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/Users/jnavarro/Documents/AIA/1116/acuerdo/texto acuerdo/"/>
    </mc:Choice>
  </mc:AlternateContent>
  <xr:revisionPtr revIDLastSave="0" documentId="13_ncr:1_{10D3787D-D52D-4B45-BC05-0A5516D3D6FF}" xr6:coauthVersionLast="45" xr6:coauthVersionMax="45" xr10:uidLastSave="{00000000-0000-0000-0000-000000000000}"/>
  <bookViews>
    <workbookView xWindow="0" yWindow="0" windowWidth="32000" windowHeight="18000" activeTab="12" xr2:uid="{00000000-000D-0000-FFFF-FFFF00000000}"/>
  </bookViews>
  <sheets>
    <sheet name="VOTOS" sheetId="3" state="hidden" r:id="rId1"/>
    <sheet name="CALIFICACION" sheetId="53" state="hidden" r:id="rId2"/>
    <sheet name="TABLA CALIFICACIÓN" sheetId="54" state="hidden" r:id="rId3"/>
    <sheet name="TABLA VOTOS" sheetId="55" state="hidden" r:id="rId4"/>
    <sheet name="IPC" sheetId="4" state="hidden" r:id="rId5"/>
    <sheet name="HT BANCOS" sheetId="65" state="hidden" r:id="rId6"/>
    <sheet name="HT CUARTA" sheetId="73" state="hidden" r:id="rId7"/>
    <sheet name="HT QUINTA" sheetId="75" state="hidden" r:id="rId8"/>
    <sheet name="tabla" sheetId="76" state="hidden" r:id="rId9"/>
    <sheet name="1ra" sheetId="77" r:id="rId10"/>
    <sheet name="2da" sheetId="79" r:id="rId11"/>
    <sheet name="4ta" sheetId="80" r:id="rId12"/>
    <sheet name="5ta" sheetId="82" r:id="rId13"/>
  </sheets>
  <definedNames>
    <definedName name="_xlnm._FilterDatabase" localSheetId="9" hidden="1">'1ra'!$4:$4</definedName>
    <definedName name="_xlnm._FilterDatabase" localSheetId="1" hidden="1">CALIFICACION!$A$5:$J$1371</definedName>
    <definedName name="_xlnm._FilterDatabase" localSheetId="7" hidden="1">'HT QUINTA'!$A$10:$O$68</definedName>
    <definedName name="_xlnm._FilterDatabase" localSheetId="0" hidden="1">VOTOS!$A$6:$T$6127</definedName>
    <definedName name="_xlnm.Print_Area" localSheetId="9">'1ra'!$A$1:$F$534</definedName>
    <definedName name="_xlnm.Print_Area" localSheetId="10">'2da'!$A$1:$M$15</definedName>
    <definedName name="_xlnm.Print_Area" localSheetId="11">'4ta'!$A$1:$J$776</definedName>
    <definedName name="_xlnm.Print_Area" localSheetId="12">'5ta'!$A$1:$Q$63</definedName>
    <definedName name="_xlnm.Print_Area" localSheetId="3">'TABLA VOTOS'!$A$1:$P$7198</definedName>
    <definedName name="_xlnm.Print_Area" localSheetId="0">VOTOS!$A$1:$S$6129</definedName>
    <definedName name="_xlnm.Print_Titles" localSheetId="9">'1ra'!$1:$4</definedName>
    <definedName name="_xlnm.Print_Titles" localSheetId="10">'2da'!$1:$4</definedName>
    <definedName name="_xlnm.Print_Titles" localSheetId="11">'4ta'!$1:$4</definedName>
    <definedName name="_xlnm.Print_Titles" localSheetId="12">'5ta'!$1:$4</definedName>
    <definedName name="_xlnm.Print_Titles" localSheetId="2">'TABLA CALIFICACIÓN'!$A:$G,'TABLA CALIFICACIÓN'!$5:$6</definedName>
    <definedName name="_xlnm.Print_Titles" localSheetId="3">'TABLA VOTOS'!$A:$K,'TABLA VOTOS'!$7:$8</definedName>
    <definedName name="_xlnm.Print_Titles" localSheetId="0">VOTOS!#REF!</definedName>
  </definedNames>
  <calcPr calcId="191029"/>
  <pivotCaches>
    <pivotCache cacheId="5" r:id="rId14"/>
    <pivotCache cacheId="6" r:id="rId15"/>
    <pivotCache cacheId="7" r:id="rId16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63" i="82" l="1"/>
  <c r="G63" i="82"/>
  <c r="H63" i="82"/>
  <c r="I63" i="82"/>
  <c r="J63" i="82"/>
  <c r="K63" i="82"/>
  <c r="L63" i="82"/>
  <c r="M63" i="82"/>
  <c r="N63" i="82"/>
  <c r="O63" i="82"/>
  <c r="P63" i="82"/>
  <c r="Q63" i="82"/>
  <c r="E63" i="82"/>
  <c r="F15" i="79"/>
  <c r="G15" i="79"/>
  <c r="H15" i="79"/>
  <c r="I15" i="79"/>
  <c r="J15" i="79"/>
  <c r="K15" i="79"/>
  <c r="L15" i="79"/>
  <c r="M15" i="79"/>
  <c r="J776" i="80"/>
  <c r="I776" i="80"/>
  <c r="H776" i="80"/>
  <c r="G776" i="80"/>
  <c r="F776" i="80"/>
  <c r="E776" i="80"/>
  <c r="E15" i="79"/>
  <c r="F533" i="77"/>
  <c r="E533" i="77"/>
  <c r="F520" i="77"/>
  <c r="F534" i="77" s="1"/>
  <c r="E520" i="77"/>
  <c r="E534" i="77" s="1"/>
  <c r="I9" i="75" l="1"/>
  <c r="K12" i="75" s="1"/>
  <c r="L12" i="75" s="1"/>
  <c r="BS65" i="65"/>
  <c r="BS66" i="65"/>
  <c r="BS67" i="65"/>
  <c r="BS68" i="65"/>
  <c r="BS69" i="65"/>
  <c r="BS70" i="65"/>
  <c r="BS71" i="65"/>
  <c r="BS72" i="65"/>
  <c r="BS73" i="65"/>
  <c r="BS64" i="65"/>
  <c r="BN65" i="65"/>
  <c r="BN66" i="65"/>
  <c r="BN67" i="65"/>
  <c r="BN68" i="65"/>
  <c r="BN69" i="65"/>
  <c r="BN70" i="65"/>
  <c r="BN71" i="65"/>
  <c r="BN72" i="65"/>
  <c r="BN73" i="65"/>
  <c r="BN64" i="65"/>
  <c r="BI65" i="65"/>
  <c r="BI66" i="65"/>
  <c r="BI67" i="65"/>
  <c r="BI68" i="65"/>
  <c r="BI69" i="65"/>
  <c r="BI70" i="65"/>
  <c r="BI71" i="65"/>
  <c r="BI72" i="65"/>
  <c r="BI73" i="65"/>
  <c r="BI64" i="65"/>
  <c r="BD65" i="65"/>
  <c r="BD66" i="65"/>
  <c r="BD67" i="65"/>
  <c r="BD68" i="65"/>
  <c r="BD69" i="65"/>
  <c r="BD70" i="65"/>
  <c r="BD71" i="65"/>
  <c r="BD72" i="65"/>
  <c r="BD73" i="65"/>
  <c r="BD64" i="65"/>
  <c r="K64" i="65"/>
  <c r="F64" i="65"/>
  <c r="D50" i="65" s="1"/>
  <c r="K65" i="75" l="1"/>
  <c r="L65" i="75" s="1"/>
  <c r="K40" i="75"/>
  <c r="L40" i="75" s="1"/>
  <c r="K13" i="75"/>
  <c r="L13" i="75" s="1"/>
  <c r="K64" i="75"/>
  <c r="L64" i="75" s="1"/>
  <c r="K37" i="75"/>
  <c r="L37" i="75" s="1"/>
  <c r="K25" i="75"/>
  <c r="L25" i="75" s="1"/>
  <c r="K61" i="75"/>
  <c r="L61" i="75" s="1"/>
  <c r="K49" i="75"/>
  <c r="L49" i="75" s="1"/>
  <c r="K35" i="75"/>
  <c r="L35" i="75" s="1"/>
  <c r="K24" i="75"/>
  <c r="L24" i="75" s="1"/>
  <c r="K51" i="75"/>
  <c r="L51" i="75" s="1"/>
  <c r="K26" i="75"/>
  <c r="L26" i="75" s="1"/>
  <c r="K50" i="75"/>
  <c r="L50" i="75" s="1"/>
  <c r="K59" i="75"/>
  <c r="L59" i="75" s="1"/>
  <c r="K48" i="75"/>
  <c r="L48" i="75" s="1"/>
  <c r="K34" i="75"/>
  <c r="L34" i="75" s="1"/>
  <c r="K21" i="75"/>
  <c r="L21" i="75" s="1"/>
  <c r="K45" i="75"/>
  <c r="L45" i="75" s="1"/>
  <c r="K57" i="75"/>
  <c r="L57" i="75" s="1"/>
  <c r="K43" i="75"/>
  <c r="L43" i="75" s="1"/>
  <c r="K18" i="75"/>
  <c r="L18" i="75" s="1"/>
  <c r="K67" i="75"/>
  <c r="L67" i="75" s="1"/>
  <c r="K56" i="75"/>
  <c r="L56" i="75" s="1"/>
  <c r="K42" i="75"/>
  <c r="L42" i="75" s="1"/>
  <c r="K29" i="75"/>
  <c r="L29" i="75" s="1"/>
  <c r="K17" i="75"/>
  <c r="L17" i="75" s="1"/>
  <c r="K58" i="75"/>
  <c r="L58" i="75" s="1"/>
  <c r="K33" i="75"/>
  <c r="L33" i="75" s="1"/>
  <c r="K19" i="75"/>
  <c r="L19" i="75" s="1"/>
  <c r="K11" i="75"/>
  <c r="K32" i="75"/>
  <c r="L32" i="75" s="1"/>
  <c r="K66" i="75"/>
  <c r="L66" i="75" s="1"/>
  <c r="K53" i="75"/>
  <c r="L53" i="75" s="1"/>
  <c r="K41" i="75"/>
  <c r="L41" i="75" s="1"/>
  <c r="K27" i="75"/>
  <c r="L27" i="75" s="1"/>
  <c r="K16" i="75"/>
  <c r="L16" i="75" s="1"/>
  <c r="K63" i="75"/>
  <c r="L63" i="75" s="1"/>
  <c r="K55" i="75"/>
  <c r="L55" i="75" s="1"/>
  <c r="K47" i="75"/>
  <c r="L47" i="75" s="1"/>
  <c r="K39" i="75"/>
  <c r="L39" i="75" s="1"/>
  <c r="K31" i="75"/>
  <c r="L31" i="75" s="1"/>
  <c r="K23" i="75"/>
  <c r="L23" i="75" s="1"/>
  <c r="K15" i="75"/>
  <c r="L15" i="75" s="1"/>
  <c r="K62" i="75"/>
  <c r="L62" i="75" s="1"/>
  <c r="K54" i="75"/>
  <c r="L54" i="75" s="1"/>
  <c r="K46" i="75"/>
  <c r="L46" i="75" s="1"/>
  <c r="K38" i="75"/>
  <c r="L38" i="75" s="1"/>
  <c r="K30" i="75"/>
  <c r="L30" i="75" s="1"/>
  <c r="K22" i="75"/>
  <c r="L22" i="75" s="1"/>
  <c r="K14" i="75"/>
  <c r="L14" i="75" s="1"/>
  <c r="K68" i="75"/>
  <c r="L68" i="75" s="1"/>
  <c r="K60" i="75"/>
  <c r="L60" i="75" s="1"/>
  <c r="K52" i="75"/>
  <c r="L52" i="75" s="1"/>
  <c r="K44" i="75"/>
  <c r="L44" i="75" s="1"/>
  <c r="K36" i="75"/>
  <c r="L36" i="75" s="1"/>
  <c r="K28" i="75"/>
  <c r="L28" i="75" s="1"/>
  <c r="K20" i="75"/>
  <c r="L20" i="75" s="1"/>
  <c r="I13" i="73"/>
  <c r="I14" i="73"/>
  <c r="I15" i="73"/>
  <c r="I16" i="73"/>
  <c r="I17" i="73"/>
  <c r="I18" i="73"/>
  <c r="I19" i="73"/>
  <c r="I20" i="73"/>
  <c r="I21" i="73"/>
  <c r="I22" i="73"/>
  <c r="I23" i="73"/>
  <c r="I24" i="73"/>
  <c r="I25" i="73"/>
  <c r="I26" i="73"/>
  <c r="I27" i="73"/>
  <c r="I28" i="73"/>
  <c r="I29" i="73"/>
  <c r="I30" i="73"/>
  <c r="I31" i="73"/>
  <c r="I32" i="73"/>
  <c r="I33" i="73"/>
  <c r="I34" i="73"/>
  <c r="I35" i="73"/>
  <c r="I36" i="73"/>
  <c r="I37" i="73"/>
  <c r="I38" i="73"/>
  <c r="I39" i="73"/>
  <c r="I40" i="73"/>
  <c r="I41" i="73"/>
  <c r="I42" i="73"/>
  <c r="I43" i="73"/>
  <c r="I44" i="73"/>
  <c r="I45" i="73"/>
  <c r="I46" i="73"/>
  <c r="I47" i="73"/>
  <c r="I48" i="73"/>
  <c r="I49" i="73"/>
  <c r="I50" i="73"/>
  <c r="I51" i="73"/>
  <c r="I52" i="73"/>
  <c r="I53" i="73"/>
  <c r="I54" i="73"/>
  <c r="I55" i="73"/>
  <c r="I56" i="73"/>
  <c r="I57" i="73"/>
  <c r="I58" i="73"/>
  <c r="I59" i="73"/>
  <c r="I60" i="73"/>
  <c r="I61" i="73"/>
  <c r="I62" i="73"/>
  <c r="I63" i="73"/>
  <c r="I64" i="73"/>
  <c r="I65" i="73"/>
  <c r="I66" i="73"/>
  <c r="I67" i="73"/>
  <c r="I68" i="73"/>
  <c r="I69" i="73"/>
  <c r="I70" i="73"/>
  <c r="I71" i="73"/>
  <c r="I72" i="73"/>
  <c r="I73" i="73"/>
  <c r="I74" i="73"/>
  <c r="I75" i="73"/>
  <c r="I76" i="73"/>
  <c r="I77" i="73"/>
  <c r="I78" i="73"/>
  <c r="I79" i="73"/>
  <c r="I80" i="73"/>
  <c r="I81" i="73"/>
  <c r="I82" i="73"/>
  <c r="I83" i="73"/>
  <c r="I84" i="73"/>
  <c r="I85" i="73"/>
  <c r="I86" i="73"/>
  <c r="I87" i="73"/>
  <c r="I88" i="73"/>
  <c r="I89" i="73"/>
  <c r="I90" i="73"/>
  <c r="I91" i="73"/>
  <c r="I92" i="73"/>
  <c r="I93" i="73"/>
  <c r="I94" i="73"/>
  <c r="I95" i="73"/>
  <c r="I96" i="73"/>
  <c r="I97" i="73"/>
  <c r="I98" i="73"/>
  <c r="I99" i="73"/>
  <c r="I100" i="73"/>
  <c r="I101" i="73"/>
  <c r="I102" i="73"/>
  <c r="I103" i="73"/>
  <c r="I104" i="73"/>
  <c r="I105" i="73"/>
  <c r="I106" i="73"/>
  <c r="I107" i="73"/>
  <c r="I108" i="73"/>
  <c r="I109" i="73"/>
  <c r="I110" i="73"/>
  <c r="I111" i="73"/>
  <c r="I112" i="73"/>
  <c r="I113" i="73"/>
  <c r="I114" i="73"/>
  <c r="I115" i="73"/>
  <c r="I116" i="73"/>
  <c r="I117" i="73"/>
  <c r="I118" i="73"/>
  <c r="I119" i="73"/>
  <c r="I120" i="73"/>
  <c r="I121" i="73"/>
  <c r="I122" i="73"/>
  <c r="I123" i="73"/>
  <c r="I124" i="73"/>
  <c r="I125" i="73"/>
  <c r="I126" i="73"/>
  <c r="I127" i="73"/>
  <c r="I128" i="73"/>
  <c r="I129" i="73"/>
  <c r="I130" i="73"/>
  <c r="I131" i="73"/>
  <c r="I132" i="73"/>
  <c r="I133" i="73"/>
  <c r="I134" i="73"/>
  <c r="I135" i="73"/>
  <c r="I136" i="73"/>
  <c r="I137" i="73"/>
  <c r="I138" i="73"/>
  <c r="I139" i="73"/>
  <c r="I140" i="73"/>
  <c r="I141" i="73"/>
  <c r="I142" i="73"/>
  <c r="I143" i="73"/>
  <c r="I144" i="73"/>
  <c r="I145" i="73"/>
  <c r="I146" i="73"/>
  <c r="I147" i="73"/>
  <c r="I148" i="73"/>
  <c r="I149" i="73"/>
  <c r="I150" i="73"/>
  <c r="I151" i="73"/>
  <c r="I152" i="73"/>
  <c r="I153" i="73"/>
  <c r="I154" i="73"/>
  <c r="I155" i="73"/>
  <c r="I156" i="73"/>
  <c r="I157" i="73"/>
  <c r="I158" i="73"/>
  <c r="I159" i="73"/>
  <c r="I160" i="73"/>
  <c r="I161" i="73"/>
  <c r="I162" i="73"/>
  <c r="I163" i="73"/>
  <c r="I164" i="73"/>
  <c r="I165" i="73"/>
  <c r="I166" i="73"/>
  <c r="I167" i="73"/>
  <c r="I168" i="73"/>
  <c r="I169" i="73"/>
  <c r="I170" i="73"/>
  <c r="I171" i="73"/>
  <c r="I172" i="73"/>
  <c r="I173" i="73"/>
  <c r="I174" i="73"/>
  <c r="I175" i="73"/>
  <c r="I176" i="73"/>
  <c r="I177" i="73"/>
  <c r="I178" i="73"/>
  <c r="I179" i="73"/>
  <c r="I180" i="73"/>
  <c r="I181" i="73"/>
  <c r="I182" i="73"/>
  <c r="I183" i="73"/>
  <c r="I184" i="73"/>
  <c r="I185" i="73"/>
  <c r="I186" i="73"/>
  <c r="I187" i="73"/>
  <c r="I188" i="73"/>
  <c r="I189" i="73"/>
  <c r="I190" i="73"/>
  <c r="I191" i="73"/>
  <c r="I192" i="73"/>
  <c r="I193" i="73"/>
  <c r="I194" i="73"/>
  <c r="I195" i="73"/>
  <c r="I196" i="73"/>
  <c r="I197" i="73"/>
  <c r="I198" i="73"/>
  <c r="I199" i="73"/>
  <c r="I200" i="73"/>
  <c r="I201" i="73"/>
  <c r="I202" i="73"/>
  <c r="I203" i="73"/>
  <c r="I204" i="73"/>
  <c r="I205" i="73"/>
  <c r="I206" i="73"/>
  <c r="I207" i="73"/>
  <c r="I208" i="73"/>
  <c r="I209" i="73"/>
  <c r="I210" i="73"/>
  <c r="I211" i="73"/>
  <c r="I212" i="73"/>
  <c r="I213" i="73"/>
  <c r="I214" i="73"/>
  <c r="I215" i="73"/>
  <c r="I216" i="73"/>
  <c r="I217" i="73"/>
  <c r="I218" i="73"/>
  <c r="I219" i="73"/>
  <c r="I220" i="73"/>
  <c r="I221" i="73"/>
  <c r="I222" i="73"/>
  <c r="I223" i="73"/>
  <c r="I224" i="73"/>
  <c r="I225" i="73"/>
  <c r="I226" i="73"/>
  <c r="I227" i="73"/>
  <c r="I228" i="73"/>
  <c r="I229" i="73"/>
  <c r="I230" i="73"/>
  <c r="I231" i="73"/>
  <c r="I232" i="73"/>
  <c r="I233" i="73"/>
  <c r="I234" i="73"/>
  <c r="I235" i="73"/>
  <c r="I236" i="73"/>
  <c r="I237" i="73"/>
  <c r="I238" i="73"/>
  <c r="I239" i="73"/>
  <c r="I240" i="73"/>
  <c r="I241" i="73"/>
  <c r="I242" i="73"/>
  <c r="I243" i="73"/>
  <c r="I244" i="73"/>
  <c r="I245" i="73"/>
  <c r="I246" i="73"/>
  <c r="I247" i="73"/>
  <c r="I248" i="73"/>
  <c r="I249" i="73"/>
  <c r="I250" i="73"/>
  <c r="I251" i="73"/>
  <c r="I252" i="73"/>
  <c r="I253" i="73"/>
  <c r="I254" i="73"/>
  <c r="I255" i="73"/>
  <c r="I256" i="73"/>
  <c r="I257" i="73"/>
  <c r="I258" i="73"/>
  <c r="I259" i="73"/>
  <c r="I260" i="73"/>
  <c r="I261" i="73"/>
  <c r="I262" i="73"/>
  <c r="I263" i="73"/>
  <c r="I264" i="73"/>
  <c r="I265" i="73"/>
  <c r="I266" i="73"/>
  <c r="I267" i="73"/>
  <c r="I268" i="73"/>
  <c r="I269" i="73"/>
  <c r="I270" i="73"/>
  <c r="I271" i="73"/>
  <c r="I272" i="73"/>
  <c r="I273" i="73"/>
  <c r="I274" i="73"/>
  <c r="I275" i="73"/>
  <c r="I276" i="73"/>
  <c r="I277" i="73"/>
  <c r="I278" i="73"/>
  <c r="I279" i="73"/>
  <c r="I280" i="73"/>
  <c r="I281" i="73"/>
  <c r="I282" i="73"/>
  <c r="I283" i="73"/>
  <c r="I284" i="73"/>
  <c r="I285" i="73"/>
  <c r="I286" i="73"/>
  <c r="I287" i="73"/>
  <c r="I288" i="73"/>
  <c r="I289" i="73"/>
  <c r="I290" i="73"/>
  <c r="I291" i="73"/>
  <c r="I292" i="73"/>
  <c r="I293" i="73"/>
  <c r="I294" i="73"/>
  <c r="I295" i="73"/>
  <c r="I296" i="73"/>
  <c r="I297" i="73"/>
  <c r="I298" i="73"/>
  <c r="I299" i="73"/>
  <c r="I300" i="73"/>
  <c r="I301" i="73"/>
  <c r="I302" i="73"/>
  <c r="I303" i="73"/>
  <c r="I304" i="73"/>
  <c r="I305" i="73"/>
  <c r="I306" i="73"/>
  <c r="I307" i="73"/>
  <c r="I308" i="73"/>
  <c r="I309" i="73"/>
  <c r="I310" i="73"/>
  <c r="I311" i="73"/>
  <c r="I312" i="73"/>
  <c r="I313" i="73"/>
  <c r="I314" i="73"/>
  <c r="I315" i="73"/>
  <c r="I316" i="73"/>
  <c r="I317" i="73"/>
  <c r="I318" i="73"/>
  <c r="I319" i="73"/>
  <c r="I320" i="73"/>
  <c r="I321" i="73"/>
  <c r="I322" i="73"/>
  <c r="I323" i="73"/>
  <c r="I324" i="73"/>
  <c r="I325" i="73"/>
  <c r="I326" i="73"/>
  <c r="I327" i="73"/>
  <c r="I328" i="73"/>
  <c r="I329" i="73"/>
  <c r="I330" i="73"/>
  <c r="I331" i="73"/>
  <c r="I332" i="73"/>
  <c r="I333" i="73"/>
  <c r="I334" i="73"/>
  <c r="I335" i="73"/>
  <c r="I336" i="73"/>
  <c r="I337" i="73"/>
  <c r="I338" i="73"/>
  <c r="I339" i="73"/>
  <c r="I340" i="73"/>
  <c r="I341" i="73"/>
  <c r="I342" i="73"/>
  <c r="I343" i="73"/>
  <c r="I344" i="73"/>
  <c r="I345" i="73"/>
  <c r="I346" i="73"/>
  <c r="I347" i="73"/>
  <c r="I348" i="73"/>
  <c r="I349" i="73"/>
  <c r="I350" i="73"/>
  <c r="I351" i="73"/>
  <c r="I352" i="73"/>
  <c r="I353" i="73"/>
  <c r="I354" i="73"/>
  <c r="I355" i="73"/>
  <c r="I356" i="73"/>
  <c r="I357" i="73"/>
  <c r="I358" i="73"/>
  <c r="I359" i="73"/>
  <c r="I360" i="73"/>
  <c r="I361" i="73"/>
  <c r="I362" i="73"/>
  <c r="I363" i="73"/>
  <c r="I364" i="73"/>
  <c r="I365" i="73"/>
  <c r="I366" i="73"/>
  <c r="I367" i="73"/>
  <c r="I368" i="73"/>
  <c r="I369" i="73"/>
  <c r="I370" i="73"/>
  <c r="I371" i="73"/>
  <c r="I372" i="73"/>
  <c r="I373" i="73"/>
  <c r="I374" i="73"/>
  <c r="I375" i="73"/>
  <c r="I376" i="73"/>
  <c r="I377" i="73"/>
  <c r="I378" i="73"/>
  <c r="I379" i="73"/>
  <c r="I380" i="73"/>
  <c r="I381" i="73"/>
  <c r="I382" i="73"/>
  <c r="I383" i="73"/>
  <c r="I384" i="73"/>
  <c r="I385" i="73"/>
  <c r="I386" i="73"/>
  <c r="I387" i="73"/>
  <c r="I388" i="73"/>
  <c r="I389" i="73"/>
  <c r="I390" i="73"/>
  <c r="I391" i="73"/>
  <c r="I392" i="73"/>
  <c r="I393" i="73"/>
  <c r="I394" i="73"/>
  <c r="I395" i="73"/>
  <c r="I396" i="73"/>
  <c r="I397" i="73"/>
  <c r="I398" i="73"/>
  <c r="I399" i="73"/>
  <c r="I400" i="73"/>
  <c r="I401" i="73"/>
  <c r="I402" i="73"/>
  <c r="I403" i="73"/>
  <c r="I404" i="73"/>
  <c r="I405" i="73"/>
  <c r="I406" i="73"/>
  <c r="I407" i="73"/>
  <c r="I408" i="73"/>
  <c r="I409" i="73"/>
  <c r="I410" i="73"/>
  <c r="I411" i="73"/>
  <c r="I412" i="73"/>
  <c r="I413" i="73"/>
  <c r="I414" i="73"/>
  <c r="I415" i="73"/>
  <c r="I416" i="73"/>
  <c r="I417" i="73"/>
  <c r="I418" i="73"/>
  <c r="I419" i="73"/>
  <c r="I420" i="73"/>
  <c r="I421" i="73"/>
  <c r="I422" i="73"/>
  <c r="I423" i="73"/>
  <c r="I424" i="73"/>
  <c r="I425" i="73"/>
  <c r="I426" i="73"/>
  <c r="I427" i="73"/>
  <c r="I428" i="73"/>
  <c r="I429" i="73"/>
  <c r="I430" i="73"/>
  <c r="I431" i="73"/>
  <c r="I432" i="73"/>
  <c r="I433" i="73"/>
  <c r="I434" i="73"/>
  <c r="I435" i="73"/>
  <c r="I436" i="73"/>
  <c r="I437" i="73"/>
  <c r="I438" i="73"/>
  <c r="I439" i="73"/>
  <c r="I440" i="73"/>
  <c r="I441" i="73"/>
  <c r="I442" i="73"/>
  <c r="I443" i="73"/>
  <c r="I444" i="73"/>
  <c r="I445" i="73"/>
  <c r="I446" i="73"/>
  <c r="I447" i="73"/>
  <c r="I448" i="73"/>
  <c r="I449" i="73"/>
  <c r="I450" i="73"/>
  <c r="I451" i="73"/>
  <c r="I452" i="73"/>
  <c r="I453" i="73"/>
  <c r="I454" i="73"/>
  <c r="I455" i="73"/>
  <c r="I456" i="73"/>
  <c r="I457" i="73"/>
  <c r="I458" i="73"/>
  <c r="I459" i="73"/>
  <c r="I460" i="73"/>
  <c r="I461" i="73"/>
  <c r="I462" i="73"/>
  <c r="I463" i="73"/>
  <c r="I464" i="73"/>
  <c r="I465" i="73"/>
  <c r="I466" i="73"/>
  <c r="I467" i="73"/>
  <c r="I468" i="73"/>
  <c r="I469" i="73"/>
  <c r="I470" i="73"/>
  <c r="I471" i="73"/>
  <c r="I472" i="73"/>
  <c r="I473" i="73"/>
  <c r="I474" i="73"/>
  <c r="I475" i="73"/>
  <c r="I476" i="73"/>
  <c r="I477" i="73"/>
  <c r="I478" i="73"/>
  <c r="I479" i="73"/>
  <c r="I480" i="73"/>
  <c r="I481" i="73"/>
  <c r="I482" i="73"/>
  <c r="I483" i="73"/>
  <c r="I484" i="73"/>
  <c r="I485" i="73"/>
  <c r="I486" i="73"/>
  <c r="I487" i="73"/>
  <c r="I488" i="73"/>
  <c r="I489" i="73"/>
  <c r="I490" i="73"/>
  <c r="I491" i="73"/>
  <c r="I492" i="73"/>
  <c r="I493" i="73"/>
  <c r="I494" i="73"/>
  <c r="I495" i="73"/>
  <c r="I496" i="73"/>
  <c r="I497" i="73"/>
  <c r="I498" i="73"/>
  <c r="I499" i="73"/>
  <c r="I500" i="73"/>
  <c r="I501" i="73"/>
  <c r="I502" i="73"/>
  <c r="I503" i="73"/>
  <c r="I504" i="73"/>
  <c r="I505" i="73"/>
  <c r="I506" i="73"/>
  <c r="I507" i="73"/>
  <c r="I508" i="73"/>
  <c r="I509" i="73"/>
  <c r="I510" i="73"/>
  <c r="I511" i="73"/>
  <c r="I512" i="73"/>
  <c r="I513" i="73"/>
  <c r="I514" i="73"/>
  <c r="I515" i="73"/>
  <c r="I516" i="73"/>
  <c r="I517" i="73"/>
  <c r="I518" i="73"/>
  <c r="I519" i="73"/>
  <c r="I520" i="73"/>
  <c r="I521" i="73"/>
  <c r="I522" i="73"/>
  <c r="I523" i="73"/>
  <c r="I524" i="73"/>
  <c r="I525" i="73"/>
  <c r="I526" i="73"/>
  <c r="I527" i="73"/>
  <c r="I528" i="73"/>
  <c r="I529" i="73"/>
  <c r="I530" i="73"/>
  <c r="I531" i="73"/>
  <c r="I532" i="73"/>
  <c r="I533" i="73"/>
  <c r="I534" i="73"/>
  <c r="I535" i="73"/>
  <c r="I536" i="73"/>
  <c r="I537" i="73"/>
  <c r="I538" i="73"/>
  <c r="I539" i="73"/>
  <c r="I540" i="73"/>
  <c r="I541" i="73"/>
  <c r="I542" i="73"/>
  <c r="I543" i="73"/>
  <c r="I544" i="73"/>
  <c r="I545" i="73"/>
  <c r="I546" i="73"/>
  <c r="I547" i="73"/>
  <c r="I548" i="73"/>
  <c r="I549" i="73"/>
  <c r="I550" i="73"/>
  <c r="I551" i="73"/>
  <c r="I552" i="73"/>
  <c r="I553" i="73"/>
  <c r="I554" i="73"/>
  <c r="I555" i="73"/>
  <c r="I556" i="73"/>
  <c r="I557" i="73"/>
  <c r="I558" i="73"/>
  <c r="I559" i="73"/>
  <c r="I560" i="73"/>
  <c r="I561" i="73"/>
  <c r="I562" i="73"/>
  <c r="I563" i="73"/>
  <c r="I564" i="73"/>
  <c r="I565" i="73"/>
  <c r="I566" i="73"/>
  <c r="I567" i="73"/>
  <c r="I568" i="73"/>
  <c r="I569" i="73"/>
  <c r="I570" i="73"/>
  <c r="I571" i="73"/>
  <c r="I572" i="73"/>
  <c r="I573" i="73"/>
  <c r="I574" i="73"/>
  <c r="I575" i="73"/>
  <c r="I576" i="73"/>
  <c r="I577" i="73"/>
  <c r="I578" i="73"/>
  <c r="I579" i="73"/>
  <c r="I580" i="73"/>
  <c r="I581" i="73"/>
  <c r="I582" i="73"/>
  <c r="I583" i="73"/>
  <c r="I584" i="73"/>
  <c r="I585" i="73"/>
  <c r="I586" i="73"/>
  <c r="I587" i="73"/>
  <c r="I588" i="73"/>
  <c r="I589" i="73"/>
  <c r="I590" i="73"/>
  <c r="I591" i="73"/>
  <c r="I592" i="73"/>
  <c r="I593" i="73"/>
  <c r="I594" i="73"/>
  <c r="I595" i="73"/>
  <c r="I596" i="73"/>
  <c r="I597" i="73"/>
  <c r="I598" i="73"/>
  <c r="I599" i="73"/>
  <c r="I600" i="73"/>
  <c r="I601" i="73"/>
  <c r="I602" i="73"/>
  <c r="I603" i="73"/>
  <c r="I604" i="73"/>
  <c r="I605" i="73"/>
  <c r="I606" i="73"/>
  <c r="I607" i="73"/>
  <c r="I608" i="73"/>
  <c r="I609" i="73"/>
  <c r="I610" i="73"/>
  <c r="I611" i="73"/>
  <c r="I612" i="73"/>
  <c r="I613" i="73"/>
  <c r="I614" i="73"/>
  <c r="I615" i="73"/>
  <c r="I616" i="73"/>
  <c r="I617" i="73"/>
  <c r="I618" i="73"/>
  <c r="I619" i="73"/>
  <c r="I620" i="73"/>
  <c r="I621" i="73"/>
  <c r="I622" i="73"/>
  <c r="I623" i="73"/>
  <c r="I624" i="73"/>
  <c r="I625" i="73"/>
  <c r="I626" i="73"/>
  <c r="I627" i="73"/>
  <c r="I628" i="73"/>
  <c r="I629" i="73"/>
  <c r="I630" i="73"/>
  <c r="I631" i="73"/>
  <c r="I632" i="73"/>
  <c r="I633" i="73"/>
  <c r="I634" i="73"/>
  <c r="I635" i="73"/>
  <c r="I636" i="73"/>
  <c r="I637" i="73"/>
  <c r="I638" i="73"/>
  <c r="I639" i="73"/>
  <c r="I640" i="73"/>
  <c r="I641" i="73"/>
  <c r="I642" i="73"/>
  <c r="I643" i="73"/>
  <c r="I644" i="73"/>
  <c r="I645" i="73"/>
  <c r="I646" i="73"/>
  <c r="I647" i="73"/>
  <c r="I648" i="73"/>
  <c r="I649" i="73"/>
  <c r="I650" i="73"/>
  <c r="I651" i="73"/>
  <c r="I652" i="73"/>
  <c r="I653" i="73"/>
  <c r="I654" i="73"/>
  <c r="I655" i="73"/>
  <c r="I656" i="73"/>
  <c r="I657" i="73"/>
  <c r="I658" i="73"/>
  <c r="I659" i="73"/>
  <c r="I660" i="73"/>
  <c r="I661" i="73"/>
  <c r="I662" i="73"/>
  <c r="I663" i="73"/>
  <c r="I664" i="73"/>
  <c r="I665" i="73"/>
  <c r="I666" i="73"/>
  <c r="I667" i="73"/>
  <c r="I668" i="73"/>
  <c r="I669" i="73"/>
  <c r="I670" i="73"/>
  <c r="I671" i="73"/>
  <c r="I672" i="73"/>
  <c r="I673" i="73"/>
  <c r="I674" i="73"/>
  <c r="I675" i="73"/>
  <c r="I676" i="73"/>
  <c r="I677" i="73"/>
  <c r="I678" i="73"/>
  <c r="I679" i="73"/>
  <c r="I680" i="73"/>
  <c r="I681" i="73"/>
  <c r="I682" i="73"/>
  <c r="I683" i="73"/>
  <c r="I684" i="73"/>
  <c r="I685" i="73"/>
  <c r="I686" i="73"/>
  <c r="I687" i="73"/>
  <c r="I688" i="73"/>
  <c r="I689" i="73"/>
  <c r="I690" i="73"/>
  <c r="I691" i="73"/>
  <c r="I692" i="73"/>
  <c r="I693" i="73"/>
  <c r="I694" i="73"/>
  <c r="I695" i="73"/>
  <c r="I696" i="73"/>
  <c r="I697" i="73"/>
  <c r="I698" i="73"/>
  <c r="I699" i="73"/>
  <c r="I700" i="73"/>
  <c r="I701" i="73"/>
  <c r="I702" i="73"/>
  <c r="I703" i="73"/>
  <c r="I704" i="73"/>
  <c r="I705" i="73"/>
  <c r="I706" i="73"/>
  <c r="I707" i="73"/>
  <c r="I708" i="73"/>
  <c r="I709" i="73"/>
  <c r="I710" i="73"/>
  <c r="I711" i="73"/>
  <c r="I712" i="73"/>
  <c r="I713" i="73"/>
  <c r="I714" i="73"/>
  <c r="I715" i="73"/>
  <c r="I716" i="73"/>
  <c r="I717" i="73"/>
  <c r="I718" i="73"/>
  <c r="I719" i="73"/>
  <c r="I720" i="73"/>
  <c r="I721" i="73"/>
  <c r="I722" i="73"/>
  <c r="I723" i="73"/>
  <c r="I724" i="73"/>
  <c r="I725" i="73"/>
  <c r="I726" i="73"/>
  <c r="I727" i="73"/>
  <c r="I728" i="73"/>
  <c r="I729" i="73"/>
  <c r="I730" i="73"/>
  <c r="I731" i="73"/>
  <c r="I732" i="73"/>
  <c r="I733" i="73"/>
  <c r="I734" i="73"/>
  <c r="I735" i="73"/>
  <c r="I736" i="73"/>
  <c r="I737" i="73"/>
  <c r="I738" i="73"/>
  <c r="I739" i="73"/>
  <c r="I740" i="73"/>
  <c r="I741" i="73"/>
  <c r="I742" i="73"/>
  <c r="I743" i="73"/>
  <c r="I744" i="73"/>
  <c r="I745" i="73"/>
  <c r="I746" i="73"/>
  <c r="I747" i="73"/>
  <c r="I748" i="73"/>
  <c r="I749" i="73"/>
  <c r="I750" i="73"/>
  <c r="I751" i="73"/>
  <c r="I752" i="73"/>
  <c r="I753" i="73"/>
  <c r="I754" i="73"/>
  <c r="I755" i="73"/>
  <c r="I756" i="73"/>
  <c r="I757" i="73"/>
  <c r="I758" i="73"/>
  <c r="I759" i="73"/>
  <c r="I760" i="73"/>
  <c r="I761" i="73"/>
  <c r="I762" i="73"/>
  <c r="I763" i="73"/>
  <c r="I764" i="73"/>
  <c r="I765" i="73"/>
  <c r="I766" i="73"/>
  <c r="I767" i="73"/>
  <c r="I768" i="73"/>
  <c r="I769" i="73"/>
  <c r="I770" i="73"/>
  <c r="I771" i="73"/>
  <c r="I772" i="73"/>
  <c r="I773" i="73"/>
  <c r="I774" i="73"/>
  <c r="I775" i="73"/>
  <c r="I776" i="73"/>
  <c r="I777" i="73"/>
  <c r="I778" i="73"/>
  <c r="I779" i="73"/>
  <c r="I780" i="73"/>
  <c r="I781" i="73"/>
  <c r="I782" i="73"/>
  <c r="I12" i="73"/>
  <c r="C6" i="75"/>
  <c r="C7" i="73"/>
  <c r="F10" i="73"/>
  <c r="J693" i="73" l="1"/>
  <c r="J12" i="73"/>
  <c r="M11" i="75"/>
  <c r="L11" i="75"/>
  <c r="L9" i="75"/>
  <c r="L8" i="75" s="1"/>
  <c r="M28" i="75"/>
  <c r="N28" i="75"/>
  <c r="O28" i="75"/>
  <c r="M48" i="75"/>
  <c r="N48" i="75"/>
  <c r="O48" i="75"/>
  <c r="N49" i="75"/>
  <c r="O49" i="75"/>
  <c r="M49" i="75"/>
  <c r="N17" i="75"/>
  <c r="O17" i="75"/>
  <c r="M17" i="75"/>
  <c r="M42" i="75"/>
  <c r="N42" i="75"/>
  <c r="O42" i="75"/>
  <c r="M67" i="75"/>
  <c r="N67" i="75"/>
  <c r="O67" i="75"/>
  <c r="M35" i="75"/>
  <c r="N35" i="75"/>
  <c r="O35" i="75"/>
  <c r="M64" i="75"/>
  <c r="N64" i="75"/>
  <c r="O64" i="75"/>
  <c r="M16" i="75"/>
  <c r="N16" i="75"/>
  <c r="O16" i="75"/>
  <c r="N45" i="75"/>
  <c r="O45" i="75"/>
  <c r="M45" i="75"/>
  <c r="N13" i="75"/>
  <c r="O13" i="75"/>
  <c r="M13" i="75"/>
  <c r="M38" i="75"/>
  <c r="N38" i="75"/>
  <c r="O38" i="75"/>
  <c r="M63" i="75"/>
  <c r="N63" i="75"/>
  <c r="O63" i="75"/>
  <c r="M31" i="75"/>
  <c r="N31" i="75"/>
  <c r="O31" i="75"/>
  <c r="M32" i="75"/>
  <c r="N32" i="75"/>
  <c r="O32" i="75"/>
  <c r="M52" i="75"/>
  <c r="N52" i="75"/>
  <c r="O52" i="75"/>
  <c r="N41" i="75"/>
  <c r="O41" i="75"/>
  <c r="M41" i="75"/>
  <c r="M66" i="75"/>
  <c r="N66" i="75"/>
  <c r="O66" i="75"/>
  <c r="M34" i="75"/>
  <c r="N34" i="75"/>
  <c r="O34" i="75"/>
  <c r="M59" i="75"/>
  <c r="N59" i="75"/>
  <c r="O59" i="75"/>
  <c r="M27" i="75"/>
  <c r="N27" i="75"/>
  <c r="O27" i="75"/>
  <c r="M68" i="75"/>
  <c r="N68" i="75"/>
  <c r="O68" i="75"/>
  <c r="M20" i="75"/>
  <c r="N20" i="75"/>
  <c r="O20" i="75"/>
  <c r="N37" i="75"/>
  <c r="O37" i="75"/>
  <c r="M37" i="75"/>
  <c r="M62" i="75"/>
  <c r="N62" i="75"/>
  <c r="O62" i="75"/>
  <c r="M30" i="75"/>
  <c r="N30" i="75"/>
  <c r="O30" i="75"/>
  <c r="M55" i="75"/>
  <c r="N55" i="75"/>
  <c r="O55" i="75"/>
  <c r="M23" i="75"/>
  <c r="N23" i="75"/>
  <c r="O23" i="75"/>
  <c r="M36" i="75"/>
  <c r="N36" i="75"/>
  <c r="O36" i="75"/>
  <c r="N65" i="75"/>
  <c r="O65" i="75"/>
  <c r="M65" i="75"/>
  <c r="N33" i="75"/>
  <c r="O33" i="75"/>
  <c r="M33" i="75"/>
  <c r="M58" i="75"/>
  <c r="N58" i="75"/>
  <c r="O58" i="75"/>
  <c r="M26" i="75"/>
  <c r="N26" i="75"/>
  <c r="O26" i="75"/>
  <c r="M51" i="75"/>
  <c r="N51" i="75"/>
  <c r="O51" i="75"/>
  <c r="M19" i="75"/>
  <c r="N19" i="75"/>
  <c r="O19" i="75"/>
  <c r="M24" i="75"/>
  <c r="N24" i="75"/>
  <c r="O24" i="75"/>
  <c r="M40" i="75"/>
  <c r="N40" i="75"/>
  <c r="O40" i="75"/>
  <c r="N61" i="75"/>
  <c r="O61" i="75"/>
  <c r="M61" i="75"/>
  <c r="N29" i="75"/>
  <c r="O29" i="75"/>
  <c r="M29" i="75"/>
  <c r="M54" i="75"/>
  <c r="N54" i="75"/>
  <c r="O54" i="75"/>
  <c r="M22" i="75"/>
  <c r="N22" i="75"/>
  <c r="O22" i="75"/>
  <c r="M47" i="75"/>
  <c r="N47" i="75"/>
  <c r="O47" i="75"/>
  <c r="M15" i="75"/>
  <c r="N15" i="75"/>
  <c r="O15" i="75"/>
  <c r="M56" i="75"/>
  <c r="N56" i="75"/>
  <c r="O56" i="75"/>
  <c r="M44" i="75"/>
  <c r="N44" i="75"/>
  <c r="O44" i="75"/>
  <c r="N57" i="75"/>
  <c r="O57" i="75"/>
  <c r="M57" i="75"/>
  <c r="N25" i="75"/>
  <c r="O25" i="75"/>
  <c r="M25" i="75"/>
  <c r="M50" i="75"/>
  <c r="N50" i="75"/>
  <c r="O50" i="75"/>
  <c r="M18" i="75"/>
  <c r="N18" i="75"/>
  <c r="O18" i="75"/>
  <c r="M43" i="75"/>
  <c r="N43" i="75"/>
  <c r="O43" i="75"/>
  <c r="N11" i="75"/>
  <c r="O11" i="75"/>
  <c r="K9" i="75"/>
  <c r="M60" i="75"/>
  <c r="N60" i="75"/>
  <c r="O60" i="75"/>
  <c r="M12" i="75"/>
  <c r="N12" i="75"/>
  <c r="O12" i="75"/>
  <c r="N53" i="75"/>
  <c r="O53" i="75"/>
  <c r="M53" i="75"/>
  <c r="N21" i="75"/>
  <c r="O21" i="75"/>
  <c r="M21" i="75"/>
  <c r="M46" i="75"/>
  <c r="N46" i="75"/>
  <c r="O46" i="75"/>
  <c r="M14" i="75"/>
  <c r="N14" i="75"/>
  <c r="O14" i="75"/>
  <c r="M39" i="75"/>
  <c r="N39" i="75"/>
  <c r="O39" i="75"/>
  <c r="C7" i="75"/>
  <c r="C8" i="73"/>
  <c r="L693" i="73"/>
  <c r="K693" i="73"/>
  <c r="J760" i="73"/>
  <c r="J696" i="73"/>
  <c r="J775" i="73"/>
  <c r="J767" i="73"/>
  <c r="J759" i="73"/>
  <c r="J751" i="73"/>
  <c r="J743" i="73"/>
  <c r="J735" i="73"/>
  <c r="J727" i="73"/>
  <c r="J719" i="73"/>
  <c r="J711" i="73"/>
  <c r="J703" i="73"/>
  <c r="J695" i="73"/>
  <c r="J776" i="73"/>
  <c r="J704" i="73"/>
  <c r="J782" i="73"/>
  <c r="J774" i="73"/>
  <c r="J766" i="73"/>
  <c r="J758" i="73"/>
  <c r="J750" i="73"/>
  <c r="J742" i="73"/>
  <c r="J734" i="73"/>
  <c r="J726" i="73"/>
  <c r="J718" i="73"/>
  <c r="J710" i="73"/>
  <c r="J702" i="73"/>
  <c r="J694" i="73"/>
  <c r="J720" i="73"/>
  <c r="J781" i="73"/>
  <c r="J773" i="73"/>
  <c r="J765" i="73"/>
  <c r="J757" i="73"/>
  <c r="J749" i="73"/>
  <c r="J741" i="73"/>
  <c r="J733" i="73"/>
  <c r="J725" i="73"/>
  <c r="J717" i="73"/>
  <c r="J709" i="73"/>
  <c r="J701" i="73"/>
  <c r="J19" i="73"/>
  <c r="J27" i="73"/>
  <c r="J35" i="73"/>
  <c r="J43" i="73"/>
  <c r="J51" i="73"/>
  <c r="J59" i="73"/>
  <c r="J67" i="73"/>
  <c r="J75" i="73"/>
  <c r="J83" i="73"/>
  <c r="J91" i="73"/>
  <c r="J99" i="73"/>
  <c r="J107" i="73"/>
  <c r="J115" i="73"/>
  <c r="J123" i="73"/>
  <c r="J131" i="73"/>
  <c r="J139" i="73"/>
  <c r="J147" i="73"/>
  <c r="J155" i="73"/>
  <c r="J163" i="73"/>
  <c r="J171" i="73"/>
  <c r="J179" i="73"/>
  <c r="J187" i="73"/>
  <c r="J195" i="73"/>
  <c r="J203" i="73"/>
  <c r="J211" i="73"/>
  <c r="J219" i="73"/>
  <c r="J227" i="73"/>
  <c r="J235" i="73"/>
  <c r="J243" i="73"/>
  <c r="J251" i="73"/>
  <c r="J259" i="73"/>
  <c r="J267" i="73"/>
  <c r="J275" i="73"/>
  <c r="J283" i="73"/>
  <c r="J291" i="73"/>
  <c r="J299" i="73"/>
  <c r="J307" i="73"/>
  <c r="J315" i="73"/>
  <c r="J323" i="73"/>
  <c r="J331" i="73"/>
  <c r="J339" i="73"/>
  <c r="J347" i="73"/>
  <c r="J355" i="73"/>
  <c r="J363" i="73"/>
  <c r="J371" i="73"/>
  <c r="J379" i="73"/>
  <c r="J387" i="73"/>
  <c r="J395" i="73"/>
  <c r="J403" i="73"/>
  <c r="J411" i="73"/>
  <c r="J419" i="73"/>
  <c r="J427" i="73"/>
  <c r="J435" i="73"/>
  <c r="J443" i="73"/>
  <c r="J451" i="73"/>
  <c r="J459" i="73"/>
  <c r="J467" i="73"/>
  <c r="J475" i="73"/>
  <c r="J483" i="73"/>
  <c r="J491" i="73"/>
  <c r="J499" i="73"/>
  <c r="J507" i="73"/>
  <c r="J515" i="73"/>
  <c r="J523" i="73"/>
  <c r="J531" i="73"/>
  <c r="J539" i="73"/>
  <c r="J547" i="73"/>
  <c r="J555" i="73"/>
  <c r="J563" i="73"/>
  <c r="J571" i="73"/>
  <c r="J579" i="73"/>
  <c r="J587" i="73"/>
  <c r="J595" i="73"/>
  <c r="J603" i="73"/>
  <c r="J611" i="73"/>
  <c r="J619" i="73"/>
  <c r="J627" i="73"/>
  <c r="J635" i="73"/>
  <c r="J643" i="73"/>
  <c r="J651" i="73"/>
  <c r="J659" i="73"/>
  <c r="J667" i="73"/>
  <c r="J675" i="73"/>
  <c r="J683" i="73"/>
  <c r="J20" i="73"/>
  <c r="J28" i="73"/>
  <c r="J36" i="73"/>
  <c r="J44" i="73"/>
  <c r="J52" i="73"/>
  <c r="J60" i="73"/>
  <c r="J68" i="73"/>
  <c r="J76" i="73"/>
  <c r="J84" i="73"/>
  <c r="J92" i="73"/>
  <c r="J100" i="73"/>
  <c r="J108" i="73"/>
  <c r="J116" i="73"/>
  <c r="J124" i="73"/>
  <c r="J132" i="73"/>
  <c r="J140" i="73"/>
  <c r="J148" i="73"/>
  <c r="J156" i="73"/>
  <c r="J164" i="73"/>
  <c r="J172" i="73"/>
  <c r="J180" i="73"/>
  <c r="J188" i="73"/>
  <c r="J196" i="73"/>
  <c r="J204" i="73"/>
  <c r="J212" i="73"/>
  <c r="J220" i="73"/>
  <c r="J228" i="73"/>
  <c r="J236" i="73"/>
  <c r="J244" i="73"/>
  <c r="J252" i="73"/>
  <c r="J260" i="73"/>
  <c r="J268" i="73"/>
  <c r="J276" i="73"/>
  <c r="J284" i="73"/>
  <c r="J292" i="73"/>
  <c r="J300" i="73"/>
  <c r="J308" i="73"/>
  <c r="J316" i="73"/>
  <c r="J324" i="73"/>
  <c r="J332" i="73"/>
  <c r="J340" i="73"/>
  <c r="J348" i="73"/>
  <c r="J356" i="73"/>
  <c r="J364" i="73"/>
  <c r="J372" i="73"/>
  <c r="J380" i="73"/>
  <c r="J388" i="73"/>
  <c r="J396" i="73"/>
  <c r="J404" i="73"/>
  <c r="J412" i="73"/>
  <c r="J420" i="73"/>
  <c r="J428" i="73"/>
  <c r="J436" i="73"/>
  <c r="J444" i="73"/>
  <c r="J452" i="73"/>
  <c r="J460" i="73"/>
  <c r="J468" i="73"/>
  <c r="J476" i="73"/>
  <c r="J484" i="73"/>
  <c r="J492" i="73"/>
  <c r="J500" i="73"/>
  <c r="J508" i="73"/>
  <c r="J516" i="73"/>
  <c r="J524" i="73"/>
  <c r="J532" i="73"/>
  <c r="J540" i="73"/>
  <c r="J548" i="73"/>
  <c r="J556" i="73"/>
  <c r="J564" i="73"/>
  <c r="J572" i="73"/>
  <c r="J580" i="73"/>
  <c r="J588" i="73"/>
  <c r="J596" i="73"/>
  <c r="J604" i="73"/>
  <c r="J612" i="73"/>
  <c r="J620" i="73"/>
  <c r="J628" i="73"/>
  <c r="J636" i="73"/>
  <c r="J644" i="73"/>
  <c r="J652" i="73"/>
  <c r="J660" i="73"/>
  <c r="J668" i="73"/>
  <c r="J676" i="73"/>
  <c r="J684" i="73"/>
  <c r="J13" i="73"/>
  <c r="J21" i="73"/>
  <c r="J29" i="73"/>
  <c r="J37" i="73"/>
  <c r="J45" i="73"/>
  <c r="J53" i="73"/>
  <c r="J61" i="73"/>
  <c r="J69" i="73"/>
  <c r="J77" i="73"/>
  <c r="J85" i="73"/>
  <c r="J93" i="73"/>
  <c r="J101" i="73"/>
  <c r="J109" i="73"/>
  <c r="J117" i="73"/>
  <c r="J125" i="73"/>
  <c r="J133" i="73"/>
  <c r="J141" i="73"/>
  <c r="J149" i="73"/>
  <c r="J157" i="73"/>
  <c r="J165" i="73"/>
  <c r="J173" i="73"/>
  <c r="J181" i="73"/>
  <c r="J189" i="73"/>
  <c r="J197" i="73"/>
  <c r="J205" i="73"/>
  <c r="J213" i="73"/>
  <c r="J221" i="73"/>
  <c r="J229" i="73"/>
  <c r="J237" i="73"/>
  <c r="J245" i="73"/>
  <c r="J253" i="73"/>
  <c r="J261" i="73"/>
  <c r="J269" i="73"/>
  <c r="J277" i="73"/>
  <c r="J285" i="73"/>
  <c r="J293" i="73"/>
  <c r="J301" i="73"/>
  <c r="J309" i="73"/>
  <c r="J317" i="73"/>
  <c r="J325" i="73"/>
  <c r="J333" i="73"/>
  <c r="J341" i="73"/>
  <c r="J349" i="73"/>
  <c r="J357" i="73"/>
  <c r="J365" i="73"/>
  <c r="J373" i="73"/>
  <c r="J381" i="73"/>
  <c r="J389" i="73"/>
  <c r="J397" i="73"/>
  <c r="J405" i="73"/>
  <c r="J413" i="73"/>
  <c r="J421" i="73"/>
  <c r="J429" i="73"/>
  <c r="J437" i="73"/>
  <c r="J445" i="73"/>
  <c r="J453" i="73"/>
  <c r="J461" i="73"/>
  <c r="J469" i="73"/>
  <c r="J477" i="73"/>
  <c r="J485" i="73"/>
  <c r="J493" i="73"/>
  <c r="J501" i="73"/>
  <c r="J509" i="73"/>
  <c r="J517" i="73"/>
  <c r="J525" i="73"/>
  <c r="J533" i="73"/>
  <c r="J541" i="73"/>
  <c r="J549" i="73"/>
  <c r="J557" i="73"/>
  <c r="J565" i="73"/>
  <c r="J573" i="73"/>
  <c r="J581" i="73"/>
  <c r="J589" i="73"/>
  <c r="J597" i="73"/>
  <c r="J605" i="73"/>
  <c r="J613" i="73"/>
  <c r="J621" i="73"/>
  <c r="J629" i="73"/>
  <c r="J637" i="73"/>
  <c r="J645" i="73"/>
  <c r="J653" i="73"/>
  <c r="J661" i="73"/>
  <c r="J669" i="73"/>
  <c r="J677" i="73"/>
  <c r="J685" i="73"/>
  <c r="J14" i="73"/>
  <c r="J22" i="73"/>
  <c r="J30" i="73"/>
  <c r="J38" i="73"/>
  <c r="J46" i="73"/>
  <c r="J54" i="73"/>
  <c r="J62" i="73"/>
  <c r="J70" i="73"/>
  <c r="J78" i="73"/>
  <c r="J86" i="73"/>
  <c r="J94" i="73"/>
  <c r="J102" i="73"/>
  <c r="J110" i="73"/>
  <c r="J118" i="73"/>
  <c r="J126" i="73"/>
  <c r="J134" i="73"/>
  <c r="J142" i="73"/>
  <c r="J150" i="73"/>
  <c r="J158" i="73"/>
  <c r="J166" i="73"/>
  <c r="J174" i="73"/>
  <c r="J182" i="73"/>
  <c r="J190" i="73"/>
  <c r="J198" i="73"/>
  <c r="J206" i="73"/>
  <c r="J214" i="73"/>
  <c r="J222" i="73"/>
  <c r="J230" i="73"/>
  <c r="J238" i="73"/>
  <c r="J246" i="73"/>
  <c r="J254" i="73"/>
  <c r="J262" i="73"/>
  <c r="J270" i="73"/>
  <c r="J278" i="73"/>
  <c r="J286" i="73"/>
  <c r="J294" i="73"/>
  <c r="J302" i="73"/>
  <c r="J310" i="73"/>
  <c r="J318" i="73"/>
  <c r="J326" i="73"/>
  <c r="J334" i="73"/>
  <c r="J342" i="73"/>
  <c r="J350" i="73"/>
  <c r="J358" i="73"/>
  <c r="J366" i="73"/>
  <c r="J374" i="73"/>
  <c r="J382" i="73"/>
  <c r="J390" i="73"/>
  <c r="J398" i="73"/>
  <c r="J406" i="73"/>
  <c r="J414" i="73"/>
  <c r="J422" i="73"/>
  <c r="J430" i="73"/>
  <c r="J438" i="73"/>
  <c r="J446" i="73"/>
  <c r="J454" i="73"/>
  <c r="J462" i="73"/>
  <c r="J470" i="73"/>
  <c r="J478" i="73"/>
  <c r="J486" i="73"/>
  <c r="J494" i="73"/>
  <c r="J502" i="73"/>
  <c r="J510" i="73"/>
  <c r="J518" i="73"/>
  <c r="J526" i="73"/>
  <c r="J534" i="73"/>
  <c r="J542" i="73"/>
  <c r="J550" i="73"/>
  <c r="J558" i="73"/>
  <c r="J566" i="73"/>
  <c r="J574" i="73"/>
  <c r="J582" i="73"/>
  <c r="J590" i="73"/>
  <c r="J598" i="73"/>
  <c r="J606" i="73"/>
  <c r="J614" i="73"/>
  <c r="J622" i="73"/>
  <c r="J630" i="73"/>
  <c r="J638" i="73"/>
  <c r="J646" i="73"/>
  <c r="J654" i="73"/>
  <c r="J662" i="73"/>
  <c r="J670" i="73"/>
  <c r="J678" i="73"/>
  <c r="J686" i="73"/>
  <c r="J15" i="73"/>
  <c r="J23" i="73"/>
  <c r="J31" i="73"/>
  <c r="J39" i="73"/>
  <c r="J47" i="73"/>
  <c r="J55" i="73"/>
  <c r="J63" i="73"/>
  <c r="J71" i="73"/>
  <c r="J79" i="73"/>
  <c r="J87" i="73"/>
  <c r="J95" i="73"/>
  <c r="J103" i="73"/>
  <c r="J111" i="73"/>
  <c r="J119" i="73"/>
  <c r="J127" i="73"/>
  <c r="J135" i="73"/>
  <c r="J143" i="73"/>
  <c r="J151" i="73"/>
  <c r="J159" i="73"/>
  <c r="J167" i="73"/>
  <c r="J175" i="73"/>
  <c r="J183" i="73"/>
  <c r="J191" i="73"/>
  <c r="J199" i="73"/>
  <c r="J207" i="73"/>
  <c r="J215" i="73"/>
  <c r="J223" i="73"/>
  <c r="J231" i="73"/>
  <c r="J239" i="73"/>
  <c r="J247" i="73"/>
  <c r="J255" i="73"/>
  <c r="J263" i="73"/>
  <c r="J271" i="73"/>
  <c r="J279" i="73"/>
  <c r="J287" i="73"/>
  <c r="J295" i="73"/>
  <c r="J303" i="73"/>
  <c r="J311" i="73"/>
  <c r="J319" i="73"/>
  <c r="J327" i="73"/>
  <c r="J335" i="73"/>
  <c r="J343" i="73"/>
  <c r="J351" i="73"/>
  <c r="J359" i="73"/>
  <c r="J367" i="73"/>
  <c r="J375" i="73"/>
  <c r="J383" i="73"/>
  <c r="J391" i="73"/>
  <c r="J399" i="73"/>
  <c r="J407" i="73"/>
  <c r="J415" i="73"/>
  <c r="J423" i="73"/>
  <c r="J431" i="73"/>
  <c r="J439" i="73"/>
  <c r="J447" i="73"/>
  <c r="J455" i="73"/>
  <c r="J463" i="73"/>
  <c r="J471" i="73"/>
  <c r="J479" i="73"/>
  <c r="J487" i="73"/>
  <c r="J495" i="73"/>
  <c r="J503" i="73"/>
  <c r="J511" i="73"/>
  <c r="J519" i="73"/>
  <c r="J527" i="73"/>
  <c r="J535" i="73"/>
  <c r="J543" i="73"/>
  <c r="J551" i="73"/>
  <c r="J559" i="73"/>
  <c r="J567" i="73"/>
  <c r="J575" i="73"/>
  <c r="J583" i="73"/>
  <c r="J591" i="73"/>
  <c r="J599" i="73"/>
  <c r="J607" i="73"/>
  <c r="J615" i="73"/>
  <c r="J623" i="73"/>
  <c r="J631" i="73"/>
  <c r="J639" i="73"/>
  <c r="J647" i="73"/>
  <c r="J655" i="73"/>
  <c r="J663" i="73"/>
  <c r="J671" i="73"/>
  <c r="J679" i="73"/>
  <c r="J16" i="73"/>
  <c r="J24" i="73"/>
  <c r="J32" i="73"/>
  <c r="J40" i="73"/>
  <c r="J48" i="73"/>
  <c r="J56" i="73"/>
  <c r="J64" i="73"/>
  <c r="J72" i="73"/>
  <c r="J80" i="73"/>
  <c r="J88" i="73"/>
  <c r="J96" i="73"/>
  <c r="J104" i="73"/>
  <c r="J112" i="73"/>
  <c r="J120" i="73"/>
  <c r="J128" i="73"/>
  <c r="J136" i="73"/>
  <c r="J144" i="73"/>
  <c r="J152" i="73"/>
  <c r="J160" i="73"/>
  <c r="J168" i="73"/>
  <c r="J176" i="73"/>
  <c r="J184" i="73"/>
  <c r="J192" i="73"/>
  <c r="J200" i="73"/>
  <c r="J208" i="73"/>
  <c r="J216" i="73"/>
  <c r="J224" i="73"/>
  <c r="J232" i="73"/>
  <c r="J240" i="73"/>
  <c r="J248" i="73"/>
  <c r="J256" i="73"/>
  <c r="J264" i="73"/>
  <c r="J272" i="73"/>
  <c r="J280" i="73"/>
  <c r="J288" i="73"/>
  <c r="J296" i="73"/>
  <c r="J304" i="73"/>
  <c r="J312" i="73"/>
  <c r="J320" i="73"/>
  <c r="J328" i="73"/>
  <c r="J336" i="73"/>
  <c r="J344" i="73"/>
  <c r="J352" i="73"/>
  <c r="J360" i="73"/>
  <c r="J368" i="73"/>
  <c r="J376" i="73"/>
  <c r="J384" i="73"/>
  <c r="J392" i="73"/>
  <c r="J400" i="73"/>
  <c r="J408" i="73"/>
  <c r="J416" i="73"/>
  <c r="J424" i="73"/>
  <c r="J432" i="73"/>
  <c r="J440" i="73"/>
  <c r="J448" i="73"/>
  <c r="J456" i="73"/>
  <c r="J464" i="73"/>
  <c r="J472" i="73"/>
  <c r="J480" i="73"/>
  <c r="J488" i="73"/>
  <c r="J496" i="73"/>
  <c r="J504" i="73"/>
  <c r="J512" i="73"/>
  <c r="J520" i="73"/>
  <c r="J528" i="73"/>
  <c r="J536" i="73"/>
  <c r="J544" i="73"/>
  <c r="J552" i="73"/>
  <c r="J560" i="73"/>
  <c r="J568" i="73"/>
  <c r="J576" i="73"/>
  <c r="J584" i="73"/>
  <c r="J592" i="73"/>
  <c r="J600" i="73"/>
  <c r="J608" i="73"/>
  <c r="J616" i="73"/>
  <c r="J624" i="73"/>
  <c r="J632" i="73"/>
  <c r="J640" i="73"/>
  <c r="J648" i="73"/>
  <c r="J656" i="73"/>
  <c r="J664" i="73"/>
  <c r="J672" i="73"/>
  <c r="J680" i="73"/>
  <c r="J688" i="73"/>
  <c r="J17" i="73"/>
  <c r="J25" i="73"/>
  <c r="J33" i="73"/>
  <c r="J41" i="73"/>
  <c r="J49" i="73"/>
  <c r="J57" i="73"/>
  <c r="J65" i="73"/>
  <c r="J73" i="73"/>
  <c r="J81" i="73"/>
  <c r="J89" i="73"/>
  <c r="J97" i="73"/>
  <c r="J105" i="73"/>
  <c r="J113" i="73"/>
  <c r="J121" i="73"/>
  <c r="J129" i="73"/>
  <c r="J137" i="73"/>
  <c r="J145" i="73"/>
  <c r="J153" i="73"/>
  <c r="J161" i="73"/>
  <c r="J169" i="73"/>
  <c r="J177" i="73"/>
  <c r="J185" i="73"/>
  <c r="J193" i="73"/>
  <c r="J201" i="73"/>
  <c r="J209" i="73"/>
  <c r="J217" i="73"/>
  <c r="J225" i="73"/>
  <c r="J233" i="73"/>
  <c r="J241" i="73"/>
  <c r="J249" i="73"/>
  <c r="J257" i="73"/>
  <c r="J265" i="73"/>
  <c r="J273" i="73"/>
  <c r="J281" i="73"/>
  <c r="J289" i="73"/>
  <c r="J297" i="73"/>
  <c r="J305" i="73"/>
  <c r="J313" i="73"/>
  <c r="J321" i="73"/>
  <c r="J329" i="73"/>
  <c r="J337" i="73"/>
  <c r="J345" i="73"/>
  <c r="J353" i="73"/>
  <c r="J361" i="73"/>
  <c r="J369" i="73"/>
  <c r="J377" i="73"/>
  <c r="J385" i="73"/>
  <c r="J393" i="73"/>
  <c r="J401" i="73"/>
  <c r="J409" i="73"/>
  <c r="J417" i="73"/>
  <c r="J425" i="73"/>
  <c r="J433" i="73"/>
  <c r="J441" i="73"/>
  <c r="J449" i="73"/>
  <c r="J457" i="73"/>
  <c r="J465" i="73"/>
  <c r="J473" i="73"/>
  <c r="J481" i="73"/>
  <c r="J489" i="73"/>
  <c r="J497" i="73"/>
  <c r="J505" i="73"/>
  <c r="J513" i="73"/>
  <c r="J521" i="73"/>
  <c r="J529" i="73"/>
  <c r="J537" i="73"/>
  <c r="J545" i="73"/>
  <c r="J553" i="73"/>
  <c r="J561" i="73"/>
  <c r="J569" i="73"/>
  <c r="J577" i="73"/>
  <c r="J585" i="73"/>
  <c r="J593" i="73"/>
  <c r="J601" i="73"/>
  <c r="J609" i="73"/>
  <c r="J617" i="73"/>
  <c r="J625" i="73"/>
  <c r="J633" i="73"/>
  <c r="J641" i="73"/>
  <c r="J649" i="73"/>
  <c r="J657" i="73"/>
  <c r="J665" i="73"/>
  <c r="J673" i="73"/>
  <c r="J681" i="73"/>
  <c r="J689" i="73"/>
  <c r="J18" i="73"/>
  <c r="J26" i="73"/>
  <c r="J34" i="73"/>
  <c r="J42" i="73"/>
  <c r="J50" i="73"/>
  <c r="J58" i="73"/>
  <c r="J66" i="73"/>
  <c r="J74" i="73"/>
  <c r="J82" i="73"/>
  <c r="J90" i="73"/>
  <c r="J98" i="73"/>
  <c r="J106" i="73"/>
  <c r="J114" i="73"/>
  <c r="J122" i="73"/>
  <c r="J130" i="73"/>
  <c r="J138" i="73"/>
  <c r="J146" i="73"/>
  <c r="J154" i="73"/>
  <c r="J162" i="73"/>
  <c r="J170" i="73"/>
  <c r="J178" i="73"/>
  <c r="J186" i="73"/>
  <c r="J194" i="73"/>
  <c r="J202" i="73"/>
  <c r="J210" i="73"/>
  <c r="J218" i="73"/>
  <c r="J226" i="73"/>
  <c r="J234" i="73"/>
  <c r="J242" i="73"/>
  <c r="J250" i="73"/>
  <c r="J258" i="73"/>
  <c r="J266" i="73"/>
  <c r="J274" i="73"/>
  <c r="J282" i="73"/>
  <c r="J290" i="73"/>
  <c r="J298" i="73"/>
  <c r="J306" i="73"/>
  <c r="J314" i="73"/>
  <c r="J322" i="73"/>
  <c r="J330" i="73"/>
  <c r="J338" i="73"/>
  <c r="J346" i="73"/>
  <c r="J354" i="73"/>
  <c r="J362" i="73"/>
  <c r="J370" i="73"/>
  <c r="J378" i="73"/>
  <c r="J386" i="73"/>
  <c r="J394" i="73"/>
  <c r="J402" i="73"/>
  <c r="J410" i="73"/>
  <c r="J418" i="73"/>
  <c r="J426" i="73"/>
  <c r="J434" i="73"/>
  <c r="J442" i="73"/>
  <c r="J450" i="73"/>
  <c r="J458" i="73"/>
  <c r="J466" i="73"/>
  <c r="J474" i="73"/>
  <c r="J482" i="73"/>
  <c r="J490" i="73"/>
  <c r="J498" i="73"/>
  <c r="J506" i="73"/>
  <c r="J514" i="73"/>
  <c r="J522" i="73"/>
  <c r="J530" i="73"/>
  <c r="J538" i="73"/>
  <c r="J546" i="73"/>
  <c r="J554" i="73"/>
  <c r="J562" i="73"/>
  <c r="J570" i="73"/>
  <c r="J578" i="73"/>
  <c r="J586" i="73"/>
  <c r="J594" i="73"/>
  <c r="J602" i="73"/>
  <c r="J610" i="73"/>
  <c r="J618" i="73"/>
  <c r="J626" i="73"/>
  <c r="J634" i="73"/>
  <c r="J642" i="73"/>
  <c r="J650" i="73"/>
  <c r="J658" i="73"/>
  <c r="J666" i="73"/>
  <c r="J674" i="73"/>
  <c r="J682" i="73"/>
  <c r="J690" i="73"/>
  <c r="J752" i="73"/>
  <c r="J712" i="73"/>
  <c r="J780" i="73"/>
  <c r="J772" i="73"/>
  <c r="J764" i="73"/>
  <c r="J756" i="73"/>
  <c r="J748" i="73"/>
  <c r="J740" i="73"/>
  <c r="J732" i="73"/>
  <c r="J724" i="73"/>
  <c r="J716" i="73"/>
  <c r="J708" i="73"/>
  <c r="J700" i="73"/>
  <c r="J692" i="73"/>
  <c r="J736" i="73"/>
  <c r="J779" i="73"/>
  <c r="J771" i="73"/>
  <c r="J763" i="73"/>
  <c r="J755" i="73"/>
  <c r="J747" i="73"/>
  <c r="J739" i="73"/>
  <c r="J731" i="73"/>
  <c r="J723" i="73"/>
  <c r="J715" i="73"/>
  <c r="J707" i="73"/>
  <c r="J699" i="73"/>
  <c r="J691" i="73"/>
  <c r="J768" i="73"/>
  <c r="J728" i="73"/>
  <c r="J778" i="73"/>
  <c r="J770" i="73"/>
  <c r="J762" i="73"/>
  <c r="J754" i="73"/>
  <c r="J746" i="73"/>
  <c r="J738" i="73"/>
  <c r="J730" i="73"/>
  <c r="J722" i="73"/>
  <c r="J714" i="73"/>
  <c r="J706" i="73"/>
  <c r="J698" i="73"/>
  <c r="J687" i="73"/>
  <c r="J744" i="73"/>
  <c r="J777" i="73"/>
  <c r="J769" i="73"/>
  <c r="J761" i="73"/>
  <c r="J753" i="73"/>
  <c r="J745" i="73"/>
  <c r="J737" i="73"/>
  <c r="J729" i="73"/>
  <c r="J721" i="73"/>
  <c r="J713" i="73"/>
  <c r="J705" i="73"/>
  <c r="J697" i="73"/>
  <c r="K65" i="65"/>
  <c r="K66" i="65"/>
  <c r="K67" i="65"/>
  <c r="K68" i="65"/>
  <c r="K69" i="65"/>
  <c r="K70" i="65"/>
  <c r="K71" i="65"/>
  <c r="K72" i="65"/>
  <c r="K73" i="65"/>
  <c r="F65" i="65"/>
  <c r="D51" i="65" s="1"/>
  <c r="F66" i="65"/>
  <c r="F67" i="65"/>
  <c r="F68" i="65"/>
  <c r="F69" i="65"/>
  <c r="D55" i="65" s="1"/>
  <c r="H55" i="65" s="1"/>
  <c r="F70" i="65"/>
  <c r="F71" i="65"/>
  <c r="F72" i="65"/>
  <c r="F73" i="65"/>
  <c r="D59" i="65" s="1"/>
  <c r="H59" i="65" s="1"/>
  <c r="C45" i="65"/>
  <c r="G45" i="65"/>
  <c r="F45" i="65"/>
  <c r="E45" i="65"/>
  <c r="D45" i="65"/>
  <c r="H44" i="65"/>
  <c r="H43" i="65"/>
  <c r="H42" i="65"/>
  <c r="H41" i="65"/>
  <c r="H40" i="65"/>
  <c r="H39" i="65"/>
  <c r="H38" i="65"/>
  <c r="H37" i="65"/>
  <c r="H36" i="65"/>
  <c r="H35" i="65"/>
  <c r="G31" i="65"/>
  <c r="F31" i="65"/>
  <c r="E31" i="65"/>
  <c r="D31" i="65"/>
  <c r="C31" i="65"/>
  <c r="H30" i="65"/>
  <c r="H29" i="65"/>
  <c r="H28" i="65"/>
  <c r="H27" i="65"/>
  <c r="H26" i="65"/>
  <c r="H25" i="65"/>
  <c r="H24" i="65"/>
  <c r="H23" i="65"/>
  <c r="H22" i="65"/>
  <c r="H21" i="65"/>
  <c r="G60" i="65"/>
  <c r="F60" i="65"/>
  <c r="E60" i="65"/>
  <c r="O737" i="73" l="1"/>
  <c r="N737" i="73"/>
  <c r="O772" i="73"/>
  <c r="N772" i="73"/>
  <c r="O402" i="73"/>
  <c r="N402" i="73"/>
  <c r="O146" i="73"/>
  <c r="N146" i="73"/>
  <c r="O569" i="73"/>
  <c r="N569" i="73"/>
  <c r="O345" i="73"/>
  <c r="N345" i="73"/>
  <c r="O121" i="73"/>
  <c r="N121" i="73"/>
  <c r="O672" i="73"/>
  <c r="N672" i="73"/>
  <c r="O544" i="73"/>
  <c r="N544" i="73"/>
  <c r="O480" i="73"/>
  <c r="N480" i="73"/>
  <c r="O352" i="73"/>
  <c r="N352" i="73"/>
  <c r="O288" i="73"/>
  <c r="N288" i="73"/>
  <c r="O256" i="73"/>
  <c r="N256" i="73"/>
  <c r="O192" i="73"/>
  <c r="N192" i="73"/>
  <c r="O160" i="73"/>
  <c r="N160" i="73"/>
  <c r="O128" i="73"/>
  <c r="N128" i="73"/>
  <c r="O96" i="73"/>
  <c r="N96" i="73"/>
  <c r="O64" i="73"/>
  <c r="N64" i="73"/>
  <c r="O32" i="73"/>
  <c r="N32" i="73"/>
  <c r="O671" i="73"/>
  <c r="N671" i="73"/>
  <c r="O639" i="73"/>
  <c r="N639" i="73"/>
  <c r="O607" i="73"/>
  <c r="N607" i="73"/>
  <c r="O575" i="73"/>
  <c r="N575" i="73"/>
  <c r="O543" i="73"/>
  <c r="N543" i="73"/>
  <c r="O511" i="73"/>
  <c r="N511" i="73"/>
  <c r="O479" i="73"/>
  <c r="N479" i="73"/>
  <c r="O447" i="73"/>
  <c r="N447" i="73"/>
  <c r="O415" i="73"/>
  <c r="N415" i="73"/>
  <c r="O351" i="73"/>
  <c r="N351" i="73"/>
  <c r="O287" i="73"/>
  <c r="N287" i="73"/>
  <c r="O223" i="73"/>
  <c r="N223" i="73"/>
  <c r="O191" i="73"/>
  <c r="N191" i="73"/>
  <c r="O159" i="73"/>
  <c r="N159" i="73"/>
  <c r="O127" i="73"/>
  <c r="N127" i="73"/>
  <c r="O95" i="73"/>
  <c r="N95" i="73"/>
  <c r="O63" i="73"/>
  <c r="N63" i="73"/>
  <c r="O31" i="73"/>
  <c r="N31" i="73"/>
  <c r="O678" i="73"/>
  <c r="N678" i="73"/>
  <c r="O646" i="73"/>
  <c r="N646" i="73"/>
  <c r="O614" i="73"/>
  <c r="N614" i="73"/>
  <c r="O582" i="73"/>
  <c r="N582" i="73"/>
  <c r="O550" i="73"/>
  <c r="N550" i="73"/>
  <c r="O518" i="73"/>
  <c r="N518" i="73"/>
  <c r="O486" i="73"/>
  <c r="N486" i="73"/>
  <c r="O454" i="73"/>
  <c r="N454" i="73"/>
  <c r="O422" i="73"/>
  <c r="N422" i="73"/>
  <c r="O390" i="73"/>
  <c r="N390" i="73"/>
  <c r="O358" i="73"/>
  <c r="N358" i="73"/>
  <c r="O326" i="73"/>
  <c r="N326" i="73"/>
  <c r="O294" i="73"/>
  <c r="N294" i="73"/>
  <c r="O262" i="73"/>
  <c r="N262" i="73"/>
  <c r="O230" i="73"/>
  <c r="N230" i="73"/>
  <c r="O198" i="73"/>
  <c r="N198" i="73"/>
  <c r="O166" i="73"/>
  <c r="N166" i="73"/>
  <c r="O134" i="73"/>
  <c r="N134" i="73"/>
  <c r="O102" i="73"/>
  <c r="N102" i="73"/>
  <c r="O70" i="73"/>
  <c r="N70" i="73"/>
  <c r="O38" i="73"/>
  <c r="N38" i="73"/>
  <c r="O685" i="73"/>
  <c r="N685" i="73"/>
  <c r="O653" i="73"/>
  <c r="N653" i="73"/>
  <c r="O621" i="73"/>
  <c r="N621" i="73"/>
  <c r="O589" i="73"/>
  <c r="N589" i="73"/>
  <c r="O557" i="73"/>
  <c r="N557" i="73"/>
  <c r="O525" i="73"/>
  <c r="N525" i="73"/>
  <c r="O493" i="73"/>
  <c r="N493" i="73"/>
  <c r="O461" i="73"/>
  <c r="N461" i="73"/>
  <c r="O429" i="73"/>
  <c r="N429" i="73"/>
  <c r="O397" i="73"/>
  <c r="N397" i="73"/>
  <c r="O365" i="73"/>
  <c r="N365" i="73"/>
  <c r="O333" i="73"/>
  <c r="N333" i="73"/>
  <c r="O301" i="73"/>
  <c r="N301" i="73"/>
  <c r="O269" i="73"/>
  <c r="N269" i="73"/>
  <c r="O237" i="73"/>
  <c r="N237" i="73"/>
  <c r="O205" i="73"/>
  <c r="N205" i="73"/>
  <c r="O173" i="73"/>
  <c r="N173" i="73"/>
  <c r="O141" i="73"/>
  <c r="N141" i="73"/>
  <c r="O109" i="73"/>
  <c r="N109" i="73"/>
  <c r="O77" i="73"/>
  <c r="N77" i="73"/>
  <c r="O45" i="73"/>
  <c r="N45" i="73"/>
  <c r="O13" i="73"/>
  <c r="N13" i="73"/>
  <c r="O660" i="73"/>
  <c r="N660" i="73"/>
  <c r="O628" i="73"/>
  <c r="N628" i="73"/>
  <c r="O596" i="73"/>
  <c r="N596" i="73"/>
  <c r="O564" i="73"/>
  <c r="N564" i="73"/>
  <c r="O532" i="73"/>
  <c r="N532" i="73"/>
  <c r="O500" i="73"/>
  <c r="N500" i="73"/>
  <c r="O468" i="73"/>
  <c r="N468" i="73"/>
  <c r="O436" i="73"/>
  <c r="N436" i="73"/>
  <c r="O404" i="73"/>
  <c r="N404" i="73"/>
  <c r="O372" i="73"/>
  <c r="N372" i="73"/>
  <c r="O340" i="73"/>
  <c r="N340" i="73"/>
  <c r="O308" i="73"/>
  <c r="N308" i="73"/>
  <c r="O276" i="73"/>
  <c r="N276" i="73"/>
  <c r="O244" i="73"/>
  <c r="N244" i="73"/>
  <c r="O212" i="73"/>
  <c r="N212" i="73"/>
  <c r="O180" i="73"/>
  <c r="N180" i="73"/>
  <c r="O148" i="73"/>
  <c r="N148" i="73"/>
  <c r="O116" i="73"/>
  <c r="N116" i="73"/>
  <c r="O84" i="73"/>
  <c r="N84" i="73"/>
  <c r="O52" i="73"/>
  <c r="N52" i="73"/>
  <c r="O20" i="73"/>
  <c r="N20" i="73"/>
  <c r="O659" i="73"/>
  <c r="N659" i="73"/>
  <c r="O627" i="73"/>
  <c r="N627" i="73"/>
  <c r="O595" i="73"/>
  <c r="N595" i="73"/>
  <c r="O563" i="73"/>
  <c r="N563" i="73"/>
  <c r="O531" i="73"/>
  <c r="N531" i="73"/>
  <c r="O499" i="73"/>
  <c r="N499" i="73"/>
  <c r="O467" i="73"/>
  <c r="N467" i="73"/>
  <c r="O435" i="73"/>
  <c r="N435" i="73"/>
  <c r="O403" i="73"/>
  <c r="N403" i="73"/>
  <c r="O371" i="73"/>
  <c r="N371" i="73"/>
  <c r="O339" i="73"/>
  <c r="N339" i="73"/>
  <c r="O307" i="73"/>
  <c r="N307" i="73"/>
  <c r="O275" i="73"/>
  <c r="N275" i="73"/>
  <c r="O243" i="73"/>
  <c r="N243" i="73"/>
  <c r="O211" i="73"/>
  <c r="N211" i="73"/>
  <c r="O179" i="73"/>
  <c r="N179" i="73"/>
  <c r="O147" i="73"/>
  <c r="N147" i="73"/>
  <c r="O115" i="73"/>
  <c r="N115" i="73"/>
  <c r="O83" i="73"/>
  <c r="N83" i="73"/>
  <c r="O51" i="73"/>
  <c r="N51" i="73"/>
  <c r="O19" i="73"/>
  <c r="N19" i="73"/>
  <c r="O725" i="73"/>
  <c r="N725" i="73"/>
  <c r="O757" i="73"/>
  <c r="N757" i="73"/>
  <c r="O720" i="73"/>
  <c r="N720" i="73"/>
  <c r="O718" i="73"/>
  <c r="N718" i="73"/>
  <c r="O750" i="73"/>
  <c r="N750" i="73"/>
  <c r="O782" i="73"/>
  <c r="N782" i="73"/>
  <c r="O703" i="73"/>
  <c r="N703" i="73"/>
  <c r="O735" i="73"/>
  <c r="N735" i="73"/>
  <c r="O767" i="73"/>
  <c r="N767" i="73"/>
  <c r="O698" i="73"/>
  <c r="N698" i="73"/>
  <c r="O762" i="73"/>
  <c r="N762" i="73"/>
  <c r="O747" i="73"/>
  <c r="N747" i="73"/>
  <c r="N740" i="73"/>
  <c r="O740" i="73"/>
  <c r="O626" i="73"/>
  <c r="N626" i="73"/>
  <c r="O530" i="73"/>
  <c r="N530" i="73"/>
  <c r="O434" i="73"/>
  <c r="N434" i="73"/>
  <c r="O306" i="73"/>
  <c r="N306" i="73"/>
  <c r="O210" i="73"/>
  <c r="N210" i="73"/>
  <c r="O82" i="73"/>
  <c r="N82" i="73"/>
  <c r="O665" i="73"/>
  <c r="N665" i="73"/>
  <c r="O537" i="73"/>
  <c r="N537" i="73"/>
  <c r="O441" i="73"/>
  <c r="N441" i="73"/>
  <c r="O313" i="73"/>
  <c r="N313" i="73"/>
  <c r="N217" i="73"/>
  <c r="O217" i="73"/>
  <c r="O185" i="73"/>
  <c r="N185" i="73"/>
  <c r="O57" i="73"/>
  <c r="N57" i="73"/>
  <c r="O25" i="73"/>
  <c r="N25" i="73"/>
  <c r="O576" i="73"/>
  <c r="N576" i="73"/>
  <c r="O512" i="73"/>
  <c r="N512" i="73"/>
  <c r="O448" i="73"/>
  <c r="N448" i="73"/>
  <c r="O320" i="73"/>
  <c r="N320" i="73"/>
  <c r="O224" i="73"/>
  <c r="N224" i="73"/>
  <c r="O383" i="73"/>
  <c r="N383" i="73"/>
  <c r="O777" i="73"/>
  <c r="N777" i="73"/>
  <c r="O738" i="73"/>
  <c r="N738" i="73"/>
  <c r="O691" i="73"/>
  <c r="N691" i="73"/>
  <c r="N736" i="73"/>
  <c r="O736" i="73"/>
  <c r="O748" i="73"/>
  <c r="N748" i="73"/>
  <c r="O650" i="73"/>
  <c r="N650" i="73"/>
  <c r="O554" i="73"/>
  <c r="N554" i="73"/>
  <c r="O490" i="73"/>
  <c r="N490" i="73"/>
  <c r="O458" i="73"/>
  <c r="N458" i="73"/>
  <c r="O426" i="73"/>
  <c r="N426" i="73"/>
  <c r="O362" i="73"/>
  <c r="N362" i="73"/>
  <c r="O330" i="73"/>
  <c r="N330" i="73"/>
  <c r="O298" i="73"/>
  <c r="N298" i="73"/>
  <c r="O266" i="73"/>
  <c r="N266" i="73"/>
  <c r="O234" i="73"/>
  <c r="N234" i="73"/>
  <c r="O202" i="73"/>
  <c r="N202" i="73"/>
  <c r="O170" i="73"/>
  <c r="N170" i="73"/>
  <c r="O138" i="73"/>
  <c r="N138" i="73"/>
  <c r="O106" i="73"/>
  <c r="N106" i="73"/>
  <c r="O74" i="73"/>
  <c r="N74" i="73"/>
  <c r="O42" i="73"/>
  <c r="N42" i="73"/>
  <c r="O689" i="73"/>
  <c r="N689" i="73"/>
  <c r="O657" i="73"/>
  <c r="N657" i="73"/>
  <c r="O625" i="73"/>
  <c r="N625" i="73"/>
  <c r="N561" i="73"/>
  <c r="O561" i="73"/>
  <c r="N529" i="73"/>
  <c r="O529" i="73"/>
  <c r="N497" i="73"/>
  <c r="O497" i="73"/>
  <c r="O465" i="73"/>
  <c r="N465" i="73"/>
  <c r="O433" i="73"/>
  <c r="N433" i="73"/>
  <c r="O401" i="73"/>
  <c r="N401" i="73"/>
  <c r="O369" i="73"/>
  <c r="N369" i="73"/>
  <c r="O337" i="73"/>
  <c r="N337" i="73"/>
  <c r="O305" i="73"/>
  <c r="N305" i="73"/>
  <c r="O273" i="73"/>
  <c r="N273" i="73"/>
  <c r="N241" i="73"/>
  <c r="O241" i="73"/>
  <c r="O209" i="73"/>
  <c r="N209" i="73"/>
  <c r="O177" i="73"/>
  <c r="N177" i="73"/>
  <c r="O145" i="73"/>
  <c r="N145" i="73"/>
  <c r="O113" i="73"/>
  <c r="N113" i="73"/>
  <c r="O81" i="73"/>
  <c r="N81" i="73"/>
  <c r="O49" i="73"/>
  <c r="N49" i="73"/>
  <c r="O17" i="73"/>
  <c r="N17" i="73"/>
  <c r="O664" i="73"/>
  <c r="N664" i="73"/>
  <c r="O632" i="73"/>
  <c r="N632" i="73"/>
  <c r="O600" i="73"/>
  <c r="N600" i="73"/>
  <c r="O568" i="73"/>
  <c r="N568" i="73"/>
  <c r="O536" i="73"/>
  <c r="N536" i="73"/>
  <c r="O504" i="73"/>
  <c r="N504" i="73"/>
  <c r="O472" i="73"/>
  <c r="N472" i="73"/>
  <c r="O440" i="73"/>
  <c r="N440" i="73"/>
  <c r="O408" i="73"/>
  <c r="N408" i="73"/>
  <c r="O376" i="73"/>
  <c r="N376" i="73"/>
  <c r="O344" i="73"/>
  <c r="N344" i="73"/>
  <c r="O312" i="73"/>
  <c r="N312" i="73"/>
  <c r="O280" i="73"/>
  <c r="N280" i="73"/>
  <c r="O248" i="73"/>
  <c r="N248" i="73"/>
  <c r="O216" i="73"/>
  <c r="N216" i="73"/>
  <c r="O184" i="73"/>
  <c r="N184" i="73"/>
  <c r="O152" i="73"/>
  <c r="N152" i="73"/>
  <c r="O120" i="73"/>
  <c r="N120" i="73"/>
  <c r="O88" i="73"/>
  <c r="N88" i="73"/>
  <c r="O56" i="73"/>
  <c r="N56" i="73"/>
  <c r="O24" i="73"/>
  <c r="N24" i="73"/>
  <c r="O663" i="73"/>
  <c r="N663" i="73"/>
  <c r="O631" i="73"/>
  <c r="N631" i="73"/>
  <c r="O599" i="73"/>
  <c r="N599" i="73"/>
  <c r="O567" i="73"/>
  <c r="N567" i="73"/>
  <c r="O535" i="73"/>
  <c r="N535" i="73"/>
  <c r="O503" i="73"/>
  <c r="N503" i="73"/>
  <c r="O471" i="73"/>
  <c r="N471" i="73"/>
  <c r="O439" i="73"/>
  <c r="N439" i="73"/>
  <c r="O407" i="73"/>
  <c r="N407" i="73"/>
  <c r="O375" i="73"/>
  <c r="N375" i="73"/>
  <c r="O343" i="73"/>
  <c r="N343" i="73"/>
  <c r="O311" i="73"/>
  <c r="N311" i="73"/>
  <c r="O279" i="73"/>
  <c r="N279" i="73"/>
  <c r="O247" i="73"/>
  <c r="N247" i="73"/>
  <c r="O215" i="73"/>
  <c r="N215" i="73"/>
  <c r="O183" i="73"/>
  <c r="N183" i="73"/>
  <c r="O151" i="73"/>
  <c r="N151" i="73"/>
  <c r="O119" i="73"/>
  <c r="N119" i="73"/>
  <c r="O87" i="73"/>
  <c r="N87" i="73"/>
  <c r="O55" i="73"/>
  <c r="N55" i="73"/>
  <c r="O23" i="73"/>
  <c r="N23" i="73"/>
  <c r="O670" i="73"/>
  <c r="N670" i="73"/>
  <c r="O638" i="73"/>
  <c r="N638" i="73"/>
  <c r="O606" i="73"/>
  <c r="N606" i="73"/>
  <c r="O574" i="73"/>
  <c r="N574" i="73"/>
  <c r="O542" i="73"/>
  <c r="N542" i="73"/>
  <c r="O510" i="73"/>
  <c r="N510" i="73"/>
  <c r="O478" i="73"/>
  <c r="N478" i="73"/>
  <c r="O446" i="73"/>
  <c r="N446" i="73"/>
  <c r="O414" i="73"/>
  <c r="N414" i="73"/>
  <c r="O382" i="73"/>
  <c r="N382" i="73"/>
  <c r="O350" i="73"/>
  <c r="N350" i="73"/>
  <c r="O318" i="73"/>
  <c r="N318" i="73"/>
  <c r="O286" i="73"/>
  <c r="N286" i="73"/>
  <c r="O254" i="73"/>
  <c r="N254" i="73"/>
  <c r="O222" i="73"/>
  <c r="N222" i="73"/>
  <c r="O190" i="73"/>
  <c r="N190" i="73"/>
  <c r="O158" i="73"/>
  <c r="N158" i="73"/>
  <c r="O126" i="73"/>
  <c r="N126" i="73"/>
  <c r="O94" i="73"/>
  <c r="N94" i="73"/>
  <c r="O62" i="73"/>
  <c r="N62" i="73"/>
  <c r="O30" i="73"/>
  <c r="N30" i="73"/>
  <c r="O677" i="73"/>
  <c r="N677" i="73"/>
  <c r="O645" i="73"/>
  <c r="N645" i="73"/>
  <c r="N613" i="73"/>
  <c r="O613" i="73"/>
  <c r="N581" i="73"/>
  <c r="O581" i="73"/>
  <c r="N549" i="73"/>
  <c r="O549" i="73"/>
  <c r="N517" i="73"/>
  <c r="O517" i="73"/>
  <c r="O485" i="73"/>
  <c r="N485" i="73"/>
  <c r="O453" i="73"/>
  <c r="N453" i="73"/>
  <c r="O421" i="73"/>
  <c r="N421" i="73"/>
  <c r="O389" i="73"/>
  <c r="N389" i="73"/>
  <c r="O357" i="73"/>
  <c r="N357" i="73"/>
  <c r="O325" i="73"/>
  <c r="N325" i="73"/>
  <c r="O293" i="73"/>
  <c r="N293" i="73"/>
  <c r="N261" i="73"/>
  <c r="O261" i="73"/>
  <c r="N229" i="73"/>
  <c r="O229" i="73"/>
  <c r="O197" i="73"/>
  <c r="N197" i="73"/>
  <c r="O165" i="73"/>
  <c r="N165" i="73"/>
  <c r="O133" i="73"/>
  <c r="N133" i="73"/>
  <c r="O101" i="73"/>
  <c r="N101" i="73"/>
  <c r="O69" i="73"/>
  <c r="N69" i="73"/>
  <c r="O37" i="73"/>
  <c r="N37" i="73"/>
  <c r="N684" i="73"/>
  <c r="O684" i="73"/>
  <c r="N652" i="73"/>
  <c r="O652" i="73"/>
  <c r="N620" i="73"/>
  <c r="O620" i="73"/>
  <c r="N588" i="73"/>
  <c r="O588" i="73"/>
  <c r="N556" i="73"/>
  <c r="O556" i="73"/>
  <c r="N524" i="73"/>
  <c r="O524" i="73"/>
  <c r="N492" i="73"/>
  <c r="O492" i="73"/>
  <c r="O460" i="73"/>
  <c r="N460" i="73"/>
  <c r="O428" i="73"/>
  <c r="N428" i="73"/>
  <c r="O396" i="73"/>
  <c r="N396" i="73"/>
  <c r="O364" i="73"/>
  <c r="N364" i="73"/>
  <c r="O332" i="73"/>
  <c r="N332" i="73"/>
  <c r="O300" i="73"/>
  <c r="N300" i="73"/>
  <c r="O268" i="73"/>
  <c r="N268" i="73"/>
  <c r="O236" i="73"/>
  <c r="N236" i="73"/>
  <c r="O204" i="73"/>
  <c r="N204" i="73"/>
  <c r="O172" i="73"/>
  <c r="N172" i="73"/>
  <c r="O140" i="73"/>
  <c r="N140" i="73"/>
  <c r="O108" i="73"/>
  <c r="N108" i="73"/>
  <c r="O76" i="73"/>
  <c r="N76" i="73"/>
  <c r="O44" i="73"/>
  <c r="N44" i="73"/>
  <c r="O683" i="73"/>
  <c r="N683" i="73"/>
  <c r="O651" i="73"/>
  <c r="N651" i="73"/>
  <c r="O619" i="73"/>
  <c r="N619" i="73"/>
  <c r="O587" i="73"/>
  <c r="N587" i="73"/>
  <c r="O555" i="73"/>
  <c r="N555" i="73"/>
  <c r="O523" i="73"/>
  <c r="N523" i="73"/>
  <c r="O491" i="73"/>
  <c r="N491" i="73"/>
  <c r="O459" i="73"/>
  <c r="N459" i="73"/>
  <c r="O427" i="73"/>
  <c r="N427" i="73"/>
  <c r="O395" i="73"/>
  <c r="N395" i="73"/>
  <c r="O363" i="73"/>
  <c r="N363" i="73"/>
  <c r="O331" i="73"/>
  <c r="N331" i="73"/>
  <c r="O299" i="73"/>
  <c r="N299" i="73"/>
  <c r="O267" i="73"/>
  <c r="N267" i="73"/>
  <c r="O235" i="73"/>
  <c r="N235" i="73"/>
  <c r="O203" i="73"/>
  <c r="N203" i="73"/>
  <c r="O171" i="73"/>
  <c r="N171" i="73"/>
  <c r="O139" i="73"/>
  <c r="N139" i="73"/>
  <c r="O107" i="73"/>
  <c r="N107" i="73"/>
  <c r="O75" i="73"/>
  <c r="N75" i="73"/>
  <c r="O43" i="73"/>
  <c r="N43" i="73"/>
  <c r="O701" i="73"/>
  <c r="N701" i="73"/>
  <c r="O733" i="73"/>
  <c r="N733" i="73"/>
  <c r="O765" i="73"/>
  <c r="N765" i="73"/>
  <c r="O694" i="73"/>
  <c r="N694" i="73"/>
  <c r="O726" i="73"/>
  <c r="N726" i="73"/>
  <c r="O758" i="73"/>
  <c r="N758" i="73"/>
  <c r="O704" i="73"/>
  <c r="N704" i="73"/>
  <c r="O711" i="73"/>
  <c r="N711" i="73"/>
  <c r="O743" i="73"/>
  <c r="N743" i="73"/>
  <c r="O775" i="73"/>
  <c r="N775" i="73"/>
  <c r="O769" i="73"/>
  <c r="N769" i="73"/>
  <c r="O768" i="73"/>
  <c r="N768" i="73"/>
  <c r="O708" i="73"/>
  <c r="N708" i="73"/>
  <c r="O658" i="73"/>
  <c r="N658" i="73"/>
  <c r="O562" i="73"/>
  <c r="N562" i="73"/>
  <c r="O466" i="73"/>
  <c r="N466" i="73"/>
  <c r="O338" i="73"/>
  <c r="N338" i="73"/>
  <c r="O242" i="73"/>
  <c r="N242" i="73"/>
  <c r="O114" i="73"/>
  <c r="N114" i="73"/>
  <c r="O18" i="73"/>
  <c r="N18" i="73"/>
  <c r="O601" i="73"/>
  <c r="N601" i="73"/>
  <c r="O473" i="73"/>
  <c r="N473" i="73"/>
  <c r="O377" i="73"/>
  <c r="N377" i="73"/>
  <c r="O281" i="73"/>
  <c r="N281" i="73"/>
  <c r="O153" i="73"/>
  <c r="N153" i="73"/>
  <c r="O640" i="73"/>
  <c r="N640" i="73"/>
  <c r="O416" i="73"/>
  <c r="N416" i="73"/>
  <c r="O255" i="73"/>
  <c r="N255" i="73"/>
  <c r="O713" i="73"/>
  <c r="N713" i="73"/>
  <c r="O745" i="73"/>
  <c r="N745" i="73"/>
  <c r="O706" i="73"/>
  <c r="N706" i="73"/>
  <c r="O770" i="73"/>
  <c r="N770" i="73"/>
  <c r="O723" i="73"/>
  <c r="N723" i="73"/>
  <c r="O755" i="73"/>
  <c r="N755" i="73"/>
  <c r="N716" i="73"/>
  <c r="O716" i="73"/>
  <c r="O780" i="73"/>
  <c r="N780" i="73"/>
  <c r="O682" i="73"/>
  <c r="N682" i="73"/>
  <c r="O618" i="73"/>
  <c r="N618" i="73"/>
  <c r="O586" i="73"/>
  <c r="N586" i="73"/>
  <c r="O522" i="73"/>
  <c r="N522" i="73"/>
  <c r="O394" i="73"/>
  <c r="N394" i="73"/>
  <c r="N593" i="73"/>
  <c r="O593" i="73"/>
  <c r="G66" i="65"/>
  <c r="G64" i="65"/>
  <c r="D58" i="65"/>
  <c r="H58" i="65" s="1"/>
  <c r="O721" i="73"/>
  <c r="N721" i="73"/>
  <c r="O753" i="73"/>
  <c r="N753" i="73"/>
  <c r="O744" i="73"/>
  <c r="N744" i="73"/>
  <c r="O714" i="73"/>
  <c r="N714" i="73"/>
  <c r="O746" i="73"/>
  <c r="N746" i="73"/>
  <c r="O778" i="73"/>
  <c r="N778" i="73"/>
  <c r="O699" i="73"/>
  <c r="N699" i="73"/>
  <c r="O731" i="73"/>
  <c r="N731" i="73"/>
  <c r="O763" i="73"/>
  <c r="N763" i="73"/>
  <c r="O692" i="73"/>
  <c r="N692" i="73"/>
  <c r="N724" i="73"/>
  <c r="O724" i="73"/>
  <c r="O756" i="73"/>
  <c r="N756" i="73"/>
  <c r="O712" i="73"/>
  <c r="N712" i="73"/>
  <c r="O674" i="73"/>
  <c r="N674" i="73"/>
  <c r="O642" i="73"/>
  <c r="N642" i="73"/>
  <c r="O610" i="73"/>
  <c r="N610" i="73"/>
  <c r="O578" i="73"/>
  <c r="N578" i="73"/>
  <c r="O546" i="73"/>
  <c r="N546" i="73"/>
  <c r="O514" i="73"/>
  <c r="N514" i="73"/>
  <c r="O482" i="73"/>
  <c r="N482" i="73"/>
  <c r="O450" i="73"/>
  <c r="N450" i="73"/>
  <c r="O418" i="73"/>
  <c r="N418" i="73"/>
  <c r="O386" i="73"/>
  <c r="N386" i="73"/>
  <c r="O354" i="73"/>
  <c r="N354" i="73"/>
  <c r="O322" i="73"/>
  <c r="N322" i="73"/>
  <c r="O290" i="73"/>
  <c r="N290" i="73"/>
  <c r="O258" i="73"/>
  <c r="N258" i="73"/>
  <c r="O226" i="73"/>
  <c r="N226" i="73"/>
  <c r="O194" i="73"/>
  <c r="N194" i="73"/>
  <c r="O162" i="73"/>
  <c r="N162" i="73"/>
  <c r="O130" i="73"/>
  <c r="N130" i="73"/>
  <c r="O98" i="73"/>
  <c r="N98" i="73"/>
  <c r="O66" i="73"/>
  <c r="N66" i="73"/>
  <c r="O34" i="73"/>
  <c r="N34" i="73"/>
  <c r="O681" i="73"/>
  <c r="N681" i="73"/>
  <c r="O649" i="73"/>
  <c r="N649" i="73"/>
  <c r="O617" i="73"/>
  <c r="N617" i="73"/>
  <c r="O585" i="73"/>
  <c r="N585" i="73"/>
  <c r="O553" i="73"/>
  <c r="N553" i="73"/>
  <c r="O521" i="73"/>
  <c r="N521" i="73"/>
  <c r="O489" i="73"/>
  <c r="N489" i="73"/>
  <c r="O457" i="73"/>
  <c r="N457" i="73"/>
  <c r="O425" i="73"/>
  <c r="N425" i="73"/>
  <c r="O393" i="73"/>
  <c r="N393" i="73"/>
  <c r="O361" i="73"/>
  <c r="N361" i="73"/>
  <c r="O329" i="73"/>
  <c r="N329" i="73"/>
  <c r="O297" i="73"/>
  <c r="N297" i="73"/>
  <c r="O265" i="73"/>
  <c r="N265" i="73"/>
  <c r="N233" i="73"/>
  <c r="O233" i="73"/>
  <c r="O201" i="73"/>
  <c r="N201" i="73"/>
  <c r="O169" i="73"/>
  <c r="N169" i="73"/>
  <c r="O137" i="73"/>
  <c r="N137" i="73"/>
  <c r="O105" i="73"/>
  <c r="N105" i="73"/>
  <c r="O73" i="73"/>
  <c r="N73" i="73"/>
  <c r="O41" i="73"/>
  <c r="N41" i="73"/>
  <c r="N688" i="73"/>
  <c r="O688" i="73"/>
  <c r="N656" i="73"/>
  <c r="O656" i="73"/>
  <c r="N624" i="73"/>
  <c r="O624" i="73"/>
  <c r="N592" i="73"/>
  <c r="O592" i="73"/>
  <c r="N560" i="73"/>
  <c r="O560" i="73"/>
  <c r="N528" i="73"/>
  <c r="O528" i="73"/>
  <c r="O496" i="73"/>
  <c r="N496" i="73"/>
  <c r="O464" i="73"/>
  <c r="N464" i="73"/>
  <c r="O432" i="73"/>
  <c r="N432" i="73"/>
  <c r="O400" i="73"/>
  <c r="N400" i="73"/>
  <c r="O368" i="73"/>
  <c r="N368" i="73"/>
  <c r="O336" i="73"/>
  <c r="N336" i="73"/>
  <c r="O304" i="73"/>
  <c r="N304" i="73"/>
  <c r="O272" i="73"/>
  <c r="N272" i="73"/>
  <c r="O240" i="73"/>
  <c r="N240" i="73"/>
  <c r="O208" i="73"/>
  <c r="N208" i="73"/>
  <c r="O176" i="73"/>
  <c r="N176" i="73"/>
  <c r="O144" i="73"/>
  <c r="N144" i="73"/>
  <c r="O112" i="73"/>
  <c r="N112" i="73"/>
  <c r="O80" i="73"/>
  <c r="N80" i="73"/>
  <c r="O48" i="73"/>
  <c r="N48" i="73"/>
  <c r="O16" i="73"/>
  <c r="N16" i="73"/>
  <c r="O655" i="73"/>
  <c r="N655" i="73"/>
  <c r="O623" i="73"/>
  <c r="N623" i="73"/>
  <c r="O591" i="73"/>
  <c r="N591" i="73"/>
  <c r="O559" i="73"/>
  <c r="N559" i="73"/>
  <c r="O527" i="73"/>
  <c r="N527" i="73"/>
  <c r="O495" i="73"/>
  <c r="N495" i="73"/>
  <c r="O463" i="73"/>
  <c r="N463" i="73"/>
  <c r="O431" i="73"/>
  <c r="N431" i="73"/>
  <c r="O399" i="73"/>
  <c r="N399" i="73"/>
  <c r="O367" i="73"/>
  <c r="N367" i="73"/>
  <c r="O335" i="73"/>
  <c r="N335" i="73"/>
  <c r="O303" i="73"/>
  <c r="N303" i="73"/>
  <c r="O271" i="73"/>
  <c r="N271" i="73"/>
  <c r="O239" i="73"/>
  <c r="N239" i="73"/>
  <c r="O207" i="73"/>
  <c r="N207" i="73"/>
  <c r="O175" i="73"/>
  <c r="N175" i="73"/>
  <c r="O143" i="73"/>
  <c r="N143" i="73"/>
  <c r="O111" i="73"/>
  <c r="N111" i="73"/>
  <c r="O79" i="73"/>
  <c r="N79" i="73"/>
  <c r="O47" i="73"/>
  <c r="N47" i="73"/>
  <c r="O15" i="73"/>
  <c r="N15" i="73"/>
  <c r="O662" i="73"/>
  <c r="N662" i="73"/>
  <c r="O630" i="73"/>
  <c r="N630" i="73"/>
  <c r="O598" i="73"/>
  <c r="N598" i="73"/>
  <c r="O566" i="73"/>
  <c r="N566" i="73"/>
  <c r="O534" i="73"/>
  <c r="N534" i="73"/>
  <c r="O502" i="73"/>
  <c r="N502" i="73"/>
  <c r="O470" i="73"/>
  <c r="N470" i="73"/>
  <c r="O438" i="73"/>
  <c r="N438" i="73"/>
  <c r="O406" i="73"/>
  <c r="N406" i="73"/>
  <c r="O374" i="73"/>
  <c r="N374" i="73"/>
  <c r="O342" i="73"/>
  <c r="N342" i="73"/>
  <c r="O310" i="73"/>
  <c r="N310" i="73"/>
  <c r="O278" i="73"/>
  <c r="N278" i="73"/>
  <c r="O246" i="73"/>
  <c r="N246" i="73"/>
  <c r="O214" i="73"/>
  <c r="N214" i="73"/>
  <c r="O182" i="73"/>
  <c r="N182" i="73"/>
  <c r="O150" i="73"/>
  <c r="N150" i="73"/>
  <c r="O118" i="73"/>
  <c r="N118" i="73"/>
  <c r="O86" i="73"/>
  <c r="N86" i="73"/>
  <c r="O54" i="73"/>
  <c r="N54" i="73"/>
  <c r="O22" i="73"/>
  <c r="N22" i="73"/>
  <c r="O669" i="73"/>
  <c r="N669" i="73"/>
  <c r="O637" i="73"/>
  <c r="N637" i="73"/>
  <c r="O605" i="73"/>
  <c r="N605" i="73"/>
  <c r="O573" i="73"/>
  <c r="N573" i="73"/>
  <c r="O541" i="73"/>
  <c r="N541" i="73"/>
  <c r="O509" i="73"/>
  <c r="N509" i="73"/>
  <c r="O477" i="73"/>
  <c r="N477" i="73"/>
  <c r="O445" i="73"/>
  <c r="N445" i="73"/>
  <c r="O413" i="73"/>
  <c r="N413" i="73"/>
  <c r="O381" i="73"/>
  <c r="N381" i="73"/>
  <c r="O349" i="73"/>
  <c r="N349" i="73"/>
  <c r="O317" i="73"/>
  <c r="N317" i="73"/>
  <c r="O285" i="73"/>
  <c r="N285" i="73"/>
  <c r="O253" i="73"/>
  <c r="N253" i="73"/>
  <c r="O221" i="73"/>
  <c r="N221" i="73"/>
  <c r="O189" i="73"/>
  <c r="N189" i="73"/>
  <c r="O157" i="73"/>
  <c r="N157" i="73"/>
  <c r="O125" i="73"/>
  <c r="N125" i="73"/>
  <c r="O93" i="73"/>
  <c r="N93" i="73"/>
  <c r="O61" i="73"/>
  <c r="N61" i="73"/>
  <c r="O29" i="73"/>
  <c r="N29" i="73"/>
  <c r="O676" i="73"/>
  <c r="N676" i="73"/>
  <c r="O644" i="73"/>
  <c r="N644" i="73"/>
  <c r="O612" i="73"/>
  <c r="N612" i="73"/>
  <c r="O580" i="73"/>
  <c r="N580" i="73"/>
  <c r="O548" i="73"/>
  <c r="N548" i="73"/>
  <c r="O516" i="73"/>
  <c r="N516" i="73"/>
  <c r="O484" i="73"/>
  <c r="N484" i="73"/>
  <c r="O452" i="73"/>
  <c r="N452" i="73"/>
  <c r="O420" i="73"/>
  <c r="N420" i="73"/>
  <c r="O388" i="73"/>
  <c r="N388" i="73"/>
  <c r="O356" i="73"/>
  <c r="N356" i="73"/>
  <c r="O324" i="73"/>
  <c r="N324" i="73"/>
  <c r="O292" i="73"/>
  <c r="N292" i="73"/>
  <c r="O260" i="73"/>
  <c r="N260" i="73"/>
  <c r="O228" i="73"/>
  <c r="N228" i="73"/>
  <c r="O196" i="73"/>
  <c r="N196" i="73"/>
  <c r="O164" i="73"/>
  <c r="N164" i="73"/>
  <c r="O132" i="73"/>
  <c r="N132" i="73"/>
  <c r="O100" i="73"/>
  <c r="N100" i="73"/>
  <c r="O68" i="73"/>
  <c r="N68" i="73"/>
  <c r="O36" i="73"/>
  <c r="N36" i="73"/>
  <c r="O675" i="73"/>
  <c r="N675" i="73"/>
  <c r="O643" i="73"/>
  <c r="N643" i="73"/>
  <c r="O611" i="73"/>
  <c r="N611" i="73"/>
  <c r="O579" i="73"/>
  <c r="N579" i="73"/>
  <c r="O547" i="73"/>
  <c r="N547" i="73"/>
  <c r="O515" i="73"/>
  <c r="N515" i="73"/>
  <c r="O483" i="73"/>
  <c r="N483" i="73"/>
  <c r="O451" i="73"/>
  <c r="N451" i="73"/>
  <c r="O419" i="73"/>
  <c r="N419" i="73"/>
  <c r="O387" i="73"/>
  <c r="N387" i="73"/>
  <c r="O355" i="73"/>
  <c r="N355" i="73"/>
  <c r="O323" i="73"/>
  <c r="N323" i="73"/>
  <c r="O291" i="73"/>
  <c r="N291" i="73"/>
  <c r="O259" i="73"/>
  <c r="N259" i="73"/>
  <c r="O227" i="73"/>
  <c r="N227" i="73"/>
  <c r="O195" i="73"/>
  <c r="N195" i="73"/>
  <c r="O163" i="73"/>
  <c r="N163" i="73"/>
  <c r="O131" i="73"/>
  <c r="N131" i="73"/>
  <c r="O99" i="73"/>
  <c r="N99" i="73"/>
  <c r="O67" i="73"/>
  <c r="N67" i="73"/>
  <c r="O35" i="73"/>
  <c r="N35" i="73"/>
  <c r="O709" i="73"/>
  <c r="N709" i="73"/>
  <c r="O741" i="73"/>
  <c r="N741" i="73"/>
  <c r="O773" i="73"/>
  <c r="N773" i="73"/>
  <c r="O702" i="73"/>
  <c r="N702" i="73"/>
  <c r="O734" i="73"/>
  <c r="N734" i="73"/>
  <c r="O766" i="73"/>
  <c r="N766" i="73"/>
  <c r="O776" i="73"/>
  <c r="N776" i="73"/>
  <c r="O719" i="73"/>
  <c r="N719" i="73"/>
  <c r="O751" i="73"/>
  <c r="N751" i="73"/>
  <c r="O696" i="73"/>
  <c r="N696" i="73"/>
  <c r="O705" i="73"/>
  <c r="N705" i="73"/>
  <c r="O730" i="73"/>
  <c r="N730" i="73"/>
  <c r="O715" i="73"/>
  <c r="N715" i="73"/>
  <c r="O779" i="73"/>
  <c r="N779" i="73"/>
  <c r="O690" i="73"/>
  <c r="N690" i="73"/>
  <c r="O594" i="73"/>
  <c r="N594" i="73"/>
  <c r="O498" i="73"/>
  <c r="N498" i="73"/>
  <c r="O370" i="73"/>
  <c r="N370" i="73"/>
  <c r="O274" i="73"/>
  <c r="N274" i="73"/>
  <c r="O178" i="73"/>
  <c r="N178" i="73"/>
  <c r="O50" i="73"/>
  <c r="N50" i="73"/>
  <c r="O633" i="73"/>
  <c r="N633" i="73"/>
  <c r="O505" i="73"/>
  <c r="N505" i="73"/>
  <c r="O409" i="73"/>
  <c r="N409" i="73"/>
  <c r="N249" i="73"/>
  <c r="O249" i="73"/>
  <c r="O89" i="73"/>
  <c r="N89" i="73"/>
  <c r="O608" i="73"/>
  <c r="N608" i="73"/>
  <c r="O384" i="73"/>
  <c r="N384" i="73"/>
  <c r="O319" i="73"/>
  <c r="N319" i="73"/>
  <c r="D57" i="65"/>
  <c r="H57" i="65" s="1"/>
  <c r="D53" i="65"/>
  <c r="H53" i="65" s="1"/>
  <c r="O697" i="73"/>
  <c r="N697" i="73"/>
  <c r="O729" i="73"/>
  <c r="N729" i="73"/>
  <c r="O761" i="73"/>
  <c r="N761" i="73"/>
  <c r="O687" i="73"/>
  <c r="N687" i="73"/>
  <c r="O722" i="73"/>
  <c r="N722" i="73"/>
  <c r="O754" i="73"/>
  <c r="N754" i="73"/>
  <c r="O728" i="73"/>
  <c r="N728" i="73"/>
  <c r="O707" i="73"/>
  <c r="N707" i="73"/>
  <c r="O739" i="73"/>
  <c r="N739" i="73"/>
  <c r="O771" i="73"/>
  <c r="N771" i="73"/>
  <c r="N700" i="73"/>
  <c r="O700" i="73"/>
  <c r="N732" i="73"/>
  <c r="O732" i="73"/>
  <c r="O764" i="73"/>
  <c r="N764" i="73"/>
  <c r="O752" i="73"/>
  <c r="N752" i="73"/>
  <c r="O666" i="73"/>
  <c r="N666" i="73"/>
  <c r="O634" i="73"/>
  <c r="N634" i="73"/>
  <c r="O602" i="73"/>
  <c r="N602" i="73"/>
  <c r="O570" i="73"/>
  <c r="N570" i="73"/>
  <c r="O538" i="73"/>
  <c r="N538" i="73"/>
  <c r="O506" i="73"/>
  <c r="N506" i="73"/>
  <c r="O474" i="73"/>
  <c r="N474" i="73"/>
  <c r="O442" i="73"/>
  <c r="N442" i="73"/>
  <c r="O410" i="73"/>
  <c r="N410" i="73"/>
  <c r="O378" i="73"/>
  <c r="N378" i="73"/>
  <c r="O346" i="73"/>
  <c r="N346" i="73"/>
  <c r="O314" i="73"/>
  <c r="N314" i="73"/>
  <c r="O282" i="73"/>
  <c r="N282" i="73"/>
  <c r="O250" i="73"/>
  <c r="N250" i="73"/>
  <c r="O218" i="73"/>
  <c r="N218" i="73"/>
  <c r="O186" i="73"/>
  <c r="N186" i="73"/>
  <c r="O154" i="73"/>
  <c r="N154" i="73"/>
  <c r="O122" i="73"/>
  <c r="N122" i="73"/>
  <c r="O90" i="73"/>
  <c r="N90" i="73"/>
  <c r="O58" i="73"/>
  <c r="N58" i="73"/>
  <c r="O26" i="73"/>
  <c r="N26" i="73"/>
  <c r="O673" i="73"/>
  <c r="N673" i="73"/>
  <c r="O641" i="73"/>
  <c r="N641" i="73"/>
  <c r="O609" i="73"/>
  <c r="N609" i="73"/>
  <c r="O577" i="73"/>
  <c r="N577" i="73"/>
  <c r="O545" i="73"/>
  <c r="N545" i="73"/>
  <c r="O513" i="73"/>
  <c r="N513" i="73"/>
  <c r="N481" i="73"/>
  <c r="O481" i="73"/>
  <c r="O449" i="73"/>
  <c r="N449" i="73"/>
  <c r="O417" i="73"/>
  <c r="N417" i="73"/>
  <c r="O385" i="73"/>
  <c r="N385" i="73"/>
  <c r="O353" i="73"/>
  <c r="N353" i="73"/>
  <c r="O321" i="73"/>
  <c r="N321" i="73"/>
  <c r="O289" i="73"/>
  <c r="N289" i="73"/>
  <c r="N257" i="73"/>
  <c r="O257" i="73"/>
  <c r="N225" i="73"/>
  <c r="O225" i="73"/>
  <c r="O193" i="73"/>
  <c r="N193" i="73"/>
  <c r="O161" i="73"/>
  <c r="N161" i="73"/>
  <c r="O129" i="73"/>
  <c r="N129" i="73"/>
  <c r="O97" i="73"/>
  <c r="N97" i="73"/>
  <c r="O65" i="73"/>
  <c r="N65" i="73"/>
  <c r="O33" i="73"/>
  <c r="N33" i="73"/>
  <c r="O680" i="73"/>
  <c r="N680" i="73"/>
  <c r="O648" i="73"/>
  <c r="N648" i="73"/>
  <c r="O616" i="73"/>
  <c r="N616" i="73"/>
  <c r="O584" i="73"/>
  <c r="N584" i="73"/>
  <c r="O552" i="73"/>
  <c r="N552" i="73"/>
  <c r="O520" i="73"/>
  <c r="N520" i="73"/>
  <c r="O488" i="73"/>
  <c r="N488" i="73"/>
  <c r="O456" i="73"/>
  <c r="N456" i="73"/>
  <c r="O424" i="73"/>
  <c r="N424" i="73"/>
  <c r="O392" i="73"/>
  <c r="N392" i="73"/>
  <c r="O360" i="73"/>
  <c r="N360" i="73"/>
  <c r="O328" i="73"/>
  <c r="N328" i="73"/>
  <c r="O296" i="73"/>
  <c r="N296" i="73"/>
  <c r="O264" i="73"/>
  <c r="N264" i="73"/>
  <c r="O232" i="73"/>
  <c r="N232" i="73"/>
  <c r="O200" i="73"/>
  <c r="N200" i="73"/>
  <c r="O168" i="73"/>
  <c r="N168" i="73"/>
  <c r="O136" i="73"/>
  <c r="N136" i="73"/>
  <c r="O104" i="73"/>
  <c r="N104" i="73"/>
  <c r="O72" i="73"/>
  <c r="N72" i="73"/>
  <c r="O40" i="73"/>
  <c r="N40" i="73"/>
  <c r="O679" i="73"/>
  <c r="N679" i="73"/>
  <c r="O647" i="73"/>
  <c r="N647" i="73"/>
  <c r="O615" i="73"/>
  <c r="N615" i="73"/>
  <c r="O583" i="73"/>
  <c r="N583" i="73"/>
  <c r="O551" i="73"/>
  <c r="N551" i="73"/>
  <c r="O519" i="73"/>
  <c r="N519" i="73"/>
  <c r="O487" i="73"/>
  <c r="N487" i="73"/>
  <c r="O455" i="73"/>
  <c r="N455" i="73"/>
  <c r="O423" i="73"/>
  <c r="N423" i="73"/>
  <c r="O391" i="73"/>
  <c r="N391" i="73"/>
  <c r="O359" i="73"/>
  <c r="N359" i="73"/>
  <c r="O327" i="73"/>
  <c r="N327" i="73"/>
  <c r="O295" i="73"/>
  <c r="N295" i="73"/>
  <c r="O263" i="73"/>
  <c r="N263" i="73"/>
  <c r="O231" i="73"/>
  <c r="N231" i="73"/>
  <c r="O199" i="73"/>
  <c r="N199" i="73"/>
  <c r="O167" i="73"/>
  <c r="N167" i="73"/>
  <c r="O135" i="73"/>
  <c r="N135" i="73"/>
  <c r="O103" i="73"/>
  <c r="N103" i="73"/>
  <c r="O71" i="73"/>
  <c r="N71" i="73"/>
  <c r="O39" i="73"/>
  <c r="N39" i="73"/>
  <c r="O686" i="73"/>
  <c r="N686" i="73"/>
  <c r="O654" i="73"/>
  <c r="N654" i="73"/>
  <c r="O622" i="73"/>
  <c r="N622" i="73"/>
  <c r="O590" i="73"/>
  <c r="N590" i="73"/>
  <c r="O558" i="73"/>
  <c r="N558" i="73"/>
  <c r="O526" i="73"/>
  <c r="N526" i="73"/>
  <c r="O494" i="73"/>
  <c r="N494" i="73"/>
  <c r="O462" i="73"/>
  <c r="N462" i="73"/>
  <c r="O430" i="73"/>
  <c r="N430" i="73"/>
  <c r="O398" i="73"/>
  <c r="N398" i="73"/>
  <c r="O366" i="73"/>
  <c r="N366" i="73"/>
  <c r="O334" i="73"/>
  <c r="N334" i="73"/>
  <c r="O302" i="73"/>
  <c r="N302" i="73"/>
  <c r="O270" i="73"/>
  <c r="N270" i="73"/>
  <c r="O238" i="73"/>
  <c r="N238" i="73"/>
  <c r="O206" i="73"/>
  <c r="N206" i="73"/>
  <c r="O174" i="73"/>
  <c r="N174" i="73"/>
  <c r="O142" i="73"/>
  <c r="N142" i="73"/>
  <c r="O110" i="73"/>
  <c r="N110" i="73"/>
  <c r="O78" i="73"/>
  <c r="N78" i="73"/>
  <c r="O46" i="73"/>
  <c r="N46" i="73"/>
  <c r="O14" i="73"/>
  <c r="N14" i="73"/>
  <c r="O661" i="73"/>
  <c r="N661" i="73"/>
  <c r="O629" i="73"/>
  <c r="N629" i="73"/>
  <c r="O597" i="73"/>
  <c r="N597" i="73"/>
  <c r="O565" i="73"/>
  <c r="N565" i="73"/>
  <c r="O533" i="73"/>
  <c r="N533" i="73"/>
  <c r="O501" i="73"/>
  <c r="N501" i="73"/>
  <c r="O469" i="73"/>
  <c r="N469" i="73"/>
  <c r="O437" i="73"/>
  <c r="N437" i="73"/>
  <c r="O405" i="73"/>
  <c r="N405" i="73"/>
  <c r="O373" i="73"/>
  <c r="N373" i="73"/>
  <c r="O341" i="73"/>
  <c r="N341" i="73"/>
  <c r="O309" i="73"/>
  <c r="N309" i="73"/>
  <c r="O277" i="73"/>
  <c r="N277" i="73"/>
  <c r="N245" i="73"/>
  <c r="O245" i="73"/>
  <c r="O213" i="73"/>
  <c r="N213" i="73"/>
  <c r="O181" i="73"/>
  <c r="N181" i="73"/>
  <c r="O149" i="73"/>
  <c r="N149" i="73"/>
  <c r="O117" i="73"/>
  <c r="N117" i="73"/>
  <c r="O85" i="73"/>
  <c r="N85" i="73"/>
  <c r="O53" i="73"/>
  <c r="N53" i="73"/>
  <c r="O21" i="73"/>
  <c r="N21" i="73"/>
  <c r="N668" i="73"/>
  <c r="O668" i="73"/>
  <c r="N636" i="73"/>
  <c r="O636" i="73"/>
  <c r="N604" i="73"/>
  <c r="O604" i="73"/>
  <c r="N572" i="73"/>
  <c r="O572" i="73"/>
  <c r="N540" i="73"/>
  <c r="O540" i="73"/>
  <c r="O508" i="73"/>
  <c r="N508" i="73"/>
  <c r="N476" i="73"/>
  <c r="O476" i="73"/>
  <c r="O444" i="73"/>
  <c r="N444" i="73"/>
  <c r="O412" i="73"/>
  <c r="N412" i="73"/>
  <c r="O380" i="73"/>
  <c r="N380" i="73"/>
  <c r="O348" i="73"/>
  <c r="N348" i="73"/>
  <c r="O316" i="73"/>
  <c r="N316" i="73"/>
  <c r="O284" i="73"/>
  <c r="N284" i="73"/>
  <c r="O252" i="73"/>
  <c r="N252" i="73"/>
  <c r="O220" i="73"/>
  <c r="N220" i="73"/>
  <c r="O188" i="73"/>
  <c r="N188" i="73"/>
  <c r="O156" i="73"/>
  <c r="N156" i="73"/>
  <c r="O124" i="73"/>
  <c r="N124" i="73"/>
  <c r="O92" i="73"/>
  <c r="N92" i="73"/>
  <c r="O60" i="73"/>
  <c r="N60" i="73"/>
  <c r="O28" i="73"/>
  <c r="N28" i="73"/>
  <c r="O667" i="73"/>
  <c r="N667" i="73"/>
  <c r="O635" i="73"/>
  <c r="N635" i="73"/>
  <c r="O603" i="73"/>
  <c r="N603" i="73"/>
  <c r="O571" i="73"/>
  <c r="N571" i="73"/>
  <c r="O539" i="73"/>
  <c r="N539" i="73"/>
  <c r="O507" i="73"/>
  <c r="N507" i="73"/>
  <c r="O475" i="73"/>
  <c r="N475" i="73"/>
  <c r="O443" i="73"/>
  <c r="N443" i="73"/>
  <c r="O411" i="73"/>
  <c r="N411" i="73"/>
  <c r="O379" i="73"/>
  <c r="N379" i="73"/>
  <c r="O347" i="73"/>
  <c r="N347" i="73"/>
  <c r="O315" i="73"/>
  <c r="N315" i="73"/>
  <c r="O283" i="73"/>
  <c r="N283" i="73"/>
  <c r="O251" i="73"/>
  <c r="N251" i="73"/>
  <c r="O219" i="73"/>
  <c r="N219" i="73"/>
  <c r="O187" i="73"/>
  <c r="N187" i="73"/>
  <c r="O155" i="73"/>
  <c r="N155" i="73"/>
  <c r="O123" i="73"/>
  <c r="N123" i="73"/>
  <c r="O91" i="73"/>
  <c r="N91" i="73"/>
  <c r="O59" i="73"/>
  <c r="N59" i="73"/>
  <c r="O27" i="73"/>
  <c r="N27" i="73"/>
  <c r="O717" i="73"/>
  <c r="N717" i="73"/>
  <c r="O749" i="73"/>
  <c r="N749" i="73"/>
  <c r="O781" i="73"/>
  <c r="N781" i="73"/>
  <c r="O710" i="73"/>
  <c r="N710" i="73"/>
  <c r="O742" i="73"/>
  <c r="N742" i="73"/>
  <c r="O774" i="73"/>
  <c r="N774" i="73"/>
  <c r="O695" i="73"/>
  <c r="N695" i="73"/>
  <c r="O727" i="73"/>
  <c r="N727" i="73"/>
  <c r="O759" i="73"/>
  <c r="N759" i="73"/>
  <c r="O760" i="73"/>
  <c r="N760" i="73"/>
  <c r="J10" i="73"/>
  <c r="O12" i="73"/>
  <c r="M693" i="73"/>
  <c r="O693" i="73"/>
  <c r="N693" i="73"/>
  <c r="N9" i="75"/>
  <c r="N8" i="75" s="1"/>
  <c r="M9" i="75"/>
  <c r="M8" i="75" s="1"/>
  <c r="O9" i="75"/>
  <c r="O8" i="75" s="1"/>
  <c r="D56" i="65"/>
  <c r="H56" i="65" s="1"/>
  <c r="H51" i="65"/>
  <c r="D54" i="65"/>
  <c r="H54" i="65" s="1"/>
  <c r="D52" i="65"/>
  <c r="H52" i="65" s="1"/>
  <c r="M728" i="73"/>
  <c r="L728" i="73"/>
  <c r="K728" i="73"/>
  <c r="M129" i="73"/>
  <c r="K129" i="73"/>
  <c r="L129" i="73"/>
  <c r="M705" i="73"/>
  <c r="L705" i="73"/>
  <c r="K705" i="73"/>
  <c r="L772" i="73"/>
  <c r="M772" i="73"/>
  <c r="K772" i="73"/>
  <c r="M530" i="73"/>
  <c r="L530" i="73"/>
  <c r="K530" i="73"/>
  <c r="M146" i="73"/>
  <c r="L146" i="73"/>
  <c r="K146" i="73"/>
  <c r="M505" i="73"/>
  <c r="L505" i="73"/>
  <c r="K505" i="73"/>
  <c r="M249" i="73"/>
  <c r="L249" i="73"/>
  <c r="K249" i="73"/>
  <c r="M480" i="73"/>
  <c r="L480" i="73"/>
  <c r="K480" i="73"/>
  <c r="M160" i="73"/>
  <c r="L160" i="73"/>
  <c r="K160" i="73"/>
  <c r="M447" i="73"/>
  <c r="L447" i="73"/>
  <c r="K447" i="73"/>
  <c r="M678" i="73"/>
  <c r="L678" i="73"/>
  <c r="K678" i="73"/>
  <c r="M358" i="73"/>
  <c r="L358" i="73"/>
  <c r="K358" i="73"/>
  <c r="L244" i="73"/>
  <c r="M244" i="73"/>
  <c r="K244" i="73"/>
  <c r="L721" i="73"/>
  <c r="M721" i="73"/>
  <c r="K721" i="73"/>
  <c r="M746" i="73"/>
  <c r="L746" i="73"/>
  <c r="K746" i="73"/>
  <c r="M763" i="73"/>
  <c r="L763" i="73"/>
  <c r="K763" i="73"/>
  <c r="M712" i="73"/>
  <c r="L712" i="73"/>
  <c r="K712" i="73"/>
  <c r="M578" i="73"/>
  <c r="K578" i="73"/>
  <c r="L578" i="73"/>
  <c r="M450" i="73"/>
  <c r="L450" i="73"/>
  <c r="K450" i="73"/>
  <c r="M322" i="73"/>
  <c r="L322" i="73"/>
  <c r="K322" i="73"/>
  <c r="M258" i="73"/>
  <c r="L258" i="73"/>
  <c r="K258" i="73"/>
  <c r="M130" i="73"/>
  <c r="K130" i="73"/>
  <c r="L130" i="73"/>
  <c r="M681" i="73"/>
  <c r="L681" i="73"/>
  <c r="K681" i="73"/>
  <c r="M553" i="73"/>
  <c r="L553" i="73"/>
  <c r="K553" i="73"/>
  <c r="M425" i="73"/>
  <c r="L425" i="73"/>
  <c r="K425" i="73"/>
  <c r="M297" i="73"/>
  <c r="L297" i="73"/>
  <c r="K297" i="73"/>
  <c r="M169" i="73"/>
  <c r="L169" i="73"/>
  <c r="K169" i="73"/>
  <c r="M41" i="73"/>
  <c r="L41" i="73"/>
  <c r="K41" i="73"/>
  <c r="M656" i="73"/>
  <c r="L656" i="73"/>
  <c r="K656" i="73"/>
  <c r="M528" i="73"/>
  <c r="L528" i="73"/>
  <c r="K528" i="73"/>
  <c r="M400" i="73"/>
  <c r="L400" i="73"/>
  <c r="K400" i="73"/>
  <c r="M272" i="73"/>
  <c r="L272" i="73"/>
  <c r="K272" i="73"/>
  <c r="M144" i="73"/>
  <c r="L144" i="73"/>
  <c r="K144" i="73"/>
  <c r="M16" i="73"/>
  <c r="L16" i="73"/>
  <c r="K16" i="73"/>
  <c r="M559" i="73"/>
  <c r="L559" i="73"/>
  <c r="K559" i="73"/>
  <c r="M431" i="73"/>
  <c r="L431" i="73"/>
  <c r="K431" i="73"/>
  <c r="M303" i="73"/>
  <c r="L303" i="73"/>
  <c r="K303" i="73"/>
  <c r="M175" i="73"/>
  <c r="L175" i="73"/>
  <c r="K175" i="73"/>
  <c r="M47" i="73"/>
  <c r="L47" i="73"/>
  <c r="K47" i="73"/>
  <c r="M598" i="73"/>
  <c r="L598" i="73"/>
  <c r="K598" i="73"/>
  <c r="M534" i="73"/>
  <c r="L534" i="73"/>
  <c r="K534" i="73"/>
  <c r="M406" i="73"/>
  <c r="L406" i="73"/>
  <c r="K406" i="73"/>
  <c r="M342" i="73"/>
  <c r="L342" i="73"/>
  <c r="K342" i="73"/>
  <c r="M214" i="73"/>
  <c r="L214" i="73"/>
  <c r="K214" i="73"/>
  <c r="M150" i="73"/>
  <c r="L150" i="73"/>
  <c r="K150" i="73"/>
  <c r="M22" i="73"/>
  <c r="L22" i="73"/>
  <c r="K22" i="73"/>
  <c r="M573" i="73"/>
  <c r="L573" i="73"/>
  <c r="K573" i="73"/>
  <c r="M509" i="73"/>
  <c r="L509" i="73"/>
  <c r="K509" i="73"/>
  <c r="M381" i="73"/>
  <c r="K381" i="73"/>
  <c r="L381" i="73"/>
  <c r="L253" i="73"/>
  <c r="K253" i="73"/>
  <c r="M253" i="73"/>
  <c r="L125" i="73"/>
  <c r="M125" i="73"/>
  <c r="K125" i="73"/>
  <c r="L676" i="73"/>
  <c r="M676" i="73"/>
  <c r="K676" i="73"/>
  <c r="L612" i="73"/>
  <c r="M612" i="73"/>
  <c r="K612" i="73"/>
  <c r="L484" i="73"/>
  <c r="M484" i="73"/>
  <c r="K484" i="73"/>
  <c r="L356" i="73"/>
  <c r="K356" i="73"/>
  <c r="M356" i="73"/>
  <c r="L292" i="73"/>
  <c r="M292" i="73"/>
  <c r="K292" i="73"/>
  <c r="L164" i="73"/>
  <c r="M164" i="73"/>
  <c r="K164" i="73"/>
  <c r="M100" i="73"/>
  <c r="L100" i="73"/>
  <c r="K100" i="73"/>
  <c r="M643" i="73"/>
  <c r="L643" i="73"/>
  <c r="K643" i="73"/>
  <c r="M515" i="73"/>
  <c r="L515" i="73"/>
  <c r="K515" i="73"/>
  <c r="M387" i="73"/>
  <c r="L387" i="73"/>
  <c r="K387" i="73"/>
  <c r="M259" i="73"/>
  <c r="L259" i="73"/>
  <c r="K259" i="73"/>
  <c r="M131" i="73"/>
  <c r="L131" i="73"/>
  <c r="K131" i="73"/>
  <c r="M709" i="73"/>
  <c r="K709" i="73"/>
  <c r="L709" i="73"/>
  <c r="M734" i="73"/>
  <c r="L734" i="73"/>
  <c r="K734" i="73"/>
  <c r="L751" i="73"/>
  <c r="K751" i="73"/>
  <c r="M751" i="73"/>
  <c r="L729" i="73"/>
  <c r="M729" i="73"/>
  <c r="K729" i="73"/>
  <c r="M687" i="73"/>
  <c r="L687" i="73"/>
  <c r="K687" i="73"/>
  <c r="M754" i="73"/>
  <c r="K754" i="73"/>
  <c r="L754" i="73"/>
  <c r="M707" i="73"/>
  <c r="L707" i="73"/>
  <c r="K707" i="73"/>
  <c r="M771" i="73"/>
  <c r="L771" i="73"/>
  <c r="K771" i="73"/>
  <c r="M732" i="73"/>
  <c r="L732" i="73"/>
  <c r="K732" i="73"/>
  <c r="M752" i="73"/>
  <c r="L752" i="73"/>
  <c r="K752" i="73"/>
  <c r="M634" i="73"/>
  <c r="K634" i="73"/>
  <c r="L634" i="73"/>
  <c r="M570" i="73"/>
  <c r="K570" i="73"/>
  <c r="L570" i="73"/>
  <c r="M506" i="73"/>
  <c r="L506" i="73"/>
  <c r="K506" i="73"/>
  <c r="M442" i="73"/>
  <c r="L442" i="73"/>
  <c r="K442" i="73"/>
  <c r="M378" i="73"/>
  <c r="L378" i="73"/>
  <c r="K378" i="73"/>
  <c r="M314" i="73"/>
  <c r="L314" i="73"/>
  <c r="K314" i="73"/>
  <c r="M250" i="73"/>
  <c r="L250" i="73"/>
  <c r="K250" i="73"/>
  <c r="M186" i="73"/>
  <c r="L186" i="73"/>
  <c r="K186" i="73"/>
  <c r="M122" i="73"/>
  <c r="L122" i="73"/>
  <c r="K122" i="73"/>
  <c r="M58" i="73"/>
  <c r="K58" i="73"/>
  <c r="L58" i="73"/>
  <c r="M673" i="73"/>
  <c r="L673" i="73"/>
  <c r="K673" i="73"/>
  <c r="M609" i="73"/>
  <c r="L609" i="73"/>
  <c r="K609" i="73"/>
  <c r="M545" i="73"/>
  <c r="L545" i="73"/>
  <c r="K545" i="73"/>
  <c r="M481" i="73"/>
  <c r="L481" i="73"/>
  <c r="K481" i="73"/>
  <c r="M417" i="73"/>
  <c r="L417" i="73"/>
  <c r="K417" i="73"/>
  <c r="M353" i="73"/>
  <c r="L353" i="73"/>
  <c r="K353" i="73"/>
  <c r="M289" i="73"/>
  <c r="L289" i="73"/>
  <c r="K289" i="73"/>
  <c r="M225" i="73"/>
  <c r="L225" i="73"/>
  <c r="K225" i="73"/>
  <c r="M161" i="73"/>
  <c r="L161" i="73"/>
  <c r="K161" i="73"/>
  <c r="M97" i="73"/>
  <c r="L97" i="73"/>
  <c r="K97" i="73"/>
  <c r="M33" i="73"/>
  <c r="L33" i="73"/>
  <c r="K33" i="73"/>
  <c r="L648" i="73"/>
  <c r="M648" i="73"/>
  <c r="K648" i="73"/>
  <c r="M584" i="73"/>
  <c r="L584" i="73"/>
  <c r="K584" i="73"/>
  <c r="M520" i="73"/>
  <c r="L520" i="73"/>
  <c r="K520" i="73"/>
  <c r="M456" i="73"/>
  <c r="L456" i="73"/>
  <c r="K456" i="73"/>
  <c r="M392" i="73"/>
  <c r="L392" i="73"/>
  <c r="K392" i="73"/>
  <c r="M328" i="73"/>
  <c r="L328" i="73"/>
  <c r="K328" i="73"/>
  <c r="M264" i="73"/>
  <c r="L264" i="73"/>
  <c r="K264" i="73"/>
  <c r="L200" i="73"/>
  <c r="M200" i="73"/>
  <c r="K200" i="73"/>
  <c r="L136" i="73"/>
  <c r="M136" i="73"/>
  <c r="K136" i="73"/>
  <c r="L72" i="73"/>
  <c r="M72" i="73"/>
  <c r="K72" i="73"/>
  <c r="M679" i="73"/>
  <c r="L679" i="73"/>
  <c r="K679" i="73"/>
  <c r="M615" i="73"/>
  <c r="L615" i="73"/>
  <c r="K615" i="73"/>
  <c r="M551" i="73"/>
  <c r="L551" i="73"/>
  <c r="K551" i="73"/>
  <c r="M487" i="73"/>
  <c r="L487" i="73"/>
  <c r="K487" i="73"/>
  <c r="M423" i="73"/>
  <c r="L423" i="73"/>
  <c r="K423" i="73"/>
  <c r="M359" i="73"/>
  <c r="L359" i="73"/>
  <c r="K359" i="73"/>
  <c r="M295" i="73"/>
  <c r="L295" i="73"/>
  <c r="K295" i="73"/>
  <c r="M231" i="73"/>
  <c r="L231" i="73"/>
  <c r="K231" i="73"/>
  <c r="M167" i="73"/>
  <c r="L167" i="73"/>
  <c r="K167" i="73"/>
  <c r="M103" i="73"/>
  <c r="L103" i="73"/>
  <c r="K103" i="73"/>
  <c r="M39" i="73"/>
  <c r="L39" i="73"/>
  <c r="K39" i="73"/>
  <c r="L654" i="73"/>
  <c r="M654" i="73"/>
  <c r="K654" i="73"/>
  <c r="M590" i="73"/>
  <c r="L590" i="73"/>
  <c r="K590" i="73"/>
  <c r="L526" i="73"/>
  <c r="M526" i="73"/>
  <c r="K526" i="73"/>
  <c r="L462" i="73"/>
  <c r="M462" i="73"/>
  <c r="K462" i="73"/>
  <c r="L398" i="73"/>
  <c r="M398" i="73"/>
  <c r="K398" i="73"/>
  <c r="L334" i="73"/>
  <c r="M334" i="73"/>
  <c r="K334" i="73"/>
  <c r="L270" i="73"/>
  <c r="M270" i="73"/>
  <c r="K270" i="73"/>
  <c r="M206" i="73"/>
  <c r="L206" i="73"/>
  <c r="K206" i="73"/>
  <c r="M142" i="73"/>
  <c r="L142" i="73"/>
  <c r="K142" i="73"/>
  <c r="M78" i="73"/>
  <c r="K78" i="73"/>
  <c r="L78" i="73"/>
  <c r="M14" i="73"/>
  <c r="L14" i="73"/>
  <c r="K14" i="73"/>
  <c r="M629" i="73"/>
  <c r="L629" i="73"/>
  <c r="K629" i="73"/>
  <c r="M565" i="73"/>
  <c r="L565" i="73"/>
  <c r="K565" i="73"/>
  <c r="M501" i="73"/>
  <c r="L501" i="73"/>
  <c r="K501" i="73"/>
  <c r="M437" i="73"/>
  <c r="L437" i="73"/>
  <c r="K437" i="73"/>
  <c r="M373" i="73"/>
  <c r="L373" i="73"/>
  <c r="K373" i="73"/>
  <c r="M309" i="73"/>
  <c r="L309" i="73"/>
  <c r="K309" i="73"/>
  <c r="L245" i="73"/>
  <c r="M245" i="73"/>
  <c r="K245" i="73"/>
  <c r="L181" i="73"/>
  <c r="M181" i="73"/>
  <c r="K181" i="73"/>
  <c r="L117" i="73"/>
  <c r="M117" i="73"/>
  <c r="K117" i="73"/>
  <c r="L53" i="73"/>
  <c r="M53" i="73"/>
  <c r="K53" i="73"/>
  <c r="M668" i="73"/>
  <c r="L668" i="73"/>
  <c r="K668" i="73"/>
  <c r="L604" i="73"/>
  <c r="M604" i="73"/>
  <c r="K604" i="73"/>
  <c r="L540" i="73"/>
  <c r="M540" i="73"/>
  <c r="K540" i="73"/>
  <c r="L476" i="73"/>
  <c r="M476" i="73"/>
  <c r="K476" i="73"/>
  <c r="L412" i="73"/>
  <c r="M412" i="73"/>
  <c r="K412" i="73"/>
  <c r="L348" i="73"/>
  <c r="M348" i="73"/>
  <c r="K348" i="73"/>
  <c r="L284" i="73"/>
  <c r="M284" i="73"/>
  <c r="K284" i="73"/>
  <c r="M220" i="73"/>
  <c r="K220" i="73"/>
  <c r="L220" i="73"/>
  <c r="M156" i="73"/>
  <c r="L156" i="73"/>
  <c r="K156" i="73"/>
  <c r="L92" i="73"/>
  <c r="K92" i="73"/>
  <c r="M92" i="73"/>
  <c r="M28" i="73"/>
  <c r="L28" i="73"/>
  <c r="K28" i="73"/>
  <c r="M635" i="73"/>
  <c r="L635" i="73"/>
  <c r="K635" i="73"/>
  <c r="M571" i="73"/>
  <c r="L571" i="73"/>
  <c r="K571" i="73"/>
  <c r="M507" i="73"/>
  <c r="L507" i="73"/>
  <c r="K507" i="73"/>
  <c r="M443" i="73"/>
  <c r="L443" i="73"/>
  <c r="K443" i="73"/>
  <c r="M379" i="73"/>
  <c r="L379" i="73"/>
  <c r="K379" i="73"/>
  <c r="M315" i="73"/>
  <c r="L315" i="73"/>
  <c r="K315" i="73"/>
  <c r="M251" i="73"/>
  <c r="L251" i="73"/>
  <c r="K251" i="73"/>
  <c r="M187" i="73"/>
  <c r="L187" i="73"/>
  <c r="K187" i="73"/>
  <c r="M123" i="73"/>
  <c r="L123" i="73"/>
  <c r="K123" i="73"/>
  <c r="M59" i="73"/>
  <c r="L59" i="73"/>
  <c r="K59" i="73"/>
  <c r="M717" i="73"/>
  <c r="L717" i="73"/>
  <c r="K717" i="73"/>
  <c r="M781" i="73"/>
  <c r="L781" i="73"/>
  <c r="K781" i="73"/>
  <c r="M742" i="73"/>
  <c r="L742" i="73"/>
  <c r="K742" i="73"/>
  <c r="M695" i="73"/>
  <c r="L695" i="73"/>
  <c r="K695" i="73"/>
  <c r="M759" i="73"/>
  <c r="L759" i="73"/>
  <c r="K759" i="73"/>
  <c r="L761" i="73"/>
  <c r="M761" i="73"/>
  <c r="K761" i="73"/>
  <c r="M577" i="73"/>
  <c r="L577" i="73"/>
  <c r="K577" i="73"/>
  <c r="M768" i="73"/>
  <c r="L768" i="73"/>
  <c r="K768" i="73"/>
  <c r="M210" i="73"/>
  <c r="L210" i="73"/>
  <c r="K210" i="73"/>
  <c r="M672" i="73"/>
  <c r="L672" i="73"/>
  <c r="K672" i="73"/>
  <c r="M191" i="73"/>
  <c r="L191" i="73"/>
  <c r="K191" i="73"/>
  <c r="L436" i="73"/>
  <c r="M436" i="73"/>
  <c r="K436" i="73"/>
  <c r="M744" i="73"/>
  <c r="L744" i="73"/>
  <c r="K744" i="73"/>
  <c r="M699" i="73"/>
  <c r="L699" i="73"/>
  <c r="K699" i="73"/>
  <c r="L724" i="73"/>
  <c r="M724" i="73"/>
  <c r="K724" i="73"/>
  <c r="M642" i="73"/>
  <c r="K642" i="73"/>
  <c r="L642" i="73"/>
  <c r="M514" i="73"/>
  <c r="K514" i="73"/>
  <c r="L514" i="73"/>
  <c r="M386" i="73"/>
  <c r="L386" i="73"/>
  <c r="K386" i="73"/>
  <c r="M194" i="73"/>
  <c r="L194" i="73"/>
  <c r="K194" i="73"/>
  <c r="M66" i="73"/>
  <c r="L66" i="73"/>
  <c r="K66" i="73"/>
  <c r="M617" i="73"/>
  <c r="L617" i="73"/>
  <c r="K617" i="73"/>
  <c r="M489" i="73"/>
  <c r="L489" i="73"/>
  <c r="K489" i="73"/>
  <c r="M361" i="73"/>
  <c r="L361" i="73"/>
  <c r="K361" i="73"/>
  <c r="M233" i="73"/>
  <c r="L233" i="73"/>
  <c r="K233" i="73"/>
  <c r="M105" i="73"/>
  <c r="L105" i="73"/>
  <c r="K105" i="73"/>
  <c r="M592" i="73"/>
  <c r="L592" i="73"/>
  <c r="K592" i="73"/>
  <c r="M464" i="73"/>
  <c r="L464" i="73"/>
  <c r="K464" i="73"/>
  <c r="M336" i="73"/>
  <c r="L336" i="73"/>
  <c r="K336" i="73"/>
  <c r="M208" i="73"/>
  <c r="L208" i="73"/>
  <c r="K208" i="73"/>
  <c r="M80" i="73"/>
  <c r="L80" i="73"/>
  <c r="K80" i="73"/>
  <c r="M623" i="73"/>
  <c r="L623" i="73"/>
  <c r="K623" i="73"/>
  <c r="M495" i="73"/>
  <c r="L495" i="73"/>
  <c r="K495" i="73"/>
  <c r="M367" i="73"/>
  <c r="L367" i="73"/>
  <c r="K367" i="73"/>
  <c r="M239" i="73"/>
  <c r="L239" i="73"/>
  <c r="K239" i="73"/>
  <c r="M111" i="73"/>
  <c r="L111" i="73"/>
  <c r="K111" i="73"/>
  <c r="M662" i="73"/>
  <c r="L662" i="73"/>
  <c r="K662" i="73"/>
  <c r="M470" i="73"/>
  <c r="L470" i="73"/>
  <c r="K470" i="73"/>
  <c r="M278" i="73"/>
  <c r="L278" i="73"/>
  <c r="K278" i="73"/>
  <c r="M86" i="73"/>
  <c r="L86" i="73"/>
  <c r="K86" i="73"/>
  <c r="M637" i="73"/>
  <c r="L637" i="73"/>
  <c r="K637" i="73"/>
  <c r="M445" i="73"/>
  <c r="L445" i="73"/>
  <c r="K445" i="73"/>
  <c r="M317" i="73"/>
  <c r="K317" i="73"/>
  <c r="L317" i="73"/>
  <c r="L189" i="73"/>
  <c r="M189" i="73"/>
  <c r="K189" i="73"/>
  <c r="L61" i="73"/>
  <c r="M61" i="73"/>
  <c r="K61" i="73"/>
  <c r="L548" i="73"/>
  <c r="M548" i="73"/>
  <c r="K548" i="73"/>
  <c r="L420" i="73"/>
  <c r="K420" i="73"/>
  <c r="M420" i="73"/>
  <c r="M228" i="73"/>
  <c r="L228" i="73"/>
  <c r="K228" i="73"/>
  <c r="L36" i="73"/>
  <c r="M36" i="73"/>
  <c r="K36" i="73"/>
  <c r="M579" i="73"/>
  <c r="L579" i="73"/>
  <c r="K579" i="73"/>
  <c r="M451" i="73"/>
  <c r="L451" i="73"/>
  <c r="K451" i="73"/>
  <c r="M323" i="73"/>
  <c r="L323" i="73"/>
  <c r="K323" i="73"/>
  <c r="M195" i="73"/>
  <c r="L195" i="73"/>
  <c r="K195" i="73"/>
  <c r="M67" i="73"/>
  <c r="K67" i="73"/>
  <c r="L67" i="73"/>
  <c r="M773" i="73"/>
  <c r="K773" i="73"/>
  <c r="L773" i="73"/>
  <c r="L776" i="73"/>
  <c r="M776" i="73"/>
  <c r="K776" i="73"/>
  <c r="L737" i="73"/>
  <c r="M737" i="73"/>
  <c r="K737" i="73"/>
  <c r="M698" i="73"/>
  <c r="L698" i="73"/>
  <c r="K698" i="73"/>
  <c r="M762" i="73"/>
  <c r="L762" i="73"/>
  <c r="K762" i="73"/>
  <c r="M715" i="73"/>
  <c r="L715" i="73"/>
  <c r="K715" i="73"/>
  <c r="M779" i="73"/>
  <c r="L779" i="73"/>
  <c r="K779" i="73"/>
  <c r="M740" i="73"/>
  <c r="L740" i="73"/>
  <c r="K740" i="73"/>
  <c r="M690" i="73"/>
  <c r="K690" i="73"/>
  <c r="L690" i="73"/>
  <c r="M626" i="73"/>
  <c r="L626" i="73"/>
  <c r="K626" i="73"/>
  <c r="M562" i="73"/>
  <c r="L562" i="73"/>
  <c r="K562" i="73"/>
  <c r="M498" i="73"/>
  <c r="K498" i="73"/>
  <c r="L498" i="73"/>
  <c r="M434" i="73"/>
  <c r="K434" i="73"/>
  <c r="L434" i="73"/>
  <c r="M370" i="73"/>
  <c r="K370" i="73"/>
  <c r="L370" i="73"/>
  <c r="M306" i="73"/>
  <c r="L306" i="73"/>
  <c r="K306" i="73"/>
  <c r="M242" i="73"/>
  <c r="L242" i="73"/>
  <c r="K242" i="73"/>
  <c r="M178" i="73"/>
  <c r="L178" i="73"/>
  <c r="K178" i="73"/>
  <c r="M114" i="73"/>
  <c r="L114" i="73"/>
  <c r="K114" i="73"/>
  <c r="M50" i="73"/>
  <c r="K50" i="73"/>
  <c r="L50" i="73"/>
  <c r="M665" i="73"/>
  <c r="L665" i="73"/>
  <c r="K665" i="73"/>
  <c r="M601" i="73"/>
  <c r="L601" i="73"/>
  <c r="K601" i="73"/>
  <c r="M537" i="73"/>
  <c r="L537" i="73"/>
  <c r="K537" i="73"/>
  <c r="M473" i="73"/>
  <c r="L473" i="73"/>
  <c r="K473" i="73"/>
  <c r="M409" i="73"/>
  <c r="L409" i="73"/>
  <c r="K409" i="73"/>
  <c r="M345" i="73"/>
  <c r="K345" i="73"/>
  <c r="L345" i="73"/>
  <c r="M281" i="73"/>
  <c r="L281" i="73"/>
  <c r="K281" i="73"/>
  <c r="M217" i="73"/>
  <c r="L217" i="73"/>
  <c r="K217" i="73"/>
  <c r="M153" i="73"/>
  <c r="L153" i="73"/>
  <c r="K153" i="73"/>
  <c r="M89" i="73"/>
  <c r="L89" i="73"/>
  <c r="K89" i="73"/>
  <c r="M25" i="73"/>
  <c r="L25" i="73"/>
  <c r="K25" i="73"/>
  <c r="M640" i="73"/>
  <c r="L640" i="73"/>
  <c r="K640" i="73"/>
  <c r="M576" i="73"/>
  <c r="L576" i="73"/>
  <c r="K576" i="73"/>
  <c r="M512" i="73"/>
  <c r="L512" i="73"/>
  <c r="K512" i="73"/>
  <c r="M448" i="73"/>
  <c r="L448" i="73"/>
  <c r="K448" i="73"/>
  <c r="M384" i="73"/>
  <c r="L384" i="73"/>
  <c r="K384" i="73"/>
  <c r="M320" i="73"/>
  <c r="L320" i="73"/>
  <c r="K320" i="73"/>
  <c r="M256" i="73"/>
  <c r="L256" i="73"/>
  <c r="K256" i="73"/>
  <c r="M192" i="73"/>
  <c r="L192" i="73"/>
  <c r="K192" i="73"/>
  <c r="M128" i="73"/>
  <c r="L128" i="73"/>
  <c r="K128" i="73"/>
  <c r="M64" i="73"/>
  <c r="L64" i="73"/>
  <c r="K64" i="73"/>
  <c r="M671" i="73"/>
  <c r="L671" i="73"/>
  <c r="K671" i="73"/>
  <c r="M607" i="73"/>
  <c r="L607" i="73"/>
  <c r="K607" i="73"/>
  <c r="M543" i="73"/>
  <c r="L543" i="73"/>
  <c r="K543" i="73"/>
  <c r="M479" i="73"/>
  <c r="L479" i="73"/>
  <c r="K479" i="73"/>
  <c r="M415" i="73"/>
  <c r="L415" i="73"/>
  <c r="K415" i="73"/>
  <c r="M351" i="73"/>
  <c r="L351" i="73"/>
  <c r="K351" i="73"/>
  <c r="M287" i="73"/>
  <c r="L287" i="73"/>
  <c r="K287" i="73"/>
  <c r="M223" i="73"/>
  <c r="L223" i="73"/>
  <c r="K223" i="73"/>
  <c r="M159" i="73"/>
  <c r="L159" i="73"/>
  <c r="K159" i="73"/>
  <c r="M95" i="73"/>
  <c r="L95" i="73"/>
  <c r="K95" i="73"/>
  <c r="M31" i="73"/>
  <c r="L31" i="73"/>
  <c r="K31" i="73"/>
  <c r="M646" i="73"/>
  <c r="L646" i="73"/>
  <c r="K646" i="73"/>
  <c r="M582" i="73"/>
  <c r="L582" i="73"/>
  <c r="K582" i="73"/>
  <c r="M518" i="73"/>
  <c r="L518" i="73"/>
  <c r="K518" i="73"/>
  <c r="M454" i="73"/>
  <c r="L454" i="73"/>
  <c r="K454" i="73"/>
  <c r="M390" i="73"/>
  <c r="L390" i="73"/>
  <c r="K390" i="73"/>
  <c r="M326" i="73"/>
  <c r="L326" i="73"/>
  <c r="K326" i="73"/>
  <c r="M262" i="73"/>
  <c r="L262" i="73"/>
  <c r="K262" i="73"/>
  <c r="M198" i="73"/>
  <c r="L198" i="73"/>
  <c r="K198" i="73"/>
  <c r="M134" i="73"/>
  <c r="L134" i="73"/>
  <c r="K134" i="73"/>
  <c r="M70" i="73"/>
  <c r="L70" i="73"/>
  <c r="K70" i="73"/>
  <c r="M685" i="73"/>
  <c r="L685" i="73"/>
  <c r="K685" i="73"/>
  <c r="M621" i="73"/>
  <c r="K621" i="73"/>
  <c r="L621" i="73"/>
  <c r="M557" i="73"/>
  <c r="K557" i="73"/>
  <c r="L557" i="73"/>
  <c r="L493" i="73"/>
  <c r="M493" i="73"/>
  <c r="K493" i="73"/>
  <c r="M429" i="73"/>
  <c r="L429" i="73"/>
  <c r="K429" i="73"/>
  <c r="M365" i="73"/>
  <c r="L365" i="73"/>
  <c r="K365" i="73"/>
  <c r="M301" i="73"/>
  <c r="L301" i="73"/>
  <c r="K301" i="73"/>
  <c r="L237" i="73"/>
  <c r="M237" i="73"/>
  <c r="K237" i="73"/>
  <c r="L173" i="73"/>
  <c r="M173" i="73"/>
  <c r="K173" i="73"/>
  <c r="L109" i="73"/>
  <c r="M109" i="73"/>
  <c r="K109" i="73"/>
  <c r="L45" i="73"/>
  <c r="M45" i="73"/>
  <c r="K45" i="73"/>
  <c r="M660" i="73"/>
  <c r="L660" i="73"/>
  <c r="K660" i="73"/>
  <c r="L596" i="73"/>
  <c r="M596" i="73"/>
  <c r="K596" i="73"/>
  <c r="M532" i="73"/>
  <c r="L532" i="73"/>
  <c r="K532" i="73"/>
  <c r="L468" i="73"/>
  <c r="M468" i="73"/>
  <c r="K468" i="73"/>
  <c r="M404" i="73"/>
  <c r="L404" i="73"/>
  <c r="K404" i="73"/>
  <c r="L340" i="73"/>
  <c r="M340" i="73"/>
  <c r="K340" i="73"/>
  <c r="M276" i="73"/>
  <c r="L276" i="73"/>
  <c r="K276" i="73"/>
  <c r="L212" i="73"/>
  <c r="K212" i="73"/>
  <c r="M212" i="73"/>
  <c r="M148" i="73"/>
  <c r="L148" i="73"/>
  <c r="K148" i="73"/>
  <c r="L84" i="73"/>
  <c r="M84" i="73"/>
  <c r="K84" i="73"/>
  <c r="M20" i="73"/>
  <c r="L20" i="73"/>
  <c r="K20" i="73"/>
  <c r="M627" i="73"/>
  <c r="L627" i="73"/>
  <c r="K627" i="73"/>
  <c r="M563" i="73"/>
  <c r="L563" i="73"/>
  <c r="K563" i="73"/>
  <c r="M499" i="73"/>
  <c r="L499" i="73"/>
  <c r="K499" i="73"/>
  <c r="M435" i="73"/>
  <c r="L435" i="73"/>
  <c r="K435" i="73"/>
  <c r="M371" i="73"/>
  <c r="L371" i="73"/>
  <c r="K371" i="73"/>
  <c r="M307" i="73"/>
  <c r="L307" i="73"/>
  <c r="K307" i="73"/>
  <c r="M243" i="73"/>
  <c r="K243" i="73"/>
  <c r="L243" i="73"/>
  <c r="M179" i="73"/>
  <c r="L179" i="73"/>
  <c r="K179" i="73"/>
  <c r="M115" i="73"/>
  <c r="L115" i="73"/>
  <c r="K115" i="73"/>
  <c r="M51" i="73"/>
  <c r="L51" i="73"/>
  <c r="K51" i="73"/>
  <c r="M725" i="73"/>
  <c r="K725" i="73"/>
  <c r="L725" i="73"/>
  <c r="M720" i="73"/>
  <c r="L720" i="73"/>
  <c r="K720" i="73"/>
  <c r="M750" i="73"/>
  <c r="L750" i="73"/>
  <c r="K750" i="73"/>
  <c r="M703" i="73"/>
  <c r="L703" i="73"/>
  <c r="K703" i="73"/>
  <c r="M767" i="73"/>
  <c r="L767" i="73"/>
  <c r="K767" i="73"/>
  <c r="M700" i="73"/>
  <c r="L700" i="73"/>
  <c r="K700" i="73"/>
  <c r="M257" i="73"/>
  <c r="L257" i="73"/>
  <c r="K257" i="73"/>
  <c r="M769" i="73"/>
  <c r="L769" i="73"/>
  <c r="K769" i="73"/>
  <c r="M658" i="73"/>
  <c r="K658" i="73"/>
  <c r="L658" i="73"/>
  <c r="M338" i="73"/>
  <c r="K338" i="73"/>
  <c r="L338" i="73"/>
  <c r="M633" i="73"/>
  <c r="L633" i="73"/>
  <c r="K633" i="73"/>
  <c r="M313" i="73"/>
  <c r="K313" i="73"/>
  <c r="L313" i="73"/>
  <c r="M608" i="73"/>
  <c r="L608" i="73"/>
  <c r="K608" i="73"/>
  <c r="M288" i="73"/>
  <c r="L288" i="73"/>
  <c r="K288" i="73"/>
  <c r="M639" i="73"/>
  <c r="L639" i="73"/>
  <c r="K639" i="73"/>
  <c r="M319" i="73"/>
  <c r="L319" i="73"/>
  <c r="K319" i="73"/>
  <c r="M486" i="73"/>
  <c r="L486" i="73"/>
  <c r="K486" i="73"/>
  <c r="L372" i="73"/>
  <c r="K372" i="73"/>
  <c r="M372" i="73"/>
  <c r="M706" i="73"/>
  <c r="K706" i="73"/>
  <c r="L706" i="73"/>
  <c r="M723" i="73"/>
  <c r="L723" i="73"/>
  <c r="K723" i="73"/>
  <c r="L736" i="73"/>
  <c r="M736" i="73"/>
  <c r="K736" i="73"/>
  <c r="M618" i="73"/>
  <c r="L618" i="73"/>
  <c r="K618" i="73"/>
  <c r="M490" i="73"/>
  <c r="L490" i="73"/>
  <c r="K490" i="73"/>
  <c r="M362" i="73"/>
  <c r="L362" i="73"/>
  <c r="K362" i="73"/>
  <c r="M234" i="73"/>
  <c r="L234" i="73"/>
  <c r="K234" i="73"/>
  <c r="M106" i="73"/>
  <c r="K106" i="73"/>
  <c r="L106" i="73"/>
  <c r="M593" i="73"/>
  <c r="L593" i="73"/>
  <c r="K593" i="73"/>
  <c r="M465" i="73"/>
  <c r="L465" i="73"/>
  <c r="K465" i="73"/>
  <c r="M273" i="73"/>
  <c r="L273" i="73"/>
  <c r="K273" i="73"/>
  <c r="M145" i="73"/>
  <c r="L145" i="73"/>
  <c r="K145" i="73"/>
  <c r="M17" i="73"/>
  <c r="L17" i="73"/>
  <c r="K17" i="73"/>
  <c r="M568" i="73"/>
  <c r="L568" i="73"/>
  <c r="K568" i="73"/>
  <c r="M440" i="73"/>
  <c r="L440" i="73"/>
  <c r="K440" i="73"/>
  <c r="M312" i="73"/>
  <c r="L312" i="73"/>
  <c r="K312" i="73"/>
  <c r="L184" i="73"/>
  <c r="M184" i="73"/>
  <c r="K184" i="73"/>
  <c r="L56" i="73"/>
  <c r="M56" i="73"/>
  <c r="K56" i="73"/>
  <c r="M599" i="73"/>
  <c r="L599" i="73"/>
  <c r="K599" i="73"/>
  <c r="M471" i="73"/>
  <c r="L471" i="73"/>
  <c r="K471" i="73"/>
  <c r="M343" i="73"/>
  <c r="L343" i="73"/>
  <c r="K343" i="73"/>
  <c r="M215" i="73"/>
  <c r="L215" i="73"/>
  <c r="K215" i="73"/>
  <c r="M87" i="73"/>
  <c r="L87" i="73"/>
  <c r="K87" i="73"/>
  <c r="M638" i="73"/>
  <c r="L638" i="73"/>
  <c r="K638" i="73"/>
  <c r="M510" i="73"/>
  <c r="L510" i="73"/>
  <c r="K510" i="73"/>
  <c r="M382" i="73"/>
  <c r="L382" i="73"/>
  <c r="K382" i="73"/>
  <c r="L318" i="73"/>
  <c r="M318" i="73"/>
  <c r="K318" i="73"/>
  <c r="M190" i="73"/>
  <c r="K190" i="73"/>
  <c r="L190" i="73"/>
  <c r="M126" i="73"/>
  <c r="L126" i="73"/>
  <c r="K126" i="73"/>
  <c r="M677" i="73"/>
  <c r="K677" i="73"/>
  <c r="L677" i="73"/>
  <c r="M613" i="73"/>
  <c r="L613" i="73"/>
  <c r="K613" i="73"/>
  <c r="M549" i="73"/>
  <c r="L549" i="73"/>
  <c r="K549" i="73"/>
  <c r="M485" i="73"/>
  <c r="K485" i="73"/>
  <c r="L485" i="73"/>
  <c r="M421" i="73"/>
  <c r="L421" i="73"/>
  <c r="K421" i="73"/>
  <c r="M357" i="73"/>
  <c r="L357" i="73"/>
  <c r="K357" i="73"/>
  <c r="M293" i="73"/>
  <c r="L293" i="73"/>
  <c r="K293" i="73"/>
  <c r="L229" i="73"/>
  <c r="M229" i="73"/>
  <c r="K229" i="73"/>
  <c r="L165" i="73"/>
  <c r="M165" i="73"/>
  <c r="K165" i="73"/>
  <c r="L101" i="73"/>
  <c r="M101" i="73"/>
  <c r="K101" i="73"/>
  <c r="L37" i="73"/>
  <c r="M37" i="73"/>
  <c r="K37" i="73"/>
  <c r="M652" i="73"/>
  <c r="L652" i="73"/>
  <c r="K652" i="73"/>
  <c r="L588" i="73"/>
  <c r="M588" i="73"/>
  <c r="K588" i="73"/>
  <c r="L524" i="73"/>
  <c r="M524" i="73"/>
  <c r="K524" i="73"/>
  <c r="L460" i="73"/>
  <c r="K460" i="73"/>
  <c r="M460" i="73"/>
  <c r="L396" i="73"/>
  <c r="M396" i="73"/>
  <c r="K396" i="73"/>
  <c r="L332" i="73"/>
  <c r="K332" i="73"/>
  <c r="M332" i="73"/>
  <c r="L268" i="73"/>
  <c r="M268" i="73"/>
  <c r="K268" i="73"/>
  <c r="L204" i="73"/>
  <c r="M204" i="73"/>
  <c r="K204" i="73"/>
  <c r="M140" i="73"/>
  <c r="L140" i="73"/>
  <c r="K140" i="73"/>
  <c r="M683" i="73"/>
  <c r="L683" i="73"/>
  <c r="K683" i="73"/>
  <c r="M619" i="73"/>
  <c r="L619" i="73"/>
  <c r="K619" i="73"/>
  <c r="M555" i="73"/>
  <c r="L555" i="73"/>
  <c r="K555" i="73"/>
  <c r="M491" i="73"/>
  <c r="L491" i="73"/>
  <c r="K491" i="73"/>
  <c r="M427" i="73"/>
  <c r="L427" i="73"/>
  <c r="K427" i="73"/>
  <c r="M363" i="73"/>
  <c r="L363" i="73"/>
  <c r="K363" i="73"/>
  <c r="M299" i="73"/>
  <c r="L299" i="73"/>
  <c r="K299" i="73"/>
  <c r="M235" i="73"/>
  <c r="L235" i="73"/>
  <c r="K235" i="73"/>
  <c r="M171" i="73"/>
  <c r="L171" i="73"/>
  <c r="K171" i="73"/>
  <c r="M107" i="73"/>
  <c r="L107" i="73"/>
  <c r="K107" i="73"/>
  <c r="M43" i="73"/>
  <c r="L43" i="73"/>
  <c r="K43" i="73"/>
  <c r="M733" i="73"/>
  <c r="L733" i="73"/>
  <c r="K733" i="73"/>
  <c r="M694" i="73"/>
  <c r="L694" i="73"/>
  <c r="K694" i="73"/>
  <c r="M758" i="73"/>
  <c r="L758" i="73"/>
  <c r="K758" i="73"/>
  <c r="M711" i="73"/>
  <c r="K711" i="73"/>
  <c r="L711" i="73"/>
  <c r="M775" i="73"/>
  <c r="K775" i="73"/>
  <c r="L775" i="73"/>
  <c r="L697" i="73"/>
  <c r="K697" i="73"/>
  <c r="M697" i="73"/>
  <c r="L764" i="73"/>
  <c r="M764" i="73"/>
  <c r="K764" i="73"/>
  <c r="M321" i="73"/>
  <c r="L321" i="73"/>
  <c r="K321" i="73"/>
  <c r="L708" i="73"/>
  <c r="M708" i="73"/>
  <c r="K708" i="73"/>
  <c r="M466" i="73"/>
  <c r="K466" i="73"/>
  <c r="L466" i="73"/>
  <c r="M82" i="73"/>
  <c r="L82" i="73"/>
  <c r="K82" i="73"/>
  <c r="M441" i="73"/>
  <c r="L441" i="73"/>
  <c r="K441" i="73"/>
  <c r="M121" i="73"/>
  <c r="L121" i="73"/>
  <c r="K121" i="73"/>
  <c r="M416" i="73"/>
  <c r="K416" i="73"/>
  <c r="L416" i="73"/>
  <c r="M96" i="73"/>
  <c r="L96" i="73"/>
  <c r="K96" i="73"/>
  <c r="M511" i="73"/>
  <c r="L511" i="73"/>
  <c r="K511" i="73"/>
  <c r="M127" i="73"/>
  <c r="L127" i="73"/>
  <c r="K127" i="73"/>
  <c r="M294" i="73"/>
  <c r="L294" i="73"/>
  <c r="K294" i="73"/>
  <c r="L308" i="73"/>
  <c r="M308" i="73"/>
  <c r="K308" i="73"/>
  <c r="M745" i="73"/>
  <c r="L745" i="73"/>
  <c r="K745" i="73"/>
  <c r="M770" i="73"/>
  <c r="K770" i="73"/>
  <c r="L770" i="73"/>
  <c r="L748" i="73"/>
  <c r="M748" i="73"/>
  <c r="K748" i="73"/>
  <c r="M682" i="73"/>
  <c r="L682" i="73"/>
  <c r="K682" i="73"/>
  <c r="M554" i="73"/>
  <c r="L554" i="73"/>
  <c r="K554" i="73"/>
  <c r="M426" i="73"/>
  <c r="L426" i="73"/>
  <c r="K426" i="73"/>
  <c r="M298" i="73"/>
  <c r="L298" i="73"/>
  <c r="K298" i="73"/>
  <c r="M170" i="73"/>
  <c r="L170" i="73"/>
  <c r="K170" i="73"/>
  <c r="M42" i="73"/>
  <c r="L42" i="73"/>
  <c r="K42" i="73"/>
  <c r="M657" i="73"/>
  <c r="L657" i="73"/>
  <c r="K657" i="73"/>
  <c r="M529" i="73"/>
  <c r="L529" i="73"/>
  <c r="K529" i="73"/>
  <c r="M401" i="73"/>
  <c r="L401" i="73"/>
  <c r="K401" i="73"/>
  <c r="M337" i="73"/>
  <c r="L337" i="73"/>
  <c r="K337" i="73"/>
  <c r="M209" i="73"/>
  <c r="L209" i="73"/>
  <c r="K209" i="73"/>
  <c r="M81" i="73"/>
  <c r="L81" i="73"/>
  <c r="K81" i="73"/>
  <c r="M632" i="73"/>
  <c r="L632" i="73"/>
  <c r="K632" i="73"/>
  <c r="M504" i="73"/>
  <c r="L504" i="73"/>
  <c r="K504" i="73"/>
  <c r="L376" i="73"/>
  <c r="M376" i="73"/>
  <c r="K376" i="73"/>
  <c r="L248" i="73"/>
  <c r="M248" i="73"/>
  <c r="K248" i="73"/>
  <c r="L120" i="73"/>
  <c r="M120" i="73"/>
  <c r="K120" i="73"/>
  <c r="M663" i="73"/>
  <c r="K663" i="73"/>
  <c r="L663" i="73"/>
  <c r="M535" i="73"/>
  <c r="L535" i="73"/>
  <c r="K535" i="73"/>
  <c r="M407" i="73"/>
  <c r="L407" i="73"/>
  <c r="K407" i="73"/>
  <c r="M279" i="73"/>
  <c r="L279" i="73"/>
  <c r="K279" i="73"/>
  <c r="M151" i="73"/>
  <c r="L151" i="73"/>
  <c r="K151" i="73"/>
  <c r="M23" i="73"/>
  <c r="L23" i="73"/>
  <c r="K23" i="73"/>
  <c r="L574" i="73"/>
  <c r="M574" i="73"/>
  <c r="K574" i="73"/>
  <c r="L446" i="73"/>
  <c r="M446" i="73"/>
  <c r="K446" i="73"/>
  <c r="M254" i="73"/>
  <c r="L254" i="73"/>
  <c r="K254" i="73"/>
  <c r="M62" i="73"/>
  <c r="L62" i="73"/>
  <c r="K62" i="73"/>
  <c r="L76" i="73"/>
  <c r="M76" i="73"/>
  <c r="K76" i="73"/>
  <c r="M753" i="73"/>
  <c r="L753" i="73"/>
  <c r="K753" i="73"/>
  <c r="M714" i="73"/>
  <c r="L714" i="73"/>
  <c r="K714" i="73"/>
  <c r="M778" i="73"/>
  <c r="L778" i="73"/>
  <c r="K778" i="73"/>
  <c r="M731" i="73"/>
  <c r="L731" i="73"/>
  <c r="K731" i="73"/>
  <c r="M692" i="73"/>
  <c r="L692" i="73"/>
  <c r="K692" i="73"/>
  <c r="M756" i="73"/>
  <c r="L756" i="73"/>
  <c r="K756" i="73"/>
  <c r="M674" i="73"/>
  <c r="K674" i="73"/>
  <c r="L674" i="73"/>
  <c r="M610" i="73"/>
  <c r="K610" i="73"/>
  <c r="L610" i="73"/>
  <c r="M546" i="73"/>
  <c r="K546" i="73"/>
  <c r="L546" i="73"/>
  <c r="M482" i="73"/>
  <c r="L482" i="73"/>
  <c r="K482" i="73"/>
  <c r="M418" i="73"/>
  <c r="L418" i="73"/>
  <c r="K418" i="73"/>
  <c r="M354" i="73"/>
  <c r="L354" i="73"/>
  <c r="K354" i="73"/>
  <c r="M290" i="73"/>
  <c r="L290" i="73"/>
  <c r="K290" i="73"/>
  <c r="M226" i="73"/>
  <c r="L226" i="73"/>
  <c r="K226" i="73"/>
  <c r="M162" i="73"/>
  <c r="L162" i="73"/>
  <c r="K162" i="73"/>
  <c r="M98" i="73"/>
  <c r="L98" i="73"/>
  <c r="K98" i="73"/>
  <c r="M34" i="73"/>
  <c r="L34" i="73"/>
  <c r="K34" i="73"/>
  <c r="M649" i="73"/>
  <c r="L649" i="73"/>
  <c r="K649" i="73"/>
  <c r="M585" i="73"/>
  <c r="L585" i="73"/>
  <c r="K585" i="73"/>
  <c r="M521" i="73"/>
  <c r="L521" i="73"/>
  <c r="K521" i="73"/>
  <c r="M457" i="73"/>
  <c r="L457" i="73"/>
  <c r="K457" i="73"/>
  <c r="M393" i="73"/>
  <c r="L393" i="73"/>
  <c r="K393" i="73"/>
  <c r="M329" i="73"/>
  <c r="L329" i="73"/>
  <c r="K329" i="73"/>
  <c r="M265" i="73"/>
  <c r="L265" i="73"/>
  <c r="K265" i="73"/>
  <c r="M201" i="73"/>
  <c r="L201" i="73"/>
  <c r="K201" i="73"/>
  <c r="M137" i="73"/>
  <c r="L137" i="73"/>
  <c r="K137" i="73"/>
  <c r="M73" i="73"/>
  <c r="L73" i="73"/>
  <c r="K73" i="73"/>
  <c r="M688" i="73"/>
  <c r="L688" i="73"/>
  <c r="K688" i="73"/>
  <c r="M624" i="73"/>
  <c r="L624" i="73"/>
  <c r="K624" i="73"/>
  <c r="M560" i="73"/>
  <c r="K560" i="73"/>
  <c r="L560" i="73"/>
  <c r="M496" i="73"/>
  <c r="L496" i="73"/>
  <c r="K496" i="73"/>
  <c r="M432" i="73"/>
  <c r="L432" i="73"/>
  <c r="K432" i="73"/>
  <c r="M368" i="73"/>
  <c r="L368" i="73"/>
  <c r="K368" i="73"/>
  <c r="M304" i="73"/>
  <c r="L304" i="73"/>
  <c r="K304" i="73"/>
  <c r="M240" i="73"/>
  <c r="L240" i="73"/>
  <c r="K240" i="73"/>
  <c r="M176" i="73"/>
  <c r="L176" i="73"/>
  <c r="K176" i="73"/>
  <c r="M112" i="73"/>
  <c r="L112" i="73"/>
  <c r="K112" i="73"/>
  <c r="M48" i="73"/>
  <c r="L48" i="73"/>
  <c r="K48" i="73"/>
  <c r="M655" i="73"/>
  <c r="L655" i="73"/>
  <c r="K655" i="73"/>
  <c r="M591" i="73"/>
  <c r="L591" i="73"/>
  <c r="K591" i="73"/>
  <c r="M527" i="73"/>
  <c r="L527" i="73"/>
  <c r="K527" i="73"/>
  <c r="M463" i="73"/>
  <c r="L463" i="73"/>
  <c r="K463" i="73"/>
  <c r="M399" i="73"/>
  <c r="L399" i="73"/>
  <c r="K399" i="73"/>
  <c r="M335" i="73"/>
  <c r="L335" i="73"/>
  <c r="K335" i="73"/>
  <c r="M271" i="73"/>
  <c r="L271" i="73"/>
  <c r="K271" i="73"/>
  <c r="M207" i="73"/>
  <c r="L207" i="73"/>
  <c r="K207" i="73"/>
  <c r="M143" i="73"/>
  <c r="L143" i="73"/>
  <c r="K143" i="73"/>
  <c r="M79" i="73"/>
  <c r="L79" i="73"/>
  <c r="K79" i="73"/>
  <c r="M15" i="73"/>
  <c r="L15" i="73"/>
  <c r="K15" i="73"/>
  <c r="M630" i="73"/>
  <c r="L630" i="73"/>
  <c r="K630" i="73"/>
  <c r="M566" i="73"/>
  <c r="L566" i="73"/>
  <c r="K566" i="73"/>
  <c r="M502" i="73"/>
  <c r="L502" i="73"/>
  <c r="K502" i="73"/>
  <c r="M438" i="73"/>
  <c r="L438" i="73"/>
  <c r="K438" i="73"/>
  <c r="M374" i="73"/>
  <c r="L374" i="73"/>
  <c r="K374" i="73"/>
  <c r="M310" i="73"/>
  <c r="L310" i="73"/>
  <c r="K310" i="73"/>
  <c r="M246" i="73"/>
  <c r="L246" i="73"/>
  <c r="K246" i="73"/>
  <c r="M182" i="73"/>
  <c r="L182" i="73"/>
  <c r="K182" i="73"/>
  <c r="M118" i="73"/>
  <c r="L118" i="73"/>
  <c r="K118" i="73"/>
  <c r="M54" i="73"/>
  <c r="L54" i="73"/>
  <c r="K54" i="73"/>
  <c r="M669" i="73"/>
  <c r="L669" i="73"/>
  <c r="K669" i="73"/>
  <c r="M605" i="73"/>
  <c r="L605" i="73"/>
  <c r="K605" i="73"/>
  <c r="M541" i="73"/>
  <c r="L541" i="73"/>
  <c r="K541" i="73"/>
  <c r="L477" i="73"/>
  <c r="K477" i="73"/>
  <c r="M477" i="73"/>
  <c r="M413" i="73"/>
  <c r="L413" i="73"/>
  <c r="K413" i="73"/>
  <c r="M349" i="73"/>
  <c r="L349" i="73"/>
  <c r="K349" i="73"/>
  <c r="M285" i="73"/>
  <c r="L285" i="73"/>
  <c r="K285" i="73"/>
  <c r="L221" i="73"/>
  <c r="M221" i="73"/>
  <c r="K221" i="73"/>
  <c r="L157" i="73"/>
  <c r="M157" i="73"/>
  <c r="K157" i="73"/>
  <c r="L93" i="73"/>
  <c r="M93" i="73"/>
  <c r="K93" i="73"/>
  <c r="L29" i="73"/>
  <c r="M29" i="73"/>
  <c r="K29" i="73"/>
  <c r="L644" i="73"/>
  <c r="M644" i="73"/>
  <c r="K644" i="73"/>
  <c r="L580" i="73"/>
  <c r="K580" i="73"/>
  <c r="M580" i="73"/>
  <c r="L516" i="73"/>
  <c r="M516" i="73"/>
  <c r="K516" i="73"/>
  <c r="L452" i="73"/>
  <c r="M452" i="73"/>
  <c r="K452" i="73"/>
  <c r="L388" i="73"/>
  <c r="M388" i="73"/>
  <c r="K388" i="73"/>
  <c r="L324" i="73"/>
  <c r="M324" i="73"/>
  <c r="K324" i="73"/>
  <c r="M260" i="73"/>
  <c r="L260" i="73"/>
  <c r="K260" i="73"/>
  <c r="L196" i="73"/>
  <c r="M196" i="73"/>
  <c r="K196" i="73"/>
  <c r="L132" i="73"/>
  <c r="M132" i="73"/>
  <c r="K132" i="73"/>
  <c r="L68" i="73"/>
  <c r="M68" i="73"/>
  <c r="K68" i="73"/>
  <c r="M675" i="73"/>
  <c r="L675" i="73"/>
  <c r="K675" i="73"/>
  <c r="M611" i="73"/>
  <c r="L611" i="73"/>
  <c r="K611" i="73"/>
  <c r="M547" i="73"/>
  <c r="L547" i="73"/>
  <c r="K547" i="73"/>
  <c r="M483" i="73"/>
  <c r="K483" i="73"/>
  <c r="L483" i="73"/>
  <c r="M419" i="73"/>
  <c r="L419" i="73"/>
  <c r="K419" i="73"/>
  <c r="M355" i="73"/>
  <c r="L355" i="73"/>
  <c r="K355" i="73"/>
  <c r="M291" i="73"/>
  <c r="L291" i="73"/>
  <c r="K291" i="73"/>
  <c r="M227" i="73"/>
  <c r="L227" i="73"/>
  <c r="K227" i="73"/>
  <c r="M163" i="73"/>
  <c r="L163" i="73"/>
  <c r="K163" i="73"/>
  <c r="M99" i="73"/>
  <c r="L99" i="73"/>
  <c r="K99" i="73"/>
  <c r="M35" i="73"/>
  <c r="L35" i="73"/>
  <c r="K35" i="73"/>
  <c r="M741" i="73"/>
  <c r="K741" i="73"/>
  <c r="L741" i="73"/>
  <c r="M702" i="73"/>
  <c r="L702" i="73"/>
  <c r="K702" i="73"/>
  <c r="M766" i="73"/>
  <c r="L766" i="73"/>
  <c r="K766" i="73"/>
  <c r="M719" i="73"/>
  <c r="L719" i="73"/>
  <c r="K719" i="73"/>
  <c r="M12" i="73"/>
  <c r="N12" i="73"/>
  <c r="L12" i="73"/>
  <c r="K12" i="73"/>
  <c r="M722" i="73"/>
  <c r="K722" i="73"/>
  <c r="L722" i="73"/>
  <c r="M666" i="73"/>
  <c r="L666" i="73"/>
  <c r="K666" i="73"/>
  <c r="M602" i="73"/>
  <c r="K602" i="73"/>
  <c r="L602" i="73"/>
  <c r="M538" i="73"/>
  <c r="K538" i="73"/>
  <c r="L538" i="73"/>
  <c r="M474" i="73"/>
  <c r="L474" i="73"/>
  <c r="K474" i="73"/>
  <c r="M410" i="73"/>
  <c r="L410" i="73"/>
  <c r="K410" i="73"/>
  <c r="M346" i="73"/>
  <c r="L346" i="73"/>
  <c r="K346" i="73"/>
  <c r="M282" i="73"/>
  <c r="L282" i="73"/>
  <c r="K282" i="73"/>
  <c r="M154" i="73"/>
  <c r="L154" i="73"/>
  <c r="K154" i="73"/>
  <c r="M90" i="73"/>
  <c r="K90" i="73"/>
  <c r="L90" i="73"/>
  <c r="M26" i="73"/>
  <c r="K26" i="73"/>
  <c r="L26" i="73"/>
  <c r="M641" i="73"/>
  <c r="L641" i="73"/>
  <c r="K641" i="73"/>
  <c r="M513" i="73"/>
  <c r="L513" i="73"/>
  <c r="K513" i="73"/>
  <c r="M449" i="73"/>
  <c r="L449" i="73"/>
  <c r="K449" i="73"/>
  <c r="M385" i="73"/>
  <c r="L385" i="73"/>
  <c r="K385" i="73"/>
  <c r="M65" i="73"/>
  <c r="L65" i="73"/>
  <c r="K65" i="73"/>
  <c r="M680" i="73"/>
  <c r="L680" i="73"/>
  <c r="K680" i="73"/>
  <c r="M616" i="73"/>
  <c r="L616" i="73"/>
  <c r="K616" i="73"/>
  <c r="M552" i="73"/>
  <c r="L552" i="73"/>
  <c r="K552" i="73"/>
  <c r="M488" i="73"/>
  <c r="L488" i="73"/>
  <c r="K488" i="73"/>
  <c r="M424" i="73"/>
  <c r="L424" i="73"/>
  <c r="K424" i="73"/>
  <c r="M360" i="73"/>
  <c r="L360" i="73"/>
  <c r="K360" i="73"/>
  <c r="L296" i="73"/>
  <c r="M296" i="73"/>
  <c r="K296" i="73"/>
  <c r="L232" i="73"/>
  <c r="M232" i="73"/>
  <c r="K232" i="73"/>
  <c r="L168" i="73"/>
  <c r="M168" i="73"/>
  <c r="K168" i="73"/>
  <c r="L104" i="73"/>
  <c r="M104" i="73"/>
  <c r="K104" i="73"/>
  <c r="L40" i="73"/>
  <c r="M40" i="73"/>
  <c r="K40" i="73"/>
  <c r="M647" i="73"/>
  <c r="L647" i="73"/>
  <c r="K647" i="73"/>
  <c r="M583" i="73"/>
  <c r="L583" i="73"/>
  <c r="K583" i="73"/>
  <c r="M519" i="73"/>
  <c r="L519" i="73"/>
  <c r="K519" i="73"/>
  <c r="M455" i="73"/>
  <c r="L455" i="73"/>
  <c r="K455" i="73"/>
  <c r="M391" i="73"/>
  <c r="L391" i="73"/>
  <c r="K391" i="73"/>
  <c r="M327" i="73"/>
  <c r="L327" i="73"/>
  <c r="K327" i="73"/>
  <c r="M263" i="73"/>
  <c r="L263" i="73"/>
  <c r="K263" i="73"/>
  <c r="M199" i="73"/>
  <c r="L199" i="73"/>
  <c r="K199" i="73"/>
  <c r="M135" i="73"/>
  <c r="L135" i="73"/>
  <c r="K135" i="73"/>
  <c r="M71" i="73"/>
  <c r="L71" i="73"/>
  <c r="K71" i="73"/>
  <c r="L686" i="73"/>
  <c r="M686" i="73"/>
  <c r="K686" i="73"/>
  <c r="L622" i="73"/>
  <c r="M622" i="73"/>
  <c r="K622" i="73"/>
  <c r="L558" i="73"/>
  <c r="M558" i="73"/>
  <c r="K558" i="73"/>
  <c r="L494" i="73"/>
  <c r="M494" i="73"/>
  <c r="K494" i="73"/>
  <c r="L430" i="73"/>
  <c r="M430" i="73"/>
  <c r="K430" i="73"/>
  <c r="L366" i="73"/>
  <c r="M366" i="73"/>
  <c r="K366" i="73"/>
  <c r="L302" i="73"/>
  <c r="M302" i="73"/>
  <c r="K302" i="73"/>
  <c r="L238" i="73"/>
  <c r="M238" i="73"/>
  <c r="K238" i="73"/>
  <c r="L174" i="73"/>
  <c r="M174" i="73"/>
  <c r="K174" i="73"/>
  <c r="L110" i="73"/>
  <c r="M110" i="73"/>
  <c r="K110" i="73"/>
  <c r="L46" i="73"/>
  <c r="M46" i="73"/>
  <c r="K46" i="73"/>
  <c r="M661" i="73"/>
  <c r="K661" i="73"/>
  <c r="L661" i="73"/>
  <c r="M597" i="73"/>
  <c r="L597" i="73"/>
  <c r="K597" i="73"/>
  <c r="M533" i="73"/>
  <c r="L533" i="73"/>
  <c r="K533" i="73"/>
  <c r="M469" i="73"/>
  <c r="L469" i="73"/>
  <c r="K469" i="73"/>
  <c r="M405" i="73"/>
  <c r="L405" i="73"/>
  <c r="K405" i="73"/>
  <c r="M341" i="73"/>
  <c r="L341" i="73"/>
  <c r="K341" i="73"/>
  <c r="M277" i="73"/>
  <c r="L277" i="73"/>
  <c r="K277" i="73"/>
  <c r="L213" i="73"/>
  <c r="M213" i="73"/>
  <c r="K213" i="73"/>
  <c r="L149" i="73"/>
  <c r="M149" i="73"/>
  <c r="K149" i="73"/>
  <c r="L85" i="73"/>
  <c r="M85" i="73"/>
  <c r="K85" i="73"/>
  <c r="L21" i="73"/>
  <c r="M21" i="73"/>
  <c r="K21" i="73"/>
  <c r="M636" i="73"/>
  <c r="L636" i="73"/>
  <c r="K636" i="73"/>
  <c r="L572" i="73"/>
  <c r="M572" i="73"/>
  <c r="K572" i="73"/>
  <c r="M508" i="73"/>
  <c r="L508" i="73"/>
  <c r="K508" i="73"/>
  <c r="L444" i="73"/>
  <c r="K444" i="73"/>
  <c r="M444" i="73"/>
  <c r="M380" i="73"/>
  <c r="L380" i="73"/>
  <c r="K380" i="73"/>
  <c r="L316" i="73"/>
  <c r="M316" i="73"/>
  <c r="K316" i="73"/>
  <c r="M252" i="73"/>
  <c r="L252" i="73"/>
  <c r="K252" i="73"/>
  <c r="L188" i="73"/>
  <c r="M188" i="73"/>
  <c r="K188" i="73"/>
  <c r="M124" i="73"/>
  <c r="L124" i="73"/>
  <c r="K124" i="73"/>
  <c r="L60" i="73"/>
  <c r="M60" i="73"/>
  <c r="K60" i="73"/>
  <c r="M667" i="73"/>
  <c r="L667" i="73"/>
  <c r="K667" i="73"/>
  <c r="M603" i="73"/>
  <c r="L603" i="73"/>
  <c r="K603" i="73"/>
  <c r="M539" i="73"/>
  <c r="L539" i="73"/>
  <c r="K539" i="73"/>
  <c r="M475" i="73"/>
  <c r="L475" i="73"/>
  <c r="K475" i="73"/>
  <c r="M411" i="73"/>
  <c r="L411" i="73"/>
  <c r="K411" i="73"/>
  <c r="M347" i="73"/>
  <c r="L347" i="73"/>
  <c r="K347" i="73"/>
  <c r="M283" i="73"/>
  <c r="L283" i="73"/>
  <c r="K283" i="73"/>
  <c r="M219" i="73"/>
  <c r="L219" i="73"/>
  <c r="K219" i="73"/>
  <c r="M155" i="73"/>
  <c r="L155" i="73"/>
  <c r="K155" i="73"/>
  <c r="M91" i="73"/>
  <c r="L91" i="73"/>
  <c r="K91" i="73"/>
  <c r="M27" i="73"/>
  <c r="L27" i="73"/>
  <c r="K27" i="73"/>
  <c r="M749" i="73"/>
  <c r="L749" i="73"/>
  <c r="K749" i="73"/>
  <c r="M710" i="73"/>
  <c r="L710" i="73"/>
  <c r="K710" i="73"/>
  <c r="M774" i="73"/>
  <c r="L774" i="73"/>
  <c r="K774" i="73"/>
  <c r="M727" i="73"/>
  <c r="K727" i="73"/>
  <c r="L727" i="73"/>
  <c r="L696" i="73"/>
  <c r="M696" i="73"/>
  <c r="K696" i="73"/>
  <c r="M218" i="73"/>
  <c r="L218" i="73"/>
  <c r="K218" i="73"/>
  <c r="M747" i="73"/>
  <c r="L747" i="73"/>
  <c r="K747" i="73"/>
  <c r="M402" i="73"/>
  <c r="K402" i="73"/>
  <c r="L402" i="73"/>
  <c r="M18" i="73"/>
  <c r="L18" i="73"/>
  <c r="K18" i="73"/>
  <c r="M377" i="73"/>
  <c r="L377" i="73"/>
  <c r="K377" i="73"/>
  <c r="M57" i="73"/>
  <c r="L57" i="73"/>
  <c r="K57" i="73"/>
  <c r="M352" i="73"/>
  <c r="K352" i="73"/>
  <c r="L352" i="73"/>
  <c r="M32" i="73"/>
  <c r="L32" i="73"/>
  <c r="K32" i="73"/>
  <c r="M383" i="73"/>
  <c r="L383" i="73"/>
  <c r="K383" i="73"/>
  <c r="M63" i="73"/>
  <c r="L63" i="73"/>
  <c r="K63" i="73"/>
  <c r="M550" i="73"/>
  <c r="L550" i="73"/>
  <c r="K550" i="73"/>
  <c r="M230" i="73"/>
  <c r="L230" i="73"/>
  <c r="K230" i="73"/>
  <c r="M166" i="73"/>
  <c r="L166" i="73"/>
  <c r="K166" i="73"/>
  <c r="M38" i="73"/>
  <c r="L38" i="73"/>
  <c r="K38" i="73"/>
  <c r="L653" i="73"/>
  <c r="M653" i="73"/>
  <c r="K653" i="73"/>
  <c r="M589" i="73"/>
  <c r="L589" i="73"/>
  <c r="K589" i="73"/>
  <c r="M525" i="73"/>
  <c r="L525" i="73"/>
  <c r="K525" i="73"/>
  <c r="M461" i="73"/>
  <c r="L461" i="73"/>
  <c r="K461" i="73"/>
  <c r="L397" i="73"/>
  <c r="M397" i="73"/>
  <c r="K397" i="73"/>
  <c r="M333" i="73"/>
  <c r="L333" i="73"/>
  <c r="K333" i="73"/>
  <c r="L269" i="73"/>
  <c r="M269" i="73"/>
  <c r="K269" i="73"/>
  <c r="L205" i="73"/>
  <c r="M205" i="73"/>
  <c r="K205" i="73"/>
  <c r="L141" i="73"/>
  <c r="M141" i="73"/>
  <c r="K141" i="73"/>
  <c r="L77" i="73"/>
  <c r="M77" i="73"/>
  <c r="K77" i="73"/>
  <c r="L13" i="73"/>
  <c r="M13" i="73"/>
  <c r="K13" i="73"/>
  <c r="L628" i="73"/>
  <c r="M628" i="73"/>
  <c r="K628" i="73"/>
  <c r="L564" i="73"/>
  <c r="M564" i="73"/>
  <c r="K564" i="73"/>
  <c r="L500" i="73"/>
  <c r="M500" i="73"/>
  <c r="K500" i="73"/>
  <c r="M180" i="73"/>
  <c r="K180" i="73"/>
  <c r="L180" i="73"/>
  <c r="L116" i="73"/>
  <c r="M116" i="73"/>
  <c r="K116" i="73"/>
  <c r="M52" i="73"/>
  <c r="L52" i="73"/>
  <c r="K52" i="73"/>
  <c r="M659" i="73"/>
  <c r="L659" i="73"/>
  <c r="K659" i="73"/>
  <c r="M595" i="73"/>
  <c r="L595" i="73"/>
  <c r="K595" i="73"/>
  <c r="M531" i="73"/>
  <c r="L531" i="73"/>
  <c r="K531" i="73"/>
  <c r="M403" i="73"/>
  <c r="L403" i="73"/>
  <c r="K403" i="73"/>
  <c r="M339" i="73"/>
  <c r="L339" i="73"/>
  <c r="K339" i="73"/>
  <c r="M275" i="73"/>
  <c r="L275" i="73"/>
  <c r="K275" i="73"/>
  <c r="M211" i="73"/>
  <c r="K211" i="73"/>
  <c r="L211" i="73"/>
  <c r="M147" i="73"/>
  <c r="L147" i="73"/>
  <c r="K147" i="73"/>
  <c r="M83" i="73"/>
  <c r="L83" i="73"/>
  <c r="K83" i="73"/>
  <c r="M19" i="73"/>
  <c r="L19" i="73"/>
  <c r="K19" i="73"/>
  <c r="M757" i="73"/>
  <c r="K757" i="73"/>
  <c r="L757" i="73"/>
  <c r="M718" i="73"/>
  <c r="L718" i="73"/>
  <c r="K718" i="73"/>
  <c r="M782" i="73"/>
  <c r="L782" i="73"/>
  <c r="K782" i="73"/>
  <c r="M735" i="73"/>
  <c r="L735" i="73"/>
  <c r="K735" i="73"/>
  <c r="L760" i="73"/>
  <c r="M760" i="73"/>
  <c r="K760" i="73"/>
  <c r="M739" i="73"/>
  <c r="L739" i="73"/>
  <c r="K739" i="73"/>
  <c r="M193" i="73"/>
  <c r="L193" i="73"/>
  <c r="K193" i="73"/>
  <c r="M730" i="73"/>
  <c r="L730" i="73"/>
  <c r="K730" i="73"/>
  <c r="M594" i="73"/>
  <c r="L594" i="73"/>
  <c r="K594" i="73"/>
  <c r="M274" i="73"/>
  <c r="L274" i="73"/>
  <c r="K274" i="73"/>
  <c r="M569" i="73"/>
  <c r="L569" i="73"/>
  <c r="K569" i="73"/>
  <c r="M185" i="73"/>
  <c r="L185" i="73"/>
  <c r="K185" i="73"/>
  <c r="M544" i="73"/>
  <c r="L544" i="73"/>
  <c r="K544" i="73"/>
  <c r="M224" i="73"/>
  <c r="L224" i="73"/>
  <c r="K224" i="73"/>
  <c r="M575" i="73"/>
  <c r="L575" i="73"/>
  <c r="K575" i="73"/>
  <c r="M255" i="73"/>
  <c r="L255" i="73"/>
  <c r="K255" i="73"/>
  <c r="M614" i="73"/>
  <c r="L614" i="73"/>
  <c r="K614" i="73"/>
  <c r="M422" i="73"/>
  <c r="L422" i="73"/>
  <c r="K422" i="73"/>
  <c r="M102" i="73"/>
  <c r="L102" i="73"/>
  <c r="K102" i="73"/>
  <c r="M467" i="73"/>
  <c r="L467" i="73"/>
  <c r="K467" i="73"/>
  <c r="M713" i="73"/>
  <c r="L713" i="73"/>
  <c r="K713" i="73"/>
  <c r="L777" i="73"/>
  <c r="M777" i="73"/>
  <c r="K777" i="73"/>
  <c r="K738" i="73"/>
  <c r="L738" i="73"/>
  <c r="M738" i="73"/>
  <c r="M691" i="73"/>
  <c r="L691" i="73"/>
  <c r="K691" i="73"/>
  <c r="M755" i="73"/>
  <c r="L755" i="73"/>
  <c r="K755" i="73"/>
  <c r="L716" i="73"/>
  <c r="M716" i="73"/>
  <c r="K716" i="73"/>
  <c r="L780" i="73"/>
  <c r="K780" i="73"/>
  <c r="M780" i="73"/>
  <c r="M650" i="73"/>
  <c r="K650" i="73"/>
  <c r="L650" i="73"/>
  <c r="M586" i="73"/>
  <c r="K586" i="73"/>
  <c r="L586" i="73"/>
  <c r="M522" i="73"/>
  <c r="K522" i="73"/>
  <c r="L522" i="73"/>
  <c r="M458" i="73"/>
  <c r="L458" i="73"/>
  <c r="K458" i="73"/>
  <c r="M394" i="73"/>
  <c r="K394" i="73"/>
  <c r="L394" i="73"/>
  <c r="M330" i="73"/>
  <c r="K330" i="73"/>
  <c r="L330" i="73"/>
  <c r="M266" i="73"/>
  <c r="K266" i="73"/>
  <c r="L266" i="73"/>
  <c r="M202" i="73"/>
  <c r="L202" i="73"/>
  <c r="K202" i="73"/>
  <c r="M138" i="73"/>
  <c r="L138" i="73"/>
  <c r="K138" i="73"/>
  <c r="M74" i="73"/>
  <c r="L74" i="73"/>
  <c r="K74" i="73"/>
  <c r="M689" i="73"/>
  <c r="L689" i="73"/>
  <c r="K689" i="73"/>
  <c r="M625" i="73"/>
  <c r="L625" i="73"/>
  <c r="K625" i="73"/>
  <c r="M561" i="73"/>
  <c r="L561" i="73"/>
  <c r="K561" i="73"/>
  <c r="M497" i="73"/>
  <c r="L497" i="73"/>
  <c r="K497" i="73"/>
  <c r="M433" i="73"/>
  <c r="L433" i="73"/>
  <c r="K433" i="73"/>
  <c r="M369" i="73"/>
  <c r="L369" i="73"/>
  <c r="K369" i="73"/>
  <c r="M305" i="73"/>
  <c r="L305" i="73"/>
  <c r="K305" i="73"/>
  <c r="M241" i="73"/>
  <c r="L241" i="73"/>
  <c r="K241" i="73"/>
  <c r="M177" i="73"/>
  <c r="L177" i="73"/>
  <c r="K177" i="73"/>
  <c r="M113" i="73"/>
  <c r="L113" i="73"/>
  <c r="K113" i="73"/>
  <c r="M49" i="73"/>
  <c r="L49" i="73"/>
  <c r="K49" i="73"/>
  <c r="L664" i="73"/>
  <c r="M664" i="73"/>
  <c r="K664" i="73"/>
  <c r="M600" i="73"/>
  <c r="L600" i="73"/>
  <c r="K600" i="73"/>
  <c r="M536" i="73"/>
  <c r="L536" i="73"/>
  <c r="K536" i="73"/>
  <c r="M472" i="73"/>
  <c r="L472" i="73"/>
  <c r="K472" i="73"/>
  <c r="M408" i="73"/>
  <c r="L408" i="73"/>
  <c r="K408" i="73"/>
  <c r="M344" i="73"/>
  <c r="L344" i="73"/>
  <c r="K344" i="73"/>
  <c r="M280" i="73"/>
  <c r="L280" i="73"/>
  <c r="K280" i="73"/>
  <c r="L216" i="73"/>
  <c r="M216" i="73"/>
  <c r="K216" i="73"/>
  <c r="L152" i="73"/>
  <c r="M152" i="73"/>
  <c r="K152" i="73"/>
  <c r="L88" i="73"/>
  <c r="M88" i="73"/>
  <c r="K88" i="73"/>
  <c r="L24" i="73"/>
  <c r="K24" i="73"/>
  <c r="M24" i="73"/>
  <c r="M631" i="73"/>
  <c r="L631" i="73"/>
  <c r="K631" i="73"/>
  <c r="M567" i="73"/>
  <c r="L567" i="73"/>
  <c r="K567" i="73"/>
  <c r="M503" i="73"/>
  <c r="L503" i="73"/>
  <c r="K503" i="73"/>
  <c r="M439" i="73"/>
  <c r="L439" i="73"/>
  <c r="K439" i="73"/>
  <c r="M375" i="73"/>
  <c r="L375" i="73"/>
  <c r="K375" i="73"/>
  <c r="M311" i="73"/>
  <c r="L311" i="73"/>
  <c r="K311" i="73"/>
  <c r="M247" i="73"/>
  <c r="L247" i="73"/>
  <c r="K247" i="73"/>
  <c r="M183" i="73"/>
  <c r="L183" i="73"/>
  <c r="K183" i="73"/>
  <c r="M119" i="73"/>
  <c r="L119" i="73"/>
  <c r="K119" i="73"/>
  <c r="M55" i="73"/>
  <c r="L55" i="73"/>
  <c r="K55" i="73"/>
  <c r="M670" i="73"/>
  <c r="L670" i="73"/>
  <c r="K670" i="73"/>
  <c r="M606" i="73"/>
  <c r="L606" i="73"/>
  <c r="K606" i="73"/>
  <c r="L542" i="73"/>
  <c r="M542" i="73"/>
  <c r="K542" i="73"/>
  <c r="M478" i="73"/>
  <c r="L478" i="73"/>
  <c r="K478" i="73"/>
  <c r="L414" i="73"/>
  <c r="M414" i="73"/>
  <c r="K414" i="73"/>
  <c r="M350" i="73"/>
  <c r="L350" i="73"/>
  <c r="K350" i="73"/>
  <c r="L286" i="73"/>
  <c r="M286" i="73"/>
  <c r="K286" i="73"/>
  <c r="M222" i="73"/>
  <c r="L222" i="73"/>
  <c r="K222" i="73"/>
  <c r="L158" i="73"/>
  <c r="M158" i="73"/>
  <c r="K158" i="73"/>
  <c r="M94" i="73"/>
  <c r="L94" i="73"/>
  <c r="K94" i="73"/>
  <c r="L30" i="73"/>
  <c r="K30" i="73"/>
  <c r="M30" i="73"/>
  <c r="M645" i="73"/>
  <c r="K645" i="73"/>
  <c r="L645" i="73"/>
  <c r="M581" i="73"/>
  <c r="K581" i="73"/>
  <c r="L581" i="73"/>
  <c r="M517" i="73"/>
  <c r="K517" i="73"/>
  <c r="L517" i="73"/>
  <c r="M453" i="73"/>
  <c r="K453" i="73"/>
  <c r="L453" i="73"/>
  <c r="M389" i="73"/>
  <c r="L389" i="73"/>
  <c r="K389" i="73"/>
  <c r="M325" i="73"/>
  <c r="L325" i="73"/>
  <c r="K325" i="73"/>
  <c r="L261" i="73"/>
  <c r="M261" i="73"/>
  <c r="K261" i="73"/>
  <c r="L197" i="73"/>
  <c r="M197" i="73"/>
  <c r="K197" i="73"/>
  <c r="L133" i="73"/>
  <c r="M133" i="73"/>
  <c r="K133" i="73"/>
  <c r="L69" i="73"/>
  <c r="M69" i="73"/>
  <c r="K69" i="73"/>
  <c r="L684" i="73"/>
  <c r="K684" i="73"/>
  <c r="M684" i="73"/>
  <c r="L620" i="73"/>
  <c r="M620" i="73"/>
  <c r="K620" i="73"/>
  <c r="L556" i="73"/>
  <c r="M556" i="73"/>
  <c r="K556" i="73"/>
  <c r="L492" i="73"/>
  <c r="M492" i="73"/>
  <c r="K492" i="73"/>
  <c r="L428" i="73"/>
  <c r="M428" i="73"/>
  <c r="K428" i="73"/>
  <c r="L364" i="73"/>
  <c r="M364" i="73"/>
  <c r="K364" i="73"/>
  <c r="L300" i="73"/>
  <c r="M300" i="73"/>
  <c r="K300" i="73"/>
  <c r="M236" i="73"/>
  <c r="L236" i="73"/>
  <c r="K236" i="73"/>
  <c r="L172" i="73"/>
  <c r="M172" i="73"/>
  <c r="K172" i="73"/>
  <c r="M108" i="73"/>
  <c r="K108" i="73"/>
  <c r="L108" i="73"/>
  <c r="L44" i="73"/>
  <c r="K44" i="73"/>
  <c r="M44" i="73"/>
  <c r="M651" i="73"/>
  <c r="L651" i="73"/>
  <c r="K651" i="73"/>
  <c r="M587" i="73"/>
  <c r="L587" i="73"/>
  <c r="K587" i="73"/>
  <c r="M523" i="73"/>
  <c r="L523" i="73"/>
  <c r="K523" i="73"/>
  <c r="M459" i="73"/>
  <c r="L459" i="73"/>
  <c r="K459" i="73"/>
  <c r="M395" i="73"/>
  <c r="L395" i="73"/>
  <c r="K395" i="73"/>
  <c r="M331" i="73"/>
  <c r="L331" i="73"/>
  <c r="K331" i="73"/>
  <c r="M267" i="73"/>
  <c r="K267" i="73"/>
  <c r="L267" i="73"/>
  <c r="M203" i="73"/>
  <c r="L203" i="73"/>
  <c r="K203" i="73"/>
  <c r="M139" i="73"/>
  <c r="L139" i="73"/>
  <c r="K139" i="73"/>
  <c r="M75" i="73"/>
  <c r="L75" i="73"/>
  <c r="K75" i="73"/>
  <c r="M701" i="73"/>
  <c r="L701" i="73"/>
  <c r="K701" i="73"/>
  <c r="M765" i="73"/>
  <c r="L765" i="73"/>
  <c r="K765" i="73"/>
  <c r="M726" i="73"/>
  <c r="L726" i="73"/>
  <c r="K726" i="73"/>
  <c r="M704" i="73"/>
  <c r="L704" i="73"/>
  <c r="K704" i="73"/>
  <c r="M743" i="73"/>
  <c r="L743" i="73"/>
  <c r="K743" i="73"/>
  <c r="G73" i="65"/>
  <c r="G72" i="65"/>
  <c r="G65" i="65"/>
  <c r="G70" i="65"/>
  <c r="G69" i="65"/>
  <c r="G71" i="65"/>
  <c r="G68" i="65"/>
  <c r="G67" i="65"/>
  <c r="H45" i="65"/>
  <c r="H50" i="65"/>
  <c r="H31" i="65"/>
  <c r="H64" i="65" l="1"/>
  <c r="O10" i="73"/>
  <c r="N10" i="73"/>
  <c r="D60" i="65"/>
  <c r="H60" i="65"/>
  <c r="C51" i="65" s="1"/>
  <c r="AY65" i="65" s="1"/>
  <c r="L10" i="73"/>
  <c r="M10" i="73"/>
  <c r="K10" i="73"/>
  <c r="C16" i="65"/>
  <c r="E65" i="65"/>
  <c r="E66" i="65"/>
  <c r="E67" i="65"/>
  <c r="E68" i="65"/>
  <c r="E69" i="65"/>
  <c r="E70" i="65"/>
  <c r="E71" i="65"/>
  <c r="E72" i="65"/>
  <c r="E73" i="65"/>
  <c r="E64" i="65"/>
  <c r="D74" i="65"/>
  <c r="C59" i="65" l="1"/>
  <c r="C55" i="65"/>
  <c r="AY69" i="65" s="1"/>
  <c r="C50" i="65"/>
  <c r="C52" i="65"/>
  <c r="C57" i="65"/>
  <c r="AY71" i="65" s="1"/>
  <c r="AE65" i="65"/>
  <c r="C58" i="65"/>
  <c r="AY72" i="65" s="1"/>
  <c r="AT65" i="65"/>
  <c r="C54" i="65"/>
  <c r="AY68" i="65" s="1"/>
  <c r="C53" i="65"/>
  <c r="U65" i="65"/>
  <c r="Z65" i="65"/>
  <c r="AJ65" i="65"/>
  <c r="P65" i="65"/>
  <c r="C56" i="65"/>
  <c r="AY70" i="65" s="1"/>
  <c r="AO65" i="65"/>
  <c r="Z66" i="65"/>
  <c r="AE71" i="65"/>
  <c r="AJ71" i="65"/>
  <c r="AT64" i="65"/>
  <c r="AJ64" i="65"/>
  <c r="U64" i="65"/>
  <c r="Z64" i="65"/>
  <c r="AO64" i="65"/>
  <c r="AE64" i="65"/>
  <c r="AJ67" i="65"/>
  <c r="AE67" i="65"/>
  <c r="Z67" i="65"/>
  <c r="Z72" i="65"/>
  <c r="P70" i="65"/>
  <c r="AT70" i="65"/>
  <c r="AO70" i="65"/>
  <c r="Z70" i="65"/>
  <c r="AJ70" i="65"/>
  <c r="AE70" i="65"/>
  <c r="U70" i="65"/>
  <c r="AT69" i="65"/>
  <c r="AE69" i="65"/>
  <c r="U69" i="65"/>
  <c r="AJ68" i="65"/>
  <c r="U68" i="65"/>
  <c r="K74" i="65"/>
  <c r="E74" i="65"/>
  <c r="E75" i="65" s="1"/>
  <c r="H70" i="65"/>
  <c r="I69" i="65"/>
  <c r="H66" i="65"/>
  <c r="I68" i="65"/>
  <c r="H73" i="65"/>
  <c r="H67" i="65"/>
  <c r="H72" i="65"/>
  <c r="I71" i="65"/>
  <c r="C74" i="65"/>
  <c r="F74" i="65"/>
  <c r="F1373" i="53"/>
  <c r="P73" i="65" l="1"/>
  <c r="AY73" i="65"/>
  <c r="P68" i="65"/>
  <c r="AO68" i="65"/>
  <c r="AO71" i="65"/>
  <c r="AT71" i="65"/>
  <c r="P66" i="65"/>
  <c r="AY66" i="65"/>
  <c r="Z68" i="65"/>
  <c r="AT68" i="65"/>
  <c r="P71" i="65"/>
  <c r="U66" i="65"/>
  <c r="P64" i="65"/>
  <c r="AY64" i="65"/>
  <c r="AE68" i="65"/>
  <c r="U71" i="65"/>
  <c r="Z71" i="65"/>
  <c r="AO66" i="65"/>
  <c r="AT67" i="65"/>
  <c r="AY67" i="65"/>
  <c r="AJ72" i="65"/>
  <c r="U67" i="65"/>
  <c r="U73" i="65"/>
  <c r="AE66" i="65"/>
  <c r="AE74" i="65" s="1"/>
  <c r="J72" i="65"/>
  <c r="J67" i="65"/>
  <c r="P67" i="65"/>
  <c r="AO67" i="65"/>
  <c r="J66" i="65"/>
  <c r="J70" i="65"/>
  <c r="J73" i="65"/>
  <c r="AT66" i="65"/>
  <c r="AT72" i="65"/>
  <c r="AJ66" i="65"/>
  <c r="AO73" i="65"/>
  <c r="C60" i="65"/>
  <c r="P69" i="65"/>
  <c r="P72" i="65"/>
  <c r="AE73" i="65"/>
  <c r="Z73" i="65"/>
  <c r="AJ69" i="65"/>
  <c r="BD74" i="65"/>
  <c r="AT73" i="65"/>
  <c r="AT74" i="65" s="1"/>
  <c r="AO69" i="65"/>
  <c r="U72" i="65"/>
  <c r="AE72" i="65"/>
  <c r="BS74" i="65"/>
  <c r="AO72" i="65"/>
  <c r="U74" i="65"/>
  <c r="AJ73" i="65"/>
  <c r="Z69" i="65"/>
  <c r="Z74" i="65" s="1"/>
  <c r="BN74" i="65"/>
  <c r="I64" i="65"/>
  <c r="G74" i="65"/>
  <c r="M71" i="65"/>
  <c r="M69" i="65"/>
  <c r="M68" i="65"/>
  <c r="I70" i="65"/>
  <c r="H69" i="65"/>
  <c r="I73" i="65"/>
  <c r="I72" i="65"/>
  <c r="H65" i="65"/>
  <c r="I66" i="65"/>
  <c r="H71" i="65"/>
  <c r="H68" i="65"/>
  <c r="I67" i="65"/>
  <c r="I65" i="65"/>
  <c r="G1373" i="53"/>
  <c r="AJ74" i="65" l="1"/>
  <c r="AY74" i="65"/>
  <c r="AO74" i="65"/>
  <c r="J71" i="65"/>
  <c r="O71" i="65" s="1"/>
  <c r="J65" i="65"/>
  <c r="J69" i="65"/>
  <c r="J68" i="65"/>
  <c r="BI74" i="65"/>
  <c r="P74" i="65"/>
  <c r="M64" i="65"/>
  <c r="J64" i="65"/>
  <c r="H74" i="65"/>
  <c r="I74" i="65"/>
  <c r="O68" i="65"/>
  <c r="N68" i="65"/>
  <c r="O69" i="65"/>
  <c r="N69" i="65"/>
  <c r="N64" i="65"/>
  <c r="M72" i="65"/>
  <c r="M65" i="65"/>
  <c r="M73" i="65"/>
  <c r="M67" i="65"/>
  <c r="M70" i="65"/>
  <c r="M66" i="65"/>
  <c r="N71" i="65"/>
  <c r="N6000" i="3"/>
  <c r="O6000" i="3" s="1"/>
  <c r="N5999" i="3"/>
  <c r="O5999" i="3" s="1"/>
  <c r="N5998" i="3"/>
  <c r="O5998" i="3" s="1"/>
  <c r="N5997" i="3"/>
  <c r="O5997" i="3" s="1"/>
  <c r="N529" i="3"/>
  <c r="O529" i="3" s="1"/>
  <c r="L2084" i="3"/>
  <c r="P76" i="65" l="1"/>
  <c r="C17" i="65"/>
  <c r="O67" i="65"/>
  <c r="O72" i="65"/>
  <c r="J74" i="65"/>
  <c r="O73" i="65"/>
  <c r="O66" i="65"/>
  <c r="O70" i="65"/>
  <c r="Q71" i="65"/>
  <c r="Q69" i="65"/>
  <c r="Q68" i="65"/>
  <c r="Q64" i="65"/>
  <c r="O64" i="65"/>
  <c r="L74" i="65"/>
  <c r="M74" i="65"/>
  <c r="N70" i="65"/>
  <c r="N65" i="65"/>
  <c r="N66" i="65"/>
  <c r="N73" i="65"/>
  <c r="O65" i="65"/>
  <c r="N72" i="65"/>
  <c r="N67" i="65"/>
  <c r="M6127" i="3"/>
  <c r="N6127" i="3" s="1"/>
  <c r="O6127" i="3" s="1"/>
  <c r="M522" i="3"/>
  <c r="N522" i="3" s="1"/>
  <c r="O522" i="3" s="1"/>
  <c r="R69" i="65" l="1"/>
  <c r="R71" i="65"/>
  <c r="S64" i="65"/>
  <c r="R68" i="65"/>
  <c r="V64" i="65"/>
  <c r="Q73" i="65"/>
  <c r="Q72" i="65"/>
  <c r="S71" i="65"/>
  <c r="Q70" i="65"/>
  <c r="S69" i="65"/>
  <c r="S68" i="65"/>
  <c r="Q67" i="65"/>
  <c r="Q66" i="65"/>
  <c r="Q65" i="65"/>
  <c r="R64" i="65"/>
  <c r="O74" i="65"/>
  <c r="N74" i="65"/>
  <c r="M3078" i="3"/>
  <c r="N3078" i="3" s="1"/>
  <c r="O3078" i="3" s="1"/>
  <c r="R67" i="65" l="1"/>
  <c r="T68" i="65"/>
  <c r="R65" i="65"/>
  <c r="R73" i="65"/>
  <c r="R66" i="65"/>
  <c r="X64" i="65"/>
  <c r="AA64" i="65" s="1"/>
  <c r="T69" i="65"/>
  <c r="R70" i="65"/>
  <c r="T64" i="65"/>
  <c r="R72" i="65"/>
  <c r="T71" i="65"/>
  <c r="W64" i="65"/>
  <c r="V68" i="65"/>
  <c r="V69" i="65"/>
  <c r="V71" i="65"/>
  <c r="S73" i="65"/>
  <c r="S72" i="65"/>
  <c r="S70" i="65"/>
  <c r="S67" i="65"/>
  <c r="S66" i="65"/>
  <c r="Q74" i="65"/>
  <c r="S65" i="65"/>
  <c r="M5682" i="3"/>
  <c r="N5682" i="3" s="1"/>
  <c r="O5682" i="3" s="1"/>
  <c r="M1223" i="3"/>
  <c r="N1223" i="3" s="1"/>
  <c r="O1223" i="3" s="1"/>
  <c r="AC64" i="65" l="1"/>
  <c r="AF64" i="65" s="1"/>
  <c r="R74" i="65"/>
  <c r="AB64" i="65"/>
  <c r="T72" i="65"/>
  <c r="Y64" i="65"/>
  <c r="T65" i="65"/>
  <c r="W69" i="65"/>
  <c r="T73" i="65"/>
  <c r="W68" i="65"/>
  <c r="T70" i="65"/>
  <c r="T66" i="65"/>
  <c r="W71" i="65"/>
  <c r="T67" i="65"/>
  <c r="AD64" i="65"/>
  <c r="V66" i="65"/>
  <c r="V65" i="65"/>
  <c r="X71" i="65"/>
  <c r="AA71" i="65" s="1"/>
  <c r="V67" i="65"/>
  <c r="X69" i="65"/>
  <c r="AA69" i="65" s="1"/>
  <c r="V73" i="65"/>
  <c r="V70" i="65"/>
  <c r="V72" i="65"/>
  <c r="X68" i="65"/>
  <c r="AA68" i="65" s="1"/>
  <c r="S74" i="65"/>
  <c r="M523" i="3"/>
  <c r="N523" i="3" s="1"/>
  <c r="O523" i="3" s="1"/>
  <c r="M3718" i="3"/>
  <c r="N3718" i="3" s="1"/>
  <c r="O3718" i="3" s="1"/>
  <c r="M5504" i="3"/>
  <c r="N5504" i="3" s="1"/>
  <c r="O5504" i="3" s="1"/>
  <c r="M1724" i="3"/>
  <c r="N1724" i="3" s="1"/>
  <c r="O1724" i="3" s="1"/>
  <c r="M1725" i="3"/>
  <c r="N1725" i="3" s="1"/>
  <c r="O1725" i="3" s="1"/>
  <c r="M804" i="3"/>
  <c r="N804" i="3" s="1"/>
  <c r="O804" i="3" s="1"/>
  <c r="M2543" i="3"/>
  <c r="N2543" i="3" s="1"/>
  <c r="O2543" i="3" s="1"/>
  <c r="M2544" i="3"/>
  <c r="N2544" i="3" s="1"/>
  <c r="O2544" i="3" s="1"/>
  <c r="M835" i="3"/>
  <c r="N835" i="3" s="1"/>
  <c r="O835" i="3" s="1"/>
  <c r="M1062" i="3"/>
  <c r="N1062" i="3" s="1"/>
  <c r="O1062" i="3" s="1"/>
  <c r="M3333" i="3"/>
  <c r="N3333" i="3" s="1"/>
  <c r="O3333" i="3" s="1"/>
  <c r="M3522" i="3"/>
  <c r="N3522" i="3" s="1"/>
  <c r="O3522" i="3" s="1"/>
  <c r="M3521" i="3"/>
  <c r="N3521" i="3" s="1"/>
  <c r="O3521" i="3" s="1"/>
  <c r="L3666" i="3"/>
  <c r="L6129" i="3" s="1"/>
  <c r="L6131" i="3" s="1"/>
  <c r="M1289" i="3"/>
  <c r="N1289" i="3" s="1"/>
  <c r="O1289" i="3" s="1"/>
  <c r="M1288" i="3"/>
  <c r="N1288" i="3" s="1"/>
  <c r="O1288" i="3" s="1"/>
  <c r="M1299" i="3"/>
  <c r="N1299" i="3" s="1"/>
  <c r="O1299" i="3" s="1"/>
  <c r="M1298" i="3"/>
  <c r="N1298" i="3" s="1"/>
  <c r="O1298" i="3" s="1"/>
  <c r="M1297" i="3"/>
  <c r="N1297" i="3" s="1"/>
  <c r="O1297" i="3" s="1"/>
  <c r="M1296" i="3"/>
  <c r="N1296" i="3" s="1"/>
  <c r="O1296" i="3" s="1"/>
  <c r="M1295" i="3"/>
  <c r="N1295" i="3" s="1"/>
  <c r="O1295" i="3" s="1"/>
  <c r="M1294" i="3"/>
  <c r="N1294" i="3" s="1"/>
  <c r="O1294" i="3" s="1"/>
  <c r="M1293" i="3"/>
  <c r="N1293" i="3" s="1"/>
  <c r="O1293" i="3" s="1"/>
  <c r="M1292" i="3"/>
  <c r="N1292" i="3" s="1"/>
  <c r="O1292" i="3" s="1"/>
  <c r="M1291" i="3"/>
  <c r="N1291" i="3" s="1"/>
  <c r="O1291" i="3" s="1"/>
  <c r="M1290" i="3"/>
  <c r="N1290" i="3" s="1"/>
  <c r="O1290" i="3" s="1"/>
  <c r="M1306" i="3"/>
  <c r="N1306" i="3" s="1"/>
  <c r="O1306" i="3" s="1"/>
  <c r="M1305" i="3"/>
  <c r="N1305" i="3" s="1"/>
  <c r="O1305" i="3" s="1"/>
  <c r="M1304" i="3"/>
  <c r="N1304" i="3" s="1"/>
  <c r="O1304" i="3" s="1"/>
  <c r="M1303" i="3"/>
  <c r="N1303" i="3" s="1"/>
  <c r="O1303" i="3" s="1"/>
  <c r="M1302" i="3"/>
  <c r="N1302" i="3" s="1"/>
  <c r="O1302" i="3" s="1"/>
  <c r="M1301" i="3"/>
  <c r="N1301" i="3" s="1"/>
  <c r="O1301" i="3" s="1"/>
  <c r="M1300" i="3"/>
  <c r="N1300" i="3" s="1"/>
  <c r="O1300" i="3" s="1"/>
  <c r="M2342" i="3"/>
  <c r="N2342" i="3" s="1"/>
  <c r="O2342" i="3" s="1"/>
  <c r="M1982" i="3"/>
  <c r="N1982" i="3" s="1"/>
  <c r="O1982" i="3" s="1"/>
  <c r="M4382" i="3"/>
  <c r="N4382" i="3" s="1"/>
  <c r="O4382" i="3" s="1"/>
  <c r="M2148" i="3"/>
  <c r="N2148" i="3" s="1"/>
  <c r="O2148" i="3" s="1"/>
  <c r="M2970" i="3"/>
  <c r="N2970" i="3" s="1"/>
  <c r="O2970" i="3" s="1"/>
  <c r="M1097" i="3"/>
  <c r="N1097" i="3" s="1"/>
  <c r="O1097" i="3" s="1"/>
  <c r="X65" i="65" l="1"/>
  <c r="AA65" i="65" s="1"/>
  <c r="Y69" i="65"/>
  <c r="W66" i="65"/>
  <c r="W72" i="65"/>
  <c r="AH64" i="65"/>
  <c r="Y71" i="65"/>
  <c r="W70" i="65"/>
  <c r="W67" i="65"/>
  <c r="W73" i="65"/>
  <c r="Y68" i="65"/>
  <c r="T74" i="65"/>
  <c r="AK64" i="65"/>
  <c r="AG64" i="65"/>
  <c r="X70" i="65"/>
  <c r="AA70" i="65" s="1"/>
  <c r="AC65" i="65"/>
  <c r="AF65" i="65" s="1"/>
  <c r="AB65" i="65"/>
  <c r="AC71" i="65"/>
  <c r="AF71" i="65" s="1"/>
  <c r="AB71" i="65"/>
  <c r="AC68" i="65"/>
  <c r="AB68" i="65"/>
  <c r="AC69" i="65"/>
  <c r="AF69" i="65" s="1"/>
  <c r="AB69" i="65"/>
  <c r="X73" i="65"/>
  <c r="AA73" i="65" s="1"/>
  <c r="X72" i="65"/>
  <c r="AA72" i="65" s="1"/>
  <c r="X67" i="65"/>
  <c r="AA67" i="65" s="1"/>
  <c r="X66" i="65"/>
  <c r="W65" i="65"/>
  <c r="V74" i="65"/>
  <c r="M1154" i="3"/>
  <c r="N1154" i="3" s="1"/>
  <c r="O1154" i="3" s="1"/>
  <c r="M1155" i="3"/>
  <c r="N1155" i="3" s="1"/>
  <c r="O1155" i="3" s="1"/>
  <c r="M5945" i="3"/>
  <c r="N5945" i="3" s="1"/>
  <c r="O5945" i="3" s="1"/>
  <c r="M2125" i="3"/>
  <c r="N2125" i="3" s="1"/>
  <c r="O2125" i="3" s="1"/>
  <c r="M630" i="3"/>
  <c r="N630" i="3" s="1"/>
  <c r="O630" i="3" s="1"/>
  <c r="M631" i="3"/>
  <c r="N631" i="3" s="1"/>
  <c r="O631" i="3" s="1"/>
  <c r="M1836" i="3"/>
  <c r="N1836" i="3" s="1"/>
  <c r="O1836" i="3" s="1"/>
  <c r="M3186" i="3"/>
  <c r="N3186" i="3" s="1"/>
  <c r="O3186" i="3" s="1"/>
  <c r="M3185" i="3"/>
  <c r="N3185" i="3" s="1"/>
  <c r="O3185" i="3" s="1"/>
  <c r="M1634" i="3"/>
  <c r="N1634" i="3" s="1"/>
  <c r="O1634" i="3" s="1"/>
  <c r="M1635" i="3"/>
  <c r="N1635" i="3" s="1"/>
  <c r="O1635" i="3" s="1"/>
  <c r="M1633" i="3"/>
  <c r="N1633" i="3" s="1"/>
  <c r="O1633" i="3" s="1"/>
  <c r="M3765" i="3"/>
  <c r="N3765" i="3" s="1"/>
  <c r="O3765" i="3" s="1"/>
  <c r="M1321" i="3"/>
  <c r="N1321" i="3" s="1"/>
  <c r="O1321" i="3" s="1"/>
  <c r="Y70" i="65" l="1"/>
  <c r="AB70" i="65"/>
  <c r="Y66" i="65"/>
  <c r="Y72" i="65"/>
  <c r="AD68" i="65"/>
  <c r="AD69" i="65"/>
  <c r="Y73" i="65"/>
  <c r="Y67" i="65"/>
  <c r="AD71" i="65"/>
  <c r="AL64" i="65"/>
  <c r="AM64" i="65"/>
  <c r="AP64" i="65" s="1"/>
  <c r="AF68" i="65"/>
  <c r="AC70" i="65"/>
  <c r="AI64" i="65"/>
  <c r="AH71" i="65"/>
  <c r="AK71" i="65" s="1"/>
  <c r="AG71" i="65"/>
  <c r="AH69" i="65"/>
  <c r="AK69" i="65" s="1"/>
  <c r="AG69" i="65"/>
  <c r="AH65" i="65"/>
  <c r="AK65" i="65" s="1"/>
  <c r="AG65" i="65"/>
  <c r="X74" i="65"/>
  <c r="AA66" i="65"/>
  <c r="AC67" i="65"/>
  <c r="AF67" i="65" s="1"/>
  <c r="AB67" i="65"/>
  <c r="AC72" i="65"/>
  <c r="AB72" i="65"/>
  <c r="AC73" i="65"/>
  <c r="AF73" i="65" s="1"/>
  <c r="AB73" i="65"/>
  <c r="Y65" i="65"/>
  <c r="W74" i="65"/>
  <c r="M3565" i="3"/>
  <c r="N3565" i="3" s="1"/>
  <c r="O3565" i="3" s="1"/>
  <c r="M5718" i="3"/>
  <c r="N5718" i="3" s="1"/>
  <c r="O5718" i="3" s="1"/>
  <c r="M2467" i="3"/>
  <c r="N2467" i="3" s="1"/>
  <c r="O2467" i="3" s="1"/>
  <c r="M2468" i="3"/>
  <c r="N2468" i="3" s="1"/>
  <c r="O2468" i="3" s="1"/>
  <c r="M2469" i="3"/>
  <c r="N2469" i="3" s="1"/>
  <c r="O2469" i="3" s="1"/>
  <c r="Y74" i="65" l="1"/>
  <c r="AD72" i="65"/>
  <c r="AI69" i="65"/>
  <c r="AD67" i="65"/>
  <c r="AI71" i="65"/>
  <c r="AG68" i="65"/>
  <c r="AD73" i="65"/>
  <c r="AD70" i="65"/>
  <c r="AR64" i="65"/>
  <c r="AQ64" i="65"/>
  <c r="AM71" i="65"/>
  <c r="AP71" i="65" s="1"/>
  <c r="AL71" i="65"/>
  <c r="AH68" i="65"/>
  <c r="AM65" i="65"/>
  <c r="AP65" i="65" s="1"/>
  <c r="AL65" i="65"/>
  <c r="AM69" i="65"/>
  <c r="AP69" i="65" s="1"/>
  <c r="AL69" i="65"/>
  <c r="AN64" i="65"/>
  <c r="AF70" i="65"/>
  <c r="AH73" i="65"/>
  <c r="AK73" i="65" s="1"/>
  <c r="AG73" i="65"/>
  <c r="AF72" i="65"/>
  <c r="AH67" i="65"/>
  <c r="AK67" i="65" s="1"/>
  <c r="AG67" i="65"/>
  <c r="AC66" i="65"/>
  <c r="AB66" i="65"/>
  <c r="AA74" i="65"/>
  <c r="AD65" i="65"/>
  <c r="AI65" i="65" s="1"/>
  <c r="M5600" i="3"/>
  <c r="N5600" i="3" s="1"/>
  <c r="O5600" i="3" s="1"/>
  <c r="M2473" i="3"/>
  <c r="N2473" i="3" s="1"/>
  <c r="O2473" i="3" s="1"/>
  <c r="M4646" i="3"/>
  <c r="N4646" i="3" s="1"/>
  <c r="O4646" i="3" s="1"/>
  <c r="M3781" i="3"/>
  <c r="N3781" i="3" s="1"/>
  <c r="O3781" i="3" s="1"/>
  <c r="M3780" i="3"/>
  <c r="N3780" i="3" s="1"/>
  <c r="O3780" i="3" s="1"/>
  <c r="M3085" i="3"/>
  <c r="N3085" i="3" s="1"/>
  <c r="O3085" i="3" s="1"/>
  <c r="M2392" i="3"/>
  <c r="N2392" i="3" s="1"/>
  <c r="O2392" i="3" s="1"/>
  <c r="M1273" i="3"/>
  <c r="N1273" i="3" s="1"/>
  <c r="O1273" i="3" s="1"/>
  <c r="AN69" i="65" l="1"/>
  <c r="AI67" i="65"/>
  <c r="AG72" i="65"/>
  <c r="AI73" i="65"/>
  <c r="AI68" i="65"/>
  <c r="AN71" i="65"/>
  <c r="AG70" i="65"/>
  <c r="AS64" i="65"/>
  <c r="AU64" i="65"/>
  <c r="AN65" i="65"/>
  <c r="AR69" i="65"/>
  <c r="AQ69" i="65"/>
  <c r="AR65" i="65"/>
  <c r="AQ65" i="65"/>
  <c r="AR71" i="65"/>
  <c r="AQ71" i="65"/>
  <c r="AM67" i="65"/>
  <c r="AP67" i="65" s="1"/>
  <c r="AL67" i="65"/>
  <c r="AH72" i="65"/>
  <c r="AK68" i="65"/>
  <c r="AM73" i="65"/>
  <c r="AP73" i="65" s="1"/>
  <c r="AL73" i="65"/>
  <c r="AC74" i="65"/>
  <c r="AF66" i="65"/>
  <c r="AH70" i="65"/>
  <c r="AD66" i="65"/>
  <c r="AD74" i="65" s="1"/>
  <c r="AB74" i="65"/>
  <c r="M2567" i="3"/>
  <c r="N2567" i="3" s="1"/>
  <c r="O2567" i="3" s="1"/>
  <c r="AL68" i="65" l="1"/>
  <c r="AS69" i="65"/>
  <c r="AI70" i="65"/>
  <c r="AN73" i="65"/>
  <c r="AN67" i="65"/>
  <c r="AI72" i="65"/>
  <c r="AW64" i="65"/>
  <c r="AZ64" i="65" s="1"/>
  <c r="AH66" i="65"/>
  <c r="AS71" i="65"/>
  <c r="AU65" i="65"/>
  <c r="AU69" i="65"/>
  <c r="AV64" i="65"/>
  <c r="AU71" i="65"/>
  <c r="AS65" i="65"/>
  <c r="AR73" i="65"/>
  <c r="AQ73" i="65"/>
  <c r="AR67" i="65"/>
  <c r="AQ67" i="65"/>
  <c r="AK72" i="65"/>
  <c r="AM68" i="65"/>
  <c r="AP68" i="65" s="1"/>
  <c r="AK70" i="65"/>
  <c r="AH74" i="65"/>
  <c r="AK66" i="65"/>
  <c r="AG66" i="65"/>
  <c r="AF74" i="65"/>
  <c r="M2471" i="3"/>
  <c r="N2471" i="3" s="1"/>
  <c r="O2471" i="3" s="1"/>
  <c r="M2472" i="3"/>
  <c r="N2472" i="3" s="1"/>
  <c r="O2472" i="3" s="1"/>
  <c r="M2470" i="3"/>
  <c r="N2470" i="3" s="1"/>
  <c r="O2470" i="3" s="1"/>
  <c r="BB64" i="65" l="1"/>
  <c r="BA64" i="65"/>
  <c r="AS67" i="65"/>
  <c r="AV65" i="65"/>
  <c r="AL72" i="65"/>
  <c r="AS73" i="65"/>
  <c r="AN68" i="65"/>
  <c r="AV69" i="65"/>
  <c r="AM66" i="65"/>
  <c r="AP66" i="65" s="1"/>
  <c r="AL70" i="65"/>
  <c r="AV71" i="65"/>
  <c r="AX65" i="65"/>
  <c r="AM70" i="65"/>
  <c r="AP70" i="65" s="1"/>
  <c r="AW71" i="65"/>
  <c r="AX64" i="65"/>
  <c r="AU67" i="65"/>
  <c r="AW69" i="65"/>
  <c r="AU73" i="65"/>
  <c r="AW65" i="65"/>
  <c r="AR66" i="65"/>
  <c r="AQ66" i="65"/>
  <c r="AR68" i="65"/>
  <c r="AQ68" i="65"/>
  <c r="AL66" i="65"/>
  <c r="AK74" i="65"/>
  <c r="AM72" i="65"/>
  <c r="AP72" i="65" s="1"/>
  <c r="AI66" i="65"/>
  <c r="AI74" i="65" s="1"/>
  <c r="AG74" i="65"/>
  <c r="M606" i="3"/>
  <c r="N606" i="3" s="1"/>
  <c r="O606" i="3" s="1"/>
  <c r="AZ65" i="65" l="1"/>
  <c r="BA65" i="65" s="1"/>
  <c r="BC65" i="65" s="1"/>
  <c r="BB65" i="65"/>
  <c r="BE65" i="65" s="1"/>
  <c r="BB71" i="65"/>
  <c r="BE71" i="65" s="1"/>
  <c r="AZ71" i="65"/>
  <c r="BA71" i="65" s="1"/>
  <c r="BC64" i="65"/>
  <c r="BB69" i="65"/>
  <c r="BE69" i="65" s="1"/>
  <c r="AZ69" i="65"/>
  <c r="BA69" i="65" s="1"/>
  <c r="BE64" i="65"/>
  <c r="BF64" i="65" s="1"/>
  <c r="BG64" i="65"/>
  <c r="AV73" i="65"/>
  <c r="AX69" i="65"/>
  <c r="AN72" i="65"/>
  <c r="AS68" i="65"/>
  <c r="AN70" i="65"/>
  <c r="AQ70" i="65"/>
  <c r="AV67" i="65"/>
  <c r="AX71" i="65"/>
  <c r="AM74" i="65"/>
  <c r="AW73" i="65"/>
  <c r="AU66" i="65"/>
  <c r="AU68" i="65"/>
  <c r="AW67" i="65"/>
  <c r="AR70" i="65"/>
  <c r="AR72" i="65"/>
  <c r="AQ72" i="65"/>
  <c r="AP74" i="65"/>
  <c r="AN66" i="65"/>
  <c r="AL74" i="65"/>
  <c r="M1537" i="3"/>
  <c r="N1537" i="3" s="1"/>
  <c r="O1537" i="3" s="1"/>
  <c r="M1056" i="3"/>
  <c r="N1056" i="3" s="1"/>
  <c r="O1056" i="3" s="1"/>
  <c r="M601" i="3"/>
  <c r="N601" i="3" s="1"/>
  <c r="O601" i="3" s="1"/>
  <c r="M602" i="3"/>
  <c r="N602" i="3" s="1"/>
  <c r="O602" i="3" s="1"/>
  <c r="M603" i="3"/>
  <c r="N603" i="3" s="1"/>
  <c r="O603" i="3" s="1"/>
  <c r="M604" i="3"/>
  <c r="N604" i="3" s="1"/>
  <c r="O604" i="3" s="1"/>
  <c r="M605" i="3"/>
  <c r="N605" i="3" s="1"/>
  <c r="O605" i="3" s="1"/>
  <c r="M607" i="3"/>
  <c r="N607" i="3" s="1"/>
  <c r="O607" i="3" s="1"/>
  <c r="M608" i="3"/>
  <c r="N608" i="3" s="1"/>
  <c r="O608" i="3" s="1"/>
  <c r="M609" i="3"/>
  <c r="N609" i="3" s="1"/>
  <c r="O609" i="3" s="1"/>
  <c r="M610" i="3"/>
  <c r="N610" i="3" s="1"/>
  <c r="O610" i="3" s="1"/>
  <c r="M611" i="3"/>
  <c r="N611" i="3" s="1"/>
  <c r="O611" i="3" s="1"/>
  <c r="M612" i="3"/>
  <c r="N612" i="3" s="1"/>
  <c r="O612" i="3" s="1"/>
  <c r="M613" i="3"/>
  <c r="N613" i="3" s="1"/>
  <c r="O613" i="3" s="1"/>
  <c r="M614" i="3"/>
  <c r="N614" i="3" s="1"/>
  <c r="O614" i="3" s="1"/>
  <c r="M615" i="3"/>
  <c r="N615" i="3" s="1"/>
  <c r="O615" i="3" s="1"/>
  <c r="M616" i="3"/>
  <c r="N616" i="3" s="1"/>
  <c r="O616" i="3" s="1"/>
  <c r="M617" i="3"/>
  <c r="N617" i="3" s="1"/>
  <c r="O617" i="3" s="1"/>
  <c r="M618" i="3"/>
  <c r="N618" i="3" s="1"/>
  <c r="O618" i="3" s="1"/>
  <c r="M619" i="3"/>
  <c r="N619" i="3" s="1"/>
  <c r="O619" i="3" s="1"/>
  <c r="M620" i="3"/>
  <c r="N620" i="3" s="1"/>
  <c r="O620" i="3" s="1"/>
  <c r="M621" i="3"/>
  <c r="N621" i="3" s="1"/>
  <c r="O621" i="3" s="1"/>
  <c r="M622" i="3"/>
  <c r="N622" i="3" s="1"/>
  <c r="O622" i="3" s="1"/>
  <c r="M623" i="3"/>
  <c r="N623" i="3" s="1"/>
  <c r="O623" i="3" s="1"/>
  <c r="M624" i="3"/>
  <c r="N624" i="3" s="1"/>
  <c r="O624" i="3" s="1"/>
  <c r="M625" i="3"/>
  <c r="N625" i="3" s="1"/>
  <c r="O625" i="3" s="1"/>
  <c r="M626" i="3"/>
  <c r="N626" i="3" s="1"/>
  <c r="O626" i="3" s="1"/>
  <c r="M627" i="3"/>
  <c r="N627" i="3" s="1"/>
  <c r="O627" i="3" s="1"/>
  <c r="M628" i="3"/>
  <c r="N628" i="3" s="1"/>
  <c r="O628" i="3" s="1"/>
  <c r="M629" i="3"/>
  <c r="N629" i="3" s="1"/>
  <c r="O629" i="3" s="1"/>
  <c r="M632" i="3"/>
  <c r="N632" i="3" s="1"/>
  <c r="O632" i="3" s="1"/>
  <c r="M633" i="3"/>
  <c r="N633" i="3" s="1"/>
  <c r="O633" i="3" s="1"/>
  <c r="M634" i="3"/>
  <c r="N634" i="3" s="1"/>
  <c r="O634" i="3" s="1"/>
  <c r="M635" i="3"/>
  <c r="N635" i="3" s="1"/>
  <c r="O635" i="3" s="1"/>
  <c r="M636" i="3"/>
  <c r="N636" i="3" s="1"/>
  <c r="O636" i="3" s="1"/>
  <c r="M637" i="3"/>
  <c r="N637" i="3" s="1"/>
  <c r="O637" i="3" s="1"/>
  <c r="M638" i="3"/>
  <c r="N638" i="3" s="1"/>
  <c r="O638" i="3" s="1"/>
  <c r="M639" i="3"/>
  <c r="N639" i="3" s="1"/>
  <c r="O639" i="3" s="1"/>
  <c r="M640" i="3"/>
  <c r="N640" i="3" s="1"/>
  <c r="O640" i="3" s="1"/>
  <c r="M641" i="3"/>
  <c r="N641" i="3" s="1"/>
  <c r="O641" i="3" s="1"/>
  <c r="M642" i="3"/>
  <c r="N642" i="3" s="1"/>
  <c r="O642" i="3" s="1"/>
  <c r="M536" i="3"/>
  <c r="N536" i="3" s="1"/>
  <c r="O536" i="3" s="1"/>
  <c r="M537" i="3"/>
  <c r="N537" i="3" s="1"/>
  <c r="O537" i="3" s="1"/>
  <c r="M643" i="3"/>
  <c r="N643" i="3" s="1"/>
  <c r="O643" i="3" s="1"/>
  <c r="M644" i="3"/>
  <c r="N644" i="3" s="1"/>
  <c r="O644" i="3" s="1"/>
  <c r="M645" i="3"/>
  <c r="N645" i="3" s="1"/>
  <c r="O645" i="3" s="1"/>
  <c r="M646" i="3"/>
  <c r="N646" i="3" s="1"/>
  <c r="O646" i="3" s="1"/>
  <c r="M647" i="3"/>
  <c r="N647" i="3" s="1"/>
  <c r="O647" i="3" s="1"/>
  <c r="M648" i="3"/>
  <c r="N648" i="3" s="1"/>
  <c r="O648" i="3" s="1"/>
  <c r="M652" i="3"/>
  <c r="N652" i="3" s="1"/>
  <c r="O652" i="3" s="1"/>
  <c r="M653" i="3"/>
  <c r="N653" i="3" s="1"/>
  <c r="O653" i="3" s="1"/>
  <c r="M654" i="3"/>
  <c r="N654" i="3" s="1"/>
  <c r="O654" i="3" s="1"/>
  <c r="M655" i="3"/>
  <c r="N655" i="3" s="1"/>
  <c r="O655" i="3" s="1"/>
  <c r="M656" i="3"/>
  <c r="N656" i="3" s="1"/>
  <c r="O656" i="3" s="1"/>
  <c r="M657" i="3"/>
  <c r="N657" i="3" s="1"/>
  <c r="O657" i="3" s="1"/>
  <c r="M658" i="3"/>
  <c r="N658" i="3" s="1"/>
  <c r="O658" i="3" s="1"/>
  <c r="M659" i="3"/>
  <c r="N659" i="3" s="1"/>
  <c r="O659" i="3" s="1"/>
  <c r="M660" i="3"/>
  <c r="N660" i="3" s="1"/>
  <c r="O660" i="3" s="1"/>
  <c r="M661" i="3"/>
  <c r="N661" i="3" s="1"/>
  <c r="O661" i="3" s="1"/>
  <c r="M649" i="3"/>
  <c r="N649" i="3" s="1"/>
  <c r="O649" i="3" s="1"/>
  <c r="M650" i="3"/>
  <c r="N650" i="3" s="1"/>
  <c r="O650" i="3" s="1"/>
  <c r="M651" i="3"/>
  <c r="N651" i="3" s="1"/>
  <c r="O651" i="3" s="1"/>
  <c r="M662" i="3"/>
  <c r="N662" i="3" s="1"/>
  <c r="O662" i="3" s="1"/>
  <c r="M663" i="3"/>
  <c r="N663" i="3" s="1"/>
  <c r="O663" i="3" s="1"/>
  <c r="M664" i="3"/>
  <c r="N664" i="3" s="1"/>
  <c r="O664" i="3" s="1"/>
  <c r="M665" i="3"/>
  <c r="N665" i="3" s="1"/>
  <c r="O665" i="3" s="1"/>
  <c r="M666" i="3"/>
  <c r="N666" i="3" s="1"/>
  <c r="O666" i="3" s="1"/>
  <c r="M667" i="3"/>
  <c r="N667" i="3" s="1"/>
  <c r="O667" i="3" s="1"/>
  <c r="M668" i="3"/>
  <c r="N668" i="3" s="1"/>
  <c r="O668" i="3" s="1"/>
  <c r="M669" i="3"/>
  <c r="N669" i="3" s="1"/>
  <c r="O669" i="3" s="1"/>
  <c r="M670" i="3"/>
  <c r="N670" i="3" s="1"/>
  <c r="O670" i="3" s="1"/>
  <c r="M671" i="3"/>
  <c r="N671" i="3" s="1"/>
  <c r="O671" i="3" s="1"/>
  <c r="M672" i="3"/>
  <c r="N672" i="3" s="1"/>
  <c r="O672" i="3" s="1"/>
  <c r="M673" i="3"/>
  <c r="N673" i="3" s="1"/>
  <c r="O673" i="3" s="1"/>
  <c r="M674" i="3"/>
  <c r="N674" i="3" s="1"/>
  <c r="O674" i="3" s="1"/>
  <c r="M675" i="3"/>
  <c r="N675" i="3" s="1"/>
  <c r="O675" i="3" s="1"/>
  <c r="M676" i="3"/>
  <c r="N676" i="3" s="1"/>
  <c r="O676" i="3" s="1"/>
  <c r="M677" i="3"/>
  <c r="N677" i="3" s="1"/>
  <c r="O677" i="3" s="1"/>
  <c r="M678" i="3"/>
  <c r="N678" i="3" s="1"/>
  <c r="O678" i="3" s="1"/>
  <c r="M679" i="3"/>
  <c r="N679" i="3" s="1"/>
  <c r="O679" i="3" s="1"/>
  <c r="M680" i="3"/>
  <c r="N680" i="3" s="1"/>
  <c r="O680" i="3" s="1"/>
  <c r="M681" i="3"/>
  <c r="N681" i="3" s="1"/>
  <c r="O681" i="3" s="1"/>
  <c r="M682" i="3"/>
  <c r="N682" i="3" s="1"/>
  <c r="O682" i="3" s="1"/>
  <c r="M683" i="3"/>
  <c r="N683" i="3" s="1"/>
  <c r="O683" i="3" s="1"/>
  <c r="M684" i="3"/>
  <c r="N684" i="3" s="1"/>
  <c r="O684" i="3" s="1"/>
  <c r="M685" i="3"/>
  <c r="N685" i="3" s="1"/>
  <c r="O685" i="3" s="1"/>
  <c r="M686" i="3"/>
  <c r="N686" i="3" s="1"/>
  <c r="O686" i="3" s="1"/>
  <c r="M687" i="3"/>
  <c r="N687" i="3" s="1"/>
  <c r="O687" i="3" s="1"/>
  <c r="M688" i="3"/>
  <c r="N688" i="3" s="1"/>
  <c r="O688" i="3" s="1"/>
  <c r="M689" i="3"/>
  <c r="N689" i="3" s="1"/>
  <c r="O689" i="3" s="1"/>
  <c r="M690" i="3"/>
  <c r="N690" i="3" s="1"/>
  <c r="O690" i="3" s="1"/>
  <c r="M691" i="3"/>
  <c r="N691" i="3" s="1"/>
  <c r="O691" i="3" s="1"/>
  <c r="M692" i="3"/>
  <c r="N692" i="3" s="1"/>
  <c r="O692" i="3" s="1"/>
  <c r="M693" i="3"/>
  <c r="N693" i="3" s="1"/>
  <c r="O693" i="3" s="1"/>
  <c r="M694" i="3"/>
  <c r="N694" i="3" s="1"/>
  <c r="O694" i="3" s="1"/>
  <c r="M695" i="3"/>
  <c r="N695" i="3" s="1"/>
  <c r="O695" i="3" s="1"/>
  <c r="M696" i="3"/>
  <c r="N696" i="3" s="1"/>
  <c r="O696" i="3" s="1"/>
  <c r="M697" i="3"/>
  <c r="N697" i="3" s="1"/>
  <c r="O697" i="3" s="1"/>
  <c r="M698" i="3"/>
  <c r="N698" i="3" s="1"/>
  <c r="O698" i="3" s="1"/>
  <c r="M699" i="3"/>
  <c r="N699" i="3" s="1"/>
  <c r="O699" i="3" s="1"/>
  <c r="M700" i="3"/>
  <c r="N700" i="3" s="1"/>
  <c r="O700" i="3" s="1"/>
  <c r="M701" i="3"/>
  <c r="N701" i="3" s="1"/>
  <c r="O701" i="3" s="1"/>
  <c r="M702" i="3"/>
  <c r="N702" i="3" s="1"/>
  <c r="O702" i="3" s="1"/>
  <c r="M703" i="3"/>
  <c r="N703" i="3" s="1"/>
  <c r="O703" i="3" s="1"/>
  <c r="M704" i="3"/>
  <c r="N704" i="3" s="1"/>
  <c r="O704" i="3" s="1"/>
  <c r="M705" i="3"/>
  <c r="N705" i="3" s="1"/>
  <c r="O705" i="3" s="1"/>
  <c r="M706" i="3"/>
  <c r="N706" i="3" s="1"/>
  <c r="O706" i="3" s="1"/>
  <c r="M707" i="3"/>
  <c r="N707" i="3" s="1"/>
  <c r="O707" i="3" s="1"/>
  <c r="M708" i="3"/>
  <c r="N708" i="3" s="1"/>
  <c r="O708" i="3" s="1"/>
  <c r="M709" i="3"/>
  <c r="N709" i="3" s="1"/>
  <c r="O709" i="3" s="1"/>
  <c r="M710" i="3"/>
  <c r="N710" i="3" s="1"/>
  <c r="O710" i="3" s="1"/>
  <c r="M711" i="3"/>
  <c r="N711" i="3" s="1"/>
  <c r="O711" i="3" s="1"/>
  <c r="M712" i="3"/>
  <c r="N712" i="3" s="1"/>
  <c r="O712" i="3" s="1"/>
  <c r="M713" i="3"/>
  <c r="N713" i="3" s="1"/>
  <c r="O713" i="3" s="1"/>
  <c r="M714" i="3"/>
  <c r="N714" i="3" s="1"/>
  <c r="O714" i="3" s="1"/>
  <c r="M715" i="3"/>
  <c r="N715" i="3" s="1"/>
  <c r="O715" i="3" s="1"/>
  <c r="M716" i="3"/>
  <c r="N716" i="3" s="1"/>
  <c r="O716" i="3" s="1"/>
  <c r="M717" i="3"/>
  <c r="N717" i="3" s="1"/>
  <c r="O717" i="3" s="1"/>
  <c r="M718" i="3"/>
  <c r="N718" i="3" s="1"/>
  <c r="O718" i="3" s="1"/>
  <c r="M719" i="3"/>
  <c r="N719" i="3" s="1"/>
  <c r="O719" i="3" s="1"/>
  <c r="M720" i="3"/>
  <c r="N720" i="3" s="1"/>
  <c r="O720" i="3" s="1"/>
  <c r="M721" i="3"/>
  <c r="N721" i="3" s="1"/>
  <c r="O721" i="3" s="1"/>
  <c r="M722" i="3"/>
  <c r="N722" i="3" s="1"/>
  <c r="O722" i="3" s="1"/>
  <c r="M723" i="3"/>
  <c r="N723" i="3" s="1"/>
  <c r="O723" i="3" s="1"/>
  <c r="M724" i="3"/>
  <c r="N724" i="3" s="1"/>
  <c r="O724" i="3" s="1"/>
  <c r="M725" i="3"/>
  <c r="N725" i="3" s="1"/>
  <c r="O725" i="3" s="1"/>
  <c r="M726" i="3"/>
  <c r="N726" i="3" s="1"/>
  <c r="O726" i="3" s="1"/>
  <c r="M727" i="3"/>
  <c r="N727" i="3" s="1"/>
  <c r="O727" i="3" s="1"/>
  <c r="M728" i="3"/>
  <c r="N728" i="3" s="1"/>
  <c r="O728" i="3" s="1"/>
  <c r="M729" i="3"/>
  <c r="N729" i="3" s="1"/>
  <c r="O729" i="3" s="1"/>
  <c r="M730" i="3"/>
  <c r="N730" i="3" s="1"/>
  <c r="O730" i="3" s="1"/>
  <c r="M731" i="3"/>
  <c r="N731" i="3" s="1"/>
  <c r="O731" i="3" s="1"/>
  <c r="M732" i="3"/>
  <c r="N732" i="3" s="1"/>
  <c r="O732" i="3" s="1"/>
  <c r="M733" i="3"/>
  <c r="N733" i="3" s="1"/>
  <c r="O733" i="3" s="1"/>
  <c r="M734" i="3"/>
  <c r="N734" i="3" s="1"/>
  <c r="O734" i="3" s="1"/>
  <c r="M735" i="3"/>
  <c r="N735" i="3" s="1"/>
  <c r="O735" i="3" s="1"/>
  <c r="M736" i="3"/>
  <c r="N736" i="3" s="1"/>
  <c r="O736" i="3" s="1"/>
  <c r="M737" i="3"/>
  <c r="N737" i="3" s="1"/>
  <c r="O737" i="3" s="1"/>
  <c r="M738" i="3"/>
  <c r="N738" i="3" s="1"/>
  <c r="O738" i="3" s="1"/>
  <c r="M739" i="3"/>
  <c r="N739" i="3" s="1"/>
  <c r="O739" i="3" s="1"/>
  <c r="M740" i="3"/>
  <c r="N740" i="3" s="1"/>
  <c r="O740" i="3" s="1"/>
  <c r="M741" i="3"/>
  <c r="N741" i="3" s="1"/>
  <c r="O741" i="3" s="1"/>
  <c r="M742" i="3"/>
  <c r="N742" i="3" s="1"/>
  <c r="O742" i="3" s="1"/>
  <c r="M743" i="3"/>
  <c r="N743" i="3" s="1"/>
  <c r="O743" i="3" s="1"/>
  <c r="M744" i="3"/>
  <c r="N744" i="3" s="1"/>
  <c r="O744" i="3" s="1"/>
  <c r="M745" i="3"/>
  <c r="N745" i="3" s="1"/>
  <c r="O745" i="3" s="1"/>
  <c r="M746" i="3"/>
  <c r="N746" i="3" s="1"/>
  <c r="O746" i="3" s="1"/>
  <c r="M747" i="3"/>
  <c r="N747" i="3" s="1"/>
  <c r="O747" i="3" s="1"/>
  <c r="M748" i="3"/>
  <c r="N748" i="3" s="1"/>
  <c r="O748" i="3" s="1"/>
  <c r="M749" i="3"/>
  <c r="N749" i="3" s="1"/>
  <c r="O749" i="3" s="1"/>
  <c r="M750" i="3"/>
  <c r="N750" i="3" s="1"/>
  <c r="O750" i="3" s="1"/>
  <c r="M751" i="3"/>
  <c r="N751" i="3" s="1"/>
  <c r="O751" i="3" s="1"/>
  <c r="M752" i="3"/>
  <c r="N752" i="3" s="1"/>
  <c r="O752" i="3" s="1"/>
  <c r="M753" i="3"/>
  <c r="N753" i="3" s="1"/>
  <c r="O753" i="3" s="1"/>
  <c r="M754" i="3"/>
  <c r="N754" i="3" s="1"/>
  <c r="O754" i="3" s="1"/>
  <c r="M755" i="3"/>
  <c r="N755" i="3" s="1"/>
  <c r="O755" i="3" s="1"/>
  <c r="M756" i="3"/>
  <c r="N756" i="3" s="1"/>
  <c r="O756" i="3" s="1"/>
  <c r="M757" i="3"/>
  <c r="N757" i="3" s="1"/>
  <c r="O757" i="3" s="1"/>
  <c r="M758" i="3"/>
  <c r="N758" i="3" s="1"/>
  <c r="O758" i="3" s="1"/>
  <c r="M759" i="3"/>
  <c r="N759" i="3" s="1"/>
  <c r="O759" i="3" s="1"/>
  <c r="M760" i="3"/>
  <c r="N760" i="3" s="1"/>
  <c r="O760" i="3" s="1"/>
  <c r="M761" i="3"/>
  <c r="N761" i="3" s="1"/>
  <c r="O761" i="3" s="1"/>
  <c r="M762" i="3"/>
  <c r="N762" i="3" s="1"/>
  <c r="O762" i="3" s="1"/>
  <c r="M763" i="3"/>
  <c r="N763" i="3" s="1"/>
  <c r="O763" i="3" s="1"/>
  <c r="M764" i="3"/>
  <c r="N764" i="3" s="1"/>
  <c r="O764" i="3" s="1"/>
  <c r="M765" i="3"/>
  <c r="N765" i="3" s="1"/>
  <c r="O765" i="3" s="1"/>
  <c r="M766" i="3"/>
  <c r="N766" i="3" s="1"/>
  <c r="O766" i="3" s="1"/>
  <c r="M767" i="3"/>
  <c r="N767" i="3" s="1"/>
  <c r="O767" i="3" s="1"/>
  <c r="M768" i="3"/>
  <c r="N768" i="3" s="1"/>
  <c r="O768" i="3" s="1"/>
  <c r="M769" i="3"/>
  <c r="N769" i="3" s="1"/>
  <c r="O769" i="3" s="1"/>
  <c r="M770" i="3"/>
  <c r="N770" i="3" s="1"/>
  <c r="O770" i="3" s="1"/>
  <c r="M771" i="3"/>
  <c r="N771" i="3" s="1"/>
  <c r="O771" i="3" s="1"/>
  <c r="M772" i="3"/>
  <c r="N772" i="3" s="1"/>
  <c r="O772" i="3" s="1"/>
  <c r="M773" i="3"/>
  <c r="N773" i="3" s="1"/>
  <c r="O773" i="3" s="1"/>
  <c r="M774" i="3"/>
  <c r="N774" i="3" s="1"/>
  <c r="O774" i="3" s="1"/>
  <c r="M775" i="3"/>
  <c r="N775" i="3" s="1"/>
  <c r="O775" i="3" s="1"/>
  <c r="M776" i="3"/>
  <c r="N776" i="3" s="1"/>
  <c r="O776" i="3" s="1"/>
  <c r="M777" i="3"/>
  <c r="N777" i="3" s="1"/>
  <c r="O777" i="3" s="1"/>
  <c r="M778" i="3"/>
  <c r="N778" i="3" s="1"/>
  <c r="O778" i="3" s="1"/>
  <c r="M779" i="3"/>
  <c r="N779" i="3" s="1"/>
  <c r="O779" i="3" s="1"/>
  <c r="M780" i="3"/>
  <c r="N780" i="3" s="1"/>
  <c r="O780" i="3" s="1"/>
  <c r="M781" i="3"/>
  <c r="N781" i="3" s="1"/>
  <c r="O781" i="3" s="1"/>
  <c r="M782" i="3"/>
  <c r="N782" i="3" s="1"/>
  <c r="O782" i="3" s="1"/>
  <c r="M783" i="3"/>
  <c r="N783" i="3" s="1"/>
  <c r="O783" i="3" s="1"/>
  <c r="M784" i="3"/>
  <c r="N784" i="3" s="1"/>
  <c r="O784" i="3" s="1"/>
  <c r="M785" i="3"/>
  <c r="N785" i="3" s="1"/>
  <c r="O785" i="3" s="1"/>
  <c r="M786" i="3"/>
  <c r="N786" i="3" s="1"/>
  <c r="O786" i="3" s="1"/>
  <c r="M787" i="3"/>
  <c r="N787" i="3" s="1"/>
  <c r="O787" i="3" s="1"/>
  <c r="M788" i="3"/>
  <c r="N788" i="3" s="1"/>
  <c r="O788" i="3" s="1"/>
  <c r="M789" i="3"/>
  <c r="N789" i="3" s="1"/>
  <c r="O789" i="3" s="1"/>
  <c r="M790" i="3"/>
  <c r="N790" i="3" s="1"/>
  <c r="O790" i="3" s="1"/>
  <c r="M791" i="3"/>
  <c r="N791" i="3" s="1"/>
  <c r="O791" i="3" s="1"/>
  <c r="M792" i="3"/>
  <c r="N792" i="3" s="1"/>
  <c r="O792" i="3" s="1"/>
  <c r="M793" i="3"/>
  <c r="N793" i="3" s="1"/>
  <c r="O793" i="3" s="1"/>
  <c r="M794" i="3"/>
  <c r="N794" i="3" s="1"/>
  <c r="O794" i="3" s="1"/>
  <c r="M795" i="3"/>
  <c r="N795" i="3" s="1"/>
  <c r="O795" i="3" s="1"/>
  <c r="M796" i="3"/>
  <c r="N796" i="3" s="1"/>
  <c r="O796" i="3" s="1"/>
  <c r="M797" i="3"/>
  <c r="N797" i="3" s="1"/>
  <c r="O797" i="3" s="1"/>
  <c r="M798" i="3"/>
  <c r="N798" i="3" s="1"/>
  <c r="O798" i="3" s="1"/>
  <c r="M799" i="3"/>
  <c r="N799" i="3" s="1"/>
  <c r="O799" i="3" s="1"/>
  <c r="M800" i="3"/>
  <c r="N800" i="3" s="1"/>
  <c r="O800" i="3" s="1"/>
  <c r="M801" i="3"/>
  <c r="N801" i="3" s="1"/>
  <c r="O801" i="3" s="1"/>
  <c r="M805" i="3"/>
  <c r="N805" i="3" s="1"/>
  <c r="O805" i="3" s="1"/>
  <c r="M806" i="3"/>
  <c r="N806" i="3" s="1"/>
  <c r="O806" i="3" s="1"/>
  <c r="M807" i="3"/>
  <c r="N807" i="3" s="1"/>
  <c r="O807" i="3" s="1"/>
  <c r="M808" i="3"/>
  <c r="N808" i="3" s="1"/>
  <c r="O808" i="3" s="1"/>
  <c r="M809" i="3"/>
  <c r="N809" i="3" s="1"/>
  <c r="O809" i="3" s="1"/>
  <c r="M810" i="3"/>
  <c r="N810" i="3" s="1"/>
  <c r="O810" i="3" s="1"/>
  <c r="M811" i="3"/>
  <c r="N811" i="3" s="1"/>
  <c r="O811" i="3" s="1"/>
  <c r="M812" i="3"/>
  <c r="N812" i="3" s="1"/>
  <c r="O812" i="3" s="1"/>
  <c r="M813" i="3"/>
  <c r="N813" i="3" s="1"/>
  <c r="O813" i="3" s="1"/>
  <c r="M814" i="3"/>
  <c r="N814" i="3" s="1"/>
  <c r="O814" i="3" s="1"/>
  <c r="M815" i="3"/>
  <c r="N815" i="3" s="1"/>
  <c r="O815" i="3" s="1"/>
  <c r="M816" i="3"/>
  <c r="N816" i="3" s="1"/>
  <c r="O816" i="3" s="1"/>
  <c r="M817" i="3"/>
  <c r="N817" i="3" s="1"/>
  <c r="O817" i="3" s="1"/>
  <c r="M818" i="3"/>
  <c r="N818" i="3" s="1"/>
  <c r="O818" i="3" s="1"/>
  <c r="M819" i="3"/>
  <c r="N819" i="3" s="1"/>
  <c r="O819" i="3" s="1"/>
  <c r="M820" i="3"/>
  <c r="N820" i="3" s="1"/>
  <c r="O820" i="3" s="1"/>
  <c r="M821" i="3"/>
  <c r="N821" i="3" s="1"/>
  <c r="O821" i="3" s="1"/>
  <c r="M822" i="3"/>
  <c r="N822" i="3" s="1"/>
  <c r="O822" i="3" s="1"/>
  <c r="M823" i="3"/>
  <c r="N823" i="3" s="1"/>
  <c r="O823" i="3" s="1"/>
  <c r="M824" i="3"/>
  <c r="N824" i="3" s="1"/>
  <c r="O824" i="3" s="1"/>
  <c r="M825" i="3"/>
  <c r="N825" i="3" s="1"/>
  <c r="O825" i="3" s="1"/>
  <c r="M826" i="3"/>
  <c r="N826" i="3" s="1"/>
  <c r="O826" i="3" s="1"/>
  <c r="M827" i="3"/>
  <c r="N827" i="3" s="1"/>
  <c r="O827" i="3" s="1"/>
  <c r="M828" i="3"/>
  <c r="N828" i="3" s="1"/>
  <c r="O828" i="3" s="1"/>
  <c r="M829" i="3"/>
  <c r="N829" i="3" s="1"/>
  <c r="O829" i="3" s="1"/>
  <c r="M830" i="3"/>
  <c r="N830" i="3" s="1"/>
  <c r="O830" i="3" s="1"/>
  <c r="M831" i="3"/>
  <c r="N831" i="3" s="1"/>
  <c r="O831" i="3" s="1"/>
  <c r="M803" i="3"/>
  <c r="N803" i="3" s="1"/>
  <c r="O803" i="3" s="1"/>
  <c r="M802" i="3"/>
  <c r="N802" i="3" s="1"/>
  <c r="O802" i="3" s="1"/>
  <c r="M832" i="3"/>
  <c r="N832" i="3" s="1"/>
  <c r="O832" i="3" s="1"/>
  <c r="M833" i="3"/>
  <c r="N833" i="3" s="1"/>
  <c r="O833" i="3" s="1"/>
  <c r="M834" i="3"/>
  <c r="N834" i="3" s="1"/>
  <c r="O834" i="3" s="1"/>
  <c r="M836" i="3"/>
  <c r="N836" i="3" s="1"/>
  <c r="O836" i="3" s="1"/>
  <c r="M837" i="3"/>
  <c r="N837" i="3" s="1"/>
  <c r="O837" i="3" s="1"/>
  <c r="M838" i="3"/>
  <c r="N838" i="3" s="1"/>
  <c r="O838" i="3" s="1"/>
  <c r="M839" i="3"/>
  <c r="N839" i="3" s="1"/>
  <c r="O839" i="3" s="1"/>
  <c r="M840" i="3"/>
  <c r="N840" i="3" s="1"/>
  <c r="O840" i="3" s="1"/>
  <c r="M841" i="3"/>
  <c r="N841" i="3" s="1"/>
  <c r="O841" i="3" s="1"/>
  <c r="M842" i="3"/>
  <c r="N842" i="3" s="1"/>
  <c r="O842" i="3" s="1"/>
  <c r="M843" i="3"/>
  <c r="N843" i="3" s="1"/>
  <c r="O843" i="3" s="1"/>
  <c r="M844" i="3"/>
  <c r="N844" i="3" s="1"/>
  <c r="O844" i="3" s="1"/>
  <c r="M845" i="3"/>
  <c r="N845" i="3" s="1"/>
  <c r="O845" i="3" s="1"/>
  <c r="M846" i="3"/>
  <c r="N846" i="3" s="1"/>
  <c r="O846" i="3" s="1"/>
  <c r="M847" i="3"/>
  <c r="N847" i="3" s="1"/>
  <c r="O847" i="3" s="1"/>
  <c r="M848" i="3"/>
  <c r="N848" i="3" s="1"/>
  <c r="O848" i="3" s="1"/>
  <c r="M849" i="3"/>
  <c r="N849" i="3" s="1"/>
  <c r="O849" i="3" s="1"/>
  <c r="M850" i="3"/>
  <c r="N850" i="3" s="1"/>
  <c r="O850" i="3" s="1"/>
  <c r="M851" i="3"/>
  <c r="N851" i="3" s="1"/>
  <c r="O851" i="3" s="1"/>
  <c r="M852" i="3"/>
  <c r="N852" i="3" s="1"/>
  <c r="O852" i="3" s="1"/>
  <c r="M853" i="3"/>
  <c r="N853" i="3" s="1"/>
  <c r="O853" i="3" s="1"/>
  <c r="M854" i="3"/>
  <c r="N854" i="3" s="1"/>
  <c r="O854" i="3" s="1"/>
  <c r="M855" i="3"/>
  <c r="N855" i="3" s="1"/>
  <c r="O855" i="3" s="1"/>
  <c r="M856" i="3"/>
  <c r="N856" i="3" s="1"/>
  <c r="O856" i="3" s="1"/>
  <c r="M857" i="3"/>
  <c r="N857" i="3" s="1"/>
  <c r="O857" i="3" s="1"/>
  <c r="M858" i="3"/>
  <c r="N858" i="3" s="1"/>
  <c r="O858" i="3" s="1"/>
  <c r="M859" i="3"/>
  <c r="N859" i="3" s="1"/>
  <c r="O859" i="3" s="1"/>
  <c r="M860" i="3"/>
  <c r="N860" i="3" s="1"/>
  <c r="O860" i="3" s="1"/>
  <c r="M861" i="3"/>
  <c r="N861" i="3" s="1"/>
  <c r="O861" i="3" s="1"/>
  <c r="M862" i="3"/>
  <c r="N862" i="3" s="1"/>
  <c r="O862" i="3" s="1"/>
  <c r="M863" i="3"/>
  <c r="N863" i="3" s="1"/>
  <c r="O863" i="3" s="1"/>
  <c r="M864" i="3"/>
  <c r="N864" i="3" s="1"/>
  <c r="O864" i="3" s="1"/>
  <c r="M865" i="3"/>
  <c r="N865" i="3" s="1"/>
  <c r="O865" i="3" s="1"/>
  <c r="M866" i="3"/>
  <c r="N866" i="3" s="1"/>
  <c r="O866" i="3" s="1"/>
  <c r="M867" i="3"/>
  <c r="N867" i="3" s="1"/>
  <c r="O867" i="3" s="1"/>
  <c r="M868" i="3"/>
  <c r="N868" i="3" s="1"/>
  <c r="O868" i="3" s="1"/>
  <c r="M869" i="3"/>
  <c r="N869" i="3" s="1"/>
  <c r="O869" i="3" s="1"/>
  <c r="M870" i="3"/>
  <c r="N870" i="3" s="1"/>
  <c r="O870" i="3" s="1"/>
  <c r="M871" i="3"/>
  <c r="N871" i="3" s="1"/>
  <c r="O871" i="3" s="1"/>
  <c r="M872" i="3"/>
  <c r="N872" i="3" s="1"/>
  <c r="O872" i="3" s="1"/>
  <c r="M873" i="3"/>
  <c r="N873" i="3" s="1"/>
  <c r="O873" i="3" s="1"/>
  <c r="M874" i="3"/>
  <c r="N874" i="3" s="1"/>
  <c r="O874" i="3" s="1"/>
  <c r="M875" i="3"/>
  <c r="N875" i="3" s="1"/>
  <c r="O875" i="3" s="1"/>
  <c r="M876" i="3"/>
  <c r="N876" i="3" s="1"/>
  <c r="O876" i="3" s="1"/>
  <c r="M877" i="3"/>
  <c r="N877" i="3" s="1"/>
  <c r="O877" i="3" s="1"/>
  <c r="M878" i="3"/>
  <c r="N878" i="3" s="1"/>
  <c r="O878" i="3" s="1"/>
  <c r="M879" i="3"/>
  <c r="N879" i="3" s="1"/>
  <c r="O879" i="3" s="1"/>
  <c r="M880" i="3"/>
  <c r="N880" i="3" s="1"/>
  <c r="O880" i="3" s="1"/>
  <c r="M881" i="3"/>
  <c r="N881" i="3" s="1"/>
  <c r="O881" i="3" s="1"/>
  <c r="M882" i="3"/>
  <c r="N882" i="3" s="1"/>
  <c r="O882" i="3" s="1"/>
  <c r="M883" i="3"/>
  <c r="N883" i="3" s="1"/>
  <c r="O883" i="3" s="1"/>
  <c r="M884" i="3"/>
  <c r="N884" i="3" s="1"/>
  <c r="O884" i="3" s="1"/>
  <c r="M885" i="3"/>
  <c r="N885" i="3" s="1"/>
  <c r="O885" i="3" s="1"/>
  <c r="M886" i="3"/>
  <c r="N886" i="3" s="1"/>
  <c r="O886" i="3" s="1"/>
  <c r="M887" i="3"/>
  <c r="N887" i="3" s="1"/>
  <c r="O887" i="3" s="1"/>
  <c r="M888" i="3"/>
  <c r="N888" i="3" s="1"/>
  <c r="O888" i="3" s="1"/>
  <c r="M889" i="3"/>
  <c r="N889" i="3" s="1"/>
  <c r="O889" i="3" s="1"/>
  <c r="M890" i="3"/>
  <c r="N890" i="3" s="1"/>
  <c r="O890" i="3" s="1"/>
  <c r="M891" i="3"/>
  <c r="N891" i="3" s="1"/>
  <c r="O891" i="3" s="1"/>
  <c r="M892" i="3"/>
  <c r="N892" i="3" s="1"/>
  <c r="O892" i="3" s="1"/>
  <c r="M893" i="3"/>
  <c r="N893" i="3" s="1"/>
  <c r="O893" i="3" s="1"/>
  <c r="M894" i="3"/>
  <c r="N894" i="3" s="1"/>
  <c r="O894" i="3" s="1"/>
  <c r="M895" i="3"/>
  <c r="N895" i="3" s="1"/>
  <c r="O895" i="3" s="1"/>
  <c r="M896" i="3"/>
  <c r="N896" i="3" s="1"/>
  <c r="O896" i="3" s="1"/>
  <c r="M897" i="3"/>
  <c r="N897" i="3" s="1"/>
  <c r="O897" i="3" s="1"/>
  <c r="M898" i="3"/>
  <c r="N898" i="3" s="1"/>
  <c r="O898" i="3" s="1"/>
  <c r="M899" i="3"/>
  <c r="N899" i="3" s="1"/>
  <c r="O899" i="3" s="1"/>
  <c r="M900" i="3"/>
  <c r="N900" i="3" s="1"/>
  <c r="O900" i="3" s="1"/>
  <c r="M901" i="3"/>
  <c r="N901" i="3" s="1"/>
  <c r="O901" i="3" s="1"/>
  <c r="M902" i="3"/>
  <c r="N902" i="3" s="1"/>
  <c r="O902" i="3" s="1"/>
  <c r="M903" i="3"/>
  <c r="N903" i="3" s="1"/>
  <c r="O903" i="3" s="1"/>
  <c r="M904" i="3"/>
  <c r="N904" i="3" s="1"/>
  <c r="O904" i="3" s="1"/>
  <c r="M905" i="3"/>
  <c r="N905" i="3" s="1"/>
  <c r="O905" i="3" s="1"/>
  <c r="M906" i="3"/>
  <c r="N906" i="3" s="1"/>
  <c r="O906" i="3" s="1"/>
  <c r="M907" i="3"/>
  <c r="N907" i="3" s="1"/>
  <c r="O907" i="3" s="1"/>
  <c r="M908" i="3"/>
  <c r="N908" i="3" s="1"/>
  <c r="O908" i="3" s="1"/>
  <c r="M909" i="3"/>
  <c r="N909" i="3" s="1"/>
  <c r="O909" i="3" s="1"/>
  <c r="M911" i="3"/>
  <c r="N911" i="3" s="1"/>
  <c r="O911" i="3" s="1"/>
  <c r="M912" i="3"/>
  <c r="N912" i="3" s="1"/>
  <c r="O912" i="3" s="1"/>
  <c r="M913" i="3"/>
  <c r="N913" i="3" s="1"/>
  <c r="O913" i="3" s="1"/>
  <c r="M914" i="3"/>
  <c r="N914" i="3" s="1"/>
  <c r="O914" i="3" s="1"/>
  <c r="M915" i="3"/>
  <c r="N915" i="3" s="1"/>
  <c r="O915" i="3" s="1"/>
  <c r="M916" i="3"/>
  <c r="N916" i="3" s="1"/>
  <c r="O916" i="3" s="1"/>
  <c r="M910" i="3"/>
  <c r="N910" i="3" s="1"/>
  <c r="O910" i="3" s="1"/>
  <c r="M917" i="3"/>
  <c r="N917" i="3" s="1"/>
  <c r="O917" i="3" s="1"/>
  <c r="M918" i="3"/>
  <c r="N918" i="3" s="1"/>
  <c r="O918" i="3" s="1"/>
  <c r="M919" i="3"/>
  <c r="N919" i="3" s="1"/>
  <c r="O919" i="3" s="1"/>
  <c r="M920" i="3"/>
  <c r="N920" i="3" s="1"/>
  <c r="O920" i="3" s="1"/>
  <c r="M921" i="3"/>
  <c r="N921" i="3" s="1"/>
  <c r="O921" i="3" s="1"/>
  <c r="M922" i="3"/>
  <c r="N922" i="3" s="1"/>
  <c r="O922" i="3" s="1"/>
  <c r="M923" i="3"/>
  <c r="N923" i="3" s="1"/>
  <c r="O923" i="3" s="1"/>
  <c r="M924" i="3"/>
  <c r="N924" i="3" s="1"/>
  <c r="O924" i="3" s="1"/>
  <c r="M925" i="3"/>
  <c r="N925" i="3" s="1"/>
  <c r="O925" i="3" s="1"/>
  <c r="M926" i="3"/>
  <c r="N926" i="3" s="1"/>
  <c r="O926" i="3" s="1"/>
  <c r="M927" i="3"/>
  <c r="N927" i="3" s="1"/>
  <c r="O927" i="3" s="1"/>
  <c r="M928" i="3"/>
  <c r="N928" i="3" s="1"/>
  <c r="O928" i="3" s="1"/>
  <c r="M929" i="3"/>
  <c r="N929" i="3" s="1"/>
  <c r="O929" i="3" s="1"/>
  <c r="M930" i="3"/>
  <c r="N930" i="3" s="1"/>
  <c r="O930" i="3" s="1"/>
  <c r="M931" i="3"/>
  <c r="N931" i="3" s="1"/>
  <c r="O931" i="3" s="1"/>
  <c r="M932" i="3"/>
  <c r="N932" i="3" s="1"/>
  <c r="O932" i="3" s="1"/>
  <c r="M933" i="3"/>
  <c r="N933" i="3" s="1"/>
  <c r="O933" i="3" s="1"/>
  <c r="M934" i="3"/>
  <c r="N934" i="3" s="1"/>
  <c r="O934" i="3" s="1"/>
  <c r="M935" i="3"/>
  <c r="N935" i="3" s="1"/>
  <c r="O935" i="3" s="1"/>
  <c r="M936" i="3"/>
  <c r="N936" i="3" s="1"/>
  <c r="O936" i="3" s="1"/>
  <c r="M937" i="3"/>
  <c r="N937" i="3" s="1"/>
  <c r="O937" i="3" s="1"/>
  <c r="M938" i="3"/>
  <c r="N938" i="3" s="1"/>
  <c r="O938" i="3" s="1"/>
  <c r="M939" i="3"/>
  <c r="N939" i="3" s="1"/>
  <c r="O939" i="3" s="1"/>
  <c r="M940" i="3"/>
  <c r="N940" i="3" s="1"/>
  <c r="O940" i="3" s="1"/>
  <c r="M941" i="3"/>
  <c r="N941" i="3" s="1"/>
  <c r="O941" i="3" s="1"/>
  <c r="M942" i="3"/>
  <c r="N942" i="3" s="1"/>
  <c r="O942" i="3" s="1"/>
  <c r="M943" i="3"/>
  <c r="N943" i="3" s="1"/>
  <c r="O943" i="3" s="1"/>
  <c r="M944" i="3"/>
  <c r="N944" i="3" s="1"/>
  <c r="O944" i="3" s="1"/>
  <c r="M945" i="3"/>
  <c r="N945" i="3" s="1"/>
  <c r="O945" i="3" s="1"/>
  <c r="M946" i="3"/>
  <c r="N946" i="3" s="1"/>
  <c r="O946" i="3" s="1"/>
  <c r="M947" i="3"/>
  <c r="N947" i="3" s="1"/>
  <c r="O947" i="3" s="1"/>
  <c r="M948" i="3"/>
  <c r="N948" i="3" s="1"/>
  <c r="O948" i="3" s="1"/>
  <c r="M949" i="3"/>
  <c r="N949" i="3" s="1"/>
  <c r="O949" i="3" s="1"/>
  <c r="M950" i="3"/>
  <c r="N950" i="3" s="1"/>
  <c r="O950" i="3" s="1"/>
  <c r="M951" i="3"/>
  <c r="N951" i="3" s="1"/>
  <c r="O951" i="3" s="1"/>
  <c r="M952" i="3"/>
  <c r="N952" i="3" s="1"/>
  <c r="O952" i="3" s="1"/>
  <c r="M953" i="3"/>
  <c r="N953" i="3" s="1"/>
  <c r="O953" i="3" s="1"/>
  <c r="M954" i="3"/>
  <c r="N954" i="3" s="1"/>
  <c r="O954" i="3" s="1"/>
  <c r="M955" i="3"/>
  <c r="N955" i="3" s="1"/>
  <c r="O955" i="3" s="1"/>
  <c r="M956" i="3"/>
  <c r="N956" i="3" s="1"/>
  <c r="O956" i="3" s="1"/>
  <c r="M957" i="3"/>
  <c r="N957" i="3" s="1"/>
  <c r="O957" i="3" s="1"/>
  <c r="M958" i="3"/>
  <c r="N958" i="3" s="1"/>
  <c r="O958" i="3" s="1"/>
  <c r="M959" i="3"/>
  <c r="N959" i="3" s="1"/>
  <c r="O959" i="3" s="1"/>
  <c r="M960" i="3"/>
  <c r="N960" i="3" s="1"/>
  <c r="O960" i="3" s="1"/>
  <c r="M961" i="3"/>
  <c r="N961" i="3" s="1"/>
  <c r="O961" i="3" s="1"/>
  <c r="M962" i="3"/>
  <c r="N962" i="3" s="1"/>
  <c r="O962" i="3" s="1"/>
  <c r="M963" i="3"/>
  <c r="N963" i="3" s="1"/>
  <c r="O963" i="3" s="1"/>
  <c r="M964" i="3"/>
  <c r="N964" i="3" s="1"/>
  <c r="O964" i="3" s="1"/>
  <c r="M965" i="3"/>
  <c r="N965" i="3" s="1"/>
  <c r="O965" i="3" s="1"/>
  <c r="M966" i="3"/>
  <c r="N966" i="3" s="1"/>
  <c r="O966" i="3" s="1"/>
  <c r="M967" i="3"/>
  <c r="N967" i="3" s="1"/>
  <c r="O967" i="3" s="1"/>
  <c r="M968" i="3"/>
  <c r="N968" i="3" s="1"/>
  <c r="O968" i="3" s="1"/>
  <c r="M969" i="3"/>
  <c r="N969" i="3" s="1"/>
  <c r="O969" i="3" s="1"/>
  <c r="M970" i="3"/>
  <c r="N970" i="3" s="1"/>
  <c r="O970" i="3" s="1"/>
  <c r="M971" i="3"/>
  <c r="N971" i="3" s="1"/>
  <c r="O971" i="3" s="1"/>
  <c r="M972" i="3"/>
  <c r="N972" i="3" s="1"/>
  <c r="O972" i="3" s="1"/>
  <c r="M973" i="3"/>
  <c r="N973" i="3" s="1"/>
  <c r="O973" i="3" s="1"/>
  <c r="M974" i="3"/>
  <c r="N974" i="3" s="1"/>
  <c r="O974" i="3" s="1"/>
  <c r="M975" i="3"/>
  <c r="N975" i="3" s="1"/>
  <c r="O975" i="3" s="1"/>
  <c r="M976" i="3"/>
  <c r="N976" i="3" s="1"/>
  <c r="O976" i="3" s="1"/>
  <c r="M977" i="3"/>
  <c r="N977" i="3" s="1"/>
  <c r="O977" i="3" s="1"/>
  <c r="M978" i="3"/>
  <c r="N978" i="3" s="1"/>
  <c r="O978" i="3" s="1"/>
  <c r="M979" i="3"/>
  <c r="N979" i="3" s="1"/>
  <c r="O979" i="3" s="1"/>
  <c r="M980" i="3"/>
  <c r="N980" i="3" s="1"/>
  <c r="O980" i="3" s="1"/>
  <c r="M981" i="3"/>
  <c r="N981" i="3" s="1"/>
  <c r="O981" i="3" s="1"/>
  <c r="M982" i="3"/>
  <c r="N982" i="3" s="1"/>
  <c r="O982" i="3" s="1"/>
  <c r="M983" i="3"/>
  <c r="N983" i="3" s="1"/>
  <c r="O983" i="3" s="1"/>
  <c r="M984" i="3"/>
  <c r="N984" i="3" s="1"/>
  <c r="O984" i="3" s="1"/>
  <c r="M985" i="3"/>
  <c r="N985" i="3" s="1"/>
  <c r="O985" i="3" s="1"/>
  <c r="M986" i="3"/>
  <c r="N986" i="3" s="1"/>
  <c r="O986" i="3" s="1"/>
  <c r="M987" i="3"/>
  <c r="N987" i="3" s="1"/>
  <c r="O987" i="3" s="1"/>
  <c r="M988" i="3"/>
  <c r="N988" i="3" s="1"/>
  <c r="O988" i="3" s="1"/>
  <c r="M989" i="3"/>
  <c r="N989" i="3" s="1"/>
  <c r="O989" i="3" s="1"/>
  <c r="M990" i="3"/>
  <c r="N990" i="3" s="1"/>
  <c r="O990" i="3" s="1"/>
  <c r="M991" i="3"/>
  <c r="N991" i="3" s="1"/>
  <c r="O991" i="3" s="1"/>
  <c r="M992" i="3"/>
  <c r="N992" i="3" s="1"/>
  <c r="O992" i="3" s="1"/>
  <c r="M993" i="3"/>
  <c r="N993" i="3" s="1"/>
  <c r="O993" i="3" s="1"/>
  <c r="M994" i="3"/>
  <c r="N994" i="3" s="1"/>
  <c r="O994" i="3" s="1"/>
  <c r="M995" i="3"/>
  <c r="N995" i="3" s="1"/>
  <c r="O995" i="3" s="1"/>
  <c r="M996" i="3"/>
  <c r="N996" i="3" s="1"/>
  <c r="O996" i="3" s="1"/>
  <c r="M997" i="3"/>
  <c r="N997" i="3" s="1"/>
  <c r="O997" i="3" s="1"/>
  <c r="M998" i="3"/>
  <c r="N998" i="3" s="1"/>
  <c r="O998" i="3" s="1"/>
  <c r="M999" i="3"/>
  <c r="N999" i="3" s="1"/>
  <c r="O999" i="3" s="1"/>
  <c r="M1000" i="3"/>
  <c r="N1000" i="3" s="1"/>
  <c r="O1000" i="3" s="1"/>
  <c r="M1001" i="3"/>
  <c r="N1001" i="3" s="1"/>
  <c r="O1001" i="3" s="1"/>
  <c r="M1002" i="3"/>
  <c r="N1002" i="3" s="1"/>
  <c r="O1002" i="3" s="1"/>
  <c r="M1003" i="3"/>
  <c r="N1003" i="3" s="1"/>
  <c r="O1003" i="3" s="1"/>
  <c r="M1004" i="3"/>
  <c r="N1004" i="3" s="1"/>
  <c r="O1004" i="3" s="1"/>
  <c r="M1005" i="3"/>
  <c r="N1005" i="3" s="1"/>
  <c r="O1005" i="3" s="1"/>
  <c r="M1006" i="3"/>
  <c r="N1006" i="3" s="1"/>
  <c r="O1006" i="3" s="1"/>
  <c r="M1007" i="3"/>
  <c r="N1007" i="3" s="1"/>
  <c r="O1007" i="3" s="1"/>
  <c r="M1008" i="3"/>
  <c r="N1008" i="3" s="1"/>
  <c r="O1008" i="3" s="1"/>
  <c r="M1009" i="3"/>
  <c r="N1009" i="3" s="1"/>
  <c r="O1009" i="3" s="1"/>
  <c r="M1010" i="3"/>
  <c r="N1010" i="3" s="1"/>
  <c r="O1010" i="3" s="1"/>
  <c r="M1011" i="3"/>
  <c r="N1011" i="3" s="1"/>
  <c r="O1011" i="3" s="1"/>
  <c r="M1012" i="3"/>
  <c r="N1012" i="3" s="1"/>
  <c r="O1012" i="3" s="1"/>
  <c r="M1013" i="3"/>
  <c r="N1013" i="3" s="1"/>
  <c r="O1013" i="3" s="1"/>
  <c r="M1014" i="3"/>
  <c r="N1014" i="3" s="1"/>
  <c r="O1014" i="3" s="1"/>
  <c r="M1015" i="3"/>
  <c r="N1015" i="3" s="1"/>
  <c r="O1015" i="3" s="1"/>
  <c r="M1016" i="3"/>
  <c r="N1016" i="3" s="1"/>
  <c r="O1016" i="3" s="1"/>
  <c r="M1017" i="3"/>
  <c r="N1017" i="3" s="1"/>
  <c r="O1017" i="3" s="1"/>
  <c r="M1018" i="3"/>
  <c r="N1018" i="3" s="1"/>
  <c r="O1018" i="3" s="1"/>
  <c r="M1019" i="3"/>
  <c r="N1019" i="3" s="1"/>
  <c r="O1019" i="3" s="1"/>
  <c r="M1020" i="3"/>
  <c r="N1020" i="3" s="1"/>
  <c r="O1020" i="3" s="1"/>
  <c r="M1021" i="3"/>
  <c r="N1021" i="3" s="1"/>
  <c r="O1021" i="3" s="1"/>
  <c r="M1022" i="3"/>
  <c r="N1022" i="3" s="1"/>
  <c r="O1022" i="3" s="1"/>
  <c r="M1023" i="3"/>
  <c r="N1023" i="3" s="1"/>
  <c r="O1023" i="3" s="1"/>
  <c r="M1024" i="3"/>
  <c r="N1024" i="3" s="1"/>
  <c r="O1024" i="3" s="1"/>
  <c r="M1025" i="3"/>
  <c r="N1025" i="3" s="1"/>
  <c r="O1025" i="3" s="1"/>
  <c r="M1026" i="3"/>
  <c r="N1026" i="3" s="1"/>
  <c r="O1026" i="3" s="1"/>
  <c r="M1027" i="3"/>
  <c r="N1027" i="3" s="1"/>
  <c r="O1027" i="3" s="1"/>
  <c r="M1028" i="3"/>
  <c r="N1028" i="3" s="1"/>
  <c r="O1028" i="3" s="1"/>
  <c r="M1029" i="3"/>
  <c r="N1029" i="3" s="1"/>
  <c r="O1029" i="3" s="1"/>
  <c r="M1030" i="3"/>
  <c r="N1030" i="3" s="1"/>
  <c r="O1030" i="3" s="1"/>
  <c r="M1031" i="3"/>
  <c r="N1031" i="3" s="1"/>
  <c r="O1031" i="3" s="1"/>
  <c r="M1032" i="3"/>
  <c r="N1032" i="3" s="1"/>
  <c r="O1032" i="3" s="1"/>
  <c r="M1033" i="3"/>
  <c r="N1033" i="3" s="1"/>
  <c r="O1033" i="3" s="1"/>
  <c r="M1034" i="3"/>
  <c r="N1034" i="3" s="1"/>
  <c r="O1034" i="3" s="1"/>
  <c r="M1035" i="3"/>
  <c r="N1035" i="3" s="1"/>
  <c r="O1035" i="3" s="1"/>
  <c r="M1036" i="3"/>
  <c r="N1036" i="3" s="1"/>
  <c r="O1036" i="3" s="1"/>
  <c r="M1037" i="3"/>
  <c r="N1037" i="3" s="1"/>
  <c r="O1037" i="3" s="1"/>
  <c r="M1038" i="3"/>
  <c r="N1038" i="3" s="1"/>
  <c r="O1038" i="3" s="1"/>
  <c r="M1039" i="3"/>
  <c r="N1039" i="3" s="1"/>
  <c r="O1039" i="3" s="1"/>
  <c r="M1040" i="3"/>
  <c r="N1040" i="3" s="1"/>
  <c r="O1040" i="3" s="1"/>
  <c r="M1041" i="3"/>
  <c r="N1041" i="3" s="1"/>
  <c r="O1041" i="3" s="1"/>
  <c r="M1042" i="3"/>
  <c r="N1042" i="3" s="1"/>
  <c r="O1042" i="3" s="1"/>
  <c r="M1043" i="3"/>
  <c r="N1043" i="3" s="1"/>
  <c r="O1043" i="3" s="1"/>
  <c r="M1044" i="3"/>
  <c r="N1044" i="3" s="1"/>
  <c r="O1044" i="3" s="1"/>
  <c r="M1045" i="3"/>
  <c r="N1045" i="3" s="1"/>
  <c r="O1045" i="3" s="1"/>
  <c r="M1046" i="3"/>
  <c r="N1046" i="3" s="1"/>
  <c r="O1046" i="3" s="1"/>
  <c r="M1047" i="3"/>
  <c r="N1047" i="3" s="1"/>
  <c r="O1047" i="3" s="1"/>
  <c r="M1048" i="3"/>
  <c r="N1048" i="3" s="1"/>
  <c r="O1048" i="3" s="1"/>
  <c r="M1049" i="3"/>
  <c r="N1049" i="3" s="1"/>
  <c r="O1049" i="3" s="1"/>
  <c r="M1050" i="3"/>
  <c r="N1050" i="3" s="1"/>
  <c r="O1050" i="3" s="1"/>
  <c r="M1051" i="3"/>
  <c r="N1051" i="3" s="1"/>
  <c r="O1051" i="3" s="1"/>
  <c r="M1052" i="3"/>
  <c r="N1052" i="3" s="1"/>
  <c r="O1052" i="3" s="1"/>
  <c r="M1053" i="3"/>
  <c r="N1053" i="3" s="1"/>
  <c r="O1053" i="3" s="1"/>
  <c r="M1054" i="3"/>
  <c r="N1054" i="3" s="1"/>
  <c r="O1054" i="3" s="1"/>
  <c r="M1055" i="3"/>
  <c r="N1055" i="3" s="1"/>
  <c r="O1055" i="3" s="1"/>
  <c r="M1057" i="3"/>
  <c r="N1057" i="3" s="1"/>
  <c r="O1057" i="3" s="1"/>
  <c r="M1058" i="3"/>
  <c r="N1058" i="3" s="1"/>
  <c r="O1058" i="3" s="1"/>
  <c r="M1059" i="3"/>
  <c r="N1059" i="3" s="1"/>
  <c r="O1059" i="3" s="1"/>
  <c r="M1060" i="3"/>
  <c r="N1060" i="3" s="1"/>
  <c r="O1060" i="3" s="1"/>
  <c r="M1061" i="3"/>
  <c r="N1061" i="3" s="1"/>
  <c r="O1061" i="3" s="1"/>
  <c r="M1063" i="3"/>
  <c r="N1063" i="3" s="1"/>
  <c r="O1063" i="3" s="1"/>
  <c r="M1064" i="3"/>
  <c r="N1064" i="3" s="1"/>
  <c r="O1064" i="3" s="1"/>
  <c r="M1065" i="3"/>
  <c r="N1065" i="3" s="1"/>
  <c r="O1065" i="3" s="1"/>
  <c r="M1066" i="3"/>
  <c r="N1066" i="3" s="1"/>
  <c r="O1066" i="3" s="1"/>
  <c r="M1067" i="3"/>
  <c r="N1067" i="3" s="1"/>
  <c r="O1067" i="3" s="1"/>
  <c r="M1068" i="3"/>
  <c r="N1068" i="3" s="1"/>
  <c r="O1068" i="3" s="1"/>
  <c r="M1069" i="3"/>
  <c r="N1069" i="3" s="1"/>
  <c r="O1069" i="3" s="1"/>
  <c r="M1070" i="3"/>
  <c r="N1070" i="3" s="1"/>
  <c r="O1070" i="3" s="1"/>
  <c r="M1071" i="3"/>
  <c r="N1071" i="3" s="1"/>
  <c r="O1071" i="3" s="1"/>
  <c r="M1072" i="3"/>
  <c r="N1072" i="3" s="1"/>
  <c r="O1072" i="3" s="1"/>
  <c r="M1073" i="3"/>
  <c r="N1073" i="3" s="1"/>
  <c r="O1073" i="3" s="1"/>
  <c r="M1074" i="3"/>
  <c r="N1074" i="3" s="1"/>
  <c r="O1074" i="3" s="1"/>
  <c r="M1075" i="3"/>
  <c r="N1075" i="3" s="1"/>
  <c r="O1075" i="3" s="1"/>
  <c r="M1076" i="3"/>
  <c r="N1076" i="3" s="1"/>
  <c r="O1076" i="3" s="1"/>
  <c r="M1077" i="3"/>
  <c r="N1077" i="3" s="1"/>
  <c r="O1077" i="3" s="1"/>
  <c r="M1078" i="3"/>
  <c r="N1078" i="3" s="1"/>
  <c r="O1078" i="3" s="1"/>
  <c r="M1079" i="3"/>
  <c r="N1079" i="3" s="1"/>
  <c r="O1079" i="3" s="1"/>
  <c r="M1080" i="3"/>
  <c r="N1080" i="3" s="1"/>
  <c r="O1080" i="3" s="1"/>
  <c r="M1081" i="3"/>
  <c r="N1081" i="3" s="1"/>
  <c r="O1081" i="3" s="1"/>
  <c r="M1082" i="3"/>
  <c r="N1082" i="3" s="1"/>
  <c r="O1082" i="3" s="1"/>
  <c r="M1083" i="3"/>
  <c r="N1083" i="3" s="1"/>
  <c r="O1083" i="3" s="1"/>
  <c r="M1084" i="3"/>
  <c r="N1084" i="3" s="1"/>
  <c r="O1084" i="3" s="1"/>
  <c r="M1085" i="3"/>
  <c r="N1085" i="3" s="1"/>
  <c r="O1085" i="3" s="1"/>
  <c r="M1086" i="3"/>
  <c r="N1086" i="3" s="1"/>
  <c r="O1086" i="3" s="1"/>
  <c r="M1087" i="3"/>
  <c r="N1087" i="3" s="1"/>
  <c r="O1087" i="3" s="1"/>
  <c r="M1088" i="3"/>
  <c r="N1088" i="3" s="1"/>
  <c r="O1088" i="3" s="1"/>
  <c r="M1089" i="3"/>
  <c r="N1089" i="3" s="1"/>
  <c r="O1089" i="3" s="1"/>
  <c r="M1090" i="3"/>
  <c r="N1090" i="3" s="1"/>
  <c r="O1090" i="3" s="1"/>
  <c r="M1091" i="3"/>
  <c r="N1091" i="3" s="1"/>
  <c r="O1091" i="3" s="1"/>
  <c r="M1092" i="3"/>
  <c r="N1092" i="3" s="1"/>
  <c r="O1092" i="3" s="1"/>
  <c r="M1093" i="3"/>
  <c r="N1093" i="3" s="1"/>
  <c r="O1093" i="3" s="1"/>
  <c r="M1094" i="3"/>
  <c r="N1094" i="3" s="1"/>
  <c r="O1094" i="3" s="1"/>
  <c r="M1095" i="3"/>
  <c r="N1095" i="3" s="1"/>
  <c r="O1095" i="3" s="1"/>
  <c r="M1096" i="3"/>
  <c r="N1096" i="3" s="1"/>
  <c r="O1096" i="3" s="1"/>
  <c r="M1098" i="3"/>
  <c r="N1098" i="3" s="1"/>
  <c r="O1098" i="3" s="1"/>
  <c r="M1099" i="3"/>
  <c r="N1099" i="3" s="1"/>
  <c r="O1099" i="3" s="1"/>
  <c r="M1100" i="3"/>
  <c r="N1100" i="3" s="1"/>
  <c r="O1100" i="3" s="1"/>
  <c r="M1101" i="3"/>
  <c r="N1101" i="3" s="1"/>
  <c r="O1101" i="3" s="1"/>
  <c r="M1102" i="3"/>
  <c r="N1102" i="3" s="1"/>
  <c r="O1102" i="3" s="1"/>
  <c r="M1103" i="3"/>
  <c r="N1103" i="3" s="1"/>
  <c r="O1103" i="3" s="1"/>
  <c r="M1104" i="3"/>
  <c r="N1104" i="3" s="1"/>
  <c r="O1104" i="3" s="1"/>
  <c r="M1105" i="3"/>
  <c r="N1105" i="3" s="1"/>
  <c r="O1105" i="3" s="1"/>
  <c r="M1106" i="3"/>
  <c r="N1106" i="3" s="1"/>
  <c r="O1106" i="3" s="1"/>
  <c r="M1107" i="3"/>
  <c r="N1107" i="3" s="1"/>
  <c r="O1107" i="3" s="1"/>
  <c r="M1108" i="3"/>
  <c r="N1108" i="3" s="1"/>
  <c r="O1108" i="3" s="1"/>
  <c r="M1109" i="3"/>
  <c r="N1109" i="3" s="1"/>
  <c r="O1109" i="3" s="1"/>
  <c r="M1110" i="3"/>
  <c r="N1110" i="3" s="1"/>
  <c r="O1110" i="3" s="1"/>
  <c r="M1111" i="3"/>
  <c r="N1111" i="3" s="1"/>
  <c r="O1111" i="3" s="1"/>
  <c r="M1112" i="3"/>
  <c r="N1112" i="3" s="1"/>
  <c r="O1112" i="3" s="1"/>
  <c r="M1113" i="3"/>
  <c r="N1113" i="3" s="1"/>
  <c r="O1113" i="3" s="1"/>
  <c r="M1114" i="3"/>
  <c r="N1114" i="3" s="1"/>
  <c r="O1114" i="3" s="1"/>
  <c r="M1115" i="3"/>
  <c r="N1115" i="3" s="1"/>
  <c r="O1115" i="3" s="1"/>
  <c r="M1116" i="3"/>
  <c r="N1116" i="3" s="1"/>
  <c r="O1116" i="3" s="1"/>
  <c r="M1117" i="3"/>
  <c r="N1117" i="3" s="1"/>
  <c r="O1117" i="3" s="1"/>
  <c r="M1118" i="3"/>
  <c r="N1118" i="3" s="1"/>
  <c r="O1118" i="3" s="1"/>
  <c r="M1119" i="3"/>
  <c r="N1119" i="3" s="1"/>
  <c r="O1119" i="3" s="1"/>
  <c r="M1120" i="3"/>
  <c r="N1120" i="3" s="1"/>
  <c r="O1120" i="3" s="1"/>
  <c r="M1121" i="3"/>
  <c r="N1121" i="3" s="1"/>
  <c r="O1121" i="3" s="1"/>
  <c r="M1122" i="3"/>
  <c r="N1122" i="3" s="1"/>
  <c r="O1122" i="3" s="1"/>
  <c r="M1123" i="3"/>
  <c r="N1123" i="3" s="1"/>
  <c r="O1123" i="3" s="1"/>
  <c r="M1124" i="3"/>
  <c r="N1124" i="3" s="1"/>
  <c r="O1124" i="3" s="1"/>
  <c r="M1125" i="3"/>
  <c r="N1125" i="3" s="1"/>
  <c r="O1125" i="3" s="1"/>
  <c r="M1126" i="3"/>
  <c r="N1126" i="3" s="1"/>
  <c r="O1126" i="3" s="1"/>
  <c r="M1127" i="3"/>
  <c r="N1127" i="3" s="1"/>
  <c r="O1127" i="3" s="1"/>
  <c r="M1128" i="3"/>
  <c r="N1128" i="3" s="1"/>
  <c r="O1128" i="3" s="1"/>
  <c r="M1129" i="3"/>
  <c r="N1129" i="3" s="1"/>
  <c r="O1129" i="3" s="1"/>
  <c r="M1130" i="3"/>
  <c r="N1130" i="3" s="1"/>
  <c r="O1130" i="3" s="1"/>
  <c r="M1131" i="3"/>
  <c r="N1131" i="3" s="1"/>
  <c r="O1131" i="3" s="1"/>
  <c r="M1132" i="3"/>
  <c r="N1132" i="3" s="1"/>
  <c r="O1132" i="3" s="1"/>
  <c r="M1133" i="3"/>
  <c r="N1133" i="3" s="1"/>
  <c r="O1133" i="3" s="1"/>
  <c r="M1134" i="3"/>
  <c r="N1134" i="3" s="1"/>
  <c r="O1134" i="3" s="1"/>
  <c r="M1135" i="3"/>
  <c r="N1135" i="3" s="1"/>
  <c r="O1135" i="3" s="1"/>
  <c r="M1136" i="3"/>
  <c r="N1136" i="3" s="1"/>
  <c r="O1136" i="3" s="1"/>
  <c r="M1137" i="3"/>
  <c r="N1137" i="3" s="1"/>
  <c r="O1137" i="3" s="1"/>
  <c r="M1138" i="3"/>
  <c r="N1138" i="3" s="1"/>
  <c r="O1138" i="3" s="1"/>
  <c r="M1139" i="3"/>
  <c r="N1139" i="3" s="1"/>
  <c r="O1139" i="3" s="1"/>
  <c r="M1140" i="3"/>
  <c r="N1140" i="3" s="1"/>
  <c r="O1140" i="3" s="1"/>
  <c r="M1141" i="3"/>
  <c r="N1141" i="3" s="1"/>
  <c r="O1141" i="3" s="1"/>
  <c r="M1142" i="3"/>
  <c r="N1142" i="3" s="1"/>
  <c r="O1142" i="3" s="1"/>
  <c r="M1143" i="3"/>
  <c r="N1143" i="3" s="1"/>
  <c r="O1143" i="3" s="1"/>
  <c r="M1144" i="3"/>
  <c r="N1144" i="3" s="1"/>
  <c r="O1144" i="3" s="1"/>
  <c r="M1145" i="3"/>
  <c r="N1145" i="3" s="1"/>
  <c r="O1145" i="3" s="1"/>
  <c r="M1146" i="3"/>
  <c r="N1146" i="3" s="1"/>
  <c r="O1146" i="3" s="1"/>
  <c r="M1147" i="3"/>
  <c r="N1147" i="3" s="1"/>
  <c r="O1147" i="3" s="1"/>
  <c r="M1148" i="3"/>
  <c r="N1148" i="3" s="1"/>
  <c r="O1148" i="3" s="1"/>
  <c r="M1149" i="3"/>
  <c r="N1149" i="3" s="1"/>
  <c r="O1149" i="3" s="1"/>
  <c r="M1150" i="3"/>
  <c r="N1150" i="3" s="1"/>
  <c r="O1150" i="3" s="1"/>
  <c r="M1151" i="3"/>
  <c r="N1151" i="3" s="1"/>
  <c r="O1151" i="3" s="1"/>
  <c r="M1152" i="3"/>
  <c r="N1152" i="3" s="1"/>
  <c r="O1152" i="3" s="1"/>
  <c r="M1153" i="3"/>
  <c r="N1153" i="3" s="1"/>
  <c r="O1153" i="3" s="1"/>
  <c r="M1156" i="3"/>
  <c r="N1156" i="3" s="1"/>
  <c r="O1156" i="3" s="1"/>
  <c r="M1157" i="3"/>
  <c r="N1157" i="3" s="1"/>
  <c r="O1157" i="3" s="1"/>
  <c r="M1158" i="3"/>
  <c r="N1158" i="3" s="1"/>
  <c r="O1158" i="3" s="1"/>
  <c r="M1159" i="3"/>
  <c r="N1159" i="3" s="1"/>
  <c r="O1159" i="3" s="1"/>
  <c r="M1160" i="3"/>
  <c r="N1160" i="3" s="1"/>
  <c r="O1160" i="3" s="1"/>
  <c r="M1161" i="3"/>
  <c r="N1161" i="3" s="1"/>
  <c r="O1161" i="3" s="1"/>
  <c r="M1162" i="3"/>
  <c r="N1162" i="3" s="1"/>
  <c r="O1162" i="3" s="1"/>
  <c r="M1163" i="3"/>
  <c r="N1163" i="3" s="1"/>
  <c r="O1163" i="3" s="1"/>
  <c r="M1164" i="3"/>
  <c r="N1164" i="3" s="1"/>
  <c r="O1164" i="3" s="1"/>
  <c r="M1165" i="3"/>
  <c r="N1165" i="3" s="1"/>
  <c r="O1165" i="3" s="1"/>
  <c r="M1166" i="3"/>
  <c r="N1166" i="3" s="1"/>
  <c r="O1166" i="3" s="1"/>
  <c r="M1167" i="3"/>
  <c r="N1167" i="3" s="1"/>
  <c r="O1167" i="3" s="1"/>
  <c r="M1168" i="3"/>
  <c r="N1168" i="3" s="1"/>
  <c r="O1168" i="3" s="1"/>
  <c r="M1169" i="3"/>
  <c r="N1169" i="3" s="1"/>
  <c r="O1169" i="3" s="1"/>
  <c r="M1170" i="3"/>
  <c r="N1170" i="3" s="1"/>
  <c r="O1170" i="3" s="1"/>
  <c r="M1171" i="3"/>
  <c r="N1171" i="3" s="1"/>
  <c r="O1171" i="3" s="1"/>
  <c r="M1172" i="3"/>
  <c r="N1172" i="3" s="1"/>
  <c r="O1172" i="3" s="1"/>
  <c r="M1173" i="3"/>
  <c r="N1173" i="3" s="1"/>
  <c r="O1173" i="3" s="1"/>
  <c r="M1174" i="3"/>
  <c r="N1174" i="3" s="1"/>
  <c r="O1174" i="3" s="1"/>
  <c r="M1175" i="3"/>
  <c r="N1175" i="3" s="1"/>
  <c r="O1175" i="3" s="1"/>
  <c r="M1176" i="3"/>
  <c r="N1176" i="3" s="1"/>
  <c r="O1176" i="3" s="1"/>
  <c r="M1177" i="3"/>
  <c r="N1177" i="3" s="1"/>
  <c r="O1177" i="3" s="1"/>
  <c r="M1178" i="3"/>
  <c r="N1178" i="3" s="1"/>
  <c r="O1178" i="3" s="1"/>
  <c r="M1179" i="3"/>
  <c r="N1179" i="3" s="1"/>
  <c r="O1179" i="3" s="1"/>
  <c r="M1180" i="3"/>
  <c r="N1180" i="3" s="1"/>
  <c r="O1180" i="3" s="1"/>
  <c r="M1181" i="3"/>
  <c r="N1181" i="3" s="1"/>
  <c r="O1181" i="3" s="1"/>
  <c r="M1182" i="3"/>
  <c r="N1182" i="3" s="1"/>
  <c r="O1182" i="3" s="1"/>
  <c r="M1183" i="3"/>
  <c r="N1183" i="3" s="1"/>
  <c r="O1183" i="3" s="1"/>
  <c r="M1184" i="3"/>
  <c r="N1184" i="3" s="1"/>
  <c r="O1184" i="3" s="1"/>
  <c r="M1185" i="3"/>
  <c r="N1185" i="3" s="1"/>
  <c r="O1185" i="3" s="1"/>
  <c r="M1186" i="3"/>
  <c r="N1186" i="3" s="1"/>
  <c r="O1186" i="3" s="1"/>
  <c r="M1187" i="3"/>
  <c r="N1187" i="3" s="1"/>
  <c r="O1187" i="3" s="1"/>
  <c r="M1188" i="3"/>
  <c r="N1188" i="3" s="1"/>
  <c r="O1188" i="3" s="1"/>
  <c r="M1189" i="3"/>
  <c r="N1189" i="3" s="1"/>
  <c r="O1189" i="3" s="1"/>
  <c r="M1190" i="3"/>
  <c r="N1190" i="3" s="1"/>
  <c r="O1190" i="3" s="1"/>
  <c r="M1191" i="3"/>
  <c r="N1191" i="3" s="1"/>
  <c r="O1191" i="3" s="1"/>
  <c r="M1192" i="3"/>
  <c r="N1192" i="3" s="1"/>
  <c r="O1192" i="3" s="1"/>
  <c r="M1193" i="3"/>
  <c r="N1193" i="3" s="1"/>
  <c r="O1193" i="3" s="1"/>
  <c r="M1194" i="3"/>
  <c r="N1194" i="3" s="1"/>
  <c r="O1194" i="3" s="1"/>
  <c r="M1195" i="3"/>
  <c r="N1195" i="3" s="1"/>
  <c r="O1195" i="3" s="1"/>
  <c r="M1196" i="3"/>
  <c r="N1196" i="3" s="1"/>
  <c r="O1196" i="3" s="1"/>
  <c r="M1197" i="3"/>
  <c r="N1197" i="3" s="1"/>
  <c r="O1197" i="3" s="1"/>
  <c r="M1198" i="3"/>
  <c r="N1198" i="3" s="1"/>
  <c r="O1198" i="3" s="1"/>
  <c r="M1199" i="3"/>
  <c r="N1199" i="3" s="1"/>
  <c r="O1199" i="3" s="1"/>
  <c r="M1200" i="3"/>
  <c r="N1200" i="3" s="1"/>
  <c r="O1200" i="3" s="1"/>
  <c r="M1201" i="3"/>
  <c r="N1201" i="3" s="1"/>
  <c r="O1201" i="3" s="1"/>
  <c r="M1202" i="3"/>
  <c r="N1202" i="3" s="1"/>
  <c r="O1202" i="3" s="1"/>
  <c r="M1203" i="3"/>
  <c r="N1203" i="3" s="1"/>
  <c r="O1203" i="3" s="1"/>
  <c r="M1204" i="3"/>
  <c r="N1204" i="3" s="1"/>
  <c r="O1204" i="3" s="1"/>
  <c r="M1205" i="3"/>
  <c r="N1205" i="3" s="1"/>
  <c r="O1205" i="3" s="1"/>
  <c r="M1206" i="3"/>
  <c r="N1206" i="3" s="1"/>
  <c r="O1206" i="3" s="1"/>
  <c r="M1207" i="3"/>
  <c r="N1207" i="3" s="1"/>
  <c r="O1207" i="3" s="1"/>
  <c r="M1208" i="3"/>
  <c r="N1208" i="3" s="1"/>
  <c r="O1208" i="3" s="1"/>
  <c r="M1209" i="3"/>
  <c r="N1209" i="3" s="1"/>
  <c r="O1209" i="3" s="1"/>
  <c r="M1210" i="3"/>
  <c r="N1210" i="3" s="1"/>
  <c r="O1210" i="3" s="1"/>
  <c r="M1211" i="3"/>
  <c r="N1211" i="3" s="1"/>
  <c r="O1211" i="3" s="1"/>
  <c r="M1212" i="3"/>
  <c r="N1212" i="3" s="1"/>
  <c r="O1212" i="3" s="1"/>
  <c r="M1213" i="3"/>
  <c r="N1213" i="3" s="1"/>
  <c r="O1213" i="3" s="1"/>
  <c r="M1214" i="3"/>
  <c r="N1214" i="3" s="1"/>
  <c r="O1214" i="3" s="1"/>
  <c r="M1215" i="3"/>
  <c r="N1215" i="3" s="1"/>
  <c r="O1215" i="3" s="1"/>
  <c r="M1216" i="3"/>
  <c r="N1216" i="3" s="1"/>
  <c r="O1216" i="3" s="1"/>
  <c r="M1217" i="3"/>
  <c r="N1217" i="3" s="1"/>
  <c r="O1217" i="3" s="1"/>
  <c r="M1218" i="3"/>
  <c r="N1218" i="3" s="1"/>
  <c r="O1218" i="3" s="1"/>
  <c r="M1219" i="3"/>
  <c r="N1219" i="3" s="1"/>
  <c r="O1219" i="3" s="1"/>
  <c r="M1220" i="3"/>
  <c r="N1220" i="3" s="1"/>
  <c r="O1220" i="3" s="1"/>
  <c r="M1221" i="3"/>
  <c r="N1221" i="3" s="1"/>
  <c r="O1221" i="3" s="1"/>
  <c r="M1222" i="3"/>
  <c r="N1222" i="3" s="1"/>
  <c r="O1222" i="3" s="1"/>
  <c r="M1224" i="3"/>
  <c r="N1224" i="3" s="1"/>
  <c r="O1224" i="3" s="1"/>
  <c r="M1225" i="3"/>
  <c r="N1225" i="3" s="1"/>
  <c r="O1225" i="3" s="1"/>
  <c r="M1226" i="3"/>
  <c r="N1226" i="3" s="1"/>
  <c r="O1226" i="3" s="1"/>
  <c r="M1227" i="3"/>
  <c r="N1227" i="3" s="1"/>
  <c r="O1227" i="3" s="1"/>
  <c r="M1228" i="3"/>
  <c r="N1228" i="3" s="1"/>
  <c r="O1228" i="3" s="1"/>
  <c r="M1229" i="3"/>
  <c r="N1229" i="3" s="1"/>
  <c r="O1229" i="3" s="1"/>
  <c r="M1230" i="3"/>
  <c r="N1230" i="3" s="1"/>
  <c r="O1230" i="3" s="1"/>
  <c r="M1231" i="3"/>
  <c r="N1231" i="3" s="1"/>
  <c r="O1231" i="3" s="1"/>
  <c r="M1232" i="3"/>
  <c r="N1232" i="3" s="1"/>
  <c r="O1232" i="3" s="1"/>
  <c r="M1234" i="3"/>
  <c r="N1234" i="3" s="1"/>
  <c r="O1234" i="3" s="1"/>
  <c r="M1235" i="3"/>
  <c r="N1235" i="3" s="1"/>
  <c r="O1235" i="3" s="1"/>
  <c r="M1236" i="3"/>
  <c r="N1236" i="3" s="1"/>
  <c r="O1236" i="3" s="1"/>
  <c r="M1237" i="3"/>
  <c r="N1237" i="3" s="1"/>
  <c r="O1237" i="3" s="1"/>
  <c r="M1238" i="3"/>
  <c r="N1238" i="3" s="1"/>
  <c r="O1238" i="3" s="1"/>
  <c r="M1239" i="3"/>
  <c r="N1239" i="3" s="1"/>
  <c r="O1239" i="3" s="1"/>
  <c r="M1240" i="3"/>
  <c r="N1240" i="3" s="1"/>
  <c r="O1240" i="3" s="1"/>
  <c r="M1241" i="3"/>
  <c r="N1241" i="3" s="1"/>
  <c r="O1241" i="3" s="1"/>
  <c r="M1242" i="3"/>
  <c r="N1242" i="3" s="1"/>
  <c r="O1242" i="3" s="1"/>
  <c r="M1243" i="3"/>
  <c r="N1243" i="3" s="1"/>
  <c r="O1243" i="3" s="1"/>
  <c r="M1244" i="3"/>
  <c r="N1244" i="3" s="1"/>
  <c r="O1244" i="3" s="1"/>
  <c r="M1245" i="3"/>
  <c r="N1245" i="3" s="1"/>
  <c r="O1245" i="3" s="1"/>
  <c r="M1246" i="3"/>
  <c r="N1246" i="3" s="1"/>
  <c r="O1246" i="3" s="1"/>
  <c r="M1247" i="3"/>
  <c r="N1247" i="3" s="1"/>
  <c r="O1247" i="3" s="1"/>
  <c r="M1248" i="3"/>
  <c r="N1248" i="3" s="1"/>
  <c r="O1248" i="3" s="1"/>
  <c r="M1249" i="3"/>
  <c r="N1249" i="3" s="1"/>
  <c r="O1249" i="3" s="1"/>
  <c r="M1250" i="3"/>
  <c r="N1250" i="3" s="1"/>
  <c r="O1250" i="3" s="1"/>
  <c r="M1251" i="3"/>
  <c r="N1251" i="3" s="1"/>
  <c r="O1251" i="3" s="1"/>
  <c r="M1252" i="3"/>
  <c r="N1252" i="3" s="1"/>
  <c r="O1252" i="3" s="1"/>
  <c r="M1253" i="3"/>
  <c r="N1253" i="3" s="1"/>
  <c r="O1253" i="3" s="1"/>
  <c r="M1254" i="3"/>
  <c r="N1254" i="3" s="1"/>
  <c r="O1254" i="3" s="1"/>
  <c r="M1255" i="3"/>
  <c r="N1255" i="3" s="1"/>
  <c r="O1255" i="3" s="1"/>
  <c r="M1256" i="3"/>
  <c r="N1256" i="3" s="1"/>
  <c r="O1256" i="3" s="1"/>
  <c r="M1257" i="3"/>
  <c r="N1257" i="3" s="1"/>
  <c r="O1257" i="3" s="1"/>
  <c r="M1258" i="3"/>
  <c r="N1258" i="3" s="1"/>
  <c r="O1258" i="3" s="1"/>
  <c r="M1259" i="3"/>
  <c r="N1259" i="3" s="1"/>
  <c r="O1259" i="3" s="1"/>
  <c r="M1275" i="3"/>
  <c r="N1275" i="3" s="1"/>
  <c r="O1275" i="3" s="1"/>
  <c r="M1276" i="3"/>
  <c r="N1276" i="3" s="1"/>
  <c r="O1276" i="3" s="1"/>
  <c r="M1277" i="3"/>
  <c r="N1277" i="3" s="1"/>
  <c r="O1277" i="3" s="1"/>
  <c r="M1260" i="3"/>
  <c r="N1260" i="3" s="1"/>
  <c r="O1260" i="3" s="1"/>
  <c r="M1261" i="3"/>
  <c r="N1261" i="3" s="1"/>
  <c r="O1261" i="3" s="1"/>
  <c r="M1262" i="3"/>
  <c r="N1262" i="3" s="1"/>
  <c r="O1262" i="3" s="1"/>
  <c r="M1263" i="3"/>
  <c r="N1263" i="3" s="1"/>
  <c r="O1263" i="3" s="1"/>
  <c r="M1264" i="3"/>
  <c r="N1264" i="3" s="1"/>
  <c r="O1264" i="3" s="1"/>
  <c r="M1265" i="3"/>
  <c r="N1265" i="3" s="1"/>
  <c r="O1265" i="3" s="1"/>
  <c r="M1266" i="3"/>
  <c r="N1266" i="3" s="1"/>
  <c r="O1266" i="3" s="1"/>
  <c r="M1267" i="3"/>
  <c r="N1267" i="3" s="1"/>
  <c r="O1267" i="3" s="1"/>
  <c r="M1268" i="3"/>
  <c r="N1268" i="3" s="1"/>
  <c r="O1268" i="3" s="1"/>
  <c r="M1269" i="3"/>
  <c r="N1269" i="3" s="1"/>
  <c r="O1269" i="3" s="1"/>
  <c r="M1270" i="3"/>
  <c r="N1270" i="3" s="1"/>
  <c r="O1270" i="3" s="1"/>
  <c r="M1271" i="3"/>
  <c r="N1271" i="3" s="1"/>
  <c r="O1271" i="3" s="1"/>
  <c r="M1272" i="3"/>
  <c r="N1272" i="3" s="1"/>
  <c r="O1272" i="3" s="1"/>
  <c r="M1274" i="3"/>
  <c r="N1274" i="3" s="1"/>
  <c r="O1274" i="3" s="1"/>
  <c r="M1278" i="3"/>
  <c r="N1278" i="3" s="1"/>
  <c r="O1278" i="3" s="1"/>
  <c r="M1279" i="3"/>
  <c r="N1279" i="3" s="1"/>
  <c r="O1279" i="3" s="1"/>
  <c r="M1280" i="3"/>
  <c r="N1280" i="3" s="1"/>
  <c r="O1280" i="3" s="1"/>
  <c r="M1281" i="3"/>
  <c r="N1281" i="3" s="1"/>
  <c r="O1281" i="3" s="1"/>
  <c r="M1282" i="3"/>
  <c r="N1282" i="3" s="1"/>
  <c r="O1282" i="3" s="1"/>
  <c r="M1283" i="3"/>
  <c r="N1283" i="3" s="1"/>
  <c r="O1283" i="3" s="1"/>
  <c r="M1284" i="3"/>
  <c r="N1284" i="3" s="1"/>
  <c r="O1284" i="3" s="1"/>
  <c r="M1285" i="3"/>
  <c r="N1285" i="3" s="1"/>
  <c r="O1285" i="3" s="1"/>
  <c r="M1286" i="3"/>
  <c r="N1286" i="3" s="1"/>
  <c r="O1286" i="3" s="1"/>
  <c r="M1287" i="3"/>
  <c r="N1287" i="3" s="1"/>
  <c r="O1287" i="3" s="1"/>
  <c r="M1307" i="3"/>
  <c r="N1307" i="3" s="1"/>
  <c r="O1307" i="3" s="1"/>
  <c r="M1308" i="3"/>
  <c r="N1308" i="3" s="1"/>
  <c r="O1308" i="3" s="1"/>
  <c r="M1309" i="3"/>
  <c r="N1309" i="3" s="1"/>
  <c r="O1309" i="3" s="1"/>
  <c r="M1310" i="3"/>
  <c r="N1310" i="3" s="1"/>
  <c r="O1310" i="3" s="1"/>
  <c r="M1311" i="3"/>
  <c r="N1311" i="3" s="1"/>
  <c r="O1311" i="3" s="1"/>
  <c r="M1312" i="3"/>
  <c r="N1312" i="3" s="1"/>
  <c r="O1312" i="3" s="1"/>
  <c r="M1313" i="3"/>
  <c r="N1313" i="3" s="1"/>
  <c r="O1313" i="3" s="1"/>
  <c r="M1314" i="3"/>
  <c r="N1314" i="3" s="1"/>
  <c r="O1314" i="3" s="1"/>
  <c r="M1315" i="3"/>
  <c r="N1315" i="3" s="1"/>
  <c r="O1315" i="3" s="1"/>
  <c r="M1316" i="3"/>
  <c r="N1316" i="3" s="1"/>
  <c r="O1316" i="3" s="1"/>
  <c r="M1317" i="3"/>
  <c r="N1317" i="3" s="1"/>
  <c r="O1317" i="3" s="1"/>
  <c r="M1318" i="3"/>
  <c r="N1318" i="3" s="1"/>
  <c r="O1318" i="3" s="1"/>
  <c r="M1319" i="3"/>
  <c r="N1319" i="3" s="1"/>
  <c r="O1319" i="3" s="1"/>
  <c r="M1320" i="3"/>
  <c r="N1320" i="3" s="1"/>
  <c r="O1320" i="3" s="1"/>
  <c r="M1322" i="3"/>
  <c r="N1322" i="3" s="1"/>
  <c r="O1322" i="3" s="1"/>
  <c r="M1323" i="3"/>
  <c r="N1323" i="3" s="1"/>
  <c r="O1323" i="3" s="1"/>
  <c r="M1324" i="3"/>
  <c r="N1324" i="3" s="1"/>
  <c r="O1324" i="3" s="1"/>
  <c r="M1325" i="3"/>
  <c r="N1325" i="3" s="1"/>
  <c r="O1325" i="3" s="1"/>
  <c r="M1326" i="3"/>
  <c r="N1326" i="3" s="1"/>
  <c r="O1326" i="3" s="1"/>
  <c r="M1327" i="3"/>
  <c r="N1327" i="3" s="1"/>
  <c r="O1327" i="3" s="1"/>
  <c r="M1328" i="3"/>
  <c r="N1328" i="3" s="1"/>
  <c r="O1328" i="3" s="1"/>
  <c r="M1329" i="3"/>
  <c r="N1329" i="3" s="1"/>
  <c r="O1329" i="3" s="1"/>
  <c r="M1330" i="3"/>
  <c r="N1330" i="3" s="1"/>
  <c r="O1330" i="3" s="1"/>
  <c r="M1331" i="3"/>
  <c r="N1331" i="3" s="1"/>
  <c r="O1331" i="3" s="1"/>
  <c r="M1332" i="3"/>
  <c r="N1332" i="3" s="1"/>
  <c r="O1332" i="3" s="1"/>
  <c r="M1333" i="3"/>
  <c r="N1333" i="3" s="1"/>
  <c r="O1333" i="3" s="1"/>
  <c r="M1334" i="3"/>
  <c r="N1334" i="3" s="1"/>
  <c r="O1334" i="3" s="1"/>
  <c r="M1335" i="3"/>
  <c r="N1335" i="3" s="1"/>
  <c r="O1335" i="3" s="1"/>
  <c r="M1336" i="3"/>
  <c r="N1336" i="3" s="1"/>
  <c r="O1336" i="3" s="1"/>
  <c r="M1337" i="3"/>
  <c r="N1337" i="3" s="1"/>
  <c r="O1337" i="3" s="1"/>
  <c r="M1338" i="3"/>
  <c r="N1338" i="3" s="1"/>
  <c r="O1338" i="3" s="1"/>
  <c r="M1339" i="3"/>
  <c r="N1339" i="3" s="1"/>
  <c r="O1339" i="3" s="1"/>
  <c r="M1340" i="3"/>
  <c r="N1340" i="3" s="1"/>
  <c r="O1340" i="3" s="1"/>
  <c r="M1341" i="3"/>
  <c r="N1341" i="3" s="1"/>
  <c r="O1341" i="3" s="1"/>
  <c r="M1342" i="3"/>
  <c r="N1342" i="3" s="1"/>
  <c r="O1342" i="3" s="1"/>
  <c r="M1343" i="3"/>
  <c r="N1343" i="3" s="1"/>
  <c r="O1343" i="3" s="1"/>
  <c r="M1344" i="3"/>
  <c r="N1344" i="3" s="1"/>
  <c r="O1344" i="3" s="1"/>
  <c r="M1345" i="3"/>
  <c r="N1345" i="3" s="1"/>
  <c r="O1345" i="3" s="1"/>
  <c r="M1346" i="3"/>
  <c r="N1346" i="3" s="1"/>
  <c r="O1346" i="3" s="1"/>
  <c r="M1347" i="3"/>
  <c r="N1347" i="3" s="1"/>
  <c r="O1347" i="3" s="1"/>
  <c r="M1348" i="3"/>
  <c r="N1348" i="3" s="1"/>
  <c r="O1348" i="3" s="1"/>
  <c r="M1349" i="3"/>
  <c r="N1349" i="3" s="1"/>
  <c r="O1349" i="3" s="1"/>
  <c r="M1350" i="3"/>
  <c r="N1350" i="3" s="1"/>
  <c r="O1350" i="3" s="1"/>
  <c r="M1351" i="3"/>
  <c r="N1351" i="3" s="1"/>
  <c r="O1351" i="3" s="1"/>
  <c r="M1352" i="3"/>
  <c r="N1352" i="3" s="1"/>
  <c r="O1352" i="3" s="1"/>
  <c r="M1353" i="3"/>
  <c r="N1353" i="3" s="1"/>
  <c r="O1353" i="3" s="1"/>
  <c r="M1354" i="3"/>
  <c r="N1354" i="3" s="1"/>
  <c r="O1354" i="3" s="1"/>
  <c r="M1355" i="3"/>
  <c r="N1355" i="3" s="1"/>
  <c r="O1355" i="3" s="1"/>
  <c r="M1356" i="3"/>
  <c r="N1356" i="3" s="1"/>
  <c r="O1356" i="3" s="1"/>
  <c r="M1357" i="3"/>
  <c r="N1357" i="3" s="1"/>
  <c r="O1357" i="3" s="1"/>
  <c r="M1358" i="3"/>
  <c r="N1358" i="3" s="1"/>
  <c r="O1358" i="3" s="1"/>
  <c r="M1359" i="3"/>
  <c r="N1359" i="3" s="1"/>
  <c r="O1359" i="3" s="1"/>
  <c r="M1360" i="3"/>
  <c r="N1360" i="3" s="1"/>
  <c r="O1360" i="3" s="1"/>
  <c r="M1361" i="3"/>
  <c r="N1361" i="3" s="1"/>
  <c r="O1361" i="3" s="1"/>
  <c r="M1362" i="3"/>
  <c r="N1362" i="3" s="1"/>
  <c r="O1362" i="3" s="1"/>
  <c r="M1363" i="3"/>
  <c r="N1363" i="3" s="1"/>
  <c r="O1363" i="3" s="1"/>
  <c r="M1364" i="3"/>
  <c r="N1364" i="3" s="1"/>
  <c r="O1364" i="3" s="1"/>
  <c r="M1365" i="3"/>
  <c r="N1365" i="3" s="1"/>
  <c r="O1365" i="3" s="1"/>
  <c r="M1366" i="3"/>
  <c r="N1366" i="3" s="1"/>
  <c r="O1366" i="3" s="1"/>
  <c r="M1367" i="3"/>
  <c r="N1367" i="3" s="1"/>
  <c r="O1367" i="3" s="1"/>
  <c r="M1368" i="3"/>
  <c r="N1368" i="3" s="1"/>
  <c r="O1368" i="3" s="1"/>
  <c r="M1369" i="3"/>
  <c r="N1369" i="3" s="1"/>
  <c r="O1369" i="3" s="1"/>
  <c r="M1370" i="3"/>
  <c r="N1370" i="3" s="1"/>
  <c r="O1370" i="3" s="1"/>
  <c r="M1371" i="3"/>
  <c r="N1371" i="3" s="1"/>
  <c r="O1371" i="3" s="1"/>
  <c r="M1372" i="3"/>
  <c r="N1372" i="3" s="1"/>
  <c r="O1372" i="3" s="1"/>
  <c r="M1373" i="3"/>
  <c r="N1373" i="3" s="1"/>
  <c r="O1373" i="3" s="1"/>
  <c r="M1374" i="3"/>
  <c r="N1374" i="3" s="1"/>
  <c r="O1374" i="3" s="1"/>
  <c r="M1375" i="3"/>
  <c r="N1375" i="3" s="1"/>
  <c r="O1375" i="3" s="1"/>
  <c r="M1376" i="3"/>
  <c r="N1376" i="3" s="1"/>
  <c r="O1376" i="3" s="1"/>
  <c r="M1377" i="3"/>
  <c r="N1377" i="3" s="1"/>
  <c r="O1377" i="3" s="1"/>
  <c r="M1378" i="3"/>
  <c r="N1378" i="3" s="1"/>
  <c r="O1378" i="3" s="1"/>
  <c r="M1379" i="3"/>
  <c r="N1379" i="3" s="1"/>
  <c r="O1379" i="3" s="1"/>
  <c r="M1380" i="3"/>
  <c r="N1380" i="3" s="1"/>
  <c r="O1380" i="3" s="1"/>
  <c r="M1381" i="3"/>
  <c r="N1381" i="3" s="1"/>
  <c r="O1381" i="3" s="1"/>
  <c r="M1382" i="3"/>
  <c r="N1382" i="3" s="1"/>
  <c r="O1382" i="3" s="1"/>
  <c r="M1383" i="3"/>
  <c r="N1383" i="3" s="1"/>
  <c r="O1383" i="3" s="1"/>
  <c r="M1384" i="3"/>
  <c r="N1384" i="3" s="1"/>
  <c r="O1384" i="3" s="1"/>
  <c r="M1385" i="3"/>
  <c r="N1385" i="3" s="1"/>
  <c r="O1385" i="3" s="1"/>
  <c r="M1386" i="3"/>
  <c r="N1386" i="3" s="1"/>
  <c r="O1386" i="3" s="1"/>
  <c r="M1387" i="3"/>
  <c r="N1387" i="3" s="1"/>
  <c r="O1387" i="3" s="1"/>
  <c r="M1388" i="3"/>
  <c r="N1388" i="3" s="1"/>
  <c r="O1388" i="3" s="1"/>
  <c r="M1389" i="3"/>
  <c r="N1389" i="3" s="1"/>
  <c r="O1389" i="3" s="1"/>
  <c r="M1390" i="3"/>
  <c r="N1390" i="3" s="1"/>
  <c r="O1390" i="3" s="1"/>
  <c r="M1391" i="3"/>
  <c r="N1391" i="3" s="1"/>
  <c r="O1391" i="3" s="1"/>
  <c r="M1392" i="3"/>
  <c r="N1392" i="3" s="1"/>
  <c r="O1392" i="3" s="1"/>
  <c r="M1393" i="3"/>
  <c r="N1393" i="3" s="1"/>
  <c r="O1393" i="3" s="1"/>
  <c r="M1394" i="3"/>
  <c r="N1394" i="3" s="1"/>
  <c r="O1394" i="3" s="1"/>
  <c r="M1395" i="3"/>
  <c r="N1395" i="3" s="1"/>
  <c r="O1395" i="3" s="1"/>
  <c r="M1396" i="3"/>
  <c r="N1396" i="3" s="1"/>
  <c r="O1396" i="3" s="1"/>
  <c r="M1397" i="3"/>
  <c r="N1397" i="3" s="1"/>
  <c r="O1397" i="3" s="1"/>
  <c r="M1398" i="3"/>
  <c r="N1398" i="3" s="1"/>
  <c r="O1398" i="3" s="1"/>
  <c r="M1399" i="3"/>
  <c r="N1399" i="3" s="1"/>
  <c r="O1399" i="3" s="1"/>
  <c r="M1400" i="3"/>
  <c r="N1400" i="3" s="1"/>
  <c r="O1400" i="3" s="1"/>
  <c r="M1401" i="3"/>
  <c r="N1401" i="3" s="1"/>
  <c r="O1401" i="3" s="1"/>
  <c r="M1402" i="3"/>
  <c r="N1402" i="3" s="1"/>
  <c r="O1402" i="3" s="1"/>
  <c r="M1403" i="3"/>
  <c r="N1403" i="3" s="1"/>
  <c r="O1403" i="3" s="1"/>
  <c r="M1404" i="3"/>
  <c r="N1404" i="3" s="1"/>
  <c r="O1404" i="3" s="1"/>
  <c r="M1405" i="3"/>
  <c r="N1405" i="3" s="1"/>
  <c r="O1405" i="3" s="1"/>
  <c r="M1406" i="3"/>
  <c r="N1406" i="3" s="1"/>
  <c r="O1406" i="3" s="1"/>
  <c r="M1407" i="3"/>
  <c r="N1407" i="3" s="1"/>
  <c r="O1407" i="3" s="1"/>
  <c r="M1408" i="3"/>
  <c r="N1408" i="3" s="1"/>
  <c r="O1408" i="3" s="1"/>
  <c r="M1409" i="3"/>
  <c r="N1409" i="3" s="1"/>
  <c r="O1409" i="3" s="1"/>
  <c r="M1410" i="3"/>
  <c r="N1410" i="3" s="1"/>
  <c r="O1410" i="3" s="1"/>
  <c r="M1411" i="3"/>
  <c r="N1411" i="3" s="1"/>
  <c r="O1411" i="3" s="1"/>
  <c r="M1412" i="3"/>
  <c r="N1412" i="3" s="1"/>
  <c r="O1412" i="3" s="1"/>
  <c r="M1413" i="3"/>
  <c r="N1413" i="3" s="1"/>
  <c r="O1413" i="3" s="1"/>
  <c r="M1414" i="3"/>
  <c r="N1414" i="3" s="1"/>
  <c r="O1414" i="3" s="1"/>
  <c r="M1415" i="3"/>
  <c r="N1415" i="3" s="1"/>
  <c r="O1415" i="3" s="1"/>
  <c r="M1416" i="3"/>
  <c r="N1416" i="3" s="1"/>
  <c r="O1416" i="3" s="1"/>
  <c r="M1417" i="3"/>
  <c r="N1417" i="3" s="1"/>
  <c r="O1417" i="3" s="1"/>
  <c r="M1418" i="3"/>
  <c r="N1418" i="3" s="1"/>
  <c r="O1418" i="3" s="1"/>
  <c r="M1419" i="3"/>
  <c r="N1419" i="3" s="1"/>
  <c r="O1419" i="3" s="1"/>
  <c r="M1420" i="3"/>
  <c r="N1420" i="3" s="1"/>
  <c r="O1420" i="3" s="1"/>
  <c r="M1421" i="3"/>
  <c r="N1421" i="3" s="1"/>
  <c r="O1421" i="3" s="1"/>
  <c r="M1422" i="3"/>
  <c r="N1422" i="3" s="1"/>
  <c r="O1422" i="3" s="1"/>
  <c r="M1423" i="3"/>
  <c r="N1423" i="3" s="1"/>
  <c r="O1423" i="3" s="1"/>
  <c r="M1424" i="3"/>
  <c r="N1424" i="3" s="1"/>
  <c r="O1424" i="3" s="1"/>
  <c r="M1425" i="3"/>
  <c r="N1425" i="3" s="1"/>
  <c r="O1425" i="3" s="1"/>
  <c r="M1426" i="3"/>
  <c r="N1426" i="3" s="1"/>
  <c r="O1426" i="3" s="1"/>
  <c r="M1427" i="3"/>
  <c r="N1427" i="3" s="1"/>
  <c r="O1427" i="3" s="1"/>
  <c r="M1428" i="3"/>
  <c r="N1428" i="3" s="1"/>
  <c r="O1428" i="3" s="1"/>
  <c r="M1429" i="3"/>
  <c r="N1429" i="3" s="1"/>
  <c r="O1429" i="3" s="1"/>
  <c r="M1430" i="3"/>
  <c r="N1430" i="3" s="1"/>
  <c r="O1430" i="3" s="1"/>
  <c r="M1431" i="3"/>
  <c r="N1431" i="3" s="1"/>
  <c r="O1431" i="3" s="1"/>
  <c r="M1432" i="3"/>
  <c r="N1432" i="3" s="1"/>
  <c r="O1432" i="3" s="1"/>
  <c r="M1433" i="3"/>
  <c r="N1433" i="3" s="1"/>
  <c r="O1433" i="3" s="1"/>
  <c r="M1434" i="3"/>
  <c r="N1434" i="3" s="1"/>
  <c r="O1434" i="3" s="1"/>
  <c r="M1435" i="3"/>
  <c r="N1435" i="3" s="1"/>
  <c r="O1435" i="3" s="1"/>
  <c r="M1436" i="3"/>
  <c r="N1436" i="3" s="1"/>
  <c r="O1436" i="3" s="1"/>
  <c r="M1437" i="3"/>
  <c r="N1437" i="3" s="1"/>
  <c r="O1437" i="3" s="1"/>
  <c r="M1438" i="3"/>
  <c r="N1438" i="3" s="1"/>
  <c r="O1438" i="3" s="1"/>
  <c r="M1439" i="3"/>
  <c r="N1439" i="3" s="1"/>
  <c r="O1439" i="3" s="1"/>
  <c r="M1440" i="3"/>
  <c r="N1440" i="3" s="1"/>
  <c r="O1440" i="3" s="1"/>
  <c r="M1441" i="3"/>
  <c r="N1441" i="3" s="1"/>
  <c r="O1441" i="3" s="1"/>
  <c r="M1442" i="3"/>
  <c r="N1442" i="3" s="1"/>
  <c r="O1442" i="3" s="1"/>
  <c r="M1443" i="3"/>
  <c r="N1443" i="3" s="1"/>
  <c r="O1443" i="3" s="1"/>
  <c r="M1444" i="3"/>
  <c r="N1444" i="3" s="1"/>
  <c r="O1444" i="3" s="1"/>
  <c r="M1445" i="3"/>
  <c r="N1445" i="3" s="1"/>
  <c r="O1445" i="3" s="1"/>
  <c r="M1446" i="3"/>
  <c r="N1446" i="3" s="1"/>
  <c r="O1446" i="3" s="1"/>
  <c r="M1447" i="3"/>
  <c r="N1447" i="3" s="1"/>
  <c r="O1447" i="3" s="1"/>
  <c r="M1448" i="3"/>
  <c r="N1448" i="3" s="1"/>
  <c r="O1448" i="3" s="1"/>
  <c r="M1449" i="3"/>
  <c r="N1449" i="3" s="1"/>
  <c r="O1449" i="3" s="1"/>
  <c r="M1450" i="3"/>
  <c r="N1450" i="3" s="1"/>
  <c r="O1450" i="3" s="1"/>
  <c r="M1451" i="3"/>
  <c r="N1451" i="3" s="1"/>
  <c r="O1451" i="3" s="1"/>
  <c r="M1452" i="3"/>
  <c r="N1452" i="3" s="1"/>
  <c r="O1452" i="3" s="1"/>
  <c r="M1453" i="3"/>
  <c r="N1453" i="3" s="1"/>
  <c r="O1453" i="3" s="1"/>
  <c r="M1454" i="3"/>
  <c r="N1454" i="3" s="1"/>
  <c r="O1454" i="3" s="1"/>
  <c r="M1455" i="3"/>
  <c r="N1455" i="3" s="1"/>
  <c r="O1455" i="3" s="1"/>
  <c r="M1456" i="3"/>
  <c r="N1456" i="3" s="1"/>
  <c r="O1456" i="3" s="1"/>
  <c r="M1457" i="3"/>
  <c r="N1457" i="3" s="1"/>
  <c r="O1457" i="3" s="1"/>
  <c r="M1458" i="3"/>
  <c r="N1458" i="3" s="1"/>
  <c r="O1458" i="3" s="1"/>
  <c r="M1459" i="3"/>
  <c r="N1459" i="3" s="1"/>
  <c r="O1459" i="3" s="1"/>
  <c r="M1460" i="3"/>
  <c r="N1460" i="3" s="1"/>
  <c r="O1460" i="3" s="1"/>
  <c r="M1461" i="3"/>
  <c r="N1461" i="3" s="1"/>
  <c r="O1461" i="3" s="1"/>
  <c r="M1462" i="3"/>
  <c r="N1462" i="3" s="1"/>
  <c r="O1462" i="3" s="1"/>
  <c r="M1463" i="3"/>
  <c r="N1463" i="3" s="1"/>
  <c r="O1463" i="3" s="1"/>
  <c r="M1464" i="3"/>
  <c r="N1464" i="3" s="1"/>
  <c r="O1464" i="3" s="1"/>
  <c r="M1465" i="3"/>
  <c r="N1465" i="3" s="1"/>
  <c r="O1465" i="3" s="1"/>
  <c r="M1466" i="3"/>
  <c r="N1466" i="3" s="1"/>
  <c r="O1466" i="3" s="1"/>
  <c r="M1467" i="3"/>
  <c r="N1467" i="3" s="1"/>
  <c r="O1467" i="3" s="1"/>
  <c r="M1468" i="3"/>
  <c r="N1468" i="3" s="1"/>
  <c r="O1468" i="3" s="1"/>
  <c r="M1469" i="3"/>
  <c r="N1469" i="3" s="1"/>
  <c r="O1469" i="3" s="1"/>
  <c r="M1470" i="3"/>
  <c r="N1470" i="3" s="1"/>
  <c r="O1470" i="3" s="1"/>
  <c r="M1471" i="3"/>
  <c r="N1471" i="3" s="1"/>
  <c r="O1471" i="3" s="1"/>
  <c r="M1472" i="3"/>
  <c r="N1472" i="3" s="1"/>
  <c r="O1472" i="3" s="1"/>
  <c r="M1473" i="3"/>
  <c r="N1473" i="3" s="1"/>
  <c r="O1473" i="3" s="1"/>
  <c r="M1474" i="3"/>
  <c r="N1474" i="3" s="1"/>
  <c r="O1474" i="3" s="1"/>
  <c r="M1475" i="3"/>
  <c r="N1475" i="3" s="1"/>
  <c r="O1475" i="3" s="1"/>
  <c r="M1476" i="3"/>
  <c r="N1476" i="3" s="1"/>
  <c r="O1476" i="3" s="1"/>
  <c r="M1477" i="3"/>
  <c r="N1477" i="3" s="1"/>
  <c r="O1477" i="3" s="1"/>
  <c r="M1478" i="3"/>
  <c r="N1478" i="3" s="1"/>
  <c r="O1478" i="3" s="1"/>
  <c r="M1479" i="3"/>
  <c r="N1479" i="3" s="1"/>
  <c r="O1479" i="3" s="1"/>
  <c r="M1480" i="3"/>
  <c r="N1480" i="3" s="1"/>
  <c r="O1480" i="3" s="1"/>
  <c r="M1481" i="3"/>
  <c r="N1481" i="3" s="1"/>
  <c r="O1481" i="3" s="1"/>
  <c r="M1482" i="3"/>
  <c r="N1482" i="3" s="1"/>
  <c r="O1482" i="3" s="1"/>
  <c r="M1483" i="3"/>
  <c r="N1483" i="3" s="1"/>
  <c r="O1483" i="3" s="1"/>
  <c r="M1484" i="3"/>
  <c r="N1484" i="3" s="1"/>
  <c r="O1484" i="3" s="1"/>
  <c r="M1485" i="3"/>
  <c r="N1485" i="3" s="1"/>
  <c r="O1485" i="3" s="1"/>
  <c r="M1486" i="3"/>
  <c r="N1486" i="3" s="1"/>
  <c r="O1486" i="3" s="1"/>
  <c r="M1487" i="3"/>
  <c r="N1487" i="3" s="1"/>
  <c r="O1487" i="3" s="1"/>
  <c r="M1488" i="3"/>
  <c r="N1488" i="3" s="1"/>
  <c r="O1488" i="3" s="1"/>
  <c r="M1489" i="3"/>
  <c r="N1489" i="3" s="1"/>
  <c r="O1489" i="3" s="1"/>
  <c r="M1490" i="3"/>
  <c r="N1490" i="3" s="1"/>
  <c r="O1490" i="3" s="1"/>
  <c r="M1491" i="3"/>
  <c r="N1491" i="3" s="1"/>
  <c r="O1491" i="3" s="1"/>
  <c r="M1492" i="3"/>
  <c r="N1492" i="3" s="1"/>
  <c r="O1492" i="3" s="1"/>
  <c r="M1493" i="3"/>
  <c r="N1493" i="3" s="1"/>
  <c r="O1493" i="3" s="1"/>
  <c r="M1494" i="3"/>
  <c r="N1494" i="3" s="1"/>
  <c r="O1494" i="3" s="1"/>
  <c r="M1495" i="3"/>
  <c r="N1495" i="3" s="1"/>
  <c r="O1495" i="3" s="1"/>
  <c r="M1496" i="3"/>
  <c r="N1496" i="3" s="1"/>
  <c r="O1496" i="3" s="1"/>
  <c r="M1497" i="3"/>
  <c r="N1497" i="3" s="1"/>
  <c r="O1497" i="3" s="1"/>
  <c r="M1498" i="3"/>
  <c r="N1498" i="3" s="1"/>
  <c r="O1498" i="3" s="1"/>
  <c r="M1499" i="3"/>
  <c r="N1499" i="3" s="1"/>
  <c r="O1499" i="3" s="1"/>
  <c r="M1500" i="3"/>
  <c r="N1500" i="3" s="1"/>
  <c r="O1500" i="3" s="1"/>
  <c r="M1501" i="3"/>
  <c r="N1501" i="3" s="1"/>
  <c r="O1501" i="3" s="1"/>
  <c r="M1502" i="3"/>
  <c r="N1502" i="3" s="1"/>
  <c r="O1502" i="3" s="1"/>
  <c r="M1503" i="3"/>
  <c r="N1503" i="3" s="1"/>
  <c r="O1503" i="3" s="1"/>
  <c r="M1504" i="3"/>
  <c r="N1504" i="3" s="1"/>
  <c r="O1504" i="3" s="1"/>
  <c r="M1505" i="3"/>
  <c r="N1505" i="3" s="1"/>
  <c r="O1505" i="3" s="1"/>
  <c r="M1506" i="3"/>
  <c r="N1506" i="3" s="1"/>
  <c r="O1506" i="3" s="1"/>
  <c r="M1507" i="3"/>
  <c r="N1507" i="3" s="1"/>
  <c r="O1507" i="3" s="1"/>
  <c r="M1508" i="3"/>
  <c r="N1508" i="3" s="1"/>
  <c r="O1508" i="3" s="1"/>
  <c r="M1509" i="3"/>
  <c r="N1509" i="3" s="1"/>
  <c r="O1509" i="3" s="1"/>
  <c r="M1510" i="3"/>
  <c r="N1510" i="3" s="1"/>
  <c r="O1510" i="3" s="1"/>
  <c r="M1511" i="3"/>
  <c r="N1511" i="3" s="1"/>
  <c r="O1511" i="3" s="1"/>
  <c r="M1512" i="3"/>
  <c r="N1512" i="3" s="1"/>
  <c r="O1512" i="3" s="1"/>
  <c r="M1513" i="3"/>
  <c r="N1513" i="3" s="1"/>
  <c r="O1513" i="3" s="1"/>
  <c r="M1514" i="3"/>
  <c r="N1514" i="3" s="1"/>
  <c r="O1514" i="3" s="1"/>
  <c r="M1515" i="3"/>
  <c r="N1515" i="3" s="1"/>
  <c r="O1515" i="3" s="1"/>
  <c r="M1516" i="3"/>
  <c r="N1516" i="3" s="1"/>
  <c r="O1516" i="3" s="1"/>
  <c r="M1517" i="3"/>
  <c r="N1517" i="3" s="1"/>
  <c r="O1517" i="3" s="1"/>
  <c r="M1518" i="3"/>
  <c r="N1518" i="3" s="1"/>
  <c r="O1518" i="3" s="1"/>
  <c r="M1519" i="3"/>
  <c r="N1519" i="3" s="1"/>
  <c r="O1519" i="3" s="1"/>
  <c r="M1520" i="3"/>
  <c r="N1520" i="3" s="1"/>
  <c r="O1520" i="3" s="1"/>
  <c r="M1521" i="3"/>
  <c r="N1521" i="3" s="1"/>
  <c r="O1521" i="3" s="1"/>
  <c r="M1522" i="3"/>
  <c r="N1522" i="3" s="1"/>
  <c r="O1522" i="3" s="1"/>
  <c r="M1523" i="3"/>
  <c r="N1523" i="3" s="1"/>
  <c r="O1523" i="3" s="1"/>
  <c r="M1524" i="3"/>
  <c r="N1524" i="3" s="1"/>
  <c r="O1524" i="3" s="1"/>
  <c r="M1525" i="3"/>
  <c r="N1525" i="3" s="1"/>
  <c r="O1525" i="3" s="1"/>
  <c r="M1526" i="3"/>
  <c r="N1526" i="3" s="1"/>
  <c r="O1526" i="3" s="1"/>
  <c r="M1527" i="3"/>
  <c r="N1527" i="3" s="1"/>
  <c r="O1527" i="3" s="1"/>
  <c r="M1528" i="3"/>
  <c r="N1528" i="3" s="1"/>
  <c r="O1528" i="3" s="1"/>
  <c r="M1529" i="3"/>
  <c r="N1529" i="3" s="1"/>
  <c r="O1529" i="3" s="1"/>
  <c r="M1530" i="3"/>
  <c r="N1530" i="3" s="1"/>
  <c r="O1530" i="3" s="1"/>
  <c r="M1531" i="3"/>
  <c r="N1531" i="3" s="1"/>
  <c r="O1531" i="3" s="1"/>
  <c r="M1532" i="3"/>
  <c r="N1532" i="3" s="1"/>
  <c r="O1532" i="3" s="1"/>
  <c r="M1533" i="3"/>
  <c r="N1533" i="3" s="1"/>
  <c r="O1533" i="3" s="1"/>
  <c r="M1534" i="3"/>
  <c r="N1534" i="3" s="1"/>
  <c r="O1534" i="3" s="1"/>
  <c r="M1535" i="3"/>
  <c r="N1535" i="3" s="1"/>
  <c r="O1535" i="3" s="1"/>
  <c r="M1536" i="3"/>
  <c r="N1536" i="3" s="1"/>
  <c r="O1536" i="3" s="1"/>
  <c r="M1538" i="3"/>
  <c r="N1538" i="3" s="1"/>
  <c r="O1538" i="3" s="1"/>
  <c r="M1539" i="3"/>
  <c r="N1539" i="3" s="1"/>
  <c r="O1539" i="3" s="1"/>
  <c r="M1540" i="3"/>
  <c r="N1540" i="3" s="1"/>
  <c r="O1540" i="3" s="1"/>
  <c r="M1541" i="3"/>
  <c r="N1541" i="3" s="1"/>
  <c r="O1541" i="3" s="1"/>
  <c r="M1545" i="3"/>
  <c r="N1545" i="3" s="1"/>
  <c r="O1545" i="3" s="1"/>
  <c r="M1546" i="3"/>
  <c r="N1546" i="3" s="1"/>
  <c r="O1546" i="3" s="1"/>
  <c r="M1547" i="3"/>
  <c r="N1547" i="3" s="1"/>
  <c r="O1547" i="3" s="1"/>
  <c r="M1548" i="3"/>
  <c r="N1548" i="3" s="1"/>
  <c r="O1548" i="3" s="1"/>
  <c r="M1549" i="3"/>
  <c r="N1549" i="3" s="1"/>
  <c r="O1549" i="3" s="1"/>
  <c r="M1550" i="3"/>
  <c r="N1550" i="3" s="1"/>
  <c r="O1550" i="3" s="1"/>
  <c r="M1542" i="3"/>
  <c r="N1542" i="3" s="1"/>
  <c r="O1542" i="3" s="1"/>
  <c r="M1543" i="3"/>
  <c r="N1543" i="3" s="1"/>
  <c r="O1543" i="3" s="1"/>
  <c r="M1544" i="3"/>
  <c r="N1544" i="3" s="1"/>
  <c r="O1544" i="3" s="1"/>
  <c r="M1551" i="3"/>
  <c r="N1551" i="3" s="1"/>
  <c r="O1551" i="3" s="1"/>
  <c r="M1552" i="3"/>
  <c r="N1552" i="3" s="1"/>
  <c r="O1552" i="3" s="1"/>
  <c r="M1553" i="3"/>
  <c r="N1553" i="3" s="1"/>
  <c r="O1553" i="3" s="1"/>
  <c r="M1554" i="3"/>
  <c r="N1554" i="3" s="1"/>
  <c r="O1554" i="3" s="1"/>
  <c r="M1555" i="3"/>
  <c r="N1555" i="3" s="1"/>
  <c r="O1555" i="3" s="1"/>
  <c r="M1556" i="3"/>
  <c r="N1556" i="3" s="1"/>
  <c r="O1556" i="3" s="1"/>
  <c r="M1557" i="3"/>
  <c r="N1557" i="3" s="1"/>
  <c r="O1557" i="3" s="1"/>
  <c r="M1558" i="3"/>
  <c r="N1558" i="3" s="1"/>
  <c r="O1558" i="3" s="1"/>
  <c r="M1559" i="3"/>
  <c r="N1559" i="3" s="1"/>
  <c r="O1559" i="3" s="1"/>
  <c r="M1560" i="3"/>
  <c r="N1560" i="3" s="1"/>
  <c r="O1560" i="3" s="1"/>
  <c r="M1561" i="3"/>
  <c r="N1561" i="3" s="1"/>
  <c r="O1561" i="3" s="1"/>
  <c r="M1562" i="3"/>
  <c r="N1562" i="3" s="1"/>
  <c r="O1562" i="3" s="1"/>
  <c r="M1563" i="3"/>
  <c r="N1563" i="3" s="1"/>
  <c r="O1563" i="3" s="1"/>
  <c r="M1564" i="3"/>
  <c r="N1564" i="3" s="1"/>
  <c r="O1564" i="3" s="1"/>
  <c r="M1565" i="3"/>
  <c r="N1565" i="3" s="1"/>
  <c r="O1565" i="3" s="1"/>
  <c r="M1566" i="3"/>
  <c r="N1566" i="3" s="1"/>
  <c r="O1566" i="3" s="1"/>
  <c r="M1567" i="3"/>
  <c r="N1567" i="3" s="1"/>
  <c r="O1567" i="3" s="1"/>
  <c r="M1568" i="3"/>
  <c r="N1568" i="3" s="1"/>
  <c r="O1568" i="3" s="1"/>
  <c r="M1569" i="3"/>
  <c r="N1569" i="3" s="1"/>
  <c r="O1569" i="3" s="1"/>
  <c r="M1570" i="3"/>
  <c r="N1570" i="3" s="1"/>
  <c r="O1570" i="3" s="1"/>
  <c r="M1571" i="3"/>
  <c r="N1571" i="3" s="1"/>
  <c r="O1571" i="3" s="1"/>
  <c r="M1572" i="3"/>
  <c r="N1572" i="3" s="1"/>
  <c r="O1572" i="3" s="1"/>
  <c r="M1573" i="3"/>
  <c r="N1573" i="3" s="1"/>
  <c r="O1573" i="3" s="1"/>
  <c r="M1574" i="3"/>
  <c r="N1574" i="3" s="1"/>
  <c r="O1574" i="3" s="1"/>
  <c r="M1575" i="3"/>
  <c r="N1575" i="3" s="1"/>
  <c r="O1575" i="3" s="1"/>
  <c r="M1576" i="3"/>
  <c r="N1576" i="3" s="1"/>
  <c r="O1576" i="3" s="1"/>
  <c r="M1577" i="3"/>
  <c r="N1577" i="3" s="1"/>
  <c r="O1577" i="3" s="1"/>
  <c r="M1578" i="3"/>
  <c r="N1578" i="3" s="1"/>
  <c r="O1578" i="3" s="1"/>
  <c r="M1579" i="3"/>
  <c r="N1579" i="3" s="1"/>
  <c r="O1579" i="3" s="1"/>
  <c r="M1580" i="3"/>
  <c r="N1580" i="3" s="1"/>
  <c r="O1580" i="3" s="1"/>
  <c r="M1581" i="3"/>
  <c r="N1581" i="3" s="1"/>
  <c r="O1581" i="3" s="1"/>
  <c r="M1582" i="3"/>
  <c r="N1582" i="3" s="1"/>
  <c r="O1582" i="3" s="1"/>
  <c r="M1583" i="3"/>
  <c r="N1583" i="3" s="1"/>
  <c r="O1583" i="3" s="1"/>
  <c r="M1584" i="3"/>
  <c r="N1584" i="3" s="1"/>
  <c r="O1584" i="3" s="1"/>
  <c r="M1585" i="3"/>
  <c r="N1585" i="3" s="1"/>
  <c r="O1585" i="3" s="1"/>
  <c r="M1586" i="3"/>
  <c r="N1586" i="3" s="1"/>
  <c r="O1586" i="3" s="1"/>
  <c r="M1587" i="3"/>
  <c r="N1587" i="3" s="1"/>
  <c r="O1587" i="3" s="1"/>
  <c r="M1588" i="3"/>
  <c r="N1588" i="3" s="1"/>
  <c r="O1588" i="3" s="1"/>
  <c r="M1589" i="3"/>
  <c r="N1589" i="3" s="1"/>
  <c r="O1589" i="3" s="1"/>
  <c r="M1590" i="3"/>
  <c r="N1590" i="3" s="1"/>
  <c r="O1590" i="3" s="1"/>
  <c r="M1591" i="3"/>
  <c r="N1591" i="3" s="1"/>
  <c r="O1591" i="3" s="1"/>
  <c r="M1592" i="3"/>
  <c r="N1592" i="3" s="1"/>
  <c r="O1592" i="3" s="1"/>
  <c r="M1593" i="3"/>
  <c r="N1593" i="3" s="1"/>
  <c r="O1593" i="3" s="1"/>
  <c r="M1594" i="3"/>
  <c r="N1594" i="3" s="1"/>
  <c r="O1594" i="3" s="1"/>
  <c r="M1595" i="3"/>
  <c r="N1595" i="3" s="1"/>
  <c r="O1595" i="3" s="1"/>
  <c r="M1596" i="3"/>
  <c r="N1596" i="3" s="1"/>
  <c r="O1596" i="3" s="1"/>
  <c r="M1597" i="3"/>
  <c r="N1597" i="3" s="1"/>
  <c r="O1597" i="3" s="1"/>
  <c r="M1598" i="3"/>
  <c r="N1598" i="3" s="1"/>
  <c r="O1598" i="3" s="1"/>
  <c r="M1599" i="3"/>
  <c r="N1599" i="3" s="1"/>
  <c r="O1599" i="3" s="1"/>
  <c r="M1600" i="3"/>
  <c r="N1600" i="3" s="1"/>
  <c r="O1600" i="3" s="1"/>
  <c r="M1601" i="3"/>
  <c r="N1601" i="3" s="1"/>
  <c r="O1601" i="3" s="1"/>
  <c r="M1602" i="3"/>
  <c r="N1602" i="3" s="1"/>
  <c r="O1602" i="3" s="1"/>
  <c r="M1603" i="3"/>
  <c r="N1603" i="3" s="1"/>
  <c r="O1603" i="3" s="1"/>
  <c r="M1604" i="3"/>
  <c r="N1604" i="3" s="1"/>
  <c r="O1604" i="3" s="1"/>
  <c r="M1605" i="3"/>
  <c r="N1605" i="3" s="1"/>
  <c r="O1605" i="3" s="1"/>
  <c r="M1606" i="3"/>
  <c r="N1606" i="3" s="1"/>
  <c r="O1606" i="3" s="1"/>
  <c r="M1607" i="3"/>
  <c r="N1607" i="3" s="1"/>
  <c r="O1607" i="3" s="1"/>
  <c r="M1608" i="3"/>
  <c r="N1608" i="3" s="1"/>
  <c r="O1608" i="3" s="1"/>
  <c r="M1609" i="3"/>
  <c r="N1609" i="3" s="1"/>
  <c r="O1609" i="3" s="1"/>
  <c r="M1610" i="3"/>
  <c r="N1610" i="3" s="1"/>
  <c r="O1610" i="3" s="1"/>
  <c r="M1611" i="3"/>
  <c r="N1611" i="3" s="1"/>
  <c r="O1611" i="3" s="1"/>
  <c r="M1612" i="3"/>
  <c r="N1612" i="3" s="1"/>
  <c r="O1612" i="3" s="1"/>
  <c r="M1613" i="3"/>
  <c r="N1613" i="3" s="1"/>
  <c r="O1613" i="3" s="1"/>
  <c r="M1614" i="3"/>
  <c r="N1614" i="3" s="1"/>
  <c r="O1614" i="3" s="1"/>
  <c r="M1615" i="3"/>
  <c r="N1615" i="3" s="1"/>
  <c r="O1615" i="3" s="1"/>
  <c r="M1616" i="3"/>
  <c r="N1616" i="3" s="1"/>
  <c r="O1616" i="3" s="1"/>
  <c r="M1617" i="3"/>
  <c r="N1617" i="3" s="1"/>
  <c r="O1617" i="3" s="1"/>
  <c r="M1618" i="3"/>
  <c r="N1618" i="3" s="1"/>
  <c r="O1618" i="3" s="1"/>
  <c r="M1619" i="3"/>
  <c r="N1619" i="3" s="1"/>
  <c r="O1619" i="3" s="1"/>
  <c r="M1620" i="3"/>
  <c r="N1620" i="3" s="1"/>
  <c r="O1620" i="3" s="1"/>
  <c r="M1621" i="3"/>
  <c r="N1621" i="3" s="1"/>
  <c r="O1621" i="3" s="1"/>
  <c r="M1622" i="3"/>
  <c r="N1622" i="3" s="1"/>
  <c r="O1622" i="3" s="1"/>
  <c r="M1623" i="3"/>
  <c r="N1623" i="3" s="1"/>
  <c r="O1623" i="3" s="1"/>
  <c r="M1624" i="3"/>
  <c r="N1624" i="3" s="1"/>
  <c r="O1624" i="3" s="1"/>
  <c r="M1625" i="3"/>
  <c r="N1625" i="3" s="1"/>
  <c r="O1625" i="3" s="1"/>
  <c r="M1626" i="3"/>
  <c r="N1626" i="3" s="1"/>
  <c r="O1626" i="3" s="1"/>
  <c r="M1627" i="3"/>
  <c r="N1627" i="3" s="1"/>
  <c r="O1627" i="3" s="1"/>
  <c r="M1628" i="3"/>
  <c r="N1628" i="3" s="1"/>
  <c r="O1628" i="3" s="1"/>
  <c r="M1629" i="3"/>
  <c r="N1629" i="3" s="1"/>
  <c r="O1629" i="3" s="1"/>
  <c r="M1630" i="3"/>
  <c r="N1630" i="3" s="1"/>
  <c r="O1630" i="3" s="1"/>
  <c r="M1631" i="3"/>
  <c r="N1631" i="3" s="1"/>
  <c r="O1631" i="3" s="1"/>
  <c r="M1632" i="3"/>
  <c r="N1632" i="3" s="1"/>
  <c r="O1632" i="3" s="1"/>
  <c r="M1636" i="3"/>
  <c r="N1636" i="3" s="1"/>
  <c r="O1636" i="3" s="1"/>
  <c r="M1637" i="3"/>
  <c r="N1637" i="3" s="1"/>
  <c r="O1637" i="3" s="1"/>
  <c r="M1638" i="3"/>
  <c r="N1638" i="3" s="1"/>
  <c r="O1638" i="3" s="1"/>
  <c r="M1639" i="3"/>
  <c r="N1639" i="3" s="1"/>
  <c r="O1639" i="3" s="1"/>
  <c r="M1640" i="3"/>
  <c r="N1640" i="3" s="1"/>
  <c r="O1640" i="3" s="1"/>
  <c r="M1641" i="3"/>
  <c r="N1641" i="3" s="1"/>
  <c r="O1641" i="3" s="1"/>
  <c r="M1642" i="3"/>
  <c r="N1642" i="3" s="1"/>
  <c r="O1642" i="3" s="1"/>
  <c r="M1643" i="3"/>
  <c r="N1643" i="3" s="1"/>
  <c r="O1643" i="3" s="1"/>
  <c r="M1644" i="3"/>
  <c r="N1644" i="3" s="1"/>
  <c r="O1644" i="3" s="1"/>
  <c r="M1645" i="3"/>
  <c r="N1645" i="3" s="1"/>
  <c r="O1645" i="3" s="1"/>
  <c r="M1646" i="3"/>
  <c r="N1646" i="3" s="1"/>
  <c r="O1646" i="3" s="1"/>
  <c r="M1647" i="3"/>
  <c r="N1647" i="3" s="1"/>
  <c r="O1647" i="3" s="1"/>
  <c r="M1648" i="3"/>
  <c r="N1648" i="3" s="1"/>
  <c r="O1648" i="3" s="1"/>
  <c r="M1649" i="3"/>
  <c r="N1649" i="3" s="1"/>
  <c r="O1649" i="3" s="1"/>
  <c r="M1650" i="3"/>
  <c r="N1650" i="3" s="1"/>
  <c r="O1650" i="3" s="1"/>
  <c r="M1651" i="3"/>
  <c r="N1651" i="3" s="1"/>
  <c r="O1651" i="3" s="1"/>
  <c r="M1652" i="3"/>
  <c r="N1652" i="3" s="1"/>
  <c r="O1652" i="3" s="1"/>
  <c r="M1653" i="3"/>
  <c r="N1653" i="3" s="1"/>
  <c r="O1653" i="3" s="1"/>
  <c r="M1654" i="3"/>
  <c r="N1654" i="3" s="1"/>
  <c r="O1654" i="3" s="1"/>
  <c r="M1655" i="3"/>
  <c r="N1655" i="3" s="1"/>
  <c r="O1655" i="3" s="1"/>
  <c r="M1656" i="3"/>
  <c r="N1656" i="3" s="1"/>
  <c r="O1656" i="3" s="1"/>
  <c r="M1657" i="3"/>
  <c r="N1657" i="3" s="1"/>
  <c r="O1657" i="3" s="1"/>
  <c r="M1658" i="3"/>
  <c r="N1658" i="3" s="1"/>
  <c r="O1658" i="3" s="1"/>
  <c r="M1659" i="3"/>
  <c r="N1659" i="3" s="1"/>
  <c r="O1659" i="3" s="1"/>
  <c r="M1660" i="3"/>
  <c r="N1660" i="3" s="1"/>
  <c r="O1660" i="3" s="1"/>
  <c r="M1661" i="3"/>
  <c r="N1661" i="3" s="1"/>
  <c r="O1661" i="3" s="1"/>
  <c r="M1662" i="3"/>
  <c r="N1662" i="3" s="1"/>
  <c r="O1662" i="3" s="1"/>
  <c r="M1663" i="3"/>
  <c r="N1663" i="3" s="1"/>
  <c r="O1663" i="3" s="1"/>
  <c r="M1664" i="3"/>
  <c r="N1664" i="3" s="1"/>
  <c r="O1664" i="3" s="1"/>
  <c r="M1665" i="3"/>
  <c r="N1665" i="3" s="1"/>
  <c r="O1665" i="3" s="1"/>
  <c r="M1666" i="3"/>
  <c r="N1666" i="3" s="1"/>
  <c r="O1666" i="3" s="1"/>
  <c r="M1667" i="3"/>
  <c r="N1667" i="3" s="1"/>
  <c r="O1667" i="3" s="1"/>
  <c r="M1668" i="3"/>
  <c r="N1668" i="3" s="1"/>
  <c r="O1668" i="3" s="1"/>
  <c r="M1669" i="3"/>
  <c r="N1669" i="3" s="1"/>
  <c r="O1669" i="3" s="1"/>
  <c r="M1670" i="3"/>
  <c r="N1670" i="3" s="1"/>
  <c r="O1670" i="3" s="1"/>
  <c r="M1671" i="3"/>
  <c r="N1671" i="3" s="1"/>
  <c r="O1671" i="3" s="1"/>
  <c r="M1672" i="3"/>
  <c r="N1672" i="3" s="1"/>
  <c r="O1672" i="3" s="1"/>
  <c r="M1673" i="3"/>
  <c r="N1673" i="3" s="1"/>
  <c r="O1673" i="3" s="1"/>
  <c r="M1674" i="3"/>
  <c r="N1674" i="3" s="1"/>
  <c r="O1674" i="3" s="1"/>
  <c r="M1675" i="3"/>
  <c r="N1675" i="3" s="1"/>
  <c r="O1675" i="3" s="1"/>
  <c r="M1676" i="3"/>
  <c r="N1676" i="3" s="1"/>
  <c r="O1676" i="3" s="1"/>
  <c r="M1677" i="3"/>
  <c r="N1677" i="3" s="1"/>
  <c r="O1677" i="3" s="1"/>
  <c r="M1678" i="3"/>
  <c r="N1678" i="3" s="1"/>
  <c r="O1678" i="3" s="1"/>
  <c r="M1679" i="3"/>
  <c r="N1679" i="3" s="1"/>
  <c r="O1679" i="3" s="1"/>
  <c r="M1680" i="3"/>
  <c r="N1680" i="3" s="1"/>
  <c r="O1680" i="3" s="1"/>
  <c r="M1681" i="3"/>
  <c r="N1681" i="3" s="1"/>
  <c r="O1681" i="3" s="1"/>
  <c r="M1682" i="3"/>
  <c r="N1682" i="3" s="1"/>
  <c r="O1682" i="3" s="1"/>
  <c r="M1683" i="3"/>
  <c r="N1683" i="3" s="1"/>
  <c r="O1683" i="3" s="1"/>
  <c r="M1684" i="3"/>
  <c r="N1684" i="3" s="1"/>
  <c r="O1684" i="3" s="1"/>
  <c r="M1685" i="3"/>
  <c r="N1685" i="3" s="1"/>
  <c r="O1685" i="3" s="1"/>
  <c r="M1686" i="3"/>
  <c r="N1686" i="3" s="1"/>
  <c r="O1686" i="3" s="1"/>
  <c r="M1687" i="3"/>
  <c r="N1687" i="3" s="1"/>
  <c r="O1687" i="3" s="1"/>
  <c r="M1688" i="3"/>
  <c r="N1688" i="3" s="1"/>
  <c r="O1688" i="3" s="1"/>
  <c r="M1689" i="3"/>
  <c r="N1689" i="3" s="1"/>
  <c r="O1689" i="3" s="1"/>
  <c r="M1690" i="3"/>
  <c r="N1690" i="3" s="1"/>
  <c r="O1690" i="3" s="1"/>
  <c r="M1691" i="3"/>
  <c r="N1691" i="3" s="1"/>
  <c r="O1691" i="3" s="1"/>
  <c r="M1692" i="3"/>
  <c r="N1692" i="3" s="1"/>
  <c r="O1692" i="3" s="1"/>
  <c r="M1693" i="3"/>
  <c r="N1693" i="3" s="1"/>
  <c r="O1693" i="3" s="1"/>
  <c r="M1694" i="3"/>
  <c r="N1694" i="3" s="1"/>
  <c r="O1694" i="3" s="1"/>
  <c r="M1695" i="3"/>
  <c r="N1695" i="3" s="1"/>
  <c r="O1695" i="3" s="1"/>
  <c r="M1696" i="3"/>
  <c r="N1696" i="3" s="1"/>
  <c r="O1696" i="3" s="1"/>
  <c r="M1697" i="3"/>
  <c r="N1697" i="3" s="1"/>
  <c r="O1697" i="3" s="1"/>
  <c r="M1698" i="3"/>
  <c r="N1698" i="3" s="1"/>
  <c r="O1698" i="3" s="1"/>
  <c r="M1699" i="3"/>
  <c r="N1699" i="3" s="1"/>
  <c r="O1699" i="3" s="1"/>
  <c r="M1700" i="3"/>
  <c r="N1700" i="3" s="1"/>
  <c r="O1700" i="3" s="1"/>
  <c r="M1701" i="3"/>
  <c r="N1701" i="3" s="1"/>
  <c r="O1701" i="3" s="1"/>
  <c r="M1702" i="3"/>
  <c r="N1702" i="3" s="1"/>
  <c r="O1702" i="3" s="1"/>
  <c r="M1703" i="3"/>
  <c r="N1703" i="3" s="1"/>
  <c r="O1703" i="3" s="1"/>
  <c r="M1704" i="3"/>
  <c r="N1704" i="3" s="1"/>
  <c r="O1704" i="3" s="1"/>
  <c r="M1705" i="3"/>
  <c r="N1705" i="3" s="1"/>
  <c r="O1705" i="3" s="1"/>
  <c r="M1706" i="3"/>
  <c r="N1706" i="3" s="1"/>
  <c r="O1706" i="3" s="1"/>
  <c r="M1707" i="3"/>
  <c r="N1707" i="3" s="1"/>
  <c r="O1707" i="3" s="1"/>
  <c r="M1708" i="3"/>
  <c r="N1708" i="3" s="1"/>
  <c r="O1708" i="3" s="1"/>
  <c r="M1709" i="3"/>
  <c r="N1709" i="3" s="1"/>
  <c r="O1709" i="3" s="1"/>
  <c r="M1710" i="3"/>
  <c r="N1710" i="3" s="1"/>
  <c r="O1710" i="3" s="1"/>
  <c r="M1711" i="3"/>
  <c r="N1711" i="3" s="1"/>
  <c r="O1711" i="3" s="1"/>
  <c r="M1712" i="3"/>
  <c r="N1712" i="3" s="1"/>
  <c r="O1712" i="3" s="1"/>
  <c r="M1713" i="3"/>
  <c r="N1713" i="3" s="1"/>
  <c r="O1713" i="3" s="1"/>
  <c r="M1714" i="3"/>
  <c r="N1714" i="3" s="1"/>
  <c r="O1714" i="3" s="1"/>
  <c r="M1715" i="3"/>
  <c r="N1715" i="3" s="1"/>
  <c r="O1715" i="3" s="1"/>
  <c r="M1716" i="3"/>
  <c r="N1716" i="3" s="1"/>
  <c r="O1716" i="3" s="1"/>
  <c r="M1717" i="3"/>
  <c r="N1717" i="3" s="1"/>
  <c r="O1717" i="3" s="1"/>
  <c r="M1718" i="3"/>
  <c r="N1718" i="3" s="1"/>
  <c r="O1718" i="3" s="1"/>
  <c r="M1719" i="3"/>
  <c r="N1719" i="3" s="1"/>
  <c r="O1719" i="3" s="1"/>
  <c r="M1720" i="3"/>
  <c r="N1720" i="3" s="1"/>
  <c r="O1720" i="3" s="1"/>
  <c r="M1721" i="3"/>
  <c r="N1721" i="3" s="1"/>
  <c r="O1721" i="3" s="1"/>
  <c r="M1722" i="3"/>
  <c r="N1722" i="3" s="1"/>
  <c r="O1722" i="3" s="1"/>
  <c r="M1723" i="3"/>
  <c r="N1723" i="3" s="1"/>
  <c r="O1723" i="3" s="1"/>
  <c r="M1726" i="3"/>
  <c r="N1726" i="3" s="1"/>
  <c r="O1726" i="3" s="1"/>
  <c r="M1727" i="3"/>
  <c r="N1727" i="3" s="1"/>
  <c r="O1727" i="3" s="1"/>
  <c r="M1728" i="3"/>
  <c r="N1728" i="3" s="1"/>
  <c r="O1728" i="3" s="1"/>
  <c r="M1729" i="3"/>
  <c r="N1729" i="3" s="1"/>
  <c r="O1729" i="3" s="1"/>
  <c r="M1730" i="3"/>
  <c r="N1730" i="3" s="1"/>
  <c r="O1730" i="3" s="1"/>
  <c r="M1731" i="3"/>
  <c r="N1731" i="3" s="1"/>
  <c r="O1731" i="3" s="1"/>
  <c r="M1732" i="3"/>
  <c r="N1732" i="3" s="1"/>
  <c r="O1732" i="3" s="1"/>
  <c r="M1733" i="3"/>
  <c r="N1733" i="3" s="1"/>
  <c r="O1733" i="3" s="1"/>
  <c r="M1734" i="3"/>
  <c r="N1734" i="3" s="1"/>
  <c r="O1734" i="3" s="1"/>
  <c r="M1735" i="3"/>
  <c r="N1735" i="3" s="1"/>
  <c r="O1735" i="3" s="1"/>
  <c r="M1736" i="3"/>
  <c r="N1736" i="3" s="1"/>
  <c r="O1736" i="3" s="1"/>
  <c r="M1737" i="3"/>
  <c r="N1737" i="3" s="1"/>
  <c r="O1737" i="3" s="1"/>
  <c r="M1738" i="3"/>
  <c r="N1738" i="3" s="1"/>
  <c r="O1738" i="3" s="1"/>
  <c r="M1739" i="3"/>
  <c r="N1739" i="3" s="1"/>
  <c r="O1739" i="3" s="1"/>
  <c r="M1740" i="3"/>
  <c r="N1740" i="3" s="1"/>
  <c r="O1740" i="3" s="1"/>
  <c r="M1741" i="3"/>
  <c r="N1741" i="3" s="1"/>
  <c r="O1741" i="3" s="1"/>
  <c r="M1742" i="3"/>
  <c r="N1742" i="3" s="1"/>
  <c r="O1742" i="3" s="1"/>
  <c r="M1743" i="3"/>
  <c r="N1743" i="3" s="1"/>
  <c r="O1743" i="3" s="1"/>
  <c r="M1744" i="3"/>
  <c r="N1744" i="3" s="1"/>
  <c r="O1744" i="3" s="1"/>
  <c r="M1745" i="3"/>
  <c r="N1745" i="3" s="1"/>
  <c r="O1745" i="3" s="1"/>
  <c r="M1746" i="3"/>
  <c r="N1746" i="3" s="1"/>
  <c r="O1746" i="3" s="1"/>
  <c r="M1747" i="3"/>
  <c r="N1747" i="3" s="1"/>
  <c r="O1747" i="3" s="1"/>
  <c r="M1748" i="3"/>
  <c r="N1748" i="3" s="1"/>
  <c r="O1748" i="3" s="1"/>
  <c r="M1749" i="3"/>
  <c r="N1749" i="3" s="1"/>
  <c r="O1749" i="3" s="1"/>
  <c r="M1750" i="3"/>
  <c r="N1750" i="3" s="1"/>
  <c r="O1750" i="3" s="1"/>
  <c r="M1751" i="3"/>
  <c r="N1751" i="3" s="1"/>
  <c r="O1751" i="3" s="1"/>
  <c r="M1752" i="3"/>
  <c r="N1752" i="3" s="1"/>
  <c r="O1752" i="3" s="1"/>
  <c r="M1753" i="3"/>
  <c r="N1753" i="3" s="1"/>
  <c r="O1753" i="3" s="1"/>
  <c r="M1754" i="3"/>
  <c r="N1754" i="3" s="1"/>
  <c r="O1754" i="3" s="1"/>
  <c r="M1755" i="3"/>
  <c r="N1755" i="3" s="1"/>
  <c r="O1755" i="3" s="1"/>
  <c r="M1756" i="3"/>
  <c r="N1756" i="3" s="1"/>
  <c r="O1756" i="3" s="1"/>
  <c r="M1757" i="3"/>
  <c r="N1757" i="3" s="1"/>
  <c r="O1757" i="3" s="1"/>
  <c r="M1758" i="3"/>
  <c r="N1758" i="3" s="1"/>
  <c r="O1758" i="3" s="1"/>
  <c r="M1759" i="3"/>
  <c r="N1759" i="3" s="1"/>
  <c r="O1759" i="3" s="1"/>
  <c r="M1760" i="3"/>
  <c r="N1760" i="3" s="1"/>
  <c r="O1760" i="3" s="1"/>
  <c r="M1761" i="3"/>
  <c r="N1761" i="3" s="1"/>
  <c r="O1761" i="3" s="1"/>
  <c r="M1762" i="3"/>
  <c r="N1762" i="3" s="1"/>
  <c r="O1762" i="3" s="1"/>
  <c r="M1763" i="3"/>
  <c r="N1763" i="3" s="1"/>
  <c r="O1763" i="3" s="1"/>
  <c r="M1764" i="3"/>
  <c r="N1764" i="3" s="1"/>
  <c r="O1764" i="3" s="1"/>
  <c r="M1765" i="3"/>
  <c r="N1765" i="3" s="1"/>
  <c r="O1765" i="3" s="1"/>
  <c r="M1766" i="3"/>
  <c r="N1766" i="3" s="1"/>
  <c r="O1766" i="3" s="1"/>
  <c r="M1767" i="3"/>
  <c r="N1767" i="3" s="1"/>
  <c r="O1767" i="3" s="1"/>
  <c r="M1768" i="3"/>
  <c r="N1768" i="3" s="1"/>
  <c r="O1768" i="3" s="1"/>
  <c r="M1769" i="3"/>
  <c r="N1769" i="3" s="1"/>
  <c r="O1769" i="3" s="1"/>
  <c r="M1770" i="3"/>
  <c r="N1770" i="3" s="1"/>
  <c r="O1770" i="3" s="1"/>
  <c r="M1771" i="3"/>
  <c r="N1771" i="3" s="1"/>
  <c r="O1771" i="3" s="1"/>
  <c r="M1772" i="3"/>
  <c r="N1772" i="3" s="1"/>
  <c r="O1772" i="3" s="1"/>
  <c r="M1773" i="3"/>
  <c r="N1773" i="3" s="1"/>
  <c r="O1773" i="3" s="1"/>
  <c r="M1774" i="3"/>
  <c r="N1774" i="3" s="1"/>
  <c r="O1774" i="3" s="1"/>
  <c r="M1775" i="3"/>
  <c r="N1775" i="3" s="1"/>
  <c r="O1775" i="3" s="1"/>
  <c r="M1776" i="3"/>
  <c r="N1776" i="3" s="1"/>
  <c r="O1776" i="3" s="1"/>
  <c r="M1777" i="3"/>
  <c r="N1777" i="3" s="1"/>
  <c r="O1777" i="3" s="1"/>
  <c r="M1778" i="3"/>
  <c r="N1778" i="3" s="1"/>
  <c r="O1778" i="3" s="1"/>
  <c r="M1779" i="3"/>
  <c r="N1779" i="3" s="1"/>
  <c r="O1779" i="3" s="1"/>
  <c r="M1780" i="3"/>
  <c r="N1780" i="3" s="1"/>
  <c r="O1780" i="3" s="1"/>
  <c r="M1781" i="3"/>
  <c r="N1781" i="3" s="1"/>
  <c r="O1781" i="3" s="1"/>
  <c r="M1782" i="3"/>
  <c r="N1782" i="3" s="1"/>
  <c r="O1782" i="3" s="1"/>
  <c r="M1783" i="3"/>
  <c r="N1783" i="3" s="1"/>
  <c r="O1783" i="3" s="1"/>
  <c r="M1784" i="3"/>
  <c r="N1784" i="3" s="1"/>
  <c r="O1784" i="3" s="1"/>
  <c r="M1785" i="3"/>
  <c r="N1785" i="3" s="1"/>
  <c r="O1785" i="3" s="1"/>
  <c r="M1786" i="3"/>
  <c r="N1786" i="3" s="1"/>
  <c r="O1786" i="3" s="1"/>
  <c r="M1787" i="3"/>
  <c r="N1787" i="3" s="1"/>
  <c r="O1787" i="3" s="1"/>
  <c r="M1788" i="3"/>
  <c r="N1788" i="3" s="1"/>
  <c r="O1788" i="3" s="1"/>
  <c r="M1789" i="3"/>
  <c r="N1789" i="3" s="1"/>
  <c r="O1789" i="3" s="1"/>
  <c r="M1790" i="3"/>
  <c r="N1790" i="3" s="1"/>
  <c r="O1790" i="3" s="1"/>
  <c r="M1791" i="3"/>
  <c r="N1791" i="3" s="1"/>
  <c r="O1791" i="3" s="1"/>
  <c r="M1792" i="3"/>
  <c r="N1792" i="3" s="1"/>
  <c r="O1792" i="3" s="1"/>
  <c r="M1793" i="3"/>
  <c r="N1793" i="3" s="1"/>
  <c r="O1793" i="3" s="1"/>
  <c r="M1794" i="3"/>
  <c r="N1794" i="3" s="1"/>
  <c r="O1794" i="3" s="1"/>
  <c r="M1795" i="3"/>
  <c r="N1795" i="3" s="1"/>
  <c r="O1795" i="3" s="1"/>
  <c r="M1796" i="3"/>
  <c r="N1796" i="3" s="1"/>
  <c r="O1796" i="3" s="1"/>
  <c r="M1797" i="3"/>
  <c r="N1797" i="3" s="1"/>
  <c r="O1797" i="3" s="1"/>
  <c r="M1798" i="3"/>
  <c r="N1798" i="3" s="1"/>
  <c r="O1798" i="3" s="1"/>
  <c r="M1799" i="3"/>
  <c r="N1799" i="3" s="1"/>
  <c r="O1799" i="3" s="1"/>
  <c r="M1800" i="3"/>
  <c r="N1800" i="3" s="1"/>
  <c r="O1800" i="3" s="1"/>
  <c r="M1801" i="3"/>
  <c r="N1801" i="3" s="1"/>
  <c r="O1801" i="3" s="1"/>
  <c r="M1802" i="3"/>
  <c r="N1802" i="3" s="1"/>
  <c r="O1802" i="3" s="1"/>
  <c r="M1803" i="3"/>
  <c r="N1803" i="3" s="1"/>
  <c r="O1803" i="3" s="1"/>
  <c r="M1804" i="3"/>
  <c r="N1804" i="3" s="1"/>
  <c r="O1804" i="3" s="1"/>
  <c r="M1805" i="3"/>
  <c r="N1805" i="3" s="1"/>
  <c r="O1805" i="3" s="1"/>
  <c r="M1806" i="3"/>
  <c r="N1806" i="3" s="1"/>
  <c r="O1806" i="3" s="1"/>
  <c r="M1807" i="3"/>
  <c r="N1807" i="3" s="1"/>
  <c r="O1807" i="3" s="1"/>
  <c r="M1808" i="3"/>
  <c r="N1808" i="3" s="1"/>
  <c r="O1808" i="3" s="1"/>
  <c r="M1809" i="3"/>
  <c r="N1809" i="3" s="1"/>
  <c r="O1809" i="3" s="1"/>
  <c r="M1810" i="3"/>
  <c r="N1810" i="3" s="1"/>
  <c r="O1810" i="3" s="1"/>
  <c r="M1811" i="3"/>
  <c r="N1811" i="3" s="1"/>
  <c r="O1811" i="3" s="1"/>
  <c r="M1812" i="3"/>
  <c r="N1812" i="3" s="1"/>
  <c r="O1812" i="3" s="1"/>
  <c r="M1813" i="3"/>
  <c r="N1813" i="3" s="1"/>
  <c r="O1813" i="3" s="1"/>
  <c r="M1814" i="3"/>
  <c r="N1814" i="3" s="1"/>
  <c r="O1814" i="3" s="1"/>
  <c r="M1815" i="3"/>
  <c r="N1815" i="3" s="1"/>
  <c r="O1815" i="3" s="1"/>
  <c r="M1816" i="3"/>
  <c r="N1816" i="3" s="1"/>
  <c r="O1816" i="3" s="1"/>
  <c r="M1817" i="3"/>
  <c r="N1817" i="3" s="1"/>
  <c r="O1817" i="3" s="1"/>
  <c r="M1818" i="3"/>
  <c r="N1818" i="3" s="1"/>
  <c r="O1818" i="3" s="1"/>
  <c r="M1819" i="3"/>
  <c r="N1819" i="3" s="1"/>
  <c r="O1819" i="3" s="1"/>
  <c r="M1820" i="3"/>
  <c r="N1820" i="3" s="1"/>
  <c r="O1820" i="3" s="1"/>
  <c r="M1821" i="3"/>
  <c r="N1821" i="3" s="1"/>
  <c r="O1821" i="3" s="1"/>
  <c r="M1822" i="3"/>
  <c r="N1822" i="3" s="1"/>
  <c r="O1822" i="3" s="1"/>
  <c r="M1823" i="3"/>
  <c r="N1823" i="3" s="1"/>
  <c r="O1823" i="3" s="1"/>
  <c r="M1824" i="3"/>
  <c r="N1824" i="3" s="1"/>
  <c r="O1824" i="3" s="1"/>
  <c r="M1825" i="3"/>
  <c r="N1825" i="3" s="1"/>
  <c r="O1825" i="3" s="1"/>
  <c r="M1826" i="3"/>
  <c r="N1826" i="3" s="1"/>
  <c r="O1826" i="3" s="1"/>
  <c r="M1827" i="3"/>
  <c r="N1827" i="3" s="1"/>
  <c r="O1827" i="3" s="1"/>
  <c r="M1828" i="3"/>
  <c r="N1828" i="3" s="1"/>
  <c r="O1828" i="3" s="1"/>
  <c r="M1829" i="3"/>
  <c r="N1829" i="3" s="1"/>
  <c r="O1829" i="3" s="1"/>
  <c r="M1830" i="3"/>
  <c r="N1830" i="3" s="1"/>
  <c r="O1830" i="3" s="1"/>
  <c r="M1831" i="3"/>
  <c r="N1831" i="3" s="1"/>
  <c r="O1831" i="3" s="1"/>
  <c r="M1832" i="3"/>
  <c r="N1832" i="3" s="1"/>
  <c r="O1832" i="3" s="1"/>
  <c r="M1833" i="3"/>
  <c r="N1833" i="3" s="1"/>
  <c r="O1833" i="3" s="1"/>
  <c r="M1834" i="3"/>
  <c r="N1834" i="3" s="1"/>
  <c r="O1834" i="3" s="1"/>
  <c r="M1835" i="3"/>
  <c r="N1835" i="3" s="1"/>
  <c r="O1835" i="3" s="1"/>
  <c r="M1837" i="3"/>
  <c r="N1837" i="3" s="1"/>
  <c r="O1837" i="3" s="1"/>
  <c r="M1838" i="3"/>
  <c r="N1838" i="3" s="1"/>
  <c r="O1838" i="3" s="1"/>
  <c r="M1839" i="3"/>
  <c r="N1839" i="3" s="1"/>
  <c r="O1839" i="3" s="1"/>
  <c r="M1840" i="3"/>
  <c r="N1840" i="3" s="1"/>
  <c r="O1840" i="3" s="1"/>
  <c r="M1841" i="3"/>
  <c r="N1841" i="3" s="1"/>
  <c r="O1841" i="3" s="1"/>
  <c r="M1842" i="3"/>
  <c r="N1842" i="3" s="1"/>
  <c r="O1842" i="3" s="1"/>
  <c r="M1843" i="3"/>
  <c r="N1843" i="3" s="1"/>
  <c r="O1843" i="3" s="1"/>
  <c r="M1844" i="3"/>
  <c r="N1844" i="3" s="1"/>
  <c r="O1844" i="3" s="1"/>
  <c r="M1845" i="3"/>
  <c r="N1845" i="3" s="1"/>
  <c r="O1845" i="3" s="1"/>
  <c r="M1846" i="3"/>
  <c r="N1846" i="3" s="1"/>
  <c r="O1846" i="3" s="1"/>
  <c r="M1847" i="3"/>
  <c r="N1847" i="3" s="1"/>
  <c r="O1847" i="3" s="1"/>
  <c r="M1848" i="3"/>
  <c r="N1848" i="3" s="1"/>
  <c r="O1848" i="3" s="1"/>
  <c r="M1849" i="3"/>
  <c r="N1849" i="3" s="1"/>
  <c r="O1849" i="3" s="1"/>
  <c r="M1850" i="3"/>
  <c r="N1850" i="3" s="1"/>
  <c r="O1850" i="3" s="1"/>
  <c r="M1851" i="3"/>
  <c r="N1851" i="3" s="1"/>
  <c r="O1851" i="3" s="1"/>
  <c r="M1852" i="3"/>
  <c r="N1852" i="3" s="1"/>
  <c r="O1852" i="3" s="1"/>
  <c r="M1853" i="3"/>
  <c r="N1853" i="3" s="1"/>
  <c r="O1853" i="3" s="1"/>
  <c r="M1854" i="3"/>
  <c r="N1854" i="3" s="1"/>
  <c r="O1854" i="3" s="1"/>
  <c r="M1855" i="3"/>
  <c r="N1855" i="3" s="1"/>
  <c r="O1855" i="3" s="1"/>
  <c r="M1856" i="3"/>
  <c r="N1856" i="3" s="1"/>
  <c r="O1856" i="3" s="1"/>
  <c r="M1857" i="3"/>
  <c r="N1857" i="3" s="1"/>
  <c r="O1857" i="3" s="1"/>
  <c r="M1858" i="3"/>
  <c r="N1858" i="3" s="1"/>
  <c r="O1858" i="3" s="1"/>
  <c r="M1859" i="3"/>
  <c r="N1859" i="3" s="1"/>
  <c r="O1859" i="3" s="1"/>
  <c r="M1860" i="3"/>
  <c r="N1860" i="3" s="1"/>
  <c r="O1860" i="3" s="1"/>
  <c r="M1861" i="3"/>
  <c r="N1861" i="3" s="1"/>
  <c r="O1861" i="3" s="1"/>
  <c r="M1862" i="3"/>
  <c r="N1862" i="3" s="1"/>
  <c r="O1862" i="3" s="1"/>
  <c r="M1863" i="3"/>
  <c r="N1863" i="3" s="1"/>
  <c r="O1863" i="3" s="1"/>
  <c r="M1864" i="3"/>
  <c r="N1864" i="3" s="1"/>
  <c r="O1864" i="3" s="1"/>
  <c r="M1865" i="3"/>
  <c r="N1865" i="3" s="1"/>
  <c r="O1865" i="3" s="1"/>
  <c r="M1866" i="3"/>
  <c r="N1866" i="3" s="1"/>
  <c r="O1866" i="3" s="1"/>
  <c r="M1867" i="3"/>
  <c r="N1867" i="3" s="1"/>
  <c r="O1867" i="3" s="1"/>
  <c r="M1868" i="3"/>
  <c r="N1868" i="3" s="1"/>
  <c r="O1868" i="3" s="1"/>
  <c r="M1869" i="3"/>
  <c r="N1869" i="3" s="1"/>
  <c r="O1869" i="3" s="1"/>
  <c r="M1870" i="3"/>
  <c r="N1870" i="3" s="1"/>
  <c r="O1870" i="3" s="1"/>
  <c r="M1871" i="3"/>
  <c r="N1871" i="3" s="1"/>
  <c r="O1871" i="3" s="1"/>
  <c r="M1872" i="3"/>
  <c r="N1872" i="3" s="1"/>
  <c r="O1872" i="3" s="1"/>
  <c r="M1873" i="3"/>
  <c r="N1873" i="3" s="1"/>
  <c r="O1873" i="3" s="1"/>
  <c r="M1874" i="3"/>
  <c r="N1874" i="3" s="1"/>
  <c r="O1874" i="3" s="1"/>
  <c r="M1875" i="3"/>
  <c r="N1875" i="3" s="1"/>
  <c r="O1875" i="3" s="1"/>
  <c r="M1876" i="3"/>
  <c r="N1876" i="3" s="1"/>
  <c r="O1876" i="3" s="1"/>
  <c r="M1877" i="3"/>
  <c r="N1877" i="3" s="1"/>
  <c r="O1877" i="3" s="1"/>
  <c r="M1878" i="3"/>
  <c r="N1878" i="3" s="1"/>
  <c r="O1878" i="3" s="1"/>
  <c r="M1879" i="3"/>
  <c r="N1879" i="3" s="1"/>
  <c r="O1879" i="3" s="1"/>
  <c r="M1880" i="3"/>
  <c r="N1880" i="3" s="1"/>
  <c r="O1880" i="3" s="1"/>
  <c r="M1881" i="3"/>
  <c r="N1881" i="3" s="1"/>
  <c r="O1881" i="3" s="1"/>
  <c r="M1882" i="3"/>
  <c r="N1882" i="3" s="1"/>
  <c r="O1882" i="3" s="1"/>
  <c r="M1883" i="3"/>
  <c r="N1883" i="3" s="1"/>
  <c r="O1883" i="3" s="1"/>
  <c r="M1884" i="3"/>
  <c r="N1884" i="3" s="1"/>
  <c r="O1884" i="3" s="1"/>
  <c r="M1886" i="3"/>
  <c r="N1886" i="3" s="1"/>
  <c r="O1886" i="3" s="1"/>
  <c r="M1887" i="3"/>
  <c r="N1887" i="3" s="1"/>
  <c r="O1887" i="3" s="1"/>
  <c r="M1888" i="3"/>
  <c r="N1888" i="3" s="1"/>
  <c r="O1888" i="3" s="1"/>
  <c r="M1889" i="3"/>
  <c r="N1889" i="3" s="1"/>
  <c r="O1889" i="3" s="1"/>
  <c r="M1885" i="3"/>
  <c r="N1885" i="3" s="1"/>
  <c r="O1885" i="3" s="1"/>
  <c r="M1890" i="3"/>
  <c r="N1890" i="3" s="1"/>
  <c r="O1890" i="3" s="1"/>
  <c r="M1891" i="3"/>
  <c r="N1891" i="3" s="1"/>
  <c r="O1891" i="3" s="1"/>
  <c r="M1892" i="3"/>
  <c r="N1892" i="3" s="1"/>
  <c r="O1892" i="3" s="1"/>
  <c r="M1893" i="3"/>
  <c r="N1893" i="3" s="1"/>
  <c r="O1893" i="3" s="1"/>
  <c r="M1894" i="3"/>
  <c r="N1894" i="3" s="1"/>
  <c r="O1894" i="3" s="1"/>
  <c r="M1895" i="3"/>
  <c r="N1895" i="3" s="1"/>
  <c r="O1895" i="3" s="1"/>
  <c r="M1896" i="3"/>
  <c r="N1896" i="3" s="1"/>
  <c r="O1896" i="3" s="1"/>
  <c r="M1897" i="3"/>
  <c r="N1897" i="3" s="1"/>
  <c r="O1897" i="3" s="1"/>
  <c r="M1898" i="3"/>
  <c r="N1898" i="3" s="1"/>
  <c r="O1898" i="3" s="1"/>
  <c r="M1899" i="3"/>
  <c r="N1899" i="3" s="1"/>
  <c r="O1899" i="3" s="1"/>
  <c r="M1900" i="3"/>
  <c r="N1900" i="3" s="1"/>
  <c r="O1900" i="3" s="1"/>
  <c r="M1901" i="3"/>
  <c r="N1901" i="3" s="1"/>
  <c r="O1901" i="3" s="1"/>
  <c r="M1902" i="3"/>
  <c r="N1902" i="3" s="1"/>
  <c r="O1902" i="3" s="1"/>
  <c r="M1903" i="3"/>
  <c r="N1903" i="3" s="1"/>
  <c r="O1903" i="3" s="1"/>
  <c r="M1904" i="3"/>
  <c r="N1904" i="3" s="1"/>
  <c r="O1904" i="3" s="1"/>
  <c r="M1905" i="3"/>
  <c r="N1905" i="3" s="1"/>
  <c r="O1905" i="3" s="1"/>
  <c r="M1906" i="3"/>
  <c r="N1906" i="3" s="1"/>
  <c r="O1906" i="3" s="1"/>
  <c r="M1907" i="3"/>
  <c r="N1907" i="3" s="1"/>
  <c r="O1907" i="3" s="1"/>
  <c r="M1908" i="3"/>
  <c r="N1908" i="3" s="1"/>
  <c r="O1908" i="3" s="1"/>
  <c r="M1909" i="3"/>
  <c r="N1909" i="3" s="1"/>
  <c r="O1909" i="3" s="1"/>
  <c r="M1910" i="3"/>
  <c r="N1910" i="3" s="1"/>
  <c r="O1910" i="3" s="1"/>
  <c r="M1911" i="3"/>
  <c r="N1911" i="3" s="1"/>
  <c r="O1911" i="3" s="1"/>
  <c r="M1912" i="3"/>
  <c r="N1912" i="3" s="1"/>
  <c r="O1912" i="3" s="1"/>
  <c r="M1913" i="3"/>
  <c r="N1913" i="3" s="1"/>
  <c r="O1913" i="3" s="1"/>
  <c r="M1914" i="3"/>
  <c r="N1914" i="3" s="1"/>
  <c r="O1914" i="3" s="1"/>
  <c r="M1915" i="3"/>
  <c r="N1915" i="3" s="1"/>
  <c r="O1915" i="3" s="1"/>
  <c r="M1916" i="3"/>
  <c r="N1916" i="3" s="1"/>
  <c r="O1916" i="3" s="1"/>
  <c r="M1917" i="3"/>
  <c r="N1917" i="3" s="1"/>
  <c r="O1917" i="3" s="1"/>
  <c r="M1918" i="3"/>
  <c r="N1918" i="3" s="1"/>
  <c r="O1918" i="3" s="1"/>
  <c r="M1919" i="3"/>
  <c r="N1919" i="3" s="1"/>
  <c r="O1919" i="3" s="1"/>
  <c r="M1920" i="3"/>
  <c r="N1920" i="3" s="1"/>
  <c r="O1920" i="3" s="1"/>
  <c r="M1921" i="3"/>
  <c r="N1921" i="3" s="1"/>
  <c r="O1921" i="3" s="1"/>
  <c r="M1922" i="3"/>
  <c r="N1922" i="3" s="1"/>
  <c r="O1922" i="3" s="1"/>
  <c r="M1923" i="3"/>
  <c r="N1923" i="3" s="1"/>
  <c r="O1923" i="3" s="1"/>
  <c r="M1924" i="3"/>
  <c r="N1924" i="3" s="1"/>
  <c r="O1924" i="3" s="1"/>
  <c r="M1925" i="3"/>
  <c r="N1925" i="3" s="1"/>
  <c r="O1925" i="3" s="1"/>
  <c r="M1926" i="3"/>
  <c r="N1926" i="3" s="1"/>
  <c r="O1926" i="3" s="1"/>
  <c r="M1927" i="3"/>
  <c r="N1927" i="3" s="1"/>
  <c r="O1927" i="3" s="1"/>
  <c r="M1928" i="3"/>
  <c r="N1928" i="3" s="1"/>
  <c r="O1928" i="3" s="1"/>
  <c r="M1929" i="3"/>
  <c r="N1929" i="3" s="1"/>
  <c r="O1929" i="3" s="1"/>
  <c r="M1930" i="3"/>
  <c r="N1930" i="3" s="1"/>
  <c r="O1930" i="3" s="1"/>
  <c r="M1931" i="3"/>
  <c r="N1931" i="3" s="1"/>
  <c r="O1931" i="3" s="1"/>
  <c r="M1932" i="3"/>
  <c r="N1932" i="3" s="1"/>
  <c r="O1932" i="3" s="1"/>
  <c r="M1933" i="3"/>
  <c r="N1933" i="3" s="1"/>
  <c r="O1933" i="3" s="1"/>
  <c r="M1934" i="3"/>
  <c r="N1934" i="3" s="1"/>
  <c r="O1934" i="3" s="1"/>
  <c r="M1935" i="3"/>
  <c r="N1935" i="3" s="1"/>
  <c r="O1935" i="3" s="1"/>
  <c r="M1936" i="3"/>
  <c r="N1936" i="3" s="1"/>
  <c r="O1936" i="3" s="1"/>
  <c r="M1937" i="3"/>
  <c r="N1937" i="3" s="1"/>
  <c r="O1937" i="3" s="1"/>
  <c r="M1938" i="3"/>
  <c r="N1938" i="3" s="1"/>
  <c r="O1938" i="3" s="1"/>
  <c r="M1939" i="3"/>
  <c r="N1939" i="3" s="1"/>
  <c r="O1939" i="3" s="1"/>
  <c r="M1940" i="3"/>
  <c r="N1940" i="3" s="1"/>
  <c r="O1940" i="3" s="1"/>
  <c r="M1941" i="3"/>
  <c r="N1941" i="3" s="1"/>
  <c r="O1941" i="3" s="1"/>
  <c r="M1942" i="3"/>
  <c r="N1942" i="3" s="1"/>
  <c r="O1942" i="3" s="1"/>
  <c r="M1943" i="3"/>
  <c r="N1943" i="3" s="1"/>
  <c r="O1943" i="3" s="1"/>
  <c r="M1944" i="3"/>
  <c r="N1944" i="3" s="1"/>
  <c r="O1944" i="3" s="1"/>
  <c r="M1945" i="3"/>
  <c r="N1945" i="3" s="1"/>
  <c r="O1945" i="3" s="1"/>
  <c r="M1946" i="3"/>
  <c r="N1946" i="3" s="1"/>
  <c r="O1946" i="3" s="1"/>
  <c r="M1947" i="3"/>
  <c r="N1947" i="3" s="1"/>
  <c r="O1947" i="3" s="1"/>
  <c r="M1948" i="3"/>
  <c r="N1948" i="3" s="1"/>
  <c r="O1948" i="3" s="1"/>
  <c r="M1949" i="3"/>
  <c r="N1949" i="3" s="1"/>
  <c r="O1949" i="3" s="1"/>
  <c r="M1950" i="3"/>
  <c r="N1950" i="3" s="1"/>
  <c r="O1950" i="3" s="1"/>
  <c r="M1951" i="3"/>
  <c r="N1951" i="3" s="1"/>
  <c r="O1951" i="3" s="1"/>
  <c r="M1952" i="3"/>
  <c r="N1952" i="3" s="1"/>
  <c r="O1952" i="3" s="1"/>
  <c r="M1953" i="3"/>
  <c r="N1953" i="3" s="1"/>
  <c r="O1953" i="3" s="1"/>
  <c r="M1954" i="3"/>
  <c r="N1954" i="3" s="1"/>
  <c r="O1954" i="3" s="1"/>
  <c r="M1955" i="3"/>
  <c r="N1955" i="3" s="1"/>
  <c r="O1955" i="3" s="1"/>
  <c r="M1956" i="3"/>
  <c r="N1956" i="3" s="1"/>
  <c r="O1956" i="3" s="1"/>
  <c r="M1957" i="3"/>
  <c r="N1957" i="3" s="1"/>
  <c r="O1957" i="3" s="1"/>
  <c r="M1958" i="3"/>
  <c r="N1958" i="3" s="1"/>
  <c r="O1958" i="3" s="1"/>
  <c r="M1959" i="3"/>
  <c r="N1959" i="3" s="1"/>
  <c r="O1959" i="3" s="1"/>
  <c r="M1960" i="3"/>
  <c r="N1960" i="3" s="1"/>
  <c r="O1960" i="3" s="1"/>
  <c r="M1961" i="3"/>
  <c r="N1961" i="3" s="1"/>
  <c r="O1961" i="3" s="1"/>
  <c r="M1962" i="3"/>
  <c r="N1962" i="3" s="1"/>
  <c r="O1962" i="3" s="1"/>
  <c r="M1963" i="3"/>
  <c r="N1963" i="3" s="1"/>
  <c r="O1963" i="3" s="1"/>
  <c r="M1964" i="3"/>
  <c r="N1964" i="3" s="1"/>
  <c r="O1964" i="3" s="1"/>
  <c r="M1965" i="3"/>
  <c r="N1965" i="3" s="1"/>
  <c r="O1965" i="3" s="1"/>
  <c r="M1966" i="3"/>
  <c r="N1966" i="3" s="1"/>
  <c r="O1966" i="3" s="1"/>
  <c r="M1967" i="3"/>
  <c r="N1967" i="3" s="1"/>
  <c r="O1967" i="3" s="1"/>
  <c r="M1968" i="3"/>
  <c r="N1968" i="3" s="1"/>
  <c r="O1968" i="3" s="1"/>
  <c r="M1969" i="3"/>
  <c r="N1969" i="3" s="1"/>
  <c r="O1969" i="3" s="1"/>
  <c r="M1970" i="3"/>
  <c r="N1970" i="3" s="1"/>
  <c r="O1970" i="3" s="1"/>
  <c r="M1971" i="3"/>
  <c r="N1971" i="3" s="1"/>
  <c r="O1971" i="3" s="1"/>
  <c r="M1972" i="3"/>
  <c r="N1972" i="3" s="1"/>
  <c r="O1972" i="3" s="1"/>
  <c r="M1973" i="3"/>
  <c r="N1973" i="3" s="1"/>
  <c r="O1973" i="3" s="1"/>
  <c r="M1974" i="3"/>
  <c r="N1974" i="3" s="1"/>
  <c r="O1974" i="3" s="1"/>
  <c r="M1975" i="3"/>
  <c r="N1975" i="3" s="1"/>
  <c r="O1975" i="3" s="1"/>
  <c r="M1976" i="3"/>
  <c r="N1976" i="3" s="1"/>
  <c r="O1976" i="3" s="1"/>
  <c r="M1977" i="3"/>
  <c r="N1977" i="3" s="1"/>
  <c r="O1977" i="3" s="1"/>
  <c r="M1978" i="3"/>
  <c r="N1978" i="3" s="1"/>
  <c r="O1978" i="3" s="1"/>
  <c r="M1979" i="3"/>
  <c r="N1979" i="3" s="1"/>
  <c r="O1979" i="3" s="1"/>
  <c r="M1980" i="3"/>
  <c r="N1980" i="3" s="1"/>
  <c r="O1980" i="3" s="1"/>
  <c r="M1981" i="3"/>
  <c r="N1981" i="3" s="1"/>
  <c r="O1981" i="3" s="1"/>
  <c r="M1983" i="3"/>
  <c r="N1983" i="3" s="1"/>
  <c r="O1983" i="3" s="1"/>
  <c r="M1984" i="3"/>
  <c r="N1984" i="3" s="1"/>
  <c r="O1984" i="3" s="1"/>
  <c r="M1985" i="3"/>
  <c r="N1985" i="3" s="1"/>
  <c r="O1985" i="3" s="1"/>
  <c r="M1986" i="3"/>
  <c r="N1986" i="3" s="1"/>
  <c r="O1986" i="3" s="1"/>
  <c r="M1987" i="3"/>
  <c r="N1987" i="3" s="1"/>
  <c r="O1987" i="3" s="1"/>
  <c r="M1988" i="3"/>
  <c r="N1988" i="3" s="1"/>
  <c r="O1988" i="3" s="1"/>
  <c r="M1989" i="3"/>
  <c r="N1989" i="3" s="1"/>
  <c r="O1989" i="3" s="1"/>
  <c r="M1990" i="3"/>
  <c r="N1990" i="3" s="1"/>
  <c r="O1990" i="3" s="1"/>
  <c r="M1991" i="3"/>
  <c r="N1991" i="3" s="1"/>
  <c r="O1991" i="3" s="1"/>
  <c r="M1992" i="3"/>
  <c r="N1992" i="3" s="1"/>
  <c r="O1992" i="3" s="1"/>
  <c r="M1993" i="3"/>
  <c r="N1993" i="3" s="1"/>
  <c r="O1993" i="3" s="1"/>
  <c r="M1994" i="3"/>
  <c r="N1994" i="3" s="1"/>
  <c r="O1994" i="3" s="1"/>
  <c r="M1995" i="3"/>
  <c r="N1995" i="3" s="1"/>
  <c r="O1995" i="3" s="1"/>
  <c r="M1996" i="3"/>
  <c r="N1996" i="3" s="1"/>
  <c r="O1996" i="3" s="1"/>
  <c r="M1997" i="3"/>
  <c r="N1997" i="3" s="1"/>
  <c r="O1997" i="3" s="1"/>
  <c r="M1998" i="3"/>
  <c r="N1998" i="3" s="1"/>
  <c r="O1998" i="3" s="1"/>
  <c r="M1999" i="3"/>
  <c r="N1999" i="3" s="1"/>
  <c r="O1999" i="3" s="1"/>
  <c r="M2000" i="3"/>
  <c r="N2000" i="3" s="1"/>
  <c r="O2000" i="3" s="1"/>
  <c r="M2001" i="3"/>
  <c r="N2001" i="3" s="1"/>
  <c r="O2001" i="3" s="1"/>
  <c r="M2002" i="3"/>
  <c r="N2002" i="3" s="1"/>
  <c r="O2002" i="3" s="1"/>
  <c r="M2003" i="3"/>
  <c r="N2003" i="3" s="1"/>
  <c r="O2003" i="3" s="1"/>
  <c r="M2004" i="3"/>
  <c r="N2004" i="3" s="1"/>
  <c r="O2004" i="3" s="1"/>
  <c r="M2005" i="3"/>
  <c r="N2005" i="3" s="1"/>
  <c r="O2005" i="3" s="1"/>
  <c r="M2006" i="3"/>
  <c r="N2006" i="3" s="1"/>
  <c r="O2006" i="3" s="1"/>
  <c r="M2007" i="3"/>
  <c r="N2007" i="3" s="1"/>
  <c r="O2007" i="3" s="1"/>
  <c r="M2008" i="3"/>
  <c r="N2008" i="3" s="1"/>
  <c r="O2008" i="3" s="1"/>
  <c r="M2009" i="3"/>
  <c r="N2009" i="3" s="1"/>
  <c r="O2009" i="3" s="1"/>
  <c r="M2010" i="3"/>
  <c r="N2010" i="3" s="1"/>
  <c r="O2010" i="3" s="1"/>
  <c r="M2011" i="3"/>
  <c r="N2011" i="3" s="1"/>
  <c r="O2011" i="3" s="1"/>
  <c r="M2012" i="3"/>
  <c r="N2012" i="3" s="1"/>
  <c r="O2012" i="3" s="1"/>
  <c r="M2013" i="3"/>
  <c r="N2013" i="3" s="1"/>
  <c r="O2013" i="3" s="1"/>
  <c r="M2014" i="3"/>
  <c r="N2014" i="3" s="1"/>
  <c r="O2014" i="3" s="1"/>
  <c r="M2015" i="3"/>
  <c r="N2015" i="3" s="1"/>
  <c r="O2015" i="3" s="1"/>
  <c r="M2016" i="3"/>
  <c r="N2016" i="3" s="1"/>
  <c r="O2016" i="3" s="1"/>
  <c r="M2017" i="3"/>
  <c r="N2017" i="3" s="1"/>
  <c r="O2017" i="3" s="1"/>
  <c r="M2018" i="3"/>
  <c r="N2018" i="3" s="1"/>
  <c r="O2018" i="3" s="1"/>
  <c r="M2019" i="3"/>
  <c r="N2019" i="3" s="1"/>
  <c r="O2019" i="3" s="1"/>
  <c r="M2020" i="3"/>
  <c r="N2020" i="3" s="1"/>
  <c r="O2020" i="3" s="1"/>
  <c r="M2021" i="3"/>
  <c r="N2021" i="3" s="1"/>
  <c r="O2021" i="3" s="1"/>
  <c r="M2022" i="3"/>
  <c r="N2022" i="3" s="1"/>
  <c r="O2022" i="3" s="1"/>
  <c r="M2023" i="3"/>
  <c r="N2023" i="3" s="1"/>
  <c r="O2023" i="3" s="1"/>
  <c r="M2024" i="3"/>
  <c r="N2024" i="3" s="1"/>
  <c r="O2024" i="3" s="1"/>
  <c r="M2025" i="3"/>
  <c r="N2025" i="3" s="1"/>
  <c r="O2025" i="3" s="1"/>
  <c r="M2026" i="3"/>
  <c r="N2026" i="3" s="1"/>
  <c r="O2026" i="3" s="1"/>
  <c r="M2027" i="3"/>
  <c r="N2027" i="3" s="1"/>
  <c r="O2027" i="3" s="1"/>
  <c r="M2028" i="3"/>
  <c r="N2028" i="3" s="1"/>
  <c r="O2028" i="3" s="1"/>
  <c r="M2029" i="3"/>
  <c r="N2029" i="3" s="1"/>
  <c r="O2029" i="3" s="1"/>
  <c r="M2030" i="3"/>
  <c r="N2030" i="3" s="1"/>
  <c r="O2030" i="3" s="1"/>
  <c r="M2031" i="3"/>
  <c r="N2031" i="3" s="1"/>
  <c r="O2031" i="3" s="1"/>
  <c r="M2032" i="3"/>
  <c r="N2032" i="3" s="1"/>
  <c r="O2032" i="3" s="1"/>
  <c r="M2033" i="3"/>
  <c r="N2033" i="3" s="1"/>
  <c r="O2033" i="3" s="1"/>
  <c r="M2034" i="3"/>
  <c r="N2034" i="3" s="1"/>
  <c r="O2034" i="3" s="1"/>
  <c r="M2035" i="3"/>
  <c r="N2035" i="3" s="1"/>
  <c r="O2035" i="3" s="1"/>
  <c r="M2036" i="3"/>
  <c r="N2036" i="3" s="1"/>
  <c r="O2036" i="3" s="1"/>
  <c r="M2037" i="3"/>
  <c r="N2037" i="3" s="1"/>
  <c r="O2037" i="3" s="1"/>
  <c r="M2038" i="3"/>
  <c r="N2038" i="3" s="1"/>
  <c r="O2038" i="3" s="1"/>
  <c r="M2039" i="3"/>
  <c r="N2039" i="3" s="1"/>
  <c r="O2039" i="3" s="1"/>
  <c r="M2040" i="3"/>
  <c r="N2040" i="3" s="1"/>
  <c r="O2040" i="3" s="1"/>
  <c r="M2041" i="3"/>
  <c r="N2041" i="3" s="1"/>
  <c r="O2041" i="3" s="1"/>
  <c r="M2042" i="3"/>
  <c r="N2042" i="3" s="1"/>
  <c r="O2042" i="3" s="1"/>
  <c r="M2043" i="3"/>
  <c r="N2043" i="3" s="1"/>
  <c r="O2043" i="3" s="1"/>
  <c r="M2044" i="3"/>
  <c r="N2044" i="3" s="1"/>
  <c r="O2044" i="3" s="1"/>
  <c r="M2045" i="3"/>
  <c r="N2045" i="3" s="1"/>
  <c r="O2045" i="3" s="1"/>
  <c r="M2046" i="3"/>
  <c r="N2046" i="3" s="1"/>
  <c r="O2046" i="3" s="1"/>
  <c r="M2047" i="3"/>
  <c r="N2047" i="3" s="1"/>
  <c r="O2047" i="3" s="1"/>
  <c r="M2048" i="3"/>
  <c r="N2048" i="3" s="1"/>
  <c r="O2048" i="3" s="1"/>
  <c r="M2049" i="3"/>
  <c r="N2049" i="3" s="1"/>
  <c r="O2049" i="3" s="1"/>
  <c r="M2050" i="3"/>
  <c r="N2050" i="3" s="1"/>
  <c r="O2050" i="3" s="1"/>
  <c r="M2051" i="3"/>
  <c r="N2051" i="3" s="1"/>
  <c r="O2051" i="3" s="1"/>
  <c r="M2052" i="3"/>
  <c r="N2052" i="3" s="1"/>
  <c r="O2052" i="3" s="1"/>
  <c r="M2053" i="3"/>
  <c r="N2053" i="3" s="1"/>
  <c r="O2053" i="3" s="1"/>
  <c r="M2054" i="3"/>
  <c r="N2054" i="3" s="1"/>
  <c r="O2054" i="3" s="1"/>
  <c r="M2055" i="3"/>
  <c r="N2055" i="3" s="1"/>
  <c r="O2055" i="3" s="1"/>
  <c r="M2056" i="3"/>
  <c r="N2056" i="3" s="1"/>
  <c r="O2056" i="3" s="1"/>
  <c r="M2057" i="3"/>
  <c r="N2057" i="3" s="1"/>
  <c r="O2057" i="3" s="1"/>
  <c r="M2058" i="3"/>
  <c r="N2058" i="3" s="1"/>
  <c r="O2058" i="3" s="1"/>
  <c r="M2059" i="3"/>
  <c r="N2059" i="3" s="1"/>
  <c r="O2059" i="3" s="1"/>
  <c r="M2060" i="3"/>
  <c r="N2060" i="3" s="1"/>
  <c r="O2060" i="3" s="1"/>
  <c r="M2061" i="3"/>
  <c r="N2061" i="3" s="1"/>
  <c r="O2061" i="3" s="1"/>
  <c r="M2062" i="3"/>
  <c r="N2062" i="3" s="1"/>
  <c r="O2062" i="3" s="1"/>
  <c r="M2063" i="3"/>
  <c r="N2063" i="3" s="1"/>
  <c r="O2063" i="3" s="1"/>
  <c r="M2064" i="3"/>
  <c r="N2064" i="3" s="1"/>
  <c r="O2064" i="3" s="1"/>
  <c r="M2065" i="3"/>
  <c r="N2065" i="3" s="1"/>
  <c r="O2065" i="3" s="1"/>
  <c r="M2066" i="3"/>
  <c r="N2066" i="3" s="1"/>
  <c r="O2066" i="3" s="1"/>
  <c r="M2067" i="3"/>
  <c r="N2067" i="3" s="1"/>
  <c r="O2067" i="3" s="1"/>
  <c r="M2068" i="3"/>
  <c r="N2068" i="3" s="1"/>
  <c r="O2068" i="3" s="1"/>
  <c r="M2069" i="3"/>
  <c r="N2069" i="3" s="1"/>
  <c r="O2069" i="3" s="1"/>
  <c r="M2070" i="3"/>
  <c r="N2070" i="3" s="1"/>
  <c r="O2070" i="3" s="1"/>
  <c r="M2071" i="3"/>
  <c r="N2071" i="3" s="1"/>
  <c r="O2071" i="3" s="1"/>
  <c r="M2072" i="3"/>
  <c r="N2072" i="3" s="1"/>
  <c r="O2072" i="3" s="1"/>
  <c r="M2073" i="3"/>
  <c r="N2073" i="3" s="1"/>
  <c r="O2073" i="3" s="1"/>
  <c r="M2074" i="3"/>
  <c r="N2074" i="3" s="1"/>
  <c r="O2074" i="3" s="1"/>
  <c r="M2075" i="3"/>
  <c r="N2075" i="3" s="1"/>
  <c r="O2075" i="3" s="1"/>
  <c r="M2076" i="3"/>
  <c r="N2076" i="3" s="1"/>
  <c r="O2076" i="3" s="1"/>
  <c r="M2077" i="3"/>
  <c r="N2077" i="3" s="1"/>
  <c r="O2077" i="3" s="1"/>
  <c r="M2078" i="3"/>
  <c r="N2078" i="3" s="1"/>
  <c r="O2078" i="3" s="1"/>
  <c r="M2079" i="3"/>
  <c r="N2079" i="3" s="1"/>
  <c r="O2079" i="3" s="1"/>
  <c r="M2080" i="3"/>
  <c r="N2080" i="3" s="1"/>
  <c r="O2080" i="3" s="1"/>
  <c r="M2081" i="3"/>
  <c r="N2081" i="3" s="1"/>
  <c r="O2081" i="3" s="1"/>
  <c r="M2082" i="3"/>
  <c r="N2082" i="3" s="1"/>
  <c r="O2082" i="3" s="1"/>
  <c r="M2083" i="3"/>
  <c r="N2083" i="3" s="1"/>
  <c r="O2083" i="3" s="1"/>
  <c r="M2084" i="3"/>
  <c r="N2084" i="3" s="1"/>
  <c r="O2084" i="3" s="1"/>
  <c r="M2085" i="3"/>
  <c r="N2085" i="3" s="1"/>
  <c r="O2085" i="3" s="1"/>
  <c r="M2086" i="3"/>
  <c r="N2086" i="3" s="1"/>
  <c r="O2086" i="3" s="1"/>
  <c r="M2087" i="3"/>
  <c r="N2087" i="3" s="1"/>
  <c r="O2087" i="3" s="1"/>
  <c r="M2088" i="3"/>
  <c r="N2088" i="3" s="1"/>
  <c r="O2088" i="3" s="1"/>
  <c r="M2089" i="3"/>
  <c r="N2089" i="3" s="1"/>
  <c r="O2089" i="3" s="1"/>
  <c r="M2090" i="3"/>
  <c r="N2090" i="3" s="1"/>
  <c r="O2090" i="3" s="1"/>
  <c r="M2091" i="3"/>
  <c r="N2091" i="3" s="1"/>
  <c r="O2091" i="3" s="1"/>
  <c r="M2092" i="3"/>
  <c r="N2092" i="3" s="1"/>
  <c r="O2092" i="3" s="1"/>
  <c r="M2093" i="3"/>
  <c r="N2093" i="3" s="1"/>
  <c r="O2093" i="3" s="1"/>
  <c r="M2094" i="3"/>
  <c r="N2094" i="3" s="1"/>
  <c r="O2094" i="3" s="1"/>
  <c r="M2095" i="3"/>
  <c r="N2095" i="3" s="1"/>
  <c r="O2095" i="3" s="1"/>
  <c r="M2096" i="3"/>
  <c r="N2096" i="3" s="1"/>
  <c r="O2096" i="3" s="1"/>
  <c r="M2097" i="3"/>
  <c r="N2097" i="3" s="1"/>
  <c r="O2097" i="3" s="1"/>
  <c r="M2098" i="3"/>
  <c r="N2098" i="3" s="1"/>
  <c r="O2098" i="3" s="1"/>
  <c r="M2099" i="3"/>
  <c r="N2099" i="3" s="1"/>
  <c r="O2099" i="3" s="1"/>
  <c r="M2100" i="3"/>
  <c r="N2100" i="3" s="1"/>
  <c r="O2100" i="3" s="1"/>
  <c r="M2101" i="3"/>
  <c r="N2101" i="3" s="1"/>
  <c r="O2101" i="3" s="1"/>
  <c r="M2102" i="3"/>
  <c r="N2102" i="3" s="1"/>
  <c r="O2102" i="3" s="1"/>
  <c r="M2103" i="3"/>
  <c r="N2103" i="3" s="1"/>
  <c r="O2103" i="3" s="1"/>
  <c r="M2104" i="3"/>
  <c r="N2104" i="3" s="1"/>
  <c r="O2104" i="3" s="1"/>
  <c r="M2105" i="3"/>
  <c r="N2105" i="3" s="1"/>
  <c r="O2105" i="3" s="1"/>
  <c r="M2106" i="3"/>
  <c r="N2106" i="3" s="1"/>
  <c r="O2106" i="3" s="1"/>
  <c r="M2107" i="3"/>
  <c r="N2107" i="3" s="1"/>
  <c r="O2107" i="3" s="1"/>
  <c r="M2108" i="3"/>
  <c r="N2108" i="3" s="1"/>
  <c r="O2108" i="3" s="1"/>
  <c r="M2109" i="3"/>
  <c r="N2109" i="3" s="1"/>
  <c r="O2109" i="3" s="1"/>
  <c r="M2110" i="3"/>
  <c r="N2110" i="3" s="1"/>
  <c r="O2110" i="3" s="1"/>
  <c r="M2111" i="3"/>
  <c r="N2111" i="3" s="1"/>
  <c r="O2111" i="3" s="1"/>
  <c r="M2112" i="3"/>
  <c r="N2112" i="3" s="1"/>
  <c r="O2112" i="3" s="1"/>
  <c r="M2113" i="3"/>
  <c r="N2113" i="3" s="1"/>
  <c r="O2113" i="3" s="1"/>
  <c r="M2114" i="3"/>
  <c r="N2114" i="3" s="1"/>
  <c r="O2114" i="3" s="1"/>
  <c r="M2115" i="3"/>
  <c r="N2115" i="3" s="1"/>
  <c r="O2115" i="3" s="1"/>
  <c r="M2116" i="3"/>
  <c r="N2116" i="3" s="1"/>
  <c r="O2116" i="3" s="1"/>
  <c r="M2117" i="3"/>
  <c r="N2117" i="3" s="1"/>
  <c r="O2117" i="3" s="1"/>
  <c r="M2118" i="3"/>
  <c r="N2118" i="3" s="1"/>
  <c r="O2118" i="3" s="1"/>
  <c r="M2119" i="3"/>
  <c r="N2119" i="3" s="1"/>
  <c r="O2119" i="3" s="1"/>
  <c r="M2120" i="3"/>
  <c r="N2120" i="3" s="1"/>
  <c r="O2120" i="3" s="1"/>
  <c r="M2121" i="3"/>
  <c r="N2121" i="3" s="1"/>
  <c r="O2121" i="3" s="1"/>
  <c r="M2122" i="3"/>
  <c r="N2122" i="3" s="1"/>
  <c r="O2122" i="3" s="1"/>
  <c r="M2123" i="3"/>
  <c r="N2123" i="3" s="1"/>
  <c r="O2123" i="3" s="1"/>
  <c r="M2124" i="3"/>
  <c r="N2124" i="3" s="1"/>
  <c r="O2124" i="3" s="1"/>
  <c r="M2126" i="3"/>
  <c r="N2126" i="3" s="1"/>
  <c r="O2126" i="3" s="1"/>
  <c r="M2127" i="3"/>
  <c r="N2127" i="3" s="1"/>
  <c r="O2127" i="3" s="1"/>
  <c r="M2128" i="3"/>
  <c r="N2128" i="3" s="1"/>
  <c r="O2128" i="3" s="1"/>
  <c r="M2129" i="3"/>
  <c r="N2129" i="3" s="1"/>
  <c r="O2129" i="3" s="1"/>
  <c r="M2130" i="3"/>
  <c r="N2130" i="3" s="1"/>
  <c r="O2130" i="3" s="1"/>
  <c r="M2131" i="3"/>
  <c r="N2131" i="3" s="1"/>
  <c r="O2131" i="3" s="1"/>
  <c r="M2132" i="3"/>
  <c r="N2132" i="3" s="1"/>
  <c r="O2132" i="3" s="1"/>
  <c r="M2133" i="3"/>
  <c r="N2133" i="3" s="1"/>
  <c r="O2133" i="3" s="1"/>
  <c r="M2134" i="3"/>
  <c r="N2134" i="3" s="1"/>
  <c r="O2134" i="3" s="1"/>
  <c r="M2135" i="3"/>
  <c r="N2135" i="3" s="1"/>
  <c r="O2135" i="3" s="1"/>
  <c r="M2136" i="3"/>
  <c r="N2136" i="3" s="1"/>
  <c r="O2136" i="3" s="1"/>
  <c r="M2137" i="3"/>
  <c r="N2137" i="3" s="1"/>
  <c r="O2137" i="3" s="1"/>
  <c r="M2138" i="3"/>
  <c r="N2138" i="3" s="1"/>
  <c r="O2138" i="3" s="1"/>
  <c r="M2139" i="3"/>
  <c r="N2139" i="3" s="1"/>
  <c r="O2139" i="3" s="1"/>
  <c r="M2140" i="3"/>
  <c r="N2140" i="3" s="1"/>
  <c r="O2140" i="3" s="1"/>
  <c r="M2141" i="3"/>
  <c r="N2141" i="3" s="1"/>
  <c r="O2141" i="3" s="1"/>
  <c r="M2142" i="3"/>
  <c r="N2142" i="3" s="1"/>
  <c r="O2142" i="3" s="1"/>
  <c r="M2143" i="3"/>
  <c r="N2143" i="3" s="1"/>
  <c r="O2143" i="3" s="1"/>
  <c r="M2144" i="3"/>
  <c r="N2144" i="3" s="1"/>
  <c r="O2144" i="3" s="1"/>
  <c r="M2145" i="3"/>
  <c r="N2145" i="3" s="1"/>
  <c r="O2145" i="3" s="1"/>
  <c r="M2146" i="3"/>
  <c r="N2146" i="3" s="1"/>
  <c r="O2146" i="3" s="1"/>
  <c r="M2147" i="3"/>
  <c r="N2147" i="3" s="1"/>
  <c r="O2147" i="3" s="1"/>
  <c r="M2149" i="3"/>
  <c r="N2149" i="3" s="1"/>
  <c r="O2149" i="3" s="1"/>
  <c r="M2150" i="3"/>
  <c r="N2150" i="3" s="1"/>
  <c r="O2150" i="3" s="1"/>
  <c r="M2151" i="3"/>
  <c r="N2151" i="3" s="1"/>
  <c r="O2151" i="3" s="1"/>
  <c r="M2152" i="3"/>
  <c r="N2152" i="3" s="1"/>
  <c r="O2152" i="3" s="1"/>
  <c r="M2153" i="3"/>
  <c r="N2153" i="3" s="1"/>
  <c r="O2153" i="3" s="1"/>
  <c r="M2154" i="3"/>
  <c r="N2154" i="3" s="1"/>
  <c r="O2154" i="3" s="1"/>
  <c r="M2155" i="3"/>
  <c r="N2155" i="3" s="1"/>
  <c r="O2155" i="3" s="1"/>
  <c r="M2156" i="3"/>
  <c r="N2156" i="3" s="1"/>
  <c r="O2156" i="3" s="1"/>
  <c r="M2157" i="3"/>
  <c r="N2157" i="3" s="1"/>
  <c r="O2157" i="3" s="1"/>
  <c r="M2158" i="3"/>
  <c r="N2158" i="3" s="1"/>
  <c r="O2158" i="3" s="1"/>
  <c r="M2159" i="3"/>
  <c r="N2159" i="3" s="1"/>
  <c r="O2159" i="3" s="1"/>
  <c r="M2160" i="3"/>
  <c r="N2160" i="3" s="1"/>
  <c r="O2160" i="3" s="1"/>
  <c r="M2161" i="3"/>
  <c r="N2161" i="3" s="1"/>
  <c r="O2161" i="3" s="1"/>
  <c r="M2162" i="3"/>
  <c r="N2162" i="3" s="1"/>
  <c r="O2162" i="3" s="1"/>
  <c r="M2163" i="3"/>
  <c r="N2163" i="3" s="1"/>
  <c r="O2163" i="3" s="1"/>
  <c r="M2164" i="3"/>
  <c r="N2164" i="3" s="1"/>
  <c r="O2164" i="3" s="1"/>
  <c r="M2165" i="3"/>
  <c r="N2165" i="3" s="1"/>
  <c r="O2165" i="3" s="1"/>
  <c r="M2166" i="3"/>
  <c r="N2166" i="3" s="1"/>
  <c r="O2166" i="3" s="1"/>
  <c r="M2167" i="3"/>
  <c r="N2167" i="3" s="1"/>
  <c r="O2167" i="3" s="1"/>
  <c r="M2168" i="3"/>
  <c r="N2168" i="3" s="1"/>
  <c r="O2168" i="3" s="1"/>
  <c r="M2169" i="3"/>
  <c r="N2169" i="3" s="1"/>
  <c r="O2169" i="3" s="1"/>
  <c r="M2170" i="3"/>
  <c r="N2170" i="3" s="1"/>
  <c r="O2170" i="3" s="1"/>
  <c r="M2171" i="3"/>
  <c r="N2171" i="3" s="1"/>
  <c r="O2171" i="3" s="1"/>
  <c r="M2172" i="3"/>
  <c r="N2172" i="3" s="1"/>
  <c r="O2172" i="3" s="1"/>
  <c r="M2173" i="3"/>
  <c r="N2173" i="3" s="1"/>
  <c r="O2173" i="3" s="1"/>
  <c r="M2174" i="3"/>
  <c r="N2174" i="3" s="1"/>
  <c r="O2174" i="3" s="1"/>
  <c r="M2175" i="3"/>
  <c r="N2175" i="3" s="1"/>
  <c r="O2175" i="3" s="1"/>
  <c r="M2176" i="3"/>
  <c r="N2176" i="3" s="1"/>
  <c r="O2176" i="3" s="1"/>
  <c r="M2177" i="3"/>
  <c r="N2177" i="3" s="1"/>
  <c r="O2177" i="3" s="1"/>
  <c r="M2178" i="3"/>
  <c r="N2178" i="3" s="1"/>
  <c r="O2178" i="3" s="1"/>
  <c r="M2179" i="3"/>
  <c r="N2179" i="3" s="1"/>
  <c r="O2179" i="3" s="1"/>
  <c r="M2180" i="3"/>
  <c r="N2180" i="3" s="1"/>
  <c r="O2180" i="3" s="1"/>
  <c r="M2181" i="3"/>
  <c r="N2181" i="3" s="1"/>
  <c r="O2181" i="3" s="1"/>
  <c r="M2182" i="3"/>
  <c r="N2182" i="3" s="1"/>
  <c r="O2182" i="3" s="1"/>
  <c r="M2183" i="3"/>
  <c r="N2183" i="3" s="1"/>
  <c r="O2183" i="3" s="1"/>
  <c r="M2184" i="3"/>
  <c r="N2184" i="3" s="1"/>
  <c r="O2184" i="3" s="1"/>
  <c r="M2185" i="3"/>
  <c r="N2185" i="3" s="1"/>
  <c r="O2185" i="3" s="1"/>
  <c r="M2186" i="3"/>
  <c r="N2186" i="3" s="1"/>
  <c r="O2186" i="3" s="1"/>
  <c r="M2187" i="3"/>
  <c r="N2187" i="3" s="1"/>
  <c r="O2187" i="3" s="1"/>
  <c r="M2188" i="3"/>
  <c r="N2188" i="3" s="1"/>
  <c r="O2188" i="3" s="1"/>
  <c r="M2189" i="3"/>
  <c r="N2189" i="3" s="1"/>
  <c r="O2189" i="3" s="1"/>
  <c r="M2190" i="3"/>
  <c r="N2190" i="3" s="1"/>
  <c r="O2190" i="3" s="1"/>
  <c r="M2191" i="3"/>
  <c r="N2191" i="3" s="1"/>
  <c r="O2191" i="3" s="1"/>
  <c r="M2192" i="3"/>
  <c r="N2192" i="3" s="1"/>
  <c r="O2192" i="3" s="1"/>
  <c r="M2193" i="3"/>
  <c r="N2193" i="3" s="1"/>
  <c r="O2193" i="3" s="1"/>
  <c r="M2194" i="3"/>
  <c r="N2194" i="3" s="1"/>
  <c r="O2194" i="3" s="1"/>
  <c r="M2195" i="3"/>
  <c r="N2195" i="3" s="1"/>
  <c r="O2195" i="3" s="1"/>
  <c r="M2196" i="3"/>
  <c r="N2196" i="3" s="1"/>
  <c r="O2196" i="3" s="1"/>
  <c r="M2197" i="3"/>
  <c r="N2197" i="3" s="1"/>
  <c r="O2197" i="3" s="1"/>
  <c r="M2198" i="3"/>
  <c r="N2198" i="3" s="1"/>
  <c r="O2198" i="3" s="1"/>
  <c r="M2199" i="3"/>
  <c r="N2199" i="3" s="1"/>
  <c r="O2199" i="3" s="1"/>
  <c r="M2200" i="3"/>
  <c r="N2200" i="3" s="1"/>
  <c r="O2200" i="3" s="1"/>
  <c r="M2201" i="3"/>
  <c r="N2201" i="3" s="1"/>
  <c r="O2201" i="3" s="1"/>
  <c r="M2202" i="3"/>
  <c r="N2202" i="3" s="1"/>
  <c r="O2202" i="3" s="1"/>
  <c r="M2203" i="3"/>
  <c r="N2203" i="3" s="1"/>
  <c r="O2203" i="3" s="1"/>
  <c r="M2204" i="3"/>
  <c r="N2204" i="3" s="1"/>
  <c r="O2204" i="3" s="1"/>
  <c r="M2205" i="3"/>
  <c r="N2205" i="3" s="1"/>
  <c r="O2205" i="3" s="1"/>
  <c r="M2206" i="3"/>
  <c r="N2206" i="3" s="1"/>
  <c r="O2206" i="3" s="1"/>
  <c r="M2207" i="3"/>
  <c r="N2207" i="3" s="1"/>
  <c r="O2207" i="3" s="1"/>
  <c r="M2208" i="3"/>
  <c r="N2208" i="3" s="1"/>
  <c r="O2208" i="3" s="1"/>
  <c r="M2209" i="3"/>
  <c r="N2209" i="3" s="1"/>
  <c r="O2209" i="3" s="1"/>
  <c r="M2210" i="3"/>
  <c r="N2210" i="3" s="1"/>
  <c r="O2210" i="3" s="1"/>
  <c r="M2211" i="3"/>
  <c r="N2211" i="3" s="1"/>
  <c r="O2211" i="3" s="1"/>
  <c r="M2212" i="3"/>
  <c r="N2212" i="3" s="1"/>
  <c r="O2212" i="3" s="1"/>
  <c r="M2213" i="3"/>
  <c r="N2213" i="3" s="1"/>
  <c r="O2213" i="3" s="1"/>
  <c r="M2214" i="3"/>
  <c r="N2214" i="3" s="1"/>
  <c r="O2214" i="3" s="1"/>
  <c r="M2215" i="3"/>
  <c r="N2215" i="3" s="1"/>
  <c r="O2215" i="3" s="1"/>
  <c r="M2216" i="3"/>
  <c r="N2216" i="3" s="1"/>
  <c r="O2216" i="3" s="1"/>
  <c r="M2217" i="3"/>
  <c r="N2217" i="3" s="1"/>
  <c r="O2217" i="3" s="1"/>
  <c r="M2218" i="3"/>
  <c r="N2218" i="3" s="1"/>
  <c r="O2218" i="3" s="1"/>
  <c r="M2219" i="3"/>
  <c r="N2219" i="3" s="1"/>
  <c r="O2219" i="3" s="1"/>
  <c r="M2220" i="3"/>
  <c r="N2220" i="3" s="1"/>
  <c r="O2220" i="3" s="1"/>
  <c r="M2221" i="3"/>
  <c r="N2221" i="3" s="1"/>
  <c r="O2221" i="3" s="1"/>
  <c r="M2222" i="3"/>
  <c r="N2222" i="3" s="1"/>
  <c r="O2222" i="3" s="1"/>
  <c r="M2223" i="3"/>
  <c r="N2223" i="3" s="1"/>
  <c r="O2223" i="3" s="1"/>
  <c r="M2224" i="3"/>
  <c r="N2224" i="3" s="1"/>
  <c r="O2224" i="3" s="1"/>
  <c r="M2225" i="3"/>
  <c r="N2225" i="3" s="1"/>
  <c r="O2225" i="3" s="1"/>
  <c r="M2226" i="3"/>
  <c r="N2226" i="3" s="1"/>
  <c r="O2226" i="3" s="1"/>
  <c r="M2227" i="3"/>
  <c r="N2227" i="3" s="1"/>
  <c r="O2227" i="3" s="1"/>
  <c r="M2228" i="3"/>
  <c r="N2228" i="3" s="1"/>
  <c r="O2228" i="3" s="1"/>
  <c r="M2229" i="3"/>
  <c r="N2229" i="3" s="1"/>
  <c r="O2229" i="3" s="1"/>
  <c r="M2230" i="3"/>
  <c r="N2230" i="3" s="1"/>
  <c r="O2230" i="3" s="1"/>
  <c r="M2231" i="3"/>
  <c r="N2231" i="3" s="1"/>
  <c r="O2231" i="3" s="1"/>
  <c r="M2232" i="3"/>
  <c r="N2232" i="3" s="1"/>
  <c r="O2232" i="3" s="1"/>
  <c r="M2233" i="3"/>
  <c r="N2233" i="3" s="1"/>
  <c r="O2233" i="3" s="1"/>
  <c r="M2234" i="3"/>
  <c r="N2234" i="3" s="1"/>
  <c r="O2234" i="3" s="1"/>
  <c r="M2235" i="3"/>
  <c r="N2235" i="3" s="1"/>
  <c r="O2235" i="3" s="1"/>
  <c r="M2236" i="3"/>
  <c r="N2236" i="3" s="1"/>
  <c r="O2236" i="3" s="1"/>
  <c r="M2237" i="3"/>
  <c r="N2237" i="3" s="1"/>
  <c r="O2237" i="3" s="1"/>
  <c r="M2238" i="3"/>
  <c r="N2238" i="3" s="1"/>
  <c r="O2238" i="3" s="1"/>
  <c r="M2239" i="3"/>
  <c r="N2239" i="3" s="1"/>
  <c r="O2239" i="3" s="1"/>
  <c r="M2240" i="3"/>
  <c r="N2240" i="3" s="1"/>
  <c r="O2240" i="3" s="1"/>
  <c r="M2241" i="3"/>
  <c r="N2241" i="3" s="1"/>
  <c r="O2241" i="3" s="1"/>
  <c r="M2242" i="3"/>
  <c r="N2242" i="3" s="1"/>
  <c r="O2242" i="3" s="1"/>
  <c r="M2243" i="3"/>
  <c r="N2243" i="3" s="1"/>
  <c r="O2243" i="3" s="1"/>
  <c r="M2244" i="3"/>
  <c r="N2244" i="3" s="1"/>
  <c r="O2244" i="3" s="1"/>
  <c r="M2245" i="3"/>
  <c r="N2245" i="3" s="1"/>
  <c r="O2245" i="3" s="1"/>
  <c r="M2246" i="3"/>
  <c r="N2246" i="3" s="1"/>
  <c r="O2246" i="3" s="1"/>
  <c r="M2247" i="3"/>
  <c r="N2247" i="3" s="1"/>
  <c r="O2247" i="3" s="1"/>
  <c r="M2248" i="3"/>
  <c r="N2248" i="3" s="1"/>
  <c r="O2248" i="3" s="1"/>
  <c r="M2249" i="3"/>
  <c r="N2249" i="3" s="1"/>
  <c r="O2249" i="3" s="1"/>
  <c r="M2250" i="3"/>
  <c r="N2250" i="3" s="1"/>
  <c r="O2250" i="3" s="1"/>
  <c r="M2251" i="3"/>
  <c r="N2251" i="3" s="1"/>
  <c r="O2251" i="3" s="1"/>
  <c r="M2252" i="3"/>
  <c r="N2252" i="3" s="1"/>
  <c r="O2252" i="3" s="1"/>
  <c r="M2253" i="3"/>
  <c r="N2253" i="3" s="1"/>
  <c r="O2253" i="3" s="1"/>
  <c r="M2254" i="3"/>
  <c r="N2254" i="3" s="1"/>
  <c r="O2254" i="3" s="1"/>
  <c r="M2255" i="3"/>
  <c r="N2255" i="3" s="1"/>
  <c r="O2255" i="3" s="1"/>
  <c r="M2256" i="3"/>
  <c r="N2256" i="3" s="1"/>
  <c r="O2256" i="3" s="1"/>
  <c r="M2257" i="3"/>
  <c r="N2257" i="3" s="1"/>
  <c r="O2257" i="3" s="1"/>
  <c r="M2258" i="3"/>
  <c r="N2258" i="3" s="1"/>
  <c r="O2258" i="3" s="1"/>
  <c r="M2259" i="3"/>
  <c r="N2259" i="3" s="1"/>
  <c r="O2259" i="3" s="1"/>
  <c r="M2260" i="3"/>
  <c r="N2260" i="3" s="1"/>
  <c r="O2260" i="3" s="1"/>
  <c r="M2261" i="3"/>
  <c r="N2261" i="3" s="1"/>
  <c r="O2261" i="3" s="1"/>
  <c r="M2262" i="3"/>
  <c r="N2262" i="3" s="1"/>
  <c r="O2262" i="3" s="1"/>
  <c r="M2263" i="3"/>
  <c r="N2263" i="3" s="1"/>
  <c r="O2263" i="3" s="1"/>
  <c r="M2264" i="3"/>
  <c r="N2264" i="3" s="1"/>
  <c r="O2264" i="3" s="1"/>
  <c r="M2265" i="3"/>
  <c r="N2265" i="3" s="1"/>
  <c r="O2265" i="3" s="1"/>
  <c r="M2266" i="3"/>
  <c r="N2266" i="3" s="1"/>
  <c r="O2266" i="3" s="1"/>
  <c r="M2267" i="3"/>
  <c r="N2267" i="3" s="1"/>
  <c r="O2267" i="3" s="1"/>
  <c r="M2268" i="3"/>
  <c r="N2268" i="3" s="1"/>
  <c r="O2268" i="3" s="1"/>
  <c r="M2269" i="3"/>
  <c r="N2269" i="3" s="1"/>
  <c r="O2269" i="3" s="1"/>
  <c r="M2270" i="3"/>
  <c r="N2270" i="3" s="1"/>
  <c r="O2270" i="3" s="1"/>
  <c r="M2271" i="3"/>
  <c r="N2271" i="3" s="1"/>
  <c r="O2271" i="3" s="1"/>
  <c r="M2272" i="3"/>
  <c r="N2272" i="3" s="1"/>
  <c r="O2272" i="3" s="1"/>
  <c r="M2273" i="3"/>
  <c r="N2273" i="3" s="1"/>
  <c r="O2273" i="3" s="1"/>
  <c r="M2274" i="3"/>
  <c r="N2274" i="3" s="1"/>
  <c r="O2274" i="3" s="1"/>
  <c r="M2275" i="3"/>
  <c r="N2275" i="3" s="1"/>
  <c r="O2275" i="3" s="1"/>
  <c r="M2276" i="3"/>
  <c r="N2276" i="3" s="1"/>
  <c r="O2276" i="3" s="1"/>
  <c r="M2277" i="3"/>
  <c r="N2277" i="3" s="1"/>
  <c r="O2277" i="3" s="1"/>
  <c r="M2278" i="3"/>
  <c r="N2278" i="3" s="1"/>
  <c r="O2278" i="3" s="1"/>
  <c r="M2279" i="3"/>
  <c r="N2279" i="3" s="1"/>
  <c r="O2279" i="3" s="1"/>
  <c r="M2280" i="3"/>
  <c r="N2280" i="3" s="1"/>
  <c r="O2280" i="3" s="1"/>
  <c r="M2281" i="3"/>
  <c r="N2281" i="3" s="1"/>
  <c r="O2281" i="3" s="1"/>
  <c r="M2282" i="3"/>
  <c r="N2282" i="3" s="1"/>
  <c r="O2282" i="3" s="1"/>
  <c r="M2283" i="3"/>
  <c r="N2283" i="3" s="1"/>
  <c r="O2283" i="3" s="1"/>
  <c r="M2284" i="3"/>
  <c r="N2284" i="3" s="1"/>
  <c r="O2284" i="3" s="1"/>
  <c r="M2285" i="3"/>
  <c r="N2285" i="3" s="1"/>
  <c r="O2285" i="3" s="1"/>
  <c r="M2286" i="3"/>
  <c r="N2286" i="3" s="1"/>
  <c r="O2286" i="3" s="1"/>
  <c r="M2287" i="3"/>
  <c r="N2287" i="3" s="1"/>
  <c r="O2287" i="3" s="1"/>
  <c r="M2288" i="3"/>
  <c r="N2288" i="3" s="1"/>
  <c r="O2288" i="3" s="1"/>
  <c r="M2289" i="3"/>
  <c r="N2289" i="3" s="1"/>
  <c r="O2289" i="3" s="1"/>
  <c r="M2290" i="3"/>
  <c r="N2290" i="3" s="1"/>
  <c r="O2290" i="3" s="1"/>
  <c r="M2291" i="3"/>
  <c r="N2291" i="3" s="1"/>
  <c r="O2291" i="3" s="1"/>
  <c r="M2292" i="3"/>
  <c r="N2292" i="3" s="1"/>
  <c r="O2292" i="3" s="1"/>
  <c r="M2293" i="3"/>
  <c r="N2293" i="3" s="1"/>
  <c r="O2293" i="3" s="1"/>
  <c r="M2294" i="3"/>
  <c r="N2294" i="3" s="1"/>
  <c r="O2294" i="3" s="1"/>
  <c r="M2295" i="3"/>
  <c r="N2295" i="3" s="1"/>
  <c r="O2295" i="3" s="1"/>
  <c r="M2296" i="3"/>
  <c r="N2296" i="3" s="1"/>
  <c r="O2296" i="3" s="1"/>
  <c r="M2297" i="3"/>
  <c r="N2297" i="3" s="1"/>
  <c r="O2297" i="3" s="1"/>
  <c r="M2298" i="3"/>
  <c r="N2298" i="3" s="1"/>
  <c r="O2298" i="3" s="1"/>
  <c r="M2299" i="3"/>
  <c r="N2299" i="3" s="1"/>
  <c r="O2299" i="3" s="1"/>
  <c r="M2300" i="3"/>
  <c r="N2300" i="3" s="1"/>
  <c r="O2300" i="3" s="1"/>
  <c r="M2301" i="3"/>
  <c r="N2301" i="3" s="1"/>
  <c r="O2301" i="3" s="1"/>
  <c r="M2302" i="3"/>
  <c r="N2302" i="3" s="1"/>
  <c r="O2302" i="3" s="1"/>
  <c r="M2303" i="3"/>
  <c r="N2303" i="3" s="1"/>
  <c r="O2303" i="3" s="1"/>
  <c r="M2304" i="3"/>
  <c r="N2304" i="3" s="1"/>
  <c r="O2304" i="3" s="1"/>
  <c r="M2305" i="3"/>
  <c r="N2305" i="3" s="1"/>
  <c r="O2305" i="3" s="1"/>
  <c r="M2306" i="3"/>
  <c r="N2306" i="3" s="1"/>
  <c r="O2306" i="3" s="1"/>
  <c r="M2307" i="3"/>
  <c r="N2307" i="3" s="1"/>
  <c r="O2307" i="3" s="1"/>
  <c r="M2308" i="3"/>
  <c r="N2308" i="3" s="1"/>
  <c r="O2308" i="3" s="1"/>
  <c r="M2309" i="3"/>
  <c r="N2309" i="3" s="1"/>
  <c r="O2309" i="3" s="1"/>
  <c r="M2310" i="3"/>
  <c r="N2310" i="3" s="1"/>
  <c r="O2310" i="3" s="1"/>
  <c r="M2311" i="3"/>
  <c r="N2311" i="3" s="1"/>
  <c r="O2311" i="3" s="1"/>
  <c r="M2312" i="3"/>
  <c r="N2312" i="3" s="1"/>
  <c r="O2312" i="3" s="1"/>
  <c r="M2313" i="3"/>
  <c r="N2313" i="3" s="1"/>
  <c r="O2313" i="3" s="1"/>
  <c r="M2314" i="3"/>
  <c r="N2314" i="3" s="1"/>
  <c r="O2314" i="3" s="1"/>
  <c r="M2315" i="3"/>
  <c r="N2315" i="3" s="1"/>
  <c r="O2315" i="3" s="1"/>
  <c r="M2316" i="3"/>
  <c r="N2316" i="3" s="1"/>
  <c r="O2316" i="3" s="1"/>
  <c r="M2317" i="3"/>
  <c r="N2317" i="3" s="1"/>
  <c r="O2317" i="3" s="1"/>
  <c r="M2318" i="3"/>
  <c r="N2318" i="3" s="1"/>
  <c r="O2318" i="3" s="1"/>
  <c r="M2319" i="3"/>
  <c r="N2319" i="3" s="1"/>
  <c r="O2319" i="3" s="1"/>
  <c r="M2320" i="3"/>
  <c r="N2320" i="3" s="1"/>
  <c r="O2320" i="3" s="1"/>
  <c r="M2321" i="3"/>
  <c r="N2321" i="3" s="1"/>
  <c r="O2321" i="3" s="1"/>
  <c r="M2322" i="3"/>
  <c r="N2322" i="3" s="1"/>
  <c r="O2322" i="3" s="1"/>
  <c r="M2323" i="3"/>
  <c r="N2323" i="3" s="1"/>
  <c r="O2323" i="3" s="1"/>
  <c r="M2324" i="3"/>
  <c r="N2324" i="3" s="1"/>
  <c r="O2324" i="3" s="1"/>
  <c r="M2325" i="3"/>
  <c r="N2325" i="3" s="1"/>
  <c r="O2325" i="3" s="1"/>
  <c r="M2326" i="3"/>
  <c r="N2326" i="3" s="1"/>
  <c r="O2326" i="3" s="1"/>
  <c r="M2327" i="3"/>
  <c r="N2327" i="3" s="1"/>
  <c r="O2327" i="3" s="1"/>
  <c r="M2328" i="3"/>
  <c r="N2328" i="3" s="1"/>
  <c r="O2328" i="3" s="1"/>
  <c r="M2329" i="3"/>
  <c r="N2329" i="3" s="1"/>
  <c r="O2329" i="3" s="1"/>
  <c r="M2330" i="3"/>
  <c r="N2330" i="3" s="1"/>
  <c r="O2330" i="3" s="1"/>
  <c r="M2331" i="3"/>
  <c r="N2331" i="3" s="1"/>
  <c r="O2331" i="3" s="1"/>
  <c r="M2332" i="3"/>
  <c r="N2332" i="3" s="1"/>
  <c r="O2332" i="3" s="1"/>
  <c r="M2333" i="3"/>
  <c r="N2333" i="3" s="1"/>
  <c r="O2333" i="3" s="1"/>
  <c r="M2334" i="3"/>
  <c r="N2334" i="3" s="1"/>
  <c r="O2334" i="3" s="1"/>
  <c r="M2335" i="3"/>
  <c r="N2335" i="3" s="1"/>
  <c r="O2335" i="3" s="1"/>
  <c r="M2336" i="3"/>
  <c r="N2336" i="3" s="1"/>
  <c r="O2336" i="3" s="1"/>
  <c r="M2337" i="3"/>
  <c r="N2337" i="3" s="1"/>
  <c r="O2337" i="3" s="1"/>
  <c r="M2338" i="3"/>
  <c r="N2338" i="3" s="1"/>
  <c r="O2338" i="3" s="1"/>
  <c r="M2339" i="3"/>
  <c r="N2339" i="3" s="1"/>
  <c r="O2339" i="3" s="1"/>
  <c r="M2340" i="3"/>
  <c r="N2340" i="3" s="1"/>
  <c r="O2340" i="3" s="1"/>
  <c r="M2341" i="3"/>
  <c r="N2341" i="3" s="1"/>
  <c r="O2341" i="3" s="1"/>
  <c r="M2343" i="3"/>
  <c r="N2343" i="3" s="1"/>
  <c r="O2343" i="3" s="1"/>
  <c r="M2344" i="3"/>
  <c r="N2344" i="3" s="1"/>
  <c r="O2344" i="3" s="1"/>
  <c r="M2345" i="3"/>
  <c r="N2345" i="3" s="1"/>
  <c r="O2345" i="3" s="1"/>
  <c r="M2346" i="3"/>
  <c r="N2346" i="3" s="1"/>
  <c r="O2346" i="3" s="1"/>
  <c r="M2347" i="3"/>
  <c r="N2347" i="3" s="1"/>
  <c r="O2347" i="3" s="1"/>
  <c r="M2348" i="3"/>
  <c r="N2348" i="3" s="1"/>
  <c r="O2348" i="3" s="1"/>
  <c r="M2349" i="3"/>
  <c r="N2349" i="3" s="1"/>
  <c r="O2349" i="3" s="1"/>
  <c r="M2350" i="3"/>
  <c r="N2350" i="3" s="1"/>
  <c r="O2350" i="3" s="1"/>
  <c r="M2351" i="3"/>
  <c r="N2351" i="3" s="1"/>
  <c r="O2351" i="3" s="1"/>
  <c r="M2352" i="3"/>
  <c r="N2352" i="3" s="1"/>
  <c r="O2352" i="3" s="1"/>
  <c r="M2353" i="3"/>
  <c r="N2353" i="3" s="1"/>
  <c r="O2353" i="3" s="1"/>
  <c r="M2354" i="3"/>
  <c r="N2354" i="3" s="1"/>
  <c r="O2354" i="3" s="1"/>
  <c r="M2355" i="3"/>
  <c r="N2355" i="3" s="1"/>
  <c r="O2355" i="3" s="1"/>
  <c r="M2356" i="3"/>
  <c r="N2356" i="3" s="1"/>
  <c r="O2356" i="3" s="1"/>
  <c r="M2357" i="3"/>
  <c r="N2357" i="3" s="1"/>
  <c r="O2357" i="3" s="1"/>
  <c r="M2358" i="3"/>
  <c r="N2358" i="3" s="1"/>
  <c r="O2358" i="3" s="1"/>
  <c r="M2359" i="3"/>
  <c r="N2359" i="3" s="1"/>
  <c r="O2359" i="3" s="1"/>
  <c r="M2360" i="3"/>
  <c r="N2360" i="3" s="1"/>
  <c r="O2360" i="3" s="1"/>
  <c r="M2361" i="3"/>
  <c r="N2361" i="3" s="1"/>
  <c r="O2361" i="3" s="1"/>
  <c r="M2362" i="3"/>
  <c r="N2362" i="3" s="1"/>
  <c r="O2362" i="3" s="1"/>
  <c r="M2363" i="3"/>
  <c r="N2363" i="3" s="1"/>
  <c r="O2363" i="3" s="1"/>
  <c r="M2364" i="3"/>
  <c r="N2364" i="3" s="1"/>
  <c r="O2364" i="3" s="1"/>
  <c r="M2365" i="3"/>
  <c r="N2365" i="3" s="1"/>
  <c r="O2365" i="3" s="1"/>
  <c r="M2366" i="3"/>
  <c r="N2366" i="3" s="1"/>
  <c r="O2366" i="3" s="1"/>
  <c r="M2367" i="3"/>
  <c r="N2367" i="3" s="1"/>
  <c r="O2367" i="3" s="1"/>
  <c r="M2368" i="3"/>
  <c r="N2368" i="3" s="1"/>
  <c r="O2368" i="3" s="1"/>
  <c r="M2369" i="3"/>
  <c r="N2369" i="3" s="1"/>
  <c r="O2369" i="3" s="1"/>
  <c r="M2370" i="3"/>
  <c r="N2370" i="3" s="1"/>
  <c r="O2370" i="3" s="1"/>
  <c r="M2371" i="3"/>
  <c r="N2371" i="3" s="1"/>
  <c r="O2371" i="3" s="1"/>
  <c r="M2372" i="3"/>
  <c r="N2372" i="3" s="1"/>
  <c r="O2372" i="3" s="1"/>
  <c r="M2373" i="3"/>
  <c r="N2373" i="3" s="1"/>
  <c r="O2373" i="3" s="1"/>
  <c r="M2374" i="3"/>
  <c r="N2374" i="3" s="1"/>
  <c r="O2374" i="3" s="1"/>
  <c r="M2375" i="3"/>
  <c r="N2375" i="3" s="1"/>
  <c r="O2375" i="3" s="1"/>
  <c r="M2376" i="3"/>
  <c r="N2376" i="3" s="1"/>
  <c r="O2376" i="3" s="1"/>
  <c r="M2377" i="3"/>
  <c r="N2377" i="3" s="1"/>
  <c r="O2377" i="3" s="1"/>
  <c r="M2378" i="3"/>
  <c r="N2378" i="3" s="1"/>
  <c r="O2378" i="3" s="1"/>
  <c r="M2379" i="3"/>
  <c r="N2379" i="3" s="1"/>
  <c r="O2379" i="3" s="1"/>
  <c r="M2380" i="3"/>
  <c r="N2380" i="3" s="1"/>
  <c r="O2380" i="3" s="1"/>
  <c r="M2381" i="3"/>
  <c r="N2381" i="3" s="1"/>
  <c r="O2381" i="3" s="1"/>
  <c r="M2382" i="3"/>
  <c r="N2382" i="3" s="1"/>
  <c r="O2382" i="3" s="1"/>
  <c r="M2383" i="3"/>
  <c r="N2383" i="3" s="1"/>
  <c r="O2383" i="3" s="1"/>
  <c r="M2384" i="3"/>
  <c r="N2384" i="3" s="1"/>
  <c r="O2384" i="3" s="1"/>
  <c r="M2385" i="3"/>
  <c r="N2385" i="3" s="1"/>
  <c r="O2385" i="3" s="1"/>
  <c r="M2386" i="3"/>
  <c r="N2386" i="3" s="1"/>
  <c r="O2386" i="3" s="1"/>
  <c r="M2387" i="3"/>
  <c r="N2387" i="3" s="1"/>
  <c r="O2387" i="3" s="1"/>
  <c r="M2388" i="3"/>
  <c r="N2388" i="3" s="1"/>
  <c r="O2388" i="3" s="1"/>
  <c r="M2389" i="3"/>
  <c r="N2389" i="3" s="1"/>
  <c r="O2389" i="3" s="1"/>
  <c r="M2393" i="3"/>
  <c r="N2393" i="3" s="1"/>
  <c r="O2393" i="3" s="1"/>
  <c r="M2394" i="3"/>
  <c r="N2394" i="3" s="1"/>
  <c r="O2394" i="3" s="1"/>
  <c r="M2395" i="3"/>
  <c r="N2395" i="3" s="1"/>
  <c r="O2395" i="3" s="1"/>
  <c r="M2396" i="3"/>
  <c r="N2396" i="3" s="1"/>
  <c r="O2396" i="3" s="1"/>
  <c r="M2397" i="3"/>
  <c r="N2397" i="3" s="1"/>
  <c r="O2397" i="3" s="1"/>
  <c r="M2398" i="3"/>
  <c r="N2398" i="3" s="1"/>
  <c r="O2398" i="3" s="1"/>
  <c r="M2399" i="3"/>
  <c r="N2399" i="3" s="1"/>
  <c r="O2399" i="3" s="1"/>
  <c r="M2400" i="3"/>
  <c r="N2400" i="3" s="1"/>
  <c r="O2400" i="3" s="1"/>
  <c r="M2401" i="3"/>
  <c r="N2401" i="3" s="1"/>
  <c r="O2401" i="3" s="1"/>
  <c r="M2402" i="3"/>
  <c r="N2402" i="3" s="1"/>
  <c r="O2402" i="3" s="1"/>
  <c r="M2403" i="3"/>
  <c r="N2403" i="3" s="1"/>
  <c r="O2403" i="3" s="1"/>
  <c r="M2404" i="3"/>
  <c r="N2404" i="3" s="1"/>
  <c r="O2404" i="3" s="1"/>
  <c r="M2405" i="3"/>
  <c r="N2405" i="3" s="1"/>
  <c r="O2405" i="3" s="1"/>
  <c r="M2406" i="3"/>
  <c r="N2406" i="3" s="1"/>
  <c r="O2406" i="3" s="1"/>
  <c r="M2407" i="3"/>
  <c r="N2407" i="3" s="1"/>
  <c r="O2407" i="3" s="1"/>
  <c r="M2408" i="3"/>
  <c r="N2408" i="3" s="1"/>
  <c r="O2408" i="3" s="1"/>
  <c r="M2409" i="3"/>
  <c r="N2409" i="3" s="1"/>
  <c r="O2409" i="3" s="1"/>
  <c r="M2410" i="3"/>
  <c r="N2410" i="3" s="1"/>
  <c r="O2410" i="3" s="1"/>
  <c r="M2411" i="3"/>
  <c r="N2411" i="3" s="1"/>
  <c r="O2411" i="3" s="1"/>
  <c r="M2412" i="3"/>
  <c r="N2412" i="3" s="1"/>
  <c r="O2412" i="3" s="1"/>
  <c r="M2413" i="3"/>
  <c r="N2413" i="3" s="1"/>
  <c r="O2413" i="3" s="1"/>
  <c r="M2414" i="3"/>
  <c r="N2414" i="3" s="1"/>
  <c r="O2414" i="3" s="1"/>
  <c r="M2415" i="3"/>
  <c r="N2415" i="3" s="1"/>
  <c r="O2415" i="3" s="1"/>
  <c r="M2416" i="3"/>
  <c r="N2416" i="3" s="1"/>
  <c r="O2416" i="3" s="1"/>
  <c r="M2417" i="3"/>
  <c r="N2417" i="3" s="1"/>
  <c r="O2417" i="3" s="1"/>
  <c r="M2418" i="3"/>
  <c r="N2418" i="3" s="1"/>
  <c r="O2418" i="3" s="1"/>
  <c r="M2419" i="3"/>
  <c r="N2419" i="3" s="1"/>
  <c r="O2419" i="3" s="1"/>
  <c r="M2420" i="3"/>
  <c r="N2420" i="3" s="1"/>
  <c r="O2420" i="3" s="1"/>
  <c r="M2421" i="3"/>
  <c r="N2421" i="3" s="1"/>
  <c r="O2421" i="3" s="1"/>
  <c r="M2422" i="3"/>
  <c r="N2422" i="3" s="1"/>
  <c r="O2422" i="3" s="1"/>
  <c r="M2423" i="3"/>
  <c r="N2423" i="3" s="1"/>
  <c r="O2423" i="3" s="1"/>
  <c r="M2424" i="3"/>
  <c r="N2424" i="3" s="1"/>
  <c r="O2424" i="3" s="1"/>
  <c r="M2425" i="3"/>
  <c r="N2425" i="3" s="1"/>
  <c r="O2425" i="3" s="1"/>
  <c r="M2426" i="3"/>
  <c r="N2426" i="3" s="1"/>
  <c r="O2426" i="3" s="1"/>
  <c r="M2427" i="3"/>
  <c r="N2427" i="3" s="1"/>
  <c r="O2427" i="3" s="1"/>
  <c r="M2428" i="3"/>
  <c r="N2428" i="3" s="1"/>
  <c r="O2428" i="3" s="1"/>
  <c r="M2429" i="3"/>
  <c r="N2429" i="3" s="1"/>
  <c r="O2429" i="3" s="1"/>
  <c r="M2430" i="3"/>
  <c r="N2430" i="3" s="1"/>
  <c r="O2430" i="3" s="1"/>
  <c r="M2431" i="3"/>
  <c r="N2431" i="3" s="1"/>
  <c r="O2431" i="3" s="1"/>
  <c r="M2432" i="3"/>
  <c r="N2432" i="3" s="1"/>
  <c r="O2432" i="3" s="1"/>
  <c r="M2433" i="3"/>
  <c r="N2433" i="3" s="1"/>
  <c r="O2433" i="3" s="1"/>
  <c r="M2434" i="3"/>
  <c r="N2434" i="3" s="1"/>
  <c r="O2434" i="3" s="1"/>
  <c r="M2435" i="3"/>
  <c r="N2435" i="3" s="1"/>
  <c r="O2435" i="3" s="1"/>
  <c r="M2436" i="3"/>
  <c r="N2436" i="3" s="1"/>
  <c r="O2436" i="3" s="1"/>
  <c r="M2437" i="3"/>
  <c r="N2437" i="3" s="1"/>
  <c r="O2437" i="3" s="1"/>
  <c r="M2438" i="3"/>
  <c r="N2438" i="3" s="1"/>
  <c r="O2438" i="3" s="1"/>
  <c r="M2439" i="3"/>
  <c r="N2439" i="3" s="1"/>
  <c r="O2439" i="3" s="1"/>
  <c r="M2440" i="3"/>
  <c r="N2440" i="3" s="1"/>
  <c r="O2440" i="3" s="1"/>
  <c r="M2441" i="3"/>
  <c r="N2441" i="3" s="1"/>
  <c r="O2441" i="3" s="1"/>
  <c r="M2442" i="3"/>
  <c r="N2442" i="3" s="1"/>
  <c r="O2442" i="3" s="1"/>
  <c r="M2451" i="3"/>
  <c r="N2451" i="3" s="1"/>
  <c r="O2451" i="3" s="1"/>
  <c r="M2452" i="3"/>
  <c r="N2452" i="3" s="1"/>
  <c r="O2452" i="3" s="1"/>
  <c r="M2453" i="3"/>
  <c r="N2453" i="3" s="1"/>
  <c r="O2453" i="3" s="1"/>
  <c r="M2454" i="3"/>
  <c r="N2454" i="3" s="1"/>
  <c r="O2454" i="3" s="1"/>
  <c r="M2455" i="3"/>
  <c r="N2455" i="3" s="1"/>
  <c r="O2455" i="3" s="1"/>
  <c r="M2456" i="3"/>
  <c r="N2456" i="3" s="1"/>
  <c r="O2456" i="3" s="1"/>
  <c r="M2457" i="3"/>
  <c r="N2457" i="3" s="1"/>
  <c r="O2457" i="3" s="1"/>
  <c r="M2443" i="3"/>
  <c r="N2443" i="3" s="1"/>
  <c r="O2443" i="3" s="1"/>
  <c r="M2444" i="3"/>
  <c r="N2444" i="3" s="1"/>
  <c r="O2444" i="3" s="1"/>
  <c r="M2445" i="3"/>
  <c r="N2445" i="3" s="1"/>
  <c r="O2445" i="3" s="1"/>
  <c r="M2446" i="3"/>
  <c r="N2446" i="3" s="1"/>
  <c r="O2446" i="3" s="1"/>
  <c r="M2447" i="3"/>
  <c r="N2447" i="3" s="1"/>
  <c r="O2447" i="3" s="1"/>
  <c r="M2448" i="3"/>
  <c r="N2448" i="3" s="1"/>
  <c r="O2448" i="3" s="1"/>
  <c r="M2449" i="3"/>
  <c r="N2449" i="3" s="1"/>
  <c r="O2449" i="3" s="1"/>
  <c r="M2450" i="3"/>
  <c r="N2450" i="3" s="1"/>
  <c r="O2450" i="3" s="1"/>
  <c r="M2458" i="3"/>
  <c r="N2458" i="3" s="1"/>
  <c r="O2458" i="3" s="1"/>
  <c r="M2459" i="3"/>
  <c r="N2459" i="3" s="1"/>
  <c r="O2459" i="3" s="1"/>
  <c r="M2460" i="3"/>
  <c r="N2460" i="3" s="1"/>
  <c r="O2460" i="3" s="1"/>
  <c r="M2461" i="3"/>
  <c r="N2461" i="3" s="1"/>
  <c r="O2461" i="3" s="1"/>
  <c r="M2462" i="3"/>
  <c r="N2462" i="3" s="1"/>
  <c r="O2462" i="3" s="1"/>
  <c r="M2463" i="3"/>
  <c r="N2463" i="3" s="1"/>
  <c r="O2463" i="3" s="1"/>
  <c r="M2464" i="3"/>
  <c r="N2464" i="3" s="1"/>
  <c r="O2464" i="3" s="1"/>
  <c r="M2465" i="3"/>
  <c r="N2465" i="3" s="1"/>
  <c r="O2465" i="3" s="1"/>
  <c r="M2466" i="3"/>
  <c r="N2466" i="3" s="1"/>
  <c r="O2466" i="3" s="1"/>
  <c r="M2474" i="3"/>
  <c r="N2474" i="3" s="1"/>
  <c r="O2474" i="3" s="1"/>
  <c r="M2475" i="3"/>
  <c r="N2475" i="3" s="1"/>
  <c r="O2475" i="3" s="1"/>
  <c r="M2476" i="3"/>
  <c r="N2476" i="3" s="1"/>
  <c r="O2476" i="3" s="1"/>
  <c r="M2477" i="3"/>
  <c r="N2477" i="3" s="1"/>
  <c r="O2477" i="3" s="1"/>
  <c r="M2478" i="3"/>
  <c r="N2478" i="3" s="1"/>
  <c r="O2478" i="3" s="1"/>
  <c r="M2479" i="3"/>
  <c r="N2479" i="3" s="1"/>
  <c r="O2479" i="3" s="1"/>
  <c r="M2480" i="3"/>
  <c r="N2480" i="3" s="1"/>
  <c r="O2480" i="3" s="1"/>
  <c r="M2481" i="3"/>
  <c r="N2481" i="3" s="1"/>
  <c r="O2481" i="3" s="1"/>
  <c r="M2482" i="3"/>
  <c r="N2482" i="3" s="1"/>
  <c r="O2482" i="3" s="1"/>
  <c r="M2483" i="3"/>
  <c r="N2483" i="3" s="1"/>
  <c r="O2483" i="3" s="1"/>
  <c r="M2484" i="3"/>
  <c r="N2484" i="3" s="1"/>
  <c r="O2484" i="3" s="1"/>
  <c r="M2485" i="3"/>
  <c r="N2485" i="3" s="1"/>
  <c r="O2485" i="3" s="1"/>
  <c r="M2486" i="3"/>
  <c r="N2486" i="3" s="1"/>
  <c r="O2486" i="3" s="1"/>
  <c r="M2487" i="3"/>
  <c r="N2487" i="3" s="1"/>
  <c r="O2487" i="3" s="1"/>
  <c r="M2488" i="3"/>
  <c r="N2488" i="3" s="1"/>
  <c r="O2488" i="3" s="1"/>
  <c r="M2489" i="3"/>
  <c r="N2489" i="3" s="1"/>
  <c r="O2489" i="3" s="1"/>
  <c r="M2490" i="3"/>
  <c r="N2490" i="3" s="1"/>
  <c r="O2490" i="3" s="1"/>
  <c r="M2491" i="3"/>
  <c r="N2491" i="3" s="1"/>
  <c r="O2491" i="3" s="1"/>
  <c r="M2492" i="3"/>
  <c r="N2492" i="3" s="1"/>
  <c r="O2492" i="3" s="1"/>
  <c r="M2493" i="3"/>
  <c r="N2493" i="3" s="1"/>
  <c r="O2493" i="3" s="1"/>
  <c r="M2494" i="3"/>
  <c r="N2494" i="3" s="1"/>
  <c r="O2494" i="3" s="1"/>
  <c r="M2495" i="3"/>
  <c r="N2495" i="3" s="1"/>
  <c r="O2495" i="3" s="1"/>
  <c r="M2496" i="3"/>
  <c r="N2496" i="3" s="1"/>
  <c r="O2496" i="3" s="1"/>
  <c r="M2497" i="3"/>
  <c r="N2497" i="3" s="1"/>
  <c r="O2497" i="3" s="1"/>
  <c r="M2498" i="3"/>
  <c r="N2498" i="3" s="1"/>
  <c r="O2498" i="3" s="1"/>
  <c r="M2499" i="3"/>
  <c r="N2499" i="3" s="1"/>
  <c r="O2499" i="3" s="1"/>
  <c r="M2500" i="3"/>
  <c r="N2500" i="3" s="1"/>
  <c r="O2500" i="3" s="1"/>
  <c r="M2501" i="3"/>
  <c r="N2501" i="3" s="1"/>
  <c r="O2501" i="3" s="1"/>
  <c r="M2502" i="3"/>
  <c r="N2502" i="3" s="1"/>
  <c r="O2502" i="3" s="1"/>
  <c r="M2503" i="3"/>
  <c r="N2503" i="3" s="1"/>
  <c r="O2503" i="3" s="1"/>
  <c r="M2504" i="3"/>
  <c r="N2504" i="3" s="1"/>
  <c r="O2504" i="3" s="1"/>
  <c r="M2505" i="3"/>
  <c r="N2505" i="3" s="1"/>
  <c r="O2505" i="3" s="1"/>
  <c r="M2506" i="3"/>
  <c r="N2506" i="3" s="1"/>
  <c r="O2506" i="3" s="1"/>
  <c r="M2507" i="3"/>
  <c r="N2507" i="3" s="1"/>
  <c r="O2507" i="3" s="1"/>
  <c r="M2508" i="3"/>
  <c r="N2508" i="3" s="1"/>
  <c r="O2508" i="3" s="1"/>
  <c r="M2509" i="3"/>
  <c r="N2509" i="3" s="1"/>
  <c r="O2509" i="3" s="1"/>
  <c r="M2510" i="3"/>
  <c r="N2510" i="3" s="1"/>
  <c r="O2510" i="3" s="1"/>
  <c r="M2511" i="3"/>
  <c r="N2511" i="3" s="1"/>
  <c r="O2511" i="3" s="1"/>
  <c r="M2512" i="3"/>
  <c r="N2512" i="3" s="1"/>
  <c r="O2512" i="3" s="1"/>
  <c r="M2513" i="3"/>
  <c r="N2513" i="3" s="1"/>
  <c r="O2513" i="3" s="1"/>
  <c r="M2514" i="3"/>
  <c r="N2514" i="3" s="1"/>
  <c r="O2514" i="3" s="1"/>
  <c r="M2515" i="3"/>
  <c r="N2515" i="3" s="1"/>
  <c r="O2515" i="3" s="1"/>
  <c r="M2516" i="3"/>
  <c r="N2516" i="3" s="1"/>
  <c r="O2516" i="3" s="1"/>
  <c r="M2517" i="3"/>
  <c r="N2517" i="3" s="1"/>
  <c r="O2517" i="3" s="1"/>
  <c r="M2518" i="3"/>
  <c r="N2518" i="3" s="1"/>
  <c r="O2518" i="3" s="1"/>
  <c r="M2519" i="3"/>
  <c r="N2519" i="3" s="1"/>
  <c r="O2519" i="3" s="1"/>
  <c r="M2520" i="3"/>
  <c r="N2520" i="3" s="1"/>
  <c r="O2520" i="3" s="1"/>
  <c r="M2521" i="3"/>
  <c r="N2521" i="3" s="1"/>
  <c r="O2521" i="3" s="1"/>
  <c r="M2522" i="3"/>
  <c r="N2522" i="3" s="1"/>
  <c r="O2522" i="3" s="1"/>
  <c r="M2523" i="3"/>
  <c r="N2523" i="3" s="1"/>
  <c r="O2523" i="3" s="1"/>
  <c r="M2524" i="3"/>
  <c r="N2524" i="3" s="1"/>
  <c r="O2524" i="3" s="1"/>
  <c r="M2525" i="3"/>
  <c r="N2525" i="3" s="1"/>
  <c r="O2525" i="3" s="1"/>
  <c r="M2526" i="3"/>
  <c r="N2526" i="3" s="1"/>
  <c r="O2526" i="3" s="1"/>
  <c r="M2527" i="3"/>
  <c r="N2527" i="3" s="1"/>
  <c r="O2527" i="3" s="1"/>
  <c r="M2528" i="3"/>
  <c r="N2528" i="3" s="1"/>
  <c r="O2528" i="3" s="1"/>
  <c r="M2529" i="3"/>
  <c r="N2529" i="3" s="1"/>
  <c r="O2529" i="3" s="1"/>
  <c r="M2530" i="3"/>
  <c r="N2530" i="3" s="1"/>
  <c r="O2530" i="3" s="1"/>
  <c r="M2531" i="3"/>
  <c r="N2531" i="3" s="1"/>
  <c r="O2531" i="3" s="1"/>
  <c r="M2532" i="3"/>
  <c r="N2532" i="3" s="1"/>
  <c r="O2532" i="3" s="1"/>
  <c r="M2533" i="3"/>
  <c r="N2533" i="3" s="1"/>
  <c r="O2533" i="3" s="1"/>
  <c r="M2534" i="3"/>
  <c r="N2534" i="3" s="1"/>
  <c r="O2534" i="3" s="1"/>
  <c r="M2535" i="3"/>
  <c r="N2535" i="3" s="1"/>
  <c r="O2535" i="3" s="1"/>
  <c r="M2536" i="3"/>
  <c r="N2536" i="3" s="1"/>
  <c r="O2536" i="3" s="1"/>
  <c r="M2537" i="3"/>
  <c r="N2537" i="3" s="1"/>
  <c r="O2537" i="3" s="1"/>
  <c r="M2538" i="3"/>
  <c r="N2538" i="3" s="1"/>
  <c r="O2538" i="3" s="1"/>
  <c r="M2539" i="3"/>
  <c r="N2539" i="3" s="1"/>
  <c r="O2539" i="3" s="1"/>
  <c r="M2540" i="3"/>
  <c r="N2540" i="3" s="1"/>
  <c r="O2540" i="3" s="1"/>
  <c r="M2541" i="3"/>
  <c r="N2541" i="3" s="1"/>
  <c r="O2541" i="3" s="1"/>
  <c r="M2542" i="3"/>
  <c r="N2542" i="3" s="1"/>
  <c r="O2542" i="3" s="1"/>
  <c r="M2545" i="3"/>
  <c r="N2545" i="3" s="1"/>
  <c r="O2545" i="3" s="1"/>
  <c r="M2546" i="3"/>
  <c r="N2546" i="3" s="1"/>
  <c r="O2546" i="3" s="1"/>
  <c r="M2547" i="3"/>
  <c r="N2547" i="3" s="1"/>
  <c r="O2547" i="3" s="1"/>
  <c r="M2548" i="3"/>
  <c r="N2548" i="3" s="1"/>
  <c r="O2548" i="3" s="1"/>
  <c r="M2549" i="3"/>
  <c r="N2549" i="3" s="1"/>
  <c r="O2549" i="3" s="1"/>
  <c r="M2550" i="3"/>
  <c r="N2550" i="3" s="1"/>
  <c r="O2550" i="3" s="1"/>
  <c r="M2551" i="3"/>
  <c r="N2551" i="3" s="1"/>
  <c r="O2551" i="3" s="1"/>
  <c r="M2552" i="3"/>
  <c r="N2552" i="3" s="1"/>
  <c r="O2552" i="3" s="1"/>
  <c r="M2553" i="3"/>
  <c r="N2553" i="3" s="1"/>
  <c r="O2553" i="3" s="1"/>
  <c r="M2554" i="3"/>
  <c r="N2554" i="3" s="1"/>
  <c r="O2554" i="3" s="1"/>
  <c r="M2555" i="3"/>
  <c r="N2555" i="3" s="1"/>
  <c r="O2555" i="3" s="1"/>
  <c r="M2556" i="3"/>
  <c r="N2556" i="3" s="1"/>
  <c r="O2556" i="3" s="1"/>
  <c r="M2557" i="3"/>
  <c r="N2557" i="3" s="1"/>
  <c r="O2557" i="3" s="1"/>
  <c r="M2558" i="3"/>
  <c r="N2558" i="3" s="1"/>
  <c r="O2558" i="3" s="1"/>
  <c r="M2559" i="3"/>
  <c r="N2559" i="3" s="1"/>
  <c r="O2559" i="3" s="1"/>
  <c r="M2560" i="3"/>
  <c r="N2560" i="3" s="1"/>
  <c r="O2560" i="3" s="1"/>
  <c r="M2561" i="3"/>
  <c r="N2561" i="3" s="1"/>
  <c r="O2561" i="3" s="1"/>
  <c r="M2562" i="3"/>
  <c r="N2562" i="3" s="1"/>
  <c r="O2562" i="3" s="1"/>
  <c r="M2563" i="3"/>
  <c r="N2563" i="3" s="1"/>
  <c r="O2563" i="3" s="1"/>
  <c r="M2564" i="3"/>
  <c r="N2564" i="3" s="1"/>
  <c r="O2564" i="3" s="1"/>
  <c r="M2565" i="3"/>
  <c r="N2565" i="3" s="1"/>
  <c r="O2565" i="3" s="1"/>
  <c r="M2566" i="3"/>
  <c r="N2566" i="3" s="1"/>
  <c r="O2566" i="3" s="1"/>
  <c r="M2568" i="3"/>
  <c r="N2568" i="3" s="1"/>
  <c r="O2568" i="3" s="1"/>
  <c r="M2569" i="3"/>
  <c r="N2569" i="3" s="1"/>
  <c r="O2569" i="3" s="1"/>
  <c r="M2570" i="3"/>
  <c r="N2570" i="3" s="1"/>
  <c r="O2570" i="3" s="1"/>
  <c r="M2571" i="3"/>
  <c r="N2571" i="3" s="1"/>
  <c r="O2571" i="3" s="1"/>
  <c r="M2572" i="3"/>
  <c r="N2572" i="3" s="1"/>
  <c r="O2572" i="3" s="1"/>
  <c r="M2573" i="3"/>
  <c r="N2573" i="3" s="1"/>
  <c r="O2573" i="3" s="1"/>
  <c r="M2574" i="3"/>
  <c r="N2574" i="3" s="1"/>
  <c r="O2574" i="3" s="1"/>
  <c r="M2575" i="3"/>
  <c r="N2575" i="3" s="1"/>
  <c r="O2575" i="3" s="1"/>
  <c r="M2576" i="3"/>
  <c r="N2576" i="3" s="1"/>
  <c r="O2576" i="3" s="1"/>
  <c r="M2577" i="3"/>
  <c r="N2577" i="3" s="1"/>
  <c r="O2577" i="3" s="1"/>
  <c r="M2578" i="3"/>
  <c r="N2578" i="3" s="1"/>
  <c r="O2578" i="3" s="1"/>
  <c r="M2579" i="3"/>
  <c r="N2579" i="3" s="1"/>
  <c r="O2579" i="3" s="1"/>
  <c r="M2580" i="3"/>
  <c r="N2580" i="3" s="1"/>
  <c r="O2580" i="3" s="1"/>
  <c r="M2581" i="3"/>
  <c r="N2581" i="3" s="1"/>
  <c r="O2581" i="3" s="1"/>
  <c r="M2582" i="3"/>
  <c r="N2582" i="3" s="1"/>
  <c r="O2582" i="3" s="1"/>
  <c r="M2583" i="3"/>
  <c r="N2583" i="3" s="1"/>
  <c r="O2583" i="3" s="1"/>
  <c r="M2584" i="3"/>
  <c r="N2584" i="3" s="1"/>
  <c r="O2584" i="3" s="1"/>
  <c r="M2585" i="3"/>
  <c r="N2585" i="3" s="1"/>
  <c r="O2585" i="3" s="1"/>
  <c r="M2586" i="3"/>
  <c r="N2586" i="3" s="1"/>
  <c r="O2586" i="3" s="1"/>
  <c r="M2587" i="3"/>
  <c r="N2587" i="3" s="1"/>
  <c r="O2587" i="3" s="1"/>
  <c r="M2588" i="3"/>
  <c r="N2588" i="3" s="1"/>
  <c r="O2588" i="3" s="1"/>
  <c r="M2589" i="3"/>
  <c r="N2589" i="3" s="1"/>
  <c r="O2589" i="3" s="1"/>
  <c r="M2590" i="3"/>
  <c r="N2590" i="3" s="1"/>
  <c r="O2590" i="3" s="1"/>
  <c r="M2591" i="3"/>
  <c r="N2591" i="3" s="1"/>
  <c r="O2591" i="3" s="1"/>
  <c r="M2592" i="3"/>
  <c r="N2592" i="3" s="1"/>
  <c r="O2592" i="3" s="1"/>
  <c r="M2593" i="3"/>
  <c r="N2593" i="3" s="1"/>
  <c r="O2593" i="3" s="1"/>
  <c r="M2594" i="3"/>
  <c r="N2594" i="3" s="1"/>
  <c r="O2594" i="3" s="1"/>
  <c r="M2595" i="3"/>
  <c r="N2595" i="3" s="1"/>
  <c r="O2595" i="3" s="1"/>
  <c r="M2596" i="3"/>
  <c r="N2596" i="3" s="1"/>
  <c r="O2596" i="3" s="1"/>
  <c r="M2597" i="3"/>
  <c r="N2597" i="3" s="1"/>
  <c r="O2597" i="3" s="1"/>
  <c r="M2598" i="3"/>
  <c r="N2598" i="3" s="1"/>
  <c r="O2598" i="3" s="1"/>
  <c r="M2599" i="3"/>
  <c r="N2599" i="3" s="1"/>
  <c r="O2599" i="3" s="1"/>
  <c r="M2600" i="3"/>
  <c r="N2600" i="3" s="1"/>
  <c r="O2600" i="3" s="1"/>
  <c r="M2601" i="3"/>
  <c r="N2601" i="3" s="1"/>
  <c r="O2601" i="3" s="1"/>
  <c r="M2602" i="3"/>
  <c r="N2602" i="3" s="1"/>
  <c r="O2602" i="3" s="1"/>
  <c r="M2603" i="3"/>
  <c r="N2603" i="3" s="1"/>
  <c r="O2603" i="3" s="1"/>
  <c r="M2604" i="3"/>
  <c r="N2604" i="3" s="1"/>
  <c r="O2604" i="3" s="1"/>
  <c r="M2605" i="3"/>
  <c r="N2605" i="3" s="1"/>
  <c r="O2605" i="3" s="1"/>
  <c r="M2606" i="3"/>
  <c r="N2606" i="3" s="1"/>
  <c r="O2606" i="3" s="1"/>
  <c r="M2607" i="3"/>
  <c r="N2607" i="3" s="1"/>
  <c r="O2607" i="3" s="1"/>
  <c r="M2608" i="3"/>
  <c r="N2608" i="3" s="1"/>
  <c r="O2608" i="3" s="1"/>
  <c r="M2609" i="3"/>
  <c r="N2609" i="3" s="1"/>
  <c r="O2609" i="3" s="1"/>
  <c r="M2610" i="3"/>
  <c r="N2610" i="3" s="1"/>
  <c r="O2610" i="3" s="1"/>
  <c r="M2611" i="3"/>
  <c r="N2611" i="3" s="1"/>
  <c r="O2611" i="3" s="1"/>
  <c r="M2612" i="3"/>
  <c r="N2612" i="3" s="1"/>
  <c r="O2612" i="3" s="1"/>
  <c r="M2613" i="3"/>
  <c r="N2613" i="3" s="1"/>
  <c r="O2613" i="3" s="1"/>
  <c r="M2614" i="3"/>
  <c r="N2614" i="3" s="1"/>
  <c r="O2614" i="3" s="1"/>
  <c r="M2615" i="3"/>
  <c r="N2615" i="3" s="1"/>
  <c r="O2615" i="3" s="1"/>
  <c r="M2616" i="3"/>
  <c r="N2616" i="3" s="1"/>
  <c r="O2616" i="3" s="1"/>
  <c r="M2617" i="3"/>
  <c r="N2617" i="3" s="1"/>
  <c r="O2617" i="3" s="1"/>
  <c r="M2618" i="3"/>
  <c r="N2618" i="3" s="1"/>
  <c r="O2618" i="3" s="1"/>
  <c r="M2619" i="3"/>
  <c r="N2619" i="3" s="1"/>
  <c r="O2619" i="3" s="1"/>
  <c r="M2620" i="3"/>
  <c r="N2620" i="3" s="1"/>
  <c r="O2620" i="3" s="1"/>
  <c r="M2621" i="3"/>
  <c r="N2621" i="3" s="1"/>
  <c r="O2621" i="3" s="1"/>
  <c r="M2622" i="3"/>
  <c r="N2622" i="3" s="1"/>
  <c r="O2622" i="3" s="1"/>
  <c r="M2623" i="3"/>
  <c r="N2623" i="3" s="1"/>
  <c r="O2623" i="3" s="1"/>
  <c r="M2624" i="3"/>
  <c r="N2624" i="3" s="1"/>
  <c r="O2624" i="3" s="1"/>
  <c r="M2625" i="3"/>
  <c r="N2625" i="3" s="1"/>
  <c r="O2625" i="3" s="1"/>
  <c r="M2626" i="3"/>
  <c r="N2626" i="3" s="1"/>
  <c r="O2626" i="3" s="1"/>
  <c r="M2627" i="3"/>
  <c r="N2627" i="3" s="1"/>
  <c r="O2627" i="3" s="1"/>
  <c r="M2628" i="3"/>
  <c r="N2628" i="3" s="1"/>
  <c r="O2628" i="3" s="1"/>
  <c r="M2629" i="3"/>
  <c r="N2629" i="3" s="1"/>
  <c r="O2629" i="3" s="1"/>
  <c r="M2630" i="3"/>
  <c r="N2630" i="3" s="1"/>
  <c r="O2630" i="3" s="1"/>
  <c r="M2631" i="3"/>
  <c r="N2631" i="3" s="1"/>
  <c r="O2631" i="3" s="1"/>
  <c r="M2632" i="3"/>
  <c r="N2632" i="3" s="1"/>
  <c r="O2632" i="3" s="1"/>
  <c r="M2633" i="3"/>
  <c r="N2633" i="3" s="1"/>
  <c r="O2633" i="3" s="1"/>
  <c r="M2634" i="3"/>
  <c r="N2634" i="3" s="1"/>
  <c r="O2634" i="3" s="1"/>
  <c r="M2635" i="3"/>
  <c r="N2635" i="3" s="1"/>
  <c r="O2635" i="3" s="1"/>
  <c r="M2636" i="3"/>
  <c r="N2636" i="3" s="1"/>
  <c r="O2636" i="3" s="1"/>
  <c r="M2637" i="3"/>
  <c r="N2637" i="3" s="1"/>
  <c r="O2637" i="3" s="1"/>
  <c r="M2638" i="3"/>
  <c r="N2638" i="3" s="1"/>
  <c r="O2638" i="3" s="1"/>
  <c r="M2639" i="3"/>
  <c r="N2639" i="3" s="1"/>
  <c r="O2639" i="3" s="1"/>
  <c r="M2640" i="3"/>
  <c r="N2640" i="3" s="1"/>
  <c r="O2640" i="3" s="1"/>
  <c r="M2641" i="3"/>
  <c r="N2641" i="3" s="1"/>
  <c r="O2641" i="3" s="1"/>
  <c r="M2642" i="3"/>
  <c r="N2642" i="3" s="1"/>
  <c r="O2642" i="3" s="1"/>
  <c r="M2643" i="3"/>
  <c r="N2643" i="3" s="1"/>
  <c r="O2643" i="3" s="1"/>
  <c r="M2644" i="3"/>
  <c r="N2644" i="3" s="1"/>
  <c r="O2644" i="3" s="1"/>
  <c r="M2645" i="3"/>
  <c r="N2645" i="3" s="1"/>
  <c r="O2645" i="3" s="1"/>
  <c r="M2646" i="3"/>
  <c r="N2646" i="3" s="1"/>
  <c r="O2646" i="3" s="1"/>
  <c r="M2647" i="3"/>
  <c r="N2647" i="3" s="1"/>
  <c r="O2647" i="3" s="1"/>
  <c r="M2648" i="3"/>
  <c r="N2648" i="3" s="1"/>
  <c r="O2648" i="3" s="1"/>
  <c r="M2649" i="3"/>
  <c r="N2649" i="3" s="1"/>
  <c r="O2649" i="3" s="1"/>
  <c r="M2650" i="3"/>
  <c r="N2650" i="3" s="1"/>
  <c r="O2650" i="3" s="1"/>
  <c r="M2651" i="3"/>
  <c r="N2651" i="3" s="1"/>
  <c r="O2651" i="3" s="1"/>
  <c r="M2652" i="3"/>
  <c r="N2652" i="3" s="1"/>
  <c r="O2652" i="3" s="1"/>
  <c r="M2653" i="3"/>
  <c r="N2653" i="3" s="1"/>
  <c r="O2653" i="3" s="1"/>
  <c r="M2654" i="3"/>
  <c r="N2654" i="3" s="1"/>
  <c r="O2654" i="3" s="1"/>
  <c r="M2655" i="3"/>
  <c r="N2655" i="3" s="1"/>
  <c r="O2655" i="3" s="1"/>
  <c r="M2656" i="3"/>
  <c r="N2656" i="3" s="1"/>
  <c r="O2656" i="3" s="1"/>
  <c r="M2657" i="3"/>
  <c r="N2657" i="3" s="1"/>
  <c r="O2657" i="3" s="1"/>
  <c r="M2658" i="3"/>
  <c r="N2658" i="3" s="1"/>
  <c r="O2658" i="3" s="1"/>
  <c r="M2659" i="3"/>
  <c r="N2659" i="3" s="1"/>
  <c r="O2659" i="3" s="1"/>
  <c r="M2660" i="3"/>
  <c r="N2660" i="3" s="1"/>
  <c r="O2660" i="3" s="1"/>
  <c r="M2661" i="3"/>
  <c r="N2661" i="3" s="1"/>
  <c r="O2661" i="3" s="1"/>
  <c r="M2662" i="3"/>
  <c r="N2662" i="3" s="1"/>
  <c r="O2662" i="3" s="1"/>
  <c r="M2663" i="3"/>
  <c r="N2663" i="3" s="1"/>
  <c r="O2663" i="3" s="1"/>
  <c r="M2664" i="3"/>
  <c r="N2664" i="3" s="1"/>
  <c r="O2664" i="3" s="1"/>
  <c r="M2665" i="3"/>
  <c r="N2665" i="3" s="1"/>
  <c r="O2665" i="3" s="1"/>
  <c r="M2666" i="3"/>
  <c r="N2666" i="3" s="1"/>
  <c r="O2666" i="3" s="1"/>
  <c r="M2667" i="3"/>
  <c r="N2667" i="3" s="1"/>
  <c r="O2667" i="3" s="1"/>
  <c r="M2668" i="3"/>
  <c r="N2668" i="3" s="1"/>
  <c r="O2668" i="3" s="1"/>
  <c r="M2669" i="3"/>
  <c r="N2669" i="3" s="1"/>
  <c r="O2669" i="3" s="1"/>
  <c r="M2670" i="3"/>
  <c r="N2670" i="3" s="1"/>
  <c r="O2670" i="3" s="1"/>
  <c r="M2671" i="3"/>
  <c r="N2671" i="3" s="1"/>
  <c r="O2671" i="3" s="1"/>
  <c r="M2672" i="3"/>
  <c r="N2672" i="3" s="1"/>
  <c r="O2672" i="3" s="1"/>
  <c r="M2673" i="3"/>
  <c r="N2673" i="3" s="1"/>
  <c r="O2673" i="3" s="1"/>
  <c r="M2674" i="3"/>
  <c r="N2674" i="3" s="1"/>
  <c r="O2674" i="3" s="1"/>
  <c r="M2675" i="3"/>
  <c r="N2675" i="3" s="1"/>
  <c r="O2675" i="3" s="1"/>
  <c r="M2676" i="3"/>
  <c r="N2676" i="3" s="1"/>
  <c r="O2676" i="3" s="1"/>
  <c r="M2677" i="3"/>
  <c r="N2677" i="3" s="1"/>
  <c r="O2677" i="3" s="1"/>
  <c r="M2678" i="3"/>
  <c r="N2678" i="3" s="1"/>
  <c r="O2678" i="3" s="1"/>
  <c r="M2679" i="3"/>
  <c r="N2679" i="3" s="1"/>
  <c r="O2679" i="3" s="1"/>
  <c r="M2680" i="3"/>
  <c r="N2680" i="3" s="1"/>
  <c r="O2680" i="3" s="1"/>
  <c r="M2681" i="3"/>
  <c r="N2681" i="3" s="1"/>
  <c r="O2681" i="3" s="1"/>
  <c r="M2682" i="3"/>
  <c r="N2682" i="3" s="1"/>
  <c r="O2682" i="3" s="1"/>
  <c r="M2683" i="3"/>
  <c r="N2683" i="3" s="1"/>
  <c r="O2683" i="3" s="1"/>
  <c r="M2684" i="3"/>
  <c r="N2684" i="3" s="1"/>
  <c r="O2684" i="3" s="1"/>
  <c r="M2685" i="3"/>
  <c r="N2685" i="3" s="1"/>
  <c r="O2685" i="3" s="1"/>
  <c r="M2686" i="3"/>
  <c r="N2686" i="3" s="1"/>
  <c r="O2686" i="3" s="1"/>
  <c r="M2687" i="3"/>
  <c r="N2687" i="3" s="1"/>
  <c r="O2687" i="3" s="1"/>
  <c r="M2688" i="3"/>
  <c r="N2688" i="3" s="1"/>
  <c r="O2688" i="3" s="1"/>
  <c r="M2689" i="3"/>
  <c r="N2689" i="3" s="1"/>
  <c r="O2689" i="3" s="1"/>
  <c r="M2690" i="3"/>
  <c r="N2690" i="3" s="1"/>
  <c r="O2690" i="3" s="1"/>
  <c r="M2691" i="3"/>
  <c r="N2691" i="3" s="1"/>
  <c r="O2691" i="3" s="1"/>
  <c r="M2692" i="3"/>
  <c r="N2692" i="3" s="1"/>
  <c r="O2692" i="3" s="1"/>
  <c r="M2693" i="3"/>
  <c r="N2693" i="3" s="1"/>
  <c r="O2693" i="3" s="1"/>
  <c r="M2694" i="3"/>
  <c r="N2694" i="3" s="1"/>
  <c r="O2694" i="3" s="1"/>
  <c r="M2695" i="3"/>
  <c r="N2695" i="3" s="1"/>
  <c r="O2695" i="3" s="1"/>
  <c r="M2696" i="3"/>
  <c r="N2696" i="3" s="1"/>
  <c r="O2696" i="3" s="1"/>
  <c r="M2697" i="3"/>
  <c r="N2697" i="3" s="1"/>
  <c r="O2697" i="3" s="1"/>
  <c r="M2698" i="3"/>
  <c r="N2698" i="3" s="1"/>
  <c r="O2698" i="3" s="1"/>
  <c r="M2699" i="3"/>
  <c r="N2699" i="3" s="1"/>
  <c r="O2699" i="3" s="1"/>
  <c r="M2700" i="3"/>
  <c r="N2700" i="3" s="1"/>
  <c r="O2700" i="3" s="1"/>
  <c r="M2701" i="3"/>
  <c r="N2701" i="3" s="1"/>
  <c r="O2701" i="3" s="1"/>
  <c r="M2702" i="3"/>
  <c r="N2702" i="3" s="1"/>
  <c r="O2702" i="3" s="1"/>
  <c r="M2703" i="3"/>
  <c r="N2703" i="3" s="1"/>
  <c r="O2703" i="3" s="1"/>
  <c r="M2704" i="3"/>
  <c r="N2704" i="3" s="1"/>
  <c r="O2704" i="3" s="1"/>
  <c r="M2705" i="3"/>
  <c r="N2705" i="3" s="1"/>
  <c r="O2705" i="3" s="1"/>
  <c r="M2706" i="3"/>
  <c r="N2706" i="3" s="1"/>
  <c r="O2706" i="3" s="1"/>
  <c r="M2707" i="3"/>
  <c r="N2707" i="3" s="1"/>
  <c r="O2707" i="3" s="1"/>
  <c r="M2708" i="3"/>
  <c r="N2708" i="3" s="1"/>
  <c r="O2708" i="3" s="1"/>
  <c r="M2709" i="3"/>
  <c r="N2709" i="3" s="1"/>
  <c r="O2709" i="3" s="1"/>
  <c r="M2710" i="3"/>
  <c r="N2710" i="3" s="1"/>
  <c r="O2710" i="3" s="1"/>
  <c r="M2711" i="3"/>
  <c r="N2711" i="3" s="1"/>
  <c r="O2711" i="3" s="1"/>
  <c r="M2712" i="3"/>
  <c r="N2712" i="3" s="1"/>
  <c r="O2712" i="3" s="1"/>
  <c r="M2713" i="3"/>
  <c r="N2713" i="3" s="1"/>
  <c r="O2713" i="3" s="1"/>
  <c r="M2714" i="3"/>
  <c r="N2714" i="3" s="1"/>
  <c r="O2714" i="3" s="1"/>
  <c r="M2715" i="3"/>
  <c r="N2715" i="3" s="1"/>
  <c r="O2715" i="3" s="1"/>
  <c r="M2716" i="3"/>
  <c r="N2716" i="3" s="1"/>
  <c r="O2716" i="3" s="1"/>
  <c r="M2717" i="3"/>
  <c r="N2717" i="3" s="1"/>
  <c r="O2717" i="3" s="1"/>
  <c r="M2718" i="3"/>
  <c r="N2718" i="3" s="1"/>
  <c r="O2718" i="3" s="1"/>
  <c r="M2719" i="3"/>
  <c r="N2719" i="3" s="1"/>
  <c r="O2719" i="3" s="1"/>
  <c r="M2720" i="3"/>
  <c r="N2720" i="3" s="1"/>
  <c r="O2720" i="3" s="1"/>
  <c r="M2721" i="3"/>
  <c r="N2721" i="3" s="1"/>
  <c r="O2721" i="3" s="1"/>
  <c r="M2722" i="3"/>
  <c r="N2722" i="3" s="1"/>
  <c r="O2722" i="3" s="1"/>
  <c r="M2723" i="3"/>
  <c r="N2723" i="3" s="1"/>
  <c r="O2723" i="3" s="1"/>
  <c r="M2724" i="3"/>
  <c r="N2724" i="3" s="1"/>
  <c r="O2724" i="3" s="1"/>
  <c r="M2725" i="3"/>
  <c r="N2725" i="3" s="1"/>
  <c r="O2725" i="3" s="1"/>
  <c r="M2726" i="3"/>
  <c r="N2726" i="3" s="1"/>
  <c r="O2726" i="3" s="1"/>
  <c r="M2727" i="3"/>
  <c r="N2727" i="3" s="1"/>
  <c r="O2727" i="3" s="1"/>
  <c r="M2728" i="3"/>
  <c r="N2728" i="3" s="1"/>
  <c r="O2728" i="3" s="1"/>
  <c r="M2729" i="3"/>
  <c r="N2729" i="3" s="1"/>
  <c r="O2729" i="3" s="1"/>
  <c r="M2730" i="3"/>
  <c r="N2730" i="3" s="1"/>
  <c r="O2730" i="3" s="1"/>
  <c r="M2731" i="3"/>
  <c r="N2731" i="3" s="1"/>
  <c r="O2731" i="3" s="1"/>
  <c r="M2732" i="3"/>
  <c r="N2732" i="3" s="1"/>
  <c r="O2732" i="3" s="1"/>
  <c r="M2733" i="3"/>
  <c r="N2733" i="3" s="1"/>
  <c r="O2733" i="3" s="1"/>
  <c r="M2734" i="3"/>
  <c r="N2734" i="3" s="1"/>
  <c r="O2734" i="3" s="1"/>
  <c r="M2735" i="3"/>
  <c r="N2735" i="3" s="1"/>
  <c r="O2735" i="3" s="1"/>
  <c r="M2736" i="3"/>
  <c r="N2736" i="3" s="1"/>
  <c r="O2736" i="3" s="1"/>
  <c r="M2737" i="3"/>
  <c r="N2737" i="3" s="1"/>
  <c r="O2737" i="3" s="1"/>
  <c r="M2738" i="3"/>
  <c r="N2738" i="3" s="1"/>
  <c r="O2738" i="3" s="1"/>
  <c r="M2739" i="3"/>
  <c r="N2739" i="3" s="1"/>
  <c r="O2739" i="3" s="1"/>
  <c r="M2740" i="3"/>
  <c r="N2740" i="3" s="1"/>
  <c r="O2740" i="3" s="1"/>
  <c r="M2741" i="3"/>
  <c r="N2741" i="3" s="1"/>
  <c r="O2741" i="3" s="1"/>
  <c r="M2742" i="3"/>
  <c r="N2742" i="3" s="1"/>
  <c r="O2742" i="3" s="1"/>
  <c r="M2743" i="3"/>
  <c r="N2743" i="3" s="1"/>
  <c r="O2743" i="3" s="1"/>
  <c r="M2744" i="3"/>
  <c r="N2744" i="3" s="1"/>
  <c r="O2744" i="3" s="1"/>
  <c r="M2745" i="3"/>
  <c r="N2745" i="3" s="1"/>
  <c r="O2745" i="3" s="1"/>
  <c r="M2746" i="3"/>
  <c r="N2746" i="3" s="1"/>
  <c r="O2746" i="3" s="1"/>
  <c r="M2747" i="3"/>
  <c r="N2747" i="3" s="1"/>
  <c r="O2747" i="3" s="1"/>
  <c r="M2748" i="3"/>
  <c r="N2748" i="3" s="1"/>
  <c r="O2748" i="3" s="1"/>
  <c r="M2749" i="3"/>
  <c r="N2749" i="3" s="1"/>
  <c r="O2749" i="3" s="1"/>
  <c r="M2750" i="3"/>
  <c r="N2750" i="3" s="1"/>
  <c r="O2750" i="3" s="1"/>
  <c r="M2751" i="3"/>
  <c r="N2751" i="3" s="1"/>
  <c r="O2751" i="3" s="1"/>
  <c r="M2752" i="3"/>
  <c r="N2752" i="3" s="1"/>
  <c r="O2752" i="3" s="1"/>
  <c r="M2753" i="3"/>
  <c r="N2753" i="3" s="1"/>
  <c r="O2753" i="3" s="1"/>
  <c r="M2754" i="3"/>
  <c r="N2754" i="3" s="1"/>
  <c r="O2754" i="3" s="1"/>
  <c r="M2755" i="3"/>
  <c r="N2755" i="3" s="1"/>
  <c r="O2755" i="3" s="1"/>
  <c r="M2756" i="3"/>
  <c r="N2756" i="3" s="1"/>
  <c r="O2756" i="3" s="1"/>
  <c r="M2757" i="3"/>
  <c r="N2757" i="3" s="1"/>
  <c r="O2757" i="3" s="1"/>
  <c r="M2758" i="3"/>
  <c r="N2758" i="3" s="1"/>
  <c r="O2758" i="3" s="1"/>
  <c r="M2759" i="3"/>
  <c r="N2759" i="3" s="1"/>
  <c r="O2759" i="3" s="1"/>
  <c r="M2760" i="3"/>
  <c r="N2760" i="3" s="1"/>
  <c r="O2760" i="3" s="1"/>
  <c r="M2761" i="3"/>
  <c r="N2761" i="3" s="1"/>
  <c r="O2761" i="3" s="1"/>
  <c r="M2762" i="3"/>
  <c r="N2762" i="3" s="1"/>
  <c r="O2762" i="3" s="1"/>
  <c r="M2763" i="3"/>
  <c r="N2763" i="3" s="1"/>
  <c r="O2763" i="3" s="1"/>
  <c r="M2764" i="3"/>
  <c r="N2764" i="3" s="1"/>
  <c r="O2764" i="3" s="1"/>
  <c r="M2765" i="3"/>
  <c r="N2765" i="3" s="1"/>
  <c r="O2765" i="3" s="1"/>
  <c r="M2766" i="3"/>
  <c r="N2766" i="3" s="1"/>
  <c r="O2766" i="3" s="1"/>
  <c r="M2767" i="3"/>
  <c r="N2767" i="3" s="1"/>
  <c r="O2767" i="3" s="1"/>
  <c r="M2768" i="3"/>
  <c r="N2768" i="3" s="1"/>
  <c r="O2768" i="3" s="1"/>
  <c r="M2769" i="3"/>
  <c r="N2769" i="3" s="1"/>
  <c r="O2769" i="3" s="1"/>
  <c r="M2770" i="3"/>
  <c r="N2770" i="3" s="1"/>
  <c r="O2770" i="3" s="1"/>
  <c r="M2771" i="3"/>
  <c r="N2771" i="3" s="1"/>
  <c r="O2771" i="3" s="1"/>
  <c r="M2772" i="3"/>
  <c r="N2772" i="3" s="1"/>
  <c r="O2772" i="3" s="1"/>
  <c r="M2773" i="3"/>
  <c r="N2773" i="3" s="1"/>
  <c r="O2773" i="3" s="1"/>
  <c r="M2774" i="3"/>
  <c r="N2774" i="3" s="1"/>
  <c r="O2774" i="3" s="1"/>
  <c r="M2775" i="3"/>
  <c r="N2775" i="3" s="1"/>
  <c r="O2775" i="3" s="1"/>
  <c r="M2776" i="3"/>
  <c r="N2776" i="3" s="1"/>
  <c r="O2776" i="3" s="1"/>
  <c r="M2777" i="3"/>
  <c r="N2777" i="3" s="1"/>
  <c r="O2777" i="3" s="1"/>
  <c r="M2778" i="3"/>
  <c r="N2778" i="3" s="1"/>
  <c r="O2778" i="3" s="1"/>
  <c r="M2779" i="3"/>
  <c r="N2779" i="3" s="1"/>
  <c r="O2779" i="3" s="1"/>
  <c r="M2780" i="3"/>
  <c r="N2780" i="3" s="1"/>
  <c r="O2780" i="3" s="1"/>
  <c r="M2781" i="3"/>
  <c r="N2781" i="3" s="1"/>
  <c r="O2781" i="3" s="1"/>
  <c r="M2782" i="3"/>
  <c r="N2782" i="3" s="1"/>
  <c r="O2782" i="3" s="1"/>
  <c r="M2783" i="3"/>
  <c r="N2783" i="3" s="1"/>
  <c r="O2783" i="3" s="1"/>
  <c r="M2784" i="3"/>
  <c r="N2784" i="3" s="1"/>
  <c r="O2784" i="3" s="1"/>
  <c r="M2785" i="3"/>
  <c r="N2785" i="3" s="1"/>
  <c r="O2785" i="3" s="1"/>
  <c r="M2786" i="3"/>
  <c r="N2786" i="3" s="1"/>
  <c r="O2786" i="3" s="1"/>
  <c r="M2787" i="3"/>
  <c r="N2787" i="3" s="1"/>
  <c r="O2787" i="3" s="1"/>
  <c r="M2788" i="3"/>
  <c r="N2788" i="3" s="1"/>
  <c r="O2788" i="3" s="1"/>
  <c r="M2789" i="3"/>
  <c r="N2789" i="3" s="1"/>
  <c r="O2789" i="3" s="1"/>
  <c r="M2790" i="3"/>
  <c r="N2790" i="3" s="1"/>
  <c r="O2790" i="3" s="1"/>
  <c r="M2791" i="3"/>
  <c r="N2791" i="3" s="1"/>
  <c r="O2791" i="3" s="1"/>
  <c r="M2792" i="3"/>
  <c r="N2792" i="3" s="1"/>
  <c r="O2792" i="3" s="1"/>
  <c r="M2793" i="3"/>
  <c r="N2793" i="3" s="1"/>
  <c r="O2793" i="3" s="1"/>
  <c r="M2794" i="3"/>
  <c r="N2794" i="3" s="1"/>
  <c r="O2794" i="3" s="1"/>
  <c r="M2795" i="3"/>
  <c r="N2795" i="3" s="1"/>
  <c r="O2795" i="3" s="1"/>
  <c r="M2796" i="3"/>
  <c r="N2796" i="3" s="1"/>
  <c r="O2796" i="3" s="1"/>
  <c r="M2797" i="3"/>
  <c r="N2797" i="3" s="1"/>
  <c r="O2797" i="3" s="1"/>
  <c r="M2798" i="3"/>
  <c r="N2798" i="3" s="1"/>
  <c r="O2798" i="3" s="1"/>
  <c r="M2799" i="3"/>
  <c r="N2799" i="3" s="1"/>
  <c r="O2799" i="3" s="1"/>
  <c r="M2800" i="3"/>
  <c r="N2800" i="3" s="1"/>
  <c r="O2800" i="3" s="1"/>
  <c r="M2801" i="3"/>
  <c r="N2801" i="3" s="1"/>
  <c r="O2801" i="3" s="1"/>
  <c r="M2802" i="3"/>
  <c r="N2802" i="3" s="1"/>
  <c r="O2802" i="3" s="1"/>
  <c r="M2803" i="3"/>
  <c r="N2803" i="3" s="1"/>
  <c r="O2803" i="3" s="1"/>
  <c r="M2804" i="3"/>
  <c r="N2804" i="3" s="1"/>
  <c r="O2804" i="3" s="1"/>
  <c r="M2805" i="3"/>
  <c r="N2805" i="3" s="1"/>
  <c r="O2805" i="3" s="1"/>
  <c r="M2806" i="3"/>
  <c r="N2806" i="3" s="1"/>
  <c r="O2806" i="3" s="1"/>
  <c r="M2807" i="3"/>
  <c r="N2807" i="3" s="1"/>
  <c r="O2807" i="3" s="1"/>
  <c r="M2808" i="3"/>
  <c r="N2808" i="3" s="1"/>
  <c r="O2808" i="3" s="1"/>
  <c r="M2809" i="3"/>
  <c r="N2809" i="3" s="1"/>
  <c r="O2809" i="3" s="1"/>
  <c r="M2810" i="3"/>
  <c r="N2810" i="3" s="1"/>
  <c r="O2810" i="3" s="1"/>
  <c r="M2811" i="3"/>
  <c r="N2811" i="3" s="1"/>
  <c r="O2811" i="3" s="1"/>
  <c r="M2812" i="3"/>
  <c r="N2812" i="3" s="1"/>
  <c r="O2812" i="3" s="1"/>
  <c r="M2813" i="3"/>
  <c r="N2813" i="3" s="1"/>
  <c r="O2813" i="3" s="1"/>
  <c r="M2814" i="3"/>
  <c r="N2814" i="3" s="1"/>
  <c r="O2814" i="3" s="1"/>
  <c r="M2815" i="3"/>
  <c r="N2815" i="3" s="1"/>
  <c r="O2815" i="3" s="1"/>
  <c r="M2816" i="3"/>
  <c r="N2816" i="3" s="1"/>
  <c r="O2816" i="3" s="1"/>
  <c r="M2817" i="3"/>
  <c r="N2817" i="3" s="1"/>
  <c r="O2817" i="3" s="1"/>
  <c r="M2818" i="3"/>
  <c r="N2818" i="3" s="1"/>
  <c r="O2818" i="3" s="1"/>
  <c r="M2819" i="3"/>
  <c r="N2819" i="3" s="1"/>
  <c r="O2819" i="3" s="1"/>
  <c r="M2820" i="3"/>
  <c r="N2820" i="3" s="1"/>
  <c r="O2820" i="3" s="1"/>
  <c r="M2821" i="3"/>
  <c r="N2821" i="3" s="1"/>
  <c r="O2821" i="3" s="1"/>
  <c r="M2822" i="3"/>
  <c r="N2822" i="3" s="1"/>
  <c r="O2822" i="3" s="1"/>
  <c r="M2823" i="3"/>
  <c r="N2823" i="3" s="1"/>
  <c r="O2823" i="3" s="1"/>
  <c r="M2824" i="3"/>
  <c r="N2824" i="3" s="1"/>
  <c r="O2824" i="3" s="1"/>
  <c r="M2825" i="3"/>
  <c r="N2825" i="3" s="1"/>
  <c r="O2825" i="3" s="1"/>
  <c r="M2826" i="3"/>
  <c r="N2826" i="3" s="1"/>
  <c r="O2826" i="3" s="1"/>
  <c r="M2827" i="3"/>
  <c r="N2827" i="3" s="1"/>
  <c r="O2827" i="3" s="1"/>
  <c r="M2828" i="3"/>
  <c r="N2828" i="3" s="1"/>
  <c r="O2828" i="3" s="1"/>
  <c r="M2829" i="3"/>
  <c r="N2829" i="3" s="1"/>
  <c r="O2829" i="3" s="1"/>
  <c r="M2830" i="3"/>
  <c r="N2830" i="3" s="1"/>
  <c r="O2830" i="3" s="1"/>
  <c r="M2831" i="3"/>
  <c r="N2831" i="3" s="1"/>
  <c r="O2831" i="3" s="1"/>
  <c r="M2832" i="3"/>
  <c r="N2832" i="3" s="1"/>
  <c r="O2832" i="3" s="1"/>
  <c r="M2833" i="3"/>
  <c r="N2833" i="3" s="1"/>
  <c r="O2833" i="3" s="1"/>
  <c r="M2834" i="3"/>
  <c r="N2834" i="3" s="1"/>
  <c r="O2834" i="3" s="1"/>
  <c r="M2835" i="3"/>
  <c r="N2835" i="3" s="1"/>
  <c r="O2835" i="3" s="1"/>
  <c r="M2836" i="3"/>
  <c r="N2836" i="3" s="1"/>
  <c r="O2836" i="3" s="1"/>
  <c r="M2837" i="3"/>
  <c r="N2837" i="3" s="1"/>
  <c r="O2837" i="3" s="1"/>
  <c r="M2838" i="3"/>
  <c r="N2838" i="3" s="1"/>
  <c r="O2838" i="3" s="1"/>
  <c r="M2839" i="3"/>
  <c r="N2839" i="3" s="1"/>
  <c r="O2839" i="3" s="1"/>
  <c r="M2840" i="3"/>
  <c r="N2840" i="3" s="1"/>
  <c r="O2840" i="3" s="1"/>
  <c r="M2841" i="3"/>
  <c r="N2841" i="3" s="1"/>
  <c r="O2841" i="3" s="1"/>
  <c r="M2842" i="3"/>
  <c r="N2842" i="3" s="1"/>
  <c r="O2842" i="3" s="1"/>
  <c r="M2843" i="3"/>
  <c r="N2843" i="3" s="1"/>
  <c r="O2843" i="3" s="1"/>
  <c r="M2844" i="3"/>
  <c r="N2844" i="3" s="1"/>
  <c r="O2844" i="3" s="1"/>
  <c r="M2845" i="3"/>
  <c r="N2845" i="3" s="1"/>
  <c r="O2845" i="3" s="1"/>
  <c r="M2846" i="3"/>
  <c r="N2846" i="3" s="1"/>
  <c r="O2846" i="3" s="1"/>
  <c r="M2847" i="3"/>
  <c r="N2847" i="3" s="1"/>
  <c r="O2847" i="3" s="1"/>
  <c r="M2848" i="3"/>
  <c r="N2848" i="3" s="1"/>
  <c r="O2848" i="3" s="1"/>
  <c r="M2849" i="3"/>
  <c r="N2849" i="3" s="1"/>
  <c r="O2849" i="3" s="1"/>
  <c r="M2850" i="3"/>
  <c r="N2850" i="3" s="1"/>
  <c r="O2850" i="3" s="1"/>
  <c r="M2851" i="3"/>
  <c r="N2851" i="3" s="1"/>
  <c r="O2851" i="3" s="1"/>
  <c r="M2852" i="3"/>
  <c r="N2852" i="3" s="1"/>
  <c r="O2852" i="3" s="1"/>
  <c r="M2853" i="3"/>
  <c r="N2853" i="3" s="1"/>
  <c r="O2853" i="3" s="1"/>
  <c r="M2854" i="3"/>
  <c r="N2854" i="3" s="1"/>
  <c r="O2854" i="3" s="1"/>
  <c r="M2855" i="3"/>
  <c r="N2855" i="3" s="1"/>
  <c r="O2855" i="3" s="1"/>
  <c r="M2856" i="3"/>
  <c r="N2856" i="3" s="1"/>
  <c r="O2856" i="3" s="1"/>
  <c r="M2857" i="3"/>
  <c r="N2857" i="3" s="1"/>
  <c r="O2857" i="3" s="1"/>
  <c r="M2858" i="3"/>
  <c r="N2858" i="3" s="1"/>
  <c r="O2858" i="3" s="1"/>
  <c r="M2859" i="3"/>
  <c r="N2859" i="3" s="1"/>
  <c r="O2859" i="3" s="1"/>
  <c r="M2860" i="3"/>
  <c r="N2860" i="3" s="1"/>
  <c r="O2860" i="3" s="1"/>
  <c r="M2861" i="3"/>
  <c r="N2861" i="3" s="1"/>
  <c r="O2861" i="3" s="1"/>
  <c r="M2862" i="3"/>
  <c r="N2862" i="3" s="1"/>
  <c r="O2862" i="3" s="1"/>
  <c r="M2863" i="3"/>
  <c r="N2863" i="3" s="1"/>
  <c r="O2863" i="3" s="1"/>
  <c r="M2864" i="3"/>
  <c r="N2864" i="3" s="1"/>
  <c r="O2864" i="3" s="1"/>
  <c r="M2865" i="3"/>
  <c r="N2865" i="3" s="1"/>
  <c r="O2865" i="3" s="1"/>
  <c r="M2866" i="3"/>
  <c r="N2866" i="3" s="1"/>
  <c r="O2866" i="3" s="1"/>
  <c r="M2867" i="3"/>
  <c r="N2867" i="3" s="1"/>
  <c r="O2867" i="3" s="1"/>
  <c r="M2868" i="3"/>
  <c r="N2868" i="3" s="1"/>
  <c r="O2868" i="3" s="1"/>
  <c r="M2869" i="3"/>
  <c r="N2869" i="3" s="1"/>
  <c r="O2869" i="3" s="1"/>
  <c r="M2870" i="3"/>
  <c r="N2870" i="3" s="1"/>
  <c r="O2870" i="3" s="1"/>
  <c r="M2871" i="3"/>
  <c r="N2871" i="3" s="1"/>
  <c r="O2871" i="3" s="1"/>
  <c r="M2872" i="3"/>
  <c r="N2872" i="3" s="1"/>
  <c r="O2872" i="3" s="1"/>
  <c r="M2873" i="3"/>
  <c r="N2873" i="3" s="1"/>
  <c r="O2873" i="3" s="1"/>
  <c r="M2874" i="3"/>
  <c r="N2874" i="3" s="1"/>
  <c r="O2874" i="3" s="1"/>
  <c r="M2875" i="3"/>
  <c r="N2875" i="3" s="1"/>
  <c r="O2875" i="3" s="1"/>
  <c r="M2876" i="3"/>
  <c r="N2876" i="3" s="1"/>
  <c r="O2876" i="3" s="1"/>
  <c r="M2877" i="3"/>
  <c r="N2877" i="3" s="1"/>
  <c r="O2877" i="3" s="1"/>
  <c r="M2878" i="3"/>
  <c r="N2878" i="3" s="1"/>
  <c r="O2878" i="3" s="1"/>
  <c r="M2879" i="3"/>
  <c r="N2879" i="3" s="1"/>
  <c r="O2879" i="3" s="1"/>
  <c r="M2880" i="3"/>
  <c r="N2880" i="3" s="1"/>
  <c r="O2880" i="3" s="1"/>
  <c r="M2881" i="3"/>
  <c r="N2881" i="3" s="1"/>
  <c r="O2881" i="3" s="1"/>
  <c r="M2882" i="3"/>
  <c r="N2882" i="3" s="1"/>
  <c r="O2882" i="3" s="1"/>
  <c r="M2883" i="3"/>
  <c r="N2883" i="3" s="1"/>
  <c r="O2883" i="3" s="1"/>
  <c r="M2884" i="3"/>
  <c r="N2884" i="3" s="1"/>
  <c r="O2884" i="3" s="1"/>
  <c r="M2885" i="3"/>
  <c r="N2885" i="3" s="1"/>
  <c r="O2885" i="3" s="1"/>
  <c r="M2886" i="3"/>
  <c r="N2886" i="3" s="1"/>
  <c r="O2886" i="3" s="1"/>
  <c r="M2887" i="3"/>
  <c r="N2887" i="3" s="1"/>
  <c r="O2887" i="3" s="1"/>
  <c r="M2888" i="3"/>
  <c r="N2888" i="3" s="1"/>
  <c r="O2888" i="3" s="1"/>
  <c r="M2889" i="3"/>
  <c r="N2889" i="3" s="1"/>
  <c r="O2889" i="3" s="1"/>
  <c r="M2890" i="3"/>
  <c r="N2890" i="3" s="1"/>
  <c r="O2890" i="3" s="1"/>
  <c r="M2891" i="3"/>
  <c r="N2891" i="3" s="1"/>
  <c r="O2891" i="3" s="1"/>
  <c r="M2892" i="3"/>
  <c r="N2892" i="3" s="1"/>
  <c r="O2892" i="3" s="1"/>
  <c r="M2893" i="3"/>
  <c r="N2893" i="3" s="1"/>
  <c r="O2893" i="3" s="1"/>
  <c r="M2894" i="3"/>
  <c r="N2894" i="3" s="1"/>
  <c r="O2894" i="3" s="1"/>
  <c r="M2895" i="3"/>
  <c r="N2895" i="3" s="1"/>
  <c r="O2895" i="3" s="1"/>
  <c r="M2896" i="3"/>
  <c r="N2896" i="3" s="1"/>
  <c r="O2896" i="3" s="1"/>
  <c r="M2897" i="3"/>
  <c r="N2897" i="3" s="1"/>
  <c r="O2897" i="3" s="1"/>
  <c r="M2898" i="3"/>
  <c r="N2898" i="3" s="1"/>
  <c r="O2898" i="3" s="1"/>
  <c r="M2899" i="3"/>
  <c r="N2899" i="3" s="1"/>
  <c r="O2899" i="3" s="1"/>
  <c r="M2900" i="3"/>
  <c r="N2900" i="3" s="1"/>
  <c r="O2900" i="3" s="1"/>
  <c r="M2901" i="3"/>
  <c r="N2901" i="3" s="1"/>
  <c r="O2901" i="3" s="1"/>
  <c r="M2902" i="3"/>
  <c r="N2902" i="3" s="1"/>
  <c r="O2902" i="3" s="1"/>
  <c r="M2903" i="3"/>
  <c r="N2903" i="3" s="1"/>
  <c r="O2903" i="3" s="1"/>
  <c r="M2904" i="3"/>
  <c r="N2904" i="3" s="1"/>
  <c r="O2904" i="3" s="1"/>
  <c r="M2905" i="3"/>
  <c r="N2905" i="3" s="1"/>
  <c r="O2905" i="3" s="1"/>
  <c r="M2906" i="3"/>
  <c r="N2906" i="3" s="1"/>
  <c r="O2906" i="3" s="1"/>
  <c r="M2907" i="3"/>
  <c r="N2907" i="3" s="1"/>
  <c r="O2907" i="3" s="1"/>
  <c r="M2908" i="3"/>
  <c r="N2908" i="3" s="1"/>
  <c r="O2908" i="3" s="1"/>
  <c r="M2909" i="3"/>
  <c r="N2909" i="3" s="1"/>
  <c r="O2909" i="3" s="1"/>
  <c r="M2910" i="3"/>
  <c r="N2910" i="3" s="1"/>
  <c r="O2910" i="3" s="1"/>
  <c r="M2911" i="3"/>
  <c r="N2911" i="3" s="1"/>
  <c r="O2911" i="3" s="1"/>
  <c r="M2912" i="3"/>
  <c r="N2912" i="3" s="1"/>
  <c r="O2912" i="3" s="1"/>
  <c r="M2913" i="3"/>
  <c r="N2913" i="3" s="1"/>
  <c r="O2913" i="3" s="1"/>
  <c r="M2914" i="3"/>
  <c r="N2914" i="3" s="1"/>
  <c r="O2914" i="3" s="1"/>
  <c r="M2915" i="3"/>
  <c r="N2915" i="3" s="1"/>
  <c r="O2915" i="3" s="1"/>
  <c r="M2916" i="3"/>
  <c r="N2916" i="3" s="1"/>
  <c r="O2916" i="3" s="1"/>
  <c r="M2917" i="3"/>
  <c r="N2917" i="3" s="1"/>
  <c r="O2917" i="3" s="1"/>
  <c r="M2918" i="3"/>
  <c r="N2918" i="3" s="1"/>
  <c r="O2918" i="3" s="1"/>
  <c r="M2919" i="3"/>
  <c r="N2919" i="3" s="1"/>
  <c r="O2919" i="3" s="1"/>
  <c r="M2920" i="3"/>
  <c r="N2920" i="3" s="1"/>
  <c r="O2920" i="3" s="1"/>
  <c r="M2921" i="3"/>
  <c r="N2921" i="3" s="1"/>
  <c r="O2921" i="3" s="1"/>
  <c r="M2922" i="3"/>
  <c r="N2922" i="3" s="1"/>
  <c r="O2922" i="3" s="1"/>
  <c r="M2923" i="3"/>
  <c r="N2923" i="3" s="1"/>
  <c r="O2923" i="3" s="1"/>
  <c r="M2924" i="3"/>
  <c r="N2924" i="3" s="1"/>
  <c r="O2924" i="3" s="1"/>
  <c r="M2925" i="3"/>
  <c r="N2925" i="3" s="1"/>
  <c r="O2925" i="3" s="1"/>
  <c r="M2926" i="3"/>
  <c r="N2926" i="3" s="1"/>
  <c r="O2926" i="3" s="1"/>
  <c r="M2927" i="3"/>
  <c r="N2927" i="3" s="1"/>
  <c r="O2927" i="3" s="1"/>
  <c r="M2928" i="3"/>
  <c r="N2928" i="3" s="1"/>
  <c r="O2928" i="3" s="1"/>
  <c r="M2929" i="3"/>
  <c r="N2929" i="3" s="1"/>
  <c r="O2929" i="3" s="1"/>
  <c r="M2930" i="3"/>
  <c r="N2930" i="3" s="1"/>
  <c r="O2930" i="3" s="1"/>
  <c r="M2931" i="3"/>
  <c r="N2931" i="3" s="1"/>
  <c r="O2931" i="3" s="1"/>
  <c r="M2932" i="3"/>
  <c r="N2932" i="3" s="1"/>
  <c r="O2932" i="3" s="1"/>
  <c r="M2933" i="3"/>
  <c r="N2933" i="3" s="1"/>
  <c r="O2933" i="3" s="1"/>
  <c r="M2934" i="3"/>
  <c r="N2934" i="3" s="1"/>
  <c r="O2934" i="3" s="1"/>
  <c r="M2935" i="3"/>
  <c r="N2935" i="3" s="1"/>
  <c r="O2935" i="3" s="1"/>
  <c r="M2936" i="3"/>
  <c r="N2936" i="3" s="1"/>
  <c r="O2936" i="3" s="1"/>
  <c r="M2937" i="3"/>
  <c r="N2937" i="3" s="1"/>
  <c r="O2937" i="3" s="1"/>
  <c r="M2938" i="3"/>
  <c r="N2938" i="3" s="1"/>
  <c r="O2938" i="3" s="1"/>
  <c r="M2939" i="3"/>
  <c r="N2939" i="3" s="1"/>
  <c r="O2939" i="3" s="1"/>
  <c r="M2940" i="3"/>
  <c r="N2940" i="3" s="1"/>
  <c r="O2940" i="3" s="1"/>
  <c r="M2941" i="3"/>
  <c r="N2941" i="3" s="1"/>
  <c r="O2941" i="3" s="1"/>
  <c r="M2942" i="3"/>
  <c r="N2942" i="3" s="1"/>
  <c r="O2942" i="3" s="1"/>
  <c r="M2943" i="3"/>
  <c r="N2943" i="3" s="1"/>
  <c r="O2943" i="3" s="1"/>
  <c r="M2944" i="3"/>
  <c r="N2944" i="3" s="1"/>
  <c r="O2944" i="3" s="1"/>
  <c r="M2945" i="3"/>
  <c r="N2945" i="3" s="1"/>
  <c r="O2945" i="3" s="1"/>
  <c r="M2946" i="3"/>
  <c r="N2946" i="3" s="1"/>
  <c r="O2946" i="3" s="1"/>
  <c r="M2947" i="3"/>
  <c r="N2947" i="3" s="1"/>
  <c r="O2947" i="3" s="1"/>
  <c r="M2948" i="3"/>
  <c r="N2948" i="3" s="1"/>
  <c r="O2948" i="3" s="1"/>
  <c r="M2949" i="3"/>
  <c r="N2949" i="3" s="1"/>
  <c r="O2949" i="3" s="1"/>
  <c r="M2950" i="3"/>
  <c r="N2950" i="3" s="1"/>
  <c r="O2950" i="3" s="1"/>
  <c r="M2951" i="3"/>
  <c r="N2951" i="3" s="1"/>
  <c r="O2951" i="3" s="1"/>
  <c r="M2952" i="3"/>
  <c r="N2952" i="3" s="1"/>
  <c r="O2952" i="3" s="1"/>
  <c r="M2953" i="3"/>
  <c r="N2953" i="3" s="1"/>
  <c r="O2953" i="3" s="1"/>
  <c r="M2954" i="3"/>
  <c r="N2954" i="3" s="1"/>
  <c r="O2954" i="3" s="1"/>
  <c r="M2955" i="3"/>
  <c r="N2955" i="3" s="1"/>
  <c r="O2955" i="3" s="1"/>
  <c r="M2956" i="3"/>
  <c r="N2956" i="3" s="1"/>
  <c r="O2956" i="3" s="1"/>
  <c r="M2957" i="3"/>
  <c r="N2957" i="3" s="1"/>
  <c r="O2957" i="3" s="1"/>
  <c r="M2958" i="3"/>
  <c r="N2958" i="3" s="1"/>
  <c r="O2958" i="3" s="1"/>
  <c r="M2959" i="3"/>
  <c r="N2959" i="3" s="1"/>
  <c r="O2959" i="3" s="1"/>
  <c r="M2960" i="3"/>
  <c r="N2960" i="3" s="1"/>
  <c r="O2960" i="3" s="1"/>
  <c r="M2961" i="3"/>
  <c r="N2961" i="3" s="1"/>
  <c r="O2961" i="3" s="1"/>
  <c r="M2962" i="3"/>
  <c r="N2962" i="3" s="1"/>
  <c r="O2962" i="3" s="1"/>
  <c r="M2963" i="3"/>
  <c r="N2963" i="3" s="1"/>
  <c r="O2963" i="3" s="1"/>
  <c r="M2964" i="3"/>
  <c r="N2964" i="3" s="1"/>
  <c r="O2964" i="3" s="1"/>
  <c r="M2965" i="3"/>
  <c r="N2965" i="3" s="1"/>
  <c r="O2965" i="3" s="1"/>
  <c r="M2966" i="3"/>
  <c r="N2966" i="3" s="1"/>
  <c r="O2966" i="3" s="1"/>
  <c r="M2967" i="3"/>
  <c r="N2967" i="3" s="1"/>
  <c r="O2967" i="3" s="1"/>
  <c r="M2968" i="3"/>
  <c r="N2968" i="3" s="1"/>
  <c r="O2968" i="3" s="1"/>
  <c r="M2969" i="3"/>
  <c r="N2969" i="3" s="1"/>
  <c r="O2969" i="3" s="1"/>
  <c r="M2971" i="3"/>
  <c r="N2971" i="3" s="1"/>
  <c r="O2971" i="3" s="1"/>
  <c r="M2972" i="3"/>
  <c r="N2972" i="3" s="1"/>
  <c r="O2972" i="3" s="1"/>
  <c r="M2973" i="3"/>
  <c r="N2973" i="3" s="1"/>
  <c r="O2973" i="3" s="1"/>
  <c r="M2974" i="3"/>
  <c r="N2974" i="3" s="1"/>
  <c r="O2974" i="3" s="1"/>
  <c r="M2975" i="3"/>
  <c r="N2975" i="3" s="1"/>
  <c r="O2975" i="3" s="1"/>
  <c r="M2976" i="3"/>
  <c r="N2976" i="3" s="1"/>
  <c r="O2976" i="3" s="1"/>
  <c r="M2977" i="3"/>
  <c r="N2977" i="3" s="1"/>
  <c r="O2977" i="3" s="1"/>
  <c r="M2978" i="3"/>
  <c r="N2978" i="3" s="1"/>
  <c r="O2978" i="3" s="1"/>
  <c r="M2979" i="3"/>
  <c r="N2979" i="3" s="1"/>
  <c r="O2979" i="3" s="1"/>
  <c r="M2980" i="3"/>
  <c r="N2980" i="3" s="1"/>
  <c r="O2980" i="3" s="1"/>
  <c r="M2981" i="3"/>
  <c r="N2981" i="3" s="1"/>
  <c r="O2981" i="3" s="1"/>
  <c r="M2982" i="3"/>
  <c r="N2982" i="3" s="1"/>
  <c r="O2982" i="3" s="1"/>
  <c r="M2983" i="3"/>
  <c r="N2983" i="3" s="1"/>
  <c r="O2983" i="3" s="1"/>
  <c r="M2984" i="3"/>
  <c r="N2984" i="3" s="1"/>
  <c r="O2984" i="3" s="1"/>
  <c r="M2985" i="3"/>
  <c r="N2985" i="3" s="1"/>
  <c r="O2985" i="3" s="1"/>
  <c r="M2986" i="3"/>
  <c r="N2986" i="3" s="1"/>
  <c r="O2986" i="3" s="1"/>
  <c r="M2987" i="3"/>
  <c r="N2987" i="3" s="1"/>
  <c r="O2987" i="3" s="1"/>
  <c r="M2988" i="3"/>
  <c r="N2988" i="3" s="1"/>
  <c r="O2988" i="3" s="1"/>
  <c r="M2989" i="3"/>
  <c r="N2989" i="3" s="1"/>
  <c r="O2989" i="3" s="1"/>
  <c r="M2990" i="3"/>
  <c r="N2990" i="3" s="1"/>
  <c r="O2990" i="3" s="1"/>
  <c r="M2991" i="3"/>
  <c r="N2991" i="3" s="1"/>
  <c r="O2991" i="3" s="1"/>
  <c r="M2992" i="3"/>
  <c r="N2992" i="3" s="1"/>
  <c r="O2992" i="3" s="1"/>
  <c r="M2993" i="3"/>
  <c r="N2993" i="3" s="1"/>
  <c r="O2993" i="3" s="1"/>
  <c r="M2994" i="3"/>
  <c r="N2994" i="3" s="1"/>
  <c r="O2994" i="3" s="1"/>
  <c r="M2995" i="3"/>
  <c r="N2995" i="3" s="1"/>
  <c r="O2995" i="3" s="1"/>
  <c r="M2996" i="3"/>
  <c r="N2996" i="3" s="1"/>
  <c r="O2996" i="3" s="1"/>
  <c r="M2997" i="3"/>
  <c r="N2997" i="3" s="1"/>
  <c r="O2997" i="3" s="1"/>
  <c r="M2998" i="3"/>
  <c r="N2998" i="3" s="1"/>
  <c r="O2998" i="3" s="1"/>
  <c r="M2999" i="3"/>
  <c r="N2999" i="3" s="1"/>
  <c r="O2999" i="3" s="1"/>
  <c r="M3000" i="3"/>
  <c r="N3000" i="3" s="1"/>
  <c r="O3000" i="3" s="1"/>
  <c r="M3001" i="3"/>
  <c r="N3001" i="3" s="1"/>
  <c r="O3001" i="3" s="1"/>
  <c r="M3002" i="3"/>
  <c r="N3002" i="3" s="1"/>
  <c r="O3002" i="3" s="1"/>
  <c r="M3003" i="3"/>
  <c r="N3003" i="3" s="1"/>
  <c r="O3003" i="3" s="1"/>
  <c r="M3004" i="3"/>
  <c r="N3004" i="3" s="1"/>
  <c r="O3004" i="3" s="1"/>
  <c r="M3005" i="3"/>
  <c r="N3005" i="3" s="1"/>
  <c r="O3005" i="3" s="1"/>
  <c r="M3006" i="3"/>
  <c r="N3006" i="3" s="1"/>
  <c r="O3006" i="3" s="1"/>
  <c r="M3007" i="3"/>
  <c r="N3007" i="3" s="1"/>
  <c r="O3007" i="3" s="1"/>
  <c r="M3008" i="3"/>
  <c r="N3008" i="3" s="1"/>
  <c r="O3008" i="3" s="1"/>
  <c r="M3009" i="3"/>
  <c r="N3009" i="3" s="1"/>
  <c r="O3009" i="3" s="1"/>
  <c r="M3010" i="3"/>
  <c r="N3010" i="3" s="1"/>
  <c r="O3010" i="3" s="1"/>
  <c r="M3011" i="3"/>
  <c r="N3011" i="3" s="1"/>
  <c r="O3011" i="3" s="1"/>
  <c r="M3012" i="3"/>
  <c r="N3012" i="3" s="1"/>
  <c r="O3012" i="3" s="1"/>
  <c r="M3013" i="3"/>
  <c r="N3013" i="3" s="1"/>
  <c r="O3013" i="3" s="1"/>
  <c r="M3014" i="3"/>
  <c r="N3014" i="3" s="1"/>
  <c r="O3014" i="3" s="1"/>
  <c r="M3015" i="3"/>
  <c r="N3015" i="3" s="1"/>
  <c r="O3015" i="3" s="1"/>
  <c r="M3016" i="3"/>
  <c r="N3016" i="3" s="1"/>
  <c r="O3016" i="3" s="1"/>
  <c r="M3017" i="3"/>
  <c r="N3017" i="3" s="1"/>
  <c r="O3017" i="3" s="1"/>
  <c r="M3018" i="3"/>
  <c r="N3018" i="3" s="1"/>
  <c r="O3018" i="3" s="1"/>
  <c r="M3019" i="3"/>
  <c r="N3019" i="3" s="1"/>
  <c r="O3019" i="3" s="1"/>
  <c r="M3020" i="3"/>
  <c r="N3020" i="3" s="1"/>
  <c r="O3020" i="3" s="1"/>
  <c r="M3021" i="3"/>
  <c r="N3021" i="3" s="1"/>
  <c r="O3021" i="3" s="1"/>
  <c r="M3022" i="3"/>
  <c r="N3022" i="3" s="1"/>
  <c r="O3022" i="3" s="1"/>
  <c r="M3023" i="3"/>
  <c r="N3023" i="3" s="1"/>
  <c r="O3023" i="3" s="1"/>
  <c r="M3024" i="3"/>
  <c r="N3024" i="3" s="1"/>
  <c r="O3024" i="3" s="1"/>
  <c r="M3025" i="3"/>
  <c r="N3025" i="3" s="1"/>
  <c r="O3025" i="3" s="1"/>
  <c r="M3026" i="3"/>
  <c r="N3026" i="3" s="1"/>
  <c r="O3026" i="3" s="1"/>
  <c r="M3027" i="3"/>
  <c r="N3027" i="3" s="1"/>
  <c r="O3027" i="3" s="1"/>
  <c r="M3028" i="3"/>
  <c r="N3028" i="3" s="1"/>
  <c r="O3028" i="3" s="1"/>
  <c r="M3029" i="3"/>
  <c r="N3029" i="3" s="1"/>
  <c r="O3029" i="3" s="1"/>
  <c r="M3030" i="3"/>
  <c r="N3030" i="3" s="1"/>
  <c r="O3030" i="3" s="1"/>
  <c r="M3031" i="3"/>
  <c r="N3031" i="3" s="1"/>
  <c r="O3031" i="3" s="1"/>
  <c r="M3032" i="3"/>
  <c r="N3032" i="3" s="1"/>
  <c r="O3032" i="3" s="1"/>
  <c r="M3033" i="3"/>
  <c r="N3033" i="3" s="1"/>
  <c r="O3033" i="3" s="1"/>
  <c r="M3034" i="3"/>
  <c r="N3034" i="3" s="1"/>
  <c r="O3034" i="3" s="1"/>
  <c r="M3035" i="3"/>
  <c r="N3035" i="3" s="1"/>
  <c r="O3035" i="3" s="1"/>
  <c r="M3036" i="3"/>
  <c r="N3036" i="3" s="1"/>
  <c r="O3036" i="3" s="1"/>
  <c r="M3037" i="3"/>
  <c r="N3037" i="3" s="1"/>
  <c r="O3037" i="3" s="1"/>
  <c r="M3038" i="3"/>
  <c r="N3038" i="3" s="1"/>
  <c r="O3038" i="3" s="1"/>
  <c r="M3039" i="3"/>
  <c r="N3039" i="3" s="1"/>
  <c r="O3039" i="3" s="1"/>
  <c r="M3040" i="3"/>
  <c r="N3040" i="3" s="1"/>
  <c r="O3040" i="3" s="1"/>
  <c r="M3041" i="3"/>
  <c r="N3041" i="3" s="1"/>
  <c r="O3041" i="3" s="1"/>
  <c r="M3042" i="3"/>
  <c r="N3042" i="3" s="1"/>
  <c r="O3042" i="3" s="1"/>
  <c r="M3043" i="3"/>
  <c r="N3043" i="3" s="1"/>
  <c r="O3043" i="3" s="1"/>
  <c r="M3044" i="3"/>
  <c r="N3044" i="3" s="1"/>
  <c r="O3044" i="3" s="1"/>
  <c r="M3045" i="3"/>
  <c r="N3045" i="3" s="1"/>
  <c r="O3045" i="3" s="1"/>
  <c r="M3046" i="3"/>
  <c r="N3046" i="3" s="1"/>
  <c r="O3046" i="3" s="1"/>
  <c r="M3047" i="3"/>
  <c r="N3047" i="3" s="1"/>
  <c r="O3047" i="3" s="1"/>
  <c r="M3048" i="3"/>
  <c r="N3048" i="3" s="1"/>
  <c r="O3048" i="3" s="1"/>
  <c r="M3049" i="3"/>
  <c r="N3049" i="3" s="1"/>
  <c r="O3049" i="3" s="1"/>
  <c r="M3050" i="3"/>
  <c r="N3050" i="3" s="1"/>
  <c r="O3050" i="3" s="1"/>
  <c r="M3051" i="3"/>
  <c r="N3051" i="3" s="1"/>
  <c r="O3051" i="3" s="1"/>
  <c r="M3052" i="3"/>
  <c r="N3052" i="3" s="1"/>
  <c r="O3052" i="3" s="1"/>
  <c r="M3053" i="3"/>
  <c r="N3053" i="3" s="1"/>
  <c r="O3053" i="3" s="1"/>
  <c r="M3054" i="3"/>
  <c r="N3054" i="3" s="1"/>
  <c r="O3054" i="3" s="1"/>
  <c r="M3055" i="3"/>
  <c r="N3055" i="3" s="1"/>
  <c r="O3055" i="3" s="1"/>
  <c r="M3056" i="3"/>
  <c r="N3056" i="3" s="1"/>
  <c r="O3056" i="3" s="1"/>
  <c r="M3057" i="3"/>
  <c r="N3057" i="3" s="1"/>
  <c r="O3057" i="3" s="1"/>
  <c r="M3058" i="3"/>
  <c r="N3058" i="3" s="1"/>
  <c r="O3058" i="3" s="1"/>
  <c r="M3059" i="3"/>
  <c r="N3059" i="3" s="1"/>
  <c r="O3059" i="3" s="1"/>
  <c r="M3060" i="3"/>
  <c r="N3060" i="3" s="1"/>
  <c r="O3060" i="3" s="1"/>
  <c r="M3061" i="3"/>
  <c r="N3061" i="3" s="1"/>
  <c r="O3061" i="3" s="1"/>
  <c r="M3062" i="3"/>
  <c r="N3062" i="3" s="1"/>
  <c r="O3062" i="3" s="1"/>
  <c r="M3063" i="3"/>
  <c r="N3063" i="3" s="1"/>
  <c r="O3063" i="3" s="1"/>
  <c r="M3064" i="3"/>
  <c r="N3064" i="3" s="1"/>
  <c r="O3064" i="3" s="1"/>
  <c r="M3065" i="3"/>
  <c r="N3065" i="3" s="1"/>
  <c r="O3065" i="3" s="1"/>
  <c r="M3066" i="3"/>
  <c r="N3066" i="3" s="1"/>
  <c r="O3066" i="3" s="1"/>
  <c r="M3067" i="3"/>
  <c r="N3067" i="3" s="1"/>
  <c r="O3067" i="3" s="1"/>
  <c r="M3068" i="3"/>
  <c r="N3068" i="3" s="1"/>
  <c r="O3068" i="3" s="1"/>
  <c r="M3069" i="3"/>
  <c r="N3069" i="3" s="1"/>
  <c r="O3069" i="3" s="1"/>
  <c r="M3070" i="3"/>
  <c r="N3070" i="3" s="1"/>
  <c r="O3070" i="3" s="1"/>
  <c r="M3071" i="3"/>
  <c r="N3071" i="3" s="1"/>
  <c r="O3071" i="3" s="1"/>
  <c r="M3072" i="3"/>
  <c r="N3072" i="3" s="1"/>
  <c r="O3072" i="3" s="1"/>
  <c r="M3073" i="3"/>
  <c r="N3073" i="3" s="1"/>
  <c r="O3073" i="3" s="1"/>
  <c r="M3074" i="3"/>
  <c r="N3074" i="3" s="1"/>
  <c r="O3074" i="3" s="1"/>
  <c r="M3075" i="3"/>
  <c r="N3075" i="3" s="1"/>
  <c r="O3075" i="3" s="1"/>
  <c r="M3076" i="3"/>
  <c r="N3076" i="3" s="1"/>
  <c r="O3076" i="3" s="1"/>
  <c r="M3077" i="3"/>
  <c r="N3077" i="3" s="1"/>
  <c r="O3077" i="3" s="1"/>
  <c r="M3079" i="3"/>
  <c r="N3079" i="3" s="1"/>
  <c r="O3079" i="3" s="1"/>
  <c r="M3080" i="3"/>
  <c r="N3080" i="3" s="1"/>
  <c r="O3080" i="3" s="1"/>
  <c r="M3081" i="3"/>
  <c r="N3081" i="3" s="1"/>
  <c r="O3081" i="3" s="1"/>
  <c r="M3082" i="3"/>
  <c r="N3082" i="3" s="1"/>
  <c r="O3082" i="3" s="1"/>
  <c r="M3083" i="3"/>
  <c r="N3083" i="3" s="1"/>
  <c r="O3083" i="3" s="1"/>
  <c r="M3084" i="3"/>
  <c r="N3084" i="3" s="1"/>
  <c r="O3084" i="3" s="1"/>
  <c r="M3086" i="3"/>
  <c r="N3086" i="3" s="1"/>
  <c r="O3086" i="3" s="1"/>
  <c r="M3087" i="3"/>
  <c r="N3087" i="3" s="1"/>
  <c r="O3087" i="3" s="1"/>
  <c r="M3088" i="3"/>
  <c r="N3088" i="3" s="1"/>
  <c r="O3088" i="3" s="1"/>
  <c r="M3089" i="3"/>
  <c r="N3089" i="3" s="1"/>
  <c r="O3089" i="3" s="1"/>
  <c r="M3090" i="3"/>
  <c r="N3090" i="3" s="1"/>
  <c r="O3090" i="3" s="1"/>
  <c r="M3091" i="3"/>
  <c r="N3091" i="3" s="1"/>
  <c r="O3091" i="3" s="1"/>
  <c r="M3092" i="3"/>
  <c r="N3092" i="3" s="1"/>
  <c r="O3092" i="3" s="1"/>
  <c r="M3093" i="3"/>
  <c r="N3093" i="3" s="1"/>
  <c r="O3093" i="3" s="1"/>
  <c r="M3094" i="3"/>
  <c r="N3094" i="3" s="1"/>
  <c r="O3094" i="3" s="1"/>
  <c r="M3095" i="3"/>
  <c r="N3095" i="3" s="1"/>
  <c r="O3095" i="3" s="1"/>
  <c r="M3096" i="3"/>
  <c r="N3096" i="3" s="1"/>
  <c r="O3096" i="3" s="1"/>
  <c r="M3097" i="3"/>
  <c r="N3097" i="3" s="1"/>
  <c r="O3097" i="3" s="1"/>
  <c r="M3098" i="3"/>
  <c r="N3098" i="3" s="1"/>
  <c r="O3098" i="3" s="1"/>
  <c r="M3099" i="3"/>
  <c r="N3099" i="3" s="1"/>
  <c r="O3099" i="3" s="1"/>
  <c r="M3100" i="3"/>
  <c r="N3100" i="3" s="1"/>
  <c r="O3100" i="3" s="1"/>
  <c r="M3101" i="3"/>
  <c r="N3101" i="3" s="1"/>
  <c r="O3101" i="3" s="1"/>
  <c r="M3102" i="3"/>
  <c r="N3102" i="3" s="1"/>
  <c r="O3102" i="3" s="1"/>
  <c r="M3103" i="3"/>
  <c r="N3103" i="3" s="1"/>
  <c r="O3103" i="3" s="1"/>
  <c r="M3104" i="3"/>
  <c r="N3104" i="3" s="1"/>
  <c r="O3104" i="3" s="1"/>
  <c r="M3105" i="3"/>
  <c r="N3105" i="3" s="1"/>
  <c r="O3105" i="3" s="1"/>
  <c r="M3106" i="3"/>
  <c r="N3106" i="3" s="1"/>
  <c r="O3106" i="3" s="1"/>
  <c r="M3107" i="3"/>
  <c r="N3107" i="3" s="1"/>
  <c r="O3107" i="3" s="1"/>
  <c r="M3108" i="3"/>
  <c r="N3108" i="3" s="1"/>
  <c r="O3108" i="3" s="1"/>
  <c r="M3109" i="3"/>
  <c r="N3109" i="3" s="1"/>
  <c r="O3109" i="3" s="1"/>
  <c r="M3110" i="3"/>
  <c r="N3110" i="3" s="1"/>
  <c r="O3110" i="3" s="1"/>
  <c r="M3111" i="3"/>
  <c r="N3111" i="3" s="1"/>
  <c r="O3111" i="3" s="1"/>
  <c r="M3112" i="3"/>
  <c r="N3112" i="3" s="1"/>
  <c r="O3112" i="3" s="1"/>
  <c r="M3113" i="3"/>
  <c r="N3113" i="3" s="1"/>
  <c r="O3113" i="3" s="1"/>
  <c r="M3114" i="3"/>
  <c r="N3114" i="3" s="1"/>
  <c r="O3114" i="3" s="1"/>
  <c r="M3115" i="3"/>
  <c r="N3115" i="3" s="1"/>
  <c r="O3115" i="3" s="1"/>
  <c r="M3116" i="3"/>
  <c r="N3116" i="3" s="1"/>
  <c r="O3116" i="3" s="1"/>
  <c r="M3117" i="3"/>
  <c r="N3117" i="3" s="1"/>
  <c r="O3117" i="3" s="1"/>
  <c r="M3118" i="3"/>
  <c r="N3118" i="3" s="1"/>
  <c r="O3118" i="3" s="1"/>
  <c r="M3119" i="3"/>
  <c r="N3119" i="3" s="1"/>
  <c r="O3119" i="3" s="1"/>
  <c r="M3120" i="3"/>
  <c r="N3120" i="3" s="1"/>
  <c r="O3120" i="3" s="1"/>
  <c r="M3121" i="3"/>
  <c r="N3121" i="3" s="1"/>
  <c r="O3121" i="3" s="1"/>
  <c r="M3122" i="3"/>
  <c r="N3122" i="3" s="1"/>
  <c r="O3122" i="3" s="1"/>
  <c r="M3123" i="3"/>
  <c r="N3123" i="3" s="1"/>
  <c r="O3123" i="3" s="1"/>
  <c r="M3124" i="3"/>
  <c r="N3124" i="3" s="1"/>
  <c r="O3124" i="3" s="1"/>
  <c r="M3125" i="3"/>
  <c r="N3125" i="3" s="1"/>
  <c r="O3125" i="3" s="1"/>
  <c r="M3126" i="3"/>
  <c r="N3126" i="3" s="1"/>
  <c r="O3126" i="3" s="1"/>
  <c r="M3127" i="3"/>
  <c r="N3127" i="3" s="1"/>
  <c r="O3127" i="3" s="1"/>
  <c r="M3128" i="3"/>
  <c r="N3128" i="3" s="1"/>
  <c r="O3128" i="3" s="1"/>
  <c r="M3129" i="3"/>
  <c r="N3129" i="3" s="1"/>
  <c r="O3129" i="3" s="1"/>
  <c r="M3130" i="3"/>
  <c r="N3130" i="3" s="1"/>
  <c r="O3130" i="3" s="1"/>
  <c r="M3131" i="3"/>
  <c r="N3131" i="3" s="1"/>
  <c r="O3131" i="3" s="1"/>
  <c r="M3132" i="3"/>
  <c r="N3132" i="3" s="1"/>
  <c r="O3132" i="3" s="1"/>
  <c r="M3133" i="3"/>
  <c r="N3133" i="3" s="1"/>
  <c r="O3133" i="3" s="1"/>
  <c r="M3134" i="3"/>
  <c r="N3134" i="3" s="1"/>
  <c r="O3134" i="3" s="1"/>
  <c r="M3135" i="3"/>
  <c r="N3135" i="3" s="1"/>
  <c r="O3135" i="3" s="1"/>
  <c r="M3136" i="3"/>
  <c r="N3136" i="3" s="1"/>
  <c r="O3136" i="3" s="1"/>
  <c r="M3137" i="3"/>
  <c r="N3137" i="3" s="1"/>
  <c r="O3137" i="3" s="1"/>
  <c r="M3138" i="3"/>
  <c r="N3138" i="3" s="1"/>
  <c r="O3138" i="3" s="1"/>
  <c r="M3139" i="3"/>
  <c r="N3139" i="3" s="1"/>
  <c r="O3139" i="3" s="1"/>
  <c r="M3140" i="3"/>
  <c r="N3140" i="3" s="1"/>
  <c r="O3140" i="3" s="1"/>
  <c r="M3141" i="3"/>
  <c r="N3141" i="3" s="1"/>
  <c r="O3141" i="3" s="1"/>
  <c r="M3142" i="3"/>
  <c r="N3142" i="3" s="1"/>
  <c r="O3142" i="3" s="1"/>
  <c r="M3143" i="3"/>
  <c r="N3143" i="3" s="1"/>
  <c r="O3143" i="3" s="1"/>
  <c r="M3144" i="3"/>
  <c r="N3144" i="3" s="1"/>
  <c r="O3144" i="3" s="1"/>
  <c r="M3145" i="3"/>
  <c r="N3145" i="3" s="1"/>
  <c r="O3145" i="3" s="1"/>
  <c r="M3146" i="3"/>
  <c r="N3146" i="3" s="1"/>
  <c r="O3146" i="3" s="1"/>
  <c r="M3147" i="3"/>
  <c r="N3147" i="3" s="1"/>
  <c r="O3147" i="3" s="1"/>
  <c r="M3148" i="3"/>
  <c r="N3148" i="3" s="1"/>
  <c r="O3148" i="3" s="1"/>
  <c r="M3149" i="3"/>
  <c r="N3149" i="3" s="1"/>
  <c r="O3149" i="3" s="1"/>
  <c r="M3150" i="3"/>
  <c r="N3150" i="3" s="1"/>
  <c r="O3150" i="3" s="1"/>
  <c r="M3151" i="3"/>
  <c r="N3151" i="3" s="1"/>
  <c r="O3151" i="3" s="1"/>
  <c r="M3152" i="3"/>
  <c r="N3152" i="3" s="1"/>
  <c r="O3152" i="3" s="1"/>
  <c r="M3153" i="3"/>
  <c r="N3153" i="3" s="1"/>
  <c r="O3153" i="3" s="1"/>
  <c r="M3154" i="3"/>
  <c r="N3154" i="3" s="1"/>
  <c r="O3154" i="3" s="1"/>
  <c r="M3155" i="3"/>
  <c r="N3155" i="3" s="1"/>
  <c r="O3155" i="3" s="1"/>
  <c r="M3156" i="3"/>
  <c r="N3156" i="3" s="1"/>
  <c r="O3156" i="3" s="1"/>
  <c r="M3157" i="3"/>
  <c r="N3157" i="3" s="1"/>
  <c r="O3157" i="3" s="1"/>
  <c r="M3158" i="3"/>
  <c r="N3158" i="3" s="1"/>
  <c r="O3158" i="3" s="1"/>
  <c r="M3159" i="3"/>
  <c r="N3159" i="3" s="1"/>
  <c r="O3159" i="3" s="1"/>
  <c r="M3160" i="3"/>
  <c r="N3160" i="3" s="1"/>
  <c r="O3160" i="3" s="1"/>
  <c r="M3161" i="3"/>
  <c r="N3161" i="3" s="1"/>
  <c r="O3161" i="3" s="1"/>
  <c r="M3162" i="3"/>
  <c r="N3162" i="3" s="1"/>
  <c r="O3162" i="3" s="1"/>
  <c r="M3163" i="3"/>
  <c r="N3163" i="3" s="1"/>
  <c r="O3163" i="3" s="1"/>
  <c r="M3164" i="3"/>
  <c r="N3164" i="3" s="1"/>
  <c r="O3164" i="3" s="1"/>
  <c r="M3165" i="3"/>
  <c r="N3165" i="3" s="1"/>
  <c r="O3165" i="3" s="1"/>
  <c r="M3166" i="3"/>
  <c r="N3166" i="3" s="1"/>
  <c r="O3166" i="3" s="1"/>
  <c r="M3167" i="3"/>
  <c r="N3167" i="3" s="1"/>
  <c r="O3167" i="3" s="1"/>
  <c r="M3168" i="3"/>
  <c r="N3168" i="3" s="1"/>
  <c r="O3168" i="3" s="1"/>
  <c r="M3169" i="3"/>
  <c r="N3169" i="3" s="1"/>
  <c r="O3169" i="3" s="1"/>
  <c r="M3170" i="3"/>
  <c r="N3170" i="3" s="1"/>
  <c r="O3170" i="3" s="1"/>
  <c r="M3171" i="3"/>
  <c r="N3171" i="3" s="1"/>
  <c r="O3171" i="3" s="1"/>
  <c r="M3172" i="3"/>
  <c r="N3172" i="3" s="1"/>
  <c r="O3172" i="3" s="1"/>
  <c r="M3173" i="3"/>
  <c r="N3173" i="3" s="1"/>
  <c r="O3173" i="3" s="1"/>
  <c r="M3174" i="3"/>
  <c r="N3174" i="3" s="1"/>
  <c r="O3174" i="3" s="1"/>
  <c r="M3175" i="3"/>
  <c r="N3175" i="3" s="1"/>
  <c r="O3175" i="3" s="1"/>
  <c r="M3176" i="3"/>
  <c r="N3176" i="3" s="1"/>
  <c r="O3176" i="3" s="1"/>
  <c r="M3177" i="3"/>
  <c r="N3177" i="3" s="1"/>
  <c r="O3177" i="3" s="1"/>
  <c r="M3178" i="3"/>
  <c r="N3178" i="3" s="1"/>
  <c r="O3178" i="3" s="1"/>
  <c r="M3179" i="3"/>
  <c r="N3179" i="3" s="1"/>
  <c r="O3179" i="3" s="1"/>
  <c r="M3180" i="3"/>
  <c r="N3180" i="3" s="1"/>
  <c r="O3180" i="3" s="1"/>
  <c r="M3181" i="3"/>
  <c r="N3181" i="3" s="1"/>
  <c r="O3181" i="3" s="1"/>
  <c r="M3182" i="3"/>
  <c r="N3182" i="3" s="1"/>
  <c r="O3182" i="3" s="1"/>
  <c r="M3183" i="3"/>
  <c r="N3183" i="3" s="1"/>
  <c r="O3183" i="3" s="1"/>
  <c r="M3184" i="3"/>
  <c r="N3184" i="3" s="1"/>
  <c r="O3184" i="3" s="1"/>
  <c r="M3187" i="3"/>
  <c r="N3187" i="3" s="1"/>
  <c r="O3187" i="3" s="1"/>
  <c r="M3188" i="3"/>
  <c r="N3188" i="3" s="1"/>
  <c r="O3188" i="3" s="1"/>
  <c r="M3189" i="3"/>
  <c r="N3189" i="3" s="1"/>
  <c r="O3189" i="3" s="1"/>
  <c r="M3190" i="3"/>
  <c r="N3190" i="3" s="1"/>
  <c r="O3190" i="3" s="1"/>
  <c r="M3191" i="3"/>
  <c r="N3191" i="3" s="1"/>
  <c r="O3191" i="3" s="1"/>
  <c r="M3192" i="3"/>
  <c r="N3192" i="3" s="1"/>
  <c r="O3192" i="3" s="1"/>
  <c r="M3193" i="3"/>
  <c r="N3193" i="3" s="1"/>
  <c r="O3193" i="3" s="1"/>
  <c r="M3194" i="3"/>
  <c r="N3194" i="3" s="1"/>
  <c r="O3194" i="3" s="1"/>
  <c r="M3195" i="3"/>
  <c r="N3195" i="3" s="1"/>
  <c r="O3195" i="3" s="1"/>
  <c r="M3196" i="3"/>
  <c r="N3196" i="3" s="1"/>
  <c r="O3196" i="3" s="1"/>
  <c r="M3197" i="3"/>
  <c r="N3197" i="3" s="1"/>
  <c r="O3197" i="3" s="1"/>
  <c r="M3198" i="3"/>
  <c r="N3198" i="3" s="1"/>
  <c r="O3198" i="3" s="1"/>
  <c r="M3199" i="3"/>
  <c r="N3199" i="3" s="1"/>
  <c r="O3199" i="3" s="1"/>
  <c r="M3200" i="3"/>
  <c r="N3200" i="3" s="1"/>
  <c r="O3200" i="3" s="1"/>
  <c r="M3201" i="3"/>
  <c r="N3201" i="3" s="1"/>
  <c r="O3201" i="3" s="1"/>
  <c r="M3202" i="3"/>
  <c r="N3202" i="3" s="1"/>
  <c r="O3202" i="3" s="1"/>
  <c r="M3203" i="3"/>
  <c r="N3203" i="3" s="1"/>
  <c r="O3203" i="3" s="1"/>
  <c r="M3204" i="3"/>
  <c r="N3204" i="3" s="1"/>
  <c r="O3204" i="3" s="1"/>
  <c r="M3205" i="3"/>
  <c r="N3205" i="3" s="1"/>
  <c r="O3205" i="3" s="1"/>
  <c r="M3206" i="3"/>
  <c r="N3206" i="3" s="1"/>
  <c r="O3206" i="3" s="1"/>
  <c r="M3207" i="3"/>
  <c r="N3207" i="3" s="1"/>
  <c r="O3207" i="3" s="1"/>
  <c r="M3208" i="3"/>
  <c r="N3208" i="3" s="1"/>
  <c r="O3208" i="3" s="1"/>
  <c r="M3209" i="3"/>
  <c r="N3209" i="3" s="1"/>
  <c r="O3209" i="3" s="1"/>
  <c r="M3210" i="3"/>
  <c r="N3210" i="3" s="1"/>
  <c r="O3210" i="3" s="1"/>
  <c r="M3211" i="3"/>
  <c r="N3211" i="3" s="1"/>
  <c r="O3211" i="3" s="1"/>
  <c r="M3212" i="3"/>
  <c r="N3212" i="3" s="1"/>
  <c r="O3212" i="3" s="1"/>
  <c r="M3213" i="3"/>
  <c r="N3213" i="3" s="1"/>
  <c r="O3213" i="3" s="1"/>
  <c r="M3214" i="3"/>
  <c r="N3214" i="3" s="1"/>
  <c r="O3214" i="3" s="1"/>
  <c r="M3215" i="3"/>
  <c r="N3215" i="3" s="1"/>
  <c r="O3215" i="3" s="1"/>
  <c r="M3216" i="3"/>
  <c r="N3216" i="3" s="1"/>
  <c r="O3216" i="3" s="1"/>
  <c r="M3217" i="3"/>
  <c r="N3217" i="3" s="1"/>
  <c r="O3217" i="3" s="1"/>
  <c r="M3218" i="3"/>
  <c r="N3218" i="3" s="1"/>
  <c r="O3218" i="3" s="1"/>
  <c r="M3219" i="3"/>
  <c r="N3219" i="3" s="1"/>
  <c r="O3219" i="3" s="1"/>
  <c r="M3220" i="3"/>
  <c r="N3220" i="3" s="1"/>
  <c r="O3220" i="3" s="1"/>
  <c r="M3221" i="3"/>
  <c r="N3221" i="3" s="1"/>
  <c r="O3221" i="3" s="1"/>
  <c r="M3222" i="3"/>
  <c r="N3222" i="3" s="1"/>
  <c r="O3222" i="3" s="1"/>
  <c r="M3223" i="3"/>
  <c r="N3223" i="3" s="1"/>
  <c r="O3223" i="3" s="1"/>
  <c r="M3224" i="3"/>
  <c r="N3224" i="3" s="1"/>
  <c r="O3224" i="3" s="1"/>
  <c r="M3225" i="3"/>
  <c r="N3225" i="3" s="1"/>
  <c r="O3225" i="3" s="1"/>
  <c r="M3226" i="3"/>
  <c r="N3226" i="3" s="1"/>
  <c r="O3226" i="3" s="1"/>
  <c r="M3227" i="3"/>
  <c r="N3227" i="3" s="1"/>
  <c r="O3227" i="3" s="1"/>
  <c r="M3228" i="3"/>
  <c r="N3228" i="3" s="1"/>
  <c r="O3228" i="3" s="1"/>
  <c r="M3229" i="3"/>
  <c r="N3229" i="3" s="1"/>
  <c r="O3229" i="3" s="1"/>
  <c r="M3230" i="3"/>
  <c r="N3230" i="3" s="1"/>
  <c r="O3230" i="3" s="1"/>
  <c r="M3231" i="3"/>
  <c r="N3231" i="3" s="1"/>
  <c r="O3231" i="3" s="1"/>
  <c r="M3232" i="3"/>
  <c r="N3232" i="3" s="1"/>
  <c r="O3232" i="3" s="1"/>
  <c r="M3233" i="3"/>
  <c r="N3233" i="3" s="1"/>
  <c r="O3233" i="3" s="1"/>
  <c r="M3234" i="3"/>
  <c r="N3234" i="3" s="1"/>
  <c r="O3234" i="3" s="1"/>
  <c r="M3235" i="3"/>
  <c r="N3235" i="3" s="1"/>
  <c r="O3235" i="3" s="1"/>
  <c r="M3236" i="3"/>
  <c r="N3236" i="3" s="1"/>
  <c r="O3236" i="3" s="1"/>
  <c r="M3237" i="3"/>
  <c r="N3237" i="3" s="1"/>
  <c r="O3237" i="3" s="1"/>
  <c r="M3238" i="3"/>
  <c r="N3238" i="3" s="1"/>
  <c r="O3238" i="3" s="1"/>
  <c r="M3239" i="3"/>
  <c r="N3239" i="3" s="1"/>
  <c r="O3239" i="3" s="1"/>
  <c r="M3240" i="3"/>
  <c r="N3240" i="3" s="1"/>
  <c r="O3240" i="3" s="1"/>
  <c r="M3241" i="3"/>
  <c r="N3241" i="3" s="1"/>
  <c r="O3241" i="3" s="1"/>
  <c r="M3242" i="3"/>
  <c r="N3242" i="3" s="1"/>
  <c r="O3242" i="3" s="1"/>
  <c r="M3243" i="3"/>
  <c r="N3243" i="3" s="1"/>
  <c r="O3243" i="3" s="1"/>
  <c r="M3244" i="3"/>
  <c r="N3244" i="3" s="1"/>
  <c r="O3244" i="3" s="1"/>
  <c r="M3245" i="3"/>
  <c r="N3245" i="3" s="1"/>
  <c r="O3245" i="3" s="1"/>
  <c r="M3246" i="3"/>
  <c r="N3246" i="3" s="1"/>
  <c r="O3246" i="3" s="1"/>
  <c r="M3247" i="3"/>
  <c r="N3247" i="3" s="1"/>
  <c r="O3247" i="3" s="1"/>
  <c r="M3248" i="3"/>
  <c r="N3248" i="3" s="1"/>
  <c r="O3248" i="3" s="1"/>
  <c r="M3249" i="3"/>
  <c r="N3249" i="3" s="1"/>
  <c r="O3249" i="3" s="1"/>
  <c r="M3250" i="3"/>
  <c r="N3250" i="3" s="1"/>
  <c r="O3250" i="3" s="1"/>
  <c r="M3251" i="3"/>
  <c r="N3251" i="3" s="1"/>
  <c r="O3251" i="3" s="1"/>
  <c r="M3252" i="3"/>
  <c r="N3252" i="3" s="1"/>
  <c r="O3252" i="3" s="1"/>
  <c r="M3253" i="3"/>
  <c r="N3253" i="3" s="1"/>
  <c r="O3253" i="3" s="1"/>
  <c r="M3254" i="3"/>
  <c r="N3254" i="3" s="1"/>
  <c r="O3254" i="3" s="1"/>
  <c r="M3255" i="3"/>
  <c r="N3255" i="3" s="1"/>
  <c r="O3255" i="3" s="1"/>
  <c r="M3256" i="3"/>
  <c r="N3256" i="3" s="1"/>
  <c r="O3256" i="3" s="1"/>
  <c r="M3257" i="3"/>
  <c r="N3257" i="3" s="1"/>
  <c r="O3257" i="3" s="1"/>
  <c r="M3258" i="3"/>
  <c r="N3258" i="3" s="1"/>
  <c r="O3258" i="3" s="1"/>
  <c r="M3259" i="3"/>
  <c r="N3259" i="3" s="1"/>
  <c r="O3259" i="3" s="1"/>
  <c r="M3260" i="3"/>
  <c r="N3260" i="3" s="1"/>
  <c r="O3260" i="3" s="1"/>
  <c r="M3261" i="3"/>
  <c r="N3261" i="3" s="1"/>
  <c r="O3261" i="3" s="1"/>
  <c r="M3262" i="3"/>
  <c r="N3262" i="3" s="1"/>
  <c r="O3262" i="3" s="1"/>
  <c r="M3263" i="3"/>
  <c r="N3263" i="3" s="1"/>
  <c r="O3263" i="3" s="1"/>
  <c r="M3264" i="3"/>
  <c r="N3264" i="3" s="1"/>
  <c r="O3264" i="3" s="1"/>
  <c r="M3265" i="3"/>
  <c r="N3265" i="3" s="1"/>
  <c r="O3265" i="3" s="1"/>
  <c r="M3266" i="3"/>
  <c r="N3266" i="3" s="1"/>
  <c r="O3266" i="3" s="1"/>
  <c r="M3267" i="3"/>
  <c r="N3267" i="3" s="1"/>
  <c r="O3267" i="3" s="1"/>
  <c r="M3268" i="3"/>
  <c r="N3268" i="3" s="1"/>
  <c r="O3268" i="3" s="1"/>
  <c r="M3269" i="3"/>
  <c r="N3269" i="3" s="1"/>
  <c r="O3269" i="3" s="1"/>
  <c r="M3270" i="3"/>
  <c r="N3270" i="3" s="1"/>
  <c r="O3270" i="3" s="1"/>
  <c r="M3271" i="3"/>
  <c r="N3271" i="3" s="1"/>
  <c r="O3271" i="3" s="1"/>
  <c r="M3272" i="3"/>
  <c r="N3272" i="3" s="1"/>
  <c r="O3272" i="3" s="1"/>
  <c r="M3273" i="3"/>
  <c r="N3273" i="3" s="1"/>
  <c r="O3273" i="3" s="1"/>
  <c r="M3277" i="3"/>
  <c r="N3277" i="3" s="1"/>
  <c r="O3277" i="3" s="1"/>
  <c r="M3278" i="3"/>
  <c r="N3278" i="3" s="1"/>
  <c r="O3278" i="3" s="1"/>
  <c r="M3279" i="3"/>
  <c r="N3279" i="3" s="1"/>
  <c r="O3279" i="3" s="1"/>
  <c r="M3274" i="3"/>
  <c r="N3274" i="3" s="1"/>
  <c r="O3274" i="3" s="1"/>
  <c r="M3275" i="3"/>
  <c r="N3275" i="3" s="1"/>
  <c r="O3275" i="3" s="1"/>
  <c r="M3276" i="3"/>
  <c r="N3276" i="3" s="1"/>
  <c r="O3276" i="3" s="1"/>
  <c r="M3280" i="3"/>
  <c r="N3280" i="3" s="1"/>
  <c r="O3280" i="3" s="1"/>
  <c r="M3281" i="3"/>
  <c r="N3281" i="3" s="1"/>
  <c r="O3281" i="3" s="1"/>
  <c r="M3282" i="3"/>
  <c r="N3282" i="3" s="1"/>
  <c r="O3282" i="3" s="1"/>
  <c r="M3283" i="3"/>
  <c r="N3283" i="3" s="1"/>
  <c r="O3283" i="3" s="1"/>
  <c r="M3284" i="3"/>
  <c r="N3284" i="3" s="1"/>
  <c r="O3284" i="3" s="1"/>
  <c r="M3285" i="3"/>
  <c r="N3285" i="3" s="1"/>
  <c r="O3285" i="3" s="1"/>
  <c r="M3286" i="3"/>
  <c r="N3286" i="3" s="1"/>
  <c r="O3286" i="3" s="1"/>
  <c r="M3287" i="3"/>
  <c r="N3287" i="3" s="1"/>
  <c r="O3287" i="3" s="1"/>
  <c r="M3288" i="3"/>
  <c r="N3288" i="3" s="1"/>
  <c r="O3288" i="3" s="1"/>
  <c r="M3289" i="3"/>
  <c r="N3289" i="3" s="1"/>
  <c r="O3289" i="3" s="1"/>
  <c r="M3290" i="3"/>
  <c r="N3290" i="3" s="1"/>
  <c r="O3290" i="3" s="1"/>
  <c r="M3291" i="3"/>
  <c r="N3291" i="3" s="1"/>
  <c r="O3291" i="3" s="1"/>
  <c r="M3292" i="3"/>
  <c r="N3292" i="3" s="1"/>
  <c r="O3292" i="3" s="1"/>
  <c r="M3293" i="3"/>
  <c r="N3293" i="3" s="1"/>
  <c r="O3293" i="3" s="1"/>
  <c r="M3294" i="3"/>
  <c r="N3294" i="3" s="1"/>
  <c r="O3294" i="3" s="1"/>
  <c r="M3295" i="3"/>
  <c r="N3295" i="3" s="1"/>
  <c r="O3295" i="3" s="1"/>
  <c r="M3296" i="3"/>
  <c r="N3296" i="3" s="1"/>
  <c r="O3296" i="3" s="1"/>
  <c r="M3297" i="3"/>
  <c r="N3297" i="3" s="1"/>
  <c r="O3297" i="3" s="1"/>
  <c r="M3298" i="3"/>
  <c r="N3298" i="3" s="1"/>
  <c r="O3298" i="3" s="1"/>
  <c r="M3299" i="3"/>
  <c r="N3299" i="3" s="1"/>
  <c r="O3299" i="3" s="1"/>
  <c r="M3300" i="3"/>
  <c r="N3300" i="3" s="1"/>
  <c r="O3300" i="3" s="1"/>
  <c r="M3301" i="3"/>
  <c r="N3301" i="3" s="1"/>
  <c r="O3301" i="3" s="1"/>
  <c r="M3302" i="3"/>
  <c r="N3302" i="3" s="1"/>
  <c r="O3302" i="3" s="1"/>
  <c r="M3303" i="3"/>
  <c r="N3303" i="3" s="1"/>
  <c r="O3303" i="3" s="1"/>
  <c r="M3304" i="3"/>
  <c r="N3304" i="3" s="1"/>
  <c r="O3304" i="3" s="1"/>
  <c r="M3305" i="3"/>
  <c r="N3305" i="3" s="1"/>
  <c r="O3305" i="3" s="1"/>
  <c r="M3306" i="3"/>
  <c r="N3306" i="3" s="1"/>
  <c r="O3306" i="3" s="1"/>
  <c r="M3307" i="3"/>
  <c r="N3307" i="3" s="1"/>
  <c r="O3307" i="3" s="1"/>
  <c r="M3308" i="3"/>
  <c r="N3308" i="3" s="1"/>
  <c r="O3308" i="3" s="1"/>
  <c r="M3309" i="3"/>
  <c r="N3309" i="3" s="1"/>
  <c r="O3309" i="3" s="1"/>
  <c r="M3310" i="3"/>
  <c r="N3310" i="3" s="1"/>
  <c r="O3310" i="3" s="1"/>
  <c r="M3311" i="3"/>
  <c r="N3311" i="3" s="1"/>
  <c r="O3311" i="3" s="1"/>
  <c r="M3312" i="3"/>
  <c r="N3312" i="3" s="1"/>
  <c r="O3312" i="3" s="1"/>
  <c r="M3313" i="3"/>
  <c r="N3313" i="3" s="1"/>
  <c r="O3313" i="3" s="1"/>
  <c r="M3314" i="3"/>
  <c r="N3314" i="3" s="1"/>
  <c r="O3314" i="3" s="1"/>
  <c r="M3315" i="3"/>
  <c r="N3315" i="3" s="1"/>
  <c r="O3315" i="3" s="1"/>
  <c r="M3316" i="3"/>
  <c r="N3316" i="3" s="1"/>
  <c r="O3316" i="3" s="1"/>
  <c r="M3317" i="3"/>
  <c r="N3317" i="3" s="1"/>
  <c r="O3317" i="3" s="1"/>
  <c r="M3318" i="3"/>
  <c r="N3318" i="3" s="1"/>
  <c r="O3318" i="3" s="1"/>
  <c r="M3324" i="3"/>
  <c r="N3324" i="3" s="1"/>
  <c r="O3324" i="3" s="1"/>
  <c r="M3325" i="3"/>
  <c r="N3325" i="3" s="1"/>
  <c r="O3325" i="3" s="1"/>
  <c r="M3326" i="3"/>
  <c r="N3326" i="3" s="1"/>
  <c r="O3326" i="3" s="1"/>
  <c r="M3327" i="3"/>
  <c r="N3327" i="3" s="1"/>
  <c r="O3327" i="3" s="1"/>
  <c r="M3328" i="3"/>
  <c r="N3328" i="3" s="1"/>
  <c r="O3328" i="3" s="1"/>
  <c r="M3329" i="3"/>
  <c r="N3329" i="3" s="1"/>
  <c r="O3329" i="3" s="1"/>
  <c r="M3319" i="3"/>
  <c r="N3319" i="3" s="1"/>
  <c r="O3319" i="3" s="1"/>
  <c r="M3320" i="3"/>
  <c r="N3320" i="3" s="1"/>
  <c r="O3320" i="3" s="1"/>
  <c r="M3321" i="3"/>
  <c r="N3321" i="3" s="1"/>
  <c r="O3321" i="3" s="1"/>
  <c r="M3322" i="3"/>
  <c r="N3322" i="3" s="1"/>
  <c r="O3322" i="3" s="1"/>
  <c r="M3323" i="3"/>
  <c r="N3323" i="3" s="1"/>
  <c r="O3323" i="3" s="1"/>
  <c r="M3330" i="3"/>
  <c r="N3330" i="3" s="1"/>
  <c r="O3330" i="3" s="1"/>
  <c r="M3331" i="3"/>
  <c r="N3331" i="3" s="1"/>
  <c r="O3331" i="3" s="1"/>
  <c r="M3332" i="3"/>
  <c r="N3332" i="3" s="1"/>
  <c r="O3332" i="3" s="1"/>
  <c r="M3334" i="3"/>
  <c r="N3334" i="3" s="1"/>
  <c r="O3334" i="3" s="1"/>
  <c r="M3336" i="3"/>
  <c r="N3336" i="3" s="1"/>
  <c r="O3336" i="3" s="1"/>
  <c r="M3335" i="3"/>
  <c r="N3335" i="3" s="1"/>
  <c r="O3335" i="3" s="1"/>
  <c r="M3337" i="3"/>
  <c r="N3337" i="3" s="1"/>
  <c r="O3337" i="3" s="1"/>
  <c r="M3338" i="3"/>
  <c r="N3338" i="3" s="1"/>
  <c r="O3338" i="3" s="1"/>
  <c r="M3339" i="3"/>
  <c r="N3339" i="3" s="1"/>
  <c r="O3339" i="3" s="1"/>
  <c r="M3340" i="3"/>
  <c r="N3340" i="3" s="1"/>
  <c r="O3340" i="3" s="1"/>
  <c r="M3341" i="3"/>
  <c r="N3341" i="3" s="1"/>
  <c r="O3341" i="3" s="1"/>
  <c r="M3342" i="3"/>
  <c r="N3342" i="3" s="1"/>
  <c r="O3342" i="3" s="1"/>
  <c r="M3343" i="3"/>
  <c r="N3343" i="3" s="1"/>
  <c r="O3343" i="3" s="1"/>
  <c r="M3344" i="3"/>
  <c r="N3344" i="3" s="1"/>
  <c r="O3344" i="3" s="1"/>
  <c r="M3345" i="3"/>
  <c r="N3345" i="3" s="1"/>
  <c r="O3345" i="3" s="1"/>
  <c r="M3346" i="3"/>
  <c r="N3346" i="3" s="1"/>
  <c r="O3346" i="3" s="1"/>
  <c r="M3347" i="3"/>
  <c r="N3347" i="3" s="1"/>
  <c r="O3347" i="3" s="1"/>
  <c r="M3348" i="3"/>
  <c r="N3348" i="3" s="1"/>
  <c r="O3348" i="3" s="1"/>
  <c r="M3349" i="3"/>
  <c r="N3349" i="3" s="1"/>
  <c r="O3349" i="3" s="1"/>
  <c r="M3350" i="3"/>
  <c r="N3350" i="3" s="1"/>
  <c r="O3350" i="3" s="1"/>
  <c r="M3351" i="3"/>
  <c r="N3351" i="3" s="1"/>
  <c r="O3351" i="3" s="1"/>
  <c r="M3352" i="3"/>
  <c r="N3352" i="3" s="1"/>
  <c r="O3352" i="3" s="1"/>
  <c r="M3353" i="3"/>
  <c r="N3353" i="3" s="1"/>
  <c r="O3353" i="3" s="1"/>
  <c r="M3354" i="3"/>
  <c r="N3354" i="3" s="1"/>
  <c r="O3354" i="3" s="1"/>
  <c r="M3355" i="3"/>
  <c r="N3355" i="3" s="1"/>
  <c r="O3355" i="3" s="1"/>
  <c r="M3356" i="3"/>
  <c r="N3356" i="3" s="1"/>
  <c r="O3356" i="3" s="1"/>
  <c r="M3357" i="3"/>
  <c r="N3357" i="3" s="1"/>
  <c r="O3357" i="3" s="1"/>
  <c r="M3358" i="3"/>
  <c r="N3358" i="3" s="1"/>
  <c r="O3358" i="3" s="1"/>
  <c r="M3359" i="3"/>
  <c r="N3359" i="3" s="1"/>
  <c r="O3359" i="3" s="1"/>
  <c r="M3360" i="3"/>
  <c r="N3360" i="3" s="1"/>
  <c r="O3360" i="3" s="1"/>
  <c r="M3361" i="3"/>
  <c r="N3361" i="3" s="1"/>
  <c r="O3361" i="3" s="1"/>
  <c r="M3362" i="3"/>
  <c r="N3362" i="3" s="1"/>
  <c r="O3362" i="3" s="1"/>
  <c r="M3363" i="3"/>
  <c r="N3363" i="3" s="1"/>
  <c r="O3363" i="3" s="1"/>
  <c r="M3364" i="3"/>
  <c r="N3364" i="3" s="1"/>
  <c r="O3364" i="3" s="1"/>
  <c r="M3365" i="3"/>
  <c r="N3365" i="3" s="1"/>
  <c r="O3365" i="3" s="1"/>
  <c r="M3366" i="3"/>
  <c r="N3366" i="3" s="1"/>
  <c r="O3366" i="3" s="1"/>
  <c r="M3367" i="3"/>
  <c r="N3367" i="3" s="1"/>
  <c r="O3367" i="3" s="1"/>
  <c r="M3368" i="3"/>
  <c r="N3368" i="3" s="1"/>
  <c r="O3368" i="3" s="1"/>
  <c r="M3369" i="3"/>
  <c r="N3369" i="3" s="1"/>
  <c r="O3369" i="3" s="1"/>
  <c r="M3370" i="3"/>
  <c r="N3370" i="3" s="1"/>
  <c r="O3370" i="3" s="1"/>
  <c r="M3371" i="3"/>
  <c r="N3371" i="3" s="1"/>
  <c r="O3371" i="3" s="1"/>
  <c r="M3372" i="3"/>
  <c r="N3372" i="3" s="1"/>
  <c r="O3372" i="3" s="1"/>
  <c r="M3373" i="3"/>
  <c r="N3373" i="3" s="1"/>
  <c r="O3373" i="3" s="1"/>
  <c r="M3374" i="3"/>
  <c r="N3374" i="3" s="1"/>
  <c r="O3374" i="3" s="1"/>
  <c r="M3375" i="3"/>
  <c r="N3375" i="3" s="1"/>
  <c r="O3375" i="3" s="1"/>
  <c r="M3376" i="3"/>
  <c r="N3376" i="3" s="1"/>
  <c r="O3376" i="3" s="1"/>
  <c r="M3377" i="3"/>
  <c r="N3377" i="3" s="1"/>
  <c r="O3377" i="3" s="1"/>
  <c r="M3378" i="3"/>
  <c r="N3378" i="3" s="1"/>
  <c r="O3378" i="3" s="1"/>
  <c r="M3379" i="3"/>
  <c r="N3379" i="3" s="1"/>
  <c r="O3379" i="3" s="1"/>
  <c r="M3380" i="3"/>
  <c r="N3380" i="3" s="1"/>
  <c r="O3380" i="3" s="1"/>
  <c r="M3381" i="3"/>
  <c r="N3381" i="3" s="1"/>
  <c r="O3381" i="3" s="1"/>
  <c r="M3382" i="3"/>
  <c r="N3382" i="3" s="1"/>
  <c r="O3382" i="3" s="1"/>
  <c r="M3383" i="3"/>
  <c r="N3383" i="3" s="1"/>
  <c r="O3383" i="3" s="1"/>
  <c r="M3384" i="3"/>
  <c r="N3384" i="3" s="1"/>
  <c r="O3384" i="3" s="1"/>
  <c r="M3385" i="3"/>
  <c r="N3385" i="3" s="1"/>
  <c r="O3385" i="3" s="1"/>
  <c r="M3386" i="3"/>
  <c r="N3386" i="3" s="1"/>
  <c r="O3386" i="3" s="1"/>
  <c r="M3387" i="3"/>
  <c r="N3387" i="3" s="1"/>
  <c r="O3387" i="3" s="1"/>
  <c r="M3388" i="3"/>
  <c r="N3388" i="3" s="1"/>
  <c r="O3388" i="3" s="1"/>
  <c r="M3389" i="3"/>
  <c r="N3389" i="3" s="1"/>
  <c r="O3389" i="3" s="1"/>
  <c r="M3390" i="3"/>
  <c r="N3390" i="3" s="1"/>
  <c r="O3390" i="3" s="1"/>
  <c r="M3391" i="3"/>
  <c r="N3391" i="3" s="1"/>
  <c r="O3391" i="3" s="1"/>
  <c r="M3392" i="3"/>
  <c r="N3392" i="3" s="1"/>
  <c r="O3392" i="3" s="1"/>
  <c r="M3393" i="3"/>
  <c r="N3393" i="3" s="1"/>
  <c r="O3393" i="3" s="1"/>
  <c r="M3394" i="3"/>
  <c r="N3394" i="3" s="1"/>
  <c r="O3394" i="3" s="1"/>
  <c r="M3395" i="3"/>
  <c r="N3395" i="3" s="1"/>
  <c r="O3395" i="3" s="1"/>
  <c r="M3396" i="3"/>
  <c r="N3396" i="3" s="1"/>
  <c r="O3396" i="3" s="1"/>
  <c r="M3397" i="3"/>
  <c r="N3397" i="3" s="1"/>
  <c r="O3397" i="3" s="1"/>
  <c r="M3398" i="3"/>
  <c r="N3398" i="3" s="1"/>
  <c r="O3398" i="3" s="1"/>
  <c r="M3399" i="3"/>
  <c r="N3399" i="3" s="1"/>
  <c r="O3399" i="3" s="1"/>
  <c r="M3400" i="3"/>
  <c r="N3400" i="3" s="1"/>
  <c r="O3400" i="3" s="1"/>
  <c r="M3401" i="3"/>
  <c r="N3401" i="3" s="1"/>
  <c r="O3401" i="3" s="1"/>
  <c r="M3402" i="3"/>
  <c r="N3402" i="3" s="1"/>
  <c r="O3402" i="3" s="1"/>
  <c r="M3403" i="3"/>
  <c r="N3403" i="3" s="1"/>
  <c r="O3403" i="3" s="1"/>
  <c r="M3404" i="3"/>
  <c r="N3404" i="3" s="1"/>
  <c r="O3404" i="3" s="1"/>
  <c r="M3405" i="3"/>
  <c r="N3405" i="3" s="1"/>
  <c r="O3405" i="3" s="1"/>
  <c r="M3406" i="3"/>
  <c r="N3406" i="3" s="1"/>
  <c r="O3406" i="3" s="1"/>
  <c r="M3407" i="3"/>
  <c r="N3407" i="3" s="1"/>
  <c r="O3407" i="3" s="1"/>
  <c r="M3408" i="3"/>
  <c r="N3408" i="3" s="1"/>
  <c r="O3408" i="3" s="1"/>
  <c r="M3409" i="3"/>
  <c r="N3409" i="3" s="1"/>
  <c r="O3409" i="3" s="1"/>
  <c r="M3410" i="3"/>
  <c r="N3410" i="3" s="1"/>
  <c r="O3410" i="3" s="1"/>
  <c r="M3411" i="3"/>
  <c r="N3411" i="3" s="1"/>
  <c r="O3411" i="3" s="1"/>
  <c r="M3412" i="3"/>
  <c r="N3412" i="3" s="1"/>
  <c r="O3412" i="3" s="1"/>
  <c r="M3413" i="3"/>
  <c r="N3413" i="3" s="1"/>
  <c r="O3413" i="3" s="1"/>
  <c r="M3414" i="3"/>
  <c r="N3414" i="3" s="1"/>
  <c r="O3414" i="3" s="1"/>
  <c r="M3415" i="3"/>
  <c r="N3415" i="3" s="1"/>
  <c r="O3415" i="3" s="1"/>
  <c r="M3416" i="3"/>
  <c r="N3416" i="3" s="1"/>
  <c r="O3416" i="3" s="1"/>
  <c r="M3417" i="3"/>
  <c r="N3417" i="3" s="1"/>
  <c r="O3417" i="3" s="1"/>
  <c r="M3418" i="3"/>
  <c r="N3418" i="3" s="1"/>
  <c r="O3418" i="3" s="1"/>
  <c r="M3419" i="3"/>
  <c r="N3419" i="3" s="1"/>
  <c r="O3419" i="3" s="1"/>
  <c r="M3420" i="3"/>
  <c r="N3420" i="3" s="1"/>
  <c r="O3420" i="3" s="1"/>
  <c r="M3421" i="3"/>
  <c r="N3421" i="3" s="1"/>
  <c r="O3421" i="3" s="1"/>
  <c r="M3422" i="3"/>
  <c r="N3422" i="3" s="1"/>
  <c r="O3422" i="3" s="1"/>
  <c r="M3423" i="3"/>
  <c r="N3423" i="3" s="1"/>
  <c r="O3423" i="3" s="1"/>
  <c r="M3424" i="3"/>
  <c r="N3424" i="3" s="1"/>
  <c r="O3424" i="3" s="1"/>
  <c r="M3426" i="3"/>
  <c r="N3426" i="3" s="1"/>
  <c r="O3426" i="3" s="1"/>
  <c r="M3427" i="3"/>
  <c r="N3427" i="3" s="1"/>
  <c r="O3427" i="3" s="1"/>
  <c r="M3428" i="3"/>
  <c r="N3428" i="3" s="1"/>
  <c r="O3428" i="3" s="1"/>
  <c r="M3425" i="3"/>
  <c r="N3425" i="3" s="1"/>
  <c r="O3425" i="3" s="1"/>
  <c r="M3429" i="3"/>
  <c r="N3429" i="3" s="1"/>
  <c r="O3429" i="3" s="1"/>
  <c r="M3430" i="3"/>
  <c r="N3430" i="3" s="1"/>
  <c r="O3430" i="3" s="1"/>
  <c r="M3431" i="3"/>
  <c r="N3431" i="3" s="1"/>
  <c r="O3431" i="3" s="1"/>
  <c r="M3432" i="3"/>
  <c r="N3432" i="3" s="1"/>
  <c r="O3432" i="3" s="1"/>
  <c r="M3433" i="3"/>
  <c r="N3433" i="3" s="1"/>
  <c r="O3433" i="3" s="1"/>
  <c r="M3434" i="3"/>
  <c r="N3434" i="3" s="1"/>
  <c r="O3434" i="3" s="1"/>
  <c r="M3435" i="3"/>
  <c r="N3435" i="3" s="1"/>
  <c r="O3435" i="3" s="1"/>
  <c r="M3436" i="3"/>
  <c r="N3436" i="3" s="1"/>
  <c r="O3436" i="3" s="1"/>
  <c r="M3437" i="3"/>
  <c r="N3437" i="3" s="1"/>
  <c r="O3437" i="3" s="1"/>
  <c r="M3438" i="3"/>
  <c r="N3438" i="3" s="1"/>
  <c r="O3438" i="3" s="1"/>
  <c r="M3439" i="3"/>
  <c r="N3439" i="3" s="1"/>
  <c r="O3439" i="3" s="1"/>
  <c r="M3440" i="3"/>
  <c r="N3440" i="3" s="1"/>
  <c r="O3440" i="3" s="1"/>
  <c r="M3441" i="3"/>
  <c r="N3441" i="3" s="1"/>
  <c r="O3441" i="3" s="1"/>
  <c r="M3442" i="3"/>
  <c r="N3442" i="3" s="1"/>
  <c r="O3442" i="3" s="1"/>
  <c r="M3443" i="3"/>
  <c r="N3443" i="3" s="1"/>
  <c r="O3443" i="3" s="1"/>
  <c r="M3444" i="3"/>
  <c r="N3444" i="3" s="1"/>
  <c r="O3444" i="3" s="1"/>
  <c r="M3445" i="3"/>
  <c r="N3445" i="3" s="1"/>
  <c r="O3445" i="3" s="1"/>
  <c r="M3446" i="3"/>
  <c r="N3446" i="3" s="1"/>
  <c r="O3446" i="3" s="1"/>
  <c r="M3447" i="3"/>
  <c r="N3447" i="3" s="1"/>
  <c r="O3447" i="3" s="1"/>
  <c r="M3448" i="3"/>
  <c r="N3448" i="3" s="1"/>
  <c r="O3448" i="3" s="1"/>
  <c r="M3449" i="3"/>
  <c r="N3449" i="3" s="1"/>
  <c r="O3449" i="3" s="1"/>
  <c r="M3450" i="3"/>
  <c r="N3450" i="3" s="1"/>
  <c r="O3450" i="3" s="1"/>
  <c r="M3451" i="3"/>
  <c r="N3451" i="3" s="1"/>
  <c r="O3451" i="3" s="1"/>
  <c r="M3452" i="3"/>
  <c r="N3452" i="3" s="1"/>
  <c r="O3452" i="3" s="1"/>
  <c r="M3453" i="3"/>
  <c r="N3453" i="3" s="1"/>
  <c r="O3453" i="3" s="1"/>
  <c r="M3454" i="3"/>
  <c r="N3454" i="3" s="1"/>
  <c r="O3454" i="3" s="1"/>
  <c r="M3455" i="3"/>
  <c r="N3455" i="3" s="1"/>
  <c r="O3455" i="3" s="1"/>
  <c r="M3456" i="3"/>
  <c r="N3456" i="3" s="1"/>
  <c r="O3456" i="3" s="1"/>
  <c r="M3457" i="3"/>
  <c r="N3457" i="3" s="1"/>
  <c r="O3457" i="3" s="1"/>
  <c r="M3458" i="3"/>
  <c r="N3458" i="3" s="1"/>
  <c r="O3458" i="3" s="1"/>
  <c r="M3459" i="3"/>
  <c r="N3459" i="3" s="1"/>
  <c r="O3459" i="3" s="1"/>
  <c r="M3460" i="3"/>
  <c r="N3460" i="3" s="1"/>
  <c r="O3460" i="3" s="1"/>
  <c r="M3461" i="3"/>
  <c r="N3461" i="3" s="1"/>
  <c r="O3461" i="3" s="1"/>
  <c r="M3462" i="3"/>
  <c r="N3462" i="3" s="1"/>
  <c r="O3462" i="3" s="1"/>
  <c r="M3463" i="3"/>
  <c r="N3463" i="3" s="1"/>
  <c r="O3463" i="3" s="1"/>
  <c r="M3464" i="3"/>
  <c r="N3464" i="3" s="1"/>
  <c r="O3464" i="3" s="1"/>
  <c r="M3465" i="3"/>
  <c r="N3465" i="3" s="1"/>
  <c r="O3465" i="3" s="1"/>
  <c r="M3466" i="3"/>
  <c r="N3466" i="3" s="1"/>
  <c r="O3466" i="3" s="1"/>
  <c r="M3467" i="3"/>
  <c r="N3467" i="3" s="1"/>
  <c r="O3467" i="3" s="1"/>
  <c r="M3468" i="3"/>
  <c r="N3468" i="3" s="1"/>
  <c r="O3468" i="3" s="1"/>
  <c r="M3469" i="3"/>
  <c r="N3469" i="3" s="1"/>
  <c r="O3469" i="3" s="1"/>
  <c r="M3470" i="3"/>
  <c r="N3470" i="3" s="1"/>
  <c r="O3470" i="3" s="1"/>
  <c r="M3471" i="3"/>
  <c r="N3471" i="3" s="1"/>
  <c r="O3471" i="3" s="1"/>
  <c r="M3472" i="3"/>
  <c r="N3472" i="3" s="1"/>
  <c r="O3472" i="3" s="1"/>
  <c r="M3473" i="3"/>
  <c r="N3473" i="3" s="1"/>
  <c r="O3473" i="3" s="1"/>
  <c r="M3474" i="3"/>
  <c r="N3474" i="3" s="1"/>
  <c r="O3474" i="3" s="1"/>
  <c r="M3475" i="3"/>
  <c r="N3475" i="3" s="1"/>
  <c r="O3475" i="3" s="1"/>
  <c r="M3476" i="3"/>
  <c r="N3476" i="3" s="1"/>
  <c r="O3476" i="3" s="1"/>
  <c r="M3477" i="3"/>
  <c r="N3477" i="3" s="1"/>
  <c r="O3477" i="3" s="1"/>
  <c r="M3478" i="3"/>
  <c r="N3478" i="3" s="1"/>
  <c r="O3478" i="3" s="1"/>
  <c r="M3479" i="3"/>
  <c r="N3479" i="3" s="1"/>
  <c r="O3479" i="3" s="1"/>
  <c r="M3480" i="3"/>
  <c r="N3480" i="3" s="1"/>
  <c r="O3480" i="3" s="1"/>
  <c r="M3481" i="3"/>
  <c r="N3481" i="3" s="1"/>
  <c r="O3481" i="3" s="1"/>
  <c r="M3482" i="3"/>
  <c r="N3482" i="3" s="1"/>
  <c r="O3482" i="3" s="1"/>
  <c r="M3483" i="3"/>
  <c r="N3483" i="3" s="1"/>
  <c r="O3483" i="3" s="1"/>
  <c r="M3484" i="3"/>
  <c r="N3484" i="3" s="1"/>
  <c r="O3484" i="3" s="1"/>
  <c r="M3485" i="3"/>
  <c r="N3485" i="3" s="1"/>
  <c r="O3485" i="3" s="1"/>
  <c r="M3497" i="3"/>
  <c r="N3497" i="3" s="1"/>
  <c r="O3497" i="3" s="1"/>
  <c r="M3498" i="3"/>
  <c r="N3498" i="3" s="1"/>
  <c r="O3498" i="3" s="1"/>
  <c r="M3499" i="3"/>
  <c r="N3499" i="3" s="1"/>
  <c r="O3499" i="3" s="1"/>
  <c r="M3500" i="3"/>
  <c r="N3500" i="3" s="1"/>
  <c r="O3500" i="3" s="1"/>
  <c r="M3501" i="3"/>
  <c r="N3501" i="3" s="1"/>
  <c r="O3501" i="3" s="1"/>
  <c r="M3502" i="3"/>
  <c r="N3502" i="3" s="1"/>
  <c r="O3502" i="3" s="1"/>
  <c r="M3503" i="3"/>
  <c r="N3503" i="3" s="1"/>
  <c r="O3503" i="3" s="1"/>
  <c r="M3504" i="3"/>
  <c r="N3504" i="3" s="1"/>
  <c r="O3504" i="3" s="1"/>
  <c r="M3505" i="3"/>
  <c r="N3505" i="3" s="1"/>
  <c r="O3505" i="3" s="1"/>
  <c r="M3506" i="3"/>
  <c r="N3506" i="3" s="1"/>
  <c r="O3506" i="3" s="1"/>
  <c r="M3507" i="3"/>
  <c r="N3507" i="3" s="1"/>
  <c r="O3507" i="3" s="1"/>
  <c r="M3508" i="3"/>
  <c r="N3508" i="3" s="1"/>
  <c r="O3508" i="3" s="1"/>
  <c r="M3509" i="3"/>
  <c r="N3509" i="3" s="1"/>
  <c r="O3509" i="3" s="1"/>
  <c r="M3510" i="3"/>
  <c r="N3510" i="3" s="1"/>
  <c r="O3510" i="3" s="1"/>
  <c r="M3511" i="3"/>
  <c r="N3511" i="3" s="1"/>
  <c r="O3511" i="3" s="1"/>
  <c r="M3486" i="3"/>
  <c r="N3486" i="3" s="1"/>
  <c r="O3486" i="3" s="1"/>
  <c r="M3487" i="3"/>
  <c r="N3487" i="3" s="1"/>
  <c r="O3487" i="3" s="1"/>
  <c r="M3488" i="3"/>
  <c r="N3488" i="3" s="1"/>
  <c r="O3488" i="3" s="1"/>
  <c r="M3489" i="3"/>
  <c r="N3489" i="3" s="1"/>
  <c r="O3489" i="3" s="1"/>
  <c r="M3490" i="3"/>
  <c r="N3490" i="3" s="1"/>
  <c r="O3490" i="3" s="1"/>
  <c r="M3491" i="3"/>
  <c r="N3491" i="3" s="1"/>
  <c r="O3491" i="3" s="1"/>
  <c r="M3492" i="3"/>
  <c r="N3492" i="3" s="1"/>
  <c r="O3492" i="3" s="1"/>
  <c r="M3493" i="3"/>
  <c r="N3493" i="3" s="1"/>
  <c r="O3493" i="3" s="1"/>
  <c r="M3494" i="3"/>
  <c r="N3494" i="3" s="1"/>
  <c r="O3494" i="3" s="1"/>
  <c r="M3495" i="3"/>
  <c r="N3495" i="3" s="1"/>
  <c r="O3495" i="3" s="1"/>
  <c r="M3496" i="3"/>
  <c r="N3496" i="3" s="1"/>
  <c r="O3496" i="3" s="1"/>
  <c r="M3512" i="3"/>
  <c r="N3512" i="3" s="1"/>
  <c r="O3512" i="3" s="1"/>
  <c r="M3513" i="3"/>
  <c r="N3513" i="3" s="1"/>
  <c r="O3513" i="3" s="1"/>
  <c r="M3514" i="3"/>
  <c r="N3514" i="3" s="1"/>
  <c r="O3514" i="3" s="1"/>
  <c r="M3515" i="3"/>
  <c r="N3515" i="3" s="1"/>
  <c r="O3515" i="3" s="1"/>
  <c r="M3516" i="3"/>
  <c r="N3516" i="3" s="1"/>
  <c r="O3516" i="3" s="1"/>
  <c r="M3517" i="3"/>
  <c r="N3517" i="3" s="1"/>
  <c r="O3517" i="3" s="1"/>
  <c r="M3518" i="3"/>
  <c r="N3518" i="3" s="1"/>
  <c r="O3518" i="3" s="1"/>
  <c r="M3519" i="3"/>
  <c r="N3519" i="3" s="1"/>
  <c r="O3519" i="3" s="1"/>
  <c r="M3520" i="3"/>
  <c r="N3520" i="3" s="1"/>
  <c r="O3520" i="3" s="1"/>
  <c r="M3523" i="3"/>
  <c r="N3523" i="3" s="1"/>
  <c r="O3523" i="3" s="1"/>
  <c r="M3524" i="3"/>
  <c r="N3524" i="3" s="1"/>
  <c r="O3524" i="3" s="1"/>
  <c r="M3525" i="3"/>
  <c r="N3525" i="3" s="1"/>
  <c r="O3525" i="3" s="1"/>
  <c r="M3526" i="3"/>
  <c r="N3526" i="3" s="1"/>
  <c r="O3526" i="3" s="1"/>
  <c r="M3527" i="3"/>
  <c r="N3527" i="3" s="1"/>
  <c r="O3527" i="3" s="1"/>
  <c r="M3528" i="3"/>
  <c r="N3528" i="3" s="1"/>
  <c r="O3528" i="3" s="1"/>
  <c r="M3529" i="3"/>
  <c r="N3529" i="3" s="1"/>
  <c r="O3529" i="3" s="1"/>
  <c r="M3530" i="3"/>
  <c r="N3530" i="3" s="1"/>
  <c r="O3530" i="3" s="1"/>
  <c r="M3531" i="3"/>
  <c r="N3531" i="3" s="1"/>
  <c r="O3531" i="3" s="1"/>
  <c r="M3532" i="3"/>
  <c r="N3532" i="3" s="1"/>
  <c r="O3532" i="3" s="1"/>
  <c r="M3533" i="3"/>
  <c r="N3533" i="3" s="1"/>
  <c r="O3533" i="3" s="1"/>
  <c r="M3534" i="3"/>
  <c r="N3534" i="3" s="1"/>
  <c r="O3534" i="3" s="1"/>
  <c r="M3535" i="3"/>
  <c r="N3535" i="3" s="1"/>
  <c r="O3535" i="3" s="1"/>
  <c r="M3536" i="3"/>
  <c r="N3536" i="3" s="1"/>
  <c r="O3536" i="3" s="1"/>
  <c r="M3537" i="3"/>
  <c r="N3537" i="3" s="1"/>
  <c r="O3537" i="3" s="1"/>
  <c r="M3538" i="3"/>
  <c r="N3538" i="3" s="1"/>
  <c r="O3538" i="3" s="1"/>
  <c r="M3539" i="3"/>
  <c r="N3539" i="3" s="1"/>
  <c r="O3539" i="3" s="1"/>
  <c r="M3540" i="3"/>
  <c r="N3540" i="3" s="1"/>
  <c r="O3540" i="3" s="1"/>
  <c r="M3541" i="3"/>
  <c r="N3541" i="3" s="1"/>
  <c r="O3541" i="3" s="1"/>
  <c r="M3542" i="3"/>
  <c r="N3542" i="3" s="1"/>
  <c r="O3542" i="3" s="1"/>
  <c r="M3543" i="3"/>
  <c r="N3543" i="3" s="1"/>
  <c r="O3543" i="3" s="1"/>
  <c r="M3544" i="3"/>
  <c r="N3544" i="3" s="1"/>
  <c r="O3544" i="3" s="1"/>
  <c r="M3545" i="3"/>
  <c r="N3545" i="3" s="1"/>
  <c r="O3545" i="3" s="1"/>
  <c r="M3546" i="3"/>
  <c r="N3546" i="3" s="1"/>
  <c r="O3546" i="3" s="1"/>
  <c r="M3547" i="3"/>
  <c r="N3547" i="3" s="1"/>
  <c r="O3547" i="3" s="1"/>
  <c r="M3548" i="3"/>
  <c r="N3548" i="3" s="1"/>
  <c r="O3548" i="3" s="1"/>
  <c r="M3549" i="3"/>
  <c r="N3549" i="3" s="1"/>
  <c r="O3549" i="3" s="1"/>
  <c r="M3550" i="3"/>
  <c r="N3550" i="3" s="1"/>
  <c r="O3550" i="3" s="1"/>
  <c r="M3551" i="3"/>
  <c r="N3551" i="3" s="1"/>
  <c r="O3551" i="3" s="1"/>
  <c r="M3552" i="3"/>
  <c r="N3552" i="3" s="1"/>
  <c r="O3552" i="3" s="1"/>
  <c r="M3553" i="3"/>
  <c r="N3553" i="3" s="1"/>
  <c r="O3553" i="3" s="1"/>
  <c r="M3554" i="3"/>
  <c r="N3554" i="3" s="1"/>
  <c r="O3554" i="3" s="1"/>
  <c r="M3555" i="3"/>
  <c r="N3555" i="3" s="1"/>
  <c r="O3555" i="3" s="1"/>
  <c r="M3556" i="3"/>
  <c r="N3556" i="3" s="1"/>
  <c r="O3556" i="3" s="1"/>
  <c r="M3557" i="3"/>
  <c r="N3557" i="3" s="1"/>
  <c r="O3557" i="3" s="1"/>
  <c r="M3558" i="3"/>
  <c r="N3558" i="3" s="1"/>
  <c r="O3558" i="3" s="1"/>
  <c r="M3559" i="3"/>
  <c r="N3559" i="3" s="1"/>
  <c r="O3559" i="3" s="1"/>
  <c r="M3560" i="3"/>
  <c r="N3560" i="3" s="1"/>
  <c r="O3560" i="3" s="1"/>
  <c r="M3561" i="3"/>
  <c r="N3561" i="3" s="1"/>
  <c r="O3561" i="3" s="1"/>
  <c r="M3562" i="3"/>
  <c r="N3562" i="3" s="1"/>
  <c r="O3562" i="3" s="1"/>
  <c r="M3563" i="3"/>
  <c r="N3563" i="3" s="1"/>
  <c r="O3563" i="3" s="1"/>
  <c r="M3564" i="3"/>
  <c r="N3564" i="3" s="1"/>
  <c r="O3564" i="3" s="1"/>
  <c r="M3566" i="3"/>
  <c r="N3566" i="3" s="1"/>
  <c r="O3566" i="3" s="1"/>
  <c r="M3567" i="3"/>
  <c r="N3567" i="3" s="1"/>
  <c r="O3567" i="3" s="1"/>
  <c r="M3568" i="3"/>
  <c r="N3568" i="3" s="1"/>
  <c r="O3568" i="3" s="1"/>
  <c r="M3569" i="3"/>
  <c r="N3569" i="3" s="1"/>
  <c r="O3569" i="3" s="1"/>
  <c r="M3570" i="3"/>
  <c r="N3570" i="3" s="1"/>
  <c r="O3570" i="3" s="1"/>
  <c r="M3571" i="3"/>
  <c r="N3571" i="3" s="1"/>
  <c r="O3571" i="3" s="1"/>
  <c r="M3572" i="3"/>
  <c r="N3572" i="3" s="1"/>
  <c r="O3572" i="3" s="1"/>
  <c r="M3573" i="3"/>
  <c r="N3573" i="3" s="1"/>
  <c r="O3573" i="3" s="1"/>
  <c r="M3574" i="3"/>
  <c r="N3574" i="3" s="1"/>
  <c r="O3574" i="3" s="1"/>
  <c r="M3575" i="3"/>
  <c r="N3575" i="3" s="1"/>
  <c r="O3575" i="3" s="1"/>
  <c r="M3576" i="3"/>
  <c r="N3576" i="3" s="1"/>
  <c r="O3576" i="3" s="1"/>
  <c r="M3577" i="3"/>
  <c r="N3577" i="3" s="1"/>
  <c r="O3577" i="3" s="1"/>
  <c r="M3578" i="3"/>
  <c r="N3578" i="3" s="1"/>
  <c r="O3578" i="3" s="1"/>
  <c r="M3579" i="3"/>
  <c r="N3579" i="3" s="1"/>
  <c r="O3579" i="3" s="1"/>
  <c r="M3580" i="3"/>
  <c r="N3580" i="3" s="1"/>
  <c r="O3580" i="3" s="1"/>
  <c r="M3581" i="3"/>
  <c r="N3581" i="3" s="1"/>
  <c r="O3581" i="3" s="1"/>
  <c r="M3586" i="3"/>
  <c r="N3586" i="3" s="1"/>
  <c r="O3586" i="3" s="1"/>
  <c r="M3587" i="3"/>
  <c r="N3587" i="3" s="1"/>
  <c r="O3587" i="3" s="1"/>
  <c r="M3588" i="3"/>
  <c r="N3588" i="3" s="1"/>
  <c r="O3588" i="3" s="1"/>
  <c r="M3589" i="3"/>
  <c r="N3589" i="3" s="1"/>
  <c r="O3589" i="3" s="1"/>
  <c r="M3590" i="3"/>
  <c r="N3590" i="3" s="1"/>
  <c r="O3590" i="3" s="1"/>
  <c r="M3591" i="3"/>
  <c r="N3591" i="3" s="1"/>
  <c r="O3591" i="3" s="1"/>
  <c r="M3592" i="3"/>
  <c r="N3592" i="3" s="1"/>
  <c r="O3592" i="3" s="1"/>
  <c r="M3593" i="3"/>
  <c r="N3593" i="3" s="1"/>
  <c r="O3593" i="3" s="1"/>
  <c r="M3594" i="3"/>
  <c r="N3594" i="3" s="1"/>
  <c r="O3594" i="3" s="1"/>
  <c r="M3595" i="3"/>
  <c r="N3595" i="3" s="1"/>
  <c r="O3595" i="3" s="1"/>
  <c r="M3596" i="3"/>
  <c r="N3596" i="3" s="1"/>
  <c r="O3596" i="3" s="1"/>
  <c r="M3597" i="3"/>
  <c r="N3597" i="3" s="1"/>
  <c r="O3597" i="3" s="1"/>
  <c r="M3598" i="3"/>
  <c r="N3598" i="3" s="1"/>
  <c r="O3598" i="3" s="1"/>
  <c r="M3582" i="3"/>
  <c r="N3582" i="3" s="1"/>
  <c r="O3582" i="3" s="1"/>
  <c r="M3583" i="3"/>
  <c r="N3583" i="3" s="1"/>
  <c r="O3583" i="3" s="1"/>
  <c r="M3584" i="3"/>
  <c r="N3584" i="3" s="1"/>
  <c r="O3584" i="3" s="1"/>
  <c r="M3585" i="3"/>
  <c r="N3585" i="3" s="1"/>
  <c r="O3585" i="3" s="1"/>
  <c r="M3599" i="3"/>
  <c r="N3599" i="3" s="1"/>
  <c r="O3599" i="3" s="1"/>
  <c r="M3600" i="3"/>
  <c r="N3600" i="3" s="1"/>
  <c r="O3600" i="3" s="1"/>
  <c r="M3601" i="3"/>
  <c r="N3601" i="3" s="1"/>
  <c r="O3601" i="3" s="1"/>
  <c r="M3602" i="3"/>
  <c r="N3602" i="3" s="1"/>
  <c r="O3602" i="3" s="1"/>
  <c r="M3603" i="3"/>
  <c r="N3603" i="3" s="1"/>
  <c r="O3603" i="3" s="1"/>
  <c r="M3604" i="3"/>
  <c r="N3604" i="3" s="1"/>
  <c r="O3604" i="3" s="1"/>
  <c r="M3605" i="3"/>
  <c r="N3605" i="3" s="1"/>
  <c r="O3605" i="3" s="1"/>
  <c r="M3606" i="3"/>
  <c r="N3606" i="3" s="1"/>
  <c r="O3606" i="3" s="1"/>
  <c r="M3607" i="3"/>
  <c r="N3607" i="3" s="1"/>
  <c r="O3607" i="3" s="1"/>
  <c r="M3608" i="3"/>
  <c r="N3608" i="3" s="1"/>
  <c r="O3608" i="3" s="1"/>
  <c r="M3609" i="3"/>
  <c r="N3609" i="3" s="1"/>
  <c r="O3609" i="3" s="1"/>
  <c r="M3610" i="3"/>
  <c r="N3610" i="3" s="1"/>
  <c r="O3610" i="3" s="1"/>
  <c r="M3611" i="3"/>
  <c r="N3611" i="3" s="1"/>
  <c r="O3611" i="3" s="1"/>
  <c r="M3612" i="3"/>
  <c r="N3612" i="3" s="1"/>
  <c r="O3612" i="3" s="1"/>
  <c r="M3613" i="3"/>
  <c r="N3613" i="3" s="1"/>
  <c r="O3613" i="3" s="1"/>
  <c r="M3614" i="3"/>
  <c r="N3614" i="3" s="1"/>
  <c r="O3614" i="3" s="1"/>
  <c r="M3615" i="3"/>
  <c r="N3615" i="3" s="1"/>
  <c r="O3615" i="3" s="1"/>
  <c r="M3616" i="3"/>
  <c r="N3616" i="3" s="1"/>
  <c r="O3616" i="3" s="1"/>
  <c r="M3617" i="3"/>
  <c r="N3617" i="3" s="1"/>
  <c r="O3617" i="3" s="1"/>
  <c r="M3618" i="3"/>
  <c r="N3618" i="3" s="1"/>
  <c r="O3618" i="3" s="1"/>
  <c r="M3619" i="3"/>
  <c r="N3619" i="3" s="1"/>
  <c r="O3619" i="3" s="1"/>
  <c r="M3620" i="3"/>
  <c r="N3620" i="3" s="1"/>
  <c r="O3620" i="3" s="1"/>
  <c r="M3621" i="3"/>
  <c r="N3621" i="3" s="1"/>
  <c r="O3621" i="3" s="1"/>
  <c r="M3622" i="3"/>
  <c r="N3622" i="3" s="1"/>
  <c r="O3622" i="3" s="1"/>
  <c r="M3623" i="3"/>
  <c r="N3623" i="3" s="1"/>
  <c r="O3623" i="3" s="1"/>
  <c r="M3624" i="3"/>
  <c r="N3624" i="3" s="1"/>
  <c r="O3624" i="3" s="1"/>
  <c r="M3625" i="3"/>
  <c r="N3625" i="3" s="1"/>
  <c r="O3625" i="3" s="1"/>
  <c r="M3626" i="3"/>
  <c r="N3626" i="3" s="1"/>
  <c r="O3626" i="3" s="1"/>
  <c r="M3627" i="3"/>
  <c r="N3627" i="3" s="1"/>
  <c r="O3627" i="3" s="1"/>
  <c r="M3628" i="3"/>
  <c r="N3628" i="3" s="1"/>
  <c r="O3628" i="3" s="1"/>
  <c r="M3629" i="3"/>
  <c r="N3629" i="3" s="1"/>
  <c r="O3629" i="3" s="1"/>
  <c r="M3630" i="3"/>
  <c r="N3630" i="3" s="1"/>
  <c r="O3630" i="3" s="1"/>
  <c r="M3631" i="3"/>
  <c r="N3631" i="3" s="1"/>
  <c r="O3631" i="3" s="1"/>
  <c r="M3632" i="3"/>
  <c r="N3632" i="3" s="1"/>
  <c r="O3632" i="3" s="1"/>
  <c r="M3633" i="3"/>
  <c r="N3633" i="3" s="1"/>
  <c r="O3633" i="3" s="1"/>
  <c r="M3634" i="3"/>
  <c r="N3634" i="3" s="1"/>
  <c r="O3634" i="3" s="1"/>
  <c r="M3635" i="3"/>
  <c r="N3635" i="3" s="1"/>
  <c r="O3635" i="3" s="1"/>
  <c r="M3636" i="3"/>
  <c r="N3636" i="3" s="1"/>
  <c r="O3636" i="3" s="1"/>
  <c r="M3637" i="3"/>
  <c r="N3637" i="3" s="1"/>
  <c r="O3637" i="3" s="1"/>
  <c r="M3638" i="3"/>
  <c r="N3638" i="3" s="1"/>
  <c r="O3638" i="3" s="1"/>
  <c r="M3639" i="3"/>
  <c r="N3639" i="3" s="1"/>
  <c r="O3639" i="3" s="1"/>
  <c r="M3640" i="3"/>
  <c r="N3640" i="3" s="1"/>
  <c r="O3640" i="3" s="1"/>
  <c r="M3641" i="3"/>
  <c r="N3641" i="3" s="1"/>
  <c r="O3641" i="3" s="1"/>
  <c r="M3642" i="3"/>
  <c r="N3642" i="3" s="1"/>
  <c r="O3642" i="3" s="1"/>
  <c r="M3643" i="3"/>
  <c r="N3643" i="3" s="1"/>
  <c r="O3643" i="3" s="1"/>
  <c r="M3644" i="3"/>
  <c r="N3644" i="3" s="1"/>
  <c r="O3644" i="3" s="1"/>
  <c r="M3645" i="3"/>
  <c r="N3645" i="3" s="1"/>
  <c r="O3645" i="3" s="1"/>
  <c r="M3646" i="3"/>
  <c r="N3646" i="3" s="1"/>
  <c r="O3646" i="3" s="1"/>
  <c r="M3647" i="3"/>
  <c r="N3647" i="3" s="1"/>
  <c r="O3647" i="3" s="1"/>
  <c r="M3648" i="3"/>
  <c r="N3648" i="3" s="1"/>
  <c r="O3648" i="3" s="1"/>
  <c r="M3649" i="3"/>
  <c r="N3649" i="3" s="1"/>
  <c r="O3649" i="3" s="1"/>
  <c r="M3650" i="3"/>
  <c r="N3650" i="3" s="1"/>
  <c r="O3650" i="3" s="1"/>
  <c r="M3651" i="3"/>
  <c r="N3651" i="3" s="1"/>
  <c r="O3651" i="3" s="1"/>
  <c r="M3652" i="3"/>
  <c r="N3652" i="3" s="1"/>
  <c r="O3652" i="3" s="1"/>
  <c r="M3653" i="3"/>
  <c r="N3653" i="3" s="1"/>
  <c r="O3653" i="3" s="1"/>
  <c r="M3654" i="3"/>
  <c r="N3654" i="3" s="1"/>
  <c r="O3654" i="3" s="1"/>
  <c r="M3655" i="3"/>
  <c r="N3655" i="3" s="1"/>
  <c r="O3655" i="3" s="1"/>
  <c r="M3656" i="3"/>
  <c r="N3656" i="3" s="1"/>
  <c r="O3656" i="3" s="1"/>
  <c r="M3657" i="3"/>
  <c r="N3657" i="3" s="1"/>
  <c r="O3657" i="3" s="1"/>
  <c r="M3658" i="3"/>
  <c r="N3658" i="3" s="1"/>
  <c r="O3658" i="3" s="1"/>
  <c r="M3659" i="3"/>
  <c r="N3659" i="3" s="1"/>
  <c r="O3659" i="3" s="1"/>
  <c r="M3660" i="3"/>
  <c r="N3660" i="3" s="1"/>
  <c r="O3660" i="3" s="1"/>
  <c r="M3661" i="3"/>
  <c r="N3661" i="3" s="1"/>
  <c r="O3661" i="3" s="1"/>
  <c r="M3662" i="3"/>
  <c r="N3662" i="3" s="1"/>
  <c r="O3662" i="3" s="1"/>
  <c r="M3663" i="3"/>
  <c r="N3663" i="3" s="1"/>
  <c r="O3663" i="3" s="1"/>
  <c r="M3664" i="3"/>
  <c r="N3664" i="3" s="1"/>
  <c r="O3664" i="3" s="1"/>
  <c r="M3665" i="3"/>
  <c r="N3665" i="3" s="1"/>
  <c r="O3665" i="3" s="1"/>
  <c r="M3666" i="3"/>
  <c r="N3666" i="3" s="1"/>
  <c r="O3666" i="3" s="1"/>
  <c r="M3667" i="3"/>
  <c r="N3667" i="3" s="1"/>
  <c r="O3667" i="3" s="1"/>
  <c r="M3668" i="3"/>
  <c r="N3668" i="3" s="1"/>
  <c r="O3668" i="3" s="1"/>
  <c r="M3669" i="3"/>
  <c r="N3669" i="3" s="1"/>
  <c r="O3669" i="3" s="1"/>
  <c r="M3670" i="3"/>
  <c r="N3670" i="3" s="1"/>
  <c r="O3670" i="3" s="1"/>
  <c r="M3671" i="3"/>
  <c r="N3671" i="3" s="1"/>
  <c r="O3671" i="3" s="1"/>
  <c r="M3672" i="3"/>
  <c r="N3672" i="3" s="1"/>
  <c r="O3672" i="3" s="1"/>
  <c r="M3673" i="3"/>
  <c r="N3673" i="3" s="1"/>
  <c r="O3673" i="3" s="1"/>
  <c r="M3674" i="3"/>
  <c r="N3674" i="3" s="1"/>
  <c r="O3674" i="3" s="1"/>
  <c r="M3675" i="3"/>
  <c r="N3675" i="3" s="1"/>
  <c r="O3675" i="3" s="1"/>
  <c r="M3676" i="3"/>
  <c r="N3676" i="3" s="1"/>
  <c r="O3676" i="3" s="1"/>
  <c r="M3677" i="3"/>
  <c r="N3677" i="3" s="1"/>
  <c r="O3677" i="3" s="1"/>
  <c r="M3678" i="3"/>
  <c r="N3678" i="3" s="1"/>
  <c r="O3678" i="3" s="1"/>
  <c r="M3679" i="3"/>
  <c r="N3679" i="3" s="1"/>
  <c r="O3679" i="3" s="1"/>
  <c r="M3680" i="3"/>
  <c r="N3680" i="3" s="1"/>
  <c r="O3680" i="3" s="1"/>
  <c r="M3681" i="3"/>
  <c r="N3681" i="3" s="1"/>
  <c r="O3681" i="3" s="1"/>
  <c r="M3682" i="3"/>
  <c r="N3682" i="3" s="1"/>
  <c r="O3682" i="3" s="1"/>
  <c r="M3683" i="3"/>
  <c r="N3683" i="3" s="1"/>
  <c r="O3683" i="3" s="1"/>
  <c r="M3684" i="3"/>
  <c r="N3684" i="3" s="1"/>
  <c r="O3684" i="3" s="1"/>
  <c r="M3685" i="3"/>
  <c r="N3685" i="3" s="1"/>
  <c r="O3685" i="3" s="1"/>
  <c r="M3686" i="3"/>
  <c r="N3686" i="3" s="1"/>
  <c r="O3686" i="3" s="1"/>
  <c r="M3687" i="3"/>
  <c r="N3687" i="3" s="1"/>
  <c r="O3687" i="3" s="1"/>
  <c r="M3688" i="3"/>
  <c r="N3688" i="3" s="1"/>
  <c r="O3688" i="3" s="1"/>
  <c r="M3689" i="3"/>
  <c r="N3689" i="3" s="1"/>
  <c r="O3689" i="3" s="1"/>
  <c r="M3690" i="3"/>
  <c r="N3690" i="3" s="1"/>
  <c r="O3690" i="3" s="1"/>
  <c r="M3691" i="3"/>
  <c r="N3691" i="3" s="1"/>
  <c r="O3691" i="3" s="1"/>
  <c r="M3692" i="3"/>
  <c r="N3692" i="3" s="1"/>
  <c r="O3692" i="3" s="1"/>
  <c r="M3693" i="3"/>
  <c r="N3693" i="3" s="1"/>
  <c r="O3693" i="3" s="1"/>
  <c r="M3694" i="3"/>
  <c r="N3694" i="3" s="1"/>
  <c r="O3694" i="3" s="1"/>
  <c r="M3695" i="3"/>
  <c r="N3695" i="3" s="1"/>
  <c r="O3695" i="3" s="1"/>
  <c r="M3696" i="3"/>
  <c r="N3696" i="3" s="1"/>
  <c r="O3696" i="3" s="1"/>
  <c r="M3697" i="3"/>
  <c r="N3697" i="3" s="1"/>
  <c r="O3697" i="3" s="1"/>
  <c r="M3698" i="3"/>
  <c r="N3698" i="3" s="1"/>
  <c r="O3698" i="3" s="1"/>
  <c r="M3699" i="3"/>
  <c r="N3699" i="3" s="1"/>
  <c r="O3699" i="3" s="1"/>
  <c r="M3700" i="3"/>
  <c r="N3700" i="3" s="1"/>
  <c r="O3700" i="3" s="1"/>
  <c r="M3701" i="3"/>
  <c r="N3701" i="3" s="1"/>
  <c r="O3701" i="3" s="1"/>
  <c r="M3702" i="3"/>
  <c r="N3702" i="3" s="1"/>
  <c r="O3702" i="3" s="1"/>
  <c r="M3703" i="3"/>
  <c r="N3703" i="3" s="1"/>
  <c r="O3703" i="3" s="1"/>
  <c r="M3704" i="3"/>
  <c r="N3704" i="3" s="1"/>
  <c r="O3704" i="3" s="1"/>
  <c r="M3705" i="3"/>
  <c r="N3705" i="3" s="1"/>
  <c r="O3705" i="3" s="1"/>
  <c r="M3706" i="3"/>
  <c r="N3706" i="3" s="1"/>
  <c r="O3706" i="3" s="1"/>
  <c r="M3707" i="3"/>
  <c r="N3707" i="3" s="1"/>
  <c r="O3707" i="3" s="1"/>
  <c r="M3708" i="3"/>
  <c r="N3708" i="3" s="1"/>
  <c r="O3708" i="3" s="1"/>
  <c r="M3709" i="3"/>
  <c r="N3709" i="3" s="1"/>
  <c r="O3709" i="3" s="1"/>
  <c r="M3710" i="3"/>
  <c r="N3710" i="3" s="1"/>
  <c r="O3710" i="3" s="1"/>
  <c r="M3711" i="3"/>
  <c r="N3711" i="3" s="1"/>
  <c r="O3711" i="3" s="1"/>
  <c r="M3712" i="3"/>
  <c r="N3712" i="3" s="1"/>
  <c r="O3712" i="3" s="1"/>
  <c r="M3713" i="3"/>
  <c r="N3713" i="3" s="1"/>
  <c r="O3713" i="3" s="1"/>
  <c r="M3714" i="3"/>
  <c r="N3714" i="3" s="1"/>
  <c r="O3714" i="3" s="1"/>
  <c r="M3715" i="3"/>
  <c r="N3715" i="3" s="1"/>
  <c r="O3715" i="3" s="1"/>
  <c r="M3716" i="3"/>
  <c r="N3716" i="3" s="1"/>
  <c r="O3716" i="3" s="1"/>
  <c r="M3717" i="3"/>
  <c r="N3717" i="3" s="1"/>
  <c r="O3717" i="3" s="1"/>
  <c r="M3719" i="3"/>
  <c r="N3719" i="3" s="1"/>
  <c r="O3719" i="3" s="1"/>
  <c r="M3720" i="3"/>
  <c r="N3720" i="3" s="1"/>
  <c r="O3720" i="3" s="1"/>
  <c r="M3721" i="3"/>
  <c r="N3721" i="3" s="1"/>
  <c r="O3721" i="3" s="1"/>
  <c r="M3722" i="3"/>
  <c r="N3722" i="3" s="1"/>
  <c r="O3722" i="3" s="1"/>
  <c r="M3723" i="3"/>
  <c r="N3723" i="3" s="1"/>
  <c r="O3723" i="3" s="1"/>
  <c r="M3724" i="3"/>
  <c r="N3724" i="3" s="1"/>
  <c r="O3724" i="3" s="1"/>
  <c r="M3725" i="3"/>
  <c r="N3725" i="3" s="1"/>
  <c r="O3725" i="3" s="1"/>
  <c r="M3726" i="3"/>
  <c r="N3726" i="3" s="1"/>
  <c r="O3726" i="3" s="1"/>
  <c r="M3727" i="3"/>
  <c r="N3727" i="3" s="1"/>
  <c r="O3727" i="3" s="1"/>
  <c r="M3728" i="3"/>
  <c r="N3728" i="3" s="1"/>
  <c r="O3728" i="3" s="1"/>
  <c r="M3729" i="3"/>
  <c r="N3729" i="3" s="1"/>
  <c r="O3729" i="3" s="1"/>
  <c r="M3730" i="3"/>
  <c r="N3730" i="3" s="1"/>
  <c r="O3730" i="3" s="1"/>
  <c r="M3731" i="3"/>
  <c r="N3731" i="3" s="1"/>
  <c r="O3731" i="3" s="1"/>
  <c r="M3732" i="3"/>
  <c r="N3732" i="3" s="1"/>
  <c r="O3732" i="3" s="1"/>
  <c r="M3733" i="3"/>
  <c r="N3733" i="3" s="1"/>
  <c r="O3733" i="3" s="1"/>
  <c r="M3734" i="3"/>
  <c r="N3734" i="3" s="1"/>
  <c r="O3734" i="3" s="1"/>
  <c r="M3735" i="3"/>
  <c r="N3735" i="3" s="1"/>
  <c r="O3735" i="3" s="1"/>
  <c r="M3736" i="3"/>
  <c r="N3736" i="3" s="1"/>
  <c r="O3736" i="3" s="1"/>
  <c r="M3737" i="3"/>
  <c r="N3737" i="3" s="1"/>
  <c r="O3737" i="3" s="1"/>
  <c r="M3738" i="3"/>
  <c r="N3738" i="3" s="1"/>
  <c r="O3738" i="3" s="1"/>
  <c r="M3739" i="3"/>
  <c r="N3739" i="3" s="1"/>
  <c r="O3739" i="3" s="1"/>
  <c r="M3740" i="3"/>
  <c r="N3740" i="3" s="1"/>
  <c r="O3740" i="3" s="1"/>
  <c r="M3741" i="3"/>
  <c r="N3741" i="3" s="1"/>
  <c r="O3741" i="3" s="1"/>
  <c r="M3742" i="3"/>
  <c r="N3742" i="3" s="1"/>
  <c r="O3742" i="3" s="1"/>
  <c r="M3743" i="3"/>
  <c r="N3743" i="3" s="1"/>
  <c r="O3743" i="3" s="1"/>
  <c r="M3744" i="3"/>
  <c r="N3744" i="3" s="1"/>
  <c r="O3744" i="3" s="1"/>
  <c r="M3745" i="3"/>
  <c r="N3745" i="3" s="1"/>
  <c r="O3745" i="3" s="1"/>
  <c r="M3746" i="3"/>
  <c r="N3746" i="3" s="1"/>
  <c r="O3746" i="3" s="1"/>
  <c r="M3747" i="3"/>
  <c r="N3747" i="3" s="1"/>
  <c r="O3747" i="3" s="1"/>
  <c r="M3748" i="3"/>
  <c r="N3748" i="3" s="1"/>
  <c r="O3748" i="3" s="1"/>
  <c r="M3749" i="3"/>
  <c r="N3749" i="3" s="1"/>
  <c r="O3749" i="3" s="1"/>
  <c r="M3750" i="3"/>
  <c r="N3750" i="3" s="1"/>
  <c r="O3750" i="3" s="1"/>
  <c r="M3751" i="3"/>
  <c r="N3751" i="3" s="1"/>
  <c r="O3751" i="3" s="1"/>
  <c r="M3752" i="3"/>
  <c r="N3752" i="3" s="1"/>
  <c r="O3752" i="3" s="1"/>
  <c r="M3753" i="3"/>
  <c r="N3753" i="3" s="1"/>
  <c r="O3753" i="3" s="1"/>
  <c r="M3754" i="3"/>
  <c r="N3754" i="3" s="1"/>
  <c r="O3754" i="3" s="1"/>
  <c r="M3755" i="3"/>
  <c r="N3755" i="3" s="1"/>
  <c r="O3755" i="3" s="1"/>
  <c r="M3756" i="3"/>
  <c r="N3756" i="3" s="1"/>
  <c r="O3756" i="3" s="1"/>
  <c r="M3757" i="3"/>
  <c r="N3757" i="3" s="1"/>
  <c r="O3757" i="3" s="1"/>
  <c r="M3758" i="3"/>
  <c r="N3758" i="3" s="1"/>
  <c r="O3758" i="3" s="1"/>
  <c r="M3759" i="3"/>
  <c r="N3759" i="3" s="1"/>
  <c r="O3759" i="3" s="1"/>
  <c r="M3760" i="3"/>
  <c r="N3760" i="3" s="1"/>
  <c r="O3760" i="3" s="1"/>
  <c r="M3761" i="3"/>
  <c r="N3761" i="3" s="1"/>
  <c r="O3761" i="3" s="1"/>
  <c r="M3762" i="3"/>
  <c r="N3762" i="3" s="1"/>
  <c r="O3762" i="3" s="1"/>
  <c r="M3763" i="3"/>
  <c r="N3763" i="3" s="1"/>
  <c r="O3763" i="3" s="1"/>
  <c r="M3764" i="3"/>
  <c r="N3764" i="3" s="1"/>
  <c r="O3764" i="3" s="1"/>
  <c r="M3766" i="3"/>
  <c r="N3766" i="3" s="1"/>
  <c r="O3766" i="3" s="1"/>
  <c r="M3767" i="3"/>
  <c r="N3767" i="3" s="1"/>
  <c r="O3767" i="3" s="1"/>
  <c r="M3768" i="3"/>
  <c r="N3768" i="3" s="1"/>
  <c r="O3768" i="3" s="1"/>
  <c r="M3769" i="3"/>
  <c r="N3769" i="3" s="1"/>
  <c r="O3769" i="3" s="1"/>
  <c r="M3770" i="3"/>
  <c r="N3770" i="3" s="1"/>
  <c r="O3770" i="3" s="1"/>
  <c r="M3771" i="3"/>
  <c r="N3771" i="3" s="1"/>
  <c r="O3771" i="3" s="1"/>
  <c r="M3772" i="3"/>
  <c r="N3772" i="3" s="1"/>
  <c r="O3772" i="3" s="1"/>
  <c r="M3773" i="3"/>
  <c r="N3773" i="3" s="1"/>
  <c r="O3773" i="3" s="1"/>
  <c r="M3774" i="3"/>
  <c r="N3774" i="3" s="1"/>
  <c r="O3774" i="3" s="1"/>
  <c r="M3775" i="3"/>
  <c r="N3775" i="3" s="1"/>
  <c r="O3775" i="3" s="1"/>
  <c r="M3776" i="3"/>
  <c r="N3776" i="3" s="1"/>
  <c r="O3776" i="3" s="1"/>
  <c r="M3777" i="3"/>
  <c r="N3777" i="3" s="1"/>
  <c r="O3777" i="3" s="1"/>
  <c r="M3778" i="3"/>
  <c r="N3778" i="3" s="1"/>
  <c r="O3778" i="3" s="1"/>
  <c r="M3779" i="3"/>
  <c r="N3779" i="3" s="1"/>
  <c r="O3779" i="3" s="1"/>
  <c r="M3782" i="3"/>
  <c r="N3782" i="3" s="1"/>
  <c r="O3782" i="3" s="1"/>
  <c r="M3783" i="3"/>
  <c r="N3783" i="3" s="1"/>
  <c r="O3783" i="3" s="1"/>
  <c r="M3784" i="3"/>
  <c r="N3784" i="3" s="1"/>
  <c r="O3784" i="3" s="1"/>
  <c r="M3785" i="3"/>
  <c r="N3785" i="3" s="1"/>
  <c r="O3785" i="3" s="1"/>
  <c r="M3786" i="3"/>
  <c r="N3786" i="3" s="1"/>
  <c r="O3786" i="3" s="1"/>
  <c r="M3787" i="3"/>
  <c r="N3787" i="3" s="1"/>
  <c r="O3787" i="3" s="1"/>
  <c r="M3788" i="3"/>
  <c r="N3788" i="3" s="1"/>
  <c r="O3788" i="3" s="1"/>
  <c r="M3789" i="3"/>
  <c r="N3789" i="3" s="1"/>
  <c r="O3789" i="3" s="1"/>
  <c r="M3790" i="3"/>
  <c r="N3790" i="3" s="1"/>
  <c r="O3790" i="3" s="1"/>
  <c r="M3791" i="3"/>
  <c r="N3791" i="3" s="1"/>
  <c r="O3791" i="3" s="1"/>
  <c r="M3792" i="3"/>
  <c r="N3792" i="3" s="1"/>
  <c r="O3792" i="3" s="1"/>
  <c r="M3793" i="3"/>
  <c r="N3793" i="3" s="1"/>
  <c r="O3793" i="3" s="1"/>
  <c r="M3794" i="3"/>
  <c r="N3794" i="3" s="1"/>
  <c r="O3794" i="3" s="1"/>
  <c r="M3795" i="3"/>
  <c r="N3795" i="3" s="1"/>
  <c r="O3795" i="3" s="1"/>
  <c r="M3796" i="3"/>
  <c r="N3796" i="3" s="1"/>
  <c r="O3796" i="3" s="1"/>
  <c r="M3807" i="3"/>
  <c r="N3807" i="3" s="1"/>
  <c r="O3807" i="3" s="1"/>
  <c r="M3808" i="3"/>
  <c r="N3808" i="3" s="1"/>
  <c r="O3808" i="3" s="1"/>
  <c r="M3809" i="3"/>
  <c r="N3809" i="3" s="1"/>
  <c r="O3809" i="3" s="1"/>
  <c r="M3810" i="3"/>
  <c r="N3810" i="3" s="1"/>
  <c r="O3810" i="3" s="1"/>
  <c r="M3811" i="3"/>
  <c r="N3811" i="3" s="1"/>
  <c r="O3811" i="3" s="1"/>
  <c r="M3812" i="3"/>
  <c r="N3812" i="3" s="1"/>
  <c r="O3812" i="3" s="1"/>
  <c r="M3813" i="3"/>
  <c r="N3813" i="3" s="1"/>
  <c r="O3813" i="3" s="1"/>
  <c r="M3814" i="3"/>
  <c r="N3814" i="3" s="1"/>
  <c r="O3814" i="3" s="1"/>
  <c r="M3815" i="3"/>
  <c r="N3815" i="3" s="1"/>
  <c r="O3815" i="3" s="1"/>
  <c r="M3816" i="3"/>
  <c r="N3816" i="3" s="1"/>
  <c r="O3816" i="3" s="1"/>
  <c r="M3817" i="3"/>
  <c r="N3817" i="3" s="1"/>
  <c r="O3817" i="3" s="1"/>
  <c r="M3818" i="3"/>
  <c r="N3818" i="3" s="1"/>
  <c r="O3818" i="3" s="1"/>
  <c r="M3819" i="3"/>
  <c r="N3819" i="3" s="1"/>
  <c r="O3819" i="3" s="1"/>
  <c r="M3820" i="3"/>
  <c r="N3820" i="3" s="1"/>
  <c r="O3820" i="3" s="1"/>
  <c r="M3821" i="3"/>
  <c r="N3821" i="3" s="1"/>
  <c r="O3821" i="3" s="1"/>
  <c r="M3822" i="3"/>
  <c r="N3822" i="3" s="1"/>
  <c r="O3822" i="3" s="1"/>
  <c r="M3823" i="3"/>
  <c r="N3823" i="3" s="1"/>
  <c r="O3823" i="3" s="1"/>
  <c r="M3824" i="3"/>
  <c r="N3824" i="3" s="1"/>
  <c r="O3824" i="3" s="1"/>
  <c r="M3825" i="3"/>
  <c r="N3825" i="3" s="1"/>
  <c r="O3825" i="3" s="1"/>
  <c r="M3826" i="3"/>
  <c r="N3826" i="3" s="1"/>
  <c r="O3826" i="3" s="1"/>
  <c r="M3827" i="3"/>
  <c r="N3827" i="3" s="1"/>
  <c r="O3827" i="3" s="1"/>
  <c r="M3797" i="3"/>
  <c r="N3797" i="3" s="1"/>
  <c r="O3797" i="3" s="1"/>
  <c r="M3798" i="3"/>
  <c r="N3798" i="3" s="1"/>
  <c r="O3798" i="3" s="1"/>
  <c r="M3799" i="3"/>
  <c r="N3799" i="3" s="1"/>
  <c r="O3799" i="3" s="1"/>
  <c r="M3800" i="3"/>
  <c r="N3800" i="3" s="1"/>
  <c r="O3800" i="3" s="1"/>
  <c r="M3801" i="3"/>
  <c r="N3801" i="3" s="1"/>
  <c r="O3801" i="3" s="1"/>
  <c r="M3802" i="3"/>
  <c r="N3802" i="3" s="1"/>
  <c r="O3802" i="3" s="1"/>
  <c r="M3803" i="3"/>
  <c r="N3803" i="3" s="1"/>
  <c r="O3803" i="3" s="1"/>
  <c r="M3804" i="3"/>
  <c r="N3804" i="3" s="1"/>
  <c r="O3804" i="3" s="1"/>
  <c r="M3805" i="3"/>
  <c r="N3805" i="3" s="1"/>
  <c r="O3805" i="3" s="1"/>
  <c r="M3806" i="3"/>
  <c r="N3806" i="3" s="1"/>
  <c r="O3806" i="3" s="1"/>
  <c r="M3828" i="3"/>
  <c r="N3828" i="3" s="1"/>
  <c r="O3828" i="3" s="1"/>
  <c r="M3829" i="3"/>
  <c r="N3829" i="3" s="1"/>
  <c r="O3829" i="3" s="1"/>
  <c r="M3830" i="3"/>
  <c r="N3830" i="3" s="1"/>
  <c r="O3830" i="3" s="1"/>
  <c r="M3831" i="3"/>
  <c r="N3831" i="3" s="1"/>
  <c r="O3831" i="3" s="1"/>
  <c r="M3832" i="3"/>
  <c r="N3832" i="3" s="1"/>
  <c r="O3832" i="3" s="1"/>
  <c r="M3833" i="3"/>
  <c r="N3833" i="3" s="1"/>
  <c r="O3833" i="3" s="1"/>
  <c r="M3834" i="3"/>
  <c r="N3834" i="3" s="1"/>
  <c r="O3834" i="3" s="1"/>
  <c r="M3835" i="3"/>
  <c r="N3835" i="3" s="1"/>
  <c r="O3835" i="3" s="1"/>
  <c r="M3836" i="3"/>
  <c r="N3836" i="3" s="1"/>
  <c r="O3836" i="3" s="1"/>
  <c r="M3837" i="3"/>
  <c r="N3837" i="3" s="1"/>
  <c r="O3837" i="3" s="1"/>
  <c r="M3838" i="3"/>
  <c r="N3838" i="3" s="1"/>
  <c r="O3838" i="3" s="1"/>
  <c r="M3839" i="3"/>
  <c r="N3839" i="3" s="1"/>
  <c r="O3839" i="3" s="1"/>
  <c r="M3840" i="3"/>
  <c r="N3840" i="3" s="1"/>
  <c r="O3840" i="3" s="1"/>
  <c r="M3841" i="3"/>
  <c r="N3841" i="3" s="1"/>
  <c r="O3841" i="3" s="1"/>
  <c r="M3842" i="3"/>
  <c r="N3842" i="3" s="1"/>
  <c r="O3842" i="3" s="1"/>
  <c r="M3843" i="3"/>
  <c r="N3843" i="3" s="1"/>
  <c r="O3843" i="3" s="1"/>
  <c r="M3844" i="3"/>
  <c r="N3844" i="3" s="1"/>
  <c r="O3844" i="3" s="1"/>
  <c r="M3845" i="3"/>
  <c r="N3845" i="3" s="1"/>
  <c r="O3845" i="3" s="1"/>
  <c r="M3846" i="3"/>
  <c r="N3846" i="3" s="1"/>
  <c r="O3846" i="3" s="1"/>
  <c r="M3847" i="3"/>
  <c r="N3847" i="3" s="1"/>
  <c r="O3847" i="3" s="1"/>
  <c r="M3848" i="3"/>
  <c r="N3848" i="3" s="1"/>
  <c r="O3848" i="3" s="1"/>
  <c r="M3849" i="3"/>
  <c r="N3849" i="3" s="1"/>
  <c r="O3849" i="3" s="1"/>
  <c r="M3850" i="3"/>
  <c r="N3850" i="3" s="1"/>
  <c r="O3850" i="3" s="1"/>
  <c r="M3851" i="3"/>
  <c r="N3851" i="3" s="1"/>
  <c r="O3851" i="3" s="1"/>
  <c r="M3852" i="3"/>
  <c r="N3852" i="3" s="1"/>
  <c r="O3852" i="3" s="1"/>
  <c r="M3853" i="3"/>
  <c r="N3853" i="3" s="1"/>
  <c r="O3853" i="3" s="1"/>
  <c r="M3854" i="3"/>
  <c r="N3854" i="3" s="1"/>
  <c r="O3854" i="3" s="1"/>
  <c r="M3855" i="3"/>
  <c r="N3855" i="3" s="1"/>
  <c r="O3855" i="3" s="1"/>
  <c r="M3856" i="3"/>
  <c r="N3856" i="3" s="1"/>
  <c r="O3856" i="3" s="1"/>
  <c r="M3857" i="3"/>
  <c r="N3857" i="3" s="1"/>
  <c r="O3857" i="3" s="1"/>
  <c r="M3858" i="3"/>
  <c r="N3858" i="3" s="1"/>
  <c r="O3858" i="3" s="1"/>
  <c r="M3859" i="3"/>
  <c r="N3859" i="3" s="1"/>
  <c r="O3859" i="3" s="1"/>
  <c r="M3860" i="3"/>
  <c r="N3860" i="3" s="1"/>
  <c r="O3860" i="3" s="1"/>
  <c r="M3861" i="3"/>
  <c r="N3861" i="3" s="1"/>
  <c r="O3861" i="3" s="1"/>
  <c r="M3862" i="3"/>
  <c r="N3862" i="3" s="1"/>
  <c r="O3862" i="3" s="1"/>
  <c r="M3863" i="3"/>
  <c r="N3863" i="3" s="1"/>
  <c r="O3863" i="3" s="1"/>
  <c r="M3864" i="3"/>
  <c r="N3864" i="3" s="1"/>
  <c r="O3864" i="3" s="1"/>
  <c r="M3865" i="3"/>
  <c r="N3865" i="3" s="1"/>
  <c r="O3865" i="3" s="1"/>
  <c r="M3866" i="3"/>
  <c r="N3866" i="3" s="1"/>
  <c r="O3866" i="3" s="1"/>
  <c r="M3867" i="3"/>
  <c r="N3867" i="3" s="1"/>
  <c r="O3867" i="3" s="1"/>
  <c r="M3868" i="3"/>
  <c r="N3868" i="3" s="1"/>
  <c r="O3868" i="3" s="1"/>
  <c r="M3869" i="3"/>
  <c r="N3869" i="3" s="1"/>
  <c r="O3869" i="3" s="1"/>
  <c r="M3870" i="3"/>
  <c r="N3870" i="3" s="1"/>
  <c r="O3870" i="3" s="1"/>
  <c r="M3871" i="3"/>
  <c r="N3871" i="3" s="1"/>
  <c r="O3871" i="3" s="1"/>
  <c r="M3872" i="3"/>
  <c r="N3872" i="3" s="1"/>
  <c r="O3872" i="3" s="1"/>
  <c r="M3873" i="3"/>
  <c r="N3873" i="3" s="1"/>
  <c r="O3873" i="3" s="1"/>
  <c r="M3874" i="3"/>
  <c r="N3874" i="3" s="1"/>
  <c r="O3874" i="3" s="1"/>
  <c r="M3875" i="3"/>
  <c r="N3875" i="3" s="1"/>
  <c r="O3875" i="3" s="1"/>
  <c r="M3876" i="3"/>
  <c r="N3876" i="3" s="1"/>
  <c r="O3876" i="3" s="1"/>
  <c r="M3877" i="3"/>
  <c r="N3877" i="3" s="1"/>
  <c r="O3877" i="3" s="1"/>
  <c r="M3878" i="3"/>
  <c r="N3878" i="3" s="1"/>
  <c r="O3878" i="3" s="1"/>
  <c r="M3879" i="3"/>
  <c r="N3879" i="3" s="1"/>
  <c r="O3879" i="3" s="1"/>
  <c r="M3880" i="3"/>
  <c r="N3880" i="3" s="1"/>
  <c r="O3880" i="3" s="1"/>
  <c r="M3881" i="3"/>
  <c r="N3881" i="3" s="1"/>
  <c r="O3881" i="3" s="1"/>
  <c r="M3882" i="3"/>
  <c r="N3882" i="3" s="1"/>
  <c r="O3882" i="3" s="1"/>
  <c r="M3883" i="3"/>
  <c r="N3883" i="3" s="1"/>
  <c r="O3883" i="3" s="1"/>
  <c r="M3884" i="3"/>
  <c r="N3884" i="3" s="1"/>
  <c r="O3884" i="3" s="1"/>
  <c r="M3885" i="3"/>
  <c r="N3885" i="3" s="1"/>
  <c r="O3885" i="3" s="1"/>
  <c r="M3886" i="3"/>
  <c r="N3886" i="3" s="1"/>
  <c r="O3886" i="3" s="1"/>
  <c r="M3887" i="3"/>
  <c r="N3887" i="3" s="1"/>
  <c r="O3887" i="3" s="1"/>
  <c r="M3888" i="3"/>
  <c r="N3888" i="3" s="1"/>
  <c r="O3888" i="3" s="1"/>
  <c r="M3889" i="3"/>
  <c r="N3889" i="3" s="1"/>
  <c r="O3889" i="3" s="1"/>
  <c r="M3890" i="3"/>
  <c r="N3890" i="3" s="1"/>
  <c r="O3890" i="3" s="1"/>
  <c r="M3891" i="3"/>
  <c r="N3891" i="3" s="1"/>
  <c r="O3891" i="3" s="1"/>
  <c r="M3892" i="3"/>
  <c r="N3892" i="3" s="1"/>
  <c r="O3892" i="3" s="1"/>
  <c r="M3893" i="3"/>
  <c r="N3893" i="3" s="1"/>
  <c r="O3893" i="3" s="1"/>
  <c r="M3894" i="3"/>
  <c r="N3894" i="3" s="1"/>
  <c r="O3894" i="3" s="1"/>
  <c r="M3895" i="3"/>
  <c r="N3895" i="3" s="1"/>
  <c r="O3895" i="3" s="1"/>
  <c r="M3896" i="3"/>
  <c r="N3896" i="3" s="1"/>
  <c r="O3896" i="3" s="1"/>
  <c r="M3897" i="3"/>
  <c r="N3897" i="3" s="1"/>
  <c r="O3897" i="3" s="1"/>
  <c r="M3898" i="3"/>
  <c r="N3898" i="3" s="1"/>
  <c r="O3898" i="3" s="1"/>
  <c r="M3899" i="3"/>
  <c r="N3899" i="3" s="1"/>
  <c r="O3899" i="3" s="1"/>
  <c r="M3900" i="3"/>
  <c r="N3900" i="3" s="1"/>
  <c r="O3900" i="3" s="1"/>
  <c r="M3901" i="3"/>
  <c r="N3901" i="3" s="1"/>
  <c r="O3901" i="3" s="1"/>
  <c r="M3902" i="3"/>
  <c r="N3902" i="3" s="1"/>
  <c r="O3902" i="3" s="1"/>
  <c r="M3903" i="3"/>
  <c r="N3903" i="3" s="1"/>
  <c r="O3903" i="3" s="1"/>
  <c r="M3904" i="3"/>
  <c r="N3904" i="3" s="1"/>
  <c r="O3904" i="3" s="1"/>
  <c r="M3905" i="3"/>
  <c r="N3905" i="3" s="1"/>
  <c r="O3905" i="3" s="1"/>
  <c r="M3906" i="3"/>
  <c r="N3906" i="3" s="1"/>
  <c r="O3906" i="3" s="1"/>
  <c r="M3907" i="3"/>
  <c r="N3907" i="3" s="1"/>
  <c r="O3907" i="3" s="1"/>
  <c r="M3908" i="3"/>
  <c r="N3908" i="3" s="1"/>
  <c r="O3908" i="3" s="1"/>
  <c r="M3909" i="3"/>
  <c r="N3909" i="3" s="1"/>
  <c r="O3909" i="3" s="1"/>
  <c r="M3910" i="3"/>
  <c r="N3910" i="3" s="1"/>
  <c r="O3910" i="3" s="1"/>
  <c r="M3911" i="3"/>
  <c r="N3911" i="3" s="1"/>
  <c r="O3911" i="3" s="1"/>
  <c r="M3912" i="3"/>
  <c r="N3912" i="3" s="1"/>
  <c r="O3912" i="3" s="1"/>
  <c r="M3913" i="3"/>
  <c r="N3913" i="3" s="1"/>
  <c r="O3913" i="3" s="1"/>
  <c r="M3914" i="3"/>
  <c r="N3914" i="3" s="1"/>
  <c r="O3914" i="3" s="1"/>
  <c r="M3915" i="3"/>
  <c r="N3915" i="3" s="1"/>
  <c r="O3915" i="3" s="1"/>
  <c r="M3916" i="3"/>
  <c r="N3916" i="3" s="1"/>
  <c r="O3916" i="3" s="1"/>
  <c r="M3917" i="3"/>
  <c r="N3917" i="3" s="1"/>
  <c r="O3917" i="3" s="1"/>
  <c r="M3918" i="3"/>
  <c r="N3918" i="3" s="1"/>
  <c r="O3918" i="3" s="1"/>
  <c r="M3919" i="3"/>
  <c r="N3919" i="3" s="1"/>
  <c r="O3919" i="3" s="1"/>
  <c r="M3920" i="3"/>
  <c r="N3920" i="3" s="1"/>
  <c r="O3920" i="3" s="1"/>
  <c r="M3921" i="3"/>
  <c r="N3921" i="3" s="1"/>
  <c r="O3921" i="3" s="1"/>
  <c r="M3922" i="3"/>
  <c r="N3922" i="3" s="1"/>
  <c r="O3922" i="3" s="1"/>
  <c r="M3923" i="3"/>
  <c r="N3923" i="3" s="1"/>
  <c r="O3923" i="3" s="1"/>
  <c r="M3924" i="3"/>
  <c r="N3924" i="3" s="1"/>
  <c r="O3924" i="3" s="1"/>
  <c r="M3925" i="3"/>
  <c r="N3925" i="3" s="1"/>
  <c r="O3925" i="3" s="1"/>
  <c r="M3926" i="3"/>
  <c r="N3926" i="3" s="1"/>
  <c r="O3926" i="3" s="1"/>
  <c r="M3927" i="3"/>
  <c r="N3927" i="3" s="1"/>
  <c r="O3927" i="3" s="1"/>
  <c r="M3928" i="3"/>
  <c r="N3928" i="3" s="1"/>
  <c r="O3928" i="3" s="1"/>
  <c r="M3929" i="3"/>
  <c r="N3929" i="3" s="1"/>
  <c r="O3929" i="3" s="1"/>
  <c r="M3930" i="3"/>
  <c r="N3930" i="3" s="1"/>
  <c r="O3930" i="3" s="1"/>
  <c r="M3931" i="3"/>
  <c r="N3931" i="3" s="1"/>
  <c r="O3931" i="3" s="1"/>
  <c r="M3932" i="3"/>
  <c r="N3932" i="3" s="1"/>
  <c r="O3932" i="3" s="1"/>
  <c r="M3933" i="3"/>
  <c r="N3933" i="3" s="1"/>
  <c r="O3933" i="3" s="1"/>
  <c r="M3934" i="3"/>
  <c r="N3934" i="3" s="1"/>
  <c r="O3934" i="3" s="1"/>
  <c r="M3935" i="3"/>
  <c r="N3935" i="3" s="1"/>
  <c r="O3935" i="3" s="1"/>
  <c r="M3936" i="3"/>
  <c r="N3936" i="3" s="1"/>
  <c r="O3936" i="3" s="1"/>
  <c r="M3937" i="3"/>
  <c r="N3937" i="3" s="1"/>
  <c r="O3937" i="3" s="1"/>
  <c r="M3938" i="3"/>
  <c r="N3938" i="3" s="1"/>
  <c r="O3938" i="3" s="1"/>
  <c r="M3939" i="3"/>
  <c r="N3939" i="3" s="1"/>
  <c r="O3939" i="3" s="1"/>
  <c r="M3940" i="3"/>
  <c r="N3940" i="3" s="1"/>
  <c r="O3940" i="3" s="1"/>
  <c r="M3941" i="3"/>
  <c r="N3941" i="3" s="1"/>
  <c r="O3941" i="3" s="1"/>
  <c r="M3942" i="3"/>
  <c r="N3942" i="3" s="1"/>
  <c r="O3942" i="3" s="1"/>
  <c r="M3943" i="3"/>
  <c r="N3943" i="3" s="1"/>
  <c r="O3943" i="3" s="1"/>
  <c r="M3944" i="3"/>
  <c r="N3944" i="3" s="1"/>
  <c r="O3944" i="3" s="1"/>
  <c r="M3945" i="3"/>
  <c r="N3945" i="3" s="1"/>
  <c r="O3945" i="3" s="1"/>
  <c r="M3946" i="3"/>
  <c r="N3946" i="3" s="1"/>
  <c r="O3946" i="3" s="1"/>
  <c r="M3947" i="3"/>
  <c r="N3947" i="3" s="1"/>
  <c r="O3947" i="3" s="1"/>
  <c r="M3948" i="3"/>
  <c r="N3948" i="3" s="1"/>
  <c r="O3948" i="3" s="1"/>
  <c r="M3949" i="3"/>
  <c r="N3949" i="3" s="1"/>
  <c r="O3949" i="3" s="1"/>
  <c r="M3950" i="3"/>
  <c r="N3950" i="3" s="1"/>
  <c r="O3950" i="3" s="1"/>
  <c r="M3951" i="3"/>
  <c r="N3951" i="3" s="1"/>
  <c r="O3951" i="3" s="1"/>
  <c r="M3952" i="3"/>
  <c r="N3952" i="3" s="1"/>
  <c r="O3952" i="3" s="1"/>
  <c r="M3953" i="3"/>
  <c r="N3953" i="3" s="1"/>
  <c r="O3953" i="3" s="1"/>
  <c r="M3954" i="3"/>
  <c r="N3954" i="3" s="1"/>
  <c r="O3954" i="3" s="1"/>
  <c r="M3955" i="3"/>
  <c r="N3955" i="3" s="1"/>
  <c r="O3955" i="3" s="1"/>
  <c r="M3956" i="3"/>
  <c r="N3956" i="3" s="1"/>
  <c r="O3956" i="3" s="1"/>
  <c r="M3957" i="3"/>
  <c r="N3957" i="3" s="1"/>
  <c r="O3957" i="3" s="1"/>
  <c r="M3958" i="3"/>
  <c r="N3958" i="3" s="1"/>
  <c r="O3958" i="3" s="1"/>
  <c r="M3959" i="3"/>
  <c r="N3959" i="3" s="1"/>
  <c r="O3959" i="3" s="1"/>
  <c r="M3960" i="3"/>
  <c r="N3960" i="3" s="1"/>
  <c r="O3960" i="3" s="1"/>
  <c r="M3961" i="3"/>
  <c r="N3961" i="3" s="1"/>
  <c r="O3961" i="3" s="1"/>
  <c r="M3962" i="3"/>
  <c r="N3962" i="3" s="1"/>
  <c r="O3962" i="3" s="1"/>
  <c r="M3963" i="3"/>
  <c r="N3963" i="3" s="1"/>
  <c r="O3963" i="3" s="1"/>
  <c r="M3964" i="3"/>
  <c r="N3964" i="3" s="1"/>
  <c r="O3964" i="3" s="1"/>
  <c r="M3965" i="3"/>
  <c r="N3965" i="3" s="1"/>
  <c r="O3965" i="3" s="1"/>
  <c r="M3966" i="3"/>
  <c r="N3966" i="3" s="1"/>
  <c r="O3966" i="3" s="1"/>
  <c r="M3967" i="3"/>
  <c r="N3967" i="3" s="1"/>
  <c r="O3967" i="3" s="1"/>
  <c r="M3968" i="3"/>
  <c r="N3968" i="3" s="1"/>
  <c r="O3968" i="3" s="1"/>
  <c r="M3969" i="3"/>
  <c r="N3969" i="3" s="1"/>
  <c r="O3969" i="3" s="1"/>
  <c r="M3970" i="3"/>
  <c r="N3970" i="3" s="1"/>
  <c r="O3970" i="3" s="1"/>
  <c r="M3971" i="3"/>
  <c r="N3971" i="3" s="1"/>
  <c r="O3971" i="3" s="1"/>
  <c r="M3972" i="3"/>
  <c r="N3972" i="3" s="1"/>
  <c r="O3972" i="3" s="1"/>
  <c r="M3973" i="3"/>
  <c r="N3973" i="3" s="1"/>
  <c r="O3973" i="3" s="1"/>
  <c r="M3974" i="3"/>
  <c r="N3974" i="3" s="1"/>
  <c r="O3974" i="3" s="1"/>
  <c r="M3975" i="3"/>
  <c r="N3975" i="3" s="1"/>
  <c r="O3975" i="3" s="1"/>
  <c r="M3976" i="3"/>
  <c r="N3976" i="3" s="1"/>
  <c r="O3976" i="3" s="1"/>
  <c r="M3977" i="3"/>
  <c r="N3977" i="3" s="1"/>
  <c r="O3977" i="3" s="1"/>
  <c r="M3978" i="3"/>
  <c r="N3978" i="3" s="1"/>
  <c r="O3978" i="3" s="1"/>
  <c r="M3979" i="3"/>
  <c r="N3979" i="3" s="1"/>
  <c r="O3979" i="3" s="1"/>
  <c r="M3980" i="3"/>
  <c r="N3980" i="3" s="1"/>
  <c r="O3980" i="3" s="1"/>
  <c r="M3981" i="3"/>
  <c r="N3981" i="3" s="1"/>
  <c r="O3981" i="3" s="1"/>
  <c r="M3982" i="3"/>
  <c r="N3982" i="3" s="1"/>
  <c r="O3982" i="3" s="1"/>
  <c r="M3983" i="3"/>
  <c r="N3983" i="3" s="1"/>
  <c r="O3983" i="3" s="1"/>
  <c r="M3984" i="3"/>
  <c r="N3984" i="3" s="1"/>
  <c r="O3984" i="3" s="1"/>
  <c r="M3985" i="3"/>
  <c r="N3985" i="3" s="1"/>
  <c r="O3985" i="3" s="1"/>
  <c r="M3986" i="3"/>
  <c r="N3986" i="3" s="1"/>
  <c r="O3986" i="3" s="1"/>
  <c r="M3987" i="3"/>
  <c r="N3987" i="3" s="1"/>
  <c r="O3987" i="3" s="1"/>
  <c r="M3988" i="3"/>
  <c r="N3988" i="3" s="1"/>
  <c r="O3988" i="3" s="1"/>
  <c r="M3989" i="3"/>
  <c r="N3989" i="3" s="1"/>
  <c r="O3989" i="3" s="1"/>
  <c r="M3990" i="3"/>
  <c r="N3990" i="3" s="1"/>
  <c r="O3990" i="3" s="1"/>
  <c r="M3991" i="3"/>
  <c r="N3991" i="3" s="1"/>
  <c r="O3991" i="3" s="1"/>
  <c r="M3992" i="3"/>
  <c r="N3992" i="3" s="1"/>
  <c r="O3992" i="3" s="1"/>
  <c r="M3993" i="3"/>
  <c r="N3993" i="3" s="1"/>
  <c r="O3993" i="3" s="1"/>
  <c r="M3994" i="3"/>
  <c r="N3994" i="3" s="1"/>
  <c r="O3994" i="3" s="1"/>
  <c r="M3995" i="3"/>
  <c r="N3995" i="3" s="1"/>
  <c r="O3995" i="3" s="1"/>
  <c r="M3996" i="3"/>
  <c r="N3996" i="3" s="1"/>
  <c r="O3996" i="3" s="1"/>
  <c r="M3997" i="3"/>
  <c r="N3997" i="3" s="1"/>
  <c r="O3997" i="3" s="1"/>
  <c r="M3998" i="3"/>
  <c r="N3998" i="3" s="1"/>
  <c r="O3998" i="3" s="1"/>
  <c r="M3999" i="3"/>
  <c r="N3999" i="3" s="1"/>
  <c r="O3999" i="3" s="1"/>
  <c r="M4000" i="3"/>
  <c r="N4000" i="3" s="1"/>
  <c r="O4000" i="3" s="1"/>
  <c r="M4001" i="3"/>
  <c r="N4001" i="3" s="1"/>
  <c r="O4001" i="3" s="1"/>
  <c r="M4002" i="3"/>
  <c r="N4002" i="3" s="1"/>
  <c r="O4002" i="3" s="1"/>
  <c r="M4003" i="3"/>
  <c r="N4003" i="3" s="1"/>
  <c r="O4003" i="3" s="1"/>
  <c r="M4004" i="3"/>
  <c r="N4004" i="3" s="1"/>
  <c r="O4004" i="3" s="1"/>
  <c r="M4005" i="3"/>
  <c r="N4005" i="3" s="1"/>
  <c r="O4005" i="3" s="1"/>
  <c r="M4006" i="3"/>
  <c r="N4006" i="3" s="1"/>
  <c r="O4006" i="3" s="1"/>
  <c r="M4007" i="3"/>
  <c r="N4007" i="3" s="1"/>
  <c r="O4007" i="3" s="1"/>
  <c r="M4008" i="3"/>
  <c r="N4008" i="3" s="1"/>
  <c r="O4008" i="3" s="1"/>
  <c r="M4009" i="3"/>
  <c r="N4009" i="3" s="1"/>
  <c r="O4009" i="3" s="1"/>
  <c r="M4010" i="3"/>
  <c r="N4010" i="3" s="1"/>
  <c r="O4010" i="3" s="1"/>
  <c r="M4011" i="3"/>
  <c r="N4011" i="3" s="1"/>
  <c r="O4011" i="3" s="1"/>
  <c r="M4012" i="3"/>
  <c r="N4012" i="3" s="1"/>
  <c r="O4012" i="3" s="1"/>
  <c r="M4013" i="3"/>
  <c r="N4013" i="3" s="1"/>
  <c r="O4013" i="3" s="1"/>
  <c r="M4014" i="3"/>
  <c r="N4014" i="3" s="1"/>
  <c r="O4014" i="3" s="1"/>
  <c r="M4015" i="3"/>
  <c r="N4015" i="3" s="1"/>
  <c r="O4015" i="3" s="1"/>
  <c r="M4016" i="3"/>
  <c r="N4016" i="3" s="1"/>
  <c r="O4016" i="3" s="1"/>
  <c r="M4017" i="3"/>
  <c r="N4017" i="3" s="1"/>
  <c r="O4017" i="3" s="1"/>
  <c r="M4018" i="3"/>
  <c r="N4018" i="3" s="1"/>
  <c r="O4018" i="3" s="1"/>
  <c r="M4019" i="3"/>
  <c r="N4019" i="3" s="1"/>
  <c r="O4019" i="3" s="1"/>
  <c r="M4020" i="3"/>
  <c r="N4020" i="3" s="1"/>
  <c r="O4020" i="3" s="1"/>
  <c r="M4021" i="3"/>
  <c r="N4021" i="3" s="1"/>
  <c r="O4021" i="3" s="1"/>
  <c r="M4022" i="3"/>
  <c r="N4022" i="3" s="1"/>
  <c r="O4022" i="3" s="1"/>
  <c r="M4023" i="3"/>
  <c r="N4023" i="3" s="1"/>
  <c r="O4023" i="3" s="1"/>
  <c r="M4024" i="3"/>
  <c r="N4024" i="3" s="1"/>
  <c r="O4024" i="3" s="1"/>
  <c r="M4025" i="3"/>
  <c r="N4025" i="3" s="1"/>
  <c r="O4025" i="3" s="1"/>
  <c r="M4026" i="3"/>
  <c r="N4026" i="3" s="1"/>
  <c r="O4026" i="3" s="1"/>
  <c r="M4027" i="3"/>
  <c r="N4027" i="3" s="1"/>
  <c r="O4027" i="3" s="1"/>
  <c r="M4028" i="3"/>
  <c r="N4028" i="3" s="1"/>
  <c r="O4028" i="3" s="1"/>
  <c r="M4029" i="3"/>
  <c r="N4029" i="3" s="1"/>
  <c r="O4029" i="3" s="1"/>
  <c r="M4030" i="3"/>
  <c r="N4030" i="3" s="1"/>
  <c r="O4030" i="3" s="1"/>
  <c r="M4031" i="3"/>
  <c r="N4031" i="3" s="1"/>
  <c r="O4031" i="3" s="1"/>
  <c r="M4032" i="3"/>
  <c r="N4032" i="3" s="1"/>
  <c r="O4032" i="3" s="1"/>
  <c r="M4033" i="3"/>
  <c r="N4033" i="3" s="1"/>
  <c r="O4033" i="3" s="1"/>
  <c r="M4034" i="3"/>
  <c r="N4034" i="3" s="1"/>
  <c r="O4034" i="3" s="1"/>
  <c r="M4035" i="3"/>
  <c r="N4035" i="3" s="1"/>
  <c r="O4035" i="3" s="1"/>
  <c r="M4036" i="3"/>
  <c r="N4036" i="3" s="1"/>
  <c r="O4036" i="3" s="1"/>
  <c r="M4037" i="3"/>
  <c r="N4037" i="3" s="1"/>
  <c r="O4037" i="3" s="1"/>
  <c r="M4038" i="3"/>
  <c r="N4038" i="3" s="1"/>
  <c r="O4038" i="3" s="1"/>
  <c r="M4039" i="3"/>
  <c r="N4039" i="3" s="1"/>
  <c r="O4039" i="3" s="1"/>
  <c r="M4040" i="3"/>
  <c r="N4040" i="3" s="1"/>
  <c r="O4040" i="3" s="1"/>
  <c r="M4041" i="3"/>
  <c r="N4041" i="3" s="1"/>
  <c r="O4041" i="3" s="1"/>
  <c r="M4042" i="3"/>
  <c r="N4042" i="3" s="1"/>
  <c r="O4042" i="3" s="1"/>
  <c r="M4043" i="3"/>
  <c r="N4043" i="3" s="1"/>
  <c r="O4043" i="3" s="1"/>
  <c r="M4044" i="3"/>
  <c r="N4044" i="3" s="1"/>
  <c r="O4044" i="3" s="1"/>
  <c r="M4045" i="3"/>
  <c r="N4045" i="3" s="1"/>
  <c r="O4045" i="3" s="1"/>
  <c r="M4046" i="3"/>
  <c r="N4046" i="3" s="1"/>
  <c r="O4046" i="3" s="1"/>
  <c r="M4047" i="3"/>
  <c r="N4047" i="3" s="1"/>
  <c r="O4047" i="3" s="1"/>
  <c r="M4048" i="3"/>
  <c r="N4048" i="3" s="1"/>
  <c r="O4048" i="3" s="1"/>
  <c r="M4049" i="3"/>
  <c r="N4049" i="3" s="1"/>
  <c r="O4049" i="3" s="1"/>
  <c r="M4050" i="3"/>
  <c r="N4050" i="3" s="1"/>
  <c r="O4050" i="3" s="1"/>
  <c r="M4051" i="3"/>
  <c r="N4051" i="3" s="1"/>
  <c r="O4051" i="3" s="1"/>
  <c r="M4052" i="3"/>
  <c r="N4052" i="3" s="1"/>
  <c r="O4052" i="3" s="1"/>
  <c r="M4053" i="3"/>
  <c r="N4053" i="3" s="1"/>
  <c r="O4053" i="3" s="1"/>
  <c r="M4054" i="3"/>
  <c r="N4054" i="3" s="1"/>
  <c r="O4054" i="3" s="1"/>
  <c r="M4055" i="3"/>
  <c r="N4055" i="3" s="1"/>
  <c r="O4055" i="3" s="1"/>
  <c r="M4056" i="3"/>
  <c r="N4056" i="3" s="1"/>
  <c r="O4056" i="3" s="1"/>
  <c r="M4057" i="3"/>
  <c r="N4057" i="3" s="1"/>
  <c r="O4057" i="3" s="1"/>
  <c r="M4058" i="3"/>
  <c r="N4058" i="3" s="1"/>
  <c r="O4058" i="3" s="1"/>
  <c r="M4059" i="3"/>
  <c r="N4059" i="3" s="1"/>
  <c r="O4059" i="3" s="1"/>
  <c r="M4060" i="3"/>
  <c r="N4060" i="3" s="1"/>
  <c r="O4060" i="3" s="1"/>
  <c r="M4061" i="3"/>
  <c r="N4061" i="3" s="1"/>
  <c r="O4061" i="3" s="1"/>
  <c r="M4062" i="3"/>
  <c r="N4062" i="3" s="1"/>
  <c r="O4062" i="3" s="1"/>
  <c r="M4063" i="3"/>
  <c r="N4063" i="3" s="1"/>
  <c r="O4063" i="3" s="1"/>
  <c r="M4064" i="3"/>
  <c r="N4064" i="3" s="1"/>
  <c r="O4064" i="3" s="1"/>
  <c r="M4065" i="3"/>
  <c r="N4065" i="3" s="1"/>
  <c r="O4065" i="3" s="1"/>
  <c r="M4066" i="3"/>
  <c r="N4066" i="3" s="1"/>
  <c r="O4066" i="3" s="1"/>
  <c r="M4067" i="3"/>
  <c r="N4067" i="3" s="1"/>
  <c r="O4067" i="3" s="1"/>
  <c r="M4068" i="3"/>
  <c r="N4068" i="3" s="1"/>
  <c r="O4068" i="3" s="1"/>
  <c r="M4069" i="3"/>
  <c r="N4069" i="3" s="1"/>
  <c r="O4069" i="3" s="1"/>
  <c r="M4070" i="3"/>
  <c r="N4070" i="3" s="1"/>
  <c r="O4070" i="3" s="1"/>
  <c r="M4071" i="3"/>
  <c r="N4071" i="3" s="1"/>
  <c r="O4071" i="3" s="1"/>
  <c r="M4072" i="3"/>
  <c r="N4072" i="3" s="1"/>
  <c r="O4072" i="3" s="1"/>
  <c r="M4073" i="3"/>
  <c r="N4073" i="3" s="1"/>
  <c r="O4073" i="3" s="1"/>
  <c r="M4074" i="3"/>
  <c r="N4074" i="3" s="1"/>
  <c r="O4074" i="3" s="1"/>
  <c r="M4075" i="3"/>
  <c r="N4075" i="3" s="1"/>
  <c r="O4075" i="3" s="1"/>
  <c r="M4076" i="3"/>
  <c r="N4076" i="3" s="1"/>
  <c r="O4076" i="3" s="1"/>
  <c r="M4077" i="3"/>
  <c r="N4077" i="3" s="1"/>
  <c r="O4077" i="3" s="1"/>
  <c r="M4078" i="3"/>
  <c r="N4078" i="3" s="1"/>
  <c r="O4078" i="3" s="1"/>
  <c r="M4079" i="3"/>
  <c r="N4079" i="3" s="1"/>
  <c r="O4079" i="3" s="1"/>
  <c r="M4080" i="3"/>
  <c r="N4080" i="3" s="1"/>
  <c r="O4080" i="3" s="1"/>
  <c r="M4081" i="3"/>
  <c r="N4081" i="3" s="1"/>
  <c r="O4081" i="3" s="1"/>
  <c r="M4082" i="3"/>
  <c r="N4082" i="3" s="1"/>
  <c r="O4082" i="3" s="1"/>
  <c r="M4083" i="3"/>
  <c r="N4083" i="3" s="1"/>
  <c r="O4083" i="3" s="1"/>
  <c r="M4084" i="3"/>
  <c r="N4084" i="3" s="1"/>
  <c r="O4084" i="3" s="1"/>
  <c r="M4085" i="3"/>
  <c r="N4085" i="3" s="1"/>
  <c r="O4085" i="3" s="1"/>
  <c r="M4086" i="3"/>
  <c r="N4086" i="3" s="1"/>
  <c r="O4086" i="3" s="1"/>
  <c r="M4087" i="3"/>
  <c r="N4087" i="3" s="1"/>
  <c r="O4087" i="3" s="1"/>
  <c r="M4088" i="3"/>
  <c r="N4088" i="3" s="1"/>
  <c r="O4088" i="3" s="1"/>
  <c r="M4089" i="3"/>
  <c r="N4089" i="3" s="1"/>
  <c r="O4089" i="3" s="1"/>
  <c r="M4090" i="3"/>
  <c r="N4090" i="3" s="1"/>
  <c r="O4090" i="3" s="1"/>
  <c r="M4091" i="3"/>
  <c r="N4091" i="3" s="1"/>
  <c r="O4091" i="3" s="1"/>
  <c r="M4092" i="3"/>
  <c r="N4092" i="3" s="1"/>
  <c r="O4092" i="3" s="1"/>
  <c r="M4093" i="3"/>
  <c r="N4093" i="3" s="1"/>
  <c r="O4093" i="3" s="1"/>
  <c r="M4094" i="3"/>
  <c r="N4094" i="3" s="1"/>
  <c r="O4094" i="3" s="1"/>
  <c r="M4095" i="3"/>
  <c r="N4095" i="3" s="1"/>
  <c r="O4095" i="3" s="1"/>
  <c r="M4096" i="3"/>
  <c r="N4096" i="3" s="1"/>
  <c r="O4096" i="3" s="1"/>
  <c r="M4097" i="3"/>
  <c r="N4097" i="3" s="1"/>
  <c r="O4097" i="3" s="1"/>
  <c r="M4098" i="3"/>
  <c r="N4098" i="3" s="1"/>
  <c r="O4098" i="3" s="1"/>
  <c r="M4099" i="3"/>
  <c r="N4099" i="3" s="1"/>
  <c r="O4099" i="3" s="1"/>
  <c r="M4100" i="3"/>
  <c r="N4100" i="3" s="1"/>
  <c r="O4100" i="3" s="1"/>
  <c r="M4101" i="3"/>
  <c r="N4101" i="3" s="1"/>
  <c r="O4101" i="3" s="1"/>
  <c r="M4102" i="3"/>
  <c r="N4102" i="3" s="1"/>
  <c r="O4102" i="3" s="1"/>
  <c r="M4103" i="3"/>
  <c r="N4103" i="3" s="1"/>
  <c r="O4103" i="3" s="1"/>
  <c r="M4104" i="3"/>
  <c r="N4104" i="3" s="1"/>
  <c r="O4104" i="3" s="1"/>
  <c r="M4105" i="3"/>
  <c r="N4105" i="3" s="1"/>
  <c r="O4105" i="3" s="1"/>
  <c r="M4106" i="3"/>
  <c r="N4106" i="3" s="1"/>
  <c r="O4106" i="3" s="1"/>
  <c r="M4107" i="3"/>
  <c r="N4107" i="3" s="1"/>
  <c r="O4107" i="3" s="1"/>
  <c r="M4108" i="3"/>
  <c r="N4108" i="3" s="1"/>
  <c r="O4108" i="3" s="1"/>
  <c r="M4109" i="3"/>
  <c r="N4109" i="3" s="1"/>
  <c r="O4109" i="3" s="1"/>
  <c r="M4110" i="3"/>
  <c r="N4110" i="3" s="1"/>
  <c r="O4110" i="3" s="1"/>
  <c r="M4111" i="3"/>
  <c r="N4111" i="3" s="1"/>
  <c r="O4111" i="3" s="1"/>
  <c r="M4112" i="3"/>
  <c r="N4112" i="3" s="1"/>
  <c r="O4112" i="3" s="1"/>
  <c r="M4113" i="3"/>
  <c r="N4113" i="3" s="1"/>
  <c r="O4113" i="3" s="1"/>
  <c r="M4114" i="3"/>
  <c r="N4114" i="3" s="1"/>
  <c r="O4114" i="3" s="1"/>
  <c r="M4115" i="3"/>
  <c r="N4115" i="3" s="1"/>
  <c r="O4115" i="3" s="1"/>
  <c r="M4116" i="3"/>
  <c r="N4116" i="3" s="1"/>
  <c r="O4116" i="3" s="1"/>
  <c r="M4117" i="3"/>
  <c r="N4117" i="3" s="1"/>
  <c r="O4117" i="3" s="1"/>
  <c r="M4118" i="3"/>
  <c r="N4118" i="3" s="1"/>
  <c r="O4118" i="3" s="1"/>
  <c r="M4119" i="3"/>
  <c r="N4119" i="3" s="1"/>
  <c r="O4119" i="3" s="1"/>
  <c r="M4120" i="3"/>
  <c r="N4120" i="3" s="1"/>
  <c r="O4120" i="3" s="1"/>
  <c r="M4121" i="3"/>
  <c r="N4121" i="3" s="1"/>
  <c r="O4121" i="3" s="1"/>
  <c r="M4122" i="3"/>
  <c r="N4122" i="3" s="1"/>
  <c r="O4122" i="3" s="1"/>
  <c r="M4123" i="3"/>
  <c r="N4123" i="3" s="1"/>
  <c r="O4123" i="3" s="1"/>
  <c r="M4124" i="3"/>
  <c r="N4124" i="3" s="1"/>
  <c r="O4124" i="3" s="1"/>
  <c r="M4125" i="3"/>
  <c r="N4125" i="3" s="1"/>
  <c r="O4125" i="3" s="1"/>
  <c r="M4126" i="3"/>
  <c r="N4126" i="3" s="1"/>
  <c r="O4126" i="3" s="1"/>
  <c r="M4127" i="3"/>
  <c r="N4127" i="3" s="1"/>
  <c r="O4127" i="3" s="1"/>
  <c r="M4128" i="3"/>
  <c r="N4128" i="3" s="1"/>
  <c r="O4128" i="3" s="1"/>
  <c r="M4129" i="3"/>
  <c r="N4129" i="3" s="1"/>
  <c r="O4129" i="3" s="1"/>
  <c r="M4130" i="3"/>
  <c r="N4130" i="3" s="1"/>
  <c r="O4130" i="3" s="1"/>
  <c r="M4131" i="3"/>
  <c r="N4131" i="3" s="1"/>
  <c r="O4131" i="3" s="1"/>
  <c r="M4132" i="3"/>
  <c r="N4132" i="3" s="1"/>
  <c r="O4132" i="3" s="1"/>
  <c r="M4133" i="3"/>
  <c r="N4133" i="3" s="1"/>
  <c r="O4133" i="3" s="1"/>
  <c r="M4134" i="3"/>
  <c r="N4134" i="3" s="1"/>
  <c r="O4134" i="3" s="1"/>
  <c r="M4135" i="3"/>
  <c r="N4135" i="3" s="1"/>
  <c r="O4135" i="3" s="1"/>
  <c r="M4136" i="3"/>
  <c r="N4136" i="3" s="1"/>
  <c r="O4136" i="3" s="1"/>
  <c r="M4137" i="3"/>
  <c r="N4137" i="3" s="1"/>
  <c r="O4137" i="3" s="1"/>
  <c r="M4138" i="3"/>
  <c r="N4138" i="3" s="1"/>
  <c r="O4138" i="3" s="1"/>
  <c r="M4139" i="3"/>
  <c r="N4139" i="3" s="1"/>
  <c r="O4139" i="3" s="1"/>
  <c r="M4140" i="3"/>
  <c r="N4140" i="3" s="1"/>
  <c r="O4140" i="3" s="1"/>
  <c r="M4141" i="3"/>
  <c r="N4141" i="3" s="1"/>
  <c r="O4141" i="3" s="1"/>
  <c r="M4142" i="3"/>
  <c r="N4142" i="3" s="1"/>
  <c r="O4142" i="3" s="1"/>
  <c r="M4143" i="3"/>
  <c r="N4143" i="3" s="1"/>
  <c r="O4143" i="3" s="1"/>
  <c r="M4144" i="3"/>
  <c r="N4144" i="3" s="1"/>
  <c r="O4144" i="3" s="1"/>
  <c r="M4145" i="3"/>
  <c r="N4145" i="3" s="1"/>
  <c r="O4145" i="3" s="1"/>
  <c r="M4146" i="3"/>
  <c r="N4146" i="3" s="1"/>
  <c r="O4146" i="3" s="1"/>
  <c r="M4147" i="3"/>
  <c r="N4147" i="3" s="1"/>
  <c r="O4147" i="3" s="1"/>
  <c r="M4148" i="3"/>
  <c r="N4148" i="3" s="1"/>
  <c r="O4148" i="3" s="1"/>
  <c r="M4149" i="3"/>
  <c r="N4149" i="3" s="1"/>
  <c r="O4149" i="3" s="1"/>
  <c r="M4150" i="3"/>
  <c r="N4150" i="3" s="1"/>
  <c r="O4150" i="3" s="1"/>
  <c r="M4151" i="3"/>
  <c r="N4151" i="3" s="1"/>
  <c r="O4151" i="3" s="1"/>
  <c r="M4152" i="3"/>
  <c r="N4152" i="3" s="1"/>
  <c r="O4152" i="3" s="1"/>
  <c r="M4153" i="3"/>
  <c r="N4153" i="3" s="1"/>
  <c r="O4153" i="3" s="1"/>
  <c r="M4154" i="3"/>
  <c r="N4154" i="3" s="1"/>
  <c r="O4154" i="3" s="1"/>
  <c r="M4155" i="3"/>
  <c r="N4155" i="3" s="1"/>
  <c r="O4155" i="3" s="1"/>
  <c r="M4156" i="3"/>
  <c r="N4156" i="3" s="1"/>
  <c r="O4156" i="3" s="1"/>
  <c r="M4157" i="3"/>
  <c r="N4157" i="3" s="1"/>
  <c r="O4157" i="3" s="1"/>
  <c r="M4158" i="3"/>
  <c r="N4158" i="3" s="1"/>
  <c r="O4158" i="3" s="1"/>
  <c r="M4159" i="3"/>
  <c r="N4159" i="3" s="1"/>
  <c r="O4159" i="3" s="1"/>
  <c r="M4160" i="3"/>
  <c r="N4160" i="3" s="1"/>
  <c r="O4160" i="3" s="1"/>
  <c r="M4161" i="3"/>
  <c r="N4161" i="3" s="1"/>
  <c r="O4161" i="3" s="1"/>
  <c r="M4162" i="3"/>
  <c r="N4162" i="3" s="1"/>
  <c r="O4162" i="3" s="1"/>
  <c r="M4163" i="3"/>
  <c r="N4163" i="3" s="1"/>
  <c r="O4163" i="3" s="1"/>
  <c r="M4164" i="3"/>
  <c r="N4164" i="3" s="1"/>
  <c r="O4164" i="3" s="1"/>
  <c r="M4165" i="3"/>
  <c r="N4165" i="3" s="1"/>
  <c r="O4165" i="3" s="1"/>
  <c r="M4166" i="3"/>
  <c r="N4166" i="3" s="1"/>
  <c r="O4166" i="3" s="1"/>
  <c r="M4167" i="3"/>
  <c r="N4167" i="3" s="1"/>
  <c r="O4167" i="3" s="1"/>
  <c r="M4168" i="3"/>
  <c r="N4168" i="3" s="1"/>
  <c r="O4168" i="3" s="1"/>
  <c r="M4169" i="3"/>
  <c r="N4169" i="3" s="1"/>
  <c r="O4169" i="3" s="1"/>
  <c r="M4170" i="3"/>
  <c r="N4170" i="3" s="1"/>
  <c r="O4170" i="3" s="1"/>
  <c r="M4171" i="3"/>
  <c r="N4171" i="3" s="1"/>
  <c r="O4171" i="3" s="1"/>
  <c r="M4172" i="3"/>
  <c r="N4172" i="3" s="1"/>
  <c r="O4172" i="3" s="1"/>
  <c r="M4173" i="3"/>
  <c r="N4173" i="3" s="1"/>
  <c r="O4173" i="3" s="1"/>
  <c r="M4174" i="3"/>
  <c r="N4174" i="3" s="1"/>
  <c r="O4174" i="3" s="1"/>
  <c r="M4175" i="3"/>
  <c r="N4175" i="3" s="1"/>
  <c r="O4175" i="3" s="1"/>
  <c r="M4176" i="3"/>
  <c r="N4176" i="3" s="1"/>
  <c r="O4176" i="3" s="1"/>
  <c r="M4177" i="3"/>
  <c r="N4177" i="3" s="1"/>
  <c r="O4177" i="3" s="1"/>
  <c r="M4178" i="3"/>
  <c r="N4178" i="3" s="1"/>
  <c r="O4178" i="3" s="1"/>
  <c r="M4179" i="3"/>
  <c r="N4179" i="3" s="1"/>
  <c r="O4179" i="3" s="1"/>
  <c r="M4180" i="3"/>
  <c r="N4180" i="3" s="1"/>
  <c r="O4180" i="3" s="1"/>
  <c r="M4181" i="3"/>
  <c r="N4181" i="3" s="1"/>
  <c r="O4181" i="3" s="1"/>
  <c r="M4182" i="3"/>
  <c r="N4182" i="3" s="1"/>
  <c r="O4182" i="3" s="1"/>
  <c r="M4183" i="3"/>
  <c r="N4183" i="3" s="1"/>
  <c r="O4183" i="3" s="1"/>
  <c r="M4184" i="3"/>
  <c r="N4184" i="3" s="1"/>
  <c r="O4184" i="3" s="1"/>
  <c r="M4185" i="3"/>
  <c r="N4185" i="3" s="1"/>
  <c r="O4185" i="3" s="1"/>
  <c r="M4186" i="3"/>
  <c r="N4186" i="3" s="1"/>
  <c r="O4186" i="3" s="1"/>
  <c r="M4187" i="3"/>
  <c r="N4187" i="3" s="1"/>
  <c r="O4187" i="3" s="1"/>
  <c r="M4188" i="3"/>
  <c r="N4188" i="3" s="1"/>
  <c r="O4188" i="3" s="1"/>
  <c r="M4189" i="3"/>
  <c r="N4189" i="3" s="1"/>
  <c r="O4189" i="3" s="1"/>
  <c r="M4190" i="3"/>
  <c r="N4190" i="3" s="1"/>
  <c r="O4190" i="3" s="1"/>
  <c r="M4191" i="3"/>
  <c r="N4191" i="3" s="1"/>
  <c r="O4191" i="3" s="1"/>
  <c r="M4192" i="3"/>
  <c r="N4192" i="3" s="1"/>
  <c r="O4192" i="3" s="1"/>
  <c r="M4193" i="3"/>
  <c r="N4193" i="3" s="1"/>
  <c r="O4193" i="3" s="1"/>
  <c r="M4194" i="3"/>
  <c r="N4194" i="3" s="1"/>
  <c r="O4194" i="3" s="1"/>
  <c r="M4195" i="3"/>
  <c r="N4195" i="3" s="1"/>
  <c r="O4195" i="3" s="1"/>
  <c r="M4196" i="3"/>
  <c r="N4196" i="3" s="1"/>
  <c r="O4196" i="3" s="1"/>
  <c r="M4197" i="3"/>
  <c r="N4197" i="3" s="1"/>
  <c r="O4197" i="3" s="1"/>
  <c r="M4198" i="3"/>
  <c r="N4198" i="3" s="1"/>
  <c r="O4198" i="3" s="1"/>
  <c r="M4199" i="3"/>
  <c r="N4199" i="3" s="1"/>
  <c r="O4199" i="3" s="1"/>
  <c r="M4200" i="3"/>
  <c r="N4200" i="3" s="1"/>
  <c r="O4200" i="3" s="1"/>
  <c r="M4201" i="3"/>
  <c r="N4201" i="3" s="1"/>
  <c r="O4201" i="3" s="1"/>
  <c r="M4202" i="3"/>
  <c r="N4202" i="3" s="1"/>
  <c r="O4202" i="3" s="1"/>
  <c r="M4203" i="3"/>
  <c r="N4203" i="3" s="1"/>
  <c r="O4203" i="3" s="1"/>
  <c r="M4204" i="3"/>
  <c r="N4204" i="3" s="1"/>
  <c r="O4204" i="3" s="1"/>
  <c r="M4205" i="3"/>
  <c r="N4205" i="3" s="1"/>
  <c r="O4205" i="3" s="1"/>
  <c r="M4206" i="3"/>
  <c r="N4206" i="3" s="1"/>
  <c r="O4206" i="3" s="1"/>
  <c r="M4207" i="3"/>
  <c r="N4207" i="3" s="1"/>
  <c r="O4207" i="3" s="1"/>
  <c r="M4208" i="3"/>
  <c r="N4208" i="3" s="1"/>
  <c r="O4208" i="3" s="1"/>
  <c r="M4209" i="3"/>
  <c r="N4209" i="3" s="1"/>
  <c r="O4209" i="3" s="1"/>
  <c r="M4210" i="3"/>
  <c r="N4210" i="3" s="1"/>
  <c r="O4210" i="3" s="1"/>
  <c r="M4211" i="3"/>
  <c r="N4211" i="3" s="1"/>
  <c r="O4211" i="3" s="1"/>
  <c r="M4212" i="3"/>
  <c r="N4212" i="3" s="1"/>
  <c r="O4212" i="3" s="1"/>
  <c r="M4213" i="3"/>
  <c r="N4213" i="3" s="1"/>
  <c r="O4213" i="3" s="1"/>
  <c r="M4214" i="3"/>
  <c r="N4214" i="3" s="1"/>
  <c r="O4214" i="3" s="1"/>
  <c r="M4215" i="3"/>
  <c r="N4215" i="3" s="1"/>
  <c r="O4215" i="3" s="1"/>
  <c r="M4216" i="3"/>
  <c r="N4216" i="3" s="1"/>
  <c r="O4216" i="3" s="1"/>
  <c r="M4217" i="3"/>
  <c r="N4217" i="3" s="1"/>
  <c r="O4217" i="3" s="1"/>
  <c r="M4218" i="3"/>
  <c r="N4218" i="3" s="1"/>
  <c r="O4218" i="3" s="1"/>
  <c r="M4219" i="3"/>
  <c r="N4219" i="3" s="1"/>
  <c r="O4219" i="3" s="1"/>
  <c r="M4220" i="3"/>
  <c r="N4220" i="3" s="1"/>
  <c r="O4220" i="3" s="1"/>
  <c r="M4221" i="3"/>
  <c r="N4221" i="3" s="1"/>
  <c r="O4221" i="3" s="1"/>
  <c r="M4222" i="3"/>
  <c r="N4222" i="3" s="1"/>
  <c r="O4222" i="3" s="1"/>
  <c r="M4223" i="3"/>
  <c r="N4223" i="3" s="1"/>
  <c r="O4223" i="3" s="1"/>
  <c r="M4224" i="3"/>
  <c r="N4224" i="3" s="1"/>
  <c r="O4224" i="3" s="1"/>
  <c r="M4225" i="3"/>
  <c r="N4225" i="3" s="1"/>
  <c r="O4225" i="3" s="1"/>
  <c r="M4226" i="3"/>
  <c r="N4226" i="3" s="1"/>
  <c r="O4226" i="3" s="1"/>
  <c r="M4227" i="3"/>
  <c r="N4227" i="3" s="1"/>
  <c r="O4227" i="3" s="1"/>
  <c r="M4228" i="3"/>
  <c r="N4228" i="3" s="1"/>
  <c r="O4228" i="3" s="1"/>
  <c r="M4229" i="3"/>
  <c r="N4229" i="3" s="1"/>
  <c r="O4229" i="3" s="1"/>
  <c r="M4230" i="3"/>
  <c r="N4230" i="3" s="1"/>
  <c r="O4230" i="3" s="1"/>
  <c r="M4231" i="3"/>
  <c r="N4231" i="3" s="1"/>
  <c r="O4231" i="3" s="1"/>
  <c r="M4232" i="3"/>
  <c r="N4232" i="3" s="1"/>
  <c r="O4232" i="3" s="1"/>
  <c r="M4233" i="3"/>
  <c r="N4233" i="3" s="1"/>
  <c r="O4233" i="3" s="1"/>
  <c r="M4234" i="3"/>
  <c r="N4234" i="3" s="1"/>
  <c r="O4234" i="3" s="1"/>
  <c r="M4235" i="3"/>
  <c r="N4235" i="3" s="1"/>
  <c r="O4235" i="3" s="1"/>
  <c r="M4236" i="3"/>
  <c r="N4236" i="3" s="1"/>
  <c r="O4236" i="3" s="1"/>
  <c r="M4237" i="3"/>
  <c r="N4237" i="3" s="1"/>
  <c r="O4237" i="3" s="1"/>
  <c r="M4238" i="3"/>
  <c r="N4238" i="3" s="1"/>
  <c r="O4238" i="3" s="1"/>
  <c r="M4239" i="3"/>
  <c r="N4239" i="3" s="1"/>
  <c r="O4239" i="3" s="1"/>
  <c r="M4240" i="3"/>
  <c r="N4240" i="3" s="1"/>
  <c r="O4240" i="3" s="1"/>
  <c r="M4241" i="3"/>
  <c r="N4241" i="3" s="1"/>
  <c r="O4241" i="3" s="1"/>
  <c r="M4242" i="3"/>
  <c r="N4242" i="3" s="1"/>
  <c r="O4242" i="3" s="1"/>
  <c r="M4243" i="3"/>
  <c r="N4243" i="3" s="1"/>
  <c r="O4243" i="3" s="1"/>
  <c r="M4244" i="3"/>
  <c r="N4244" i="3" s="1"/>
  <c r="O4244" i="3" s="1"/>
  <c r="M4245" i="3"/>
  <c r="N4245" i="3" s="1"/>
  <c r="O4245" i="3" s="1"/>
  <c r="M4246" i="3"/>
  <c r="N4246" i="3" s="1"/>
  <c r="O4246" i="3" s="1"/>
  <c r="M4247" i="3"/>
  <c r="N4247" i="3" s="1"/>
  <c r="O4247" i="3" s="1"/>
  <c r="M4248" i="3"/>
  <c r="N4248" i="3" s="1"/>
  <c r="O4248" i="3" s="1"/>
  <c r="M4249" i="3"/>
  <c r="N4249" i="3" s="1"/>
  <c r="O4249" i="3" s="1"/>
  <c r="M4250" i="3"/>
  <c r="N4250" i="3" s="1"/>
  <c r="O4250" i="3" s="1"/>
  <c r="M4251" i="3"/>
  <c r="N4251" i="3" s="1"/>
  <c r="O4251" i="3" s="1"/>
  <c r="M4252" i="3"/>
  <c r="N4252" i="3" s="1"/>
  <c r="O4252" i="3" s="1"/>
  <c r="M4253" i="3"/>
  <c r="N4253" i="3" s="1"/>
  <c r="O4253" i="3" s="1"/>
  <c r="M4254" i="3"/>
  <c r="N4254" i="3" s="1"/>
  <c r="O4254" i="3" s="1"/>
  <c r="M4255" i="3"/>
  <c r="N4255" i="3" s="1"/>
  <c r="O4255" i="3" s="1"/>
  <c r="M4256" i="3"/>
  <c r="N4256" i="3" s="1"/>
  <c r="O4256" i="3" s="1"/>
  <c r="M4257" i="3"/>
  <c r="N4257" i="3" s="1"/>
  <c r="O4257" i="3" s="1"/>
  <c r="M4258" i="3"/>
  <c r="N4258" i="3" s="1"/>
  <c r="O4258" i="3" s="1"/>
  <c r="M4259" i="3"/>
  <c r="N4259" i="3" s="1"/>
  <c r="O4259" i="3" s="1"/>
  <c r="M4260" i="3"/>
  <c r="N4260" i="3" s="1"/>
  <c r="O4260" i="3" s="1"/>
  <c r="M4261" i="3"/>
  <c r="N4261" i="3" s="1"/>
  <c r="O4261" i="3" s="1"/>
  <c r="M4262" i="3"/>
  <c r="N4262" i="3" s="1"/>
  <c r="O4262" i="3" s="1"/>
  <c r="M4263" i="3"/>
  <c r="N4263" i="3" s="1"/>
  <c r="O4263" i="3" s="1"/>
  <c r="M4264" i="3"/>
  <c r="N4264" i="3" s="1"/>
  <c r="O4264" i="3" s="1"/>
  <c r="M4265" i="3"/>
  <c r="N4265" i="3" s="1"/>
  <c r="O4265" i="3" s="1"/>
  <c r="M4266" i="3"/>
  <c r="N4266" i="3" s="1"/>
  <c r="O4266" i="3" s="1"/>
  <c r="M4267" i="3"/>
  <c r="N4267" i="3" s="1"/>
  <c r="O4267" i="3" s="1"/>
  <c r="M4268" i="3"/>
  <c r="N4268" i="3" s="1"/>
  <c r="O4268" i="3" s="1"/>
  <c r="M4269" i="3"/>
  <c r="N4269" i="3" s="1"/>
  <c r="O4269" i="3" s="1"/>
  <c r="M4270" i="3"/>
  <c r="N4270" i="3" s="1"/>
  <c r="O4270" i="3" s="1"/>
  <c r="M4271" i="3"/>
  <c r="N4271" i="3" s="1"/>
  <c r="O4271" i="3" s="1"/>
  <c r="M4272" i="3"/>
  <c r="N4272" i="3" s="1"/>
  <c r="O4272" i="3" s="1"/>
  <c r="M4273" i="3"/>
  <c r="N4273" i="3" s="1"/>
  <c r="O4273" i="3" s="1"/>
  <c r="M4274" i="3"/>
  <c r="N4274" i="3" s="1"/>
  <c r="O4274" i="3" s="1"/>
  <c r="M4275" i="3"/>
  <c r="N4275" i="3" s="1"/>
  <c r="O4275" i="3" s="1"/>
  <c r="M4276" i="3"/>
  <c r="N4276" i="3" s="1"/>
  <c r="O4276" i="3" s="1"/>
  <c r="M4277" i="3"/>
  <c r="N4277" i="3" s="1"/>
  <c r="O4277" i="3" s="1"/>
  <c r="M4278" i="3"/>
  <c r="N4278" i="3" s="1"/>
  <c r="O4278" i="3" s="1"/>
  <c r="M4279" i="3"/>
  <c r="N4279" i="3" s="1"/>
  <c r="O4279" i="3" s="1"/>
  <c r="M4280" i="3"/>
  <c r="N4280" i="3" s="1"/>
  <c r="O4280" i="3" s="1"/>
  <c r="M4281" i="3"/>
  <c r="N4281" i="3" s="1"/>
  <c r="O4281" i="3" s="1"/>
  <c r="M4282" i="3"/>
  <c r="N4282" i="3" s="1"/>
  <c r="O4282" i="3" s="1"/>
  <c r="M4283" i="3"/>
  <c r="N4283" i="3" s="1"/>
  <c r="O4283" i="3" s="1"/>
  <c r="M4284" i="3"/>
  <c r="N4284" i="3" s="1"/>
  <c r="O4284" i="3" s="1"/>
  <c r="M4285" i="3"/>
  <c r="N4285" i="3" s="1"/>
  <c r="O4285" i="3" s="1"/>
  <c r="M4286" i="3"/>
  <c r="N4286" i="3" s="1"/>
  <c r="O4286" i="3" s="1"/>
  <c r="M4287" i="3"/>
  <c r="N4287" i="3" s="1"/>
  <c r="O4287" i="3" s="1"/>
  <c r="M4288" i="3"/>
  <c r="N4288" i="3" s="1"/>
  <c r="O4288" i="3" s="1"/>
  <c r="M4289" i="3"/>
  <c r="N4289" i="3" s="1"/>
  <c r="O4289" i="3" s="1"/>
  <c r="M4290" i="3"/>
  <c r="N4290" i="3" s="1"/>
  <c r="O4290" i="3" s="1"/>
  <c r="M4291" i="3"/>
  <c r="N4291" i="3" s="1"/>
  <c r="O4291" i="3" s="1"/>
  <c r="M4292" i="3"/>
  <c r="N4292" i="3" s="1"/>
  <c r="O4292" i="3" s="1"/>
  <c r="M4293" i="3"/>
  <c r="N4293" i="3" s="1"/>
  <c r="O4293" i="3" s="1"/>
  <c r="M4294" i="3"/>
  <c r="N4294" i="3" s="1"/>
  <c r="O4294" i="3" s="1"/>
  <c r="M4295" i="3"/>
  <c r="N4295" i="3" s="1"/>
  <c r="O4295" i="3" s="1"/>
  <c r="M4296" i="3"/>
  <c r="N4296" i="3" s="1"/>
  <c r="O4296" i="3" s="1"/>
  <c r="M4297" i="3"/>
  <c r="N4297" i="3" s="1"/>
  <c r="O4297" i="3" s="1"/>
  <c r="M4298" i="3"/>
  <c r="N4298" i="3" s="1"/>
  <c r="O4298" i="3" s="1"/>
  <c r="M4299" i="3"/>
  <c r="N4299" i="3" s="1"/>
  <c r="O4299" i="3" s="1"/>
  <c r="M4300" i="3"/>
  <c r="N4300" i="3" s="1"/>
  <c r="O4300" i="3" s="1"/>
  <c r="M4301" i="3"/>
  <c r="N4301" i="3" s="1"/>
  <c r="O4301" i="3" s="1"/>
  <c r="M4302" i="3"/>
  <c r="N4302" i="3" s="1"/>
  <c r="O4302" i="3" s="1"/>
  <c r="M4303" i="3"/>
  <c r="N4303" i="3" s="1"/>
  <c r="O4303" i="3" s="1"/>
  <c r="M4304" i="3"/>
  <c r="N4304" i="3" s="1"/>
  <c r="O4304" i="3" s="1"/>
  <c r="M4305" i="3"/>
  <c r="N4305" i="3" s="1"/>
  <c r="O4305" i="3" s="1"/>
  <c r="M4306" i="3"/>
  <c r="N4306" i="3" s="1"/>
  <c r="O4306" i="3" s="1"/>
  <c r="M4307" i="3"/>
  <c r="N4307" i="3" s="1"/>
  <c r="O4307" i="3" s="1"/>
  <c r="M4308" i="3"/>
  <c r="N4308" i="3" s="1"/>
  <c r="O4308" i="3" s="1"/>
  <c r="M4309" i="3"/>
  <c r="N4309" i="3" s="1"/>
  <c r="O4309" i="3" s="1"/>
  <c r="M4310" i="3"/>
  <c r="N4310" i="3" s="1"/>
  <c r="O4310" i="3" s="1"/>
  <c r="M4311" i="3"/>
  <c r="N4311" i="3" s="1"/>
  <c r="O4311" i="3" s="1"/>
  <c r="M4312" i="3"/>
  <c r="N4312" i="3" s="1"/>
  <c r="O4312" i="3" s="1"/>
  <c r="M4313" i="3"/>
  <c r="N4313" i="3" s="1"/>
  <c r="O4313" i="3" s="1"/>
  <c r="M4314" i="3"/>
  <c r="N4314" i="3" s="1"/>
  <c r="O4314" i="3" s="1"/>
  <c r="M4315" i="3"/>
  <c r="N4315" i="3" s="1"/>
  <c r="O4315" i="3" s="1"/>
  <c r="M4316" i="3"/>
  <c r="N4316" i="3" s="1"/>
  <c r="O4316" i="3" s="1"/>
  <c r="M4317" i="3"/>
  <c r="N4317" i="3" s="1"/>
  <c r="O4317" i="3" s="1"/>
  <c r="M4318" i="3"/>
  <c r="N4318" i="3" s="1"/>
  <c r="O4318" i="3" s="1"/>
  <c r="M4319" i="3"/>
  <c r="N4319" i="3" s="1"/>
  <c r="O4319" i="3" s="1"/>
  <c r="M4320" i="3"/>
  <c r="N4320" i="3" s="1"/>
  <c r="O4320" i="3" s="1"/>
  <c r="M4321" i="3"/>
  <c r="N4321" i="3" s="1"/>
  <c r="O4321" i="3" s="1"/>
  <c r="M4322" i="3"/>
  <c r="N4322" i="3" s="1"/>
  <c r="O4322" i="3" s="1"/>
  <c r="M4323" i="3"/>
  <c r="N4323" i="3" s="1"/>
  <c r="O4323" i="3" s="1"/>
  <c r="M4324" i="3"/>
  <c r="N4324" i="3" s="1"/>
  <c r="O4324" i="3" s="1"/>
  <c r="M4325" i="3"/>
  <c r="N4325" i="3" s="1"/>
  <c r="O4325" i="3" s="1"/>
  <c r="M4326" i="3"/>
  <c r="N4326" i="3" s="1"/>
  <c r="O4326" i="3" s="1"/>
  <c r="M4327" i="3"/>
  <c r="N4327" i="3" s="1"/>
  <c r="O4327" i="3" s="1"/>
  <c r="M4328" i="3"/>
  <c r="N4328" i="3" s="1"/>
  <c r="O4328" i="3" s="1"/>
  <c r="M4329" i="3"/>
  <c r="N4329" i="3" s="1"/>
  <c r="O4329" i="3" s="1"/>
  <c r="M4330" i="3"/>
  <c r="N4330" i="3" s="1"/>
  <c r="O4330" i="3" s="1"/>
  <c r="M4331" i="3"/>
  <c r="N4331" i="3" s="1"/>
  <c r="O4331" i="3" s="1"/>
  <c r="M4332" i="3"/>
  <c r="N4332" i="3" s="1"/>
  <c r="O4332" i="3" s="1"/>
  <c r="M4333" i="3"/>
  <c r="N4333" i="3" s="1"/>
  <c r="O4333" i="3" s="1"/>
  <c r="M4334" i="3"/>
  <c r="N4334" i="3" s="1"/>
  <c r="O4334" i="3" s="1"/>
  <c r="M4335" i="3"/>
  <c r="N4335" i="3" s="1"/>
  <c r="O4335" i="3" s="1"/>
  <c r="M4336" i="3"/>
  <c r="N4336" i="3" s="1"/>
  <c r="O4336" i="3" s="1"/>
  <c r="M4337" i="3"/>
  <c r="N4337" i="3" s="1"/>
  <c r="O4337" i="3" s="1"/>
  <c r="M4338" i="3"/>
  <c r="N4338" i="3" s="1"/>
  <c r="O4338" i="3" s="1"/>
  <c r="M4339" i="3"/>
  <c r="N4339" i="3" s="1"/>
  <c r="O4339" i="3" s="1"/>
  <c r="M4340" i="3"/>
  <c r="N4340" i="3" s="1"/>
  <c r="O4340" i="3" s="1"/>
  <c r="M4341" i="3"/>
  <c r="N4341" i="3" s="1"/>
  <c r="O4341" i="3" s="1"/>
  <c r="M4342" i="3"/>
  <c r="N4342" i="3" s="1"/>
  <c r="O4342" i="3" s="1"/>
  <c r="M4343" i="3"/>
  <c r="N4343" i="3" s="1"/>
  <c r="O4343" i="3" s="1"/>
  <c r="M4344" i="3"/>
  <c r="N4344" i="3" s="1"/>
  <c r="O4344" i="3" s="1"/>
  <c r="M4345" i="3"/>
  <c r="N4345" i="3" s="1"/>
  <c r="O4345" i="3" s="1"/>
  <c r="M4346" i="3"/>
  <c r="N4346" i="3" s="1"/>
  <c r="O4346" i="3" s="1"/>
  <c r="M4347" i="3"/>
  <c r="N4347" i="3" s="1"/>
  <c r="O4347" i="3" s="1"/>
  <c r="M4348" i="3"/>
  <c r="N4348" i="3" s="1"/>
  <c r="O4348" i="3" s="1"/>
  <c r="M4349" i="3"/>
  <c r="N4349" i="3" s="1"/>
  <c r="O4349" i="3" s="1"/>
  <c r="M4350" i="3"/>
  <c r="N4350" i="3" s="1"/>
  <c r="O4350" i="3" s="1"/>
  <c r="M4351" i="3"/>
  <c r="N4351" i="3" s="1"/>
  <c r="O4351" i="3" s="1"/>
  <c r="M4352" i="3"/>
  <c r="N4352" i="3" s="1"/>
  <c r="O4352" i="3" s="1"/>
  <c r="M4353" i="3"/>
  <c r="N4353" i="3" s="1"/>
  <c r="O4353" i="3" s="1"/>
  <c r="M4354" i="3"/>
  <c r="N4354" i="3" s="1"/>
  <c r="O4354" i="3" s="1"/>
  <c r="M4355" i="3"/>
  <c r="N4355" i="3" s="1"/>
  <c r="O4355" i="3" s="1"/>
  <c r="M4356" i="3"/>
  <c r="N4356" i="3" s="1"/>
  <c r="O4356" i="3" s="1"/>
  <c r="M4357" i="3"/>
  <c r="N4357" i="3" s="1"/>
  <c r="O4357" i="3" s="1"/>
  <c r="M4358" i="3"/>
  <c r="N4358" i="3" s="1"/>
  <c r="O4358" i="3" s="1"/>
  <c r="M4359" i="3"/>
  <c r="N4359" i="3" s="1"/>
  <c r="O4359" i="3" s="1"/>
  <c r="M4360" i="3"/>
  <c r="N4360" i="3" s="1"/>
  <c r="O4360" i="3" s="1"/>
  <c r="M4361" i="3"/>
  <c r="N4361" i="3" s="1"/>
  <c r="O4361" i="3" s="1"/>
  <c r="M4362" i="3"/>
  <c r="N4362" i="3" s="1"/>
  <c r="O4362" i="3" s="1"/>
  <c r="M4363" i="3"/>
  <c r="N4363" i="3" s="1"/>
  <c r="O4363" i="3" s="1"/>
  <c r="M4364" i="3"/>
  <c r="N4364" i="3" s="1"/>
  <c r="O4364" i="3" s="1"/>
  <c r="M4365" i="3"/>
  <c r="N4365" i="3" s="1"/>
  <c r="O4365" i="3" s="1"/>
  <c r="M4366" i="3"/>
  <c r="N4366" i="3" s="1"/>
  <c r="O4366" i="3" s="1"/>
  <c r="M4367" i="3"/>
  <c r="N4367" i="3" s="1"/>
  <c r="O4367" i="3" s="1"/>
  <c r="M4368" i="3"/>
  <c r="N4368" i="3" s="1"/>
  <c r="O4368" i="3" s="1"/>
  <c r="M4369" i="3"/>
  <c r="N4369" i="3" s="1"/>
  <c r="O4369" i="3" s="1"/>
  <c r="M4370" i="3"/>
  <c r="N4370" i="3" s="1"/>
  <c r="O4370" i="3" s="1"/>
  <c r="M4371" i="3"/>
  <c r="N4371" i="3" s="1"/>
  <c r="O4371" i="3" s="1"/>
  <c r="M4372" i="3"/>
  <c r="N4372" i="3" s="1"/>
  <c r="O4372" i="3" s="1"/>
  <c r="M4373" i="3"/>
  <c r="N4373" i="3" s="1"/>
  <c r="O4373" i="3" s="1"/>
  <c r="M4374" i="3"/>
  <c r="N4374" i="3" s="1"/>
  <c r="O4374" i="3" s="1"/>
  <c r="M4375" i="3"/>
  <c r="N4375" i="3" s="1"/>
  <c r="O4375" i="3" s="1"/>
  <c r="M4376" i="3"/>
  <c r="N4376" i="3" s="1"/>
  <c r="O4376" i="3" s="1"/>
  <c r="M4377" i="3"/>
  <c r="N4377" i="3" s="1"/>
  <c r="O4377" i="3" s="1"/>
  <c r="M4378" i="3"/>
  <c r="N4378" i="3" s="1"/>
  <c r="O4378" i="3" s="1"/>
  <c r="M4379" i="3"/>
  <c r="N4379" i="3" s="1"/>
  <c r="O4379" i="3" s="1"/>
  <c r="M4380" i="3"/>
  <c r="N4380" i="3" s="1"/>
  <c r="O4380" i="3" s="1"/>
  <c r="M4381" i="3"/>
  <c r="N4381" i="3" s="1"/>
  <c r="O4381" i="3" s="1"/>
  <c r="M4383" i="3"/>
  <c r="N4383" i="3" s="1"/>
  <c r="O4383" i="3" s="1"/>
  <c r="M4384" i="3"/>
  <c r="N4384" i="3" s="1"/>
  <c r="O4384" i="3" s="1"/>
  <c r="M4385" i="3"/>
  <c r="N4385" i="3" s="1"/>
  <c r="O4385" i="3" s="1"/>
  <c r="M4386" i="3"/>
  <c r="N4386" i="3" s="1"/>
  <c r="O4386" i="3" s="1"/>
  <c r="M4387" i="3"/>
  <c r="N4387" i="3" s="1"/>
  <c r="O4387" i="3" s="1"/>
  <c r="M4388" i="3"/>
  <c r="N4388" i="3" s="1"/>
  <c r="O4388" i="3" s="1"/>
  <c r="M4389" i="3"/>
  <c r="N4389" i="3" s="1"/>
  <c r="O4389" i="3" s="1"/>
  <c r="M4390" i="3"/>
  <c r="N4390" i="3" s="1"/>
  <c r="O4390" i="3" s="1"/>
  <c r="M4391" i="3"/>
  <c r="N4391" i="3" s="1"/>
  <c r="O4391" i="3" s="1"/>
  <c r="M4392" i="3"/>
  <c r="N4392" i="3" s="1"/>
  <c r="O4392" i="3" s="1"/>
  <c r="M4393" i="3"/>
  <c r="N4393" i="3" s="1"/>
  <c r="O4393" i="3" s="1"/>
  <c r="M4394" i="3"/>
  <c r="N4394" i="3" s="1"/>
  <c r="O4394" i="3" s="1"/>
  <c r="M4395" i="3"/>
  <c r="N4395" i="3" s="1"/>
  <c r="O4395" i="3" s="1"/>
  <c r="M4396" i="3"/>
  <c r="N4396" i="3" s="1"/>
  <c r="O4396" i="3" s="1"/>
  <c r="M4397" i="3"/>
  <c r="N4397" i="3" s="1"/>
  <c r="O4397" i="3" s="1"/>
  <c r="M4398" i="3"/>
  <c r="N4398" i="3" s="1"/>
  <c r="O4398" i="3" s="1"/>
  <c r="M4399" i="3"/>
  <c r="N4399" i="3" s="1"/>
  <c r="O4399" i="3" s="1"/>
  <c r="M4400" i="3"/>
  <c r="N4400" i="3" s="1"/>
  <c r="O4400" i="3" s="1"/>
  <c r="M4401" i="3"/>
  <c r="N4401" i="3" s="1"/>
  <c r="O4401" i="3" s="1"/>
  <c r="M4402" i="3"/>
  <c r="N4402" i="3" s="1"/>
  <c r="O4402" i="3" s="1"/>
  <c r="M4420" i="3"/>
  <c r="N4420" i="3" s="1"/>
  <c r="O4420" i="3" s="1"/>
  <c r="M4421" i="3"/>
  <c r="N4421" i="3" s="1"/>
  <c r="O4421" i="3" s="1"/>
  <c r="M4422" i="3"/>
  <c r="N4422" i="3" s="1"/>
  <c r="O4422" i="3" s="1"/>
  <c r="M4423" i="3"/>
  <c r="N4423" i="3" s="1"/>
  <c r="O4423" i="3" s="1"/>
  <c r="M4424" i="3"/>
  <c r="N4424" i="3" s="1"/>
  <c r="O4424" i="3" s="1"/>
  <c r="M4425" i="3"/>
  <c r="N4425" i="3" s="1"/>
  <c r="O4425" i="3" s="1"/>
  <c r="M4426" i="3"/>
  <c r="N4426" i="3" s="1"/>
  <c r="O4426" i="3" s="1"/>
  <c r="M4427" i="3"/>
  <c r="N4427" i="3" s="1"/>
  <c r="O4427" i="3" s="1"/>
  <c r="M4428" i="3"/>
  <c r="N4428" i="3" s="1"/>
  <c r="O4428" i="3" s="1"/>
  <c r="M4429" i="3"/>
  <c r="N4429" i="3" s="1"/>
  <c r="O4429" i="3" s="1"/>
  <c r="M4430" i="3"/>
  <c r="N4430" i="3" s="1"/>
  <c r="O4430" i="3" s="1"/>
  <c r="M4431" i="3"/>
  <c r="N4431" i="3" s="1"/>
  <c r="O4431" i="3" s="1"/>
  <c r="M4432" i="3"/>
  <c r="N4432" i="3" s="1"/>
  <c r="O4432" i="3" s="1"/>
  <c r="M4433" i="3"/>
  <c r="N4433" i="3" s="1"/>
  <c r="O4433" i="3" s="1"/>
  <c r="M4434" i="3"/>
  <c r="N4434" i="3" s="1"/>
  <c r="O4434" i="3" s="1"/>
  <c r="M4435" i="3"/>
  <c r="N4435" i="3" s="1"/>
  <c r="O4435" i="3" s="1"/>
  <c r="M4436" i="3"/>
  <c r="N4436" i="3" s="1"/>
  <c r="O4436" i="3" s="1"/>
  <c r="M4437" i="3"/>
  <c r="N4437" i="3" s="1"/>
  <c r="O4437" i="3" s="1"/>
  <c r="M4438" i="3"/>
  <c r="N4438" i="3" s="1"/>
  <c r="O4438" i="3" s="1"/>
  <c r="M4439" i="3"/>
  <c r="N4439" i="3" s="1"/>
  <c r="O4439" i="3" s="1"/>
  <c r="M4440" i="3"/>
  <c r="N4440" i="3" s="1"/>
  <c r="O4440" i="3" s="1"/>
  <c r="M4441" i="3"/>
  <c r="N4441" i="3" s="1"/>
  <c r="O4441" i="3" s="1"/>
  <c r="M4442" i="3"/>
  <c r="N4442" i="3" s="1"/>
  <c r="O4442" i="3" s="1"/>
  <c r="M4443" i="3"/>
  <c r="N4443" i="3" s="1"/>
  <c r="O4443" i="3" s="1"/>
  <c r="M4444" i="3"/>
  <c r="N4444" i="3" s="1"/>
  <c r="O4444" i="3" s="1"/>
  <c r="M4403" i="3"/>
  <c r="N4403" i="3" s="1"/>
  <c r="O4403" i="3" s="1"/>
  <c r="M4404" i="3"/>
  <c r="N4404" i="3" s="1"/>
  <c r="O4404" i="3" s="1"/>
  <c r="M4405" i="3"/>
  <c r="N4405" i="3" s="1"/>
  <c r="O4405" i="3" s="1"/>
  <c r="M4406" i="3"/>
  <c r="N4406" i="3" s="1"/>
  <c r="O4406" i="3" s="1"/>
  <c r="M4407" i="3"/>
  <c r="N4407" i="3" s="1"/>
  <c r="O4407" i="3" s="1"/>
  <c r="M4408" i="3"/>
  <c r="N4408" i="3" s="1"/>
  <c r="O4408" i="3" s="1"/>
  <c r="M4409" i="3"/>
  <c r="N4409" i="3" s="1"/>
  <c r="O4409" i="3" s="1"/>
  <c r="M4410" i="3"/>
  <c r="N4410" i="3" s="1"/>
  <c r="O4410" i="3" s="1"/>
  <c r="M4411" i="3"/>
  <c r="N4411" i="3" s="1"/>
  <c r="O4411" i="3" s="1"/>
  <c r="M4412" i="3"/>
  <c r="N4412" i="3" s="1"/>
  <c r="O4412" i="3" s="1"/>
  <c r="M4413" i="3"/>
  <c r="N4413" i="3" s="1"/>
  <c r="O4413" i="3" s="1"/>
  <c r="M4414" i="3"/>
  <c r="N4414" i="3" s="1"/>
  <c r="O4414" i="3" s="1"/>
  <c r="M4415" i="3"/>
  <c r="N4415" i="3" s="1"/>
  <c r="O4415" i="3" s="1"/>
  <c r="M4416" i="3"/>
  <c r="N4416" i="3" s="1"/>
  <c r="O4416" i="3" s="1"/>
  <c r="M4417" i="3"/>
  <c r="N4417" i="3" s="1"/>
  <c r="O4417" i="3" s="1"/>
  <c r="M4418" i="3"/>
  <c r="N4418" i="3" s="1"/>
  <c r="O4418" i="3" s="1"/>
  <c r="M4419" i="3"/>
  <c r="N4419" i="3" s="1"/>
  <c r="O4419" i="3" s="1"/>
  <c r="M4445" i="3"/>
  <c r="N4445" i="3" s="1"/>
  <c r="O4445" i="3" s="1"/>
  <c r="M4446" i="3"/>
  <c r="N4446" i="3" s="1"/>
  <c r="O4446" i="3" s="1"/>
  <c r="M4447" i="3"/>
  <c r="N4447" i="3" s="1"/>
  <c r="O4447" i="3" s="1"/>
  <c r="M4448" i="3"/>
  <c r="N4448" i="3" s="1"/>
  <c r="O4448" i="3" s="1"/>
  <c r="M4449" i="3"/>
  <c r="N4449" i="3" s="1"/>
  <c r="O4449" i="3" s="1"/>
  <c r="M4450" i="3"/>
  <c r="N4450" i="3" s="1"/>
  <c r="O4450" i="3" s="1"/>
  <c r="M4451" i="3"/>
  <c r="N4451" i="3" s="1"/>
  <c r="O4451" i="3" s="1"/>
  <c r="M4452" i="3"/>
  <c r="N4452" i="3" s="1"/>
  <c r="O4452" i="3" s="1"/>
  <c r="M4453" i="3"/>
  <c r="N4453" i="3" s="1"/>
  <c r="O4453" i="3" s="1"/>
  <c r="M4454" i="3"/>
  <c r="N4454" i="3" s="1"/>
  <c r="O4454" i="3" s="1"/>
  <c r="M4455" i="3"/>
  <c r="N4455" i="3" s="1"/>
  <c r="O4455" i="3" s="1"/>
  <c r="M4456" i="3"/>
  <c r="N4456" i="3" s="1"/>
  <c r="O4456" i="3" s="1"/>
  <c r="M4457" i="3"/>
  <c r="N4457" i="3" s="1"/>
  <c r="O4457" i="3" s="1"/>
  <c r="M4458" i="3"/>
  <c r="N4458" i="3" s="1"/>
  <c r="O4458" i="3" s="1"/>
  <c r="M4459" i="3"/>
  <c r="N4459" i="3" s="1"/>
  <c r="O4459" i="3" s="1"/>
  <c r="M4460" i="3"/>
  <c r="N4460" i="3" s="1"/>
  <c r="O4460" i="3" s="1"/>
  <c r="M4461" i="3"/>
  <c r="N4461" i="3" s="1"/>
  <c r="O4461" i="3" s="1"/>
  <c r="M4462" i="3"/>
  <c r="N4462" i="3" s="1"/>
  <c r="O4462" i="3" s="1"/>
  <c r="M4463" i="3"/>
  <c r="N4463" i="3" s="1"/>
  <c r="O4463" i="3" s="1"/>
  <c r="M4464" i="3"/>
  <c r="N4464" i="3" s="1"/>
  <c r="O4464" i="3" s="1"/>
  <c r="M4465" i="3"/>
  <c r="N4465" i="3" s="1"/>
  <c r="O4465" i="3" s="1"/>
  <c r="M4466" i="3"/>
  <c r="N4466" i="3" s="1"/>
  <c r="O4466" i="3" s="1"/>
  <c r="M4467" i="3"/>
  <c r="N4467" i="3" s="1"/>
  <c r="O4467" i="3" s="1"/>
  <c r="M4468" i="3"/>
  <c r="N4468" i="3" s="1"/>
  <c r="O4468" i="3" s="1"/>
  <c r="M4469" i="3"/>
  <c r="N4469" i="3" s="1"/>
  <c r="O4469" i="3" s="1"/>
  <c r="M4470" i="3"/>
  <c r="N4470" i="3" s="1"/>
  <c r="O4470" i="3" s="1"/>
  <c r="M4471" i="3"/>
  <c r="N4471" i="3" s="1"/>
  <c r="O4471" i="3" s="1"/>
  <c r="M4472" i="3"/>
  <c r="N4472" i="3" s="1"/>
  <c r="O4472" i="3" s="1"/>
  <c r="M4473" i="3"/>
  <c r="N4473" i="3" s="1"/>
  <c r="O4473" i="3" s="1"/>
  <c r="M4474" i="3"/>
  <c r="N4474" i="3" s="1"/>
  <c r="O4474" i="3" s="1"/>
  <c r="M4475" i="3"/>
  <c r="N4475" i="3" s="1"/>
  <c r="O4475" i="3" s="1"/>
  <c r="M4476" i="3"/>
  <c r="N4476" i="3" s="1"/>
  <c r="O4476" i="3" s="1"/>
  <c r="M4477" i="3"/>
  <c r="N4477" i="3" s="1"/>
  <c r="O4477" i="3" s="1"/>
  <c r="M4478" i="3"/>
  <c r="N4478" i="3" s="1"/>
  <c r="O4478" i="3" s="1"/>
  <c r="M4479" i="3"/>
  <c r="N4479" i="3" s="1"/>
  <c r="O4479" i="3" s="1"/>
  <c r="M4480" i="3"/>
  <c r="N4480" i="3" s="1"/>
  <c r="O4480" i="3" s="1"/>
  <c r="M4481" i="3"/>
  <c r="N4481" i="3" s="1"/>
  <c r="O4481" i="3" s="1"/>
  <c r="M4482" i="3"/>
  <c r="N4482" i="3" s="1"/>
  <c r="O4482" i="3" s="1"/>
  <c r="M4483" i="3"/>
  <c r="N4483" i="3" s="1"/>
  <c r="O4483" i="3" s="1"/>
  <c r="M4484" i="3"/>
  <c r="N4484" i="3" s="1"/>
  <c r="O4484" i="3" s="1"/>
  <c r="M4485" i="3"/>
  <c r="N4485" i="3" s="1"/>
  <c r="O4485" i="3" s="1"/>
  <c r="M4486" i="3"/>
  <c r="N4486" i="3" s="1"/>
  <c r="O4486" i="3" s="1"/>
  <c r="M4487" i="3"/>
  <c r="N4487" i="3" s="1"/>
  <c r="O4487" i="3" s="1"/>
  <c r="M4488" i="3"/>
  <c r="N4488" i="3" s="1"/>
  <c r="O4488" i="3" s="1"/>
  <c r="M4489" i="3"/>
  <c r="N4489" i="3" s="1"/>
  <c r="O4489" i="3" s="1"/>
  <c r="M4490" i="3"/>
  <c r="N4490" i="3" s="1"/>
  <c r="O4490" i="3" s="1"/>
  <c r="M4491" i="3"/>
  <c r="N4491" i="3" s="1"/>
  <c r="O4491" i="3" s="1"/>
  <c r="M4492" i="3"/>
  <c r="N4492" i="3" s="1"/>
  <c r="O4492" i="3" s="1"/>
  <c r="M4493" i="3"/>
  <c r="N4493" i="3" s="1"/>
  <c r="O4493" i="3" s="1"/>
  <c r="M4494" i="3"/>
  <c r="N4494" i="3" s="1"/>
  <c r="O4494" i="3" s="1"/>
  <c r="M4495" i="3"/>
  <c r="N4495" i="3" s="1"/>
  <c r="O4495" i="3" s="1"/>
  <c r="M4496" i="3"/>
  <c r="N4496" i="3" s="1"/>
  <c r="O4496" i="3" s="1"/>
  <c r="M4497" i="3"/>
  <c r="N4497" i="3" s="1"/>
  <c r="O4497" i="3" s="1"/>
  <c r="M4498" i="3"/>
  <c r="N4498" i="3" s="1"/>
  <c r="O4498" i="3" s="1"/>
  <c r="M4499" i="3"/>
  <c r="N4499" i="3" s="1"/>
  <c r="O4499" i="3" s="1"/>
  <c r="M4500" i="3"/>
  <c r="N4500" i="3" s="1"/>
  <c r="O4500" i="3" s="1"/>
  <c r="M4501" i="3"/>
  <c r="N4501" i="3" s="1"/>
  <c r="O4501" i="3" s="1"/>
  <c r="M4502" i="3"/>
  <c r="N4502" i="3" s="1"/>
  <c r="O4502" i="3" s="1"/>
  <c r="M4503" i="3"/>
  <c r="N4503" i="3" s="1"/>
  <c r="O4503" i="3" s="1"/>
  <c r="M4504" i="3"/>
  <c r="N4504" i="3" s="1"/>
  <c r="O4504" i="3" s="1"/>
  <c r="M4505" i="3"/>
  <c r="N4505" i="3" s="1"/>
  <c r="O4505" i="3" s="1"/>
  <c r="M4506" i="3"/>
  <c r="N4506" i="3" s="1"/>
  <c r="O4506" i="3" s="1"/>
  <c r="M4507" i="3"/>
  <c r="N4507" i="3" s="1"/>
  <c r="O4507" i="3" s="1"/>
  <c r="M4508" i="3"/>
  <c r="N4508" i="3" s="1"/>
  <c r="O4508" i="3" s="1"/>
  <c r="M4509" i="3"/>
  <c r="N4509" i="3" s="1"/>
  <c r="O4509" i="3" s="1"/>
  <c r="M4510" i="3"/>
  <c r="N4510" i="3" s="1"/>
  <c r="O4510" i="3" s="1"/>
  <c r="M4511" i="3"/>
  <c r="N4511" i="3" s="1"/>
  <c r="O4511" i="3" s="1"/>
  <c r="M4512" i="3"/>
  <c r="N4512" i="3" s="1"/>
  <c r="O4512" i="3" s="1"/>
  <c r="M4513" i="3"/>
  <c r="N4513" i="3" s="1"/>
  <c r="O4513" i="3" s="1"/>
  <c r="M4514" i="3"/>
  <c r="N4514" i="3" s="1"/>
  <c r="O4514" i="3" s="1"/>
  <c r="M4515" i="3"/>
  <c r="N4515" i="3" s="1"/>
  <c r="O4515" i="3" s="1"/>
  <c r="M4516" i="3"/>
  <c r="N4516" i="3" s="1"/>
  <c r="O4516" i="3" s="1"/>
  <c r="M4517" i="3"/>
  <c r="N4517" i="3" s="1"/>
  <c r="O4517" i="3" s="1"/>
  <c r="M4518" i="3"/>
  <c r="N4518" i="3" s="1"/>
  <c r="O4518" i="3" s="1"/>
  <c r="M4519" i="3"/>
  <c r="N4519" i="3" s="1"/>
  <c r="O4519" i="3" s="1"/>
  <c r="M4520" i="3"/>
  <c r="N4520" i="3" s="1"/>
  <c r="O4520" i="3" s="1"/>
  <c r="M4521" i="3"/>
  <c r="N4521" i="3" s="1"/>
  <c r="O4521" i="3" s="1"/>
  <c r="M4522" i="3"/>
  <c r="N4522" i="3" s="1"/>
  <c r="O4522" i="3" s="1"/>
  <c r="M4523" i="3"/>
  <c r="N4523" i="3" s="1"/>
  <c r="O4523" i="3" s="1"/>
  <c r="M4524" i="3"/>
  <c r="N4524" i="3" s="1"/>
  <c r="O4524" i="3" s="1"/>
  <c r="M4525" i="3"/>
  <c r="N4525" i="3" s="1"/>
  <c r="O4525" i="3" s="1"/>
  <c r="M4526" i="3"/>
  <c r="N4526" i="3" s="1"/>
  <c r="O4526" i="3" s="1"/>
  <c r="M4527" i="3"/>
  <c r="N4527" i="3" s="1"/>
  <c r="O4527" i="3" s="1"/>
  <c r="M4528" i="3"/>
  <c r="N4528" i="3" s="1"/>
  <c r="O4528" i="3" s="1"/>
  <c r="M4529" i="3"/>
  <c r="N4529" i="3" s="1"/>
  <c r="O4529" i="3" s="1"/>
  <c r="M4530" i="3"/>
  <c r="N4530" i="3" s="1"/>
  <c r="O4530" i="3" s="1"/>
  <c r="M4531" i="3"/>
  <c r="N4531" i="3" s="1"/>
  <c r="O4531" i="3" s="1"/>
  <c r="M4532" i="3"/>
  <c r="N4532" i="3" s="1"/>
  <c r="O4532" i="3" s="1"/>
  <c r="M4533" i="3"/>
  <c r="N4533" i="3" s="1"/>
  <c r="O4533" i="3" s="1"/>
  <c r="M4534" i="3"/>
  <c r="N4534" i="3" s="1"/>
  <c r="O4534" i="3" s="1"/>
  <c r="M4535" i="3"/>
  <c r="N4535" i="3" s="1"/>
  <c r="O4535" i="3" s="1"/>
  <c r="M4536" i="3"/>
  <c r="N4536" i="3" s="1"/>
  <c r="O4536" i="3" s="1"/>
  <c r="M4537" i="3"/>
  <c r="N4537" i="3" s="1"/>
  <c r="O4537" i="3" s="1"/>
  <c r="M4538" i="3"/>
  <c r="N4538" i="3" s="1"/>
  <c r="O4538" i="3" s="1"/>
  <c r="M4539" i="3"/>
  <c r="N4539" i="3" s="1"/>
  <c r="O4539" i="3" s="1"/>
  <c r="M4540" i="3"/>
  <c r="N4540" i="3" s="1"/>
  <c r="O4540" i="3" s="1"/>
  <c r="M4541" i="3"/>
  <c r="N4541" i="3" s="1"/>
  <c r="O4541" i="3" s="1"/>
  <c r="M4542" i="3"/>
  <c r="N4542" i="3" s="1"/>
  <c r="O4542" i="3" s="1"/>
  <c r="M4543" i="3"/>
  <c r="N4543" i="3" s="1"/>
  <c r="O4543" i="3" s="1"/>
  <c r="M4544" i="3"/>
  <c r="N4544" i="3" s="1"/>
  <c r="O4544" i="3" s="1"/>
  <c r="M4545" i="3"/>
  <c r="N4545" i="3" s="1"/>
  <c r="O4545" i="3" s="1"/>
  <c r="M4546" i="3"/>
  <c r="N4546" i="3" s="1"/>
  <c r="O4546" i="3" s="1"/>
  <c r="M4547" i="3"/>
  <c r="N4547" i="3" s="1"/>
  <c r="O4547" i="3" s="1"/>
  <c r="M4548" i="3"/>
  <c r="N4548" i="3" s="1"/>
  <c r="O4548" i="3" s="1"/>
  <c r="M4549" i="3"/>
  <c r="N4549" i="3" s="1"/>
  <c r="O4549" i="3" s="1"/>
  <c r="M4550" i="3"/>
  <c r="N4550" i="3" s="1"/>
  <c r="O4550" i="3" s="1"/>
  <c r="M4551" i="3"/>
  <c r="N4551" i="3" s="1"/>
  <c r="O4551" i="3" s="1"/>
  <c r="M4552" i="3"/>
  <c r="N4552" i="3" s="1"/>
  <c r="O4552" i="3" s="1"/>
  <c r="M4553" i="3"/>
  <c r="N4553" i="3" s="1"/>
  <c r="O4553" i="3" s="1"/>
  <c r="M4554" i="3"/>
  <c r="N4554" i="3" s="1"/>
  <c r="O4554" i="3" s="1"/>
  <c r="M4555" i="3"/>
  <c r="N4555" i="3" s="1"/>
  <c r="O4555" i="3" s="1"/>
  <c r="M4556" i="3"/>
  <c r="N4556" i="3" s="1"/>
  <c r="O4556" i="3" s="1"/>
  <c r="M4557" i="3"/>
  <c r="N4557" i="3" s="1"/>
  <c r="O4557" i="3" s="1"/>
  <c r="M4558" i="3"/>
  <c r="N4558" i="3" s="1"/>
  <c r="O4558" i="3" s="1"/>
  <c r="M4559" i="3"/>
  <c r="N4559" i="3" s="1"/>
  <c r="O4559" i="3" s="1"/>
  <c r="M4560" i="3"/>
  <c r="N4560" i="3" s="1"/>
  <c r="O4560" i="3" s="1"/>
  <c r="M4561" i="3"/>
  <c r="N4561" i="3" s="1"/>
  <c r="O4561" i="3" s="1"/>
  <c r="M4562" i="3"/>
  <c r="N4562" i="3" s="1"/>
  <c r="O4562" i="3" s="1"/>
  <c r="M4563" i="3"/>
  <c r="N4563" i="3" s="1"/>
  <c r="O4563" i="3" s="1"/>
  <c r="M4564" i="3"/>
  <c r="N4564" i="3" s="1"/>
  <c r="O4564" i="3" s="1"/>
  <c r="M4565" i="3"/>
  <c r="N4565" i="3" s="1"/>
  <c r="O4565" i="3" s="1"/>
  <c r="M4566" i="3"/>
  <c r="N4566" i="3" s="1"/>
  <c r="O4566" i="3" s="1"/>
  <c r="M4567" i="3"/>
  <c r="N4567" i="3" s="1"/>
  <c r="O4567" i="3" s="1"/>
  <c r="M4568" i="3"/>
  <c r="N4568" i="3" s="1"/>
  <c r="O4568" i="3" s="1"/>
  <c r="M4569" i="3"/>
  <c r="N4569" i="3" s="1"/>
  <c r="O4569" i="3" s="1"/>
  <c r="M4570" i="3"/>
  <c r="N4570" i="3" s="1"/>
  <c r="O4570" i="3" s="1"/>
  <c r="M4571" i="3"/>
  <c r="N4571" i="3" s="1"/>
  <c r="O4571" i="3" s="1"/>
  <c r="M4572" i="3"/>
  <c r="N4572" i="3" s="1"/>
  <c r="O4572" i="3" s="1"/>
  <c r="M4573" i="3"/>
  <c r="N4573" i="3" s="1"/>
  <c r="O4573" i="3" s="1"/>
  <c r="M4574" i="3"/>
  <c r="N4574" i="3" s="1"/>
  <c r="O4574" i="3" s="1"/>
  <c r="M4575" i="3"/>
  <c r="N4575" i="3" s="1"/>
  <c r="O4575" i="3" s="1"/>
  <c r="M4576" i="3"/>
  <c r="N4576" i="3" s="1"/>
  <c r="O4576" i="3" s="1"/>
  <c r="M4577" i="3"/>
  <c r="N4577" i="3" s="1"/>
  <c r="O4577" i="3" s="1"/>
  <c r="M4578" i="3"/>
  <c r="N4578" i="3" s="1"/>
  <c r="O4578" i="3" s="1"/>
  <c r="M4579" i="3"/>
  <c r="N4579" i="3" s="1"/>
  <c r="O4579" i="3" s="1"/>
  <c r="M4580" i="3"/>
  <c r="N4580" i="3" s="1"/>
  <c r="O4580" i="3" s="1"/>
  <c r="M4581" i="3"/>
  <c r="N4581" i="3" s="1"/>
  <c r="O4581" i="3" s="1"/>
  <c r="M4582" i="3"/>
  <c r="N4582" i="3" s="1"/>
  <c r="O4582" i="3" s="1"/>
  <c r="M4583" i="3"/>
  <c r="N4583" i="3" s="1"/>
  <c r="O4583" i="3" s="1"/>
  <c r="M4584" i="3"/>
  <c r="N4584" i="3" s="1"/>
  <c r="O4584" i="3" s="1"/>
  <c r="M4585" i="3"/>
  <c r="N4585" i="3" s="1"/>
  <c r="O4585" i="3" s="1"/>
  <c r="M4586" i="3"/>
  <c r="N4586" i="3" s="1"/>
  <c r="O4586" i="3" s="1"/>
  <c r="M4587" i="3"/>
  <c r="N4587" i="3" s="1"/>
  <c r="O4587" i="3" s="1"/>
  <c r="M4588" i="3"/>
  <c r="N4588" i="3" s="1"/>
  <c r="O4588" i="3" s="1"/>
  <c r="M4589" i="3"/>
  <c r="N4589" i="3" s="1"/>
  <c r="O4589" i="3" s="1"/>
  <c r="M4590" i="3"/>
  <c r="N4590" i="3" s="1"/>
  <c r="O4590" i="3" s="1"/>
  <c r="M4591" i="3"/>
  <c r="N4591" i="3" s="1"/>
  <c r="O4591" i="3" s="1"/>
  <c r="M4592" i="3"/>
  <c r="N4592" i="3" s="1"/>
  <c r="O4592" i="3" s="1"/>
  <c r="M4593" i="3"/>
  <c r="N4593" i="3" s="1"/>
  <c r="O4593" i="3" s="1"/>
  <c r="M4594" i="3"/>
  <c r="N4594" i="3" s="1"/>
  <c r="O4594" i="3" s="1"/>
  <c r="M4595" i="3"/>
  <c r="N4595" i="3" s="1"/>
  <c r="O4595" i="3" s="1"/>
  <c r="M4596" i="3"/>
  <c r="N4596" i="3" s="1"/>
  <c r="O4596" i="3" s="1"/>
  <c r="M4597" i="3"/>
  <c r="N4597" i="3" s="1"/>
  <c r="O4597" i="3" s="1"/>
  <c r="M4598" i="3"/>
  <c r="N4598" i="3" s="1"/>
  <c r="O4598" i="3" s="1"/>
  <c r="M4599" i="3"/>
  <c r="N4599" i="3" s="1"/>
  <c r="O4599" i="3" s="1"/>
  <c r="M4600" i="3"/>
  <c r="N4600" i="3" s="1"/>
  <c r="O4600" i="3" s="1"/>
  <c r="M4601" i="3"/>
  <c r="N4601" i="3" s="1"/>
  <c r="O4601" i="3" s="1"/>
  <c r="M4602" i="3"/>
  <c r="N4602" i="3" s="1"/>
  <c r="O4602" i="3" s="1"/>
  <c r="M4603" i="3"/>
  <c r="N4603" i="3" s="1"/>
  <c r="O4603" i="3" s="1"/>
  <c r="M4604" i="3"/>
  <c r="N4604" i="3" s="1"/>
  <c r="O4604" i="3" s="1"/>
  <c r="M4605" i="3"/>
  <c r="N4605" i="3" s="1"/>
  <c r="O4605" i="3" s="1"/>
  <c r="M4606" i="3"/>
  <c r="N4606" i="3" s="1"/>
  <c r="O4606" i="3" s="1"/>
  <c r="M4607" i="3"/>
  <c r="N4607" i="3" s="1"/>
  <c r="O4607" i="3" s="1"/>
  <c r="M4608" i="3"/>
  <c r="N4608" i="3" s="1"/>
  <c r="O4608" i="3" s="1"/>
  <c r="M4609" i="3"/>
  <c r="N4609" i="3" s="1"/>
  <c r="O4609" i="3" s="1"/>
  <c r="M4610" i="3"/>
  <c r="N4610" i="3" s="1"/>
  <c r="O4610" i="3" s="1"/>
  <c r="M4611" i="3"/>
  <c r="N4611" i="3" s="1"/>
  <c r="O4611" i="3" s="1"/>
  <c r="M4612" i="3"/>
  <c r="N4612" i="3" s="1"/>
  <c r="O4612" i="3" s="1"/>
  <c r="M4616" i="3"/>
  <c r="N4616" i="3" s="1"/>
  <c r="O4616" i="3" s="1"/>
  <c r="M4617" i="3"/>
  <c r="N4617" i="3" s="1"/>
  <c r="O4617" i="3" s="1"/>
  <c r="M4618" i="3"/>
  <c r="N4618" i="3" s="1"/>
  <c r="O4618" i="3" s="1"/>
  <c r="M4619" i="3"/>
  <c r="N4619" i="3" s="1"/>
  <c r="O4619" i="3" s="1"/>
  <c r="M4620" i="3"/>
  <c r="N4620" i="3" s="1"/>
  <c r="O4620" i="3" s="1"/>
  <c r="M4621" i="3"/>
  <c r="N4621" i="3" s="1"/>
  <c r="O4621" i="3" s="1"/>
  <c r="M4622" i="3"/>
  <c r="N4622" i="3" s="1"/>
  <c r="O4622" i="3" s="1"/>
  <c r="M4623" i="3"/>
  <c r="N4623" i="3" s="1"/>
  <c r="O4623" i="3" s="1"/>
  <c r="M4624" i="3"/>
  <c r="N4624" i="3" s="1"/>
  <c r="O4624" i="3" s="1"/>
  <c r="M4625" i="3"/>
  <c r="N4625" i="3" s="1"/>
  <c r="O4625" i="3" s="1"/>
  <c r="M4626" i="3"/>
  <c r="N4626" i="3" s="1"/>
  <c r="O4626" i="3" s="1"/>
  <c r="M4627" i="3"/>
  <c r="N4627" i="3" s="1"/>
  <c r="O4627" i="3" s="1"/>
  <c r="M4628" i="3"/>
  <c r="N4628" i="3" s="1"/>
  <c r="O4628" i="3" s="1"/>
  <c r="M4629" i="3"/>
  <c r="N4629" i="3" s="1"/>
  <c r="O4629" i="3" s="1"/>
  <c r="M4630" i="3"/>
  <c r="N4630" i="3" s="1"/>
  <c r="O4630" i="3" s="1"/>
  <c r="M4631" i="3"/>
  <c r="N4631" i="3" s="1"/>
  <c r="O4631" i="3" s="1"/>
  <c r="M4613" i="3"/>
  <c r="N4613" i="3" s="1"/>
  <c r="O4613" i="3" s="1"/>
  <c r="M4614" i="3"/>
  <c r="N4614" i="3" s="1"/>
  <c r="O4614" i="3" s="1"/>
  <c r="M4615" i="3"/>
  <c r="N4615" i="3" s="1"/>
  <c r="O4615" i="3" s="1"/>
  <c r="M4632" i="3"/>
  <c r="N4632" i="3" s="1"/>
  <c r="O4632" i="3" s="1"/>
  <c r="M4633" i="3"/>
  <c r="N4633" i="3" s="1"/>
  <c r="O4633" i="3" s="1"/>
  <c r="M4634" i="3"/>
  <c r="N4634" i="3" s="1"/>
  <c r="O4634" i="3" s="1"/>
  <c r="M4635" i="3"/>
  <c r="N4635" i="3" s="1"/>
  <c r="O4635" i="3" s="1"/>
  <c r="M4636" i="3"/>
  <c r="N4636" i="3" s="1"/>
  <c r="O4636" i="3" s="1"/>
  <c r="M4637" i="3"/>
  <c r="N4637" i="3" s="1"/>
  <c r="O4637" i="3" s="1"/>
  <c r="M4638" i="3"/>
  <c r="N4638" i="3" s="1"/>
  <c r="O4638" i="3" s="1"/>
  <c r="M4639" i="3"/>
  <c r="N4639" i="3" s="1"/>
  <c r="O4639" i="3" s="1"/>
  <c r="M4640" i="3"/>
  <c r="N4640" i="3" s="1"/>
  <c r="O4640" i="3" s="1"/>
  <c r="M4641" i="3"/>
  <c r="N4641" i="3" s="1"/>
  <c r="O4641" i="3" s="1"/>
  <c r="M4642" i="3"/>
  <c r="N4642" i="3" s="1"/>
  <c r="O4642" i="3" s="1"/>
  <c r="M4643" i="3"/>
  <c r="N4643" i="3" s="1"/>
  <c r="O4643" i="3" s="1"/>
  <c r="M4644" i="3"/>
  <c r="N4644" i="3" s="1"/>
  <c r="O4644" i="3" s="1"/>
  <c r="M4645" i="3"/>
  <c r="N4645" i="3" s="1"/>
  <c r="O4645" i="3" s="1"/>
  <c r="M4647" i="3"/>
  <c r="N4647" i="3" s="1"/>
  <c r="O4647" i="3" s="1"/>
  <c r="M4648" i="3"/>
  <c r="N4648" i="3" s="1"/>
  <c r="O4648" i="3" s="1"/>
  <c r="M4649" i="3"/>
  <c r="N4649" i="3" s="1"/>
  <c r="O4649" i="3" s="1"/>
  <c r="M4650" i="3"/>
  <c r="N4650" i="3" s="1"/>
  <c r="O4650" i="3" s="1"/>
  <c r="M4651" i="3"/>
  <c r="N4651" i="3" s="1"/>
  <c r="O4651" i="3" s="1"/>
  <c r="M4652" i="3"/>
  <c r="N4652" i="3" s="1"/>
  <c r="O4652" i="3" s="1"/>
  <c r="M4653" i="3"/>
  <c r="N4653" i="3" s="1"/>
  <c r="O4653" i="3" s="1"/>
  <c r="M4654" i="3"/>
  <c r="N4654" i="3" s="1"/>
  <c r="O4654" i="3" s="1"/>
  <c r="M4655" i="3"/>
  <c r="N4655" i="3" s="1"/>
  <c r="O4655" i="3" s="1"/>
  <c r="M4656" i="3"/>
  <c r="N4656" i="3" s="1"/>
  <c r="O4656" i="3" s="1"/>
  <c r="M4657" i="3"/>
  <c r="N4657" i="3" s="1"/>
  <c r="O4657" i="3" s="1"/>
  <c r="M4658" i="3"/>
  <c r="N4658" i="3" s="1"/>
  <c r="O4658" i="3" s="1"/>
  <c r="M4659" i="3"/>
  <c r="N4659" i="3" s="1"/>
  <c r="O4659" i="3" s="1"/>
  <c r="M4660" i="3"/>
  <c r="N4660" i="3" s="1"/>
  <c r="O4660" i="3" s="1"/>
  <c r="M4661" i="3"/>
  <c r="N4661" i="3" s="1"/>
  <c r="O4661" i="3" s="1"/>
  <c r="M4662" i="3"/>
  <c r="N4662" i="3" s="1"/>
  <c r="O4662" i="3" s="1"/>
  <c r="M4663" i="3"/>
  <c r="N4663" i="3" s="1"/>
  <c r="O4663" i="3" s="1"/>
  <c r="M4664" i="3"/>
  <c r="N4664" i="3" s="1"/>
  <c r="O4664" i="3" s="1"/>
  <c r="M4665" i="3"/>
  <c r="N4665" i="3" s="1"/>
  <c r="O4665" i="3" s="1"/>
  <c r="M4666" i="3"/>
  <c r="N4666" i="3" s="1"/>
  <c r="O4666" i="3" s="1"/>
  <c r="M4667" i="3"/>
  <c r="N4667" i="3" s="1"/>
  <c r="O4667" i="3" s="1"/>
  <c r="M4668" i="3"/>
  <c r="N4668" i="3" s="1"/>
  <c r="O4668" i="3" s="1"/>
  <c r="M4669" i="3"/>
  <c r="N4669" i="3" s="1"/>
  <c r="O4669" i="3" s="1"/>
  <c r="M4670" i="3"/>
  <c r="N4670" i="3" s="1"/>
  <c r="O4670" i="3" s="1"/>
  <c r="M4671" i="3"/>
  <c r="N4671" i="3" s="1"/>
  <c r="O4671" i="3" s="1"/>
  <c r="M4672" i="3"/>
  <c r="N4672" i="3" s="1"/>
  <c r="O4672" i="3" s="1"/>
  <c r="M4673" i="3"/>
  <c r="N4673" i="3" s="1"/>
  <c r="O4673" i="3" s="1"/>
  <c r="M4674" i="3"/>
  <c r="N4674" i="3" s="1"/>
  <c r="O4674" i="3" s="1"/>
  <c r="M4675" i="3"/>
  <c r="N4675" i="3" s="1"/>
  <c r="O4675" i="3" s="1"/>
  <c r="M4676" i="3"/>
  <c r="N4676" i="3" s="1"/>
  <c r="O4676" i="3" s="1"/>
  <c r="M4677" i="3"/>
  <c r="N4677" i="3" s="1"/>
  <c r="O4677" i="3" s="1"/>
  <c r="M4678" i="3"/>
  <c r="N4678" i="3" s="1"/>
  <c r="O4678" i="3" s="1"/>
  <c r="M4679" i="3"/>
  <c r="N4679" i="3" s="1"/>
  <c r="O4679" i="3" s="1"/>
  <c r="M4680" i="3"/>
  <c r="N4680" i="3" s="1"/>
  <c r="O4680" i="3" s="1"/>
  <c r="M4681" i="3"/>
  <c r="N4681" i="3" s="1"/>
  <c r="O4681" i="3" s="1"/>
  <c r="M4682" i="3"/>
  <c r="N4682" i="3" s="1"/>
  <c r="O4682" i="3" s="1"/>
  <c r="M4683" i="3"/>
  <c r="N4683" i="3" s="1"/>
  <c r="O4683" i="3" s="1"/>
  <c r="M4684" i="3"/>
  <c r="N4684" i="3" s="1"/>
  <c r="O4684" i="3" s="1"/>
  <c r="M4685" i="3"/>
  <c r="N4685" i="3" s="1"/>
  <c r="O4685" i="3" s="1"/>
  <c r="M4686" i="3"/>
  <c r="N4686" i="3" s="1"/>
  <c r="O4686" i="3" s="1"/>
  <c r="M4687" i="3"/>
  <c r="N4687" i="3" s="1"/>
  <c r="O4687" i="3" s="1"/>
  <c r="M4688" i="3"/>
  <c r="N4688" i="3" s="1"/>
  <c r="O4688" i="3" s="1"/>
  <c r="M4689" i="3"/>
  <c r="N4689" i="3" s="1"/>
  <c r="O4689" i="3" s="1"/>
  <c r="M4690" i="3"/>
  <c r="N4690" i="3" s="1"/>
  <c r="O4690" i="3" s="1"/>
  <c r="M4691" i="3"/>
  <c r="N4691" i="3" s="1"/>
  <c r="O4691" i="3" s="1"/>
  <c r="M4692" i="3"/>
  <c r="N4692" i="3" s="1"/>
  <c r="O4692" i="3" s="1"/>
  <c r="M4693" i="3"/>
  <c r="N4693" i="3" s="1"/>
  <c r="O4693" i="3" s="1"/>
  <c r="M4694" i="3"/>
  <c r="N4694" i="3" s="1"/>
  <c r="O4694" i="3" s="1"/>
  <c r="M4695" i="3"/>
  <c r="N4695" i="3" s="1"/>
  <c r="O4695" i="3" s="1"/>
  <c r="M4696" i="3"/>
  <c r="N4696" i="3" s="1"/>
  <c r="O4696" i="3" s="1"/>
  <c r="M4697" i="3"/>
  <c r="N4697" i="3" s="1"/>
  <c r="O4697" i="3" s="1"/>
  <c r="M4698" i="3"/>
  <c r="N4698" i="3" s="1"/>
  <c r="O4698" i="3" s="1"/>
  <c r="M4699" i="3"/>
  <c r="N4699" i="3" s="1"/>
  <c r="O4699" i="3" s="1"/>
  <c r="M4700" i="3"/>
  <c r="N4700" i="3" s="1"/>
  <c r="O4700" i="3" s="1"/>
  <c r="M4701" i="3"/>
  <c r="N4701" i="3" s="1"/>
  <c r="O4701" i="3" s="1"/>
  <c r="M4702" i="3"/>
  <c r="N4702" i="3" s="1"/>
  <c r="O4702" i="3" s="1"/>
  <c r="M4703" i="3"/>
  <c r="N4703" i="3" s="1"/>
  <c r="O4703" i="3" s="1"/>
  <c r="M4704" i="3"/>
  <c r="N4704" i="3" s="1"/>
  <c r="O4704" i="3" s="1"/>
  <c r="M4705" i="3"/>
  <c r="N4705" i="3" s="1"/>
  <c r="O4705" i="3" s="1"/>
  <c r="M4706" i="3"/>
  <c r="N4706" i="3" s="1"/>
  <c r="O4706" i="3" s="1"/>
  <c r="M4707" i="3"/>
  <c r="N4707" i="3" s="1"/>
  <c r="O4707" i="3" s="1"/>
  <c r="M4708" i="3"/>
  <c r="N4708" i="3" s="1"/>
  <c r="O4708" i="3" s="1"/>
  <c r="M4709" i="3"/>
  <c r="N4709" i="3" s="1"/>
  <c r="O4709" i="3" s="1"/>
  <c r="M4710" i="3"/>
  <c r="N4710" i="3" s="1"/>
  <c r="O4710" i="3" s="1"/>
  <c r="M4711" i="3"/>
  <c r="N4711" i="3" s="1"/>
  <c r="O4711" i="3" s="1"/>
  <c r="M4712" i="3"/>
  <c r="N4712" i="3" s="1"/>
  <c r="O4712" i="3" s="1"/>
  <c r="M4713" i="3"/>
  <c r="N4713" i="3" s="1"/>
  <c r="O4713" i="3" s="1"/>
  <c r="M4714" i="3"/>
  <c r="N4714" i="3" s="1"/>
  <c r="O4714" i="3" s="1"/>
  <c r="M4715" i="3"/>
  <c r="N4715" i="3" s="1"/>
  <c r="O4715" i="3" s="1"/>
  <c r="M4716" i="3"/>
  <c r="N4716" i="3" s="1"/>
  <c r="O4716" i="3" s="1"/>
  <c r="M4717" i="3"/>
  <c r="N4717" i="3" s="1"/>
  <c r="O4717" i="3" s="1"/>
  <c r="M4718" i="3"/>
  <c r="N4718" i="3" s="1"/>
  <c r="O4718" i="3" s="1"/>
  <c r="M4719" i="3"/>
  <c r="N4719" i="3" s="1"/>
  <c r="O4719" i="3" s="1"/>
  <c r="M4720" i="3"/>
  <c r="N4720" i="3" s="1"/>
  <c r="O4720" i="3" s="1"/>
  <c r="M4721" i="3"/>
  <c r="N4721" i="3" s="1"/>
  <c r="O4721" i="3" s="1"/>
  <c r="M4722" i="3"/>
  <c r="N4722" i="3" s="1"/>
  <c r="O4722" i="3" s="1"/>
  <c r="M4723" i="3"/>
  <c r="N4723" i="3" s="1"/>
  <c r="O4723" i="3" s="1"/>
  <c r="M4724" i="3"/>
  <c r="N4724" i="3" s="1"/>
  <c r="O4724" i="3" s="1"/>
  <c r="M4725" i="3"/>
  <c r="N4725" i="3" s="1"/>
  <c r="O4725" i="3" s="1"/>
  <c r="M4726" i="3"/>
  <c r="N4726" i="3" s="1"/>
  <c r="O4726" i="3" s="1"/>
  <c r="M4727" i="3"/>
  <c r="N4727" i="3" s="1"/>
  <c r="O4727" i="3" s="1"/>
  <c r="M4728" i="3"/>
  <c r="N4728" i="3" s="1"/>
  <c r="O4728" i="3" s="1"/>
  <c r="M4729" i="3"/>
  <c r="N4729" i="3" s="1"/>
  <c r="O4729" i="3" s="1"/>
  <c r="M4730" i="3"/>
  <c r="N4730" i="3" s="1"/>
  <c r="O4730" i="3" s="1"/>
  <c r="M4731" i="3"/>
  <c r="N4731" i="3" s="1"/>
  <c r="O4731" i="3" s="1"/>
  <c r="M4732" i="3"/>
  <c r="N4732" i="3" s="1"/>
  <c r="O4732" i="3" s="1"/>
  <c r="M4733" i="3"/>
  <c r="N4733" i="3" s="1"/>
  <c r="O4733" i="3" s="1"/>
  <c r="M4734" i="3"/>
  <c r="N4734" i="3" s="1"/>
  <c r="O4734" i="3" s="1"/>
  <c r="M4735" i="3"/>
  <c r="N4735" i="3" s="1"/>
  <c r="O4735" i="3" s="1"/>
  <c r="M4736" i="3"/>
  <c r="N4736" i="3" s="1"/>
  <c r="O4736" i="3" s="1"/>
  <c r="M4737" i="3"/>
  <c r="N4737" i="3" s="1"/>
  <c r="O4737" i="3" s="1"/>
  <c r="M4738" i="3"/>
  <c r="N4738" i="3" s="1"/>
  <c r="O4738" i="3" s="1"/>
  <c r="M4739" i="3"/>
  <c r="N4739" i="3" s="1"/>
  <c r="O4739" i="3" s="1"/>
  <c r="M4740" i="3"/>
  <c r="N4740" i="3" s="1"/>
  <c r="O4740" i="3" s="1"/>
  <c r="M4741" i="3"/>
  <c r="N4741" i="3" s="1"/>
  <c r="O4741" i="3" s="1"/>
  <c r="M4742" i="3"/>
  <c r="N4742" i="3" s="1"/>
  <c r="O4742" i="3" s="1"/>
  <c r="M4743" i="3"/>
  <c r="N4743" i="3" s="1"/>
  <c r="O4743" i="3" s="1"/>
  <c r="M4744" i="3"/>
  <c r="N4744" i="3" s="1"/>
  <c r="O4744" i="3" s="1"/>
  <c r="M4745" i="3"/>
  <c r="N4745" i="3" s="1"/>
  <c r="O4745" i="3" s="1"/>
  <c r="M4746" i="3"/>
  <c r="N4746" i="3" s="1"/>
  <c r="O4746" i="3" s="1"/>
  <c r="M4747" i="3"/>
  <c r="N4747" i="3" s="1"/>
  <c r="O4747" i="3" s="1"/>
  <c r="M4748" i="3"/>
  <c r="N4748" i="3" s="1"/>
  <c r="O4748" i="3" s="1"/>
  <c r="M4749" i="3"/>
  <c r="N4749" i="3" s="1"/>
  <c r="O4749" i="3" s="1"/>
  <c r="M4750" i="3"/>
  <c r="N4750" i="3" s="1"/>
  <c r="O4750" i="3" s="1"/>
  <c r="M4751" i="3"/>
  <c r="N4751" i="3" s="1"/>
  <c r="O4751" i="3" s="1"/>
  <c r="M4752" i="3"/>
  <c r="N4752" i="3" s="1"/>
  <c r="O4752" i="3" s="1"/>
  <c r="M4753" i="3"/>
  <c r="N4753" i="3" s="1"/>
  <c r="O4753" i="3" s="1"/>
  <c r="M4754" i="3"/>
  <c r="N4754" i="3" s="1"/>
  <c r="O4754" i="3" s="1"/>
  <c r="M4755" i="3"/>
  <c r="N4755" i="3" s="1"/>
  <c r="O4755" i="3" s="1"/>
  <c r="M4756" i="3"/>
  <c r="N4756" i="3" s="1"/>
  <c r="O4756" i="3" s="1"/>
  <c r="M4757" i="3"/>
  <c r="N4757" i="3" s="1"/>
  <c r="O4757" i="3" s="1"/>
  <c r="M4758" i="3"/>
  <c r="N4758" i="3" s="1"/>
  <c r="O4758" i="3" s="1"/>
  <c r="M4759" i="3"/>
  <c r="N4759" i="3" s="1"/>
  <c r="O4759" i="3" s="1"/>
  <c r="M4760" i="3"/>
  <c r="N4760" i="3" s="1"/>
  <c r="O4760" i="3" s="1"/>
  <c r="M4761" i="3"/>
  <c r="N4761" i="3" s="1"/>
  <c r="O4761" i="3" s="1"/>
  <c r="M4762" i="3"/>
  <c r="N4762" i="3" s="1"/>
  <c r="O4762" i="3" s="1"/>
  <c r="M4763" i="3"/>
  <c r="N4763" i="3" s="1"/>
  <c r="O4763" i="3" s="1"/>
  <c r="M4764" i="3"/>
  <c r="N4764" i="3" s="1"/>
  <c r="O4764" i="3" s="1"/>
  <c r="M4765" i="3"/>
  <c r="N4765" i="3" s="1"/>
  <c r="O4765" i="3" s="1"/>
  <c r="M4766" i="3"/>
  <c r="N4766" i="3" s="1"/>
  <c r="O4766" i="3" s="1"/>
  <c r="M4767" i="3"/>
  <c r="N4767" i="3" s="1"/>
  <c r="O4767" i="3" s="1"/>
  <c r="M4768" i="3"/>
  <c r="N4768" i="3" s="1"/>
  <c r="O4768" i="3" s="1"/>
  <c r="M4769" i="3"/>
  <c r="N4769" i="3" s="1"/>
  <c r="O4769" i="3" s="1"/>
  <c r="M4770" i="3"/>
  <c r="N4770" i="3" s="1"/>
  <c r="O4770" i="3" s="1"/>
  <c r="M4771" i="3"/>
  <c r="N4771" i="3" s="1"/>
  <c r="O4771" i="3" s="1"/>
  <c r="M4772" i="3"/>
  <c r="N4772" i="3" s="1"/>
  <c r="O4772" i="3" s="1"/>
  <c r="M4773" i="3"/>
  <c r="N4773" i="3" s="1"/>
  <c r="O4773" i="3" s="1"/>
  <c r="M4774" i="3"/>
  <c r="N4774" i="3" s="1"/>
  <c r="O4774" i="3" s="1"/>
  <c r="M4775" i="3"/>
  <c r="N4775" i="3" s="1"/>
  <c r="O4775" i="3" s="1"/>
  <c r="M4776" i="3"/>
  <c r="N4776" i="3" s="1"/>
  <c r="O4776" i="3" s="1"/>
  <c r="M4777" i="3"/>
  <c r="N4777" i="3" s="1"/>
  <c r="O4777" i="3" s="1"/>
  <c r="M4778" i="3"/>
  <c r="N4778" i="3" s="1"/>
  <c r="O4778" i="3" s="1"/>
  <c r="M4779" i="3"/>
  <c r="N4779" i="3" s="1"/>
  <c r="O4779" i="3" s="1"/>
  <c r="M4780" i="3"/>
  <c r="N4780" i="3" s="1"/>
  <c r="O4780" i="3" s="1"/>
  <c r="M4781" i="3"/>
  <c r="N4781" i="3" s="1"/>
  <c r="O4781" i="3" s="1"/>
  <c r="M4782" i="3"/>
  <c r="N4782" i="3" s="1"/>
  <c r="O4782" i="3" s="1"/>
  <c r="M4783" i="3"/>
  <c r="N4783" i="3" s="1"/>
  <c r="O4783" i="3" s="1"/>
  <c r="M4784" i="3"/>
  <c r="N4784" i="3" s="1"/>
  <c r="O4784" i="3" s="1"/>
  <c r="M4785" i="3"/>
  <c r="N4785" i="3" s="1"/>
  <c r="O4785" i="3" s="1"/>
  <c r="M4786" i="3"/>
  <c r="N4786" i="3" s="1"/>
  <c r="O4786" i="3" s="1"/>
  <c r="M4787" i="3"/>
  <c r="N4787" i="3" s="1"/>
  <c r="O4787" i="3" s="1"/>
  <c r="M4788" i="3"/>
  <c r="N4788" i="3" s="1"/>
  <c r="O4788" i="3" s="1"/>
  <c r="M4789" i="3"/>
  <c r="N4789" i="3" s="1"/>
  <c r="O4789" i="3" s="1"/>
  <c r="M4790" i="3"/>
  <c r="N4790" i="3" s="1"/>
  <c r="O4790" i="3" s="1"/>
  <c r="M4791" i="3"/>
  <c r="N4791" i="3" s="1"/>
  <c r="O4791" i="3" s="1"/>
  <c r="M4792" i="3"/>
  <c r="N4792" i="3" s="1"/>
  <c r="O4792" i="3" s="1"/>
  <c r="M4793" i="3"/>
  <c r="N4793" i="3" s="1"/>
  <c r="O4793" i="3" s="1"/>
  <c r="M4794" i="3"/>
  <c r="N4794" i="3" s="1"/>
  <c r="O4794" i="3" s="1"/>
  <c r="M4795" i="3"/>
  <c r="N4795" i="3" s="1"/>
  <c r="O4795" i="3" s="1"/>
  <c r="M4796" i="3"/>
  <c r="N4796" i="3" s="1"/>
  <c r="O4796" i="3" s="1"/>
  <c r="M4797" i="3"/>
  <c r="N4797" i="3" s="1"/>
  <c r="O4797" i="3" s="1"/>
  <c r="M4798" i="3"/>
  <c r="N4798" i="3" s="1"/>
  <c r="O4798" i="3" s="1"/>
  <c r="M4799" i="3"/>
  <c r="N4799" i="3" s="1"/>
  <c r="O4799" i="3" s="1"/>
  <c r="M4800" i="3"/>
  <c r="N4800" i="3" s="1"/>
  <c r="O4800" i="3" s="1"/>
  <c r="M4801" i="3"/>
  <c r="N4801" i="3" s="1"/>
  <c r="O4801" i="3" s="1"/>
  <c r="M534" i="3"/>
  <c r="N534" i="3" s="1"/>
  <c r="O534" i="3" s="1"/>
  <c r="M4802" i="3"/>
  <c r="N4802" i="3" s="1"/>
  <c r="O4802" i="3" s="1"/>
  <c r="M4803" i="3"/>
  <c r="N4803" i="3" s="1"/>
  <c r="O4803" i="3" s="1"/>
  <c r="M4804" i="3"/>
  <c r="N4804" i="3" s="1"/>
  <c r="O4804" i="3" s="1"/>
  <c r="M4805" i="3"/>
  <c r="N4805" i="3" s="1"/>
  <c r="O4805" i="3" s="1"/>
  <c r="M4806" i="3"/>
  <c r="N4806" i="3" s="1"/>
  <c r="O4806" i="3" s="1"/>
  <c r="M4807" i="3"/>
  <c r="N4807" i="3" s="1"/>
  <c r="O4807" i="3" s="1"/>
  <c r="M4808" i="3"/>
  <c r="N4808" i="3" s="1"/>
  <c r="O4808" i="3" s="1"/>
  <c r="M4809" i="3"/>
  <c r="N4809" i="3" s="1"/>
  <c r="O4809" i="3" s="1"/>
  <c r="M4810" i="3"/>
  <c r="N4810" i="3" s="1"/>
  <c r="O4810" i="3" s="1"/>
  <c r="M4811" i="3"/>
  <c r="N4811" i="3" s="1"/>
  <c r="O4811" i="3" s="1"/>
  <c r="M4812" i="3"/>
  <c r="N4812" i="3" s="1"/>
  <c r="O4812" i="3" s="1"/>
  <c r="M4813" i="3"/>
  <c r="N4813" i="3" s="1"/>
  <c r="O4813" i="3" s="1"/>
  <c r="M4814" i="3"/>
  <c r="N4814" i="3" s="1"/>
  <c r="O4814" i="3" s="1"/>
  <c r="M4815" i="3"/>
  <c r="N4815" i="3" s="1"/>
  <c r="O4815" i="3" s="1"/>
  <c r="M4816" i="3"/>
  <c r="N4816" i="3" s="1"/>
  <c r="O4816" i="3" s="1"/>
  <c r="M4817" i="3"/>
  <c r="N4817" i="3" s="1"/>
  <c r="O4817" i="3" s="1"/>
  <c r="M4818" i="3"/>
  <c r="N4818" i="3" s="1"/>
  <c r="O4818" i="3" s="1"/>
  <c r="M4819" i="3"/>
  <c r="N4819" i="3" s="1"/>
  <c r="O4819" i="3" s="1"/>
  <c r="M4820" i="3"/>
  <c r="N4820" i="3" s="1"/>
  <c r="O4820" i="3" s="1"/>
  <c r="M4821" i="3"/>
  <c r="N4821" i="3" s="1"/>
  <c r="O4821" i="3" s="1"/>
  <c r="M4822" i="3"/>
  <c r="N4822" i="3" s="1"/>
  <c r="O4822" i="3" s="1"/>
  <c r="M4823" i="3"/>
  <c r="N4823" i="3" s="1"/>
  <c r="O4823" i="3" s="1"/>
  <c r="M4824" i="3"/>
  <c r="N4824" i="3" s="1"/>
  <c r="O4824" i="3" s="1"/>
  <c r="M4825" i="3"/>
  <c r="N4825" i="3" s="1"/>
  <c r="O4825" i="3" s="1"/>
  <c r="M4826" i="3"/>
  <c r="N4826" i="3" s="1"/>
  <c r="O4826" i="3" s="1"/>
  <c r="M4827" i="3"/>
  <c r="N4827" i="3" s="1"/>
  <c r="O4827" i="3" s="1"/>
  <c r="M4828" i="3"/>
  <c r="N4828" i="3" s="1"/>
  <c r="O4828" i="3" s="1"/>
  <c r="M4829" i="3"/>
  <c r="N4829" i="3" s="1"/>
  <c r="O4829" i="3" s="1"/>
  <c r="M4830" i="3"/>
  <c r="N4830" i="3" s="1"/>
  <c r="O4830" i="3" s="1"/>
  <c r="M4831" i="3"/>
  <c r="N4831" i="3" s="1"/>
  <c r="O4831" i="3" s="1"/>
  <c r="M4832" i="3"/>
  <c r="N4832" i="3" s="1"/>
  <c r="O4832" i="3" s="1"/>
  <c r="M4833" i="3"/>
  <c r="N4833" i="3" s="1"/>
  <c r="O4833" i="3" s="1"/>
  <c r="M4834" i="3"/>
  <c r="N4834" i="3" s="1"/>
  <c r="O4834" i="3" s="1"/>
  <c r="M4835" i="3"/>
  <c r="N4835" i="3" s="1"/>
  <c r="O4835" i="3" s="1"/>
  <c r="M4836" i="3"/>
  <c r="N4836" i="3" s="1"/>
  <c r="O4836" i="3" s="1"/>
  <c r="M4837" i="3"/>
  <c r="N4837" i="3" s="1"/>
  <c r="O4837" i="3" s="1"/>
  <c r="M4838" i="3"/>
  <c r="N4838" i="3" s="1"/>
  <c r="O4838" i="3" s="1"/>
  <c r="M4839" i="3"/>
  <c r="N4839" i="3" s="1"/>
  <c r="O4839" i="3" s="1"/>
  <c r="M4840" i="3"/>
  <c r="N4840" i="3" s="1"/>
  <c r="O4840" i="3" s="1"/>
  <c r="M4841" i="3"/>
  <c r="N4841" i="3" s="1"/>
  <c r="O4841" i="3" s="1"/>
  <c r="M4842" i="3"/>
  <c r="N4842" i="3" s="1"/>
  <c r="O4842" i="3" s="1"/>
  <c r="M4843" i="3"/>
  <c r="N4843" i="3" s="1"/>
  <c r="O4843" i="3" s="1"/>
  <c r="M4844" i="3"/>
  <c r="N4844" i="3" s="1"/>
  <c r="O4844" i="3" s="1"/>
  <c r="M4845" i="3"/>
  <c r="N4845" i="3" s="1"/>
  <c r="O4845" i="3" s="1"/>
  <c r="M4846" i="3"/>
  <c r="N4846" i="3" s="1"/>
  <c r="O4846" i="3" s="1"/>
  <c r="M4847" i="3"/>
  <c r="N4847" i="3" s="1"/>
  <c r="O4847" i="3" s="1"/>
  <c r="M4848" i="3"/>
  <c r="N4848" i="3" s="1"/>
  <c r="O4848" i="3" s="1"/>
  <c r="M4849" i="3"/>
  <c r="N4849" i="3" s="1"/>
  <c r="O4849" i="3" s="1"/>
  <c r="M4850" i="3"/>
  <c r="N4850" i="3" s="1"/>
  <c r="O4850" i="3" s="1"/>
  <c r="M4851" i="3"/>
  <c r="N4851" i="3" s="1"/>
  <c r="O4851" i="3" s="1"/>
  <c r="M4852" i="3"/>
  <c r="N4852" i="3" s="1"/>
  <c r="O4852" i="3" s="1"/>
  <c r="M4853" i="3"/>
  <c r="N4853" i="3" s="1"/>
  <c r="O4853" i="3" s="1"/>
  <c r="M4854" i="3"/>
  <c r="N4854" i="3" s="1"/>
  <c r="O4854" i="3" s="1"/>
  <c r="M4855" i="3"/>
  <c r="N4855" i="3" s="1"/>
  <c r="O4855" i="3" s="1"/>
  <c r="M4856" i="3"/>
  <c r="N4856" i="3" s="1"/>
  <c r="O4856" i="3" s="1"/>
  <c r="M4857" i="3"/>
  <c r="N4857" i="3" s="1"/>
  <c r="O4857" i="3" s="1"/>
  <c r="M4858" i="3"/>
  <c r="N4858" i="3" s="1"/>
  <c r="O4858" i="3" s="1"/>
  <c r="M4859" i="3"/>
  <c r="N4859" i="3" s="1"/>
  <c r="O4859" i="3" s="1"/>
  <c r="M4860" i="3"/>
  <c r="N4860" i="3" s="1"/>
  <c r="O4860" i="3" s="1"/>
  <c r="M4861" i="3"/>
  <c r="N4861" i="3" s="1"/>
  <c r="O4861" i="3" s="1"/>
  <c r="M4862" i="3"/>
  <c r="N4862" i="3" s="1"/>
  <c r="O4862" i="3" s="1"/>
  <c r="M4863" i="3"/>
  <c r="N4863" i="3" s="1"/>
  <c r="O4863" i="3" s="1"/>
  <c r="M4864" i="3"/>
  <c r="N4864" i="3" s="1"/>
  <c r="O4864" i="3" s="1"/>
  <c r="M4865" i="3"/>
  <c r="N4865" i="3" s="1"/>
  <c r="O4865" i="3" s="1"/>
  <c r="M4866" i="3"/>
  <c r="N4866" i="3" s="1"/>
  <c r="O4866" i="3" s="1"/>
  <c r="M4867" i="3"/>
  <c r="N4867" i="3" s="1"/>
  <c r="O4867" i="3" s="1"/>
  <c r="M4868" i="3"/>
  <c r="N4868" i="3" s="1"/>
  <c r="O4868" i="3" s="1"/>
  <c r="M4869" i="3"/>
  <c r="N4869" i="3" s="1"/>
  <c r="O4869" i="3" s="1"/>
  <c r="M4870" i="3"/>
  <c r="N4870" i="3" s="1"/>
  <c r="O4870" i="3" s="1"/>
  <c r="M4871" i="3"/>
  <c r="N4871" i="3" s="1"/>
  <c r="O4871" i="3" s="1"/>
  <c r="M4872" i="3"/>
  <c r="N4872" i="3" s="1"/>
  <c r="O4872" i="3" s="1"/>
  <c r="M4873" i="3"/>
  <c r="N4873" i="3" s="1"/>
  <c r="O4873" i="3" s="1"/>
  <c r="M4874" i="3"/>
  <c r="N4874" i="3" s="1"/>
  <c r="O4874" i="3" s="1"/>
  <c r="M4875" i="3"/>
  <c r="N4875" i="3" s="1"/>
  <c r="O4875" i="3" s="1"/>
  <c r="M4876" i="3"/>
  <c r="N4876" i="3" s="1"/>
  <c r="O4876" i="3" s="1"/>
  <c r="M4877" i="3"/>
  <c r="N4877" i="3" s="1"/>
  <c r="O4877" i="3" s="1"/>
  <c r="M4878" i="3"/>
  <c r="N4878" i="3" s="1"/>
  <c r="O4878" i="3" s="1"/>
  <c r="M4879" i="3"/>
  <c r="N4879" i="3" s="1"/>
  <c r="O4879" i="3" s="1"/>
  <c r="M4880" i="3"/>
  <c r="N4880" i="3" s="1"/>
  <c r="O4880" i="3" s="1"/>
  <c r="M4881" i="3"/>
  <c r="N4881" i="3" s="1"/>
  <c r="O4881" i="3" s="1"/>
  <c r="M4882" i="3"/>
  <c r="N4882" i="3" s="1"/>
  <c r="O4882" i="3" s="1"/>
  <c r="M4883" i="3"/>
  <c r="N4883" i="3" s="1"/>
  <c r="O4883" i="3" s="1"/>
  <c r="M4884" i="3"/>
  <c r="N4884" i="3" s="1"/>
  <c r="O4884" i="3" s="1"/>
  <c r="M4885" i="3"/>
  <c r="N4885" i="3" s="1"/>
  <c r="O4885" i="3" s="1"/>
  <c r="M4886" i="3"/>
  <c r="N4886" i="3" s="1"/>
  <c r="O4886" i="3" s="1"/>
  <c r="M4887" i="3"/>
  <c r="N4887" i="3" s="1"/>
  <c r="O4887" i="3" s="1"/>
  <c r="M4888" i="3"/>
  <c r="N4888" i="3" s="1"/>
  <c r="O4888" i="3" s="1"/>
  <c r="M4889" i="3"/>
  <c r="N4889" i="3" s="1"/>
  <c r="O4889" i="3" s="1"/>
  <c r="M4890" i="3"/>
  <c r="N4890" i="3" s="1"/>
  <c r="O4890" i="3" s="1"/>
  <c r="M4891" i="3"/>
  <c r="N4891" i="3" s="1"/>
  <c r="O4891" i="3" s="1"/>
  <c r="M4892" i="3"/>
  <c r="N4892" i="3" s="1"/>
  <c r="O4892" i="3" s="1"/>
  <c r="M4893" i="3"/>
  <c r="N4893" i="3" s="1"/>
  <c r="O4893" i="3" s="1"/>
  <c r="M4894" i="3"/>
  <c r="N4894" i="3" s="1"/>
  <c r="O4894" i="3" s="1"/>
  <c r="M4895" i="3"/>
  <c r="N4895" i="3" s="1"/>
  <c r="O4895" i="3" s="1"/>
  <c r="M4896" i="3"/>
  <c r="N4896" i="3" s="1"/>
  <c r="O4896" i="3" s="1"/>
  <c r="M4897" i="3"/>
  <c r="N4897" i="3" s="1"/>
  <c r="O4897" i="3" s="1"/>
  <c r="M4898" i="3"/>
  <c r="N4898" i="3" s="1"/>
  <c r="O4898" i="3" s="1"/>
  <c r="M4899" i="3"/>
  <c r="N4899" i="3" s="1"/>
  <c r="O4899" i="3" s="1"/>
  <c r="M4900" i="3"/>
  <c r="N4900" i="3" s="1"/>
  <c r="O4900" i="3" s="1"/>
  <c r="M4901" i="3"/>
  <c r="N4901" i="3" s="1"/>
  <c r="O4901" i="3" s="1"/>
  <c r="M4902" i="3"/>
  <c r="N4902" i="3" s="1"/>
  <c r="O4902" i="3" s="1"/>
  <c r="M4903" i="3"/>
  <c r="N4903" i="3" s="1"/>
  <c r="O4903" i="3" s="1"/>
  <c r="M4904" i="3"/>
  <c r="N4904" i="3" s="1"/>
  <c r="O4904" i="3" s="1"/>
  <c r="M4905" i="3"/>
  <c r="N4905" i="3" s="1"/>
  <c r="O4905" i="3" s="1"/>
  <c r="M4906" i="3"/>
  <c r="N4906" i="3" s="1"/>
  <c r="O4906" i="3" s="1"/>
  <c r="M4907" i="3"/>
  <c r="N4907" i="3" s="1"/>
  <c r="O4907" i="3" s="1"/>
  <c r="M4908" i="3"/>
  <c r="N4908" i="3" s="1"/>
  <c r="O4908" i="3" s="1"/>
  <c r="M4909" i="3"/>
  <c r="N4909" i="3" s="1"/>
  <c r="O4909" i="3" s="1"/>
  <c r="M4910" i="3"/>
  <c r="N4910" i="3" s="1"/>
  <c r="O4910" i="3" s="1"/>
  <c r="M4911" i="3"/>
  <c r="N4911" i="3" s="1"/>
  <c r="O4911" i="3" s="1"/>
  <c r="M4912" i="3"/>
  <c r="N4912" i="3" s="1"/>
  <c r="O4912" i="3" s="1"/>
  <c r="M4913" i="3"/>
  <c r="N4913" i="3" s="1"/>
  <c r="O4913" i="3" s="1"/>
  <c r="M4914" i="3"/>
  <c r="N4914" i="3" s="1"/>
  <c r="O4914" i="3" s="1"/>
  <c r="M4915" i="3"/>
  <c r="N4915" i="3" s="1"/>
  <c r="O4915" i="3" s="1"/>
  <c r="M4916" i="3"/>
  <c r="N4916" i="3" s="1"/>
  <c r="O4916" i="3" s="1"/>
  <c r="M4917" i="3"/>
  <c r="N4917" i="3" s="1"/>
  <c r="O4917" i="3" s="1"/>
  <c r="M4918" i="3"/>
  <c r="N4918" i="3" s="1"/>
  <c r="O4918" i="3" s="1"/>
  <c r="M4919" i="3"/>
  <c r="N4919" i="3" s="1"/>
  <c r="O4919" i="3" s="1"/>
  <c r="M4920" i="3"/>
  <c r="N4920" i="3" s="1"/>
  <c r="O4920" i="3" s="1"/>
  <c r="M4921" i="3"/>
  <c r="N4921" i="3" s="1"/>
  <c r="O4921" i="3" s="1"/>
  <c r="M4922" i="3"/>
  <c r="N4922" i="3" s="1"/>
  <c r="O4922" i="3" s="1"/>
  <c r="M4923" i="3"/>
  <c r="N4923" i="3" s="1"/>
  <c r="O4923" i="3" s="1"/>
  <c r="M4924" i="3"/>
  <c r="N4924" i="3" s="1"/>
  <c r="O4924" i="3" s="1"/>
  <c r="M4925" i="3"/>
  <c r="N4925" i="3" s="1"/>
  <c r="O4925" i="3" s="1"/>
  <c r="M4926" i="3"/>
  <c r="N4926" i="3" s="1"/>
  <c r="O4926" i="3" s="1"/>
  <c r="M4927" i="3"/>
  <c r="N4927" i="3" s="1"/>
  <c r="O4927" i="3" s="1"/>
  <c r="M4928" i="3"/>
  <c r="N4928" i="3" s="1"/>
  <c r="O4928" i="3" s="1"/>
  <c r="M4929" i="3"/>
  <c r="N4929" i="3" s="1"/>
  <c r="O4929" i="3" s="1"/>
  <c r="M4930" i="3"/>
  <c r="N4930" i="3" s="1"/>
  <c r="O4930" i="3" s="1"/>
  <c r="M4931" i="3"/>
  <c r="N4931" i="3" s="1"/>
  <c r="O4931" i="3" s="1"/>
  <c r="M4932" i="3"/>
  <c r="N4932" i="3" s="1"/>
  <c r="O4932" i="3" s="1"/>
  <c r="M4933" i="3"/>
  <c r="N4933" i="3" s="1"/>
  <c r="O4933" i="3" s="1"/>
  <c r="M4934" i="3"/>
  <c r="N4934" i="3" s="1"/>
  <c r="O4934" i="3" s="1"/>
  <c r="M4935" i="3"/>
  <c r="N4935" i="3" s="1"/>
  <c r="O4935" i="3" s="1"/>
  <c r="M4936" i="3"/>
  <c r="N4936" i="3" s="1"/>
  <c r="O4936" i="3" s="1"/>
  <c r="M4937" i="3"/>
  <c r="N4937" i="3" s="1"/>
  <c r="O4937" i="3" s="1"/>
  <c r="M4938" i="3"/>
  <c r="N4938" i="3" s="1"/>
  <c r="O4938" i="3" s="1"/>
  <c r="M4939" i="3"/>
  <c r="N4939" i="3" s="1"/>
  <c r="O4939" i="3" s="1"/>
  <c r="M4940" i="3"/>
  <c r="N4940" i="3" s="1"/>
  <c r="O4940" i="3" s="1"/>
  <c r="M4941" i="3"/>
  <c r="N4941" i="3" s="1"/>
  <c r="O4941" i="3" s="1"/>
  <c r="M4942" i="3"/>
  <c r="N4942" i="3" s="1"/>
  <c r="O4942" i="3" s="1"/>
  <c r="M4943" i="3"/>
  <c r="N4943" i="3" s="1"/>
  <c r="O4943" i="3" s="1"/>
  <c r="M4944" i="3"/>
  <c r="N4944" i="3" s="1"/>
  <c r="O4944" i="3" s="1"/>
  <c r="M4945" i="3"/>
  <c r="N4945" i="3" s="1"/>
  <c r="O4945" i="3" s="1"/>
  <c r="M4946" i="3"/>
  <c r="N4946" i="3" s="1"/>
  <c r="O4946" i="3" s="1"/>
  <c r="M4947" i="3"/>
  <c r="N4947" i="3" s="1"/>
  <c r="O4947" i="3" s="1"/>
  <c r="M4948" i="3"/>
  <c r="N4948" i="3" s="1"/>
  <c r="O4948" i="3" s="1"/>
  <c r="M4949" i="3"/>
  <c r="N4949" i="3" s="1"/>
  <c r="O4949" i="3" s="1"/>
  <c r="M4950" i="3"/>
  <c r="N4950" i="3" s="1"/>
  <c r="O4950" i="3" s="1"/>
  <c r="M4951" i="3"/>
  <c r="N4951" i="3" s="1"/>
  <c r="O4951" i="3" s="1"/>
  <c r="M4952" i="3"/>
  <c r="N4952" i="3" s="1"/>
  <c r="O4952" i="3" s="1"/>
  <c r="M4953" i="3"/>
  <c r="N4953" i="3" s="1"/>
  <c r="O4953" i="3" s="1"/>
  <c r="M4954" i="3"/>
  <c r="N4954" i="3" s="1"/>
  <c r="O4954" i="3" s="1"/>
  <c r="M4955" i="3"/>
  <c r="N4955" i="3" s="1"/>
  <c r="O4955" i="3" s="1"/>
  <c r="M4956" i="3"/>
  <c r="N4956" i="3" s="1"/>
  <c r="O4956" i="3" s="1"/>
  <c r="M4957" i="3"/>
  <c r="N4957" i="3" s="1"/>
  <c r="O4957" i="3" s="1"/>
  <c r="M4958" i="3"/>
  <c r="N4958" i="3" s="1"/>
  <c r="O4958" i="3" s="1"/>
  <c r="M4959" i="3"/>
  <c r="N4959" i="3" s="1"/>
  <c r="O4959" i="3" s="1"/>
  <c r="M4960" i="3"/>
  <c r="N4960" i="3" s="1"/>
  <c r="O4960" i="3" s="1"/>
  <c r="M4961" i="3"/>
  <c r="N4961" i="3" s="1"/>
  <c r="O4961" i="3" s="1"/>
  <c r="M4962" i="3"/>
  <c r="N4962" i="3" s="1"/>
  <c r="O4962" i="3" s="1"/>
  <c r="M4963" i="3"/>
  <c r="N4963" i="3" s="1"/>
  <c r="O4963" i="3" s="1"/>
  <c r="M4964" i="3"/>
  <c r="N4964" i="3" s="1"/>
  <c r="O4964" i="3" s="1"/>
  <c r="M4965" i="3"/>
  <c r="N4965" i="3" s="1"/>
  <c r="O4965" i="3" s="1"/>
  <c r="M4966" i="3"/>
  <c r="N4966" i="3" s="1"/>
  <c r="O4966" i="3" s="1"/>
  <c r="M4967" i="3"/>
  <c r="N4967" i="3" s="1"/>
  <c r="O4967" i="3" s="1"/>
  <c r="M4968" i="3"/>
  <c r="N4968" i="3" s="1"/>
  <c r="O4968" i="3" s="1"/>
  <c r="M4969" i="3"/>
  <c r="N4969" i="3" s="1"/>
  <c r="O4969" i="3" s="1"/>
  <c r="M4970" i="3"/>
  <c r="N4970" i="3" s="1"/>
  <c r="O4970" i="3" s="1"/>
  <c r="M4971" i="3"/>
  <c r="N4971" i="3" s="1"/>
  <c r="O4971" i="3" s="1"/>
  <c r="M4972" i="3"/>
  <c r="N4972" i="3" s="1"/>
  <c r="O4972" i="3" s="1"/>
  <c r="M4973" i="3"/>
  <c r="N4973" i="3" s="1"/>
  <c r="O4973" i="3" s="1"/>
  <c r="M4974" i="3"/>
  <c r="N4974" i="3" s="1"/>
  <c r="O4974" i="3" s="1"/>
  <c r="M4975" i="3"/>
  <c r="N4975" i="3" s="1"/>
  <c r="O4975" i="3" s="1"/>
  <c r="M4976" i="3"/>
  <c r="N4976" i="3" s="1"/>
  <c r="O4976" i="3" s="1"/>
  <c r="M4977" i="3"/>
  <c r="N4977" i="3" s="1"/>
  <c r="O4977" i="3" s="1"/>
  <c r="M4978" i="3"/>
  <c r="N4978" i="3" s="1"/>
  <c r="O4978" i="3" s="1"/>
  <c r="M4979" i="3"/>
  <c r="N4979" i="3" s="1"/>
  <c r="O4979" i="3" s="1"/>
  <c r="M4980" i="3"/>
  <c r="N4980" i="3" s="1"/>
  <c r="O4980" i="3" s="1"/>
  <c r="M4981" i="3"/>
  <c r="N4981" i="3" s="1"/>
  <c r="O4981" i="3" s="1"/>
  <c r="M4982" i="3"/>
  <c r="N4982" i="3" s="1"/>
  <c r="O4982" i="3" s="1"/>
  <c r="M4983" i="3"/>
  <c r="N4983" i="3" s="1"/>
  <c r="O4983" i="3" s="1"/>
  <c r="M4984" i="3"/>
  <c r="N4984" i="3" s="1"/>
  <c r="O4984" i="3" s="1"/>
  <c r="M4985" i="3"/>
  <c r="N4985" i="3" s="1"/>
  <c r="O4985" i="3" s="1"/>
  <c r="M4986" i="3"/>
  <c r="N4986" i="3" s="1"/>
  <c r="O4986" i="3" s="1"/>
  <c r="M4987" i="3"/>
  <c r="N4987" i="3" s="1"/>
  <c r="O4987" i="3" s="1"/>
  <c r="M4988" i="3"/>
  <c r="N4988" i="3" s="1"/>
  <c r="O4988" i="3" s="1"/>
  <c r="M4989" i="3"/>
  <c r="N4989" i="3" s="1"/>
  <c r="O4989" i="3" s="1"/>
  <c r="M4990" i="3"/>
  <c r="N4990" i="3" s="1"/>
  <c r="O4990" i="3" s="1"/>
  <c r="M4991" i="3"/>
  <c r="N4991" i="3" s="1"/>
  <c r="O4991" i="3" s="1"/>
  <c r="M4992" i="3"/>
  <c r="N4992" i="3" s="1"/>
  <c r="O4992" i="3" s="1"/>
  <c r="M4993" i="3"/>
  <c r="N4993" i="3" s="1"/>
  <c r="O4993" i="3" s="1"/>
  <c r="M4994" i="3"/>
  <c r="N4994" i="3" s="1"/>
  <c r="O4994" i="3" s="1"/>
  <c r="M4995" i="3"/>
  <c r="N4995" i="3" s="1"/>
  <c r="O4995" i="3" s="1"/>
  <c r="M4996" i="3"/>
  <c r="N4996" i="3" s="1"/>
  <c r="O4996" i="3" s="1"/>
  <c r="M4997" i="3"/>
  <c r="N4997" i="3" s="1"/>
  <c r="O4997" i="3" s="1"/>
  <c r="M4998" i="3"/>
  <c r="N4998" i="3" s="1"/>
  <c r="O4998" i="3" s="1"/>
  <c r="M4999" i="3"/>
  <c r="N4999" i="3" s="1"/>
  <c r="O4999" i="3" s="1"/>
  <c r="M5000" i="3"/>
  <c r="N5000" i="3" s="1"/>
  <c r="O5000" i="3" s="1"/>
  <c r="M5001" i="3"/>
  <c r="N5001" i="3" s="1"/>
  <c r="O5001" i="3" s="1"/>
  <c r="M5002" i="3"/>
  <c r="N5002" i="3" s="1"/>
  <c r="O5002" i="3" s="1"/>
  <c r="M5003" i="3"/>
  <c r="N5003" i="3" s="1"/>
  <c r="O5003" i="3" s="1"/>
  <c r="M5004" i="3"/>
  <c r="N5004" i="3" s="1"/>
  <c r="O5004" i="3" s="1"/>
  <c r="M5005" i="3"/>
  <c r="N5005" i="3" s="1"/>
  <c r="O5005" i="3" s="1"/>
  <c r="M5006" i="3"/>
  <c r="N5006" i="3" s="1"/>
  <c r="O5006" i="3" s="1"/>
  <c r="M5007" i="3"/>
  <c r="N5007" i="3" s="1"/>
  <c r="O5007" i="3" s="1"/>
  <c r="M5008" i="3"/>
  <c r="N5008" i="3" s="1"/>
  <c r="O5008" i="3" s="1"/>
  <c r="M5009" i="3"/>
  <c r="N5009" i="3" s="1"/>
  <c r="O5009" i="3" s="1"/>
  <c r="M5010" i="3"/>
  <c r="N5010" i="3" s="1"/>
  <c r="O5010" i="3" s="1"/>
  <c r="M5011" i="3"/>
  <c r="N5011" i="3" s="1"/>
  <c r="O5011" i="3" s="1"/>
  <c r="M5012" i="3"/>
  <c r="N5012" i="3" s="1"/>
  <c r="O5012" i="3" s="1"/>
  <c r="M5013" i="3"/>
  <c r="N5013" i="3" s="1"/>
  <c r="O5013" i="3" s="1"/>
  <c r="M5014" i="3"/>
  <c r="N5014" i="3" s="1"/>
  <c r="O5014" i="3" s="1"/>
  <c r="M5015" i="3"/>
  <c r="N5015" i="3" s="1"/>
  <c r="O5015" i="3" s="1"/>
  <c r="M5016" i="3"/>
  <c r="N5016" i="3" s="1"/>
  <c r="O5016" i="3" s="1"/>
  <c r="M5017" i="3"/>
  <c r="N5017" i="3" s="1"/>
  <c r="O5017" i="3" s="1"/>
  <c r="M5018" i="3"/>
  <c r="N5018" i="3" s="1"/>
  <c r="O5018" i="3" s="1"/>
  <c r="M5019" i="3"/>
  <c r="N5019" i="3" s="1"/>
  <c r="O5019" i="3" s="1"/>
  <c r="M5020" i="3"/>
  <c r="N5020" i="3" s="1"/>
  <c r="O5020" i="3" s="1"/>
  <c r="M5021" i="3"/>
  <c r="N5021" i="3" s="1"/>
  <c r="O5021" i="3" s="1"/>
  <c r="M5022" i="3"/>
  <c r="N5022" i="3" s="1"/>
  <c r="O5022" i="3" s="1"/>
  <c r="M5023" i="3"/>
  <c r="N5023" i="3" s="1"/>
  <c r="O5023" i="3" s="1"/>
  <c r="M5024" i="3"/>
  <c r="N5024" i="3" s="1"/>
  <c r="O5024" i="3" s="1"/>
  <c r="M5025" i="3"/>
  <c r="N5025" i="3" s="1"/>
  <c r="O5025" i="3" s="1"/>
  <c r="M5026" i="3"/>
  <c r="N5026" i="3" s="1"/>
  <c r="O5026" i="3" s="1"/>
  <c r="M5027" i="3"/>
  <c r="N5027" i="3" s="1"/>
  <c r="O5027" i="3" s="1"/>
  <c r="M5028" i="3"/>
  <c r="N5028" i="3" s="1"/>
  <c r="O5028" i="3" s="1"/>
  <c r="M5029" i="3"/>
  <c r="N5029" i="3" s="1"/>
  <c r="O5029" i="3" s="1"/>
  <c r="M5030" i="3"/>
  <c r="N5030" i="3" s="1"/>
  <c r="O5030" i="3" s="1"/>
  <c r="M5031" i="3"/>
  <c r="N5031" i="3" s="1"/>
  <c r="O5031" i="3" s="1"/>
  <c r="M5032" i="3"/>
  <c r="N5032" i="3" s="1"/>
  <c r="O5032" i="3" s="1"/>
  <c r="M5033" i="3"/>
  <c r="N5033" i="3" s="1"/>
  <c r="O5033" i="3" s="1"/>
  <c r="M5034" i="3"/>
  <c r="N5034" i="3" s="1"/>
  <c r="O5034" i="3" s="1"/>
  <c r="M5035" i="3"/>
  <c r="N5035" i="3" s="1"/>
  <c r="O5035" i="3" s="1"/>
  <c r="M5036" i="3"/>
  <c r="N5036" i="3" s="1"/>
  <c r="O5036" i="3" s="1"/>
  <c r="M5037" i="3"/>
  <c r="N5037" i="3" s="1"/>
  <c r="O5037" i="3" s="1"/>
  <c r="M5038" i="3"/>
  <c r="N5038" i="3" s="1"/>
  <c r="O5038" i="3" s="1"/>
  <c r="M5039" i="3"/>
  <c r="N5039" i="3" s="1"/>
  <c r="O5039" i="3" s="1"/>
  <c r="M5040" i="3"/>
  <c r="N5040" i="3" s="1"/>
  <c r="O5040" i="3" s="1"/>
  <c r="M5041" i="3"/>
  <c r="N5041" i="3" s="1"/>
  <c r="O5041" i="3" s="1"/>
  <c r="M5042" i="3"/>
  <c r="N5042" i="3" s="1"/>
  <c r="O5042" i="3" s="1"/>
  <c r="M5043" i="3"/>
  <c r="N5043" i="3" s="1"/>
  <c r="O5043" i="3" s="1"/>
  <c r="M5044" i="3"/>
  <c r="N5044" i="3" s="1"/>
  <c r="O5044" i="3" s="1"/>
  <c r="M5045" i="3"/>
  <c r="N5045" i="3" s="1"/>
  <c r="O5045" i="3" s="1"/>
  <c r="M5046" i="3"/>
  <c r="N5046" i="3" s="1"/>
  <c r="O5046" i="3" s="1"/>
  <c r="M5047" i="3"/>
  <c r="N5047" i="3" s="1"/>
  <c r="O5047" i="3" s="1"/>
  <c r="M5048" i="3"/>
  <c r="N5048" i="3" s="1"/>
  <c r="O5048" i="3" s="1"/>
  <c r="M5049" i="3"/>
  <c r="N5049" i="3" s="1"/>
  <c r="O5049" i="3" s="1"/>
  <c r="M5050" i="3"/>
  <c r="N5050" i="3" s="1"/>
  <c r="O5050" i="3" s="1"/>
  <c r="M5051" i="3"/>
  <c r="N5051" i="3" s="1"/>
  <c r="O5051" i="3" s="1"/>
  <c r="M5052" i="3"/>
  <c r="N5052" i="3" s="1"/>
  <c r="O5052" i="3" s="1"/>
  <c r="M5053" i="3"/>
  <c r="N5053" i="3" s="1"/>
  <c r="O5053" i="3" s="1"/>
  <c r="M5054" i="3"/>
  <c r="N5054" i="3" s="1"/>
  <c r="O5054" i="3" s="1"/>
  <c r="M5055" i="3"/>
  <c r="N5055" i="3" s="1"/>
  <c r="O5055" i="3" s="1"/>
  <c r="M5056" i="3"/>
  <c r="N5056" i="3" s="1"/>
  <c r="O5056" i="3" s="1"/>
  <c r="M5057" i="3"/>
  <c r="N5057" i="3" s="1"/>
  <c r="O5057" i="3" s="1"/>
  <c r="M5058" i="3"/>
  <c r="N5058" i="3" s="1"/>
  <c r="O5058" i="3" s="1"/>
  <c r="M5059" i="3"/>
  <c r="N5059" i="3" s="1"/>
  <c r="O5059" i="3" s="1"/>
  <c r="M5060" i="3"/>
  <c r="N5060" i="3" s="1"/>
  <c r="O5060" i="3" s="1"/>
  <c r="M5061" i="3"/>
  <c r="N5061" i="3" s="1"/>
  <c r="O5061" i="3" s="1"/>
  <c r="M5062" i="3"/>
  <c r="N5062" i="3" s="1"/>
  <c r="O5062" i="3" s="1"/>
  <c r="M5063" i="3"/>
  <c r="N5063" i="3" s="1"/>
  <c r="O5063" i="3" s="1"/>
  <c r="M5064" i="3"/>
  <c r="N5064" i="3" s="1"/>
  <c r="O5064" i="3" s="1"/>
  <c r="M5065" i="3"/>
  <c r="N5065" i="3" s="1"/>
  <c r="O5065" i="3" s="1"/>
  <c r="M5066" i="3"/>
  <c r="N5066" i="3" s="1"/>
  <c r="O5066" i="3" s="1"/>
  <c r="M5067" i="3"/>
  <c r="N5067" i="3" s="1"/>
  <c r="O5067" i="3" s="1"/>
  <c r="M5068" i="3"/>
  <c r="N5068" i="3" s="1"/>
  <c r="O5068" i="3" s="1"/>
  <c r="M5069" i="3"/>
  <c r="N5069" i="3" s="1"/>
  <c r="O5069" i="3" s="1"/>
  <c r="M5070" i="3"/>
  <c r="N5070" i="3" s="1"/>
  <c r="O5070" i="3" s="1"/>
  <c r="M5071" i="3"/>
  <c r="N5071" i="3" s="1"/>
  <c r="O5071" i="3" s="1"/>
  <c r="M5072" i="3"/>
  <c r="N5072" i="3" s="1"/>
  <c r="O5072" i="3" s="1"/>
  <c r="M5073" i="3"/>
  <c r="N5073" i="3" s="1"/>
  <c r="O5073" i="3" s="1"/>
  <c r="M5074" i="3"/>
  <c r="N5074" i="3" s="1"/>
  <c r="O5074" i="3" s="1"/>
  <c r="M5075" i="3"/>
  <c r="N5075" i="3" s="1"/>
  <c r="O5075" i="3" s="1"/>
  <c r="M5076" i="3"/>
  <c r="N5076" i="3" s="1"/>
  <c r="O5076" i="3" s="1"/>
  <c r="M5077" i="3"/>
  <c r="N5077" i="3" s="1"/>
  <c r="O5077" i="3" s="1"/>
  <c r="M5078" i="3"/>
  <c r="N5078" i="3" s="1"/>
  <c r="O5078" i="3" s="1"/>
  <c r="M5079" i="3"/>
  <c r="N5079" i="3" s="1"/>
  <c r="O5079" i="3" s="1"/>
  <c r="M5080" i="3"/>
  <c r="N5080" i="3" s="1"/>
  <c r="O5080" i="3" s="1"/>
  <c r="M5081" i="3"/>
  <c r="N5081" i="3" s="1"/>
  <c r="O5081" i="3" s="1"/>
  <c r="M5082" i="3"/>
  <c r="N5082" i="3" s="1"/>
  <c r="O5082" i="3" s="1"/>
  <c r="M5083" i="3"/>
  <c r="N5083" i="3" s="1"/>
  <c r="O5083" i="3" s="1"/>
  <c r="M5084" i="3"/>
  <c r="N5084" i="3" s="1"/>
  <c r="O5084" i="3" s="1"/>
  <c r="M5085" i="3"/>
  <c r="N5085" i="3" s="1"/>
  <c r="O5085" i="3" s="1"/>
  <c r="M5086" i="3"/>
  <c r="N5086" i="3" s="1"/>
  <c r="O5086" i="3" s="1"/>
  <c r="M5087" i="3"/>
  <c r="N5087" i="3" s="1"/>
  <c r="O5087" i="3" s="1"/>
  <c r="M5088" i="3"/>
  <c r="N5088" i="3" s="1"/>
  <c r="O5088" i="3" s="1"/>
  <c r="M5089" i="3"/>
  <c r="N5089" i="3" s="1"/>
  <c r="O5089" i="3" s="1"/>
  <c r="M5090" i="3"/>
  <c r="N5090" i="3" s="1"/>
  <c r="O5090" i="3" s="1"/>
  <c r="M5091" i="3"/>
  <c r="N5091" i="3" s="1"/>
  <c r="O5091" i="3" s="1"/>
  <c r="M5092" i="3"/>
  <c r="N5092" i="3" s="1"/>
  <c r="O5092" i="3" s="1"/>
  <c r="M5093" i="3"/>
  <c r="N5093" i="3" s="1"/>
  <c r="O5093" i="3" s="1"/>
  <c r="M5094" i="3"/>
  <c r="N5094" i="3" s="1"/>
  <c r="O5094" i="3" s="1"/>
  <c r="M5095" i="3"/>
  <c r="N5095" i="3" s="1"/>
  <c r="O5095" i="3" s="1"/>
  <c r="M5096" i="3"/>
  <c r="N5096" i="3" s="1"/>
  <c r="O5096" i="3" s="1"/>
  <c r="M5097" i="3"/>
  <c r="N5097" i="3" s="1"/>
  <c r="O5097" i="3" s="1"/>
  <c r="M5098" i="3"/>
  <c r="N5098" i="3" s="1"/>
  <c r="O5098" i="3" s="1"/>
  <c r="M5099" i="3"/>
  <c r="N5099" i="3" s="1"/>
  <c r="O5099" i="3" s="1"/>
  <c r="M5100" i="3"/>
  <c r="N5100" i="3" s="1"/>
  <c r="O5100" i="3" s="1"/>
  <c r="M5101" i="3"/>
  <c r="N5101" i="3" s="1"/>
  <c r="O5101" i="3" s="1"/>
  <c r="M5102" i="3"/>
  <c r="N5102" i="3" s="1"/>
  <c r="O5102" i="3" s="1"/>
  <c r="M5103" i="3"/>
  <c r="N5103" i="3" s="1"/>
  <c r="O5103" i="3" s="1"/>
  <c r="M5104" i="3"/>
  <c r="N5104" i="3" s="1"/>
  <c r="O5104" i="3" s="1"/>
  <c r="M5105" i="3"/>
  <c r="N5105" i="3" s="1"/>
  <c r="O5105" i="3" s="1"/>
  <c r="M5106" i="3"/>
  <c r="N5106" i="3" s="1"/>
  <c r="O5106" i="3" s="1"/>
  <c r="M5107" i="3"/>
  <c r="N5107" i="3" s="1"/>
  <c r="O5107" i="3" s="1"/>
  <c r="M5108" i="3"/>
  <c r="N5108" i="3" s="1"/>
  <c r="O5108" i="3" s="1"/>
  <c r="M5109" i="3"/>
  <c r="N5109" i="3" s="1"/>
  <c r="O5109" i="3" s="1"/>
  <c r="M5110" i="3"/>
  <c r="N5110" i="3" s="1"/>
  <c r="O5110" i="3" s="1"/>
  <c r="M5111" i="3"/>
  <c r="N5111" i="3" s="1"/>
  <c r="O5111" i="3" s="1"/>
  <c r="M5112" i="3"/>
  <c r="N5112" i="3" s="1"/>
  <c r="O5112" i="3" s="1"/>
  <c r="M5113" i="3"/>
  <c r="N5113" i="3" s="1"/>
  <c r="O5113" i="3" s="1"/>
  <c r="M5114" i="3"/>
  <c r="N5114" i="3" s="1"/>
  <c r="O5114" i="3" s="1"/>
  <c r="M5115" i="3"/>
  <c r="N5115" i="3" s="1"/>
  <c r="O5115" i="3" s="1"/>
  <c r="M5116" i="3"/>
  <c r="N5116" i="3" s="1"/>
  <c r="O5116" i="3" s="1"/>
  <c r="M5117" i="3"/>
  <c r="N5117" i="3" s="1"/>
  <c r="O5117" i="3" s="1"/>
  <c r="M5118" i="3"/>
  <c r="N5118" i="3" s="1"/>
  <c r="O5118" i="3" s="1"/>
  <c r="M5119" i="3"/>
  <c r="N5119" i="3" s="1"/>
  <c r="O5119" i="3" s="1"/>
  <c r="M5120" i="3"/>
  <c r="N5120" i="3" s="1"/>
  <c r="O5120" i="3" s="1"/>
  <c r="M5121" i="3"/>
  <c r="N5121" i="3" s="1"/>
  <c r="O5121" i="3" s="1"/>
  <c r="M5122" i="3"/>
  <c r="N5122" i="3" s="1"/>
  <c r="O5122" i="3" s="1"/>
  <c r="M5123" i="3"/>
  <c r="N5123" i="3" s="1"/>
  <c r="O5123" i="3" s="1"/>
  <c r="M5124" i="3"/>
  <c r="N5124" i="3" s="1"/>
  <c r="O5124" i="3" s="1"/>
  <c r="M5125" i="3"/>
  <c r="N5125" i="3" s="1"/>
  <c r="O5125" i="3" s="1"/>
  <c r="M5126" i="3"/>
  <c r="N5126" i="3" s="1"/>
  <c r="O5126" i="3" s="1"/>
  <c r="M5127" i="3"/>
  <c r="N5127" i="3" s="1"/>
  <c r="O5127" i="3" s="1"/>
  <c r="M5128" i="3"/>
  <c r="N5128" i="3" s="1"/>
  <c r="O5128" i="3" s="1"/>
  <c r="M5129" i="3"/>
  <c r="N5129" i="3" s="1"/>
  <c r="O5129" i="3" s="1"/>
  <c r="M5130" i="3"/>
  <c r="N5130" i="3" s="1"/>
  <c r="O5130" i="3" s="1"/>
  <c r="M5131" i="3"/>
  <c r="N5131" i="3" s="1"/>
  <c r="O5131" i="3" s="1"/>
  <c r="M5132" i="3"/>
  <c r="N5132" i="3" s="1"/>
  <c r="O5132" i="3" s="1"/>
  <c r="M5133" i="3"/>
  <c r="N5133" i="3" s="1"/>
  <c r="O5133" i="3" s="1"/>
  <c r="M5134" i="3"/>
  <c r="N5134" i="3" s="1"/>
  <c r="O5134" i="3" s="1"/>
  <c r="M5135" i="3"/>
  <c r="N5135" i="3" s="1"/>
  <c r="O5135" i="3" s="1"/>
  <c r="M5136" i="3"/>
  <c r="N5136" i="3" s="1"/>
  <c r="O5136" i="3" s="1"/>
  <c r="M5137" i="3"/>
  <c r="N5137" i="3" s="1"/>
  <c r="O5137" i="3" s="1"/>
  <c r="M5138" i="3"/>
  <c r="N5138" i="3" s="1"/>
  <c r="O5138" i="3" s="1"/>
  <c r="M5139" i="3"/>
  <c r="N5139" i="3" s="1"/>
  <c r="O5139" i="3" s="1"/>
  <c r="M5140" i="3"/>
  <c r="N5140" i="3" s="1"/>
  <c r="O5140" i="3" s="1"/>
  <c r="M5141" i="3"/>
  <c r="N5141" i="3" s="1"/>
  <c r="O5141" i="3" s="1"/>
  <c r="M5142" i="3"/>
  <c r="N5142" i="3" s="1"/>
  <c r="O5142" i="3" s="1"/>
  <c r="M5143" i="3"/>
  <c r="N5143" i="3" s="1"/>
  <c r="O5143" i="3" s="1"/>
  <c r="M5144" i="3"/>
  <c r="N5144" i="3" s="1"/>
  <c r="O5144" i="3" s="1"/>
  <c r="M5145" i="3"/>
  <c r="N5145" i="3" s="1"/>
  <c r="O5145" i="3" s="1"/>
  <c r="M5146" i="3"/>
  <c r="N5146" i="3" s="1"/>
  <c r="O5146" i="3" s="1"/>
  <c r="M5147" i="3"/>
  <c r="N5147" i="3" s="1"/>
  <c r="O5147" i="3" s="1"/>
  <c r="M5148" i="3"/>
  <c r="N5148" i="3" s="1"/>
  <c r="O5148" i="3" s="1"/>
  <c r="M5149" i="3"/>
  <c r="N5149" i="3" s="1"/>
  <c r="O5149" i="3" s="1"/>
  <c r="M5150" i="3"/>
  <c r="N5150" i="3" s="1"/>
  <c r="O5150" i="3" s="1"/>
  <c r="M5151" i="3"/>
  <c r="N5151" i="3" s="1"/>
  <c r="O5151" i="3" s="1"/>
  <c r="M5152" i="3"/>
  <c r="N5152" i="3" s="1"/>
  <c r="O5152" i="3" s="1"/>
  <c r="M5153" i="3"/>
  <c r="N5153" i="3" s="1"/>
  <c r="O5153" i="3" s="1"/>
  <c r="M5154" i="3"/>
  <c r="N5154" i="3" s="1"/>
  <c r="O5154" i="3" s="1"/>
  <c r="M5155" i="3"/>
  <c r="N5155" i="3" s="1"/>
  <c r="O5155" i="3" s="1"/>
  <c r="M5156" i="3"/>
  <c r="N5156" i="3" s="1"/>
  <c r="O5156" i="3" s="1"/>
  <c r="M5157" i="3"/>
  <c r="N5157" i="3" s="1"/>
  <c r="O5157" i="3" s="1"/>
  <c r="M5158" i="3"/>
  <c r="N5158" i="3" s="1"/>
  <c r="O5158" i="3" s="1"/>
  <c r="M5159" i="3"/>
  <c r="N5159" i="3" s="1"/>
  <c r="O5159" i="3" s="1"/>
  <c r="M5160" i="3"/>
  <c r="N5160" i="3" s="1"/>
  <c r="O5160" i="3" s="1"/>
  <c r="M5161" i="3"/>
  <c r="N5161" i="3" s="1"/>
  <c r="O5161" i="3" s="1"/>
  <c r="M5162" i="3"/>
  <c r="N5162" i="3" s="1"/>
  <c r="O5162" i="3" s="1"/>
  <c r="M5163" i="3"/>
  <c r="N5163" i="3" s="1"/>
  <c r="O5163" i="3" s="1"/>
  <c r="M5164" i="3"/>
  <c r="N5164" i="3" s="1"/>
  <c r="O5164" i="3" s="1"/>
  <c r="M5165" i="3"/>
  <c r="N5165" i="3" s="1"/>
  <c r="O5165" i="3" s="1"/>
  <c r="M5166" i="3"/>
  <c r="N5166" i="3" s="1"/>
  <c r="O5166" i="3" s="1"/>
  <c r="M5167" i="3"/>
  <c r="N5167" i="3" s="1"/>
  <c r="O5167" i="3" s="1"/>
  <c r="M5168" i="3"/>
  <c r="N5168" i="3" s="1"/>
  <c r="O5168" i="3" s="1"/>
  <c r="M5169" i="3"/>
  <c r="N5169" i="3" s="1"/>
  <c r="O5169" i="3" s="1"/>
  <c r="M5170" i="3"/>
  <c r="N5170" i="3" s="1"/>
  <c r="O5170" i="3" s="1"/>
  <c r="M5171" i="3"/>
  <c r="N5171" i="3" s="1"/>
  <c r="O5171" i="3" s="1"/>
  <c r="M5172" i="3"/>
  <c r="N5172" i="3" s="1"/>
  <c r="O5172" i="3" s="1"/>
  <c r="M5173" i="3"/>
  <c r="N5173" i="3" s="1"/>
  <c r="O5173" i="3" s="1"/>
  <c r="M5174" i="3"/>
  <c r="N5174" i="3" s="1"/>
  <c r="O5174" i="3" s="1"/>
  <c r="M5175" i="3"/>
  <c r="N5175" i="3" s="1"/>
  <c r="O5175" i="3" s="1"/>
  <c r="M5176" i="3"/>
  <c r="N5176" i="3" s="1"/>
  <c r="O5176" i="3" s="1"/>
  <c r="M5177" i="3"/>
  <c r="N5177" i="3" s="1"/>
  <c r="O5177" i="3" s="1"/>
  <c r="M5178" i="3"/>
  <c r="N5178" i="3" s="1"/>
  <c r="O5178" i="3" s="1"/>
  <c r="M5179" i="3"/>
  <c r="N5179" i="3" s="1"/>
  <c r="O5179" i="3" s="1"/>
  <c r="M5180" i="3"/>
  <c r="N5180" i="3" s="1"/>
  <c r="O5180" i="3" s="1"/>
  <c r="M5181" i="3"/>
  <c r="N5181" i="3" s="1"/>
  <c r="O5181" i="3" s="1"/>
  <c r="M5182" i="3"/>
  <c r="N5182" i="3" s="1"/>
  <c r="O5182" i="3" s="1"/>
  <c r="M5183" i="3"/>
  <c r="N5183" i="3" s="1"/>
  <c r="O5183" i="3" s="1"/>
  <c r="M5184" i="3"/>
  <c r="N5184" i="3" s="1"/>
  <c r="O5184" i="3" s="1"/>
  <c r="M5185" i="3"/>
  <c r="N5185" i="3" s="1"/>
  <c r="O5185" i="3" s="1"/>
  <c r="M5186" i="3"/>
  <c r="N5186" i="3" s="1"/>
  <c r="O5186" i="3" s="1"/>
  <c r="M5187" i="3"/>
  <c r="N5187" i="3" s="1"/>
  <c r="O5187" i="3" s="1"/>
  <c r="M5188" i="3"/>
  <c r="N5188" i="3" s="1"/>
  <c r="O5188" i="3" s="1"/>
  <c r="M5189" i="3"/>
  <c r="N5189" i="3" s="1"/>
  <c r="O5189" i="3" s="1"/>
  <c r="M5190" i="3"/>
  <c r="N5190" i="3" s="1"/>
  <c r="O5190" i="3" s="1"/>
  <c r="M5191" i="3"/>
  <c r="N5191" i="3" s="1"/>
  <c r="O5191" i="3" s="1"/>
  <c r="M5192" i="3"/>
  <c r="N5192" i="3" s="1"/>
  <c r="O5192" i="3" s="1"/>
  <c r="M5193" i="3"/>
  <c r="N5193" i="3" s="1"/>
  <c r="O5193" i="3" s="1"/>
  <c r="M5194" i="3"/>
  <c r="N5194" i="3" s="1"/>
  <c r="O5194" i="3" s="1"/>
  <c r="M5195" i="3"/>
  <c r="N5195" i="3" s="1"/>
  <c r="O5195" i="3" s="1"/>
  <c r="M5196" i="3"/>
  <c r="N5196" i="3" s="1"/>
  <c r="O5196" i="3" s="1"/>
  <c r="M5197" i="3"/>
  <c r="N5197" i="3" s="1"/>
  <c r="O5197" i="3" s="1"/>
  <c r="M5198" i="3"/>
  <c r="N5198" i="3" s="1"/>
  <c r="O5198" i="3" s="1"/>
  <c r="M5199" i="3"/>
  <c r="N5199" i="3" s="1"/>
  <c r="O5199" i="3" s="1"/>
  <c r="M5200" i="3"/>
  <c r="N5200" i="3" s="1"/>
  <c r="O5200" i="3" s="1"/>
  <c r="M5201" i="3"/>
  <c r="N5201" i="3" s="1"/>
  <c r="O5201" i="3" s="1"/>
  <c r="M5202" i="3"/>
  <c r="N5202" i="3" s="1"/>
  <c r="O5202" i="3" s="1"/>
  <c r="M5203" i="3"/>
  <c r="N5203" i="3" s="1"/>
  <c r="O5203" i="3" s="1"/>
  <c r="M5204" i="3"/>
  <c r="N5204" i="3" s="1"/>
  <c r="O5204" i="3" s="1"/>
  <c r="M5205" i="3"/>
  <c r="N5205" i="3" s="1"/>
  <c r="O5205" i="3" s="1"/>
  <c r="M5206" i="3"/>
  <c r="N5206" i="3" s="1"/>
  <c r="O5206" i="3" s="1"/>
  <c r="M5207" i="3"/>
  <c r="N5207" i="3" s="1"/>
  <c r="O5207" i="3" s="1"/>
  <c r="M5208" i="3"/>
  <c r="N5208" i="3" s="1"/>
  <c r="O5208" i="3" s="1"/>
  <c r="M5209" i="3"/>
  <c r="N5209" i="3" s="1"/>
  <c r="O5209" i="3" s="1"/>
  <c r="M5210" i="3"/>
  <c r="N5210" i="3" s="1"/>
  <c r="O5210" i="3" s="1"/>
  <c r="M5211" i="3"/>
  <c r="N5211" i="3" s="1"/>
  <c r="O5211" i="3" s="1"/>
  <c r="M5212" i="3"/>
  <c r="N5212" i="3" s="1"/>
  <c r="O5212" i="3" s="1"/>
  <c r="M5213" i="3"/>
  <c r="N5213" i="3" s="1"/>
  <c r="O5213" i="3" s="1"/>
  <c r="M5214" i="3"/>
  <c r="N5214" i="3" s="1"/>
  <c r="O5214" i="3" s="1"/>
  <c r="M5215" i="3"/>
  <c r="N5215" i="3" s="1"/>
  <c r="O5215" i="3" s="1"/>
  <c r="M5216" i="3"/>
  <c r="N5216" i="3" s="1"/>
  <c r="O5216" i="3" s="1"/>
  <c r="M5217" i="3"/>
  <c r="N5217" i="3" s="1"/>
  <c r="O5217" i="3" s="1"/>
  <c r="M5218" i="3"/>
  <c r="N5218" i="3" s="1"/>
  <c r="O5218" i="3" s="1"/>
  <c r="M5219" i="3"/>
  <c r="N5219" i="3" s="1"/>
  <c r="O5219" i="3" s="1"/>
  <c r="M5220" i="3"/>
  <c r="N5220" i="3" s="1"/>
  <c r="O5220" i="3" s="1"/>
  <c r="M5221" i="3"/>
  <c r="N5221" i="3" s="1"/>
  <c r="O5221" i="3" s="1"/>
  <c r="M5222" i="3"/>
  <c r="N5222" i="3" s="1"/>
  <c r="O5222" i="3" s="1"/>
  <c r="M5223" i="3"/>
  <c r="N5223" i="3" s="1"/>
  <c r="O5223" i="3" s="1"/>
  <c r="M5224" i="3"/>
  <c r="N5224" i="3" s="1"/>
  <c r="O5224" i="3" s="1"/>
  <c r="M5225" i="3"/>
  <c r="N5225" i="3" s="1"/>
  <c r="O5225" i="3" s="1"/>
  <c r="M5226" i="3"/>
  <c r="N5226" i="3" s="1"/>
  <c r="O5226" i="3" s="1"/>
  <c r="M5227" i="3"/>
  <c r="N5227" i="3" s="1"/>
  <c r="O5227" i="3" s="1"/>
  <c r="M5228" i="3"/>
  <c r="N5228" i="3" s="1"/>
  <c r="O5228" i="3" s="1"/>
  <c r="M5229" i="3"/>
  <c r="N5229" i="3" s="1"/>
  <c r="O5229" i="3" s="1"/>
  <c r="M5230" i="3"/>
  <c r="N5230" i="3" s="1"/>
  <c r="O5230" i="3" s="1"/>
  <c r="M5231" i="3"/>
  <c r="N5231" i="3" s="1"/>
  <c r="O5231" i="3" s="1"/>
  <c r="M5232" i="3"/>
  <c r="N5232" i="3" s="1"/>
  <c r="O5232" i="3" s="1"/>
  <c r="M5233" i="3"/>
  <c r="N5233" i="3" s="1"/>
  <c r="O5233" i="3" s="1"/>
  <c r="M5234" i="3"/>
  <c r="N5234" i="3" s="1"/>
  <c r="O5234" i="3" s="1"/>
  <c r="M5235" i="3"/>
  <c r="N5235" i="3" s="1"/>
  <c r="O5235" i="3" s="1"/>
  <c r="M5236" i="3"/>
  <c r="N5236" i="3" s="1"/>
  <c r="O5236" i="3" s="1"/>
  <c r="M5237" i="3"/>
  <c r="N5237" i="3" s="1"/>
  <c r="O5237" i="3" s="1"/>
  <c r="M5238" i="3"/>
  <c r="N5238" i="3" s="1"/>
  <c r="O5238" i="3" s="1"/>
  <c r="M5239" i="3"/>
  <c r="N5239" i="3" s="1"/>
  <c r="O5239" i="3" s="1"/>
  <c r="M5240" i="3"/>
  <c r="N5240" i="3" s="1"/>
  <c r="O5240" i="3" s="1"/>
  <c r="M5241" i="3"/>
  <c r="N5241" i="3" s="1"/>
  <c r="O5241" i="3" s="1"/>
  <c r="M5242" i="3"/>
  <c r="N5242" i="3" s="1"/>
  <c r="O5242" i="3" s="1"/>
  <c r="M5243" i="3"/>
  <c r="N5243" i="3" s="1"/>
  <c r="O5243" i="3" s="1"/>
  <c r="M5244" i="3"/>
  <c r="N5244" i="3" s="1"/>
  <c r="O5244" i="3" s="1"/>
  <c r="M5245" i="3"/>
  <c r="N5245" i="3" s="1"/>
  <c r="O5245" i="3" s="1"/>
  <c r="M5246" i="3"/>
  <c r="N5246" i="3" s="1"/>
  <c r="O5246" i="3" s="1"/>
  <c r="M5247" i="3"/>
  <c r="N5247" i="3" s="1"/>
  <c r="O5247" i="3" s="1"/>
  <c r="M5248" i="3"/>
  <c r="N5248" i="3" s="1"/>
  <c r="O5248" i="3" s="1"/>
  <c r="M5249" i="3"/>
  <c r="N5249" i="3" s="1"/>
  <c r="O5249" i="3" s="1"/>
  <c r="M5250" i="3"/>
  <c r="N5250" i="3" s="1"/>
  <c r="O5250" i="3" s="1"/>
  <c r="M5251" i="3"/>
  <c r="N5251" i="3" s="1"/>
  <c r="O5251" i="3" s="1"/>
  <c r="M5252" i="3"/>
  <c r="N5252" i="3" s="1"/>
  <c r="O5252" i="3" s="1"/>
  <c r="M5253" i="3"/>
  <c r="N5253" i="3" s="1"/>
  <c r="O5253" i="3" s="1"/>
  <c r="M5254" i="3"/>
  <c r="N5254" i="3" s="1"/>
  <c r="O5254" i="3" s="1"/>
  <c r="M5255" i="3"/>
  <c r="N5255" i="3" s="1"/>
  <c r="O5255" i="3" s="1"/>
  <c r="M5256" i="3"/>
  <c r="N5256" i="3" s="1"/>
  <c r="O5256" i="3" s="1"/>
  <c r="M5257" i="3"/>
  <c r="N5257" i="3" s="1"/>
  <c r="O5257" i="3" s="1"/>
  <c r="M5258" i="3"/>
  <c r="N5258" i="3" s="1"/>
  <c r="O5258" i="3" s="1"/>
  <c r="M5259" i="3"/>
  <c r="N5259" i="3" s="1"/>
  <c r="O5259" i="3" s="1"/>
  <c r="M5260" i="3"/>
  <c r="N5260" i="3" s="1"/>
  <c r="O5260" i="3" s="1"/>
  <c r="M5261" i="3"/>
  <c r="N5261" i="3" s="1"/>
  <c r="O5261" i="3" s="1"/>
  <c r="M5262" i="3"/>
  <c r="N5262" i="3" s="1"/>
  <c r="O5262" i="3" s="1"/>
  <c r="M5263" i="3"/>
  <c r="N5263" i="3" s="1"/>
  <c r="O5263" i="3" s="1"/>
  <c r="M5264" i="3"/>
  <c r="N5264" i="3" s="1"/>
  <c r="O5264" i="3" s="1"/>
  <c r="M5265" i="3"/>
  <c r="N5265" i="3" s="1"/>
  <c r="O5265" i="3" s="1"/>
  <c r="M5266" i="3"/>
  <c r="N5266" i="3" s="1"/>
  <c r="O5266" i="3" s="1"/>
  <c r="M5267" i="3"/>
  <c r="N5267" i="3" s="1"/>
  <c r="O5267" i="3" s="1"/>
  <c r="M5268" i="3"/>
  <c r="N5268" i="3" s="1"/>
  <c r="O5268" i="3" s="1"/>
  <c r="M5269" i="3"/>
  <c r="N5269" i="3" s="1"/>
  <c r="O5269" i="3" s="1"/>
  <c r="M5270" i="3"/>
  <c r="N5270" i="3" s="1"/>
  <c r="O5270" i="3" s="1"/>
  <c r="M5271" i="3"/>
  <c r="N5271" i="3" s="1"/>
  <c r="O5271" i="3" s="1"/>
  <c r="M5272" i="3"/>
  <c r="N5272" i="3" s="1"/>
  <c r="O5272" i="3" s="1"/>
  <c r="M5273" i="3"/>
  <c r="N5273" i="3" s="1"/>
  <c r="O5273" i="3" s="1"/>
  <c r="M5274" i="3"/>
  <c r="N5274" i="3" s="1"/>
  <c r="O5274" i="3" s="1"/>
  <c r="M5275" i="3"/>
  <c r="N5275" i="3" s="1"/>
  <c r="O5275" i="3" s="1"/>
  <c r="M5276" i="3"/>
  <c r="N5276" i="3" s="1"/>
  <c r="O5276" i="3" s="1"/>
  <c r="M5277" i="3"/>
  <c r="N5277" i="3" s="1"/>
  <c r="O5277" i="3" s="1"/>
  <c r="M5278" i="3"/>
  <c r="N5278" i="3" s="1"/>
  <c r="O5278" i="3" s="1"/>
  <c r="M5279" i="3"/>
  <c r="N5279" i="3" s="1"/>
  <c r="O5279" i="3" s="1"/>
  <c r="M5280" i="3"/>
  <c r="N5280" i="3" s="1"/>
  <c r="O5280" i="3" s="1"/>
  <c r="M5281" i="3"/>
  <c r="N5281" i="3" s="1"/>
  <c r="O5281" i="3" s="1"/>
  <c r="M5282" i="3"/>
  <c r="N5282" i="3" s="1"/>
  <c r="O5282" i="3" s="1"/>
  <c r="M5283" i="3"/>
  <c r="N5283" i="3" s="1"/>
  <c r="O5283" i="3" s="1"/>
  <c r="M5284" i="3"/>
  <c r="N5284" i="3" s="1"/>
  <c r="O5284" i="3" s="1"/>
  <c r="M5285" i="3"/>
  <c r="N5285" i="3" s="1"/>
  <c r="O5285" i="3" s="1"/>
  <c r="M5286" i="3"/>
  <c r="N5286" i="3" s="1"/>
  <c r="O5286" i="3" s="1"/>
  <c r="M5287" i="3"/>
  <c r="N5287" i="3" s="1"/>
  <c r="O5287" i="3" s="1"/>
  <c r="M5288" i="3"/>
  <c r="N5288" i="3" s="1"/>
  <c r="O5288" i="3" s="1"/>
  <c r="M5289" i="3"/>
  <c r="N5289" i="3" s="1"/>
  <c r="O5289" i="3" s="1"/>
  <c r="M5290" i="3"/>
  <c r="N5290" i="3" s="1"/>
  <c r="O5290" i="3" s="1"/>
  <c r="M5291" i="3"/>
  <c r="N5291" i="3" s="1"/>
  <c r="O5291" i="3" s="1"/>
  <c r="M5292" i="3"/>
  <c r="N5292" i="3" s="1"/>
  <c r="O5292" i="3" s="1"/>
  <c r="M5293" i="3"/>
  <c r="N5293" i="3" s="1"/>
  <c r="O5293" i="3" s="1"/>
  <c r="M5294" i="3"/>
  <c r="N5294" i="3" s="1"/>
  <c r="O5294" i="3" s="1"/>
  <c r="M5295" i="3"/>
  <c r="N5295" i="3" s="1"/>
  <c r="O5295" i="3" s="1"/>
  <c r="M5296" i="3"/>
  <c r="N5296" i="3" s="1"/>
  <c r="O5296" i="3" s="1"/>
  <c r="M5297" i="3"/>
  <c r="N5297" i="3" s="1"/>
  <c r="O5297" i="3" s="1"/>
  <c r="M5298" i="3"/>
  <c r="N5298" i="3" s="1"/>
  <c r="O5298" i="3" s="1"/>
  <c r="M5299" i="3"/>
  <c r="N5299" i="3" s="1"/>
  <c r="O5299" i="3" s="1"/>
  <c r="M5300" i="3"/>
  <c r="N5300" i="3" s="1"/>
  <c r="O5300" i="3" s="1"/>
  <c r="M5301" i="3"/>
  <c r="N5301" i="3" s="1"/>
  <c r="O5301" i="3" s="1"/>
  <c r="M5302" i="3"/>
  <c r="N5302" i="3" s="1"/>
  <c r="O5302" i="3" s="1"/>
  <c r="M5303" i="3"/>
  <c r="N5303" i="3" s="1"/>
  <c r="O5303" i="3" s="1"/>
  <c r="M5304" i="3"/>
  <c r="N5304" i="3" s="1"/>
  <c r="O5304" i="3" s="1"/>
  <c r="M5305" i="3"/>
  <c r="N5305" i="3" s="1"/>
  <c r="O5305" i="3" s="1"/>
  <c r="M5306" i="3"/>
  <c r="N5306" i="3" s="1"/>
  <c r="O5306" i="3" s="1"/>
  <c r="M5307" i="3"/>
  <c r="N5307" i="3" s="1"/>
  <c r="O5307" i="3" s="1"/>
  <c r="M5308" i="3"/>
  <c r="N5308" i="3" s="1"/>
  <c r="O5308" i="3" s="1"/>
  <c r="M5309" i="3"/>
  <c r="N5309" i="3" s="1"/>
  <c r="O5309" i="3" s="1"/>
  <c r="M5310" i="3"/>
  <c r="N5310" i="3" s="1"/>
  <c r="O5310" i="3" s="1"/>
  <c r="M5311" i="3"/>
  <c r="N5311" i="3" s="1"/>
  <c r="O5311" i="3" s="1"/>
  <c r="M5312" i="3"/>
  <c r="N5312" i="3" s="1"/>
  <c r="O5312" i="3" s="1"/>
  <c r="M5313" i="3"/>
  <c r="N5313" i="3" s="1"/>
  <c r="O5313" i="3" s="1"/>
  <c r="M5314" i="3"/>
  <c r="N5314" i="3" s="1"/>
  <c r="O5314" i="3" s="1"/>
  <c r="M5315" i="3"/>
  <c r="N5315" i="3" s="1"/>
  <c r="O5315" i="3" s="1"/>
  <c r="M5316" i="3"/>
  <c r="N5316" i="3" s="1"/>
  <c r="O5316" i="3" s="1"/>
  <c r="M5317" i="3"/>
  <c r="N5317" i="3" s="1"/>
  <c r="O5317" i="3" s="1"/>
  <c r="M5318" i="3"/>
  <c r="N5318" i="3" s="1"/>
  <c r="O5318" i="3" s="1"/>
  <c r="M5319" i="3"/>
  <c r="N5319" i="3" s="1"/>
  <c r="O5319" i="3" s="1"/>
  <c r="M5320" i="3"/>
  <c r="N5320" i="3" s="1"/>
  <c r="O5320" i="3" s="1"/>
  <c r="M5321" i="3"/>
  <c r="N5321" i="3" s="1"/>
  <c r="O5321" i="3" s="1"/>
  <c r="M5322" i="3"/>
  <c r="N5322" i="3" s="1"/>
  <c r="O5322" i="3" s="1"/>
  <c r="M5323" i="3"/>
  <c r="N5323" i="3" s="1"/>
  <c r="O5323" i="3" s="1"/>
  <c r="M5324" i="3"/>
  <c r="N5324" i="3" s="1"/>
  <c r="O5324" i="3" s="1"/>
  <c r="M5325" i="3"/>
  <c r="N5325" i="3" s="1"/>
  <c r="O5325" i="3" s="1"/>
  <c r="M5326" i="3"/>
  <c r="N5326" i="3" s="1"/>
  <c r="O5326" i="3" s="1"/>
  <c r="M5327" i="3"/>
  <c r="N5327" i="3" s="1"/>
  <c r="O5327" i="3" s="1"/>
  <c r="M5328" i="3"/>
  <c r="N5328" i="3" s="1"/>
  <c r="O5328" i="3" s="1"/>
  <c r="M5329" i="3"/>
  <c r="N5329" i="3" s="1"/>
  <c r="O5329" i="3" s="1"/>
  <c r="M5330" i="3"/>
  <c r="N5330" i="3" s="1"/>
  <c r="O5330" i="3" s="1"/>
  <c r="M5331" i="3"/>
  <c r="N5331" i="3" s="1"/>
  <c r="O5331" i="3" s="1"/>
  <c r="M5332" i="3"/>
  <c r="N5332" i="3" s="1"/>
  <c r="O5332" i="3" s="1"/>
  <c r="M5333" i="3"/>
  <c r="N5333" i="3" s="1"/>
  <c r="O5333" i="3" s="1"/>
  <c r="M5334" i="3"/>
  <c r="N5334" i="3" s="1"/>
  <c r="O5334" i="3" s="1"/>
  <c r="M5335" i="3"/>
  <c r="N5335" i="3" s="1"/>
  <c r="O5335" i="3" s="1"/>
  <c r="M5336" i="3"/>
  <c r="N5336" i="3" s="1"/>
  <c r="O5336" i="3" s="1"/>
  <c r="M5337" i="3"/>
  <c r="N5337" i="3" s="1"/>
  <c r="O5337" i="3" s="1"/>
  <c r="M5338" i="3"/>
  <c r="N5338" i="3" s="1"/>
  <c r="O5338" i="3" s="1"/>
  <c r="M5339" i="3"/>
  <c r="N5339" i="3" s="1"/>
  <c r="O5339" i="3" s="1"/>
  <c r="M5340" i="3"/>
  <c r="N5340" i="3" s="1"/>
  <c r="O5340" i="3" s="1"/>
  <c r="M5341" i="3"/>
  <c r="N5341" i="3" s="1"/>
  <c r="O5341" i="3" s="1"/>
  <c r="M5342" i="3"/>
  <c r="N5342" i="3" s="1"/>
  <c r="O5342" i="3" s="1"/>
  <c r="M5343" i="3"/>
  <c r="N5343" i="3" s="1"/>
  <c r="O5343" i="3" s="1"/>
  <c r="M5344" i="3"/>
  <c r="N5344" i="3" s="1"/>
  <c r="O5344" i="3" s="1"/>
  <c r="M5345" i="3"/>
  <c r="N5345" i="3" s="1"/>
  <c r="O5345" i="3" s="1"/>
  <c r="M5346" i="3"/>
  <c r="N5346" i="3" s="1"/>
  <c r="O5346" i="3" s="1"/>
  <c r="M5347" i="3"/>
  <c r="N5347" i="3" s="1"/>
  <c r="O5347" i="3" s="1"/>
  <c r="M5348" i="3"/>
  <c r="N5348" i="3" s="1"/>
  <c r="O5348" i="3" s="1"/>
  <c r="M5349" i="3"/>
  <c r="N5349" i="3" s="1"/>
  <c r="O5349" i="3" s="1"/>
  <c r="M5350" i="3"/>
  <c r="N5350" i="3" s="1"/>
  <c r="O5350" i="3" s="1"/>
  <c r="M5351" i="3"/>
  <c r="N5351" i="3" s="1"/>
  <c r="O5351" i="3" s="1"/>
  <c r="M5352" i="3"/>
  <c r="N5352" i="3" s="1"/>
  <c r="O5352" i="3" s="1"/>
  <c r="M5353" i="3"/>
  <c r="N5353" i="3" s="1"/>
  <c r="O5353" i="3" s="1"/>
  <c r="M5354" i="3"/>
  <c r="N5354" i="3" s="1"/>
  <c r="O5354" i="3" s="1"/>
  <c r="M5355" i="3"/>
  <c r="N5355" i="3" s="1"/>
  <c r="O5355" i="3" s="1"/>
  <c r="M5356" i="3"/>
  <c r="N5356" i="3" s="1"/>
  <c r="O5356" i="3" s="1"/>
  <c r="M5357" i="3"/>
  <c r="N5357" i="3" s="1"/>
  <c r="O5357" i="3" s="1"/>
  <c r="M5358" i="3"/>
  <c r="N5358" i="3" s="1"/>
  <c r="O5358" i="3" s="1"/>
  <c r="M5359" i="3"/>
  <c r="N5359" i="3" s="1"/>
  <c r="O5359" i="3" s="1"/>
  <c r="M5360" i="3"/>
  <c r="N5360" i="3" s="1"/>
  <c r="O5360" i="3" s="1"/>
  <c r="M5361" i="3"/>
  <c r="N5361" i="3" s="1"/>
  <c r="O5361" i="3" s="1"/>
  <c r="M5362" i="3"/>
  <c r="N5362" i="3" s="1"/>
  <c r="O5362" i="3" s="1"/>
  <c r="M5363" i="3"/>
  <c r="N5363" i="3" s="1"/>
  <c r="O5363" i="3" s="1"/>
  <c r="M5364" i="3"/>
  <c r="N5364" i="3" s="1"/>
  <c r="O5364" i="3" s="1"/>
  <c r="M5365" i="3"/>
  <c r="N5365" i="3" s="1"/>
  <c r="O5365" i="3" s="1"/>
  <c r="M5366" i="3"/>
  <c r="N5366" i="3" s="1"/>
  <c r="O5366" i="3" s="1"/>
  <c r="M5367" i="3"/>
  <c r="N5367" i="3" s="1"/>
  <c r="O5367" i="3" s="1"/>
  <c r="M5368" i="3"/>
  <c r="N5368" i="3" s="1"/>
  <c r="O5368" i="3" s="1"/>
  <c r="M5369" i="3"/>
  <c r="N5369" i="3" s="1"/>
  <c r="O5369" i="3" s="1"/>
  <c r="M5370" i="3"/>
  <c r="N5370" i="3" s="1"/>
  <c r="O5370" i="3" s="1"/>
  <c r="M5371" i="3"/>
  <c r="N5371" i="3" s="1"/>
  <c r="O5371" i="3" s="1"/>
  <c r="M5372" i="3"/>
  <c r="N5372" i="3" s="1"/>
  <c r="O5372" i="3" s="1"/>
  <c r="M5373" i="3"/>
  <c r="N5373" i="3" s="1"/>
  <c r="O5373" i="3" s="1"/>
  <c r="M5374" i="3"/>
  <c r="N5374" i="3" s="1"/>
  <c r="O5374" i="3" s="1"/>
  <c r="M5375" i="3"/>
  <c r="N5375" i="3" s="1"/>
  <c r="O5375" i="3" s="1"/>
  <c r="M5376" i="3"/>
  <c r="N5376" i="3" s="1"/>
  <c r="O5376" i="3" s="1"/>
  <c r="M5377" i="3"/>
  <c r="N5377" i="3" s="1"/>
  <c r="O5377" i="3" s="1"/>
  <c r="M5378" i="3"/>
  <c r="N5378" i="3" s="1"/>
  <c r="O5378" i="3" s="1"/>
  <c r="M5379" i="3"/>
  <c r="N5379" i="3" s="1"/>
  <c r="O5379" i="3" s="1"/>
  <c r="M5380" i="3"/>
  <c r="N5380" i="3" s="1"/>
  <c r="O5380" i="3" s="1"/>
  <c r="M5381" i="3"/>
  <c r="N5381" i="3" s="1"/>
  <c r="O5381" i="3" s="1"/>
  <c r="M5382" i="3"/>
  <c r="N5382" i="3" s="1"/>
  <c r="O5382" i="3" s="1"/>
  <c r="M5383" i="3"/>
  <c r="N5383" i="3" s="1"/>
  <c r="O5383" i="3" s="1"/>
  <c r="M5384" i="3"/>
  <c r="N5384" i="3" s="1"/>
  <c r="O5384" i="3" s="1"/>
  <c r="M5385" i="3"/>
  <c r="N5385" i="3" s="1"/>
  <c r="O5385" i="3" s="1"/>
  <c r="M5386" i="3"/>
  <c r="N5386" i="3" s="1"/>
  <c r="O5386" i="3" s="1"/>
  <c r="M5387" i="3"/>
  <c r="N5387" i="3" s="1"/>
  <c r="O5387" i="3" s="1"/>
  <c r="M5388" i="3"/>
  <c r="N5388" i="3" s="1"/>
  <c r="O5388" i="3" s="1"/>
  <c r="M5389" i="3"/>
  <c r="N5389" i="3" s="1"/>
  <c r="O5389" i="3" s="1"/>
  <c r="M5390" i="3"/>
  <c r="N5390" i="3" s="1"/>
  <c r="O5390" i="3" s="1"/>
  <c r="M5391" i="3"/>
  <c r="N5391" i="3" s="1"/>
  <c r="O5391" i="3" s="1"/>
  <c r="M5392" i="3"/>
  <c r="N5392" i="3" s="1"/>
  <c r="O5392" i="3" s="1"/>
  <c r="M5393" i="3"/>
  <c r="N5393" i="3" s="1"/>
  <c r="O5393" i="3" s="1"/>
  <c r="M5394" i="3"/>
  <c r="N5394" i="3" s="1"/>
  <c r="O5394" i="3" s="1"/>
  <c r="M5395" i="3"/>
  <c r="N5395" i="3" s="1"/>
  <c r="O5395" i="3" s="1"/>
  <c r="M5396" i="3"/>
  <c r="N5396" i="3" s="1"/>
  <c r="O5396" i="3" s="1"/>
  <c r="M5397" i="3"/>
  <c r="N5397" i="3" s="1"/>
  <c r="O5397" i="3" s="1"/>
  <c r="M5398" i="3"/>
  <c r="N5398" i="3" s="1"/>
  <c r="O5398" i="3" s="1"/>
  <c r="M5399" i="3"/>
  <c r="N5399" i="3" s="1"/>
  <c r="O5399" i="3" s="1"/>
  <c r="M5400" i="3"/>
  <c r="N5400" i="3" s="1"/>
  <c r="O5400" i="3" s="1"/>
  <c r="M5401" i="3"/>
  <c r="N5401" i="3" s="1"/>
  <c r="O5401" i="3" s="1"/>
  <c r="M5402" i="3"/>
  <c r="N5402" i="3" s="1"/>
  <c r="O5402" i="3" s="1"/>
  <c r="M5403" i="3"/>
  <c r="N5403" i="3" s="1"/>
  <c r="O5403" i="3" s="1"/>
  <c r="M5404" i="3"/>
  <c r="N5404" i="3" s="1"/>
  <c r="O5404" i="3" s="1"/>
  <c r="M5405" i="3"/>
  <c r="N5405" i="3" s="1"/>
  <c r="O5405" i="3" s="1"/>
  <c r="M5406" i="3"/>
  <c r="N5406" i="3" s="1"/>
  <c r="O5406" i="3" s="1"/>
  <c r="M5407" i="3"/>
  <c r="N5407" i="3" s="1"/>
  <c r="O5407" i="3" s="1"/>
  <c r="M5408" i="3"/>
  <c r="N5408" i="3" s="1"/>
  <c r="O5408" i="3" s="1"/>
  <c r="M5409" i="3"/>
  <c r="N5409" i="3" s="1"/>
  <c r="O5409" i="3" s="1"/>
  <c r="M5410" i="3"/>
  <c r="N5410" i="3" s="1"/>
  <c r="O5410" i="3" s="1"/>
  <c r="M5411" i="3"/>
  <c r="N5411" i="3" s="1"/>
  <c r="O5411" i="3" s="1"/>
  <c r="M5412" i="3"/>
  <c r="N5412" i="3" s="1"/>
  <c r="O5412" i="3" s="1"/>
  <c r="M5413" i="3"/>
  <c r="N5413" i="3" s="1"/>
  <c r="O5413" i="3" s="1"/>
  <c r="M5414" i="3"/>
  <c r="N5414" i="3" s="1"/>
  <c r="O5414" i="3" s="1"/>
  <c r="M5415" i="3"/>
  <c r="N5415" i="3" s="1"/>
  <c r="O5415" i="3" s="1"/>
  <c r="M5416" i="3"/>
  <c r="N5416" i="3" s="1"/>
  <c r="O5416" i="3" s="1"/>
  <c r="M5417" i="3"/>
  <c r="N5417" i="3" s="1"/>
  <c r="O5417" i="3" s="1"/>
  <c r="M5418" i="3"/>
  <c r="N5418" i="3" s="1"/>
  <c r="O5418" i="3" s="1"/>
  <c r="M5419" i="3"/>
  <c r="N5419" i="3" s="1"/>
  <c r="O5419" i="3" s="1"/>
  <c r="M5420" i="3"/>
  <c r="N5420" i="3" s="1"/>
  <c r="O5420" i="3" s="1"/>
  <c r="M5421" i="3"/>
  <c r="N5421" i="3" s="1"/>
  <c r="O5421" i="3" s="1"/>
  <c r="M5422" i="3"/>
  <c r="N5422" i="3" s="1"/>
  <c r="O5422" i="3" s="1"/>
  <c r="M5423" i="3"/>
  <c r="N5423" i="3" s="1"/>
  <c r="O5423" i="3" s="1"/>
  <c r="M5424" i="3"/>
  <c r="N5424" i="3" s="1"/>
  <c r="O5424" i="3" s="1"/>
  <c r="M5425" i="3"/>
  <c r="N5425" i="3" s="1"/>
  <c r="O5425" i="3" s="1"/>
  <c r="M5426" i="3"/>
  <c r="N5426" i="3" s="1"/>
  <c r="O5426" i="3" s="1"/>
  <c r="M5427" i="3"/>
  <c r="N5427" i="3" s="1"/>
  <c r="O5427" i="3" s="1"/>
  <c r="M5428" i="3"/>
  <c r="N5428" i="3" s="1"/>
  <c r="O5428" i="3" s="1"/>
  <c r="M5429" i="3"/>
  <c r="N5429" i="3" s="1"/>
  <c r="O5429" i="3" s="1"/>
  <c r="M5430" i="3"/>
  <c r="N5430" i="3" s="1"/>
  <c r="O5430" i="3" s="1"/>
  <c r="M5431" i="3"/>
  <c r="N5431" i="3" s="1"/>
  <c r="O5431" i="3" s="1"/>
  <c r="M5432" i="3"/>
  <c r="N5432" i="3" s="1"/>
  <c r="O5432" i="3" s="1"/>
  <c r="M5433" i="3"/>
  <c r="N5433" i="3" s="1"/>
  <c r="O5433" i="3" s="1"/>
  <c r="M5434" i="3"/>
  <c r="N5434" i="3" s="1"/>
  <c r="O5434" i="3" s="1"/>
  <c r="M5435" i="3"/>
  <c r="N5435" i="3" s="1"/>
  <c r="O5435" i="3" s="1"/>
  <c r="M5436" i="3"/>
  <c r="N5436" i="3" s="1"/>
  <c r="O5436" i="3" s="1"/>
  <c r="M5437" i="3"/>
  <c r="N5437" i="3" s="1"/>
  <c r="O5437" i="3" s="1"/>
  <c r="M5438" i="3"/>
  <c r="N5438" i="3" s="1"/>
  <c r="O5438" i="3" s="1"/>
  <c r="M5439" i="3"/>
  <c r="N5439" i="3" s="1"/>
  <c r="O5439" i="3" s="1"/>
  <c r="M5440" i="3"/>
  <c r="N5440" i="3" s="1"/>
  <c r="O5440" i="3" s="1"/>
  <c r="M5441" i="3"/>
  <c r="N5441" i="3" s="1"/>
  <c r="O5441" i="3" s="1"/>
  <c r="M5442" i="3"/>
  <c r="N5442" i="3" s="1"/>
  <c r="O5442" i="3" s="1"/>
  <c r="M5443" i="3"/>
  <c r="N5443" i="3" s="1"/>
  <c r="O5443" i="3" s="1"/>
  <c r="M5444" i="3"/>
  <c r="N5444" i="3" s="1"/>
  <c r="O5444" i="3" s="1"/>
  <c r="M5445" i="3"/>
  <c r="N5445" i="3" s="1"/>
  <c r="O5445" i="3" s="1"/>
  <c r="M5446" i="3"/>
  <c r="N5446" i="3" s="1"/>
  <c r="O5446" i="3" s="1"/>
  <c r="M5447" i="3"/>
  <c r="N5447" i="3" s="1"/>
  <c r="O5447" i="3" s="1"/>
  <c r="M5448" i="3"/>
  <c r="N5448" i="3" s="1"/>
  <c r="O5448" i="3" s="1"/>
  <c r="M5449" i="3"/>
  <c r="N5449" i="3" s="1"/>
  <c r="O5449" i="3" s="1"/>
  <c r="M5450" i="3"/>
  <c r="N5450" i="3" s="1"/>
  <c r="O5450" i="3" s="1"/>
  <c r="M5451" i="3"/>
  <c r="N5451" i="3" s="1"/>
  <c r="O5451" i="3" s="1"/>
  <c r="M5452" i="3"/>
  <c r="N5452" i="3" s="1"/>
  <c r="O5452" i="3" s="1"/>
  <c r="M5453" i="3"/>
  <c r="N5453" i="3" s="1"/>
  <c r="O5453" i="3" s="1"/>
  <c r="M5454" i="3"/>
  <c r="N5454" i="3" s="1"/>
  <c r="O5454" i="3" s="1"/>
  <c r="M5455" i="3"/>
  <c r="N5455" i="3" s="1"/>
  <c r="O5455" i="3" s="1"/>
  <c r="M5456" i="3"/>
  <c r="N5456" i="3" s="1"/>
  <c r="O5456" i="3" s="1"/>
  <c r="M5457" i="3"/>
  <c r="N5457" i="3" s="1"/>
  <c r="O5457" i="3" s="1"/>
  <c r="M5458" i="3"/>
  <c r="N5458" i="3" s="1"/>
  <c r="O5458" i="3" s="1"/>
  <c r="M5459" i="3"/>
  <c r="N5459" i="3" s="1"/>
  <c r="O5459" i="3" s="1"/>
  <c r="M5460" i="3"/>
  <c r="N5460" i="3" s="1"/>
  <c r="O5460" i="3" s="1"/>
  <c r="M5461" i="3"/>
  <c r="N5461" i="3" s="1"/>
  <c r="O5461" i="3" s="1"/>
  <c r="M5462" i="3"/>
  <c r="N5462" i="3" s="1"/>
  <c r="O5462" i="3" s="1"/>
  <c r="M5463" i="3"/>
  <c r="N5463" i="3" s="1"/>
  <c r="O5463" i="3" s="1"/>
  <c r="M5464" i="3"/>
  <c r="N5464" i="3" s="1"/>
  <c r="O5464" i="3" s="1"/>
  <c r="M5465" i="3"/>
  <c r="N5465" i="3" s="1"/>
  <c r="O5465" i="3" s="1"/>
  <c r="M5466" i="3"/>
  <c r="N5466" i="3" s="1"/>
  <c r="O5466" i="3" s="1"/>
  <c r="M5467" i="3"/>
  <c r="N5467" i="3" s="1"/>
  <c r="O5467" i="3" s="1"/>
  <c r="M5472" i="3"/>
  <c r="N5472" i="3" s="1"/>
  <c r="O5472" i="3" s="1"/>
  <c r="M5473" i="3"/>
  <c r="N5473" i="3" s="1"/>
  <c r="O5473" i="3" s="1"/>
  <c r="M5474" i="3"/>
  <c r="N5474" i="3" s="1"/>
  <c r="O5474" i="3" s="1"/>
  <c r="M5475" i="3"/>
  <c r="N5475" i="3" s="1"/>
  <c r="O5475" i="3" s="1"/>
  <c r="M5476" i="3"/>
  <c r="N5476" i="3" s="1"/>
  <c r="O5476" i="3" s="1"/>
  <c r="M5477" i="3"/>
  <c r="N5477" i="3" s="1"/>
  <c r="O5477" i="3" s="1"/>
  <c r="M5478" i="3"/>
  <c r="N5478" i="3" s="1"/>
  <c r="O5478" i="3" s="1"/>
  <c r="M5479" i="3"/>
  <c r="N5479" i="3" s="1"/>
  <c r="O5479" i="3" s="1"/>
  <c r="M5480" i="3"/>
  <c r="N5480" i="3" s="1"/>
  <c r="O5480" i="3" s="1"/>
  <c r="M5481" i="3"/>
  <c r="N5481" i="3" s="1"/>
  <c r="O5481" i="3" s="1"/>
  <c r="M5482" i="3"/>
  <c r="N5482" i="3" s="1"/>
  <c r="O5482" i="3" s="1"/>
  <c r="M5483" i="3"/>
  <c r="N5483" i="3" s="1"/>
  <c r="O5483" i="3" s="1"/>
  <c r="M5484" i="3"/>
  <c r="N5484" i="3" s="1"/>
  <c r="O5484" i="3" s="1"/>
  <c r="M5485" i="3"/>
  <c r="N5485" i="3" s="1"/>
  <c r="O5485" i="3" s="1"/>
  <c r="M5486" i="3"/>
  <c r="N5486" i="3" s="1"/>
  <c r="O5486" i="3" s="1"/>
  <c r="M5487" i="3"/>
  <c r="N5487" i="3" s="1"/>
  <c r="O5487" i="3" s="1"/>
  <c r="M5488" i="3"/>
  <c r="N5488" i="3" s="1"/>
  <c r="O5488" i="3" s="1"/>
  <c r="M5489" i="3"/>
  <c r="N5489" i="3" s="1"/>
  <c r="O5489" i="3" s="1"/>
  <c r="M5490" i="3"/>
  <c r="N5490" i="3" s="1"/>
  <c r="O5490" i="3" s="1"/>
  <c r="M5491" i="3"/>
  <c r="N5491" i="3" s="1"/>
  <c r="O5491" i="3" s="1"/>
  <c r="M5492" i="3"/>
  <c r="N5492" i="3" s="1"/>
  <c r="O5492" i="3" s="1"/>
  <c r="M5493" i="3"/>
  <c r="N5493" i="3" s="1"/>
  <c r="O5493" i="3" s="1"/>
  <c r="M5494" i="3"/>
  <c r="N5494" i="3" s="1"/>
  <c r="O5494" i="3" s="1"/>
  <c r="M5495" i="3"/>
  <c r="N5495" i="3" s="1"/>
  <c r="O5495" i="3" s="1"/>
  <c r="M5496" i="3"/>
  <c r="N5496" i="3" s="1"/>
  <c r="O5496" i="3" s="1"/>
  <c r="M5497" i="3"/>
  <c r="N5497" i="3" s="1"/>
  <c r="O5497" i="3" s="1"/>
  <c r="M5498" i="3"/>
  <c r="N5498" i="3" s="1"/>
  <c r="O5498" i="3" s="1"/>
  <c r="M5500" i="3"/>
  <c r="N5500" i="3" s="1"/>
  <c r="O5500" i="3" s="1"/>
  <c r="M5501" i="3"/>
  <c r="N5501" i="3" s="1"/>
  <c r="O5501" i="3" s="1"/>
  <c r="M5502" i="3"/>
  <c r="N5502" i="3" s="1"/>
  <c r="O5502" i="3" s="1"/>
  <c r="M5503" i="3"/>
  <c r="N5503" i="3" s="1"/>
  <c r="O5503" i="3" s="1"/>
  <c r="M5499" i="3"/>
  <c r="N5499" i="3" s="1"/>
  <c r="O5499" i="3" s="1"/>
  <c r="M5505" i="3"/>
  <c r="N5505" i="3" s="1"/>
  <c r="O5505" i="3" s="1"/>
  <c r="M5506" i="3"/>
  <c r="N5506" i="3" s="1"/>
  <c r="O5506" i="3" s="1"/>
  <c r="M5507" i="3"/>
  <c r="N5507" i="3" s="1"/>
  <c r="O5507" i="3" s="1"/>
  <c r="M5517" i="3"/>
  <c r="N5517" i="3" s="1"/>
  <c r="O5517" i="3" s="1"/>
  <c r="M5518" i="3"/>
  <c r="N5518" i="3" s="1"/>
  <c r="O5518" i="3" s="1"/>
  <c r="M5519" i="3"/>
  <c r="N5519" i="3" s="1"/>
  <c r="O5519" i="3" s="1"/>
  <c r="M5520" i="3"/>
  <c r="N5520" i="3" s="1"/>
  <c r="O5520" i="3" s="1"/>
  <c r="M5521" i="3"/>
  <c r="N5521" i="3" s="1"/>
  <c r="O5521" i="3" s="1"/>
  <c r="M5522" i="3"/>
  <c r="N5522" i="3" s="1"/>
  <c r="O5522" i="3" s="1"/>
  <c r="M5523" i="3"/>
  <c r="N5523" i="3" s="1"/>
  <c r="O5523" i="3" s="1"/>
  <c r="M5524" i="3"/>
  <c r="N5524" i="3" s="1"/>
  <c r="O5524" i="3" s="1"/>
  <c r="M5525" i="3"/>
  <c r="N5525" i="3" s="1"/>
  <c r="O5525" i="3" s="1"/>
  <c r="M5526" i="3"/>
  <c r="N5526" i="3" s="1"/>
  <c r="O5526" i="3" s="1"/>
  <c r="M5527" i="3"/>
  <c r="N5527" i="3" s="1"/>
  <c r="O5527" i="3" s="1"/>
  <c r="M5528" i="3"/>
  <c r="N5528" i="3" s="1"/>
  <c r="O5528" i="3" s="1"/>
  <c r="M5529" i="3"/>
  <c r="N5529" i="3" s="1"/>
  <c r="O5529" i="3" s="1"/>
  <c r="M5530" i="3"/>
  <c r="N5530" i="3" s="1"/>
  <c r="O5530" i="3" s="1"/>
  <c r="M5531" i="3"/>
  <c r="N5531" i="3" s="1"/>
  <c r="O5531" i="3" s="1"/>
  <c r="M5532" i="3"/>
  <c r="N5532" i="3" s="1"/>
  <c r="O5532" i="3" s="1"/>
  <c r="M5533" i="3"/>
  <c r="N5533" i="3" s="1"/>
  <c r="O5533" i="3" s="1"/>
  <c r="M5534" i="3"/>
  <c r="N5534" i="3" s="1"/>
  <c r="O5534" i="3" s="1"/>
  <c r="M5508" i="3"/>
  <c r="N5508" i="3" s="1"/>
  <c r="O5508" i="3" s="1"/>
  <c r="M5509" i="3"/>
  <c r="N5509" i="3" s="1"/>
  <c r="O5509" i="3" s="1"/>
  <c r="M5510" i="3"/>
  <c r="N5510" i="3" s="1"/>
  <c r="O5510" i="3" s="1"/>
  <c r="M5511" i="3"/>
  <c r="N5511" i="3" s="1"/>
  <c r="O5511" i="3" s="1"/>
  <c r="M5512" i="3"/>
  <c r="N5512" i="3" s="1"/>
  <c r="O5512" i="3" s="1"/>
  <c r="M5513" i="3"/>
  <c r="N5513" i="3" s="1"/>
  <c r="O5513" i="3" s="1"/>
  <c r="M5514" i="3"/>
  <c r="N5514" i="3" s="1"/>
  <c r="O5514" i="3" s="1"/>
  <c r="M5515" i="3"/>
  <c r="N5515" i="3" s="1"/>
  <c r="O5515" i="3" s="1"/>
  <c r="M5516" i="3"/>
  <c r="N5516" i="3" s="1"/>
  <c r="O5516" i="3" s="1"/>
  <c r="M5536" i="3"/>
  <c r="N5536" i="3" s="1"/>
  <c r="O5536" i="3" s="1"/>
  <c r="M5537" i="3"/>
  <c r="N5537" i="3" s="1"/>
  <c r="O5537" i="3" s="1"/>
  <c r="M5538" i="3"/>
  <c r="N5538" i="3" s="1"/>
  <c r="O5538" i="3" s="1"/>
  <c r="M5539" i="3"/>
  <c r="N5539" i="3" s="1"/>
  <c r="O5539" i="3" s="1"/>
  <c r="M5540" i="3"/>
  <c r="N5540" i="3" s="1"/>
  <c r="O5540" i="3" s="1"/>
  <c r="M5541" i="3"/>
  <c r="N5541" i="3" s="1"/>
  <c r="O5541" i="3" s="1"/>
  <c r="M5542" i="3"/>
  <c r="N5542" i="3" s="1"/>
  <c r="O5542" i="3" s="1"/>
  <c r="M5543" i="3"/>
  <c r="N5543" i="3" s="1"/>
  <c r="O5543" i="3" s="1"/>
  <c r="M5544" i="3"/>
  <c r="N5544" i="3" s="1"/>
  <c r="O5544" i="3" s="1"/>
  <c r="M5535" i="3"/>
  <c r="N5535" i="3" s="1"/>
  <c r="O5535" i="3" s="1"/>
  <c r="M5545" i="3"/>
  <c r="N5545" i="3" s="1"/>
  <c r="O5545" i="3" s="1"/>
  <c r="M5546" i="3"/>
  <c r="N5546" i="3" s="1"/>
  <c r="O5546" i="3" s="1"/>
  <c r="M5547" i="3"/>
  <c r="N5547" i="3" s="1"/>
  <c r="O5547" i="3" s="1"/>
  <c r="M5548" i="3"/>
  <c r="N5548" i="3" s="1"/>
  <c r="O5548" i="3" s="1"/>
  <c r="M5549" i="3"/>
  <c r="N5549" i="3" s="1"/>
  <c r="O5549" i="3" s="1"/>
  <c r="M5550" i="3"/>
  <c r="N5550" i="3" s="1"/>
  <c r="O5550" i="3" s="1"/>
  <c r="M5551" i="3"/>
  <c r="N5551" i="3" s="1"/>
  <c r="O5551" i="3" s="1"/>
  <c r="M5552" i="3"/>
  <c r="N5552" i="3" s="1"/>
  <c r="O5552" i="3" s="1"/>
  <c r="M5553" i="3"/>
  <c r="N5553" i="3" s="1"/>
  <c r="O5553" i="3" s="1"/>
  <c r="M5554" i="3"/>
  <c r="N5554" i="3" s="1"/>
  <c r="O5554" i="3" s="1"/>
  <c r="M5555" i="3"/>
  <c r="N5555" i="3" s="1"/>
  <c r="O5555" i="3" s="1"/>
  <c r="M5556" i="3"/>
  <c r="N5556" i="3" s="1"/>
  <c r="O5556" i="3" s="1"/>
  <c r="M5557" i="3"/>
  <c r="N5557" i="3" s="1"/>
  <c r="O5557" i="3" s="1"/>
  <c r="M5558" i="3"/>
  <c r="N5558" i="3" s="1"/>
  <c r="O5558" i="3" s="1"/>
  <c r="M5559" i="3"/>
  <c r="N5559" i="3" s="1"/>
  <c r="O5559" i="3" s="1"/>
  <c r="M5560" i="3"/>
  <c r="N5560" i="3" s="1"/>
  <c r="O5560" i="3" s="1"/>
  <c r="M5561" i="3"/>
  <c r="N5561" i="3" s="1"/>
  <c r="O5561" i="3" s="1"/>
  <c r="M5562" i="3"/>
  <c r="N5562" i="3" s="1"/>
  <c r="O5562" i="3" s="1"/>
  <c r="M5563" i="3"/>
  <c r="N5563" i="3" s="1"/>
  <c r="O5563" i="3" s="1"/>
  <c r="M5564" i="3"/>
  <c r="N5564" i="3" s="1"/>
  <c r="O5564" i="3" s="1"/>
  <c r="M5565" i="3"/>
  <c r="N5565" i="3" s="1"/>
  <c r="O5565" i="3" s="1"/>
  <c r="M5566" i="3"/>
  <c r="N5566" i="3" s="1"/>
  <c r="O5566" i="3" s="1"/>
  <c r="M5567" i="3"/>
  <c r="N5567" i="3" s="1"/>
  <c r="O5567" i="3" s="1"/>
  <c r="M5568" i="3"/>
  <c r="N5568" i="3" s="1"/>
  <c r="O5568" i="3" s="1"/>
  <c r="M5569" i="3"/>
  <c r="N5569" i="3" s="1"/>
  <c r="O5569" i="3" s="1"/>
  <c r="M5570" i="3"/>
  <c r="N5570" i="3" s="1"/>
  <c r="O5570" i="3" s="1"/>
  <c r="M5571" i="3"/>
  <c r="N5571" i="3" s="1"/>
  <c r="O5571" i="3" s="1"/>
  <c r="M5572" i="3"/>
  <c r="N5572" i="3" s="1"/>
  <c r="O5572" i="3" s="1"/>
  <c r="M5573" i="3"/>
  <c r="N5573" i="3" s="1"/>
  <c r="O5573" i="3" s="1"/>
  <c r="M5574" i="3"/>
  <c r="N5574" i="3" s="1"/>
  <c r="O5574" i="3" s="1"/>
  <c r="M5575" i="3"/>
  <c r="N5575" i="3" s="1"/>
  <c r="O5575" i="3" s="1"/>
  <c r="M5576" i="3"/>
  <c r="N5576" i="3" s="1"/>
  <c r="O5576" i="3" s="1"/>
  <c r="M5577" i="3"/>
  <c r="N5577" i="3" s="1"/>
  <c r="O5577" i="3" s="1"/>
  <c r="M5578" i="3"/>
  <c r="N5578" i="3" s="1"/>
  <c r="O5578" i="3" s="1"/>
  <c r="M5579" i="3"/>
  <c r="N5579" i="3" s="1"/>
  <c r="O5579" i="3" s="1"/>
  <c r="M5580" i="3"/>
  <c r="N5580" i="3" s="1"/>
  <c r="O5580" i="3" s="1"/>
  <c r="M5581" i="3"/>
  <c r="N5581" i="3" s="1"/>
  <c r="O5581" i="3" s="1"/>
  <c r="M5582" i="3"/>
  <c r="N5582" i="3" s="1"/>
  <c r="O5582" i="3" s="1"/>
  <c r="M5583" i="3"/>
  <c r="N5583" i="3" s="1"/>
  <c r="O5583" i="3" s="1"/>
  <c r="M5584" i="3"/>
  <c r="N5584" i="3" s="1"/>
  <c r="O5584" i="3" s="1"/>
  <c r="M5585" i="3"/>
  <c r="N5585" i="3" s="1"/>
  <c r="O5585" i="3" s="1"/>
  <c r="M5586" i="3"/>
  <c r="N5586" i="3" s="1"/>
  <c r="O5586" i="3" s="1"/>
  <c r="M5587" i="3"/>
  <c r="N5587" i="3" s="1"/>
  <c r="O5587" i="3" s="1"/>
  <c r="M5588" i="3"/>
  <c r="N5588" i="3" s="1"/>
  <c r="O5588" i="3" s="1"/>
  <c r="M5589" i="3"/>
  <c r="N5589" i="3" s="1"/>
  <c r="O5589" i="3" s="1"/>
  <c r="M5590" i="3"/>
  <c r="N5590" i="3" s="1"/>
  <c r="O5590" i="3" s="1"/>
  <c r="M5591" i="3"/>
  <c r="N5591" i="3" s="1"/>
  <c r="O5591" i="3" s="1"/>
  <c r="M5592" i="3"/>
  <c r="N5592" i="3" s="1"/>
  <c r="O5592" i="3" s="1"/>
  <c r="M5593" i="3"/>
  <c r="N5593" i="3" s="1"/>
  <c r="O5593" i="3" s="1"/>
  <c r="M5594" i="3"/>
  <c r="N5594" i="3" s="1"/>
  <c r="O5594" i="3" s="1"/>
  <c r="M5595" i="3"/>
  <c r="N5595" i="3" s="1"/>
  <c r="O5595" i="3" s="1"/>
  <c r="M5596" i="3"/>
  <c r="N5596" i="3" s="1"/>
  <c r="O5596" i="3" s="1"/>
  <c r="M5597" i="3"/>
  <c r="N5597" i="3" s="1"/>
  <c r="O5597" i="3" s="1"/>
  <c r="M5598" i="3"/>
  <c r="N5598" i="3" s="1"/>
  <c r="O5598" i="3" s="1"/>
  <c r="M5599" i="3"/>
  <c r="N5599" i="3" s="1"/>
  <c r="O5599" i="3" s="1"/>
  <c r="M5601" i="3"/>
  <c r="N5601" i="3" s="1"/>
  <c r="O5601" i="3" s="1"/>
  <c r="M5602" i="3"/>
  <c r="N5602" i="3" s="1"/>
  <c r="O5602" i="3" s="1"/>
  <c r="M5603" i="3"/>
  <c r="N5603" i="3" s="1"/>
  <c r="O5603" i="3" s="1"/>
  <c r="M5604" i="3"/>
  <c r="N5604" i="3" s="1"/>
  <c r="O5604" i="3" s="1"/>
  <c r="M5605" i="3"/>
  <c r="N5605" i="3" s="1"/>
  <c r="O5605" i="3" s="1"/>
  <c r="M5606" i="3"/>
  <c r="N5606" i="3" s="1"/>
  <c r="O5606" i="3" s="1"/>
  <c r="M5607" i="3"/>
  <c r="N5607" i="3" s="1"/>
  <c r="O5607" i="3" s="1"/>
  <c r="M5608" i="3"/>
  <c r="N5608" i="3" s="1"/>
  <c r="O5608" i="3" s="1"/>
  <c r="M5609" i="3"/>
  <c r="N5609" i="3" s="1"/>
  <c r="O5609" i="3" s="1"/>
  <c r="M5610" i="3"/>
  <c r="N5610" i="3" s="1"/>
  <c r="O5610" i="3" s="1"/>
  <c r="M5611" i="3"/>
  <c r="N5611" i="3" s="1"/>
  <c r="O5611" i="3" s="1"/>
  <c r="M5612" i="3"/>
  <c r="N5612" i="3" s="1"/>
  <c r="O5612" i="3" s="1"/>
  <c r="M5613" i="3"/>
  <c r="N5613" i="3" s="1"/>
  <c r="O5613" i="3" s="1"/>
  <c r="M5614" i="3"/>
  <c r="N5614" i="3" s="1"/>
  <c r="O5614" i="3" s="1"/>
  <c r="M5615" i="3"/>
  <c r="N5615" i="3" s="1"/>
  <c r="O5615" i="3" s="1"/>
  <c r="M5616" i="3"/>
  <c r="N5616" i="3" s="1"/>
  <c r="O5616" i="3" s="1"/>
  <c r="M5617" i="3"/>
  <c r="N5617" i="3" s="1"/>
  <c r="O5617" i="3" s="1"/>
  <c r="M5618" i="3"/>
  <c r="N5618" i="3" s="1"/>
  <c r="O5618" i="3" s="1"/>
  <c r="M5619" i="3"/>
  <c r="N5619" i="3" s="1"/>
  <c r="O5619" i="3" s="1"/>
  <c r="M5620" i="3"/>
  <c r="N5620" i="3" s="1"/>
  <c r="O5620" i="3" s="1"/>
  <c r="M5621" i="3"/>
  <c r="N5621" i="3" s="1"/>
  <c r="O5621" i="3" s="1"/>
  <c r="M535" i="3"/>
  <c r="M5622" i="3"/>
  <c r="N5622" i="3" s="1"/>
  <c r="O5622" i="3" s="1"/>
  <c r="M5623" i="3"/>
  <c r="N5623" i="3" s="1"/>
  <c r="O5623" i="3" s="1"/>
  <c r="M5624" i="3"/>
  <c r="N5624" i="3" s="1"/>
  <c r="O5624" i="3" s="1"/>
  <c r="M5625" i="3"/>
  <c r="N5625" i="3" s="1"/>
  <c r="O5625" i="3" s="1"/>
  <c r="M5626" i="3"/>
  <c r="N5626" i="3" s="1"/>
  <c r="O5626" i="3" s="1"/>
  <c r="M5627" i="3"/>
  <c r="N5627" i="3" s="1"/>
  <c r="O5627" i="3" s="1"/>
  <c r="M5628" i="3"/>
  <c r="N5628" i="3" s="1"/>
  <c r="O5628" i="3" s="1"/>
  <c r="M5629" i="3"/>
  <c r="N5629" i="3" s="1"/>
  <c r="O5629" i="3" s="1"/>
  <c r="M5630" i="3"/>
  <c r="N5630" i="3" s="1"/>
  <c r="O5630" i="3" s="1"/>
  <c r="M2390" i="3"/>
  <c r="N2390" i="3" s="1"/>
  <c r="O2390" i="3" s="1"/>
  <c r="M2391" i="3"/>
  <c r="N2391" i="3" s="1"/>
  <c r="O2391" i="3" s="1"/>
  <c r="M5631" i="3"/>
  <c r="N5631" i="3" s="1"/>
  <c r="O5631" i="3" s="1"/>
  <c r="M5632" i="3"/>
  <c r="N5632" i="3" s="1"/>
  <c r="O5632" i="3" s="1"/>
  <c r="M5636" i="3"/>
  <c r="N5636" i="3" s="1"/>
  <c r="O5636" i="3" s="1"/>
  <c r="M5637" i="3"/>
  <c r="N5637" i="3" s="1"/>
  <c r="O5637" i="3" s="1"/>
  <c r="M5638" i="3"/>
  <c r="N5638" i="3" s="1"/>
  <c r="O5638" i="3" s="1"/>
  <c r="M5639" i="3"/>
  <c r="N5639" i="3" s="1"/>
  <c r="O5639" i="3" s="1"/>
  <c r="M5640" i="3"/>
  <c r="N5640" i="3" s="1"/>
  <c r="O5640" i="3" s="1"/>
  <c r="M5641" i="3"/>
  <c r="N5641" i="3" s="1"/>
  <c r="O5641" i="3" s="1"/>
  <c r="M5642" i="3"/>
  <c r="N5642" i="3" s="1"/>
  <c r="O5642" i="3" s="1"/>
  <c r="M5643" i="3"/>
  <c r="N5643" i="3" s="1"/>
  <c r="O5643" i="3" s="1"/>
  <c r="M5644" i="3"/>
  <c r="N5644" i="3" s="1"/>
  <c r="O5644" i="3" s="1"/>
  <c r="M5645" i="3"/>
  <c r="N5645" i="3" s="1"/>
  <c r="O5645" i="3" s="1"/>
  <c r="M5646" i="3"/>
  <c r="N5646" i="3" s="1"/>
  <c r="O5646" i="3" s="1"/>
  <c r="M5647" i="3"/>
  <c r="N5647" i="3" s="1"/>
  <c r="O5647" i="3" s="1"/>
  <c r="M5648" i="3"/>
  <c r="N5648" i="3" s="1"/>
  <c r="O5648" i="3" s="1"/>
  <c r="M5649" i="3"/>
  <c r="N5649" i="3" s="1"/>
  <c r="O5649" i="3" s="1"/>
  <c r="M5650" i="3"/>
  <c r="N5650" i="3" s="1"/>
  <c r="O5650" i="3" s="1"/>
  <c r="M5651" i="3"/>
  <c r="N5651" i="3" s="1"/>
  <c r="O5651" i="3" s="1"/>
  <c r="M5652" i="3"/>
  <c r="N5652" i="3" s="1"/>
  <c r="O5652" i="3" s="1"/>
  <c r="M5633" i="3"/>
  <c r="N5633" i="3" s="1"/>
  <c r="O5633" i="3" s="1"/>
  <c r="M5634" i="3"/>
  <c r="N5634" i="3" s="1"/>
  <c r="O5634" i="3" s="1"/>
  <c r="M5635" i="3"/>
  <c r="N5635" i="3" s="1"/>
  <c r="O5635" i="3" s="1"/>
  <c r="M5653" i="3"/>
  <c r="N5653" i="3" s="1"/>
  <c r="O5653" i="3" s="1"/>
  <c r="M5654" i="3"/>
  <c r="N5654" i="3" s="1"/>
  <c r="O5654" i="3" s="1"/>
  <c r="M5655" i="3"/>
  <c r="N5655" i="3" s="1"/>
  <c r="O5655" i="3" s="1"/>
  <c r="M5656" i="3"/>
  <c r="N5656" i="3" s="1"/>
  <c r="O5656" i="3" s="1"/>
  <c r="M5657" i="3"/>
  <c r="N5657" i="3" s="1"/>
  <c r="O5657" i="3" s="1"/>
  <c r="M5658" i="3"/>
  <c r="N5658" i="3" s="1"/>
  <c r="O5658" i="3" s="1"/>
  <c r="M5659" i="3"/>
  <c r="N5659" i="3" s="1"/>
  <c r="O5659" i="3" s="1"/>
  <c r="M5660" i="3"/>
  <c r="N5660" i="3" s="1"/>
  <c r="O5660" i="3" s="1"/>
  <c r="M5661" i="3"/>
  <c r="N5661" i="3" s="1"/>
  <c r="O5661" i="3" s="1"/>
  <c r="M5662" i="3"/>
  <c r="N5662" i="3" s="1"/>
  <c r="O5662" i="3" s="1"/>
  <c r="M5663" i="3"/>
  <c r="N5663" i="3" s="1"/>
  <c r="O5663" i="3" s="1"/>
  <c r="M5664" i="3"/>
  <c r="N5664" i="3" s="1"/>
  <c r="O5664" i="3" s="1"/>
  <c r="M5665" i="3"/>
  <c r="N5665" i="3" s="1"/>
  <c r="O5665" i="3" s="1"/>
  <c r="M5666" i="3"/>
  <c r="N5666" i="3" s="1"/>
  <c r="O5666" i="3" s="1"/>
  <c r="M5667" i="3"/>
  <c r="N5667" i="3" s="1"/>
  <c r="O5667" i="3" s="1"/>
  <c r="M5668" i="3"/>
  <c r="N5668" i="3" s="1"/>
  <c r="O5668" i="3" s="1"/>
  <c r="M5669" i="3"/>
  <c r="N5669" i="3" s="1"/>
  <c r="O5669" i="3" s="1"/>
  <c r="M5670" i="3"/>
  <c r="N5670" i="3" s="1"/>
  <c r="O5670" i="3" s="1"/>
  <c r="M5671" i="3"/>
  <c r="N5671" i="3" s="1"/>
  <c r="O5671" i="3" s="1"/>
  <c r="M5672" i="3"/>
  <c r="N5672" i="3" s="1"/>
  <c r="O5672" i="3" s="1"/>
  <c r="M5673" i="3"/>
  <c r="N5673" i="3" s="1"/>
  <c r="O5673" i="3" s="1"/>
  <c r="M5674" i="3"/>
  <c r="N5674" i="3" s="1"/>
  <c r="O5674" i="3" s="1"/>
  <c r="M5675" i="3"/>
  <c r="N5675" i="3" s="1"/>
  <c r="O5675" i="3" s="1"/>
  <c r="M5676" i="3"/>
  <c r="N5676" i="3" s="1"/>
  <c r="O5676" i="3" s="1"/>
  <c r="M5677" i="3"/>
  <c r="N5677" i="3" s="1"/>
  <c r="O5677" i="3" s="1"/>
  <c r="M5678" i="3"/>
  <c r="N5678" i="3" s="1"/>
  <c r="O5678" i="3" s="1"/>
  <c r="M5679" i="3"/>
  <c r="N5679" i="3" s="1"/>
  <c r="O5679" i="3" s="1"/>
  <c r="M5680" i="3"/>
  <c r="N5680" i="3" s="1"/>
  <c r="O5680" i="3" s="1"/>
  <c r="M5681" i="3"/>
  <c r="N5681" i="3" s="1"/>
  <c r="O5681" i="3" s="1"/>
  <c r="M5683" i="3"/>
  <c r="N5683" i="3" s="1"/>
  <c r="O5683" i="3" s="1"/>
  <c r="M5684" i="3"/>
  <c r="N5684" i="3" s="1"/>
  <c r="O5684" i="3" s="1"/>
  <c r="M5685" i="3"/>
  <c r="N5685" i="3" s="1"/>
  <c r="O5685" i="3" s="1"/>
  <c r="M5686" i="3"/>
  <c r="N5686" i="3" s="1"/>
  <c r="O5686" i="3" s="1"/>
  <c r="M5687" i="3"/>
  <c r="N5687" i="3" s="1"/>
  <c r="O5687" i="3" s="1"/>
  <c r="M5688" i="3"/>
  <c r="N5688" i="3" s="1"/>
  <c r="O5688" i="3" s="1"/>
  <c r="M5689" i="3"/>
  <c r="N5689" i="3" s="1"/>
  <c r="O5689" i="3" s="1"/>
  <c r="M5690" i="3"/>
  <c r="N5690" i="3" s="1"/>
  <c r="O5690" i="3" s="1"/>
  <c r="M5691" i="3"/>
  <c r="N5691" i="3" s="1"/>
  <c r="O5691" i="3" s="1"/>
  <c r="M5692" i="3"/>
  <c r="N5692" i="3" s="1"/>
  <c r="O5692" i="3" s="1"/>
  <c r="M5693" i="3"/>
  <c r="N5693" i="3" s="1"/>
  <c r="O5693" i="3" s="1"/>
  <c r="M5694" i="3"/>
  <c r="N5694" i="3" s="1"/>
  <c r="O5694" i="3" s="1"/>
  <c r="M5695" i="3"/>
  <c r="N5695" i="3" s="1"/>
  <c r="O5695" i="3" s="1"/>
  <c r="M5696" i="3"/>
  <c r="N5696" i="3" s="1"/>
  <c r="O5696" i="3" s="1"/>
  <c r="M5697" i="3"/>
  <c r="N5697" i="3" s="1"/>
  <c r="O5697" i="3" s="1"/>
  <c r="M5698" i="3"/>
  <c r="N5698" i="3" s="1"/>
  <c r="O5698" i="3" s="1"/>
  <c r="M5699" i="3"/>
  <c r="N5699" i="3" s="1"/>
  <c r="O5699" i="3" s="1"/>
  <c r="M5700" i="3"/>
  <c r="N5700" i="3" s="1"/>
  <c r="O5700" i="3" s="1"/>
  <c r="M5701" i="3"/>
  <c r="N5701" i="3" s="1"/>
  <c r="O5701" i="3" s="1"/>
  <c r="M5702" i="3"/>
  <c r="N5702" i="3" s="1"/>
  <c r="O5702" i="3" s="1"/>
  <c r="M5703" i="3"/>
  <c r="N5703" i="3" s="1"/>
  <c r="O5703" i="3" s="1"/>
  <c r="M5704" i="3"/>
  <c r="N5704" i="3" s="1"/>
  <c r="O5704" i="3" s="1"/>
  <c r="M5705" i="3"/>
  <c r="N5705" i="3" s="1"/>
  <c r="O5705" i="3" s="1"/>
  <c r="M5706" i="3"/>
  <c r="N5706" i="3" s="1"/>
  <c r="O5706" i="3" s="1"/>
  <c r="M5707" i="3"/>
  <c r="N5707" i="3" s="1"/>
  <c r="O5707" i="3" s="1"/>
  <c r="M5708" i="3"/>
  <c r="N5708" i="3" s="1"/>
  <c r="O5708" i="3" s="1"/>
  <c r="M5709" i="3"/>
  <c r="N5709" i="3" s="1"/>
  <c r="O5709" i="3" s="1"/>
  <c r="M5710" i="3"/>
  <c r="N5710" i="3" s="1"/>
  <c r="O5710" i="3" s="1"/>
  <c r="M5711" i="3"/>
  <c r="N5711" i="3" s="1"/>
  <c r="O5711" i="3" s="1"/>
  <c r="M5712" i="3"/>
  <c r="N5712" i="3" s="1"/>
  <c r="O5712" i="3" s="1"/>
  <c r="M5713" i="3"/>
  <c r="N5713" i="3" s="1"/>
  <c r="O5713" i="3" s="1"/>
  <c r="M5716" i="3"/>
  <c r="N5716" i="3" s="1"/>
  <c r="O5716" i="3" s="1"/>
  <c r="M5714" i="3"/>
  <c r="N5714" i="3" s="1"/>
  <c r="O5714" i="3" s="1"/>
  <c r="M5715" i="3"/>
  <c r="N5715" i="3" s="1"/>
  <c r="O5715" i="3" s="1"/>
  <c r="M5717" i="3"/>
  <c r="N5717" i="3" s="1"/>
  <c r="O5717" i="3" s="1"/>
  <c r="M5719" i="3"/>
  <c r="N5719" i="3" s="1"/>
  <c r="O5719" i="3" s="1"/>
  <c r="M5720" i="3"/>
  <c r="N5720" i="3" s="1"/>
  <c r="O5720" i="3" s="1"/>
  <c r="M5721" i="3"/>
  <c r="N5721" i="3" s="1"/>
  <c r="O5721" i="3" s="1"/>
  <c r="M5722" i="3"/>
  <c r="N5722" i="3" s="1"/>
  <c r="O5722" i="3" s="1"/>
  <c r="M5723" i="3"/>
  <c r="N5723" i="3" s="1"/>
  <c r="O5723" i="3" s="1"/>
  <c r="M5724" i="3"/>
  <c r="N5724" i="3" s="1"/>
  <c r="O5724" i="3" s="1"/>
  <c r="M5725" i="3"/>
  <c r="N5725" i="3" s="1"/>
  <c r="O5725" i="3" s="1"/>
  <c r="M5726" i="3"/>
  <c r="N5726" i="3" s="1"/>
  <c r="O5726" i="3" s="1"/>
  <c r="M5727" i="3"/>
  <c r="N5727" i="3" s="1"/>
  <c r="O5727" i="3" s="1"/>
  <c r="M5728" i="3"/>
  <c r="N5728" i="3" s="1"/>
  <c r="O5728" i="3" s="1"/>
  <c r="M5729" i="3"/>
  <c r="N5729" i="3" s="1"/>
  <c r="O5729" i="3" s="1"/>
  <c r="M5730" i="3"/>
  <c r="N5730" i="3" s="1"/>
  <c r="O5730" i="3" s="1"/>
  <c r="M5731" i="3"/>
  <c r="N5731" i="3" s="1"/>
  <c r="O5731" i="3" s="1"/>
  <c r="M5732" i="3"/>
  <c r="N5732" i="3" s="1"/>
  <c r="O5732" i="3" s="1"/>
  <c r="M5733" i="3"/>
  <c r="N5733" i="3" s="1"/>
  <c r="O5733" i="3" s="1"/>
  <c r="M5734" i="3"/>
  <c r="N5734" i="3" s="1"/>
  <c r="O5734" i="3" s="1"/>
  <c r="M5735" i="3"/>
  <c r="N5735" i="3" s="1"/>
  <c r="O5735" i="3" s="1"/>
  <c r="M5736" i="3"/>
  <c r="N5736" i="3" s="1"/>
  <c r="O5736" i="3" s="1"/>
  <c r="M5737" i="3"/>
  <c r="N5737" i="3" s="1"/>
  <c r="O5737" i="3" s="1"/>
  <c r="M5738" i="3"/>
  <c r="N5738" i="3" s="1"/>
  <c r="O5738" i="3" s="1"/>
  <c r="M5739" i="3"/>
  <c r="N5739" i="3" s="1"/>
  <c r="O5739" i="3" s="1"/>
  <c r="M5740" i="3"/>
  <c r="N5740" i="3" s="1"/>
  <c r="O5740" i="3" s="1"/>
  <c r="M5741" i="3"/>
  <c r="N5741" i="3" s="1"/>
  <c r="O5741" i="3" s="1"/>
  <c r="M5742" i="3"/>
  <c r="N5742" i="3" s="1"/>
  <c r="O5742" i="3" s="1"/>
  <c r="M5743" i="3"/>
  <c r="N5743" i="3" s="1"/>
  <c r="O5743" i="3" s="1"/>
  <c r="M5744" i="3"/>
  <c r="N5744" i="3" s="1"/>
  <c r="O5744" i="3" s="1"/>
  <c r="M5745" i="3"/>
  <c r="N5745" i="3" s="1"/>
  <c r="O5745" i="3" s="1"/>
  <c r="M5746" i="3"/>
  <c r="N5746" i="3" s="1"/>
  <c r="O5746" i="3" s="1"/>
  <c r="M5747" i="3"/>
  <c r="N5747" i="3" s="1"/>
  <c r="O5747" i="3" s="1"/>
  <c r="M5748" i="3"/>
  <c r="N5748" i="3" s="1"/>
  <c r="O5748" i="3" s="1"/>
  <c r="M5749" i="3"/>
  <c r="N5749" i="3" s="1"/>
  <c r="O5749" i="3" s="1"/>
  <c r="M5750" i="3"/>
  <c r="N5750" i="3" s="1"/>
  <c r="O5750" i="3" s="1"/>
  <c r="M5751" i="3"/>
  <c r="N5751" i="3" s="1"/>
  <c r="O5751" i="3" s="1"/>
  <c r="M5752" i="3"/>
  <c r="N5752" i="3" s="1"/>
  <c r="O5752" i="3" s="1"/>
  <c r="M5753" i="3"/>
  <c r="N5753" i="3" s="1"/>
  <c r="O5753" i="3" s="1"/>
  <c r="M5754" i="3"/>
  <c r="N5754" i="3" s="1"/>
  <c r="O5754" i="3" s="1"/>
  <c r="M5755" i="3"/>
  <c r="N5755" i="3" s="1"/>
  <c r="O5755" i="3" s="1"/>
  <c r="M5756" i="3"/>
  <c r="N5756" i="3" s="1"/>
  <c r="O5756" i="3" s="1"/>
  <c r="M5757" i="3"/>
  <c r="N5757" i="3" s="1"/>
  <c r="O5757" i="3" s="1"/>
  <c r="M5758" i="3"/>
  <c r="N5758" i="3" s="1"/>
  <c r="O5758" i="3" s="1"/>
  <c r="M5759" i="3"/>
  <c r="N5759" i="3" s="1"/>
  <c r="O5759" i="3" s="1"/>
  <c r="M5760" i="3"/>
  <c r="N5760" i="3" s="1"/>
  <c r="O5760" i="3" s="1"/>
  <c r="M5761" i="3"/>
  <c r="N5761" i="3" s="1"/>
  <c r="O5761" i="3" s="1"/>
  <c r="M5762" i="3"/>
  <c r="N5762" i="3" s="1"/>
  <c r="O5762" i="3" s="1"/>
  <c r="M5763" i="3"/>
  <c r="N5763" i="3" s="1"/>
  <c r="O5763" i="3" s="1"/>
  <c r="M5764" i="3"/>
  <c r="N5764" i="3" s="1"/>
  <c r="O5764" i="3" s="1"/>
  <c r="M5765" i="3"/>
  <c r="N5765" i="3" s="1"/>
  <c r="O5765" i="3" s="1"/>
  <c r="M5766" i="3"/>
  <c r="N5766" i="3" s="1"/>
  <c r="O5766" i="3" s="1"/>
  <c r="M5767" i="3"/>
  <c r="N5767" i="3" s="1"/>
  <c r="O5767" i="3" s="1"/>
  <c r="M5768" i="3"/>
  <c r="N5768" i="3" s="1"/>
  <c r="O5768" i="3" s="1"/>
  <c r="M5769" i="3"/>
  <c r="N5769" i="3" s="1"/>
  <c r="O5769" i="3" s="1"/>
  <c r="M5770" i="3"/>
  <c r="N5770" i="3" s="1"/>
  <c r="O5770" i="3" s="1"/>
  <c r="M5771" i="3"/>
  <c r="N5771" i="3" s="1"/>
  <c r="O5771" i="3" s="1"/>
  <c r="M5772" i="3"/>
  <c r="N5772" i="3" s="1"/>
  <c r="O5772" i="3" s="1"/>
  <c r="M5773" i="3"/>
  <c r="N5773" i="3" s="1"/>
  <c r="O5773" i="3" s="1"/>
  <c r="M5774" i="3"/>
  <c r="N5774" i="3" s="1"/>
  <c r="O5774" i="3" s="1"/>
  <c r="M5775" i="3"/>
  <c r="N5775" i="3" s="1"/>
  <c r="O5775" i="3" s="1"/>
  <c r="M5776" i="3"/>
  <c r="N5776" i="3" s="1"/>
  <c r="O5776" i="3" s="1"/>
  <c r="M5777" i="3"/>
  <c r="N5777" i="3" s="1"/>
  <c r="O5777" i="3" s="1"/>
  <c r="M5778" i="3"/>
  <c r="N5778" i="3" s="1"/>
  <c r="O5778" i="3" s="1"/>
  <c r="M5779" i="3"/>
  <c r="N5779" i="3" s="1"/>
  <c r="O5779" i="3" s="1"/>
  <c r="M5780" i="3"/>
  <c r="N5780" i="3" s="1"/>
  <c r="O5780" i="3" s="1"/>
  <c r="M5781" i="3"/>
  <c r="N5781" i="3" s="1"/>
  <c r="O5781" i="3" s="1"/>
  <c r="M5782" i="3"/>
  <c r="N5782" i="3" s="1"/>
  <c r="O5782" i="3" s="1"/>
  <c r="M5783" i="3"/>
  <c r="N5783" i="3" s="1"/>
  <c r="O5783" i="3" s="1"/>
  <c r="M5784" i="3"/>
  <c r="N5784" i="3" s="1"/>
  <c r="O5784" i="3" s="1"/>
  <c r="M5785" i="3"/>
  <c r="N5785" i="3" s="1"/>
  <c r="O5785" i="3" s="1"/>
  <c r="M5786" i="3"/>
  <c r="N5786" i="3" s="1"/>
  <c r="O5786" i="3" s="1"/>
  <c r="M5787" i="3"/>
  <c r="N5787" i="3" s="1"/>
  <c r="O5787" i="3" s="1"/>
  <c r="M5788" i="3"/>
  <c r="N5788" i="3" s="1"/>
  <c r="O5788" i="3" s="1"/>
  <c r="M5789" i="3"/>
  <c r="N5789" i="3" s="1"/>
  <c r="O5789" i="3" s="1"/>
  <c r="M5790" i="3"/>
  <c r="N5790" i="3" s="1"/>
  <c r="O5790" i="3" s="1"/>
  <c r="M5791" i="3"/>
  <c r="N5791" i="3" s="1"/>
  <c r="O5791" i="3" s="1"/>
  <c r="M5792" i="3"/>
  <c r="N5792" i="3" s="1"/>
  <c r="O5792" i="3" s="1"/>
  <c r="M5793" i="3"/>
  <c r="N5793" i="3" s="1"/>
  <c r="O5793" i="3" s="1"/>
  <c r="M5794" i="3"/>
  <c r="N5794" i="3" s="1"/>
  <c r="O5794" i="3" s="1"/>
  <c r="M5795" i="3"/>
  <c r="N5795" i="3" s="1"/>
  <c r="O5795" i="3" s="1"/>
  <c r="M5796" i="3"/>
  <c r="N5796" i="3" s="1"/>
  <c r="O5796" i="3" s="1"/>
  <c r="M5797" i="3"/>
  <c r="N5797" i="3" s="1"/>
  <c r="O5797" i="3" s="1"/>
  <c r="M5798" i="3"/>
  <c r="N5798" i="3" s="1"/>
  <c r="O5798" i="3" s="1"/>
  <c r="M5799" i="3"/>
  <c r="N5799" i="3" s="1"/>
  <c r="O5799" i="3" s="1"/>
  <c r="M5800" i="3"/>
  <c r="N5800" i="3" s="1"/>
  <c r="O5800" i="3" s="1"/>
  <c r="M5801" i="3"/>
  <c r="N5801" i="3" s="1"/>
  <c r="O5801" i="3" s="1"/>
  <c r="M5802" i="3"/>
  <c r="N5802" i="3" s="1"/>
  <c r="O5802" i="3" s="1"/>
  <c r="M5803" i="3"/>
  <c r="N5803" i="3" s="1"/>
  <c r="O5803" i="3" s="1"/>
  <c r="M5804" i="3"/>
  <c r="N5804" i="3" s="1"/>
  <c r="O5804" i="3" s="1"/>
  <c r="M5805" i="3"/>
  <c r="N5805" i="3" s="1"/>
  <c r="O5805" i="3" s="1"/>
  <c r="M5806" i="3"/>
  <c r="N5806" i="3" s="1"/>
  <c r="O5806" i="3" s="1"/>
  <c r="M5807" i="3"/>
  <c r="N5807" i="3" s="1"/>
  <c r="O5807" i="3" s="1"/>
  <c r="M5808" i="3"/>
  <c r="N5808" i="3" s="1"/>
  <c r="O5808" i="3" s="1"/>
  <c r="M5809" i="3"/>
  <c r="N5809" i="3" s="1"/>
  <c r="O5809" i="3" s="1"/>
  <c r="M5810" i="3"/>
  <c r="N5810" i="3" s="1"/>
  <c r="O5810" i="3" s="1"/>
  <c r="M5811" i="3"/>
  <c r="N5811" i="3" s="1"/>
  <c r="O5811" i="3" s="1"/>
  <c r="M5812" i="3"/>
  <c r="N5812" i="3" s="1"/>
  <c r="O5812" i="3" s="1"/>
  <c r="M5813" i="3"/>
  <c r="N5813" i="3" s="1"/>
  <c r="O5813" i="3" s="1"/>
  <c r="M5814" i="3"/>
  <c r="N5814" i="3" s="1"/>
  <c r="O5814" i="3" s="1"/>
  <c r="M5815" i="3"/>
  <c r="N5815" i="3" s="1"/>
  <c r="O5815" i="3" s="1"/>
  <c r="M5816" i="3"/>
  <c r="N5816" i="3" s="1"/>
  <c r="O5816" i="3" s="1"/>
  <c r="M5817" i="3"/>
  <c r="N5817" i="3" s="1"/>
  <c r="O5817" i="3" s="1"/>
  <c r="M5818" i="3"/>
  <c r="N5818" i="3" s="1"/>
  <c r="O5818" i="3" s="1"/>
  <c r="M5819" i="3"/>
  <c r="N5819" i="3" s="1"/>
  <c r="O5819" i="3" s="1"/>
  <c r="M5820" i="3"/>
  <c r="N5820" i="3" s="1"/>
  <c r="O5820" i="3" s="1"/>
  <c r="M5821" i="3"/>
  <c r="N5821" i="3" s="1"/>
  <c r="O5821" i="3" s="1"/>
  <c r="M5822" i="3"/>
  <c r="N5822" i="3" s="1"/>
  <c r="O5822" i="3" s="1"/>
  <c r="M5823" i="3"/>
  <c r="N5823" i="3" s="1"/>
  <c r="O5823" i="3" s="1"/>
  <c r="M5824" i="3"/>
  <c r="N5824" i="3" s="1"/>
  <c r="O5824" i="3" s="1"/>
  <c r="M5825" i="3"/>
  <c r="N5825" i="3" s="1"/>
  <c r="O5825" i="3" s="1"/>
  <c r="M5826" i="3"/>
  <c r="N5826" i="3" s="1"/>
  <c r="O5826" i="3" s="1"/>
  <c r="M5827" i="3"/>
  <c r="N5827" i="3" s="1"/>
  <c r="O5827" i="3" s="1"/>
  <c r="M5828" i="3"/>
  <c r="N5828" i="3" s="1"/>
  <c r="O5828" i="3" s="1"/>
  <c r="M5829" i="3"/>
  <c r="N5829" i="3" s="1"/>
  <c r="O5829" i="3" s="1"/>
  <c r="M5830" i="3"/>
  <c r="N5830" i="3" s="1"/>
  <c r="O5830" i="3" s="1"/>
  <c r="M5831" i="3"/>
  <c r="N5831" i="3" s="1"/>
  <c r="O5831" i="3" s="1"/>
  <c r="M5832" i="3"/>
  <c r="N5832" i="3" s="1"/>
  <c r="O5832" i="3" s="1"/>
  <c r="M5833" i="3"/>
  <c r="N5833" i="3" s="1"/>
  <c r="O5833" i="3" s="1"/>
  <c r="M5834" i="3"/>
  <c r="N5834" i="3" s="1"/>
  <c r="O5834" i="3" s="1"/>
  <c r="M5835" i="3"/>
  <c r="N5835" i="3" s="1"/>
  <c r="O5835" i="3" s="1"/>
  <c r="M5836" i="3"/>
  <c r="N5836" i="3" s="1"/>
  <c r="O5836" i="3" s="1"/>
  <c r="M5837" i="3"/>
  <c r="N5837" i="3" s="1"/>
  <c r="O5837" i="3" s="1"/>
  <c r="M5838" i="3"/>
  <c r="N5838" i="3" s="1"/>
  <c r="O5838" i="3" s="1"/>
  <c r="M5839" i="3"/>
  <c r="N5839" i="3" s="1"/>
  <c r="O5839" i="3" s="1"/>
  <c r="M5840" i="3"/>
  <c r="N5840" i="3" s="1"/>
  <c r="O5840" i="3" s="1"/>
  <c r="M5841" i="3"/>
  <c r="N5841" i="3" s="1"/>
  <c r="O5841" i="3" s="1"/>
  <c r="M5842" i="3"/>
  <c r="N5842" i="3" s="1"/>
  <c r="O5842" i="3" s="1"/>
  <c r="M5843" i="3"/>
  <c r="N5843" i="3" s="1"/>
  <c r="O5843" i="3" s="1"/>
  <c r="M5844" i="3"/>
  <c r="N5844" i="3" s="1"/>
  <c r="O5844" i="3" s="1"/>
  <c r="M5845" i="3"/>
  <c r="N5845" i="3" s="1"/>
  <c r="O5845" i="3" s="1"/>
  <c r="M5846" i="3"/>
  <c r="N5846" i="3" s="1"/>
  <c r="O5846" i="3" s="1"/>
  <c r="M5847" i="3"/>
  <c r="N5847" i="3" s="1"/>
  <c r="O5847" i="3" s="1"/>
  <c r="M5848" i="3"/>
  <c r="N5848" i="3" s="1"/>
  <c r="O5848" i="3" s="1"/>
  <c r="M5849" i="3"/>
  <c r="N5849" i="3" s="1"/>
  <c r="O5849" i="3" s="1"/>
  <c r="M5850" i="3"/>
  <c r="N5850" i="3" s="1"/>
  <c r="O5850" i="3" s="1"/>
  <c r="M5851" i="3"/>
  <c r="N5851" i="3" s="1"/>
  <c r="O5851" i="3" s="1"/>
  <c r="M5852" i="3"/>
  <c r="N5852" i="3" s="1"/>
  <c r="O5852" i="3" s="1"/>
  <c r="M5853" i="3"/>
  <c r="N5853" i="3" s="1"/>
  <c r="O5853" i="3" s="1"/>
  <c r="M5854" i="3"/>
  <c r="N5854" i="3" s="1"/>
  <c r="O5854" i="3" s="1"/>
  <c r="M5855" i="3"/>
  <c r="N5855" i="3" s="1"/>
  <c r="O5855" i="3" s="1"/>
  <c r="M5856" i="3"/>
  <c r="N5856" i="3" s="1"/>
  <c r="O5856" i="3" s="1"/>
  <c r="M5857" i="3"/>
  <c r="N5857" i="3" s="1"/>
  <c r="O5857" i="3" s="1"/>
  <c r="M5858" i="3"/>
  <c r="N5858" i="3" s="1"/>
  <c r="O5858" i="3" s="1"/>
  <c r="M5859" i="3"/>
  <c r="N5859" i="3" s="1"/>
  <c r="O5859" i="3" s="1"/>
  <c r="M5860" i="3"/>
  <c r="N5860" i="3" s="1"/>
  <c r="O5860" i="3" s="1"/>
  <c r="M5861" i="3"/>
  <c r="N5861" i="3" s="1"/>
  <c r="O5861" i="3" s="1"/>
  <c r="M5862" i="3"/>
  <c r="N5862" i="3" s="1"/>
  <c r="O5862" i="3" s="1"/>
  <c r="M5863" i="3"/>
  <c r="N5863" i="3" s="1"/>
  <c r="O5863" i="3" s="1"/>
  <c r="M5864" i="3"/>
  <c r="N5864" i="3" s="1"/>
  <c r="O5864" i="3" s="1"/>
  <c r="M5865" i="3"/>
  <c r="N5865" i="3" s="1"/>
  <c r="O5865" i="3" s="1"/>
  <c r="M5866" i="3"/>
  <c r="N5866" i="3" s="1"/>
  <c r="O5866" i="3" s="1"/>
  <c r="M5867" i="3"/>
  <c r="N5867" i="3" s="1"/>
  <c r="O5867" i="3" s="1"/>
  <c r="M5868" i="3"/>
  <c r="N5868" i="3" s="1"/>
  <c r="O5868" i="3" s="1"/>
  <c r="M5869" i="3"/>
  <c r="N5869" i="3" s="1"/>
  <c r="O5869" i="3" s="1"/>
  <c r="M5870" i="3"/>
  <c r="N5870" i="3" s="1"/>
  <c r="O5870" i="3" s="1"/>
  <c r="M5871" i="3"/>
  <c r="N5871" i="3" s="1"/>
  <c r="O5871" i="3" s="1"/>
  <c r="M5872" i="3"/>
  <c r="N5872" i="3" s="1"/>
  <c r="O5872" i="3" s="1"/>
  <c r="M5873" i="3"/>
  <c r="N5873" i="3" s="1"/>
  <c r="O5873" i="3" s="1"/>
  <c r="M5874" i="3"/>
  <c r="N5874" i="3" s="1"/>
  <c r="O5874" i="3" s="1"/>
  <c r="M5875" i="3"/>
  <c r="N5875" i="3" s="1"/>
  <c r="O5875" i="3" s="1"/>
  <c r="M5876" i="3"/>
  <c r="N5876" i="3" s="1"/>
  <c r="O5876" i="3" s="1"/>
  <c r="M5877" i="3"/>
  <c r="N5877" i="3" s="1"/>
  <c r="O5877" i="3" s="1"/>
  <c r="M5878" i="3"/>
  <c r="N5878" i="3" s="1"/>
  <c r="O5878" i="3" s="1"/>
  <c r="M5879" i="3"/>
  <c r="N5879" i="3" s="1"/>
  <c r="O5879" i="3" s="1"/>
  <c r="M5880" i="3"/>
  <c r="N5880" i="3" s="1"/>
  <c r="O5880" i="3" s="1"/>
  <c r="M5881" i="3"/>
  <c r="N5881" i="3" s="1"/>
  <c r="O5881" i="3" s="1"/>
  <c r="M5882" i="3"/>
  <c r="N5882" i="3" s="1"/>
  <c r="O5882" i="3" s="1"/>
  <c r="M5883" i="3"/>
  <c r="N5883" i="3" s="1"/>
  <c r="O5883" i="3" s="1"/>
  <c r="M5884" i="3"/>
  <c r="N5884" i="3" s="1"/>
  <c r="O5884" i="3" s="1"/>
  <c r="M5885" i="3"/>
  <c r="N5885" i="3" s="1"/>
  <c r="O5885" i="3" s="1"/>
  <c r="M5886" i="3"/>
  <c r="N5886" i="3" s="1"/>
  <c r="O5886" i="3" s="1"/>
  <c r="M5887" i="3"/>
  <c r="N5887" i="3" s="1"/>
  <c r="O5887" i="3" s="1"/>
  <c r="M5888" i="3"/>
  <c r="N5888" i="3" s="1"/>
  <c r="O5888" i="3" s="1"/>
  <c r="M5889" i="3"/>
  <c r="N5889" i="3" s="1"/>
  <c r="O5889" i="3" s="1"/>
  <c r="M5890" i="3"/>
  <c r="N5890" i="3" s="1"/>
  <c r="O5890" i="3" s="1"/>
  <c r="M5891" i="3"/>
  <c r="N5891" i="3" s="1"/>
  <c r="O5891" i="3" s="1"/>
  <c r="M5892" i="3"/>
  <c r="N5892" i="3" s="1"/>
  <c r="O5892" i="3" s="1"/>
  <c r="M5893" i="3"/>
  <c r="N5893" i="3" s="1"/>
  <c r="O5893" i="3" s="1"/>
  <c r="M5894" i="3"/>
  <c r="N5894" i="3" s="1"/>
  <c r="O5894" i="3" s="1"/>
  <c r="M5895" i="3"/>
  <c r="N5895" i="3" s="1"/>
  <c r="O5895" i="3" s="1"/>
  <c r="M5896" i="3"/>
  <c r="N5896" i="3" s="1"/>
  <c r="O5896" i="3" s="1"/>
  <c r="M5897" i="3"/>
  <c r="N5897" i="3" s="1"/>
  <c r="O5897" i="3" s="1"/>
  <c r="M5898" i="3"/>
  <c r="N5898" i="3" s="1"/>
  <c r="O5898" i="3" s="1"/>
  <c r="M5899" i="3"/>
  <c r="N5899" i="3" s="1"/>
  <c r="O5899" i="3" s="1"/>
  <c r="M5900" i="3"/>
  <c r="N5900" i="3" s="1"/>
  <c r="O5900" i="3" s="1"/>
  <c r="M5901" i="3"/>
  <c r="N5901" i="3" s="1"/>
  <c r="O5901" i="3" s="1"/>
  <c r="M5902" i="3"/>
  <c r="N5902" i="3" s="1"/>
  <c r="O5902" i="3" s="1"/>
  <c r="M5903" i="3"/>
  <c r="N5903" i="3" s="1"/>
  <c r="O5903" i="3" s="1"/>
  <c r="M5904" i="3"/>
  <c r="N5904" i="3" s="1"/>
  <c r="O5904" i="3" s="1"/>
  <c r="M5905" i="3"/>
  <c r="N5905" i="3" s="1"/>
  <c r="O5905" i="3" s="1"/>
  <c r="M5906" i="3"/>
  <c r="N5906" i="3" s="1"/>
  <c r="O5906" i="3" s="1"/>
  <c r="M5907" i="3"/>
  <c r="N5907" i="3" s="1"/>
  <c r="O5907" i="3" s="1"/>
  <c r="M5908" i="3"/>
  <c r="N5908" i="3" s="1"/>
  <c r="O5908" i="3" s="1"/>
  <c r="M5909" i="3"/>
  <c r="N5909" i="3" s="1"/>
  <c r="O5909" i="3" s="1"/>
  <c r="M5910" i="3"/>
  <c r="N5910" i="3" s="1"/>
  <c r="O5910" i="3" s="1"/>
  <c r="M5911" i="3"/>
  <c r="N5911" i="3" s="1"/>
  <c r="O5911" i="3" s="1"/>
  <c r="M5912" i="3"/>
  <c r="N5912" i="3" s="1"/>
  <c r="O5912" i="3" s="1"/>
  <c r="M5913" i="3"/>
  <c r="N5913" i="3" s="1"/>
  <c r="O5913" i="3" s="1"/>
  <c r="M5914" i="3"/>
  <c r="N5914" i="3" s="1"/>
  <c r="O5914" i="3" s="1"/>
  <c r="M5915" i="3"/>
  <c r="N5915" i="3" s="1"/>
  <c r="O5915" i="3" s="1"/>
  <c r="M5916" i="3"/>
  <c r="N5916" i="3" s="1"/>
  <c r="O5916" i="3" s="1"/>
  <c r="M5917" i="3"/>
  <c r="N5917" i="3" s="1"/>
  <c r="O5917" i="3" s="1"/>
  <c r="M5918" i="3"/>
  <c r="N5918" i="3" s="1"/>
  <c r="O5918" i="3" s="1"/>
  <c r="M5919" i="3"/>
  <c r="N5919" i="3" s="1"/>
  <c r="O5919" i="3" s="1"/>
  <c r="M5920" i="3"/>
  <c r="N5920" i="3" s="1"/>
  <c r="O5920" i="3" s="1"/>
  <c r="M5921" i="3"/>
  <c r="N5921" i="3" s="1"/>
  <c r="O5921" i="3" s="1"/>
  <c r="M5922" i="3"/>
  <c r="N5922" i="3" s="1"/>
  <c r="O5922" i="3" s="1"/>
  <c r="M5923" i="3"/>
  <c r="N5923" i="3" s="1"/>
  <c r="O5923" i="3" s="1"/>
  <c r="M5924" i="3"/>
  <c r="N5924" i="3" s="1"/>
  <c r="O5924" i="3" s="1"/>
  <c r="M5925" i="3"/>
  <c r="N5925" i="3" s="1"/>
  <c r="O5925" i="3" s="1"/>
  <c r="M5926" i="3"/>
  <c r="N5926" i="3" s="1"/>
  <c r="O5926" i="3" s="1"/>
  <c r="M5927" i="3"/>
  <c r="N5927" i="3" s="1"/>
  <c r="O5927" i="3" s="1"/>
  <c r="M5928" i="3"/>
  <c r="N5928" i="3" s="1"/>
  <c r="O5928" i="3" s="1"/>
  <c r="M5929" i="3"/>
  <c r="N5929" i="3" s="1"/>
  <c r="O5929" i="3" s="1"/>
  <c r="M5930" i="3"/>
  <c r="N5930" i="3" s="1"/>
  <c r="O5930" i="3" s="1"/>
  <c r="M5931" i="3"/>
  <c r="N5931" i="3" s="1"/>
  <c r="O5931" i="3" s="1"/>
  <c r="M5932" i="3"/>
  <c r="N5932" i="3" s="1"/>
  <c r="O5932" i="3" s="1"/>
  <c r="M5933" i="3"/>
  <c r="N5933" i="3" s="1"/>
  <c r="O5933" i="3" s="1"/>
  <c r="M5934" i="3"/>
  <c r="N5934" i="3" s="1"/>
  <c r="O5934" i="3" s="1"/>
  <c r="M5935" i="3"/>
  <c r="N5935" i="3" s="1"/>
  <c r="O5935" i="3" s="1"/>
  <c r="M5936" i="3"/>
  <c r="N5936" i="3" s="1"/>
  <c r="O5936" i="3" s="1"/>
  <c r="M5937" i="3"/>
  <c r="N5937" i="3" s="1"/>
  <c r="O5937" i="3" s="1"/>
  <c r="M5938" i="3"/>
  <c r="N5938" i="3" s="1"/>
  <c r="O5938" i="3" s="1"/>
  <c r="M5939" i="3"/>
  <c r="N5939" i="3" s="1"/>
  <c r="O5939" i="3" s="1"/>
  <c r="M5940" i="3"/>
  <c r="N5940" i="3" s="1"/>
  <c r="O5940" i="3" s="1"/>
  <c r="M5941" i="3"/>
  <c r="N5941" i="3" s="1"/>
  <c r="O5941" i="3" s="1"/>
  <c r="M5942" i="3"/>
  <c r="N5942" i="3" s="1"/>
  <c r="O5942" i="3" s="1"/>
  <c r="M5943" i="3"/>
  <c r="N5943" i="3" s="1"/>
  <c r="O5943" i="3" s="1"/>
  <c r="M5944" i="3"/>
  <c r="N5944" i="3" s="1"/>
  <c r="O5944" i="3" s="1"/>
  <c r="M5946" i="3"/>
  <c r="N5946" i="3" s="1"/>
  <c r="O5946" i="3" s="1"/>
  <c r="M5947" i="3"/>
  <c r="N5947" i="3" s="1"/>
  <c r="O5947" i="3" s="1"/>
  <c r="M5948" i="3"/>
  <c r="N5948" i="3" s="1"/>
  <c r="O5948" i="3" s="1"/>
  <c r="M5949" i="3"/>
  <c r="N5949" i="3" s="1"/>
  <c r="O5949" i="3" s="1"/>
  <c r="M5950" i="3"/>
  <c r="N5950" i="3" s="1"/>
  <c r="O5950" i="3" s="1"/>
  <c r="M5951" i="3"/>
  <c r="N5951" i="3" s="1"/>
  <c r="O5951" i="3" s="1"/>
  <c r="M5952" i="3"/>
  <c r="N5952" i="3" s="1"/>
  <c r="O5952" i="3" s="1"/>
  <c r="M5953" i="3"/>
  <c r="N5953" i="3" s="1"/>
  <c r="O5953" i="3" s="1"/>
  <c r="M5954" i="3"/>
  <c r="N5954" i="3" s="1"/>
  <c r="O5954" i="3" s="1"/>
  <c r="M5955" i="3"/>
  <c r="N5955" i="3" s="1"/>
  <c r="O5955" i="3" s="1"/>
  <c r="M5956" i="3"/>
  <c r="N5956" i="3" s="1"/>
  <c r="O5956" i="3" s="1"/>
  <c r="M5957" i="3"/>
  <c r="N5957" i="3" s="1"/>
  <c r="O5957" i="3" s="1"/>
  <c r="M5958" i="3"/>
  <c r="N5958" i="3" s="1"/>
  <c r="O5958" i="3" s="1"/>
  <c r="M5959" i="3"/>
  <c r="N5959" i="3" s="1"/>
  <c r="O5959" i="3" s="1"/>
  <c r="M5960" i="3"/>
  <c r="N5960" i="3" s="1"/>
  <c r="O5960" i="3" s="1"/>
  <c r="M5961" i="3"/>
  <c r="N5961" i="3" s="1"/>
  <c r="O5961" i="3" s="1"/>
  <c r="M5962" i="3"/>
  <c r="N5962" i="3" s="1"/>
  <c r="O5962" i="3" s="1"/>
  <c r="M5963" i="3"/>
  <c r="N5963" i="3" s="1"/>
  <c r="O5963" i="3" s="1"/>
  <c r="M5964" i="3"/>
  <c r="N5964" i="3" s="1"/>
  <c r="O5964" i="3" s="1"/>
  <c r="M5965" i="3"/>
  <c r="N5965" i="3" s="1"/>
  <c r="O5965" i="3" s="1"/>
  <c r="M5966" i="3"/>
  <c r="N5966" i="3" s="1"/>
  <c r="O5966" i="3" s="1"/>
  <c r="M5967" i="3"/>
  <c r="N5967" i="3" s="1"/>
  <c r="O5967" i="3" s="1"/>
  <c r="M5968" i="3"/>
  <c r="N5968" i="3" s="1"/>
  <c r="O5968" i="3" s="1"/>
  <c r="M5969" i="3"/>
  <c r="N5969" i="3" s="1"/>
  <c r="O5969" i="3" s="1"/>
  <c r="M5970" i="3"/>
  <c r="N5970" i="3" s="1"/>
  <c r="O5970" i="3" s="1"/>
  <c r="M5971" i="3"/>
  <c r="N5971" i="3" s="1"/>
  <c r="O5971" i="3" s="1"/>
  <c r="M5972" i="3"/>
  <c r="N5972" i="3" s="1"/>
  <c r="O5972" i="3" s="1"/>
  <c r="M5973" i="3"/>
  <c r="N5973" i="3" s="1"/>
  <c r="O5973" i="3" s="1"/>
  <c r="M5974" i="3"/>
  <c r="N5974" i="3" s="1"/>
  <c r="O5974" i="3" s="1"/>
  <c r="M5975" i="3"/>
  <c r="N5975" i="3" s="1"/>
  <c r="O5975" i="3" s="1"/>
  <c r="M5976" i="3"/>
  <c r="N5976" i="3" s="1"/>
  <c r="O5976" i="3" s="1"/>
  <c r="M5977" i="3"/>
  <c r="N5977" i="3" s="1"/>
  <c r="O5977" i="3" s="1"/>
  <c r="M5978" i="3"/>
  <c r="N5978" i="3" s="1"/>
  <c r="O5978" i="3" s="1"/>
  <c r="M5979" i="3"/>
  <c r="N5979" i="3" s="1"/>
  <c r="O5979" i="3" s="1"/>
  <c r="M5980" i="3"/>
  <c r="N5980" i="3" s="1"/>
  <c r="O5980" i="3" s="1"/>
  <c r="M5981" i="3"/>
  <c r="N5981" i="3" s="1"/>
  <c r="O5981" i="3" s="1"/>
  <c r="M5982" i="3"/>
  <c r="N5982" i="3" s="1"/>
  <c r="O5982" i="3" s="1"/>
  <c r="M5983" i="3"/>
  <c r="N5983" i="3" s="1"/>
  <c r="O5983" i="3" s="1"/>
  <c r="M5984" i="3"/>
  <c r="N5984" i="3" s="1"/>
  <c r="O5984" i="3" s="1"/>
  <c r="M5985" i="3"/>
  <c r="N5985" i="3" s="1"/>
  <c r="O5985" i="3" s="1"/>
  <c r="M5986" i="3"/>
  <c r="N5986" i="3" s="1"/>
  <c r="O5986" i="3" s="1"/>
  <c r="M5987" i="3"/>
  <c r="N5987" i="3" s="1"/>
  <c r="O5987" i="3" s="1"/>
  <c r="M5988" i="3"/>
  <c r="N5988" i="3" s="1"/>
  <c r="O5988" i="3" s="1"/>
  <c r="M5989" i="3"/>
  <c r="N5989" i="3" s="1"/>
  <c r="O5989" i="3" s="1"/>
  <c r="M5990" i="3"/>
  <c r="N5990" i="3" s="1"/>
  <c r="O5990" i="3" s="1"/>
  <c r="M5991" i="3"/>
  <c r="N5991" i="3" s="1"/>
  <c r="O5991" i="3" s="1"/>
  <c r="M5992" i="3"/>
  <c r="N5992" i="3" s="1"/>
  <c r="O5992" i="3" s="1"/>
  <c r="M5993" i="3"/>
  <c r="N5993" i="3" s="1"/>
  <c r="O5993" i="3" s="1"/>
  <c r="M5994" i="3"/>
  <c r="N5994" i="3" s="1"/>
  <c r="O5994" i="3" s="1"/>
  <c r="M5995" i="3"/>
  <c r="N5995" i="3" s="1"/>
  <c r="O5995" i="3" s="1"/>
  <c r="M5996" i="3"/>
  <c r="N5996" i="3" s="1"/>
  <c r="O5996" i="3" s="1"/>
  <c r="M6001" i="3"/>
  <c r="N6001" i="3" s="1"/>
  <c r="O6001" i="3" s="1"/>
  <c r="M6002" i="3"/>
  <c r="N6002" i="3" s="1"/>
  <c r="O6002" i="3" s="1"/>
  <c r="M6003" i="3"/>
  <c r="N6003" i="3" s="1"/>
  <c r="O6003" i="3" s="1"/>
  <c r="M6004" i="3"/>
  <c r="N6004" i="3" s="1"/>
  <c r="O6004" i="3" s="1"/>
  <c r="M6005" i="3"/>
  <c r="N6005" i="3" s="1"/>
  <c r="O6005" i="3" s="1"/>
  <c r="M6006" i="3"/>
  <c r="N6006" i="3" s="1"/>
  <c r="O6006" i="3" s="1"/>
  <c r="M6007" i="3"/>
  <c r="N6007" i="3" s="1"/>
  <c r="O6007" i="3" s="1"/>
  <c r="M6008" i="3"/>
  <c r="N6008" i="3" s="1"/>
  <c r="O6008" i="3" s="1"/>
  <c r="M6009" i="3"/>
  <c r="N6009" i="3" s="1"/>
  <c r="O6009" i="3" s="1"/>
  <c r="M6010" i="3"/>
  <c r="N6010" i="3" s="1"/>
  <c r="O6010" i="3" s="1"/>
  <c r="M6011" i="3"/>
  <c r="N6011" i="3" s="1"/>
  <c r="O6011" i="3" s="1"/>
  <c r="M6012" i="3"/>
  <c r="N6012" i="3" s="1"/>
  <c r="O6012" i="3" s="1"/>
  <c r="M6013" i="3"/>
  <c r="N6013" i="3" s="1"/>
  <c r="O6013" i="3" s="1"/>
  <c r="M6014" i="3"/>
  <c r="N6014" i="3" s="1"/>
  <c r="O6014" i="3" s="1"/>
  <c r="M6015" i="3"/>
  <c r="N6015" i="3" s="1"/>
  <c r="O6015" i="3" s="1"/>
  <c r="M6016" i="3"/>
  <c r="N6016" i="3" s="1"/>
  <c r="O6016" i="3" s="1"/>
  <c r="M6017" i="3"/>
  <c r="N6017" i="3" s="1"/>
  <c r="O6017" i="3" s="1"/>
  <c r="M6018" i="3"/>
  <c r="N6018" i="3" s="1"/>
  <c r="O6018" i="3" s="1"/>
  <c r="M6019" i="3"/>
  <c r="N6019" i="3" s="1"/>
  <c r="O6019" i="3" s="1"/>
  <c r="M6020" i="3"/>
  <c r="N6020" i="3" s="1"/>
  <c r="O6020" i="3" s="1"/>
  <c r="M6021" i="3"/>
  <c r="N6021" i="3" s="1"/>
  <c r="O6021" i="3" s="1"/>
  <c r="M6022" i="3"/>
  <c r="N6022" i="3" s="1"/>
  <c r="O6022" i="3" s="1"/>
  <c r="M6023" i="3"/>
  <c r="N6023" i="3" s="1"/>
  <c r="O6023" i="3" s="1"/>
  <c r="M6024" i="3"/>
  <c r="N6024" i="3" s="1"/>
  <c r="O6024" i="3" s="1"/>
  <c r="M6025" i="3"/>
  <c r="N6025" i="3" s="1"/>
  <c r="O6025" i="3" s="1"/>
  <c r="M6026" i="3"/>
  <c r="N6026" i="3" s="1"/>
  <c r="O6026" i="3" s="1"/>
  <c r="M6027" i="3"/>
  <c r="N6027" i="3" s="1"/>
  <c r="O6027" i="3" s="1"/>
  <c r="M6028" i="3"/>
  <c r="N6028" i="3" s="1"/>
  <c r="O6028" i="3" s="1"/>
  <c r="M6029" i="3"/>
  <c r="N6029" i="3" s="1"/>
  <c r="O6029" i="3" s="1"/>
  <c r="M6030" i="3"/>
  <c r="N6030" i="3" s="1"/>
  <c r="O6030" i="3" s="1"/>
  <c r="M6031" i="3"/>
  <c r="N6031" i="3" s="1"/>
  <c r="O6031" i="3" s="1"/>
  <c r="M6032" i="3"/>
  <c r="N6032" i="3" s="1"/>
  <c r="O6032" i="3" s="1"/>
  <c r="M6033" i="3"/>
  <c r="N6033" i="3" s="1"/>
  <c r="O6033" i="3" s="1"/>
  <c r="M6034" i="3"/>
  <c r="N6034" i="3" s="1"/>
  <c r="O6034" i="3" s="1"/>
  <c r="M6035" i="3"/>
  <c r="N6035" i="3" s="1"/>
  <c r="O6035" i="3" s="1"/>
  <c r="M6036" i="3"/>
  <c r="N6036" i="3" s="1"/>
  <c r="O6036" i="3" s="1"/>
  <c r="M6037" i="3"/>
  <c r="N6037" i="3" s="1"/>
  <c r="O6037" i="3" s="1"/>
  <c r="M6038" i="3"/>
  <c r="N6038" i="3" s="1"/>
  <c r="O6038" i="3" s="1"/>
  <c r="M6039" i="3"/>
  <c r="N6039" i="3" s="1"/>
  <c r="O6039" i="3" s="1"/>
  <c r="M6040" i="3"/>
  <c r="N6040" i="3" s="1"/>
  <c r="O6040" i="3" s="1"/>
  <c r="M6041" i="3"/>
  <c r="N6041" i="3" s="1"/>
  <c r="O6041" i="3" s="1"/>
  <c r="M6042" i="3"/>
  <c r="N6042" i="3" s="1"/>
  <c r="O6042" i="3" s="1"/>
  <c r="M6043" i="3"/>
  <c r="N6043" i="3" s="1"/>
  <c r="O6043" i="3" s="1"/>
  <c r="M6044" i="3"/>
  <c r="N6044" i="3" s="1"/>
  <c r="O6044" i="3" s="1"/>
  <c r="M6045" i="3"/>
  <c r="N6045" i="3" s="1"/>
  <c r="O6045" i="3" s="1"/>
  <c r="M6046" i="3"/>
  <c r="N6046" i="3" s="1"/>
  <c r="O6046" i="3" s="1"/>
  <c r="M6047" i="3"/>
  <c r="N6047" i="3" s="1"/>
  <c r="O6047" i="3" s="1"/>
  <c r="M6048" i="3"/>
  <c r="N6048" i="3" s="1"/>
  <c r="O6048" i="3" s="1"/>
  <c r="M6049" i="3"/>
  <c r="N6049" i="3" s="1"/>
  <c r="O6049" i="3" s="1"/>
  <c r="M6050" i="3"/>
  <c r="N6050" i="3" s="1"/>
  <c r="O6050" i="3" s="1"/>
  <c r="M6051" i="3"/>
  <c r="N6051" i="3" s="1"/>
  <c r="O6051" i="3" s="1"/>
  <c r="M6052" i="3"/>
  <c r="N6052" i="3" s="1"/>
  <c r="O6052" i="3" s="1"/>
  <c r="M6053" i="3"/>
  <c r="N6053" i="3" s="1"/>
  <c r="O6053" i="3" s="1"/>
  <c r="M6054" i="3"/>
  <c r="N6054" i="3" s="1"/>
  <c r="O6054" i="3" s="1"/>
  <c r="M6055" i="3"/>
  <c r="N6055" i="3" s="1"/>
  <c r="O6055" i="3" s="1"/>
  <c r="M6056" i="3"/>
  <c r="N6056" i="3" s="1"/>
  <c r="O6056" i="3" s="1"/>
  <c r="M6057" i="3"/>
  <c r="N6057" i="3" s="1"/>
  <c r="O6057" i="3" s="1"/>
  <c r="M6058" i="3"/>
  <c r="N6058" i="3" s="1"/>
  <c r="O6058" i="3" s="1"/>
  <c r="M6059" i="3"/>
  <c r="N6059" i="3" s="1"/>
  <c r="O6059" i="3" s="1"/>
  <c r="M6060" i="3"/>
  <c r="N6060" i="3" s="1"/>
  <c r="O6060" i="3" s="1"/>
  <c r="M6061" i="3"/>
  <c r="N6061" i="3" s="1"/>
  <c r="O6061" i="3" s="1"/>
  <c r="M6062" i="3"/>
  <c r="N6062" i="3" s="1"/>
  <c r="O6062" i="3" s="1"/>
  <c r="M6063" i="3"/>
  <c r="N6063" i="3" s="1"/>
  <c r="O6063" i="3" s="1"/>
  <c r="M6064" i="3"/>
  <c r="N6064" i="3" s="1"/>
  <c r="O6064" i="3" s="1"/>
  <c r="M6065" i="3"/>
  <c r="N6065" i="3" s="1"/>
  <c r="O6065" i="3" s="1"/>
  <c r="M6066" i="3"/>
  <c r="N6066" i="3" s="1"/>
  <c r="O6066" i="3" s="1"/>
  <c r="M6067" i="3"/>
  <c r="N6067" i="3" s="1"/>
  <c r="O6067" i="3" s="1"/>
  <c r="M6068" i="3"/>
  <c r="N6068" i="3" s="1"/>
  <c r="O6068" i="3" s="1"/>
  <c r="M6069" i="3"/>
  <c r="N6069" i="3" s="1"/>
  <c r="O6069" i="3" s="1"/>
  <c r="M6070" i="3"/>
  <c r="N6070" i="3" s="1"/>
  <c r="O6070" i="3" s="1"/>
  <c r="M6071" i="3"/>
  <c r="N6071" i="3" s="1"/>
  <c r="O6071" i="3" s="1"/>
  <c r="M6072" i="3"/>
  <c r="N6072" i="3" s="1"/>
  <c r="O6072" i="3" s="1"/>
  <c r="M6073" i="3"/>
  <c r="N6073" i="3" s="1"/>
  <c r="O6073" i="3" s="1"/>
  <c r="M6074" i="3"/>
  <c r="N6074" i="3" s="1"/>
  <c r="O6074" i="3" s="1"/>
  <c r="M6075" i="3"/>
  <c r="N6075" i="3" s="1"/>
  <c r="O6075" i="3" s="1"/>
  <c r="M6076" i="3"/>
  <c r="N6076" i="3" s="1"/>
  <c r="O6076" i="3" s="1"/>
  <c r="M6077" i="3"/>
  <c r="N6077" i="3" s="1"/>
  <c r="O6077" i="3" s="1"/>
  <c r="M6078" i="3"/>
  <c r="N6078" i="3" s="1"/>
  <c r="O6078" i="3" s="1"/>
  <c r="M6079" i="3"/>
  <c r="N6079" i="3" s="1"/>
  <c r="O6079" i="3" s="1"/>
  <c r="M6080" i="3"/>
  <c r="N6080" i="3" s="1"/>
  <c r="O6080" i="3" s="1"/>
  <c r="M6081" i="3"/>
  <c r="N6081" i="3" s="1"/>
  <c r="O6081" i="3" s="1"/>
  <c r="M6082" i="3"/>
  <c r="N6082" i="3" s="1"/>
  <c r="O6082" i="3" s="1"/>
  <c r="M6083" i="3"/>
  <c r="N6083" i="3" s="1"/>
  <c r="O6083" i="3" s="1"/>
  <c r="M6084" i="3"/>
  <c r="N6084" i="3" s="1"/>
  <c r="O6084" i="3" s="1"/>
  <c r="M6085" i="3"/>
  <c r="N6085" i="3" s="1"/>
  <c r="O6085" i="3" s="1"/>
  <c r="M6086" i="3"/>
  <c r="N6086" i="3" s="1"/>
  <c r="O6086" i="3" s="1"/>
  <c r="M6087" i="3"/>
  <c r="N6087" i="3" s="1"/>
  <c r="O6087" i="3" s="1"/>
  <c r="M6088" i="3"/>
  <c r="N6088" i="3" s="1"/>
  <c r="O6088" i="3" s="1"/>
  <c r="M6089" i="3"/>
  <c r="N6089" i="3" s="1"/>
  <c r="O6089" i="3" s="1"/>
  <c r="M6090" i="3"/>
  <c r="N6090" i="3" s="1"/>
  <c r="O6090" i="3" s="1"/>
  <c r="M6091" i="3"/>
  <c r="N6091" i="3" s="1"/>
  <c r="O6091" i="3" s="1"/>
  <c r="M6092" i="3"/>
  <c r="N6092" i="3" s="1"/>
  <c r="O6092" i="3" s="1"/>
  <c r="M6093" i="3"/>
  <c r="N6093" i="3" s="1"/>
  <c r="O6093" i="3" s="1"/>
  <c r="M6094" i="3"/>
  <c r="N6094" i="3" s="1"/>
  <c r="O6094" i="3" s="1"/>
  <c r="M6095" i="3"/>
  <c r="N6095" i="3" s="1"/>
  <c r="O6095" i="3" s="1"/>
  <c r="M6096" i="3"/>
  <c r="N6096" i="3" s="1"/>
  <c r="O6096" i="3" s="1"/>
  <c r="M6097" i="3"/>
  <c r="N6097" i="3" s="1"/>
  <c r="O6097" i="3" s="1"/>
  <c r="M6098" i="3"/>
  <c r="N6098" i="3" s="1"/>
  <c r="O6098" i="3" s="1"/>
  <c r="M6099" i="3"/>
  <c r="N6099" i="3" s="1"/>
  <c r="O6099" i="3" s="1"/>
  <c r="M6100" i="3"/>
  <c r="N6100" i="3" s="1"/>
  <c r="O6100" i="3" s="1"/>
  <c r="M6101" i="3"/>
  <c r="N6101" i="3" s="1"/>
  <c r="O6101" i="3" s="1"/>
  <c r="M6102" i="3"/>
  <c r="N6102" i="3" s="1"/>
  <c r="O6102" i="3" s="1"/>
  <c r="M6103" i="3"/>
  <c r="N6103" i="3" s="1"/>
  <c r="O6103" i="3" s="1"/>
  <c r="M6104" i="3"/>
  <c r="N6104" i="3" s="1"/>
  <c r="O6104" i="3" s="1"/>
  <c r="M6105" i="3"/>
  <c r="N6105" i="3" s="1"/>
  <c r="O6105" i="3" s="1"/>
  <c r="M6106" i="3"/>
  <c r="N6106" i="3" s="1"/>
  <c r="O6106" i="3" s="1"/>
  <c r="M6107" i="3"/>
  <c r="N6107" i="3" s="1"/>
  <c r="O6107" i="3" s="1"/>
  <c r="M6108" i="3"/>
  <c r="N6108" i="3" s="1"/>
  <c r="O6108" i="3" s="1"/>
  <c r="M6109" i="3"/>
  <c r="N6109" i="3" s="1"/>
  <c r="O6109" i="3" s="1"/>
  <c r="M6110" i="3"/>
  <c r="N6110" i="3" s="1"/>
  <c r="O6110" i="3" s="1"/>
  <c r="M6111" i="3"/>
  <c r="N6111" i="3" s="1"/>
  <c r="O6111" i="3" s="1"/>
  <c r="M6112" i="3"/>
  <c r="N6112" i="3" s="1"/>
  <c r="O6112" i="3" s="1"/>
  <c r="M6113" i="3"/>
  <c r="N6113" i="3" s="1"/>
  <c r="O6113" i="3" s="1"/>
  <c r="M6114" i="3"/>
  <c r="N6114" i="3" s="1"/>
  <c r="O6114" i="3" s="1"/>
  <c r="M6115" i="3"/>
  <c r="N6115" i="3" s="1"/>
  <c r="O6115" i="3" s="1"/>
  <c r="M6116" i="3"/>
  <c r="N6116" i="3" s="1"/>
  <c r="O6116" i="3" s="1"/>
  <c r="M6117" i="3"/>
  <c r="N6117" i="3" s="1"/>
  <c r="O6117" i="3" s="1"/>
  <c r="M6118" i="3"/>
  <c r="N6118" i="3" s="1"/>
  <c r="O6118" i="3" s="1"/>
  <c r="M6119" i="3"/>
  <c r="N6119" i="3" s="1"/>
  <c r="O6119" i="3" s="1"/>
  <c r="M6120" i="3"/>
  <c r="N6120" i="3" s="1"/>
  <c r="O6120" i="3" s="1"/>
  <c r="M6121" i="3"/>
  <c r="N6121" i="3" s="1"/>
  <c r="O6121" i="3" s="1"/>
  <c r="M6122" i="3"/>
  <c r="N6122" i="3" s="1"/>
  <c r="O6122" i="3" s="1"/>
  <c r="M6123" i="3"/>
  <c r="N6123" i="3" s="1"/>
  <c r="O6123" i="3" s="1"/>
  <c r="M6124" i="3"/>
  <c r="N6124" i="3" s="1"/>
  <c r="O6124" i="3" s="1"/>
  <c r="M6125" i="3"/>
  <c r="N6125" i="3" s="1"/>
  <c r="O6125" i="3" s="1"/>
  <c r="M6126" i="3"/>
  <c r="N6126" i="3" s="1"/>
  <c r="O6126" i="3" s="1"/>
  <c r="AZ73" i="65" l="1"/>
  <c r="BJ64" i="65"/>
  <c r="BK64" i="65" s="1"/>
  <c r="AZ67" i="65"/>
  <c r="BA67" i="65" s="1"/>
  <c r="BB67" i="65"/>
  <c r="BE67" i="65" s="1"/>
  <c r="BH64" i="65"/>
  <c r="BG65" i="65"/>
  <c r="BF65" i="65"/>
  <c r="BC69" i="65"/>
  <c r="BC71" i="65"/>
  <c r="BH71" i="65" s="1"/>
  <c r="BH65" i="65"/>
  <c r="BG69" i="65"/>
  <c r="BF69" i="65"/>
  <c r="BG71" i="65"/>
  <c r="BF71" i="65"/>
  <c r="AX73" i="65"/>
  <c r="AX67" i="65"/>
  <c r="AN74" i="65"/>
  <c r="AS70" i="65"/>
  <c r="AV68" i="65"/>
  <c r="AS72" i="65"/>
  <c r="AW68" i="65"/>
  <c r="AV66" i="65"/>
  <c r="AW66" i="65"/>
  <c r="AU72" i="65"/>
  <c r="AS66" i="65"/>
  <c r="AR74" i="65"/>
  <c r="AU70" i="65"/>
  <c r="AQ74" i="65"/>
  <c r="N535" i="3"/>
  <c r="M538" i="3"/>
  <c r="N538" i="3" s="1"/>
  <c r="O538" i="3" s="1"/>
  <c r="M557" i="3"/>
  <c r="N557" i="3" s="1"/>
  <c r="O557" i="3" s="1"/>
  <c r="M558" i="3"/>
  <c r="N558" i="3" s="1"/>
  <c r="O558" i="3" s="1"/>
  <c r="M559" i="3"/>
  <c r="N559" i="3" s="1"/>
  <c r="O559" i="3" s="1"/>
  <c r="M560" i="3"/>
  <c r="N560" i="3" s="1"/>
  <c r="O560" i="3" s="1"/>
  <c r="BM64" i="65" l="1"/>
  <c r="AZ68" i="65"/>
  <c r="BA68" i="65" s="1"/>
  <c r="BB68" i="65"/>
  <c r="BJ69" i="65"/>
  <c r="BK69" i="65" s="1"/>
  <c r="BM69" i="65" s="1"/>
  <c r="BH69" i="65"/>
  <c r="BG67" i="65"/>
  <c r="BF67" i="65"/>
  <c r="BL64" i="65"/>
  <c r="BO64" i="65" s="1"/>
  <c r="BC67" i="65"/>
  <c r="BB73" i="65"/>
  <c r="BE73" i="65" s="1"/>
  <c r="BA73" i="65"/>
  <c r="BC73" i="65" s="1"/>
  <c r="BB66" i="65"/>
  <c r="AZ66" i="65"/>
  <c r="BJ71" i="65"/>
  <c r="BK71" i="65" s="1"/>
  <c r="BM71" i="65" s="1"/>
  <c r="BL71" i="65"/>
  <c r="BL65" i="65"/>
  <c r="BJ65" i="65"/>
  <c r="BK65" i="65" s="1"/>
  <c r="BM65" i="65" s="1"/>
  <c r="AV72" i="65"/>
  <c r="AV70" i="65"/>
  <c r="AX68" i="65"/>
  <c r="AS74" i="65"/>
  <c r="AU74" i="65"/>
  <c r="AX66" i="65"/>
  <c r="AW70" i="65"/>
  <c r="AW72" i="65"/>
  <c r="O535" i="3"/>
  <c r="M5468" i="3"/>
  <c r="N5468" i="3" s="1"/>
  <c r="O5468" i="3" s="1"/>
  <c r="M5469" i="3"/>
  <c r="N5469" i="3" s="1"/>
  <c r="O5469" i="3" s="1"/>
  <c r="M5470" i="3"/>
  <c r="N5470" i="3" s="1"/>
  <c r="O5470" i="3" s="1"/>
  <c r="M5471" i="3"/>
  <c r="N5471" i="3" s="1"/>
  <c r="O5471" i="3" s="1"/>
  <c r="BO71" i="65" l="1"/>
  <c r="BP71" i="65" s="1"/>
  <c r="BR71" i="65" s="1"/>
  <c r="BH73" i="65"/>
  <c r="BG73" i="65"/>
  <c r="BF73" i="65"/>
  <c r="BL67" i="65"/>
  <c r="BJ67" i="65"/>
  <c r="BK67" i="65" s="1"/>
  <c r="BG68" i="65"/>
  <c r="BE68" i="65"/>
  <c r="BF68" i="65" s="1"/>
  <c r="AZ70" i="65"/>
  <c r="BA70" i="65" s="1"/>
  <c r="BA66" i="65"/>
  <c r="BH67" i="65"/>
  <c r="BC68" i="65"/>
  <c r="BH68" i="65" s="1"/>
  <c r="AZ72" i="65"/>
  <c r="BA72" i="65" s="1"/>
  <c r="AV74" i="65"/>
  <c r="BQ65" i="65"/>
  <c r="BO65" i="65"/>
  <c r="BP65" i="65" s="1"/>
  <c r="BR65" i="65" s="1"/>
  <c r="BG66" i="65"/>
  <c r="BE66" i="65"/>
  <c r="BF66" i="65" s="1"/>
  <c r="BQ64" i="65"/>
  <c r="BT64" i="65" s="1"/>
  <c r="BP64" i="65"/>
  <c r="BR64" i="65" s="1"/>
  <c r="BL69" i="65"/>
  <c r="AX72" i="65"/>
  <c r="AX70" i="65"/>
  <c r="AW74" i="65"/>
  <c r="M247" i="3"/>
  <c r="N247" i="3" s="1"/>
  <c r="O247" i="3" s="1"/>
  <c r="M305" i="3"/>
  <c r="N305" i="3" s="1"/>
  <c r="O305" i="3" s="1"/>
  <c r="M112" i="3"/>
  <c r="N112" i="3" s="1"/>
  <c r="O112" i="3" s="1"/>
  <c r="M198" i="3"/>
  <c r="N198" i="3" s="1"/>
  <c r="O198" i="3" s="1"/>
  <c r="M381" i="3"/>
  <c r="N381" i="3" s="1"/>
  <c r="O381" i="3" s="1"/>
  <c r="M39" i="3"/>
  <c r="N39" i="3" s="1"/>
  <c r="O39" i="3" s="1"/>
  <c r="M297" i="3"/>
  <c r="N297" i="3" s="1"/>
  <c r="O297" i="3" s="1"/>
  <c r="M36" i="3"/>
  <c r="N36" i="3" s="1"/>
  <c r="O36" i="3" s="1"/>
  <c r="M264" i="3"/>
  <c r="N264" i="3" s="1"/>
  <c r="O264" i="3" s="1"/>
  <c r="M105" i="3"/>
  <c r="N105" i="3" s="1"/>
  <c r="O105" i="3" s="1"/>
  <c r="M149" i="3"/>
  <c r="N149" i="3" s="1"/>
  <c r="O149" i="3" s="1"/>
  <c r="M135" i="3"/>
  <c r="N135" i="3" s="1"/>
  <c r="O135" i="3" s="1"/>
  <c r="M449" i="3"/>
  <c r="N449" i="3" s="1"/>
  <c r="O449" i="3" s="1"/>
  <c r="M24" i="3"/>
  <c r="N24" i="3" s="1"/>
  <c r="O24" i="3" s="1"/>
  <c r="M365" i="3"/>
  <c r="N365" i="3" s="1"/>
  <c r="O365" i="3" s="1"/>
  <c r="M154" i="3"/>
  <c r="N154" i="3" s="1"/>
  <c r="O154" i="3" s="1"/>
  <c r="M464" i="3"/>
  <c r="N464" i="3" s="1"/>
  <c r="O464" i="3" s="1"/>
  <c r="M336" i="3"/>
  <c r="N336" i="3" s="1"/>
  <c r="O336" i="3" s="1"/>
  <c r="M350" i="3"/>
  <c r="N350" i="3" s="1"/>
  <c r="O350" i="3" s="1"/>
  <c r="M457" i="3"/>
  <c r="N457" i="3" s="1"/>
  <c r="O457" i="3" s="1"/>
  <c r="M79" i="3"/>
  <c r="N79" i="3" s="1"/>
  <c r="O79" i="3" s="1"/>
  <c r="M174" i="3"/>
  <c r="N174" i="3" s="1"/>
  <c r="O174" i="3" s="1"/>
  <c r="M488" i="3"/>
  <c r="N488" i="3" s="1"/>
  <c r="O488" i="3" s="1"/>
  <c r="M55" i="3"/>
  <c r="N55" i="3" s="1"/>
  <c r="O55" i="3" s="1"/>
  <c r="M326" i="3"/>
  <c r="N326" i="3" s="1"/>
  <c r="O326" i="3" s="1"/>
  <c r="M384" i="3"/>
  <c r="N384" i="3" s="1"/>
  <c r="O384" i="3" s="1"/>
  <c r="M181" i="3"/>
  <c r="N181" i="3" s="1"/>
  <c r="O181" i="3" s="1"/>
  <c r="M359" i="3"/>
  <c r="N359" i="3" s="1"/>
  <c r="O359" i="3" s="1"/>
  <c r="M116" i="3"/>
  <c r="N116" i="3" s="1"/>
  <c r="O116" i="3" s="1"/>
  <c r="M244" i="3"/>
  <c r="N244" i="3" s="1"/>
  <c r="O244" i="3" s="1"/>
  <c r="M491" i="3"/>
  <c r="N491" i="3" s="1"/>
  <c r="O491" i="3" s="1"/>
  <c r="M357" i="3"/>
  <c r="N357" i="3" s="1"/>
  <c r="O357" i="3" s="1"/>
  <c r="M162" i="3"/>
  <c r="N162" i="3" s="1"/>
  <c r="O162" i="3" s="1"/>
  <c r="M224" i="3"/>
  <c r="N224" i="3" s="1"/>
  <c r="O224" i="3" s="1"/>
  <c r="M102" i="3"/>
  <c r="N102" i="3" s="1"/>
  <c r="O102" i="3" s="1"/>
  <c r="M360" i="3"/>
  <c r="N360" i="3" s="1"/>
  <c r="O360" i="3" s="1"/>
  <c r="M146" i="3"/>
  <c r="N146" i="3" s="1"/>
  <c r="O146" i="3" s="1"/>
  <c r="M136" i="3"/>
  <c r="N136" i="3" s="1"/>
  <c r="O136" i="3" s="1"/>
  <c r="M422" i="3"/>
  <c r="N422" i="3" s="1"/>
  <c r="O422" i="3" s="1"/>
  <c r="M485" i="3"/>
  <c r="N485" i="3" s="1"/>
  <c r="O485" i="3" s="1"/>
  <c r="M276" i="3"/>
  <c r="N276" i="3" s="1"/>
  <c r="O276" i="3" s="1"/>
  <c r="M366" i="3"/>
  <c r="N366" i="3" s="1"/>
  <c r="O366" i="3" s="1"/>
  <c r="M53" i="3"/>
  <c r="N53" i="3" s="1"/>
  <c r="O53" i="3" s="1"/>
  <c r="M385" i="3"/>
  <c r="N385" i="3" s="1"/>
  <c r="O385" i="3" s="1"/>
  <c r="M489" i="3"/>
  <c r="N489" i="3" s="1"/>
  <c r="O489" i="3" s="1"/>
  <c r="M21" i="3"/>
  <c r="N21" i="3" s="1"/>
  <c r="O21" i="3" s="1"/>
  <c r="M497" i="3"/>
  <c r="N497" i="3" s="1"/>
  <c r="O497" i="3" s="1"/>
  <c r="M393" i="3"/>
  <c r="N393" i="3" s="1"/>
  <c r="O393" i="3" s="1"/>
  <c r="M438" i="3"/>
  <c r="N438" i="3" s="1"/>
  <c r="O438" i="3" s="1"/>
  <c r="M386" i="3"/>
  <c r="N386" i="3" s="1"/>
  <c r="O386" i="3" s="1"/>
  <c r="M222" i="3"/>
  <c r="N222" i="3" s="1"/>
  <c r="O222" i="3" s="1"/>
  <c r="M137" i="3"/>
  <c r="N137" i="3" s="1"/>
  <c r="O137" i="3" s="1"/>
  <c r="M383" i="3"/>
  <c r="N383" i="3" s="1"/>
  <c r="O383" i="3" s="1"/>
  <c r="M178" i="3"/>
  <c r="N178" i="3" s="1"/>
  <c r="O178" i="3" s="1"/>
  <c r="M49" i="3"/>
  <c r="N49" i="3" s="1"/>
  <c r="O49" i="3" s="1"/>
  <c r="M306" i="3"/>
  <c r="N306" i="3" s="1"/>
  <c r="O306" i="3" s="1"/>
  <c r="M23" i="3"/>
  <c r="N23" i="3" s="1"/>
  <c r="O23" i="3" s="1"/>
  <c r="M14" i="3"/>
  <c r="N14" i="3" s="1"/>
  <c r="O14" i="3" s="1"/>
  <c r="M442" i="3"/>
  <c r="N442" i="3" s="1"/>
  <c r="O442" i="3" s="1"/>
  <c r="M495" i="3"/>
  <c r="N495" i="3" s="1"/>
  <c r="O495" i="3" s="1"/>
  <c r="M64" i="3"/>
  <c r="N64" i="3" s="1"/>
  <c r="O64" i="3" s="1"/>
  <c r="M356" i="3"/>
  <c r="N356" i="3" s="1"/>
  <c r="O356" i="3" s="1"/>
  <c r="M516" i="3"/>
  <c r="N516" i="3" s="1"/>
  <c r="O516" i="3" s="1"/>
  <c r="M408" i="3"/>
  <c r="N408" i="3" s="1"/>
  <c r="O408" i="3" s="1"/>
  <c r="M161" i="3"/>
  <c r="N161" i="3" s="1"/>
  <c r="O161" i="3" s="1"/>
  <c r="M120" i="3"/>
  <c r="N120" i="3" s="1"/>
  <c r="O120" i="3" s="1"/>
  <c r="M241" i="3"/>
  <c r="N241" i="3" s="1"/>
  <c r="O241" i="3" s="1"/>
  <c r="M332" i="3"/>
  <c r="N332" i="3" s="1"/>
  <c r="O332" i="3" s="1"/>
  <c r="M203" i="3"/>
  <c r="N203" i="3" s="1"/>
  <c r="O203" i="3" s="1"/>
  <c r="M507" i="3"/>
  <c r="N507" i="3" s="1"/>
  <c r="O507" i="3" s="1"/>
  <c r="M441" i="3"/>
  <c r="N441" i="3" s="1"/>
  <c r="O441" i="3" s="1"/>
  <c r="M462" i="3"/>
  <c r="N462" i="3" s="1"/>
  <c r="O462" i="3" s="1"/>
  <c r="M401" i="3"/>
  <c r="N401" i="3" s="1"/>
  <c r="O401" i="3" s="1"/>
  <c r="M113" i="3"/>
  <c r="N113" i="3" s="1"/>
  <c r="O113" i="3" s="1"/>
  <c r="M440" i="3"/>
  <c r="N440" i="3" s="1"/>
  <c r="O440" i="3" s="1"/>
  <c r="M248" i="3"/>
  <c r="N248" i="3" s="1"/>
  <c r="O248" i="3" s="1"/>
  <c r="M348" i="3"/>
  <c r="N348" i="3" s="1"/>
  <c r="O348" i="3" s="1"/>
  <c r="M402" i="3"/>
  <c r="N402" i="3" s="1"/>
  <c r="O402" i="3" s="1"/>
  <c r="M380" i="3"/>
  <c r="N380" i="3" s="1"/>
  <c r="O380" i="3" s="1"/>
  <c r="M477" i="3"/>
  <c r="N477" i="3" s="1"/>
  <c r="O477" i="3" s="1"/>
  <c r="M253" i="3"/>
  <c r="N253" i="3" s="1"/>
  <c r="O253" i="3" s="1"/>
  <c r="M436" i="3"/>
  <c r="N436" i="3" s="1"/>
  <c r="O436" i="3" s="1"/>
  <c r="M425" i="3"/>
  <c r="N425" i="3" s="1"/>
  <c r="O425" i="3" s="1"/>
  <c r="M254" i="3"/>
  <c r="N254" i="3" s="1"/>
  <c r="O254" i="3" s="1"/>
  <c r="M283" i="3"/>
  <c r="N283" i="3" s="1"/>
  <c r="O283" i="3" s="1"/>
  <c r="M175" i="3"/>
  <c r="N175" i="3" s="1"/>
  <c r="O175" i="3" s="1"/>
  <c r="M133" i="3"/>
  <c r="N133" i="3" s="1"/>
  <c r="O133" i="3" s="1"/>
  <c r="M26" i="3"/>
  <c r="N26" i="3" s="1"/>
  <c r="O26" i="3" s="1"/>
  <c r="M277" i="3"/>
  <c r="N277" i="3" s="1"/>
  <c r="O277" i="3" s="1"/>
  <c r="M361" i="3"/>
  <c r="N361" i="3" s="1"/>
  <c r="O361" i="3" s="1"/>
  <c r="M148" i="3"/>
  <c r="N148" i="3" s="1"/>
  <c r="O148" i="3" s="1"/>
  <c r="M339" i="3"/>
  <c r="N339" i="3" s="1"/>
  <c r="O339" i="3" s="1"/>
  <c r="M85" i="3"/>
  <c r="N85" i="3" s="1"/>
  <c r="O85" i="3" s="1"/>
  <c r="M38" i="3"/>
  <c r="N38" i="3" s="1"/>
  <c r="O38" i="3" s="1"/>
  <c r="M424" i="3"/>
  <c r="N424" i="3" s="1"/>
  <c r="O424" i="3" s="1"/>
  <c r="M62" i="3"/>
  <c r="N62" i="3" s="1"/>
  <c r="O62" i="3" s="1"/>
  <c r="M19" i="3"/>
  <c r="N19" i="3" s="1"/>
  <c r="O19" i="3" s="1"/>
  <c r="M265" i="3"/>
  <c r="N265" i="3" s="1"/>
  <c r="O265" i="3" s="1"/>
  <c r="M147" i="3"/>
  <c r="N147" i="3" s="1"/>
  <c r="O147" i="3" s="1"/>
  <c r="M474" i="3"/>
  <c r="N474" i="3" s="1"/>
  <c r="O474" i="3" s="1"/>
  <c r="M478" i="3"/>
  <c r="N478" i="3" s="1"/>
  <c r="O478" i="3" s="1"/>
  <c r="M343" i="3"/>
  <c r="N343" i="3" s="1"/>
  <c r="O343" i="3" s="1"/>
  <c r="M214" i="3"/>
  <c r="N214" i="3" s="1"/>
  <c r="O214" i="3" s="1"/>
  <c r="M77" i="3"/>
  <c r="N77" i="3" s="1"/>
  <c r="O77" i="3" s="1"/>
  <c r="M349" i="3"/>
  <c r="N349" i="3" s="1"/>
  <c r="O349" i="3" s="1"/>
  <c r="M156" i="3"/>
  <c r="N156" i="3" s="1"/>
  <c r="O156" i="3" s="1"/>
  <c r="M315" i="3"/>
  <c r="N315" i="3" s="1"/>
  <c r="O315" i="3" s="1"/>
  <c r="M169" i="3"/>
  <c r="N169" i="3" s="1"/>
  <c r="O169" i="3" s="1"/>
  <c r="M22" i="3"/>
  <c r="N22" i="3" s="1"/>
  <c r="O22" i="3" s="1"/>
  <c r="M413" i="3"/>
  <c r="N413" i="3" s="1"/>
  <c r="O413" i="3" s="1"/>
  <c r="M76" i="3"/>
  <c r="N76" i="3" s="1"/>
  <c r="O76" i="3" s="1"/>
  <c r="M259" i="3"/>
  <c r="N259" i="3" s="1"/>
  <c r="O259" i="3" s="1"/>
  <c r="M166" i="3"/>
  <c r="N166" i="3" s="1"/>
  <c r="O166" i="3" s="1"/>
  <c r="M406" i="3"/>
  <c r="N406" i="3" s="1"/>
  <c r="O406" i="3" s="1"/>
  <c r="M138" i="3"/>
  <c r="N138" i="3" s="1"/>
  <c r="O138" i="3" s="1"/>
  <c r="M37" i="3"/>
  <c r="N37" i="3" s="1"/>
  <c r="O37" i="3" s="1"/>
  <c r="M347" i="3"/>
  <c r="N347" i="3" s="1"/>
  <c r="O347" i="3" s="1"/>
  <c r="M191" i="3"/>
  <c r="N191" i="3" s="1"/>
  <c r="O191" i="3" s="1"/>
  <c r="M91" i="3"/>
  <c r="N91" i="3" s="1"/>
  <c r="O91" i="3" s="1"/>
  <c r="M86" i="3"/>
  <c r="N86" i="3" s="1"/>
  <c r="O86" i="3" s="1"/>
  <c r="M275" i="3"/>
  <c r="N275" i="3" s="1"/>
  <c r="O275" i="3" s="1"/>
  <c r="M274" i="3"/>
  <c r="N274" i="3" s="1"/>
  <c r="O274" i="3" s="1"/>
  <c r="M492" i="3"/>
  <c r="N492" i="3" s="1"/>
  <c r="O492" i="3" s="1"/>
  <c r="M209" i="3"/>
  <c r="N209" i="3" s="1"/>
  <c r="O209" i="3" s="1"/>
  <c r="M12" i="3"/>
  <c r="N12" i="3" s="1"/>
  <c r="O12" i="3" s="1"/>
  <c r="M185" i="3"/>
  <c r="N185" i="3" s="1"/>
  <c r="O185" i="3" s="1"/>
  <c r="M351" i="3"/>
  <c r="N351" i="3" s="1"/>
  <c r="O351" i="3" s="1"/>
  <c r="M29" i="3"/>
  <c r="N29" i="3" s="1"/>
  <c r="O29" i="3" s="1"/>
  <c r="M419" i="3"/>
  <c r="N419" i="3" s="1"/>
  <c r="O419" i="3" s="1"/>
  <c r="M71" i="3"/>
  <c r="N71" i="3" s="1"/>
  <c r="O71" i="3" s="1"/>
  <c r="M108" i="3"/>
  <c r="N108" i="3" s="1"/>
  <c r="O108" i="3" s="1"/>
  <c r="M101" i="3"/>
  <c r="N101" i="3" s="1"/>
  <c r="O101" i="3" s="1"/>
  <c r="M251" i="3"/>
  <c r="N251" i="3" s="1"/>
  <c r="O251" i="3" s="1"/>
  <c r="M268" i="3"/>
  <c r="N268" i="3" s="1"/>
  <c r="O268" i="3" s="1"/>
  <c r="M308" i="3"/>
  <c r="N308" i="3" s="1"/>
  <c r="O308" i="3" s="1"/>
  <c r="M261" i="3"/>
  <c r="N261" i="3" s="1"/>
  <c r="O261" i="3" s="1"/>
  <c r="M291" i="3"/>
  <c r="N291" i="3" s="1"/>
  <c r="O291" i="3" s="1"/>
  <c r="M267" i="3"/>
  <c r="N267" i="3" s="1"/>
  <c r="O267" i="3" s="1"/>
  <c r="M273" i="3"/>
  <c r="N273" i="3" s="1"/>
  <c r="O273" i="3" s="1"/>
  <c r="M450" i="3"/>
  <c r="N450" i="3" s="1"/>
  <c r="O450" i="3" s="1"/>
  <c r="M235" i="3"/>
  <c r="N235" i="3" s="1"/>
  <c r="O235" i="3" s="1"/>
  <c r="M328" i="3"/>
  <c r="N328" i="3" s="1"/>
  <c r="O328" i="3" s="1"/>
  <c r="M61" i="3"/>
  <c r="N61" i="3" s="1"/>
  <c r="O61" i="3" s="1"/>
  <c r="M90" i="3"/>
  <c r="N90" i="3" s="1"/>
  <c r="O90" i="3" s="1"/>
  <c r="M369" i="3"/>
  <c r="N369" i="3" s="1"/>
  <c r="O369" i="3" s="1"/>
  <c r="M48" i="3"/>
  <c r="N48" i="3" s="1"/>
  <c r="O48" i="3" s="1"/>
  <c r="M400" i="3"/>
  <c r="N400" i="3" s="1"/>
  <c r="O400" i="3" s="1"/>
  <c r="M18" i="3"/>
  <c r="N18" i="3" s="1"/>
  <c r="O18" i="3" s="1"/>
  <c r="M164" i="3"/>
  <c r="N164" i="3" s="1"/>
  <c r="O164" i="3" s="1"/>
  <c r="M428" i="3"/>
  <c r="N428" i="3" s="1"/>
  <c r="O428" i="3" s="1"/>
  <c r="M412" i="3"/>
  <c r="N412" i="3" s="1"/>
  <c r="O412" i="3" s="1"/>
  <c r="M376" i="3"/>
  <c r="N376" i="3" s="1"/>
  <c r="O376" i="3" s="1"/>
  <c r="M269" i="3"/>
  <c r="N269" i="3" s="1"/>
  <c r="O269" i="3" s="1"/>
  <c r="M212" i="3"/>
  <c r="N212" i="3" s="1"/>
  <c r="O212" i="3" s="1"/>
  <c r="M358" i="3"/>
  <c r="N358" i="3" s="1"/>
  <c r="O358" i="3" s="1"/>
  <c r="M396" i="3"/>
  <c r="N396" i="3" s="1"/>
  <c r="O396" i="3" s="1"/>
  <c r="M28" i="3"/>
  <c r="N28" i="3" s="1"/>
  <c r="O28" i="3" s="1"/>
  <c r="M309" i="3"/>
  <c r="N309" i="3" s="1"/>
  <c r="O309" i="3" s="1"/>
  <c r="M232" i="3"/>
  <c r="N232" i="3" s="1"/>
  <c r="O232" i="3" s="1"/>
  <c r="M141" i="3"/>
  <c r="N141" i="3" s="1"/>
  <c r="O141" i="3" s="1"/>
  <c r="M344" i="3"/>
  <c r="N344" i="3" s="1"/>
  <c r="O344" i="3" s="1"/>
  <c r="M331" i="3"/>
  <c r="N331" i="3" s="1"/>
  <c r="O331" i="3" s="1"/>
  <c r="M373" i="3"/>
  <c r="N373" i="3" s="1"/>
  <c r="O373" i="3" s="1"/>
  <c r="M266" i="3"/>
  <c r="N266" i="3" s="1"/>
  <c r="O266" i="3" s="1"/>
  <c r="M73" i="3"/>
  <c r="N73" i="3" s="1"/>
  <c r="O73" i="3" s="1"/>
  <c r="M313" i="3"/>
  <c r="N313" i="3" s="1"/>
  <c r="O313" i="3" s="1"/>
  <c r="M423" i="3"/>
  <c r="N423" i="3" s="1"/>
  <c r="O423" i="3" s="1"/>
  <c r="M134" i="3"/>
  <c r="N134" i="3" s="1"/>
  <c r="O134" i="3" s="1"/>
  <c r="M500" i="3"/>
  <c r="N500" i="3" s="1"/>
  <c r="O500" i="3" s="1"/>
  <c r="M143" i="3"/>
  <c r="N143" i="3" s="1"/>
  <c r="O143" i="3" s="1"/>
  <c r="M59" i="3"/>
  <c r="N59" i="3" s="1"/>
  <c r="O59" i="3" s="1"/>
  <c r="M502" i="3"/>
  <c r="N502" i="3" s="1"/>
  <c r="O502" i="3" s="1"/>
  <c r="M89" i="3"/>
  <c r="N89" i="3" s="1"/>
  <c r="O89" i="3" s="1"/>
  <c r="M392" i="3"/>
  <c r="N392" i="3" s="1"/>
  <c r="O392" i="3" s="1"/>
  <c r="M237" i="3"/>
  <c r="N237" i="3" s="1"/>
  <c r="O237" i="3" s="1"/>
  <c r="M58" i="3"/>
  <c r="N58" i="3" s="1"/>
  <c r="O58" i="3" s="1"/>
  <c r="M213" i="3"/>
  <c r="N213" i="3" s="1"/>
  <c r="O213" i="3" s="1"/>
  <c r="M218" i="3"/>
  <c r="N218" i="3" s="1"/>
  <c r="O218" i="3" s="1"/>
  <c r="M150" i="3"/>
  <c r="N150" i="3" s="1"/>
  <c r="O150" i="3" s="1"/>
  <c r="M372" i="3"/>
  <c r="N372" i="3" s="1"/>
  <c r="O372" i="3" s="1"/>
  <c r="M52" i="3"/>
  <c r="N52" i="3" s="1"/>
  <c r="O52" i="3" s="1"/>
  <c r="M151" i="3"/>
  <c r="N151" i="3" s="1"/>
  <c r="O151" i="3" s="1"/>
  <c r="M226" i="3"/>
  <c r="N226" i="3" s="1"/>
  <c r="O226" i="3" s="1"/>
  <c r="M414" i="3"/>
  <c r="N414" i="3" s="1"/>
  <c r="O414" i="3" s="1"/>
  <c r="M280" i="3"/>
  <c r="N280" i="3" s="1"/>
  <c r="O280" i="3" s="1"/>
  <c r="M27" i="3"/>
  <c r="N27" i="3" s="1"/>
  <c r="O27" i="3" s="1"/>
  <c r="M44" i="3"/>
  <c r="N44" i="3" s="1"/>
  <c r="O44" i="3" s="1"/>
  <c r="M173" i="3"/>
  <c r="N173" i="3" s="1"/>
  <c r="O173" i="3" s="1"/>
  <c r="M394" i="3"/>
  <c r="N394" i="3" s="1"/>
  <c r="O394" i="3" s="1"/>
  <c r="M281" i="3"/>
  <c r="N281" i="3" s="1"/>
  <c r="O281" i="3" s="1"/>
  <c r="M202" i="3"/>
  <c r="N202" i="3" s="1"/>
  <c r="O202" i="3" s="1"/>
  <c r="M479" i="3"/>
  <c r="N479" i="3" s="1"/>
  <c r="O479" i="3" s="1"/>
  <c r="M225" i="3"/>
  <c r="N225" i="3" s="1"/>
  <c r="O225" i="3" s="1"/>
  <c r="M167" i="3"/>
  <c r="N167" i="3" s="1"/>
  <c r="O167" i="3" s="1"/>
  <c r="M43" i="3"/>
  <c r="N43" i="3" s="1"/>
  <c r="O43" i="3" s="1"/>
  <c r="M70" i="3"/>
  <c r="N70" i="3" s="1"/>
  <c r="O70" i="3" s="1"/>
  <c r="M40" i="3"/>
  <c r="N40" i="3" s="1"/>
  <c r="O40" i="3" s="1"/>
  <c r="M417" i="3"/>
  <c r="N417" i="3" s="1"/>
  <c r="O417" i="3" s="1"/>
  <c r="M455" i="3"/>
  <c r="N455" i="3" s="1"/>
  <c r="O455" i="3" s="1"/>
  <c r="M17" i="3"/>
  <c r="N17" i="3" s="1"/>
  <c r="O17" i="3" s="1"/>
  <c r="M330" i="3"/>
  <c r="N330" i="3" s="1"/>
  <c r="O330" i="3" s="1"/>
  <c r="M139" i="3"/>
  <c r="N139" i="3" s="1"/>
  <c r="O139" i="3" s="1"/>
  <c r="M31" i="3"/>
  <c r="N31" i="3" s="1"/>
  <c r="O31" i="3" s="1"/>
  <c r="M121" i="3"/>
  <c r="N121" i="3" s="1"/>
  <c r="O121" i="3" s="1"/>
  <c r="M94" i="3"/>
  <c r="N94" i="3" s="1"/>
  <c r="O94" i="3" s="1"/>
  <c r="M13" i="3"/>
  <c r="N13" i="3" s="1"/>
  <c r="O13" i="3" s="1"/>
  <c r="M194" i="3"/>
  <c r="N194" i="3" s="1"/>
  <c r="O194" i="3" s="1"/>
  <c r="M95" i="3"/>
  <c r="N95" i="3" s="1"/>
  <c r="O95" i="3" s="1"/>
  <c r="M152" i="3"/>
  <c r="N152" i="3" s="1"/>
  <c r="O152" i="3" s="1"/>
  <c r="M496" i="3"/>
  <c r="N496" i="3" s="1"/>
  <c r="O496" i="3" s="1"/>
  <c r="M519" i="3"/>
  <c r="N519" i="3" s="1"/>
  <c r="O519" i="3" s="1"/>
  <c r="M57" i="3"/>
  <c r="N57" i="3" s="1"/>
  <c r="O57" i="3" s="1"/>
  <c r="M461" i="3"/>
  <c r="N461" i="3" s="1"/>
  <c r="O461" i="3" s="1"/>
  <c r="M388" i="3"/>
  <c r="N388" i="3" s="1"/>
  <c r="O388" i="3" s="1"/>
  <c r="M307" i="3"/>
  <c r="N307" i="3" s="1"/>
  <c r="O307" i="3" s="1"/>
  <c r="M429" i="3"/>
  <c r="N429" i="3" s="1"/>
  <c r="O429" i="3" s="1"/>
  <c r="M470" i="3"/>
  <c r="N470" i="3" s="1"/>
  <c r="O470" i="3" s="1"/>
  <c r="M460" i="3"/>
  <c r="N460" i="3" s="1"/>
  <c r="O460" i="3" s="1"/>
  <c r="M229" i="3"/>
  <c r="N229" i="3" s="1"/>
  <c r="O229" i="3" s="1"/>
  <c r="M480" i="3"/>
  <c r="N480" i="3" s="1"/>
  <c r="O480" i="3" s="1"/>
  <c r="M494" i="3"/>
  <c r="N494" i="3" s="1"/>
  <c r="O494" i="3" s="1"/>
  <c r="M430" i="3"/>
  <c r="N430" i="3" s="1"/>
  <c r="O430" i="3" s="1"/>
  <c r="M416" i="3"/>
  <c r="N416" i="3" s="1"/>
  <c r="O416" i="3" s="1"/>
  <c r="M240" i="3"/>
  <c r="N240" i="3" s="1"/>
  <c r="O240" i="3" s="1"/>
  <c r="M158" i="3"/>
  <c r="N158" i="3" s="1"/>
  <c r="O158" i="3" s="1"/>
  <c r="M465" i="3"/>
  <c r="N465" i="3" s="1"/>
  <c r="O465" i="3" s="1"/>
  <c r="M144" i="3"/>
  <c r="N144" i="3" s="1"/>
  <c r="O144" i="3" s="1"/>
  <c r="M249" i="3"/>
  <c r="N249" i="3" s="1"/>
  <c r="O249" i="3" s="1"/>
  <c r="M199" i="3"/>
  <c r="N199" i="3" s="1"/>
  <c r="O199" i="3" s="1"/>
  <c r="M437" i="3"/>
  <c r="N437" i="3" s="1"/>
  <c r="O437" i="3" s="1"/>
  <c r="M183" i="3"/>
  <c r="N183" i="3" s="1"/>
  <c r="O183" i="3" s="1"/>
  <c r="M300" i="3"/>
  <c r="N300" i="3" s="1"/>
  <c r="O300" i="3" s="1"/>
  <c r="M325" i="3"/>
  <c r="N325" i="3" s="1"/>
  <c r="O325" i="3" s="1"/>
  <c r="M211" i="3"/>
  <c r="N211" i="3" s="1"/>
  <c r="O211" i="3" s="1"/>
  <c r="M294" i="3"/>
  <c r="N294" i="3" s="1"/>
  <c r="O294" i="3" s="1"/>
  <c r="M418" i="3"/>
  <c r="N418" i="3" s="1"/>
  <c r="O418" i="3" s="1"/>
  <c r="M493" i="3"/>
  <c r="N493" i="3" s="1"/>
  <c r="O493" i="3" s="1"/>
  <c r="M110" i="3"/>
  <c r="N110" i="3" s="1"/>
  <c r="O110" i="3" s="1"/>
  <c r="M186" i="3"/>
  <c r="N186" i="3" s="1"/>
  <c r="O186" i="3" s="1"/>
  <c r="M342" i="3"/>
  <c r="N342" i="3" s="1"/>
  <c r="O342" i="3" s="1"/>
  <c r="M206" i="3"/>
  <c r="N206" i="3" s="1"/>
  <c r="O206" i="3" s="1"/>
  <c r="M124" i="3"/>
  <c r="N124" i="3" s="1"/>
  <c r="O124" i="3" s="1"/>
  <c r="M11" i="3"/>
  <c r="N11" i="3" s="1"/>
  <c r="O11" i="3" s="1"/>
  <c r="M375" i="3"/>
  <c r="N375" i="3" s="1"/>
  <c r="O375" i="3" s="1"/>
  <c r="M204" i="3"/>
  <c r="N204" i="3" s="1"/>
  <c r="O204" i="3" s="1"/>
  <c r="M453" i="3"/>
  <c r="N453" i="3" s="1"/>
  <c r="O453" i="3" s="1"/>
  <c r="M223" i="3"/>
  <c r="N223" i="3" s="1"/>
  <c r="O223" i="3" s="1"/>
  <c r="M140" i="3"/>
  <c r="N140" i="3" s="1"/>
  <c r="O140" i="3" s="1"/>
  <c r="M377" i="3"/>
  <c r="N377" i="3" s="1"/>
  <c r="O377" i="3" s="1"/>
  <c r="M520" i="3"/>
  <c r="N520" i="3" s="1"/>
  <c r="O520" i="3" s="1"/>
  <c r="M115" i="3"/>
  <c r="N115" i="3" s="1"/>
  <c r="O115" i="3" s="1"/>
  <c r="M364" i="3"/>
  <c r="N364" i="3" s="1"/>
  <c r="O364" i="3" s="1"/>
  <c r="M324" i="3"/>
  <c r="N324" i="3" s="1"/>
  <c r="O324" i="3" s="1"/>
  <c r="M88" i="3"/>
  <c r="N88" i="3" s="1"/>
  <c r="O88" i="3" s="1"/>
  <c r="M217" i="3"/>
  <c r="N217" i="3" s="1"/>
  <c r="O217" i="3" s="1"/>
  <c r="M35" i="3"/>
  <c r="N35" i="3" s="1"/>
  <c r="O35" i="3" s="1"/>
  <c r="M322" i="3"/>
  <c r="N322" i="3" s="1"/>
  <c r="O322" i="3" s="1"/>
  <c r="M234" i="3"/>
  <c r="N234" i="3" s="1"/>
  <c r="O234" i="3" s="1"/>
  <c r="M409" i="3"/>
  <c r="N409" i="3" s="1"/>
  <c r="O409" i="3" s="1"/>
  <c r="M445" i="3"/>
  <c r="N445" i="3" s="1"/>
  <c r="O445" i="3" s="1"/>
  <c r="M54" i="3"/>
  <c r="N54" i="3" s="1"/>
  <c r="O54" i="3" s="1"/>
  <c r="M452" i="3"/>
  <c r="N452" i="3" s="1"/>
  <c r="O452" i="3" s="1"/>
  <c r="M63" i="3"/>
  <c r="N63" i="3" s="1"/>
  <c r="O63" i="3" s="1"/>
  <c r="M421" i="3"/>
  <c r="N421" i="3" s="1"/>
  <c r="O421" i="3" s="1"/>
  <c r="M128" i="3"/>
  <c r="N128" i="3" s="1"/>
  <c r="O128" i="3" s="1"/>
  <c r="M505" i="3"/>
  <c r="N505" i="3" s="1"/>
  <c r="O505" i="3" s="1"/>
  <c r="M219" i="3"/>
  <c r="N219" i="3" s="1"/>
  <c r="O219" i="3" s="1"/>
  <c r="M221" i="3"/>
  <c r="N221" i="3" s="1"/>
  <c r="O221" i="3" s="1"/>
  <c r="M197" i="3"/>
  <c r="N197" i="3" s="1"/>
  <c r="O197" i="3" s="1"/>
  <c r="M271" i="3"/>
  <c r="N271" i="3" s="1"/>
  <c r="O271" i="3" s="1"/>
  <c r="M255" i="3"/>
  <c r="N255" i="3" s="1"/>
  <c r="O255" i="3" s="1"/>
  <c r="M404" i="3"/>
  <c r="N404" i="3" s="1"/>
  <c r="O404" i="3" s="1"/>
  <c r="M484" i="3"/>
  <c r="N484" i="3" s="1"/>
  <c r="O484" i="3" s="1"/>
  <c r="M72" i="3"/>
  <c r="N72" i="3" s="1"/>
  <c r="O72" i="3" s="1"/>
  <c r="M374" i="3"/>
  <c r="N374" i="3" s="1"/>
  <c r="O374" i="3" s="1"/>
  <c r="M312" i="3"/>
  <c r="N312" i="3" s="1"/>
  <c r="O312" i="3" s="1"/>
  <c r="M512" i="3"/>
  <c r="N512" i="3" s="1"/>
  <c r="O512" i="3" s="1"/>
  <c r="M87" i="3"/>
  <c r="N87" i="3" s="1"/>
  <c r="O87" i="3" s="1"/>
  <c r="M444" i="3"/>
  <c r="N444" i="3" s="1"/>
  <c r="O444" i="3" s="1"/>
  <c r="M468" i="3"/>
  <c r="N468" i="3" s="1"/>
  <c r="O468" i="3" s="1"/>
  <c r="M483" i="3"/>
  <c r="N483" i="3" s="1"/>
  <c r="O483" i="3" s="1"/>
  <c r="M142" i="3"/>
  <c r="N142" i="3" s="1"/>
  <c r="O142" i="3" s="1"/>
  <c r="M106" i="3"/>
  <c r="N106" i="3" s="1"/>
  <c r="O106" i="3" s="1"/>
  <c r="M378" i="3"/>
  <c r="N378" i="3" s="1"/>
  <c r="O378" i="3" s="1"/>
  <c r="M122" i="3"/>
  <c r="N122" i="3" s="1"/>
  <c r="O122" i="3" s="1"/>
  <c r="M314" i="3"/>
  <c r="N314" i="3" s="1"/>
  <c r="O314" i="3" s="1"/>
  <c r="M25" i="3"/>
  <c r="N25" i="3" s="1"/>
  <c r="O25" i="3" s="1"/>
  <c r="M299" i="3"/>
  <c r="N299" i="3" s="1"/>
  <c r="O299" i="3" s="1"/>
  <c r="M362" i="3"/>
  <c r="N362" i="3" s="1"/>
  <c r="O362" i="3" s="1"/>
  <c r="M45" i="3"/>
  <c r="N45" i="3" s="1"/>
  <c r="O45" i="3" s="1"/>
  <c r="M341" i="3"/>
  <c r="N341" i="3" s="1"/>
  <c r="O341" i="3" s="1"/>
  <c r="M257" i="3"/>
  <c r="N257" i="3" s="1"/>
  <c r="O257" i="3" s="1"/>
  <c r="M92" i="3"/>
  <c r="N92" i="3" s="1"/>
  <c r="O92" i="3" s="1"/>
  <c r="M411" i="3"/>
  <c r="N411" i="3" s="1"/>
  <c r="O411" i="3" s="1"/>
  <c r="M9" i="3"/>
  <c r="N9" i="3" s="1"/>
  <c r="O9" i="3" s="1"/>
  <c r="M415" i="3"/>
  <c r="N415" i="3" s="1"/>
  <c r="O415" i="3" s="1"/>
  <c r="M285" i="3"/>
  <c r="N285" i="3" s="1"/>
  <c r="O285" i="3" s="1"/>
  <c r="M459" i="3"/>
  <c r="N459" i="3" s="1"/>
  <c r="O459" i="3" s="1"/>
  <c r="M504" i="3"/>
  <c r="N504" i="3" s="1"/>
  <c r="O504" i="3" s="1"/>
  <c r="M490" i="3"/>
  <c r="N490" i="3" s="1"/>
  <c r="O490" i="3" s="1"/>
  <c r="M84" i="3"/>
  <c r="N84" i="3" s="1"/>
  <c r="O84" i="3" s="1"/>
  <c r="M405" i="3"/>
  <c r="N405" i="3" s="1"/>
  <c r="O405" i="3" s="1"/>
  <c r="M182" i="3"/>
  <c r="N182" i="3" s="1"/>
  <c r="O182" i="3" s="1"/>
  <c r="M270" i="3"/>
  <c r="N270" i="3" s="1"/>
  <c r="O270" i="3" s="1"/>
  <c r="M387" i="3"/>
  <c r="N387" i="3" s="1"/>
  <c r="O387" i="3" s="1"/>
  <c r="M98" i="3"/>
  <c r="N98" i="3" s="1"/>
  <c r="O98" i="3" s="1"/>
  <c r="M517" i="3"/>
  <c r="N517" i="3" s="1"/>
  <c r="O517" i="3" s="1"/>
  <c r="M50" i="3"/>
  <c r="N50" i="3" s="1"/>
  <c r="O50" i="3" s="1"/>
  <c r="M482" i="3"/>
  <c r="N482" i="3" s="1"/>
  <c r="O482" i="3" s="1"/>
  <c r="M107" i="3"/>
  <c r="N107" i="3" s="1"/>
  <c r="O107" i="3" s="1"/>
  <c r="M319" i="3"/>
  <c r="N319" i="3" s="1"/>
  <c r="O319" i="3" s="1"/>
  <c r="M279" i="3"/>
  <c r="N279" i="3" s="1"/>
  <c r="O279" i="3" s="1"/>
  <c r="M310" i="3"/>
  <c r="N310" i="3" s="1"/>
  <c r="O310" i="3" s="1"/>
  <c r="M131" i="3"/>
  <c r="N131" i="3" s="1"/>
  <c r="O131" i="3" s="1"/>
  <c r="M8" i="3"/>
  <c r="N8" i="3" s="1"/>
  <c r="O8" i="3" s="1"/>
  <c r="M399" i="3"/>
  <c r="N399" i="3" s="1"/>
  <c r="O399" i="3" s="1"/>
  <c r="M316" i="3"/>
  <c r="N316" i="3" s="1"/>
  <c r="O316" i="3" s="1"/>
  <c r="M327" i="3"/>
  <c r="N327" i="3" s="1"/>
  <c r="O327" i="3" s="1"/>
  <c r="M172" i="3"/>
  <c r="N172" i="3" s="1"/>
  <c r="O172" i="3" s="1"/>
  <c r="M157" i="3"/>
  <c r="N157" i="3" s="1"/>
  <c r="O157" i="3" s="1"/>
  <c r="M231" i="3"/>
  <c r="N231" i="3" s="1"/>
  <c r="O231" i="3" s="1"/>
  <c r="M245" i="3"/>
  <c r="N245" i="3" s="1"/>
  <c r="O245" i="3" s="1"/>
  <c r="M20" i="3"/>
  <c r="N20" i="3" s="1"/>
  <c r="O20" i="3" s="1"/>
  <c r="M46" i="3"/>
  <c r="N46" i="3" s="1"/>
  <c r="O46" i="3" s="1"/>
  <c r="M390" i="3"/>
  <c r="N390" i="3" s="1"/>
  <c r="O390" i="3" s="1"/>
  <c r="M355" i="3"/>
  <c r="N355" i="3" s="1"/>
  <c r="O355" i="3" s="1"/>
  <c r="M511" i="3"/>
  <c r="N511" i="3" s="1"/>
  <c r="O511" i="3" s="1"/>
  <c r="M345" i="3"/>
  <c r="N345" i="3" s="1"/>
  <c r="O345" i="3" s="1"/>
  <c r="M382" i="3"/>
  <c r="N382" i="3" s="1"/>
  <c r="O382" i="3" s="1"/>
  <c r="M439" i="3"/>
  <c r="N439" i="3" s="1"/>
  <c r="O439" i="3" s="1"/>
  <c r="M295" i="3"/>
  <c r="N295" i="3" s="1"/>
  <c r="O295" i="3" s="1"/>
  <c r="M230" i="3"/>
  <c r="N230" i="3" s="1"/>
  <c r="O230" i="3" s="1"/>
  <c r="M284" i="3"/>
  <c r="N284" i="3" s="1"/>
  <c r="O284" i="3" s="1"/>
  <c r="M363" i="3"/>
  <c r="N363" i="3" s="1"/>
  <c r="O363" i="3" s="1"/>
  <c r="M397" i="3"/>
  <c r="N397" i="3" s="1"/>
  <c r="O397" i="3" s="1"/>
  <c r="M65" i="3"/>
  <c r="N65" i="3" s="1"/>
  <c r="O65" i="3" s="1"/>
  <c r="M103" i="3"/>
  <c r="N103" i="3" s="1"/>
  <c r="O103" i="3" s="1"/>
  <c r="M129" i="3"/>
  <c r="N129" i="3" s="1"/>
  <c r="O129" i="3" s="1"/>
  <c r="M205" i="3"/>
  <c r="N205" i="3" s="1"/>
  <c r="O205" i="3" s="1"/>
  <c r="M321" i="3"/>
  <c r="N321" i="3" s="1"/>
  <c r="O321" i="3" s="1"/>
  <c r="M216" i="3"/>
  <c r="N216" i="3" s="1"/>
  <c r="O216" i="3" s="1"/>
  <c r="M335" i="3"/>
  <c r="N335" i="3" s="1"/>
  <c r="O335" i="3" s="1"/>
  <c r="M246" i="3"/>
  <c r="N246" i="3" s="1"/>
  <c r="O246" i="3" s="1"/>
  <c r="M354" i="3"/>
  <c r="N354" i="3" s="1"/>
  <c r="O354" i="3" s="1"/>
  <c r="M208" i="3"/>
  <c r="N208" i="3" s="1"/>
  <c r="O208" i="3" s="1"/>
  <c r="M407" i="3"/>
  <c r="N407" i="3" s="1"/>
  <c r="O407" i="3" s="1"/>
  <c r="M125" i="3"/>
  <c r="N125" i="3" s="1"/>
  <c r="O125" i="3" s="1"/>
  <c r="M99" i="3"/>
  <c r="N99" i="3" s="1"/>
  <c r="O99" i="3" s="1"/>
  <c r="M509" i="3"/>
  <c r="N509" i="3" s="1"/>
  <c r="O509" i="3" s="1"/>
  <c r="M476" i="3"/>
  <c r="N476" i="3" s="1"/>
  <c r="O476" i="3" s="1"/>
  <c r="M472" i="3"/>
  <c r="N472" i="3" s="1"/>
  <c r="O472" i="3" s="1"/>
  <c r="M207" i="3"/>
  <c r="N207" i="3" s="1"/>
  <c r="O207" i="3" s="1"/>
  <c r="M435" i="3"/>
  <c r="N435" i="3" s="1"/>
  <c r="O435" i="3" s="1"/>
  <c r="M501" i="3"/>
  <c r="N501" i="3" s="1"/>
  <c r="O501" i="3" s="1"/>
  <c r="M41" i="3"/>
  <c r="N41" i="3" s="1"/>
  <c r="O41" i="3" s="1"/>
  <c r="M51" i="3"/>
  <c r="N51" i="3" s="1"/>
  <c r="O51" i="3" s="1"/>
  <c r="M272" i="3"/>
  <c r="N272" i="3" s="1"/>
  <c r="O272" i="3" s="1"/>
  <c r="M513" i="3"/>
  <c r="N513" i="3" s="1"/>
  <c r="O513" i="3" s="1"/>
  <c r="M456" i="3"/>
  <c r="N456" i="3" s="1"/>
  <c r="O456" i="3" s="1"/>
  <c r="M67" i="3"/>
  <c r="N67" i="3" s="1"/>
  <c r="O67" i="3" s="1"/>
  <c r="M130" i="3"/>
  <c r="N130" i="3" s="1"/>
  <c r="O130" i="3" s="1"/>
  <c r="M126" i="3"/>
  <c r="N126" i="3" s="1"/>
  <c r="O126" i="3" s="1"/>
  <c r="M42" i="3"/>
  <c r="N42" i="3" s="1"/>
  <c r="O42" i="3" s="1"/>
  <c r="M320" i="3"/>
  <c r="N320" i="3" s="1"/>
  <c r="O320" i="3" s="1"/>
  <c r="M353" i="3"/>
  <c r="N353" i="3" s="1"/>
  <c r="O353" i="3" s="1"/>
  <c r="M7" i="3"/>
  <c r="M288" i="3"/>
  <c r="N288" i="3" s="1"/>
  <c r="O288" i="3" s="1"/>
  <c r="M333" i="3"/>
  <c r="N333" i="3" s="1"/>
  <c r="O333" i="3" s="1"/>
  <c r="M337" i="3"/>
  <c r="N337" i="3" s="1"/>
  <c r="O337" i="3" s="1"/>
  <c r="M371" i="3"/>
  <c r="N371" i="3" s="1"/>
  <c r="O371" i="3" s="1"/>
  <c r="M454" i="3"/>
  <c r="N454" i="3" s="1"/>
  <c r="O454" i="3" s="1"/>
  <c r="M463" i="3"/>
  <c r="N463" i="3" s="1"/>
  <c r="O463" i="3" s="1"/>
  <c r="M391" i="3"/>
  <c r="N391" i="3" s="1"/>
  <c r="O391" i="3" s="1"/>
  <c r="M114" i="3"/>
  <c r="N114" i="3" s="1"/>
  <c r="O114" i="3" s="1"/>
  <c r="M338" i="3"/>
  <c r="N338" i="3" s="1"/>
  <c r="O338" i="3" s="1"/>
  <c r="M367" i="3"/>
  <c r="N367" i="3" s="1"/>
  <c r="O367" i="3" s="1"/>
  <c r="M467" i="3"/>
  <c r="N467" i="3" s="1"/>
  <c r="O467" i="3" s="1"/>
  <c r="M302" i="3"/>
  <c r="N302" i="3" s="1"/>
  <c r="O302" i="3" s="1"/>
  <c r="M220" i="3"/>
  <c r="N220" i="3" s="1"/>
  <c r="O220" i="3" s="1"/>
  <c r="M168" i="3"/>
  <c r="N168" i="3" s="1"/>
  <c r="O168" i="3" s="1"/>
  <c r="M132" i="3"/>
  <c r="N132" i="3" s="1"/>
  <c r="O132" i="3" s="1"/>
  <c r="M521" i="3"/>
  <c r="N521" i="3" s="1"/>
  <c r="O521" i="3" s="1"/>
  <c r="M499" i="3"/>
  <c r="N499" i="3" s="1"/>
  <c r="O499" i="3" s="1"/>
  <c r="M118" i="3"/>
  <c r="N118" i="3" s="1"/>
  <c r="O118" i="3" s="1"/>
  <c r="M329" i="3"/>
  <c r="N329" i="3" s="1"/>
  <c r="O329" i="3" s="1"/>
  <c r="M403" i="3"/>
  <c r="N403" i="3" s="1"/>
  <c r="O403" i="3" s="1"/>
  <c r="M93" i="3"/>
  <c r="N93" i="3" s="1"/>
  <c r="O93" i="3" s="1"/>
  <c r="M431" i="3"/>
  <c r="N431" i="3" s="1"/>
  <c r="O431" i="3" s="1"/>
  <c r="M74" i="3"/>
  <c r="N74" i="3" s="1"/>
  <c r="O74" i="3" s="1"/>
  <c r="M75" i="3"/>
  <c r="N75" i="3" s="1"/>
  <c r="O75" i="3" s="1"/>
  <c r="M179" i="3"/>
  <c r="N179" i="3" s="1"/>
  <c r="O179" i="3" s="1"/>
  <c r="M187" i="3"/>
  <c r="N187" i="3" s="1"/>
  <c r="O187" i="3" s="1"/>
  <c r="M258" i="3"/>
  <c r="N258" i="3" s="1"/>
  <c r="O258" i="3" s="1"/>
  <c r="M189" i="3"/>
  <c r="N189" i="3" s="1"/>
  <c r="O189" i="3" s="1"/>
  <c r="M104" i="3"/>
  <c r="N104" i="3" s="1"/>
  <c r="O104" i="3" s="1"/>
  <c r="M177" i="3"/>
  <c r="N177" i="3" s="1"/>
  <c r="O177" i="3" s="1"/>
  <c r="M96" i="3"/>
  <c r="N96" i="3" s="1"/>
  <c r="O96" i="3" s="1"/>
  <c r="M10" i="3"/>
  <c r="N10" i="3" s="1"/>
  <c r="O10" i="3" s="1"/>
  <c r="M323" i="3"/>
  <c r="N323" i="3" s="1"/>
  <c r="O323" i="3" s="1"/>
  <c r="M486" i="3"/>
  <c r="N486" i="3" s="1"/>
  <c r="O486" i="3" s="1"/>
  <c r="M236" i="3"/>
  <c r="N236" i="3" s="1"/>
  <c r="O236" i="3" s="1"/>
  <c r="M432" i="3"/>
  <c r="N432" i="3" s="1"/>
  <c r="O432" i="3" s="1"/>
  <c r="M298" i="3"/>
  <c r="N298" i="3" s="1"/>
  <c r="O298" i="3" s="1"/>
  <c r="M153" i="3"/>
  <c r="N153" i="3" s="1"/>
  <c r="O153" i="3" s="1"/>
  <c r="M192" i="3"/>
  <c r="N192" i="3" s="1"/>
  <c r="O192" i="3" s="1"/>
  <c r="M83" i="3"/>
  <c r="N83" i="3" s="1"/>
  <c r="O83" i="3" s="1"/>
  <c r="M228" i="3"/>
  <c r="N228" i="3" s="1"/>
  <c r="O228" i="3" s="1"/>
  <c r="M78" i="3"/>
  <c r="N78" i="3" s="1"/>
  <c r="O78" i="3" s="1"/>
  <c r="M292" i="3"/>
  <c r="N292" i="3" s="1"/>
  <c r="O292" i="3" s="1"/>
  <c r="M451" i="3"/>
  <c r="N451" i="3" s="1"/>
  <c r="O451" i="3" s="1"/>
  <c r="M498" i="3"/>
  <c r="N498" i="3" s="1"/>
  <c r="O498" i="3" s="1"/>
  <c r="M340" i="3"/>
  <c r="N340" i="3" s="1"/>
  <c r="O340" i="3" s="1"/>
  <c r="M506" i="3"/>
  <c r="N506" i="3" s="1"/>
  <c r="O506" i="3" s="1"/>
  <c r="M47" i="3"/>
  <c r="N47" i="3" s="1"/>
  <c r="O47" i="3" s="1"/>
  <c r="M398" i="3"/>
  <c r="N398" i="3" s="1"/>
  <c r="O398" i="3" s="1"/>
  <c r="M458" i="3"/>
  <c r="N458" i="3" s="1"/>
  <c r="O458" i="3" s="1"/>
  <c r="M448" i="3"/>
  <c r="N448" i="3" s="1"/>
  <c r="O448" i="3" s="1"/>
  <c r="M238" i="3"/>
  <c r="N238" i="3" s="1"/>
  <c r="O238" i="3" s="1"/>
  <c r="M97" i="3"/>
  <c r="N97" i="3" s="1"/>
  <c r="O97" i="3" s="1"/>
  <c r="M469" i="3"/>
  <c r="N469" i="3" s="1"/>
  <c r="O469" i="3" s="1"/>
  <c r="M30" i="3"/>
  <c r="N30" i="3" s="1"/>
  <c r="O30" i="3" s="1"/>
  <c r="M82" i="3"/>
  <c r="N82" i="3" s="1"/>
  <c r="O82" i="3" s="1"/>
  <c r="M510" i="3"/>
  <c r="N510" i="3" s="1"/>
  <c r="O510" i="3" s="1"/>
  <c r="M111" i="3"/>
  <c r="N111" i="3" s="1"/>
  <c r="O111" i="3" s="1"/>
  <c r="M119" i="3"/>
  <c r="N119" i="3" s="1"/>
  <c r="O119" i="3" s="1"/>
  <c r="M318" i="3"/>
  <c r="N318" i="3" s="1"/>
  <c r="O318" i="3" s="1"/>
  <c r="M466" i="3"/>
  <c r="N466" i="3" s="1"/>
  <c r="O466" i="3" s="1"/>
  <c r="M190" i="3"/>
  <c r="N190" i="3" s="1"/>
  <c r="O190" i="3" s="1"/>
  <c r="M515" i="3"/>
  <c r="N515" i="3" s="1"/>
  <c r="O515" i="3" s="1"/>
  <c r="M170" i="3"/>
  <c r="N170" i="3" s="1"/>
  <c r="O170" i="3" s="1"/>
  <c r="M200" i="3"/>
  <c r="N200" i="3" s="1"/>
  <c r="O200" i="3" s="1"/>
  <c r="M34" i="3"/>
  <c r="N34" i="3" s="1"/>
  <c r="O34" i="3" s="1"/>
  <c r="M433" i="3"/>
  <c r="N433" i="3" s="1"/>
  <c r="O433" i="3" s="1"/>
  <c r="M262" i="3"/>
  <c r="N262" i="3" s="1"/>
  <c r="O262" i="3" s="1"/>
  <c r="M15" i="3"/>
  <c r="N15" i="3" s="1"/>
  <c r="O15" i="3" s="1"/>
  <c r="M514" i="3"/>
  <c r="N514" i="3" s="1"/>
  <c r="O514" i="3" s="1"/>
  <c r="M250" i="3"/>
  <c r="N250" i="3" s="1"/>
  <c r="O250" i="3" s="1"/>
  <c r="M426" i="3"/>
  <c r="N426" i="3" s="1"/>
  <c r="O426" i="3" s="1"/>
  <c r="M352" i="3"/>
  <c r="N352" i="3" s="1"/>
  <c r="O352" i="3" s="1"/>
  <c r="M379" i="3"/>
  <c r="N379" i="3" s="1"/>
  <c r="O379" i="3" s="1"/>
  <c r="M100" i="3"/>
  <c r="N100" i="3" s="1"/>
  <c r="O100" i="3" s="1"/>
  <c r="M80" i="3"/>
  <c r="N80" i="3" s="1"/>
  <c r="O80" i="3" s="1"/>
  <c r="M282" i="3"/>
  <c r="N282" i="3" s="1"/>
  <c r="O282" i="3" s="1"/>
  <c r="M215" i="3"/>
  <c r="N215" i="3" s="1"/>
  <c r="O215" i="3" s="1"/>
  <c r="M304" i="3"/>
  <c r="N304" i="3" s="1"/>
  <c r="O304" i="3" s="1"/>
  <c r="M311" i="3"/>
  <c r="N311" i="3" s="1"/>
  <c r="O311" i="3" s="1"/>
  <c r="M56" i="3"/>
  <c r="N56" i="3" s="1"/>
  <c r="O56" i="3" s="1"/>
  <c r="M66" i="3"/>
  <c r="N66" i="3" s="1"/>
  <c r="O66" i="3" s="1"/>
  <c r="M155" i="3"/>
  <c r="N155" i="3" s="1"/>
  <c r="O155" i="3" s="1"/>
  <c r="M301" i="3"/>
  <c r="N301" i="3" s="1"/>
  <c r="O301" i="3" s="1"/>
  <c r="M503" i="3"/>
  <c r="N503" i="3" s="1"/>
  <c r="O503" i="3" s="1"/>
  <c r="M196" i="3"/>
  <c r="N196" i="3" s="1"/>
  <c r="O196" i="3" s="1"/>
  <c r="M395" i="3"/>
  <c r="N395" i="3" s="1"/>
  <c r="O395" i="3" s="1"/>
  <c r="M481" i="3"/>
  <c r="N481" i="3" s="1"/>
  <c r="O481" i="3" s="1"/>
  <c r="M81" i="3"/>
  <c r="N81" i="3" s="1"/>
  <c r="O81" i="3" s="1"/>
  <c r="M443" i="3"/>
  <c r="N443" i="3" s="1"/>
  <c r="O443" i="3" s="1"/>
  <c r="M127" i="3"/>
  <c r="N127" i="3" s="1"/>
  <c r="O127" i="3" s="1"/>
  <c r="M434" i="3"/>
  <c r="N434" i="3" s="1"/>
  <c r="O434" i="3" s="1"/>
  <c r="M290" i="3"/>
  <c r="N290" i="3" s="1"/>
  <c r="O290" i="3" s="1"/>
  <c r="M68" i="3"/>
  <c r="N68" i="3" s="1"/>
  <c r="O68" i="3" s="1"/>
  <c r="M370" i="3"/>
  <c r="N370" i="3" s="1"/>
  <c r="O370" i="3" s="1"/>
  <c r="M159" i="3"/>
  <c r="N159" i="3" s="1"/>
  <c r="O159" i="3" s="1"/>
  <c r="M368" i="3"/>
  <c r="N368" i="3" s="1"/>
  <c r="O368" i="3" s="1"/>
  <c r="M32" i="3"/>
  <c r="N32" i="3" s="1"/>
  <c r="O32" i="3" s="1"/>
  <c r="M69" i="3"/>
  <c r="N69" i="3" s="1"/>
  <c r="O69" i="3" s="1"/>
  <c r="M242" i="3"/>
  <c r="N242" i="3" s="1"/>
  <c r="O242" i="3" s="1"/>
  <c r="M427" i="3"/>
  <c r="N427" i="3" s="1"/>
  <c r="O427" i="3" s="1"/>
  <c r="M145" i="3"/>
  <c r="N145" i="3" s="1"/>
  <c r="O145" i="3" s="1"/>
  <c r="M171" i="3"/>
  <c r="N171" i="3" s="1"/>
  <c r="O171" i="3" s="1"/>
  <c r="M210" i="3"/>
  <c r="N210" i="3" s="1"/>
  <c r="O210" i="3" s="1"/>
  <c r="M233" i="3"/>
  <c r="N233" i="3" s="1"/>
  <c r="O233" i="3" s="1"/>
  <c r="M33" i="3"/>
  <c r="N33" i="3" s="1"/>
  <c r="O33" i="3" s="1"/>
  <c r="M303" i="3"/>
  <c r="N303" i="3" s="1"/>
  <c r="O303" i="3" s="1"/>
  <c r="M60" i="3"/>
  <c r="N60" i="3" s="1"/>
  <c r="O60" i="3" s="1"/>
  <c r="M317" i="3"/>
  <c r="N317" i="3" s="1"/>
  <c r="O317" i="3" s="1"/>
  <c r="M201" i="3"/>
  <c r="N201" i="3" s="1"/>
  <c r="O201" i="3" s="1"/>
  <c r="M420" i="3"/>
  <c r="N420" i="3" s="1"/>
  <c r="O420" i="3" s="1"/>
  <c r="M16" i="3"/>
  <c r="N16" i="3" s="1"/>
  <c r="O16" i="3" s="1"/>
  <c r="M471" i="3"/>
  <c r="N471" i="3" s="1"/>
  <c r="O471" i="3" s="1"/>
  <c r="M180" i="3"/>
  <c r="N180" i="3" s="1"/>
  <c r="O180" i="3" s="1"/>
  <c r="M293" i="3"/>
  <c r="N293" i="3" s="1"/>
  <c r="O293" i="3" s="1"/>
  <c r="M446" i="3"/>
  <c r="N446" i="3" s="1"/>
  <c r="O446" i="3" s="1"/>
  <c r="M188" i="3"/>
  <c r="N188" i="3" s="1"/>
  <c r="O188" i="3" s="1"/>
  <c r="M487" i="3"/>
  <c r="N487" i="3" s="1"/>
  <c r="O487" i="3" s="1"/>
  <c r="M334" i="3"/>
  <c r="N334" i="3" s="1"/>
  <c r="O334" i="3" s="1"/>
  <c r="M475" i="3"/>
  <c r="N475" i="3" s="1"/>
  <c r="O475" i="3" s="1"/>
  <c r="M410" i="3"/>
  <c r="N410" i="3" s="1"/>
  <c r="O410" i="3" s="1"/>
  <c r="M117" i="3"/>
  <c r="N117" i="3" s="1"/>
  <c r="O117" i="3" s="1"/>
  <c r="M109" i="3"/>
  <c r="N109" i="3" s="1"/>
  <c r="O109" i="3" s="1"/>
  <c r="M239" i="3"/>
  <c r="N239" i="3" s="1"/>
  <c r="O239" i="3" s="1"/>
  <c r="M260" i="3"/>
  <c r="N260" i="3" s="1"/>
  <c r="O260" i="3" s="1"/>
  <c r="M263" i="3"/>
  <c r="N263" i="3" s="1"/>
  <c r="O263" i="3" s="1"/>
  <c r="M286" i="3"/>
  <c r="N286" i="3" s="1"/>
  <c r="O286" i="3" s="1"/>
  <c r="M289" i="3"/>
  <c r="N289" i="3" s="1"/>
  <c r="O289" i="3" s="1"/>
  <c r="M473" i="3"/>
  <c r="N473" i="3" s="1"/>
  <c r="O473" i="3" s="1"/>
  <c r="M193" i="3"/>
  <c r="N193" i="3" s="1"/>
  <c r="O193" i="3" s="1"/>
  <c r="M243" i="3"/>
  <c r="N243" i="3" s="1"/>
  <c r="O243" i="3" s="1"/>
  <c r="M518" i="3"/>
  <c r="N518" i="3" s="1"/>
  <c r="O518" i="3" s="1"/>
  <c r="M165" i="3"/>
  <c r="N165" i="3" s="1"/>
  <c r="O165" i="3" s="1"/>
  <c r="M163" i="3"/>
  <c r="N163" i="3" s="1"/>
  <c r="O163" i="3" s="1"/>
  <c r="M176" i="3"/>
  <c r="N176" i="3" s="1"/>
  <c r="O176" i="3" s="1"/>
  <c r="M184" i="3"/>
  <c r="N184" i="3" s="1"/>
  <c r="O184" i="3" s="1"/>
  <c r="M195" i="3"/>
  <c r="N195" i="3" s="1"/>
  <c r="O195" i="3" s="1"/>
  <c r="M278" i="3"/>
  <c r="N278" i="3" s="1"/>
  <c r="O278" i="3" s="1"/>
  <c r="M296" i="3"/>
  <c r="N296" i="3" s="1"/>
  <c r="O296" i="3" s="1"/>
  <c r="M346" i="3"/>
  <c r="N346" i="3" s="1"/>
  <c r="O346" i="3" s="1"/>
  <c r="M389" i="3"/>
  <c r="N389" i="3" s="1"/>
  <c r="O389" i="3" s="1"/>
  <c r="M447" i="3"/>
  <c r="N447" i="3" s="1"/>
  <c r="O447" i="3" s="1"/>
  <c r="M508" i="3"/>
  <c r="N508" i="3" s="1"/>
  <c r="O508" i="3" s="1"/>
  <c r="M160" i="3"/>
  <c r="N160" i="3" s="1"/>
  <c r="O160" i="3" s="1"/>
  <c r="M256" i="3"/>
  <c r="N256" i="3" s="1"/>
  <c r="O256" i="3" s="1"/>
  <c r="M252" i="3"/>
  <c r="N252" i="3" s="1"/>
  <c r="O252" i="3" s="1"/>
  <c r="BV64" i="65" l="1"/>
  <c r="BU64" i="65"/>
  <c r="BW64" i="65" s="1"/>
  <c r="BT65" i="65"/>
  <c r="BU65" i="65" s="1"/>
  <c r="BW65" i="65" s="1"/>
  <c r="BJ68" i="65"/>
  <c r="BK68" i="65" s="1"/>
  <c r="BM68" i="65" s="1"/>
  <c r="BJ73" i="65"/>
  <c r="BK73" i="65" s="1"/>
  <c r="BB70" i="65"/>
  <c r="BM67" i="65"/>
  <c r="BO69" i="65"/>
  <c r="BP69" i="65" s="1"/>
  <c r="BR69" i="65" s="1"/>
  <c r="BJ66" i="65"/>
  <c r="BK66" i="65" s="1"/>
  <c r="BL66" i="65"/>
  <c r="BO66" i="65" s="1"/>
  <c r="BB72" i="65"/>
  <c r="AZ74" i="65"/>
  <c r="BC70" i="65"/>
  <c r="BO67" i="65"/>
  <c r="BP67" i="65" s="1"/>
  <c r="BR67" i="65" s="1"/>
  <c r="BC72" i="65"/>
  <c r="BC66" i="65"/>
  <c r="BA74" i="65"/>
  <c r="BQ71" i="65"/>
  <c r="AX74" i="65"/>
  <c r="N7" i="3"/>
  <c r="O7" i="3" s="1"/>
  <c r="M525" i="3"/>
  <c r="N525" i="3" s="1"/>
  <c r="O525" i="3" s="1"/>
  <c r="M526" i="3"/>
  <c r="N526" i="3" s="1"/>
  <c r="O526" i="3" s="1"/>
  <c r="M531" i="3"/>
  <c r="N531" i="3" s="1"/>
  <c r="O531" i="3" s="1"/>
  <c r="M528" i="3"/>
  <c r="N528" i="3" s="1"/>
  <c r="O528" i="3" s="1"/>
  <c r="M532" i="3"/>
  <c r="N532" i="3" s="1"/>
  <c r="O532" i="3" s="1"/>
  <c r="M533" i="3"/>
  <c r="N533" i="3" s="1"/>
  <c r="O533" i="3" s="1"/>
  <c r="M527" i="3"/>
  <c r="N527" i="3" s="1"/>
  <c r="O527" i="3" s="1"/>
  <c r="M530" i="3"/>
  <c r="N530" i="3" s="1"/>
  <c r="O530" i="3" s="1"/>
  <c r="M544" i="3"/>
  <c r="N544" i="3" s="1"/>
  <c r="O544" i="3" s="1"/>
  <c r="M543" i="3"/>
  <c r="N543" i="3" s="1"/>
  <c r="O543" i="3" s="1"/>
  <c r="M561" i="3"/>
  <c r="N561" i="3" s="1"/>
  <c r="O561" i="3" s="1"/>
  <c r="M541" i="3"/>
  <c r="N541" i="3" s="1"/>
  <c r="O541" i="3" s="1"/>
  <c r="M545" i="3"/>
  <c r="N545" i="3" s="1"/>
  <c r="O545" i="3" s="1"/>
  <c r="M569" i="3"/>
  <c r="N569" i="3" s="1"/>
  <c r="O569" i="3" s="1"/>
  <c r="M571" i="3"/>
  <c r="N571" i="3" s="1"/>
  <c r="O571" i="3" s="1"/>
  <c r="M556" i="3"/>
  <c r="N556" i="3" s="1"/>
  <c r="O556" i="3" s="1"/>
  <c r="M565" i="3"/>
  <c r="N565" i="3" s="1"/>
  <c r="O565" i="3" s="1"/>
  <c r="M562" i="3"/>
  <c r="N562" i="3" s="1"/>
  <c r="O562" i="3" s="1"/>
  <c r="M542" i="3"/>
  <c r="N542" i="3" s="1"/>
  <c r="O542" i="3" s="1"/>
  <c r="M546" i="3"/>
  <c r="N546" i="3" s="1"/>
  <c r="O546" i="3" s="1"/>
  <c r="M539" i="3"/>
  <c r="N539" i="3" s="1"/>
  <c r="O539" i="3" s="1"/>
  <c r="M570" i="3"/>
  <c r="N570" i="3" s="1"/>
  <c r="O570" i="3" s="1"/>
  <c r="M572" i="3"/>
  <c r="N572" i="3" s="1"/>
  <c r="O572" i="3" s="1"/>
  <c r="M566" i="3"/>
  <c r="N566" i="3" s="1"/>
  <c r="O566" i="3" s="1"/>
  <c r="M547" i="3"/>
  <c r="N547" i="3" s="1"/>
  <c r="O547" i="3" s="1"/>
  <c r="M540" i="3"/>
  <c r="N540" i="3" s="1"/>
  <c r="O540" i="3" s="1"/>
  <c r="M563" i="3"/>
  <c r="N563" i="3" s="1"/>
  <c r="O563" i="3" s="1"/>
  <c r="M548" i="3"/>
  <c r="N548" i="3" s="1"/>
  <c r="O548" i="3" s="1"/>
  <c r="M549" i="3"/>
  <c r="N549" i="3" s="1"/>
  <c r="O549" i="3" s="1"/>
  <c r="M550" i="3"/>
  <c r="N550" i="3" s="1"/>
  <c r="O550" i="3" s="1"/>
  <c r="M551" i="3"/>
  <c r="N551" i="3" s="1"/>
  <c r="O551" i="3" s="1"/>
  <c r="M564" i="3"/>
  <c r="N564" i="3" s="1"/>
  <c r="O564" i="3" s="1"/>
  <c r="M552" i="3"/>
  <c r="N552" i="3" s="1"/>
  <c r="O552" i="3" s="1"/>
  <c r="M553" i="3"/>
  <c r="N553" i="3" s="1"/>
  <c r="O553" i="3" s="1"/>
  <c r="M554" i="3"/>
  <c r="N554" i="3" s="1"/>
  <c r="O554" i="3" s="1"/>
  <c r="M567" i="3"/>
  <c r="N567" i="3" s="1"/>
  <c r="O567" i="3" s="1"/>
  <c r="M555" i="3"/>
  <c r="N555" i="3" s="1"/>
  <c r="O555" i="3" s="1"/>
  <c r="M568" i="3"/>
  <c r="N568" i="3" s="1"/>
  <c r="O568" i="3" s="1"/>
  <c r="M588" i="3"/>
  <c r="N588" i="3" s="1"/>
  <c r="O588" i="3" s="1"/>
  <c r="M587" i="3"/>
  <c r="N587" i="3" s="1"/>
  <c r="O587" i="3" s="1"/>
  <c r="M585" i="3"/>
  <c r="N585" i="3" s="1"/>
  <c r="O585" i="3" s="1"/>
  <c r="M597" i="3"/>
  <c r="N597" i="3" s="1"/>
  <c r="O597" i="3" s="1"/>
  <c r="M598" i="3"/>
  <c r="N598" i="3" s="1"/>
  <c r="O598" i="3" s="1"/>
  <c r="M599" i="3"/>
  <c r="N599" i="3" s="1"/>
  <c r="O599" i="3" s="1"/>
  <c r="M595" i="3"/>
  <c r="N595" i="3" s="1"/>
  <c r="O595" i="3" s="1"/>
  <c r="M589" i="3"/>
  <c r="N589" i="3" s="1"/>
  <c r="O589" i="3" s="1"/>
  <c r="M584" i="3"/>
  <c r="N584" i="3" s="1"/>
  <c r="O584" i="3" s="1"/>
  <c r="M577" i="3"/>
  <c r="N577" i="3" s="1"/>
  <c r="O577" i="3" s="1"/>
  <c r="M580" i="3"/>
  <c r="N580" i="3" s="1"/>
  <c r="O580" i="3" s="1"/>
  <c r="M581" i="3"/>
  <c r="N581" i="3" s="1"/>
  <c r="O581" i="3" s="1"/>
  <c r="M574" i="3"/>
  <c r="N574" i="3" s="1"/>
  <c r="O574" i="3" s="1"/>
  <c r="M575" i="3"/>
  <c r="N575" i="3" s="1"/>
  <c r="O575" i="3" s="1"/>
  <c r="M576" i="3"/>
  <c r="N576" i="3" s="1"/>
  <c r="O576" i="3" s="1"/>
  <c r="M578" i="3"/>
  <c r="N578" i="3" s="1"/>
  <c r="O578" i="3" s="1"/>
  <c r="M579" i="3"/>
  <c r="N579" i="3" s="1"/>
  <c r="O579" i="3" s="1"/>
  <c r="M590" i="3"/>
  <c r="N590" i="3" s="1"/>
  <c r="O590" i="3" s="1"/>
  <c r="M583" i="3"/>
  <c r="N583" i="3" s="1"/>
  <c r="O583" i="3" s="1"/>
  <c r="M582" i="3"/>
  <c r="N582" i="3" s="1"/>
  <c r="O582" i="3" s="1"/>
  <c r="M596" i="3"/>
  <c r="N596" i="3" s="1"/>
  <c r="O596" i="3" s="1"/>
  <c r="M573" i="3"/>
  <c r="N573" i="3" s="1"/>
  <c r="O573" i="3" s="1"/>
  <c r="M591" i="3"/>
  <c r="N591" i="3" s="1"/>
  <c r="O591" i="3" s="1"/>
  <c r="M592" i="3"/>
  <c r="N592" i="3" s="1"/>
  <c r="O592" i="3" s="1"/>
  <c r="M600" i="3"/>
  <c r="N600" i="3" s="1"/>
  <c r="O600" i="3" s="1"/>
  <c r="M586" i="3"/>
  <c r="N586" i="3" s="1"/>
  <c r="O586" i="3" s="1"/>
  <c r="M594" i="3"/>
  <c r="N594" i="3" s="1"/>
  <c r="O594" i="3" s="1"/>
  <c r="M593" i="3"/>
  <c r="N593" i="3" s="1"/>
  <c r="O593" i="3" s="1"/>
  <c r="M227" i="3"/>
  <c r="N227" i="3" s="1"/>
  <c r="O227" i="3" s="1"/>
  <c r="M123" i="3"/>
  <c r="N123" i="3" s="1"/>
  <c r="O123" i="3" s="1"/>
  <c r="BM73" i="65" l="1"/>
  <c r="BV71" i="65"/>
  <c r="BT71" i="65"/>
  <c r="BU71" i="65" s="1"/>
  <c r="BW71" i="65" s="1"/>
  <c r="BE72" i="65"/>
  <c r="BF72" i="65" s="1"/>
  <c r="BG72" i="65"/>
  <c r="BQ69" i="65"/>
  <c r="BL73" i="65"/>
  <c r="BV65" i="65"/>
  <c r="BQ67" i="65"/>
  <c r="BQ66" i="65"/>
  <c r="BT66" i="65" s="1"/>
  <c r="BP66" i="65"/>
  <c r="BH66" i="65"/>
  <c r="BM66" i="65" s="1"/>
  <c r="BC74" i="65"/>
  <c r="BE70" i="65"/>
  <c r="BB74" i="65"/>
  <c r="BL68" i="65"/>
  <c r="BO68" i="65" s="1"/>
  <c r="M524" i="3"/>
  <c r="N524" i="3" s="1"/>
  <c r="O524" i="3" s="1"/>
  <c r="BV66" i="65" l="1"/>
  <c r="BU66" i="65"/>
  <c r="BT69" i="65"/>
  <c r="BU69" i="65" s="1"/>
  <c r="BF70" i="65"/>
  <c r="BE74" i="65"/>
  <c r="BT67" i="65"/>
  <c r="BU67" i="65" s="1"/>
  <c r="BW67" i="65" s="1"/>
  <c r="BJ72" i="65"/>
  <c r="BK72" i="65" s="1"/>
  <c r="BM72" i="65" s="1"/>
  <c r="BG70" i="65"/>
  <c r="BQ68" i="65"/>
  <c r="BT68" i="65" s="1"/>
  <c r="BP68" i="65"/>
  <c r="BR68" i="65" s="1"/>
  <c r="BR66" i="65"/>
  <c r="BO73" i="65"/>
  <c r="BH72" i="65"/>
  <c r="C18" i="4"/>
  <c r="M287" i="3"/>
  <c r="BP73" i="65" l="1"/>
  <c r="BV68" i="65"/>
  <c r="BU68" i="65"/>
  <c r="BW68" i="65" s="1"/>
  <c r="BW69" i="65"/>
  <c r="BQ73" i="65"/>
  <c r="BJ70" i="65"/>
  <c r="BL70" i="65" s="1"/>
  <c r="BG74" i="65"/>
  <c r="BV67" i="65"/>
  <c r="BV69" i="65"/>
  <c r="BW66" i="65"/>
  <c r="BL72" i="65"/>
  <c r="BO72" i="65" s="1"/>
  <c r="BF74" i="65"/>
  <c r="BH70" i="65"/>
  <c r="BH74" i="65" s="1"/>
  <c r="N287" i="3"/>
  <c r="M6129" i="3"/>
  <c r="M6131" i="3" s="1"/>
  <c r="M1233" i="3"/>
  <c r="BO70" i="65" l="1"/>
  <c r="BL74" i="65"/>
  <c r="BT73" i="65"/>
  <c r="BU73" i="65" s="1"/>
  <c r="BQ72" i="65"/>
  <c r="BT72" i="65" s="1"/>
  <c r="BP72" i="65"/>
  <c r="BR72" i="65" s="1"/>
  <c r="BK70" i="65"/>
  <c r="BJ74" i="65"/>
  <c r="BR73" i="65"/>
  <c r="BO74" i="65"/>
  <c r="O287" i="3"/>
  <c r="O6129" i="3" s="1"/>
  <c r="O6131" i="3" s="1"/>
  <c r="N6129" i="3"/>
  <c r="N6131" i="3" s="1"/>
  <c r="N1233" i="3"/>
  <c r="O1233" i="3" s="1"/>
  <c r="BV72" i="65" l="1"/>
  <c r="BU72" i="65"/>
  <c r="BW72" i="65" s="1"/>
  <c r="BW73" i="65"/>
  <c r="BM70" i="65"/>
  <c r="BM74" i="65" s="1"/>
  <c r="BK74" i="65"/>
  <c r="BV73" i="65"/>
  <c r="BQ70" i="65"/>
  <c r="BT70" i="65" s="1"/>
  <c r="BP70" i="65"/>
  <c r="BR70" i="65" s="1"/>
  <c r="BP74" i="65"/>
  <c r="BQ74" i="65"/>
  <c r="O4" i="3"/>
  <c r="BV70" i="65" l="1"/>
  <c r="BV74" i="65" s="1"/>
  <c r="BU70" i="65"/>
  <c r="BW70" i="65" s="1"/>
  <c r="BR74" i="65"/>
  <c r="BT74" i="65"/>
  <c r="P6000" i="3"/>
  <c r="P529" i="3"/>
  <c r="P5997" i="3"/>
  <c r="P5998" i="3"/>
  <c r="P5999" i="3"/>
  <c r="P522" i="3"/>
  <c r="P6127" i="3"/>
  <c r="P3078" i="3"/>
  <c r="P1223" i="3"/>
  <c r="P5682" i="3"/>
  <c r="P835" i="3"/>
  <c r="P1306" i="3"/>
  <c r="P1289" i="3"/>
  <c r="P1294" i="3"/>
  <c r="P5504" i="3"/>
  <c r="P1097" i="3"/>
  <c r="P2544" i="3"/>
  <c r="P2148" i="3"/>
  <c r="P1303" i="3"/>
  <c r="P1299" i="3"/>
  <c r="P2342" i="3"/>
  <c r="P1725" i="3"/>
  <c r="P3521" i="3"/>
  <c r="P1291" i="3"/>
  <c r="P1062" i="3"/>
  <c r="P1724" i="3"/>
  <c r="P1290" i="3"/>
  <c r="P1304" i="3"/>
  <c r="P1300" i="3"/>
  <c r="P804" i="3"/>
  <c r="P1295" i="3"/>
  <c r="P3718" i="3"/>
  <c r="P1982" i="3"/>
  <c r="P1302" i="3"/>
  <c r="P1288" i="3"/>
  <c r="P1293" i="3"/>
  <c r="P1305" i="3"/>
  <c r="P1292" i="3"/>
  <c r="P1301" i="3"/>
  <c r="P3522" i="3"/>
  <c r="P1296" i="3"/>
  <c r="P1298" i="3"/>
  <c r="P2970" i="3"/>
  <c r="P3333" i="3"/>
  <c r="P1297" i="3"/>
  <c r="P523" i="3"/>
  <c r="P2543" i="3"/>
  <c r="P4382" i="3"/>
  <c r="P3186" i="3"/>
  <c r="P1633" i="3"/>
  <c r="P1634" i="3"/>
  <c r="P1155" i="3"/>
  <c r="P3765" i="3"/>
  <c r="P1321" i="3"/>
  <c r="P630" i="3"/>
  <c r="P1836" i="3"/>
  <c r="P2125" i="3"/>
  <c r="P1154" i="3"/>
  <c r="P631" i="3"/>
  <c r="P5945" i="3"/>
  <c r="P3185" i="3"/>
  <c r="P1635" i="3"/>
  <c r="P2469" i="3"/>
  <c r="P2467" i="3"/>
  <c r="P2468" i="3"/>
  <c r="P3565" i="3"/>
  <c r="P5718" i="3"/>
  <c r="P2392" i="3"/>
  <c r="P3781" i="3"/>
  <c r="P4646" i="3"/>
  <c r="P2473" i="3"/>
  <c r="P3780" i="3"/>
  <c r="P5600" i="3"/>
  <c r="P3085" i="3"/>
  <c r="P1273" i="3"/>
  <c r="P2567" i="3"/>
  <c r="P2472" i="3"/>
  <c r="P2471" i="3"/>
  <c r="P2470" i="3"/>
  <c r="P606" i="3"/>
  <c r="P610" i="3"/>
  <c r="P5572" i="3"/>
  <c r="P4847" i="3"/>
  <c r="P5727" i="3"/>
  <c r="P4942" i="3"/>
  <c r="P4185" i="3"/>
  <c r="P3386" i="3"/>
  <c r="P2603" i="3"/>
  <c r="P1762" i="3"/>
  <c r="P936" i="3"/>
  <c r="P5635" i="3"/>
  <c r="P4881" i="3"/>
  <c r="P4076" i="3"/>
  <c r="P3288" i="3"/>
  <c r="P2491" i="3"/>
  <c r="P1699" i="3"/>
  <c r="P828" i="3"/>
  <c r="P6093" i="3"/>
  <c r="P5195" i="3"/>
  <c r="P5799" i="3"/>
  <c r="P4906" i="3"/>
  <c r="P4017" i="3"/>
  <c r="P3155" i="3"/>
  <c r="P2282" i="3"/>
  <c r="P1456" i="3"/>
  <c r="P6091" i="3"/>
  <c r="P5241" i="3"/>
  <c r="P4389" i="3"/>
  <c r="P3517" i="3"/>
  <c r="P2674" i="3"/>
  <c r="P1809" i="3"/>
  <c r="P923" i="3"/>
  <c r="P5515" i="3"/>
  <c r="P5537" i="3"/>
  <c r="P4764" i="3"/>
  <c r="P5350" i="3"/>
  <c r="P4450" i="3"/>
  <c r="P3556" i="3"/>
  <c r="P2639" i="3"/>
  <c r="P1750" i="3"/>
  <c r="P817" i="3"/>
  <c r="P5349" i="3"/>
  <c r="P4401" i="3"/>
  <c r="P3481" i="3"/>
  <c r="P2578" i="3"/>
  <c r="P1711" i="3"/>
  <c r="P816" i="3"/>
  <c r="P5408" i="3"/>
  <c r="P5487" i="3"/>
  <c r="P4668" i="3"/>
  <c r="P5338" i="3"/>
  <c r="P4510" i="3"/>
  <c r="P3617" i="3"/>
  <c r="P2783" i="3"/>
  <c r="P1859" i="3"/>
  <c r="P948" i="3"/>
  <c r="P5558" i="3"/>
  <c r="P4666" i="3"/>
  <c r="P3774" i="3"/>
  <c r="P2911" i="3"/>
  <c r="P2015" i="3"/>
  <c r="P1142" i="3"/>
  <c r="P5893" i="3"/>
  <c r="P6057" i="3"/>
  <c r="P5123" i="3"/>
  <c r="P5458" i="3"/>
  <c r="P4570" i="3"/>
  <c r="P3677" i="3"/>
  <c r="P2735" i="3"/>
  <c r="P1871" i="3"/>
  <c r="P913" i="3"/>
  <c r="P5445" i="3"/>
  <c r="P4569" i="3"/>
  <c r="P3628" i="3"/>
  <c r="P2686" i="3"/>
  <c r="P1749" i="3"/>
  <c r="P777" i="3"/>
  <c r="P5545" i="3"/>
  <c r="P5728" i="3"/>
  <c r="P4919" i="3"/>
  <c r="P5739" i="3"/>
  <c r="P4846" i="3"/>
  <c r="P3957" i="3"/>
  <c r="P3045" i="3"/>
  <c r="P2150" i="3"/>
  <c r="P1243" i="3"/>
  <c r="P5955" i="3"/>
  <c r="P5097" i="3"/>
  <c r="P4220" i="3"/>
  <c r="P3385" i="3"/>
  <c r="P2515" i="3"/>
  <c r="P1600" i="3"/>
  <c r="P705" i="3"/>
  <c r="P5372" i="3"/>
  <c r="P4665" i="3"/>
  <c r="P3871" i="3"/>
  <c r="P3093" i="3"/>
  <c r="P2316" i="3"/>
  <c r="P1551" i="3"/>
  <c r="P716" i="3"/>
  <c r="P5483" i="3"/>
  <c r="P4712" i="3"/>
  <c r="P3942" i="3"/>
  <c r="P3164" i="3"/>
  <c r="P2352" i="3"/>
  <c r="P1562" i="3"/>
  <c r="P6064" i="3"/>
  <c r="P5591" i="3"/>
  <c r="P5442" i="3"/>
  <c r="P5298" i="3"/>
  <c r="P5154" i="3"/>
  <c r="P5010" i="3"/>
  <c r="P4866" i="3"/>
  <c r="P4723" i="3"/>
  <c r="P4578" i="3"/>
  <c r="P4409" i="3"/>
  <c r="P4289" i="3"/>
  <c r="P4145" i="3"/>
  <c r="P4001" i="3"/>
  <c r="P3857" i="3"/>
  <c r="P3709" i="3"/>
  <c r="P3564" i="3"/>
  <c r="P3418" i="3"/>
  <c r="P3273" i="3"/>
  <c r="P3127" i="3"/>
  <c r="P2981" i="3"/>
  <c r="P2836" i="3"/>
  <c r="P2695" i="3"/>
  <c r="P2550" i="3"/>
  <c r="P2402" i="3"/>
  <c r="P2254" i="3"/>
  <c r="P2108" i="3"/>
  <c r="P1963" i="3"/>
  <c r="P1818" i="3"/>
  <c r="P1672" i="3"/>
  <c r="P1524" i="3"/>
  <c r="P1380" i="3"/>
  <c r="P1213" i="3"/>
  <c r="P1066" i="3"/>
  <c r="P920" i="3"/>
  <c r="P774" i="3"/>
  <c r="P632" i="3"/>
  <c r="P4411" i="3"/>
  <c r="P3554" i="3"/>
  <c r="P2697" i="3"/>
  <c r="P1808" i="3"/>
  <c r="P898" i="3"/>
  <c r="P5467" i="3"/>
  <c r="P4630" i="3"/>
  <c r="P3759" i="3"/>
  <c r="P2897" i="3"/>
  <c r="P2037" i="3"/>
  <c r="P1128" i="3"/>
  <c r="P5855" i="3"/>
  <c r="P6122" i="3"/>
  <c r="P5392" i="3"/>
  <c r="P4636" i="3"/>
  <c r="P3915" i="3"/>
  <c r="P3416" i="3"/>
  <c r="P3089" i="3"/>
  <c r="P2918" i="3"/>
  <c r="P2777" i="3"/>
  <c r="P2621" i="3"/>
  <c r="P2460" i="3"/>
  <c r="P2312" i="3"/>
  <c r="P2168" i="3"/>
  <c r="P2022" i="3"/>
  <c r="P1877" i="3"/>
  <c r="P1732" i="3"/>
  <c r="P1583" i="3"/>
  <c r="P1438" i="3"/>
  <c r="P1270" i="3"/>
  <c r="P1125" i="3"/>
  <c r="P978" i="3"/>
  <c r="P833" i="3"/>
  <c r="P688" i="3"/>
  <c r="P4725" i="3"/>
  <c r="P3835" i="3"/>
  <c r="P2958" i="3"/>
  <c r="P2074" i="3"/>
  <c r="P1167" i="3"/>
  <c r="P5880" i="3"/>
  <c r="P4987" i="3"/>
  <c r="P4110" i="3"/>
  <c r="P3176" i="3"/>
  <c r="P2267" i="3"/>
  <c r="P1333" i="3"/>
  <c r="P5976" i="3"/>
  <c r="P5697" i="3"/>
  <c r="P5464" i="3"/>
  <c r="P4745" i="3"/>
  <c r="P4023" i="3"/>
  <c r="P3526" i="3"/>
  <c r="P6109" i="3"/>
  <c r="P5961" i="3"/>
  <c r="P5816" i="3"/>
  <c r="P5670" i="3"/>
  <c r="P5510" i="3"/>
  <c r="P5379" i="3"/>
  <c r="P5235" i="3"/>
  <c r="P5091" i="3"/>
  <c r="P4947" i="3"/>
  <c r="P4803" i="3"/>
  <c r="P4619" i="3"/>
  <c r="P3787" i="3"/>
  <c r="P2910" i="3"/>
  <c r="P2062" i="3"/>
  <c r="P1141" i="3"/>
  <c r="P5820" i="3"/>
  <c r="P4939" i="3"/>
  <c r="P4074" i="3"/>
  <c r="P3214" i="3"/>
  <c r="P2376" i="3"/>
  <c r="P1489" i="3"/>
  <c r="P6076" i="3"/>
  <c r="P5746" i="3"/>
  <c r="P5553" i="3"/>
  <c r="P4816" i="3"/>
  <c r="P4107" i="3"/>
  <c r="P3575" i="3"/>
  <c r="P3187" i="3"/>
  <c r="P6012" i="3"/>
  <c r="P5863" i="3"/>
  <c r="P5719" i="3"/>
  <c r="P5575" i="3"/>
  <c r="P5426" i="3"/>
  <c r="P5282" i="3"/>
  <c r="P5138" i="3"/>
  <c r="P4994" i="3"/>
  <c r="P4850" i="3"/>
  <c r="P4707" i="3"/>
  <c r="P4940" i="3"/>
  <c r="P4039" i="3"/>
  <c r="P3080" i="3"/>
  <c r="P2135" i="3"/>
  <c r="P1203" i="3"/>
  <c r="P5760" i="3"/>
  <c r="P4807" i="3"/>
  <c r="P3870" i="3"/>
  <c r="P2909" i="3"/>
  <c r="P1989" i="3"/>
  <c r="P1017" i="3"/>
  <c r="P5807" i="3"/>
  <c r="P5986" i="3"/>
  <c r="P5248" i="3"/>
  <c r="P4552" i="3"/>
  <c r="P3075" i="3"/>
  <c r="P5947" i="3"/>
  <c r="P5802" i="3"/>
  <c r="P5656" i="3"/>
  <c r="P5523" i="3"/>
  <c r="P5365" i="3"/>
  <c r="P5221" i="3"/>
  <c r="P5077" i="3"/>
  <c r="P4933" i="3"/>
  <c r="P4790" i="3"/>
  <c r="P4645" i="3"/>
  <c r="P4501" i="3"/>
  <c r="P4928" i="3"/>
  <c r="P4027" i="3"/>
  <c r="P3117" i="3"/>
  <c r="P2232" i="3"/>
  <c r="P1322" i="3"/>
  <c r="P5940" i="3"/>
  <c r="P5047" i="3"/>
  <c r="P4194" i="3"/>
  <c r="P3277" i="3"/>
  <c r="P2403" i="3"/>
  <c r="P1525" i="3"/>
  <c r="P691" i="3"/>
  <c r="P5842" i="3"/>
  <c r="P5602" i="3"/>
  <c r="P4900" i="3"/>
  <c r="P4191" i="3"/>
  <c r="P6094" i="3"/>
  <c r="P5946" i="3"/>
  <c r="P5801" i="3"/>
  <c r="P5655" i="3"/>
  <c r="P5522" i="3"/>
  <c r="P5364" i="3"/>
  <c r="P5220" i="3"/>
  <c r="P5076" i="3"/>
  <c r="P4932" i="3"/>
  <c r="P4789" i="3"/>
  <c r="P4644" i="3"/>
  <c r="P4500" i="3"/>
  <c r="P5590" i="3"/>
  <c r="P5441" i="3"/>
  <c r="P5297" i="3"/>
  <c r="P5153" i="3"/>
  <c r="P5009" i="3"/>
  <c r="P4865" i="3"/>
  <c r="P4722" i="3"/>
  <c r="P4577" i="3"/>
  <c r="P4408" i="3"/>
  <c r="P4288" i="3"/>
  <c r="P4144" i="3"/>
  <c r="P4000" i="3"/>
  <c r="P3856" i="3"/>
  <c r="P3708" i="3"/>
  <c r="P3563" i="3"/>
  <c r="P3417" i="3"/>
  <c r="P3272" i="3"/>
  <c r="P3126" i="3"/>
  <c r="P2980" i="3"/>
  <c r="P2835" i="3"/>
  <c r="P2694" i="3"/>
  <c r="P2549" i="3"/>
  <c r="P2401" i="3"/>
  <c r="P2253" i="3"/>
  <c r="P2107" i="3"/>
  <c r="P1962" i="3"/>
  <c r="P1817" i="3"/>
  <c r="P1671" i="3"/>
  <c r="P1523" i="3"/>
  <c r="P1379" i="3"/>
  <c r="P1212" i="3"/>
  <c r="P1065" i="3"/>
  <c r="P919" i="3"/>
  <c r="P773" i="3"/>
  <c r="P629" i="3"/>
  <c r="P4635" i="3"/>
  <c r="P4491" i="3"/>
  <c r="P4346" i="3"/>
  <c r="P4202" i="3"/>
  <c r="P4058" i="3"/>
  <c r="P3914" i="3"/>
  <c r="P3768" i="3"/>
  <c r="P3622" i="3"/>
  <c r="P3475" i="3"/>
  <c r="P3330" i="3"/>
  <c r="P3184" i="3"/>
  <c r="P3038" i="3"/>
  <c r="P2893" i="3"/>
  <c r="P2752" i="3"/>
  <c r="P2608" i="3"/>
  <c r="P2459" i="3"/>
  <c r="P2311" i="3"/>
  <c r="P2167" i="3"/>
  <c r="P2021" i="3"/>
  <c r="P1876" i="3"/>
  <c r="P609" i="3"/>
  <c r="P5500" i="3"/>
  <c r="P4800" i="3"/>
  <c r="P5665" i="3"/>
  <c r="P4870" i="3"/>
  <c r="P4113" i="3"/>
  <c r="P3319" i="3"/>
  <c r="P2516" i="3"/>
  <c r="P1688" i="3"/>
  <c r="P864" i="3"/>
  <c r="P5594" i="3"/>
  <c r="P4809" i="3"/>
  <c r="P4052" i="3"/>
  <c r="P3216" i="3"/>
  <c r="P2441" i="3"/>
  <c r="P1639" i="3"/>
  <c r="P765" i="3"/>
  <c r="P6021" i="3"/>
  <c r="P5135" i="3"/>
  <c r="P5716" i="3"/>
  <c r="P4834" i="3"/>
  <c r="P3945" i="3"/>
  <c r="P3082" i="3"/>
  <c r="P2210" i="3"/>
  <c r="P1384" i="3"/>
  <c r="P6019" i="3"/>
  <c r="P5169" i="3"/>
  <c r="P4304" i="3"/>
  <c r="P3445" i="3"/>
  <c r="P2602" i="3"/>
  <c r="P1737" i="3"/>
  <c r="P839" i="3"/>
  <c r="P5456" i="3"/>
  <c r="P5459" i="3"/>
  <c r="P4704" i="3"/>
  <c r="P5266" i="3"/>
  <c r="P4365" i="3"/>
  <c r="P3482" i="3"/>
  <c r="P2566" i="3"/>
  <c r="P1676" i="3"/>
  <c r="P742" i="3"/>
  <c r="P5277" i="3"/>
  <c r="P4328" i="3"/>
  <c r="P3409" i="3"/>
  <c r="P2503" i="3"/>
  <c r="P1624" i="3"/>
  <c r="P717" i="3"/>
  <c r="P5336" i="3"/>
  <c r="P5411" i="3"/>
  <c r="P4595" i="3"/>
  <c r="P5290" i="3"/>
  <c r="P4443" i="3"/>
  <c r="P3544" i="3"/>
  <c r="P2699" i="3"/>
  <c r="P1786" i="3"/>
  <c r="P876" i="3"/>
  <c r="P5485" i="3"/>
  <c r="P4581" i="3"/>
  <c r="P3712" i="3"/>
  <c r="P2839" i="3"/>
  <c r="P1942" i="3"/>
  <c r="P1069" i="3"/>
  <c r="P5821" i="3"/>
  <c r="P5981" i="3"/>
  <c r="P4955" i="3"/>
  <c r="P5386" i="3"/>
  <c r="P4498" i="3"/>
  <c r="P3581" i="3"/>
  <c r="P2663" i="3"/>
  <c r="P1798" i="3"/>
  <c r="P840" i="3"/>
  <c r="P5361" i="3"/>
  <c r="P4497" i="3"/>
  <c r="P3543" i="3"/>
  <c r="P2614" i="3"/>
  <c r="P1651" i="3"/>
  <c r="P729" i="3"/>
  <c r="P5472" i="3"/>
  <c r="P5654" i="3"/>
  <c r="P4871" i="3"/>
  <c r="P5653" i="3"/>
  <c r="P4763" i="3"/>
  <c r="P3885" i="3"/>
  <c r="P2973" i="3"/>
  <c r="P2064" i="3"/>
  <c r="P1169" i="3"/>
  <c r="P5882" i="3"/>
  <c r="P5025" i="3"/>
  <c r="P4172" i="3"/>
  <c r="P3312" i="3"/>
  <c r="P2429" i="3"/>
  <c r="P1515" i="3"/>
  <c r="P635" i="3"/>
  <c r="P5324" i="3"/>
  <c r="P4604" i="3"/>
  <c r="P3809" i="3"/>
  <c r="P3043" i="3"/>
  <c r="P2244" i="3"/>
  <c r="P1478" i="3"/>
  <c r="P644" i="3"/>
  <c r="P5407" i="3"/>
  <c r="P4639" i="3"/>
  <c r="P3882" i="3"/>
  <c r="P3092" i="3"/>
  <c r="P2279" i="3"/>
  <c r="P1501" i="3"/>
  <c r="P5964" i="3"/>
  <c r="P5579" i="3"/>
  <c r="P5430" i="3"/>
  <c r="P5286" i="3"/>
  <c r="P5142" i="3"/>
  <c r="P4998" i="3"/>
  <c r="P4854" i="3"/>
  <c r="P4711" i="3"/>
  <c r="P4566" i="3"/>
  <c r="P4439" i="3"/>
  <c r="P4277" i="3"/>
  <c r="P4133" i="3"/>
  <c r="P3989" i="3"/>
  <c r="P3845" i="3"/>
  <c r="P3697" i="3"/>
  <c r="P3552" i="3"/>
  <c r="P3406" i="3"/>
  <c r="P3261" i="3"/>
  <c r="P3115" i="3"/>
  <c r="P2968" i="3"/>
  <c r="P2824" i="3"/>
  <c r="P2683" i="3"/>
  <c r="P2536" i="3"/>
  <c r="P2387" i="3"/>
  <c r="P2242" i="3"/>
  <c r="P2096" i="3"/>
  <c r="P1951" i="3"/>
  <c r="P1806" i="3"/>
  <c r="P1660" i="3"/>
  <c r="P1512" i="3"/>
  <c r="P1368" i="3"/>
  <c r="P1201" i="3"/>
  <c r="P1052" i="3"/>
  <c r="P908" i="3"/>
  <c r="P762" i="3"/>
  <c r="P618" i="3"/>
  <c r="P4363" i="3"/>
  <c r="P3468" i="3"/>
  <c r="P2637" i="3"/>
  <c r="P1722" i="3"/>
  <c r="P827" i="3"/>
  <c r="P5395" i="3"/>
  <c r="P4555" i="3"/>
  <c r="P3686" i="3"/>
  <c r="P2837" i="3"/>
  <c r="P1964" i="3"/>
  <c r="P1053" i="3"/>
  <c r="P5759" i="3"/>
  <c r="P6062" i="3"/>
  <c r="P5332" i="3"/>
  <c r="P4576" i="3"/>
  <c r="P3867" i="3"/>
  <c r="P3368" i="3"/>
  <c r="P3063" i="3"/>
  <c r="P2906" i="3"/>
  <c r="P2765" i="3"/>
  <c r="P2609" i="3"/>
  <c r="P2456" i="3"/>
  <c r="P2300" i="3"/>
  <c r="P2156" i="3"/>
  <c r="P2010" i="3"/>
  <c r="P1865" i="3"/>
  <c r="P1718" i="3"/>
  <c r="P1571" i="3"/>
  <c r="P1426" i="3"/>
  <c r="P1276" i="3"/>
  <c r="P1113" i="3"/>
  <c r="P966" i="3"/>
  <c r="P823" i="3"/>
  <c r="P676" i="3"/>
  <c r="P4640" i="3"/>
  <c r="P3760" i="3"/>
  <c r="P2886" i="3"/>
  <c r="P1990" i="3"/>
  <c r="P1092" i="3"/>
  <c r="P5796" i="3"/>
  <c r="P4903" i="3"/>
  <c r="P4038" i="3"/>
  <c r="P3104" i="3"/>
  <c r="P2183" i="3"/>
  <c r="P1261" i="3"/>
  <c r="P5903" i="3"/>
  <c r="P5660" i="3"/>
  <c r="P5404" i="3"/>
  <c r="P4673" i="3"/>
  <c r="P3975" i="3"/>
  <c r="P3511" i="3"/>
  <c r="P6097" i="3"/>
  <c r="P5949" i="3"/>
  <c r="P5804" i="3"/>
  <c r="P5658" i="3"/>
  <c r="P5525" i="3"/>
  <c r="P5367" i="3"/>
  <c r="P5223" i="3"/>
  <c r="P5079" i="3"/>
  <c r="P4935" i="3"/>
  <c r="P4792" i="3"/>
  <c r="P4544" i="3"/>
  <c r="P3711" i="3"/>
  <c r="P2838" i="3"/>
  <c r="P2014" i="3"/>
  <c r="P1068" i="3"/>
  <c r="P5724" i="3"/>
  <c r="P4867" i="3"/>
  <c r="P4002" i="3"/>
  <c r="P3140" i="3"/>
  <c r="P2303" i="3"/>
  <c r="P1417" i="3"/>
  <c r="P6004" i="3"/>
  <c r="P5685" i="3"/>
  <c r="P5492" i="3"/>
  <c r="P4781" i="3"/>
  <c r="P4047" i="3"/>
  <c r="P3550" i="3"/>
  <c r="P3125" i="3"/>
  <c r="P5996" i="3"/>
  <c r="P5851" i="3"/>
  <c r="P5706" i="3"/>
  <c r="P5563" i="3"/>
  <c r="P5414" i="3"/>
  <c r="P5270" i="3"/>
  <c r="P5126" i="3"/>
  <c r="P4982" i="3"/>
  <c r="P4838" i="3"/>
  <c r="P4695" i="3"/>
  <c r="P4868" i="3"/>
  <c r="P3967" i="3"/>
  <c r="P3007" i="3"/>
  <c r="P2050" i="3"/>
  <c r="P1105" i="3"/>
  <c r="P5687" i="3"/>
  <c r="P4736" i="3"/>
  <c r="P3808" i="3"/>
  <c r="P2813" i="3"/>
  <c r="P1916" i="3"/>
  <c r="P945" i="3"/>
  <c r="P5673" i="3"/>
  <c r="P5925" i="3"/>
  <c r="P5188" i="3"/>
  <c r="P4504" i="3"/>
  <c r="P6119" i="3"/>
  <c r="P5934" i="3"/>
  <c r="P5790" i="3"/>
  <c r="P5647" i="3"/>
  <c r="P5502" i="3"/>
  <c r="P5353" i="3"/>
  <c r="P5209" i="3"/>
  <c r="P5065" i="3"/>
  <c r="P4921" i="3"/>
  <c r="P4778" i="3"/>
  <c r="P4633" i="3"/>
  <c r="P4489" i="3"/>
  <c r="P4856" i="3"/>
  <c r="P3955" i="3"/>
  <c r="P3019" i="3"/>
  <c r="P2160" i="3"/>
  <c r="P1228" i="3"/>
  <c r="P5868" i="3"/>
  <c r="P4975" i="3"/>
  <c r="P4098" i="3"/>
  <c r="P3202" i="3"/>
  <c r="P2327" i="3"/>
  <c r="P1453" i="3"/>
  <c r="P633" i="3"/>
  <c r="P5782" i="3"/>
  <c r="P5542" i="3"/>
  <c r="P4840" i="3"/>
  <c r="P4131" i="3"/>
  <c r="P6082" i="3"/>
  <c r="P5933" i="3"/>
  <c r="P5789" i="3"/>
  <c r="P5646" i="3"/>
  <c r="P5501" i="3"/>
  <c r="P5352" i="3"/>
  <c r="P5208" i="3"/>
  <c r="P5064" i="3"/>
  <c r="P4920" i="3"/>
  <c r="P4777" i="3"/>
  <c r="P4632" i="3"/>
  <c r="P4488" i="3"/>
  <c r="P5578" i="3"/>
  <c r="P5429" i="3"/>
  <c r="P5285" i="3"/>
  <c r="P5141" i="3"/>
  <c r="P4997" i="3"/>
  <c r="P4853" i="3"/>
  <c r="P4710" i="3"/>
  <c r="P4565" i="3"/>
  <c r="P4438" i="3"/>
  <c r="P4276" i="3"/>
  <c r="P4132" i="3"/>
  <c r="P3988" i="3"/>
  <c r="P3844" i="3"/>
  <c r="P3696" i="3"/>
  <c r="P3551" i="3"/>
  <c r="P3405" i="3"/>
  <c r="P3260" i="3"/>
  <c r="P3114" i="3"/>
  <c r="P2967" i="3"/>
  <c r="P2823" i="3"/>
  <c r="P2682" i="3"/>
  <c r="P2535" i="3"/>
  <c r="P2386" i="3"/>
  <c r="P2241" i="3"/>
  <c r="P2095" i="3"/>
  <c r="P1950" i="3"/>
  <c r="P1805" i="3"/>
  <c r="P1659" i="3"/>
  <c r="P1511" i="3"/>
  <c r="P1367" i="3"/>
  <c r="P1200" i="3"/>
  <c r="P1051" i="3"/>
  <c r="P907" i="3"/>
  <c r="P761" i="3"/>
  <c r="P617" i="3"/>
  <c r="P4626" i="3"/>
  <c r="P4479" i="3"/>
  <c r="P4334" i="3"/>
  <c r="P4190" i="3"/>
  <c r="P4046" i="3"/>
  <c r="P3902" i="3"/>
  <c r="P3755" i="3"/>
  <c r="P3610" i="3"/>
  <c r="P3463" i="3"/>
  <c r="P3318" i="3"/>
  <c r="P3172" i="3"/>
  <c r="P3026" i="3"/>
  <c r="P5192" i="3"/>
  <c r="P5447" i="3"/>
  <c r="P4752" i="3"/>
  <c r="P5595" i="3"/>
  <c r="P4799" i="3"/>
  <c r="P4041" i="3"/>
  <c r="P3274" i="3"/>
  <c r="P2442" i="3"/>
  <c r="P1613" i="3"/>
  <c r="P805" i="3"/>
  <c r="P5516" i="3"/>
  <c r="P4738" i="3"/>
  <c r="P3980" i="3"/>
  <c r="P3142" i="3"/>
  <c r="P2366" i="3"/>
  <c r="P1564" i="3"/>
  <c r="P660" i="3"/>
  <c r="P5957" i="3"/>
  <c r="P5051" i="3"/>
  <c r="P5644" i="3"/>
  <c r="P4775" i="3"/>
  <c r="P3873" i="3"/>
  <c r="P2985" i="3"/>
  <c r="P2137" i="3"/>
  <c r="P1311" i="3"/>
  <c r="P5942" i="3"/>
  <c r="P5085" i="3"/>
  <c r="P4256" i="3"/>
  <c r="P3373" i="3"/>
  <c r="P2539" i="3"/>
  <c r="P1663" i="3"/>
  <c r="P753" i="3"/>
  <c r="P5384" i="3"/>
  <c r="P5387" i="3"/>
  <c r="P4622" i="3"/>
  <c r="P5182" i="3"/>
  <c r="P4293" i="3"/>
  <c r="P3398" i="3"/>
  <c r="P2492" i="3"/>
  <c r="P1601" i="3"/>
  <c r="P636" i="3"/>
  <c r="P5205" i="3"/>
  <c r="P4232" i="3"/>
  <c r="P3337" i="3"/>
  <c r="P2417" i="3"/>
  <c r="P1540" i="3"/>
  <c r="P669" i="3"/>
  <c r="P5264" i="3"/>
  <c r="P5339" i="3"/>
  <c r="P6080" i="3"/>
  <c r="P5230" i="3"/>
  <c r="P4353" i="3"/>
  <c r="P3470" i="3"/>
  <c r="P2627" i="3"/>
  <c r="P1712" i="3"/>
  <c r="P790" i="3"/>
  <c r="P5409" i="3"/>
  <c r="P4521" i="3"/>
  <c r="P3652" i="3"/>
  <c r="P2782" i="3"/>
  <c r="P1870" i="3"/>
  <c r="P995" i="3"/>
  <c r="P5749" i="3"/>
  <c r="P5908" i="3"/>
  <c r="P4656" i="3"/>
  <c r="P5314" i="3"/>
  <c r="P4431" i="3"/>
  <c r="P3491" i="3"/>
  <c r="P2591" i="3"/>
  <c r="P1726" i="3"/>
  <c r="P754" i="3"/>
  <c r="P5289" i="3"/>
  <c r="P4430" i="3"/>
  <c r="P3469" i="3"/>
  <c r="P2527" i="3"/>
  <c r="P1576" i="3"/>
  <c r="P693" i="3"/>
  <c r="P5396" i="3"/>
  <c r="P5584" i="3"/>
  <c r="P4823" i="3"/>
  <c r="P5583" i="3"/>
  <c r="P4691" i="3"/>
  <c r="P3823" i="3"/>
  <c r="P2900" i="3"/>
  <c r="P1992" i="3"/>
  <c r="P1107" i="3"/>
  <c r="P5822" i="3"/>
  <c r="P4965" i="3"/>
  <c r="P4112" i="3"/>
  <c r="P3240" i="3"/>
  <c r="P2354" i="3"/>
  <c r="P1443" i="3"/>
  <c r="P6090" i="3"/>
  <c r="P5276" i="3"/>
  <c r="P4532" i="3"/>
  <c r="P3736" i="3"/>
  <c r="P2971" i="3"/>
  <c r="P2172" i="3"/>
  <c r="P1418" i="3"/>
  <c r="P6125" i="3"/>
  <c r="P5335" i="3"/>
  <c r="P4579" i="3"/>
  <c r="P3801" i="3"/>
  <c r="P3018" i="3"/>
  <c r="P2207" i="3"/>
  <c r="P1441" i="3"/>
  <c r="P5891" i="3"/>
  <c r="P5567" i="3"/>
  <c r="P5418" i="3"/>
  <c r="P5274" i="3"/>
  <c r="P5130" i="3"/>
  <c r="P4986" i="3"/>
  <c r="P4842" i="3"/>
  <c r="P4699" i="3"/>
  <c r="P4554" i="3"/>
  <c r="P4427" i="3"/>
  <c r="P4265" i="3"/>
  <c r="P4121" i="3"/>
  <c r="P3977" i="3"/>
  <c r="P3833" i="3"/>
  <c r="P3685" i="3"/>
  <c r="P3540" i="3"/>
  <c r="P3394" i="3"/>
  <c r="P3249" i="3"/>
  <c r="P3103" i="3"/>
  <c r="P2956" i="3"/>
  <c r="P2812" i="3"/>
  <c r="P2671" i="3"/>
  <c r="P2524" i="3"/>
  <c r="P2375" i="3"/>
  <c r="P2230" i="3"/>
  <c r="P2084" i="3"/>
  <c r="P1939" i="3"/>
  <c r="P1794" i="3"/>
  <c r="P1648" i="3"/>
  <c r="P1500" i="3"/>
  <c r="P1356" i="3"/>
  <c r="P1189" i="3"/>
  <c r="P1040" i="3"/>
  <c r="P896" i="3"/>
  <c r="P750" i="3"/>
  <c r="P605" i="3"/>
  <c r="P4291" i="3"/>
  <c r="P3432" i="3"/>
  <c r="P2564" i="3"/>
  <c r="P1650" i="3"/>
  <c r="P740" i="3"/>
  <c r="P5323" i="3"/>
  <c r="P4471" i="3"/>
  <c r="P3614" i="3"/>
  <c r="P2780" i="3"/>
  <c r="P1892" i="3"/>
  <c r="P993" i="3"/>
  <c r="P5686" i="3"/>
  <c r="P6014" i="3"/>
  <c r="P5260" i="3"/>
  <c r="P4528" i="3"/>
  <c r="P3831" i="3"/>
  <c r="P3331" i="3"/>
  <c r="P3039" i="3"/>
  <c r="P2894" i="3"/>
  <c r="P2753" i="3"/>
  <c r="P2585" i="3"/>
  <c r="P2436" i="3"/>
  <c r="P2288" i="3"/>
  <c r="P2143" i="3"/>
  <c r="P1998" i="3"/>
  <c r="P1853" i="3"/>
  <c r="P1706" i="3"/>
  <c r="P1559" i="3"/>
  <c r="P1414" i="3"/>
  <c r="P1249" i="3"/>
  <c r="P1101" i="3"/>
  <c r="P954" i="3"/>
  <c r="P811" i="3"/>
  <c r="P664" i="3"/>
  <c r="P4568" i="3"/>
  <c r="P3687" i="3"/>
  <c r="P2814" i="3"/>
  <c r="P1905" i="3"/>
  <c r="P1018" i="3"/>
  <c r="P5736" i="3"/>
  <c r="P4819" i="3"/>
  <c r="P3966" i="3"/>
  <c r="P3030" i="3"/>
  <c r="P2097" i="3"/>
  <c r="P1190" i="3"/>
  <c r="P5831" i="3"/>
  <c r="P6074" i="3"/>
  <c r="P5344" i="3"/>
  <c r="P4600" i="3"/>
  <c r="P3939" i="3"/>
  <c r="P3464" i="3"/>
  <c r="P6085" i="3"/>
  <c r="P5936" i="3"/>
  <c r="P5792" i="3"/>
  <c r="P5649" i="3"/>
  <c r="P5499" i="3"/>
  <c r="P5355" i="3"/>
  <c r="P5211" i="3"/>
  <c r="P5067" i="3"/>
  <c r="P4923" i="3"/>
  <c r="P4780" i="3"/>
  <c r="P4472" i="3"/>
  <c r="P3639" i="3"/>
  <c r="P2781" i="3"/>
  <c r="P1941" i="3"/>
  <c r="P982" i="3"/>
  <c r="P5662" i="3"/>
  <c r="P4796" i="3"/>
  <c r="P3918" i="3"/>
  <c r="P3079" i="3"/>
  <c r="P2231" i="3"/>
  <c r="P1345" i="3"/>
  <c r="P5915" i="3"/>
  <c r="P5626" i="3"/>
  <c r="P5428" i="3"/>
  <c r="P4733" i="3"/>
  <c r="P3987" i="3"/>
  <c r="P3512" i="3"/>
  <c r="P2693" i="3"/>
  <c r="P5984" i="3"/>
  <c r="P5839" i="3"/>
  <c r="P5694" i="3"/>
  <c r="P5551" i="3"/>
  <c r="P5402" i="3"/>
  <c r="P5258" i="3"/>
  <c r="P5114" i="3"/>
  <c r="P4970" i="3"/>
  <c r="P4826" i="3"/>
  <c r="P4683" i="3"/>
  <c r="P4808" i="3"/>
  <c r="P3895" i="3"/>
  <c r="P2934" i="3"/>
  <c r="P1965" i="3"/>
  <c r="P1030" i="3"/>
  <c r="P5605" i="3"/>
  <c r="P4664" i="3"/>
  <c r="P3698" i="3"/>
  <c r="P2744" i="3"/>
  <c r="P1844" i="3"/>
  <c r="P873" i="3"/>
  <c r="P6087" i="3"/>
  <c r="P5865" i="3"/>
  <c r="P5128" i="3"/>
  <c r="P4419" i="3"/>
  <c r="P6095" i="3"/>
  <c r="P5922" i="3"/>
  <c r="P5778" i="3"/>
  <c r="P5632" i="3"/>
  <c r="P5489" i="3"/>
  <c r="P5341" i="3"/>
  <c r="P5197" i="3"/>
  <c r="P5053" i="3"/>
  <c r="P4909" i="3"/>
  <c r="P4766" i="3"/>
  <c r="P4624" i="3"/>
  <c r="P4477" i="3"/>
  <c r="P4785" i="3"/>
  <c r="P3883" i="3"/>
  <c r="P2946" i="3"/>
  <c r="P2086" i="3"/>
  <c r="P1153" i="3"/>
  <c r="P5784" i="3"/>
  <c r="P4891" i="3"/>
  <c r="P4014" i="3"/>
  <c r="P3128" i="3"/>
  <c r="P2255" i="3"/>
  <c r="P1381" i="3"/>
  <c r="P6088" i="3"/>
  <c r="P5709" i="3"/>
  <c r="P5480" i="3"/>
  <c r="P4769" i="3"/>
  <c r="P4071" i="3"/>
  <c r="P6070" i="3"/>
  <c r="P5921" i="3"/>
  <c r="P5777" i="3"/>
  <c r="P5631" i="3"/>
  <c r="P5488" i="3"/>
  <c r="P5340" i="3"/>
  <c r="P5196" i="3"/>
  <c r="P5052" i="3"/>
  <c r="P4908" i="3"/>
  <c r="P4765" i="3"/>
  <c r="P4623" i="3"/>
  <c r="P4476" i="3"/>
  <c r="P5566" i="3"/>
  <c r="P5417" i="3"/>
  <c r="P5273" i="3"/>
  <c r="P5129" i="3"/>
  <c r="P4985" i="3"/>
  <c r="P4841" i="3"/>
  <c r="P4698" i="3"/>
  <c r="P4553" i="3"/>
  <c r="P4426" i="3"/>
  <c r="P4264" i="3"/>
  <c r="P4120" i="3"/>
  <c r="P3976" i="3"/>
  <c r="P3832" i="3"/>
  <c r="P3684" i="3"/>
  <c r="P3539" i="3"/>
  <c r="P3393" i="3"/>
  <c r="P3248" i="3"/>
  <c r="P3102" i="3"/>
  <c r="P2955" i="3"/>
  <c r="P2811" i="3"/>
  <c r="P2670" i="3"/>
  <c r="P2523" i="3"/>
  <c r="P2374" i="3"/>
  <c r="P2229" i="3"/>
  <c r="P2083" i="3"/>
  <c r="P1938" i="3"/>
  <c r="P1793" i="3"/>
  <c r="P1647" i="3"/>
  <c r="P1499" i="3"/>
  <c r="P1355" i="3"/>
  <c r="P1188" i="3"/>
  <c r="P1039" i="3"/>
  <c r="P895" i="3"/>
  <c r="P749" i="3"/>
  <c r="P604" i="3"/>
  <c r="P4611" i="3"/>
  <c r="P4467" i="3"/>
  <c r="P4322" i="3"/>
  <c r="P4178" i="3"/>
  <c r="P4034" i="3"/>
  <c r="P3890" i="3"/>
  <c r="P3743" i="3"/>
  <c r="P3585" i="3"/>
  <c r="P3451" i="3"/>
  <c r="P3306" i="3"/>
  <c r="P3160" i="3"/>
  <c r="P3014" i="3"/>
  <c r="P2869" i="3"/>
  <c r="P2728" i="3"/>
  <c r="P2584" i="3"/>
  <c r="P2435" i="3"/>
  <c r="P2287" i="3"/>
  <c r="P2142" i="3"/>
  <c r="P1997" i="3"/>
  <c r="P1852" i="3"/>
  <c r="P5216" i="3"/>
  <c r="P5375" i="3"/>
  <c r="P4692" i="3"/>
  <c r="P5536" i="3"/>
  <c r="P4739" i="3"/>
  <c r="P3969" i="3"/>
  <c r="P3217" i="3"/>
  <c r="P2379" i="3"/>
  <c r="P1541" i="3"/>
  <c r="P730" i="3"/>
  <c r="P5473" i="3"/>
  <c r="P4690" i="3"/>
  <c r="P3908" i="3"/>
  <c r="P3081" i="3"/>
  <c r="P2305" i="3"/>
  <c r="P1491" i="3"/>
  <c r="P6102" i="3"/>
  <c r="P5884" i="3"/>
  <c r="P4943" i="3"/>
  <c r="P5571" i="3"/>
  <c r="P4703" i="3"/>
  <c r="P3789" i="3"/>
  <c r="P2912" i="3"/>
  <c r="P2076" i="3"/>
  <c r="P1217" i="3"/>
  <c r="P5870" i="3"/>
  <c r="P5013" i="3"/>
  <c r="P4184" i="3"/>
  <c r="P3300" i="3"/>
  <c r="P2479" i="3"/>
  <c r="P1588" i="3"/>
  <c r="P645" i="3"/>
  <c r="P5312" i="3"/>
  <c r="P5315" i="3"/>
  <c r="P6092" i="3"/>
  <c r="P5110" i="3"/>
  <c r="P4221" i="3"/>
  <c r="P3313" i="3"/>
  <c r="P2418" i="3"/>
  <c r="P1516" i="3"/>
  <c r="P6067" i="3"/>
  <c r="P5121" i="3"/>
  <c r="P4148" i="3"/>
  <c r="P3264" i="3"/>
  <c r="P2341" i="3"/>
  <c r="P1455" i="3"/>
  <c r="P6054" i="3"/>
  <c r="P5120" i="3"/>
  <c r="P5267" i="3"/>
  <c r="P6008" i="3"/>
  <c r="P5158" i="3"/>
  <c r="P4281" i="3"/>
  <c r="P3410" i="3"/>
  <c r="P2554" i="3"/>
  <c r="P1640" i="3"/>
  <c r="P718" i="3"/>
  <c r="P5337" i="3"/>
  <c r="P4449" i="3"/>
  <c r="P3580" i="3"/>
  <c r="P2698" i="3"/>
  <c r="P1797" i="3"/>
  <c r="P935" i="3"/>
  <c r="P5700" i="3"/>
  <c r="P5836" i="3"/>
  <c r="P4571" i="3"/>
  <c r="P5242" i="3"/>
  <c r="P4341" i="3"/>
  <c r="P3434" i="3"/>
  <c r="P2528" i="3"/>
  <c r="P1652" i="3"/>
  <c r="P622" i="3"/>
  <c r="P5217" i="3"/>
  <c r="P4340" i="3"/>
  <c r="P3397" i="3"/>
  <c r="P2446" i="3"/>
  <c r="P1503" i="3"/>
  <c r="P621" i="3"/>
  <c r="P5348" i="3"/>
  <c r="P5521" i="3"/>
  <c r="P4776" i="3"/>
  <c r="P5520" i="3"/>
  <c r="P4606" i="3"/>
  <c r="P3738" i="3"/>
  <c r="P2828" i="3"/>
  <c r="P1919" i="3"/>
  <c r="P1032" i="3"/>
  <c r="P5750" i="3"/>
  <c r="P4893" i="3"/>
  <c r="P4040" i="3"/>
  <c r="P3178" i="3"/>
  <c r="P2281" i="3"/>
  <c r="P1371" i="3"/>
  <c r="P5990" i="3"/>
  <c r="P5240" i="3"/>
  <c r="P4460" i="3"/>
  <c r="P3675" i="3"/>
  <c r="P2922" i="3"/>
  <c r="P2110" i="3"/>
  <c r="P1346" i="3"/>
  <c r="P6077" i="3"/>
  <c r="P5287" i="3"/>
  <c r="P4507" i="3"/>
  <c r="P3747" i="3"/>
  <c r="P2945" i="3"/>
  <c r="P2134" i="3"/>
  <c r="P1369" i="3"/>
  <c r="P5819" i="3"/>
  <c r="P5555" i="3"/>
  <c r="P5406" i="3"/>
  <c r="P5262" i="3"/>
  <c r="P5118" i="3"/>
  <c r="P4974" i="3"/>
  <c r="P4830" i="3"/>
  <c r="P4687" i="3"/>
  <c r="P4542" i="3"/>
  <c r="P4398" i="3"/>
  <c r="P4253" i="3"/>
  <c r="P4109" i="3"/>
  <c r="P3965" i="3"/>
  <c r="P3800" i="3"/>
  <c r="P3673" i="3"/>
  <c r="P3528" i="3"/>
  <c r="P3382" i="3"/>
  <c r="P3237" i="3"/>
  <c r="P3091" i="3"/>
  <c r="P2944" i="3"/>
  <c r="P2800" i="3"/>
  <c r="P2659" i="3"/>
  <c r="P2512" i="3"/>
  <c r="P2363" i="3"/>
  <c r="P2218" i="3"/>
  <c r="P2072" i="3"/>
  <c r="P1927" i="3"/>
  <c r="P1782" i="3"/>
  <c r="P1636" i="3"/>
  <c r="P1488" i="3"/>
  <c r="P1344" i="3"/>
  <c r="P1177" i="3"/>
  <c r="P1028" i="3"/>
  <c r="P884" i="3"/>
  <c r="P738" i="3"/>
  <c r="P5108" i="3"/>
  <c r="P4231" i="3"/>
  <c r="P3360" i="3"/>
  <c r="P2490" i="3"/>
  <c r="P1575" i="3"/>
  <c r="P608" i="3"/>
  <c r="P5251" i="3"/>
  <c r="P4399" i="3"/>
  <c r="P3553" i="3"/>
  <c r="P2708" i="3"/>
  <c r="P1819" i="3"/>
  <c r="P921" i="3"/>
  <c r="P6111" i="3"/>
  <c r="P5950" i="3"/>
  <c r="P5200" i="3"/>
  <c r="P4468" i="3"/>
  <c r="P3795" i="3"/>
  <c r="P3295" i="3"/>
  <c r="P3027" i="3"/>
  <c r="P2882" i="3"/>
  <c r="P2741" i="3"/>
  <c r="P2573" i="3"/>
  <c r="P2424" i="3"/>
  <c r="P2276" i="3"/>
  <c r="P2131" i="3"/>
  <c r="P1986" i="3"/>
  <c r="P1841" i="3"/>
  <c r="P1694" i="3"/>
  <c r="P1550" i="3"/>
  <c r="P1402" i="3"/>
  <c r="P1237" i="3"/>
  <c r="P1088" i="3"/>
  <c r="P942" i="3"/>
  <c r="P796" i="3"/>
  <c r="P655" i="3"/>
  <c r="P4496" i="3"/>
  <c r="P3615" i="3"/>
  <c r="P2745" i="3"/>
  <c r="P1832" i="3"/>
  <c r="P946" i="3"/>
  <c r="P5633" i="3"/>
  <c r="P4748" i="3"/>
  <c r="P3894" i="3"/>
  <c r="P2957" i="3"/>
  <c r="P2001" i="3"/>
  <c r="P1116" i="3"/>
  <c r="P5771" i="3"/>
  <c r="P6002" i="3"/>
  <c r="P5284" i="3"/>
  <c r="P4540" i="3"/>
  <c r="P3891" i="3"/>
  <c r="P3425" i="3"/>
  <c r="P6073" i="3"/>
  <c r="P5924" i="3"/>
  <c r="P5780" i="3"/>
  <c r="P5637" i="3"/>
  <c r="P5491" i="3"/>
  <c r="P5343" i="3"/>
  <c r="P5199" i="3"/>
  <c r="P5055" i="3"/>
  <c r="P4911" i="3"/>
  <c r="P4768" i="3"/>
  <c r="P4400" i="3"/>
  <c r="P3567" i="3"/>
  <c r="P2709" i="3"/>
  <c r="P1857" i="3"/>
  <c r="P911" i="3"/>
  <c r="P5592" i="3"/>
  <c r="P4724" i="3"/>
  <c r="P3846" i="3"/>
  <c r="P3006" i="3"/>
  <c r="P2159" i="3"/>
  <c r="P1252" i="3"/>
  <c r="P5843" i="3"/>
  <c r="P6098" i="3"/>
  <c r="P5356" i="3"/>
  <c r="P4685" i="3"/>
  <c r="P3951" i="3"/>
  <c r="P3476" i="3"/>
  <c r="P6120" i="3"/>
  <c r="P5972" i="3"/>
  <c r="P5827" i="3"/>
  <c r="P5681" i="3"/>
  <c r="P5540" i="3"/>
  <c r="P5390" i="3"/>
  <c r="P5246" i="3"/>
  <c r="P5102" i="3"/>
  <c r="P4958" i="3"/>
  <c r="P4814" i="3"/>
  <c r="P4671" i="3"/>
  <c r="P4749" i="3"/>
  <c r="P3821" i="3"/>
  <c r="P2862" i="3"/>
  <c r="P1893" i="3"/>
  <c r="P958" i="3"/>
  <c r="P5517" i="3"/>
  <c r="P4591" i="3"/>
  <c r="P3626" i="3"/>
  <c r="P2672" i="3"/>
  <c r="P1759" i="3"/>
  <c r="P799" i="3"/>
  <c r="P6027" i="3"/>
  <c r="P5805" i="3"/>
  <c r="P5080" i="3"/>
  <c r="P4384" i="3"/>
  <c r="P6071" i="3"/>
  <c r="P5910" i="3"/>
  <c r="P5766" i="3"/>
  <c r="P5622" i="3"/>
  <c r="P5477" i="3"/>
  <c r="P5329" i="3"/>
  <c r="P5185" i="3"/>
  <c r="P5041" i="3"/>
  <c r="P4897" i="3"/>
  <c r="P4754" i="3"/>
  <c r="P4609" i="3"/>
  <c r="P4465" i="3"/>
  <c r="P4701" i="3"/>
  <c r="P3802" i="3"/>
  <c r="P2874" i="3"/>
  <c r="P2002" i="3"/>
  <c r="P1080" i="3"/>
  <c r="P5711" i="3"/>
  <c r="P4831" i="3"/>
  <c r="P3930" i="3"/>
  <c r="P3054" i="3"/>
  <c r="P2195" i="3"/>
  <c r="P1320" i="3"/>
  <c r="P6016" i="3"/>
  <c r="P5651" i="3"/>
  <c r="P5416" i="3"/>
  <c r="P4709" i="3"/>
  <c r="P4011" i="3"/>
  <c r="P6058" i="3"/>
  <c r="P5909" i="3"/>
  <c r="P5765" i="3"/>
  <c r="P535" i="3"/>
  <c r="P5476" i="3"/>
  <c r="P5328" i="3"/>
  <c r="P5184" i="3"/>
  <c r="P5040" i="3"/>
  <c r="P4896" i="3"/>
  <c r="P4753" i="3"/>
  <c r="P4608" i="3"/>
  <c r="P4464" i="3"/>
  <c r="P5554" i="3"/>
  <c r="P5405" i="3"/>
  <c r="P5261" i="3"/>
  <c r="P5117" i="3"/>
  <c r="P4973" i="3"/>
  <c r="P4829" i="3"/>
  <c r="P4686" i="3"/>
  <c r="P4541" i="3"/>
  <c r="P4397" i="3"/>
  <c r="P4252" i="3"/>
  <c r="P4108" i="3"/>
  <c r="P3964" i="3"/>
  <c r="P3799" i="3"/>
  <c r="P3672" i="3"/>
  <c r="P3527" i="3"/>
  <c r="P3381" i="3"/>
  <c r="P3236" i="3"/>
  <c r="P3090" i="3"/>
  <c r="P2943" i="3"/>
  <c r="P2799" i="3"/>
  <c r="P2658" i="3"/>
  <c r="P2511" i="3"/>
  <c r="P2362" i="3"/>
  <c r="P2217" i="3"/>
  <c r="P2071" i="3"/>
  <c r="P1926" i="3"/>
  <c r="P1781" i="3"/>
  <c r="P1632" i="3"/>
  <c r="P1487" i="3"/>
  <c r="P1343" i="3"/>
  <c r="P1176" i="3"/>
  <c r="P1027" i="3"/>
  <c r="P883" i="3"/>
  <c r="P737" i="3"/>
  <c r="P4744" i="3"/>
  <c r="P4599" i="3"/>
  <c r="P4455" i="3"/>
  <c r="P4310" i="3"/>
  <c r="P4166" i="3"/>
  <c r="P4022" i="3"/>
  <c r="P3878" i="3"/>
  <c r="P3731" i="3"/>
  <c r="P3590" i="3"/>
  <c r="P3439" i="3"/>
  <c r="P3294" i="3"/>
  <c r="P3148" i="3"/>
  <c r="P3002" i="3"/>
  <c r="P2857" i="3"/>
  <c r="P2716" i="3"/>
  <c r="P2572" i="3"/>
  <c r="P2423" i="3"/>
  <c r="P2275" i="3"/>
  <c r="P2130" i="3"/>
  <c r="P1985" i="3"/>
  <c r="P1840" i="3"/>
  <c r="P6105" i="3"/>
  <c r="P5303" i="3"/>
  <c r="P4615" i="3"/>
  <c r="P5474" i="3"/>
  <c r="P4679" i="3"/>
  <c r="P3897" i="3"/>
  <c r="P3143" i="3"/>
  <c r="P2318" i="3"/>
  <c r="P1468" i="3"/>
  <c r="P646" i="3"/>
  <c r="P5397" i="3"/>
  <c r="P4620" i="3"/>
  <c r="P3836" i="3"/>
  <c r="P3020" i="3"/>
  <c r="P2233" i="3"/>
  <c r="P1419" i="3"/>
  <c r="P6030" i="3"/>
  <c r="P5812" i="3"/>
  <c r="P4788" i="3"/>
  <c r="P5498" i="3"/>
  <c r="P4621" i="3"/>
  <c r="P3701" i="3"/>
  <c r="P2840" i="3"/>
  <c r="P2016" i="3"/>
  <c r="P1143" i="3"/>
  <c r="P5798" i="3"/>
  <c r="P4941" i="3"/>
  <c r="P4100" i="3"/>
  <c r="P3228" i="3"/>
  <c r="P2405" i="3"/>
  <c r="P1527" i="3"/>
  <c r="P6114" i="3"/>
  <c r="P5180" i="3"/>
  <c r="P5255" i="3"/>
  <c r="P6020" i="3"/>
  <c r="P5038" i="3"/>
  <c r="P4149" i="3"/>
  <c r="P3241" i="3"/>
  <c r="P2343" i="3"/>
  <c r="P1444" i="3"/>
  <c r="P5979" i="3"/>
  <c r="P5037" i="3"/>
  <c r="P4064" i="3"/>
  <c r="P3192" i="3"/>
  <c r="P2269" i="3"/>
  <c r="P1383" i="3"/>
  <c r="P5978" i="3"/>
  <c r="P6069" i="3"/>
  <c r="P5207" i="3"/>
  <c r="P5931" i="3"/>
  <c r="P5086" i="3"/>
  <c r="P4209" i="3"/>
  <c r="P3338" i="3"/>
  <c r="P2480" i="3"/>
  <c r="P1553" i="3"/>
  <c r="P661" i="3"/>
  <c r="P5265" i="3"/>
  <c r="P4376" i="3"/>
  <c r="P3490" i="3"/>
  <c r="P2626" i="3"/>
  <c r="P1723" i="3"/>
  <c r="P875" i="3"/>
  <c r="P5634" i="3"/>
  <c r="P5752" i="3"/>
  <c r="P6068" i="3"/>
  <c r="P5170" i="3"/>
  <c r="P4269" i="3"/>
  <c r="P3362" i="3"/>
  <c r="P2466" i="3"/>
  <c r="P1577" i="3"/>
  <c r="P6079" i="3"/>
  <c r="P5145" i="3"/>
  <c r="P4244" i="3"/>
  <c r="P3329" i="3"/>
  <c r="P2378" i="3"/>
  <c r="P1431" i="3"/>
  <c r="P6066" i="3"/>
  <c r="P5300" i="3"/>
  <c r="P5435" i="3"/>
  <c r="P4716" i="3"/>
  <c r="P5446" i="3"/>
  <c r="P4534" i="3"/>
  <c r="P3665" i="3"/>
  <c r="P2759" i="3"/>
  <c r="P1847" i="3"/>
  <c r="P960" i="3"/>
  <c r="P5676" i="3"/>
  <c r="P4821" i="3"/>
  <c r="P3968" i="3"/>
  <c r="P3106" i="3"/>
  <c r="P2197" i="3"/>
  <c r="P1279" i="3"/>
  <c r="P5917" i="3"/>
  <c r="P5228" i="3"/>
  <c r="P4388" i="3"/>
  <c r="P3603" i="3"/>
  <c r="P2850" i="3"/>
  <c r="P2038" i="3"/>
  <c r="P1253" i="3"/>
  <c r="P6005" i="3"/>
  <c r="P5227" i="3"/>
  <c r="P4447" i="3"/>
  <c r="P3674" i="3"/>
  <c r="P2885" i="3"/>
  <c r="P2073" i="3"/>
  <c r="P1274" i="3"/>
  <c r="P5747" i="3"/>
  <c r="P5544" i="3"/>
  <c r="P5394" i="3"/>
  <c r="P5250" i="3"/>
  <c r="P5106" i="3"/>
  <c r="P4962" i="3"/>
  <c r="P4818" i="3"/>
  <c r="P4675" i="3"/>
  <c r="P4530" i="3"/>
  <c r="P4386" i="3"/>
  <c r="P4241" i="3"/>
  <c r="P4097" i="3"/>
  <c r="P3953" i="3"/>
  <c r="P3819" i="3"/>
  <c r="P3661" i="3"/>
  <c r="P3514" i="3"/>
  <c r="P3370" i="3"/>
  <c r="P3225" i="3"/>
  <c r="P3077" i="3"/>
  <c r="P2932" i="3"/>
  <c r="P2788" i="3"/>
  <c r="P2647" i="3"/>
  <c r="P2500" i="3"/>
  <c r="P2351" i="3"/>
  <c r="P2206" i="3"/>
  <c r="P2060" i="3"/>
  <c r="P1915" i="3"/>
  <c r="P1770" i="3"/>
  <c r="P1621" i="3"/>
  <c r="P1476" i="3"/>
  <c r="P1332" i="3"/>
  <c r="P1165" i="3"/>
  <c r="P1016" i="3"/>
  <c r="P872" i="3"/>
  <c r="P726" i="3"/>
  <c r="P5048" i="3"/>
  <c r="P4159" i="3"/>
  <c r="P3278" i="3"/>
  <c r="P2416" i="3"/>
  <c r="P1502" i="3"/>
  <c r="P6053" i="3"/>
  <c r="P5191" i="3"/>
  <c r="P4326" i="3"/>
  <c r="P3479" i="3"/>
  <c r="P2636" i="3"/>
  <c r="P1747" i="3"/>
  <c r="P849" i="3"/>
  <c r="P6063" i="3"/>
  <c r="P5889" i="3"/>
  <c r="P5152" i="3"/>
  <c r="P4425" i="3"/>
  <c r="P3732" i="3"/>
  <c r="P3259" i="3"/>
  <c r="P3015" i="3"/>
  <c r="P2870" i="3"/>
  <c r="P2729" i="3"/>
  <c r="P2560" i="3"/>
  <c r="P2412" i="3"/>
  <c r="P2264" i="3"/>
  <c r="P2118" i="3"/>
  <c r="P1973" i="3"/>
  <c r="P1828" i="3"/>
  <c r="P1682" i="3"/>
  <c r="P1534" i="3"/>
  <c r="P1390" i="3"/>
  <c r="P1224" i="3"/>
  <c r="P1076" i="3"/>
  <c r="P930" i="3"/>
  <c r="P784" i="3"/>
  <c r="P642" i="3"/>
  <c r="P4441" i="3"/>
  <c r="P3530" i="3"/>
  <c r="P2673" i="3"/>
  <c r="P1760" i="3"/>
  <c r="P886" i="3"/>
  <c r="P5580" i="3"/>
  <c r="P4676" i="3"/>
  <c r="P3820" i="3"/>
  <c r="P2873" i="3"/>
  <c r="P1928" i="3"/>
  <c r="P1041" i="3"/>
  <c r="P5698" i="3"/>
  <c r="P5937" i="3"/>
  <c r="P5224" i="3"/>
  <c r="P4480" i="3"/>
  <c r="P3855" i="3"/>
  <c r="P3392" i="3"/>
  <c r="P6061" i="3"/>
  <c r="P5912" i="3"/>
  <c r="P5768" i="3"/>
  <c r="P5624" i="3"/>
  <c r="P5479" i="3"/>
  <c r="P5331" i="3"/>
  <c r="P5187" i="3"/>
  <c r="P5043" i="3"/>
  <c r="P4899" i="3"/>
  <c r="P4756" i="3"/>
  <c r="P4339" i="3"/>
  <c r="P3503" i="3"/>
  <c r="P2625" i="3"/>
  <c r="P1772" i="3"/>
  <c r="P838" i="3"/>
  <c r="P5514" i="3"/>
  <c r="P4652" i="3"/>
  <c r="P3772" i="3"/>
  <c r="P2933" i="3"/>
  <c r="P2085" i="3"/>
  <c r="P1178" i="3"/>
  <c r="P5783" i="3"/>
  <c r="P6038" i="3"/>
  <c r="P5296" i="3"/>
  <c r="P4627" i="3"/>
  <c r="P3879" i="3"/>
  <c r="P3440" i="3"/>
  <c r="P6108" i="3"/>
  <c r="P5960" i="3"/>
  <c r="P5815" i="3"/>
  <c r="P5669" i="3"/>
  <c r="P5509" i="3"/>
  <c r="P5378" i="3"/>
  <c r="P5234" i="3"/>
  <c r="P5090" i="3"/>
  <c r="P4946" i="3"/>
  <c r="P4802" i="3"/>
  <c r="P4659" i="3"/>
  <c r="P4677" i="3"/>
  <c r="P3724" i="3"/>
  <c r="P2769" i="3"/>
  <c r="P1820" i="3"/>
  <c r="P874" i="3"/>
  <c r="P5419" i="3"/>
  <c r="P4519" i="3"/>
  <c r="P3541" i="3"/>
  <c r="P2600" i="3"/>
  <c r="P1673" i="3"/>
  <c r="P751" i="3"/>
  <c r="P5951" i="3"/>
  <c r="P5757" i="3"/>
  <c r="P5032" i="3"/>
  <c r="P4311" i="3"/>
  <c r="P6047" i="3"/>
  <c r="P5898" i="3"/>
  <c r="P5754" i="3"/>
  <c r="P5611" i="3"/>
  <c r="P5461" i="3"/>
  <c r="P5317" i="3"/>
  <c r="P5173" i="3"/>
  <c r="P5029" i="3"/>
  <c r="P4885" i="3"/>
  <c r="P4742" i="3"/>
  <c r="P4597" i="3"/>
  <c r="P4453" i="3"/>
  <c r="P4631" i="3"/>
  <c r="P3748" i="3"/>
  <c r="P2802" i="3"/>
  <c r="P1917" i="3"/>
  <c r="P1006" i="3"/>
  <c r="P5641" i="3"/>
  <c r="P4760" i="3"/>
  <c r="P3858" i="3"/>
  <c r="P2994" i="3"/>
  <c r="P2121" i="3"/>
  <c r="P1227" i="3"/>
  <c r="P5939" i="3"/>
  <c r="P6086" i="3"/>
  <c r="P5368" i="3"/>
  <c r="P4649" i="3"/>
  <c r="P3927" i="3"/>
  <c r="P6046" i="3"/>
  <c r="P5897" i="3"/>
  <c r="P5753" i="3"/>
  <c r="P5610" i="3"/>
  <c r="P5460" i="3"/>
  <c r="P5316" i="3"/>
  <c r="P5172" i="3"/>
  <c r="P5028" i="3"/>
  <c r="P4884" i="3"/>
  <c r="P4741" i="3"/>
  <c r="P4596" i="3"/>
  <c r="P4452" i="3"/>
  <c r="P5543" i="3"/>
  <c r="P5393" i="3"/>
  <c r="P5249" i="3"/>
  <c r="P5105" i="3"/>
  <c r="P4961" i="3"/>
  <c r="P4817" i="3"/>
  <c r="P4674" i="3"/>
  <c r="P4529" i="3"/>
  <c r="P4385" i="3"/>
  <c r="P4240" i="3"/>
  <c r="P4096" i="3"/>
  <c r="P3952" i="3"/>
  <c r="P3818" i="3"/>
  <c r="P3660" i="3"/>
  <c r="P3513" i="3"/>
  <c r="P3369" i="3"/>
  <c r="P3224" i="3"/>
  <c r="P3076" i="3"/>
  <c r="P2931" i="3"/>
  <c r="P2787" i="3"/>
  <c r="P2646" i="3"/>
  <c r="P2499" i="3"/>
  <c r="P2350" i="3"/>
  <c r="P2205" i="3"/>
  <c r="P2059" i="3"/>
  <c r="P1914" i="3"/>
  <c r="P1769" i="3"/>
  <c r="P1620" i="3"/>
  <c r="P1475" i="3"/>
  <c r="P1331" i="3"/>
  <c r="P1164" i="3"/>
  <c r="P1015" i="3"/>
  <c r="P871" i="3"/>
  <c r="P725" i="3"/>
  <c r="P4732" i="3"/>
  <c r="P4587" i="3"/>
  <c r="P4418" i="3"/>
  <c r="P4298" i="3"/>
  <c r="P4154" i="3"/>
  <c r="P4010" i="3"/>
  <c r="P3866" i="3"/>
  <c r="P3719" i="3"/>
  <c r="P3574" i="3"/>
  <c r="P3428" i="3"/>
  <c r="P3282" i="3"/>
  <c r="P3136" i="3"/>
  <c r="P2990" i="3"/>
  <c r="P2845" i="3"/>
  <c r="P2704" i="3"/>
  <c r="P2559" i="3"/>
  <c r="P2411" i="3"/>
  <c r="P2263" i="3"/>
  <c r="P2117" i="3"/>
  <c r="P5969" i="3"/>
  <c r="P5171" i="3"/>
  <c r="P6116" i="3"/>
  <c r="P5326" i="3"/>
  <c r="P4558" i="3"/>
  <c r="P3775" i="3"/>
  <c r="P3009" i="3"/>
  <c r="P2186" i="3"/>
  <c r="P1360" i="3"/>
  <c r="P6031" i="3"/>
  <c r="P5253" i="3"/>
  <c r="P4485" i="3"/>
  <c r="P3688" i="3"/>
  <c r="P2899" i="3"/>
  <c r="P2099" i="3"/>
  <c r="P1263" i="3"/>
  <c r="P5857" i="3"/>
  <c r="P5666" i="3"/>
  <c r="P4680" i="3"/>
  <c r="P5362" i="3"/>
  <c r="P4474" i="3"/>
  <c r="P3569" i="3"/>
  <c r="P2723" i="3"/>
  <c r="P1883" i="3"/>
  <c r="P1008" i="3"/>
  <c r="P5664" i="3"/>
  <c r="P4798" i="3"/>
  <c r="P3956" i="3"/>
  <c r="P3094" i="3"/>
  <c r="P2257" i="3"/>
  <c r="P1395" i="3"/>
  <c r="P5966" i="3"/>
  <c r="P6045" i="3"/>
  <c r="P5099" i="3"/>
  <c r="P5823" i="3"/>
  <c r="P4894" i="3"/>
  <c r="P4005" i="3"/>
  <c r="P3095" i="3"/>
  <c r="P2198" i="3"/>
  <c r="P1280" i="3"/>
  <c r="P5810" i="3"/>
  <c r="P4857" i="3"/>
  <c r="P3920" i="3"/>
  <c r="P3044" i="3"/>
  <c r="P2136" i="3"/>
  <c r="P1229" i="3"/>
  <c r="P5833" i="3"/>
  <c r="P5920" i="3"/>
  <c r="P5075" i="3"/>
  <c r="P5775" i="3"/>
  <c r="P4930" i="3"/>
  <c r="P4065" i="3"/>
  <c r="P3193" i="3"/>
  <c r="P2330" i="3"/>
  <c r="P1396" i="3"/>
  <c r="P5991" i="3"/>
  <c r="P5133" i="3"/>
  <c r="P4268" i="3"/>
  <c r="P3349" i="3"/>
  <c r="P2465" i="3"/>
  <c r="P1612" i="3"/>
  <c r="P741" i="3"/>
  <c r="P5530" i="3"/>
  <c r="P5609" i="3"/>
  <c r="P5919" i="3"/>
  <c r="P5026" i="3"/>
  <c r="P4125" i="3"/>
  <c r="P3179" i="3"/>
  <c r="P2306" i="3"/>
  <c r="P1408" i="3"/>
  <c r="P5930" i="3"/>
  <c r="P5001" i="3"/>
  <c r="P4088" i="3"/>
  <c r="P3154" i="3"/>
  <c r="P2221" i="3"/>
  <c r="P1254" i="3"/>
  <c r="P5929" i="3"/>
  <c r="P5168" i="3"/>
  <c r="P5291" i="3"/>
  <c r="P4583" i="3"/>
  <c r="P5278" i="3"/>
  <c r="P4377" i="3"/>
  <c r="P3518" i="3"/>
  <c r="P2615" i="3"/>
  <c r="P1700" i="3"/>
  <c r="P829" i="3"/>
  <c r="P5531" i="3"/>
  <c r="P4678" i="3"/>
  <c r="P3803" i="3"/>
  <c r="P2959" i="3"/>
  <c r="P2051" i="3"/>
  <c r="P1130" i="3"/>
  <c r="P5785" i="3"/>
  <c r="P5060" i="3"/>
  <c r="P4255" i="3"/>
  <c r="P3480" i="3"/>
  <c r="P2721" i="3"/>
  <c r="P1929" i="3"/>
  <c r="P1129" i="3"/>
  <c r="P5856" i="3"/>
  <c r="P5083" i="3"/>
  <c r="P4314" i="3"/>
  <c r="P3529" i="3"/>
  <c r="P2756" i="3"/>
  <c r="P1952" i="3"/>
  <c r="P1140" i="3"/>
  <c r="P5723" i="3"/>
  <c r="P5528" i="3"/>
  <c r="P5370" i="3"/>
  <c r="P5226" i="3"/>
  <c r="P5082" i="3"/>
  <c r="P4938" i="3"/>
  <c r="P4795" i="3"/>
  <c r="P4651" i="3"/>
  <c r="P4506" i="3"/>
  <c r="P4361" i="3"/>
  <c r="P4217" i="3"/>
  <c r="P4073" i="3"/>
  <c r="P3929" i="3"/>
  <c r="P3785" i="3"/>
  <c r="P3637" i="3"/>
  <c r="P3501" i="3"/>
  <c r="P3346" i="3"/>
  <c r="P3201" i="3"/>
  <c r="P3053" i="3"/>
  <c r="P2908" i="3"/>
  <c r="P2767" i="3"/>
  <c r="P2623" i="3"/>
  <c r="P2476" i="3"/>
  <c r="P2326" i="3"/>
  <c r="P2182" i="3"/>
  <c r="P2036" i="3"/>
  <c r="P1891" i="3"/>
  <c r="P1746" i="3"/>
  <c r="P1597" i="3"/>
  <c r="P1452" i="3"/>
  <c r="P1307" i="3"/>
  <c r="P1139" i="3"/>
  <c r="P992" i="3"/>
  <c r="P848" i="3"/>
  <c r="P702" i="3"/>
  <c r="P4892" i="3"/>
  <c r="P4003" i="3"/>
  <c r="P3129" i="3"/>
  <c r="P2256" i="3"/>
  <c r="P1358" i="3"/>
  <c r="P5916" i="3"/>
  <c r="P5059" i="3"/>
  <c r="P4182" i="3"/>
  <c r="P3327" i="3"/>
  <c r="P2477" i="3"/>
  <c r="P1610" i="3"/>
  <c r="P715" i="3"/>
  <c r="P5938" i="3"/>
  <c r="P5769" i="3"/>
  <c r="P5020" i="3"/>
  <c r="P4275" i="3"/>
  <c r="P3659" i="3"/>
  <c r="P3199" i="3"/>
  <c r="P2991" i="3"/>
  <c r="P2846" i="3"/>
  <c r="P2705" i="3"/>
  <c r="P2534" i="3"/>
  <c r="P2385" i="3"/>
  <c r="P2240" i="3"/>
  <c r="P2094" i="3"/>
  <c r="P1949" i="3"/>
  <c r="P1804" i="3"/>
  <c r="P1658" i="3"/>
  <c r="P1510" i="3"/>
  <c r="P1366" i="3"/>
  <c r="P1199" i="3"/>
  <c r="P1050" i="3"/>
  <c r="P906" i="3"/>
  <c r="P760" i="3"/>
  <c r="P616" i="3"/>
  <c r="P4279" i="3"/>
  <c r="P3384" i="3"/>
  <c r="P2538" i="3"/>
  <c r="P1623" i="3"/>
  <c r="P752" i="3"/>
  <c r="P5443" i="3"/>
  <c r="P4531" i="3"/>
  <c r="P3662" i="3"/>
  <c r="P2732" i="3"/>
  <c r="P1783" i="3"/>
  <c r="P897" i="3"/>
  <c r="P6039" i="3"/>
  <c r="P5817" i="3"/>
  <c r="P5104" i="3"/>
  <c r="P4371" i="3"/>
  <c r="P3756" i="3"/>
  <c r="P3307" i="3"/>
  <c r="P6037" i="3"/>
  <c r="P5888" i="3"/>
  <c r="P5744" i="3"/>
  <c r="P5601" i="3"/>
  <c r="P5451" i="3"/>
  <c r="P5307" i="3"/>
  <c r="P5163" i="3"/>
  <c r="P5019" i="3"/>
  <c r="P4875" i="3"/>
  <c r="P5024" i="3"/>
  <c r="P4183" i="3"/>
  <c r="P3348" i="3"/>
  <c r="P2478" i="3"/>
  <c r="P1611" i="3"/>
  <c r="P692" i="3"/>
  <c r="P5383" i="3"/>
  <c r="P4495" i="3"/>
  <c r="P3638" i="3"/>
  <c r="P2789" i="3"/>
  <c r="P1940" i="3"/>
  <c r="P1029" i="3"/>
  <c r="P6123" i="3"/>
  <c r="P5913" i="3"/>
  <c r="P5176" i="3"/>
  <c r="P4492" i="3"/>
  <c r="P3817" i="3"/>
  <c r="P3380" i="3"/>
  <c r="P6084" i="3"/>
  <c r="P5935" i="3"/>
  <c r="P5791" i="3"/>
  <c r="P5648" i="3"/>
  <c r="P5503" i="3"/>
  <c r="P5354" i="3"/>
  <c r="P5210" i="3"/>
  <c r="P5066" i="3"/>
  <c r="P4922" i="3"/>
  <c r="P4779" i="3"/>
  <c r="P4634" i="3"/>
  <c r="P4520" i="3"/>
  <c r="P3579" i="3"/>
  <c r="P2601" i="3"/>
  <c r="P1662" i="3"/>
  <c r="P728" i="3"/>
  <c r="P5263" i="3"/>
  <c r="P4338" i="3"/>
  <c r="P3383" i="3"/>
  <c r="P2439" i="3"/>
  <c r="P1513" i="3"/>
  <c r="P679" i="3"/>
  <c r="P5830" i="3"/>
  <c r="P5638" i="3"/>
  <c r="P4912" i="3"/>
  <c r="P4179" i="3"/>
  <c r="P6023" i="3"/>
  <c r="P5874" i="3"/>
  <c r="P5730" i="3"/>
  <c r="P5586" i="3"/>
  <c r="P5437" i="3"/>
  <c r="P5293" i="3"/>
  <c r="P5149" i="3"/>
  <c r="P5005" i="3"/>
  <c r="P4861" i="3"/>
  <c r="P4718" i="3"/>
  <c r="P4573" i="3"/>
  <c r="P4404" i="3"/>
  <c r="P4484" i="3"/>
  <c r="P3595" i="3"/>
  <c r="P2661" i="3"/>
  <c r="P1784" i="3"/>
  <c r="P862" i="3"/>
  <c r="P5495" i="3"/>
  <c r="P4618" i="3"/>
  <c r="P3723" i="3"/>
  <c r="P2849" i="3"/>
  <c r="P1976" i="3"/>
  <c r="P1067" i="3"/>
  <c r="P5795" i="3"/>
  <c r="P5962" i="3"/>
  <c r="P5272" i="3"/>
  <c r="P4516" i="3"/>
  <c r="P3051" i="3"/>
  <c r="P6022" i="3"/>
  <c r="P5873" i="3"/>
  <c r="P5729" i="3"/>
  <c r="P5585" i="3"/>
  <c r="P5436" i="3"/>
  <c r="P5292" i="3"/>
  <c r="P5148" i="3"/>
  <c r="P5004" i="3"/>
  <c r="P4860" i="3"/>
  <c r="P4717" i="3"/>
  <c r="P4572" i="3"/>
  <c r="P4403" i="3"/>
  <c r="P5527" i="3"/>
  <c r="P5369" i="3"/>
  <c r="P5225" i="3"/>
  <c r="P5081" i="3"/>
  <c r="P4937" i="3"/>
  <c r="P4794" i="3"/>
  <c r="P4650" i="3"/>
  <c r="P4505" i="3"/>
  <c r="P4360" i="3"/>
  <c r="P4216" i="3"/>
  <c r="P4072" i="3"/>
  <c r="P3928" i="3"/>
  <c r="P3784" i="3"/>
  <c r="P3636" i="3"/>
  <c r="P3500" i="3"/>
  <c r="P3345" i="3"/>
  <c r="P3200" i="3"/>
  <c r="P3052" i="3"/>
  <c r="P2907" i="3"/>
  <c r="P2766" i="3"/>
  <c r="P2622" i="3"/>
  <c r="P2475" i="3"/>
  <c r="P2325" i="3"/>
  <c r="P2181" i="3"/>
  <c r="P2035" i="3"/>
  <c r="P1890" i="3"/>
  <c r="P1745" i="3"/>
  <c r="P1596" i="3"/>
  <c r="P1451" i="3"/>
  <c r="P1287" i="3"/>
  <c r="P1138" i="3"/>
  <c r="P991" i="3"/>
  <c r="P847" i="3"/>
  <c r="P701" i="3"/>
  <c r="P4708" i="3"/>
  <c r="P4563" i="3"/>
  <c r="P4436" i="3"/>
  <c r="P4274" i="3"/>
  <c r="P4130" i="3"/>
  <c r="P3986" i="3"/>
  <c r="P3842" i="3"/>
  <c r="P3694" i="3"/>
  <c r="P3549" i="3"/>
  <c r="P3403" i="3"/>
  <c r="P3258" i="3"/>
  <c r="P3112" i="3"/>
  <c r="P2965" i="3"/>
  <c r="P2821" i="3"/>
  <c r="P2680" i="3"/>
  <c r="P2533" i="3"/>
  <c r="P2384" i="3"/>
  <c r="P2239" i="3"/>
  <c r="P2093" i="3"/>
  <c r="P1948" i="3"/>
  <c r="P1803" i="3"/>
  <c r="P1657" i="3"/>
  <c r="P1509" i="3"/>
  <c r="P1365" i="3"/>
  <c r="P1198" i="3"/>
  <c r="P1049" i="3"/>
  <c r="P905" i="3"/>
  <c r="P759" i="3"/>
  <c r="P615" i="3"/>
  <c r="P4466" i="3"/>
  <c r="P4321" i="3"/>
  <c r="P4177" i="3"/>
  <c r="P4033" i="3"/>
  <c r="P3889" i="3"/>
  <c r="P3742" i="3"/>
  <c r="P3584" i="3"/>
  <c r="P3450" i="3"/>
  <c r="P3305" i="3"/>
  <c r="P3159" i="3"/>
  <c r="P3013" i="3"/>
  <c r="P2868" i="3"/>
  <c r="P2727" i="3"/>
  <c r="P2583" i="3"/>
  <c r="P2434" i="3"/>
  <c r="P2286" i="3"/>
  <c r="P2141" i="3"/>
  <c r="P1996" i="3"/>
  <c r="P1851" i="3"/>
  <c r="P1704" i="3"/>
  <c r="P1557" i="3"/>
  <c r="P1412" i="3"/>
  <c r="P1247" i="3"/>
  <c r="P1099" i="3"/>
  <c r="P952" i="3"/>
  <c r="P809" i="3"/>
  <c r="P662" i="3"/>
  <c r="P4308" i="3"/>
  <c r="P4164" i="3"/>
  <c r="P4020" i="3"/>
  <c r="P3876" i="3"/>
  <c r="P3729" i="3"/>
  <c r="P3588" i="3"/>
  <c r="P3437" i="3"/>
  <c r="P3292" i="3"/>
  <c r="P3146" i="3"/>
  <c r="P3000" i="3"/>
  <c r="P2855" i="3"/>
  <c r="P2714" i="3"/>
  <c r="P2570" i="3"/>
  <c r="P2421" i="3"/>
  <c r="P2273" i="3"/>
  <c r="P2128" i="3"/>
  <c r="P1983" i="3"/>
  <c r="P1838" i="3"/>
  <c r="P1691" i="3"/>
  <c r="P1547" i="3"/>
  <c r="P1399" i="3"/>
  <c r="P1234" i="3"/>
  <c r="P1085" i="3"/>
  <c r="P939" i="3"/>
  <c r="P793" i="3"/>
  <c r="P652" i="3"/>
  <c r="P4283" i="3"/>
  <c r="P4139" i="3"/>
  <c r="P3995" i="3"/>
  <c r="P3851" i="3"/>
  <c r="P3703" i="3"/>
  <c r="P3558" i="3"/>
  <c r="P3412" i="3"/>
  <c r="P3267" i="3"/>
  <c r="P3121" i="3"/>
  <c r="P2975" i="3"/>
  <c r="P2830" i="3"/>
  <c r="P2689" i="3"/>
  <c r="P6033" i="3"/>
  <c r="P4559" i="3"/>
  <c r="P4614" i="3"/>
  <c r="P3069" i="3"/>
  <c r="P1432" i="3"/>
  <c r="P5325" i="3"/>
  <c r="P3761" i="3"/>
  <c r="P2161" i="3"/>
  <c r="P5941" i="3"/>
  <c r="P4740" i="3"/>
  <c r="P4546" i="3"/>
  <c r="P2771" i="3"/>
  <c r="P1070" i="3"/>
  <c r="P4869" i="3"/>
  <c r="P3166" i="3"/>
  <c r="P1467" i="3"/>
  <c r="P6117" i="3"/>
  <c r="P5907" i="3"/>
  <c r="P4077" i="3"/>
  <c r="P2270" i="3"/>
  <c r="P5894" i="3"/>
  <c r="P3992" i="3"/>
  <c r="P2209" i="3"/>
  <c r="P5905" i="3"/>
  <c r="P5147" i="3"/>
  <c r="P5014" i="3"/>
  <c r="P3253" i="3"/>
  <c r="P1480" i="3"/>
  <c r="P5193" i="3"/>
  <c r="P3421" i="3"/>
  <c r="P1675" i="3"/>
  <c r="P5581" i="3"/>
  <c r="P5992" i="3"/>
  <c r="P4197" i="3"/>
  <c r="P2394" i="3"/>
  <c r="P6007" i="3"/>
  <c r="P4160" i="3"/>
  <c r="P2293" i="3"/>
  <c r="P6006" i="3"/>
  <c r="P5363" i="3"/>
  <c r="P5374" i="3"/>
  <c r="P3597" i="3"/>
  <c r="P1774" i="3"/>
  <c r="P5607" i="3"/>
  <c r="P3896" i="3"/>
  <c r="P2123" i="3"/>
  <c r="P5845" i="3"/>
  <c r="P4315" i="3"/>
  <c r="P2790" i="3"/>
  <c r="P1179" i="3"/>
  <c r="P5155" i="3"/>
  <c r="P3602" i="3"/>
  <c r="P2025" i="3"/>
  <c r="P5735" i="3"/>
  <c r="P5382" i="3"/>
  <c r="P5094" i="3"/>
  <c r="P4806" i="3"/>
  <c r="P4518" i="3"/>
  <c r="P4229" i="3"/>
  <c r="P3941" i="3"/>
  <c r="P3649" i="3"/>
  <c r="P3358" i="3"/>
  <c r="P3065" i="3"/>
  <c r="P2779" i="3"/>
  <c r="P2488" i="3"/>
  <c r="P2194" i="3"/>
  <c r="P1903" i="3"/>
  <c r="P1609" i="3"/>
  <c r="P1319" i="3"/>
  <c r="P1004" i="3"/>
  <c r="P714" i="3"/>
  <c r="P4075" i="3"/>
  <c r="P2340" i="3"/>
  <c r="P5989" i="3"/>
  <c r="P4254" i="3"/>
  <c r="P2551" i="3"/>
  <c r="P787" i="3"/>
  <c r="P5829" i="3"/>
  <c r="P4335" i="3"/>
  <c r="P3235" i="3"/>
  <c r="P2858" i="3"/>
  <c r="P2548" i="3"/>
  <c r="P2252" i="3"/>
  <c r="P1961" i="3"/>
  <c r="P1670" i="3"/>
  <c r="P1378" i="3"/>
  <c r="P1064" i="3"/>
  <c r="P772" i="3"/>
  <c r="P4351" i="3"/>
  <c r="P2613" i="3"/>
  <c r="P815" i="3"/>
  <c r="P4603" i="3"/>
  <c r="P2801" i="3"/>
  <c r="P969" i="3"/>
  <c r="P5877" i="3"/>
  <c r="P4437" i="3"/>
  <c r="P3344" i="3"/>
  <c r="P5900" i="3"/>
  <c r="P5613" i="3"/>
  <c r="P5319" i="3"/>
  <c r="P5031" i="3"/>
  <c r="P5084" i="3"/>
  <c r="P3408" i="3"/>
  <c r="P1686" i="3"/>
  <c r="P5455" i="3"/>
  <c r="P3710" i="3"/>
  <c r="P2013" i="3"/>
  <c r="P5710" i="3"/>
  <c r="P5236" i="3"/>
  <c r="P3843" i="3"/>
  <c r="P6096" i="3"/>
  <c r="P5803" i="3"/>
  <c r="P5524" i="3"/>
  <c r="P5222" i="3"/>
  <c r="P4934" i="3"/>
  <c r="P4647" i="3"/>
  <c r="P3651" i="3"/>
  <c r="P1748" i="3"/>
  <c r="P5347" i="3"/>
  <c r="P3455" i="3"/>
  <c r="P1586" i="3"/>
  <c r="P5890" i="3"/>
  <c r="P4972" i="3"/>
  <c r="P6035" i="3"/>
  <c r="P5742" i="3"/>
  <c r="P5449" i="3"/>
  <c r="P5161" i="3"/>
  <c r="P4873" i="3"/>
  <c r="P4585" i="3"/>
  <c r="P4556" i="3"/>
  <c r="P2733" i="3"/>
  <c r="P934" i="3"/>
  <c r="P4688" i="3"/>
  <c r="P2921" i="3"/>
  <c r="P1152" i="3"/>
  <c r="P6026" i="3"/>
  <c r="P4588" i="3"/>
  <c r="P6034" i="3"/>
  <c r="P5741" i="3"/>
  <c r="P5448" i="3"/>
  <c r="P5160" i="3"/>
  <c r="P4872" i="3"/>
  <c r="P4584" i="3"/>
  <c r="P5512" i="3"/>
  <c r="P5237" i="3"/>
  <c r="P4949" i="3"/>
  <c r="P4662" i="3"/>
  <c r="P4372" i="3"/>
  <c r="P4084" i="3"/>
  <c r="P3796" i="3"/>
  <c r="P3486" i="3"/>
  <c r="P3212" i="3"/>
  <c r="P2919" i="3"/>
  <c r="P2634" i="3"/>
  <c r="P2337" i="3"/>
  <c r="P2047" i="3"/>
  <c r="P1757" i="3"/>
  <c r="P1463" i="3"/>
  <c r="P1150" i="3"/>
  <c r="P859" i="3"/>
  <c r="P4720" i="3"/>
  <c r="P4406" i="3"/>
  <c r="P4142" i="3"/>
  <c r="P3854" i="3"/>
  <c r="P3561" i="3"/>
  <c r="P3270" i="3"/>
  <c r="P2978" i="3"/>
  <c r="P2764" i="3"/>
  <c r="P2497" i="3"/>
  <c r="P2227" i="3"/>
  <c r="P2009" i="3"/>
  <c r="P1779" i="3"/>
  <c r="P1618" i="3"/>
  <c r="P1461" i="3"/>
  <c r="P1285" i="3"/>
  <c r="P1124" i="3"/>
  <c r="P965" i="3"/>
  <c r="P810" i="3"/>
  <c r="P654" i="3"/>
  <c r="P4490" i="3"/>
  <c r="P4333" i="3"/>
  <c r="P4165" i="3"/>
  <c r="P4009" i="3"/>
  <c r="P3853" i="3"/>
  <c r="P3693" i="3"/>
  <c r="P3536" i="3"/>
  <c r="P3378" i="3"/>
  <c r="P3221" i="3"/>
  <c r="P3061" i="3"/>
  <c r="P2904" i="3"/>
  <c r="P2751" i="3"/>
  <c r="P2595" i="3"/>
  <c r="P2422" i="3"/>
  <c r="P2262" i="3"/>
  <c r="P2104" i="3"/>
  <c r="P1947" i="3"/>
  <c r="P1790" i="3"/>
  <c r="P1629" i="3"/>
  <c r="P1472" i="3"/>
  <c r="P1315" i="3"/>
  <c r="P1135" i="3"/>
  <c r="P976" i="3"/>
  <c r="P821" i="3"/>
  <c r="P653" i="3"/>
  <c r="P4284" i="3"/>
  <c r="P4128" i="3"/>
  <c r="P3972" i="3"/>
  <c r="P3826" i="3"/>
  <c r="P3656" i="3"/>
  <c r="P3508" i="3"/>
  <c r="P3341" i="3"/>
  <c r="P3182" i="3"/>
  <c r="P3024" i="3"/>
  <c r="P2867" i="3"/>
  <c r="P2702" i="3"/>
  <c r="P2545" i="3"/>
  <c r="P2382" i="3"/>
  <c r="P2225" i="3"/>
  <c r="P2067" i="3"/>
  <c r="P1910" i="3"/>
  <c r="P1753" i="3"/>
  <c r="P1592" i="3"/>
  <c r="P1435" i="3"/>
  <c r="P1258" i="3"/>
  <c r="P1098" i="3"/>
  <c r="P927" i="3"/>
  <c r="P769" i="3"/>
  <c r="P613" i="3"/>
  <c r="P4235" i="3"/>
  <c r="P4079" i="3"/>
  <c r="P3923" i="3"/>
  <c r="P3764" i="3"/>
  <c r="P3607" i="3"/>
  <c r="P3448" i="3"/>
  <c r="P3291" i="3"/>
  <c r="P3133" i="3"/>
  <c r="P2962" i="3"/>
  <c r="P2806" i="3"/>
  <c r="P2653" i="3"/>
  <c r="P2506" i="3"/>
  <c r="P2357" i="3"/>
  <c r="P2212" i="3"/>
  <c r="P2066" i="3"/>
  <c r="P1921" i="3"/>
  <c r="P1776" i="3"/>
  <c r="P1627" i="3"/>
  <c r="P1482" i="3"/>
  <c r="P1338" i="3"/>
  <c r="P1171" i="3"/>
  <c r="P1022" i="3"/>
  <c r="P878" i="3"/>
  <c r="P732" i="3"/>
  <c r="P4547" i="3"/>
  <c r="P4420" i="3"/>
  <c r="P4258" i="3"/>
  <c r="P4114" i="3"/>
  <c r="P3970" i="3"/>
  <c r="P3805" i="3"/>
  <c r="P3678" i="3"/>
  <c r="P3533" i="3"/>
  <c r="P3387" i="3"/>
  <c r="P3242" i="3"/>
  <c r="P3096" i="3"/>
  <c r="P2949" i="3"/>
  <c r="P2805" i="3"/>
  <c r="P2664" i="3"/>
  <c r="P2517" i="3"/>
  <c r="P2368" i="3"/>
  <c r="P2223" i="3"/>
  <c r="P2077" i="3"/>
  <c r="P1932" i="3"/>
  <c r="P1787" i="3"/>
  <c r="P1641" i="3"/>
  <c r="P1493" i="3"/>
  <c r="P1349" i="3"/>
  <c r="P1182" i="3"/>
  <c r="P1033" i="3"/>
  <c r="P889" i="3"/>
  <c r="P743" i="3"/>
  <c r="P5787" i="3"/>
  <c r="P3361" i="3"/>
  <c r="P5204" i="3"/>
  <c r="P4089" i="3"/>
  <c r="P670" i="3"/>
  <c r="P2391" i="3"/>
  <c r="P3641" i="3"/>
  <c r="P5496" i="3"/>
  <c r="P2852" i="3"/>
  <c r="P2984" i="3"/>
  <c r="P1943" i="3"/>
  <c r="P4991" i="3"/>
  <c r="P5157" i="3"/>
  <c r="P2365" i="3"/>
  <c r="P5604" i="3"/>
  <c r="P4157" i="3"/>
  <c r="P2707" i="3"/>
  <c r="P1226" i="3"/>
  <c r="P5556" i="3"/>
  <c r="P3963" i="3"/>
  <c r="P1885" i="3"/>
  <c r="P700" i="3"/>
  <c r="P2339" i="3"/>
  <c r="P5828" i="3"/>
  <c r="P4689" i="3"/>
  <c r="P1574" i="3"/>
  <c r="P5731" i="3"/>
  <c r="P3165" i="3"/>
  <c r="P6050" i="3"/>
  <c r="P5089" i="3"/>
  <c r="P2304" i="3"/>
  <c r="P727" i="3"/>
  <c r="P5376" i="3"/>
  <c r="P5165" i="3"/>
  <c r="P4012" i="3"/>
  <c r="P2847" i="3"/>
  <c r="P1683" i="3"/>
  <c r="P4358" i="3"/>
  <c r="P2905" i="3"/>
  <c r="P1717" i="3"/>
  <c r="P893" i="3"/>
  <c r="P4105" i="3"/>
  <c r="P3317" i="3"/>
  <c r="P2520" i="3"/>
  <c r="P1888" i="3"/>
  <c r="P1061" i="3"/>
  <c r="P4068" i="3"/>
  <c r="P3268" i="3"/>
  <c r="P2483" i="3"/>
  <c r="P1679" i="3"/>
  <c r="P867" i="3"/>
  <c r="P3863" i="3"/>
  <c r="P3059" i="3"/>
  <c r="P2296" i="3"/>
  <c r="P1567" i="3"/>
  <c r="P819" i="3"/>
  <c r="P4054" i="3"/>
  <c r="P3320" i="3"/>
  <c r="P2604" i="3"/>
  <c r="P2017" i="3"/>
  <c r="P1265" i="3"/>
  <c r="P3401" i="3"/>
  <c r="P999" i="3"/>
  <c r="P4307" i="3"/>
  <c r="P3667" i="3"/>
  <c r="P2878" i="3"/>
  <c r="P5896" i="3"/>
  <c r="P6044" i="3"/>
  <c r="P4486" i="3"/>
  <c r="P2936" i="3"/>
  <c r="P1264" i="3"/>
  <c r="P5181" i="3"/>
  <c r="P3616" i="3"/>
  <c r="P2027" i="3"/>
  <c r="P5761" i="3"/>
  <c r="P4607" i="3"/>
  <c r="P4402" i="3"/>
  <c r="P2651" i="3"/>
  <c r="P924" i="3"/>
  <c r="P4726" i="3"/>
  <c r="P3008" i="3"/>
  <c r="P1335" i="3"/>
  <c r="P5932" i="3"/>
  <c r="P5751" i="3"/>
  <c r="P3933" i="3"/>
  <c r="P2112" i="3"/>
  <c r="P5726" i="3"/>
  <c r="P3860" i="3"/>
  <c r="P2063" i="3"/>
  <c r="P5773" i="3"/>
  <c r="P5015" i="3"/>
  <c r="P4858" i="3"/>
  <c r="P3131" i="3"/>
  <c r="P1324" i="3"/>
  <c r="P5049" i="3"/>
  <c r="P3279" i="3"/>
  <c r="P1552" i="3"/>
  <c r="P5484" i="3"/>
  <c r="P5835" i="3"/>
  <c r="P4053" i="3"/>
  <c r="P2234" i="3"/>
  <c r="P5858" i="3"/>
  <c r="P4004" i="3"/>
  <c r="P2149" i="3"/>
  <c r="P5869" i="3"/>
  <c r="P5219" i="3"/>
  <c r="P5194" i="3"/>
  <c r="P3446" i="3"/>
  <c r="P1625" i="3"/>
  <c r="P5457" i="3"/>
  <c r="P3749" i="3"/>
  <c r="P1978" i="3"/>
  <c r="P5712" i="3"/>
  <c r="P4195" i="3"/>
  <c r="P2649" i="3"/>
  <c r="P1054" i="3"/>
  <c r="P5023" i="3"/>
  <c r="P3467" i="3"/>
  <c r="P1880" i="3"/>
  <c r="P5652" i="3"/>
  <c r="P5358" i="3"/>
  <c r="P5070" i="3"/>
  <c r="P4783" i="3"/>
  <c r="P4494" i="3"/>
  <c r="P4205" i="3"/>
  <c r="P3917" i="3"/>
  <c r="P3625" i="3"/>
  <c r="P3334" i="3"/>
  <c r="P3041" i="3"/>
  <c r="P2755" i="3"/>
  <c r="P2462" i="3"/>
  <c r="P2170" i="3"/>
  <c r="P1879" i="3"/>
  <c r="P1585" i="3"/>
  <c r="P1272" i="3"/>
  <c r="P980" i="3"/>
  <c r="P690" i="3"/>
  <c r="P3931" i="3"/>
  <c r="P2184" i="3"/>
  <c r="P5844" i="3"/>
  <c r="P4122" i="3"/>
  <c r="P2388" i="3"/>
  <c r="P643" i="3"/>
  <c r="P5708" i="3"/>
  <c r="P4227" i="3"/>
  <c r="P3173" i="3"/>
  <c r="P2834" i="3"/>
  <c r="P2522" i="3"/>
  <c r="P2228" i="3"/>
  <c r="P1937" i="3"/>
  <c r="P1646" i="3"/>
  <c r="P1354" i="3"/>
  <c r="P1038" i="3"/>
  <c r="P748" i="3"/>
  <c r="P4219" i="3"/>
  <c r="P2464" i="3"/>
  <c r="P680" i="3"/>
  <c r="P4459" i="3"/>
  <c r="P2660" i="3"/>
  <c r="P826" i="3"/>
  <c r="P5745" i="3"/>
  <c r="P4323" i="3"/>
  <c r="P3271" i="3"/>
  <c r="P5876" i="3"/>
  <c r="P5588" i="3"/>
  <c r="P5295" i="3"/>
  <c r="P5007" i="3"/>
  <c r="P4964" i="3"/>
  <c r="P3287" i="3"/>
  <c r="P1526" i="3"/>
  <c r="P5311" i="3"/>
  <c r="P3566" i="3"/>
  <c r="P1868" i="3"/>
  <c r="P6051" i="3"/>
  <c r="P5116" i="3"/>
  <c r="P3744" i="3"/>
  <c r="P6072" i="3"/>
  <c r="P5779" i="3"/>
  <c r="P5490" i="3"/>
  <c r="P5198" i="3"/>
  <c r="P4910" i="3"/>
  <c r="P4625" i="3"/>
  <c r="P3489" i="3"/>
  <c r="P1587" i="3"/>
  <c r="P5179" i="3"/>
  <c r="P3310" i="3"/>
  <c r="P1429" i="3"/>
  <c r="P5770" i="3"/>
  <c r="P4852" i="3"/>
  <c r="P6011" i="3"/>
  <c r="P5717" i="3"/>
  <c r="P5425" i="3"/>
  <c r="P5137" i="3"/>
  <c r="P4849" i="3"/>
  <c r="P4561" i="3"/>
  <c r="P4429" i="3"/>
  <c r="P2589" i="3"/>
  <c r="P776" i="3"/>
  <c r="P4543" i="3"/>
  <c r="P2768" i="3"/>
  <c r="P981" i="3"/>
  <c r="P5901" i="3"/>
  <c r="P4456" i="3"/>
  <c r="P6010" i="3"/>
  <c r="P5715" i="3"/>
  <c r="P5424" i="3"/>
  <c r="P5136" i="3"/>
  <c r="P4848" i="3"/>
  <c r="P4560" i="3"/>
  <c r="P5506" i="3"/>
  <c r="P5213" i="3"/>
  <c r="P4925" i="3"/>
  <c r="P4637" i="3"/>
  <c r="P4348" i="3"/>
  <c r="P4060" i="3"/>
  <c r="P3770" i="3"/>
  <c r="P3477" i="3"/>
  <c r="P3188" i="3"/>
  <c r="P2895" i="3"/>
  <c r="P2610" i="3"/>
  <c r="P2313" i="3"/>
  <c r="P2023" i="3"/>
  <c r="P1733" i="3"/>
  <c r="P1439" i="3"/>
  <c r="P1126" i="3"/>
  <c r="P834" i="3"/>
  <c r="P4696" i="3"/>
  <c r="P4424" i="3"/>
  <c r="P4118" i="3"/>
  <c r="P3830" i="3"/>
  <c r="P3537" i="3"/>
  <c r="P3246" i="3"/>
  <c r="P2953" i="3"/>
  <c r="P2740" i="3"/>
  <c r="P2485" i="3"/>
  <c r="P2215" i="3"/>
  <c r="P1972" i="3"/>
  <c r="P1767" i="3"/>
  <c r="P1606" i="3"/>
  <c r="P1449" i="3"/>
  <c r="P1269" i="3"/>
  <c r="P1112" i="3"/>
  <c r="P953" i="3"/>
  <c r="P795" i="3"/>
  <c r="P641" i="3"/>
  <c r="P4478" i="3"/>
  <c r="P4309" i="3"/>
  <c r="P4153" i="3"/>
  <c r="P3997" i="3"/>
  <c r="P3841" i="3"/>
  <c r="P3681" i="3"/>
  <c r="P3524" i="3"/>
  <c r="P3366" i="3"/>
  <c r="P3209" i="3"/>
  <c r="P3049" i="3"/>
  <c r="P2892" i="3"/>
  <c r="P2739" i="3"/>
  <c r="P2571" i="3"/>
  <c r="P2410" i="3"/>
  <c r="P2250" i="3"/>
  <c r="P2092" i="3"/>
  <c r="P1935" i="3"/>
  <c r="P1778" i="3"/>
  <c r="P1617" i="3"/>
  <c r="P1460" i="3"/>
  <c r="P1284" i="3"/>
  <c r="P1123" i="3"/>
  <c r="P964" i="3"/>
  <c r="P794" i="3"/>
  <c r="P640" i="3"/>
  <c r="P4272" i="3"/>
  <c r="P4116" i="3"/>
  <c r="P3960" i="3"/>
  <c r="P3814" i="3"/>
  <c r="P3644" i="3"/>
  <c r="P3485" i="3"/>
  <c r="P3322" i="3"/>
  <c r="P3170" i="3"/>
  <c r="P3012" i="3"/>
  <c r="P2843" i="3"/>
  <c r="P2690" i="3"/>
  <c r="P2531" i="3"/>
  <c r="P2370" i="3"/>
  <c r="P2213" i="3"/>
  <c r="P2055" i="3"/>
  <c r="P1898" i="3"/>
  <c r="P1741" i="3"/>
  <c r="P1580" i="3"/>
  <c r="P1423" i="3"/>
  <c r="P1246" i="3"/>
  <c r="P1073" i="3"/>
  <c r="P916" i="3"/>
  <c r="P757" i="3"/>
  <c r="P1056" i="3"/>
  <c r="P4223" i="3"/>
  <c r="P4067" i="3"/>
  <c r="P3911" i="3"/>
  <c r="P3752" i="3"/>
  <c r="P3582" i="3"/>
  <c r="P3436" i="3"/>
  <c r="P3276" i="3"/>
  <c r="P3109" i="3"/>
  <c r="P2950" i="3"/>
  <c r="P2794" i="3"/>
  <c r="P2641" i="3"/>
  <c r="P2494" i="3"/>
  <c r="P2345" i="3"/>
  <c r="P2200" i="3"/>
  <c r="P2054" i="3"/>
  <c r="P1909" i="3"/>
  <c r="P1764" i="3"/>
  <c r="P1615" i="3"/>
  <c r="P1470" i="3"/>
  <c r="P1326" i="3"/>
  <c r="P1159" i="3"/>
  <c r="P1010" i="3"/>
  <c r="P866" i="3"/>
  <c r="P720" i="3"/>
  <c r="P4535" i="3"/>
  <c r="P4391" i="3"/>
  <c r="P4246" i="3"/>
  <c r="P4102" i="3"/>
  <c r="P3958" i="3"/>
  <c r="P3824" i="3"/>
  <c r="P3666" i="3"/>
  <c r="P3519" i="3"/>
  <c r="P3375" i="3"/>
  <c r="P3230" i="3"/>
  <c r="P3083" i="3"/>
  <c r="P2937" i="3"/>
  <c r="P2793" i="3"/>
  <c r="P2652" i="3"/>
  <c r="P2505" i="3"/>
  <c r="P2356" i="3"/>
  <c r="P2211" i="3"/>
  <c r="P2065" i="3"/>
  <c r="P1920" i="3"/>
  <c r="P1775" i="3"/>
  <c r="P1626" i="3"/>
  <c r="P1481" i="3"/>
  <c r="P1337" i="3"/>
  <c r="P1170" i="3"/>
  <c r="P1021" i="3"/>
  <c r="P877" i="3"/>
  <c r="P731" i="3"/>
  <c r="P996" i="3"/>
  <c r="P3568" i="3"/>
  <c r="P5156" i="3"/>
  <c r="P5606" i="3"/>
  <c r="P1687" i="3"/>
  <c r="P4784" i="3"/>
  <c r="P5022" i="3"/>
  <c r="P3577" i="3"/>
  <c r="P1830" i="3"/>
  <c r="P3627" i="3"/>
  <c r="P5452" i="3"/>
  <c r="P2180" i="3"/>
  <c r="P3907" i="3"/>
  <c r="P5526" i="3"/>
  <c r="P5247" i="3"/>
  <c r="P5011" i="3"/>
  <c r="P3611" i="3"/>
  <c r="P4862" i="3"/>
  <c r="P1091" i="3"/>
  <c r="P5377" i="3"/>
  <c r="P6017" i="3"/>
  <c r="P4251" i="3"/>
  <c r="P4801" i="3"/>
  <c r="P4589" i="3"/>
  <c r="P3138" i="3"/>
  <c r="P1391" i="3"/>
  <c r="P4070" i="3"/>
  <c r="P2644" i="3"/>
  <c r="P1558" i="3"/>
  <c r="P735" i="3"/>
  <c r="P3793" i="3"/>
  <c r="P2989" i="3"/>
  <c r="P2202" i="3"/>
  <c r="P1221" i="3"/>
  <c r="P3912" i="3"/>
  <c r="P2951" i="3"/>
  <c r="P2007" i="3"/>
  <c r="P1184" i="3"/>
  <c r="P4175" i="3"/>
  <c r="P3376" i="3"/>
  <c r="P2593" i="3"/>
  <c r="P1861" i="3"/>
  <c r="P1109" i="3"/>
  <c r="P4342" i="3"/>
  <c r="P3618" i="3"/>
  <c r="P2748" i="3"/>
  <c r="P1872" i="3"/>
  <c r="P973" i="3"/>
  <c r="P3559" i="3"/>
  <c r="P1339" i="3"/>
  <c r="P685" i="3"/>
  <c r="P3493" i="3"/>
  <c r="P2569" i="3"/>
  <c r="P5824" i="3"/>
  <c r="P5968" i="3"/>
  <c r="P4413" i="3"/>
  <c r="P2888" i="3"/>
  <c r="P1193" i="3"/>
  <c r="P5109" i="3"/>
  <c r="P3555" i="3"/>
  <c r="P1954" i="3"/>
  <c r="P5642" i="3"/>
  <c r="P6056" i="3"/>
  <c r="P4317" i="3"/>
  <c r="P2579" i="3"/>
  <c r="P852" i="3"/>
  <c r="P4654" i="3"/>
  <c r="P2947" i="3"/>
  <c r="P1242" i="3"/>
  <c r="P5860" i="3"/>
  <c r="P5677" i="3"/>
  <c r="P3861" i="3"/>
  <c r="P2040" i="3"/>
  <c r="P5643" i="3"/>
  <c r="P3810" i="3"/>
  <c r="P1991" i="3"/>
  <c r="P5688" i="3"/>
  <c r="P4967" i="3"/>
  <c r="P4787" i="3"/>
  <c r="P3057" i="3"/>
  <c r="P1230" i="3"/>
  <c r="P4977" i="3"/>
  <c r="P3204" i="3"/>
  <c r="P1479" i="3"/>
  <c r="P5420" i="3"/>
  <c r="P5763" i="3"/>
  <c r="P3981" i="3"/>
  <c r="P2174" i="3"/>
  <c r="P5774" i="3"/>
  <c r="P3944" i="3"/>
  <c r="P2075" i="3"/>
  <c r="P5797" i="3"/>
  <c r="P5159" i="3"/>
  <c r="P5122" i="3"/>
  <c r="P3374" i="3"/>
  <c r="P1565" i="3"/>
  <c r="P5385" i="3"/>
  <c r="P3676" i="3"/>
  <c r="P1906" i="3"/>
  <c r="P5629" i="3"/>
  <c r="P4147" i="3"/>
  <c r="P2577" i="3"/>
  <c r="P994" i="3"/>
  <c r="P4963" i="3"/>
  <c r="P3407" i="3"/>
  <c r="P1831" i="3"/>
  <c r="P5640" i="3"/>
  <c r="P5346" i="3"/>
  <c r="P5058" i="3"/>
  <c r="P4771" i="3"/>
  <c r="P4482" i="3"/>
  <c r="P4193" i="3"/>
  <c r="P3905" i="3"/>
  <c r="P3613" i="3"/>
  <c r="P3326" i="3"/>
  <c r="P3029" i="3"/>
  <c r="P2743" i="3"/>
  <c r="P2443" i="3"/>
  <c r="P2158" i="3"/>
  <c r="P1867" i="3"/>
  <c r="P1573" i="3"/>
  <c r="P1260" i="3"/>
  <c r="P968" i="3"/>
  <c r="P678" i="3"/>
  <c r="P3859" i="3"/>
  <c r="P2098" i="3"/>
  <c r="P5772" i="3"/>
  <c r="P4050" i="3"/>
  <c r="P2315" i="3"/>
  <c r="P6112" i="3"/>
  <c r="P5650" i="3"/>
  <c r="P4167" i="3"/>
  <c r="P3161" i="3"/>
  <c r="P2822" i="3"/>
  <c r="P2510" i="3"/>
  <c r="P2216" i="3"/>
  <c r="P1925" i="3"/>
  <c r="P1631" i="3"/>
  <c r="P1342" i="3"/>
  <c r="P1026" i="3"/>
  <c r="P736" i="3"/>
  <c r="P4135" i="3"/>
  <c r="P2377" i="3"/>
  <c r="P668" i="3"/>
  <c r="P4374" i="3"/>
  <c r="P2588" i="3"/>
  <c r="P763" i="3"/>
  <c r="P5684" i="3"/>
  <c r="P4263" i="3"/>
  <c r="P3223" i="3"/>
  <c r="P5864" i="3"/>
  <c r="P5576" i="3"/>
  <c r="P5283" i="3"/>
  <c r="P4995" i="3"/>
  <c r="P4904" i="3"/>
  <c r="P3215" i="3"/>
  <c r="P1466" i="3"/>
  <c r="P5239" i="3"/>
  <c r="P3488" i="3"/>
  <c r="P1795" i="3"/>
  <c r="P5987" i="3"/>
  <c r="P5056" i="3"/>
  <c r="P3707" i="3"/>
  <c r="P6060" i="3"/>
  <c r="P5767" i="3"/>
  <c r="P5478" i="3"/>
  <c r="P5186" i="3"/>
  <c r="P4898" i="3"/>
  <c r="P4610" i="3"/>
  <c r="P3396" i="3"/>
  <c r="P1514" i="3"/>
  <c r="P5107" i="3"/>
  <c r="P3238" i="3"/>
  <c r="P1357" i="3"/>
  <c r="P5722" i="3"/>
  <c r="P4793" i="3"/>
  <c r="P5995" i="3"/>
  <c r="P5705" i="3"/>
  <c r="P5413" i="3"/>
  <c r="P5125" i="3"/>
  <c r="P4837" i="3"/>
  <c r="P4549" i="3"/>
  <c r="P4327" i="3"/>
  <c r="P2514" i="3"/>
  <c r="P704" i="3"/>
  <c r="P4483" i="3"/>
  <c r="P2684" i="3"/>
  <c r="P909" i="3"/>
  <c r="P5841" i="3"/>
  <c r="P4396" i="3"/>
  <c r="P5994" i="3"/>
  <c r="P5704" i="3"/>
  <c r="P5412" i="3"/>
  <c r="P5124" i="3"/>
  <c r="P4836" i="3"/>
  <c r="P4548" i="3"/>
  <c r="P5493" i="3"/>
  <c r="P5201" i="3"/>
  <c r="P4913" i="3"/>
  <c r="P4628" i="3"/>
  <c r="P4336" i="3"/>
  <c r="P4048" i="3"/>
  <c r="P3757" i="3"/>
  <c r="P3465" i="3"/>
  <c r="P3174" i="3"/>
  <c r="P2883" i="3"/>
  <c r="P2598" i="3"/>
  <c r="P2301" i="3"/>
  <c r="P2011" i="3"/>
  <c r="P1719" i="3"/>
  <c r="P1427" i="3"/>
  <c r="P1114" i="3"/>
  <c r="P824" i="3"/>
  <c r="P4684" i="3"/>
  <c r="P4395" i="3"/>
  <c r="P4106" i="3"/>
  <c r="P3797" i="3"/>
  <c r="P3525" i="3"/>
  <c r="P3234" i="3"/>
  <c r="P2941" i="3"/>
  <c r="P2692" i="3"/>
  <c r="P2203" i="3"/>
  <c r="P1960" i="3"/>
  <c r="P1755" i="3"/>
  <c r="P1594" i="3"/>
  <c r="P1437" i="3"/>
  <c r="P1275" i="3"/>
  <c r="P1100" i="3"/>
  <c r="P941" i="3"/>
  <c r="P783" i="3"/>
  <c r="P627" i="3"/>
  <c r="P4454" i="3"/>
  <c r="P4297" i="3"/>
  <c r="P4141" i="3"/>
  <c r="P3985" i="3"/>
  <c r="P3829" i="3"/>
  <c r="P3669" i="3"/>
  <c r="P3495" i="3"/>
  <c r="P3354" i="3"/>
  <c r="P3197" i="3"/>
  <c r="P3037" i="3"/>
  <c r="P2880" i="3"/>
  <c r="P2715" i="3"/>
  <c r="P2558" i="3"/>
  <c r="P2398" i="3"/>
  <c r="P2238" i="3"/>
  <c r="P2080" i="3"/>
  <c r="P1923" i="3"/>
  <c r="P1766" i="3"/>
  <c r="P1605" i="3"/>
  <c r="P1448" i="3"/>
  <c r="P1268" i="3"/>
  <c r="P1111" i="3"/>
  <c r="P940" i="3"/>
  <c r="P782" i="3"/>
  <c r="P626" i="3"/>
  <c r="P4260" i="3"/>
  <c r="P4104" i="3"/>
  <c r="P3948" i="3"/>
  <c r="P3792" i="3"/>
  <c r="P3632" i="3"/>
  <c r="P3473" i="3"/>
  <c r="P3316" i="3"/>
  <c r="P3158" i="3"/>
  <c r="P2988" i="3"/>
  <c r="P2831" i="3"/>
  <c r="P2678" i="3"/>
  <c r="P2519" i="3"/>
  <c r="P2358" i="3"/>
  <c r="P2201" i="3"/>
  <c r="P2043" i="3"/>
  <c r="P1887" i="3"/>
  <c r="P1729" i="3"/>
  <c r="P1568" i="3"/>
  <c r="P1411" i="3"/>
  <c r="P1220" i="3"/>
  <c r="P1060" i="3"/>
  <c r="P903" i="3"/>
  <c r="P745" i="3"/>
  <c r="P4367" i="3"/>
  <c r="P4211" i="3"/>
  <c r="P4055" i="3"/>
  <c r="P3899" i="3"/>
  <c r="P3740" i="3"/>
  <c r="P3587" i="3"/>
  <c r="P3424" i="3"/>
  <c r="P3255" i="3"/>
  <c r="P3097" i="3"/>
  <c r="P2938" i="3"/>
  <c r="P2629" i="3"/>
  <c r="P2482" i="3"/>
  <c r="P2332" i="3"/>
  <c r="P2188" i="3"/>
  <c r="P2042" i="3"/>
  <c r="P1897" i="3"/>
  <c r="P1752" i="3"/>
  <c r="P1603" i="3"/>
  <c r="P1458" i="3"/>
  <c r="P1313" i="3"/>
  <c r="P1145" i="3"/>
  <c r="P998" i="3"/>
  <c r="P854" i="3"/>
  <c r="P708" i="3"/>
  <c r="P4523" i="3"/>
  <c r="P4378" i="3"/>
  <c r="P4234" i="3"/>
  <c r="P4090" i="3"/>
  <c r="P3946" i="3"/>
  <c r="P3812" i="3"/>
  <c r="P3654" i="3"/>
  <c r="P3492" i="3"/>
  <c r="P3363" i="3"/>
  <c r="P3218" i="3"/>
  <c r="P3070" i="3"/>
  <c r="P2925" i="3"/>
  <c r="P2640" i="3"/>
  <c r="P2493" i="3"/>
  <c r="P2344" i="3"/>
  <c r="P2199" i="3"/>
  <c r="P2053" i="3"/>
  <c r="P1908" i="3"/>
  <c r="P1763" i="3"/>
  <c r="P1614" i="3"/>
  <c r="P1469" i="3"/>
  <c r="P1325" i="3"/>
  <c r="P1158" i="3"/>
  <c r="P1009" i="3"/>
  <c r="P865" i="3"/>
  <c r="P719" i="3"/>
  <c r="P2675" i="3"/>
  <c r="P2746" i="3"/>
  <c r="P1822" i="3"/>
  <c r="P4728" i="3"/>
  <c r="P4762" i="3"/>
  <c r="P3750" i="3"/>
  <c r="P1846" i="3"/>
  <c r="P1336" i="3"/>
  <c r="P3943" i="3"/>
  <c r="P1637" i="3"/>
  <c r="P4735" i="3"/>
  <c r="P3285" i="3"/>
  <c r="P2120" i="3"/>
  <c r="P537" i="3"/>
  <c r="P2109" i="3"/>
  <c r="P2786" i="3"/>
  <c r="P1286" i="3"/>
  <c r="P5953" i="3"/>
  <c r="P4083" i="3"/>
  <c r="P4959" i="3"/>
  <c r="P3298" i="3"/>
  <c r="P6024" i="3"/>
  <c r="P5012" i="3"/>
  <c r="P2982" i="3"/>
  <c r="P5668" i="3"/>
  <c r="P4513" i="3"/>
  <c r="P2463" i="3"/>
  <c r="P5667" i="3"/>
  <c r="P5453" i="3"/>
  <c r="P3721" i="3"/>
  <c r="P2265" i="3"/>
  <c r="P785" i="3"/>
  <c r="P3498" i="3"/>
  <c r="P2155" i="3"/>
  <c r="P1063" i="3"/>
  <c r="P4261" i="3"/>
  <c r="P3474" i="3"/>
  <c r="P2832" i="3"/>
  <c r="P2044" i="3"/>
  <c r="P1400" i="3"/>
  <c r="P4380" i="3"/>
  <c r="P3583" i="3"/>
  <c r="P2795" i="3"/>
  <c r="P2165" i="3"/>
  <c r="P1519" i="3"/>
  <c r="P709" i="3"/>
  <c r="P3691" i="3"/>
  <c r="P2902" i="3"/>
  <c r="P2152" i="3"/>
  <c r="P1422" i="3"/>
  <c r="P672" i="3"/>
  <c r="P3910" i="3"/>
  <c r="P3180" i="3"/>
  <c r="P2448" i="3"/>
  <c r="P1727" i="3"/>
  <c r="P1120" i="3"/>
  <c r="P2774" i="3"/>
  <c r="P3806" i="3"/>
  <c r="P2725" i="3"/>
  <c r="P5764" i="3"/>
  <c r="P5895" i="3"/>
  <c r="P4390" i="3"/>
  <c r="P2816" i="3"/>
  <c r="P1131" i="3"/>
  <c r="P5061" i="3"/>
  <c r="P3504" i="3"/>
  <c r="P1894" i="3"/>
  <c r="P5432" i="3"/>
  <c r="P5980" i="3"/>
  <c r="P4233" i="3"/>
  <c r="P2504" i="3"/>
  <c r="P778" i="3"/>
  <c r="P4593" i="3"/>
  <c r="P2887" i="3"/>
  <c r="P1168" i="3"/>
  <c r="P5788" i="3"/>
  <c r="P5608" i="3"/>
  <c r="P3811" i="3"/>
  <c r="P1967" i="3"/>
  <c r="P5570" i="3"/>
  <c r="P3725" i="3"/>
  <c r="P1930" i="3"/>
  <c r="P5618" i="3"/>
  <c r="P4895" i="3"/>
  <c r="P4715" i="3"/>
  <c r="P2997" i="3"/>
  <c r="P1181" i="3"/>
  <c r="P4905" i="3"/>
  <c r="P3130" i="3"/>
  <c r="P1407" i="3"/>
  <c r="P5360" i="3"/>
  <c r="P5690" i="3"/>
  <c r="P3909" i="3"/>
  <c r="P2100" i="3"/>
  <c r="P5701" i="3"/>
  <c r="P3872" i="3"/>
  <c r="P2003" i="3"/>
  <c r="P5725" i="3"/>
  <c r="P5087" i="3"/>
  <c r="P5050" i="3"/>
  <c r="P3301" i="3"/>
  <c r="P1504" i="3"/>
  <c r="P5301" i="3"/>
  <c r="P3604" i="3"/>
  <c r="P1833" i="3"/>
  <c r="P5569" i="3"/>
  <c r="P4087" i="3"/>
  <c r="P2502" i="3"/>
  <c r="P922" i="3"/>
  <c r="P4915" i="3"/>
  <c r="P3347" i="3"/>
  <c r="P1771" i="3"/>
  <c r="P5627" i="3"/>
  <c r="P5334" i="3"/>
  <c r="P5046" i="3"/>
  <c r="P4759" i="3"/>
  <c r="P4470" i="3"/>
  <c r="P4181" i="3"/>
  <c r="P3893" i="3"/>
  <c r="P3601" i="3"/>
  <c r="P3309" i="3"/>
  <c r="P3017" i="3"/>
  <c r="P2731" i="3"/>
  <c r="P2438" i="3"/>
  <c r="P2145" i="3"/>
  <c r="P1855" i="3"/>
  <c r="P1561" i="3"/>
  <c r="P1251" i="3"/>
  <c r="P956" i="3"/>
  <c r="P666" i="3"/>
  <c r="P3773" i="3"/>
  <c r="P2026" i="3"/>
  <c r="P5699" i="3"/>
  <c r="P3978" i="3"/>
  <c r="P2243" i="3"/>
  <c r="P6040" i="3"/>
  <c r="P5589" i="3"/>
  <c r="P4095" i="3"/>
  <c r="P3137" i="3"/>
  <c r="P2810" i="3"/>
  <c r="P2498" i="3"/>
  <c r="P2204" i="3"/>
  <c r="P1913" i="3"/>
  <c r="P1619" i="3"/>
  <c r="P1330" i="3"/>
  <c r="P1014" i="3"/>
  <c r="P724" i="3"/>
  <c r="P4063" i="3"/>
  <c r="P2292" i="3"/>
  <c r="P6101" i="3"/>
  <c r="P4302" i="3"/>
  <c r="P2501" i="3"/>
  <c r="P667" i="3"/>
  <c r="P5625" i="3"/>
  <c r="P4203" i="3"/>
  <c r="P3149" i="3"/>
  <c r="P5852" i="3"/>
  <c r="P5564" i="3"/>
  <c r="P5271" i="3"/>
  <c r="P4983" i="3"/>
  <c r="P4832" i="3"/>
  <c r="P3141" i="3"/>
  <c r="P1382" i="3"/>
  <c r="P5167" i="3"/>
  <c r="P3443" i="3"/>
  <c r="P1721" i="3"/>
  <c r="P5926" i="3"/>
  <c r="P4996" i="3"/>
  <c r="P3683" i="3"/>
  <c r="P6048" i="3"/>
  <c r="P5755" i="3"/>
  <c r="P5462" i="3"/>
  <c r="P5174" i="3"/>
  <c r="P4886" i="3"/>
  <c r="P4598" i="3"/>
  <c r="P3328" i="3"/>
  <c r="P1442" i="3"/>
  <c r="P5035" i="3"/>
  <c r="P3152" i="3"/>
  <c r="P1240" i="3"/>
  <c r="P5639" i="3"/>
  <c r="P4721" i="3"/>
  <c r="P5983" i="3"/>
  <c r="P5693" i="3"/>
  <c r="P5401" i="3"/>
  <c r="P5113" i="3"/>
  <c r="P4825" i="3"/>
  <c r="P4537" i="3"/>
  <c r="P4243" i="3"/>
  <c r="P2445" i="3"/>
  <c r="P634" i="3"/>
  <c r="P4428" i="3"/>
  <c r="P2612" i="3"/>
  <c r="P837" i="3"/>
  <c r="P5781" i="3"/>
  <c r="P4347" i="3"/>
  <c r="P5982" i="3"/>
  <c r="P5692" i="3"/>
  <c r="P5400" i="3"/>
  <c r="P5112" i="3"/>
  <c r="P4824" i="3"/>
  <c r="P4536" i="3"/>
  <c r="P5481" i="3"/>
  <c r="P5189" i="3"/>
  <c r="P4901" i="3"/>
  <c r="P4616" i="3"/>
  <c r="P4324" i="3"/>
  <c r="P4036" i="3"/>
  <c r="P3745" i="3"/>
  <c r="P3453" i="3"/>
  <c r="P3162" i="3"/>
  <c r="P2871" i="3"/>
  <c r="P2586" i="3"/>
  <c r="P2289" i="3"/>
  <c r="P1999" i="3"/>
  <c r="P1707" i="3"/>
  <c r="P1415" i="3"/>
  <c r="P1102" i="3"/>
  <c r="P812" i="3"/>
  <c r="P4672" i="3"/>
  <c r="P4383" i="3"/>
  <c r="P4094" i="3"/>
  <c r="P3816" i="3"/>
  <c r="P3496" i="3"/>
  <c r="P3222" i="3"/>
  <c r="P2929" i="3"/>
  <c r="P2668" i="3"/>
  <c r="P2455" i="3"/>
  <c r="P2191" i="3"/>
  <c r="P1936" i="3"/>
  <c r="P1743" i="3"/>
  <c r="P1582" i="3"/>
  <c r="P1425" i="3"/>
  <c r="P1248" i="3"/>
  <c r="P1087" i="3"/>
  <c r="P929" i="3"/>
  <c r="P771" i="3"/>
  <c r="P602" i="3"/>
  <c r="P4417" i="3"/>
  <c r="P4285" i="3"/>
  <c r="P4129" i="3"/>
  <c r="P3973" i="3"/>
  <c r="P3827" i="3"/>
  <c r="P3657" i="3"/>
  <c r="P3509" i="3"/>
  <c r="P3342" i="3"/>
  <c r="P3183" i="3"/>
  <c r="P3025" i="3"/>
  <c r="P2856" i="3"/>
  <c r="P2703" i="3"/>
  <c r="P2546" i="3"/>
  <c r="P2383" i="3"/>
  <c r="P2226" i="3"/>
  <c r="P2068" i="3"/>
  <c r="P1911" i="3"/>
  <c r="P1754" i="3"/>
  <c r="P1593" i="3"/>
  <c r="P1436" i="3"/>
  <c r="P1259" i="3"/>
  <c r="P1086" i="3"/>
  <c r="P928" i="3"/>
  <c r="P770" i="3"/>
  <c r="P614" i="3"/>
  <c r="P4248" i="3"/>
  <c r="P4092" i="3"/>
  <c r="P3936" i="3"/>
  <c r="P3778" i="3"/>
  <c r="P3620" i="3"/>
  <c r="P3461" i="3"/>
  <c r="P3304" i="3"/>
  <c r="P3134" i="3"/>
  <c r="P2976" i="3"/>
  <c r="P2819" i="3"/>
  <c r="P2666" i="3"/>
  <c r="P2507" i="3"/>
  <c r="P2346" i="3"/>
  <c r="P2189" i="3"/>
  <c r="P2031" i="3"/>
  <c r="P1874" i="3"/>
  <c r="P1715" i="3"/>
  <c r="P1556" i="3"/>
  <c r="P1387" i="3"/>
  <c r="P1208" i="3"/>
  <c r="P1047" i="3"/>
  <c r="P891" i="3"/>
  <c r="P733" i="3"/>
  <c r="P4355" i="3"/>
  <c r="P4199" i="3"/>
  <c r="P4043" i="3"/>
  <c r="P3887" i="3"/>
  <c r="P3728" i="3"/>
  <c r="P3571" i="3"/>
  <c r="P3400" i="3"/>
  <c r="P3243" i="3"/>
  <c r="P3084" i="3"/>
  <c r="P2926" i="3"/>
  <c r="P2773" i="3"/>
  <c r="P2617" i="3"/>
  <c r="P2474" i="3"/>
  <c r="P2320" i="3"/>
  <c r="P2176" i="3"/>
  <c r="P2030" i="3"/>
  <c r="P1886" i="3"/>
  <c r="P1740" i="3"/>
  <c r="P1591" i="3"/>
  <c r="P1446" i="3"/>
  <c r="P1282" i="3"/>
  <c r="P1133" i="3"/>
  <c r="P986" i="3"/>
  <c r="P842" i="3"/>
  <c r="P696" i="3"/>
  <c r="P4511" i="3"/>
  <c r="P4366" i="3"/>
  <c r="P4222" i="3"/>
  <c r="P4078" i="3"/>
  <c r="P3934" i="3"/>
  <c r="P3790" i="3"/>
  <c r="P3642" i="3"/>
  <c r="P3506" i="3"/>
  <c r="P3351" i="3"/>
  <c r="P3206" i="3"/>
  <c r="P3058" i="3"/>
  <c r="P2913" i="3"/>
  <c r="P2772" i="3"/>
  <c r="P2628" i="3"/>
  <c r="P2481" i="3"/>
  <c r="P2331" i="3"/>
  <c r="P2187" i="3"/>
  <c r="P2041" i="3"/>
  <c r="P1896" i="3"/>
  <c r="P1751" i="3"/>
  <c r="P1602" i="3"/>
  <c r="P1457" i="3"/>
  <c r="P1312" i="3"/>
  <c r="P1144" i="3"/>
  <c r="P997" i="3"/>
  <c r="P853" i="3"/>
  <c r="P707" i="3"/>
  <c r="P4257" i="3"/>
  <c r="P4461" i="3"/>
  <c r="P5421" i="3"/>
  <c r="P4582" i="3"/>
  <c r="P1216" i="3"/>
  <c r="P5546" i="3"/>
  <c r="P4918" i="3"/>
  <c r="P3457" i="3"/>
  <c r="P788" i="3"/>
  <c r="P5310" i="3"/>
  <c r="P3869" i="3"/>
  <c r="P2414" i="3"/>
  <c r="P932" i="3"/>
  <c r="P3834" i="3"/>
  <c r="P3101" i="3"/>
  <c r="P1595" i="3"/>
  <c r="P2147" i="3"/>
  <c r="P6052" i="3"/>
  <c r="P5541" i="3"/>
  <c r="P1215" i="3"/>
  <c r="P4876" i="3"/>
  <c r="P5150" i="3"/>
  <c r="P4879" i="3"/>
  <c r="P5959" i="3"/>
  <c r="P4099" i="3"/>
  <c r="P5659" i="3"/>
  <c r="P5088" i="3"/>
  <c r="P4877" i="3"/>
  <c r="P3429" i="3"/>
  <c r="P1974" i="3"/>
  <c r="P4648" i="3"/>
  <c r="P3198" i="3"/>
  <c r="P1912" i="3"/>
  <c r="P1222" i="3"/>
  <c r="P4574" i="3"/>
  <c r="P3949" i="3"/>
  <c r="P3147" i="3"/>
  <c r="P2359" i="3"/>
  <c r="P1569" i="3"/>
  <c r="P904" i="3"/>
  <c r="P4224" i="3"/>
  <c r="P3426" i="3"/>
  <c r="P2642" i="3"/>
  <c r="P1850" i="3"/>
  <c r="P1023" i="3"/>
  <c r="P4019" i="3"/>
  <c r="P3219" i="3"/>
  <c r="P2452" i="3"/>
  <c r="P1714" i="3"/>
  <c r="P962" i="3"/>
  <c r="P4198" i="3"/>
  <c r="P3471" i="3"/>
  <c r="P2889" i="3"/>
  <c r="P2163" i="3"/>
  <c r="P1433" i="3"/>
  <c r="P683" i="3"/>
  <c r="P3716" i="3"/>
  <c r="P1160" i="3"/>
  <c r="P4151" i="3"/>
  <c r="P3195" i="3"/>
  <c r="P5703" i="3"/>
  <c r="P5847" i="3"/>
  <c r="P4329" i="3"/>
  <c r="P2747" i="3"/>
  <c r="P1057" i="3"/>
  <c r="P4989" i="3"/>
  <c r="P3433" i="3"/>
  <c r="P1821" i="3"/>
  <c r="P5132" i="3"/>
  <c r="P5943" i="3"/>
  <c r="P4161" i="3"/>
  <c r="P2430" i="3"/>
  <c r="P706" i="3"/>
  <c r="P4533" i="3"/>
  <c r="P2815" i="3"/>
  <c r="P1106" i="3"/>
  <c r="P5714" i="3"/>
  <c r="P5532" i="3"/>
  <c r="P3726" i="3"/>
  <c r="P1895" i="3"/>
  <c r="P5497" i="3"/>
  <c r="P3640" i="3"/>
  <c r="P1858" i="3"/>
  <c r="P5557" i="3"/>
  <c r="P4835" i="3"/>
  <c r="P4642" i="3"/>
  <c r="P2924" i="3"/>
  <c r="P1094" i="3"/>
  <c r="P4833" i="3"/>
  <c r="P3056" i="3"/>
  <c r="P1323" i="3"/>
  <c r="P5288" i="3"/>
  <c r="P5620" i="3"/>
  <c r="P3804" i="3"/>
  <c r="P2028" i="3"/>
  <c r="P5630" i="3"/>
  <c r="P3788" i="3"/>
  <c r="P1918" i="3"/>
  <c r="P5663" i="3"/>
  <c r="P5027" i="3"/>
  <c r="P4990" i="3"/>
  <c r="P3205" i="3"/>
  <c r="P1420" i="3"/>
  <c r="P5229" i="3"/>
  <c r="P3531" i="3"/>
  <c r="P1761" i="3"/>
  <c r="P5518" i="3"/>
  <c r="P4015" i="3"/>
  <c r="P2428" i="3"/>
  <c r="P850" i="3"/>
  <c r="P4855" i="3"/>
  <c r="P3286" i="3"/>
  <c r="P1697" i="3"/>
  <c r="P5616" i="3"/>
  <c r="P5322" i="3"/>
  <c r="P5034" i="3"/>
  <c r="P4747" i="3"/>
  <c r="P4458" i="3"/>
  <c r="P4169" i="3"/>
  <c r="P3881" i="3"/>
  <c r="P3593" i="3"/>
  <c r="P3297" i="3"/>
  <c r="P3005" i="3"/>
  <c r="P2719" i="3"/>
  <c r="P2426" i="3"/>
  <c r="P2133" i="3"/>
  <c r="P1843" i="3"/>
  <c r="P1543" i="3"/>
  <c r="P1239" i="3"/>
  <c r="P944" i="3"/>
  <c r="P657" i="3"/>
  <c r="P3699" i="3"/>
  <c r="P1953" i="3"/>
  <c r="P5628" i="3"/>
  <c r="P3906" i="3"/>
  <c r="P2171" i="3"/>
  <c r="P5988" i="3"/>
  <c r="P5511" i="3"/>
  <c r="P4035" i="3"/>
  <c r="P3113" i="3"/>
  <c r="P2798" i="3"/>
  <c r="P2486" i="3"/>
  <c r="P2192" i="3"/>
  <c r="P1901" i="3"/>
  <c r="P1607" i="3"/>
  <c r="P1317" i="3"/>
  <c r="P1002" i="3"/>
  <c r="P712" i="3"/>
  <c r="P3979" i="3"/>
  <c r="P2220" i="3"/>
  <c r="P6029" i="3"/>
  <c r="P4230" i="3"/>
  <c r="P2415" i="3"/>
  <c r="P6124" i="3"/>
  <c r="P5565" i="3"/>
  <c r="P4143" i="3"/>
  <c r="P2597" i="3"/>
  <c r="P5840" i="3"/>
  <c r="P5552" i="3"/>
  <c r="P5259" i="3"/>
  <c r="P4971" i="3"/>
  <c r="P4761" i="3"/>
  <c r="P3067" i="3"/>
  <c r="P1309" i="3"/>
  <c r="P5095" i="3"/>
  <c r="P3371" i="3"/>
  <c r="P1649" i="3"/>
  <c r="P5866" i="3"/>
  <c r="P4936" i="3"/>
  <c r="P3647" i="3"/>
  <c r="P6036" i="3"/>
  <c r="P5743" i="3"/>
  <c r="P5450" i="3"/>
  <c r="P5162" i="3"/>
  <c r="P4874" i="3"/>
  <c r="P5096" i="3"/>
  <c r="P3251" i="3"/>
  <c r="P1370" i="3"/>
  <c r="P4951" i="3"/>
  <c r="P3066" i="3"/>
  <c r="P1166" i="3"/>
  <c r="P6110" i="3"/>
  <c r="P4661" i="3"/>
  <c r="P5971" i="3"/>
  <c r="P5680" i="3"/>
  <c r="P5389" i="3"/>
  <c r="P5101" i="3"/>
  <c r="P4813" i="3"/>
  <c r="P4525" i="3"/>
  <c r="P4171" i="3"/>
  <c r="P2389" i="3"/>
  <c r="P6089" i="3"/>
  <c r="P4350" i="3"/>
  <c r="P2537" i="3"/>
  <c r="P775" i="3"/>
  <c r="P5721" i="3"/>
  <c r="P4299" i="3"/>
  <c r="P5970" i="3"/>
  <c r="P5679" i="3"/>
  <c r="P5388" i="3"/>
  <c r="P5100" i="3"/>
  <c r="P4812" i="3"/>
  <c r="P4524" i="3"/>
  <c r="P5465" i="3"/>
  <c r="P5177" i="3"/>
  <c r="P4889" i="3"/>
  <c r="P4601" i="3"/>
  <c r="P4312" i="3"/>
  <c r="P4024" i="3"/>
  <c r="P3733" i="3"/>
  <c r="P3441" i="3"/>
  <c r="P3150" i="3"/>
  <c r="P2859" i="3"/>
  <c r="P2574" i="3"/>
  <c r="P2277" i="3"/>
  <c r="P1987" i="3"/>
  <c r="P1695" i="3"/>
  <c r="P1403" i="3"/>
  <c r="P1089" i="3"/>
  <c r="P797" i="3"/>
  <c r="P4660" i="3"/>
  <c r="P4370" i="3"/>
  <c r="P4082" i="3"/>
  <c r="P3794" i="3"/>
  <c r="P3510" i="3"/>
  <c r="P3210" i="3"/>
  <c r="P2917" i="3"/>
  <c r="P2656" i="3"/>
  <c r="P2399" i="3"/>
  <c r="P2179" i="3"/>
  <c r="P1924" i="3"/>
  <c r="P1731" i="3"/>
  <c r="P1570" i="3"/>
  <c r="P1413" i="3"/>
  <c r="P1236" i="3"/>
  <c r="P1075" i="3"/>
  <c r="P917" i="3"/>
  <c r="P747" i="3"/>
  <c r="P4586" i="3"/>
  <c r="P4405" i="3"/>
  <c r="P4273" i="3"/>
  <c r="P4117" i="3"/>
  <c r="P3961" i="3"/>
  <c r="P3815" i="3"/>
  <c r="P3645" i="3"/>
  <c r="P3497" i="3"/>
  <c r="P3323" i="3"/>
  <c r="P3171" i="3"/>
  <c r="P3001" i="3"/>
  <c r="P2844" i="3"/>
  <c r="P2691" i="3"/>
  <c r="P2532" i="3"/>
  <c r="P2371" i="3"/>
  <c r="P2214" i="3"/>
  <c r="P2056" i="3"/>
  <c r="P1899" i="3"/>
  <c r="P1742" i="3"/>
  <c r="P1581" i="3"/>
  <c r="P1424" i="3"/>
  <c r="P1235" i="3"/>
  <c r="P1074" i="3"/>
  <c r="P910" i="3"/>
  <c r="P758" i="3"/>
  <c r="P601" i="3"/>
  <c r="P4236" i="3"/>
  <c r="P4080" i="3"/>
  <c r="P3924" i="3"/>
  <c r="P3766" i="3"/>
  <c r="P3608" i="3"/>
  <c r="P3449" i="3"/>
  <c r="P3280" i="3"/>
  <c r="P3122" i="3"/>
  <c r="P2963" i="3"/>
  <c r="P2807" i="3"/>
  <c r="P2654" i="3"/>
  <c r="P2495" i="3"/>
  <c r="P2333" i="3"/>
  <c r="P2177" i="3"/>
  <c r="P2019" i="3"/>
  <c r="P1862" i="3"/>
  <c r="P1703" i="3"/>
  <c r="P1531" i="3"/>
  <c r="P1375" i="3"/>
  <c r="P1196" i="3"/>
  <c r="P1035" i="3"/>
  <c r="P879" i="3"/>
  <c r="P721" i="3"/>
  <c r="P4343" i="3"/>
  <c r="P4187" i="3"/>
  <c r="P4031" i="3"/>
  <c r="P3875" i="3"/>
  <c r="P3715" i="3"/>
  <c r="P3546" i="3"/>
  <c r="P3388" i="3"/>
  <c r="P3231" i="3"/>
  <c r="P3071" i="3"/>
  <c r="P2914" i="3"/>
  <c r="P2761" i="3"/>
  <c r="P2605" i="3"/>
  <c r="P2449" i="3"/>
  <c r="P2308" i="3"/>
  <c r="P2164" i="3"/>
  <c r="P2018" i="3"/>
  <c r="P1873" i="3"/>
  <c r="P1728" i="3"/>
  <c r="P1579" i="3"/>
  <c r="P1434" i="3"/>
  <c r="P1266" i="3"/>
  <c r="P1121" i="3"/>
  <c r="P974" i="3"/>
  <c r="P831" i="3"/>
  <c r="P684" i="3"/>
  <c r="P4499" i="3"/>
  <c r="P4354" i="3"/>
  <c r="P4210" i="3"/>
  <c r="P4066" i="3"/>
  <c r="P3922" i="3"/>
  <c r="P3776" i="3"/>
  <c r="P3630" i="3"/>
  <c r="P3483" i="3"/>
  <c r="P3339" i="3"/>
  <c r="P3194" i="3"/>
  <c r="P3046" i="3"/>
  <c r="P2901" i="3"/>
  <c r="P2760" i="3"/>
  <c r="P2616" i="3"/>
  <c r="P2319" i="3"/>
  <c r="P2175" i="3"/>
  <c r="P2029" i="3"/>
  <c r="P1884" i="3"/>
  <c r="P1739" i="3"/>
  <c r="P1590" i="3"/>
  <c r="P1445" i="3"/>
  <c r="P1281" i="3"/>
  <c r="P1132" i="3"/>
  <c r="P985" i="3"/>
  <c r="P841" i="3"/>
  <c r="P695" i="3"/>
  <c r="P5645" i="3"/>
  <c r="P4929" i="3"/>
  <c r="P1773" i="3"/>
  <c r="P5871" i="3"/>
  <c r="P2355" i="3"/>
  <c r="P1019" i="3"/>
  <c r="P5434" i="3"/>
  <c r="P1785" i="3"/>
  <c r="P1020" i="3"/>
  <c r="P5547" i="3"/>
  <c r="P3700" i="3"/>
  <c r="P3119" i="3"/>
  <c r="P5444" i="3"/>
  <c r="P3226" i="3"/>
  <c r="P4446" i="3"/>
  <c r="P2993" i="3"/>
  <c r="P1536" i="3"/>
  <c r="P1881" i="3"/>
  <c r="P5927" i="3"/>
  <c r="P990" i="3"/>
  <c r="P4170" i="3"/>
  <c r="P6121" i="3"/>
  <c r="P2995" i="3"/>
  <c r="P5806" i="3"/>
  <c r="P5438" i="3"/>
  <c r="P1278" i="3"/>
  <c r="P4612" i="3"/>
  <c r="P534" i="3"/>
  <c r="P4278" i="3"/>
  <c r="P5958" i="3"/>
  <c r="P4512" i="3"/>
  <c r="P4300" i="3"/>
  <c r="P2561" i="3"/>
  <c r="P1077" i="3"/>
  <c r="P3782" i="3"/>
  <c r="P2372" i="3"/>
  <c r="P1401" i="3"/>
  <c r="P4435" i="3"/>
  <c r="P3633" i="3"/>
  <c r="P2679" i="3"/>
  <c r="P1730" i="3"/>
  <c r="P746" i="3"/>
  <c r="P3753" i="3"/>
  <c r="P3110" i="3"/>
  <c r="P2321" i="3"/>
  <c r="P1363" i="3"/>
  <c r="P4331" i="3"/>
  <c r="P3534" i="3"/>
  <c r="P2749" i="3"/>
  <c r="P2006" i="3"/>
  <c r="P1257" i="3"/>
  <c r="P4487" i="3"/>
  <c r="P3763" i="3"/>
  <c r="P3034" i="3"/>
  <c r="P2307" i="3"/>
  <c r="P1578" i="3"/>
  <c r="P830" i="3"/>
  <c r="P2927" i="3"/>
  <c r="P3352" i="3"/>
  <c r="P5243" i="3"/>
  <c r="P5398" i="3"/>
  <c r="P3837" i="3"/>
  <c r="P2246" i="3"/>
  <c r="P6103" i="3"/>
  <c r="P4545" i="3"/>
  <c r="P2972" i="3"/>
  <c r="P1359" i="3"/>
  <c r="P5740" i="3"/>
  <c r="P5422" i="3"/>
  <c r="P3629" i="3"/>
  <c r="P1955" i="3"/>
  <c r="P5738" i="3"/>
  <c r="P4028" i="3"/>
  <c r="P2329" i="3"/>
  <c r="P6042" i="3"/>
  <c r="P5183" i="3"/>
  <c r="P4966" i="3"/>
  <c r="P3167" i="3"/>
  <c r="P1372" i="3"/>
  <c r="P4953" i="3"/>
  <c r="P3118" i="3"/>
  <c r="P1310" i="3"/>
  <c r="P5993" i="3"/>
  <c r="P5859" i="3"/>
  <c r="P4137" i="3"/>
  <c r="P2406" i="3"/>
  <c r="P6055" i="3"/>
  <c r="P4316" i="3"/>
  <c r="P2553" i="3"/>
  <c r="P801" i="3"/>
  <c r="P5678" i="3"/>
  <c r="P5098" i="3"/>
  <c r="P3265" i="3"/>
  <c r="P1492" i="3"/>
  <c r="P5073" i="3"/>
  <c r="P3252" i="3"/>
  <c r="P1347" i="3"/>
  <c r="P5252" i="3"/>
  <c r="P4643" i="3"/>
  <c r="P4462" i="3"/>
  <c r="P2687" i="3"/>
  <c r="P888" i="3"/>
  <c r="P4750" i="3"/>
  <c r="P3032" i="3"/>
  <c r="P1204" i="3"/>
  <c r="P5144" i="3"/>
  <c r="P3542" i="3"/>
  <c r="P1977" i="3"/>
  <c r="P5928" i="3"/>
  <c r="P4387" i="3"/>
  <c r="P2825" i="3"/>
  <c r="P1202" i="3"/>
  <c r="P5513" i="3"/>
  <c r="P5238" i="3"/>
  <c r="P4950" i="3"/>
  <c r="P4663" i="3"/>
  <c r="P4373" i="3"/>
  <c r="P4085" i="3"/>
  <c r="P3807" i="3"/>
  <c r="P3487" i="3"/>
  <c r="P3213" i="3"/>
  <c r="P2920" i="3"/>
  <c r="P2635" i="3"/>
  <c r="P2338" i="3"/>
  <c r="P2048" i="3"/>
  <c r="P1758" i="3"/>
  <c r="P1464" i="3"/>
  <c r="P1151" i="3"/>
  <c r="P860" i="3"/>
  <c r="P4976" i="3"/>
  <c r="P3203" i="3"/>
  <c r="P1430" i="3"/>
  <c r="P5119" i="3"/>
  <c r="P3395" i="3"/>
  <c r="P1685" i="3"/>
  <c r="P6003" i="3"/>
  <c r="P5092" i="3"/>
  <c r="P3695" i="3"/>
  <c r="P3003" i="3"/>
  <c r="P2717" i="3"/>
  <c r="P2400" i="3"/>
  <c r="P2106" i="3"/>
  <c r="P1816" i="3"/>
  <c r="P1522" i="3"/>
  <c r="P1211" i="3"/>
  <c r="P918" i="3"/>
  <c r="P628" i="3"/>
  <c r="P3456" i="3"/>
  <c r="P1698" i="3"/>
  <c r="P5529" i="3"/>
  <c r="P3735" i="3"/>
  <c r="P1856" i="3"/>
  <c r="P6099" i="3"/>
  <c r="P5164" i="3"/>
  <c r="P3798" i="3"/>
  <c r="P6049" i="3"/>
  <c r="P5756" i="3"/>
  <c r="P5463" i="3"/>
  <c r="P5175" i="3"/>
  <c r="P4887" i="3"/>
  <c r="P4267" i="3"/>
  <c r="P2552" i="3"/>
  <c r="P764" i="3"/>
  <c r="P4567" i="3"/>
  <c r="P2861" i="3"/>
  <c r="P1104" i="3"/>
  <c r="P5974" i="3"/>
  <c r="P4564" i="3"/>
  <c r="P3404" i="3"/>
  <c r="P5948" i="3"/>
  <c r="P5657" i="3"/>
  <c r="P5366" i="3"/>
  <c r="P5078" i="3"/>
  <c r="P4791" i="3"/>
  <c r="P4592" i="3"/>
  <c r="P2685" i="3"/>
  <c r="P800" i="3"/>
  <c r="P4440" i="3"/>
  <c r="P2513" i="3"/>
  <c r="P703" i="3"/>
  <c r="P5696" i="3"/>
  <c r="P4239" i="3"/>
  <c r="P5886" i="3"/>
  <c r="P5598" i="3"/>
  <c r="P5305" i="3"/>
  <c r="P5017" i="3"/>
  <c r="P4730" i="3"/>
  <c r="P4416" i="3"/>
  <c r="P3663" i="3"/>
  <c r="P1845" i="3"/>
  <c r="P5568" i="3"/>
  <c r="P3786" i="3"/>
  <c r="P2049" i="3"/>
  <c r="P5867" i="3"/>
  <c r="P5320" i="3"/>
  <c r="P3783" i="3"/>
  <c r="P5885" i="3"/>
  <c r="P5597" i="3"/>
  <c r="P5304" i="3"/>
  <c r="P5016" i="3"/>
  <c r="P4729" i="3"/>
  <c r="P4415" i="3"/>
  <c r="P5381" i="3"/>
  <c r="P5093" i="3"/>
  <c r="P4805" i="3"/>
  <c r="P4517" i="3"/>
  <c r="P4228" i="3"/>
  <c r="P3940" i="3"/>
  <c r="P3648" i="3"/>
  <c r="P3357" i="3"/>
  <c r="P3064" i="3"/>
  <c r="P2778" i="3"/>
  <c r="P2487" i="3"/>
  <c r="P2193" i="3"/>
  <c r="P1902" i="3"/>
  <c r="P1608" i="3"/>
  <c r="P1318" i="3"/>
  <c r="P1003" i="3"/>
  <c r="P713" i="3"/>
  <c r="P4575" i="3"/>
  <c r="P4286" i="3"/>
  <c r="P3998" i="3"/>
  <c r="P3706" i="3"/>
  <c r="P3415" i="3"/>
  <c r="P3124" i="3"/>
  <c r="P2881" i="3"/>
  <c r="P2632" i="3"/>
  <c r="P2360" i="3"/>
  <c r="P2105" i="3"/>
  <c r="P1900" i="3"/>
  <c r="P1705" i="3"/>
  <c r="P1549" i="3"/>
  <c r="P1389" i="3"/>
  <c r="P1210" i="3"/>
  <c r="P1037" i="3"/>
  <c r="P881" i="3"/>
  <c r="P723" i="3"/>
  <c r="P4562" i="3"/>
  <c r="P4423" i="3"/>
  <c r="P4249" i="3"/>
  <c r="P4093" i="3"/>
  <c r="P3937" i="3"/>
  <c r="P3779" i="3"/>
  <c r="P3621" i="3"/>
  <c r="P3462" i="3"/>
  <c r="P3293" i="3"/>
  <c r="P3135" i="3"/>
  <c r="P2977" i="3"/>
  <c r="P2820" i="3"/>
  <c r="P2667" i="3"/>
  <c r="P2508" i="3"/>
  <c r="P2347" i="3"/>
  <c r="P2190" i="3"/>
  <c r="P2032" i="3"/>
  <c r="P1875" i="3"/>
  <c r="P1716" i="3"/>
  <c r="P1548" i="3"/>
  <c r="P1388" i="3"/>
  <c r="P1209" i="3"/>
  <c r="P1048" i="3"/>
  <c r="P892" i="3"/>
  <c r="P734" i="3"/>
  <c r="P4368" i="3"/>
  <c r="P4212" i="3"/>
  <c r="P4056" i="3"/>
  <c r="P3900" i="3"/>
  <c r="P3741" i="3"/>
  <c r="P3572" i="3"/>
  <c r="P3413" i="3"/>
  <c r="P3256" i="3"/>
  <c r="P3098" i="3"/>
  <c r="P2939" i="3"/>
  <c r="P2630" i="3"/>
  <c r="P2309" i="3"/>
  <c r="P2153" i="3"/>
  <c r="P1995" i="3"/>
  <c r="P1825" i="3"/>
  <c r="P1667" i="3"/>
  <c r="P1507" i="3"/>
  <c r="P1351" i="3"/>
  <c r="P1172" i="3"/>
  <c r="P1011" i="3"/>
  <c r="P855" i="3"/>
  <c r="P697" i="3"/>
  <c r="P4319" i="3"/>
  <c r="P4163" i="3"/>
  <c r="P4007" i="3"/>
  <c r="P3839" i="3"/>
  <c r="P3679" i="3"/>
  <c r="P3520" i="3"/>
  <c r="P3364" i="3"/>
  <c r="P3207" i="3"/>
  <c r="P3047" i="3"/>
  <c r="P2890" i="3"/>
  <c r="P2737" i="3"/>
  <c r="P2581" i="3"/>
  <c r="P2432" i="3"/>
  <c r="P2284" i="3"/>
  <c r="P2139" i="3"/>
  <c r="P1994" i="3"/>
  <c r="P1849" i="3"/>
  <c r="P1702" i="3"/>
  <c r="P1555" i="3"/>
  <c r="P1410" i="3"/>
  <c r="P1245" i="3"/>
  <c r="P1096" i="3"/>
  <c r="P950" i="3"/>
  <c r="P807" i="3"/>
  <c r="P650" i="3"/>
  <c r="P4475" i="3"/>
  <c r="P4330" i="3"/>
  <c r="P4186" i="3"/>
  <c r="P4042" i="3"/>
  <c r="P3898" i="3"/>
  <c r="P3751" i="3"/>
  <c r="P3606" i="3"/>
  <c r="P3459" i="3"/>
  <c r="P3314" i="3"/>
  <c r="P3168" i="3"/>
  <c r="P3022" i="3"/>
  <c r="P2877" i="3"/>
  <c r="P2736" i="3"/>
  <c r="P2592" i="3"/>
  <c r="P2451" i="3"/>
  <c r="P2295" i="3"/>
  <c r="P2151" i="3"/>
  <c r="P2005" i="3"/>
  <c r="P1860" i="3"/>
  <c r="P1713" i="3"/>
  <c r="P1566" i="3"/>
  <c r="P1421" i="3"/>
  <c r="P1256" i="3"/>
  <c r="P1108" i="3"/>
  <c r="P961" i="3"/>
  <c r="P818" i="3"/>
  <c r="P671" i="3"/>
  <c r="P5111" i="3"/>
  <c r="P5254" i="3"/>
  <c r="P3713" i="3"/>
  <c r="P2124" i="3"/>
  <c r="P5967" i="3"/>
  <c r="P4442" i="3"/>
  <c r="P2827" i="3"/>
  <c r="P1192" i="3"/>
  <c r="P5596" i="3"/>
  <c r="P5302" i="3"/>
  <c r="P3505" i="3"/>
  <c r="P1810" i="3"/>
  <c r="P5582" i="3"/>
  <c r="P3884" i="3"/>
  <c r="P2185" i="3"/>
  <c r="P5881" i="3"/>
  <c r="P5039" i="3"/>
  <c r="P4822" i="3"/>
  <c r="P3021" i="3"/>
  <c r="P1205" i="3"/>
  <c r="P4774" i="3"/>
  <c r="P2935" i="3"/>
  <c r="P1156" i="3"/>
  <c r="P5848" i="3"/>
  <c r="P5702" i="3"/>
  <c r="P3993" i="3"/>
  <c r="P2258" i="3"/>
  <c r="P5918" i="3"/>
  <c r="P4196" i="3"/>
  <c r="P2393" i="3"/>
  <c r="P681" i="3"/>
  <c r="P5548" i="3"/>
  <c r="P4954" i="3"/>
  <c r="P3107" i="3"/>
  <c r="P1348" i="3"/>
  <c r="P4917" i="3"/>
  <c r="P3068" i="3"/>
  <c r="P1180" i="3"/>
  <c r="P6081" i="3"/>
  <c r="P6104" i="3"/>
  <c r="P4305" i="3"/>
  <c r="P2540" i="3"/>
  <c r="P766" i="3"/>
  <c r="P4605" i="3"/>
  <c r="P2875" i="3"/>
  <c r="P1055" i="3"/>
  <c r="P4988" i="3"/>
  <c r="P3444" i="3"/>
  <c r="P1869" i="3"/>
  <c r="P5808" i="3"/>
  <c r="P4266" i="3"/>
  <c r="P2696" i="3"/>
  <c r="P1079" i="3"/>
  <c r="P5507" i="3"/>
  <c r="P5214" i="3"/>
  <c r="P4926" i="3"/>
  <c r="P4638" i="3"/>
  <c r="P4349" i="3"/>
  <c r="P4061" i="3"/>
  <c r="P3771" i="3"/>
  <c r="P3478" i="3"/>
  <c r="P3189" i="3"/>
  <c r="P2896" i="3"/>
  <c r="P2611" i="3"/>
  <c r="P2314" i="3"/>
  <c r="P2024" i="3"/>
  <c r="P1734" i="3"/>
  <c r="P1440" i="3"/>
  <c r="P1127" i="3"/>
  <c r="P836" i="3"/>
  <c r="P4820" i="3"/>
  <c r="P3055" i="3"/>
  <c r="P1262" i="3"/>
  <c r="P4999" i="3"/>
  <c r="P3262" i="3"/>
  <c r="P1538" i="3"/>
  <c r="P5878" i="3"/>
  <c r="P4948" i="3"/>
  <c r="P3623" i="3"/>
  <c r="P2979" i="3"/>
  <c r="P2681" i="3"/>
  <c r="P2373" i="3"/>
  <c r="P2082" i="3"/>
  <c r="P1792" i="3"/>
  <c r="P1498" i="3"/>
  <c r="P1187" i="3"/>
  <c r="P894" i="3"/>
  <c r="P603" i="3"/>
  <c r="P3311" i="3"/>
  <c r="P1539" i="3"/>
  <c r="P5371" i="3"/>
  <c r="P3594" i="3"/>
  <c r="P1709" i="3"/>
  <c r="P5975" i="3"/>
  <c r="P5044" i="3"/>
  <c r="P3720" i="3"/>
  <c r="P6025" i="3"/>
  <c r="P5732" i="3"/>
  <c r="P5439" i="3"/>
  <c r="P5151" i="3"/>
  <c r="P4863" i="3"/>
  <c r="P4111" i="3"/>
  <c r="P2404" i="3"/>
  <c r="P659" i="3"/>
  <c r="P4410" i="3"/>
  <c r="P2720" i="3"/>
  <c r="P957" i="3"/>
  <c r="P5853" i="3"/>
  <c r="P4407" i="3"/>
  <c r="P3356" i="3"/>
  <c r="P5923" i="3"/>
  <c r="P5636" i="3"/>
  <c r="P5342" i="3"/>
  <c r="P5054" i="3"/>
  <c r="P4767" i="3"/>
  <c r="P4448" i="3"/>
  <c r="P2526" i="3"/>
  <c r="P620" i="3"/>
  <c r="P4242" i="3"/>
  <c r="P2364" i="3"/>
  <c r="P658" i="3"/>
  <c r="P5577" i="3"/>
  <c r="P4119" i="3"/>
  <c r="P5862" i="3"/>
  <c r="P5574" i="3"/>
  <c r="P5281" i="3"/>
  <c r="P4993" i="3"/>
  <c r="P4706" i="3"/>
  <c r="P4434" i="3"/>
  <c r="P3516" i="3"/>
  <c r="P1710" i="3"/>
  <c r="P5431" i="3"/>
  <c r="P3650" i="3"/>
  <c r="P1904" i="3"/>
  <c r="P5661" i="3"/>
  <c r="P5212" i="3"/>
  <c r="P6107" i="3"/>
  <c r="P5861" i="3"/>
  <c r="P5573" i="3"/>
  <c r="P5280" i="3"/>
  <c r="P4992" i="3"/>
  <c r="P4705" i="3"/>
  <c r="P4433" i="3"/>
  <c r="P5357" i="3"/>
  <c r="P5069" i="3"/>
  <c r="P4782" i="3"/>
  <c r="P4493" i="3"/>
  <c r="P4204" i="3"/>
  <c r="P3916" i="3"/>
  <c r="P3624" i="3"/>
  <c r="P3332" i="3"/>
  <c r="P3040" i="3"/>
  <c r="P2754" i="3"/>
  <c r="P2461" i="3"/>
  <c r="P2169" i="3"/>
  <c r="P1878" i="3"/>
  <c r="P1584" i="3"/>
  <c r="P1271" i="3"/>
  <c r="P979" i="3"/>
  <c r="P689" i="3"/>
  <c r="P4551" i="3"/>
  <c r="P4262" i="3"/>
  <c r="P3974" i="3"/>
  <c r="P3682" i="3"/>
  <c r="P3391" i="3"/>
  <c r="P3100" i="3"/>
  <c r="P2833" i="3"/>
  <c r="P2620" i="3"/>
  <c r="P2348" i="3"/>
  <c r="P2081" i="3"/>
  <c r="P1889" i="3"/>
  <c r="P1693" i="3"/>
  <c r="P1533" i="3"/>
  <c r="P1377" i="3"/>
  <c r="P1186" i="3"/>
  <c r="P1025" i="3"/>
  <c r="P869" i="3"/>
  <c r="P711" i="3"/>
  <c r="P4550" i="3"/>
  <c r="P4394" i="3"/>
  <c r="P4237" i="3"/>
  <c r="P4081" i="3"/>
  <c r="P3925" i="3"/>
  <c r="P3767" i="3"/>
  <c r="P3609" i="3"/>
  <c r="P3438" i="3"/>
  <c r="P3281" i="3"/>
  <c r="P3123" i="3"/>
  <c r="P2964" i="3"/>
  <c r="P2808" i="3"/>
  <c r="P2655" i="3"/>
  <c r="P2496" i="3"/>
  <c r="P2334" i="3"/>
  <c r="P2178" i="3"/>
  <c r="P2020" i="3"/>
  <c r="P1863" i="3"/>
  <c r="P1692" i="3"/>
  <c r="P1532" i="3"/>
  <c r="P1376" i="3"/>
  <c r="P1197" i="3"/>
  <c r="P1036" i="3"/>
  <c r="P880" i="3"/>
  <c r="P722" i="3"/>
  <c r="P4356" i="3"/>
  <c r="P4200" i="3"/>
  <c r="P4044" i="3"/>
  <c r="P3888" i="3"/>
  <c r="P3244" i="3"/>
  <c r="P3086" i="3"/>
  <c r="P2618" i="3"/>
  <c r="P2450" i="3"/>
  <c r="P2297" i="3"/>
  <c r="P2140" i="3"/>
  <c r="P1970" i="3"/>
  <c r="P1813" i="3"/>
  <c r="P1655" i="3"/>
  <c r="P1495" i="3"/>
  <c r="P843" i="3"/>
  <c r="P3983" i="3"/>
  <c r="P5063" i="3"/>
  <c r="P2052" i="3"/>
  <c r="P2758" i="3"/>
  <c r="P5218" i="3"/>
  <c r="P5519" i="3"/>
  <c r="P5809" i="3"/>
  <c r="P2948" i="3"/>
  <c r="P2863" i="3"/>
  <c r="P2390" i="3"/>
  <c r="P5834" i="3"/>
  <c r="P6126" i="3"/>
  <c r="P3033" i="3"/>
  <c r="P2996" i="3"/>
  <c r="P6032" i="3"/>
  <c r="P694" i="3"/>
  <c r="P1007" i="3"/>
  <c r="P1796" i="3"/>
  <c r="P2624" i="3"/>
  <c r="P5202" i="3"/>
  <c r="P4337" i="3"/>
  <c r="P3466" i="3"/>
  <c r="P2599" i="3"/>
  <c r="P1720" i="3"/>
  <c r="P825" i="3"/>
  <c r="P1191" i="3"/>
  <c r="P1465" i="3"/>
  <c r="P3591" i="3"/>
  <c r="P2361" i="3"/>
  <c r="P1486" i="3"/>
  <c r="P5036" i="3"/>
  <c r="P5299" i="3"/>
  <c r="P5914" i="3"/>
  <c r="P6013" i="3"/>
  <c r="P5139" i="3"/>
  <c r="P2328" i="3"/>
  <c r="P2648" i="3"/>
  <c r="P4359" i="3"/>
  <c r="P5623" i="3"/>
  <c r="P4755" i="3"/>
  <c r="P6065" i="3"/>
  <c r="P6100" i="3"/>
  <c r="P5850" i="3"/>
  <c r="P4981" i="3"/>
  <c r="P3420" i="3"/>
  <c r="P3578" i="3"/>
  <c r="P5140" i="3"/>
  <c r="P5561" i="3"/>
  <c r="P4693" i="3"/>
  <c r="P5057" i="3"/>
  <c r="P4192" i="3"/>
  <c r="P3325" i="3"/>
  <c r="P2457" i="3"/>
  <c r="P1572" i="3"/>
  <c r="P677" i="3"/>
  <c r="P3962" i="3"/>
  <c r="P3088" i="3"/>
  <c r="P2335" i="3"/>
  <c r="P1681" i="3"/>
  <c r="P1174" i="3"/>
  <c r="P699" i="3"/>
  <c r="P4225" i="3"/>
  <c r="P3754" i="3"/>
  <c r="P3269" i="3"/>
  <c r="P2796" i="3"/>
  <c r="P2322" i="3"/>
  <c r="P1839" i="3"/>
  <c r="P1364" i="3"/>
  <c r="P868" i="3"/>
  <c r="P4188" i="3"/>
  <c r="P3704" i="3"/>
  <c r="P3232" i="3"/>
  <c r="P2762" i="3"/>
  <c r="P2285" i="3"/>
  <c r="P1801" i="3"/>
  <c r="P1327" i="3"/>
  <c r="P803" i="3"/>
  <c r="P4127" i="3"/>
  <c r="P3655" i="3"/>
  <c r="P3181" i="3"/>
  <c r="P2818" i="3"/>
  <c r="P2381" i="3"/>
  <c r="P1981" i="3"/>
  <c r="P1666" i="3"/>
  <c r="P1350" i="3"/>
  <c r="P926" i="3"/>
  <c r="P612" i="3"/>
  <c r="P4174" i="3"/>
  <c r="P3862" i="3"/>
  <c r="P3545" i="3"/>
  <c r="P3144" i="3"/>
  <c r="P2829" i="3"/>
  <c r="P2431" i="3"/>
  <c r="P2113" i="3"/>
  <c r="P1799" i="3"/>
  <c r="P1397" i="3"/>
  <c r="P1058" i="3"/>
  <c r="P649" i="3"/>
  <c r="P1043" i="3"/>
  <c r="P1031" i="3"/>
  <c r="P983" i="3"/>
  <c r="P933" i="3"/>
  <c r="P2290" i="3"/>
  <c r="P2954" i="3"/>
  <c r="P4924" i="3"/>
  <c r="P3283" i="3"/>
  <c r="P4682" i="3"/>
  <c r="P4392" i="3"/>
  <c r="P1250" i="3"/>
  <c r="P1497" i="3"/>
  <c r="P3099" i="3"/>
  <c r="P698" i="3"/>
  <c r="P2103" i="3"/>
  <c r="P3484" i="3"/>
  <c r="P1518" i="3"/>
  <c r="P3714" i="3"/>
  <c r="P1968" i="3"/>
  <c r="P4751" i="3"/>
  <c r="P4206" i="3"/>
  <c r="P2983" i="3"/>
  <c r="P1454" i="3"/>
  <c r="P4362" i="3"/>
  <c r="P4059" i="3"/>
  <c r="P4980" i="3"/>
  <c r="P1866" i="3"/>
  <c r="P1864" i="3"/>
  <c r="P2952" i="3"/>
  <c r="P3864" i="3"/>
  <c r="P1483" i="3"/>
  <c r="P2518" i="3"/>
  <c r="P4306" i="3"/>
  <c r="P2247" i="3"/>
  <c r="P4280" i="3"/>
  <c r="P4786" i="3"/>
  <c r="P5482" i="3"/>
  <c r="P2898" i="3"/>
  <c r="P1394" i="3"/>
  <c r="P5733" i="3"/>
  <c r="P5257" i="3"/>
  <c r="P5333" i="3"/>
  <c r="P4238" i="3"/>
  <c r="P3901" i="3"/>
  <c r="P1012" i="3"/>
  <c r="P1946" i="3"/>
  <c r="P2866" i="3"/>
  <c r="P648" i="3"/>
  <c r="P2555" i="3"/>
  <c r="P5351" i="3"/>
  <c r="P4727" i="3"/>
  <c r="P4062" i="3"/>
  <c r="P1090" i="3"/>
  <c r="P858" i="3"/>
  <c r="P5671" i="3"/>
  <c r="P5245" i="3"/>
  <c r="P5321" i="3"/>
  <c r="P943" i="3"/>
  <c r="P832" i="3"/>
  <c r="P1496" i="3"/>
  <c r="P2409" i="3"/>
  <c r="P3315" i="3"/>
  <c r="P638" i="3"/>
  <c r="P2138" i="3"/>
  <c r="P1528" i="3"/>
  <c r="P5560" i="3"/>
  <c r="P5800" i="3"/>
  <c r="P4590" i="3"/>
  <c r="P2633" i="3"/>
  <c r="P3847" i="3"/>
  <c r="P2061" i="3"/>
  <c r="P5813" i="3"/>
  <c r="P1829" i="3"/>
  <c r="P1316" i="3"/>
  <c r="P2454" i="3"/>
  <c r="P3353" i="3"/>
  <c r="P4247" i="3"/>
  <c r="P1678" i="3"/>
  <c r="P3557" i="3"/>
  <c r="P1409" i="3"/>
  <c r="P5003" i="3"/>
  <c r="P1979" i="3"/>
  <c r="P2710" i="3"/>
  <c r="P5134" i="3"/>
  <c r="P5433" i="3"/>
  <c r="P5737" i="3"/>
  <c r="P2864" i="3"/>
  <c r="P2791" i="3"/>
  <c r="P5559" i="3"/>
  <c r="P5762" i="3"/>
  <c r="P6078" i="3"/>
  <c r="P2960" i="3"/>
  <c r="P2923" i="3"/>
  <c r="P5956" i="3"/>
  <c r="P682" i="3"/>
  <c r="P947" i="3"/>
  <c r="P1736" i="3"/>
  <c r="P2563" i="3"/>
  <c r="P5190" i="3"/>
  <c r="P4325" i="3"/>
  <c r="P3454" i="3"/>
  <c r="P2587" i="3"/>
  <c r="P1708" i="3"/>
  <c r="P813" i="3"/>
  <c r="P1117" i="3"/>
  <c r="P1393" i="3"/>
  <c r="P3538" i="3"/>
  <c r="P2349" i="3"/>
  <c r="P1474" i="3"/>
  <c r="P4952" i="3"/>
  <c r="P5215" i="3"/>
  <c r="P5854" i="3"/>
  <c r="P6001" i="3"/>
  <c r="P5127" i="3"/>
  <c r="P2268" i="3"/>
  <c r="P2576" i="3"/>
  <c r="P4287" i="3"/>
  <c r="P5612" i="3"/>
  <c r="P4743" i="3"/>
  <c r="P5977" i="3"/>
  <c r="P6028" i="3"/>
  <c r="P5838" i="3"/>
  <c r="P4969" i="3"/>
  <c r="P3335" i="3"/>
  <c r="P3515" i="3"/>
  <c r="P5068" i="3"/>
  <c r="P5549" i="3"/>
  <c r="P4681" i="3"/>
  <c r="P5045" i="3"/>
  <c r="P4180" i="3"/>
  <c r="P3308" i="3"/>
  <c r="P2437" i="3"/>
  <c r="P1560" i="3"/>
  <c r="P665" i="3"/>
  <c r="P3950" i="3"/>
  <c r="P3074" i="3"/>
  <c r="P2323" i="3"/>
  <c r="P1669" i="3"/>
  <c r="P1162" i="3"/>
  <c r="P687" i="3"/>
  <c r="P4213" i="3"/>
  <c r="P3730" i="3"/>
  <c r="P3257" i="3"/>
  <c r="P2784" i="3"/>
  <c r="P2310" i="3"/>
  <c r="P1826" i="3"/>
  <c r="P1352" i="3"/>
  <c r="P856" i="3"/>
  <c r="P4176" i="3"/>
  <c r="P3692" i="3"/>
  <c r="P3220" i="3"/>
  <c r="P2750" i="3"/>
  <c r="P2261" i="3"/>
  <c r="P1789" i="3"/>
  <c r="P1314" i="3"/>
  <c r="P820" i="3"/>
  <c r="P4115" i="3"/>
  <c r="P3643" i="3"/>
  <c r="P3169" i="3"/>
  <c r="P2713" i="3"/>
  <c r="P2369" i="3"/>
  <c r="P1969" i="3"/>
  <c r="P1654" i="3"/>
  <c r="P1232" i="3"/>
  <c r="P915" i="3"/>
  <c r="P1537" i="3"/>
  <c r="P4162" i="3"/>
  <c r="P3850" i="3"/>
  <c r="P3447" i="3"/>
  <c r="P3132" i="3"/>
  <c r="P2817" i="3"/>
  <c r="P2419" i="3"/>
  <c r="P2101" i="3"/>
  <c r="P1701" i="3"/>
  <c r="P1385" i="3"/>
  <c r="P1045" i="3"/>
  <c r="P647" i="3"/>
  <c r="P3737" i="3"/>
  <c r="P1157" i="3"/>
  <c r="P5674" i="3"/>
  <c r="P1416" i="3"/>
  <c r="P1163" i="3"/>
  <c r="P6041" i="3"/>
  <c r="P4086" i="3"/>
  <c r="P1735" i="3"/>
  <c r="P3892" i="3"/>
  <c r="P3658" i="3"/>
  <c r="P4526" i="3"/>
  <c r="P1668" i="3"/>
  <c r="P3060" i="3"/>
  <c r="P651" i="3"/>
  <c r="P2236" i="3"/>
  <c r="P4444" i="3"/>
  <c r="P2688" i="3"/>
  <c r="P914" i="3"/>
  <c r="P2111" i="3"/>
  <c r="P5494" i="3"/>
  <c r="P3190" i="3"/>
  <c r="P1622" i="3"/>
  <c r="P5911" i="3"/>
  <c r="P5269" i="3"/>
  <c r="P5345" i="3"/>
  <c r="P3379" i="3"/>
  <c r="P3427" i="3"/>
  <c r="P4344" i="3"/>
  <c r="P987" i="3"/>
  <c r="P1800" i="3"/>
  <c r="P3598" i="3"/>
  <c r="P1194" i="3"/>
  <c r="P4667" i="3"/>
  <c r="P4810" i="3"/>
  <c r="P3299" i="3"/>
  <c r="P2000" i="3"/>
  <c r="P2657" i="3"/>
  <c r="P5415" i="3"/>
  <c r="P2353" i="3"/>
  <c r="P6015" i="3"/>
  <c r="P2730" i="3"/>
  <c r="P1827" i="3"/>
  <c r="P2940" i="3"/>
  <c r="P3852" i="3"/>
  <c r="P975" i="3"/>
  <c r="P2102" i="3"/>
  <c r="P3586" i="3"/>
  <c r="P1095" i="3"/>
  <c r="P4594" i="3"/>
  <c r="P4714" i="3"/>
  <c r="P5466" i="3"/>
  <c r="P2826" i="3"/>
  <c r="P1477" i="3"/>
  <c r="P5887" i="3"/>
  <c r="P5072" i="3"/>
  <c r="P3592" i="3"/>
  <c r="P2521" i="3"/>
  <c r="P3402" i="3"/>
  <c r="P4320" i="3"/>
  <c r="P1459" i="3"/>
  <c r="P2090" i="3"/>
  <c r="P3886" i="3"/>
  <c r="P1505" i="3"/>
  <c r="P4522" i="3"/>
  <c r="P1931" i="3"/>
  <c r="P2590" i="3"/>
  <c r="P2848" i="3"/>
  <c r="P4697" i="3"/>
  <c r="P1405" i="3"/>
  <c r="P5614" i="3"/>
  <c r="P5233" i="3"/>
  <c r="P5309" i="3"/>
  <c r="P4214" i="3"/>
  <c r="P4345" i="3"/>
  <c r="P1484" i="3"/>
  <c r="P2397" i="3"/>
  <c r="P3303" i="3"/>
  <c r="P938" i="3"/>
  <c r="P2529" i="3"/>
  <c r="P4931" i="3"/>
  <c r="P1907" i="3"/>
  <c r="P2638" i="3"/>
  <c r="P5062" i="3"/>
  <c r="P5373" i="3"/>
  <c r="P5675" i="3"/>
  <c r="P2792" i="3"/>
  <c r="P2722" i="3"/>
  <c r="P5486" i="3"/>
  <c r="P5689" i="3"/>
  <c r="P6018" i="3"/>
  <c r="P2876" i="3"/>
  <c r="P2851" i="3"/>
  <c r="P5883" i="3"/>
  <c r="P6115" i="3"/>
  <c r="P863" i="3"/>
  <c r="P1674" i="3"/>
  <c r="P2489" i="3"/>
  <c r="P5178" i="3"/>
  <c r="P4313" i="3"/>
  <c r="P3442" i="3"/>
  <c r="P2575" i="3"/>
  <c r="P1696" i="3"/>
  <c r="P798" i="3"/>
  <c r="P1042" i="3"/>
  <c r="P1308" i="3"/>
  <c r="P3499" i="3"/>
  <c r="P2336" i="3"/>
  <c r="P1462" i="3"/>
  <c r="P4880" i="3"/>
  <c r="P5143" i="3"/>
  <c r="P5818" i="3"/>
  <c r="P5985" i="3"/>
  <c r="P5115" i="3"/>
  <c r="P2196" i="3"/>
  <c r="P2525" i="3"/>
  <c r="P4215" i="3"/>
  <c r="P5599" i="3"/>
  <c r="P4731" i="3"/>
  <c r="P5904" i="3"/>
  <c r="P5952" i="3"/>
  <c r="P5826" i="3"/>
  <c r="P4957" i="3"/>
  <c r="P3263" i="3"/>
  <c r="P3431" i="3"/>
  <c r="P5008" i="3"/>
  <c r="P5538" i="3"/>
  <c r="P4669" i="3"/>
  <c r="P5033" i="3"/>
  <c r="P4168" i="3"/>
  <c r="P3296" i="3"/>
  <c r="P2425" i="3"/>
  <c r="P1542" i="3"/>
  <c r="P656" i="3"/>
  <c r="P3938" i="3"/>
  <c r="P3062" i="3"/>
  <c r="P2299" i="3"/>
  <c r="P1645" i="3"/>
  <c r="P1148" i="3"/>
  <c r="P675" i="3"/>
  <c r="P4201" i="3"/>
  <c r="P3717" i="3"/>
  <c r="P3245" i="3"/>
  <c r="P2775" i="3"/>
  <c r="P2298" i="3"/>
  <c r="P1814" i="3"/>
  <c r="P1340" i="3"/>
  <c r="P844" i="3"/>
  <c r="P4152" i="3"/>
  <c r="P3680" i="3"/>
  <c r="P3208" i="3"/>
  <c r="P2738" i="3"/>
  <c r="P2249" i="3"/>
  <c r="P1777" i="3"/>
  <c r="P1283" i="3"/>
  <c r="P808" i="3"/>
  <c r="P4103" i="3"/>
  <c r="P3631" i="3"/>
  <c r="P3157" i="3"/>
  <c r="P2701" i="3"/>
  <c r="P2272" i="3"/>
  <c r="P1957" i="3"/>
  <c r="P1642" i="3"/>
  <c r="P1219" i="3"/>
  <c r="P902" i="3"/>
  <c r="P4463" i="3"/>
  <c r="P4150" i="3"/>
  <c r="P3838" i="3"/>
  <c r="P3435" i="3"/>
  <c r="P3120" i="3"/>
  <c r="P2724" i="3"/>
  <c r="P2407" i="3"/>
  <c r="P2089" i="3"/>
  <c r="P1689" i="3"/>
  <c r="P1373" i="3"/>
  <c r="P949" i="3"/>
  <c r="P637" i="3"/>
  <c r="P5846" i="3"/>
  <c r="P3849" i="3"/>
  <c r="P4412" i="3"/>
  <c r="P4037" i="3"/>
  <c r="P4653" i="3"/>
  <c r="P2058" i="3"/>
  <c r="P5707" i="3"/>
  <c r="P5318" i="3"/>
  <c r="P1563" i="3"/>
  <c r="P4758" i="3"/>
  <c r="P4527" i="3"/>
  <c r="P1001" i="3"/>
  <c r="P2631" i="3"/>
  <c r="P4008" i="3"/>
  <c r="P1134" i="3"/>
  <c r="P2556" i="3"/>
  <c r="P780" i="3"/>
  <c r="P2998" i="3"/>
  <c r="P1231" i="3"/>
  <c r="P5533" i="3"/>
  <c r="P4629" i="3"/>
  <c r="P1780" i="3"/>
  <c r="P4051" i="3"/>
  <c r="P2291" i="3"/>
  <c r="P5849" i="3"/>
  <c r="P967" i="3"/>
  <c r="P857" i="3"/>
  <c r="P2008" i="3"/>
  <c r="P2453" i="3"/>
  <c r="P3340" i="3"/>
  <c r="P744" i="3"/>
  <c r="P2568" i="3"/>
  <c r="P791" i="3"/>
  <c r="P1664" i="3"/>
  <c r="P2245" i="3"/>
  <c r="P4134" i="3"/>
  <c r="P1103" i="3"/>
  <c r="P870" i="3"/>
  <c r="P4290" i="3"/>
  <c r="P3999" i="3"/>
  <c r="P4968" i="3"/>
  <c r="P955" i="3"/>
  <c r="P1341" i="3"/>
  <c r="P3377" i="3"/>
  <c r="P4271" i="3"/>
  <c r="P1386" i="3"/>
  <c r="P3266" i="3"/>
  <c r="P1517" i="3"/>
  <c r="P1589" i="3"/>
  <c r="P2173" i="3"/>
  <c r="P3227" i="3"/>
  <c r="P1988" i="3"/>
  <c r="P1756" i="3"/>
  <c r="P3919" i="3"/>
  <c r="P2146" i="3"/>
  <c r="P5825" i="3"/>
  <c r="P1842" i="3"/>
  <c r="P1329" i="3"/>
  <c r="P1971" i="3"/>
  <c r="P2891" i="3"/>
  <c r="P3791" i="3"/>
  <c r="P1374" i="3"/>
  <c r="P3254" i="3"/>
  <c r="P767" i="3"/>
  <c r="P1882" i="3"/>
  <c r="P2087" i="3"/>
  <c r="P3153" i="3"/>
  <c r="P1975" i="3"/>
  <c r="P1744" i="3"/>
  <c r="P5391" i="3"/>
  <c r="P2208" i="3"/>
  <c r="P5131" i="3"/>
  <c r="P4445" i="3"/>
  <c r="P3343" i="3"/>
  <c r="P3865" i="3"/>
  <c r="P988" i="3"/>
  <c r="P1447" i="3"/>
  <c r="P2396" i="3"/>
  <c r="P4270" i="3"/>
  <c r="P2126" i="3"/>
  <c r="P4883" i="3"/>
  <c r="P1834" i="3"/>
  <c r="P2565" i="3"/>
  <c r="P4978" i="3"/>
  <c r="P5313" i="3"/>
  <c r="P5593" i="3"/>
  <c r="P2711" i="3"/>
  <c r="P2650" i="3"/>
  <c r="P5410" i="3"/>
  <c r="P5619" i="3"/>
  <c r="P5954" i="3"/>
  <c r="P2804" i="3"/>
  <c r="P2770" i="3"/>
  <c r="P5811" i="3"/>
  <c r="P6043" i="3"/>
  <c r="P789" i="3"/>
  <c r="P1599" i="3"/>
  <c r="P2427" i="3"/>
  <c r="P5166" i="3"/>
  <c r="P4301" i="3"/>
  <c r="P3430" i="3"/>
  <c r="P2562" i="3"/>
  <c r="P1684" i="3"/>
  <c r="P786" i="3"/>
  <c r="P970" i="3"/>
  <c r="P1214" i="3"/>
  <c r="P3452" i="3"/>
  <c r="P2324" i="3"/>
  <c r="P1450" i="3"/>
  <c r="P4797" i="3"/>
  <c r="P5071" i="3"/>
  <c r="P5758" i="3"/>
  <c r="P5973" i="3"/>
  <c r="P5103" i="3"/>
  <c r="P2122" i="3"/>
  <c r="P2444" i="3"/>
  <c r="P4155" i="3"/>
  <c r="P5587" i="3"/>
  <c r="P4719" i="3"/>
  <c r="P5832" i="3"/>
  <c r="P5879" i="3"/>
  <c r="P5814" i="3"/>
  <c r="P4945" i="3"/>
  <c r="P3191" i="3"/>
  <c r="P3359" i="3"/>
  <c r="P4960" i="3"/>
  <c r="P5534" i="3"/>
  <c r="P4657" i="3"/>
  <c r="P5021" i="3"/>
  <c r="P4156" i="3"/>
  <c r="P3284" i="3"/>
  <c r="P2413" i="3"/>
  <c r="P1535" i="3"/>
  <c r="P536" i="3"/>
  <c r="P3926" i="3"/>
  <c r="P3050" i="3"/>
  <c r="P2251" i="3"/>
  <c r="P1630" i="3"/>
  <c r="P1136" i="3"/>
  <c r="P663" i="3"/>
  <c r="P4189" i="3"/>
  <c r="P3705" i="3"/>
  <c r="P3233" i="3"/>
  <c r="P2763" i="3"/>
  <c r="P2274" i="3"/>
  <c r="P1802" i="3"/>
  <c r="P1328" i="3"/>
  <c r="P802" i="3"/>
  <c r="P4140" i="3"/>
  <c r="P3668" i="3"/>
  <c r="P3196" i="3"/>
  <c r="P2726" i="3"/>
  <c r="P2237" i="3"/>
  <c r="P1765" i="3"/>
  <c r="P1267" i="3"/>
  <c r="P781" i="3"/>
  <c r="P4091" i="3"/>
  <c r="P3619" i="3"/>
  <c r="P3145" i="3"/>
  <c r="P2677" i="3"/>
  <c r="P2260" i="3"/>
  <c r="P1945" i="3"/>
  <c r="P1546" i="3"/>
  <c r="P1207" i="3"/>
  <c r="P890" i="3"/>
  <c r="P4451" i="3"/>
  <c r="P4138" i="3"/>
  <c r="P3739" i="3"/>
  <c r="P3423" i="3"/>
  <c r="P3108" i="3"/>
  <c r="P2712" i="3"/>
  <c r="P2395" i="3"/>
  <c r="P1993" i="3"/>
  <c r="P1677" i="3"/>
  <c r="P1361" i="3"/>
  <c r="P937" i="3"/>
  <c r="P623" i="3"/>
  <c r="P3350" i="3"/>
  <c r="P5399" i="3"/>
  <c r="P4844" i="3"/>
  <c r="P3163" i="3"/>
  <c r="P5734" i="3"/>
  <c r="P3177" i="3"/>
  <c r="P4839" i="3"/>
  <c r="P4303" i="3"/>
  <c r="P5550" i="3"/>
  <c r="P6059" i="3"/>
  <c r="P3016" i="3"/>
  <c r="P2797" i="3"/>
  <c r="P4057" i="3"/>
  <c r="P2154" i="3"/>
  <c r="P3535" i="3"/>
  <c r="P1628" i="3"/>
  <c r="P3023" i="3"/>
  <c r="P1183" i="3"/>
  <c r="P3399" i="3"/>
  <c r="P1653" i="3"/>
  <c r="P1738" i="3"/>
  <c r="P3758" i="3"/>
  <c r="P4888" i="3"/>
  <c r="P5427" i="3"/>
  <c r="P2440" i="3"/>
  <c r="P6075" i="3"/>
  <c r="P3612" i="3"/>
  <c r="P2596" i="3"/>
  <c r="P3913" i="3"/>
  <c r="P1024" i="3"/>
  <c r="P1958" i="3"/>
  <c r="P2987" i="3"/>
  <c r="P1059" i="3"/>
  <c r="P3275" i="3"/>
  <c r="P1529" i="3"/>
  <c r="P5423" i="3"/>
  <c r="P5691" i="3"/>
  <c r="P5944" i="3"/>
  <c r="P4617" i="3"/>
  <c r="P3116" i="3"/>
  <c r="P1544" i="3"/>
  <c r="P5899" i="3"/>
  <c r="P4393" i="3"/>
  <c r="P4469" i="3"/>
  <c r="P2547" i="3"/>
  <c r="P3414" i="3"/>
  <c r="P4332" i="3"/>
  <c r="P1471" i="3"/>
  <c r="P2420" i="3"/>
  <c r="P4294" i="3"/>
  <c r="P1835" i="3"/>
  <c r="P4208" i="3"/>
  <c r="P5621" i="3"/>
  <c r="P2662" i="3"/>
  <c r="P2860" i="3"/>
  <c r="P2645" i="3"/>
  <c r="P5403" i="3"/>
  <c r="P2280" i="3"/>
  <c r="P5963" i="3"/>
  <c r="P2718" i="3"/>
  <c r="P1815" i="3"/>
  <c r="P2928" i="3"/>
  <c r="P3840" i="3"/>
  <c r="P4259" i="3"/>
  <c r="P1690" i="3"/>
  <c r="P3570" i="3"/>
  <c r="P1823" i="3"/>
  <c r="P4136" i="3"/>
  <c r="P4641" i="3"/>
  <c r="P5454" i="3"/>
  <c r="P2757" i="3"/>
  <c r="P1241" i="3"/>
  <c r="P5875" i="3"/>
  <c r="P5000" i="3"/>
  <c r="P3576" i="3"/>
  <c r="P2509" i="3"/>
  <c r="P2916" i="3"/>
  <c r="P3828" i="3"/>
  <c r="P951" i="3"/>
  <c r="P2078" i="3"/>
  <c r="P3874" i="3"/>
  <c r="P1811" i="3"/>
  <c r="P5206" i="3"/>
  <c r="P5906" i="3"/>
  <c r="P1118" i="3"/>
  <c r="P3422" i="3"/>
  <c r="P3822" i="3"/>
  <c r="P4979" i="3"/>
  <c r="P1119" i="3"/>
  <c r="P1081" i="3"/>
  <c r="P3921" i="3"/>
  <c r="P4124" i="3"/>
  <c r="P5475" i="3"/>
  <c r="P1255" i="3"/>
  <c r="P1093" i="3"/>
  <c r="P4245" i="3"/>
  <c r="P4509" i="3"/>
  <c r="P4916" i="3"/>
  <c r="P5748" i="3"/>
  <c r="P1005" i="3"/>
  <c r="P4914" i="3"/>
  <c r="P4049" i="3"/>
  <c r="P3175" i="3"/>
  <c r="P2302" i="3"/>
  <c r="P1428" i="3"/>
  <c r="P4737" i="3"/>
  <c r="P4927" i="3"/>
  <c r="P5794" i="3"/>
  <c r="P2966" i="3"/>
  <c r="P2070" i="3"/>
  <c r="P1175" i="3"/>
  <c r="P3239" i="3"/>
  <c r="P3502" i="3"/>
  <c r="P4984" i="3"/>
  <c r="P5720" i="3"/>
  <c r="P4851" i="3"/>
  <c r="P6113" i="3"/>
  <c r="P885" i="3"/>
  <c r="P3324" i="3"/>
  <c r="P5330" i="3"/>
  <c r="P4375" i="3"/>
  <c r="P4158" i="3"/>
  <c r="P5505" i="3"/>
  <c r="P5562" i="3"/>
  <c r="P4694" i="3"/>
  <c r="P1638" i="3"/>
  <c r="P1807" i="3"/>
  <c r="P6083" i="3"/>
  <c r="P5268" i="3"/>
  <c r="P4421" i="3"/>
  <c r="P4770" i="3"/>
  <c r="P3904" i="3"/>
  <c r="P3028" i="3"/>
  <c r="P2157" i="3"/>
  <c r="P1277" i="3"/>
  <c r="P4539" i="3"/>
  <c r="P3670" i="3"/>
  <c r="P2809" i="3"/>
  <c r="P2069" i="3"/>
  <c r="P1521" i="3"/>
  <c r="P1013" i="3"/>
  <c r="P4538" i="3"/>
  <c r="P4069" i="3"/>
  <c r="P3589" i="3"/>
  <c r="P3111" i="3"/>
  <c r="P2643" i="3"/>
  <c r="P2166" i="3"/>
  <c r="P1680" i="3"/>
  <c r="P1185" i="3"/>
  <c r="P710" i="3"/>
  <c r="P4032" i="3"/>
  <c r="P3547" i="3"/>
  <c r="P3072" i="3"/>
  <c r="P2606" i="3"/>
  <c r="P2115" i="3"/>
  <c r="P1643" i="3"/>
  <c r="P1146" i="3"/>
  <c r="P673" i="3"/>
  <c r="P3971" i="3"/>
  <c r="P3507" i="3"/>
  <c r="P3035" i="3"/>
  <c r="P2665" i="3"/>
  <c r="P2248" i="3"/>
  <c r="P1933" i="3"/>
  <c r="P1530" i="3"/>
  <c r="P1195" i="3"/>
  <c r="P792" i="3"/>
  <c r="P4414" i="3"/>
  <c r="P4126" i="3"/>
  <c r="P3727" i="3"/>
  <c r="P3411" i="3"/>
  <c r="P3010" i="3"/>
  <c r="P2700" i="3"/>
  <c r="P2380" i="3"/>
  <c r="P1980" i="3"/>
  <c r="P1665" i="3"/>
  <c r="P1244" i="3"/>
  <c r="P925" i="3"/>
  <c r="P611" i="3"/>
  <c r="P5146" i="3"/>
  <c r="P4907" i="3"/>
  <c r="P1044" i="3"/>
  <c r="P4016" i="3"/>
  <c r="P4173" i="3"/>
  <c r="P4902" i="3"/>
  <c r="P4843" i="3"/>
  <c r="P3419" i="3"/>
  <c r="P814" i="3"/>
  <c r="P5440" i="3"/>
  <c r="P5256" i="3"/>
  <c r="P2144" i="3"/>
  <c r="P2057" i="3"/>
  <c r="P3573" i="3"/>
  <c r="P1173" i="3"/>
  <c r="P2594" i="3"/>
  <c r="P3959" i="3"/>
  <c r="P1837" i="3"/>
  <c r="P4030" i="3"/>
  <c r="P2283" i="3"/>
  <c r="P4352" i="3"/>
  <c r="P2012" i="3"/>
  <c r="P882" i="3"/>
  <c r="P5793" i="3"/>
  <c r="P5359" i="3"/>
  <c r="P2742" i="3"/>
  <c r="P1353" i="3"/>
  <c r="P2484" i="3"/>
  <c r="P3389" i="3"/>
  <c r="P3825" i="3"/>
  <c r="P1398" i="3"/>
  <c r="P2961" i="3"/>
  <c r="P2039" i="3"/>
  <c r="P2088" i="3"/>
  <c r="P2734" i="3"/>
  <c r="P2872" i="3"/>
  <c r="P1768" i="3"/>
  <c r="P3991" i="3"/>
  <c r="P2219" i="3"/>
  <c r="P5837" i="3"/>
  <c r="P1854" i="3"/>
  <c r="P845" i="3"/>
  <c r="P1508" i="3"/>
  <c r="P2433" i="3"/>
  <c r="P3321" i="3"/>
  <c r="P1046" i="3"/>
  <c r="P2865" i="3"/>
  <c r="P779" i="3"/>
  <c r="P1966" i="3"/>
  <c r="P2004" i="3"/>
  <c r="P2294" i="3"/>
  <c r="P3734" i="3"/>
  <c r="P3042" i="3"/>
  <c r="P1334" i="3"/>
  <c r="P4218" i="3"/>
  <c r="P3903" i="3"/>
  <c r="P4956" i="3"/>
  <c r="P4226" i="3"/>
  <c r="P3877" i="3"/>
  <c r="P1000" i="3"/>
  <c r="P1934" i="3"/>
  <c r="P2854" i="3"/>
  <c r="P1034" i="3"/>
  <c r="P2853" i="3"/>
  <c r="P5279" i="3"/>
  <c r="P4655" i="3"/>
  <c r="P3990" i="3"/>
  <c r="P1078" i="3"/>
  <c r="P846" i="3"/>
  <c r="P4146" i="3"/>
  <c r="P3769" i="3"/>
  <c r="P4944" i="3"/>
  <c r="P931" i="3"/>
  <c r="P822" i="3"/>
  <c r="P1959" i="3"/>
  <c r="P2879" i="3"/>
  <c r="P3777" i="3"/>
  <c r="P1362" i="3"/>
  <c r="P3156" i="3"/>
  <c r="P755" i="3"/>
  <c r="P5074" i="3"/>
  <c r="P5786" i="3"/>
  <c r="P971" i="3"/>
  <c r="P3289" i="3"/>
  <c r="P3664" i="3"/>
  <c r="P4859" i="3"/>
  <c r="P972" i="3"/>
  <c r="P959" i="3"/>
  <c r="P3762" i="3"/>
  <c r="P3932" i="3"/>
  <c r="P5327" i="3"/>
  <c r="P1082" i="3"/>
  <c r="P912" i="3"/>
  <c r="P4101" i="3"/>
  <c r="P4364" i="3"/>
  <c r="P4773" i="3"/>
  <c r="P5617" i="3"/>
  <c r="P861" i="3"/>
  <c r="P4890" i="3"/>
  <c r="P4025" i="3"/>
  <c r="P3151" i="3"/>
  <c r="P2278" i="3"/>
  <c r="P1404" i="3"/>
  <c r="P4580" i="3"/>
  <c r="P4772" i="3"/>
  <c r="P5672" i="3"/>
  <c r="P2942" i="3"/>
  <c r="P2046" i="3"/>
  <c r="P1149" i="3"/>
  <c r="P3105" i="3"/>
  <c r="P3336" i="3"/>
  <c r="P4864" i="3"/>
  <c r="P5695" i="3"/>
  <c r="P4827" i="3"/>
  <c r="P5965" i="3"/>
  <c r="P739" i="3"/>
  <c r="P3247" i="3"/>
  <c r="P5306" i="3"/>
  <c r="P4207" i="3"/>
  <c r="P4026" i="3"/>
  <c r="P5380" i="3"/>
  <c r="P5539" i="3"/>
  <c r="P4670" i="3"/>
  <c r="P1490" i="3"/>
  <c r="P1661" i="3"/>
  <c r="P6118" i="3"/>
  <c r="P5244" i="3"/>
  <c r="P4379" i="3"/>
  <c r="P4746" i="3"/>
  <c r="P3880" i="3"/>
  <c r="P3004" i="3"/>
  <c r="P2132" i="3"/>
  <c r="P1238" i="3"/>
  <c r="P4515" i="3"/>
  <c r="P3646" i="3"/>
  <c r="P2785" i="3"/>
  <c r="P2045" i="3"/>
  <c r="P1485" i="3"/>
  <c r="P989" i="3"/>
  <c r="P4514" i="3"/>
  <c r="P4045" i="3"/>
  <c r="P3560" i="3"/>
  <c r="P3087" i="3"/>
  <c r="P2619" i="3"/>
  <c r="P2129" i="3"/>
  <c r="P1656" i="3"/>
  <c r="P1161" i="3"/>
  <c r="P686" i="3"/>
  <c r="P3996" i="3"/>
  <c r="P3523" i="3"/>
  <c r="P3048" i="3"/>
  <c r="P2582" i="3"/>
  <c r="P2091" i="3"/>
  <c r="P1616" i="3"/>
  <c r="P1122" i="3"/>
  <c r="P639" i="3"/>
  <c r="P3947" i="3"/>
  <c r="P3472" i="3"/>
  <c r="P3011" i="3"/>
  <c r="P2542" i="3"/>
  <c r="P2224" i="3"/>
  <c r="P1824" i="3"/>
  <c r="P1506" i="3"/>
  <c r="P1084" i="3"/>
  <c r="P768" i="3"/>
  <c r="P4432" i="3"/>
  <c r="P4018" i="3"/>
  <c r="P3702" i="3"/>
  <c r="P3302" i="3"/>
  <c r="P2986" i="3"/>
  <c r="P2676" i="3"/>
  <c r="P2271" i="3"/>
  <c r="P1956" i="3"/>
  <c r="P1554" i="3"/>
  <c r="P1218" i="3"/>
  <c r="P901" i="3"/>
  <c r="P5002" i="3"/>
  <c r="P5713" i="3"/>
  <c r="P899" i="3"/>
  <c r="P3229" i="3"/>
  <c r="P3596" i="3"/>
  <c r="P4811" i="3"/>
  <c r="P900" i="3"/>
  <c r="P887" i="3"/>
  <c r="P3689" i="3"/>
  <c r="P3848" i="3"/>
  <c r="P5231" i="3"/>
  <c r="P984" i="3"/>
  <c r="P851" i="3"/>
  <c r="P4029" i="3"/>
  <c r="P4292" i="3"/>
  <c r="P4713" i="3"/>
  <c r="P5535" i="3"/>
  <c r="P619" i="3"/>
  <c r="P4878" i="3"/>
  <c r="P4013" i="3"/>
  <c r="P3139" i="3"/>
  <c r="P2266" i="3"/>
  <c r="P1392" i="3"/>
  <c r="P4508" i="3"/>
  <c r="P4700" i="3"/>
  <c r="P5615" i="3"/>
  <c r="P2930" i="3"/>
  <c r="P2034" i="3"/>
  <c r="P1137" i="3"/>
  <c r="P3031" i="3"/>
  <c r="P3250" i="3"/>
  <c r="P4804" i="3"/>
  <c r="P5683" i="3"/>
  <c r="P4815" i="3"/>
  <c r="P5892" i="3"/>
  <c r="P607" i="3"/>
  <c r="P3211" i="3"/>
  <c r="P5294" i="3"/>
  <c r="P4123" i="3"/>
  <c r="P3954" i="3"/>
  <c r="P5308" i="3"/>
  <c r="P5508" i="3"/>
  <c r="P4658" i="3"/>
  <c r="P1406" i="3"/>
  <c r="P1598" i="3"/>
  <c r="P6106" i="3"/>
  <c r="P5232" i="3"/>
  <c r="P5603" i="3"/>
  <c r="P4734" i="3"/>
  <c r="P3868" i="3"/>
  <c r="P2992" i="3"/>
  <c r="P2119" i="3"/>
  <c r="P1225" i="3"/>
  <c r="P4503" i="3"/>
  <c r="P3634" i="3"/>
  <c r="P2776" i="3"/>
  <c r="P2033" i="3"/>
  <c r="P1473" i="3"/>
  <c r="P977" i="3"/>
  <c r="P4502" i="3"/>
  <c r="P4021" i="3"/>
  <c r="P3548" i="3"/>
  <c r="P3073" i="3"/>
  <c r="P2607" i="3"/>
  <c r="P2116" i="3"/>
  <c r="P1644" i="3"/>
  <c r="P1147" i="3"/>
  <c r="P674" i="3"/>
  <c r="P3984" i="3"/>
  <c r="P3494" i="3"/>
  <c r="P3036" i="3"/>
  <c r="P2557" i="3"/>
  <c r="P2079" i="3"/>
  <c r="P1604" i="3"/>
  <c r="P1110" i="3"/>
  <c r="P625" i="3"/>
  <c r="P3935" i="3"/>
  <c r="P3460" i="3"/>
  <c r="P2999" i="3"/>
  <c r="P2530" i="3"/>
  <c r="P2127" i="3"/>
  <c r="P1812" i="3"/>
  <c r="P1494" i="3"/>
  <c r="P1072" i="3"/>
  <c r="P756" i="3"/>
  <c r="P4318" i="3"/>
  <c r="P4006" i="3"/>
  <c r="P3690" i="3"/>
  <c r="P3290" i="3"/>
  <c r="P2974" i="3"/>
  <c r="P2580" i="3"/>
  <c r="P2259" i="3"/>
  <c r="P1944" i="3"/>
  <c r="P1545" i="3"/>
  <c r="P1206" i="3"/>
  <c r="P806" i="3"/>
  <c r="P3653" i="3"/>
  <c r="P4702" i="3"/>
  <c r="P5776" i="3"/>
  <c r="P2162" i="3"/>
  <c r="P2317" i="3"/>
  <c r="P4882" i="3"/>
  <c r="P4845" i="3"/>
  <c r="P6009" i="3"/>
  <c r="P2447" i="3"/>
  <c r="P2803" i="3"/>
  <c r="P3372" i="3"/>
  <c r="P2884" i="3"/>
  <c r="P1115" i="3"/>
  <c r="P2669" i="3"/>
  <c r="P3671" i="3"/>
  <c r="P5042" i="3"/>
  <c r="P4422" i="3"/>
  <c r="P4481" i="3"/>
  <c r="P4250" i="3"/>
  <c r="P4381" i="3"/>
  <c r="P1520" i="3"/>
  <c r="P2915" i="3"/>
  <c r="P4295" i="3"/>
  <c r="P2114" i="3"/>
  <c r="P3994" i="3"/>
  <c r="P1848" i="3"/>
  <c r="P3605" i="3"/>
  <c r="P4613" i="3"/>
  <c r="P2367" i="3"/>
  <c r="P3746" i="3"/>
  <c r="P4828" i="3"/>
  <c r="P3635" i="3"/>
  <c r="P5030" i="3"/>
  <c r="P5275" i="3"/>
  <c r="P3600" i="3"/>
  <c r="P3367" i="3"/>
  <c r="P4369" i="3"/>
  <c r="P1984" i="3"/>
  <c r="P2903" i="3"/>
  <c r="P3813" i="3"/>
  <c r="P1788" i="3"/>
  <c r="P3982" i="3"/>
  <c r="P2235" i="3"/>
  <c r="P3532" i="3"/>
  <c r="P4557" i="3"/>
  <c r="P5872" i="3"/>
  <c r="P4602" i="3"/>
  <c r="P4757" i="3"/>
  <c r="P3599" i="3"/>
  <c r="P5018" i="3"/>
  <c r="P5203" i="3"/>
  <c r="P4457" i="3"/>
  <c r="P3355" i="3"/>
  <c r="P4357" i="3"/>
  <c r="P2458" i="3"/>
  <c r="P3365" i="3"/>
  <c r="P963" i="3"/>
  <c r="P2408" i="3"/>
  <c r="P4282" i="3"/>
  <c r="P2541" i="3"/>
  <c r="P1083" i="3"/>
  <c r="P3458" i="3"/>
  <c r="P4473" i="3"/>
  <c r="P2222" i="3"/>
  <c r="P3722" i="3"/>
  <c r="P2969" i="3"/>
  <c r="P3562" i="3"/>
  <c r="P5006" i="3"/>
  <c r="P5902" i="3"/>
  <c r="P2706" i="3"/>
  <c r="P1791" i="3"/>
  <c r="P3390" i="3"/>
  <c r="P4296" i="3"/>
  <c r="P1922" i="3"/>
  <c r="P2842" i="3"/>
  <c r="P624" i="3"/>
  <c r="P2841" i="3"/>
  <c r="P1071" i="3"/>
  <c r="P558" i="3"/>
  <c r="P560" i="3"/>
  <c r="P557" i="3"/>
  <c r="P559" i="3"/>
  <c r="P538" i="3"/>
  <c r="P5471" i="3"/>
  <c r="P5470" i="3"/>
  <c r="P5468" i="3"/>
  <c r="P5469" i="3"/>
  <c r="P201" i="3"/>
  <c r="P412" i="3"/>
  <c r="P119" i="3"/>
  <c r="P141" i="3"/>
  <c r="P154" i="3"/>
  <c r="P93" i="3"/>
  <c r="P11" i="3"/>
  <c r="P147" i="3"/>
  <c r="P418" i="3"/>
  <c r="P432" i="3"/>
  <c r="P116" i="3"/>
  <c r="P274" i="3"/>
  <c r="P96" i="3"/>
  <c r="P324" i="3"/>
  <c r="P22" i="3"/>
  <c r="P333" i="3"/>
  <c r="P53" i="3"/>
  <c r="P40" i="3"/>
  <c r="P460" i="3"/>
  <c r="P177" i="3"/>
  <c r="P364" i="3"/>
  <c r="P169" i="3"/>
  <c r="P404" i="3"/>
  <c r="P318" i="3"/>
  <c r="P277" i="3"/>
  <c r="P167" i="3"/>
  <c r="P228" i="3"/>
  <c r="P63" i="3"/>
  <c r="P91" i="3"/>
  <c r="P51" i="3"/>
  <c r="P426" i="3"/>
  <c r="P383" i="3"/>
  <c r="P48" i="3"/>
  <c r="P371" i="3"/>
  <c r="P465" i="3"/>
  <c r="P436" i="3"/>
  <c r="P77" i="3"/>
  <c r="P453" i="3"/>
  <c r="P257" i="3"/>
  <c r="P16" i="3"/>
  <c r="P337" i="3"/>
  <c r="P158" i="3"/>
  <c r="P253" i="3"/>
  <c r="P173" i="3"/>
  <c r="P188" i="3"/>
  <c r="P43" i="3"/>
  <c r="P503" i="3"/>
  <c r="P509" i="3"/>
  <c r="P211" i="3"/>
  <c r="P121" i="3"/>
  <c r="P343" i="3"/>
  <c r="P441" i="3"/>
  <c r="P242" i="3"/>
  <c r="P250" i="3"/>
  <c r="P213" i="3"/>
  <c r="P12" i="3"/>
  <c r="P233" i="3"/>
  <c r="P422" i="3"/>
  <c r="P414" i="3"/>
  <c r="P103" i="3"/>
  <c r="P331" i="3"/>
  <c r="P65" i="3"/>
  <c r="P120" i="3"/>
  <c r="P125" i="3"/>
  <c r="P336" i="3"/>
  <c r="P313" i="3"/>
  <c r="P353" i="3"/>
  <c r="P73" i="3"/>
  <c r="P327" i="3"/>
  <c r="P8" i="3"/>
  <c r="P517" i="3"/>
  <c r="P171" i="3"/>
  <c r="P146" i="3"/>
  <c r="P46" i="3"/>
  <c r="P508" i="3"/>
  <c r="P202" i="3"/>
  <c r="P370" i="3"/>
  <c r="P459" i="3"/>
  <c r="P92" i="3"/>
  <c r="P264" i="3"/>
  <c r="P487" i="3"/>
  <c r="P182" i="3"/>
  <c r="P294" i="3"/>
  <c r="P127" i="3"/>
  <c r="P326" i="3"/>
  <c r="P70" i="3"/>
  <c r="P55" i="3"/>
  <c r="P155" i="3"/>
  <c r="P150" i="3"/>
  <c r="P311" i="3"/>
  <c r="P328" i="3"/>
  <c r="P152" i="3"/>
  <c r="P235" i="3"/>
  <c r="P480" i="3"/>
  <c r="P275" i="3"/>
  <c r="P87" i="3"/>
  <c r="P518" i="3"/>
  <c r="P374" i="3"/>
  <c r="P348" i="3"/>
  <c r="P439" i="3"/>
  <c r="P153" i="3"/>
  <c r="P138" i="3"/>
  <c r="P435" i="3"/>
  <c r="P18" i="3"/>
  <c r="P198" i="3"/>
  <c r="P338" i="3"/>
  <c r="P183" i="3"/>
  <c r="P133" i="3"/>
  <c r="P266" i="3"/>
  <c r="P335" i="3"/>
  <c r="P193" i="3"/>
  <c r="P356" i="3"/>
  <c r="P329" i="3"/>
  <c r="P206" i="3"/>
  <c r="P19" i="3"/>
  <c r="P415" i="3"/>
  <c r="P60" i="3"/>
  <c r="P166" i="3"/>
  <c r="P309" i="3"/>
  <c r="P118" i="3"/>
  <c r="P342" i="3"/>
  <c r="P62" i="3"/>
  <c r="P17" i="3"/>
  <c r="P411" i="3"/>
  <c r="P276" i="3"/>
  <c r="P268" i="3"/>
  <c r="P104" i="3"/>
  <c r="P115" i="3"/>
  <c r="P315" i="3"/>
  <c r="P378" i="3"/>
  <c r="P501" i="3"/>
  <c r="P447" i="3"/>
  <c r="P113" i="3"/>
  <c r="P513" i="3"/>
  <c r="P388" i="3"/>
  <c r="P507" i="3"/>
  <c r="P306" i="3"/>
  <c r="P392" i="3"/>
  <c r="P502" i="3"/>
  <c r="P176" i="3"/>
  <c r="P272" i="3"/>
  <c r="P461" i="3"/>
  <c r="P203" i="3"/>
  <c r="P301" i="3"/>
  <c r="P205" i="3"/>
  <c r="P222" i="3"/>
  <c r="P286" i="3"/>
  <c r="P339" i="3"/>
  <c r="P99" i="3"/>
  <c r="P321" i="3"/>
  <c r="P332" i="3"/>
  <c r="P218" i="3"/>
  <c r="P69" i="3"/>
  <c r="P29" i="3"/>
  <c r="P226" i="3"/>
  <c r="P39" i="3"/>
  <c r="P225" i="3"/>
  <c r="P345" i="3"/>
  <c r="P393" i="3"/>
  <c r="P442" i="3"/>
  <c r="P481" i="3"/>
  <c r="P223" i="3"/>
  <c r="P79" i="3"/>
  <c r="P161" i="3"/>
  <c r="P59" i="3"/>
  <c r="P303" i="3"/>
  <c r="P390" i="3"/>
  <c r="P468" i="3"/>
  <c r="P360" i="3"/>
  <c r="P471" i="3"/>
  <c r="P352" i="3"/>
  <c r="P105" i="3"/>
  <c r="P285" i="3"/>
  <c r="P410" i="3"/>
  <c r="P232" i="3"/>
  <c r="P236" i="3"/>
  <c r="P500" i="3"/>
  <c r="P178" i="3"/>
  <c r="P134" i="3"/>
  <c r="P427" i="3"/>
  <c r="P288" i="3"/>
  <c r="P314" i="3"/>
  <c r="P515" i="3"/>
  <c r="P323" i="3"/>
  <c r="P214" i="3"/>
  <c r="P86" i="3"/>
  <c r="P97" i="3"/>
  <c r="P110" i="3"/>
  <c r="P493" i="3"/>
  <c r="P230" i="3"/>
  <c r="P241" i="3"/>
  <c r="P483" i="3"/>
  <c r="P261" i="3"/>
  <c r="P389" i="3"/>
  <c r="P42" i="3"/>
  <c r="P229" i="3"/>
  <c r="P440" i="3"/>
  <c r="P477" i="3"/>
  <c r="P271" i="3"/>
  <c r="P111" i="3"/>
  <c r="P136" i="3"/>
  <c r="P391" i="3"/>
  <c r="P199" i="3"/>
  <c r="P283" i="3"/>
  <c r="P240" i="3"/>
  <c r="P75" i="3"/>
  <c r="P464" i="3"/>
  <c r="P265" i="3"/>
  <c r="P463" i="3"/>
  <c r="P249" i="3"/>
  <c r="P254" i="3"/>
  <c r="P37" i="3"/>
  <c r="P430" i="3"/>
  <c r="P68" i="3"/>
  <c r="P175" i="3"/>
  <c r="P499" i="3"/>
  <c r="P186" i="3"/>
  <c r="P424" i="3"/>
  <c r="P57" i="3"/>
  <c r="P142" i="3"/>
  <c r="P514" i="3"/>
  <c r="P305" i="3"/>
  <c r="P407" i="3"/>
  <c r="P139" i="3"/>
  <c r="P14" i="3"/>
  <c r="P165" i="3"/>
  <c r="P402" i="3"/>
  <c r="P210" i="3"/>
  <c r="P109" i="3"/>
  <c r="P208" i="3"/>
  <c r="P330" i="3"/>
  <c r="P23" i="3"/>
  <c r="P89" i="3"/>
  <c r="P267" i="3"/>
  <c r="P94" i="3"/>
  <c r="P263" i="3"/>
  <c r="P368" i="3"/>
  <c r="P456" i="3"/>
  <c r="P270" i="3"/>
  <c r="P224" i="3"/>
  <c r="P126" i="3"/>
  <c r="P162" i="3"/>
  <c r="P302" i="3"/>
  <c r="P511" i="3"/>
  <c r="P220" i="3"/>
  <c r="P293" i="3"/>
  <c r="P438" i="3"/>
  <c r="P180" i="3"/>
  <c r="P298" i="3"/>
  <c r="P260" i="3"/>
  <c r="P256" i="3"/>
  <c r="P107" i="3"/>
  <c r="P395" i="3"/>
  <c r="P26" i="3"/>
  <c r="P361" i="3"/>
  <c r="P246" i="3"/>
  <c r="P397" i="3"/>
  <c r="P80" i="3"/>
  <c r="P237" i="3"/>
  <c r="P100" i="3"/>
  <c r="P248" i="3"/>
  <c r="P443" i="3"/>
  <c r="P20" i="3"/>
  <c r="P74" i="3"/>
  <c r="P148" i="3"/>
  <c r="P122" i="3"/>
  <c r="P159" i="3"/>
  <c r="P354" i="3"/>
  <c r="P297" i="3"/>
  <c r="P38" i="3"/>
  <c r="P132" i="3"/>
  <c r="P445" i="3"/>
  <c r="P160" i="3"/>
  <c r="P494" i="3"/>
  <c r="P209" i="3"/>
  <c r="P473" i="3"/>
  <c r="P472" i="3"/>
  <c r="P194" i="3"/>
  <c r="P516" i="3"/>
  <c r="P36" i="3"/>
  <c r="P496" i="3"/>
  <c r="P207" i="3"/>
  <c r="P296" i="3"/>
  <c r="P130" i="3"/>
  <c r="P470" i="3"/>
  <c r="P401" i="3"/>
  <c r="P376" i="3"/>
  <c r="P98" i="3"/>
  <c r="P33" i="3"/>
  <c r="P24" i="3"/>
  <c r="P67" i="3"/>
  <c r="P429" i="3"/>
  <c r="P462" i="3"/>
  <c r="P357" i="3"/>
  <c r="P428" i="3"/>
  <c r="P340" i="3"/>
  <c r="P386" i="3"/>
  <c r="P454" i="3"/>
  <c r="P144" i="3"/>
  <c r="P425" i="3"/>
  <c r="P450" i="3"/>
  <c r="P417" i="3"/>
  <c r="P320" i="3"/>
  <c r="P239" i="3"/>
  <c r="P363" i="3"/>
  <c r="P281" i="3"/>
  <c r="P21" i="3"/>
  <c r="P398" i="3"/>
  <c r="P244" i="3"/>
  <c r="P451" i="3"/>
  <c r="P420" i="3"/>
  <c r="P284" i="3"/>
  <c r="P394" i="3"/>
  <c r="P489" i="3"/>
  <c r="P259" i="3"/>
  <c r="P221" i="3"/>
  <c r="P64" i="3"/>
  <c r="P486" i="3"/>
  <c r="P495" i="3"/>
  <c r="P195" i="3"/>
  <c r="P307" i="3"/>
  <c r="P185" i="3"/>
  <c r="P245" i="3"/>
  <c r="P172" i="3"/>
  <c r="P231" i="3"/>
  <c r="P474" i="3"/>
  <c r="P385" i="3"/>
  <c r="P479" i="3"/>
  <c r="P35" i="3"/>
  <c r="P31" i="3"/>
  <c r="P300" i="3"/>
  <c r="P174" i="3"/>
  <c r="P45" i="3"/>
  <c r="P482" i="3"/>
  <c r="P457" i="3"/>
  <c r="P290" i="3"/>
  <c r="P181" i="3"/>
  <c r="P434" i="3"/>
  <c r="P52" i="3"/>
  <c r="P317" i="3"/>
  <c r="P145" i="3"/>
  <c r="P372" i="3"/>
  <c r="P95" i="3"/>
  <c r="P497" i="3"/>
  <c r="P346" i="3"/>
  <c r="P212" i="3"/>
  <c r="P437" i="3"/>
  <c r="P269" i="3"/>
  <c r="P234" i="3"/>
  <c r="P56" i="3"/>
  <c r="P365" i="3"/>
  <c r="P10" i="3"/>
  <c r="P310" i="3"/>
  <c r="P179" i="3"/>
  <c r="P279" i="3"/>
  <c r="P255" i="3"/>
  <c r="P289" i="3"/>
  <c r="P102" i="3"/>
  <c r="P170" i="3"/>
  <c r="P196" i="3"/>
  <c r="P143" i="3"/>
  <c r="P76" i="3"/>
  <c r="P78" i="3"/>
  <c r="P88" i="3"/>
  <c r="P190" i="3"/>
  <c r="P521" i="3"/>
  <c r="P367" i="3"/>
  <c r="P85" i="3"/>
  <c r="P466" i="3"/>
  <c r="P27" i="3"/>
  <c r="P431" i="3"/>
  <c r="P408" i="3"/>
  <c r="P15" i="3"/>
  <c r="P341" i="3"/>
  <c r="P400" i="3"/>
  <c r="P112" i="3"/>
  <c r="P373" i="3"/>
  <c r="P382" i="3"/>
  <c r="P476" i="3"/>
  <c r="P304" i="3"/>
  <c r="P84" i="3"/>
  <c r="P28" i="3"/>
  <c r="P449" i="3"/>
  <c r="P295" i="3"/>
  <c r="P334" i="3"/>
  <c r="P446" i="3"/>
  <c r="P215" i="3"/>
  <c r="P490" i="3"/>
  <c r="P396" i="3"/>
  <c r="P135" i="3"/>
  <c r="P455" i="3"/>
  <c r="P467" i="3"/>
  <c r="P262" i="3"/>
  <c r="P81" i="3"/>
  <c r="P319" i="3"/>
  <c r="P423" i="3"/>
  <c r="P488" i="3"/>
  <c r="P106" i="3"/>
  <c r="P387" i="3"/>
  <c r="P403" i="3"/>
  <c r="P238" i="3"/>
  <c r="P72" i="3"/>
  <c r="P71" i="3"/>
  <c r="P168" i="3"/>
  <c r="P491" i="3"/>
  <c r="P291" i="3"/>
  <c r="P413" i="3"/>
  <c r="P448" i="3"/>
  <c r="P484" i="3"/>
  <c r="P419" i="3"/>
  <c r="P41" i="3"/>
  <c r="P406" i="3"/>
  <c r="P399" i="3"/>
  <c r="P137" i="3"/>
  <c r="P510" i="3"/>
  <c r="P444" i="3"/>
  <c r="P308" i="3"/>
  <c r="P32" i="3"/>
  <c r="P380" i="3"/>
  <c r="P322" i="3"/>
  <c r="P405" i="3"/>
  <c r="P433" i="3"/>
  <c r="P362" i="3"/>
  <c r="P369" i="3"/>
  <c r="P247" i="3"/>
  <c r="P409" i="3"/>
  <c r="P506" i="3"/>
  <c r="P82" i="3"/>
  <c r="P34" i="3"/>
  <c r="P299" i="3"/>
  <c r="P90" i="3"/>
  <c r="P117" i="3"/>
  <c r="P273" i="3"/>
  <c r="P316" i="3"/>
  <c r="P114" i="3"/>
  <c r="P282" i="3"/>
  <c r="P504" i="3"/>
  <c r="P358" i="3"/>
  <c r="P149" i="3"/>
  <c r="P519" i="3"/>
  <c r="P325" i="3"/>
  <c r="P355" i="3"/>
  <c r="P83" i="3"/>
  <c r="P452" i="3"/>
  <c r="P191" i="3"/>
  <c r="P50" i="3"/>
  <c r="P475" i="3"/>
  <c r="P381" i="3"/>
  <c r="P384" i="3"/>
  <c r="P192" i="3"/>
  <c r="P54" i="3"/>
  <c r="P347" i="3"/>
  <c r="P9" i="3"/>
  <c r="P366" i="3"/>
  <c r="P375" i="3"/>
  <c r="P485" i="3"/>
  <c r="P498" i="3"/>
  <c r="P219" i="3"/>
  <c r="P492" i="3"/>
  <c r="P187" i="3"/>
  <c r="P350" i="3"/>
  <c r="P280" i="3"/>
  <c r="P124" i="3"/>
  <c r="P30" i="3"/>
  <c r="P512" i="3"/>
  <c r="P251" i="3"/>
  <c r="P252" i="3"/>
  <c r="P44" i="3"/>
  <c r="P216" i="3"/>
  <c r="P129" i="3"/>
  <c r="P469" i="3"/>
  <c r="P312" i="3"/>
  <c r="P101" i="3"/>
  <c r="P458" i="3"/>
  <c r="P49" i="3"/>
  <c r="P204" i="3"/>
  <c r="P131" i="3"/>
  <c r="P200" i="3"/>
  <c r="P25" i="3"/>
  <c r="P61" i="3"/>
  <c r="P163" i="3"/>
  <c r="P351" i="3"/>
  <c r="P164" i="3"/>
  <c r="P505" i="3"/>
  <c r="P189" i="3"/>
  <c r="P520" i="3"/>
  <c r="P156" i="3"/>
  <c r="P140" i="3"/>
  <c r="P47" i="3"/>
  <c r="P66" i="3"/>
  <c r="P278" i="3"/>
  <c r="P258" i="3"/>
  <c r="P377" i="3"/>
  <c r="P349" i="3"/>
  <c r="P416" i="3"/>
  <c r="P243" i="3"/>
  <c r="P359" i="3"/>
  <c r="P217" i="3"/>
  <c r="P157" i="3"/>
  <c r="P478" i="3"/>
  <c r="P151" i="3"/>
  <c r="P292" i="3"/>
  <c r="P128" i="3"/>
  <c r="P379" i="3"/>
  <c r="P197" i="3"/>
  <c r="P421" i="3"/>
  <c r="P344" i="3"/>
  <c r="P108" i="3"/>
  <c r="P13" i="3"/>
  <c r="P58" i="3"/>
  <c r="P184" i="3"/>
  <c r="P556" i="3"/>
  <c r="P526" i="3"/>
  <c r="P544" i="3"/>
  <c r="P582" i="3"/>
  <c r="P589" i="3"/>
  <c r="P552" i="3"/>
  <c r="P600" i="3"/>
  <c r="P591" i="3"/>
  <c r="P123" i="3"/>
  <c r="P543" i="3"/>
  <c r="P539" i="3"/>
  <c r="P578" i="3"/>
  <c r="P580" i="3"/>
  <c r="P590" i="3"/>
  <c r="P595" i="3"/>
  <c r="P593" i="3"/>
  <c r="P594" i="3"/>
  <c r="P555" i="3"/>
  <c r="P599" i="3"/>
  <c r="P227" i="3"/>
  <c r="P597" i="3"/>
  <c r="P576" i="3"/>
  <c r="P547" i="3"/>
  <c r="P564" i="3"/>
  <c r="P550" i="3"/>
  <c r="P571" i="3"/>
  <c r="P598" i="3"/>
  <c r="P549" i="3"/>
  <c r="P530" i="3"/>
  <c r="P551" i="3"/>
  <c r="P592" i="3"/>
  <c r="P542" i="3"/>
  <c r="P541" i="3"/>
  <c r="P566" i="3"/>
  <c r="P569" i="3"/>
  <c r="P553" i="3"/>
  <c r="P574" i="3"/>
  <c r="P563" i="3"/>
  <c r="P579" i="3"/>
  <c r="P585" i="3"/>
  <c r="P545" i="3"/>
  <c r="P562" i="3"/>
  <c r="P525" i="3"/>
  <c r="P565" i="3"/>
  <c r="P548" i="3"/>
  <c r="P586" i="3"/>
  <c r="P575" i="3"/>
  <c r="P596" i="3"/>
  <c r="P583" i="3"/>
  <c r="P588" i="3"/>
  <c r="P546" i="3"/>
  <c r="P531" i="3"/>
  <c r="P533" i="3"/>
  <c r="P587" i="3"/>
  <c r="P532" i="3"/>
  <c r="P540" i="3"/>
  <c r="P584" i="3"/>
  <c r="P561" i="3"/>
  <c r="P581" i="3"/>
  <c r="P577" i="3"/>
  <c r="P573" i="3"/>
  <c r="P527" i="3"/>
  <c r="P528" i="3"/>
  <c r="P568" i="3"/>
  <c r="P554" i="3"/>
  <c r="P567" i="3"/>
  <c r="P570" i="3"/>
  <c r="P572" i="3"/>
  <c r="P524" i="3"/>
  <c r="P287" i="3"/>
  <c r="P1233" i="3"/>
  <c r="P7" i="3"/>
  <c r="BU74" i="65" l="1"/>
  <c r="BW74" i="65"/>
  <c r="P6129" i="3"/>
</calcChain>
</file>

<file path=xl/sharedStrings.xml><?xml version="1.0" encoding="utf-8"?>
<sst xmlns="http://schemas.openxmlformats.org/spreadsheetml/2006/main" count="106468" uniqueCount="9120">
  <si>
    <t xml:space="preserve"> Nombre o Razón Social</t>
  </si>
  <si>
    <t>Nit o Cédula de Ciudadanía</t>
  </si>
  <si>
    <t>Saldo Capital por Pagar</t>
  </si>
  <si>
    <t>Identificación Bien en Garantía</t>
  </si>
  <si>
    <t>AIA/Consorcio</t>
  </si>
  <si>
    <t>TOTAL IPC</t>
  </si>
  <si>
    <t>DIRECCION DE IMPTOS Y ADUANAS NACIONALES</t>
  </si>
  <si>
    <t>AIA CONCAY</t>
  </si>
  <si>
    <t>PRIMERA</t>
  </si>
  <si>
    <t>N/A</t>
  </si>
  <si>
    <t>INTERSECCION VIAL IBAGUE</t>
  </si>
  <si>
    <t>AIA S.A.</t>
  </si>
  <si>
    <t>IPC DIARIO</t>
  </si>
  <si>
    <t>MUNICIPIO DE MEDELLIN</t>
  </si>
  <si>
    <t>MUNICIPIO DE RIONEGRO</t>
  </si>
  <si>
    <t>LABORALES</t>
  </si>
  <si>
    <t>MONTOYA  ARAGON  ERMENDES</t>
  </si>
  <si>
    <t>96331466</t>
  </si>
  <si>
    <t>MES</t>
  </si>
  <si>
    <t>AÑO</t>
  </si>
  <si>
    <t>VARIACION ANUAL</t>
  </si>
  <si>
    <t xml:space="preserve">Clase de Acreedor </t>
  </si>
  <si>
    <t xml:space="preserve">Nombre o  Razón Social </t>
  </si>
  <si>
    <t xml:space="preserve">Dirección de Notificación </t>
  </si>
  <si>
    <t xml:space="preserve">Ciudad o Municipio </t>
  </si>
  <si>
    <t>País</t>
  </si>
  <si>
    <t>Tipo de Vinculo con el Deudor, Socios,o Controlante?</t>
  </si>
  <si>
    <t>No de la Obligación</t>
  </si>
  <si>
    <t>Saldo de Capital por Pagar</t>
  </si>
  <si>
    <t>Saldo Capital Vencido</t>
  </si>
  <si>
    <t>Derechos de Voto</t>
  </si>
  <si>
    <t>Participación Derechos de Voto (%)</t>
  </si>
  <si>
    <t>JUNIO</t>
  </si>
  <si>
    <t>PROMEDIO</t>
  </si>
  <si>
    <t>A</t>
  </si>
  <si>
    <t>POR EL CAPITAL Y DIAS DE VENCIMIENTO DE CADA OBLIGACIONES</t>
  </si>
  <si>
    <t>AV CR 91 130 81</t>
  </si>
  <si>
    <t>BOGOTA, D.C.</t>
  </si>
  <si>
    <t>COLOMBIA</t>
  </si>
  <si>
    <t>NINGUNO</t>
  </si>
  <si>
    <t>4441</t>
  </si>
  <si>
    <t>MUNICIPIO DE SABANETA</t>
  </si>
  <si>
    <t>IRLEN ANDRES DUQUE QUINTERO</t>
  </si>
  <si>
    <t>CORREA  VICTOR EPIGMENIO</t>
  </si>
  <si>
    <t>3227610</t>
  </si>
  <si>
    <t>MUNICIPIO DE GIRARDOTA</t>
  </si>
  <si>
    <t>VDA EL SILENCIA</t>
  </si>
  <si>
    <t>ALEJANDRIA</t>
  </si>
  <si>
    <t>BANCO COLPATRIA</t>
  </si>
  <si>
    <t>AV CL 68 SUR 69 45</t>
  </si>
  <si>
    <t>14012015</t>
  </si>
  <si>
    <t>SEGUNDA</t>
  </si>
  <si>
    <t>BANCO DE BOGOTA SA</t>
  </si>
  <si>
    <t>BANCO DE OCCIDENTE SA</t>
  </si>
  <si>
    <t>BANCO CAJA SOCIAL BCSC</t>
  </si>
  <si>
    <t>BANCO DAVIVIENDA SA</t>
  </si>
  <si>
    <t>BANCO CORPBANCA COLOMBIA S A</t>
  </si>
  <si>
    <t>BANCO POPULAR SA</t>
  </si>
  <si>
    <t>BANCO AV VILLAS</t>
  </si>
  <si>
    <t>BANCO GNB SUDAMERIS SA</t>
  </si>
  <si>
    <t>BANCOLOMBIA SA</t>
  </si>
  <si>
    <t>B</t>
  </si>
  <si>
    <t>CR 8 6 64</t>
  </si>
  <si>
    <t>CEMENTOS ARGOS SA</t>
  </si>
  <si>
    <t>890100251</t>
  </si>
  <si>
    <t>CUARTA</t>
  </si>
  <si>
    <t>TERNIUM COLOMBIA SAS</t>
  </si>
  <si>
    <t>890932389</t>
  </si>
  <si>
    <t>ARMENIA</t>
  </si>
  <si>
    <t>IN RED SAS</t>
  </si>
  <si>
    <t>900306304</t>
  </si>
  <si>
    <t>CONSTRUAGRO S EN C</t>
  </si>
  <si>
    <t>819001468</t>
  </si>
  <si>
    <t>ELECTRO INGENIERIAS UPEGUI SAS</t>
  </si>
  <si>
    <t>800013617</t>
  </si>
  <si>
    <t>890905211</t>
  </si>
  <si>
    <t>CL 44  52 165</t>
  </si>
  <si>
    <t>HOLCIM COLOMBIA SA</t>
  </si>
  <si>
    <t>860009808</t>
  </si>
  <si>
    <t>ACEROS TURIA DE COLOMBIA SAS</t>
  </si>
  <si>
    <t>900570383</t>
  </si>
  <si>
    <t>7142105667</t>
  </si>
  <si>
    <t>IMOCOM SA</t>
  </si>
  <si>
    <t>860003168</t>
  </si>
  <si>
    <t>COMERCIALIZACION Y PREFABRICACION COLOMBIA SAS</t>
  </si>
  <si>
    <t>900570382</t>
  </si>
  <si>
    <t>CONCAY SA</t>
  </si>
  <si>
    <t>860077014</t>
  </si>
  <si>
    <t>QUINTA</t>
  </si>
  <si>
    <t>CONSORCIO DOBLE CALZADA BOGOTA VILLAVICENCIO</t>
  </si>
  <si>
    <t>890904815</t>
  </si>
  <si>
    <t>CONSORCIO NUESTRO URABA</t>
  </si>
  <si>
    <t>CARTAGENA</t>
  </si>
  <si>
    <t>CONSORCIO TRIPLEA RIONEGRO</t>
  </si>
  <si>
    <t>CONSORCIO AIA CONCAY 2012</t>
  </si>
  <si>
    <t>CONSORCIO ACM ALEJANDRIA</t>
  </si>
  <si>
    <t>BELLO</t>
  </si>
  <si>
    <t>MA INGENIEROS CONSTRUCTORES LIMITADA</t>
  </si>
  <si>
    <t>900088458</t>
  </si>
  <si>
    <t>CONSORCIO AIA CCM</t>
  </si>
  <si>
    <t>TREVIGALANTE S A</t>
  </si>
  <si>
    <t>860042603</t>
  </si>
  <si>
    <t>ENVIGADO</t>
  </si>
  <si>
    <t>CONSTRUCCIONES RICARDO CARO SAS</t>
  </si>
  <si>
    <t>900341635</t>
  </si>
  <si>
    <t xml:space="preserve">CR  15 6 35 </t>
  </si>
  <si>
    <t>GIRARDOTA</t>
  </si>
  <si>
    <t>SANTAFÉ DE ANTIOQUIA</t>
  </si>
  <si>
    <t>CCM CONTRATISTAS CIVILES Y MECANICOS SAS</t>
  </si>
  <si>
    <t>900555836</t>
  </si>
  <si>
    <t>CONSTRUCTORA SUBA SA</t>
  </si>
  <si>
    <t>830133191</t>
  </si>
  <si>
    <t>CL 49 50 05</t>
  </si>
  <si>
    <t>RIONEGRO</t>
  </si>
  <si>
    <t>CONCRETOS ASFALTICOS DE COLOMBIA S A</t>
  </si>
  <si>
    <t>830071114</t>
  </si>
  <si>
    <t>ALDECCO SAS</t>
  </si>
  <si>
    <t>900126869</t>
  </si>
  <si>
    <t>SABANETA</t>
  </si>
  <si>
    <t>CONSTRUCTORA MORICHAL LTDA</t>
  </si>
  <si>
    <t>811026191</t>
  </si>
  <si>
    <t>CONINGENIO SAS</t>
  </si>
  <si>
    <t>830510471</t>
  </si>
  <si>
    <t>SERVIFIJACIONES AZ SAS</t>
  </si>
  <si>
    <t>900143775</t>
  </si>
  <si>
    <t>890903938</t>
  </si>
  <si>
    <t>EQUIPOS GLEASON SA</t>
  </si>
  <si>
    <t>890903475</t>
  </si>
  <si>
    <t>BOTERO IBANEZ Y CIA LTDA</t>
  </si>
  <si>
    <t>800112061</t>
  </si>
  <si>
    <t>ESTYMA SA</t>
  </si>
  <si>
    <t>800014246</t>
  </si>
  <si>
    <t>M G M INGENIERIA Y PROYECTOS SA</t>
  </si>
  <si>
    <t>830072857</t>
  </si>
  <si>
    <t>NETCOM COLOMBIA LTDA</t>
  </si>
  <si>
    <t>830141216</t>
  </si>
  <si>
    <t>LOPEZ GARCIA MARIA ESPERANZA</t>
  </si>
  <si>
    <t>51731456</t>
  </si>
  <si>
    <t>ELECTRO HIDRAULICA S A</t>
  </si>
  <si>
    <t>860513276</t>
  </si>
  <si>
    <t>BYB CONSTRUCCIONES Y OBRAS CIVILES SAS</t>
  </si>
  <si>
    <t>900689828</t>
  </si>
  <si>
    <t>DEMOLICIONES GIRALDO GIRALDO SAS</t>
  </si>
  <si>
    <t>900872962</t>
  </si>
  <si>
    <t>PINTURAS BELTRAN RC S.A.S.</t>
  </si>
  <si>
    <t>900434232</t>
  </si>
  <si>
    <t>C</t>
  </si>
  <si>
    <t>SERACIS LTDA</t>
  </si>
  <si>
    <t>811007280</t>
  </si>
  <si>
    <t xml:space="preserve">INGENIEROS G F S A S </t>
  </si>
  <si>
    <t>800063815</t>
  </si>
  <si>
    <t>CONCRE ACERO SAS</t>
  </si>
  <si>
    <t>800046874</t>
  </si>
  <si>
    <t>SEPROMED SAS</t>
  </si>
  <si>
    <t>830502037</t>
  </si>
  <si>
    <t>METROPOLI S A</t>
  </si>
  <si>
    <t>800192961</t>
  </si>
  <si>
    <t>CONSORCIO PMT 1026</t>
  </si>
  <si>
    <t>900225009</t>
  </si>
  <si>
    <t>CONSTRUCCIONES E INFRAESTRUCTURAS FG SAS</t>
  </si>
  <si>
    <t>900910945</t>
  </si>
  <si>
    <t>COMERCIAL Y SERVICIOS LARCO BOGOTA SAS</t>
  </si>
  <si>
    <t>900111779</t>
  </si>
  <si>
    <t>URBANIZADORA ATALAYA SAS</t>
  </si>
  <si>
    <t>PERFOTECNICA S A S</t>
  </si>
  <si>
    <t>900315095</t>
  </si>
  <si>
    <t>C A  ARRENDAMIENTO DE EQUIPOS SAS</t>
  </si>
  <si>
    <t>900445456</t>
  </si>
  <si>
    <t>JC DRYWALL SAS</t>
  </si>
  <si>
    <t>900250057</t>
  </si>
  <si>
    <t>ICMO LIMITADA</t>
  </si>
  <si>
    <t>800078011</t>
  </si>
  <si>
    <t>INCOELEC SAS</t>
  </si>
  <si>
    <t>811006250</t>
  </si>
  <si>
    <t>SERVICIO NACIONAL DE APRENDIZAJE</t>
  </si>
  <si>
    <t>899999034</t>
  </si>
  <si>
    <t>SOLETANCHE BACHY CIMAS S A</t>
  </si>
  <si>
    <t>830035702</t>
  </si>
  <si>
    <t>HA OBRAS CIVILES SAS</t>
  </si>
  <si>
    <t>900776894</t>
  </si>
  <si>
    <t>CASA SANA SAS</t>
  </si>
  <si>
    <t>811046892</t>
  </si>
  <si>
    <t>S2R INGENIEROS SA</t>
  </si>
  <si>
    <t>830069215</t>
  </si>
  <si>
    <t>SOLUCIONES CONSTRUCTIVAS CAMPUZANO SAS</t>
  </si>
  <si>
    <t>900898709</t>
  </si>
  <si>
    <t>INDUSTRIAS DEL HIERRO SA</t>
  </si>
  <si>
    <t>890940621</t>
  </si>
  <si>
    <t>FOSTER INGENIERIA LTDA</t>
  </si>
  <si>
    <t>800040736</t>
  </si>
  <si>
    <t>CATA AYALA JARAMILLO S EN C</t>
  </si>
  <si>
    <t>832003816</t>
  </si>
  <si>
    <t>GALLO MEDINA ABOGADOS ASOCIADOS LTDA</t>
  </si>
  <si>
    <t>800092084</t>
  </si>
  <si>
    <t>AIRE ANDINO DE COLOMBIA S A S</t>
  </si>
  <si>
    <t>900611568</t>
  </si>
  <si>
    <t>CERRAMIENTOS CONSTRUCTIVOS SA</t>
  </si>
  <si>
    <t>811027999</t>
  </si>
  <si>
    <t>SISTEMAS ESPECIALES DE CONSTRUCCION SAS</t>
  </si>
  <si>
    <t>830104063</t>
  </si>
  <si>
    <t>DRYWALL SUPPLY SAS</t>
  </si>
  <si>
    <t>830512163</t>
  </si>
  <si>
    <t>TIENDAS SA</t>
  </si>
  <si>
    <t>890929922</t>
  </si>
  <si>
    <t>RCA INGENIEROS CONSTRUCTORES SAS</t>
  </si>
  <si>
    <t>900465053</t>
  </si>
  <si>
    <t>SURTIMARMOL SAS</t>
  </si>
  <si>
    <t>901044419</t>
  </si>
  <si>
    <t>CONTROLES Y AUTOMATIZACION SAS</t>
  </si>
  <si>
    <t>830112154</t>
  </si>
  <si>
    <t>INDUSTRIAS RI J SAS</t>
  </si>
  <si>
    <t>811038400</t>
  </si>
  <si>
    <t xml:space="preserve">AKVO SAS </t>
  </si>
  <si>
    <t>900501869</t>
  </si>
  <si>
    <t>FACELCO SAS</t>
  </si>
  <si>
    <t>811001599</t>
  </si>
  <si>
    <t>QUINTANAR OBRAS CIVILES Y ESTRUCTURAS SAS</t>
  </si>
  <si>
    <t>900398174</t>
  </si>
  <si>
    <t>INTERNATIONAL ELEVATOR INC</t>
  </si>
  <si>
    <t>860002838</t>
  </si>
  <si>
    <t>CIELOS Y MUROS SAS</t>
  </si>
  <si>
    <t>811013959</t>
  </si>
  <si>
    <t>FLEXA INGENIERIA Y REPRESENTACIONES SA</t>
  </si>
  <si>
    <t>900024867</t>
  </si>
  <si>
    <t>OBRAS DE INGENIERIA Y URBANISMO SAS</t>
  </si>
  <si>
    <t>900550325</t>
  </si>
  <si>
    <t>SERVI GYG SAS</t>
  </si>
  <si>
    <t>900855695</t>
  </si>
  <si>
    <t>DRYWALL DISENO Y CONSTRUCCIONES LIVIANAS SAS</t>
  </si>
  <si>
    <t>901073465</t>
  </si>
  <si>
    <t>CONSTRUCCIONES ENCISO S.A.S</t>
  </si>
  <si>
    <t>900637792</t>
  </si>
  <si>
    <t>MARDEN CONTRUCCIONES SAS</t>
  </si>
  <si>
    <t>900690100</t>
  </si>
  <si>
    <t>VENTANAR SAS</t>
  </si>
  <si>
    <t>890207543</t>
  </si>
  <si>
    <t>MARMOLES Y SERVICIOS SAS</t>
  </si>
  <si>
    <t>800026509</t>
  </si>
  <si>
    <t>GEOTECNIA Y CIMENTACIONES SA</t>
  </si>
  <si>
    <t>800184582</t>
  </si>
  <si>
    <t>CONSTRUCCIONES JAIME ALBERTO GOMEZ SAS</t>
  </si>
  <si>
    <t>900859118</t>
  </si>
  <si>
    <t>ESTRATOGIA SAS</t>
  </si>
  <si>
    <t>900650581</t>
  </si>
  <si>
    <t>ESTRUCTURAS METALICAS CASTILLO S.A.S</t>
  </si>
  <si>
    <t>900664672</t>
  </si>
  <si>
    <t>RENTAL AIR SAS</t>
  </si>
  <si>
    <t>900711016</t>
  </si>
  <si>
    <t>IDEAS CIVILES SA</t>
  </si>
  <si>
    <t>811001550</t>
  </si>
  <si>
    <t>SOLUCIONES ACUSTICAS SAK SAS</t>
  </si>
  <si>
    <t>900399763</t>
  </si>
  <si>
    <t>COMERCIAL DE EMPAQUES Y PAPELES SAS</t>
  </si>
  <si>
    <t>890907681</t>
  </si>
  <si>
    <t>DEPOSITOS DE MADERAS JMG SAS</t>
  </si>
  <si>
    <t>900034902</t>
  </si>
  <si>
    <t>COMPANIA ASEGURADORA DE FIANZAS</t>
  </si>
  <si>
    <t>860070374</t>
  </si>
  <si>
    <t>EQUIPOS AVILA SAS</t>
  </si>
  <si>
    <t>900782455</t>
  </si>
  <si>
    <t>PROMOTORA INDUSTRIAL Y MERCANTIL S.A PIM S.A</t>
  </si>
  <si>
    <t>860070320</t>
  </si>
  <si>
    <t>ESTUDIOS TOPOGRAFICOS JG LTDA</t>
  </si>
  <si>
    <t>830071995</t>
  </si>
  <si>
    <t>RICOH COLOMBIANA SA</t>
  </si>
  <si>
    <t>800026212</t>
  </si>
  <si>
    <t>ROCANEGRA S.A.S.</t>
  </si>
  <si>
    <t>900423656</t>
  </si>
  <si>
    <t>A1 EQUIPOS SAS</t>
  </si>
  <si>
    <t>900118617</t>
  </si>
  <si>
    <t>INVERSIONES Y CONSTRUCCIONES DANNY TOBON S.A.S.</t>
  </si>
  <si>
    <t>900995317</t>
  </si>
  <si>
    <t>GMG CONSTRUCCIONES CIVILES ESTRUCTURAS Y MONTAJES S.A.S</t>
  </si>
  <si>
    <t>900684175</t>
  </si>
  <si>
    <t>D</t>
  </si>
  <si>
    <t>LONDOÑO ANGEL NATALIA</t>
  </si>
  <si>
    <t>CRA 35 A 15 B 35 PISO 96</t>
  </si>
  <si>
    <t>SOCIO</t>
  </si>
  <si>
    <t>OTILIO NICOLAS MORENO BLANCO LIMITADA</t>
  </si>
  <si>
    <t>830085821</t>
  </si>
  <si>
    <t>MP DRYWALL Y ACABADOS SAS</t>
  </si>
  <si>
    <t>901070594</t>
  </si>
  <si>
    <t>EQUIPOS DE GEOTECNIA Y OBRAS DE INGENIERIA SAS</t>
  </si>
  <si>
    <t>900512882</t>
  </si>
  <si>
    <t>MENSULA SA</t>
  </si>
  <si>
    <t>800027617</t>
  </si>
  <si>
    <t>CONEQUIPOS Y MAQUINARIA SAS</t>
  </si>
  <si>
    <t>900431109</t>
  </si>
  <si>
    <t xml:space="preserve">LONDOÑO ANGEL DANIEL </t>
  </si>
  <si>
    <t>DEPOSITO Y ASERRIO DE MADERAS EL TITAN No 2 SAS</t>
  </si>
  <si>
    <t>890923482</t>
  </si>
  <si>
    <t>TERMOTECNICA COINDUSTRIAL SA</t>
  </si>
  <si>
    <t>890903035</t>
  </si>
  <si>
    <t>ECHEVERRI PALACIO JAVIER</t>
  </si>
  <si>
    <t>IMPORTADORA MEGAEQUIPOS S.A.S.</t>
  </si>
  <si>
    <t>900347559</t>
  </si>
  <si>
    <t>WILLS MEJIA CLARA CECILIA</t>
  </si>
  <si>
    <t>DUBILT SAS</t>
  </si>
  <si>
    <t>900202214</t>
  </si>
  <si>
    <t>ESTRUCTURAS JH CONSTRUCCIONES SAS</t>
  </si>
  <si>
    <t>900461747</t>
  </si>
  <si>
    <t>WILLS MEJIA MARIA ELIZABETH</t>
  </si>
  <si>
    <t>INGENIERIA BONILLA GONZALEZ LIMITADA INGEBOMU LTDA</t>
  </si>
  <si>
    <t>860062831</t>
  </si>
  <si>
    <t>WILLS MEJIA RICARDO HORACIO</t>
  </si>
  <si>
    <t>SUPERINTENDENCIA DE SOCIEDADES</t>
  </si>
  <si>
    <t>899999086</t>
  </si>
  <si>
    <t>RESTREPO ACEVEDO JAIME</t>
  </si>
  <si>
    <t>RMT CONSTRUCTORES SAS</t>
  </si>
  <si>
    <t>900444606</t>
  </si>
  <si>
    <t>MEJIA CADAVID FABIO ERNESTO</t>
  </si>
  <si>
    <t>CONSTRUCTORA SAN BLASS SAS</t>
  </si>
  <si>
    <t>800207150</t>
  </si>
  <si>
    <t>ECHEVERRI PALACIO GONZALO</t>
  </si>
  <si>
    <t>SOLUCIONES EN ICOPOR SAS</t>
  </si>
  <si>
    <t>900907308</t>
  </si>
  <si>
    <t>CORDOBA JARAMILLO LILIANA</t>
  </si>
  <si>
    <t>ACCESORIOS Y SISTEMAS SA</t>
  </si>
  <si>
    <t>800042522</t>
  </si>
  <si>
    <t>CORDOBA JARAMILLO OLGA LUCIA</t>
  </si>
  <si>
    <t>TOXEMENT SA</t>
  </si>
  <si>
    <t>860090222</t>
  </si>
  <si>
    <t>CORDOBA JARAMILLO SILVIA ROCIO</t>
  </si>
  <si>
    <t>GENERAL DE EQUIPOS DE COLOMBIA SA</t>
  </si>
  <si>
    <t>860002576</t>
  </si>
  <si>
    <t>LOPEZ MESA JAIME HUMBERTO</t>
  </si>
  <si>
    <t>8304821</t>
  </si>
  <si>
    <t>CORDOBA JARAMILLO CARLOS MAURICIO</t>
  </si>
  <si>
    <t>CONSORCIO ABG CONSTRUCCIONES</t>
  </si>
  <si>
    <t>900764844</t>
  </si>
  <si>
    <t>CORDOBA JARAMILLO GUSTAVO ALBERTO</t>
  </si>
  <si>
    <t>CONSTRUCCIONES ROBLEDO SAS</t>
  </si>
  <si>
    <t>900743515</t>
  </si>
  <si>
    <t>CORDOBA JARAMILLO JULIO IGNACIO</t>
  </si>
  <si>
    <t>POTENCO SAS</t>
  </si>
  <si>
    <t>900563153</t>
  </si>
  <si>
    <t>CORDOBA JARAMILLO MARIA PATRICIA</t>
  </si>
  <si>
    <t>DONDE ADQUIRIR VIVIENDA SAS</t>
  </si>
  <si>
    <t>900375666</t>
  </si>
  <si>
    <t>PERSONAL EXPRESS</t>
  </si>
  <si>
    <t>811026281</t>
  </si>
  <si>
    <t>CORDOBA JARAMILLO NORA CECILIA</t>
  </si>
  <si>
    <t>SOLUCIONES URBANAS LFL SAS</t>
  </si>
  <si>
    <t>900557024</t>
  </si>
  <si>
    <t>NELLY ESTRADA Y CIA. S.C.S.</t>
  </si>
  <si>
    <t>SIKA COLOMBIA SA</t>
  </si>
  <si>
    <t>860000896</t>
  </si>
  <si>
    <t>ROLFORMADOS SA</t>
  </si>
  <si>
    <t>811031944</t>
  </si>
  <si>
    <t>DIANA CORDOBA RESTREPO</t>
  </si>
  <si>
    <t>INSOS SAS</t>
  </si>
  <si>
    <t>900926096</t>
  </si>
  <si>
    <t>COMPANIA DE INGENIEROS MECANICOS Y CIVILES LTDA</t>
  </si>
  <si>
    <t>890932579</t>
  </si>
  <si>
    <t>DALIA CORDOBA RESTREPO</t>
  </si>
  <si>
    <t>GONZALEZ DE GUEVARA MARY</t>
  </si>
  <si>
    <t>41519957</t>
  </si>
  <si>
    <t>TRES VP SAS</t>
  </si>
  <si>
    <t>900665994</t>
  </si>
  <si>
    <t>STELLA CORDOBA RESTREPO</t>
  </si>
  <si>
    <t>CONIX SAS</t>
  </si>
  <si>
    <t>800023162</t>
  </si>
  <si>
    <t>INGENIERIA DE AVANZADA GROUP SAS</t>
  </si>
  <si>
    <t>900833633</t>
  </si>
  <si>
    <t>ACCIONES PROPIAS READQUIRIDAS</t>
  </si>
  <si>
    <t>CONSTRUCCIONES JJCOLORADO SAS</t>
  </si>
  <si>
    <t>900608734</t>
  </si>
  <si>
    <t>OCHOA RAMIREZ DIEGO ALEJANDRO</t>
  </si>
  <si>
    <t>NEMA INGENIERIA SOCIEDAD POR ACCIONES SIMPLIFICADA</t>
  </si>
  <si>
    <t>900076133</t>
  </si>
  <si>
    <t>OCHOA RAMIREZ JULIANA</t>
  </si>
  <si>
    <t>TERMINACION Y ACABADOS JGP SAS</t>
  </si>
  <si>
    <t>900871980</t>
  </si>
  <si>
    <t>ALMACENES E INDUSTRIAS ROCA SA</t>
  </si>
  <si>
    <t>890900293</t>
  </si>
  <si>
    <t>WILLS MEJIA S.A.S</t>
  </si>
  <si>
    <t>RODAR Y RODAR SAS</t>
  </si>
  <si>
    <t>890937195</t>
  </si>
  <si>
    <t>H.A. ENGINEERING, INC.</t>
  </si>
  <si>
    <t>RAMIREZ OSPINA LUZ YEANNETH</t>
  </si>
  <si>
    <t>TECSA COLOMBIA S A S</t>
  </si>
  <si>
    <t>900280465</t>
  </si>
  <si>
    <t>OCHOA SUAREZ LUCIANO DE JESUS-Sucesion</t>
  </si>
  <si>
    <t>ALQUILER DE FORMALETA Y EQUIPOS S A S</t>
  </si>
  <si>
    <t>900401273</t>
  </si>
  <si>
    <t>CANTERA SANTA RITA SA</t>
  </si>
  <si>
    <t>890931636</t>
  </si>
  <si>
    <t>MEXICHEM COLOMBIA SAS</t>
  </si>
  <si>
    <t>860005050</t>
  </si>
  <si>
    <t>ALARI S A EN REORGANIZACION</t>
  </si>
  <si>
    <t>830137932</t>
  </si>
  <si>
    <t>CERRAMIENTOS ARQUITECTONICOS SA</t>
  </si>
  <si>
    <t>900231237</t>
  </si>
  <si>
    <t>MAXIASEOS SAS</t>
  </si>
  <si>
    <t>900507945</t>
  </si>
  <si>
    <t>FIRESTOP DE COLOMBIA SAS</t>
  </si>
  <si>
    <t>900466260</t>
  </si>
  <si>
    <t>AQSTICA SAS</t>
  </si>
  <si>
    <t>900214218</t>
  </si>
  <si>
    <t>BOCANUMENTH CASTANO SAS</t>
  </si>
  <si>
    <t>811020234</t>
  </si>
  <si>
    <t>CCI  MARKETPLACE  SA</t>
  </si>
  <si>
    <t>900141314</t>
  </si>
  <si>
    <t>JMV INGENIEROS CONTRATRISTAS LTDA</t>
  </si>
  <si>
    <t>800095951</t>
  </si>
  <si>
    <t>CM PACHON INGENIERIA ESPECIALIZADA S A S</t>
  </si>
  <si>
    <t>900754439</t>
  </si>
  <si>
    <t>METALICAS CIVIL SAS</t>
  </si>
  <si>
    <t>900973312</t>
  </si>
  <si>
    <t>CONINSA Y RAMON H SA</t>
  </si>
  <si>
    <t>890911431</t>
  </si>
  <si>
    <t>LUIS ANCELMO RODRIGUEZ Y CIA LTDA</t>
  </si>
  <si>
    <t>830021846</t>
  </si>
  <si>
    <t>CONCRELAB LTDA</t>
  </si>
  <si>
    <t>860036365</t>
  </si>
  <si>
    <t xml:space="preserve">ACREEDOR EXTERNO </t>
  </si>
  <si>
    <t>E</t>
  </si>
  <si>
    <t xml:space="preserve">WILLIAM GARZON SAS  </t>
  </si>
  <si>
    <t>900549440</t>
  </si>
  <si>
    <t>MANUFACTURAS DE CEMENTO SA</t>
  </si>
  <si>
    <t>860003012</t>
  </si>
  <si>
    <t>VITTORIA IN CRISTO INGENIERIA Y CONSTRUCCION SAS</t>
  </si>
  <si>
    <t>900889460</t>
  </si>
  <si>
    <t>ARMETALES S.A</t>
  </si>
  <si>
    <t>890806999</t>
  </si>
  <si>
    <t>PLASTIMEN S.A.S.</t>
  </si>
  <si>
    <t>900669687</t>
  </si>
  <si>
    <t>ESPINOSA CAICEDO HUGO</t>
  </si>
  <si>
    <t>2841458</t>
  </si>
  <si>
    <t>HIDROSANITARIAS SO SAS</t>
  </si>
  <si>
    <t>900653120</t>
  </si>
  <si>
    <t>SAFE INSTRUMENTACION SAS</t>
  </si>
  <si>
    <t>900804673</t>
  </si>
  <si>
    <t>FAMOC DEPANEL SA</t>
  </si>
  <si>
    <t>860033419</t>
  </si>
  <si>
    <t>ARCE INGENIERIA DEL EJE SAS</t>
  </si>
  <si>
    <t>900627986</t>
  </si>
  <si>
    <t>DISTRIBUIDORA ELECTROVIDRIOS SA</t>
  </si>
  <si>
    <t>890926156</t>
  </si>
  <si>
    <t>VIGOVA CONSTRUCCIONES SAS</t>
  </si>
  <si>
    <t>900733359</t>
  </si>
  <si>
    <t>PROYECTOS ESTRUCTURALES SAS PROESAS</t>
  </si>
  <si>
    <t>900315479</t>
  </si>
  <si>
    <t>INGENIERIA Y MONTAJES ELECTROMECANICOS S A</t>
  </si>
  <si>
    <t>890926257</t>
  </si>
  <si>
    <t>CONSTRUCCIONES Y OBRAS CIVILES VALDERRAMA S A S</t>
  </si>
  <si>
    <t>900869260</t>
  </si>
  <si>
    <t>JORGE PADILLA INGENIERIA Y CIA LTDA</t>
  </si>
  <si>
    <t>830067636</t>
  </si>
  <si>
    <t>HYDRO TEC SOLUCIONES HIDRAULICAS LIMITADA</t>
  </si>
  <si>
    <t>900242393</t>
  </si>
  <si>
    <t xml:space="preserve">ACOBEC SAS </t>
  </si>
  <si>
    <t>900623471</t>
  </si>
  <si>
    <t xml:space="preserve">STUDIO AREA 4 S.A.S. </t>
  </si>
  <si>
    <t>900325757</t>
  </si>
  <si>
    <t>M Y C BARANDAS LTDA</t>
  </si>
  <si>
    <t>900350607</t>
  </si>
  <si>
    <t>SUSTENTAR SOLUCIONES VERDES SAS</t>
  </si>
  <si>
    <t>900646222</t>
  </si>
  <si>
    <t>TECNOLOGIA EN TOPOGRAFIA SAS</t>
  </si>
  <si>
    <t>900531222</t>
  </si>
  <si>
    <t>RELIS SAS</t>
  </si>
  <si>
    <t>900444868</t>
  </si>
  <si>
    <t>FV INGENIERIA ELECTRICA Y COMUNICACIONES S.A.S</t>
  </si>
  <si>
    <t>900720554</t>
  </si>
  <si>
    <t>DEMOVICOL SAS</t>
  </si>
  <si>
    <t>900378719</t>
  </si>
  <si>
    <t>INDUSTRIAS DE ALUMINIO ARQUITECTONICO Y VENTANERIA SA</t>
  </si>
  <si>
    <t>811029147</t>
  </si>
  <si>
    <t>GUIMAR SEGURIDAD INDUSTRIAL SAS</t>
  </si>
  <si>
    <t>800128989</t>
  </si>
  <si>
    <t>INMUNIZADORA DE MADERA DE OCCIDENTE SA</t>
  </si>
  <si>
    <t>800237463</t>
  </si>
  <si>
    <t>CASTRO MIRAMAR CONSTRUCCIONES SAS</t>
  </si>
  <si>
    <t>900817641</t>
  </si>
  <si>
    <t>COLMAN OBRAS CIVILES SAS</t>
  </si>
  <si>
    <t>900466799</t>
  </si>
  <si>
    <t>SERVIMANOS INDUSTRIALES LTDA</t>
  </si>
  <si>
    <t>811000406</t>
  </si>
  <si>
    <t>860531315</t>
  </si>
  <si>
    <t>MONTAJES Y MANTENIMIENTOS DE TORRES SAS</t>
  </si>
  <si>
    <t>811009005</t>
  </si>
  <si>
    <t>MENDOZA TORRES ARNALDO VICTOR</t>
  </si>
  <si>
    <t>7442435</t>
  </si>
  <si>
    <t>CAMARA DE COMERCIO E INDUSTRIA COLOMBO CHILENA</t>
  </si>
  <si>
    <t>900252600</t>
  </si>
  <si>
    <t>CR 43  CL 31 47</t>
  </si>
  <si>
    <t>22442</t>
  </si>
  <si>
    <t>OCTAVIO ARREGOCES INGENIERIA SAS</t>
  </si>
  <si>
    <t>900499299</t>
  </si>
  <si>
    <t>COMERCIALIZADORA Y FERRETERIA J V INDUSTRIAL SAS</t>
  </si>
  <si>
    <t>830087171</t>
  </si>
  <si>
    <t>GOMEZ VASQUEZ  VICTOR RAUL</t>
  </si>
  <si>
    <t>71607241</t>
  </si>
  <si>
    <t>SGR ASOCIADOS S.A.S</t>
  </si>
  <si>
    <t>900667384</t>
  </si>
  <si>
    <t>VRC INGENIERIA LTDA</t>
  </si>
  <si>
    <t>22430</t>
  </si>
  <si>
    <t>900155125</t>
  </si>
  <si>
    <t>METRAL STUDIO S.A.S.</t>
  </si>
  <si>
    <t>900664306</t>
  </si>
  <si>
    <t>22673</t>
  </si>
  <si>
    <t>CONSTRUCCIONES EL CONDOR SA</t>
  </si>
  <si>
    <t>890922447</t>
  </si>
  <si>
    <t>CONSTRUCCIONES CONSTRUCOL SAS</t>
  </si>
  <si>
    <t>900492510</t>
  </si>
  <si>
    <t>ORGANIZACIONES EMPRESARIALES ABIEL SAS</t>
  </si>
  <si>
    <t>900736899</t>
  </si>
  <si>
    <t>22411</t>
  </si>
  <si>
    <t>UNION TEMPORAL PP MORROGACHO</t>
  </si>
  <si>
    <t>900849171</t>
  </si>
  <si>
    <t>IMPARK S A S</t>
  </si>
  <si>
    <t>800170552</t>
  </si>
  <si>
    <t>22481</t>
  </si>
  <si>
    <t>SOLUCIONES GRUAS Y MAQUINARIA SAS</t>
  </si>
  <si>
    <t>900419952</t>
  </si>
  <si>
    <t>CONSTRUCCIONES Y MONTAJES ELECTRICOS DE COLOMBIA SAS</t>
  </si>
  <si>
    <t>900604062</t>
  </si>
  <si>
    <t>COMPANIA SURAMERICANA DE SEGUROS SA</t>
  </si>
  <si>
    <t>890903407</t>
  </si>
  <si>
    <t>21888</t>
  </si>
  <si>
    <t>DAFEZA INGENIERIA Y CONSTRUCCIONES SAS</t>
  </si>
  <si>
    <t>900492306</t>
  </si>
  <si>
    <t>PROYECTAR Y CONSTRUIR OC SAS</t>
  </si>
  <si>
    <t>900627330</t>
  </si>
  <si>
    <t>22856</t>
  </si>
  <si>
    <t>SIN ESCOMBROS SAS</t>
  </si>
  <si>
    <t>900381880</t>
  </si>
  <si>
    <t>STAP ANTIOQUIA S.A.S</t>
  </si>
  <si>
    <t>900534519</t>
  </si>
  <si>
    <t>22443</t>
  </si>
  <si>
    <t>KRINGS COLOMBIA SAS</t>
  </si>
  <si>
    <t>900599495</t>
  </si>
  <si>
    <t>22787</t>
  </si>
  <si>
    <t>ALFAGRES SA</t>
  </si>
  <si>
    <t>860032550</t>
  </si>
  <si>
    <t>22263</t>
  </si>
  <si>
    <t>ASTEROIDES Y METEORITOS SAS</t>
  </si>
  <si>
    <t>811026023</t>
  </si>
  <si>
    <t>HIDROOBRAS SA</t>
  </si>
  <si>
    <t>800102109</t>
  </si>
  <si>
    <t>22194</t>
  </si>
  <si>
    <t>PEDRAZA ALAIX FABIO ORLANDO</t>
  </si>
  <si>
    <t>79538022</t>
  </si>
  <si>
    <t>22616</t>
  </si>
  <si>
    <t>LAOH CONSTRUCCIONES SAS</t>
  </si>
  <si>
    <t>900504401</t>
  </si>
  <si>
    <t>TG Y TECNOLOGIA CONSTRUCTIVA EU</t>
  </si>
  <si>
    <t>830102280</t>
  </si>
  <si>
    <t>22853</t>
  </si>
  <si>
    <t>RUA PATINO JOVANY</t>
  </si>
  <si>
    <t>71701957</t>
  </si>
  <si>
    <t>URBANIZACION HACIENDA VALLE REAL P.H. (PRIMERA ETAPA)</t>
  </si>
  <si>
    <t>900681544</t>
  </si>
  <si>
    <t>SERVIREFRIAIRE SA</t>
  </si>
  <si>
    <t>800115448</t>
  </si>
  <si>
    <t>22618</t>
  </si>
  <si>
    <t>SOLDADORES Y MOTORES LTDA</t>
  </si>
  <si>
    <t>900177444</t>
  </si>
  <si>
    <t>22617</t>
  </si>
  <si>
    <t>CONSTRUCTORA IBC SAS</t>
  </si>
  <si>
    <t>900714546</t>
  </si>
  <si>
    <t>22264</t>
  </si>
  <si>
    <t>D&amp;M SERVICIOS SAS</t>
  </si>
  <si>
    <t>900273115</t>
  </si>
  <si>
    <t>CIELOTEK DIVITEK SA</t>
  </si>
  <si>
    <t>800042488</t>
  </si>
  <si>
    <t>21688</t>
  </si>
  <si>
    <t>IT Y SECURITY CONSULTORES LTDA</t>
  </si>
  <si>
    <t>811031833</t>
  </si>
  <si>
    <t>VIAS SA</t>
  </si>
  <si>
    <t>22852</t>
  </si>
  <si>
    <t>890937574</t>
  </si>
  <si>
    <t>22059</t>
  </si>
  <si>
    <t>MANOSALVA GARCES GUILLERMO DE JESUS</t>
  </si>
  <si>
    <t>4079073</t>
  </si>
  <si>
    <t>SANIN ECHEVERRI LUIS MARIANO</t>
  </si>
  <si>
    <t>8262031</t>
  </si>
  <si>
    <t>800196843</t>
  </si>
  <si>
    <t>22428</t>
  </si>
  <si>
    <t>ASERRIO DE PIEDRA Y MARMOL SAS</t>
  </si>
  <si>
    <t>890907393</t>
  </si>
  <si>
    <t>INGENIERIA AMBIENTAL Y SANITARIA DE COLOMBIA -IASCOL LTDA</t>
  </si>
  <si>
    <t>830083309</t>
  </si>
  <si>
    <t>21887</t>
  </si>
  <si>
    <t>HECATEC LTDA</t>
  </si>
  <si>
    <t>900168772</t>
  </si>
  <si>
    <t>PREFABRICADOS CONCRETARTE SAS</t>
  </si>
  <si>
    <t>830087188</t>
  </si>
  <si>
    <t>22431</t>
  </si>
  <si>
    <t>IRON MOUNTAIN COLOMBIA SA S</t>
  </si>
  <si>
    <t>860054781</t>
  </si>
  <si>
    <t>PINTURAS Y YESOS SA</t>
  </si>
  <si>
    <t>811008778</t>
  </si>
  <si>
    <t>CONCRETOS Y DISENOS - CONCREDISENOS S.A.S.</t>
  </si>
  <si>
    <t>900346689</t>
  </si>
  <si>
    <t>22412</t>
  </si>
  <si>
    <t>LR Y BF CONSTRUCTORES SAS</t>
  </si>
  <si>
    <t>900869687</t>
  </si>
  <si>
    <t>CORPORACION MERCEDITAS</t>
  </si>
  <si>
    <t>900339121</t>
  </si>
  <si>
    <t>CAMARA COLOMBIANA DE LA INFRAESTRUCTURA SECCANTIOQUIA</t>
  </si>
  <si>
    <t>811045189</t>
  </si>
  <si>
    <t>SAS CONSTRUCCIONES S.A.S.</t>
  </si>
  <si>
    <t>900891139</t>
  </si>
  <si>
    <t>22690</t>
  </si>
  <si>
    <t>METAL ACRILATO SA</t>
  </si>
  <si>
    <t>811012912</t>
  </si>
  <si>
    <t xml:space="preserve">ECOTECH INGENIERIA SAS </t>
  </si>
  <si>
    <t>900376632</t>
  </si>
  <si>
    <t>22597</t>
  </si>
  <si>
    <t>SEL CONSULTING SAS</t>
  </si>
  <si>
    <t>900129523</t>
  </si>
  <si>
    <t>DINEZ INGENIERIA SAS</t>
  </si>
  <si>
    <t>900631162</t>
  </si>
  <si>
    <t>ACCESORIOS MODULARES PARA LA CONSTRUCCION LTDA</t>
  </si>
  <si>
    <t>900178199</t>
  </si>
  <si>
    <t>CL 16 H  96 H 29</t>
  </si>
  <si>
    <t>12095</t>
  </si>
  <si>
    <t>SUMINISTROS Y APLICACIONES AMAYA SAS</t>
  </si>
  <si>
    <t>900659732</t>
  </si>
  <si>
    <t>CASA FERRETERA SA</t>
  </si>
  <si>
    <t>890937010</t>
  </si>
  <si>
    <t>ACCION SOCIEDAD FIDUCIARIA S A</t>
  </si>
  <si>
    <t>800155413</t>
  </si>
  <si>
    <t>CL 85 9 65</t>
  </si>
  <si>
    <t>24006</t>
  </si>
  <si>
    <t>PELAEZ FREIDEL ARQUITECTOS SAS</t>
  </si>
  <si>
    <t>900839503</t>
  </si>
  <si>
    <t>CAPUTI Y VIEIRA SAS</t>
  </si>
  <si>
    <t>890940445</t>
  </si>
  <si>
    <t>CROWE HORWATH CO SA</t>
  </si>
  <si>
    <t>830000818</t>
  </si>
  <si>
    <t>LA TIENDA DEL TRIPLEX SAS</t>
  </si>
  <si>
    <t>800087652</t>
  </si>
  <si>
    <t>24007</t>
  </si>
  <si>
    <t xml:space="preserve">CONSTRUIMOS BENEFICIOS SAS  </t>
  </si>
  <si>
    <t>900495597</t>
  </si>
  <si>
    <t>FILTROS Y HERRAMIENTAS SAS FILHER SAS</t>
  </si>
  <si>
    <t>800245024</t>
  </si>
  <si>
    <t>I ROJAS CONSTRUCTORA SAS</t>
  </si>
  <si>
    <t>901026179</t>
  </si>
  <si>
    <t>SU OPORTUNO SERVICIO LTDA S O S</t>
  </si>
  <si>
    <t>860020369</t>
  </si>
  <si>
    <t>SEC PASO NIVEL VDA PIE DE CUES</t>
  </si>
  <si>
    <t>6337</t>
  </si>
  <si>
    <t>TRANSPORTES MONTOYA SAS</t>
  </si>
  <si>
    <t>811023345</t>
  </si>
  <si>
    <t>RAMIREZ GOMEZ LUIS FERNANDO</t>
  </si>
  <si>
    <t>71692208</t>
  </si>
  <si>
    <t>DUARTE ANGARITA INGENIERIA S A S</t>
  </si>
  <si>
    <t>900008244</t>
  </si>
  <si>
    <t>6127</t>
  </si>
  <si>
    <t>IMPODISNAL LTDA</t>
  </si>
  <si>
    <t>900091072</t>
  </si>
  <si>
    <t>6125</t>
  </si>
  <si>
    <t>7648</t>
  </si>
  <si>
    <t>DAMIS S A</t>
  </si>
  <si>
    <t>900208659</t>
  </si>
  <si>
    <t>6041</t>
  </si>
  <si>
    <t>SERVICIOS DE INGENIERIA Y CONSTRUCCIONES SEINC INGENIERIA SAS</t>
  </si>
  <si>
    <t>900497315</t>
  </si>
  <si>
    <t>6444</t>
  </si>
  <si>
    <t>ACUSTICA TECNICA ACUSTEC DE COLOMBIA SA</t>
  </si>
  <si>
    <t>830068504</t>
  </si>
  <si>
    <t>685</t>
  </si>
  <si>
    <t>HIDROSISTEMAS GIL SAS</t>
  </si>
  <si>
    <t>900407962</t>
  </si>
  <si>
    <t>MACROEQUIPOS BOGOTA S.A.S</t>
  </si>
  <si>
    <t>900491746</t>
  </si>
  <si>
    <t>CL 127 B BIS  46  76 OF 202</t>
  </si>
  <si>
    <t>TRANSGAVIRIA LTDA</t>
  </si>
  <si>
    <t>800214659</t>
  </si>
  <si>
    <t>307</t>
  </si>
  <si>
    <t>PALACIOS OSMA GERARDO</t>
  </si>
  <si>
    <t>79389900</t>
  </si>
  <si>
    <t>CADAVIDRIOS SAS</t>
  </si>
  <si>
    <t>900878653</t>
  </si>
  <si>
    <t>CR 27 82 66</t>
  </si>
  <si>
    <t>921</t>
  </si>
  <si>
    <t>PERI SAS</t>
  </si>
  <si>
    <t>900491050</t>
  </si>
  <si>
    <t>ELECTRICAS DE MEDELLIN INGENIERIA Y SERVICIOS SA</t>
  </si>
  <si>
    <t>890906413</t>
  </si>
  <si>
    <t>PROYECTOS Y SOLUCIONES SERVICIOS TEMPORALES SAS</t>
  </si>
  <si>
    <t>900122788</t>
  </si>
  <si>
    <t>ALARMAR LIMITADA</t>
  </si>
  <si>
    <t>890919267</t>
  </si>
  <si>
    <t>CRA 47 A 5 18</t>
  </si>
  <si>
    <t>2598</t>
  </si>
  <si>
    <t>CONSORCIO AIA ESTYMA</t>
  </si>
  <si>
    <t>E Y R ESPINOSA Y RESTREPO S A</t>
  </si>
  <si>
    <t>800223144</t>
  </si>
  <si>
    <t>MJ INGENIEROS SAS</t>
  </si>
  <si>
    <t>830134193</t>
  </si>
  <si>
    <t>CR 60  24 40</t>
  </si>
  <si>
    <t>31320</t>
  </si>
  <si>
    <t>CONSTRUCTORA LHS SA</t>
  </si>
  <si>
    <t>900042741</t>
  </si>
  <si>
    <t>REPRESENTACIONES RAMIREZ ISAZA SAS</t>
  </si>
  <si>
    <t>800223012</t>
  </si>
  <si>
    <t>BESCO COLOMBIA SAS</t>
  </si>
  <si>
    <t>900782194</t>
  </si>
  <si>
    <t>2704</t>
  </si>
  <si>
    <t>PROYECTOS Y CONSTRUCCIONES OR SAS</t>
  </si>
  <si>
    <t>900459309</t>
  </si>
  <si>
    <t>DIAGNOSTICENTRO DIESEL LA MONTANA SAS</t>
  </si>
  <si>
    <t>800078122</t>
  </si>
  <si>
    <t>2526</t>
  </si>
  <si>
    <t>VINNURETTI ABOGADOS SAS</t>
  </si>
  <si>
    <t>900709411</t>
  </si>
  <si>
    <t>2410</t>
  </si>
  <si>
    <t>OSORIO RAMIREZ LUZ AMPARO</t>
  </si>
  <si>
    <t>65754688</t>
  </si>
  <si>
    <t>LADRILLERA SAN CRISTOBAL SA</t>
  </si>
  <si>
    <t>890921192</t>
  </si>
  <si>
    <t>27503</t>
  </si>
  <si>
    <t>SOCODA SAS</t>
  </si>
  <si>
    <t>890914515</t>
  </si>
  <si>
    <t>E Y P SOLUCIONES SAS</t>
  </si>
  <si>
    <t>900790889</t>
  </si>
  <si>
    <t>30614</t>
  </si>
  <si>
    <t>MAS CONSTRUCTORES J.S S.A.S.</t>
  </si>
  <si>
    <t>901070576</t>
  </si>
  <si>
    <t>OS CONCRETOS SAS</t>
  </si>
  <si>
    <t>900709969</t>
  </si>
  <si>
    <t>27906</t>
  </si>
  <si>
    <t>CIMBRADOS SA</t>
  </si>
  <si>
    <t>890923681</t>
  </si>
  <si>
    <t>AD CONSTRUCCIONES SAS</t>
  </si>
  <si>
    <t>900037413</t>
  </si>
  <si>
    <t>30615</t>
  </si>
  <si>
    <t>GROSSICH VANEGAS JOHN PETER</t>
  </si>
  <si>
    <t>79649655</t>
  </si>
  <si>
    <t>JJ EDIFICAR SAS</t>
  </si>
  <si>
    <t>GEINCAL SAS</t>
  </si>
  <si>
    <t>900714255</t>
  </si>
  <si>
    <t>31322</t>
  </si>
  <si>
    <t>AE PINTURA Y CONSTRUCCION SAS</t>
  </si>
  <si>
    <t>900369247</t>
  </si>
  <si>
    <t>ESTRUCTURAS CHARRY S A S</t>
  </si>
  <si>
    <t>900687855</t>
  </si>
  <si>
    <t>2726</t>
  </si>
  <si>
    <t>ASTER INGENIEIA SAS</t>
  </si>
  <si>
    <t>900301056</t>
  </si>
  <si>
    <t>CLS CONSTRULEAN MANAGEMENT SUPERVISION SAS</t>
  </si>
  <si>
    <t>900582365</t>
  </si>
  <si>
    <t>30066</t>
  </si>
  <si>
    <t>DECOBLOCK</t>
  </si>
  <si>
    <t>900159955</t>
  </si>
  <si>
    <t>JULIO JAIMES INGENIERIA S A S</t>
  </si>
  <si>
    <t>900682301</t>
  </si>
  <si>
    <t>MAURICIO CORONADO Y CIA LTDA</t>
  </si>
  <si>
    <t>830018955</t>
  </si>
  <si>
    <t>28334</t>
  </si>
  <si>
    <t>YUSTY PARRA ULISES</t>
  </si>
  <si>
    <t>71583765</t>
  </si>
  <si>
    <t>30617</t>
  </si>
  <si>
    <t>TRANSPORTES METROPLUS S.A.S</t>
  </si>
  <si>
    <t>900641316</t>
  </si>
  <si>
    <t>RADIO ENLACE SAS</t>
  </si>
  <si>
    <t>830504313</t>
  </si>
  <si>
    <t>VOLQUETAS MAQUINARIA Y CONSTRUCCION LTDA</t>
  </si>
  <si>
    <t>900167434</t>
  </si>
  <si>
    <t>METAL PAIS SAS</t>
  </si>
  <si>
    <t>900721983</t>
  </si>
  <si>
    <t>2460</t>
  </si>
  <si>
    <t>RIANO CONSTRUCCIONES LTDA</t>
  </si>
  <si>
    <t>830066916</t>
  </si>
  <si>
    <t>R Y R LUBRICANTES SA</t>
  </si>
  <si>
    <t>800003644</t>
  </si>
  <si>
    <t>29465</t>
  </si>
  <si>
    <t>CONCRESERVICIOS LTDA</t>
  </si>
  <si>
    <t>830001584</t>
  </si>
  <si>
    <t>ISAZA INGENIEROS SAS</t>
  </si>
  <si>
    <t>900479589</t>
  </si>
  <si>
    <t>30251</t>
  </si>
  <si>
    <t>ERGOS COLLECTION SA</t>
  </si>
  <si>
    <t>830043710</t>
  </si>
  <si>
    <t>LOGISTIC PARK SAS</t>
  </si>
  <si>
    <t>900570152</t>
  </si>
  <si>
    <t>INVERSIONES Y CONSTRUCCIONES RTL SAS</t>
  </si>
  <si>
    <t>31319</t>
  </si>
  <si>
    <t>901050694</t>
  </si>
  <si>
    <t>2421</t>
  </si>
  <si>
    <t>GUZMAN RAMIREZ CARLOS MARIO</t>
  </si>
  <si>
    <t>1121829512</t>
  </si>
  <si>
    <t>ASOCIACION TECNICA COMERCIAL E INDUSTRIAL SA</t>
  </si>
  <si>
    <t>890900240</t>
  </si>
  <si>
    <t>BOX INDUSTRIAL DESIGN S A S</t>
  </si>
  <si>
    <t>900619928</t>
  </si>
  <si>
    <t>S&amp;M HIDRAULICOS SAS</t>
  </si>
  <si>
    <t>901086245</t>
  </si>
  <si>
    <t>29467</t>
  </si>
  <si>
    <t>AMBIENTE AZUL SAS</t>
  </si>
  <si>
    <t>900184238</t>
  </si>
  <si>
    <t>CORPACERO SA</t>
  </si>
  <si>
    <t>860001899</t>
  </si>
  <si>
    <t>CONSTRUALIGERADOS DE COLOMBIA SAS</t>
  </si>
  <si>
    <t>900601641</t>
  </si>
  <si>
    <t>30249</t>
  </si>
  <si>
    <t>INGEAR PROYECTOS SAS</t>
  </si>
  <si>
    <t>900731239</t>
  </si>
  <si>
    <t>ALVAREZ ZAPATA RAUL EDUARDO</t>
  </si>
  <si>
    <t>15320731</t>
  </si>
  <si>
    <t>ASESORIAS BOTERO PELAEZ SA</t>
  </si>
  <si>
    <t>890913379</t>
  </si>
  <si>
    <t>2511</t>
  </si>
  <si>
    <t>NIETO RODRIGUEZ ROBERTO</t>
  </si>
  <si>
    <t>79308062</t>
  </si>
  <si>
    <t>29466</t>
  </si>
  <si>
    <t>GOMEZ MARTINEZ JOSE ANTONIO</t>
  </si>
  <si>
    <t>80423810</t>
  </si>
  <si>
    <t>CNC INOXI IDEAS SAS</t>
  </si>
  <si>
    <t>900552218</t>
  </si>
  <si>
    <t>27504</t>
  </si>
  <si>
    <t>FERRETERIA METROPOLIS SAS</t>
  </si>
  <si>
    <t>802004266</t>
  </si>
  <si>
    <t>2783</t>
  </si>
  <si>
    <t>GONZALEZ GALLON CATALINA</t>
  </si>
  <si>
    <t>43614504</t>
  </si>
  <si>
    <t>CORTES ROJAS JULIAN ANDRES</t>
  </si>
  <si>
    <t>1018440843</t>
  </si>
  <si>
    <t>29414</t>
  </si>
  <si>
    <t>GREEN BUILDING CONSULTING GROUP S EMPRESA MULTINACIONAL ANDINA</t>
  </si>
  <si>
    <t>900508677</t>
  </si>
  <si>
    <t>UNE EPM TELECOMUNICACIONES SA</t>
  </si>
  <si>
    <t>900092385</t>
  </si>
  <si>
    <t>27500</t>
  </si>
  <si>
    <t>CADENAS Y COMPLEMENTOS SAS</t>
  </si>
  <si>
    <t>811044279</t>
  </si>
  <si>
    <t>30250</t>
  </si>
  <si>
    <t>INSTALACIONES HIDROSANITARIAS CHICA S.A.S.</t>
  </si>
  <si>
    <t>900863698</t>
  </si>
  <si>
    <t>28648</t>
  </si>
  <si>
    <t>DISENO Y CONSULTORIA ESTRUCTUAL SAS</t>
  </si>
  <si>
    <t>900522432</t>
  </si>
  <si>
    <t>PAVIMENTAR SA</t>
  </si>
  <si>
    <t>800040014</t>
  </si>
  <si>
    <t>27501</t>
  </si>
  <si>
    <t>INVERPROYECTOS MAGNA SAS</t>
  </si>
  <si>
    <t>900393754</t>
  </si>
  <si>
    <t>FLEISCHMANN COLOMBIA SAS</t>
  </si>
  <si>
    <t>900405835</t>
  </si>
  <si>
    <t>MULTIMEDIOS PLUS S.A.S.</t>
  </si>
  <si>
    <t>900283966</t>
  </si>
  <si>
    <t>VINICOL BOMBEOS S.A.S</t>
  </si>
  <si>
    <t>900555303</t>
  </si>
  <si>
    <t>29380</t>
  </si>
  <si>
    <t>CABRERA VARGAS ALVARO ALBERTO</t>
  </si>
  <si>
    <t>19374769</t>
  </si>
  <si>
    <t>IBARGUEN ALBORNOZ ELBERT</t>
  </si>
  <si>
    <t>82382202</t>
  </si>
  <si>
    <t>INVERSIONES ADOQUIN AR SAS</t>
  </si>
  <si>
    <t>900346627</t>
  </si>
  <si>
    <t>30065</t>
  </si>
  <si>
    <t>GEOEXCAVACIONES Y MAQUINAS SAS</t>
  </si>
  <si>
    <t>900301961</t>
  </si>
  <si>
    <t>REPRESENTACIONES UNIVERSAL ARB SAS</t>
  </si>
  <si>
    <t>900271209</t>
  </si>
  <si>
    <t>31321</t>
  </si>
  <si>
    <t>FERRETERIA SS LTDA</t>
  </si>
  <si>
    <t>890935430</t>
  </si>
  <si>
    <t>INVERSIONES JORGE GUEVARA S A S</t>
  </si>
  <si>
    <t>900984029</t>
  </si>
  <si>
    <t>EDITORA URBANA LTDA</t>
  </si>
  <si>
    <t>800229663</t>
  </si>
  <si>
    <t>JOINT AND WELDING INGENIEROS LTDA</t>
  </si>
  <si>
    <t>30067</t>
  </si>
  <si>
    <t>811040060</t>
  </si>
  <si>
    <t>ESCOBAR CONSTRUCTORES SAS</t>
  </si>
  <si>
    <t>900479981</t>
  </si>
  <si>
    <t>FABRICA DE CALZADO 70 SA</t>
  </si>
  <si>
    <t>890904603</t>
  </si>
  <si>
    <t>30616</t>
  </si>
  <si>
    <t>ORCOB SAS</t>
  </si>
  <si>
    <t>900661023</t>
  </si>
  <si>
    <t>30613</t>
  </si>
  <si>
    <t>IVAN MEJIA BERNAL SAS</t>
  </si>
  <si>
    <t>900817906</t>
  </si>
  <si>
    <t>CHIQUIZA TOPOGRAFO SAS</t>
  </si>
  <si>
    <t>900383501</t>
  </si>
  <si>
    <t>ABACO SOLUCIONES CONSTRUCTIVAS SAS</t>
  </si>
  <si>
    <t>900527830</t>
  </si>
  <si>
    <t>28649</t>
  </si>
  <si>
    <t>CAMARA REGIONAL DE LA CONTRUCCION DE BOGOTA Y CMARCA</t>
  </si>
  <si>
    <t>860024452</t>
  </si>
  <si>
    <t>ARIAS ESCOBAR  JUAN RAUL</t>
  </si>
  <si>
    <t>71694381</t>
  </si>
  <si>
    <t>29468</t>
  </si>
  <si>
    <t>EDIFICIO CENTRO SANTILLANA P. H</t>
  </si>
  <si>
    <t>890938413</t>
  </si>
  <si>
    <t>2676</t>
  </si>
  <si>
    <t>SQ CONSTRUCTORA SAS</t>
  </si>
  <si>
    <t>900697392</t>
  </si>
  <si>
    <t>2560</t>
  </si>
  <si>
    <t xml:space="preserve">JMAV ASOCIADOS SAS  </t>
  </si>
  <si>
    <t>900751003</t>
  </si>
  <si>
    <t>SUMAC LATINOAMERICA SAS</t>
  </si>
  <si>
    <t>900601829</t>
  </si>
  <si>
    <t>2378</t>
  </si>
  <si>
    <t>FELOT SA</t>
  </si>
  <si>
    <t>890900691</t>
  </si>
  <si>
    <t>GB CONSTRUCCIONES SAS</t>
  </si>
  <si>
    <t>900997383</t>
  </si>
  <si>
    <t>MARCO JAVIER SUAREZ INGENIERIA ESTRUCTURAL SAS</t>
  </si>
  <si>
    <t>900475334</t>
  </si>
  <si>
    <t>CONSTRUPROCOL SAS</t>
  </si>
  <si>
    <t>900773197</t>
  </si>
  <si>
    <t>2548</t>
  </si>
  <si>
    <t>EMPRESAS PUBLICAS DE MEDELLIN   ESP</t>
  </si>
  <si>
    <t>890904996</t>
  </si>
  <si>
    <t>LA GALERIA INMOBILIARIA LTDA</t>
  </si>
  <si>
    <t>830006392</t>
  </si>
  <si>
    <t>28196</t>
  </si>
  <si>
    <t>WILLIAM HORACION CASTAÑO VELASQUEZ</t>
  </si>
  <si>
    <t>71532441</t>
  </si>
  <si>
    <t>PINO VARGAS DANIEL ANDRES</t>
  </si>
  <si>
    <t>9739136</t>
  </si>
  <si>
    <t>AV CARACAS 35 55</t>
  </si>
  <si>
    <t>7174246</t>
  </si>
  <si>
    <t>CONSULTORIA COLOMBIANA SA</t>
  </si>
  <si>
    <t>860031361</t>
  </si>
  <si>
    <t>METALICAS EL TUNEL LTDA</t>
  </si>
  <si>
    <t>890941552</t>
  </si>
  <si>
    <t>7008450</t>
  </si>
  <si>
    <t>AVG ASEO DE OBRAS CIVILES SAS</t>
  </si>
  <si>
    <t>900671762</t>
  </si>
  <si>
    <t>UNISPAN COLOMBIA SA</t>
  </si>
  <si>
    <t>805012977</t>
  </si>
  <si>
    <t>7174282</t>
  </si>
  <si>
    <t>COMPANIA GLOBAL DE PINTURAS SA</t>
  </si>
  <si>
    <t>890900148</t>
  </si>
  <si>
    <t>PLOGAS HNOS Y CIA SA</t>
  </si>
  <si>
    <t>900510659</t>
  </si>
  <si>
    <t>7226609</t>
  </si>
  <si>
    <t>LOPE GUARNIZO CESAR</t>
  </si>
  <si>
    <t>7527681</t>
  </si>
  <si>
    <t>FERRETERIA BRAND LTDA</t>
  </si>
  <si>
    <t>830109420</t>
  </si>
  <si>
    <t>ALIADO ESTRATEGICO CONSULTORES LEGALES S.A.S.</t>
  </si>
  <si>
    <t>900449415</t>
  </si>
  <si>
    <t>CR 30 8B 25 OF 1904</t>
  </si>
  <si>
    <t>182</t>
  </si>
  <si>
    <t>AV 15  100 43 PS 3</t>
  </si>
  <si>
    <t>CONTI CONSTRUCCION Y INGENIERIA S A S C I</t>
  </si>
  <si>
    <t>800171121</t>
  </si>
  <si>
    <t>JECSA INGENIERIA Y ACABADOS SAS</t>
  </si>
  <si>
    <t>900741383</t>
  </si>
  <si>
    <t>JOSE TOBAR ARANGO Y CIA LTDA</t>
  </si>
  <si>
    <t>890910251</t>
  </si>
  <si>
    <t>NOGOA CUELLAR ARSENIO</t>
  </si>
  <si>
    <t>80864457</t>
  </si>
  <si>
    <t>METALES Y PERFILES SA</t>
  </si>
  <si>
    <t>800136678</t>
  </si>
  <si>
    <t>CORPORACION COUNTRY CLUB EJECUTIVOS</t>
  </si>
  <si>
    <t>890910933</t>
  </si>
  <si>
    <t>GRUPO  SAN PIO SAS</t>
  </si>
  <si>
    <t>800061228</t>
  </si>
  <si>
    <t>EQUIRAV S.A.S</t>
  </si>
  <si>
    <t>900679556</t>
  </si>
  <si>
    <t>FRANKO ARQUITECTURA Y CONSTRUCCION SAS</t>
  </si>
  <si>
    <t>900688711</t>
  </si>
  <si>
    <t>GISAICO  SA</t>
  </si>
  <si>
    <t>890917464</t>
  </si>
  <si>
    <t>MACCAFERRI DE COLOMBIA LTDA</t>
  </si>
  <si>
    <t>900237659</t>
  </si>
  <si>
    <t>OSPINA QUINONES LEONARDO</t>
  </si>
  <si>
    <t>230072</t>
  </si>
  <si>
    <t>71384659</t>
  </si>
  <si>
    <t>CONSTRUCCIONES CARDONA MW SAS</t>
  </si>
  <si>
    <t>900968702</t>
  </si>
  <si>
    <t>INDUSTRIAS EL COE S.A.S</t>
  </si>
  <si>
    <t>900440192</t>
  </si>
  <si>
    <t>TRANSPORTES MONTEJO LTDA</t>
  </si>
  <si>
    <t>800035276</t>
  </si>
  <si>
    <t>CONALQUIPO SAS</t>
  </si>
  <si>
    <t>890925394</t>
  </si>
  <si>
    <t>GRUAS Y CAMABAJAS NP SAS</t>
  </si>
  <si>
    <t>900490538</t>
  </si>
  <si>
    <t>EBINGEL SAS</t>
  </si>
  <si>
    <t>800057319</t>
  </si>
  <si>
    <t>GCON ARQUITECTOS Y INGENIEROS SAS</t>
  </si>
  <si>
    <t>900544169</t>
  </si>
  <si>
    <t>RODRIGUEZ Y LONDONO SA</t>
  </si>
  <si>
    <t>890923691</t>
  </si>
  <si>
    <t>CALZASOLUCIONES SAS</t>
  </si>
  <si>
    <t>900413864</t>
  </si>
  <si>
    <t>PAPELERIA Y SERVICIOS SAS</t>
  </si>
  <si>
    <t>800049074</t>
  </si>
  <si>
    <t>MUEBLEIDEAS SA</t>
  </si>
  <si>
    <t>800061774</t>
  </si>
  <si>
    <t>ARQUITOP LTDA</t>
  </si>
  <si>
    <t>800254289</t>
  </si>
  <si>
    <t>INFRAESTRUCTURA Y VIVIENDA SA</t>
  </si>
  <si>
    <t>900023539</t>
  </si>
  <si>
    <t>HOTELES ESTELAR S A</t>
  </si>
  <si>
    <t>890304099</t>
  </si>
  <si>
    <t>RAMALZA SAS</t>
  </si>
  <si>
    <t>900388252</t>
  </si>
  <si>
    <t>SATTEK SAS</t>
  </si>
  <si>
    <t>900445973</t>
  </si>
  <si>
    <t>ALMACEN EL ARQUITECTO SAS</t>
  </si>
  <si>
    <t>860000054</t>
  </si>
  <si>
    <t>CR 11  80 45</t>
  </si>
  <si>
    <t>PAR VISUAL S DE H</t>
  </si>
  <si>
    <t>811009256</t>
  </si>
  <si>
    <t>137042</t>
  </si>
  <si>
    <t>ESTRUCTURAS Y CONSTRUCCIONES ESPINOSA Y CIA SCA</t>
  </si>
  <si>
    <t>900189831</t>
  </si>
  <si>
    <t>PELAEZ GARCIA MATEO</t>
  </si>
  <si>
    <t>71751990</t>
  </si>
  <si>
    <t>ALMACEN PANAMERICANO SA</t>
  </si>
  <si>
    <t>890901876</t>
  </si>
  <si>
    <t>CR 48  16 29</t>
  </si>
  <si>
    <t>EN ALGUN LUGAR SAS</t>
  </si>
  <si>
    <t>900740840</t>
  </si>
  <si>
    <t>100527</t>
  </si>
  <si>
    <t>OSORIO GIRALDO LIBANIEL</t>
  </si>
  <si>
    <t>98585403</t>
  </si>
  <si>
    <t>CONSTRUCCIONES CIVILARQ S.A.S.</t>
  </si>
  <si>
    <t>900654310</t>
  </si>
  <si>
    <t>ALUMINIOS Y FACHADAS ANTIOQUIA SAS</t>
  </si>
  <si>
    <t>900698998</t>
  </si>
  <si>
    <t>GRAMARTE S A S</t>
  </si>
  <si>
    <t>900396978</t>
  </si>
  <si>
    <t>ALMACEN RODAMIENTOS SA</t>
  </si>
  <si>
    <t>890907841</t>
  </si>
  <si>
    <t>CR 60  45 25</t>
  </si>
  <si>
    <t>332790</t>
  </si>
  <si>
    <t>SUMINISTROS GENERALES CONASEO S A S</t>
  </si>
  <si>
    <t>890935426</t>
  </si>
  <si>
    <t>SERVICIOS DE FONTANERIA DBL SAS</t>
  </si>
  <si>
    <t>900594885</t>
  </si>
  <si>
    <t>331480</t>
  </si>
  <si>
    <t>HELM FIDUCIARIA SA</t>
  </si>
  <si>
    <t>800141021</t>
  </si>
  <si>
    <t>CONCRETOS Y PISOS S A</t>
  </si>
  <si>
    <t>900140447</t>
  </si>
  <si>
    <t>331481</t>
  </si>
  <si>
    <t>900751754</t>
  </si>
  <si>
    <t>CONSTRU JUM SAS</t>
  </si>
  <si>
    <t>900661172</t>
  </si>
  <si>
    <t>ASERRIO SAN IGNACIO LTDA</t>
  </si>
  <si>
    <t>900060495</t>
  </si>
  <si>
    <t>CONSTRUCCIONES DYT SAS</t>
  </si>
  <si>
    <t>900394600</t>
  </si>
  <si>
    <t>332789</t>
  </si>
  <si>
    <t>SUELOS Y CIMENTACIONES CIVILES SAS</t>
  </si>
  <si>
    <t>900354502</t>
  </si>
  <si>
    <t>MADERAS DEL TAYRONA SAS</t>
  </si>
  <si>
    <t>860079048</t>
  </si>
  <si>
    <t>ALMACEN SANITARIO EJE CAFETERO SAS</t>
  </si>
  <si>
    <t>801001540</t>
  </si>
  <si>
    <t>CR 19  2 61</t>
  </si>
  <si>
    <t>15043</t>
  </si>
  <si>
    <t>PROYECTAR INGENIERIA LTDA</t>
  </si>
  <si>
    <t>811046803</t>
  </si>
  <si>
    <t>CDEM Y CDEB SA</t>
  </si>
  <si>
    <t>811033997</t>
  </si>
  <si>
    <t>13573</t>
  </si>
  <si>
    <t>ATLAS COPCO COLOMBIA LTDA</t>
  </si>
  <si>
    <t>860534244</t>
  </si>
  <si>
    <t>CONSTRUCCIONES JOSE Y FELIPE SAS</t>
  </si>
  <si>
    <t>900862253</t>
  </si>
  <si>
    <t>CONHYDRA SA   ESP</t>
  </si>
  <si>
    <t>811011165</t>
  </si>
  <si>
    <t>13766</t>
  </si>
  <si>
    <t>ARQUITECTURA MAS VERDE SAS</t>
  </si>
  <si>
    <t>900361140</t>
  </si>
  <si>
    <t>PZ CONSTRUCTORES SAS</t>
  </si>
  <si>
    <t>901076184</t>
  </si>
  <si>
    <t>13475</t>
  </si>
  <si>
    <t>VIDYCOM LTDA</t>
  </si>
  <si>
    <t>800108017</t>
  </si>
  <si>
    <t>14740</t>
  </si>
  <si>
    <t>BRAND HENAO GUSTAVO ADOLFO</t>
  </si>
  <si>
    <t>98703396</t>
  </si>
  <si>
    <t>SALGADO  OSMAR ANTONIO</t>
  </si>
  <si>
    <t>78294598</t>
  </si>
  <si>
    <t>MEDICION VALORACION Y GARANTIA MVG S.A.S</t>
  </si>
  <si>
    <t>900870516</t>
  </si>
  <si>
    <t>14059</t>
  </si>
  <si>
    <t>CALORCOL SAS</t>
  </si>
  <si>
    <t>811034480</t>
  </si>
  <si>
    <t>CENOR SAS</t>
  </si>
  <si>
    <t>812000025</t>
  </si>
  <si>
    <t>ALMACEN VULCANO SAS</t>
  </si>
  <si>
    <t>890900221</t>
  </si>
  <si>
    <t>CR 50 41 97</t>
  </si>
  <si>
    <t>INGENIERIA 3D S.A.S</t>
  </si>
  <si>
    <t>900379872</t>
  </si>
  <si>
    <t>26742</t>
  </si>
  <si>
    <t>CONSTRUCCIONES INTEGRALES MYQ SAS</t>
  </si>
  <si>
    <t>900861600</t>
  </si>
  <si>
    <t>LITOGRAFIA FRANCISCO JARAMILLO V. SAS</t>
  </si>
  <si>
    <t>890921111</t>
  </si>
  <si>
    <t>FERRETERIA UNICA SAS</t>
  </si>
  <si>
    <t>890926280</t>
  </si>
  <si>
    <t>26740</t>
  </si>
  <si>
    <t>SEGURA ESCOBAR MARIA CONSTANZA</t>
  </si>
  <si>
    <t>51782020</t>
  </si>
  <si>
    <t>AUROS COPIAS S A</t>
  </si>
  <si>
    <t>860045752</t>
  </si>
  <si>
    <t>INGENIEROS MECANICOS ASOCIADOS SA</t>
  </si>
  <si>
    <t>890907480</t>
  </si>
  <si>
    <t>CL 30  55 122</t>
  </si>
  <si>
    <t>BF PUBLICIDAD EXTERIOR SAS</t>
  </si>
  <si>
    <t>830081189</t>
  </si>
  <si>
    <t>519530</t>
  </si>
  <si>
    <t>ARCILLAS DE COLOMBIA SA</t>
  </si>
  <si>
    <t>830101419</t>
  </si>
  <si>
    <t>MILENIO PC LTDA</t>
  </si>
  <si>
    <t>830067005</t>
  </si>
  <si>
    <t>525481</t>
  </si>
  <si>
    <t>525207</t>
  </si>
  <si>
    <t>CAMARA COLOMBIANA DE LA CONSTRUCCION CAMACOL REGIONAL DE ANTIOQUIA</t>
  </si>
  <si>
    <t>890900854</t>
  </si>
  <si>
    <t>522160</t>
  </si>
  <si>
    <t>SINDICATO NAL DE LA IND DE LA CONTRUCCION</t>
  </si>
  <si>
    <t>800202432</t>
  </si>
  <si>
    <t>FIZA S A S</t>
  </si>
  <si>
    <t>860450913</t>
  </si>
  <si>
    <t>522711</t>
  </si>
  <si>
    <t>CONSTRUCCIONES J.A. VARGAS SAS</t>
  </si>
  <si>
    <t>900652246</t>
  </si>
  <si>
    <t xml:space="preserve">URIBE MONTOYA TATIANA </t>
  </si>
  <si>
    <t>1017224295</t>
  </si>
  <si>
    <t>DISPETROCOM LTDA</t>
  </si>
  <si>
    <t>800209893</t>
  </si>
  <si>
    <t>522143</t>
  </si>
  <si>
    <t>ALTEC TECHNOLOGY S.A.S</t>
  </si>
  <si>
    <t>900340064</t>
  </si>
  <si>
    <t>CONCRETOS ESTAMPADOS EN PISOS Y PAREDES SAS</t>
  </si>
  <si>
    <t>900852054</t>
  </si>
  <si>
    <t>SPAZIO Y DESING SAS</t>
  </si>
  <si>
    <t>900800024</t>
  </si>
  <si>
    <t>523530</t>
  </si>
  <si>
    <t>INDURAL SA</t>
  </si>
  <si>
    <t>890900402</t>
  </si>
  <si>
    <t xml:space="preserve">WISE STREAM S A S  </t>
  </si>
  <si>
    <t>900264752</t>
  </si>
  <si>
    <t>518648</t>
  </si>
  <si>
    <t>FIBRIT S A</t>
  </si>
  <si>
    <t>860350320</t>
  </si>
  <si>
    <t>CEMEX COLOMBIA SA</t>
  </si>
  <si>
    <t>860002523</t>
  </si>
  <si>
    <t>521808</t>
  </si>
  <si>
    <t>PAISAJES Y COLORES SAS</t>
  </si>
  <si>
    <t>900763182</t>
  </si>
  <si>
    <t>ECHEVERRY  CASTRILLON LIBARDO LEON</t>
  </si>
  <si>
    <t>7531209</t>
  </si>
  <si>
    <t>LOS VELEZ SAS</t>
  </si>
  <si>
    <t>890922078</t>
  </si>
  <si>
    <t>521023</t>
  </si>
  <si>
    <t>GAVIRIA CONSTRUCCIONES METALICAS SAS</t>
  </si>
  <si>
    <t>900723693</t>
  </si>
  <si>
    <t>MADRID MUNOZ CARLOS ARTURO</t>
  </si>
  <si>
    <t>8243866</t>
  </si>
  <si>
    <t>523375</t>
  </si>
  <si>
    <t>522865</t>
  </si>
  <si>
    <t>517833</t>
  </si>
  <si>
    <t>LABORATORIO CLINICO COLMEDICOS IPS SAS</t>
  </si>
  <si>
    <t>800049104</t>
  </si>
  <si>
    <t>CONSORCIO GRUPO VIAS</t>
  </si>
  <si>
    <t>900376184</t>
  </si>
  <si>
    <t>526300</t>
  </si>
  <si>
    <t>ADTECO SAS</t>
  </si>
  <si>
    <t>830107198</t>
  </si>
  <si>
    <t>BLANCO RENGIFO ABOGADOS SAS</t>
  </si>
  <si>
    <t>900595797</t>
  </si>
  <si>
    <t>524109</t>
  </si>
  <si>
    <t>ASESORIAS Y SERVICIOS EN SEGURIDAD VIAL S.A.S.</t>
  </si>
  <si>
    <t>900749812</t>
  </si>
  <si>
    <t>526004</t>
  </si>
  <si>
    <t>LABORATORIOS CONTECON URBAR S.A.S</t>
  </si>
  <si>
    <t>830043424</t>
  </si>
  <si>
    <t>JV CONSTRUCCION Y ACABADOS SAS</t>
  </si>
  <si>
    <t>523895</t>
  </si>
  <si>
    <t>900710975</t>
  </si>
  <si>
    <t>FIBRAS BITUMEN Y POLIESTER INTERNATIONAL TRADING SAS</t>
  </si>
  <si>
    <t>900231659</t>
  </si>
  <si>
    <t>522554</t>
  </si>
  <si>
    <t>INGENIERIAS CONSTRUCTORAS CONSTRUIMOS SAS</t>
  </si>
  <si>
    <t>900268569</t>
  </si>
  <si>
    <t>ESTRUCTURAS METALICAS ALZATE SAS</t>
  </si>
  <si>
    <t>900659424</t>
  </si>
  <si>
    <t>526430</t>
  </si>
  <si>
    <t>IMZ SAS</t>
  </si>
  <si>
    <t>900714070</t>
  </si>
  <si>
    <t>EXCAVAR AM SAS</t>
  </si>
  <si>
    <t>900787851</t>
  </si>
  <si>
    <t>519529</t>
  </si>
  <si>
    <t>DISTRIBUIDORA ALIANZA LTDA</t>
  </si>
  <si>
    <t>830055137</t>
  </si>
  <si>
    <t>AMBITO LABORAL CONSULTORES SAS</t>
  </si>
  <si>
    <t>900560601</t>
  </si>
  <si>
    <t>CONCRESAB SAS</t>
  </si>
  <si>
    <t>900849103</t>
  </si>
  <si>
    <t>526005</t>
  </si>
  <si>
    <t>ESTUCOS Y ACABADOS JR SAS</t>
  </si>
  <si>
    <t>900869312</t>
  </si>
  <si>
    <t>TECNOLOGIA EN ARQUITECTURA E INGENIERIA LTDA</t>
  </si>
  <si>
    <t>800159771</t>
  </si>
  <si>
    <t>GRUPO COFFEE XPRESS SAS</t>
  </si>
  <si>
    <t>900779895</t>
  </si>
  <si>
    <t>518646</t>
  </si>
  <si>
    <t>900533406</t>
  </si>
  <si>
    <t>INDUSTRIAS HACEB SA</t>
  </si>
  <si>
    <t>890900281</t>
  </si>
  <si>
    <t>520353</t>
  </si>
  <si>
    <t>APB ACABADOS CONSTRUCCIONES SAS</t>
  </si>
  <si>
    <t>900013239</t>
  </si>
  <si>
    <t>COMERCIALIZADORA PUNTO INDUSTRIAL Y AGROPECUARIO SAS</t>
  </si>
  <si>
    <t>900420787</t>
  </si>
  <si>
    <t>FIJACIONES Y ANCLAJES MEDELLIN SAS</t>
  </si>
  <si>
    <t>900873967</t>
  </si>
  <si>
    <t>521022</t>
  </si>
  <si>
    <t>INDUSTRIAS V8 SAS</t>
  </si>
  <si>
    <t>800132297</t>
  </si>
  <si>
    <t>MIR Y DAL CONSTRUCCIONES SAS</t>
  </si>
  <si>
    <t>900536376</t>
  </si>
  <si>
    <t>526534</t>
  </si>
  <si>
    <t>BRAND  MARLENE</t>
  </si>
  <si>
    <t>32506252</t>
  </si>
  <si>
    <t>GRAJALES RIOS LUCAS</t>
  </si>
  <si>
    <t>7526543</t>
  </si>
  <si>
    <t>523379</t>
  </si>
  <si>
    <t>DIMETRON SAS</t>
  </si>
  <si>
    <t>901086346</t>
  </si>
  <si>
    <t>LAS MALLAS SAS</t>
  </si>
  <si>
    <t>890927428</t>
  </si>
  <si>
    <t>COORDINADORA MERCANTIL SA</t>
  </si>
  <si>
    <t>890904713</t>
  </si>
  <si>
    <t>521674</t>
  </si>
  <si>
    <t>DIAMANTBEC LTDA</t>
  </si>
  <si>
    <t>860512728</t>
  </si>
  <si>
    <t>GARCIA MOBILIARIOS SAS</t>
  </si>
  <si>
    <t>900374581</t>
  </si>
  <si>
    <t>CLL 33 65 C 17 OF 202</t>
  </si>
  <si>
    <t>13782</t>
  </si>
  <si>
    <t>FUNDAEQUIPOS S.A.S.</t>
  </si>
  <si>
    <t>830037318</t>
  </si>
  <si>
    <t>ARAL CONSULTORES Y ASESORES SAS</t>
  </si>
  <si>
    <t>900110566</t>
  </si>
  <si>
    <t>13799</t>
  </si>
  <si>
    <t>INVERSIONES FAZI BOSTAJANI SAS</t>
  </si>
  <si>
    <t>900433187</t>
  </si>
  <si>
    <t>COONALREY SAS</t>
  </si>
  <si>
    <t>900658905</t>
  </si>
  <si>
    <t>13344</t>
  </si>
  <si>
    <t>13783</t>
  </si>
  <si>
    <t>ESPECIALIDADES TECNICAS INDUSTRIALES SAS</t>
  </si>
  <si>
    <t>900260324</t>
  </si>
  <si>
    <t>13313</t>
  </si>
  <si>
    <t>ELEMENTO ARQUITECTONICO SAS</t>
  </si>
  <si>
    <t>811012835</t>
  </si>
  <si>
    <t>13798</t>
  </si>
  <si>
    <t>HUERTAS OSPINA JUAN PABLO</t>
  </si>
  <si>
    <t>79457937</t>
  </si>
  <si>
    <t>EMGH CONSTRUCCIONES SAS</t>
  </si>
  <si>
    <t>901048613</t>
  </si>
  <si>
    <t>ANDRES MORALES ZAMBRANO E.U</t>
  </si>
  <si>
    <t>900396076</t>
  </si>
  <si>
    <t>13345</t>
  </si>
  <si>
    <t>CORPORACION LONJA DE PROPIEDAD RAIZ DE MED</t>
  </si>
  <si>
    <t>811016935</t>
  </si>
  <si>
    <t>ACUATUBOS SA</t>
  </si>
  <si>
    <t>800226360</t>
  </si>
  <si>
    <t>SANDVIK COLOMBIA SAS</t>
  </si>
  <si>
    <t>900365405</t>
  </si>
  <si>
    <t>13797</t>
  </si>
  <si>
    <t>METALURGICA CONSTRUCEL COLOMBIA SA</t>
  </si>
  <si>
    <t>830023458</t>
  </si>
  <si>
    <t>ALTOS SOFTWARE LTDA</t>
  </si>
  <si>
    <t>CENTRAL DE HIERROS LTDA</t>
  </si>
  <si>
    <t>811022121</t>
  </si>
  <si>
    <t>800022450</t>
  </si>
  <si>
    <t>CL 10 CR 42 45</t>
  </si>
  <si>
    <t>742</t>
  </si>
  <si>
    <t>CORDOBA PINO CARLOS</t>
  </si>
  <si>
    <t>4805724</t>
  </si>
  <si>
    <t>DW DE COLOMBIA S.A.S.</t>
  </si>
  <si>
    <t>900621622</t>
  </si>
  <si>
    <t>EMPRESA COLOMBIANA DE CABLES S A</t>
  </si>
  <si>
    <t>860002291</t>
  </si>
  <si>
    <t>CAJA DE COMPESACION FAMILIAR DE ANTIOQUIA</t>
  </si>
  <si>
    <t>890900841</t>
  </si>
  <si>
    <t>CALARCA</t>
  </si>
  <si>
    <t>FERRETERIA TECNICA SA</t>
  </si>
  <si>
    <t>890900490</t>
  </si>
  <si>
    <t>79</t>
  </si>
  <si>
    <t>ORGANIZACION MADERERA PYP S.A.S.</t>
  </si>
  <si>
    <t>830007778</t>
  </si>
  <si>
    <t>ANCLAJES M.V. SAS</t>
  </si>
  <si>
    <t>900669513</t>
  </si>
  <si>
    <t>CR 22  83 A 20</t>
  </si>
  <si>
    <t>693</t>
  </si>
  <si>
    <t>DRONETOP SAS</t>
  </si>
  <si>
    <t>901064086</t>
  </si>
  <si>
    <t>CR 65 42 B 08</t>
  </si>
  <si>
    <t>1978</t>
  </si>
  <si>
    <t>TECSIN LTDA</t>
  </si>
  <si>
    <t>811012390</t>
  </si>
  <si>
    <t>DURMAN COLOMBIA SAS</t>
  </si>
  <si>
    <t>800033159</t>
  </si>
  <si>
    <t>ESPINOSA NINO NESTOR ANIBAL</t>
  </si>
  <si>
    <t>79542726</t>
  </si>
  <si>
    <t>1329</t>
  </si>
  <si>
    <t>REX INGENIERIA S A</t>
  </si>
  <si>
    <t>830073841</t>
  </si>
  <si>
    <t>CR 79   52 38 BRR LOS COLORES</t>
  </si>
  <si>
    <t>7058</t>
  </si>
  <si>
    <t>NOMADA CONTENEDORES DE COLOMBIA LTDA</t>
  </si>
  <si>
    <t>900091925</t>
  </si>
  <si>
    <t>BOTERO &amp; WALKER ASOCIADOS SAS</t>
  </si>
  <si>
    <t>900718688</t>
  </si>
  <si>
    <t>IMRECOL SAS</t>
  </si>
  <si>
    <t>890929319</t>
  </si>
  <si>
    <t>CL 7  39 215 OF 704</t>
  </si>
  <si>
    <t>914</t>
  </si>
  <si>
    <t>DUARTE MOSQUERA HUBER</t>
  </si>
  <si>
    <t>91363371</t>
  </si>
  <si>
    <t>GAIA TELCOM SUCURSAL COLOMBIA</t>
  </si>
  <si>
    <t>900178217</t>
  </si>
  <si>
    <t>ARANGO RESTREPO TOBIAS DE JESUS</t>
  </si>
  <si>
    <t>70431751</t>
  </si>
  <si>
    <t>CR 43 F 11 77</t>
  </si>
  <si>
    <t>CIPARCOL SAS</t>
  </si>
  <si>
    <t>800145360</t>
  </si>
  <si>
    <t>2123</t>
  </si>
  <si>
    <t>CONSTRUCCIONES PAGUANA SAS</t>
  </si>
  <si>
    <t>900900857</t>
  </si>
  <si>
    <t>ARBELAEZ SERNA GUILLERMO</t>
  </si>
  <si>
    <t>8151285</t>
  </si>
  <si>
    <t>1</t>
  </si>
  <si>
    <t>CL 59 24 A 18 CLARA LUNA 401</t>
  </si>
  <si>
    <t>MANIZALES</t>
  </si>
  <si>
    <t>55</t>
  </si>
  <si>
    <t>ARDILA VILLEGAS NATALIA</t>
  </si>
  <si>
    <t>1037613017</t>
  </si>
  <si>
    <t>CR 18 2 191 INT 130</t>
  </si>
  <si>
    <t>6</t>
  </si>
  <si>
    <t>12</t>
  </si>
  <si>
    <t>CL 78 50 91</t>
  </si>
  <si>
    <t>8</t>
  </si>
  <si>
    <t>7</t>
  </si>
  <si>
    <t>10</t>
  </si>
  <si>
    <t>11</t>
  </si>
  <si>
    <t>DISTRIVALLES SA</t>
  </si>
  <si>
    <t>811014232</t>
  </si>
  <si>
    <t>HERRERA YEPES HERNAN JAIME</t>
  </si>
  <si>
    <t>71394143</t>
  </si>
  <si>
    <t>S Y H IMPORTADORES S A S</t>
  </si>
  <si>
    <t>830126738</t>
  </si>
  <si>
    <t>CR 19  24 58</t>
  </si>
  <si>
    <t>301028425</t>
  </si>
  <si>
    <t>CANADIAN PVC SAS</t>
  </si>
  <si>
    <t>802001704</t>
  </si>
  <si>
    <t>SERVICIO ELECTRICO AUTOMOTRIZ ALPUJARRA LTDA</t>
  </si>
  <si>
    <t>800039121</t>
  </si>
  <si>
    <t>ESCALA UNO EN UNO SAS</t>
  </si>
  <si>
    <t>900647732</t>
  </si>
  <si>
    <t>301027415</t>
  </si>
  <si>
    <t>ALFONSO URIBE S Y CIA S A</t>
  </si>
  <si>
    <t>830066664</t>
  </si>
  <si>
    <t>301026974</t>
  </si>
  <si>
    <t>FONNSA EMPRESA UNIPERSONAL</t>
  </si>
  <si>
    <t>900089489</t>
  </si>
  <si>
    <t>WG ALTURAS Y SALUD OCUPACIONAL SAS</t>
  </si>
  <si>
    <t>900422000</t>
  </si>
  <si>
    <t>ASEPARTES S.A.S.</t>
  </si>
  <si>
    <t>901105701</t>
  </si>
  <si>
    <t>CRA 52 7 67</t>
  </si>
  <si>
    <t>308</t>
  </si>
  <si>
    <t>DAVILA  CARMONA RICARDO DE JESUS</t>
  </si>
  <si>
    <t>71624408</t>
  </si>
  <si>
    <t>OSORIO YANCES MARIA DEL CARMEN</t>
  </si>
  <si>
    <t>23115742</t>
  </si>
  <si>
    <t>A Y CH CONSTRUCCIONES SAS</t>
  </si>
  <si>
    <t>900736786</t>
  </si>
  <si>
    <t>274</t>
  </si>
  <si>
    <t>COMERCIALIZADORA DE REPUESTOS TCO SAS</t>
  </si>
  <si>
    <t>830512776</t>
  </si>
  <si>
    <t>GOMEZ TORRES JAIME ALBERTO</t>
  </si>
  <si>
    <t>70925302</t>
  </si>
  <si>
    <t>CLLE 49 48 06 P 3 IN 304</t>
  </si>
  <si>
    <t>2392</t>
  </si>
  <si>
    <t>V Y S COMERCIAL LIMITADA</t>
  </si>
  <si>
    <t>830051519</t>
  </si>
  <si>
    <t>2401</t>
  </si>
  <si>
    <t>MUNDO ALIANZA SA</t>
  </si>
  <si>
    <t>811012661</t>
  </si>
  <si>
    <t>MAAT SOLUCIONES AMBIENTALES S A S</t>
  </si>
  <si>
    <t>900162510</t>
  </si>
  <si>
    <t>LONDONO VELEZ GILMA AMPARO</t>
  </si>
  <si>
    <t>43554428</t>
  </si>
  <si>
    <t>FERRETERIA FERROVALVULAS SAS</t>
  </si>
  <si>
    <t>890928960</t>
  </si>
  <si>
    <t>TRANSPORTE Y CONSTRUCCIONES DUQUE SAS</t>
  </si>
  <si>
    <t xml:space="preserve">CL 31  50 72 </t>
  </si>
  <si>
    <t>900782259</t>
  </si>
  <si>
    <t>653</t>
  </si>
  <si>
    <t>CONCRETOS Y ASFALTOS SA</t>
  </si>
  <si>
    <t>890929951</t>
  </si>
  <si>
    <t>MYA EQUIPOS Y SERVICIOS PARA CONSTRUCCION LTDA</t>
  </si>
  <si>
    <t>900181710</t>
  </si>
  <si>
    <t>COMCENTRAL DE PLASTICOS Y SENAL SAS</t>
  </si>
  <si>
    <t>900361316</t>
  </si>
  <si>
    <t>BANQUEZ CABARCAS CONSTRUCCIONES SAS</t>
  </si>
  <si>
    <t>900912581</t>
  </si>
  <si>
    <t>479</t>
  </si>
  <si>
    <t>PROYEN INGENIERIA SAS</t>
  </si>
  <si>
    <t>830082126</t>
  </si>
  <si>
    <t>DIAZ URIBE RODRIGO RUY</t>
  </si>
  <si>
    <t>478</t>
  </si>
  <si>
    <t>70567211</t>
  </si>
  <si>
    <t>DOTACIONES Y MADERAS EU</t>
  </si>
  <si>
    <t>900196531</t>
  </si>
  <si>
    <t>ESTRUCTURAS METALICAS E INGENIERIA DE COLOMBIA S.A.S.</t>
  </si>
  <si>
    <t>900809508</t>
  </si>
  <si>
    <t>410</t>
  </si>
  <si>
    <t>FERNANDEZ Y CIA SA</t>
  </si>
  <si>
    <t>890901484</t>
  </si>
  <si>
    <t>MURCIA MURCIA SA</t>
  </si>
  <si>
    <t>860071684</t>
  </si>
  <si>
    <t>466</t>
  </si>
  <si>
    <t>ESTRATEGIAS DOCUMENTALES S A S</t>
  </si>
  <si>
    <t>900030197</t>
  </si>
  <si>
    <t>574</t>
  </si>
  <si>
    <t>CONSORCIO PROCAPEX</t>
  </si>
  <si>
    <t>900262732</t>
  </si>
  <si>
    <t>J.J. CANO Y CONSTRUCCIONES S.A.S.</t>
  </si>
  <si>
    <t>900648635</t>
  </si>
  <si>
    <t>361</t>
  </si>
  <si>
    <t>EDGAR HIDALGO CONSTRUCCIONES SAS</t>
  </si>
  <si>
    <t>900874132</t>
  </si>
  <si>
    <t>FONNSA INGENIERIA S.A.S.</t>
  </si>
  <si>
    <t>901071517</t>
  </si>
  <si>
    <t>JURADO  MANTILLA OSCAR</t>
  </si>
  <si>
    <t>89007942</t>
  </si>
  <si>
    <t>419</t>
  </si>
  <si>
    <t>CORPHOTELES LTDA</t>
  </si>
  <si>
    <t>830084039</t>
  </si>
  <si>
    <t>LBB INSTALADORES DE CUBIERTA ESTILO INVERNADERO SAS</t>
  </si>
  <si>
    <t>900640758</t>
  </si>
  <si>
    <t>340</t>
  </si>
  <si>
    <t>CONSTRUCCIONES MANTILLA E.U.</t>
  </si>
  <si>
    <t>900263024</t>
  </si>
  <si>
    <t>PALACIOS RAMIREZ ALDEMAR ENRIQUE</t>
  </si>
  <si>
    <t>79427555</t>
  </si>
  <si>
    <t>CM COMMERCIAL MANAGEMENT SAS</t>
  </si>
  <si>
    <t>900251342</t>
  </si>
  <si>
    <t>VERGARA FH CONSTRUCCIONES SAS</t>
  </si>
  <si>
    <t>901074151</t>
  </si>
  <si>
    <t>332</t>
  </si>
  <si>
    <t>374</t>
  </si>
  <si>
    <t>PREFABRICADOS Y CONSTRUCCIONES PREFACON SAS</t>
  </si>
  <si>
    <t>830103395</t>
  </si>
  <si>
    <t>658</t>
  </si>
  <si>
    <t>CONSTRUCCIONES GERONSA COLOMBIA SAS</t>
  </si>
  <si>
    <t>900573962</t>
  </si>
  <si>
    <t>AM INFRAVIAL SAS</t>
  </si>
  <si>
    <t>900983069</t>
  </si>
  <si>
    <t>511</t>
  </si>
  <si>
    <t>CENTRALQUIPOS SA</t>
  </si>
  <si>
    <t>801001676</t>
  </si>
  <si>
    <t>PRODUCTOS DE CAUCHO Y LONA SAS</t>
  </si>
  <si>
    <t>ASISTENCIA TECNOLOGICA INTEGRADA S A AINT SA</t>
  </si>
  <si>
    <t>890328485</t>
  </si>
  <si>
    <t>800192020</t>
  </si>
  <si>
    <t xml:space="preserve">CL 127 13A 54 OF 702 </t>
  </si>
  <si>
    <t>13862</t>
  </si>
  <si>
    <t>ANTISOLAR ALEMANA SAS</t>
  </si>
  <si>
    <t>830512658</t>
  </si>
  <si>
    <t>ISEIN SAS</t>
  </si>
  <si>
    <t>900354553</t>
  </si>
  <si>
    <t>ASOCIACION CENTRO DE ESTUDIOS TRIBUTARIOS DE ANTIOQUIA</t>
  </si>
  <si>
    <t>800011268</t>
  </si>
  <si>
    <t>CL 18 35 69 LC 9943</t>
  </si>
  <si>
    <t>APONTE CASTRO CARLOSMAN</t>
  </si>
  <si>
    <t>79252328</t>
  </si>
  <si>
    <t>56753</t>
  </si>
  <si>
    <t>PATINO GOMEZ LTDA PAGO LTDA</t>
  </si>
  <si>
    <t>800232170</t>
  </si>
  <si>
    <t>ASOCIACION COLOMBIANA DE PRODUCTORES DE CONC</t>
  </si>
  <si>
    <t>860450048</t>
  </si>
  <si>
    <t>CL 102  16 40</t>
  </si>
  <si>
    <t>43514</t>
  </si>
  <si>
    <t>CR 54  35 12</t>
  </si>
  <si>
    <t>312467</t>
  </si>
  <si>
    <t>SER PUNTUAL SAS</t>
  </si>
  <si>
    <t>900493117</t>
  </si>
  <si>
    <t>OSORIO  VALENCIA FRANK EDWARD</t>
  </si>
  <si>
    <t>9727739</t>
  </si>
  <si>
    <t>MOBIURBA SAS</t>
  </si>
  <si>
    <t>900958415</t>
  </si>
  <si>
    <t>311090</t>
  </si>
  <si>
    <t>ALQUILERES &amp; CONSTRUCTORES ADERCO LTDA</t>
  </si>
  <si>
    <t>900306018</t>
  </si>
  <si>
    <t>311387</t>
  </si>
  <si>
    <t>ESPEJOS TALIA SAS</t>
  </si>
  <si>
    <t>900492828</t>
  </si>
  <si>
    <t xml:space="preserve">DISENOS URBANOS LTDA  </t>
  </si>
  <si>
    <t>830142490</t>
  </si>
  <si>
    <t>CR 85 D  46 A 65 BG 6</t>
  </si>
  <si>
    <t>130848</t>
  </si>
  <si>
    <t>SOCIEDAD TRANSPORTADORA DE COLOMBIA SA</t>
  </si>
  <si>
    <t>900156984</t>
  </si>
  <si>
    <t>PRACO DIDACOL S A S</t>
  </si>
  <si>
    <t>860047657</t>
  </si>
  <si>
    <t>CIFUENTES CASTILLO JOSE EUDORO</t>
  </si>
  <si>
    <t>131386</t>
  </si>
  <si>
    <t>80264062</t>
  </si>
  <si>
    <t>AUTO PLOTTER Y CIA LTDA</t>
  </si>
  <si>
    <t>800229327</t>
  </si>
  <si>
    <t>CL 65  7 44</t>
  </si>
  <si>
    <t>18152</t>
  </si>
  <si>
    <t>HYDROTECH OBRAS CIVILES LTDA</t>
  </si>
  <si>
    <t>811037915</t>
  </si>
  <si>
    <t>EXCAVACIONES Y TRANSPORTES ARANGO SAS</t>
  </si>
  <si>
    <t>30403</t>
  </si>
  <si>
    <t>900893948</t>
  </si>
  <si>
    <t>LOGISTICA TERRESTRE LIMITADA</t>
  </si>
  <si>
    <t>900211778</t>
  </si>
  <si>
    <t>20311</t>
  </si>
  <si>
    <t>30404</t>
  </si>
  <si>
    <t>DIRECTV COLOMBIA LTDA</t>
  </si>
  <si>
    <t>805006014</t>
  </si>
  <si>
    <t>27090</t>
  </si>
  <si>
    <t>C2A CONSTRUCCIONES SAS</t>
  </si>
  <si>
    <t>900725730</t>
  </si>
  <si>
    <t>20312</t>
  </si>
  <si>
    <t>EQUIPOS Y VIAS SAS</t>
  </si>
  <si>
    <t>811031999</t>
  </si>
  <si>
    <t>SOLUCIONES QUIMICAS Y ARQUITECTONICAS SAS</t>
  </si>
  <si>
    <t>900144547</t>
  </si>
  <si>
    <t>26559</t>
  </si>
  <si>
    <t>TAMAYO JARAMILLO GUSTAVO ADOLFO</t>
  </si>
  <si>
    <t>70325062</t>
  </si>
  <si>
    <t>30406</t>
  </si>
  <si>
    <t>RENTA EQUIPOS SAS</t>
  </si>
  <si>
    <t>800039529</t>
  </si>
  <si>
    <t>INGENIERIA UTIL LIMITADA</t>
  </si>
  <si>
    <t>811022858</t>
  </si>
  <si>
    <t>27702</t>
  </si>
  <si>
    <t>METANOX JA SAS</t>
  </si>
  <si>
    <t>901076073</t>
  </si>
  <si>
    <t>COMERCIAL Y SERVICIOS SAS</t>
  </si>
  <si>
    <t>900887603</t>
  </si>
  <si>
    <t>20157</t>
  </si>
  <si>
    <t>OXOHOTEL CARTAGENA SAS</t>
  </si>
  <si>
    <t>900748621</t>
  </si>
  <si>
    <t>INVERSIONES PIZARRO LAVERDE SAS</t>
  </si>
  <si>
    <t>900707198</t>
  </si>
  <si>
    <t>15148</t>
  </si>
  <si>
    <t>CONYCO SAS</t>
  </si>
  <si>
    <t>830512166</t>
  </si>
  <si>
    <t>FERRICA SAS</t>
  </si>
  <si>
    <t>900824956</t>
  </si>
  <si>
    <t>27199</t>
  </si>
  <si>
    <t>CAMPUZANO BARRIGA ALEJANDRO</t>
  </si>
  <si>
    <t>79230504</t>
  </si>
  <si>
    <t>CONSTRUCCIONES Y MANTENIMIENTOS PESSUTY SAS</t>
  </si>
  <si>
    <t>900647988</t>
  </si>
  <si>
    <t>CR 43 D  10 38</t>
  </si>
  <si>
    <t>109114</t>
  </si>
  <si>
    <t>INDUSTRIAS CRUZ HERMANOS S  A</t>
  </si>
  <si>
    <t>860051447</t>
  </si>
  <si>
    <t>GOMEZ ARBOLEDA FRIO AIRE SAS</t>
  </si>
  <si>
    <t>890929416</t>
  </si>
  <si>
    <t>109113</t>
  </si>
  <si>
    <t>GARCES PELAEZ LILIANA MARIA</t>
  </si>
  <si>
    <t>42790381</t>
  </si>
  <si>
    <t>108307</t>
  </si>
  <si>
    <t>109605</t>
  </si>
  <si>
    <t>INTERNACIONAL FERRETERA SAS</t>
  </si>
  <si>
    <t>800170737</t>
  </si>
  <si>
    <t>CARSOF SOLUCIONES DIGITALES LTDA</t>
  </si>
  <si>
    <t>900077601</t>
  </si>
  <si>
    <t xml:space="preserve">AIM LTDA  </t>
  </si>
  <si>
    <t>817001039</t>
  </si>
  <si>
    <t>RAMIREZ GOMEZ JUAN CARLOS</t>
  </si>
  <si>
    <t>4375493</t>
  </si>
  <si>
    <t>ROMERO BOJACA JOSE RAUL</t>
  </si>
  <si>
    <t>19437943</t>
  </si>
  <si>
    <t>688</t>
  </si>
  <si>
    <t>667</t>
  </si>
  <si>
    <t>CONSULTAR INTERNACIONAL SAS</t>
  </si>
  <si>
    <t>830133501</t>
  </si>
  <si>
    <t>ADITIVOS DE INDUSTRIA Y CONSTRUCCION LTDA</t>
  </si>
  <si>
    <t>811000298</t>
  </si>
  <si>
    <t>I. H. C SAS INGENIERIA HIDRAULICA Y CIVIL</t>
  </si>
  <si>
    <t>830038515</t>
  </si>
  <si>
    <t xml:space="preserve">VIA LA CALERA KM 5,5 SEC </t>
  </si>
  <si>
    <t>484</t>
  </si>
  <si>
    <t>432</t>
  </si>
  <si>
    <t>INGECONCRETO SAS</t>
  </si>
  <si>
    <t>811033850</t>
  </si>
  <si>
    <t>MULTIGASES DE ORIENTE LTDA</t>
  </si>
  <si>
    <t>900177835</t>
  </si>
  <si>
    <t>RENTABANOS LTDA</t>
  </si>
  <si>
    <t>900030563</t>
  </si>
  <si>
    <t>BENAVIDES SERVICIOS SAS</t>
  </si>
  <si>
    <t>901036564</t>
  </si>
  <si>
    <t>GOMEZ GIRALDO EVER MAURICIO</t>
  </si>
  <si>
    <t>71752192</t>
  </si>
  <si>
    <t>ALMAQUINAR ELECTROMECANICA SAS</t>
  </si>
  <si>
    <t>901020096</t>
  </si>
  <si>
    <t>RESTREPO VARON ALFREDO</t>
  </si>
  <si>
    <t>19250092</t>
  </si>
  <si>
    <t>INGENIERIA EN CONDUCCION DE FLUIDOS FLUICON LTDA</t>
  </si>
  <si>
    <t>800180298</t>
  </si>
  <si>
    <t>MOSCOSO PINZON OSWALDO ENRIQUE</t>
  </si>
  <si>
    <t>80093550</t>
  </si>
  <si>
    <t>SOLARTE NACIONAL DE CONSTRUCCIONES SA</t>
  </si>
  <si>
    <t>830129289</t>
  </si>
  <si>
    <t>URICOECHEA BORRERO MAURICIO</t>
  </si>
  <si>
    <t>10230364</t>
  </si>
  <si>
    <t>GEOMATRIX SAS</t>
  </si>
  <si>
    <t>800021390</t>
  </si>
  <si>
    <t>OBIPROSA COLOMBIA SA</t>
  </si>
  <si>
    <t>830037495</t>
  </si>
  <si>
    <t>SPEAL SAS</t>
  </si>
  <si>
    <t>900532979</t>
  </si>
  <si>
    <t>SOLUCIONES INTEGRALES UNION SAS</t>
  </si>
  <si>
    <t>800205914</t>
  </si>
  <si>
    <t>BASES Y SOPORTES PARA TV LIMITADA</t>
  </si>
  <si>
    <t>900427491</t>
  </si>
  <si>
    <t xml:space="preserve">CR 58  52 A 40 SUR </t>
  </si>
  <si>
    <t>4684</t>
  </si>
  <si>
    <t>RIAD SOLUCIONES INDUSTRIALES SAS</t>
  </si>
  <si>
    <t>900930415</t>
  </si>
  <si>
    <t>CASTANEDA MUNOZ NELSON GILBERTO</t>
  </si>
  <si>
    <t>79394512</t>
  </si>
  <si>
    <t>LAGOBO DISTRIBUCIONES S.A. L.G.B. S.A.</t>
  </si>
  <si>
    <t>800135342</t>
  </si>
  <si>
    <t>TECNIFERRETERIA SAS</t>
  </si>
  <si>
    <t>900263416</t>
  </si>
  <si>
    <t>TERRA ACABADOS ESPECIALIZADOS SAS</t>
  </si>
  <si>
    <t>900867818</t>
  </si>
  <si>
    <t>GRICOL S A</t>
  </si>
  <si>
    <t>830092830</t>
  </si>
  <si>
    <t>LITOCROMIA LTDA</t>
  </si>
  <si>
    <t>800094506</t>
  </si>
  <si>
    <t>PANTOJA ROSALES MAGDA</t>
  </si>
  <si>
    <t>41926648</t>
  </si>
  <si>
    <t>INSTALACIONES FP SAS</t>
  </si>
  <si>
    <t>900641774</t>
  </si>
  <si>
    <t>CR 7 71 52 TO B P 9</t>
  </si>
  <si>
    <t>14</t>
  </si>
  <si>
    <t>GOMEZ MORALES SAMUEL</t>
  </si>
  <si>
    <t>4470351</t>
  </si>
  <si>
    <t>ISA VICTORY HOTEL BOUTIQUE S.A.S</t>
  </si>
  <si>
    <t>900554485</t>
  </si>
  <si>
    <t>BIOHIGIENICA LTDA</t>
  </si>
  <si>
    <t>900064268</t>
  </si>
  <si>
    <t>CL 33 AA 80A 20</t>
  </si>
  <si>
    <t>43126</t>
  </si>
  <si>
    <t>DISTRIBUIDORA JORGE MARIO URIBE G SA</t>
  </si>
  <si>
    <t>800215509</t>
  </si>
  <si>
    <t>MELEXA S A</t>
  </si>
  <si>
    <t>860531287</t>
  </si>
  <si>
    <t>43768</t>
  </si>
  <si>
    <t>BUITRAGO JARAMILLO ANDRES FELIPE</t>
  </si>
  <si>
    <t>8033693</t>
  </si>
  <si>
    <t>42559</t>
  </si>
  <si>
    <t>RUBIANO MIRANDA SAID ALBERTO</t>
  </si>
  <si>
    <t>18395067</t>
  </si>
  <si>
    <t>42102</t>
  </si>
  <si>
    <t>MAC SOLUCIONES AMBIENTALES SAS</t>
  </si>
  <si>
    <t>900434796</t>
  </si>
  <si>
    <t>CONSTRUCCIONES NAC SAS</t>
  </si>
  <si>
    <t>OFICOMCO SAS</t>
  </si>
  <si>
    <t>900668336</t>
  </si>
  <si>
    <t>CL 19  43 G 155 IN 1710</t>
  </si>
  <si>
    <t>CONSTRUCCIONES CARMONA</t>
  </si>
  <si>
    <t>686</t>
  </si>
  <si>
    <t>900380070</t>
  </si>
  <si>
    <t>RADIALLLANTAS SAS</t>
  </si>
  <si>
    <t>811021043</t>
  </si>
  <si>
    <t>CL 7 D  43 C 50</t>
  </si>
  <si>
    <t>CAUCHOS ESPECIALES MALACA S A S</t>
  </si>
  <si>
    <t>845</t>
  </si>
  <si>
    <t>800056670</t>
  </si>
  <si>
    <t>EQUITEK INGENIERIA LIMITADA</t>
  </si>
  <si>
    <t>900275146</t>
  </si>
  <si>
    <t>CONJUNTO DE USO MIXTO URBANIZACION CASA DE VERANO</t>
  </si>
  <si>
    <t>900263641</t>
  </si>
  <si>
    <t>DG 152 A  34 02</t>
  </si>
  <si>
    <t>7914</t>
  </si>
  <si>
    <t>ESTRUCTURAS Y CONSTRUCCIONES PINO ALVAREZ SAS</t>
  </si>
  <si>
    <t>900408394</t>
  </si>
  <si>
    <t>TRANSPORTE COMERCIAL LA ESTRELLA SAS</t>
  </si>
  <si>
    <t>830122984</t>
  </si>
  <si>
    <t>ELECTRICAS DE MEDELLIN COMERCIAL SA</t>
  </si>
  <si>
    <t>7913</t>
  </si>
  <si>
    <t>900482757</t>
  </si>
  <si>
    <t>PVG ARQUITECTOS SAS</t>
  </si>
  <si>
    <t>900196908</t>
  </si>
  <si>
    <t>INBAC LTDA</t>
  </si>
  <si>
    <t>900214565</t>
  </si>
  <si>
    <t>CR 75 A 19 45 PISO 2</t>
  </si>
  <si>
    <t>ITAGUI</t>
  </si>
  <si>
    <t>DOTACIONES Y SUMINISTROS M y O SAS</t>
  </si>
  <si>
    <t>1102</t>
  </si>
  <si>
    <t>900964441</t>
  </si>
  <si>
    <t>MOJICA ARENAS GUILLERMO ALFONSO</t>
  </si>
  <si>
    <t>19448866</t>
  </si>
  <si>
    <t>ACCESORIOS Y VALVULAS APOLO SAS</t>
  </si>
  <si>
    <t>900941680</t>
  </si>
  <si>
    <t>1138</t>
  </si>
  <si>
    <t>LAGUNA DEL CABRERO SAS</t>
  </si>
  <si>
    <t>900880201</t>
  </si>
  <si>
    <t>LA CUNA DEL HOGAR SAS</t>
  </si>
  <si>
    <t>900488953</t>
  </si>
  <si>
    <t>RIOS ISAZA LUIS</t>
  </si>
  <si>
    <t>71742108</t>
  </si>
  <si>
    <t>1127</t>
  </si>
  <si>
    <t>CABLES DE ENERGIA Y DE TELECOMUNICACIONES S A</t>
  </si>
  <si>
    <t>890300431</t>
  </si>
  <si>
    <t>MALLA CONSTRUCCIONES SAS</t>
  </si>
  <si>
    <t>900932343</t>
  </si>
  <si>
    <t>CONCRE LLANTAS SAS</t>
  </si>
  <si>
    <t>900686590</t>
  </si>
  <si>
    <t>CR 41  49 52 IN 605</t>
  </si>
  <si>
    <t>405</t>
  </si>
  <si>
    <t>MORENO MOLINA INGENIEROS LTDA</t>
  </si>
  <si>
    <t>890920510</t>
  </si>
  <si>
    <t>EMPRESA DE ENERGIA DEL QUINDIO SA ESP</t>
  </si>
  <si>
    <t>800052640</t>
  </si>
  <si>
    <t>SIMEX COLOMBIA SAS</t>
  </si>
  <si>
    <t>900933268</t>
  </si>
  <si>
    <t>CALLE 30 28 16</t>
  </si>
  <si>
    <t>MARINILLA</t>
  </si>
  <si>
    <t>578</t>
  </si>
  <si>
    <t>D QS SAS</t>
  </si>
  <si>
    <t>900369789</t>
  </si>
  <si>
    <t>PRODIASEO S A S</t>
  </si>
  <si>
    <t>900284209</t>
  </si>
  <si>
    <t>GLOBAL REJILLAS S A S</t>
  </si>
  <si>
    <t>900781919</t>
  </si>
  <si>
    <t>CR 56 CL 60 43</t>
  </si>
  <si>
    <t>ROTOPLAST SA</t>
  </si>
  <si>
    <t>890942987</t>
  </si>
  <si>
    <t>1544</t>
  </si>
  <si>
    <t>W.V.R. INGENIERIA SAS</t>
  </si>
  <si>
    <t>900351844</t>
  </si>
  <si>
    <t>1525</t>
  </si>
  <si>
    <t>LITIGIOVIRTUAL PUNTO COM SAS</t>
  </si>
  <si>
    <t>900158114</t>
  </si>
  <si>
    <t>SERVICIOS INTEGRADOS JGG SAS</t>
  </si>
  <si>
    <t>900633302</t>
  </si>
  <si>
    <t>1522</t>
  </si>
  <si>
    <t>ACCESORIOS TECNICOS PARA CONCRETO S EN C</t>
  </si>
  <si>
    <t>800230166</t>
  </si>
  <si>
    <t>MEGAEQUIPOS SA</t>
  </si>
  <si>
    <t>800042414</t>
  </si>
  <si>
    <t>1584</t>
  </si>
  <si>
    <t>ECOLOGISTICA SAS</t>
  </si>
  <si>
    <t>900024398</t>
  </si>
  <si>
    <t>FERREINOX LTDA</t>
  </si>
  <si>
    <t>800224617</t>
  </si>
  <si>
    <t>1560</t>
  </si>
  <si>
    <t>1599</t>
  </si>
  <si>
    <t>CENTRO DE PRODUCTOS INDUSTRIALES SALDARRIAGA Y CIA SAS</t>
  </si>
  <si>
    <t>800104260</t>
  </si>
  <si>
    <t>OBRAJE SAS</t>
  </si>
  <si>
    <t>900355010</t>
  </si>
  <si>
    <t>A VELEZ U Y CIA DEPOSITOS MIRANDA LTDA</t>
  </si>
  <si>
    <t>890907848</t>
  </si>
  <si>
    <t>1671</t>
  </si>
  <si>
    <t>NEUMATICA DEL CARIBE SA</t>
  </si>
  <si>
    <t>800062591</t>
  </si>
  <si>
    <t>1598</t>
  </si>
  <si>
    <t>1600</t>
  </si>
  <si>
    <t>BANDAS Y CORREAS LUFELO SAS</t>
  </si>
  <si>
    <t>800153003</t>
  </si>
  <si>
    <t>J V H FERRETERIA LTDA</t>
  </si>
  <si>
    <t>830114448</t>
  </si>
  <si>
    <t>1601</t>
  </si>
  <si>
    <t>1583</t>
  </si>
  <si>
    <t>MOLINA   VILLAMIL DEICY ROCIO</t>
  </si>
  <si>
    <t>52474280</t>
  </si>
  <si>
    <t>1561</t>
  </si>
  <si>
    <t>CAICEDO HIDALGO LUIS FRANCISCO</t>
  </si>
  <si>
    <t>10535095</t>
  </si>
  <si>
    <t>CONSTUCTORA EYD SIN LIMITES SAS</t>
  </si>
  <si>
    <t>900858017</t>
  </si>
  <si>
    <t>1543</t>
  </si>
  <si>
    <t>1638</t>
  </si>
  <si>
    <t xml:space="preserve">CLE 10  38 43 UB INDUSTRIAL </t>
  </si>
  <si>
    <t>YUMBO</t>
  </si>
  <si>
    <t>98218048</t>
  </si>
  <si>
    <t>CL 45  60 57</t>
  </si>
  <si>
    <t>94620</t>
  </si>
  <si>
    <t>SUMATEC SA</t>
  </si>
  <si>
    <t>890800788</t>
  </si>
  <si>
    <t>INVERSIONES IMPRIMA SAS</t>
  </si>
  <si>
    <t>900237741</t>
  </si>
  <si>
    <t>93894</t>
  </si>
  <si>
    <t>METALICAS JER SAS</t>
  </si>
  <si>
    <t>900530703</t>
  </si>
  <si>
    <t>95237</t>
  </si>
  <si>
    <t>VT INGEQUIPOS LTDA</t>
  </si>
  <si>
    <t>900560889</t>
  </si>
  <si>
    <t>95027</t>
  </si>
  <si>
    <t>CI INGENIERIA EN MONTAJES MILTORNILLOS SAS</t>
  </si>
  <si>
    <t>900328932</t>
  </si>
  <si>
    <t>94858</t>
  </si>
  <si>
    <t>RIOEQUIPOS SAS</t>
  </si>
  <si>
    <t>900167771</t>
  </si>
  <si>
    <t>95839</t>
  </si>
  <si>
    <t>95739</t>
  </si>
  <si>
    <t>95690</t>
  </si>
  <si>
    <t>98063</t>
  </si>
  <si>
    <t>MANGUERAS Y SUMINISTROS LTDA</t>
  </si>
  <si>
    <t>CR 45  49 A 16</t>
  </si>
  <si>
    <t>830507807</t>
  </si>
  <si>
    <t>90216409</t>
  </si>
  <si>
    <t>P Y H INSTALACIONES ELECTRICAS LTDA</t>
  </si>
  <si>
    <t>900052413</t>
  </si>
  <si>
    <t>CL 46  71 121</t>
  </si>
  <si>
    <t>COPACABANA</t>
  </si>
  <si>
    <t>PALOMINO CLAVIJO VALERIA DEL SOL</t>
  </si>
  <si>
    <t>1019050509</t>
  </si>
  <si>
    <t>46423</t>
  </si>
  <si>
    <t>CASAL ASOCIADOS S.A.S.</t>
  </si>
  <si>
    <t>900321758</t>
  </si>
  <si>
    <t>46465</t>
  </si>
  <si>
    <t>JCV COMPANIA DE CAUCHOS SAS</t>
  </si>
  <si>
    <t>900227486</t>
  </si>
  <si>
    <t>46209</t>
  </si>
  <si>
    <t>EQUIPOS Y EQUIPOS LTDA</t>
  </si>
  <si>
    <t>800032189</t>
  </si>
  <si>
    <t>GRUPO RISK MANAGEMENT SAS</t>
  </si>
  <si>
    <t>900328329</t>
  </si>
  <si>
    <t>9</t>
  </si>
  <si>
    <t>CONSERFACHADAS SAS</t>
  </si>
  <si>
    <t>900812690</t>
  </si>
  <si>
    <t>TELMEX COLOMBIA  S A</t>
  </si>
  <si>
    <t>830053800</t>
  </si>
  <si>
    <t>SERNA  LINA MARIA</t>
  </si>
  <si>
    <t>21501242</t>
  </si>
  <si>
    <t>AUTOGRUAS DE ANTIOQUIA SAS</t>
  </si>
  <si>
    <t>900506098</t>
  </si>
  <si>
    <t>VARGAS TORRES JOSE ANTONIO</t>
  </si>
  <si>
    <t>79339451</t>
  </si>
  <si>
    <t>FORMADERAS Y CASETONES WP SAS</t>
  </si>
  <si>
    <t>900448599</t>
  </si>
  <si>
    <t>SUMIMAS S A S</t>
  </si>
  <si>
    <t>830001338</t>
  </si>
  <si>
    <t>DOTACIONES BLUE MARLIN SAS</t>
  </si>
  <si>
    <t>811041877</t>
  </si>
  <si>
    <t>CR 43 A  1 50 IN 464</t>
  </si>
  <si>
    <t>100838</t>
  </si>
  <si>
    <t>SANCHEZ SUAREZ MICHAEL DANNY</t>
  </si>
  <si>
    <t>80771524</t>
  </si>
  <si>
    <t>CIVIL TOPO SOLUCIONES EN INGENIERIA S A S</t>
  </si>
  <si>
    <t>900687519</t>
  </si>
  <si>
    <t>EMPAQUETADURAS Y EMPAQUES SA</t>
  </si>
  <si>
    <t>890915475</t>
  </si>
  <si>
    <t>100127</t>
  </si>
  <si>
    <t>HOTELES MS SAS</t>
  </si>
  <si>
    <t>900241172</t>
  </si>
  <si>
    <t>CR 43 B  16 91</t>
  </si>
  <si>
    <t>23205</t>
  </si>
  <si>
    <t>23769</t>
  </si>
  <si>
    <t>ORGANIZACIÓN FERKATIO SAS</t>
  </si>
  <si>
    <t>900488078</t>
  </si>
  <si>
    <t>TRANSFORMACIONES GREEN GROUP SAS</t>
  </si>
  <si>
    <t>900637476</t>
  </si>
  <si>
    <t>23098</t>
  </si>
  <si>
    <t>PAPELERIA EL CID S.A.S.</t>
  </si>
  <si>
    <t>800021033</t>
  </si>
  <si>
    <t>22989</t>
  </si>
  <si>
    <t>PLANI COPIAS SAS</t>
  </si>
  <si>
    <t>900239688</t>
  </si>
  <si>
    <t>23426</t>
  </si>
  <si>
    <t>GONZALEZ CAMARGO STEFANI ANDREA</t>
  </si>
  <si>
    <t>1030640292</t>
  </si>
  <si>
    <t>COLOMBIA MOVIL SA ESP</t>
  </si>
  <si>
    <t>24119</t>
  </si>
  <si>
    <t>830114921</t>
  </si>
  <si>
    <t>CONVEL SAS</t>
  </si>
  <si>
    <t>890905022</t>
  </si>
  <si>
    <t>22880</t>
  </si>
  <si>
    <t>DISTRISEGURIDAD SERVICIOS Y ACCESORIOS SAS</t>
  </si>
  <si>
    <t>900689899</t>
  </si>
  <si>
    <t>23880</t>
  </si>
  <si>
    <t>COMPANIA PAPELERA NACIONAL SAS</t>
  </si>
  <si>
    <t>900009495</t>
  </si>
  <si>
    <t>23318</t>
  </si>
  <si>
    <t>899999094</t>
  </si>
  <si>
    <t>DURATA SAS</t>
  </si>
  <si>
    <t>890939027</t>
  </si>
  <si>
    <t>24008</t>
  </si>
  <si>
    <t>900872522</t>
  </si>
  <si>
    <t>23644</t>
  </si>
  <si>
    <t>O G COMUNICACION PUBLICITARIA S A S</t>
  </si>
  <si>
    <t>900374031</t>
  </si>
  <si>
    <t>COLOMBIA TELECOMUNICACIONES SA ESP</t>
  </si>
  <si>
    <t>23534</t>
  </si>
  <si>
    <t>830122566</t>
  </si>
  <si>
    <t>AV 19  120 71  OF 202</t>
  </si>
  <si>
    <t>5248</t>
  </si>
  <si>
    <t>I. R. C. INGENIERIA DE RECONSTRUCCION S. A.</t>
  </si>
  <si>
    <t>802014404</t>
  </si>
  <si>
    <t>SOTANO 4 SA</t>
  </si>
  <si>
    <t>811045950</t>
  </si>
  <si>
    <t>EQUIEMET SA</t>
  </si>
  <si>
    <t>900260011</t>
  </si>
  <si>
    <t>CL 70 A 10 22</t>
  </si>
  <si>
    <t>38834</t>
  </si>
  <si>
    <t>ENERGY FOR RENT SAS</t>
  </si>
  <si>
    <t>900635950</t>
  </si>
  <si>
    <t>MORALES  RUIZ RUBEN ANTONIO</t>
  </si>
  <si>
    <t>8348737</t>
  </si>
  <si>
    <t>38460</t>
  </si>
  <si>
    <t>39526</t>
  </si>
  <si>
    <t>BIOINVERSIONES SA</t>
  </si>
  <si>
    <t>900263317</t>
  </si>
  <si>
    <t>39207</t>
  </si>
  <si>
    <t>SALAZAR OSPINA JHON JAIRO</t>
  </si>
  <si>
    <t>7549599</t>
  </si>
  <si>
    <t>CARPINTERIA Y FORMALETAS PINO ARBOLEDA SAS</t>
  </si>
  <si>
    <t>900683853</t>
  </si>
  <si>
    <t>ACABADOS ALTAPISOS INVERSIONES LTDA</t>
  </si>
  <si>
    <t>830047489</t>
  </si>
  <si>
    <t>CL 155 9 45</t>
  </si>
  <si>
    <t>2102017</t>
  </si>
  <si>
    <t>EXPERTOS SEGURIDAD LTDA</t>
  </si>
  <si>
    <t>800010866</t>
  </si>
  <si>
    <t>CL 28  87   33</t>
  </si>
  <si>
    <t>41216</t>
  </si>
  <si>
    <t xml:space="preserve">EDATEL SA </t>
  </si>
  <si>
    <t>890905065</t>
  </si>
  <si>
    <t>BERMUDEZ BELLO BLANCA YOLANDA</t>
  </si>
  <si>
    <t>20737085</t>
  </si>
  <si>
    <t>DAFICONSTRUCCIONES SAS</t>
  </si>
  <si>
    <t>900406309</t>
  </si>
  <si>
    <t>41441</t>
  </si>
  <si>
    <t>NARANJO ARIAS HOOVER</t>
  </si>
  <si>
    <t>18494826</t>
  </si>
  <si>
    <t>40635</t>
  </si>
  <si>
    <t>41785</t>
  </si>
  <si>
    <t>41679</t>
  </si>
  <si>
    <t>COMUNICACION CELULAR SA</t>
  </si>
  <si>
    <t>800153993</t>
  </si>
  <si>
    <t>40418</t>
  </si>
  <si>
    <t>CONSTRUCCIONES HDR EU</t>
  </si>
  <si>
    <t>41092</t>
  </si>
  <si>
    <t>900351397</t>
  </si>
  <si>
    <t>CR 50 CL 42  90</t>
  </si>
  <si>
    <t>578275</t>
  </si>
  <si>
    <t>MYA GROUP CONCRETOS SAS</t>
  </si>
  <si>
    <t>900795601</t>
  </si>
  <si>
    <t>586237</t>
  </si>
  <si>
    <t>572222</t>
  </si>
  <si>
    <t>573566</t>
  </si>
  <si>
    <t>581204</t>
  </si>
  <si>
    <t>618580</t>
  </si>
  <si>
    <t>599440</t>
  </si>
  <si>
    <t>573645</t>
  </si>
  <si>
    <t>576502</t>
  </si>
  <si>
    <t>563550</t>
  </si>
  <si>
    <t>8858</t>
  </si>
  <si>
    <t>620639</t>
  </si>
  <si>
    <t>565881</t>
  </si>
  <si>
    <t>565880</t>
  </si>
  <si>
    <t>574915</t>
  </si>
  <si>
    <t>573679</t>
  </si>
  <si>
    <t>579540</t>
  </si>
  <si>
    <t>596060</t>
  </si>
  <si>
    <t>564417</t>
  </si>
  <si>
    <t>592396</t>
  </si>
  <si>
    <t>593216</t>
  </si>
  <si>
    <t>589153</t>
  </si>
  <si>
    <t>585220</t>
  </si>
  <si>
    <t>569847</t>
  </si>
  <si>
    <t>590708</t>
  </si>
  <si>
    <t>595333</t>
  </si>
  <si>
    <t>620589</t>
  </si>
  <si>
    <t>591042</t>
  </si>
  <si>
    <t>566475</t>
  </si>
  <si>
    <t>620560</t>
  </si>
  <si>
    <t>614612</t>
  </si>
  <si>
    <t>591715</t>
  </si>
  <si>
    <t>573125</t>
  </si>
  <si>
    <t>567127</t>
  </si>
  <si>
    <t>8621</t>
  </si>
  <si>
    <t>562543</t>
  </si>
  <si>
    <t>564269</t>
  </si>
  <si>
    <t>564091</t>
  </si>
  <si>
    <t>587562</t>
  </si>
  <si>
    <t>619943</t>
  </si>
  <si>
    <t>CL 32  71 44</t>
  </si>
  <si>
    <t>920</t>
  </si>
  <si>
    <t>885</t>
  </si>
  <si>
    <t>CR 15 8 38 BRR ESTANZUELA</t>
  </si>
  <si>
    <t>1311</t>
  </si>
  <si>
    <t>CIA CHIA COTA KM 2 FCA CATA</t>
  </si>
  <si>
    <t>524</t>
  </si>
  <si>
    <t>525</t>
  </si>
  <si>
    <t>CR 52  38 30</t>
  </si>
  <si>
    <t>18021</t>
  </si>
  <si>
    <t>CR 12 A  77A 52 OF 304</t>
  </si>
  <si>
    <t>13903</t>
  </si>
  <si>
    <t>13496</t>
  </si>
  <si>
    <t>13758</t>
  </si>
  <si>
    <t>13382</t>
  </si>
  <si>
    <t>13620</t>
  </si>
  <si>
    <t>13252</t>
  </si>
  <si>
    <t>CR 52  34 9</t>
  </si>
  <si>
    <t>1738</t>
  </si>
  <si>
    <t>ARANGO VILLEGAS GABRIEL JAIME</t>
  </si>
  <si>
    <t>1324</t>
  </si>
  <si>
    <t>25047</t>
  </si>
  <si>
    <t>25886</t>
  </si>
  <si>
    <t>25048</t>
  </si>
  <si>
    <t>27178</t>
  </si>
  <si>
    <t>CR 20 FRENTE AL IDEM</t>
  </si>
  <si>
    <t>CAUCASIA</t>
  </si>
  <si>
    <t>253972</t>
  </si>
  <si>
    <t>253303</t>
  </si>
  <si>
    <t>253277</t>
  </si>
  <si>
    <t>253093</t>
  </si>
  <si>
    <t>CR 19 27 48</t>
  </si>
  <si>
    <t>1003108</t>
  </si>
  <si>
    <t>1002972</t>
  </si>
  <si>
    <t>6957</t>
  </si>
  <si>
    <t>6508</t>
  </si>
  <si>
    <t>5959</t>
  </si>
  <si>
    <t>6079</t>
  </si>
  <si>
    <t>6840</t>
  </si>
  <si>
    <t>SABOGAL SAAVEDRA SIRLEY</t>
  </si>
  <si>
    <t>DEL TORO LONDONO CARLOS ALBERTO</t>
  </si>
  <si>
    <t>SANTANDER GARIBELLO ROBERTO ANDRES</t>
  </si>
  <si>
    <t>CODENSA SA ESP</t>
  </si>
  <si>
    <t>6230</t>
  </si>
  <si>
    <t>6081</t>
  </si>
  <si>
    <t>6687</t>
  </si>
  <si>
    <t>5792</t>
  </si>
  <si>
    <t>6686</t>
  </si>
  <si>
    <t>6688</t>
  </si>
  <si>
    <t>5783</t>
  </si>
  <si>
    <t>5663</t>
  </si>
  <si>
    <t>5958</t>
  </si>
  <si>
    <t>6802</t>
  </si>
  <si>
    <t>5926</t>
  </si>
  <si>
    <t>6090</t>
  </si>
  <si>
    <t>6822</t>
  </si>
  <si>
    <t>6534</t>
  </si>
  <si>
    <t>5789</t>
  </si>
  <si>
    <t>5932</t>
  </si>
  <si>
    <t>1001</t>
  </si>
  <si>
    <t>6689</t>
  </si>
  <si>
    <t>6526</t>
  </si>
  <si>
    <t>6078</t>
  </si>
  <si>
    <t>6839</t>
  </si>
  <si>
    <t>6099</t>
  </si>
  <si>
    <t>6525</t>
  </si>
  <si>
    <t>6971</t>
  </si>
  <si>
    <t>6663</t>
  </si>
  <si>
    <t>6100</t>
  </si>
  <si>
    <t>5660</t>
  </si>
  <si>
    <t>6224</t>
  </si>
  <si>
    <t>CR 50  41 103</t>
  </si>
  <si>
    <t>43271</t>
  </si>
  <si>
    <t>43357</t>
  </si>
  <si>
    <t>CL 29 A  52 25</t>
  </si>
  <si>
    <t>4368</t>
  </si>
  <si>
    <t>4362</t>
  </si>
  <si>
    <t>CR 73  28 59</t>
  </si>
  <si>
    <t>485</t>
  </si>
  <si>
    <t>CR 52 N  32  20</t>
  </si>
  <si>
    <t>144032</t>
  </si>
  <si>
    <t>145557</t>
  </si>
  <si>
    <t>145558</t>
  </si>
  <si>
    <t>144520</t>
  </si>
  <si>
    <t>145559</t>
  </si>
  <si>
    <t>148400</t>
  </si>
  <si>
    <t>145560</t>
  </si>
  <si>
    <t>144479</t>
  </si>
  <si>
    <t>CR 43 A  46 SUR 49</t>
  </si>
  <si>
    <t>3366</t>
  </si>
  <si>
    <t>47214</t>
  </si>
  <si>
    <t>2987</t>
  </si>
  <si>
    <t>2899</t>
  </si>
  <si>
    <t>CL 30 A  71 27</t>
  </si>
  <si>
    <t>18515</t>
  </si>
  <si>
    <t>181144</t>
  </si>
  <si>
    <t>CL 74 3 35 P 1</t>
  </si>
  <si>
    <t>69</t>
  </si>
  <si>
    <t>CRA 7 87B 53 AP 665 TO  17</t>
  </si>
  <si>
    <t>13</t>
  </si>
  <si>
    <t>TV 49  105 84</t>
  </si>
  <si>
    <t>220845412</t>
  </si>
  <si>
    <t>CR 48  101 SUR 401 BG 5</t>
  </si>
  <si>
    <t>LA ESTRELLA</t>
  </si>
  <si>
    <t>50567</t>
  </si>
  <si>
    <t>91990</t>
  </si>
  <si>
    <t>50450</t>
  </si>
  <si>
    <t>50066</t>
  </si>
  <si>
    <t>51247</t>
  </si>
  <si>
    <t>49065</t>
  </si>
  <si>
    <t>51313</t>
  </si>
  <si>
    <t>50601</t>
  </si>
  <si>
    <t>50291</t>
  </si>
  <si>
    <t>51420</t>
  </si>
  <si>
    <t>47314</t>
  </si>
  <si>
    <t>50088</t>
  </si>
  <si>
    <t>48884</t>
  </si>
  <si>
    <t>48027</t>
  </si>
  <si>
    <t>47280</t>
  </si>
  <si>
    <t>51499</t>
  </si>
  <si>
    <t>11885</t>
  </si>
  <si>
    <t>51704</t>
  </si>
  <si>
    <t>46645</t>
  </si>
  <si>
    <t>40877</t>
  </si>
  <si>
    <t>47295</t>
  </si>
  <si>
    <t>50206</t>
  </si>
  <si>
    <t>49887</t>
  </si>
  <si>
    <t>47586</t>
  </si>
  <si>
    <t>47048</t>
  </si>
  <si>
    <t>48367</t>
  </si>
  <si>
    <t>49035</t>
  </si>
  <si>
    <t>49531</t>
  </si>
  <si>
    <t>50077</t>
  </si>
  <si>
    <t>48275</t>
  </si>
  <si>
    <t>48272</t>
  </si>
  <si>
    <t>92607</t>
  </si>
  <si>
    <t>50737</t>
  </si>
  <si>
    <t>49930</t>
  </si>
  <si>
    <t>90634</t>
  </si>
  <si>
    <t>48231</t>
  </si>
  <si>
    <t>50458</t>
  </si>
  <si>
    <t>49485</t>
  </si>
  <si>
    <t>92405</t>
  </si>
  <si>
    <t>50459</t>
  </si>
  <si>
    <t>49289</t>
  </si>
  <si>
    <t>49496</t>
  </si>
  <si>
    <t>90360</t>
  </si>
  <si>
    <t>49634</t>
  </si>
  <si>
    <t>90133</t>
  </si>
  <si>
    <t>46720</t>
  </si>
  <si>
    <t>49702</t>
  </si>
  <si>
    <t>49446</t>
  </si>
  <si>
    <t>47961</t>
  </si>
  <si>
    <t>50749</t>
  </si>
  <si>
    <t>48542</t>
  </si>
  <si>
    <t>48901</t>
  </si>
  <si>
    <t>47542</t>
  </si>
  <si>
    <t>50729</t>
  </si>
  <si>
    <t>50078</t>
  </si>
  <si>
    <t>64746</t>
  </si>
  <si>
    <t>48026</t>
  </si>
  <si>
    <t>47279</t>
  </si>
  <si>
    <t>49333</t>
  </si>
  <si>
    <t>48902</t>
  </si>
  <si>
    <t>49704</t>
  </si>
  <si>
    <t>91790</t>
  </si>
  <si>
    <t>49929</t>
  </si>
  <si>
    <t>48152</t>
  </si>
  <si>
    <t>50434</t>
  </si>
  <si>
    <t>51370</t>
  </si>
  <si>
    <t>49344</t>
  </si>
  <si>
    <t>86537</t>
  </si>
  <si>
    <t>48549</t>
  </si>
  <si>
    <t>51114</t>
  </si>
  <si>
    <t>49635</t>
  </si>
  <si>
    <t>50821</t>
  </si>
  <si>
    <t>47541</t>
  </si>
  <si>
    <t>40935</t>
  </si>
  <si>
    <t>48271</t>
  </si>
  <si>
    <t>50822</t>
  </si>
  <si>
    <t>49625</t>
  </si>
  <si>
    <t>48663</t>
  </si>
  <si>
    <t>50461</t>
  </si>
  <si>
    <t>49380</t>
  </si>
  <si>
    <t>48232</t>
  </si>
  <si>
    <t>49486</t>
  </si>
  <si>
    <t>CL 128 49 52</t>
  </si>
  <si>
    <t>9508</t>
  </si>
  <si>
    <t>9643</t>
  </si>
  <si>
    <t>CIRCULAR 71 TV 38 8 INT 201</t>
  </si>
  <si>
    <t>4848</t>
  </si>
  <si>
    <t>4147</t>
  </si>
  <si>
    <t>4650</t>
  </si>
  <si>
    <t>4239</t>
  </si>
  <si>
    <t>4260</t>
  </si>
  <si>
    <t>4136</t>
  </si>
  <si>
    <t>4326</t>
  </si>
  <si>
    <t>4222</t>
  </si>
  <si>
    <t>4383</t>
  </si>
  <si>
    <t>4433</t>
  </si>
  <si>
    <t>4221</t>
  </si>
  <si>
    <t>4097</t>
  </si>
  <si>
    <t>3995</t>
  </si>
  <si>
    <t>4440</t>
  </si>
  <si>
    <t>3970</t>
  </si>
  <si>
    <t>715</t>
  </si>
  <si>
    <t>34</t>
  </si>
  <si>
    <t>4667</t>
  </si>
  <si>
    <t>4300</t>
  </si>
  <si>
    <t>4225</t>
  </si>
  <si>
    <t>4181</t>
  </si>
  <si>
    <t>4012</t>
  </si>
  <si>
    <t>4415</t>
  </si>
  <si>
    <t>21</t>
  </si>
  <si>
    <t>4814</t>
  </si>
  <si>
    <t>4419</t>
  </si>
  <si>
    <t>811</t>
  </si>
  <si>
    <t>571</t>
  </si>
  <si>
    <t>41</t>
  </si>
  <si>
    <t>4476</t>
  </si>
  <si>
    <t>4112</t>
  </si>
  <si>
    <t>3969</t>
  </si>
  <si>
    <t>4096</t>
  </si>
  <si>
    <t>4155</t>
  </si>
  <si>
    <t>230</t>
  </si>
  <si>
    <t>4638</t>
  </si>
  <si>
    <t>650</t>
  </si>
  <si>
    <t>CL 41  52 49</t>
  </si>
  <si>
    <t>23543</t>
  </si>
  <si>
    <t>CL 2 SUR   51 B 25</t>
  </si>
  <si>
    <t>38379</t>
  </si>
  <si>
    <t>41907</t>
  </si>
  <si>
    <t>CL 37B  43A 46</t>
  </si>
  <si>
    <t>8325</t>
  </si>
  <si>
    <t>8323</t>
  </si>
  <si>
    <t>8309</t>
  </si>
  <si>
    <t>8324</t>
  </si>
  <si>
    <t>CL 19 A  43 B  41</t>
  </si>
  <si>
    <t>13120998</t>
  </si>
  <si>
    <t>13120999</t>
  </si>
  <si>
    <t>CR 69 BIS 24 39 SUR</t>
  </si>
  <si>
    <t>634929</t>
  </si>
  <si>
    <t>CL 90  14 37</t>
  </si>
  <si>
    <t>3040359705</t>
  </si>
  <si>
    <t>CL 72 CR  64 C 151 IN 111</t>
  </si>
  <si>
    <t>38797</t>
  </si>
  <si>
    <t>38339</t>
  </si>
  <si>
    <t>38062</t>
  </si>
  <si>
    <t>37803</t>
  </si>
  <si>
    <t>37756</t>
  </si>
  <si>
    <t>39294</t>
  </si>
  <si>
    <t>39033</t>
  </si>
  <si>
    <t>39519</t>
  </si>
  <si>
    <t>38820</t>
  </si>
  <si>
    <t>37755</t>
  </si>
  <si>
    <t>CR 64  45 12</t>
  </si>
  <si>
    <t>3493</t>
  </si>
  <si>
    <t>KM 23  VIA COSTA ATLANTICA</t>
  </si>
  <si>
    <t>1199</t>
  </si>
  <si>
    <t>1200</t>
  </si>
  <si>
    <t>DG 51 15 A 161 KM 12 AUT NORTE</t>
  </si>
  <si>
    <t>3574</t>
  </si>
  <si>
    <t>3420</t>
  </si>
  <si>
    <t>CR 53  29 C 47</t>
  </si>
  <si>
    <t>5881</t>
  </si>
  <si>
    <t>4950</t>
  </si>
  <si>
    <t>5311</t>
  </si>
  <si>
    <t>5624</t>
  </si>
  <si>
    <t>5625</t>
  </si>
  <si>
    <t>4970</t>
  </si>
  <si>
    <t>4948</t>
  </si>
  <si>
    <t>4951</t>
  </si>
  <si>
    <t>4952</t>
  </si>
  <si>
    <t>975</t>
  </si>
  <si>
    <t>5200</t>
  </si>
  <si>
    <t>5960</t>
  </si>
  <si>
    <t>5284</t>
  </si>
  <si>
    <t>5608</t>
  </si>
  <si>
    <t>5310</t>
  </si>
  <si>
    <t>5626</t>
  </si>
  <si>
    <t>VDA EL PASO REAL</t>
  </si>
  <si>
    <t>998</t>
  </si>
  <si>
    <t>551</t>
  </si>
  <si>
    <t>552</t>
  </si>
  <si>
    <t>887</t>
  </si>
  <si>
    <t>1109</t>
  </si>
  <si>
    <t>CRA 79 CL 2 SUR 131 IN 8</t>
  </si>
  <si>
    <t>193</t>
  </si>
  <si>
    <t>VIA ARMENIA BG 2</t>
  </si>
  <si>
    <t>LA TEBAIDA</t>
  </si>
  <si>
    <t>CR 35 A 15 B 35 P 96 Y 97</t>
  </si>
  <si>
    <t>96</t>
  </si>
  <si>
    <t xml:space="preserve">CR 35 A 15 B 35 ED PRISMA </t>
  </si>
  <si>
    <t>44</t>
  </si>
  <si>
    <t>CR 79 C  8 SUR 50 IN 1458</t>
  </si>
  <si>
    <t>1248</t>
  </si>
  <si>
    <t>CL 9 CR 72 50 INT 811</t>
  </si>
  <si>
    <t>728</t>
  </si>
  <si>
    <t>CR 63 B  32 E 26</t>
  </si>
  <si>
    <t>48731</t>
  </si>
  <si>
    <t>48726</t>
  </si>
  <si>
    <t>CL 30 4   137</t>
  </si>
  <si>
    <t>BARRANQUILLA</t>
  </si>
  <si>
    <t>521393</t>
  </si>
  <si>
    <t>525102</t>
  </si>
  <si>
    <t>523227</t>
  </si>
  <si>
    <t>527905</t>
  </si>
  <si>
    <t>521893</t>
  </si>
  <si>
    <t>523703</t>
  </si>
  <si>
    <t>524612</t>
  </si>
  <si>
    <t>528354</t>
  </si>
  <si>
    <t>526924</t>
  </si>
  <si>
    <t>526423</t>
  </si>
  <si>
    <t>AK 45 106 B 28</t>
  </si>
  <si>
    <t>91430</t>
  </si>
  <si>
    <t>91093</t>
  </si>
  <si>
    <t>DG 28  16 129</t>
  </si>
  <si>
    <t>214042</t>
  </si>
  <si>
    <t>215523</t>
  </si>
  <si>
    <t>216690</t>
  </si>
  <si>
    <t>CL 52  49 28 P 8</t>
  </si>
  <si>
    <t>92328</t>
  </si>
  <si>
    <t>92901</t>
  </si>
  <si>
    <t>90895</t>
  </si>
  <si>
    <t>90373</t>
  </si>
  <si>
    <t>91709</t>
  </si>
  <si>
    <t>TV 39  73 B 33 OF 102</t>
  </si>
  <si>
    <t>238</t>
  </si>
  <si>
    <t>219</t>
  </si>
  <si>
    <t>CR 65 100 15 TO 1 AP 901</t>
  </si>
  <si>
    <t>CL 72 8 24 P 10</t>
  </si>
  <si>
    <t>44275</t>
  </si>
  <si>
    <t>44756</t>
  </si>
  <si>
    <t>CL 50  34 200</t>
  </si>
  <si>
    <t>26</t>
  </si>
  <si>
    <t>61</t>
  </si>
  <si>
    <t>CARRERA 65 NO 25 19</t>
  </si>
  <si>
    <t>362</t>
  </si>
  <si>
    <t>437</t>
  </si>
  <si>
    <t>444</t>
  </si>
  <si>
    <t>396</t>
  </si>
  <si>
    <t>375</t>
  </si>
  <si>
    <t>352</t>
  </si>
  <si>
    <t>349</t>
  </si>
  <si>
    <t>442</t>
  </si>
  <si>
    <t>365</t>
  </si>
  <si>
    <t>443</t>
  </si>
  <si>
    <t>341</t>
  </si>
  <si>
    <t>406</t>
  </si>
  <si>
    <t>417</t>
  </si>
  <si>
    <t>445</t>
  </si>
  <si>
    <t>CR 42  50 133</t>
  </si>
  <si>
    <t>15440</t>
  </si>
  <si>
    <t>15439</t>
  </si>
  <si>
    <t>17351</t>
  </si>
  <si>
    <t>15851</t>
  </si>
  <si>
    <t>14876</t>
  </si>
  <si>
    <t>17938</t>
  </si>
  <si>
    <t>17686</t>
  </si>
  <si>
    <t>18131</t>
  </si>
  <si>
    <t>17717</t>
  </si>
  <si>
    <t>14795</t>
  </si>
  <si>
    <t>14802</t>
  </si>
  <si>
    <t>18132</t>
  </si>
  <si>
    <t>16578</t>
  </si>
  <si>
    <t>16516</t>
  </si>
  <si>
    <t>15617</t>
  </si>
  <si>
    <t>17031</t>
  </si>
  <si>
    <t>15837</t>
  </si>
  <si>
    <t>15311</t>
  </si>
  <si>
    <t>17553</t>
  </si>
  <si>
    <t>15692</t>
  </si>
  <si>
    <t>15084</t>
  </si>
  <si>
    <t>17451</t>
  </si>
  <si>
    <t>15005</t>
  </si>
  <si>
    <t>17687</t>
  </si>
  <si>
    <t>15850</t>
  </si>
  <si>
    <t>17725</t>
  </si>
  <si>
    <t>15694</t>
  </si>
  <si>
    <t>15856</t>
  </si>
  <si>
    <t>17587</t>
  </si>
  <si>
    <t>18137</t>
  </si>
  <si>
    <t>CR 45  115 SUR 65</t>
  </si>
  <si>
    <t>CALDAS</t>
  </si>
  <si>
    <t>46357</t>
  </si>
  <si>
    <t>48684</t>
  </si>
  <si>
    <t>46358</t>
  </si>
  <si>
    <t>46748</t>
  </si>
  <si>
    <t>46809</t>
  </si>
  <si>
    <t>45953</t>
  </si>
  <si>
    <t>46909</t>
  </si>
  <si>
    <t>48379</t>
  </si>
  <si>
    <t>49085</t>
  </si>
  <si>
    <t>48534</t>
  </si>
  <si>
    <t>46763</t>
  </si>
  <si>
    <t>47641</t>
  </si>
  <si>
    <t>47639</t>
  </si>
  <si>
    <t>47205</t>
  </si>
  <si>
    <t>46097</t>
  </si>
  <si>
    <t>47360</t>
  </si>
  <si>
    <t>46745</t>
  </si>
  <si>
    <t>48318</t>
  </si>
  <si>
    <t>48799</t>
  </si>
  <si>
    <t>CR 45  28 41</t>
  </si>
  <si>
    <t>69412</t>
  </si>
  <si>
    <t>69911</t>
  </si>
  <si>
    <t>69409</t>
  </si>
  <si>
    <t>69410</t>
  </si>
  <si>
    <t>70866</t>
  </si>
  <si>
    <t>69411</t>
  </si>
  <si>
    <t>CL 24 65D 32 P 201</t>
  </si>
  <si>
    <t>642</t>
  </si>
  <si>
    <t>641</t>
  </si>
  <si>
    <t>CR 64 B B 113 A 38 AP 501</t>
  </si>
  <si>
    <t>33</t>
  </si>
  <si>
    <t>39</t>
  </si>
  <si>
    <t>29</t>
  </si>
  <si>
    <t>32</t>
  </si>
  <si>
    <t>27</t>
  </si>
  <si>
    <t>CL 93  16 25</t>
  </si>
  <si>
    <t>46958781</t>
  </si>
  <si>
    <t>47517534</t>
  </si>
  <si>
    <t>46958722</t>
  </si>
  <si>
    <t>46958713</t>
  </si>
  <si>
    <t>46958777</t>
  </si>
  <si>
    <t>47517527</t>
  </si>
  <si>
    <t>47517866</t>
  </si>
  <si>
    <t>46958703</t>
  </si>
  <si>
    <t>47517647</t>
  </si>
  <si>
    <t>47517529</t>
  </si>
  <si>
    <t>46958721</t>
  </si>
  <si>
    <t>46958719</t>
  </si>
  <si>
    <t>47517639</t>
  </si>
  <si>
    <t>47517532</t>
  </si>
  <si>
    <t>46958390</t>
  </si>
  <si>
    <t>47517507</t>
  </si>
  <si>
    <t>CR 41  22 40 SUR</t>
  </si>
  <si>
    <t>29326</t>
  </si>
  <si>
    <t>CR 50  68 54</t>
  </si>
  <si>
    <t>32388</t>
  </si>
  <si>
    <t>CR 52  14 200 BD 102</t>
  </si>
  <si>
    <t>592050</t>
  </si>
  <si>
    <t>592068</t>
  </si>
  <si>
    <t>607689</t>
  </si>
  <si>
    <t>607688</t>
  </si>
  <si>
    <t>CR 51 9 A SUR 01</t>
  </si>
  <si>
    <t>9800</t>
  </si>
  <si>
    <t>CR 50  FF  10 SUR 31</t>
  </si>
  <si>
    <t>66332</t>
  </si>
  <si>
    <t>66806</t>
  </si>
  <si>
    <t>66710</t>
  </si>
  <si>
    <t>66418</t>
  </si>
  <si>
    <t>TV 55 98 A 66 OF 429</t>
  </si>
  <si>
    <t>8960</t>
  </si>
  <si>
    <t>7461</t>
  </si>
  <si>
    <t>8959</t>
  </si>
  <si>
    <t>9278</t>
  </si>
  <si>
    <t>CL 32 D  80 B 86</t>
  </si>
  <si>
    <t>17793</t>
  </si>
  <si>
    <t>CL 181 C  13 54</t>
  </si>
  <si>
    <t>91</t>
  </si>
  <si>
    <t>CRA 43 A 60 SUR 64 CA 112</t>
  </si>
  <si>
    <t>1048</t>
  </si>
  <si>
    <t>CL 30A  81 31</t>
  </si>
  <si>
    <t>30</t>
  </si>
  <si>
    <t>31</t>
  </si>
  <si>
    <t xml:space="preserve">KM 27 FONTIBON LOS ALPES </t>
  </si>
  <si>
    <t>MADRID</t>
  </si>
  <si>
    <t>19651</t>
  </si>
  <si>
    <t>19652</t>
  </si>
  <si>
    <t>CRA 14 18 NORTE 49 AP 202</t>
  </si>
  <si>
    <t>CR 33  8 A 33</t>
  </si>
  <si>
    <t>10198</t>
  </si>
  <si>
    <t>10894</t>
  </si>
  <si>
    <t>10516</t>
  </si>
  <si>
    <t>9744</t>
  </si>
  <si>
    <t>67</t>
  </si>
  <si>
    <t>CR 43 A N 1 A SUR 143</t>
  </si>
  <si>
    <t>412</t>
  </si>
  <si>
    <t>TV 40  150 46 L 225</t>
  </si>
  <si>
    <t>325</t>
  </si>
  <si>
    <t>326</t>
  </si>
  <si>
    <t>66008342</t>
  </si>
  <si>
    <t>64</t>
  </si>
  <si>
    <t>CR 52  CL 10 131</t>
  </si>
  <si>
    <t>159319</t>
  </si>
  <si>
    <t>CR 52  10 131</t>
  </si>
  <si>
    <t>419847</t>
  </si>
  <si>
    <t>425483</t>
  </si>
  <si>
    <t>422412</t>
  </si>
  <si>
    <t>423687</t>
  </si>
  <si>
    <t>426687</t>
  </si>
  <si>
    <t>425431</t>
  </si>
  <si>
    <t>425170</t>
  </si>
  <si>
    <t>425017</t>
  </si>
  <si>
    <t>426367</t>
  </si>
  <si>
    <t>426507</t>
  </si>
  <si>
    <t>421888</t>
  </si>
  <si>
    <t>418410</t>
  </si>
  <si>
    <t>420702</t>
  </si>
  <si>
    <t>425954</t>
  </si>
  <si>
    <t>425955</t>
  </si>
  <si>
    <t>421554</t>
  </si>
  <si>
    <t>425137</t>
  </si>
  <si>
    <t>420805</t>
  </si>
  <si>
    <t>421194</t>
  </si>
  <si>
    <t>418216</t>
  </si>
  <si>
    <t>424710</t>
  </si>
  <si>
    <t>CR 55 29 B 52</t>
  </si>
  <si>
    <t>8663</t>
  </si>
  <si>
    <t>8710</t>
  </si>
  <si>
    <t xml:space="preserve">CR 42  75 83 </t>
  </si>
  <si>
    <t>61099</t>
  </si>
  <si>
    <t>61071</t>
  </si>
  <si>
    <t>KM 5  5 VIA CAJICÁ ZIPAQUIRÁ</t>
  </si>
  <si>
    <t>5890</t>
  </si>
  <si>
    <t>CR 58  42 125</t>
  </si>
  <si>
    <t>CL 36 D SUR  25 B 06</t>
  </si>
  <si>
    <t>2131</t>
  </si>
  <si>
    <t>CRA 50 F F 8 SUR 27 OF 420</t>
  </si>
  <si>
    <t>36205</t>
  </si>
  <si>
    <t>2444</t>
  </si>
  <si>
    <t>36208</t>
  </si>
  <si>
    <t>36206</t>
  </si>
  <si>
    <t>36207</t>
  </si>
  <si>
    <t>2435</t>
  </si>
  <si>
    <t>2400</t>
  </si>
  <si>
    <t>36202</t>
  </si>
  <si>
    <t>36203</t>
  </si>
  <si>
    <t>36204</t>
  </si>
  <si>
    <t>2437</t>
  </si>
  <si>
    <t>2443</t>
  </si>
  <si>
    <t>2399</t>
  </si>
  <si>
    <t>2434</t>
  </si>
  <si>
    <t>36209</t>
  </si>
  <si>
    <t>2441</t>
  </si>
  <si>
    <t>36201</t>
  </si>
  <si>
    <t>2442</t>
  </si>
  <si>
    <t>36213</t>
  </si>
  <si>
    <t>2436</t>
  </si>
  <si>
    <t>CR 65  44 A 52</t>
  </si>
  <si>
    <t>13575</t>
  </si>
  <si>
    <t>13659</t>
  </si>
  <si>
    <t>13408</t>
  </si>
  <si>
    <t>CL 20 SUR  39 A 72 AP 416</t>
  </si>
  <si>
    <t>1917</t>
  </si>
  <si>
    <t>2079</t>
  </si>
  <si>
    <t>1715</t>
  </si>
  <si>
    <t>CL 80 SUR 47D 163</t>
  </si>
  <si>
    <t>9555</t>
  </si>
  <si>
    <t>9436</t>
  </si>
  <si>
    <t>CR 73 74A 116 AP 705</t>
  </si>
  <si>
    <t>CIRC 4 A 69 18</t>
  </si>
  <si>
    <t>89420</t>
  </si>
  <si>
    <t>CR 52 11 SUR 50</t>
  </si>
  <si>
    <t>7622</t>
  </si>
  <si>
    <t>11793</t>
  </si>
  <si>
    <t>12002</t>
  </si>
  <si>
    <t>12000</t>
  </si>
  <si>
    <t>11794</t>
  </si>
  <si>
    <t>11874</t>
  </si>
  <si>
    <t>11792</t>
  </si>
  <si>
    <t>8978</t>
  </si>
  <si>
    <t>7828</t>
  </si>
  <si>
    <t>12228</t>
  </si>
  <si>
    <t>10528</t>
  </si>
  <si>
    <t>11396</t>
  </si>
  <si>
    <t>12029</t>
  </si>
  <si>
    <t>9388</t>
  </si>
  <si>
    <t>12001</t>
  </si>
  <si>
    <t>12028</t>
  </si>
  <si>
    <t xml:space="preserve">AUTOP MED  KM 14 </t>
  </si>
  <si>
    <t>30928</t>
  </si>
  <si>
    <t>31035</t>
  </si>
  <si>
    <t>CR 42 CL 53 212</t>
  </si>
  <si>
    <t>1605</t>
  </si>
  <si>
    <t>1622</t>
  </si>
  <si>
    <t>CRA 19 11 05</t>
  </si>
  <si>
    <t>5312</t>
  </si>
  <si>
    <t xml:space="preserve">CL 15 20 71 </t>
  </si>
  <si>
    <t>22285</t>
  </si>
  <si>
    <t>23519</t>
  </si>
  <si>
    <t>CR 50  42 16</t>
  </si>
  <si>
    <t>1345</t>
  </si>
  <si>
    <t>1226</t>
  </si>
  <si>
    <t>CL 41  50 42</t>
  </si>
  <si>
    <t>181033</t>
  </si>
  <si>
    <t>181150</t>
  </si>
  <si>
    <t>180096</t>
  </si>
  <si>
    <t>181216</t>
  </si>
  <si>
    <t>180540</t>
  </si>
  <si>
    <t>180337</t>
  </si>
  <si>
    <t>181202</t>
  </si>
  <si>
    <t>180761</t>
  </si>
  <si>
    <t>180757</t>
  </si>
  <si>
    <t>183328</t>
  </si>
  <si>
    <t>181256</t>
  </si>
  <si>
    <t>181151</t>
  </si>
  <si>
    <t>181155</t>
  </si>
  <si>
    <t>180958</t>
  </si>
  <si>
    <t>181149</t>
  </si>
  <si>
    <t>CR 51  44 98</t>
  </si>
  <si>
    <t>84182</t>
  </si>
  <si>
    <t>84839</t>
  </si>
  <si>
    <t>84185</t>
  </si>
  <si>
    <t>84635</t>
  </si>
  <si>
    <t>84630</t>
  </si>
  <si>
    <t>84179</t>
  </si>
  <si>
    <t>84184</t>
  </si>
  <si>
    <t>84633</t>
  </si>
  <si>
    <t>84632</t>
  </si>
  <si>
    <t>CR 43  31 94</t>
  </si>
  <si>
    <t>109884</t>
  </si>
  <si>
    <t>111038</t>
  </si>
  <si>
    <t>109018</t>
  </si>
  <si>
    <t>110514</t>
  </si>
  <si>
    <t>109206</t>
  </si>
  <si>
    <t>110782</t>
  </si>
  <si>
    <t>110816</t>
  </si>
  <si>
    <t>109298</t>
  </si>
  <si>
    <t>108955</t>
  </si>
  <si>
    <t>111037</t>
  </si>
  <si>
    <t>110158</t>
  </si>
  <si>
    <t>CL 1 B  56 33</t>
  </si>
  <si>
    <t>2845</t>
  </si>
  <si>
    <t>3017</t>
  </si>
  <si>
    <t>8157</t>
  </si>
  <si>
    <t>8864</t>
  </si>
  <si>
    <t>7687</t>
  </si>
  <si>
    <t>7615</t>
  </si>
  <si>
    <t>8231</t>
  </si>
  <si>
    <t>10820</t>
  </si>
  <si>
    <t>10821</t>
  </si>
  <si>
    <t>CR 50  32 161</t>
  </si>
  <si>
    <t>48539</t>
  </si>
  <si>
    <t>48191</t>
  </si>
  <si>
    <t>46846</t>
  </si>
  <si>
    <t>47303</t>
  </si>
  <si>
    <t>48547</t>
  </si>
  <si>
    <t>47302</t>
  </si>
  <si>
    <t>48537</t>
  </si>
  <si>
    <t>46848</t>
  </si>
  <si>
    <t>46286</t>
  </si>
  <si>
    <t>AUTOP NORTE KM 19 20</t>
  </si>
  <si>
    <t>111567</t>
  </si>
  <si>
    <t>CALLE 4 23 E 42 PISO 1</t>
  </si>
  <si>
    <t>3</t>
  </si>
  <si>
    <t>CR 56  61 34 OF 301</t>
  </si>
  <si>
    <t>1414</t>
  </si>
  <si>
    <t>1406</t>
  </si>
  <si>
    <t>1427</t>
  </si>
  <si>
    <t>1365</t>
  </si>
  <si>
    <t>1426</t>
  </si>
  <si>
    <t>1274</t>
  </si>
  <si>
    <t>1372</t>
  </si>
  <si>
    <t>CL 140 21 51</t>
  </si>
  <si>
    <t>8805</t>
  </si>
  <si>
    <t xml:space="preserve">AC 72  6 30 </t>
  </si>
  <si>
    <t>CL 44  CR 66  95</t>
  </si>
  <si>
    <t>2834</t>
  </si>
  <si>
    <t>2835</t>
  </si>
  <si>
    <t>2833</t>
  </si>
  <si>
    <t>CR 42  54 A 155</t>
  </si>
  <si>
    <t>1553</t>
  </si>
  <si>
    <t>BARRIO LA PATRIA MZ 74 CASA 28</t>
  </si>
  <si>
    <t>229</t>
  </si>
  <si>
    <t>CR 10 21 38</t>
  </si>
  <si>
    <t>48</t>
  </si>
  <si>
    <t>CR 35 29 81 IN 2607</t>
  </si>
  <si>
    <t>60</t>
  </si>
  <si>
    <t>AV LAS AMERICAS  41 31</t>
  </si>
  <si>
    <t>360100828</t>
  </si>
  <si>
    <t>102867</t>
  </si>
  <si>
    <t>360102669</t>
  </si>
  <si>
    <t>102833</t>
  </si>
  <si>
    <t>360102478</t>
  </si>
  <si>
    <t>360102668</t>
  </si>
  <si>
    <t>360102592</t>
  </si>
  <si>
    <t>360010831</t>
  </si>
  <si>
    <t>360102670</t>
  </si>
  <si>
    <t>102832</t>
  </si>
  <si>
    <t>102866</t>
  </si>
  <si>
    <t>102831</t>
  </si>
  <si>
    <t>102829</t>
  </si>
  <si>
    <t>102830</t>
  </si>
  <si>
    <t>CR 43 A  14 109 OF 210</t>
  </si>
  <si>
    <t>515</t>
  </si>
  <si>
    <t>CR 42 D  45 B SUR 176</t>
  </si>
  <si>
    <t>708</t>
  </si>
  <si>
    <t>722</t>
  </si>
  <si>
    <t>CR 26 C  26 83 SUR</t>
  </si>
  <si>
    <t>2033</t>
  </si>
  <si>
    <t>CL 44 A 68 A 19 P 2</t>
  </si>
  <si>
    <t>3387</t>
  </si>
  <si>
    <t>CR 43 A  1 50 OF 857</t>
  </si>
  <si>
    <t>2887</t>
  </si>
  <si>
    <t>2749</t>
  </si>
  <si>
    <t>2820</t>
  </si>
  <si>
    <t>2768</t>
  </si>
  <si>
    <t>2789</t>
  </si>
  <si>
    <t>2813</t>
  </si>
  <si>
    <t>2868</t>
  </si>
  <si>
    <t>2714</t>
  </si>
  <si>
    <t>CL 14 40 A 75</t>
  </si>
  <si>
    <t>156</t>
  </si>
  <si>
    <t>154</t>
  </si>
  <si>
    <t>147</t>
  </si>
  <si>
    <t>152</t>
  </si>
  <si>
    <t>150</t>
  </si>
  <si>
    <t>153</t>
  </si>
  <si>
    <t>145</t>
  </si>
  <si>
    <t>CL 10 N  19  119</t>
  </si>
  <si>
    <t>155</t>
  </si>
  <si>
    <t>CRA 34 8A 15</t>
  </si>
  <si>
    <t>237177</t>
  </si>
  <si>
    <t>CR 8  89 03 AP 201</t>
  </si>
  <si>
    <t>317</t>
  </si>
  <si>
    <t>320</t>
  </si>
  <si>
    <t>316</t>
  </si>
  <si>
    <t>315</t>
  </si>
  <si>
    <t>DG 47  31 67</t>
  </si>
  <si>
    <t>30479</t>
  </si>
  <si>
    <t>29858</t>
  </si>
  <si>
    <t>32286</t>
  </si>
  <si>
    <t>30480</t>
  </si>
  <si>
    <t>32285</t>
  </si>
  <si>
    <t>29859</t>
  </si>
  <si>
    <t>30590</t>
  </si>
  <si>
    <t>CL 75A  20B 23</t>
  </si>
  <si>
    <t>1356</t>
  </si>
  <si>
    <t>1390</t>
  </si>
  <si>
    <t>1425</t>
  </si>
  <si>
    <t>1394</t>
  </si>
  <si>
    <t>1357</t>
  </si>
  <si>
    <t>CL 79 B SUR  50 150 IN 181</t>
  </si>
  <si>
    <t>350488</t>
  </si>
  <si>
    <t>349980</t>
  </si>
  <si>
    <t>344940</t>
  </si>
  <si>
    <t>352754</t>
  </si>
  <si>
    <t>344628</t>
  </si>
  <si>
    <t>349370</t>
  </si>
  <si>
    <t>348448</t>
  </si>
  <si>
    <t>352755</t>
  </si>
  <si>
    <t>345338</t>
  </si>
  <si>
    <t>351510</t>
  </si>
  <si>
    <t>352736</t>
  </si>
  <si>
    <t>352082</t>
  </si>
  <si>
    <t>350827</t>
  </si>
  <si>
    <t>CR 29 32 11 B PORVENIR</t>
  </si>
  <si>
    <t>VILLAVICENCIO</t>
  </si>
  <si>
    <t>5487</t>
  </si>
  <si>
    <t>5471</t>
  </si>
  <si>
    <t>5445</t>
  </si>
  <si>
    <t>5483</t>
  </si>
  <si>
    <t>5489</t>
  </si>
  <si>
    <t>5488</t>
  </si>
  <si>
    <t>5470</t>
  </si>
  <si>
    <t>5484</t>
  </si>
  <si>
    <t>5472</t>
  </si>
  <si>
    <t>5481</t>
  </si>
  <si>
    <t>2017</t>
  </si>
  <si>
    <t>DG 30  35 D SUR 40 IN 201</t>
  </si>
  <si>
    <t>487</t>
  </si>
  <si>
    <t>CL 113  7 45 P 12 TO B</t>
  </si>
  <si>
    <t>121406903</t>
  </si>
  <si>
    <t>AV COLOMBIA 2 72</t>
  </si>
  <si>
    <t>CALI</t>
  </si>
  <si>
    <t>165005</t>
  </si>
  <si>
    <t>51262</t>
  </si>
  <si>
    <t>162183</t>
  </si>
  <si>
    <t>39650</t>
  </si>
  <si>
    <t>277504</t>
  </si>
  <si>
    <t>39361</t>
  </si>
  <si>
    <t>162421</t>
  </si>
  <si>
    <t>163972</t>
  </si>
  <si>
    <t>276366</t>
  </si>
  <si>
    <t>164912</t>
  </si>
  <si>
    <t>39649</t>
  </si>
  <si>
    <t>CRA 101 15 A 35</t>
  </si>
  <si>
    <t>20540</t>
  </si>
  <si>
    <t>K 54 A 29 C 52</t>
  </si>
  <si>
    <t>18796</t>
  </si>
  <si>
    <t>18521</t>
  </si>
  <si>
    <t>18493</t>
  </si>
  <si>
    <t>18495</t>
  </si>
  <si>
    <t>18301</t>
  </si>
  <si>
    <t>18791</t>
  </si>
  <si>
    <t>18491</t>
  </si>
  <si>
    <t>18784</t>
  </si>
  <si>
    <t>18492</t>
  </si>
  <si>
    <t>18297</t>
  </si>
  <si>
    <t>18795</t>
  </si>
  <si>
    <t>18298</t>
  </si>
  <si>
    <t>18783</t>
  </si>
  <si>
    <t>18782</t>
  </si>
  <si>
    <t>CL 33  AA 81 50</t>
  </si>
  <si>
    <t>2057</t>
  </si>
  <si>
    <t>1370</t>
  </si>
  <si>
    <t>1658</t>
  </si>
  <si>
    <t>CL 29 C  56  55</t>
  </si>
  <si>
    <t>4091</t>
  </si>
  <si>
    <t>4092</t>
  </si>
  <si>
    <t>4093</t>
  </si>
  <si>
    <t xml:space="preserve">CL 19 A 96 B 79 </t>
  </si>
  <si>
    <t>30952</t>
  </si>
  <si>
    <t>CL 65  76 195</t>
  </si>
  <si>
    <t>183984</t>
  </si>
  <si>
    <t>183968</t>
  </si>
  <si>
    <t>183985</t>
  </si>
  <si>
    <t>CL 51  55 93</t>
  </si>
  <si>
    <t>89</t>
  </si>
  <si>
    <t>90</t>
  </si>
  <si>
    <t>2028</t>
  </si>
  <si>
    <t>12344</t>
  </si>
  <si>
    <t>12221</t>
  </si>
  <si>
    <t>12341</t>
  </si>
  <si>
    <t>12345</t>
  </si>
  <si>
    <t>AUT MEDELLIN KM 39</t>
  </si>
  <si>
    <t>2002</t>
  </si>
  <si>
    <t>2197</t>
  </si>
  <si>
    <t>CR 50  39 58</t>
  </si>
  <si>
    <t>547782</t>
  </si>
  <si>
    <t>548619</t>
  </si>
  <si>
    <t>544548</t>
  </si>
  <si>
    <t>548618</t>
  </si>
  <si>
    <t>544513</t>
  </si>
  <si>
    <t>CRA 35A 5A 151 AP 601</t>
  </si>
  <si>
    <t>KM 30 VIA SUROESTE CAMILO C</t>
  </si>
  <si>
    <t>10573</t>
  </si>
  <si>
    <t>10631</t>
  </si>
  <si>
    <t>CL 53  52 08</t>
  </si>
  <si>
    <t>570</t>
  </si>
  <si>
    <t>CL 49 SUR 43 A 258 PISO 2</t>
  </si>
  <si>
    <t>48725</t>
  </si>
  <si>
    <t>47881</t>
  </si>
  <si>
    <t>48781</t>
  </si>
  <si>
    <t>TR 49 CL 61 34 148</t>
  </si>
  <si>
    <t>6045</t>
  </si>
  <si>
    <t xml:space="preserve">CL 43  57 47 </t>
  </si>
  <si>
    <t>244</t>
  </si>
  <si>
    <t>266</t>
  </si>
  <si>
    <t>267</t>
  </si>
  <si>
    <t>272</t>
  </si>
  <si>
    <t>CR 51 48 92 AP 302</t>
  </si>
  <si>
    <t>310</t>
  </si>
  <si>
    <t>CL 18  69 B 73</t>
  </si>
  <si>
    <t>33932</t>
  </si>
  <si>
    <t>34756</t>
  </si>
  <si>
    <t>33865</t>
  </si>
  <si>
    <t>34137</t>
  </si>
  <si>
    <t>34407</t>
  </si>
  <si>
    <t>34472</t>
  </si>
  <si>
    <t>34204</t>
  </si>
  <si>
    <t>33622</t>
  </si>
  <si>
    <t>34691</t>
  </si>
  <si>
    <t xml:space="preserve">CR 14 21 47 ED ISABELLA </t>
  </si>
  <si>
    <t>5293</t>
  </si>
  <si>
    <t>5289</t>
  </si>
  <si>
    <t>5291</t>
  </si>
  <si>
    <t>5292</t>
  </si>
  <si>
    <t>CIRCULAR 5 68 A 36</t>
  </si>
  <si>
    <t>35050</t>
  </si>
  <si>
    <t>35053</t>
  </si>
  <si>
    <t>CL 37  79 17 IN 201</t>
  </si>
  <si>
    <t>4389</t>
  </si>
  <si>
    <t>311</t>
  </si>
  <si>
    <t>4318</t>
  </si>
  <si>
    <t>4354</t>
  </si>
  <si>
    <t>4428</t>
  </si>
  <si>
    <t>4286</t>
  </si>
  <si>
    <t>CR 59  44 20</t>
  </si>
  <si>
    <t>9808</t>
  </si>
  <si>
    <t xml:space="preserve">CL 28  81 64 </t>
  </si>
  <si>
    <t>7015</t>
  </si>
  <si>
    <t>7002</t>
  </si>
  <si>
    <t>DG 50  49 84  OF 1303</t>
  </si>
  <si>
    <t>2890</t>
  </si>
  <si>
    <t>CRA 48 45 95 BRR MANCHESTER</t>
  </si>
  <si>
    <t>17805</t>
  </si>
  <si>
    <t>AV 19 97 31 OF 601</t>
  </si>
  <si>
    <t>44335</t>
  </si>
  <si>
    <t>44332</t>
  </si>
  <si>
    <t>44334</t>
  </si>
  <si>
    <t>44333</t>
  </si>
  <si>
    <t>CR 72  28 69</t>
  </si>
  <si>
    <t>119152</t>
  </si>
  <si>
    <t>119064</t>
  </si>
  <si>
    <t>118922</t>
  </si>
  <si>
    <t>119123</t>
  </si>
  <si>
    <t>118815</t>
  </si>
  <si>
    <t>CL 50  46 36 P 14</t>
  </si>
  <si>
    <t>74361</t>
  </si>
  <si>
    <t>654003</t>
  </si>
  <si>
    <t>73285</t>
  </si>
  <si>
    <t>CL 63 CON CRUCE LA IGUANA</t>
  </si>
  <si>
    <t>72350</t>
  </si>
  <si>
    <t>38305</t>
  </si>
  <si>
    <t>41683</t>
  </si>
  <si>
    <t>67852</t>
  </si>
  <si>
    <t>69258</t>
  </si>
  <si>
    <t>41650</t>
  </si>
  <si>
    <t>66602</t>
  </si>
  <si>
    <t>69512</t>
  </si>
  <si>
    <t>38278</t>
  </si>
  <si>
    <t>127621</t>
  </si>
  <si>
    <t>CL 18 35 69 OF 408</t>
  </si>
  <si>
    <t>171100</t>
  </si>
  <si>
    <t>CR 50 C 63 45 BRR PRADO CENTRO</t>
  </si>
  <si>
    <t>31518</t>
  </si>
  <si>
    <t>31693</t>
  </si>
  <si>
    <t>31691</t>
  </si>
  <si>
    <t>31759</t>
  </si>
  <si>
    <t>CR 58 A  29 41</t>
  </si>
  <si>
    <t>22637</t>
  </si>
  <si>
    <t xml:space="preserve">AV PRADILLA  9 00 ESTE OF 418 </t>
  </si>
  <si>
    <t>CR 12 12 50</t>
  </si>
  <si>
    <t>ENTRERRIOS</t>
  </si>
  <si>
    <t>1155</t>
  </si>
  <si>
    <t>CL 10  5  58</t>
  </si>
  <si>
    <t>2539</t>
  </si>
  <si>
    <t>CR 55 E A 19 34</t>
  </si>
  <si>
    <t>245</t>
  </si>
  <si>
    <t>CALLE 94  9 51 AP 202</t>
  </si>
  <si>
    <t>116</t>
  </si>
  <si>
    <t>114</t>
  </si>
  <si>
    <t>112</t>
  </si>
  <si>
    <t>122</t>
  </si>
  <si>
    <t>123</t>
  </si>
  <si>
    <t>126</t>
  </si>
  <si>
    <t>118</t>
  </si>
  <si>
    <t>128</t>
  </si>
  <si>
    <t>131</t>
  </si>
  <si>
    <t>CR 50  34  32</t>
  </si>
  <si>
    <t>117025</t>
  </si>
  <si>
    <t>113556</t>
  </si>
  <si>
    <t>116793</t>
  </si>
  <si>
    <t>CR 16  96 64</t>
  </si>
  <si>
    <t>CL 45 G  22 A  115</t>
  </si>
  <si>
    <t>70417</t>
  </si>
  <si>
    <t>30817</t>
  </si>
  <si>
    <t>CL 75 B  64 C  23</t>
  </si>
  <si>
    <t>70191</t>
  </si>
  <si>
    <t xml:space="preserve">CR 67 167 61 OF 609 </t>
  </si>
  <si>
    <t>CR 56  62 75</t>
  </si>
  <si>
    <t>30133</t>
  </si>
  <si>
    <t>30132</t>
  </si>
  <si>
    <t xml:space="preserve">CL 48F SUR  40 55  AP 203  </t>
  </si>
  <si>
    <t>16</t>
  </si>
  <si>
    <t>CL 52  47 28 IN 1304</t>
  </si>
  <si>
    <t>3660</t>
  </si>
  <si>
    <t>3668</t>
  </si>
  <si>
    <t>3767</t>
  </si>
  <si>
    <t>3768</t>
  </si>
  <si>
    <t>3702</t>
  </si>
  <si>
    <t>TV 14  45 94</t>
  </si>
  <si>
    <t>4679</t>
  </si>
  <si>
    <t>4609</t>
  </si>
  <si>
    <t>CL 10  29 31</t>
  </si>
  <si>
    <t>214447</t>
  </si>
  <si>
    <t>CR 40  36 SUR 53</t>
  </si>
  <si>
    <t>26872</t>
  </si>
  <si>
    <t>25137</t>
  </si>
  <si>
    <t>26926</t>
  </si>
  <si>
    <t>26802</t>
  </si>
  <si>
    <t>25982</t>
  </si>
  <si>
    <t>26552</t>
  </si>
  <si>
    <t>25983</t>
  </si>
  <si>
    <t>CR 47  75 96</t>
  </si>
  <si>
    <t>5135</t>
  </si>
  <si>
    <t>5136</t>
  </si>
  <si>
    <t>CR 46  50 51</t>
  </si>
  <si>
    <t>CR 46  91 25</t>
  </si>
  <si>
    <t>31289</t>
  </si>
  <si>
    <t>30951</t>
  </si>
  <si>
    <t>31294</t>
  </si>
  <si>
    <t>31292</t>
  </si>
  <si>
    <t>31290</t>
  </si>
  <si>
    <t>30957</t>
  </si>
  <si>
    <t>30955</t>
  </si>
  <si>
    <t>31291</t>
  </si>
  <si>
    <t>67644</t>
  </si>
  <si>
    <t>31293</t>
  </si>
  <si>
    <t>30697</t>
  </si>
  <si>
    <t>30698</t>
  </si>
  <si>
    <t>CR 45A  67B 173</t>
  </si>
  <si>
    <t>1833</t>
  </si>
  <si>
    <t>1886</t>
  </si>
  <si>
    <t>CR 41 B S 42 69</t>
  </si>
  <si>
    <t>321</t>
  </si>
  <si>
    <t>CL 40  74 90</t>
  </si>
  <si>
    <t>5513</t>
  </si>
  <si>
    <t>309</t>
  </si>
  <si>
    <t xml:space="preserve">CL 82 93 A 67 </t>
  </si>
  <si>
    <t>VDA EL ZANGO</t>
  </si>
  <si>
    <t>GUARNE</t>
  </si>
  <si>
    <t>10603</t>
  </si>
  <si>
    <t>CALLE 100 17 09 PISO 4</t>
  </si>
  <si>
    <t>10322</t>
  </si>
  <si>
    <t>DG 32 B  29 SUR 58</t>
  </si>
  <si>
    <t>108583</t>
  </si>
  <si>
    <t>CR 21 12 60</t>
  </si>
  <si>
    <t>313</t>
  </si>
  <si>
    <t>CL 73 72 C 95</t>
  </si>
  <si>
    <t>3140</t>
  </si>
  <si>
    <t>CARRERA 69B  24 10 APT 16 402</t>
  </si>
  <si>
    <t>20</t>
  </si>
  <si>
    <t>CL 12 14 40 LOCAL 4</t>
  </si>
  <si>
    <t>CLE 73  72 A 281</t>
  </si>
  <si>
    <t>12534</t>
  </si>
  <si>
    <t>CL 28 11 G 56</t>
  </si>
  <si>
    <t>107</t>
  </si>
  <si>
    <t>139</t>
  </si>
  <si>
    <t xml:space="preserve"> CL 39 64 A 35 ED AGUAS CLARAS</t>
  </si>
  <si>
    <t>1410</t>
  </si>
  <si>
    <t>1409</t>
  </si>
  <si>
    <t>1466</t>
  </si>
  <si>
    <t>CL 36  24 40</t>
  </si>
  <si>
    <t>379</t>
  </si>
  <si>
    <t>294</t>
  </si>
  <si>
    <t>203</t>
  </si>
  <si>
    <t>CR 6  43 N 50 CA 10</t>
  </si>
  <si>
    <t>520</t>
  </si>
  <si>
    <t>499</t>
  </si>
  <si>
    <t>544</t>
  </si>
  <si>
    <t>529</t>
  </si>
  <si>
    <t>504</t>
  </si>
  <si>
    <t>486</t>
  </si>
  <si>
    <t>482</t>
  </si>
  <si>
    <t>539</t>
  </si>
  <si>
    <t>534</t>
  </si>
  <si>
    <t>CR 2  9 54</t>
  </si>
  <si>
    <t>53147</t>
  </si>
  <si>
    <t>52999</t>
  </si>
  <si>
    <t>CL 34 C  88 B 55 AP 534</t>
  </si>
  <si>
    <t>1476</t>
  </si>
  <si>
    <t xml:space="preserve">CR 97 C 71 47 SUR CA </t>
  </si>
  <si>
    <t>1684</t>
  </si>
  <si>
    <t>CRA 19 22 NORTE 124 TO 1 AP503</t>
  </si>
  <si>
    <t>20170919</t>
  </si>
  <si>
    <t>CL 25 AA SUR  48 182</t>
  </si>
  <si>
    <t>369709</t>
  </si>
  <si>
    <t>373253</t>
  </si>
  <si>
    <t>379650</t>
  </si>
  <si>
    <t>374894</t>
  </si>
  <si>
    <t>378292</t>
  </si>
  <si>
    <t>379651</t>
  </si>
  <si>
    <t>373254</t>
  </si>
  <si>
    <t>379652</t>
  </si>
  <si>
    <t>367917</t>
  </si>
  <si>
    <t>373258</t>
  </si>
  <si>
    <t>372080</t>
  </si>
  <si>
    <t>373344</t>
  </si>
  <si>
    <t>367921</t>
  </si>
  <si>
    <t>378291</t>
  </si>
  <si>
    <t>374893</t>
  </si>
  <si>
    <t>371368</t>
  </si>
  <si>
    <t>374895</t>
  </si>
  <si>
    <t>374891</t>
  </si>
  <si>
    <t>373259</t>
  </si>
  <si>
    <t>378290</t>
  </si>
  <si>
    <t>374896</t>
  </si>
  <si>
    <t>379727</t>
  </si>
  <si>
    <t>371367</t>
  </si>
  <si>
    <t>379653</t>
  </si>
  <si>
    <t>374892</t>
  </si>
  <si>
    <t>379432</t>
  </si>
  <si>
    <t>369412</t>
  </si>
  <si>
    <t>379679</t>
  </si>
  <si>
    <t>371041</t>
  </si>
  <si>
    <t>CL 10 D  25 85 IN 701</t>
  </si>
  <si>
    <t>5794</t>
  </si>
  <si>
    <t>CR 12  18 03</t>
  </si>
  <si>
    <t>15192</t>
  </si>
  <si>
    <t>15193</t>
  </si>
  <si>
    <t>15042</t>
  </si>
  <si>
    <t>15191</t>
  </si>
  <si>
    <t xml:space="preserve">CR 40 10 A 63 IN 201 </t>
  </si>
  <si>
    <t>49</t>
  </si>
  <si>
    <t>CL 5 A  39 93 OF 601</t>
  </si>
  <si>
    <t>2533</t>
  </si>
  <si>
    <t>CR 5  69 14 OF 101</t>
  </si>
  <si>
    <t>305</t>
  </si>
  <si>
    <t>50</t>
  </si>
  <si>
    <t>369</t>
  </si>
  <si>
    <t>4</t>
  </si>
  <si>
    <t>CL 19 54 117</t>
  </si>
  <si>
    <t>2339</t>
  </si>
  <si>
    <t xml:space="preserve">CR 36 G SUR 1 36 </t>
  </si>
  <si>
    <t>1083</t>
  </si>
  <si>
    <t>1084</t>
  </si>
  <si>
    <t>CR 48  43 14</t>
  </si>
  <si>
    <t>3350</t>
  </si>
  <si>
    <t>3663</t>
  </si>
  <si>
    <t>3163</t>
  </si>
  <si>
    <t>3957</t>
  </si>
  <si>
    <t>4466</t>
  </si>
  <si>
    <t>4090</t>
  </si>
  <si>
    <t>4089</t>
  </si>
  <si>
    <t>3442</t>
  </si>
  <si>
    <t>CL 10  38 18 OF 201</t>
  </si>
  <si>
    <t>21860</t>
  </si>
  <si>
    <t>CR 48  39 34</t>
  </si>
  <si>
    <t>7035</t>
  </si>
  <si>
    <t>7421</t>
  </si>
  <si>
    <t>7853</t>
  </si>
  <si>
    <t>6487</t>
  </si>
  <si>
    <t>6276</t>
  </si>
  <si>
    <t>7263</t>
  </si>
  <si>
    <t>7487</t>
  </si>
  <si>
    <t>7740</t>
  </si>
  <si>
    <t>6443</t>
  </si>
  <si>
    <t>6324</t>
  </si>
  <si>
    <t>7544</t>
  </si>
  <si>
    <t>7534</t>
  </si>
  <si>
    <t>7885</t>
  </si>
  <si>
    <t>7884</t>
  </si>
  <si>
    <t>7517</t>
  </si>
  <si>
    <t>CL 7 SUR  51 A 79</t>
  </si>
  <si>
    <t>4430</t>
  </si>
  <si>
    <t>4619</t>
  </si>
  <si>
    <t>4263</t>
  </si>
  <si>
    <t>AV EL DORADO  78 20</t>
  </si>
  <si>
    <t>723</t>
  </si>
  <si>
    <t>CRA 76 64 C 97</t>
  </si>
  <si>
    <t>6604</t>
  </si>
  <si>
    <t>6608</t>
  </si>
  <si>
    <t>6605</t>
  </si>
  <si>
    <t>6606</t>
  </si>
  <si>
    <t>6607</t>
  </si>
  <si>
    <t>CR 38 14 70 ACOPI</t>
  </si>
  <si>
    <t>15720</t>
  </si>
  <si>
    <t>15718</t>
  </si>
  <si>
    <t>15721</t>
  </si>
  <si>
    <t>15717</t>
  </si>
  <si>
    <t>15719</t>
  </si>
  <si>
    <t>CR 42 A  1 25 OF 303 TO 4</t>
  </si>
  <si>
    <t>1104</t>
  </si>
  <si>
    <t>CL 22 A 52 07 TO C 1002</t>
  </si>
  <si>
    <t>500422949</t>
  </si>
  <si>
    <t>500422773</t>
  </si>
  <si>
    <t>297</t>
  </si>
  <si>
    <t>57</t>
  </si>
  <si>
    <t>43</t>
  </si>
  <si>
    <t>53</t>
  </si>
  <si>
    <t>CR 68  49 A 29 IN 302</t>
  </si>
  <si>
    <t>1514</t>
  </si>
  <si>
    <t>CL 29  42 05</t>
  </si>
  <si>
    <t>235993</t>
  </si>
  <si>
    <t>235992</t>
  </si>
  <si>
    <t>CR 52  36 71</t>
  </si>
  <si>
    <t>58625</t>
  </si>
  <si>
    <t xml:space="preserve">CR 66 D  32 B 39 </t>
  </si>
  <si>
    <t>10567</t>
  </si>
  <si>
    <t>10473</t>
  </si>
  <si>
    <t>11029</t>
  </si>
  <si>
    <t>11028</t>
  </si>
  <si>
    <t>11154</t>
  </si>
  <si>
    <t>10420</t>
  </si>
  <si>
    <t>10470</t>
  </si>
  <si>
    <t>CR 18  33 43</t>
  </si>
  <si>
    <t>BUCARAMANGA</t>
  </si>
  <si>
    <t>1907</t>
  </si>
  <si>
    <t>2128</t>
  </si>
  <si>
    <t>CR 13  18 21</t>
  </si>
  <si>
    <t>561</t>
  </si>
  <si>
    <t>564</t>
  </si>
  <si>
    <t>CL 30 59 66</t>
  </si>
  <si>
    <t>2956</t>
  </si>
  <si>
    <t>2952</t>
  </si>
  <si>
    <t>2955</t>
  </si>
  <si>
    <t>3150</t>
  </si>
  <si>
    <t>CL 151  11 32 TO 32 TO 4 IN115</t>
  </si>
  <si>
    <t>510</t>
  </si>
  <si>
    <t>CL 78  52D 105</t>
  </si>
  <si>
    <t>13955</t>
  </si>
  <si>
    <t>EL PORVENIR VIA LA FLORIDA</t>
  </si>
  <si>
    <t>PEREIRA</t>
  </si>
  <si>
    <t>3179</t>
  </si>
  <si>
    <t>3178</t>
  </si>
  <si>
    <t>BRR BOSQUE DG 21 42 15</t>
  </si>
  <si>
    <t>4174</t>
  </si>
  <si>
    <t xml:space="preserve">CR 35  62A 31  </t>
  </si>
  <si>
    <t>86</t>
  </si>
  <si>
    <t>CR 85 D  46 A 65 MZ 32</t>
  </si>
  <si>
    <t>223281</t>
  </si>
  <si>
    <t>224744</t>
  </si>
  <si>
    <t>225122</t>
  </si>
  <si>
    <t>223070</t>
  </si>
  <si>
    <t>CLE 45  46  18</t>
  </si>
  <si>
    <t>9822</t>
  </si>
  <si>
    <t>CQ1  68 100</t>
  </si>
  <si>
    <t>477</t>
  </si>
  <si>
    <t>CARRERA 5 A 3 39</t>
  </si>
  <si>
    <t>SAN GIL</t>
  </si>
  <si>
    <t>989</t>
  </si>
  <si>
    <t>CL 45A  60 37</t>
  </si>
  <si>
    <t>89740</t>
  </si>
  <si>
    <t>87082</t>
  </si>
  <si>
    <t>86145</t>
  </si>
  <si>
    <t>84441</t>
  </si>
  <si>
    <t>88445</t>
  </si>
  <si>
    <t>87152</t>
  </si>
  <si>
    <t>85644</t>
  </si>
  <si>
    <t>84244</t>
  </si>
  <si>
    <t>86911</t>
  </si>
  <si>
    <t>84432</t>
  </si>
  <si>
    <t>88244</t>
  </si>
  <si>
    <t>88446</t>
  </si>
  <si>
    <t>91008</t>
  </si>
  <si>
    <t>87131</t>
  </si>
  <si>
    <t>89708</t>
  </si>
  <si>
    <t>86912</t>
  </si>
  <si>
    <t>85779</t>
  </si>
  <si>
    <t>89423</t>
  </si>
  <si>
    <t>87532</t>
  </si>
  <si>
    <t>85873</t>
  </si>
  <si>
    <t>90908</t>
  </si>
  <si>
    <t>88732</t>
  </si>
  <si>
    <t>87155</t>
  </si>
  <si>
    <t>90882</t>
  </si>
  <si>
    <t>86913</t>
  </si>
  <si>
    <t>85780</t>
  </si>
  <si>
    <t>85876</t>
  </si>
  <si>
    <t>88735</t>
  </si>
  <si>
    <t>90878</t>
  </si>
  <si>
    <t>87313</t>
  </si>
  <si>
    <t>85641</t>
  </si>
  <si>
    <t>89964</t>
  </si>
  <si>
    <t>87535</t>
  </si>
  <si>
    <t>85879</t>
  </si>
  <si>
    <t>86916</t>
  </si>
  <si>
    <t>85645</t>
  </si>
  <si>
    <t>89418</t>
  </si>
  <si>
    <t>91196</t>
  </si>
  <si>
    <t>87530</t>
  </si>
  <si>
    <t>86084</t>
  </si>
  <si>
    <t>85640</t>
  </si>
  <si>
    <t>89589</t>
  </si>
  <si>
    <t>87821</t>
  </si>
  <si>
    <t>87127</t>
  </si>
  <si>
    <t>88734</t>
  </si>
  <si>
    <t>87024</t>
  </si>
  <si>
    <t>86915</t>
  </si>
  <si>
    <t>90903</t>
  </si>
  <si>
    <t>88117</t>
  </si>
  <si>
    <t>87126</t>
  </si>
  <si>
    <t>85997</t>
  </si>
  <si>
    <t>89750</t>
  </si>
  <si>
    <t>90927</t>
  </si>
  <si>
    <t>88768</t>
  </si>
  <si>
    <t>87153</t>
  </si>
  <si>
    <t>90964</t>
  </si>
  <si>
    <t>85642</t>
  </si>
  <si>
    <t>91148</t>
  </si>
  <si>
    <t>89421</t>
  </si>
  <si>
    <t>89618</t>
  </si>
  <si>
    <t>87474</t>
  </si>
  <si>
    <t>85872</t>
  </si>
  <si>
    <t>87240</t>
  </si>
  <si>
    <t>89791</t>
  </si>
  <si>
    <t>86914</t>
  </si>
  <si>
    <t>89599</t>
  </si>
  <si>
    <t>87475</t>
  </si>
  <si>
    <t>85880</t>
  </si>
  <si>
    <t>84442</t>
  </si>
  <si>
    <t>91006</t>
  </si>
  <si>
    <t>88522</t>
  </si>
  <si>
    <t>90899</t>
  </si>
  <si>
    <t>89893</t>
  </si>
  <si>
    <t>87200</t>
  </si>
  <si>
    <t>85875</t>
  </si>
  <si>
    <t>90902</t>
  </si>
  <si>
    <t>87154</t>
  </si>
  <si>
    <t>84431</t>
  </si>
  <si>
    <t>88733</t>
  </si>
  <si>
    <t>CRA 43A 61 SUR</t>
  </si>
  <si>
    <t>1989</t>
  </si>
  <si>
    <t>1943</t>
  </si>
  <si>
    <t>1938</t>
  </si>
  <si>
    <t>CR 42  50 195</t>
  </si>
  <si>
    <t>2056</t>
  </si>
  <si>
    <t>CR 43 A  1 85 OF 212</t>
  </si>
  <si>
    <t>1696</t>
  </si>
  <si>
    <t>1670</t>
  </si>
  <si>
    <t>1685</t>
  </si>
  <si>
    <t>1718</t>
  </si>
  <si>
    <t>1728</t>
  </si>
  <si>
    <t>CL 33  26 21 BRR AMERICAS</t>
  </si>
  <si>
    <t>611</t>
  </si>
  <si>
    <t>CL 80 72 32</t>
  </si>
  <si>
    <t>40</t>
  </si>
  <si>
    <t>42</t>
  </si>
  <si>
    <t>CR 14 98 51 OF 401 402</t>
  </si>
  <si>
    <t>15429</t>
  </si>
  <si>
    <t>15494</t>
  </si>
  <si>
    <t xml:space="preserve"> CL 5 A  35 86 AP 2101</t>
  </si>
  <si>
    <t>535</t>
  </si>
  <si>
    <t>513</t>
  </si>
  <si>
    <t>489</t>
  </si>
  <si>
    <t>512</t>
  </si>
  <si>
    <t>488</t>
  </si>
  <si>
    <t>470</t>
  </si>
  <si>
    <t>493</t>
  </si>
  <si>
    <t>481</t>
  </si>
  <si>
    <t>526</t>
  </si>
  <si>
    <t>530</t>
  </si>
  <si>
    <t>509</t>
  </si>
  <si>
    <t>536</t>
  </si>
  <si>
    <t>490</t>
  </si>
  <si>
    <t>CL 32 E 75 B 24</t>
  </si>
  <si>
    <t>2030</t>
  </si>
  <si>
    <t>2044</t>
  </si>
  <si>
    <t>2065</t>
  </si>
  <si>
    <t>CL 47 D  79 33</t>
  </si>
  <si>
    <t>31636</t>
  </si>
  <si>
    <t>32781</t>
  </si>
  <si>
    <t>30998</t>
  </si>
  <si>
    <t>31987</t>
  </si>
  <si>
    <t>31986</t>
  </si>
  <si>
    <t>32370</t>
  </si>
  <si>
    <t>31639</t>
  </si>
  <si>
    <t>30996</t>
  </si>
  <si>
    <t>32784</t>
  </si>
  <si>
    <t>30687</t>
  </si>
  <si>
    <t>32366</t>
  </si>
  <si>
    <t>29956</t>
  </si>
  <si>
    <t>32367</t>
  </si>
  <si>
    <t>31640</t>
  </si>
  <si>
    <t>31345</t>
  </si>
  <si>
    <t>29159</t>
  </si>
  <si>
    <t>29616</t>
  </si>
  <si>
    <t>30999</t>
  </si>
  <si>
    <t>31985</t>
  </si>
  <si>
    <t>31980</t>
  </si>
  <si>
    <t>30685</t>
  </si>
  <si>
    <t>31348</t>
  </si>
  <si>
    <t>31638</t>
  </si>
  <si>
    <t>32362</t>
  </si>
  <si>
    <t>31347</t>
  </si>
  <si>
    <t>30314</t>
  </si>
  <si>
    <t>31349</t>
  </si>
  <si>
    <t>32365</t>
  </si>
  <si>
    <t>CR 42  24 96 LC 108</t>
  </si>
  <si>
    <t>114517</t>
  </si>
  <si>
    <t>113101</t>
  </si>
  <si>
    <t>113585</t>
  </si>
  <si>
    <t>115019</t>
  </si>
  <si>
    <t>114236</t>
  </si>
  <si>
    <t>113102</t>
  </si>
  <si>
    <t>113346</t>
  </si>
  <si>
    <t>113345</t>
  </si>
  <si>
    <t>113628</t>
  </si>
  <si>
    <t>115267</t>
  </si>
  <si>
    <t>114237</t>
  </si>
  <si>
    <t>CL 57  8 69</t>
  </si>
  <si>
    <t>CL 50 A  82 125 IN 333</t>
  </si>
  <si>
    <t>877</t>
  </si>
  <si>
    <t>895</t>
  </si>
  <si>
    <t>CL 43  69 62</t>
  </si>
  <si>
    <t>59833</t>
  </si>
  <si>
    <t>58447</t>
  </si>
  <si>
    <t>59384</t>
  </si>
  <si>
    <t>59027</t>
  </si>
  <si>
    <t>57389</t>
  </si>
  <si>
    <t>59056</t>
  </si>
  <si>
    <t>59843</t>
  </si>
  <si>
    <t>57150</t>
  </si>
  <si>
    <t>59390</t>
  </si>
  <si>
    <t>56793</t>
  </si>
  <si>
    <t>59032</t>
  </si>
  <si>
    <t>57390</t>
  </si>
  <si>
    <t>59387</t>
  </si>
  <si>
    <t>59047</t>
  </si>
  <si>
    <t>59037</t>
  </si>
  <si>
    <t>59846</t>
  </si>
  <si>
    <t>59389</t>
  </si>
  <si>
    <t>59991</t>
  </si>
  <si>
    <t>59602</t>
  </si>
  <si>
    <t>59388</t>
  </si>
  <si>
    <t>58278</t>
  </si>
  <si>
    <t>57579</t>
  </si>
  <si>
    <t>59839</t>
  </si>
  <si>
    <t>58277</t>
  </si>
  <si>
    <t>56805</t>
  </si>
  <si>
    <t>59842</t>
  </si>
  <si>
    <t>57713</t>
  </si>
  <si>
    <t>56795</t>
  </si>
  <si>
    <t>60556</t>
  </si>
  <si>
    <t>57924</t>
  </si>
  <si>
    <t>60555</t>
  </si>
  <si>
    <t>59012</t>
  </si>
  <si>
    <t>59594</t>
  </si>
  <si>
    <t>59011</t>
  </si>
  <si>
    <t>57917</t>
  </si>
  <si>
    <t>58450</t>
  </si>
  <si>
    <t>60900</t>
  </si>
  <si>
    <t>59391</t>
  </si>
  <si>
    <t>57925</t>
  </si>
  <si>
    <t>59017</t>
  </si>
  <si>
    <t>58449</t>
  </si>
  <si>
    <t>59992</t>
  </si>
  <si>
    <t>59581</t>
  </si>
  <si>
    <t>59987</t>
  </si>
  <si>
    <t>57928</t>
  </si>
  <si>
    <t>60333</t>
  </si>
  <si>
    <t>59018</t>
  </si>
  <si>
    <t>56796</t>
  </si>
  <si>
    <t>59988</t>
  </si>
  <si>
    <t>59982</t>
  </si>
  <si>
    <t>58811</t>
  </si>
  <si>
    <t>57720</t>
  </si>
  <si>
    <t>59840</t>
  </si>
  <si>
    <t>57914</t>
  </si>
  <si>
    <t>59981</t>
  </si>
  <si>
    <t>60895</t>
  </si>
  <si>
    <t>58271</t>
  </si>
  <si>
    <t>57719</t>
  </si>
  <si>
    <t>58270</t>
  </si>
  <si>
    <t>58786</t>
  </si>
  <si>
    <t>59989</t>
  </si>
  <si>
    <t>59392</t>
  </si>
  <si>
    <t>60890</t>
  </si>
  <si>
    <t>60334</t>
  </si>
  <si>
    <t>57922</t>
  </si>
  <si>
    <t>57561</t>
  </si>
  <si>
    <t>61112</t>
  </si>
  <si>
    <t>59584</t>
  </si>
  <si>
    <t>59836</t>
  </si>
  <si>
    <t>60539</t>
  </si>
  <si>
    <t>57919</t>
  </si>
  <si>
    <t>61122</t>
  </si>
  <si>
    <t>57408</t>
  </si>
  <si>
    <t>57930</t>
  </si>
  <si>
    <t>59834</t>
  </si>
  <si>
    <t>58523</t>
  </si>
  <si>
    <t>58454</t>
  </si>
  <si>
    <t>60891</t>
  </si>
  <si>
    <t>57931</t>
  </si>
  <si>
    <t>60340</t>
  </si>
  <si>
    <t>59838</t>
  </si>
  <si>
    <t>58463</t>
  </si>
  <si>
    <t>58453</t>
  </si>
  <si>
    <t>59841</t>
  </si>
  <si>
    <t>58451</t>
  </si>
  <si>
    <t>60338</t>
  </si>
  <si>
    <t>57929</t>
  </si>
  <si>
    <t>57578</t>
  </si>
  <si>
    <t>58785</t>
  </si>
  <si>
    <t>58269</t>
  </si>
  <si>
    <t>57709</t>
  </si>
  <si>
    <t>60339</t>
  </si>
  <si>
    <t>60546</t>
  </si>
  <si>
    <t>58814</t>
  </si>
  <si>
    <t>57580</t>
  </si>
  <si>
    <t>61121</t>
  </si>
  <si>
    <t>60628</t>
  </si>
  <si>
    <t>57920</t>
  </si>
  <si>
    <t>58813</t>
  </si>
  <si>
    <t>60541</t>
  </si>
  <si>
    <t>60898</t>
  </si>
  <si>
    <t>57916</t>
  </si>
  <si>
    <t>60335</t>
  </si>
  <si>
    <t>59990</t>
  </si>
  <si>
    <t>58666</t>
  </si>
  <si>
    <t>58267</t>
  </si>
  <si>
    <t>58272</t>
  </si>
  <si>
    <t>56800</t>
  </si>
  <si>
    <t>57712</t>
  </si>
  <si>
    <t>60545</t>
  </si>
  <si>
    <t>59393</t>
  </si>
  <si>
    <t>58455</t>
  </si>
  <si>
    <t>57406</t>
  </si>
  <si>
    <t>60899</t>
  </si>
  <si>
    <t>57918</t>
  </si>
  <si>
    <t>57391</t>
  </si>
  <si>
    <t>60544</t>
  </si>
  <si>
    <t>58812</t>
  </si>
  <si>
    <t>59619</t>
  </si>
  <si>
    <t>57379</t>
  </si>
  <si>
    <t>59983</t>
  </si>
  <si>
    <t>59985</t>
  </si>
  <si>
    <t>59015</t>
  </si>
  <si>
    <t>58456</t>
  </si>
  <si>
    <t>60622</t>
  </si>
  <si>
    <t>57921</t>
  </si>
  <si>
    <t>59984</t>
  </si>
  <si>
    <t>60336</t>
  </si>
  <si>
    <t>59013</t>
  </si>
  <si>
    <t>60888</t>
  </si>
  <si>
    <t>57923</t>
  </si>
  <si>
    <t>59014</t>
  </si>
  <si>
    <t>58448</t>
  </si>
  <si>
    <t>59618</t>
  </si>
  <si>
    <t>59980</t>
  </si>
  <si>
    <t>59586</t>
  </si>
  <si>
    <t>60542</t>
  </si>
  <si>
    <t>58816</t>
  </si>
  <si>
    <t>57915</t>
  </si>
  <si>
    <t>59614</t>
  </si>
  <si>
    <t>59986</t>
  </si>
  <si>
    <t>59615</t>
  </si>
  <si>
    <t>58524</t>
  </si>
  <si>
    <t>60543</t>
  </si>
  <si>
    <t>58784</t>
  </si>
  <si>
    <t>60554</t>
  </si>
  <si>
    <t>57586</t>
  </si>
  <si>
    <t>61148</t>
  </si>
  <si>
    <t>61113</t>
  </si>
  <si>
    <t>60540</t>
  </si>
  <si>
    <t>61118</t>
  </si>
  <si>
    <t>60896</t>
  </si>
  <si>
    <t>59837</t>
  </si>
  <si>
    <t>59386</t>
  </si>
  <si>
    <t>58526</t>
  </si>
  <si>
    <t>58330</t>
  </si>
  <si>
    <t>56802</t>
  </si>
  <si>
    <t>58268</t>
  </si>
  <si>
    <t>60559</t>
  </si>
  <si>
    <t>58276</t>
  </si>
  <si>
    <t>56803</t>
  </si>
  <si>
    <t>57111</t>
  </si>
  <si>
    <t>57152</t>
  </si>
  <si>
    <t>57381</t>
  </si>
  <si>
    <t>58273</t>
  </si>
  <si>
    <t>56801</t>
  </si>
  <si>
    <t>57380</t>
  </si>
  <si>
    <t>58275</t>
  </si>
  <si>
    <t>CR 46  39A  99</t>
  </si>
  <si>
    <t>64031</t>
  </si>
  <si>
    <t>63704</t>
  </si>
  <si>
    <t>62995</t>
  </si>
  <si>
    <t>63056</t>
  </si>
  <si>
    <t>63660</t>
  </si>
  <si>
    <t>63287</t>
  </si>
  <si>
    <t>63798</t>
  </si>
  <si>
    <t>63662</t>
  </si>
  <si>
    <t>63902</t>
  </si>
  <si>
    <t>63889</t>
  </si>
  <si>
    <t>63659</t>
  </si>
  <si>
    <t>64371</t>
  </si>
  <si>
    <t>63703</t>
  </si>
  <si>
    <t>63837</t>
  </si>
  <si>
    <t>63836</t>
  </si>
  <si>
    <t>64329</t>
  </si>
  <si>
    <t>63705</t>
  </si>
  <si>
    <t>63190</t>
  </si>
  <si>
    <t>63661</t>
  </si>
  <si>
    <t>62970</t>
  </si>
  <si>
    <t>63778</t>
  </si>
  <si>
    <t>63335</t>
  </si>
  <si>
    <t>63715</t>
  </si>
  <si>
    <t>63416</t>
  </si>
  <si>
    <t>CR 50 D 6 SUR 34 IN 101</t>
  </si>
  <si>
    <t>53323</t>
  </si>
  <si>
    <t>54205</t>
  </si>
  <si>
    <t>54525</t>
  </si>
  <si>
    <t>53771</t>
  </si>
  <si>
    <t>54611</t>
  </si>
  <si>
    <t>54336</t>
  </si>
  <si>
    <t>55093</t>
  </si>
  <si>
    <t>54206</t>
  </si>
  <si>
    <t>55495</t>
  </si>
  <si>
    <t>54522</t>
  </si>
  <si>
    <t>55715</t>
  </si>
  <si>
    <t>CL 15 SUR 48 A 9</t>
  </si>
  <si>
    <t>3357</t>
  </si>
  <si>
    <t>2774</t>
  </si>
  <si>
    <t>2844</t>
  </si>
  <si>
    <t>2917</t>
  </si>
  <si>
    <t>3268</t>
  </si>
  <si>
    <t>3060</t>
  </si>
  <si>
    <t>3202</t>
  </si>
  <si>
    <t>3133</t>
  </si>
  <si>
    <t>2985</t>
  </si>
  <si>
    <t>VDA CANAVITA KM 20 PUNTO 5</t>
  </si>
  <si>
    <t>28592</t>
  </si>
  <si>
    <t>25572</t>
  </si>
  <si>
    <t>29211</t>
  </si>
  <si>
    <t>26861</t>
  </si>
  <si>
    <t>28590</t>
  </si>
  <si>
    <t>25633</t>
  </si>
  <si>
    <t>29131</t>
  </si>
  <si>
    <t>26661</t>
  </si>
  <si>
    <t>27550</t>
  </si>
  <si>
    <t>27954</t>
  </si>
  <si>
    <t>25073</t>
  </si>
  <si>
    <t>28924</t>
  </si>
  <si>
    <t>26941</t>
  </si>
  <si>
    <t>29124</t>
  </si>
  <si>
    <t>26544</t>
  </si>
  <si>
    <t>27897</t>
  </si>
  <si>
    <t>24726</t>
  </si>
  <si>
    <t>27549</t>
  </si>
  <si>
    <t>26500</t>
  </si>
  <si>
    <t>27207</t>
  </si>
  <si>
    <t>28591</t>
  </si>
  <si>
    <t>25813</t>
  </si>
  <si>
    <t>27208</t>
  </si>
  <si>
    <t>25909</t>
  </si>
  <si>
    <t>25908</t>
  </si>
  <si>
    <t>27205</t>
  </si>
  <si>
    <t>29127</t>
  </si>
  <si>
    <t>29125</t>
  </si>
  <si>
    <t>26545</t>
  </si>
  <si>
    <t>29128</t>
  </si>
  <si>
    <t>27953</t>
  </si>
  <si>
    <t>24992</t>
  </si>
  <si>
    <t>29126</t>
  </si>
  <si>
    <t>26609</t>
  </si>
  <si>
    <t>27941</t>
  </si>
  <si>
    <t>25431</t>
  </si>
  <si>
    <t>29212</t>
  </si>
  <si>
    <t>26940</t>
  </si>
  <si>
    <t>28205</t>
  </si>
  <si>
    <t>25430</t>
  </si>
  <si>
    <t>28593</t>
  </si>
  <si>
    <t>25532</t>
  </si>
  <si>
    <t xml:space="preserve">KM 2 VIA ZONA FRANCA </t>
  </si>
  <si>
    <t>PALMIRA</t>
  </si>
  <si>
    <t>769</t>
  </si>
  <si>
    <t>CL 48  48 14  OF 506</t>
  </si>
  <si>
    <t>6887</t>
  </si>
  <si>
    <t>6888</t>
  </si>
  <si>
    <t>CL 21 CR 59  48 IN 201</t>
  </si>
  <si>
    <t>1008182</t>
  </si>
  <si>
    <t>CR 48  14 128</t>
  </si>
  <si>
    <t>43021</t>
  </si>
  <si>
    <t>VDA LA QUIEBRA VIA SANTA ELENA</t>
  </si>
  <si>
    <t>319</t>
  </si>
  <si>
    <t>347</t>
  </si>
  <si>
    <t>306</t>
  </si>
  <si>
    <t>324</t>
  </si>
  <si>
    <t>331</t>
  </si>
  <si>
    <t>312</t>
  </si>
  <si>
    <t>344</t>
  </si>
  <si>
    <t>338</t>
  </si>
  <si>
    <t>339</t>
  </si>
  <si>
    <t>343</t>
  </si>
  <si>
    <t>CL 17 22 30</t>
  </si>
  <si>
    <t>30471</t>
  </si>
  <si>
    <t>30470</t>
  </si>
  <si>
    <t>CLE 7 D  43C 23 LOC 102</t>
  </si>
  <si>
    <t>205504</t>
  </si>
  <si>
    <t>205955</t>
  </si>
  <si>
    <t>CL BOLIVAR 50 34</t>
  </si>
  <si>
    <t>648</t>
  </si>
  <si>
    <t>547</t>
  </si>
  <si>
    <t>899</t>
  </si>
  <si>
    <t>787</t>
  </si>
  <si>
    <t>CR 47 D  79 SUR 81</t>
  </si>
  <si>
    <t>9453</t>
  </si>
  <si>
    <t>9502</t>
  </si>
  <si>
    <t>9693</t>
  </si>
  <si>
    <t>9219</t>
  </si>
  <si>
    <t>9354</t>
  </si>
  <si>
    <t>9454</t>
  </si>
  <si>
    <t>8946</t>
  </si>
  <si>
    <t>8723</t>
  </si>
  <si>
    <t>8727</t>
  </si>
  <si>
    <t>9499</t>
  </si>
  <si>
    <t>9501</t>
  </si>
  <si>
    <t>CR 47 A 95 39</t>
  </si>
  <si>
    <t>4456</t>
  </si>
  <si>
    <t>4118</t>
  </si>
  <si>
    <t>CR 30 19 19</t>
  </si>
  <si>
    <t>222242</t>
  </si>
  <si>
    <t>222243</t>
  </si>
  <si>
    <t>CR 48  35 71</t>
  </si>
  <si>
    <t>133174</t>
  </si>
  <si>
    <t>135952</t>
  </si>
  <si>
    <t>132050</t>
  </si>
  <si>
    <t>133695</t>
  </si>
  <si>
    <t>134331</t>
  </si>
  <si>
    <t>135951</t>
  </si>
  <si>
    <t>135355</t>
  </si>
  <si>
    <t>135352</t>
  </si>
  <si>
    <t>134333</t>
  </si>
  <si>
    <t>131786</t>
  </si>
  <si>
    <t>135947</t>
  </si>
  <si>
    <t>CR 111 A 78 B 47</t>
  </si>
  <si>
    <t>335</t>
  </si>
  <si>
    <t>AV EL DORADO  46 80</t>
  </si>
  <si>
    <t>22641711</t>
  </si>
  <si>
    <t>AUT NORTE KM 22</t>
  </si>
  <si>
    <t>CR 7 BIS 106 33</t>
  </si>
  <si>
    <t>6636</t>
  </si>
  <si>
    <t>CR 42  26 18</t>
  </si>
  <si>
    <t>7991</t>
  </si>
  <si>
    <t>7520</t>
  </si>
  <si>
    <t>6395</t>
  </si>
  <si>
    <t>4889</t>
  </si>
  <si>
    <t>10290</t>
  </si>
  <si>
    <t>14989</t>
  </si>
  <si>
    <t>7523</t>
  </si>
  <si>
    <t>12420</t>
  </si>
  <si>
    <t>2024</t>
  </si>
  <si>
    <t>1247</t>
  </si>
  <si>
    <t>13106</t>
  </si>
  <si>
    <t>13127</t>
  </si>
  <si>
    <t>1892</t>
  </si>
  <si>
    <t>3736</t>
  </si>
  <si>
    <t>6428</t>
  </si>
  <si>
    <t>5115</t>
  </si>
  <si>
    <t>692</t>
  </si>
  <si>
    <t>12057</t>
  </si>
  <si>
    <t>10748</t>
  </si>
  <si>
    <t>1242</t>
  </si>
  <si>
    <t>12993</t>
  </si>
  <si>
    <t>8726</t>
  </si>
  <si>
    <t>12905</t>
  </si>
  <si>
    <t>1150</t>
  </si>
  <si>
    <t>4070</t>
  </si>
  <si>
    <t>10307</t>
  </si>
  <si>
    <t>10291</t>
  </si>
  <si>
    <t>CR 53  73 SUR 40 INT 2408</t>
  </si>
  <si>
    <t>221</t>
  </si>
  <si>
    <t>CR 91 96 15 PISO 3</t>
  </si>
  <si>
    <t>1858</t>
  </si>
  <si>
    <t>CR 72  29 32</t>
  </si>
  <si>
    <t>95559</t>
  </si>
  <si>
    <t>84298</t>
  </si>
  <si>
    <t>91384</t>
  </si>
  <si>
    <t>102496</t>
  </si>
  <si>
    <t>99577</t>
  </si>
  <si>
    <t>97249</t>
  </si>
  <si>
    <t>93978</t>
  </si>
  <si>
    <t>88227</t>
  </si>
  <si>
    <t>84300</t>
  </si>
  <si>
    <t>84673</t>
  </si>
  <si>
    <t>84299</t>
  </si>
  <si>
    <t>97252</t>
  </si>
  <si>
    <t>84961</t>
  </si>
  <si>
    <t>100030</t>
  </si>
  <si>
    <t>94111</t>
  </si>
  <si>
    <t>91662</t>
  </si>
  <si>
    <t>97250</t>
  </si>
  <si>
    <t>104079</t>
  </si>
  <si>
    <t>103724</t>
  </si>
  <si>
    <t>94680</t>
  </si>
  <si>
    <t>93976</t>
  </si>
  <si>
    <t>91787</t>
  </si>
  <si>
    <t>93513</t>
  </si>
  <si>
    <t>99752</t>
  </si>
  <si>
    <t>103249</t>
  </si>
  <si>
    <t>97245</t>
  </si>
  <si>
    <t>88228</t>
  </si>
  <si>
    <t>84671</t>
  </si>
  <si>
    <t>93151</t>
  </si>
  <si>
    <t>102898</t>
  </si>
  <si>
    <t>99588</t>
  </si>
  <si>
    <t>97244</t>
  </si>
  <si>
    <t>88232</t>
  </si>
  <si>
    <t>97004</t>
  </si>
  <si>
    <t>87415</t>
  </si>
  <si>
    <t>101998</t>
  </si>
  <si>
    <t>99576</t>
  </si>
  <si>
    <t>103723</t>
  </si>
  <si>
    <t>94249</t>
  </si>
  <si>
    <t>93979</t>
  </si>
  <si>
    <t>91671</t>
  </si>
  <si>
    <t>101993</t>
  </si>
  <si>
    <t>101990</t>
  </si>
  <si>
    <t>101787</t>
  </si>
  <si>
    <t>93980</t>
  </si>
  <si>
    <t>97259</t>
  </si>
  <si>
    <t>100029</t>
  </si>
  <si>
    <t>103248</t>
  </si>
  <si>
    <t>99613</t>
  </si>
  <si>
    <t>98331</t>
  </si>
  <si>
    <t>97003</t>
  </si>
  <si>
    <t>84302</t>
  </si>
  <si>
    <t>93153</t>
  </si>
  <si>
    <t>92794</t>
  </si>
  <si>
    <t>104066</t>
  </si>
  <si>
    <t>83600</t>
  </si>
  <si>
    <t>87406</t>
  </si>
  <si>
    <t>88688</t>
  </si>
  <si>
    <t>97251</t>
  </si>
  <si>
    <t>104075</t>
  </si>
  <si>
    <t>102897</t>
  </si>
  <si>
    <t>92793</t>
  </si>
  <si>
    <t>84674</t>
  </si>
  <si>
    <t>86319</t>
  </si>
  <si>
    <t>89640</t>
  </si>
  <si>
    <t>94681</t>
  </si>
  <si>
    <t>85553</t>
  </si>
  <si>
    <t>86545</t>
  </si>
  <si>
    <t>90706</t>
  </si>
  <si>
    <t>93152</t>
  </si>
  <si>
    <t>100036</t>
  </si>
  <si>
    <t>94336</t>
  </si>
  <si>
    <t>100961</t>
  </si>
  <si>
    <t>104070</t>
  </si>
  <si>
    <t>88944</t>
  </si>
  <si>
    <t>100965</t>
  </si>
  <si>
    <t>104068</t>
  </si>
  <si>
    <t>101786</t>
  </si>
  <si>
    <t>101986</t>
  </si>
  <si>
    <t>98672</t>
  </si>
  <si>
    <t>89641</t>
  </si>
  <si>
    <t>89067</t>
  </si>
  <si>
    <t>97750</t>
  </si>
  <si>
    <t>96330</t>
  </si>
  <si>
    <t>83595</t>
  </si>
  <si>
    <t>89638</t>
  </si>
  <si>
    <t>92360</t>
  </si>
  <si>
    <t>91782</t>
  </si>
  <si>
    <t>104073</t>
  </si>
  <si>
    <t>93507</t>
  </si>
  <si>
    <t>83586</t>
  </si>
  <si>
    <t>97002</t>
  </si>
  <si>
    <t>85554</t>
  </si>
  <si>
    <t>101987</t>
  </si>
  <si>
    <t>98670</t>
  </si>
  <si>
    <t>96321</t>
  </si>
  <si>
    <t>93508</t>
  </si>
  <si>
    <t>87405</t>
  </si>
  <si>
    <t>90196</t>
  </si>
  <si>
    <t>101140</t>
  </si>
  <si>
    <t>96313</t>
  </si>
  <si>
    <t>92231</t>
  </si>
  <si>
    <t>97752</t>
  </si>
  <si>
    <t>87402</t>
  </si>
  <si>
    <t>104053</t>
  </si>
  <si>
    <t>101138</t>
  </si>
  <si>
    <t>101139</t>
  </si>
  <si>
    <t>87410</t>
  </si>
  <si>
    <t>85547</t>
  </si>
  <si>
    <t>89065</t>
  </si>
  <si>
    <t>83594</t>
  </si>
  <si>
    <t>87400</t>
  </si>
  <si>
    <t>104080</t>
  </si>
  <si>
    <t>87404</t>
  </si>
  <si>
    <t>96328</t>
  </si>
  <si>
    <t>88685</t>
  </si>
  <si>
    <t>88942</t>
  </si>
  <si>
    <t>88672</t>
  </si>
  <si>
    <t>96329</t>
  </si>
  <si>
    <t>93506</t>
  </si>
  <si>
    <t>94112</t>
  </si>
  <si>
    <t>84644</t>
  </si>
  <si>
    <t>91474</t>
  </si>
  <si>
    <t>98330</t>
  </si>
  <si>
    <t>104057</t>
  </si>
  <si>
    <t>98679</t>
  </si>
  <si>
    <t>88943</t>
  </si>
  <si>
    <t>97405</t>
  </si>
  <si>
    <t>90232</t>
  </si>
  <si>
    <t>93607</t>
  </si>
  <si>
    <t>97253</t>
  </si>
  <si>
    <t>103460</t>
  </si>
  <si>
    <t>98323</t>
  </si>
  <si>
    <t>83602</t>
  </si>
  <si>
    <t>95557</t>
  </si>
  <si>
    <t>93505</t>
  </si>
  <si>
    <t>83601</t>
  </si>
  <si>
    <t>90707</t>
  </si>
  <si>
    <t>92408</t>
  </si>
  <si>
    <t>102498</t>
  </si>
  <si>
    <t>90233</t>
  </si>
  <si>
    <t>93605</t>
  </si>
  <si>
    <t>92407</t>
  </si>
  <si>
    <t>96722</t>
  </si>
  <si>
    <t>100028</t>
  </si>
  <si>
    <t>100200</t>
  </si>
  <si>
    <t>91659</t>
  </si>
  <si>
    <t>89634</t>
  </si>
  <si>
    <t>86325</t>
  </si>
  <si>
    <t>101524</t>
  </si>
  <si>
    <t>90199</t>
  </si>
  <si>
    <t>90197</t>
  </si>
  <si>
    <t>88687</t>
  </si>
  <si>
    <t>95485</t>
  </si>
  <si>
    <t>92410</t>
  </si>
  <si>
    <t>92361</t>
  </si>
  <si>
    <t>92409</t>
  </si>
  <si>
    <t>86324</t>
  </si>
  <si>
    <t>90189</t>
  </si>
  <si>
    <t>95561</t>
  </si>
  <si>
    <t>CL 20 C 43 A 52 IN 4</t>
  </si>
  <si>
    <t>1444</t>
  </si>
  <si>
    <t>3220</t>
  </si>
  <si>
    <t>5057</t>
  </si>
  <si>
    <t>4053</t>
  </si>
  <si>
    <t>2556</t>
  </si>
  <si>
    <t>1708</t>
  </si>
  <si>
    <t>9737</t>
  </si>
  <si>
    <t>1582</t>
  </si>
  <si>
    <t>5886</t>
  </si>
  <si>
    <t>4054</t>
  </si>
  <si>
    <t>1568</t>
  </si>
  <si>
    <t>9736</t>
  </si>
  <si>
    <t>3980</t>
  </si>
  <si>
    <t>3522</t>
  </si>
  <si>
    <t>1302</t>
  </si>
  <si>
    <t>3428</t>
  </si>
  <si>
    <t>3523</t>
  </si>
  <si>
    <t>3991</t>
  </si>
  <si>
    <t>7113</t>
  </si>
  <si>
    <t>2226</t>
  </si>
  <si>
    <t>1358</t>
  </si>
  <si>
    <t>5889</t>
  </si>
  <si>
    <t>2645</t>
  </si>
  <si>
    <t>2227</t>
  </si>
  <si>
    <t>2225</t>
  </si>
  <si>
    <t>3162</t>
  </si>
  <si>
    <t>3435</t>
  </si>
  <si>
    <t>1457</t>
  </si>
  <si>
    <t>7186</t>
  </si>
  <si>
    <t>6938</t>
  </si>
  <si>
    <t>AUTOPISTA MED-BOG VDA LA LAJA</t>
  </si>
  <si>
    <t>505</t>
  </si>
  <si>
    <t>503</t>
  </si>
  <si>
    <t>CL 65  77 65</t>
  </si>
  <si>
    <t>7067</t>
  </si>
  <si>
    <t>7119</t>
  </si>
  <si>
    <t>7264</t>
  </si>
  <si>
    <t>7265</t>
  </si>
  <si>
    <t>6988</t>
  </si>
  <si>
    <t>6987</t>
  </si>
  <si>
    <t>AV CIUDAD DE CALI 8 32 P 2</t>
  </si>
  <si>
    <t>21311</t>
  </si>
  <si>
    <t xml:space="preserve">CRA 52 17A 15 OF 301 </t>
  </si>
  <si>
    <t>8696</t>
  </si>
  <si>
    <t>8839</t>
  </si>
  <si>
    <t>8729</t>
  </si>
  <si>
    <t>8756</t>
  </si>
  <si>
    <t>8626</t>
  </si>
  <si>
    <t>8795</t>
  </si>
  <si>
    <t>8654</t>
  </si>
  <si>
    <t>3826781</t>
  </si>
  <si>
    <t>3924179</t>
  </si>
  <si>
    <t>CL 62  23 61 OF 401</t>
  </si>
  <si>
    <t>CL 10  29 B 143</t>
  </si>
  <si>
    <t>48226</t>
  </si>
  <si>
    <t>47920</t>
  </si>
  <si>
    <t>CL 8  A  1  119 BRR LA BARRANC</t>
  </si>
  <si>
    <t>1134</t>
  </si>
  <si>
    <t>1018</t>
  </si>
  <si>
    <t>223</t>
  </si>
  <si>
    <t>3248</t>
  </si>
  <si>
    <t>CR 43  14 130</t>
  </si>
  <si>
    <t>80</t>
  </si>
  <si>
    <t>84</t>
  </si>
  <si>
    <t>82</t>
  </si>
  <si>
    <t>87</t>
  </si>
  <si>
    <t>81</t>
  </si>
  <si>
    <t>CL 20 71 75</t>
  </si>
  <si>
    <t>CR 17  20 27 OF 705</t>
  </si>
  <si>
    <t>CR 51  51 47 OF 3311</t>
  </si>
  <si>
    <t>CR 49 A  48 SUR 60</t>
  </si>
  <si>
    <t>48815</t>
  </si>
  <si>
    <t>48808</t>
  </si>
  <si>
    <t>AC 80  73 A 21 AP 345</t>
  </si>
  <si>
    <t>83</t>
  </si>
  <si>
    <t xml:space="preserve">CR 111 B 65 24 PISO 1 </t>
  </si>
  <si>
    <t>6614</t>
  </si>
  <si>
    <t>CR 4 19 A 20 INT 1007</t>
  </si>
  <si>
    <t>11602</t>
  </si>
  <si>
    <t>11610</t>
  </si>
  <si>
    <t>11660</t>
  </si>
  <si>
    <t>CALLE 54 N 43 B 25 OFC 1005</t>
  </si>
  <si>
    <t>159</t>
  </si>
  <si>
    <t>157</t>
  </si>
  <si>
    <t>CR 42   75 83 LC 216</t>
  </si>
  <si>
    <t>6461</t>
  </si>
  <si>
    <t>CL 10  43 C  22 OF 204</t>
  </si>
  <si>
    <t>5748</t>
  </si>
  <si>
    <t>TV 74 CIR  4 67 IN 302</t>
  </si>
  <si>
    <t>2739</t>
  </si>
  <si>
    <t>CR 44  CL 22 SUR 51 IN 907</t>
  </si>
  <si>
    <t>CL 3 6 26</t>
  </si>
  <si>
    <t>LA CALERA</t>
  </si>
  <si>
    <t>1470</t>
  </si>
  <si>
    <t>CL 32  65A 12</t>
  </si>
  <si>
    <t>70</t>
  </si>
  <si>
    <t>47</t>
  </si>
  <si>
    <t>66</t>
  </si>
  <si>
    <t>68</t>
  </si>
  <si>
    <t>CL 103 12 6 301</t>
  </si>
  <si>
    <t>164</t>
  </si>
  <si>
    <t>CL 72 B SUR  80 I 41</t>
  </si>
  <si>
    <t>177</t>
  </si>
  <si>
    <t xml:space="preserve">CR 86 F 51 B 17 SUR </t>
  </si>
  <si>
    <t>1223</t>
  </si>
  <si>
    <t>CL 31 A 71 A 101</t>
  </si>
  <si>
    <t>15085</t>
  </si>
  <si>
    <t>CR 44  25 13</t>
  </si>
  <si>
    <t>500</t>
  </si>
  <si>
    <t>497</t>
  </si>
  <si>
    <t>CL 5 76 A 97 IN 149</t>
  </si>
  <si>
    <t>CR 19  10 NORTE 89 TO A AP 903</t>
  </si>
  <si>
    <t>1348</t>
  </si>
  <si>
    <t>1322</t>
  </si>
  <si>
    <t>1321</t>
  </si>
  <si>
    <t>CR 14 ESTE  32 B 01 MD D IN 30</t>
  </si>
  <si>
    <t>SOACHA</t>
  </si>
  <si>
    <t>DG 75 C  2 A 146 IN 217</t>
  </si>
  <si>
    <t>649</t>
  </si>
  <si>
    <t>CR 51  77 B 22</t>
  </si>
  <si>
    <t>11914</t>
  </si>
  <si>
    <t>11888</t>
  </si>
  <si>
    <t>URB VILLA CLAUDIA MZ H CA 16</t>
  </si>
  <si>
    <t>190</t>
  </si>
  <si>
    <t>176</t>
  </si>
  <si>
    <t>CR 72 B  78 B 85 IN 1816</t>
  </si>
  <si>
    <t>948</t>
  </si>
  <si>
    <t>956</t>
  </si>
  <si>
    <t>CR 79 25 B 51</t>
  </si>
  <si>
    <t>CL 48A  99 11</t>
  </si>
  <si>
    <t>5</t>
  </si>
  <si>
    <t>CL 30 CR 55 99</t>
  </si>
  <si>
    <t>4813</t>
  </si>
  <si>
    <t>4735</t>
  </si>
  <si>
    <t>CRA 45 114 SUR 65</t>
  </si>
  <si>
    <t>140</t>
  </si>
  <si>
    <t>CR 43 A  10 47 IN 207</t>
  </si>
  <si>
    <t>463</t>
  </si>
  <si>
    <t xml:space="preserve">CR 25 A  40 122 </t>
  </si>
  <si>
    <t>827</t>
  </si>
  <si>
    <t>892</t>
  </si>
  <si>
    <t>VDA HOJAS ANCHAS</t>
  </si>
  <si>
    <t>517</t>
  </si>
  <si>
    <t>CL 1 B SUR  38 90  INT 1704</t>
  </si>
  <si>
    <t>2580</t>
  </si>
  <si>
    <t>2625</t>
  </si>
  <si>
    <t>2557</t>
  </si>
  <si>
    <t>2567</t>
  </si>
  <si>
    <t>CR 50 CL 80 SUR 80</t>
  </si>
  <si>
    <t>19590</t>
  </si>
  <si>
    <t>19776</t>
  </si>
  <si>
    <t>19777</t>
  </si>
  <si>
    <t>19818</t>
  </si>
  <si>
    <t>CL 104 37 A 20 IN 201</t>
  </si>
  <si>
    <t>330</t>
  </si>
  <si>
    <t>336</t>
  </si>
  <si>
    <t>CL 40  81A  15</t>
  </si>
  <si>
    <t>2159</t>
  </si>
  <si>
    <t>CR 15  9A 23 AP 1901</t>
  </si>
  <si>
    <t>2101</t>
  </si>
  <si>
    <t>2067</t>
  </si>
  <si>
    <t>2068</t>
  </si>
  <si>
    <t>2084</t>
  </si>
  <si>
    <t>2095</t>
  </si>
  <si>
    <t>2097</t>
  </si>
  <si>
    <t>2152</t>
  </si>
  <si>
    <t>2103</t>
  </si>
  <si>
    <t>2156</t>
  </si>
  <si>
    <t>2157</t>
  </si>
  <si>
    <t>2162</t>
  </si>
  <si>
    <t>2163</t>
  </si>
  <si>
    <t>2165</t>
  </si>
  <si>
    <t>2167</t>
  </si>
  <si>
    <t>CR 25A 12 86 ZN IND ARROYOHOND</t>
  </si>
  <si>
    <t>3778</t>
  </si>
  <si>
    <t>175</t>
  </si>
  <si>
    <t>183</t>
  </si>
  <si>
    <t>199</t>
  </si>
  <si>
    <t>471</t>
  </si>
  <si>
    <t>532</t>
  </si>
  <si>
    <t>584</t>
  </si>
  <si>
    <t>591</t>
  </si>
  <si>
    <t>647</t>
  </si>
  <si>
    <t>695</t>
  </si>
  <si>
    <t>776</t>
  </si>
  <si>
    <t>869</t>
  </si>
  <si>
    <t xml:space="preserve">CR 70 A  43 22 </t>
  </si>
  <si>
    <t>CL 83  67 A 180</t>
  </si>
  <si>
    <t>377</t>
  </si>
  <si>
    <t>376</t>
  </si>
  <si>
    <t>378</t>
  </si>
  <si>
    <t>380</t>
  </si>
  <si>
    <t>383</t>
  </si>
  <si>
    <t>384</t>
  </si>
  <si>
    <t>386</t>
  </si>
  <si>
    <t>CALLE 74B 69P 64</t>
  </si>
  <si>
    <t>2512</t>
  </si>
  <si>
    <t>2544</t>
  </si>
  <si>
    <t>2</t>
  </si>
  <si>
    <t>5565</t>
  </si>
  <si>
    <t>5598</t>
  </si>
  <si>
    <t>5683</t>
  </si>
  <si>
    <t>AUT MLLIN BOG KM TRES Y MEDIO</t>
  </si>
  <si>
    <t>10443</t>
  </si>
  <si>
    <t>10754</t>
  </si>
  <si>
    <t>10768</t>
  </si>
  <si>
    <t>10878</t>
  </si>
  <si>
    <t>10876</t>
  </si>
  <si>
    <t>10978</t>
  </si>
  <si>
    <t>852</t>
  </si>
  <si>
    <t>859</t>
  </si>
  <si>
    <t>CR 56  9 70</t>
  </si>
  <si>
    <t>213657</t>
  </si>
  <si>
    <t>CR 43 B  12 39</t>
  </si>
  <si>
    <t>1862</t>
  </si>
  <si>
    <t>CR 34 8A 9 OF 102</t>
  </si>
  <si>
    <t>247</t>
  </si>
  <si>
    <t>248</t>
  </si>
  <si>
    <t>258</t>
  </si>
  <si>
    <t>261</t>
  </si>
  <si>
    <t>264</t>
  </si>
  <si>
    <t xml:space="preserve">MALL PUERTO BULEVAR OF 205 </t>
  </si>
  <si>
    <t>CR 63  49 A  31</t>
  </si>
  <si>
    <t>19479</t>
  </si>
  <si>
    <t>18528</t>
  </si>
  <si>
    <t>18546</t>
  </si>
  <si>
    <t>18829</t>
  </si>
  <si>
    <t>18937</t>
  </si>
  <si>
    <t>CL 20 E  77 40 AP 143</t>
  </si>
  <si>
    <t>712</t>
  </si>
  <si>
    <t>739</t>
  </si>
  <si>
    <t>779</t>
  </si>
  <si>
    <t>790</t>
  </si>
  <si>
    <t>855</t>
  </si>
  <si>
    <t>433</t>
  </si>
  <si>
    <t>456</t>
  </si>
  <si>
    <t>480</t>
  </si>
  <si>
    <t>CR 47  G 78 D SUR 85</t>
  </si>
  <si>
    <t>50337</t>
  </si>
  <si>
    <t>50602</t>
  </si>
  <si>
    <t>51694</t>
  </si>
  <si>
    <t>52041</t>
  </si>
  <si>
    <t>52042</t>
  </si>
  <si>
    <t>52378</t>
  </si>
  <si>
    <t>52379</t>
  </si>
  <si>
    <t>CLE 35 SUR  23 B 01</t>
  </si>
  <si>
    <t>837</t>
  </si>
  <si>
    <t>867</t>
  </si>
  <si>
    <t>890</t>
  </si>
  <si>
    <t>904</t>
  </si>
  <si>
    <t>910</t>
  </si>
  <si>
    <t>922</t>
  </si>
  <si>
    <t>930</t>
  </si>
  <si>
    <t>446</t>
  </si>
  <si>
    <t>435</t>
  </si>
  <si>
    <t>AV CR 10  16 39 OF 1011</t>
  </si>
  <si>
    <t>825</t>
  </si>
  <si>
    <t>8631</t>
  </si>
  <si>
    <t>8788</t>
  </si>
  <si>
    <t>8787</t>
  </si>
  <si>
    <t>8882</t>
  </si>
  <si>
    <t>8991</t>
  </si>
  <si>
    <t>9076</t>
  </si>
  <si>
    <t>9170</t>
  </si>
  <si>
    <t>9221</t>
  </si>
  <si>
    <t>9338</t>
  </si>
  <si>
    <t>9420</t>
  </si>
  <si>
    <t>9642</t>
  </si>
  <si>
    <t>CR 48 52 SUR 177 BG 102</t>
  </si>
  <si>
    <t>1117</t>
  </si>
  <si>
    <t>8247</t>
  </si>
  <si>
    <t>8283</t>
  </si>
  <si>
    <t>3224</t>
  </si>
  <si>
    <t>3239</t>
  </si>
  <si>
    <t>3371</t>
  </si>
  <si>
    <t>3419</t>
  </si>
  <si>
    <t>CR 73  78 17</t>
  </si>
  <si>
    <t>1304</t>
  </si>
  <si>
    <t>CLE 9  6 32</t>
  </si>
  <si>
    <t>SANTA MARTA</t>
  </si>
  <si>
    <t>13234</t>
  </si>
  <si>
    <t>CR 33 10 71</t>
  </si>
  <si>
    <t>205</t>
  </si>
  <si>
    <t>217</t>
  </si>
  <si>
    <t>249</t>
  </si>
  <si>
    <t>251</t>
  </si>
  <si>
    <t>CL 50 47 08 OF 510</t>
  </si>
  <si>
    <t>178</t>
  </si>
  <si>
    <t>187</t>
  </si>
  <si>
    <t>198</t>
  </si>
  <si>
    <t>209</t>
  </si>
  <si>
    <t>1073</t>
  </si>
  <si>
    <t>1090</t>
  </si>
  <si>
    <t>1118</t>
  </si>
  <si>
    <t>1125</t>
  </si>
  <si>
    <t>1139</t>
  </si>
  <si>
    <t>1149</t>
  </si>
  <si>
    <t>1163</t>
  </si>
  <si>
    <t>1172</t>
  </si>
  <si>
    <t>1187</t>
  </si>
  <si>
    <t>1197</t>
  </si>
  <si>
    <t>1227</t>
  </si>
  <si>
    <t>1240</t>
  </si>
  <si>
    <t>CR 109A 62 99 AP 106</t>
  </si>
  <si>
    <t>65</t>
  </si>
  <si>
    <t>71</t>
  </si>
  <si>
    <t>74</t>
  </si>
  <si>
    <t>77</t>
  </si>
  <si>
    <t>85</t>
  </si>
  <si>
    <t>102</t>
  </si>
  <si>
    <t>101</t>
  </si>
  <si>
    <t>105</t>
  </si>
  <si>
    <t>109</t>
  </si>
  <si>
    <t>108</t>
  </si>
  <si>
    <t>111</t>
  </si>
  <si>
    <t>119</t>
  </si>
  <si>
    <t>124</t>
  </si>
  <si>
    <t>127</t>
  </si>
  <si>
    <t>129</t>
  </si>
  <si>
    <t>133</t>
  </si>
  <si>
    <t>135</t>
  </si>
  <si>
    <t>138</t>
  </si>
  <si>
    <t>144</t>
  </si>
  <si>
    <t>148</t>
  </si>
  <si>
    <t>151</t>
  </si>
  <si>
    <t>158</t>
  </si>
  <si>
    <t>160</t>
  </si>
  <si>
    <t>167</t>
  </si>
  <si>
    <t>302</t>
  </si>
  <si>
    <t>CL 12 30 126</t>
  </si>
  <si>
    <t>45</t>
  </si>
  <si>
    <t>51</t>
  </si>
  <si>
    <t>52</t>
  </si>
  <si>
    <t>54</t>
  </si>
  <si>
    <t>56</t>
  </si>
  <si>
    <t>KM 2 FCA LA MESETA</t>
  </si>
  <si>
    <t>58</t>
  </si>
  <si>
    <t>59</t>
  </si>
  <si>
    <t>62</t>
  </si>
  <si>
    <t>72</t>
  </si>
  <si>
    <t>73</t>
  </si>
  <si>
    <t>76</t>
  </si>
  <si>
    <t>88</t>
  </si>
  <si>
    <t>92</t>
  </si>
  <si>
    <t>CR 12  34 CC 63 IN 203</t>
  </si>
  <si>
    <t>63</t>
  </si>
  <si>
    <t>CARRERA 51 108 16</t>
  </si>
  <si>
    <t>415</t>
  </si>
  <si>
    <t>422</t>
  </si>
  <si>
    <t>CR 133 137 15</t>
  </si>
  <si>
    <t>46</t>
  </si>
  <si>
    <t>CL 9 B  33 C 3</t>
  </si>
  <si>
    <t>218</t>
  </si>
  <si>
    <t>495</t>
  </si>
  <si>
    <t>CL 57 A  CR 92 36</t>
  </si>
  <si>
    <t>22</t>
  </si>
  <si>
    <t>23</t>
  </si>
  <si>
    <t>24</t>
  </si>
  <si>
    <t>25</t>
  </si>
  <si>
    <t>28</t>
  </si>
  <si>
    <t>15</t>
  </si>
  <si>
    <t>17</t>
  </si>
  <si>
    <t xml:space="preserve">CR 82A 28 47 </t>
  </si>
  <si>
    <t>CL 53  50 20 OF 611</t>
  </si>
  <si>
    <t xml:space="preserve">CR 111 143 27 </t>
  </si>
  <si>
    <t>CL 57 A  92  24  IN 101</t>
  </si>
  <si>
    <t>CL 6B SUR 37 51 INT 2204</t>
  </si>
  <si>
    <t>192</t>
  </si>
  <si>
    <t>CL 9A  75A 50</t>
  </si>
  <si>
    <t>134</t>
  </si>
  <si>
    <t>141</t>
  </si>
  <si>
    <t>163</t>
  </si>
  <si>
    <t>283</t>
  </si>
  <si>
    <t>263</t>
  </si>
  <si>
    <t>268</t>
  </si>
  <si>
    <t>32173</t>
  </si>
  <si>
    <t>32297</t>
  </si>
  <si>
    <t>32238</t>
  </si>
  <si>
    <t>32315</t>
  </si>
  <si>
    <t>18</t>
  </si>
  <si>
    <t>19</t>
  </si>
  <si>
    <t>4406</t>
  </si>
  <si>
    <t>4421</t>
  </si>
  <si>
    <t>4436</t>
  </si>
  <si>
    <t>4448</t>
  </si>
  <si>
    <t>CR 52  59 49</t>
  </si>
  <si>
    <t>13521</t>
  </si>
  <si>
    <t>CR 48  61 SUR 115  INT 109</t>
  </si>
  <si>
    <t>1000</t>
  </si>
  <si>
    <t>1011</t>
  </si>
  <si>
    <t>CL 35  52 36 SUR</t>
  </si>
  <si>
    <t>AV 18 18 A 362</t>
  </si>
  <si>
    <t>6469</t>
  </si>
  <si>
    <t>7283</t>
  </si>
  <si>
    <t>7779</t>
  </si>
  <si>
    <t>CL 52  49 61 OF 402</t>
  </si>
  <si>
    <t>CL 10  52 77</t>
  </si>
  <si>
    <t>4182</t>
  </si>
  <si>
    <t>4202</t>
  </si>
  <si>
    <t>CR 7  71 21 TO B OF 909</t>
  </si>
  <si>
    <t>2692</t>
  </si>
  <si>
    <t>2740</t>
  </si>
  <si>
    <t>2750</t>
  </si>
  <si>
    <t>2777</t>
  </si>
  <si>
    <t>2792</t>
  </si>
  <si>
    <t>2806</t>
  </si>
  <si>
    <t>CR 51 A  32 91</t>
  </si>
  <si>
    <t>397</t>
  </si>
  <si>
    <t>398</t>
  </si>
  <si>
    <t>CL 127 B BIS 46 19</t>
  </si>
  <si>
    <t>CL 65  56 175</t>
  </si>
  <si>
    <t>7160</t>
  </si>
  <si>
    <t>8083</t>
  </si>
  <si>
    <t>8344</t>
  </si>
  <si>
    <t>9973</t>
  </si>
  <si>
    <t>10764</t>
  </si>
  <si>
    <t>12889</t>
  </si>
  <si>
    <t>9339</t>
  </si>
  <si>
    <t>CR 77 A BIS 69 A 77 SUR</t>
  </si>
  <si>
    <t>37</t>
  </si>
  <si>
    <t>78</t>
  </si>
  <si>
    <t>97</t>
  </si>
  <si>
    <t>104</t>
  </si>
  <si>
    <t>115</t>
  </si>
  <si>
    <t>125</t>
  </si>
  <si>
    <t>BRR PARAISO CA 51</t>
  </si>
  <si>
    <t>420</t>
  </si>
  <si>
    <t xml:space="preserve">KM 5 CL 113 </t>
  </si>
  <si>
    <t>IBAGUÉ</t>
  </si>
  <si>
    <t>117</t>
  </si>
  <si>
    <t>146</t>
  </si>
  <si>
    <t>CR 73  53 120</t>
  </si>
  <si>
    <t>CR 66   46 A 34</t>
  </si>
  <si>
    <t>BRR VILLA ANDREA MZ 2 CA 10</t>
  </si>
  <si>
    <t>CR 51  14  242</t>
  </si>
  <si>
    <t>1043</t>
  </si>
  <si>
    <t>1130</t>
  </si>
  <si>
    <t>2275</t>
  </si>
  <si>
    <t>1233</t>
  </si>
  <si>
    <t>1245</t>
  </si>
  <si>
    <t>1254</t>
  </si>
  <si>
    <t>1263</t>
  </si>
  <si>
    <t>1559</t>
  </si>
  <si>
    <t>CL 24  18 37</t>
  </si>
  <si>
    <t>303</t>
  </si>
  <si>
    <t>CR 63  32 E 39 AP 302</t>
  </si>
  <si>
    <t>362011</t>
  </si>
  <si>
    <t>CR 85  CLE 66 35 IN 523</t>
  </si>
  <si>
    <t>110</t>
  </si>
  <si>
    <t>CARRERA 46 N 91 68 LA CASTELLA</t>
  </si>
  <si>
    <t>388</t>
  </si>
  <si>
    <t>385</t>
  </si>
  <si>
    <t>474</t>
  </si>
  <si>
    <t>476</t>
  </si>
  <si>
    <t>483</t>
  </si>
  <si>
    <t>491</t>
  </si>
  <si>
    <t>492</t>
  </si>
  <si>
    <t>494</t>
  </si>
  <si>
    <t>496</t>
  </si>
  <si>
    <t>498</t>
  </si>
  <si>
    <t>501</t>
  </si>
  <si>
    <t>502</t>
  </si>
  <si>
    <t>CR 70 G  69 B  70</t>
  </si>
  <si>
    <t>2073</t>
  </si>
  <si>
    <t>440</t>
  </si>
  <si>
    <t>461</t>
  </si>
  <si>
    <t>475</t>
  </si>
  <si>
    <t>CALLE 39 SUR 25C 89 OF 722</t>
  </si>
  <si>
    <t>CL 73  20 A 66</t>
  </si>
  <si>
    <t>1009</t>
  </si>
  <si>
    <t>CL 53  806</t>
  </si>
  <si>
    <t>657</t>
  </si>
  <si>
    <t>665</t>
  </si>
  <si>
    <t>663</t>
  </si>
  <si>
    <t>668</t>
  </si>
  <si>
    <t>654</t>
  </si>
  <si>
    <t>660</t>
  </si>
  <si>
    <t>CL 124  51 09</t>
  </si>
  <si>
    <t>233</t>
  </si>
  <si>
    <t>235</t>
  </si>
  <si>
    <t>237</t>
  </si>
  <si>
    <t>CR 44 19 A 20 OF 1102</t>
  </si>
  <si>
    <t>1416</t>
  </si>
  <si>
    <t>1474</t>
  </si>
  <si>
    <t>CR 72  27 45 IN 101</t>
  </si>
  <si>
    <t>6454</t>
  </si>
  <si>
    <t>6557</t>
  </si>
  <si>
    <t>6638</t>
  </si>
  <si>
    <t>6727</t>
  </si>
  <si>
    <t>6780</t>
  </si>
  <si>
    <t>6908</t>
  </si>
  <si>
    <t>7006</t>
  </si>
  <si>
    <t>5717</t>
  </si>
  <si>
    <t>5827</t>
  </si>
  <si>
    <t>5869</t>
  </si>
  <si>
    <t>5983</t>
  </si>
  <si>
    <t>6014</t>
  </si>
  <si>
    <t>6158</t>
  </si>
  <si>
    <t>6288</t>
  </si>
  <si>
    <t>CL 51 41 79</t>
  </si>
  <si>
    <t>1702</t>
  </si>
  <si>
    <t>1835</t>
  </si>
  <si>
    <t>367</t>
  </si>
  <si>
    <t>CL 10  12  108</t>
  </si>
  <si>
    <t>318</t>
  </si>
  <si>
    <t>CR 52  7 SUR 124</t>
  </si>
  <si>
    <t>10659</t>
  </si>
  <si>
    <t>10795</t>
  </si>
  <si>
    <t>11083</t>
  </si>
  <si>
    <t>CL BOLIVAR PARQUE PRINCIPAL</t>
  </si>
  <si>
    <t>AMALFI</t>
  </si>
  <si>
    <t>CL 64  50 A 44</t>
  </si>
  <si>
    <t>1366</t>
  </si>
  <si>
    <t>CR 36  39 SUR 57 BRR MESA</t>
  </si>
  <si>
    <t>694</t>
  </si>
  <si>
    <t>732</t>
  </si>
  <si>
    <t>753</t>
  </si>
  <si>
    <t>817</t>
  </si>
  <si>
    <t>841</t>
  </si>
  <si>
    <t>872</t>
  </si>
  <si>
    <t>858</t>
  </si>
  <si>
    <t>891</t>
  </si>
  <si>
    <t>928</t>
  </si>
  <si>
    <t>BRR ORQUIDEA MZ A CA 2</t>
  </si>
  <si>
    <t>161</t>
  </si>
  <si>
    <t>165</t>
  </si>
  <si>
    <t>170</t>
  </si>
  <si>
    <t>189</t>
  </si>
  <si>
    <t>197</t>
  </si>
  <si>
    <t>201</t>
  </si>
  <si>
    <t>207</t>
  </si>
  <si>
    <t>216</t>
  </si>
  <si>
    <t>CR 23  166 51</t>
  </si>
  <si>
    <t>124573</t>
  </si>
  <si>
    <t>136296</t>
  </si>
  <si>
    <t>145261</t>
  </si>
  <si>
    <t>151426</t>
  </si>
  <si>
    <t>166</t>
  </si>
  <si>
    <t>168</t>
  </si>
  <si>
    <t>173</t>
  </si>
  <si>
    <t>CR 81  CL 46 65 BRR LA FLOREST</t>
  </si>
  <si>
    <t>1512</t>
  </si>
  <si>
    <t>1563</t>
  </si>
  <si>
    <t>1621</t>
  </si>
  <si>
    <t>1646</t>
  </si>
  <si>
    <t>1686</t>
  </si>
  <si>
    <t>1709</t>
  </si>
  <si>
    <t>1842</t>
  </si>
  <si>
    <t>2155</t>
  </si>
  <si>
    <t>2219</t>
  </si>
  <si>
    <t>2261</t>
  </si>
  <si>
    <t>2295</t>
  </si>
  <si>
    <t>2320</t>
  </si>
  <si>
    <t>2370</t>
  </si>
  <si>
    <t>CR 17 B 67 36 SUR</t>
  </si>
  <si>
    <t>75</t>
  </si>
  <si>
    <t>CR 69 B  32 56</t>
  </si>
  <si>
    <t>1206</t>
  </si>
  <si>
    <t>1423</t>
  </si>
  <si>
    <t>CL 17 8 C 7</t>
  </si>
  <si>
    <t>208</t>
  </si>
  <si>
    <t>583</t>
  </si>
  <si>
    <t>597</t>
  </si>
  <si>
    <t>605</t>
  </si>
  <si>
    <t>617</t>
  </si>
  <si>
    <t>633</t>
  </si>
  <si>
    <t>636</t>
  </si>
  <si>
    <t>637</t>
  </si>
  <si>
    <t>640</t>
  </si>
  <si>
    <t>644</t>
  </si>
  <si>
    <t>CR 5 2 115</t>
  </si>
  <si>
    <t>DG 41 29 41 SUR</t>
  </si>
  <si>
    <t>3723</t>
  </si>
  <si>
    <t>3771</t>
  </si>
  <si>
    <t>3601</t>
  </si>
  <si>
    <t>CL 69 B 70 C 45 OF 201</t>
  </si>
  <si>
    <t>DG 79  9 133 BL 8 APTO 116</t>
  </si>
  <si>
    <t>428</t>
  </si>
  <si>
    <t>387</t>
  </si>
  <si>
    <t>389</t>
  </si>
  <si>
    <t>390</t>
  </si>
  <si>
    <t>391</t>
  </si>
  <si>
    <t>392</t>
  </si>
  <si>
    <t>393</t>
  </si>
  <si>
    <t>395</t>
  </si>
  <si>
    <t>394</t>
  </si>
  <si>
    <t>401</t>
  </si>
  <si>
    <t>408</t>
  </si>
  <si>
    <t>416</t>
  </si>
  <si>
    <t>418</t>
  </si>
  <si>
    <t>427</t>
  </si>
  <si>
    <t>434</t>
  </si>
  <si>
    <t>439</t>
  </si>
  <si>
    <t>448</t>
  </si>
  <si>
    <t>452</t>
  </si>
  <si>
    <t>454</t>
  </si>
  <si>
    <t>469</t>
  </si>
  <si>
    <t>373</t>
  </si>
  <si>
    <t>381</t>
  </si>
  <si>
    <t>382</t>
  </si>
  <si>
    <t>130</t>
  </si>
  <si>
    <t>137</t>
  </si>
  <si>
    <t>172</t>
  </si>
  <si>
    <t>184</t>
  </si>
  <si>
    <t>28272</t>
  </si>
  <si>
    <t>28638</t>
  </si>
  <si>
    <t>29065</t>
  </si>
  <si>
    <t>29531</t>
  </si>
  <si>
    <t>30049</t>
  </si>
  <si>
    <t>29785</t>
  </si>
  <si>
    <t>3498</t>
  </si>
  <si>
    <t>3538</t>
  </si>
  <si>
    <t>3572</t>
  </si>
  <si>
    <t>3606</t>
  </si>
  <si>
    <t>3599</t>
  </si>
  <si>
    <t>3605</t>
  </si>
  <si>
    <t>3625</t>
  </si>
  <si>
    <t>3627</t>
  </si>
  <si>
    <t xml:space="preserve">CR 65 C  25 44 </t>
  </si>
  <si>
    <t>252</t>
  </si>
  <si>
    <t>610</t>
  </si>
  <si>
    <t>713</t>
  </si>
  <si>
    <t>791</t>
  </si>
  <si>
    <t>792</t>
  </si>
  <si>
    <t>947</t>
  </si>
  <si>
    <t>1060</t>
  </si>
  <si>
    <t>136</t>
  </si>
  <si>
    <t>CL 115 64 C C 52</t>
  </si>
  <si>
    <t>CL 63  80 A 119 LC 108</t>
  </si>
  <si>
    <t>788</t>
  </si>
  <si>
    <t>861</t>
  </si>
  <si>
    <t>871</t>
  </si>
  <si>
    <t>879</t>
  </si>
  <si>
    <t>889</t>
  </si>
  <si>
    <t>900</t>
  </si>
  <si>
    <t>912</t>
  </si>
  <si>
    <t>918</t>
  </si>
  <si>
    <t>925</t>
  </si>
  <si>
    <t>907</t>
  </si>
  <si>
    <t>929</t>
  </si>
  <si>
    <t>934</t>
  </si>
  <si>
    <t>937</t>
  </si>
  <si>
    <t>940</t>
  </si>
  <si>
    <t>942</t>
  </si>
  <si>
    <t>945</t>
  </si>
  <si>
    <t>946</t>
  </si>
  <si>
    <t>CR 29  47 60 IN 250</t>
  </si>
  <si>
    <t>143</t>
  </si>
  <si>
    <t>113</t>
  </si>
  <si>
    <t>120</t>
  </si>
  <si>
    <t>CL 103  46 65</t>
  </si>
  <si>
    <t>7327</t>
  </si>
  <si>
    <t>7395</t>
  </si>
  <si>
    <t>CR 18  39 24</t>
  </si>
  <si>
    <t>464</t>
  </si>
  <si>
    <t>1005</t>
  </si>
  <si>
    <t>1006</t>
  </si>
  <si>
    <t>1016</t>
  </si>
  <si>
    <t>CR 62  22 A 14</t>
  </si>
  <si>
    <t>821</t>
  </si>
  <si>
    <t>1107</t>
  </si>
  <si>
    <t>1126</t>
  </si>
  <si>
    <t>1136</t>
  </si>
  <si>
    <t>1174</t>
  </si>
  <si>
    <t>1177</t>
  </si>
  <si>
    <t>1179</t>
  </si>
  <si>
    <t>1189</t>
  </si>
  <si>
    <t>1212</t>
  </si>
  <si>
    <t>1218</t>
  </si>
  <si>
    <t>1236</t>
  </si>
  <si>
    <t>1244</t>
  </si>
  <si>
    <t>1250</t>
  </si>
  <si>
    <t>1267</t>
  </si>
  <si>
    <t>1275</t>
  </si>
  <si>
    <t>1299</t>
  </si>
  <si>
    <t>1300</t>
  </si>
  <si>
    <t>1325</t>
  </si>
  <si>
    <t>1352</t>
  </si>
  <si>
    <t>1361</t>
  </si>
  <si>
    <t>1376</t>
  </si>
  <si>
    <t>1386</t>
  </si>
  <si>
    <t>1389</t>
  </si>
  <si>
    <t>1429</t>
  </si>
  <si>
    <t>1450</t>
  </si>
  <si>
    <t>1469</t>
  </si>
  <si>
    <t>1446</t>
  </si>
  <si>
    <t>1479</t>
  </si>
  <si>
    <t>1569</t>
  </si>
  <si>
    <t>1586</t>
  </si>
  <si>
    <t>1606</t>
  </si>
  <si>
    <t>1627</t>
  </si>
  <si>
    <t>1639</t>
  </si>
  <si>
    <t>1665</t>
  </si>
  <si>
    <t>1688</t>
  </si>
  <si>
    <t>1707</t>
  </si>
  <si>
    <t>1711</t>
  </si>
  <si>
    <t>1750</t>
  </si>
  <si>
    <t>1787</t>
  </si>
  <si>
    <t>1782</t>
  </si>
  <si>
    <t>1811</t>
  </si>
  <si>
    <t>1825</t>
  </si>
  <si>
    <t>1844</t>
  </si>
  <si>
    <t>1861</t>
  </si>
  <si>
    <t>AUT MEDELLIN ENTRADA 2.4 KM AL</t>
  </si>
  <si>
    <t>COTA</t>
  </si>
  <si>
    <t>99</t>
  </si>
  <si>
    <t>560</t>
  </si>
  <si>
    <t>592</t>
  </si>
  <si>
    <t>1237</t>
  </si>
  <si>
    <t>CR 15  73 28 32 34 OF 503</t>
  </si>
  <si>
    <t>149</t>
  </si>
  <si>
    <t>458</t>
  </si>
  <si>
    <t>507</t>
  </si>
  <si>
    <t>508</t>
  </si>
  <si>
    <t>518</t>
  </si>
  <si>
    <t>519</t>
  </si>
  <si>
    <t>538</t>
  </si>
  <si>
    <t>CL 29  74 59</t>
  </si>
  <si>
    <t>5457</t>
  </si>
  <si>
    <t>436</t>
  </si>
  <si>
    <t>441</t>
  </si>
  <si>
    <t>451</t>
  </si>
  <si>
    <t>961</t>
  </si>
  <si>
    <t>962</t>
  </si>
  <si>
    <t>967</t>
  </si>
  <si>
    <t>978</t>
  </si>
  <si>
    <t>984</t>
  </si>
  <si>
    <t>1716</t>
  </si>
  <si>
    <t>1836</t>
  </si>
  <si>
    <t>1981</t>
  </si>
  <si>
    <t>565</t>
  </si>
  <si>
    <t xml:space="preserve">CR 73 6 13 SUR BRR CERVANTES </t>
  </si>
  <si>
    <t>CR 56  45A 59</t>
  </si>
  <si>
    <t xml:space="preserve">DG 17E  56A 17 </t>
  </si>
  <si>
    <t>95</t>
  </si>
  <si>
    <t>98</t>
  </si>
  <si>
    <t>162</t>
  </si>
  <si>
    <t>169</t>
  </si>
  <si>
    <t>179</t>
  </si>
  <si>
    <t>50687</t>
  </si>
  <si>
    <t>50686</t>
  </si>
  <si>
    <t>51090</t>
  </si>
  <si>
    <t>50893</t>
  </si>
  <si>
    <t>51172</t>
  </si>
  <si>
    <t>51251</t>
  </si>
  <si>
    <t>51390</t>
  </si>
  <si>
    <t>51391</t>
  </si>
  <si>
    <t>51562</t>
  </si>
  <si>
    <t>51563</t>
  </si>
  <si>
    <t>51564</t>
  </si>
  <si>
    <t>51565</t>
  </si>
  <si>
    <t>51569</t>
  </si>
  <si>
    <t>51570</t>
  </si>
  <si>
    <t>51695</t>
  </si>
  <si>
    <t>51697</t>
  </si>
  <si>
    <t>51700</t>
  </si>
  <si>
    <t>51701</t>
  </si>
  <si>
    <t>51702</t>
  </si>
  <si>
    <t>51823</t>
  </si>
  <si>
    <t>51824</t>
  </si>
  <si>
    <t>51825</t>
  </si>
  <si>
    <t>52051</t>
  </si>
  <si>
    <t>52063</t>
  </si>
  <si>
    <t>52065</t>
  </si>
  <si>
    <t>52066</t>
  </si>
  <si>
    <t>52067</t>
  </si>
  <si>
    <t>52068</t>
  </si>
  <si>
    <t>52070</t>
  </si>
  <si>
    <t>52071</t>
  </si>
  <si>
    <t>52075</t>
  </si>
  <si>
    <t>52077</t>
  </si>
  <si>
    <t>52080</t>
  </si>
  <si>
    <t>52086</t>
  </si>
  <si>
    <t>52082</t>
  </si>
  <si>
    <t>52103</t>
  </si>
  <si>
    <t>52166</t>
  </si>
  <si>
    <t>52398</t>
  </si>
  <si>
    <t>52404</t>
  </si>
  <si>
    <t>52401</t>
  </si>
  <si>
    <t>52405</t>
  </si>
  <si>
    <t>52402</t>
  </si>
  <si>
    <t>52403</t>
  </si>
  <si>
    <t>52297</t>
  </si>
  <si>
    <t>52356</t>
  </si>
  <si>
    <t>52298</t>
  </si>
  <si>
    <t>52358</t>
  </si>
  <si>
    <t>52657</t>
  </si>
  <si>
    <t>52661</t>
  </si>
  <si>
    <t>52662</t>
  </si>
  <si>
    <t>52664</t>
  </si>
  <si>
    <t>52671</t>
  </si>
  <si>
    <t>52678</t>
  </si>
  <si>
    <t>52679</t>
  </si>
  <si>
    <t>52700</t>
  </si>
  <si>
    <t>52680</t>
  </si>
  <si>
    <t>52681</t>
  </si>
  <si>
    <t>52682</t>
  </si>
  <si>
    <t>52687</t>
  </si>
  <si>
    <t>52696</t>
  </si>
  <si>
    <t>52961</t>
  </si>
  <si>
    <t>52962</t>
  </si>
  <si>
    <t>52964</t>
  </si>
  <si>
    <t>52965</t>
  </si>
  <si>
    <t>52966</t>
  </si>
  <si>
    <t>52967</t>
  </si>
  <si>
    <t>52968</t>
  </si>
  <si>
    <t>52997</t>
  </si>
  <si>
    <t>52998</t>
  </si>
  <si>
    <t>53000</t>
  </si>
  <si>
    <t>53001</t>
  </si>
  <si>
    <t>53002</t>
  </si>
  <si>
    <t>53003</t>
  </si>
  <si>
    <t>53004</t>
  </si>
  <si>
    <t>53005</t>
  </si>
  <si>
    <t>53229</t>
  </si>
  <si>
    <t>53230</t>
  </si>
  <si>
    <t>53231</t>
  </si>
  <si>
    <t>53233</t>
  </si>
  <si>
    <t>53234</t>
  </si>
  <si>
    <t>53236</t>
  </si>
  <si>
    <t>53279</t>
  </si>
  <si>
    <t>53280</t>
  </si>
  <si>
    <t>53284</t>
  </si>
  <si>
    <t>53534</t>
  </si>
  <si>
    <t>53535</t>
  </si>
  <si>
    <t>53536</t>
  </si>
  <si>
    <t>53537</t>
  </si>
  <si>
    <t>53538</t>
  </si>
  <si>
    <t>53539</t>
  </si>
  <si>
    <t>53540</t>
  </si>
  <si>
    <t>53541</t>
  </si>
  <si>
    <t>53542</t>
  </si>
  <si>
    <t>53543</t>
  </si>
  <si>
    <t>53838</t>
  </si>
  <si>
    <t>53839</t>
  </si>
  <si>
    <t>53841</t>
  </si>
  <si>
    <t>53842</t>
  </si>
  <si>
    <t>53843</t>
  </si>
  <si>
    <t>53844</t>
  </si>
  <si>
    <t>53845</t>
  </si>
  <si>
    <t>53846</t>
  </si>
  <si>
    <t>53847</t>
  </si>
  <si>
    <t>53848</t>
  </si>
  <si>
    <t>53849</t>
  </si>
  <si>
    <t>53850</t>
  </si>
  <si>
    <t>53852</t>
  </si>
  <si>
    <t>53853</t>
  </si>
  <si>
    <t>53854</t>
  </si>
  <si>
    <t>53855</t>
  </si>
  <si>
    <t>54043</t>
  </si>
  <si>
    <t>54045</t>
  </si>
  <si>
    <t>54203</t>
  </si>
  <si>
    <t>54266</t>
  </si>
  <si>
    <t>54204</t>
  </si>
  <si>
    <t>54265</t>
  </si>
  <si>
    <t>54208</t>
  </si>
  <si>
    <t>54210</t>
  </si>
  <si>
    <t>54207</t>
  </si>
  <si>
    <t>54267</t>
  </si>
  <si>
    <t>54268</t>
  </si>
  <si>
    <t>54483</t>
  </si>
  <si>
    <t>54484</t>
  </si>
  <si>
    <t>54485</t>
  </si>
  <si>
    <t>54486</t>
  </si>
  <si>
    <t>54487</t>
  </si>
  <si>
    <t>54637</t>
  </si>
  <si>
    <t>54493</t>
  </si>
  <si>
    <t>54494</t>
  </si>
  <si>
    <t>54496</t>
  </si>
  <si>
    <t>54636</t>
  </si>
  <si>
    <t>54804</t>
  </si>
  <si>
    <t>54945</t>
  </si>
  <si>
    <t>54802</t>
  </si>
  <si>
    <t>54803</t>
  </si>
  <si>
    <t>54805</t>
  </si>
  <si>
    <t>54940</t>
  </si>
  <si>
    <t>54941</t>
  </si>
  <si>
    <t>54942</t>
  </si>
  <si>
    <t>54943</t>
  </si>
  <si>
    <t>54944</t>
  </si>
  <si>
    <t>54947</t>
  </si>
  <si>
    <t>55199</t>
  </si>
  <si>
    <t>55200</t>
  </si>
  <si>
    <t>55201</t>
  </si>
  <si>
    <t>55202</t>
  </si>
  <si>
    <t>55203</t>
  </si>
  <si>
    <t>55204</t>
  </si>
  <si>
    <t>55205</t>
  </si>
  <si>
    <t>55206</t>
  </si>
  <si>
    <t>55207</t>
  </si>
  <si>
    <t>55208</t>
  </si>
  <si>
    <t>55210</t>
  </si>
  <si>
    <t>55221</t>
  </si>
  <si>
    <t>55416</t>
  </si>
  <si>
    <t>55417</t>
  </si>
  <si>
    <t>55418</t>
  </si>
  <si>
    <t>55419</t>
  </si>
  <si>
    <t>55420</t>
  </si>
  <si>
    <t>55560</t>
  </si>
  <si>
    <t>55561</t>
  </si>
  <si>
    <t>55562</t>
  </si>
  <si>
    <t>55908</t>
  </si>
  <si>
    <t>55909</t>
  </si>
  <si>
    <t>55910</t>
  </si>
  <si>
    <t>55911</t>
  </si>
  <si>
    <t>55912</t>
  </si>
  <si>
    <t>55913</t>
  </si>
  <si>
    <t>55914</t>
  </si>
  <si>
    <t>55915</t>
  </si>
  <si>
    <t>55916</t>
  </si>
  <si>
    <t>56168</t>
  </si>
  <si>
    <t>56169</t>
  </si>
  <si>
    <t>56171</t>
  </si>
  <si>
    <t>56172</t>
  </si>
  <si>
    <t>56173</t>
  </si>
  <si>
    <t>56174</t>
  </si>
  <si>
    <t>56340</t>
  </si>
  <si>
    <t>56341</t>
  </si>
  <si>
    <t>56342</t>
  </si>
  <si>
    <t>56343</t>
  </si>
  <si>
    <t>56344</t>
  </si>
  <si>
    <t>56345</t>
  </si>
  <si>
    <t>56346</t>
  </si>
  <si>
    <t>56357</t>
  </si>
  <si>
    <t>56358</t>
  </si>
  <si>
    <t>56359</t>
  </si>
  <si>
    <t>56360</t>
  </si>
  <si>
    <t>56361</t>
  </si>
  <si>
    <t>56362</t>
  </si>
  <si>
    <t>56363</t>
  </si>
  <si>
    <t>56364</t>
  </si>
  <si>
    <t>56366</t>
  </si>
  <si>
    <t>56367</t>
  </si>
  <si>
    <t>56517</t>
  </si>
  <si>
    <t>56518</t>
  </si>
  <si>
    <t>56786</t>
  </si>
  <si>
    <t>56787</t>
  </si>
  <si>
    <t>56789</t>
  </si>
  <si>
    <t>56790</t>
  </si>
  <si>
    <t>56792</t>
  </si>
  <si>
    <t>301</t>
  </si>
  <si>
    <t xml:space="preserve">CL 120 70 D 98 </t>
  </si>
  <si>
    <t>2766</t>
  </si>
  <si>
    <t>CL 56  5N 114</t>
  </si>
  <si>
    <t>425</t>
  </si>
  <si>
    <t>327</t>
  </si>
  <si>
    <t>103</t>
  </si>
  <si>
    <t>CL 16 54 24</t>
  </si>
  <si>
    <t>2929</t>
  </si>
  <si>
    <t>350</t>
  </si>
  <si>
    <t>357</t>
  </si>
  <si>
    <t>368</t>
  </si>
  <si>
    <t>372</t>
  </si>
  <si>
    <t>CR 58 44 A 21</t>
  </si>
  <si>
    <t>246</t>
  </si>
  <si>
    <t>CR 22 162 20</t>
  </si>
  <si>
    <t>579</t>
  </si>
  <si>
    <t>795</t>
  </si>
  <si>
    <t>689</t>
  </si>
  <si>
    <t>731</t>
  </si>
  <si>
    <t>741</t>
  </si>
  <si>
    <t>757</t>
  </si>
  <si>
    <t>770</t>
  </si>
  <si>
    <t>780</t>
  </si>
  <si>
    <t>831</t>
  </si>
  <si>
    <t>864</t>
  </si>
  <si>
    <t>862</t>
  </si>
  <si>
    <t>905</t>
  </si>
  <si>
    <t>CL 42 B  84 218</t>
  </si>
  <si>
    <t>13130</t>
  </si>
  <si>
    <t>13129</t>
  </si>
  <si>
    <t>346</t>
  </si>
  <si>
    <t>11020</t>
  </si>
  <si>
    <t>CL 134 140 B 07</t>
  </si>
  <si>
    <t>CL 64 93 35 ALAMOS</t>
  </si>
  <si>
    <t>987</t>
  </si>
  <si>
    <t>1093</t>
  </si>
  <si>
    <t>CR 43 A  19 87</t>
  </si>
  <si>
    <t>1193</t>
  </si>
  <si>
    <t>1309</t>
  </si>
  <si>
    <t>CR 52  32 82</t>
  </si>
  <si>
    <t>142</t>
  </si>
  <si>
    <t>CL 106  67  96</t>
  </si>
  <si>
    <t>3158</t>
  </si>
  <si>
    <t>3159</t>
  </si>
  <si>
    <t>3174</t>
  </si>
  <si>
    <t>3176</t>
  </si>
  <si>
    <t>3246</t>
  </si>
  <si>
    <t>3245</t>
  </si>
  <si>
    <t>3279</t>
  </si>
  <si>
    <t>3300</t>
  </si>
  <si>
    <t>3393</t>
  </si>
  <si>
    <t>3402</t>
  </si>
  <si>
    <t>3426</t>
  </si>
  <si>
    <t>3457</t>
  </si>
  <si>
    <t>CL 128 C 35 44</t>
  </si>
  <si>
    <t>9299</t>
  </si>
  <si>
    <t>CL 125 30 67</t>
  </si>
  <si>
    <t>2113</t>
  </si>
  <si>
    <t>CL 127 B BIS 46 71</t>
  </si>
  <si>
    <t>5981</t>
  </si>
  <si>
    <t>CR 24 2 A 15</t>
  </si>
  <si>
    <t>CRA 61 BIS 99 88</t>
  </si>
  <si>
    <t>1813</t>
  </si>
  <si>
    <t>CR 72 C  8 28</t>
  </si>
  <si>
    <t>CL 44 A  CR 79 C 52</t>
  </si>
  <si>
    <t>737</t>
  </si>
  <si>
    <t xml:space="preserve">CR 75 8 A 95 </t>
  </si>
  <si>
    <t>CL 68  92 12</t>
  </si>
  <si>
    <t>CR 65 A  32 A 35 APTO 401</t>
  </si>
  <si>
    <t>839</t>
  </si>
  <si>
    <t>CR 16   93 A 16 OF 401</t>
  </si>
  <si>
    <t>360006287</t>
  </si>
  <si>
    <t>CL 163 A 21 23</t>
  </si>
  <si>
    <t>7319</t>
  </si>
  <si>
    <t>CR 17 A 122 97 AP 103</t>
  </si>
  <si>
    <t>1166</t>
  </si>
  <si>
    <t>CLE 41A 8G 07</t>
  </si>
  <si>
    <t>2116</t>
  </si>
  <si>
    <t>CALLE 66 11 37 OF 603</t>
  </si>
  <si>
    <t>93</t>
  </si>
  <si>
    <t>1004</t>
  </si>
  <si>
    <t>1448</t>
  </si>
  <si>
    <t>CL 7 SUR 50 FF 36</t>
  </si>
  <si>
    <t>955</t>
  </si>
  <si>
    <t>CL 17 BIS 126 A 70 IN 1</t>
  </si>
  <si>
    <t>353</t>
  </si>
  <si>
    <t>CL 30 A 6 22 OF 1701</t>
  </si>
  <si>
    <t>2650</t>
  </si>
  <si>
    <t>CR 65 F  31 21</t>
  </si>
  <si>
    <t>2145</t>
  </si>
  <si>
    <t>880</t>
  </si>
  <si>
    <t>CL 7 39 43 AP 803</t>
  </si>
  <si>
    <t>293</t>
  </si>
  <si>
    <t>CR 55 A  129A SUR 23</t>
  </si>
  <si>
    <t>1047</t>
  </si>
  <si>
    <t>CL 132A 58C 13</t>
  </si>
  <si>
    <t>1026</t>
  </si>
  <si>
    <t>CR 64 103 37</t>
  </si>
  <si>
    <t>AV BOLIVAR 37 NORTE 36</t>
  </si>
  <si>
    <t>CL 50A CR 84 122 IN 408</t>
  </si>
  <si>
    <t>1270</t>
  </si>
  <si>
    <t>CR 60 99 27</t>
  </si>
  <si>
    <t>CL 42  72 64  99</t>
  </si>
  <si>
    <t>215</t>
  </si>
  <si>
    <t>1653</t>
  </si>
  <si>
    <t xml:space="preserve">CL 109 17 45 </t>
  </si>
  <si>
    <t>22550</t>
  </si>
  <si>
    <t>4125</t>
  </si>
  <si>
    <t>DG 128 B BIS 56 C 14</t>
  </si>
  <si>
    <t>1063</t>
  </si>
  <si>
    <t>960</t>
  </si>
  <si>
    <t>34574</t>
  </si>
  <si>
    <t>1955</t>
  </si>
  <si>
    <t>2493</t>
  </si>
  <si>
    <t>CR 22  62 25</t>
  </si>
  <si>
    <t>22500</t>
  </si>
  <si>
    <t>CR 16 B  32 50 BL 4 413</t>
  </si>
  <si>
    <t>3225</t>
  </si>
  <si>
    <t>TV 39 CR 71 100</t>
  </si>
  <si>
    <t>MEDELLIN</t>
  </si>
  <si>
    <t>7403</t>
  </si>
  <si>
    <t>7425</t>
  </si>
  <si>
    <t>983</t>
  </si>
  <si>
    <t>1092</t>
  </si>
  <si>
    <t>53516</t>
  </si>
  <si>
    <t>53513</t>
  </si>
  <si>
    <t>53518</t>
  </si>
  <si>
    <t>10190</t>
  </si>
  <si>
    <t>674</t>
  </si>
  <si>
    <t>32077</t>
  </si>
  <si>
    <t>32078</t>
  </si>
  <si>
    <t>32079</t>
  </si>
  <si>
    <t>AUT MEDELLIN KM 7  BG 6 LT 41</t>
  </si>
  <si>
    <t>FUNZA</t>
  </si>
  <si>
    <t>14365</t>
  </si>
  <si>
    <t>30842</t>
  </si>
  <si>
    <t>30845</t>
  </si>
  <si>
    <t>1564</t>
  </si>
  <si>
    <t>53515</t>
  </si>
  <si>
    <t>53514</t>
  </si>
  <si>
    <t>53517</t>
  </si>
  <si>
    <t>14831</t>
  </si>
  <si>
    <t>32072</t>
  </si>
  <si>
    <t>351</t>
  </si>
  <si>
    <t>13369</t>
  </si>
  <si>
    <t>CARRRA 18 84 24 OFICINA 301</t>
  </si>
  <si>
    <t>323</t>
  </si>
  <si>
    <t>37800</t>
  </si>
  <si>
    <t>37801</t>
  </si>
  <si>
    <t>37802</t>
  </si>
  <si>
    <t>7241103</t>
  </si>
  <si>
    <t>7241104</t>
  </si>
  <si>
    <t>7241014</t>
  </si>
  <si>
    <t>6361375</t>
  </si>
  <si>
    <t>211</t>
  </si>
  <si>
    <t>CR 67 A 51 79</t>
  </si>
  <si>
    <t>3914</t>
  </si>
  <si>
    <t>860002964</t>
  </si>
  <si>
    <t>CR 43 A  9 SUR 91 P</t>
  </si>
  <si>
    <t>0</t>
  </si>
  <si>
    <t>CR 63 B  45 A 35</t>
  </si>
  <si>
    <t>3156</t>
  </si>
  <si>
    <t>2264</t>
  </si>
  <si>
    <t>2265</t>
  </si>
  <si>
    <t>CR 27 58 98</t>
  </si>
  <si>
    <t>1297</t>
  </si>
  <si>
    <t>32018</t>
  </si>
  <si>
    <t>32017</t>
  </si>
  <si>
    <t>32016</t>
  </si>
  <si>
    <t>32015</t>
  </si>
  <si>
    <t>10195</t>
  </si>
  <si>
    <t>10196</t>
  </si>
  <si>
    <t>37325</t>
  </si>
  <si>
    <t>37326</t>
  </si>
  <si>
    <t>37327</t>
  </si>
  <si>
    <t>41309</t>
  </si>
  <si>
    <t>41370</t>
  </si>
  <si>
    <t>42103</t>
  </si>
  <si>
    <t>42123</t>
  </si>
  <si>
    <t>621986</t>
  </si>
  <si>
    <t>621951</t>
  </si>
  <si>
    <t>622714</t>
  </si>
  <si>
    <t>623437</t>
  </si>
  <si>
    <t>CL 99   9 A 54 P 8</t>
  </si>
  <si>
    <t>1326871</t>
  </si>
  <si>
    <t>4646</t>
  </si>
  <si>
    <t>4853</t>
  </si>
  <si>
    <t>85396</t>
  </si>
  <si>
    <t>2483</t>
  </si>
  <si>
    <t>2453</t>
  </si>
  <si>
    <t>2445</t>
  </si>
  <si>
    <t>2817</t>
  </si>
  <si>
    <t>2825</t>
  </si>
  <si>
    <t>CR 69 Q  78 52</t>
  </si>
  <si>
    <t>36414</t>
  </si>
  <si>
    <t>14821</t>
  </si>
  <si>
    <t>14493</t>
  </si>
  <si>
    <t>CR 4  9 22</t>
  </si>
  <si>
    <t>CR 48  7 12</t>
  </si>
  <si>
    <t>53079</t>
  </si>
  <si>
    <t>9003</t>
  </si>
  <si>
    <t>48641</t>
  </si>
  <si>
    <t>48642</t>
  </si>
  <si>
    <t>48643</t>
  </si>
  <si>
    <t>1999</t>
  </si>
  <si>
    <t>1998</t>
  </si>
  <si>
    <t>3093</t>
  </si>
  <si>
    <t>3094</t>
  </si>
  <si>
    <t>3095</t>
  </si>
  <si>
    <t>3865</t>
  </si>
  <si>
    <t>3019</t>
  </si>
  <si>
    <t>1699</t>
  </si>
  <si>
    <t>322</t>
  </si>
  <si>
    <t>10733</t>
  </si>
  <si>
    <t>36857</t>
  </si>
  <si>
    <t xml:space="preserve">KM 3 VIA LLANOGRANDE </t>
  </si>
  <si>
    <t>50886</t>
  </si>
  <si>
    <t xml:space="preserve">CR 43 A 14 109 OF 109 </t>
  </si>
  <si>
    <t>30107</t>
  </si>
  <si>
    <t>30105</t>
  </si>
  <si>
    <t>30108</t>
  </si>
  <si>
    <t>30109</t>
  </si>
  <si>
    <t>30106</t>
  </si>
  <si>
    <t>9403</t>
  </si>
  <si>
    <t>9201</t>
  </si>
  <si>
    <t>31689</t>
  </si>
  <si>
    <t>7253472</t>
  </si>
  <si>
    <t>CL 59  55  80</t>
  </si>
  <si>
    <t>2503945</t>
  </si>
  <si>
    <t>2503950</t>
  </si>
  <si>
    <t>2503951</t>
  </si>
  <si>
    <t>67213</t>
  </si>
  <si>
    <t>7033</t>
  </si>
  <si>
    <t>CR 18  78 74  OF 205</t>
  </si>
  <si>
    <t>TV 13 B  127 21</t>
  </si>
  <si>
    <t>8378</t>
  </si>
  <si>
    <t>2619</t>
  </si>
  <si>
    <t>CR 128 C 143 B 45 BL 31 AP</t>
  </si>
  <si>
    <t>27213</t>
  </si>
  <si>
    <t>21714</t>
  </si>
  <si>
    <t>1471</t>
  </si>
  <si>
    <t>9734</t>
  </si>
  <si>
    <t>9733</t>
  </si>
  <si>
    <t>957</t>
  </si>
  <si>
    <t>4777</t>
  </si>
  <si>
    <t>4789</t>
  </si>
  <si>
    <t>4788</t>
  </si>
  <si>
    <t>3148</t>
  </si>
  <si>
    <t>6720</t>
  </si>
  <si>
    <t>6724</t>
  </si>
  <si>
    <t>CL 49 AA 77 C  54</t>
  </si>
  <si>
    <t>847</t>
  </si>
  <si>
    <t>CL 26 B 72 59</t>
  </si>
  <si>
    <t>759</t>
  </si>
  <si>
    <t>760</t>
  </si>
  <si>
    <t>2590</t>
  </si>
  <si>
    <t>2574</t>
  </si>
  <si>
    <t>2576</t>
  </si>
  <si>
    <t>2581</t>
  </si>
  <si>
    <t>2592</t>
  </si>
  <si>
    <t>2578</t>
  </si>
  <si>
    <t>2579</t>
  </si>
  <si>
    <t>2582</t>
  </si>
  <si>
    <t>2589</t>
  </si>
  <si>
    <t>2593</t>
  </si>
  <si>
    <t>2573</t>
  </si>
  <si>
    <t>2585</t>
  </si>
  <si>
    <t>2586</t>
  </si>
  <si>
    <t>2583</t>
  </si>
  <si>
    <t>2575</t>
  </si>
  <si>
    <t>2588</t>
  </si>
  <si>
    <t>2591</t>
  </si>
  <si>
    <t>2584</t>
  </si>
  <si>
    <t>2577</t>
  </si>
  <si>
    <t>2587</t>
  </si>
  <si>
    <t>9868</t>
  </si>
  <si>
    <t>13809</t>
  </si>
  <si>
    <t>CL 17  50 24</t>
  </si>
  <si>
    <t>51489</t>
  </si>
  <si>
    <t>27072</t>
  </si>
  <si>
    <t>CL 32F  63A   117</t>
  </si>
  <si>
    <t>17481</t>
  </si>
  <si>
    <t>9971</t>
  </si>
  <si>
    <t>225950</t>
  </si>
  <si>
    <t xml:space="preserve">CR 35 A 15 B 35 ED PRISMA  </t>
  </si>
  <si>
    <t>8906</t>
  </si>
  <si>
    <t>CALLE 1 SUR 50F 23</t>
  </si>
  <si>
    <t>174542</t>
  </si>
  <si>
    <t>115580</t>
  </si>
  <si>
    <t>4917</t>
  </si>
  <si>
    <t>662590</t>
  </si>
  <si>
    <t>75532</t>
  </si>
  <si>
    <t>48790</t>
  </si>
  <si>
    <t>CL 17  20 21</t>
  </si>
  <si>
    <t>166344</t>
  </si>
  <si>
    <t>CRA 42 1 03</t>
  </si>
  <si>
    <t>49072</t>
  </si>
  <si>
    <t>49071</t>
  </si>
  <si>
    <t>34963</t>
  </si>
  <si>
    <t>15972</t>
  </si>
  <si>
    <t>33111</t>
  </si>
  <si>
    <t>85399</t>
  </si>
  <si>
    <t>67060</t>
  </si>
  <si>
    <t>67061</t>
  </si>
  <si>
    <t>8892</t>
  </si>
  <si>
    <t>44769</t>
  </si>
  <si>
    <t xml:space="preserve">CR 7 27 18 PI 19   </t>
  </si>
  <si>
    <t>109842</t>
  </si>
  <si>
    <t>11248</t>
  </si>
  <si>
    <t>103378</t>
  </si>
  <si>
    <t>103291</t>
  </si>
  <si>
    <t>103799</t>
  </si>
  <si>
    <t>103839</t>
  </si>
  <si>
    <t>608738</t>
  </si>
  <si>
    <t>7263481</t>
  </si>
  <si>
    <t>CRA 27 11 65</t>
  </si>
  <si>
    <t>1600003906</t>
  </si>
  <si>
    <t>35029</t>
  </si>
  <si>
    <t>6721</t>
  </si>
  <si>
    <t>6723</t>
  </si>
  <si>
    <t>CR 50  45 48 P 2</t>
  </si>
  <si>
    <t>61128</t>
  </si>
  <si>
    <t>CR 50  40 58</t>
  </si>
  <si>
    <t>88067</t>
  </si>
  <si>
    <t>40005</t>
  </si>
  <si>
    <t>15974</t>
  </si>
  <si>
    <t>15973</t>
  </si>
  <si>
    <t>15975</t>
  </si>
  <si>
    <t>314674</t>
  </si>
  <si>
    <t>CL 31 44 167</t>
  </si>
  <si>
    <t>11780</t>
  </si>
  <si>
    <t>85397</t>
  </si>
  <si>
    <t>85402</t>
  </si>
  <si>
    <t>CR 48  17  81</t>
  </si>
  <si>
    <t>78789</t>
  </si>
  <si>
    <t>31831</t>
  </si>
  <si>
    <t>31833</t>
  </si>
  <si>
    <t>353693</t>
  </si>
  <si>
    <t>CL 10  43 E 44</t>
  </si>
  <si>
    <t>592148</t>
  </si>
  <si>
    <t>31834</t>
  </si>
  <si>
    <t>677</t>
  </si>
  <si>
    <t>336748</t>
  </si>
  <si>
    <t>186963</t>
  </si>
  <si>
    <t>TV 54  21 C 39 AN BOSQUE</t>
  </si>
  <si>
    <t>451335</t>
  </si>
  <si>
    <t>18317</t>
  </si>
  <si>
    <t>18316</t>
  </si>
  <si>
    <t>AV CL  80  116 B 61</t>
  </si>
  <si>
    <t>45915</t>
  </si>
  <si>
    <t>23659</t>
  </si>
  <si>
    <t>105283</t>
  </si>
  <si>
    <t>105284</t>
  </si>
  <si>
    <t>105616</t>
  </si>
  <si>
    <t>105270</t>
  </si>
  <si>
    <t>104085</t>
  </si>
  <si>
    <t>105281</t>
  </si>
  <si>
    <t>105282</t>
  </si>
  <si>
    <t>105268</t>
  </si>
  <si>
    <t>136756</t>
  </si>
  <si>
    <t>623081</t>
  </si>
  <si>
    <t>51270</t>
  </si>
  <si>
    <t>621975</t>
  </si>
  <si>
    <t>621998</t>
  </si>
  <si>
    <t>623106</t>
  </si>
  <si>
    <t>621977</t>
  </si>
  <si>
    <t>619209</t>
  </si>
  <si>
    <t>96057</t>
  </si>
  <si>
    <t>96058</t>
  </si>
  <si>
    <t>96035</t>
  </si>
  <si>
    <t>1163570673</t>
  </si>
  <si>
    <t>1163551779</t>
  </si>
  <si>
    <t>23113</t>
  </si>
  <si>
    <t>530189</t>
  </si>
  <si>
    <t>22641</t>
  </si>
  <si>
    <t>CR 75  26 67</t>
  </si>
  <si>
    <t>18670</t>
  </si>
  <si>
    <t>6722</t>
  </si>
  <si>
    <t>31836</t>
  </si>
  <si>
    <t>48974</t>
  </si>
  <si>
    <t>88066</t>
  </si>
  <si>
    <t>13841</t>
  </si>
  <si>
    <t>13808</t>
  </si>
  <si>
    <t>36858</t>
  </si>
  <si>
    <t>36855</t>
  </si>
  <si>
    <t>36856</t>
  </si>
  <si>
    <t>11728</t>
  </si>
  <si>
    <t>2082</t>
  </si>
  <si>
    <t>CR 51 108 16</t>
  </si>
  <si>
    <t>1114</t>
  </si>
  <si>
    <t>6122</t>
  </si>
  <si>
    <t>38</t>
  </si>
  <si>
    <t>111713</t>
  </si>
  <si>
    <t>44768</t>
  </si>
  <si>
    <t>CL 20  14 54</t>
  </si>
  <si>
    <t>30652454</t>
  </si>
  <si>
    <t>5526</t>
  </si>
  <si>
    <t>622720</t>
  </si>
  <si>
    <t>51432</t>
  </si>
  <si>
    <t>CL 13 A SUR 52 57</t>
  </si>
  <si>
    <t>CR 43 14 130</t>
  </si>
  <si>
    <t>100</t>
  </si>
  <si>
    <t>CR 35 A 15 B 35 PISO 96</t>
  </si>
  <si>
    <t>24704</t>
  </si>
  <si>
    <t>4247</t>
  </si>
  <si>
    <t>4403</t>
  </si>
  <si>
    <t>AUTOPISTA NORTE 114 44 OFC 604</t>
  </si>
  <si>
    <t>BOGOTA</t>
  </si>
  <si>
    <t>4252</t>
  </si>
  <si>
    <t>24901</t>
  </si>
  <si>
    <t>CL 114 6 A 92 OF D502</t>
  </si>
  <si>
    <t>24413</t>
  </si>
  <si>
    <t>968</t>
  </si>
  <si>
    <t>3863</t>
  </si>
  <si>
    <t>CR 35 A 15 B 35 ED PRISMA</t>
  </si>
  <si>
    <t>CL 19 42 152</t>
  </si>
  <si>
    <t>21058</t>
  </si>
  <si>
    <t>ACREEDOR EXTERNO</t>
  </si>
  <si>
    <t>CR 43  82 209</t>
  </si>
  <si>
    <t>CL 7D  43A  99</t>
  </si>
  <si>
    <t>CR 58   79 295 AP 5 A</t>
  </si>
  <si>
    <t>CR 35A VIA LAS PALMAS 15B 35</t>
  </si>
  <si>
    <t>CONSORCIADO</t>
  </si>
  <si>
    <t>CL 57 13 96</t>
  </si>
  <si>
    <t>CL 114 6 A 92</t>
  </si>
  <si>
    <t>CL 79  75  342</t>
  </si>
  <si>
    <t>CR 51 80 263 P2</t>
  </si>
  <si>
    <t>VIA LA CARO CAJICA 4 9 KM</t>
  </si>
  <si>
    <t>CAJICA</t>
  </si>
  <si>
    <t>CL 73   VIA 40 227</t>
  </si>
  <si>
    <t>CL 91 71 32</t>
  </si>
  <si>
    <t xml:space="preserve">CL 8   7 39 </t>
  </si>
  <si>
    <t>PUERTO COLOMBIA</t>
  </si>
  <si>
    <t>CL 68  41 25</t>
  </si>
  <si>
    <t>CL 47D   26 100 AP 372 C</t>
  </si>
  <si>
    <t>CLE 6 SUR  14 B 22</t>
  </si>
  <si>
    <t>12462</t>
  </si>
  <si>
    <t>12463</t>
  </si>
  <si>
    <t>CR 8A 99 51 TO A</t>
  </si>
  <si>
    <t>CR 43 A 19 A 87 L072</t>
  </si>
  <si>
    <t>903</t>
  </si>
  <si>
    <t>506</t>
  </si>
  <si>
    <t>CR 48 A  57 SUR 30</t>
  </si>
  <si>
    <t>62693</t>
  </si>
  <si>
    <t>GUADALUPE</t>
  </si>
  <si>
    <t>CR 65 A 13 57</t>
  </si>
  <si>
    <t>6265</t>
  </si>
  <si>
    <t>6452</t>
  </si>
  <si>
    <t>7046</t>
  </si>
  <si>
    <t>7198</t>
  </si>
  <si>
    <t>7850</t>
  </si>
  <si>
    <t>8210</t>
  </si>
  <si>
    <t>8470</t>
  </si>
  <si>
    <t>3186</t>
  </si>
  <si>
    <t>3271</t>
  </si>
  <si>
    <t>3399</t>
  </si>
  <si>
    <t>CL 29D  55 250</t>
  </si>
  <si>
    <t>3367</t>
  </si>
  <si>
    <t>710</t>
  </si>
  <si>
    <t>735</t>
  </si>
  <si>
    <t>KM 27  AUT MEDELLIN BGTA</t>
  </si>
  <si>
    <t>70629</t>
  </si>
  <si>
    <t>342</t>
  </si>
  <si>
    <t>371</t>
  </si>
  <si>
    <t>438</t>
  </si>
  <si>
    <t>468</t>
  </si>
  <si>
    <t>4301</t>
  </si>
  <si>
    <t>4302</t>
  </si>
  <si>
    <t>4313</t>
  </si>
  <si>
    <t>4314</t>
  </si>
  <si>
    <t>4315</t>
  </si>
  <si>
    <t>4345</t>
  </si>
  <si>
    <t>4346</t>
  </si>
  <si>
    <t>4344</t>
  </si>
  <si>
    <t>4371</t>
  </si>
  <si>
    <t>4369</t>
  </si>
  <si>
    <t>4370</t>
  </si>
  <si>
    <t>4394</t>
  </si>
  <si>
    <t>4417</t>
  </si>
  <si>
    <t>4418</t>
  </si>
  <si>
    <t>62230</t>
  </si>
  <si>
    <t>62229</t>
  </si>
  <si>
    <t>CL 30  40 21</t>
  </si>
  <si>
    <t>995</t>
  </si>
  <si>
    <t>1100</t>
  </si>
  <si>
    <t>1203</t>
  </si>
  <si>
    <t>CL 41  48 49</t>
  </si>
  <si>
    <t>1014979</t>
  </si>
  <si>
    <t>1015186</t>
  </si>
  <si>
    <t>CR 50 100 B SUR 340</t>
  </si>
  <si>
    <t>224</t>
  </si>
  <si>
    <t>364</t>
  </si>
  <si>
    <t>CR 34 8 A 53</t>
  </si>
  <si>
    <t>16526</t>
  </si>
  <si>
    <t>526294</t>
  </si>
  <si>
    <t>526293</t>
  </si>
  <si>
    <t>CR 50 CL 79 SUR 101 IN 66</t>
  </si>
  <si>
    <t>4775</t>
  </si>
  <si>
    <t>4972</t>
  </si>
  <si>
    <t>5067</t>
  </si>
  <si>
    <t>1851</t>
  </si>
  <si>
    <t>1895</t>
  </si>
  <si>
    <t>1957</t>
  </si>
  <si>
    <t>2072</t>
  </si>
  <si>
    <t>2161</t>
  </si>
  <si>
    <t>2204</t>
  </si>
  <si>
    <t>2270</t>
  </si>
  <si>
    <t>2376</t>
  </si>
  <si>
    <t>2430</t>
  </si>
  <si>
    <t>2479</t>
  </si>
  <si>
    <t>CL 30 C  72 A 35</t>
  </si>
  <si>
    <t>1430</t>
  </si>
  <si>
    <t>1515</t>
  </si>
  <si>
    <t>KM 30 VIS SUROESTE CAMILO C</t>
  </si>
  <si>
    <t>AMAGA</t>
  </si>
  <si>
    <t>10233</t>
  </si>
  <si>
    <t>CL 143  47 60 OF 202</t>
  </si>
  <si>
    <t>1049</t>
  </si>
  <si>
    <t>CR 75D A 2B SUR 50 INT 106</t>
  </si>
  <si>
    <t>1951</t>
  </si>
  <si>
    <t>1968</t>
  </si>
  <si>
    <t>2052</t>
  </si>
  <si>
    <t>CL 127 D BIS  54 46</t>
  </si>
  <si>
    <t>254</t>
  </si>
  <si>
    <t>257</t>
  </si>
  <si>
    <t>265</t>
  </si>
  <si>
    <t>298</t>
  </si>
  <si>
    <t>402</t>
  </si>
  <si>
    <t>460</t>
  </si>
  <si>
    <t>465</t>
  </si>
  <si>
    <t>423</t>
  </si>
  <si>
    <t>3384</t>
  </si>
  <si>
    <t>3394</t>
  </si>
  <si>
    <t>3467</t>
  </si>
  <si>
    <t>3472</t>
  </si>
  <si>
    <t>3490</t>
  </si>
  <si>
    <t>3521</t>
  </si>
  <si>
    <t>3550</t>
  </si>
  <si>
    <t>3615</t>
  </si>
  <si>
    <t>3637</t>
  </si>
  <si>
    <t>3758</t>
  </si>
  <si>
    <t>810</t>
  </si>
  <si>
    <t>863</t>
  </si>
  <si>
    <t>CL 30 C 43 C 17</t>
  </si>
  <si>
    <t>214</t>
  </si>
  <si>
    <t>228</t>
  </si>
  <si>
    <t>242</t>
  </si>
  <si>
    <t>262</t>
  </si>
  <si>
    <t>278</t>
  </si>
  <si>
    <t>299</t>
  </si>
  <si>
    <t>CL 39 45 30</t>
  </si>
  <si>
    <t>259</t>
  </si>
  <si>
    <t>260</t>
  </si>
  <si>
    <t>CR 43 B 22 A 12</t>
  </si>
  <si>
    <t>TV 39  72 79 INT 201</t>
  </si>
  <si>
    <t>180</t>
  </si>
  <si>
    <t>191</t>
  </si>
  <si>
    <t>227</t>
  </si>
  <si>
    <t>243</t>
  </si>
  <si>
    <t>276</t>
  </si>
  <si>
    <t>288</t>
  </si>
  <si>
    <t>282</t>
  </si>
  <si>
    <t>304</t>
  </si>
  <si>
    <t>CL 7 39 210</t>
  </si>
  <si>
    <t xml:space="preserve">CL 52 47 28 </t>
  </si>
  <si>
    <t>CR 53 73 SUR  40IN 2408</t>
  </si>
  <si>
    <t>212</t>
  </si>
  <si>
    <t>253</t>
  </si>
  <si>
    <t>271</t>
  </si>
  <si>
    <t>337</t>
  </si>
  <si>
    <t>CR 45  114 SUR 65</t>
  </si>
  <si>
    <t>CR 49  78 A SUR 119</t>
  </si>
  <si>
    <t>CL 41  52 28</t>
  </si>
  <si>
    <t xml:space="preserve">CHIGORODO </t>
  </si>
  <si>
    <t>CL 10 SUR  50 FF 28 OF 407</t>
  </si>
  <si>
    <t>CR 43 A  7  50 A</t>
  </si>
  <si>
    <t>11861</t>
  </si>
  <si>
    <t>CL 24  45 06</t>
  </si>
  <si>
    <t>5462</t>
  </si>
  <si>
    <t>5189</t>
  </si>
  <si>
    <t>CL 10 10 B 15</t>
  </si>
  <si>
    <t xml:space="preserve">BARRANQUILLA </t>
  </si>
  <si>
    <t>94</t>
  </si>
  <si>
    <t>CL 106  109 67</t>
  </si>
  <si>
    <t>APARTADO</t>
  </si>
  <si>
    <t>C 72 N 12 65 OF 901</t>
  </si>
  <si>
    <t>CL 72  12 65 P 9</t>
  </si>
  <si>
    <t>CL 145  19 37 AP 504</t>
  </si>
  <si>
    <t>174</t>
  </si>
  <si>
    <t>181</t>
  </si>
  <si>
    <t xml:space="preserve">CL 11 15 A 27 </t>
  </si>
  <si>
    <t>844</t>
  </si>
  <si>
    <t>CL 93 B 18 45 OF 304</t>
  </si>
  <si>
    <t>CL 81 106 AP 103</t>
  </si>
  <si>
    <t xml:space="preserve">CR 24 40 69 BRR LA SOLEDAD </t>
  </si>
  <si>
    <t>1415</t>
  </si>
  <si>
    <t>CL 64 9 28 OF 103</t>
  </si>
  <si>
    <t xml:space="preserve">BRR STA BARBARA CL 125 19A 52 </t>
  </si>
  <si>
    <t>CR 62 64 75 T 2</t>
  </si>
  <si>
    <t xml:space="preserve">TV 23 87 95 AP 301 </t>
  </si>
  <si>
    <t>222</t>
  </si>
  <si>
    <t>CLE 11 16 20</t>
  </si>
  <si>
    <t>12409</t>
  </si>
  <si>
    <t>12439</t>
  </si>
  <si>
    <t>12719</t>
  </si>
  <si>
    <t>CL 132 A 154 11</t>
  </si>
  <si>
    <t>2262763</t>
  </si>
  <si>
    <t>CL 116 9 32</t>
  </si>
  <si>
    <t>740</t>
  </si>
  <si>
    <t>743</t>
  </si>
  <si>
    <t>745</t>
  </si>
  <si>
    <t>747</t>
  </si>
  <si>
    <t>1238</t>
  </si>
  <si>
    <t>CL 174 54 B 51 IN 11 BRR VILLA</t>
  </si>
  <si>
    <t>CR 44 131 49</t>
  </si>
  <si>
    <t>696</t>
  </si>
  <si>
    <t>CR 74 65A 57</t>
  </si>
  <si>
    <t>37476</t>
  </si>
  <si>
    <t>37618</t>
  </si>
  <si>
    <t>CL 152 A 7 C 84</t>
  </si>
  <si>
    <t>CR 106 65 12  PN</t>
  </si>
  <si>
    <t>CLL  26  59 65</t>
  </si>
  <si>
    <t>CL 15  72 72 BRR VILLA ALCASIA</t>
  </si>
  <si>
    <t>7407534</t>
  </si>
  <si>
    <t>CR CENTRAL NORTE</t>
  </si>
  <si>
    <t>TOCANCIPA</t>
  </si>
  <si>
    <t>26858</t>
  </si>
  <si>
    <t>KM 22 AUT NORTE VIA TOCANCIPA</t>
  </si>
  <si>
    <t>5486</t>
  </si>
  <si>
    <t>5530</t>
  </si>
  <si>
    <t>5643</t>
  </si>
  <si>
    <t>5988</t>
  </si>
  <si>
    <t>6187</t>
  </si>
  <si>
    <t xml:space="preserve">CL 119 14 A 26 OF 404 </t>
  </si>
  <si>
    <t>7750</t>
  </si>
  <si>
    <t>7753</t>
  </si>
  <si>
    <t>7754</t>
  </si>
  <si>
    <t>7799</t>
  </si>
  <si>
    <t>7845</t>
  </si>
  <si>
    <t>7906</t>
  </si>
  <si>
    <t>8129</t>
  </si>
  <si>
    <t>CR 129 17 F 54 BRR FONTIBON HB</t>
  </si>
  <si>
    <t>5126</t>
  </si>
  <si>
    <t>5138</t>
  </si>
  <si>
    <t>5139</t>
  </si>
  <si>
    <t>CR 25  18 42</t>
  </si>
  <si>
    <t>36424</t>
  </si>
  <si>
    <t>36589</t>
  </si>
  <si>
    <t>36925</t>
  </si>
  <si>
    <t>36987</t>
  </si>
  <si>
    <t>37116</t>
  </si>
  <si>
    <t>37277</t>
  </si>
  <si>
    <t>CL 128 B 57 C 6</t>
  </si>
  <si>
    <t>1373</t>
  </si>
  <si>
    <t>1407</t>
  </si>
  <si>
    <t>1408</t>
  </si>
  <si>
    <t>1496</t>
  </si>
  <si>
    <t>1748</t>
  </si>
  <si>
    <t>1822</t>
  </si>
  <si>
    <t>1952</t>
  </si>
  <si>
    <t xml:space="preserve">CL 17 22 30 </t>
  </si>
  <si>
    <t>30344</t>
  </si>
  <si>
    <t>30345</t>
  </si>
  <si>
    <t>30346</t>
  </si>
  <si>
    <t>30472</t>
  </si>
  <si>
    <t>30473</t>
  </si>
  <si>
    <t>30474</t>
  </si>
  <si>
    <t>26938</t>
  </si>
  <si>
    <t>26890</t>
  </si>
  <si>
    <t>27050</t>
  </si>
  <si>
    <t>27277</t>
  </si>
  <si>
    <t>28675</t>
  </si>
  <si>
    <t>CL 90  19 A 46 PI 7</t>
  </si>
  <si>
    <t>18536</t>
  </si>
  <si>
    <t>CR 49 A  48 SUR 100</t>
  </si>
  <si>
    <t>2773</t>
  </si>
  <si>
    <t>2779</t>
  </si>
  <si>
    <t>2908</t>
  </si>
  <si>
    <t>3462</t>
  </si>
  <si>
    <t>4041</t>
  </si>
  <si>
    <t>8572</t>
  </si>
  <si>
    <t>8819</t>
  </si>
  <si>
    <t>8843</t>
  </si>
  <si>
    <t>8854</t>
  </si>
  <si>
    <t>8943</t>
  </si>
  <si>
    <t>30520</t>
  </si>
  <si>
    <t>30877</t>
  </si>
  <si>
    <t>9060</t>
  </si>
  <si>
    <t>9100</t>
  </si>
  <si>
    <t>9099</t>
  </si>
  <si>
    <t>9191</t>
  </si>
  <si>
    <t>9359</t>
  </si>
  <si>
    <t>32167</t>
  </si>
  <si>
    <t>32168</t>
  </si>
  <si>
    <t>32169</t>
  </si>
  <si>
    <t>32963</t>
  </si>
  <si>
    <t>33000</t>
  </si>
  <si>
    <t>33001</t>
  </si>
  <si>
    <t>KILOMETRO 15 AUTOPISTA MEDELLÍ</t>
  </si>
  <si>
    <t>33778</t>
  </si>
  <si>
    <t>CL 43 A  84 84</t>
  </si>
  <si>
    <t>4074</t>
  </si>
  <si>
    <t>CL 186  32 85</t>
  </si>
  <si>
    <t>2112</t>
  </si>
  <si>
    <t>DG 17 25 92</t>
  </si>
  <si>
    <t>33034</t>
  </si>
  <si>
    <t>33800</t>
  </si>
  <si>
    <t>CR 11 A  94 76</t>
  </si>
  <si>
    <t>261425898</t>
  </si>
  <si>
    <t>261452097</t>
  </si>
  <si>
    <t xml:space="preserve">CL 15 19A 01 </t>
  </si>
  <si>
    <t>170005</t>
  </si>
  <si>
    <t>170281</t>
  </si>
  <si>
    <t>170292</t>
  </si>
  <si>
    <t>170467</t>
  </si>
  <si>
    <t>170665</t>
  </si>
  <si>
    <t>170667</t>
  </si>
  <si>
    <t>170668</t>
  </si>
  <si>
    <t>171350</t>
  </si>
  <si>
    <t>171394</t>
  </si>
  <si>
    <t>171594</t>
  </si>
  <si>
    <t>171595</t>
  </si>
  <si>
    <t>175701</t>
  </si>
  <si>
    <t>CL 127 20 85</t>
  </si>
  <si>
    <t>3678</t>
  </si>
  <si>
    <t>3679</t>
  </si>
  <si>
    <t>66810</t>
  </si>
  <si>
    <t>67099</t>
  </si>
  <si>
    <t>67647</t>
  </si>
  <si>
    <t>CL 98 22 64  OF 601</t>
  </si>
  <si>
    <t>2305</t>
  </si>
  <si>
    <t>2317</t>
  </si>
  <si>
    <t>2346</t>
  </si>
  <si>
    <t>2347</t>
  </si>
  <si>
    <t>2364</t>
  </si>
  <si>
    <t>2397</t>
  </si>
  <si>
    <t>2407</t>
  </si>
  <si>
    <t>CR 9 72 61 OFC 501</t>
  </si>
  <si>
    <t>13017</t>
  </si>
  <si>
    <t>13011</t>
  </si>
  <si>
    <t>13025</t>
  </si>
  <si>
    <t>13045</t>
  </si>
  <si>
    <t>13046</t>
  </si>
  <si>
    <t>13097</t>
  </si>
  <si>
    <t>TV 16 H BIS 49 A 46 SUR</t>
  </si>
  <si>
    <t>1607</t>
  </si>
  <si>
    <t xml:space="preserve">CR 41 C  5 B   43 </t>
  </si>
  <si>
    <t>5468</t>
  </si>
  <si>
    <t>5491</t>
  </si>
  <si>
    <t>5490</t>
  </si>
  <si>
    <t>5690</t>
  </si>
  <si>
    <t>5720</t>
  </si>
  <si>
    <t>5796</t>
  </si>
  <si>
    <t>5914</t>
  </si>
  <si>
    <t>CR 27  47 A 35</t>
  </si>
  <si>
    <t>15397</t>
  </si>
  <si>
    <t>15459</t>
  </si>
  <si>
    <t>CR 84 A 75 97</t>
  </si>
  <si>
    <t>CR 10 B 134 A 35 OF 401</t>
  </si>
  <si>
    <t>CR 6 58 49 OF 202</t>
  </si>
  <si>
    <t>CL 64 A 68 G 03</t>
  </si>
  <si>
    <t>1335</t>
  </si>
  <si>
    <t>1336</t>
  </si>
  <si>
    <t>CR 24  12 88</t>
  </si>
  <si>
    <t>12366</t>
  </si>
  <si>
    <t>12330</t>
  </si>
  <si>
    <t>12363</t>
  </si>
  <si>
    <t>12364</t>
  </si>
  <si>
    <t>12338</t>
  </si>
  <si>
    <t>12365</t>
  </si>
  <si>
    <t>12403</t>
  </si>
  <si>
    <t>12413</t>
  </si>
  <si>
    <t>12414</t>
  </si>
  <si>
    <t>12424</t>
  </si>
  <si>
    <t>12487</t>
  </si>
  <si>
    <t>12488</t>
  </si>
  <si>
    <t>12489</t>
  </si>
  <si>
    <t>12497</t>
  </si>
  <si>
    <t>12551</t>
  </si>
  <si>
    <t>12565</t>
  </si>
  <si>
    <t>12566</t>
  </si>
  <si>
    <t>12567</t>
  </si>
  <si>
    <t>12479</t>
  </si>
  <si>
    <t>12594</t>
  </si>
  <si>
    <t>12595</t>
  </si>
  <si>
    <t>12596</t>
  </si>
  <si>
    <t>12630</t>
  </si>
  <si>
    <t>12742</t>
  </si>
  <si>
    <t>13012</t>
  </si>
  <si>
    <t>VDA LA PUNTA LO C7</t>
  </si>
  <si>
    <t>TENJO</t>
  </si>
  <si>
    <t>15545</t>
  </si>
  <si>
    <t>15546</t>
  </si>
  <si>
    <t>15547</t>
  </si>
  <si>
    <t>15569</t>
  </si>
  <si>
    <t>15577</t>
  </si>
  <si>
    <t>15588</t>
  </si>
  <si>
    <t>15598</t>
  </si>
  <si>
    <t>15708</t>
  </si>
  <si>
    <t>16118</t>
  </si>
  <si>
    <t>CR 34 8 A 15</t>
  </si>
  <si>
    <t>228842</t>
  </si>
  <si>
    <t>VIA ZIPAQUIRA UBATE KM 5</t>
  </si>
  <si>
    <t>COGUA</t>
  </si>
  <si>
    <t>5102</t>
  </si>
  <si>
    <t>5124</t>
  </si>
  <si>
    <t>5277</t>
  </si>
  <si>
    <t>5424</t>
  </si>
  <si>
    <t>5543</t>
  </si>
  <si>
    <t>5751</t>
  </si>
  <si>
    <t>5771</t>
  </si>
  <si>
    <t>VDA LA PUNTA LOTE C7</t>
  </si>
  <si>
    <t>2657</t>
  </si>
  <si>
    <t>2670</t>
  </si>
  <si>
    <t xml:space="preserve">CL 72 20 82 </t>
  </si>
  <si>
    <t>16285</t>
  </si>
  <si>
    <t>16597</t>
  </si>
  <si>
    <t>17271</t>
  </si>
  <si>
    <t>17324</t>
  </si>
  <si>
    <t>18048</t>
  </si>
  <si>
    <t>CL 13 16 07 INT 404</t>
  </si>
  <si>
    <t>20124</t>
  </si>
  <si>
    <t>20280</t>
  </si>
  <si>
    <t>20389</t>
  </si>
  <si>
    <t>20821</t>
  </si>
  <si>
    <t>20822</t>
  </si>
  <si>
    <t>20823</t>
  </si>
  <si>
    <t>20992</t>
  </si>
  <si>
    <t>21038</t>
  </si>
  <si>
    <t>21039</t>
  </si>
  <si>
    <t>21511</t>
  </si>
  <si>
    <t>21512</t>
  </si>
  <si>
    <t>21513</t>
  </si>
  <si>
    <t>21514</t>
  </si>
  <si>
    <t>21532</t>
  </si>
  <si>
    <t>21678</t>
  </si>
  <si>
    <t>21679</t>
  </si>
  <si>
    <t>21680</t>
  </si>
  <si>
    <t>21716</t>
  </si>
  <si>
    <t>21845</t>
  </si>
  <si>
    <t>22087</t>
  </si>
  <si>
    <t>22149</t>
  </si>
  <si>
    <t>22284</t>
  </si>
  <si>
    <t>22461</t>
  </si>
  <si>
    <t>22462</t>
  </si>
  <si>
    <t>23010</t>
  </si>
  <si>
    <t>CRA 36 4B 44</t>
  </si>
  <si>
    <t>56206</t>
  </si>
  <si>
    <t>56271</t>
  </si>
  <si>
    <t>56272</t>
  </si>
  <si>
    <t>CR 9 A  99 02 P 5</t>
  </si>
  <si>
    <t>149460064</t>
  </si>
  <si>
    <t xml:space="preserve">CR 28 A 17 57 </t>
  </si>
  <si>
    <t>18664</t>
  </si>
  <si>
    <t>18665</t>
  </si>
  <si>
    <t>18692</t>
  </si>
  <si>
    <t>18803</t>
  </si>
  <si>
    <t>19174</t>
  </si>
  <si>
    <t>19537</t>
  </si>
  <si>
    <t>CR 15 84 24 OFICINA 218</t>
  </si>
  <si>
    <t>NEIVA</t>
  </si>
  <si>
    <t>2977</t>
  </si>
  <si>
    <t>CR 16  56 55</t>
  </si>
  <si>
    <t>4420</t>
  </si>
  <si>
    <t>CR 72 N 35 B 14 SUR</t>
  </si>
  <si>
    <t>2563</t>
  </si>
  <si>
    <t>2564</t>
  </si>
  <si>
    <t>2565</t>
  </si>
  <si>
    <t>2566</t>
  </si>
  <si>
    <t>2600</t>
  </si>
  <si>
    <t>2601</t>
  </si>
  <si>
    <t>2602</t>
  </si>
  <si>
    <t>2603</t>
  </si>
  <si>
    <t>2467</t>
  </si>
  <si>
    <t>2653</t>
  </si>
  <si>
    <t>2654</t>
  </si>
  <si>
    <t>2655</t>
  </si>
  <si>
    <t>48223</t>
  </si>
  <si>
    <t>48227</t>
  </si>
  <si>
    <t>48611</t>
  </si>
  <si>
    <t>48739</t>
  </si>
  <si>
    <t>48980</t>
  </si>
  <si>
    <t>49168</t>
  </si>
  <si>
    <t>49958</t>
  </si>
  <si>
    <t>49960</t>
  </si>
  <si>
    <t>50129</t>
  </si>
  <si>
    <t>50130</t>
  </si>
  <si>
    <t>50132</t>
  </si>
  <si>
    <t>50385</t>
  </si>
  <si>
    <t>50739</t>
  </si>
  <si>
    <t>CR 68  23 52</t>
  </si>
  <si>
    <t>33723</t>
  </si>
  <si>
    <t>AUT MLLIN EN 2.4 KM AL OCCIDEN</t>
  </si>
  <si>
    <t>18413</t>
  </si>
  <si>
    <t>18769</t>
  </si>
  <si>
    <t>18770</t>
  </si>
  <si>
    <t>18771</t>
  </si>
  <si>
    <t>18837</t>
  </si>
  <si>
    <t>19080</t>
  </si>
  <si>
    <t>19127</t>
  </si>
  <si>
    <t>19128</t>
  </si>
  <si>
    <t>AUT SUR  71 75</t>
  </si>
  <si>
    <t>68128</t>
  </si>
  <si>
    <t>68192</t>
  </si>
  <si>
    <t>68497</t>
  </si>
  <si>
    <t>68812</t>
  </si>
  <si>
    <t>72576</t>
  </si>
  <si>
    <t>72577</t>
  </si>
  <si>
    <t>73488</t>
  </si>
  <si>
    <t>73620</t>
  </si>
  <si>
    <t>74141</t>
  </si>
  <si>
    <t>78564</t>
  </si>
  <si>
    <t>121355370</t>
  </si>
  <si>
    <t>121355567</t>
  </si>
  <si>
    <t>121355568</t>
  </si>
  <si>
    <t>121355569</t>
  </si>
  <si>
    <t>121355604</t>
  </si>
  <si>
    <t>121355720</t>
  </si>
  <si>
    <t>121355806</t>
  </si>
  <si>
    <t>121355807</t>
  </si>
  <si>
    <t>121356012</t>
  </si>
  <si>
    <t>121356042</t>
  </si>
  <si>
    <t>121356141</t>
  </si>
  <si>
    <t>121356142</t>
  </si>
  <si>
    <t>121355313</t>
  </si>
  <si>
    <t>121355371</t>
  </si>
  <si>
    <t>121356187</t>
  </si>
  <si>
    <t>121356396</t>
  </si>
  <si>
    <t>121356186</t>
  </si>
  <si>
    <t>121356940</t>
  </si>
  <si>
    <t>121356941</t>
  </si>
  <si>
    <t>121357022</t>
  </si>
  <si>
    <t>121357091</t>
  </si>
  <si>
    <t>121357257</t>
  </si>
  <si>
    <t>121357319</t>
  </si>
  <si>
    <t>121357320</t>
  </si>
  <si>
    <t>121357495</t>
  </si>
  <si>
    <t>121357540</t>
  </si>
  <si>
    <t>121357712</t>
  </si>
  <si>
    <t>121358686</t>
  </si>
  <si>
    <t>121358927</t>
  </si>
  <si>
    <t>121356629</t>
  </si>
  <si>
    <t>121359193</t>
  </si>
  <si>
    <t>121359468</t>
  </si>
  <si>
    <t>121359964</t>
  </si>
  <si>
    <t>121359965</t>
  </si>
  <si>
    <t>121360075</t>
  </si>
  <si>
    <t>121360308</t>
  </si>
  <si>
    <t>121360573</t>
  </si>
  <si>
    <t>121360803</t>
  </si>
  <si>
    <t>121360050</t>
  </si>
  <si>
    <t>121360917</t>
  </si>
  <si>
    <t>121361003</t>
  </si>
  <si>
    <t>121361451</t>
  </si>
  <si>
    <t>121361701</t>
  </si>
  <si>
    <t>121361452</t>
  </si>
  <si>
    <t>121361840</t>
  </si>
  <si>
    <t>121362023</t>
  </si>
  <si>
    <t>121362310</t>
  </si>
  <si>
    <t>121362469</t>
  </si>
  <si>
    <t>121362624</t>
  </si>
  <si>
    <t>121362923</t>
  </si>
  <si>
    <t>121362689</t>
  </si>
  <si>
    <t>121362922</t>
  </si>
  <si>
    <t>121363151</t>
  </si>
  <si>
    <t>121363323</t>
  </si>
  <si>
    <t>121363152</t>
  </si>
  <si>
    <t>121367142</t>
  </si>
  <si>
    <t>121367404</t>
  </si>
  <si>
    <t>121367842</t>
  </si>
  <si>
    <t>121369729</t>
  </si>
  <si>
    <t>121372446</t>
  </si>
  <si>
    <t>121373022</t>
  </si>
  <si>
    <t>0121374475</t>
  </si>
  <si>
    <t>121374904</t>
  </si>
  <si>
    <t>121376222</t>
  </si>
  <si>
    <t>121386937</t>
  </si>
  <si>
    <t>121388694</t>
  </si>
  <si>
    <t>121383897</t>
  </si>
  <si>
    <t>CL 63D 71A 52</t>
  </si>
  <si>
    <t>87822</t>
  </si>
  <si>
    <t>88369</t>
  </si>
  <si>
    <t>88934</t>
  </si>
  <si>
    <t>89185</t>
  </si>
  <si>
    <t>89991</t>
  </si>
  <si>
    <t>90689</t>
  </si>
  <si>
    <t>AV CORPAS 157 A 60 SUBA</t>
  </si>
  <si>
    <t>6583</t>
  </si>
  <si>
    <t>6619</t>
  </si>
  <si>
    <t>6704</t>
  </si>
  <si>
    <t>CL 65 7 44</t>
  </si>
  <si>
    <t>32769</t>
  </si>
  <si>
    <t>CL 82  11 37 P 7</t>
  </si>
  <si>
    <t>87857</t>
  </si>
  <si>
    <t>CR 1  76A  91</t>
  </si>
  <si>
    <t>967008</t>
  </si>
  <si>
    <t>CR 91 127 A 28</t>
  </si>
  <si>
    <t>12236</t>
  </si>
  <si>
    <t>12257</t>
  </si>
  <si>
    <t>CL 20  43 A 52</t>
  </si>
  <si>
    <t>4682</t>
  </si>
  <si>
    <t>4693</t>
  </si>
  <si>
    <t>4694</t>
  </si>
  <si>
    <t>4718</t>
  </si>
  <si>
    <t>4955</t>
  </si>
  <si>
    <t>4976</t>
  </si>
  <si>
    <t>5006</t>
  </si>
  <si>
    <t>5007</t>
  </si>
  <si>
    <t>5011</t>
  </si>
  <si>
    <t>5128</t>
  </si>
  <si>
    <t>5153</t>
  </si>
  <si>
    <t>5154</t>
  </si>
  <si>
    <t>5208</t>
  </si>
  <si>
    <t>5209</t>
  </si>
  <si>
    <t>5238</t>
  </si>
  <si>
    <t>5239</t>
  </si>
  <si>
    <t>5237</t>
  </si>
  <si>
    <t>6629</t>
  </si>
  <si>
    <t>8473</t>
  </si>
  <si>
    <t>14133</t>
  </si>
  <si>
    <t>14134</t>
  </si>
  <si>
    <t>CR 106 19 29 BRR FONTIBON</t>
  </si>
  <si>
    <t>6750</t>
  </si>
  <si>
    <t>6784</t>
  </si>
  <si>
    <t>AV CR 40 24A 35</t>
  </si>
  <si>
    <t>8007</t>
  </si>
  <si>
    <t>8008</t>
  </si>
  <si>
    <t>8031</t>
  </si>
  <si>
    <t>8075</t>
  </si>
  <si>
    <t>8107</t>
  </si>
  <si>
    <t>8128</t>
  </si>
  <si>
    <t>132628750</t>
  </si>
  <si>
    <t>132630313</t>
  </si>
  <si>
    <t>132631898</t>
  </si>
  <si>
    <t>132634552</t>
  </si>
  <si>
    <t>132636126</t>
  </si>
  <si>
    <t>132637753</t>
  </si>
  <si>
    <t>132639529</t>
  </si>
  <si>
    <t>132641261</t>
  </si>
  <si>
    <t>132642508</t>
  </si>
  <si>
    <t>132644136</t>
  </si>
  <si>
    <t>196400640</t>
  </si>
  <si>
    <t>196400740</t>
  </si>
  <si>
    <t>CR 64 B  49 A 30</t>
  </si>
  <si>
    <t>20078</t>
  </si>
  <si>
    <t>1001101552</t>
  </si>
  <si>
    <t>1001143755</t>
  </si>
  <si>
    <t>1001143777</t>
  </si>
  <si>
    <t>1001143778</t>
  </si>
  <si>
    <t>1001143891</t>
  </si>
  <si>
    <t>1001143892</t>
  </si>
  <si>
    <t>1001145401</t>
  </si>
  <si>
    <t>1001145586</t>
  </si>
  <si>
    <t>1001145590</t>
  </si>
  <si>
    <t>1001145596</t>
  </si>
  <si>
    <t>1001145598</t>
  </si>
  <si>
    <t>1001146039</t>
  </si>
  <si>
    <t>1001152939</t>
  </si>
  <si>
    <t>1001156193</t>
  </si>
  <si>
    <t>1001156194</t>
  </si>
  <si>
    <t>1001164577</t>
  </si>
  <si>
    <t>CL 22 40 99</t>
  </si>
  <si>
    <t>175226018</t>
  </si>
  <si>
    <t>CR 14 A 119 83 OF 103</t>
  </si>
  <si>
    <t>2237147</t>
  </si>
  <si>
    <t>601</t>
  </si>
  <si>
    <t>CL 70A  57 36</t>
  </si>
  <si>
    <t>6199</t>
  </si>
  <si>
    <t>CR 101 B 129 C 19</t>
  </si>
  <si>
    <t>2284106</t>
  </si>
  <si>
    <t xml:space="preserve">AUT SUR KM 13 3 75 </t>
  </si>
  <si>
    <t>10423</t>
  </si>
  <si>
    <t>10424</t>
  </si>
  <si>
    <t>8410</t>
  </si>
  <si>
    <t>10448</t>
  </si>
  <si>
    <t>8466</t>
  </si>
  <si>
    <t>CL 135 C  9 A 27</t>
  </si>
  <si>
    <t>806</t>
  </si>
  <si>
    <t>CR 11 98 46</t>
  </si>
  <si>
    <t>36288</t>
  </si>
  <si>
    <t>36289</t>
  </si>
  <si>
    <t>CR 21 16 80 BRR PALOQUEMAO</t>
  </si>
  <si>
    <t>12501</t>
  </si>
  <si>
    <t>12502</t>
  </si>
  <si>
    <t>12542</t>
  </si>
  <si>
    <t>12543</t>
  </si>
  <si>
    <t>12544</t>
  </si>
  <si>
    <t>12608</t>
  </si>
  <si>
    <t>12670</t>
  </si>
  <si>
    <t>12714</t>
  </si>
  <si>
    <t>12839</t>
  </si>
  <si>
    <t>12842</t>
  </si>
  <si>
    <t>12850</t>
  </si>
  <si>
    <t>12866</t>
  </si>
  <si>
    <t>13057</t>
  </si>
  <si>
    <t>13091</t>
  </si>
  <si>
    <t>13092</t>
  </si>
  <si>
    <t>13102</t>
  </si>
  <si>
    <t>13103</t>
  </si>
  <si>
    <t>13104</t>
  </si>
  <si>
    <t>13131</t>
  </si>
  <si>
    <t>13544</t>
  </si>
  <si>
    <t>AV EL DORADO 69A 51 TO B</t>
  </si>
  <si>
    <t>25557</t>
  </si>
  <si>
    <t>25581</t>
  </si>
  <si>
    <t>25582</t>
  </si>
  <si>
    <t>25649</t>
  </si>
  <si>
    <t>25651</t>
  </si>
  <si>
    <t>25686</t>
  </si>
  <si>
    <t>25803</t>
  </si>
  <si>
    <t>25804</t>
  </si>
  <si>
    <t>CR 47 106 A 37</t>
  </si>
  <si>
    <t>24224</t>
  </si>
  <si>
    <t>24367</t>
  </si>
  <si>
    <t>24368</t>
  </si>
  <si>
    <t>24564</t>
  </si>
  <si>
    <t>24565</t>
  </si>
  <si>
    <t>24566</t>
  </si>
  <si>
    <t>CRA 7 NO 156 78 OF 906</t>
  </si>
  <si>
    <t>8666</t>
  </si>
  <si>
    <t>8687</t>
  </si>
  <si>
    <t xml:space="preserve">CR 74 A 49 A 04 BRR NORMANDIA </t>
  </si>
  <si>
    <t>3963</t>
  </si>
  <si>
    <t xml:space="preserve">AUT  MEDELLIN ENTRADA 2 4 KM </t>
  </si>
  <si>
    <t>32789</t>
  </si>
  <si>
    <t>32792</t>
  </si>
  <si>
    <t>32810</t>
  </si>
  <si>
    <t>32814</t>
  </si>
  <si>
    <t>32933</t>
  </si>
  <si>
    <t>CL 11 88 D 65 BRR SANTA PAZ</t>
  </si>
  <si>
    <t>6771</t>
  </si>
  <si>
    <t xml:space="preserve">CR 57 14 67 </t>
  </si>
  <si>
    <t>21991</t>
  </si>
  <si>
    <t>22353</t>
  </si>
  <si>
    <t>22354</t>
  </si>
  <si>
    <t>22573</t>
  </si>
  <si>
    <t>22775</t>
  </si>
  <si>
    <t>22776</t>
  </si>
  <si>
    <t>22953</t>
  </si>
  <si>
    <t>23138</t>
  </si>
  <si>
    <t>23395</t>
  </si>
  <si>
    <t>CL 152 58 C 50 IN 2 AP 604</t>
  </si>
  <si>
    <t>10939</t>
  </si>
  <si>
    <t xml:space="preserve">CR 72 C 7 B 50 C A 50 </t>
  </si>
  <si>
    <t>3280</t>
  </si>
  <si>
    <t>CR 28 85A 36</t>
  </si>
  <si>
    <t>30026</t>
  </si>
  <si>
    <t>AV BOYACA 52 58 OF 505</t>
  </si>
  <si>
    <t>421</t>
  </si>
  <si>
    <t>CL 63 B 85 I 43 IN 33</t>
  </si>
  <si>
    <t>5895</t>
  </si>
  <si>
    <t>5903</t>
  </si>
  <si>
    <t>5904</t>
  </si>
  <si>
    <t>5906</t>
  </si>
  <si>
    <t>5919</t>
  </si>
  <si>
    <t>5942</t>
  </si>
  <si>
    <t>CL 78 54 43</t>
  </si>
  <si>
    <t>9860</t>
  </si>
  <si>
    <t>6407</t>
  </si>
  <si>
    <t>6603</t>
  </si>
  <si>
    <t>DG 50A 54 14 SUR</t>
  </si>
  <si>
    <t>CR 71C 63B 19</t>
  </si>
  <si>
    <t>467</t>
  </si>
  <si>
    <t>CL 64 121 27 OF 201</t>
  </si>
  <si>
    <t>1398</t>
  </si>
  <si>
    <t>1404</t>
  </si>
  <si>
    <t>1412</t>
  </si>
  <si>
    <t>1413</t>
  </si>
  <si>
    <t>1419</t>
  </si>
  <si>
    <t>1434</t>
  </si>
  <si>
    <t>1433</t>
  </si>
  <si>
    <t>CL 8 A SUR 9 15 BRR SANTA ANA</t>
  </si>
  <si>
    <t>3219</t>
  </si>
  <si>
    <t>3221</t>
  </si>
  <si>
    <t>3254</t>
  </si>
  <si>
    <t>3252</t>
  </si>
  <si>
    <t>3253</t>
  </si>
  <si>
    <t>3256</t>
  </si>
  <si>
    <t>3257</t>
  </si>
  <si>
    <t>3258</t>
  </si>
  <si>
    <t>3290</t>
  </si>
  <si>
    <t>3291</t>
  </si>
  <si>
    <t>3292</t>
  </si>
  <si>
    <t>3293</t>
  </si>
  <si>
    <t>3329</t>
  </si>
  <si>
    <t>3348</t>
  </si>
  <si>
    <t>3349</t>
  </si>
  <si>
    <t>AK 45  93 29</t>
  </si>
  <si>
    <t>2594</t>
  </si>
  <si>
    <t>2606</t>
  </si>
  <si>
    <t>2607</t>
  </si>
  <si>
    <t>2108</t>
  </si>
  <si>
    <t>10808</t>
  </si>
  <si>
    <t>10916</t>
  </si>
  <si>
    <t>11036</t>
  </si>
  <si>
    <t>CR 111 157 30 IN 2</t>
  </si>
  <si>
    <t xml:space="preserve">CL 25 F 85 C 82 </t>
  </si>
  <si>
    <t>50655</t>
  </si>
  <si>
    <t>CL 17 58 17 BRR PUENTE ARANDA</t>
  </si>
  <si>
    <t>1664</t>
  </si>
  <si>
    <t>CL 19 SUR 28 15</t>
  </si>
  <si>
    <t>679</t>
  </si>
  <si>
    <t>681</t>
  </si>
  <si>
    <t>6463</t>
  </si>
  <si>
    <t>AV CR 86  80 10</t>
  </si>
  <si>
    <t>828</t>
  </si>
  <si>
    <t>832</t>
  </si>
  <si>
    <t>850</t>
  </si>
  <si>
    <t>853</t>
  </si>
  <si>
    <t>849</t>
  </si>
  <si>
    <t>851</t>
  </si>
  <si>
    <t>854</t>
  </si>
  <si>
    <t>870</t>
  </si>
  <si>
    <t>873</t>
  </si>
  <si>
    <t>874</t>
  </si>
  <si>
    <t>875</t>
  </si>
  <si>
    <t>CL 25 F  85 C 58 P 2</t>
  </si>
  <si>
    <t>10212</t>
  </si>
  <si>
    <t>CL 78 SUR 100 B 75 AP 100</t>
  </si>
  <si>
    <t>7010</t>
  </si>
  <si>
    <t>7083</t>
  </si>
  <si>
    <t>7681</t>
  </si>
  <si>
    <t>CL 152 B 136 A 44 OF 101</t>
  </si>
  <si>
    <t>2832</t>
  </si>
  <si>
    <t>3038</t>
  </si>
  <si>
    <t>3039</t>
  </si>
  <si>
    <t>3042</t>
  </si>
  <si>
    <t>3183</t>
  </si>
  <si>
    <t>CL 46 SUR 72 I 88</t>
  </si>
  <si>
    <t>3005</t>
  </si>
  <si>
    <t>CR 27 24B 32 PBX 2680194</t>
  </si>
  <si>
    <t>1863</t>
  </si>
  <si>
    <t>1942</t>
  </si>
  <si>
    <t>CL 140 9 35 AP 203</t>
  </si>
  <si>
    <t>CL 17  33 40 P 3 BRR LA FLORID</t>
  </si>
  <si>
    <t>7087</t>
  </si>
  <si>
    <t>CL 131 B 101 A 04</t>
  </si>
  <si>
    <t>3796</t>
  </si>
  <si>
    <t>3797</t>
  </si>
  <si>
    <t>3798</t>
  </si>
  <si>
    <t>3837</t>
  </si>
  <si>
    <t>3838</t>
  </si>
  <si>
    <t>3839</t>
  </si>
  <si>
    <t>3840</t>
  </si>
  <si>
    <t>3864</t>
  </si>
  <si>
    <t>3944</t>
  </si>
  <si>
    <t>3945</t>
  </si>
  <si>
    <t>3946</t>
  </si>
  <si>
    <t>3947</t>
  </si>
  <si>
    <t>4325</t>
  </si>
  <si>
    <t>4324</t>
  </si>
  <si>
    <t>CL 175  17 B 10 CA 3</t>
  </si>
  <si>
    <t xml:space="preserve">CR 119 BIS 23 B 18 B </t>
  </si>
  <si>
    <t>CR 75 23 C 14 OF 202</t>
  </si>
  <si>
    <t>2668</t>
  </si>
  <si>
    <t>2669</t>
  </si>
  <si>
    <t>2760</t>
  </si>
  <si>
    <t>CR 9  80 15 OF 501</t>
  </si>
  <si>
    <t>CL  132 A  154 11</t>
  </si>
  <si>
    <t>805</t>
  </si>
  <si>
    <t>AC 26 39 21 604</t>
  </si>
  <si>
    <t>CL 75 A SUR  17 A 80</t>
  </si>
  <si>
    <t>CR 22 62 25</t>
  </si>
  <si>
    <t>18081</t>
  </si>
  <si>
    <t>18080</t>
  </si>
  <si>
    <t xml:space="preserve">CL 137 100 A 60 </t>
  </si>
  <si>
    <t>521</t>
  </si>
  <si>
    <t>522</t>
  </si>
  <si>
    <t>523</t>
  </si>
  <si>
    <t>562</t>
  </si>
  <si>
    <t xml:space="preserve">CL 63 C  70 C 51 </t>
  </si>
  <si>
    <t>354</t>
  </si>
  <si>
    <t>399</t>
  </si>
  <si>
    <t>462</t>
  </si>
  <si>
    <t>540</t>
  </si>
  <si>
    <t>542</t>
  </si>
  <si>
    <t>537</t>
  </si>
  <si>
    <t>541</t>
  </si>
  <si>
    <t>CR 16 A 159 54</t>
  </si>
  <si>
    <t>AV CR 7 156 68 OF 1306</t>
  </si>
  <si>
    <t>CR 106  15 25 BG 24 2 B M 27</t>
  </si>
  <si>
    <t>220</t>
  </si>
  <si>
    <t>CR 54 152 60 TO 3 AP 804</t>
  </si>
  <si>
    <t>CR 55 159 97 CA 28</t>
  </si>
  <si>
    <t xml:space="preserve">CR 2E 31 56 </t>
  </si>
  <si>
    <t>CHIA</t>
  </si>
  <si>
    <t>CALLE 40 20 18 OFICINA 205</t>
  </si>
  <si>
    <t>CR 42 29 A 49</t>
  </si>
  <si>
    <t>4071</t>
  </si>
  <si>
    <t>4073</t>
  </si>
  <si>
    <t>DG 5 C 5 H 11 IN 5 AP 308 BRR</t>
  </si>
  <si>
    <t>AV CALLE 3 38B 32 OF 201</t>
  </si>
  <si>
    <t>CR 53C 134 70</t>
  </si>
  <si>
    <t>3775</t>
  </si>
  <si>
    <t>CL 2 83 18</t>
  </si>
  <si>
    <t>CR 7  29 34 OF 503</t>
  </si>
  <si>
    <t>CR 111  142 A 41</t>
  </si>
  <si>
    <t>CR 27 1 A 50 PRIMER PISO</t>
  </si>
  <si>
    <t>185</t>
  </si>
  <si>
    <t>CL 8 A N 8 41</t>
  </si>
  <si>
    <t>MOSQUERA</t>
  </si>
  <si>
    <t>843</t>
  </si>
  <si>
    <t>865</t>
  </si>
  <si>
    <t>860</t>
  </si>
  <si>
    <t>866</t>
  </si>
  <si>
    <t>856</t>
  </si>
  <si>
    <t>300</t>
  </si>
  <si>
    <t>CR 7 B 2 A SUR 68 PARQUE</t>
  </si>
  <si>
    <t>5050</t>
  </si>
  <si>
    <t>5014</t>
  </si>
  <si>
    <t>5040</t>
  </si>
  <si>
    <t>5041</t>
  </si>
  <si>
    <t>5042</t>
  </si>
  <si>
    <t>5129</t>
  </si>
  <si>
    <t>5096</t>
  </si>
  <si>
    <t>5098</t>
  </si>
  <si>
    <t>5116</t>
  </si>
  <si>
    <t>5117</t>
  </si>
  <si>
    <t>5002</t>
  </si>
  <si>
    <t>5030</t>
  </si>
  <si>
    <t>5062</t>
  </si>
  <si>
    <t>5063</t>
  </si>
  <si>
    <t>5064</t>
  </si>
  <si>
    <t>5074</t>
  </si>
  <si>
    <t>5075</t>
  </si>
  <si>
    <t>5077</t>
  </si>
  <si>
    <t>5056</t>
  </si>
  <si>
    <t>5107</t>
  </si>
  <si>
    <t>1036</t>
  </si>
  <si>
    <t>878</t>
  </si>
  <si>
    <t>971</t>
  </si>
  <si>
    <t>972</t>
  </si>
  <si>
    <t>1035</t>
  </si>
  <si>
    <t>846</t>
  </si>
  <si>
    <t>1747</t>
  </si>
  <si>
    <t>800</t>
  </si>
  <si>
    <t>1246</t>
  </si>
  <si>
    <t>773</t>
  </si>
  <si>
    <t>774</t>
  </si>
  <si>
    <t>1113</t>
  </si>
  <si>
    <t>813</t>
  </si>
  <si>
    <t>18309</t>
  </si>
  <si>
    <t>2194</t>
  </si>
  <si>
    <t>2117</t>
  </si>
  <si>
    <t>2309</t>
  </si>
  <si>
    <t>CL 104 14 A 45 OF 503</t>
  </si>
  <si>
    <t>2403</t>
  </si>
  <si>
    <t>CR 20 63 49</t>
  </si>
  <si>
    <t>7900</t>
  </si>
  <si>
    <t>12982</t>
  </si>
  <si>
    <t>11385</t>
  </si>
  <si>
    <t>12963</t>
  </si>
  <si>
    <t>12724</t>
  </si>
  <si>
    <t>12725</t>
  </si>
  <si>
    <t>11324</t>
  </si>
  <si>
    <t>11713</t>
  </si>
  <si>
    <t>11232</t>
  </si>
  <si>
    <t>11480</t>
  </si>
  <si>
    <t>12780</t>
  </si>
  <si>
    <t>11456</t>
  </si>
  <si>
    <t>12590</t>
  </si>
  <si>
    <t>12632</t>
  </si>
  <si>
    <t>12928</t>
  </si>
  <si>
    <t>11733</t>
  </si>
  <si>
    <t>11339</t>
  </si>
  <si>
    <t>11591</t>
  </si>
  <si>
    <t>12018</t>
  </si>
  <si>
    <t>1502</t>
  </si>
  <si>
    <t>1592</t>
  </si>
  <si>
    <t>1492</t>
  </si>
  <si>
    <t>1585</t>
  </si>
  <si>
    <t>1441</t>
  </si>
  <si>
    <t>1482</t>
  </si>
  <si>
    <t>1578</t>
  </si>
  <si>
    <t>1445</t>
  </si>
  <si>
    <t>1509</t>
  </si>
  <si>
    <t>1555</t>
  </si>
  <si>
    <t>1604</t>
  </si>
  <si>
    <t>1551</t>
  </si>
  <si>
    <t>1506</t>
  </si>
  <si>
    <t>1596</t>
  </si>
  <si>
    <t>1503</t>
  </si>
  <si>
    <t>1593</t>
  </si>
  <si>
    <t>1463</t>
  </si>
  <si>
    <t>1497</t>
  </si>
  <si>
    <t>4244</t>
  </si>
  <si>
    <t>5123</t>
  </si>
  <si>
    <t>5052</t>
  </si>
  <si>
    <t>4601</t>
  </si>
  <si>
    <t>5169</t>
  </si>
  <si>
    <t>4879</t>
  </si>
  <si>
    <t>4838</t>
  </si>
  <si>
    <t>2333</t>
  </si>
  <si>
    <t>2367</t>
  </si>
  <si>
    <t>2424</t>
  </si>
  <si>
    <t>TV 39 38 A 12 SUR</t>
  </si>
  <si>
    <t>1734</t>
  </si>
  <si>
    <t>1467</t>
  </si>
  <si>
    <t>1528</t>
  </si>
  <si>
    <t>1489</t>
  </si>
  <si>
    <t>1556</t>
  </si>
  <si>
    <t>1464</t>
  </si>
  <si>
    <t>1475</t>
  </si>
  <si>
    <t>1540</t>
  </si>
  <si>
    <t>1674</t>
  </si>
  <si>
    <t>1493</t>
  </si>
  <si>
    <t>2976</t>
  </si>
  <si>
    <t>6399</t>
  </si>
  <si>
    <t>6467</t>
  </si>
  <si>
    <t>6304</t>
  </si>
  <si>
    <t>6446</t>
  </si>
  <si>
    <t>6178</t>
  </si>
  <si>
    <t>6409</t>
  </si>
  <si>
    <t>6341</t>
  </si>
  <si>
    <t>6342</t>
  </si>
  <si>
    <t>6018</t>
  </si>
  <si>
    <t>6066</t>
  </si>
  <si>
    <t>6556</t>
  </si>
  <si>
    <t>6278</t>
  </si>
  <si>
    <t>CL 5 C 25 14</t>
  </si>
  <si>
    <t>1101</t>
  </si>
  <si>
    <t>1058</t>
  </si>
  <si>
    <t>1099</t>
  </si>
  <si>
    <t>1056</t>
  </si>
  <si>
    <t>1081</t>
  </si>
  <si>
    <t>1095</t>
  </si>
  <si>
    <t>1052</t>
  </si>
  <si>
    <t>1068</t>
  </si>
  <si>
    <t>1065</t>
  </si>
  <si>
    <t>1088</t>
  </si>
  <si>
    <t>1059</t>
  </si>
  <si>
    <t>1096</t>
  </si>
  <si>
    <t>1057</t>
  </si>
  <si>
    <t>1055</t>
  </si>
  <si>
    <t>1078</t>
  </si>
  <si>
    <t>1072</t>
  </si>
  <si>
    <t>1067</t>
  </si>
  <si>
    <t xml:space="preserve">CL 159 7 D 50 </t>
  </si>
  <si>
    <t>1337</t>
  </si>
  <si>
    <t>1313</t>
  </si>
  <si>
    <t>1342</t>
  </si>
  <si>
    <t>1230</t>
  </si>
  <si>
    <t>1231</t>
  </si>
  <si>
    <t>3710</t>
  </si>
  <si>
    <t>3696</t>
  </si>
  <si>
    <t>171</t>
  </si>
  <si>
    <t>188</t>
  </si>
  <si>
    <t>186</t>
  </si>
  <si>
    <t>CL 90 A 95 D 17 IN 105</t>
  </si>
  <si>
    <t>231</t>
  </si>
  <si>
    <t>240</t>
  </si>
  <si>
    <t>241</t>
  </si>
  <si>
    <t>993</t>
  </si>
  <si>
    <t>1388</t>
  </si>
  <si>
    <t>1098</t>
  </si>
  <si>
    <t>1350</t>
  </si>
  <si>
    <t>764</t>
  </si>
  <si>
    <t>883</t>
  </si>
  <si>
    <t>1071</t>
  </si>
  <si>
    <t>1074</t>
  </si>
  <si>
    <t>1069</t>
  </si>
  <si>
    <t>816</t>
  </si>
  <si>
    <t>1039</t>
  </si>
  <si>
    <t>1040</t>
  </si>
  <si>
    <t>1041</t>
  </si>
  <si>
    <t>1042</t>
  </si>
  <si>
    <t>1346</t>
  </si>
  <si>
    <t>1053</t>
  </si>
  <si>
    <t>1360</t>
  </si>
  <si>
    <t>1064</t>
  </si>
  <si>
    <t>1075</t>
  </si>
  <si>
    <t>1367</t>
  </si>
  <si>
    <t>1045</t>
  </si>
  <si>
    <t>896</t>
  </si>
  <si>
    <t>963</t>
  </si>
  <si>
    <t>965</t>
  </si>
  <si>
    <t>1380</t>
  </si>
  <si>
    <t>1086</t>
  </si>
  <si>
    <t>1062</t>
  </si>
  <si>
    <t>1353</t>
  </si>
  <si>
    <t>DG 82 BIS  85 65</t>
  </si>
  <si>
    <t>559</t>
  </si>
  <si>
    <t>255</t>
  </si>
  <si>
    <t>280</t>
  </si>
  <si>
    <t>286</t>
  </si>
  <si>
    <t>275</t>
  </si>
  <si>
    <t>132</t>
  </si>
  <si>
    <t>270</t>
  </si>
  <si>
    <t>295</t>
  </si>
  <si>
    <t>290</t>
  </si>
  <si>
    <t>287</t>
  </si>
  <si>
    <t>277</t>
  </si>
  <si>
    <t>285</t>
  </si>
  <si>
    <t>269</t>
  </si>
  <si>
    <t>CR 102  155 B 03 TORR 11 501</t>
  </si>
  <si>
    <t>121</t>
  </si>
  <si>
    <t>200</t>
  </si>
  <si>
    <t>194</t>
  </si>
  <si>
    <t>213</t>
  </si>
  <si>
    <t>206</t>
  </si>
  <si>
    <t>196</t>
  </si>
  <si>
    <t>204</t>
  </si>
  <si>
    <t>682</t>
  </si>
  <si>
    <t>616</t>
  </si>
  <si>
    <t>711</t>
  </si>
  <si>
    <t>602</t>
  </si>
  <si>
    <t>632</t>
  </si>
  <si>
    <t>627</t>
  </si>
  <si>
    <t>623</t>
  </si>
  <si>
    <t>599</t>
  </si>
  <si>
    <t>612</t>
  </si>
  <si>
    <t>CR 13 54 45 SUR</t>
  </si>
  <si>
    <t>329</t>
  </si>
  <si>
    <t>CL 66  81 B 30</t>
  </si>
  <si>
    <t>CL 11  15 A  27</t>
  </si>
  <si>
    <t>424</t>
  </si>
  <si>
    <t>333</t>
  </si>
  <si>
    <t>414</t>
  </si>
  <si>
    <t>314</t>
  </si>
  <si>
    <t>430</t>
  </si>
  <si>
    <t>404</t>
  </si>
  <si>
    <t>426</t>
  </si>
  <si>
    <t>334</t>
  </si>
  <si>
    <t>450</t>
  </si>
  <si>
    <t>447</t>
  </si>
  <si>
    <t>CL 86 92 38</t>
  </si>
  <si>
    <t>210</t>
  </si>
  <si>
    <t>195</t>
  </si>
  <si>
    <t>CL 12 C 71 C 31 TO 5 AP 302</t>
  </si>
  <si>
    <t>236</t>
  </si>
  <si>
    <t>CR 11  23 31</t>
  </si>
  <si>
    <t>35</t>
  </si>
  <si>
    <t>CR 55 C 161 A 70 AP 1408</t>
  </si>
  <si>
    <t>CL 107 B 10 19</t>
  </si>
  <si>
    <t>CL 94 68 D 21</t>
  </si>
  <si>
    <t>CR 28  46 97</t>
  </si>
  <si>
    <t>CR 56  29 92</t>
  </si>
  <si>
    <t>33214</t>
  </si>
  <si>
    <t>1323</t>
  </si>
  <si>
    <t>33695</t>
  </si>
  <si>
    <t>CR 43  A 14  27 OF 102</t>
  </si>
  <si>
    <t>3006</t>
  </si>
  <si>
    <t>3098</t>
  </si>
  <si>
    <t>3182</t>
  </si>
  <si>
    <t>3264</t>
  </si>
  <si>
    <t>CR 43  25 A 124</t>
  </si>
  <si>
    <t>1720</t>
  </si>
  <si>
    <t>DG 79  9 133 BL 8 IN 116</t>
  </si>
  <si>
    <t>CR 58  28 38</t>
  </si>
  <si>
    <t>876</t>
  </si>
  <si>
    <t>923</t>
  </si>
  <si>
    <t>932</t>
  </si>
  <si>
    <t>CRA 3 A OESTE 4 69</t>
  </si>
  <si>
    <t>CL 97  23 60 OF 704</t>
  </si>
  <si>
    <t>CL 55  45 55</t>
  </si>
  <si>
    <t>CR 20  37 28</t>
  </si>
  <si>
    <t>AV  SUBA 115  58 T B OF 613</t>
  </si>
  <si>
    <t>CL 42 8A 69</t>
  </si>
  <si>
    <t>CR 105  61 07</t>
  </si>
  <si>
    <t>CR 36  10 15 INT 303</t>
  </si>
  <si>
    <t>3003600368730</t>
  </si>
  <si>
    <t>3003602854244</t>
  </si>
  <si>
    <t>3003604940230</t>
  </si>
  <si>
    <t>3003607580679</t>
  </si>
  <si>
    <t>9541</t>
  </si>
  <si>
    <t>259844217</t>
  </si>
  <si>
    <t>11060779</t>
  </si>
  <si>
    <t>5980057940</t>
  </si>
  <si>
    <t>860007335</t>
  </si>
  <si>
    <t>860034313</t>
  </si>
  <si>
    <t>860034594</t>
  </si>
  <si>
    <t>860035827</t>
  </si>
  <si>
    <t>860050750</t>
  </si>
  <si>
    <t>890300279</t>
  </si>
  <si>
    <t>890903937</t>
  </si>
  <si>
    <t>158757671</t>
  </si>
  <si>
    <t>159272489</t>
  </si>
  <si>
    <t>159542704</t>
  </si>
  <si>
    <t>253363569</t>
  </si>
  <si>
    <t>253788842</t>
  </si>
  <si>
    <t>254542026</t>
  </si>
  <si>
    <t>255139291</t>
  </si>
  <si>
    <t>257052290</t>
  </si>
  <si>
    <t>7210001643</t>
  </si>
  <si>
    <t>101781960</t>
  </si>
  <si>
    <t>1811303897</t>
  </si>
  <si>
    <t>6700105590</t>
  </si>
  <si>
    <t>1000002989</t>
  </si>
  <si>
    <t>734793</t>
  </si>
  <si>
    <t>11060778</t>
  </si>
  <si>
    <t>4080024975</t>
  </si>
  <si>
    <t>0000186366</t>
  </si>
  <si>
    <t>5980057159</t>
  </si>
  <si>
    <t>157714256</t>
  </si>
  <si>
    <t>800197268</t>
  </si>
  <si>
    <t>890907317</t>
  </si>
  <si>
    <t>890980807</t>
  </si>
  <si>
    <t>890980331</t>
  </si>
  <si>
    <t>1045019625</t>
  </si>
  <si>
    <t>860007738</t>
  </si>
  <si>
    <t>900373428</t>
  </si>
  <si>
    <t>900768511</t>
  </si>
  <si>
    <t>900499838</t>
  </si>
  <si>
    <t>900788474</t>
  </si>
  <si>
    <t>830141673</t>
  </si>
  <si>
    <t>900673713</t>
  </si>
  <si>
    <t>43741108</t>
  </si>
  <si>
    <t>71754007</t>
  </si>
  <si>
    <t>8213556</t>
  </si>
  <si>
    <t>32336978</t>
  </si>
  <si>
    <t>32492658</t>
  </si>
  <si>
    <t>8346811</t>
  </si>
  <si>
    <t>3309108</t>
  </si>
  <si>
    <t>8242524</t>
  </si>
  <si>
    <t>8285126</t>
  </si>
  <si>
    <t>42873681</t>
  </si>
  <si>
    <t>42878412</t>
  </si>
  <si>
    <t>39432350</t>
  </si>
  <si>
    <t>70067751</t>
  </si>
  <si>
    <t>15424311</t>
  </si>
  <si>
    <t>70562470</t>
  </si>
  <si>
    <t>43000407</t>
  </si>
  <si>
    <t>42981263</t>
  </si>
  <si>
    <t>890939950</t>
  </si>
  <si>
    <t>42884175</t>
  </si>
  <si>
    <t>43090910</t>
  </si>
  <si>
    <t>42877177</t>
  </si>
  <si>
    <t>8357356</t>
  </si>
  <si>
    <t>43222170</t>
  </si>
  <si>
    <t>900176945</t>
  </si>
  <si>
    <t>900035545</t>
  </si>
  <si>
    <t>21404630</t>
  </si>
  <si>
    <t>3405008</t>
  </si>
  <si>
    <t>4864120004898730</t>
  </si>
  <si>
    <t>4864120003376764</t>
  </si>
  <si>
    <t>4302740001115458</t>
  </si>
  <si>
    <t>830037248</t>
  </si>
  <si>
    <t>CR 13 A  93 66</t>
  </si>
  <si>
    <t>488037985</t>
  </si>
  <si>
    <t>34302</t>
  </si>
  <si>
    <t>34303</t>
  </si>
  <si>
    <t>CR 45 71 SUR 24</t>
  </si>
  <si>
    <t>TORRE COLPATRIA CARRERA 7 NO. 24 - 89, 22TH FLOOR</t>
  </si>
  <si>
    <t>CR. 43A NO.9SUR-91 PISO 8 TORRE SUR CENTRO DE NEGOCIOS LAS VILLAS</t>
  </si>
  <si>
    <t>CARRERA 43A NO. 3 SUR 10</t>
  </si>
  <si>
    <t>CARRERA 7 # 77 - 65 PISO 2</t>
  </si>
  <si>
    <t>CARRERA 43A N°1 SUR -189</t>
  </si>
  <si>
    <t>CALLE 7 NO. 39 -215 OFICINA 205 POBLADO</t>
  </si>
  <si>
    <t>CARRERA 43A N 1-50</t>
  </si>
  <si>
    <t>CRA 10 MA N 2727 EDIFICIO BACHUE PISO11</t>
  </si>
  <si>
    <t>CARRERA 43A # 1 SUR-88</t>
  </si>
  <si>
    <t>CRA 48 #26-85 EDIFICIO BANCOLOMBIA. TORRE SUR PISO 5C</t>
  </si>
  <si>
    <t>CALLE 9 AA SUR NO 54 B 09</t>
  </si>
  <si>
    <t>CL 7 SUR  51 A 112 IN 502</t>
  </si>
  <si>
    <t>CL 43 69 62</t>
  </si>
  <si>
    <t>CALLE 6 NO 43E 06</t>
  </si>
  <si>
    <t>CRA 7 NO 156 68</t>
  </si>
  <si>
    <t>CR 35 A N° 15 B 35 PISOS 96/97</t>
  </si>
  <si>
    <t>CALLE 30 NO 28 103</t>
  </si>
  <si>
    <t>CRA 42  NO 164 84</t>
  </si>
  <si>
    <t>CARRERA 39 NO 92 78</t>
  </si>
  <si>
    <t>CALLE 72 NO 5 83 PISO 5</t>
  </si>
  <si>
    <t>CALLE 80 SUR NO 47E -74</t>
  </si>
  <si>
    <t>CR100 97-64</t>
  </si>
  <si>
    <t>CALLE 93 NO 12 54</t>
  </si>
  <si>
    <t>CARRERA 78 NO. 64C 97</t>
  </si>
  <si>
    <t>718</t>
  </si>
  <si>
    <t>27947</t>
  </si>
  <si>
    <t>29726</t>
  </si>
  <si>
    <t>30221</t>
  </si>
  <si>
    <t>30581</t>
  </si>
  <si>
    <t>184084</t>
  </si>
  <si>
    <t>184158</t>
  </si>
  <si>
    <t>1285</t>
  </si>
  <si>
    <t>30297</t>
  </si>
  <si>
    <t>4872</t>
  </si>
  <si>
    <t>29469</t>
  </si>
  <si>
    <t>7011606</t>
  </si>
  <si>
    <t>6815621</t>
  </si>
  <si>
    <t>263359</t>
  </si>
  <si>
    <t>250266</t>
  </si>
  <si>
    <t>245679</t>
  </si>
  <si>
    <t>247241</t>
  </si>
  <si>
    <t>242274</t>
  </si>
  <si>
    <t>242275</t>
  </si>
  <si>
    <t>56326</t>
  </si>
  <si>
    <t>323181</t>
  </si>
  <si>
    <t>520746</t>
  </si>
  <si>
    <t>520589</t>
  </si>
  <si>
    <t>520321</t>
  </si>
  <si>
    <t>42748</t>
  </si>
  <si>
    <t>482799</t>
  </si>
  <si>
    <t>3828480</t>
  </si>
  <si>
    <t>3373</t>
  </si>
  <si>
    <t>301026975</t>
  </si>
  <si>
    <t>301026892</t>
  </si>
  <si>
    <t>301026846</t>
  </si>
  <si>
    <t>128127</t>
  </si>
  <si>
    <t>127168</t>
  </si>
  <si>
    <t>17812</t>
  </si>
  <si>
    <t>17868</t>
  </si>
  <si>
    <t>18166</t>
  </si>
  <si>
    <t>17936</t>
  </si>
  <si>
    <t>18077</t>
  </si>
  <si>
    <t>17899</t>
  </si>
  <si>
    <t>18176</t>
  </si>
  <si>
    <t>17806</t>
  </si>
  <si>
    <t>11040</t>
  </si>
  <si>
    <t>358</t>
  </si>
  <si>
    <t>108018829</t>
  </si>
  <si>
    <t>132496</t>
  </si>
  <si>
    <t>1501</t>
  </si>
  <si>
    <t>566</t>
  </si>
  <si>
    <t>4069</t>
  </si>
  <si>
    <t>6738</t>
  </si>
  <si>
    <t>6353</t>
  </si>
  <si>
    <t>Dias Vencidos</t>
  </si>
  <si>
    <t>MEDELLÍN</t>
  </si>
  <si>
    <t xml:space="preserve">CR 35 A N° 15 B 35 </t>
  </si>
  <si>
    <t>LOPEZ NARVAEZ GILBERTO DE JESUS</t>
  </si>
  <si>
    <t>17689306</t>
  </si>
  <si>
    <t>LOPEZ YEPEZ LEDER</t>
  </si>
  <si>
    <t>AUTOPISTA NORTE N°114-44 Of. 604</t>
  </si>
  <si>
    <t>GALINDO BARRETO NILSON ALFONSO</t>
  </si>
  <si>
    <t>ZAMBRANO TORO LUIS HUMBERTO</t>
  </si>
  <si>
    <t>SUAREZ VARGAS HEMBERTH</t>
  </si>
  <si>
    <t>RIVADENEIRA RESTREPO SANTIAGO</t>
  </si>
  <si>
    <t xml:space="preserve">PARRAGA GONZALEZ RAUL ANDRES                         </t>
  </si>
  <si>
    <t>MORENO MARTINEZ EPIFANIO</t>
  </si>
  <si>
    <t>MENDIETA RINCON JOHANNN DIDIER</t>
  </si>
  <si>
    <t>GUALDRON GARCIA CARLOS ALBERTO</t>
  </si>
  <si>
    <t>GOMEZ PUENTES EDITH MABEL</t>
  </si>
  <si>
    <t>GIL BARRERA CARLOS ENRIQUE</t>
  </si>
  <si>
    <t>GAMBOA AYALA EVELIO</t>
  </si>
  <si>
    <t>GARCIA CASTRO EDUARDO ALFONSO</t>
  </si>
  <si>
    <t>ZAPATA RADA WILDER ALEJANDRO</t>
  </si>
  <si>
    <t>LONDONO PALACIO DIEGO ANDRES</t>
  </si>
  <si>
    <t>GRAJALES OSORNO JOSE ANDRES</t>
  </si>
  <si>
    <t>USUGA ESPINOSA JORGE DARIO</t>
  </si>
  <si>
    <t>MONTOYA VASQUEZ ROBERTO ANTONIO</t>
  </si>
  <si>
    <t>MONSALVE SILVA LUIS CARLOS</t>
  </si>
  <si>
    <t>MARIN BETANCUR GERSON ELIAS</t>
  </si>
  <si>
    <t>MANTILLA PEREZ PEDRO PABLO</t>
  </si>
  <si>
    <t>LEZCANO AGUIRRE LEIDY JOHANNA</t>
  </si>
  <si>
    <t>CASTELLAR QUINONES RIGOBERTO</t>
  </si>
  <si>
    <t>CHAPARRO MARTINEZ JENNY YOBANA</t>
  </si>
  <si>
    <t>RUIDIAZ RUIDIAZ OSCAR ALFONSO</t>
  </si>
  <si>
    <t>VAHOS LONDONO CRISTIAN STIVEN</t>
  </si>
  <si>
    <t>PALACIO JOHN WALTER</t>
  </si>
  <si>
    <t>VELASQUEZ MONTOYA MARCO NAEL</t>
  </si>
  <si>
    <t>GONZALEZ CALLE BRAYAN ALEXANDER</t>
  </si>
  <si>
    <t>SUAREZ MONTOYA OMAR DARIO</t>
  </si>
  <si>
    <t>MORELO ARROYO SAMER</t>
  </si>
  <si>
    <t>GOEZ RENGIFO ARGEMIRO</t>
  </si>
  <si>
    <t>URREGO PUERTA SARA</t>
  </si>
  <si>
    <t>ALCARAZ ALVAREZ DAVID ANTONIO</t>
  </si>
  <si>
    <t>SALAZAR SALAZAR JUAN PABLO</t>
  </si>
  <si>
    <t>GUTIERREZ FANDINO LUZMILA</t>
  </si>
  <si>
    <t>OQUENDO PUERTA JHOAN CAMILO</t>
  </si>
  <si>
    <t>BENITEZ CARTAGENA DANILO ARTURO</t>
  </si>
  <si>
    <t>MUÑOZ CARMONA JUAN DAVID</t>
  </si>
  <si>
    <t>ANGARITA REMOLINA ISAAC</t>
  </si>
  <si>
    <t>JARAMILLO OCTAVIO ENRIQUE</t>
  </si>
  <si>
    <t>HERNANDEZ CORREA JUAN PABLO</t>
  </si>
  <si>
    <t>GARCIA MESA ANDREA</t>
  </si>
  <si>
    <t>DURANGO GOEZ ROBER DANILO</t>
  </si>
  <si>
    <t>SANCHEZ MARULANDA UBEIMAR</t>
  </si>
  <si>
    <t>LONDONO MARIO DE JESUS</t>
  </si>
  <si>
    <t>BOHORQUEZ CAMELO KAREN VANESSA</t>
  </si>
  <si>
    <t>ANDRADE BERMUDEZ GERALDO JOSUE</t>
  </si>
  <si>
    <t>QUINTANA VERA JAIRO</t>
  </si>
  <si>
    <t>GALEANO ARANGO MANUEL TIBERIO</t>
  </si>
  <si>
    <t>QUINTERO ROJAS YORMAN SNEYDER</t>
  </si>
  <si>
    <t>BLANCO VELEZ ANA MELISSA</t>
  </si>
  <si>
    <t>MORALES EUDES ALONSO</t>
  </si>
  <si>
    <t>SEPULVEDA POMARES CARLOS ALBERTO</t>
  </si>
  <si>
    <t>CRUZ ALEXANDER</t>
  </si>
  <si>
    <t>SUAREZ CORREA JAVIER</t>
  </si>
  <si>
    <t>CALDERON VILLAMIZAR VICTOR MANUEL</t>
  </si>
  <si>
    <t>VANEGAS TALERO OMAR EFREN</t>
  </si>
  <si>
    <t>RODRIGUEZ ANGARITA ALINTON</t>
  </si>
  <si>
    <t>GUALTERO GARCIA FRANCISCO JAVIER</t>
  </si>
  <si>
    <t>VIVAS MOSQUERA JADISON</t>
  </si>
  <si>
    <t>MUNOZ YEPES JUAN CAMILO</t>
  </si>
  <si>
    <t>FONSECA GUZMAN CAROLINA</t>
  </si>
  <si>
    <t>BETANCUR MONTOYA DUVER NEY</t>
  </si>
  <si>
    <t>BARRIENTOS HOYOS NESTOR LEON</t>
  </si>
  <si>
    <t>NUNEZ SILVA JHON JAIRO</t>
  </si>
  <si>
    <t>MUÑOZ ROJAS JOSE ALEJANDRO</t>
  </si>
  <si>
    <t>HERRERA BARRIOS ROGER CRISTOBAL</t>
  </si>
  <si>
    <t>MOLINA NEGRETE CLAUDIA PATRICIA</t>
  </si>
  <si>
    <t>CAICEDO MENA BENICIO</t>
  </si>
  <si>
    <t>CARVAJAL GALLEGO JESUS MARIA</t>
  </si>
  <si>
    <t>REINOZO PUENTES LUIS DAVID</t>
  </si>
  <si>
    <t>PEREZ BERRIO FULGENCIO</t>
  </si>
  <si>
    <t>SANCHEZ HOYOS JUAN GABRIEL</t>
  </si>
  <si>
    <t>LOPEZ MONTOYA JAIRO AUGUSTO</t>
  </si>
  <si>
    <t>ZAPATA MONSALVE LUIS DANIEL</t>
  </si>
  <si>
    <t>ALBAN RODAS BRYAN DAVID</t>
  </si>
  <si>
    <t>MARIN BEDOYA ERIKA PAOLA</t>
  </si>
  <si>
    <t>SEPULVEDA OSPINA HARRISON</t>
  </si>
  <si>
    <t>ANGULO PAREDES SEGUNDO EDUARDO</t>
  </si>
  <si>
    <t>GUISAO BORJA FREDIMIRO</t>
  </si>
  <si>
    <t>GARCIA LUIS MARIO</t>
  </si>
  <si>
    <t>ZAPATA PALACIO CHRISTIAN ORLANDO</t>
  </si>
  <si>
    <t>GONZALEZ SANTANA EDUARDO JOSE</t>
  </si>
  <si>
    <t>TUBERQUIA SILVA EDWIN DAVID</t>
  </si>
  <si>
    <t>ORDOÑEZ CHIMACHANA JOSE ANTONIO</t>
  </si>
  <si>
    <t>CHAVARRIA YEPES LUZ MARINA</t>
  </si>
  <si>
    <t>CASTRO MUNOZ MARIA ALEJANDRA</t>
  </si>
  <si>
    <t>ZAPATA CORREA LLAIR ALBERTO</t>
  </si>
  <si>
    <t>CALLEJAS TOBON MAURICIO JOSE</t>
  </si>
  <si>
    <t>AMAYA MORA LUIS EDUARDO</t>
  </si>
  <si>
    <t>URIBE FIGUEROA SANTIAGO</t>
  </si>
  <si>
    <t>CARRILLO SANTANDER JOAN SNEIDER</t>
  </si>
  <si>
    <t>LEGARDA LUNA SEBASTIAN</t>
  </si>
  <si>
    <t>SUCERQUIA JARAMILLO OSCAR DARIO</t>
  </si>
  <si>
    <t>TILANO USUGA LILA MILENA</t>
  </si>
  <si>
    <t>RODRIGUEZ RIVERA MANUEL DIMAS</t>
  </si>
  <si>
    <t>ARENALES MORENO JUAN PABLO</t>
  </si>
  <si>
    <t>YEPES CALLEJAS JUAN CARLOS</t>
  </si>
  <si>
    <t>PALOMEQUE GAMBOA FERNANDO</t>
  </si>
  <si>
    <t>VIDAL TERAN PEDRO LUIS</t>
  </si>
  <si>
    <t>TAMAYO CARDONA NORBEY AUGUSTO</t>
  </si>
  <si>
    <t>MORALES RAMIREZ ANDREA YULANI</t>
  </si>
  <si>
    <t>CABARCAS DE AVILA EDGARDO MANUEL</t>
  </si>
  <si>
    <t>JARAMILLO AREIZA WILLIAM DE JESUS</t>
  </si>
  <si>
    <t>CAMPOS RIVERA INGRID PAOLA</t>
  </si>
  <si>
    <t>GONZALEZ VICTORIA JOSE EMIR</t>
  </si>
  <si>
    <t>FLOREZ HERNANDEZ RAFAEL EDUARDO</t>
  </si>
  <si>
    <t>MOSQUERA ASPRILLA CARLOS</t>
  </si>
  <si>
    <t>SEPULVEDA  CARLOS ENRIQUE</t>
  </si>
  <si>
    <t>JIMENEZ MENDOZA EDILMA ROSA</t>
  </si>
  <si>
    <t>VASQUEZ TORRES FERNANDO ELIAS</t>
  </si>
  <si>
    <t>OSORIO COLORADO DUBEN ALBERTO</t>
  </si>
  <si>
    <t>AGUDELO ARANGO SILVIO</t>
  </si>
  <si>
    <t>CARRILLO CHAVERRA JAIRO YESID</t>
  </si>
  <si>
    <t>GIL CORREA DIEGO ALEJANDRO</t>
  </si>
  <si>
    <t>CASAS RAMOS SERGIO LUIS</t>
  </si>
  <si>
    <t>GONZALEZ SALGADO APOLINAR</t>
  </si>
  <si>
    <t>MANCILLA VARGAS SERGIO</t>
  </si>
  <si>
    <t>GONGORA MONTAÑO WEIMAR</t>
  </si>
  <si>
    <t>GIRALDO PEREZ ESNEIDER</t>
  </si>
  <si>
    <t>BUILES ACEVEDO JOHN STIVEN</t>
  </si>
  <si>
    <t>BUILES ACEVEDO CRISTIAN DUVAN</t>
  </si>
  <si>
    <t>CARMONA SEPULVEDA HECTOR EMILIO</t>
  </si>
  <si>
    <t>ROJAS BETANCOUR MARIA DEL PILAR</t>
  </si>
  <si>
    <t>OSPINA CASTRO ORLANDO ALBERTO</t>
  </si>
  <si>
    <t>CHAVARRIA JARAMILLO JOSE ELPIDIO</t>
  </si>
  <si>
    <t>VILLA BEDOYA MARLON DAVID</t>
  </si>
  <si>
    <t>ZUÑIGA PUELLO LIBIENSO</t>
  </si>
  <si>
    <t>DE AVILA CRESPO WALTER</t>
  </si>
  <si>
    <t>GARCIA GARCIA EZEQUIEL DE JESUS</t>
  </si>
  <si>
    <t>HINCAPIE BUITRAGO ESTEBAN</t>
  </si>
  <si>
    <t>MUÑOZ BOCANEGRA JUAN CAMILO</t>
  </si>
  <si>
    <t>URANGO HERNANDEZ ESNEIDER</t>
  </si>
  <si>
    <t>QUINTABANI REYES EMI GIULIANA</t>
  </si>
  <si>
    <t>PALACIOS CORDOBA ALEXIS</t>
  </si>
  <si>
    <t>CELIS QUINTERO WALTER</t>
  </si>
  <si>
    <t>RIVERA PEÑA RAUL ANTONIO</t>
  </si>
  <si>
    <t>TORRES PEÑA EDWIN RAFAEL</t>
  </si>
  <si>
    <t>TEHERAN CHARRASQUIEL HEILER ENRIQUE</t>
  </si>
  <si>
    <t>RAMIREZ ESTRADA CARLOS ANDRES</t>
  </si>
  <si>
    <t>PALACIOS BERMUDEZ SACARIAS</t>
  </si>
  <si>
    <t>PACHECO SANCHEZ LUIS MIGUEL</t>
  </si>
  <si>
    <t>MONTOYA ALVAREZ LUIS GUSTAVO</t>
  </si>
  <si>
    <t>ACEVEDO OSPINA EDWIN ALEXANDER</t>
  </si>
  <si>
    <t>PEREZ CARABALLO ANDRES</t>
  </si>
  <si>
    <t>ORTIZ LONDOÑO JORGE ELIECER</t>
  </si>
  <si>
    <t>ARDILA MONTOYA MARIA ALEJANDRA</t>
  </si>
  <si>
    <t>CORREA MARTINEZ SANTIAGO</t>
  </si>
  <si>
    <t>CUERVO MORALES CRISTIAN ANDRES</t>
  </si>
  <si>
    <t>BETANCUR MONTOYA JONISON ESTEBAN</t>
  </si>
  <si>
    <t>TEJADA TORRES GIOVANY</t>
  </si>
  <si>
    <t>ZAPATA JIMENEZ RUBEN DARIO</t>
  </si>
  <si>
    <t>MEDINA RODRIGUEZ YHON JAIRO</t>
  </si>
  <si>
    <t>ARROYO DAVILA OSCAR DARIO</t>
  </si>
  <si>
    <t>ARBOLEDA GARCIA JOSE LUIS</t>
  </si>
  <si>
    <t>VILLANEDA BEJARANO LUIS FERNANDO</t>
  </si>
  <si>
    <t>SERNA MARTINEZ APOLONIDES</t>
  </si>
  <si>
    <t>HENAO MONTOYA JHOAN SEBASTIAN</t>
  </si>
  <si>
    <t>USAGA MORENO ISNARDO ANTONIO</t>
  </si>
  <si>
    <t>VALENCIA BALLESTEROS PABLO EMILIO</t>
  </si>
  <si>
    <t>ZAPATA CASTAÑO DAVID ARTURO</t>
  </si>
  <si>
    <t>CARTAGENA PRESIGA JAVIER ALONSO</t>
  </si>
  <si>
    <t>CORREA GARCIA ANDRES FELIPE</t>
  </si>
  <si>
    <t>ROJAS ROMERO PEDRO PABLO</t>
  </si>
  <si>
    <t>HENAO PEREZ ALBEIRO DE JESUS</t>
  </si>
  <si>
    <t>PEREZ MUÑOZ CARLOS ALBERTO</t>
  </si>
  <si>
    <t>LOPERA ESPINAL HUMBERTO ELIAS</t>
  </si>
  <si>
    <t>PALACIO JUAN GUILLERMO</t>
  </si>
  <si>
    <t>HERRERA HERNANDEZ WILLIAM</t>
  </si>
  <si>
    <t>ORTIZ PINEDA OSCAR DARIO</t>
  </si>
  <si>
    <t>HENAO BENAVIDES VIVIANA ASTRID</t>
  </si>
  <si>
    <t>CUERVO CARDONA HUGO ALBERTO</t>
  </si>
  <si>
    <t>CASAS LESMES JAIRO ARMANDO</t>
  </si>
  <si>
    <t>BERRIO PULGARIN DORIAN DE JESUS</t>
  </si>
  <si>
    <t>RODRIGUEZ MUÑOZ HILDA JULIETTE</t>
  </si>
  <si>
    <t>POSADA VILLA HERNAN DIOMEDIS</t>
  </si>
  <si>
    <t>MONSALVE CEBALLOS ADIELA DE JESUS</t>
  </si>
  <si>
    <t>JARAMILLO MESA PATRICIA ELENA</t>
  </si>
  <si>
    <t>MORENO IBARGUEN VICTOR</t>
  </si>
  <si>
    <t>SOLERA ORTEGA JUAN FARID</t>
  </si>
  <si>
    <t>RESTREPO HENAO MIGUEL ANGEL</t>
  </si>
  <si>
    <t>PARRA BERMUDEZ JOHN JAIRO</t>
  </si>
  <si>
    <t>ZAPATA CORREA LUBIN ANTONIO</t>
  </si>
  <si>
    <t>PEREZ RODRIGUEZ GLORIA JANNETH</t>
  </si>
  <si>
    <t>RIVAS ASPRILLA SIXTO</t>
  </si>
  <si>
    <t>AREIZA SANCHEZ OSCAR DE JESUS</t>
  </si>
  <si>
    <t>ALVAREZ AGUDELO CARLOS MARIO</t>
  </si>
  <si>
    <t>LONDOÑO GOMEZ JULIO JAIME</t>
  </si>
  <si>
    <t>JARAMILLO MUNERA SANDRA PATRICIA</t>
  </si>
  <si>
    <t>FORONDA ORREGO DANNY ANDRES</t>
  </si>
  <si>
    <t>GARCIA PEREZ ALLISSON GISELLA</t>
  </si>
  <si>
    <t>OSORIO SALDARRIAGA DIEGO LEON</t>
  </si>
  <si>
    <t>OLARTE QUIJANO DENIS</t>
  </si>
  <si>
    <t>RODRIGUEZ RUA EVELIO DE JESUS</t>
  </si>
  <si>
    <t>ACOSTA GONZALEZ ALVARO</t>
  </si>
  <si>
    <t>DAZA GONZALEZ HENRY</t>
  </si>
  <si>
    <t>NOVOA LUIS FERNANDO</t>
  </si>
  <si>
    <t>MENDOZA BOHORQUEZ MARTHA LUCIA</t>
  </si>
  <si>
    <t>ORTIZ ADRIAN HUMBERTO</t>
  </si>
  <si>
    <t>CASTANO ROJAS NABOR GENADIO</t>
  </si>
  <si>
    <t>VARGAS CIFUENTES LUIS CARLOS</t>
  </si>
  <si>
    <t>ARIZA MONTEALEGRE ANA MARCELA</t>
  </si>
  <si>
    <t>ZAPATA PEREZ JULIAN</t>
  </si>
  <si>
    <t>CARTAGENA PRESIGA FABIAN DARIO</t>
  </si>
  <si>
    <t>RINCON SANTAMARIA DANIEL</t>
  </si>
  <si>
    <t>MAZO ECHAVARRIA OVIDIO DE JESUS</t>
  </si>
  <si>
    <t>GOMEZ GAVIRIA RAMON ALFREDO</t>
  </si>
  <si>
    <t>ROJAS RAMIREZ CARLOS ANDRES</t>
  </si>
  <si>
    <t>CANO JAIME DE JESUS</t>
  </si>
  <si>
    <t>VELEZ MONTOYA JUAN DIEGO</t>
  </si>
  <si>
    <t>YAMHURE GIRALDO ANDRES</t>
  </si>
  <si>
    <t>TORO GUTIERREZ PABLO</t>
  </si>
  <si>
    <t>MONSALVE GARCIA LUIS ERNESTO</t>
  </si>
  <si>
    <t>SALAS GUTIERREZ SANDRA MILENA</t>
  </si>
  <si>
    <t>ACUÑA MENDEZ ALBERTO EDUARDO</t>
  </si>
  <si>
    <t>RUIZ CHICA MAURICIO</t>
  </si>
  <si>
    <t>CARDONA GARCIA ANGEL HORACIO</t>
  </si>
  <si>
    <t>MACHADO GALVIS MIYER ORLANDO</t>
  </si>
  <si>
    <t>PALOMINO VALDEZ FREDDYS JOSE</t>
  </si>
  <si>
    <t>AREIZA SANCHEZ ALVARO ANTONIO</t>
  </si>
  <si>
    <t>POSADA SALAS FRANCISCO ANDRES</t>
  </si>
  <si>
    <t>MOSQUERA HUMBERTO</t>
  </si>
  <si>
    <t>ALVAREZ HURTADO GERMAN EMILIO</t>
  </si>
  <si>
    <t>OCAMPO PENA JAIME ARTURO</t>
  </si>
  <si>
    <t>CORDOBA RAMOS CAMILO</t>
  </si>
  <si>
    <t>REDONDO LARA KARLA JUDITH</t>
  </si>
  <si>
    <t>CASTANO MANUEL ANTONIO</t>
  </si>
  <si>
    <t>DUQUE CASTANEDA JOSE ANTONIO</t>
  </si>
  <si>
    <t>VARGAS GARCIA LUIS FERNANDO</t>
  </si>
  <si>
    <t>URIBE CARDONA FELIPE</t>
  </si>
  <si>
    <t>SUAREZ GONZALEZ MARIA XIMENA</t>
  </si>
  <si>
    <t>CANO VILLA JUAN FELIPE</t>
  </si>
  <si>
    <t>ZAPATA GRACIANO GONZALO ALBERTO</t>
  </si>
  <si>
    <t>OCAMPO CASTAÑO JOHN ALEXANDER</t>
  </si>
  <si>
    <t>RAMIREZ SANCHEZ ALVARO ENRIQUE</t>
  </si>
  <si>
    <t>BONILLA GRILLO AURA CAROLINA</t>
  </si>
  <si>
    <t>VASQUEZ ANIBAL DE JESUS</t>
  </si>
  <si>
    <t>ROJAS MEJIA GLORIA PATRICIA</t>
  </si>
  <si>
    <t>LOPEZ RESTREPO JULIAN DAVID</t>
  </si>
  <si>
    <t>MEDINA RESTREPO FERNANDO ANTONIO</t>
  </si>
  <si>
    <t>GUARIN GALLEGO SANTIAGO</t>
  </si>
  <si>
    <t>HINCAPIE RODRIGUEZ HECTOR FABIO</t>
  </si>
  <si>
    <t>HIDALGO QUEJADA DAVID</t>
  </si>
  <si>
    <t>YARCE GUAPACHA HAROLD STEVEN</t>
  </si>
  <si>
    <t>CRUZ VARGAS RODOLFO</t>
  </si>
  <si>
    <t>SALDARRIAGA MONSALVE MARITZA</t>
  </si>
  <si>
    <t>BERNAL MALDONADO DANIEL ESTEBAN</t>
  </si>
  <si>
    <t>TARAZONA PEDROZA OLGA LUCIA</t>
  </si>
  <si>
    <t>BAILARIN CARUPIA JESUS ANDRES</t>
  </si>
  <si>
    <t>SUAREZ MARTINEZ MARGARITA MARIA</t>
  </si>
  <si>
    <t>ROMERO ANAYA BENJAMIN</t>
  </si>
  <si>
    <t>JARAMILLO QUICENO LAURA CATALINA</t>
  </si>
  <si>
    <t>OSORIO AGUDELO ALEJANDRO</t>
  </si>
  <si>
    <t>ARANGO BARRAGAN ISTMARY</t>
  </si>
  <si>
    <t>HERRERA HERRERA RICARDO ANTONIO</t>
  </si>
  <si>
    <t>CARDENAS AYALA MIGUEL ANTONIO</t>
  </si>
  <si>
    <t>OSORIO GUZMAN HECTOR ALONSO</t>
  </si>
  <si>
    <t>PRADO CUADROS GIOVANA CATHERINE</t>
  </si>
  <si>
    <t>CELIS TORRES PEDRO ALEJANDRO</t>
  </si>
  <si>
    <t>ZUNIGA PUELLO ELQUIN</t>
  </si>
  <si>
    <t>RAMOS RIOS LINA MARCELA</t>
  </si>
  <si>
    <t>DUARTE MAYA WILFER ABILIO</t>
  </si>
  <si>
    <t>HOYOS ALCARAZ ANDRES FELIPE</t>
  </si>
  <si>
    <t>TARRA ESPINOSA NILSON EDUARDO</t>
  </si>
  <si>
    <t>HENAO ARENAS ALONSO DE JESUS</t>
  </si>
  <si>
    <t>RAMIREZ SIERRA OSCAR ESTEBAN</t>
  </si>
  <si>
    <t>AGUDELO AREIZA DIEGO ALEJANDRO</t>
  </si>
  <si>
    <t>CORREA CABEZA DIONISIO</t>
  </si>
  <si>
    <t>HENAO MONSALVE ANGEL DE JESUS</t>
  </si>
  <si>
    <t>PANTOJA CERVANTES TOMAS</t>
  </si>
  <si>
    <t>GOMEZ ZULUAGA JULIAN ANDRES</t>
  </si>
  <si>
    <t>CASTILLO CABALLERO HERMES ENRIQUE</t>
  </si>
  <si>
    <t>VELILLA AGUDELO BEATRIZ ELENA</t>
  </si>
  <si>
    <t>SALAS HIGUITA JOSE IGNACIO</t>
  </si>
  <si>
    <t>MORENO FONSECA YULLY JOHANNA</t>
  </si>
  <si>
    <t>HERNANDEZ MOLINA HUMBERTO</t>
  </si>
  <si>
    <t>OSORIO MOTAVITA GABRIEL HERNANDO</t>
  </si>
  <si>
    <t>MUNOZ AGUIRRE SANDRA PATRICIA</t>
  </si>
  <si>
    <t>GOMEZ GOMEZ JESUS HENOC</t>
  </si>
  <si>
    <t>SIERRA PELAEZ ANGELA MARIA</t>
  </si>
  <si>
    <t>GUERRA VALLADALES RICHARD SULEY</t>
  </si>
  <si>
    <t>LOPEZ MARULANDA JOHN JAIRO</t>
  </si>
  <si>
    <t>DURAN ALBA SANDRA MILENA</t>
  </si>
  <si>
    <t>TRUJILLO BOTERO TOMAS</t>
  </si>
  <si>
    <t>FRANCO RESTREPO LUIS FERNANDO</t>
  </si>
  <si>
    <t>LIEVANO CARDENAS JENNIFER ANDREA</t>
  </si>
  <si>
    <t>SALAS HIGUITA JAIME ANTONIO</t>
  </si>
  <si>
    <t>SANMARTIN ALVAREZ XIMENA</t>
  </si>
  <si>
    <t>VERA OLAYA LAURA MARCELA</t>
  </si>
  <si>
    <t>VALENCIA MEJIA ANDRES FELIPE</t>
  </si>
  <si>
    <t>JARAMILLO MEJIA MONICA MARIA</t>
  </si>
  <si>
    <t>TORRES GOMEZ LIDA MARCELA</t>
  </si>
  <si>
    <t>URIBE HERRERA MATEO</t>
  </si>
  <si>
    <t>SANIN SALDARRIAGA GABRIEL MARIO</t>
  </si>
  <si>
    <t>NAVARRO OSORIO ALVARO JOSE</t>
  </si>
  <si>
    <t>RIOS GONZALEZ NANCY JANNETH</t>
  </si>
  <si>
    <t>TORRES LOPEZ JADER ANTONIO</t>
  </si>
  <si>
    <t>BECERRA MEJIA VANESSA BEATRIZ</t>
  </si>
  <si>
    <t>ZULUAGA PALACIO MARIA CRISTINA</t>
  </si>
  <si>
    <t>VERGARA LEGUIZAMON JOHANA ANDREA</t>
  </si>
  <si>
    <t>FLOREZ FLOREZ LEON DAVID</t>
  </si>
  <si>
    <t>CARRILLO AYALA CARLOS EDUARDO</t>
  </si>
  <si>
    <t>GRAJALES RIOS JHON SEBASTIAN</t>
  </si>
  <si>
    <t>AGUDELO RIOS CRISTIAN CAMILO</t>
  </si>
  <si>
    <t>CARO CANO ISABEL CRISTINA</t>
  </si>
  <si>
    <t>CORDOBA GOMEZ SANTIAGO</t>
  </si>
  <si>
    <t>ANAYA VASQUEZ ROBINSON MANUEL</t>
  </si>
  <si>
    <t>DONCEL GUZMAN JESUS DAVID</t>
  </si>
  <si>
    <t>OSPINA LOPEZ LINA MARIA</t>
  </si>
  <si>
    <t>ALCARAZ CASTANO DIEGO JHAILTON</t>
  </si>
  <si>
    <t>TEJADA ISAZA WILSON ANTONIO</t>
  </si>
  <si>
    <t>SALAS HIGUITA JOSE ELEAZAR</t>
  </si>
  <si>
    <t>ARBELAEZ OCHOA MAXIMILIANO</t>
  </si>
  <si>
    <t>BOJACA GONZALEZ ELKIN ORLANDO</t>
  </si>
  <si>
    <t>ARDILA MUNOZ DAVID RICARDO</t>
  </si>
  <si>
    <t>GARCIA GALEANO JUAN PABLO</t>
  </si>
  <si>
    <t>HOYOS HOYOS DUBER ALIRIO</t>
  </si>
  <si>
    <t>VALENCIA ISAZA VICTOR ANDRES</t>
  </si>
  <si>
    <t>GUTIERREZ ROJAS CARLOS MARIO</t>
  </si>
  <si>
    <t>MIRANDA ANGELO GILMER</t>
  </si>
  <si>
    <t>RODRIGUEZ ALVAREZ FRANCY YENIFER</t>
  </si>
  <si>
    <t>GARCIA PEREZ ERIKA CRISTINA</t>
  </si>
  <si>
    <t>ARDILA RESTREPO DAVID ANDRES</t>
  </si>
  <si>
    <t>ALVAREZ RAMIRO DE JESUS</t>
  </si>
  <si>
    <t>MESA ZULUAGA DORA CECILIA</t>
  </si>
  <si>
    <t>SALAMANCA GALINDO ANGIE LORENA</t>
  </si>
  <si>
    <t>HOYOS TABORDA NATALY</t>
  </si>
  <si>
    <t>FLOREZ ARENAS ANGELA MARCELA</t>
  </si>
  <si>
    <t>ARTEAGA RUEDA DORIAN RICARDO</t>
  </si>
  <si>
    <t>RAMIREZ GOMEZ PATRICIA</t>
  </si>
  <si>
    <t>FIGUEROA MEJIA ALEJANDRO</t>
  </si>
  <si>
    <t>HERRERA URIBE JAVIER ANDRES</t>
  </si>
  <si>
    <t>HERNANDEZ PENAGOS SARA</t>
  </si>
  <si>
    <t>BEDOYA ACEVEDO MARGARITA LUCIA</t>
  </si>
  <si>
    <t>LEDESMA QUIROS BRAYNER</t>
  </si>
  <si>
    <t>RIVILLAS AGUDELO MAURICIO</t>
  </si>
  <si>
    <t>CARDENAS URIBE MARTHA LUCIA</t>
  </si>
  <si>
    <t>VILLEGAS CASTANO EDWIN ANDRES</t>
  </si>
  <si>
    <t>BEJARANO PALACIOS ANDRES</t>
  </si>
  <si>
    <t>DUQUE GAVIRIA ANGIE</t>
  </si>
  <si>
    <t>VILLACREZ RAMIREZ CARLOS HERNANDO</t>
  </si>
  <si>
    <t>DIAZ CORBA OSCAR CELIANO</t>
  </si>
  <si>
    <t>SALVATIERRA FIGUEROA MARCO ANTONIO</t>
  </si>
  <si>
    <t>OCAMPO GIRALDO ELKIN ORLANDO</t>
  </si>
  <si>
    <t>BRICEÑO VILLAMIZAR OMAR ANDRES</t>
  </si>
  <si>
    <t>MARTINEZ CANOLA CATALINA</t>
  </si>
  <si>
    <t>RAMIREZ RUIZ MICHELL YECID</t>
  </si>
  <si>
    <t>OSPINA VELASQUEZ JULIANA</t>
  </si>
  <si>
    <t>PARDO SANABRIA JUAN SEBASTIAN</t>
  </si>
  <si>
    <t>DUQUE CARDENAS JUAN DAVID</t>
  </si>
  <si>
    <t>JARAMILLO OCAMPO MARIA ANDREA</t>
  </si>
  <si>
    <t>NINO MEDELLIN WILSON HENRY</t>
  </si>
  <si>
    <t>ALVAREZ RESTREPO CAMILO</t>
  </si>
  <si>
    <t>RODRIGUEZ ARDILA JOSE EUCLIDES</t>
  </si>
  <si>
    <t>PINILLA CADENA LUIS JAVIER</t>
  </si>
  <si>
    <t>HERNANDEZ OSPINA LUIS ALFONSO</t>
  </si>
  <si>
    <t>MAZO AGUDELO VICTOR ALFONSO</t>
  </si>
  <si>
    <t>RAMIREZ VARGAS JOHN WILFER</t>
  </si>
  <si>
    <t>SAAVEDRA RODRIGUEZ KATERIN ISABEL</t>
  </si>
  <si>
    <t>SANCHEZ ZULUAGA JUAN DAVID</t>
  </si>
  <si>
    <t>GARCIA BETANCUR PATRICIA ANTONIA</t>
  </si>
  <si>
    <t>ALDANA BAUTISTA JOSE FERNANDO</t>
  </si>
  <si>
    <t>RODRIGUEZ SERNA LINA MARIA</t>
  </si>
  <si>
    <t>AREVALO ESCOBAR CAROLINA</t>
  </si>
  <si>
    <t>QUINTERO RESTREPO JUAN CARLOS</t>
  </si>
  <si>
    <t>CARDONA ARANGO LUIS ENRIQUE</t>
  </si>
  <si>
    <t>BENJUMEA ALZATE GUSTAVO ADOLFO</t>
  </si>
  <si>
    <t>OSPINA BETANCUR JORGE IVAN</t>
  </si>
  <si>
    <t>JARAMILLO ZULOAGA LAURA INES</t>
  </si>
  <si>
    <t>TABORDA GUTIERREZ SERGIO ANDRES</t>
  </si>
  <si>
    <t>MEJIA ARBOLEDA ISABEL CRISTINA</t>
  </si>
  <si>
    <t>MARTINEZ PINEDA YOJAN</t>
  </si>
  <si>
    <t>MORALES GIL SANDRA MILENA</t>
  </si>
  <si>
    <t>MARIN ARROYAVE JAIME ANDRES</t>
  </si>
  <si>
    <t>NAVAS VELASQUEZ DAVID ALEJANDRO</t>
  </si>
  <si>
    <t>MATEUS GONZALEZ ALEXANDER</t>
  </si>
  <si>
    <t>LOPEZ MUNOZ DEISY MARCELA</t>
  </si>
  <si>
    <t>CARVAJAL SAMPALLO PAOLA CRISTINA</t>
  </si>
  <si>
    <t>CASTELLANOS MEDINA JEIMY LORENA</t>
  </si>
  <si>
    <t>BOLANOS ROJAS JOSE ADOLFO</t>
  </si>
  <si>
    <t>SALAZAR ALZATE MONICA MARIA</t>
  </si>
  <si>
    <t>AMAYA ALVAREZ ALCIBIADES</t>
  </si>
  <si>
    <t>PEREZ ARIAS JOHNNY ANDRES</t>
  </si>
  <si>
    <t>GOMEZ TRUJILLO SEBASTIAN</t>
  </si>
  <si>
    <t>AGUDELO MESA INGRID SAMADHI</t>
  </si>
  <si>
    <t>HERNANDEZ CANO JORGE ELIECER</t>
  </si>
  <si>
    <t>VELEZ RIVERA ANY JULIETH</t>
  </si>
  <si>
    <t>MEJIA BUITRAGO RUBEN ENRIQUE</t>
  </si>
  <si>
    <t>MEJIA CRIOLLO SANDOR LIXEN</t>
  </si>
  <si>
    <t>CANO RUIZ OSCAR MANUEL</t>
  </si>
  <si>
    <t>CARDONA CARDONA NELSON DARIO</t>
  </si>
  <si>
    <t>GONZALEZ VELEZ FRANCISCO JAVIER</t>
  </si>
  <si>
    <t>PATINO GONZALEZ LUIS ARMANDO</t>
  </si>
  <si>
    <t>ARANGO CORDOBA CAMILO</t>
  </si>
  <si>
    <t>DIEZ HAWASLY JABESDAVID</t>
  </si>
  <si>
    <t>ROJAS ROJAS JOSE VICENTE</t>
  </si>
  <si>
    <t>GARCIA FRANCO JENNY MILENA</t>
  </si>
  <si>
    <t>MANJARRES SERRANO CHARLES ALEXANDER</t>
  </si>
  <si>
    <t>BUITRAGO JARAMILLO DAVID</t>
  </si>
  <si>
    <t>ALVAREZ BERRIO CARLOS ARTURO</t>
  </si>
  <si>
    <t>GARCIA HERNANDEZ NOHORA YADIRA</t>
  </si>
  <si>
    <t>FORERO SOTELO DIWALDO</t>
  </si>
  <si>
    <t>PEREA MOSQUERA JESUS DAVILES</t>
  </si>
  <si>
    <t>BUITRAGO LONDOÑO MILDRED</t>
  </si>
  <si>
    <t>HERNANDEZ ZAPATA JAIME LEON</t>
  </si>
  <si>
    <t>PARDO CARVAJAL CATALINA</t>
  </si>
  <si>
    <t>VALENCIA IBARRA GLORIA PATRICIA</t>
  </si>
  <si>
    <t>USUGA VELASQUEZ HECTOR ADRIAN</t>
  </si>
  <si>
    <t>ESCOBAR MAYA JUAN GONZALO</t>
  </si>
  <si>
    <t>MARIN MEJIA LUIS CARLOS</t>
  </si>
  <si>
    <t>ALFONSO CUESTA JULIO ROBERTO</t>
  </si>
  <si>
    <t>BERMUDEZ FIGUEROA LUIS EMILIO</t>
  </si>
  <si>
    <t>SANCHEZ BERRIO JAIRO ABRAHAM</t>
  </si>
  <si>
    <t>ARANGO RESTREPO PILAR</t>
  </si>
  <si>
    <t>CANO ORREGO GUSTAVO ADOLFO</t>
  </si>
  <si>
    <t>PALACIOS PALACIOS JESSIE JACKSON</t>
  </si>
  <si>
    <t>ESCOBAR PELAEZ JUAN CAMILO</t>
  </si>
  <si>
    <t>POSADA LOPEZ JUAN DAVID</t>
  </si>
  <si>
    <t>MELCHOR VINASCO DEISY MILENA</t>
  </si>
  <si>
    <t>ALVAREZ MIRA CATALINA MARIA</t>
  </si>
  <si>
    <t>GAVIRIA OSORIO MARIA MARLENY</t>
  </si>
  <si>
    <t>MONSALVE CARDONA ANDREA</t>
  </si>
  <si>
    <t>LOPEZ RAMIREZ NORBAIRO ALONSO</t>
  </si>
  <si>
    <t>SANCHEZ CHAVEZ RORAIMA ISABEL</t>
  </si>
  <si>
    <t>SIERRA OSORIO CAMILO</t>
  </si>
  <si>
    <t>LOPEZ RAMIREZ ALEJANDRO</t>
  </si>
  <si>
    <t>VALENCIA HERNANDEZ DIANA PATRICIA</t>
  </si>
  <si>
    <t>RENDON RAMIREZ SERGIO ALEJANDRO</t>
  </si>
  <si>
    <t>ROJAS BERNAL BEATRIZ ELENA</t>
  </si>
  <si>
    <t>LOPEZ GOMEZ MARLENY ASTRID</t>
  </si>
  <si>
    <t>SOLORZANO GARCES ALEJANDRA MARIA</t>
  </si>
  <si>
    <t>CASTRO VIVAS JULIO OMAR</t>
  </si>
  <si>
    <t>RODRIGUEZ VASQUEZ VICTOR MANUEL</t>
  </si>
  <si>
    <t>TORRES PATINO MANUEL SALVADOR</t>
  </si>
  <si>
    <t>SOTO GOMEZ FERNANDO AUGUSTO</t>
  </si>
  <si>
    <t>YEPES ZAPATA MAURICIO</t>
  </si>
  <si>
    <t>HENAO ACEVEDO LUIS ALBERTO</t>
  </si>
  <si>
    <t>OSSA GALLEGO LUIS FERNANDO</t>
  </si>
  <si>
    <t>LONDONO ARANGO ESNEIDER ASDRUBAL</t>
  </si>
  <si>
    <t>CIFUENTES RUBIO NIDIA DEL CARMEN</t>
  </si>
  <si>
    <t>GALLEGO BLANDON MARTHA MILADIS</t>
  </si>
  <si>
    <t>ROLDAN ZAPATA VICTORIA EUGENIA</t>
  </si>
  <si>
    <t>ZAPATA PATINO FERNANDO</t>
  </si>
  <si>
    <t>PEREZ ZULUAGA ANA CATALINA</t>
  </si>
  <si>
    <t>BERRIO ESCOBAR OCTAVIO ALFONSO</t>
  </si>
  <si>
    <t>VERGARA GARCIA JAIME ALBERTO</t>
  </si>
  <si>
    <t>SOTO GUAPACHA KELLY JHOANA</t>
  </si>
  <si>
    <t>AGUILAR MAYA JOSE ROBERTO</t>
  </si>
  <si>
    <t>ALVAREZ CONTRERAS HUMBERTO ANTONIO</t>
  </si>
  <si>
    <t>MURILLO MORALES RODRIGO</t>
  </si>
  <si>
    <t>ARIAS VASQUEZ ORLANDO</t>
  </si>
  <si>
    <t>GIRALDO GOMEZ JOHN FREDY</t>
  </si>
  <si>
    <t>RESTREPO PUERTA JOSE BYRON</t>
  </si>
  <si>
    <t>DIAZ YOSA ALBA</t>
  </si>
  <si>
    <t>HOLGUIN FRANCO JUAN FERNANDO</t>
  </si>
  <si>
    <t>RESTREPO VILLEGAS MARA PAOLA</t>
  </si>
  <si>
    <t>SOLARTE BOLANOS CAROLINA</t>
  </si>
  <si>
    <t>RODAS SUAREZ CARLOS MARIO</t>
  </si>
  <si>
    <t>VIDAL PULGARIN IVAN DE JESUS</t>
  </si>
  <si>
    <t>ALVAREZ ALVAREZ ADRIANA MARIA</t>
  </si>
  <si>
    <t>VELASQUEZ OSORIO JUAN CARLOS</t>
  </si>
  <si>
    <t>RESTREPO VELEZ LUZ MARY</t>
  </si>
  <si>
    <t>ATEHORTUA ALFONSO</t>
  </si>
  <si>
    <t>QUINCHIA FORONDA CARLOS MARIO</t>
  </si>
  <si>
    <t>MEJIA TORO IVAN DARIO</t>
  </si>
  <si>
    <t>VASQUEZ TAMAYO ADRIANA LUCIA</t>
  </si>
  <si>
    <t>SALGADO GONZALEZ ANA FAEL</t>
  </si>
  <si>
    <t>DIAZ TABARES CARLOS</t>
  </si>
  <si>
    <t>ECHEVERRI CARVAJAL VERONICA</t>
  </si>
  <si>
    <t>PIZARRO GOMEZ LUZ ASTRID</t>
  </si>
  <si>
    <t>CASAS CORREA ADRIANA PATRICIA</t>
  </si>
  <si>
    <t>HOYOS CARDENAS JORGE</t>
  </si>
  <si>
    <t>GALLON VILLEGAS SERGIO</t>
  </si>
  <si>
    <t>PINEDA QUINTERO CARLOS MARIO</t>
  </si>
  <si>
    <t>VELEZ RAMIREZ LUIS BERNARDO</t>
  </si>
  <si>
    <t>LONDONO VELASQUEZ ESTER CLAUDIA</t>
  </si>
  <si>
    <t>CHACON CRISTANCHO LINCON IGNACIO</t>
  </si>
  <si>
    <t>PINZON PINEDA MARIA VERONICA</t>
  </si>
  <si>
    <t>GOMEZ ARANGO SAMUEL ROBERTO</t>
  </si>
  <si>
    <t>RESTREPO RESTREPO BEATRIZ ELENA</t>
  </si>
  <si>
    <t>OSORIO PAVAS BERNARDO</t>
  </si>
  <si>
    <t>BARRANTES PARRA JAIME WILLIAM</t>
  </si>
  <si>
    <t>VELASQUEZ OSORIO JORGE ENRIQUE</t>
  </si>
  <si>
    <t>GARZON CORTES LUIS GONZALO</t>
  </si>
  <si>
    <t>CADAVID SOSA ABAD DE JESUS</t>
  </si>
  <si>
    <t>TILANO SANCHEZ GERARDO DE JESUS</t>
  </si>
  <si>
    <t>PEREZ ALVAREZ GLORIA CENET</t>
  </si>
  <si>
    <t>PALACIO MONSALVE DIEGO ALONSO</t>
  </si>
  <si>
    <t>TRUJILLO BARRERA CLAUDIA CECILIA</t>
  </si>
  <si>
    <t>FLOREZ URIBE GABRIEL ANGEL</t>
  </si>
  <si>
    <t>PUERTA URIBE JOHN JAIRO</t>
  </si>
  <si>
    <t>ALVAREZ CORREA JORGE AUGUSTO</t>
  </si>
  <si>
    <t>TABARES SALDARRIAGA JUAN FERNANDO</t>
  </si>
  <si>
    <t>DIAZ ESCOBAR CARLOS ALBERTO</t>
  </si>
  <si>
    <t>FERNANDEZ SERRANO DIOGENES MARIA</t>
  </si>
  <si>
    <t>CASTANO CASTANO JOSE ORLANDO</t>
  </si>
  <si>
    <t>MARIN GALVEZ RUBEN DARIO</t>
  </si>
  <si>
    <t>ARANGO BERRIO GERARDO DE JESUS</t>
  </si>
  <si>
    <t>MORENO RESTREPO HERNANDO DE JESUS</t>
  </si>
  <si>
    <t>RESTREPO DUQUE MARTA MARIA</t>
  </si>
  <si>
    <t>GUARIN RUBEN DARIO</t>
  </si>
  <si>
    <t>CASTRO VELANDIA LUIS FERNANDO</t>
  </si>
  <si>
    <t>MURILLO JOSE CEFERINO</t>
  </si>
  <si>
    <t>LOPEZ DE GONZALEZ ANA DOLORES</t>
  </si>
  <si>
    <t>21838590</t>
  </si>
  <si>
    <t>70031365</t>
  </si>
  <si>
    <t>71631307</t>
  </si>
  <si>
    <t>70380447</t>
  </si>
  <si>
    <t>43046385</t>
  </si>
  <si>
    <t>70125415</t>
  </si>
  <si>
    <t>71638486</t>
  </si>
  <si>
    <t>71583214</t>
  </si>
  <si>
    <t>70108947</t>
  </si>
  <si>
    <t>3529239</t>
  </si>
  <si>
    <t>2691051</t>
  </si>
  <si>
    <t>71639674</t>
  </si>
  <si>
    <t>71577192</t>
  </si>
  <si>
    <t>70131903</t>
  </si>
  <si>
    <t>71662121</t>
  </si>
  <si>
    <t>70120224</t>
  </si>
  <si>
    <t>43038537</t>
  </si>
  <si>
    <t>71638961</t>
  </si>
  <si>
    <t>21947877</t>
  </si>
  <si>
    <t>71718444</t>
  </si>
  <si>
    <t>71172786</t>
  </si>
  <si>
    <t>15428035</t>
  </si>
  <si>
    <t>70564417</t>
  </si>
  <si>
    <t>79161748</t>
  </si>
  <si>
    <t>15378425</t>
  </si>
  <si>
    <t>43668495</t>
  </si>
  <si>
    <t>71639189</t>
  </si>
  <si>
    <t>51845104</t>
  </si>
  <si>
    <t>79353530</t>
  </si>
  <si>
    <t>42898378</t>
  </si>
  <si>
    <t>98559641</t>
  </si>
  <si>
    <t>98566862</t>
  </si>
  <si>
    <t>71718532</t>
  </si>
  <si>
    <t>10247736</t>
  </si>
  <si>
    <t>42787402</t>
  </si>
  <si>
    <t>43097643</t>
  </si>
  <si>
    <t>43866367</t>
  </si>
  <si>
    <t>98558963</t>
  </si>
  <si>
    <t>28588628</t>
  </si>
  <si>
    <t>43585873</t>
  </si>
  <si>
    <t>70126020</t>
  </si>
  <si>
    <t>98494123</t>
  </si>
  <si>
    <t>71000973</t>
  </si>
  <si>
    <t>42878935</t>
  </si>
  <si>
    <t>70569068</t>
  </si>
  <si>
    <t>42872195</t>
  </si>
  <si>
    <t>98487859</t>
  </si>
  <si>
    <t>71319043</t>
  </si>
  <si>
    <t>25279053</t>
  </si>
  <si>
    <t>43615530</t>
  </si>
  <si>
    <t>98664066</t>
  </si>
  <si>
    <t>43088072</t>
  </si>
  <si>
    <t>70048802</t>
  </si>
  <si>
    <t>71117229</t>
  </si>
  <si>
    <t>19412188</t>
  </si>
  <si>
    <t>70162580</t>
  </si>
  <si>
    <t>3455206</t>
  </si>
  <si>
    <t>71583785</t>
  </si>
  <si>
    <t>43453413</t>
  </si>
  <si>
    <t>79436981</t>
  </si>
  <si>
    <t>2774443</t>
  </si>
  <si>
    <t>43220964</t>
  </si>
  <si>
    <t>13255453</t>
  </si>
  <si>
    <t>42896119</t>
  </si>
  <si>
    <t>43550691</t>
  </si>
  <si>
    <t>52931285</t>
  </si>
  <si>
    <t>71053693</t>
  </si>
  <si>
    <t>71658169</t>
  </si>
  <si>
    <t>70411134</t>
  </si>
  <si>
    <t>71698718</t>
  </si>
  <si>
    <t>71316709</t>
  </si>
  <si>
    <t>70132081</t>
  </si>
  <si>
    <t>3482314</t>
  </si>
  <si>
    <t>7221407</t>
  </si>
  <si>
    <t>43877160</t>
  </si>
  <si>
    <t>43814880</t>
  </si>
  <si>
    <t>41930988</t>
  </si>
  <si>
    <t>15444279</t>
  </si>
  <si>
    <t>43633136</t>
  </si>
  <si>
    <t>71680527</t>
  </si>
  <si>
    <t>98765196</t>
  </si>
  <si>
    <t>60253321</t>
  </si>
  <si>
    <t>71642352</t>
  </si>
  <si>
    <t>39176911</t>
  </si>
  <si>
    <t>39184712</t>
  </si>
  <si>
    <t>78749673</t>
  </si>
  <si>
    <t>43202383</t>
  </si>
  <si>
    <t>43907868</t>
  </si>
  <si>
    <t>71778594</t>
  </si>
  <si>
    <t>15386502</t>
  </si>
  <si>
    <t>1077444636</t>
  </si>
  <si>
    <t>70631061</t>
  </si>
  <si>
    <t>1037580652</t>
  </si>
  <si>
    <t>16135324</t>
  </si>
  <si>
    <t>71875861</t>
  </si>
  <si>
    <t>4132589</t>
  </si>
  <si>
    <t>10184107</t>
  </si>
  <si>
    <t>71339486</t>
  </si>
  <si>
    <t>71023208</t>
  </si>
  <si>
    <t>43813856</t>
  </si>
  <si>
    <t>43530867</t>
  </si>
  <si>
    <t>70086451</t>
  </si>
  <si>
    <t>43568633</t>
  </si>
  <si>
    <t>4827173</t>
  </si>
  <si>
    <t>19400859</t>
  </si>
  <si>
    <t>51625836</t>
  </si>
  <si>
    <t>8402580</t>
  </si>
  <si>
    <t>28544299</t>
  </si>
  <si>
    <t>8356696</t>
  </si>
  <si>
    <t>71786183</t>
  </si>
  <si>
    <t>43595880</t>
  </si>
  <si>
    <t>11406607</t>
  </si>
  <si>
    <t>1128447862</t>
  </si>
  <si>
    <t>1039453911</t>
  </si>
  <si>
    <t>15389095</t>
  </si>
  <si>
    <t>8408189</t>
  </si>
  <si>
    <t>71727629</t>
  </si>
  <si>
    <t>1022933169</t>
  </si>
  <si>
    <t>86046244</t>
  </si>
  <si>
    <t>80029016</t>
  </si>
  <si>
    <t>1039596649</t>
  </si>
  <si>
    <t>4527910</t>
  </si>
  <si>
    <t>1128407081</t>
  </si>
  <si>
    <t>1036607788</t>
  </si>
  <si>
    <t>71257515</t>
  </si>
  <si>
    <t>80177665</t>
  </si>
  <si>
    <t>43528615</t>
  </si>
  <si>
    <t>77161883</t>
  </si>
  <si>
    <t>1030593235</t>
  </si>
  <si>
    <t>1128421027</t>
  </si>
  <si>
    <t>1152437406</t>
  </si>
  <si>
    <t>11201072</t>
  </si>
  <si>
    <t>3414811</t>
  </si>
  <si>
    <t>8358187</t>
  </si>
  <si>
    <t>43211800</t>
  </si>
  <si>
    <t>80417661</t>
  </si>
  <si>
    <t>43565201</t>
  </si>
  <si>
    <t>1128439874</t>
  </si>
  <si>
    <t>43037791</t>
  </si>
  <si>
    <t>71621278</t>
  </si>
  <si>
    <t>98517598</t>
  </si>
  <si>
    <t>10035351</t>
  </si>
  <si>
    <t>16790645</t>
  </si>
  <si>
    <t>1039454898</t>
  </si>
  <si>
    <t>43753585</t>
  </si>
  <si>
    <t>93411082</t>
  </si>
  <si>
    <t>43090398</t>
  </si>
  <si>
    <t>1036394967</t>
  </si>
  <si>
    <t>1014210739</t>
  </si>
  <si>
    <t>1036394485</t>
  </si>
  <si>
    <t>98772093</t>
  </si>
  <si>
    <t>1024495733</t>
  </si>
  <si>
    <t>79702940</t>
  </si>
  <si>
    <t>79751907</t>
  </si>
  <si>
    <t>8355907</t>
  </si>
  <si>
    <t>74379560</t>
  </si>
  <si>
    <t>32298409</t>
  </si>
  <si>
    <t>98716401</t>
  </si>
  <si>
    <t>80136046</t>
  </si>
  <si>
    <t>43268096</t>
  </si>
  <si>
    <t>1037579654</t>
  </si>
  <si>
    <t>1037588108</t>
  </si>
  <si>
    <t>80020569</t>
  </si>
  <si>
    <t>70952619</t>
  </si>
  <si>
    <t>98552844</t>
  </si>
  <si>
    <t>79700476</t>
  </si>
  <si>
    <t>98772652</t>
  </si>
  <si>
    <t>1094912786</t>
  </si>
  <si>
    <t>70551684</t>
  </si>
  <si>
    <t>16078260</t>
  </si>
  <si>
    <t>43731322</t>
  </si>
  <si>
    <t>1054988984</t>
  </si>
  <si>
    <t>1037603185</t>
  </si>
  <si>
    <t>43271746</t>
  </si>
  <si>
    <t>1152439182</t>
  </si>
  <si>
    <t>1036623714</t>
  </si>
  <si>
    <t>3563730</t>
  </si>
  <si>
    <t>43165925</t>
  </si>
  <si>
    <t>79618515</t>
  </si>
  <si>
    <t>53907219</t>
  </si>
  <si>
    <t>1058817493</t>
  </si>
  <si>
    <t>1014226037</t>
  </si>
  <si>
    <t>32472977</t>
  </si>
  <si>
    <t>3349585</t>
  </si>
  <si>
    <t>1017141238</t>
  </si>
  <si>
    <t>1128446251</t>
  </si>
  <si>
    <t>1020404096</t>
  </si>
  <si>
    <t>71661804</t>
  </si>
  <si>
    <t>71660439</t>
  </si>
  <si>
    <t>1035224813</t>
  </si>
  <si>
    <t>1035864137</t>
  </si>
  <si>
    <t>16077966</t>
  </si>
  <si>
    <t>71631556</t>
  </si>
  <si>
    <t>71592696</t>
  </si>
  <si>
    <t>1017165378</t>
  </si>
  <si>
    <t>3486342</t>
  </si>
  <si>
    <t>70330485</t>
  </si>
  <si>
    <t>1038333183</t>
  </si>
  <si>
    <t>43842857</t>
  </si>
  <si>
    <t>1128439288</t>
  </si>
  <si>
    <t>1052946248</t>
  </si>
  <si>
    <t>98772834</t>
  </si>
  <si>
    <t>43167078</t>
  </si>
  <si>
    <t>1020468450</t>
  </si>
  <si>
    <t>1039458826</t>
  </si>
  <si>
    <t>88240581</t>
  </si>
  <si>
    <t>8465579</t>
  </si>
  <si>
    <t>52817809</t>
  </si>
  <si>
    <t>1038406860</t>
  </si>
  <si>
    <t>1063288422</t>
  </si>
  <si>
    <t>71192293</t>
  </si>
  <si>
    <t>1039454080</t>
  </si>
  <si>
    <t>73197063</t>
  </si>
  <si>
    <t>71759064</t>
  </si>
  <si>
    <t>1032434144</t>
  </si>
  <si>
    <t>24369436</t>
  </si>
  <si>
    <t>30230834</t>
  </si>
  <si>
    <t>75106907</t>
  </si>
  <si>
    <t>1152446437</t>
  </si>
  <si>
    <t>1037751493</t>
  </si>
  <si>
    <t>3486338</t>
  </si>
  <si>
    <t>1094933494</t>
  </si>
  <si>
    <t>15454061</t>
  </si>
  <si>
    <t>1040182442</t>
  </si>
  <si>
    <t>52866654</t>
  </si>
  <si>
    <t>11440823</t>
  </si>
  <si>
    <t>98667307</t>
  </si>
  <si>
    <t>43612103</t>
  </si>
  <si>
    <t>70329505</t>
  </si>
  <si>
    <t>43254798</t>
  </si>
  <si>
    <t>79429469</t>
  </si>
  <si>
    <t>70161236</t>
  </si>
  <si>
    <t>1118540373</t>
  </si>
  <si>
    <t>8416409</t>
  </si>
  <si>
    <t>39327589</t>
  </si>
  <si>
    <t>73007273</t>
  </si>
  <si>
    <t>16074073</t>
  </si>
  <si>
    <t>3894896</t>
  </si>
  <si>
    <t>71617700</t>
  </si>
  <si>
    <t>1047401795</t>
  </si>
  <si>
    <t>1044100613</t>
  </si>
  <si>
    <t>18394843</t>
  </si>
  <si>
    <t>71690510</t>
  </si>
  <si>
    <t>1051442919</t>
  </si>
  <si>
    <t>1022094651</t>
  </si>
  <si>
    <t>98633960</t>
  </si>
  <si>
    <t>43910157</t>
  </si>
  <si>
    <t>1047431558</t>
  </si>
  <si>
    <t>19134731</t>
  </si>
  <si>
    <t>52527451</t>
  </si>
  <si>
    <t>3538250</t>
  </si>
  <si>
    <t>79369190</t>
  </si>
  <si>
    <t>73570432</t>
  </si>
  <si>
    <t>43597230</t>
  </si>
  <si>
    <t>1020448723</t>
  </si>
  <si>
    <t>1037579135</t>
  </si>
  <si>
    <t>1047374272</t>
  </si>
  <si>
    <t>43039570</t>
  </si>
  <si>
    <t>1007579095</t>
  </si>
  <si>
    <t>52705878</t>
  </si>
  <si>
    <t>1013587218</t>
  </si>
  <si>
    <t>1038212416</t>
  </si>
  <si>
    <t>4899234</t>
  </si>
  <si>
    <t>1035862038</t>
  </si>
  <si>
    <t>1041533975</t>
  </si>
  <si>
    <t>79718156</t>
  </si>
  <si>
    <t>1035859476</t>
  </si>
  <si>
    <t>71633571</t>
  </si>
  <si>
    <t>1023722789</t>
  </si>
  <si>
    <t>52068133</t>
  </si>
  <si>
    <t>8460482</t>
  </si>
  <si>
    <t>53026136</t>
  </si>
  <si>
    <t>71905875</t>
  </si>
  <si>
    <t>71379163</t>
  </si>
  <si>
    <t>71675481</t>
  </si>
  <si>
    <t>1152194994</t>
  </si>
  <si>
    <t>1020739288</t>
  </si>
  <si>
    <t>1097393662</t>
  </si>
  <si>
    <t>1032071413</t>
  </si>
  <si>
    <t>71000262</t>
  </si>
  <si>
    <t>70720635</t>
  </si>
  <si>
    <t>1082850907</t>
  </si>
  <si>
    <t>13072535</t>
  </si>
  <si>
    <t>98643120</t>
  </si>
  <si>
    <t>89001286</t>
  </si>
  <si>
    <t>4839995</t>
  </si>
  <si>
    <t>80087374</t>
  </si>
  <si>
    <t>98505823</t>
  </si>
  <si>
    <t>79282484</t>
  </si>
  <si>
    <t>1094895989</t>
  </si>
  <si>
    <t>15334665</t>
  </si>
  <si>
    <t>9774666</t>
  </si>
  <si>
    <t>1100688604</t>
  </si>
  <si>
    <t>32104529</t>
  </si>
  <si>
    <t>3521250</t>
  </si>
  <si>
    <t>1037624653</t>
  </si>
  <si>
    <t>1020765925</t>
  </si>
  <si>
    <t>70434373</t>
  </si>
  <si>
    <t>71629931</t>
  </si>
  <si>
    <t>1028007023</t>
  </si>
  <si>
    <t>70754487</t>
  </si>
  <si>
    <t>8151491</t>
  </si>
  <si>
    <t>75096399</t>
  </si>
  <si>
    <t>71023247</t>
  </si>
  <si>
    <t>1039462885</t>
  </si>
  <si>
    <t>1127383473</t>
  </si>
  <si>
    <t>15435304</t>
  </si>
  <si>
    <t>15524463</t>
  </si>
  <si>
    <t>70756823</t>
  </si>
  <si>
    <t>53014089</t>
  </si>
  <si>
    <t>15402915</t>
  </si>
  <si>
    <t>71003974</t>
  </si>
  <si>
    <t>79948336</t>
  </si>
  <si>
    <t>98490393</t>
  </si>
  <si>
    <t>1023861320</t>
  </si>
  <si>
    <t>15532490</t>
  </si>
  <si>
    <t>1020456227</t>
  </si>
  <si>
    <t>98715953</t>
  </si>
  <si>
    <t>43093419</t>
  </si>
  <si>
    <t>8012800</t>
  </si>
  <si>
    <t>15528241</t>
  </si>
  <si>
    <t>3603041</t>
  </si>
  <si>
    <t>11796035</t>
  </si>
  <si>
    <t>43400913</t>
  </si>
  <si>
    <t>1045508475</t>
  </si>
  <si>
    <t>71612362</t>
  </si>
  <si>
    <t>71615272</t>
  </si>
  <si>
    <t>1066743606</t>
  </si>
  <si>
    <t>11935874</t>
  </si>
  <si>
    <t>21448002</t>
  </si>
  <si>
    <t>21863603</t>
  </si>
  <si>
    <t>71256964</t>
  </si>
  <si>
    <t>1022356033</t>
  </si>
  <si>
    <t>98646659</t>
  </si>
  <si>
    <t>19422227</t>
  </si>
  <si>
    <t>70161839</t>
  </si>
  <si>
    <t>52818446</t>
  </si>
  <si>
    <t>71752777</t>
  </si>
  <si>
    <t>15482822</t>
  </si>
  <si>
    <t>15403623</t>
  </si>
  <si>
    <t>8408302</t>
  </si>
  <si>
    <t>70131645</t>
  </si>
  <si>
    <t>98458127</t>
  </si>
  <si>
    <t>4472708</t>
  </si>
  <si>
    <t>1017206146</t>
  </si>
  <si>
    <t>1020413346</t>
  </si>
  <si>
    <t>747948</t>
  </si>
  <si>
    <t>10200379</t>
  </si>
  <si>
    <t>15286681</t>
  </si>
  <si>
    <t>1042062345</t>
  </si>
  <si>
    <t>4811712</t>
  </si>
  <si>
    <t>70541070</t>
  </si>
  <si>
    <t>71312126</t>
  </si>
  <si>
    <t>71385507</t>
  </si>
  <si>
    <t>94461978</t>
  </si>
  <si>
    <t>98525771</t>
  </si>
  <si>
    <t>1017149971</t>
  </si>
  <si>
    <t>1026146549</t>
  </si>
  <si>
    <t>1147935082</t>
  </si>
  <si>
    <t>1152209061</t>
  </si>
  <si>
    <t>1152690348</t>
  </si>
  <si>
    <t>71055499</t>
  </si>
  <si>
    <t>73082859</t>
  </si>
  <si>
    <t>98527417</t>
  </si>
  <si>
    <t>1046667660</t>
  </si>
  <si>
    <t>10925396</t>
  </si>
  <si>
    <t>4805776</t>
  </si>
  <si>
    <t>8433810</t>
  </si>
  <si>
    <t>70526040</t>
  </si>
  <si>
    <t>71710312</t>
  </si>
  <si>
    <t>78296673</t>
  </si>
  <si>
    <t>91509594</t>
  </si>
  <si>
    <t>1017159364</t>
  </si>
  <si>
    <t>1037647398</t>
  </si>
  <si>
    <t>1039087952</t>
  </si>
  <si>
    <t>1094921696</t>
  </si>
  <si>
    <t>1053816293</t>
  </si>
  <si>
    <t>15427793</t>
  </si>
  <si>
    <t>1002187604</t>
  </si>
  <si>
    <t>1047444673</t>
  </si>
  <si>
    <t>1128397446</t>
  </si>
  <si>
    <t>3572915</t>
  </si>
  <si>
    <t>15540057</t>
  </si>
  <si>
    <t>52761759</t>
  </si>
  <si>
    <t>71762162</t>
  </si>
  <si>
    <t>79916995</t>
  </si>
  <si>
    <t>1020447591</t>
  </si>
  <si>
    <t>1020453529</t>
  </si>
  <si>
    <t>1036782099</t>
  </si>
  <si>
    <t>1089802600</t>
  </si>
  <si>
    <t>1096194578</t>
  </si>
  <si>
    <t>70528929</t>
  </si>
  <si>
    <t>1003398339</t>
  </si>
  <si>
    <t>1037576286</t>
  </si>
  <si>
    <t>1128440878</t>
  </si>
  <si>
    <t>10184731</t>
  </si>
  <si>
    <t>1037072027</t>
  </si>
  <si>
    <t>1152209557</t>
  </si>
  <si>
    <t>1028003851</t>
  </si>
  <si>
    <t>70569025</t>
  </si>
  <si>
    <t>11635269</t>
  </si>
  <si>
    <t>15676696</t>
  </si>
  <si>
    <t>1143962108</t>
  </si>
  <si>
    <t>52979042</t>
  </si>
  <si>
    <t>98461984</t>
  </si>
  <si>
    <t>73214579</t>
  </si>
  <si>
    <t>38144600</t>
  </si>
  <si>
    <t>71877841</t>
  </si>
  <si>
    <t>92448013</t>
  </si>
  <si>
    <t>1003933185</t>
  </si>
  <si>
    <t>1045434893</t>
  </si>
  <si>
    <t>1098668048</t>
  </si>
  <si>
    <t>15438186</t>
  </si>
  <si>
    <t>32104856</t>
  </si>
  <si>
    <t>1001669715</t>
  </si>
  <si>
    <t>1036337723</t>
  </si>
  <si>
    <t>1098637733</t>
  </si>
  <si>
    <t>91212740</t>
  </si>
  <si>
    <t>8150847</t>
  </si>
  <si>
    <t>71727507</t>
  </si>
  <si>
    <t>1042763211</t>
  </si>
  <si>
    <t>1143366781</t>
  </si>
  <si>
    <t>21812477</t>
  </si>
  <si>
    <t>71597389</t>
  </si>
  <si>
    <t>1002147704</t>
  </si>
  <si>
    <t>1036662609</t>
  </si>
  <si>
    <t>1152185966</t>
  </si>
  <si>
    <t>3556291</t>
  </si>
  <si>
    <t>70435135</t>
  </si>
  <si>
    <t>79159272</t>
  </si>
  <si>
    <t>1216720130</t>
  </si>
  <si>
    <t>1032070786</t>
  </si>
  <si>
    <t>1214722530</t>
  </si>
  <si>
    <t>1214743140</t>
  </si>
  <si>
    <t>10267183</t>
  </si>
  <si>
    <t>70632895</t>
  </si>
  <si>
    <t>71975132</t>
  </si>
  <si>
    <t>79840054</t>
  </si>
  <si>
    <t>98644947</t>
  </si>
  <si>
    <t>11802374</t>
  </si>
  <si>
    <t>50916532</t>
  </si>
  <si>
    <t>72212334</t>
  </si>
  <si>
    <t>78115923</t>
  </si>
  <si>
    <t>94462222</t>
  </si>
  <si>
    <t>98537381</t>
  </si>
  <si>
    <t>1017217653</t>
  </si>
  <si>
    <t>1022400797</t>
  </si>
  <si>
    <t>1045438138</t>
  </si>
  <si>
    <t>1045489962</t>
  </si>
  <si>
    <t>1117519373</t>
  </si>
  <si>
    <t>1148450027</t>
  </si>
  <si>
    <t>1057411694</t>
  </si>
  <si>
    <t>12458200</t>
  </si>
  <si>
    <t>77131435</t>
  </si>
  <si>
    <t>9731017</t>
  </si>
  <si>
    <t>98711568</t>
  </si>
  <si>
    <t>98713994</t>
  </si>
  <si>
    <t>1020436406</t>
  </si>
  <si>
    <t>1073322670</t>
  </si>
  <si>
    <t>70730463</t>
  </si>
  <si>
    <t>91245135</t>
  </si>
  <si>
    <t>1065850398</t>
  </si>
  <si>
    <t>1098753076</t>
  </si>
  <si>
    <t>70576086</t>
  </si>
  <si>
    <t>75059982</t>
  </si>
  <si>
    <t>98540440</t>
  </si>
  <si>
    <t>1017197350</t>
  </si>
  <si>
    <t>778579</t>
  </si>
  <si>
    <t>70630748</t>
  </si>
  <si>
    <t>91176227</t>
  </si>
  <si>
    <t>1068583844</t>
  </si>
  <si>
    <t>1152195379</t>
  </si>
  <si>
    <t>1214718372</t>
  </si>
  <si>
    <t>57300168</t>
  </si>
  <si>
    <t>1152454375</t>
  </si>
  <si>
    <t>1041326949</t>
  </si>
  <si>
    <t>1037646608</t>
  </si>
  <si>
    <t>8412956</t>
  </si>
  <si>
    <t>1003713192</t>
  </si>
  <si>
    <t>1013557483</t>
  </si>
  <si>
    <t>1017260592</t>
  </si>
  <si>
    <t>1036645471</t>
  </si>
  <si>
    <t>1037599934</t>
  </si>
  <si>
    <t>1037670649</t>
  </si>
  <si>
    <t>1085171775</t>
  </si>
  <si>
    <t>35198260</t>
  </si>
  <si>
    <t>71982355</t>
  </si>
  <si>
    <t>1042762956</t>
  </si>
  <si>
    <t>1003196612</t>
  </si>
  <si>
    <t>70579024</t>
  </si>
  <si>
    <t>70926412</t>
  </si>
  <si>
    <t>73135775</t>
  </si>
  <si>
    <t>1020417590</t>
  </si>
  <si>
    <t>70855201</t>
  </si>
  <si>
    <t>71388995</t>
  </si>
  <si>
    <t>1017145828</t>
  </si>
  <si>
    <t>9177341</t>
  </si>
  <si>
    <t>5632660</t>
  </si>
  <si>
    <t>79739764</t>
  </si>
  <si>
    <t>52431257</t>
  </si>
  <si>
    <t>13541843</t>
  </si>
  <si>
    <t>79950455</t>
  </si>
  <si>
    <t>19344637</t>
  </si>
  <si>
    <t>1033740007</t>
  </si>
  <si>
    <t>79293624</t>
  </si>
  <si>
    <t>3250947</t>
  </si>
  <si>
    <t>98344495</t>
  </si>
  <si>
    <t>7061105</t>
  </si>
  <si>
    <t>93408139</t>
  </si>
  <si>
    <t>DTF+3</t>
  </si>
  <si>
    <t>9609</t>
  </si>
  <si>
    <t>2038</t>
  </si>
  <si>
    <t>7347945</t>
  </si>
  <si>
    <t>1572100000</t>
  </si>
  <si>
    <t>1000002990</t>
  </si>
  <si>
    <t>1181000000</t>
  </si>
  <si>
    <t>6700105610</t>
  </si>
  <si>
    <t>4050024399</t>
  </si>
  <si>
    <t>8113038981</t>
  </si>
  <si>
    <t>101781950</t>
  </si>
  <si>
    <t>ALIANZA FIDUCIARIA SA</t>
  </si>
  <si>
    <t>FISCALES</t>
  </si>
  <si>
    <t>FINANCIEROS</t>
  </si>
  <si>
    <t>INTERNO</t>
  </si>
  <si>
    <t>PRESTACIONES SOCIALES AL 6/11/2017</t>
  </si>
  <si>
    <t>LIQUIDACION LABORAL 29/04/2015</t>
  </si>
  <si>
    <t>LIQUIDACION LABORAL 14/01/2015</t>
  </si>
  <si>
    <t>LIQUIDACION LABORAL 30/12/2015</t>
  </si>
  <si>
    <t>IVA BIMESTRE IV - 2017</t>
  </si>
  <si>
    <t>IVA BIMESTRE II -  2017</t>
  </si>
  <si>
    <t>IVA BIMESTRE III - 2017</t>
  </si>
  <si>
    <t>IVA BIMESTRE I - 2017</t>
  </si>
  <si>
    <t>ICA AÑO 2016</t>
  </si>
  <si>
    <t>CONSORCIO CLINICA PORTOAZUL</t>
  </si>
  <si>
    <t>UNION TEMPORAL AIA ARQCONINSA</t>
  </si>
  <si>
    <t>CONSORCIO AIA ESTUDIO AREA 4</t>
  </si>
  <si>
    <t>CONSORCIO AIA CONCOL</t>
  </si>
  <si>
    <t>COMISIONES FIDUCIARIAS</t>
  </si>
  <si>
    <t>OBLIGACIONES FINANCIERAS</t>
  </si>
  <si>
    <t>TARJETA DE CREDITO</t>
  </si>
  <si>
    <t>ARRENDAMIENTOS FINANCIEROS</t>
  </si>
  <si>
    <t>PARTICIPACION PATRIMONIAL</t>
  </si>
  <si>
    <t>SUMINISTRO DE BIENES Y SERVICIOS</t>
  </si>
  <si>
    <t>PRESTAMOS</t>
  </si>
  <si>
    <t>Concepto de la Acreencia</t>
  </si>
  <si>
    <t>SANCION FIC</t>
  </si>
  <si>
    <t>TOTAL PROYECTO DE DETERMINACION DE DERECHOS DE VOTO</t>
  </si>
  <si>
    <t>EMPRESA DE TELECOMUNICACIONES DE BOGOTA S.A ESP</t>
  </si>
  <si>
    <t>899999115</t>
  </si>
  <si>
    <t>CRA 8 N 20-00 PISO 12</t>
  </si>
  <si>
    <t>8133658</t>
  </si>
  <si>
    <t>7855908</t>
  </si>
  <si>
    <t>8133659</t>
  </si>
  <si>
    <t>8133657</t>
  </si>
  <si>
    <t>4469</t>
  </si>
  <si>
    <t>EASY TAXI COLOMBIA SAS</t>
  </si>
  <si>
    <t>9881</t>
  </si>
  <si>
    <t>546</t>
  </si>
  <si>
    <t>32307</t>
  </si>
  <si>
    <t>7178</t>
  </si>
  <si>
    <t>19263</t>
  </si>
  <si>
    <t>MADERATTO MEDELLIN SAS</t>
  </si>
  <si>
    <t>900450471</t>
  </si>
  <si>
    <t>400004307</t>
  </si>
  <si>
    <t>30652612</t>
  </si>
  <si>
    <t>30652613</t>
  </si>
  <si>
    <t>30652583</t>
  </si>
  <si>
    <t>675746</t>
  </si>
  <si>
    <t>902</t>
  </si>
  <si>
    <t>1016338</t>
  </si>
  <si>
    <t>1016040</t>
  </si>
  <si>
    <t>23523</t>
  </si>
  <si>
    <t>17320</t>
  </si>
  <si>
    <t>603</t>
  </si>
  <si>
    <t>30463</t>
  </si>
  <si>
    <t>32417</t>
  </si>
  <si>
    <t>18923</t>
  </si>
  <si>
    <t>348</t>
  </si>
  <si>
    <t>0641</t>
  </si>
  <si>
    <t>2691</t>
  </si>
  <si>
    <t>2713</t>
  </si>
  <si>
    <t>012-047154</t>
  </si>
  <si>
    <t>DEPARTAMENTO DE ANTIOQUIA</t>
  </si>
  <si>
    <t>890900286</t>
  </si>
  <si>
    <t>IMPUESTOS VEHICULARES</t>
  </si>
  <si>
    <t>306292669</t>
  </si>
  <si>
    <t>CALLE 42B 52-106 PISO 1 OFICINA 108</t>
  </si>
  <si>
    <t xml:space="preserve">CLLE 44A 73 45 </t>
  </si>
  <si>
    <t>ARQUITECTOS E INGENIEROS ASOCIADOS S.A</t>
  </si>
  <si>
    <t>NIT 890904815</t>
  </si>
  <si>
    <t>Calificación</t>
  </si>
  <si>
    <t>CONTRIBUCION AÑO 2017</t>
  </si>
  <si>
    <t>ITAÚ CORPBANCA COLOMBIA S A</t>
  </si>
  <si>
    <t>ENTIDADES PUBLICAS</t>
  </si>
  <si>
    <t>900975120</t>
  </si>
  <si>
    <t>UNIDAD RESIDENCIAL CITTE PH</t>
  </si>
  <si>
    <t>SANCION</t>
  </si>
  <si>
    <t>IMPUESTOS PREDIAL</t>
  </si>
  <si>
    <t>MOVILIDAD</t>
  </si>
  <si>
    <t xml:space="preserve"> CL 26 32 24</t>
  </si>
  <si>
    <t>1249</t>
  </si>
  <si>
    <t>1459</t>
  </si>
  <si>
    <t>1354</t>
  </si>
  <si>
    <t>EMPRESA DE ACUEDUCTO Y ALCANTARILLADO DE BOGOTA</t>
  </si>
  <si>
    <t>900610585</t>
  </si>
  <si>
    <t>SEGÚN AUDIENCIA</t>
  </si>
  <si>
    <t>Contratos 11581985 -1158753 -3765160</t>
  </si>
  <si>
    <t>Contratos 354290750-354290858-354530858-354291278-354290885-354291269-354289245-354289931-354290420-258392457-354860778-258392251-</t>
  </si>
  <si>
    <t>Facturas 344191-344190-344194-344192-344197-344189-344193-344195-344196-286085-287580-284065-280366-281852-</t>
  </si>
  <si>
    <t>QUIROGRAFARIO</t>
  </si>
  <si>
    <t>Acciones Tunel oriente, Bucaros y Cabañitas -  Derechos fiduciarios PA Helm Bank AIA Bancos - Areas futura ampliación Calima</t>
  </si>
  <si>
    <t xml:space="preserve">ACTUALIZACION PROYECTO DETERMINACION DERECHOS DE VOTO </t>
  </si>
  <si>
    <t>ACTUALIZACION PROYECTO DE GRADUACION Y CALIFICACION DE ACREENCIAS</t>
  </si>
  <si>
    <t>Valor Capital Vencido Actualizado IPC DANE</t>
  </si>
  <si>
    <t>Clase de Crédito</t>
  </si>
  <si>
    <t>Tasa Interes</t>
  </si>
  <si>
    <t>Tipo de Crédito</t>
  </si>
  <si>
    <t>PRENDARIO</t>
  </si>
  <si>
    <t>Categoria</t>
  </si>
  <si>
    <t>Intereses Causados</t>
  </si>
  <si>
    <t>Total ACEVEDO OSPINA EDWIN ALEXANDER</t>
  </si>
  <si>
    <t>Total ACOSTA GONZALEZ ALVARO</t>
  </si>
  <si>
    <t>Total ACUÑA MENDEZ ALBERTO EDUARDO</t>
  </si>
  <si>
    <t>Total AGUDELO ARANGO SILVIO</t>
  </si>
  <si>
    <t>Total AGUDELO AREIZA DIEGO ALEJANDRO</t>
  </si>
  <si>
    <t>Total AGUDELO MESA INGRID SAMADHI</t>
  </si>
  <si>
    <t>Total AGUDELO RIOS CRISTIAN CAMILO</t>
  </si>
  <si>
    <t>Total AGUILAR MAYA JOSE ROBERTO</t>
  </si>
  <si>
    <t>Total ALBAN RODAS BRYAN DAVID</t>
  </si>
  <si>
    <t>Total ALCARAZ ALVAREZ DAVID ANTONIO</t>
  </si>
  <si>
    <t>Total ALCARAZ CASTANO DIEGO JHAILTON</t>
  </si>
  <si>
    <t>Total ALDANA BAUTISTA JOSE FERNANDO</t>
  </si>
  <si>
    <t>Total ALFONSO CUESTA JULIO ROBERTO</t>
  </si>
  <si>
    <t>Total ALVAREZ AGUDELO CARLOS MARIO</t>
  </si>
  <si>
    <t>Total ALVAREZ ALVAREZ ADRIANA MARIA</t>
  </si>
  <si>
    <t>Total ALVAREZ BERRIO CARLOS ARTURO</t>
  </si>
  <si>
    <t>Total ALVAREZ CONTRERAS HUMBERTO ANTONIO</t>
  </si>
  <si>
    <t>Total ALVAREZ CORREA JORGE AUGUSTO</t>
  </si>
  <si>
    <t>Total ALVAREZ HURTADO GERMAN EMILIO</t>
  </si>
  <si>
    <t>Total ALVAREZ MIRA CATALINA MARIA</t>
  </si>
  <si>
    <t>Total ALVAREZ RAMIRO DE JESUS</t>
  </si>
  <si>
    <t>Total ALVAREZ RESTREPO CAMILO</t>
  </si>
  <si>
    <t>Total AMAYA ALVAREZ ALCIBIADES</t>
  </si>
  <si>
    <t>Total AMAYA MORA LUIS EDUARDO</t>
  </si>
  <si>
    <t>Total ANAYA VASQUEZ ROBINSON MANUEL</t>
  </si>
  <si>
    <t>Total ANDRADE BERMUDEZ GERALDO JOSUE</t>
  </si>
  <si>
    <t>Total ANGARITA REMOLINA ISAAC</t>
  </si>
  <si>
    <t>Total ANGULO PAREDES SEGUNDO EDUARDO</t>
  </si>
  <si>
    <t>Total ARANGO BARRAGAN ISTMARY</t>
  </si>
  <si>
    <t>Total ARANGO BERRIO GERARDO DE JESUS</t>
  </si>
  <si>
    <t>Total ARANGO CORDOBA CAMILO</t>
  </si>
  <si>
    <t>Total ARANGO RESTREPO PILAR</t>
  </si>
  <si>
    <t>Total ARANGO VILLEGAS GABRIEL JAIME</t>
  </si>
  <si>
    <t>Total ARBELAEZ OCHOA MAXIMILIANO</t>
  </si>
  <si>
    <t>Total ARBOLEDA GARCIA JOSE LUIS</t>
  </si>
  <si>
    <t>Total ARDILA MONTOYA MARIA ALEJANDRA</t>
  </si>
  <si>
    <t>Total ARDILA MUNOZ DAVID RICARDO</t>
  </si>
  <si>
    <t>Total ARDILA RESTREPO DAVID ANDRES</t>
  </si>
  <si>
    <t>Total AREIZA SANCHEZ ALVARO ANTONIO</t>
  </si>
  <si>
    <t>Total AREIZA SANCHEZ OSCAR DE JESUS</t>
  </si>
  <si>
    <t>Total ARENALES MORENO JUAN PABLO</t>
  </si>
  <si>
    <t>Total AREVALO ESCOBAR CAROLINA</t>
  </si>
  <si>
    <t>Total ARIAS VASQUEZ ORLANDO</t>
  </si>
  <si>
    <t>Total ARIZA MONTEALEGRE ANA MARCELA</t>
  </si>
  <si>
    <t>Total ARROYO DAVILA OSCAR DARIO</t>
  </si>
  <si>
    <t>Total ARTEAGA RUEDA DORIAN RICARDO</t>
  </si>
  <si>
    <t>Total ATEHORTUA ALFONSO</t>
  </si>
  <si>
    <t>Total BAILARIN CARUPIA JESUS ANDRES</t>
  </si>
  <si>
    <t>Total BARRANTES PARRA JAIME WILLIAM</t>
  </si>
  <si>
    <t>Total BARRIENTOS HOYOS NESTOR LEON</t>
  </si>
  <si>
    <t>Total BECERRA MEJIA VANESSA BEATRIZ</t>
  </si>
  <si>
    <t>Total BEDOYA ACEVEDO MARGARITA LUCIA</t>
  </si>
  <si>
    <t>Total BEJARANO PALACIOS ANDRES</t>
  </si>
  <si>
    <t>Total BENITEZ CARTAGENA DANILO ARTURO</t>
  </si>
  <si>
    <t>Total BENJUMEA ALZATE GUSTAVO ADOLFO</t>
  </si>
  <si>
    <t>Total BERMUDEZ FIGUEROA LUIS EMILIO</t>
  </si>
  <si>
    <t>Total BERNAL MALDONADO DANIEL ESTEBAN</t>
  </si>
  <si>
    <t>Total BERRIO ESCOBAR OCTAVIO ALFONSO</t>
  </si>
  <si>
    <t>Total BERRIO PULGARIN DORIAN DE JESUS</t>
  </si>
  <si>
    <t>Total BETANCUR MONTOYA DUVER NEY</t>
  </si>
  <si>
    <t>Total BETANCUR MONTOYA JONISON ESTEBAN</t>
  </si>
  <si>
    <t>Total BLANCO VELEZ ANA MELISSA</t>
  </si>
  <si>
    <t>Total BOHORQUEZ CAMELO KAREN VANESSA</t>
  </si>
  <si>
    <t>Total BOJACA GONZALEZ ELKIN ORLANDO</t>
  </si>
  <si>
    <t>Total BOLANOS ROJAS JOSE ADOLFO</t>
  </si>
  <si>
    <t>Total BONILLA GRILLO AURA CAROLINA</t>
  </si>
  <si>
    <t>Total BRICEÑO VILLAMIZAR OMAR ANDRES</t>
  </si>
  <si>
    <t>Total BUILES ACEVEDO CRISTIAN DUVAN</t>
  </si>
  <si>
    <t>Total BUILES ACEVEDO JOHN STIVEN</t>
  </si>
  <si>
    <t>Total BUITRAGO JARAMILLO DAVID</t>
  </si>
  <si>
    <t>Total BUITRAGO LONDOÑO MILDRED</t>
  </si>
  <si>
    <t>Total CABARCAS DE AVILA EDGARDO MANUEL</t>
  </si>
  <si>
    <t>Total CADAVID SOSA ABAD DE JESUS</t>
  </si>
  <si>
    <t>Total CAICEDO MENA BENICIO</t>
  </si>
  <si>
    <t>Total CALDERON VILLAMIZAR VICTOR MANUEL</t>
  </si>
  <si>
    <t>Total CALLEJAS TOBON MAURICIO JOSE</t>
  </si>
  <si>
    <t>Total CAMPOS RIVERA INGRID PAOLA</t>
  </si>
  <si>
    <t>Total CANO JAIME DE JESUS</t>
  </si>
  <si>
    <t>Total CANO ORREGO GUSTAVO ADOLFO</t>
  </si>
  <si>
    <t>Total CANO RUIZ OSCAR MANUEL</t>
  </si>
  <si>
    <t>Total CANO VILLA JUAN FELIPE</t>
  </si>
  <si>
    <t>Total CARDENAS AYALA MIGUEL ANTONIO</t>
  </si>
  <si>
    <t>Total CARDENAS URIBE MARTHA LUCIA</t>
  </si>
  <si>
    <t>Total CARDONA ARANGO LUIS ENRIQUE</t>
  </si>
  <si>
    <t>Total CARDONA CARDONA NELSON DARIO</t>
  </si>
  <si>
    <t>Total CARDONA GARCIA ANGEL HORACIO</t>
  </si>
  <si>
    <t>Total CARMONA SEPULVEDA HECTOR EMILIO</t>
  </si>
  <si>
    <t>Total CARO CANO ISABEL CRISTINA</t>
  </si>
  <si>
    <t>Total CARRILLO AYALA CARLOS EDUARDO</t>
  </si>
  <si>
    <t>Total CARRILLO CHAVERRA JAIRO YESID</t>
  </si>
  <si>
    <t>Total CARRILLO SANTANDER JOAN SNEIDER</t>
  </si>
  <si>
    <t>Total CARTAGENA PRESIGA FABIAN DARIO</t>
  </si>
  <si>
    <t>Total CARTAGENA PRESIGA JAVIER ALONSO</t>
  </si>
  <si>
    <t>Total CARVAJAL GALLEGO JESUS MARIA</t>
  </si>
  <si>
    <t>Total CARVAJAL SAMPALLO PAOLA CRISTINA</t>
  </si>
  <si>
    <t>Total CASAS CORREA ADRIANA PATRICIA</t>
  </si>
  <si>
    <t>Total CASAS LESMES JAIRO ARMANDO</t>
  </si>
  <si>
    <t>Total CASAS RAMOS SERGIO LUIS</t>
  </si>
  <si>
    <t>Total CASTANO CASTANO JOSE ORLANDO</t>
  </si>
  <si>
    <t>Total CASTANO MANUEL ANTONIO</t>
  </si>
  <si>
    <t>Total CASTANO ROJAS NABOR GENADIO</t>
  </si>
  <si>
    <t>Total CASTELLANOS MEDINA JEIMY LORENA</t>
  </si>
  <si>
    <t>Total CASTELLAR QUINONES RIGOBERTO</t>
  </si>
  <si>
    <t>Total CASTILLO CABALLERO HERMES ENRIQUE</t>
  </si>
  <si>
    <t>Total CASTRO MUNOZ MARIA ALEJANDRA</t>
  </si>
  <si>
    <t>Total CASTRO VELANDIA LUIS FERNANDO</t>
  </si>
  <si>
    <t>Total CASTRO VIVAS JULIO OMAR</t>
  </si>
  <si>
    <t>Total CELIS QUINTERO WALTER</t>
  </si>
  <si>
    <t>Total CELIS TORRES PEDRO ALEJANDRO</t>
  </si>
  <si>
    <t>Total CHACON CRISTANCHO LINCON IGNACIO</t>
  </si>
  <si>
    <t>Total CHAPARRO MARTINEZ JENNY YOBANA</t>
  </si>
  <si>
    <t>Total CHAVARRIA JARAMILLO JOSE ELPIDIO</t>
  </si>
  <si>
    <t>Total CHAVARRIA YEPES LUZ MARINA</t>
  </si>
  <si>
    <t>Total CIFUENTES RUBIO NIDIA DEL CARMEN</t>
  </si>
  <si>
    <t>Total CORDOBA GOMEZ SANTIAGO</t>
  </si>
  <si>
    <t>Total CORDOBA RAMOS CAMILO</t>
  </si>
  <si>
    <t>Total CORREA  VICTOR EPIGMENIO</t>
  </si>
  <si>
    <t>Total CORREA CABEZA DIONISIO</t>
  </si>
  <si>
    <t>Total CORREA GARCIA ANDRES FELIPE</t>
  </si>
  <si>
    <t>Total CORREA MARTINEZ SANTIAGO</t>
  </si>
  <si>
    <t>Total CRUZ ALEXANDER</t>
  </si>
  <si>
    <t>Total CRUZ VARGAS RODOLFO</t>
  </si>
  <si>
    <t>Total CUERVO CARDONA HUGO ALBERTO</t>
  </si>
  <si>
    <t>Total CUERVO MORALES CRISTIAN ANDRES</t>
  </si>
  <si>
    <t>Total DAZA GONZALEZ HENRY</t>
  </si>
  <si>
    <t>Total DE AVILA CRESPO WALTER</t>
  </si>
  <si>
    <t>Total DEL TORO LONDONO CARLOS ALBERTO</t>
  </si>
  <si>
    <t>Total DIAZ CORBA OSCAR CELIANO</t>
  </si>
  <si>
    <t>Total DIAZ ESCOBAR CARLOS ALBERTO</t>
  </si>
  <si>
    <t>Total DIAZ TABARES CARLOS</t>
  </si>
  <si>
    <t>Total DIAZ YOSA ALBA</t>
  </si>
  <si>
    <t>Total DIEZ HAWASLY JABESDAVID</t>
  </si>
  <si>
    <t>Total DONCEL GUZMAN JESUS DAVID</t>
  </si>
  <si>
    <t>Total DUARTE MAYA WILFER ABILIO</t>
  </si>
  <si>
    <t>Total DUQUE CARDENAS JUAN DAVID</t>
  </si>
  <si>
    <t>Total DUQUE CASTANEDA JOSE ANTONIO</t>
  </si>
  <si>
    <t>Total DUQUE GAVIRIA ANGIE</t>
  </si>
  <si>
    <t>Total DURAN ALBA SANDRA MILENA</t>
  </si>
  <si>
    <t>Total DURANGO GOEZ ROBER DANILO</t>
  </si>
  <si>
    <t>Total ECHEVERRI CARVAJAL VERONICA</t>
  </si>
  <si>
    <t>Total ESCOBAR MAYA JUAN GONZALO</t>
  </si>
  <si>
    <t>Total ESCOBAR PELAEZ JUAN CAMILO</t>
  </si>
  <si>
    <t>Total FERNANDEZ SERRANO DIOGENES MARIA</t>
  </si>
  <si>
    <t>Total FIGUEROA MEJIA ALEJANDRO</t>
  </si>
  <si>
    <t>Total FLOREZ ARENAS ANGELA MARCELA</t>
  </si>
  <si>
    <t>Total FLOREZ FLOREZ LEON DAVID</t>
  </si>
  <si>
    <t>Total FLOREZ HERNANDEZ RAFAEL EDUARDO</t>
  </si>
  <si>
    <t>Total FLOREZ URIBE GABRIEL ANGEL</t>
  </si>
  <si>
    <t>Total FONSECA GUZMAN CAROLINA</t>
  </si>
  <si>
    <t>Total FORERO SOTELO DIWALDO</t>
  </si>
  <si>
    <t>Total FORONDA ORREGO DANNY ANDRES</t>
  </si>
  <si>
    <t>Total FRANCO RESTREPO LUIS FERNANDO</t>
  </si>
  <si>
    <t>Total GALEANO ARANGO MANUEL TIBERIO</t>
  </si>
  <si>
    <t>Total GALINDO BARRETO NILSON ALFONSO</t>
  </si>
  <si>
    <t>Total GALLEGO BLANDON MARTHA MILADIS</t>
  </si>
  <si>
    <t>Total GALLON VILLEGAS SERGIO</t>
  </si>
  <si>
    <t>Total GAMBOA AYALA EVELIO</t>
  </si>
  <si>
    <t>Total GARCIA BETANCUR PATRICIA ANTONIA</t>
  </si>
  <si>
    <t>Total GARCIA CASTRO EDUARDO ALFONSO</t>
  </si>
  <si>
    <t>Total GARCIA FRANCO JENNY MILENA</t>
  </si>
  <si>
    <t>Total GARCIA GALEANO JUAN PABLO</t>
  </si>
  <si>
    <t>Total GARCIA GARCIA EZEQUIEL DE JESUS</t>
  </si>
  <si>
    <t>Total GARCIA HERNANDEZ NOHORA YADIRA</t>
  </si>
  <si>
    <t>Total GARCIA LUIS MARIO</t>
  </si>
  <si>
    <t>Total GARCIA MESA ANDREA</t>
  </si>
  <si>
    <t>Total GARCIA PEREZ ALLISSON GISELLA</t>
  </si>
  <si>
    <t>Total GARCIA PEREZ ERIKA CRISTINA</t>
  </si>
  <si>
    <t>Total GARZON CORTES LUIS GONZALO</t>
  </si>
  <si>
    <t>Total GAVIRIA OSORIO MARIA MARLENY</t>
  </si>
  <si>
    <t>Total GIL BARRERA CARLOS ENRIQUE</t>
  </si>
  <si>
    <t>Total GIL CORREA DIEGO ALEJANDRO</t>
  </si>
  <si>
    <t>Total GIRALDO GOMEZ JOHN FREDY</t>
  </si>
  <si>
    <t>Total GIRALDO PEREZ ESNEIDER</t>
  </si>
  <si>
    <t>Total GOEZ RENGIFO ARGEMIRO</t>
  </si>
  <si>
    <t>Total GOMEZ ARANGO SAMUEL ROBERTO</t>
  </si>
  <si>
    <t>Total GOMEZ GAVIRIA RAMON ALFREDO</t>
  </si>
  <si>
    <t>Total GOMEZ GOMEZ JESUS HENOC</t>
  </si>
  <si>
    <t>Total GOMEZ PUENTES EDITH MABEL</t>
  </si>
  <si>
    <t>Total GOMEZ TRUJILLO SEBASTIAN</t>
  </si>
  <si>
    <t>Total GOMEZ ZULUAGA JULIAN ANDRES</t>
  </si>
  <si>
    <t>Total GONGORA MONTAÑO WEIMAR</t>
  </si>
  <si>
    <t>Total GONZALEZ CALLE BRAYAN ALEXANDER</t>
  </si>
  <si>
    <t>Total GONZALEZ SALGADO APOLINAR</t>
  </si>
  <si>
    <t>Total GONZALEZ SANTANA EDUARDO JOSE</t>
  </si>
  <si>
    <t>Total GONZALEZ VELEZ FRANCISCO JAVIER</t>
  </si>
  <si>
    <t>Total GONZALEZ VICTORIA JOSE EMIR</t>
  </si>
  <si>
    <t>Total GRAJALES OSORNO JOSE ANDRES</t>
  </si>
  <si>
    <t>Total GRAJALES RIOS JHON SEBASTIAN</t>
  </si>
  <si>
    <t>Total GUALDRON GARCIA CARLOS ALBERTO</t>
  </si>
  <si>
    <t>Total GUALTERO GARCIA FRANCISCO JAVIER</t>
  </si>
  <si>
    <t>Total GUARIN GALLEGO SANTIAGO</t>
  </si>
  <si>
    <t>Total GUARIN RUBEN DARIO</t>
  </si>
  <si>
    <t>Total GUERRA VALLADALES RICHARD SULEY</t>
  </si>
  <si>
    <t>Total GUISAO BORJA FREDIMIRO</t>
  </si>
  <si>
    <t>Total GUTIERREZ FANDINO LUZMILA</t>
  </si>
  <si>
    <t>Total GUTIERREZ ROJAS CARLOS MARIO</t>
  </si>
  <si>
    <t>Total HENAO ACEVEDO LUIS ALBERTO</t>
  </si>
  <si>
    <t>Total HENAO ARENAS ALONSO DE JESUS</t>
  </si>
  <si>
    <t>Total HENAO BENAVIDES VIVIANA ASTRID</t>
  </si>
  <si>
    <t>Total HENAO MONSALVE ANGEL DE JESUS</t>
  </si>
  <si>
    <t>Total HENAO MONTOYA JHOAN SEBASTIAN</t>
  </si>
  <si>
    <t>Total HENAO PEREZ ALBEIRO DE JESUS</t>
  </si>
  <si>
    <t>Total HERNANDEZ CANO JORGE ELIECER</t>
  </si>
  <si>
    <t>Total HERNANDEZ CORREA JUAN PABLO</t>
  </si>
  <si>
    <t>Total HERNANDEZ MOLINA HUMBERTO</t>
  </si>
  <si>
    <t>Total HERNANDEZ OSPINA LUIS ALFONSO</t>
  </si>
  <si>
    <t>Total HERNANDEZ PENAGOS SARA</t>
  </si>
  <si>
    <t>Total HERNANDEZ ZAPATA JAIME LEON</t>
  </si>
  <si>
    <t>Total HERRERA BARRIOS ROGER CRISTOBAL</t>
  </si>
  <si>
    <t>Total HERRERA HERNANDEZ WILLIAM</t>
  </si>
  <si>
    <t>Total HERRERA HERRERA RICARDO ANTONIO</t>
  </si>
  <si>
    <t>Total HERRERA URIBE JAVIER ANDRES</t>
  </si>
  <si>
    <t>Total HIDALGO QUEJADA DAVID</t>
  </si>
  <si>
    <t>Total HINCAPIE BUITRAGO ESTEBAN</t>
  </si>
  <si>
    <t>Total HINCAPIE RODRIGUEZ HECTOR FABIO</t>
  </si>
  <si>
    <t>Total HOLGUIN FRANCO JUAN FERNANDO</t>
  </si>
  <si>
    <t>Total HOYOS ALCARAZ ANDRES FELIPE</t>
  </si>
  <si>
    <t>Total HOYOS CARDENAS JORGE</t>
  </si>
  <si>
    <t>Total HOYOS HOYOS DUBER ALIRIO</t>
  </si>
  <si>
    <t>Total HOYOS TABORDA NATALY</t>
  </si>
  <si>
    <t>Total IRLEN ANDRES DUQUE QUINTERO</t>
  </si>
  <si>
    <t>Total JARAMILLO AREIZA WILLIAM DE JESUS</t>
  </si>
  <si>
    <t>Total JARAMILLO MEJIA MONICA MARIA</t>
  </si>
  <si>
    <t>Total JARAMILLO MESA PATRICIA ELENA</t>
  </si>
  <si>
    <t>Total JARAMILLO MUNERA SANDRA PATRICIA</t>
  </si>
  <si>
    <t>Total JARAMILLO OCAMPO MARIA ANDREA</t>
  </si>
  <si>
    <t>Total JARAMILLO OCTAVIO ENRIQUE</t>
  </si>
  <si>
    <t>Total JARAMILLO QUICENO LAURA CATALINA</t>
  </si>
  <si>
    <t>Total JARAMILLO ZULOAGA LAURA INES</t>
  </si>
  <si>
    <t>Total JIMENEZ MENDOZA EDILMA ROSA</t>
  </si>
  <si>
    <t>Total LEDESMA QUIROS BRAYNER</t>
  </si>
  <si>
    <t>Total LEGARDA LUNA SEBASTIAN</t>
  </si>
  <si>
    <t>Total LEZCANO AGUIRRE LEIDY JOHANNA</t>
  </si>
  <si>
    <t>Total LIEVANO CARDENAS JENNIFER ANDREA</t>
  </si>
  <si>
    <t>Total LONDONO ARANGO ESNEIDER ASDRUBAL</t>
  </si>
  <si>
    <t>Total LONDONO MARIO DE JESUS</t>
  </si>
  <si>
    <t>Total LONDONO PALACIO DIEGO ANDRES</t>
  </si>
  <si>
    <t>Total LONDONO VELASQUEZ ESTER CLAUDIA</t>
  </si>
  <si>
    <t>Total LONDOÑO GOMEZ JULIO JAIME</t>
  </si>
  <si>
    <t>Total LOPERA ESPINAL HUMBERTO ELIAS</t>
  </si>
  <si>
    <t>Total LOPEZ DE GONZALEZ ANA DOLORES</t>
  </si>
  <si>
    <t>Total LOPEZ GOMEZ MARLENY ASTRID</t>
  </si>
  <si>
    <t>Total LOPEZ MARULANDA JOHN JAIRO</t>
  </si>
  <si>
    <t>Total LOPEZ MONTOYA JAIRO AUGUSTO</t>
  </si>
  <si>
    <t>Total LOPEZ MUNOZ DEISY MARCELA</t>
  </si>
  <si>
    <t>Total LOPEZ NARVAEZ GILBERTO DE JESUS</t>
  </si>
  <si>
    <t>Total LOPEZ RAMIREZ ALEJANDRO</t>
  </si>
  <si>
    <t>Total LOPEZ RAMIREZ NORBAIRO ALONSO</t>
  </si>
  <si>
    <t>Total LOPEZ RESTREPO JULIAN DAVID</t>
  </si>
  <si>
    <t>Total LOPEZ YEPEZ LEDER</t>
  </si>
  <si>
    <t>Total MACHADO GALVIS MIYER ORLANDO</t>
  </si>
  <si>
    <t>Total MANCILLA VARGAS SERGIO</t>
  </si>
  <si>
    <t>Total MANJARRES SERRANO CHARLES ALEXANDER</t>
  </si>
  <si>
    <t>Total MANTILLA PEREZ PEDRO PABLO</t>
  </si>
  <si>
    <t>Total MARIN ARROYAVE JAIME ANDRES</t>
  </si>
  <si>
    <t>Total MARIN BEDOYA ERIKA PAOLA</t>
  </si>
  <si>
    <t>Total MARIN BETANCUR GERSON ELIAS</t>
  </si>
  <si>
    <t>Total MARIN GALVEZ RUBEN DARIO</t>
  </si>
  <si>
    <t>Total MARIN MEJIA LUIS CARLOS</t>
  </si>
  <si>
    <t>Total MARTINEZ CANOLA CATALINA</t>
  </si>
  <si>
    <t>Total MARTINEZ PINEDA YOJAN</t>
  </si>
  <si>
    <t>Total MATEUS GONZALEZ ALEXANDER</t>
  </si>
  <si>
    <t>Total MAZO AGUDELO VICTOR ALFONSO</t>
  </si>
  <si>
    <t>Total MAZO ECHAVARRIA OVIDIO DE JESUS</t>
  </si>
  <si>
    <t>Total MEDINA RESTREPO FERNANDO ANTONIO</t>
  </si>
  <si>
    <t>Total MEDINA RODRIGUEZ YHON JAIRO</t>
  </si>
  <si>
    <t>Total MEJIA ARBOLEDA ISABEL CRISTINA</t>
  </si>
  <si>
    <t>Total MEJIA BUITRAGO RUBEN ENRIQUE</t>
  </si>
  <si>
    <t>Total MEJIA CRIOLLO SANDOR LIXEN</t>
  </si>
  <si>
    <t>Total MEJIA TORO IVAN DARIO</t>
  </si>
  <si>
    <t>Total MELCHOR VINASCO DEISY MILENA</t>
  </si>
  <si>
    <t>Total MENDIETA RINCON JOHANNN DIDIER</t>
  </si>
  <si>
    <t>Total MENDOZA BOHORQUEZ MARTHA LUCIA</t>
  </si>
  <si>
    <t>Total MESA ZULUAGA DORA CECILIA</t>
  </si>
  <si>
    <t>Total MIRANDA ANGELO GILMER</t>
  </si>
  <si>
    <t>Total MOLINA NEGRETE CLAUDIA PATRICIA</t>
  </si>
  <si>
    <t>Total MONSALVE CARDONA ANDREA</t>
  </si>
  <si>
    <t>Total MONSALVE CEBALLOS ADIELA DE JESUS</t>
  </si>
  <si>
    <t>Total MONSALVE GARCIA LUIS ERNESTO</t>
  </si>
  <si>
    <t>Total MONSALVE SILVA LUIS CARLOS</t>
  </si>
  <si>
    <t>Total MONTOYA  ARAGON  ERMENDES</t>
  </si>
  <si>
    <t>Total MONTOYA ALVAREZ LUIS GUSTAVO</t>
  </si>
  <si>
    <t>Total MONTOYA VASQUEZ ROBERTO ANTONIO</t>
  </si>
  <si>
    <t>Total MORALES EUDES ALONSO</t>
  </si>
  <si>
    <t>Total MORALES GIL SANDRA MILENA</t>
  </si>
  <si>
    <t>Total MORALES RAMIREZ ANDREA YULANI</t>
  </si>
  <si>
    <t>Total MORELO ARROYO SAMER</t>
  </si>
  <si>
    <t>Total MORENO FONSECA YULLY JOHANNA</t>
  </si>
  <si>
    <t>Total MORENO IBARGUEN VICTOR</t>
  </si>
  <si>
    <t>Total MORENO MARTINEZ EPIFANIO</t>
  </si>
  <si>
    <t>Total MORENO RESTREPO HERNANDO DE JESUS</t>
  </si>
  <si>
    <t>Total MOSQUERA ASPRILLA CARLOS</t>
  </si>
  <si>
    <t>Total MOSQUERA HUMBERTO</t>
  </si>
  <si>
    <t>Total MUNOZ AGUIRRE SANDRA PATRICIA</t>
  </si>
  <si>
    <t>Total MUNOZ YEPES JUAN CAMILO</t>
  </si>
  <si>
    <t>Total MUÑOZ BOCANEGRA JUAN CAMILO</t>
  </si>
  <si>
    <t>Total MUÑOZ CARMONA JUAN DAVID</t>
  </si>
  <si>
    <t>Total MUÑOZ ROJAS JOSE ALEJANDRO</t>
  </si>
  <si>
    <t>Total MURILLO JOSE CEFERINO</t>
  </si>
  <si>
    <t>Total MURILLO MORALES RODRIGO</t>
  </si>
  <si>
    <t>Total NAVARRO OSORIO ALVARO JOSE</t>
  </si>
  <si>
    <t>Total NAVAS VELASQUEZ DAVID ALEJANDRO</t>
  </si>
  <si>
    <t>Total NINO MEDELLIN WILSON HENRY</t>
  </si>
  <si>
    <t>Total NOVOA LUIS FERNANDO</t>
  </si>
  <si>
    <t>Total NUNEZ SILVA JHON JAIRO</t>
  </si>
  <si>
    <t>Total OCAMPO CASTAÑO JOHN ALEXANDER</t>
  </si>
  <si>
    <t>Total OCAMPO GIRALDO ELKIN ORLANDO</t>
  </si>
  <si>
    <t>Total OCAMPO PENA JAIME ARTURO</t>
  </si>
  <si>
    <t>Total OCHOA RAMIREZ DIEGO ALEJANDRO</t>
  </si>
  <si>
    <t>Total OLARTE QUIJANO DENIS</t>
  </si>
  <si>
    <t>Total OQUENDO PUERTA JHOAN CAMILO</t>
  </si>
  <si>
    <t>Total ORDOÑEZ CHIMACHANA JOSE ANTONIO</t>
  </si>
  <si>
    <t>Total ORTIZ ADRIAN HUMBERTO</t>
  </si>
  <si>
    <t>Total ORTIZ LONDOÑO JORGE ELIECER</t>
  </si>
  <si>
    <t>Total ORTIZ PINEDA OSCAR DARIO</t>
  </si>
  <si>
    <t>Total OSORIO AGUDELO ALEJANDRO</t>
  </si>
  <si>
    <t>Total OSORIO COLORADO DUBEN ALBERTO</t>
  </si>
  <si>
    <t>Total OSORIO GUZMAN HECTOR ALONSO</t>
  </si>
  <si>
    <t>Total OSORIO MOTAVITA GABRIEL HERNANDO</t>
  </si>
  <si>
    <t>Total OSORIO PAVAS BERNARDO</t>
  </si>
  <si>
    <t>Total OSORIO SALDARRIAGA DIEGO LEON</t>
  </si>
  <si>
    <t>Total OSPINA BETANCUR JORGE IVAN</t>
  </si>
  <si>
    <t>Total OSPINA CASTRO ORLANDO ALBERTO</t>
  </si>
  <si>
    <t>Total OSPINA LOPEZ LINA MARIA</t>
  </si>
  <si>
    <t>Total OSPINA VELASQUEZ JULIANA</t>
  </si>
  <si>
    <t>Total OSSA GALLEGO LUIS FERNANDO</t>
  </si>
  <si>
    <t>Total PACHECO SANCHEZ LUIS MIGUEL</t>
  </si>
  <si>
    <t>Total PALACIO JOHN WALTER</t>
  </si>
  <si>
    <t>Total PALACIO JUAN GUILLERMO</t>
  </si>
  <si>
    <t>Total PALACIO MONSALVE DIEGO ALONSO</t>
  </si>
  <si>
    <t>Total PALACIOS BERMUDEZ SACARIAS</t>
  </si>
  <si>
    <t>Total PALACIOS CORDOBA ALEXIS</t>
  </si>
  <si>
    <t>Total PALACIOS PALACIOS JESSIE JACKSON</t>
  </si>
  <si>
    <t>Total PALOMEQUE GAMBOA FERNANDO</t>
  </si>
  <si>
    <t>Total PALOMINO VALDEZ FREDDYS JOSE</t>
  </si>
  <si>
    <t>Total PANTOJA CERVANTES TOMAS</t>
  </si>
  <si>
    <t>Total PARDO CARVAJAL CATALINA</t>
  </si>
  <si>
    <t>Total PARDO SANABRIA JUAN SEBASTIAN</t>
  </si>
  <si>
    <t>Total PARRA BERMUDEZ JOHN JAIRO</t>
  </si>
  <si>
    <t xml:space="preserve">Total PARRAGA GONZALEZ RAUL ANDRES                         </t>
  </si>
  <si>
    <t>Total PATINO GONZALEZ LUIS ARMANDO</t>
  </si>
  <si>
    <t>Total PEDRAZA ALAIX FABIO ORLANDO</t>
  </si>
  <si>
    <t>Total PEREA MOSQUERA JESUS DAVILES</t>
  </si>
  <si>
    <t>Total PEREZ ALVAREZ GLORIA CENET</t>
  </si>
  <si>
    <t>Total PEREZ ARIAS JOHNNY ANDRES</t>
  </si>
  <si>
    <t>Total PEREZ BERRIO FULGENCIO</t>
  </si>
  <si>
    <t>Total PEREZ CARABALLO ANDRES</t>
  </si>
  <si>
    <t>Total PEREZ MUÑOZ CARLOS ALBERTO</t>
  </si>
  <si>
    <t>Total PEREZ RODRIGUEZ GLORIA JANNETH</t>
  </si>
  <si>
    <t>Total PEREZ ZULUAGA ANA CATALINA</t>
  </si>
  <si>
    <t>Total PINEDA QUINTERO CARLOS MARIO</t>
  </si>
  <si>
    <t>Total PINILLA CADENA LUIS JAVIER</t>
  </si>
  <si>
    <t>Total PINZON PINEDA MARIA VERONICA</t>
  </si>
  <si>
    <t>Total PIZARRO GOMEZ LUZ ASTRID</t>
  </si>
  <si>
    <t>Total POSADA LOPEZ JUAN DAVID</t>
  </si>
  <si>
    <t>Total POSADA SALAS FRANCISCO ANDRES</t>
  </si>
  <si>
    <t>Total POSADA VILLA HERNAN DIOMEDIS</t>
  </si>
  <si>
    <t>Total PRADO CUADROS GIOVANA CATHERINE</t>
  </si>
  <si>
    <t>Total PUERTA URIBE JOHN JAIRO</t>
  </si>
  <si>
    <t>Total QUINCHIA FORONDA CARLOS MARIO</t>
  </si>
  <si>
    <t>Total QUINTABANI REYES EMI GIULIANA</t>
  </si>
  <si>
    <t>Total QUINTANA VERA JAIRO</t>
  </si>
  <si>
    <t>Total QUINTERO RESTREPO JUAN CARLOS</t>
  </si>
  <si>
    <t>Total QUINTERO ROJAS YORMAN SNEYDER</t>
  </si>
  <si>
    <t>Total RAMIREZ ESTRADA CARLOS ANDRES</t>
  </si>
  <si>
    <t>Total RAMIREZ GOMEZ PATRICIA</t>
  </si>
  <si>
    <t>Total RAMIREZ RUIZ MICHELL YECID</t>
  </si>
  <si>
    <t>Total RAMIREZ SANCHEZ ALVARO ENRIQUE</t>
  </si>
  <si>
    <t>Total RAMIREZ SIERRA OSCAR ESTEBAN</t>
  </si>
  <si>
    <t>Total RAMIREZ VARGAS JOHN WILFER</t>
  </si>
  <si>
    <t>Total RAMOS RIOS LINA MARCELA</t>
  </si>
  <si>
    <t>Total REDONDO LARA KARLA JUDITH</t>
  </si>
  <si>
    <t>Total REINOZO PUENTES LUIS DAVID</t>
  </si>
  <si>
    <t>Total RENDON RAMIREZ SERGIO ALEJANDRO</t>
  </si>
  <si>
    <t>Total RESTREPO DUQUE MARTA MARIA</t>
  </si>
  <si>
    <t>Total RESTREPO HENAO MIGUEL ANGEL</t>
  </si>
  <si>
    <t>Total RESTREPO PUERTA JOSE BYRON</t>
  </si>
  <si>
    <t>Total RESTREPO RESTREPO BEATRIZ ELENA</t>
  </si>
  <si>
    <t>Total RESTREPO VELEZ LUZ MARY</t>
  </si>
  <si>
    <t>Total RESTREPO VILLEGAS MARA PAOLA</t>
  </si>
  <si>
    <t>Total RINCON SANTAMARIA DANIEL</t>
  </si>
  <si>
    <t>Total RIOS GONZALEZ NANCY JANNETH</t>
  </si>
  <si>
    <t>Total RIVADENEIRA RESTREPO SANTIAGO</t>
  </si>
  <si>
    <t>Total RIVAS ASPRILLA SIXTO</t>
  </si>
  <si>
    <t>Total RIVERA PEÑA RAUL ANTONIO</t>
  </si>
  <si>
    <t>Total RIVILLAS AGUDELO MAURICIO</t>
  </si>
  <si>
    <t>Total RODAS SUAREZ CARLOS MARIO</t>
  </si>
  <si>
    <t>Total RODRIGUEZ ALVAREZ FRANCY YENIFER</t>
  </si>
  <si>
    <t>Total RODRIGUEZ ANGARITA ALINTON</t>
  </si>
  <si>
    <t>Total RODRIGUEZ ARDILA JOSE EUCLIDES</t>
  </si>
  <si>
    <t>Total RODRIGUEZ MUÑOZ HILDA JULIETTE</t>
  </si>
  <si>
    <t>Total RODRIGUEZ RIVERA MANUEL DIMAS</t>
  </si>
  <si>
    <t>Total RODRIGUEZ RUA EVELIO DE JESUS</t>
  </si>
  <si>
    <t>Total RODRIGUEZ SERNA LINA MARIA</t>
  </si>
  <si>
    <t>Total RODRIGUEZ VASQUEZ VICTOR MANUEL</t>
  </si>
  <si>
    <t>Total ROJAS BERNAL BEATRIZ ELENA</t>
  </si>
  <si>
    <t>Total ROJAS BETANCOUR MARIA DEL PILAR</t>
  </si>
  <si>
    <t>Total ROJAS MEJIA GLORIA PATRICIA</t>
  </si>
  <si>
    <t>Total ROJAS RAMIREZ CARLOS ANDRES</t>
  </si>
  <si>
    <t>Total ROJAS ROJAS JOSE VICENTE</t>
  </si>
  <si>
    <t>Total ROJAS ROMERO PEDRO PABLO</t>
  </si>
  <si>
    <t>Total ROLDAN ZAPATA VICTORIA EUGENIA</t>
  </si>
  <si>
    <t>Total ROMERO ANAYA BENJAMIN</t>
  </si>
  <si>
    <t>Total RUIDIAZ RUIDIAZ OSCAR ALFONSO</t>
  </si>
  <si>
    <t>Total RUIZ CHICA MAURICIO</t>
  </si>
  <si>
    <t>Total SAAVEDRA RODRIGUEZ KATERIN ISABEL</t>
  </si>
  <si>
    <t>Total SABOGAL SAAVEDRA SIRLEY</t>
  </si>
  <si>
    <t>Total SALAMANCA GALINDO ANGIE LORENA</t>
  </si>
  <si>
    <t>Total SALAS GUTIERREZ SANDRA MILENA</t>
  </si>
  <si>
    <t>Total SALAS HIGUITA JAIME ANTONIO</t>
  </si>
  <si>
    <t>Total SALAS HIGUITA JOSE ELEAZAR</t>
  </si>
  <si>
    <t>Total SALAS HIGUITA JOSE IGNACIO</t>
  </si>
  <si>
    <t>Total SALAZAR ALZATE MONICA MARIA</t>
  </si>
  <si>
    <t>Total SALAZAR SALAZAR JUAN PABLO</t>
  </si>
  <si>
    <t>Total SALDARRIAGA MONSALVE MARITZA</t>
  </si>
  <si>
    <t>Total SALGADO GONZALEZ ANA FAEL</t>
  </si>
  <si>
    <t>Total SALVATIERRA FIGUEROA MARCO ANTONIO</t>
  </si>
  <si>
    <t>Total SANCHEZ BERRIO JAIRO ABRAHAM</t>
  </si>
  <si>
    <t>Total SANCHEZ CHAVEZ RORAIMA ISABEL</t>
  </si>
  <si>
    <t>Total SANCHEZ HOYOS JUAN GABRIEL</t>
  </si>
  <si>
    <t>Total SANCHEZ MARULANDA UBEIMAR</t>
  </si>
  <si>
    <t>Total SANCHEZ ZULUAGA JUAN DAVID</t>
  </si>
  <si>
    <t>Total SANIN SALDARRIAGA GABRIEL MARIO</t>
  </si>
  <si>
    <t>Total SANMARTIN ALVAREZ XIMENA</t>
  </si>
  <si>
    <t>Total SANTANDER GARIBELLO ROBERTO ANDRES</t>
  </si>
  <si>
    <t>Total SEPULVEDA  CARLOS ENRIQUE</t>
  </si>
  <si>
    <t>Total SEPULVEDA OSPINA HARRISON</t>
  </si>
  <si>
    <t>Total SEPULVEDA POMARES CARLOS ALBERTO</t>
  </si>
  <si>
    <t>Total SERNA MARTINEZ APOLONIDES</t>
  </si>
  <si>
    <t>Total SIERRA OSORIO CAMILO</t>
  </si>
  <si>
    <t>Total SIERRA PELAEZ ANGELA MARIA</t>
  </si>
  <si>
    <t>Total SOLARTE BOLANOS CAROLINA</t>
  </si>
  <si>
    <t>Total SOLERA ORTEGA JUAN FARID</t>
  </si>
  <si>
    <t>Total SOLORZANO GARCES ALEJANDRA MARIA</t>
  </si>
  <si>
    <t>Total SOTO GOMEZ FERNANDO AUGUSTO</t>
  </si>
  <si>
    <t>Total SOTO GUAPACHA KELLY JHOANA</t>
  </si>
  <si>
    <t>Total SUAREZ CORREA JAVIER</t>
  </si>
  <si>
    <t>Total SUAREZ GONZALEZ MARIA XIMENA</t>
  </si>
  <si>
    <t>Total SUAREZ MARTINEZ MARGARITA MARIA</t>
  </si>
  <si>
    <t>Total SUAREZ MONTOYA OMAR DARIO</t>
  </si>
  <si>
    <t>Total SUAREZ VARGAS HEMBERTH</t>
  </si>
  <si>
    <t>Total SUCERQUIA JARAMILLO OSCAR DARIO</t>
  </si>
  <si>
    <t>Total TABARES SALDARRIAGA JUAN FERNANDO</t>
  </si>
  <si>
    <t>Total TABORDA GUTIERREZ SERGIO ANDRES</t>
  </si>
  <si>
    <t>Total TAMAYO CARDONA NORBEY AUGUSTO</t>
  </si>
  <si>
    <t>Total TARAZONA PEDROZA OLGA LUCIA</t>
  </si>
  <si>
    <t>Total TARRA ESPINOSA NILSON EDUARDO</t>
  </si>
  <si>
    <t>Total TEHERAN CHARRASQUIEL HEILER ENRIQUE</t>
  </si>
  <si>
    <t>Total TEJADA ISAZA WILSON ANTONIO</t>
  </si>
  <si>
    <t>Total TEJADA TORRES GIOVANY</t>
  </si>
  <si>
    <t>Total TILANO SANCHEZ GERARDO DE JESUS</t>
  </si>
  <si>
    <t>Total TILANO USUGA LILA MILENA</t>
  </si>
  <si>
    <t>Total TORO GUTIERREZ PABLO</t>
  </si>
  <si>
    <t>Total TORRES GOMEZ LIDA MARCELA</t>
  </si>
  <si>
    <t>Total TORRES LOPEZ JADER ANTONIO</t>
  </si>
  <si>
    <t>Total TORRES PATINO MANUEL SALVADOR</t>
  </si>
  <si>
    <t>Total TORRES PEÑA EDWIN RAFAEL</t>
  </si>
  <si>
    <t>Total TRUJILLO BARRERA CLAUDIA CECILIA</t>
  </si>
  <si>
    <t>Total TRUJILLO BOTERO TOMAS</t>
  </si>
  <si>
    <t>Total TUBERQUIA SILVA EDWIN DAVID</t>
  </si>
  <si>
    <t>Total URANGO HERNANDEZ ESNEIDER</t>
  </si>
  <si>
    <t>Total URIBE CARDONA FELIPE</t>
  </si>
  <si>
    <t>Total URIBE FIGUEROA SANTIAGO</t>
  </si>
  <si>
    <t>Total URIBE HERRERA MATEO</t>
  </si>
  <si>
    <t>Total URREGO PUERTA SARA</t>
  </si>
  <si>
    <t>Total USAGA MORENO ISNARDO ANTONIO</t>
  </si>
  <si>
    <t>Total USUGA ESPINOSA JORGE DARIO</t>
  </si>
  <si>
    <t>Total USUGA VELASQUEZ HECTOR ADRIAN</t>
  </si>
  <si>
    <t>Total VAHOS LONDONO CRISTIAN STIVEN</t>
  </si>
  <si>
    <t>Total VALENCIA BALLESTEROS PABLO EMILIO</t>
  </si>
  <si>
    <t>Total VALENCIA HERNANDEZ DIANA PATRICIA</t>
  </si>
  <si>
    <t>Total VALENCIA IBARRA GLORIA PATRICIA</t>
  </si>
  <si>
    <t>Total VALENCIA ISAZA VICTOR ANDRES</t>
  </si>
  <si>
    <t>Total VALENCIA MEJIA ANDRES FELIPE</t>
  </si>
  <si>
    <t>Total VANEGAS TALERO OMAR EFREN</t>
  </si>
  <si>
    <t>Total VARGAS CIFUENTES LUIS CARLOS</t>
  </si>
  <si>
    <t>Total VARGAS GARCIA LUIS FERNANDO</t>
  </si>
  <si>
    <t>Total VASQUEZ ANIBAL DE JESUS</t>
  </si>
  <si>
    <t>Total VASQUEZ TAMAYO ADRIANA LUCIA</t>
  </si>
  <si>
    <t>Total VASQUEZ TORRES FERNANDO ELIAS</t>
  </si>
  <si>
    <t>Total VELASQUEZ MONTOYA MARCO NAEL</t>
  </si>
  <si>
    <t>Total VELASQUEZ OSORIO JORGE ENRIQUE</t>
  </si>
  <si>
    <t>Total VELASQUEZ OSORIO JUAN CARLOS</t>
  </si>
  <si>
    <t>Total VELEZ MONTOYA JUAN DIEGO</t>
  </si>
  <si>
    <t>Total VELEZ RAMIREZ LUIS BERNARDO</t>
  </si>
  <si>
    <t>Total VELEZ RIVERA ANY JULIETH</t>
  </si>
  <si>
    <t>Total VELILLA AGUDELO BEATRIZ ELENA</t>
  </si>
  <si>
    <t>Total VERA OLAYA LAURA MARCELA</t>
  </si>
  <si>
    <t>Total VERGARA GARCIA JAIME ALBERTO</t>
  </si>
  <si>
    <t>Total VERGARA LEGUIZAMON JOHANA ANDREA</t>
  </si>
  <si>
    <t>Total VIDAL PULGARIN IVAN DE JESUS</t>
  </si>
  <si>
    <t>Total VIDAL TERAN PEDRO LUIS</t>
  </si>
  <si>
    <t>Total VILLA BEDOYA MARLON DAVID</t>
  </si>
  <si>
    <t>Total VILLACREZ RAMIREZ CARLOS HERNANDO</t>
  </si>
  <si>
    <t>Total VILLANEDA BEJARANO LUIS FERNANDO</t>
  </si>
  <si>
    <t>Total VILLEGAS CASTANO EDWIN ANDRES</t>
  </si>
  <si>
    <t>Total VIVAS MOSQUERA JADISON</t>
  </si>
  <si>
    <t>Total YAMHURE GIRALDO ANDRES</t>
  </si>
  <si>
    <t>Total YARCE GUAPACHA HAROLD STEVEN</t>
  </si>
  <si>
    <t>Total YEPES CALLEJAS JUAN CARLOS</t>
  </si>
  <si>
    <t>Total YEPES ZAPATA MAURICIO</t>
  </si>
  <si>
    <t>Total ZAMBRANO TORO LUIS HUMBERTO</t>
  </si>
  <si>
    <t>Total ZAPATA CASTAÑO DAVID ARTURO</t>
  </si>
  <si>
    <t>Total ZAPATA CORREA LLAIR ALBERTO</t>
  </si>
  <si>
    <t>Total ZAPATA CORREA LUBIN ANTONIO</t>
  </si>
  <si>
    <t>Total ZAPATA GRACIANO GONZALO ALBERTO</t>
  </si>
  <si>
    <t>Total ZAPATA JIMENEZ RUBEN DARIO</t>
  </si>
  <si>
    <t>Total ZAPATA MONSALVE LUIS DANIEL</t>
  </si>
  <si>
    <t>Total ZAPATA PALACIO CHRISTIAN ORLANDO</t>
  </si>
  <si>
    <t>Total ZAPATA PATINO FERNANDO</t>
  </si>
  <si>
    <t>Total ZAPATA PEREZ JULIAN</t>
  </si>
  <si>
    <t>Total ZAPATA RADA WILDER ALEJANDRO</t>
  </si>
  <si>
    <t>Total ZULUAGA PALACIO MARIA CRISTINA</t>
  </si>
  <si>
    <t>Total ZUNIGA PUELLO ELQUIN</t>
  </si>
  <si>
    <t>Total ZUÑIGA PUELLO LIBIENSO</t>
  </si>
  <si>
    <t>Total DEPARTAMENTO DE ANTIOQUIA</t>
  </si>
  <si>
    <t>Total DIRECCION DE IMPTOS Y ADUANAS NACIONALES</t>
  </si>
  <si>
    <t>Total MUNICIPIO DE GIRARDOTA</t>
  </si>
  <si>
    <t>Total MUNICIPIO DE MEDELLIN</t>
  </si>
  <si>
    <t>Total MUNICIPIO DE RIONEGRO</t>
  </si>
  <si>
    <t>Total MUNICIPIO DE SABANETA</t>
  </si>
  <si>
    <t>Total SUPERINTENDENCIA DE SOCIEDADES</t>
  </si>
  <si>
    <t>Total BANCO AV VILLAS</t>
  </si>
  <si>
    <t>Total BANCO CAJA SOCIAL BCSC</t>
  </si>
  <si>
    <t>Total BANCO COLPATRIA</t>
  </si>
  <si>
    <t>Total BANCO CORPBANCA COLOMBIA S A</t>
  </si>
  <si>
    <t>Total BANCO DAVIVIENDA SA</t>
  </si>
  <si>
    <t>Total BANCO DE BOGOTA SA</t>
  </si>
  <si>
    <t>Total BANCO DE OCCIDENTE SA</t>
  </si>
  <si>
    <t>Total BANCO GNB SUDAMERIS SA</t>
  </si>
  <si>
    <t>Total BANCO POPULAR SA</t>
  </si>
  <si>
    <t>Total BANCOLOMBIA SA</t>
  </si>
  <si>
    <t>Total A VELEZ U Y CIA DEPOSITOS MIRANDA LTDA</t>
  </si>
  <si>
    <t>Total A Y CH CONSTRUCCIONES SAS</t>
  </si>
  <si>
    <t>Total A1 EQUIPOS SAS</t>
  </si>
  <si>
    <t>Total ABACO SOLUCIONES CONSTRUCTIVAS SAS</t>
  </si>
  <si>
    <t>Total ACABADOS ALTAPISOS INVERSIONES LTDA</t>
  </si>
  <si>
    <t>Total ACCESORIOS MODULARES PARA LA CONSTRUCCION LTDA</t>
  </si>
  <si>
    <t>Total ACCESORIOS TECNICOS PARA CONCRETO S EN C</t>
  </si>
  <si>
    <t>Total ACCESORIOS Y SISTEMAS SA</t>
  </si>
  <si>
    <t>Total ACCESORIOS Y VALVULAS APOLO SAS</t>
  </si>
  <si>
    <t>Total ACEROS TURIA DE COLOMBIA SAS</t>
  </si>
  <si>
    <t xml:space="preserve">Total ACOBEC SAS </t>
  </si>
  <si>
    <t>Total ACUATUBOS SA</t>
  </si>
  <si>
    <t>Total ACUSTICA TECNICA ACUSTEC DE COLOMBIA SA</t>
  </si>
  <si>
    <t>Total AD CONSTRUCCIONES SAS</t>
  </si>
  <si>
    <t>Total ADITIVOS DE INDUSTRIA Y CONSTRUCCION LTDA</t>
  </si>
  <si>
    <t>Total ADTECO SAS</t>
  </si>
  <si>
    <t>Total AE PINTURA Y CONSTRUCCION SAS</t>
  </si>
  <si>
    <t xml:space="preserve">Total AIM LTDA  </t>
  </si>
  <si>
    <t>Total AIRE ANDINO DE COLOMBIA S A S</t>
  </si>
  <si>
    <t xml:space="preserve">Total AKVO SAS </t>
  </si>
  <si>
    <t>Total ALARI S A EN REORGANIZACION</t>
  </si>
  <si>
    <t>Total ALARMAR LIMITADA</t>
  </si>
  <si>
    <t>Total ALDECCO SAS</t>
  </si>
  <si>
    <t>Total ALFAGRES SA</t>
  </si>
  <si>
    <t>Total ALFONSO URIBE S Y CIA S A</t>
  </si>
  <si>
    <t>Total ALIADO ESTRATEGICO CONSULTORES LEGALES S.A.S.</t>
  </si>
  <si>
    <t>Total ALMACEN EL ARQUITECTO SAS</t>
  </si>
  <si>
    <t>Total ALMACEN PANAMERICANO SA</t>
  </si>
  <si>
    <t>Total ALMACEN RODAMIENTOS SA</t>
  </si>
  <si>
    <t>Total ALMACEN SANITARIO EJE CAFETERO SAS</t>
  </si>
  <si>
    <t>Total ALMACEN VULCANO SAS</t>
  </si>
  <si>
    <t>Total ALMACENES E INDUSTRIAS ROCA SA</t>
  </si>
  <si>
    <t>Total ALMAQUINAR ELECTROMECANICA SAS</t>
  </si>
  <si>
    <t>Total ALQUILER DE FORMALETA Y EQUIPOS S A S</t>
  </si>
  <si>
    <t>Total ALQUILERES &amp; CONSTRUCTORES ADERCO LTDA</t>
  </si>
  <si>
    <t>Total ALTEC TECHNOLOGY S.A.S</t>
  </si>
  <si>
    <t>Total ALTOS SOFTWARE LTDA</t>
  </si>
  <si>
    <t>Total ALUMINIOS Y FACHADAS ANTIOQUIA SAS</t>
  </si>
  <si>
    <t>Total ALVAREZ ZAPATA RAUL EDUARDO</t>
  </si>
  <si>
    <t>Total AM INFRAVIAL SAS</t>
  </si>
  <si>
    <t>Total AMBIENTE AZUL SAS</t>
  </si>
  <si>
    <t>Total AMBITO LABORAL CONSULTORES SAS</t>
  </si>
  <si>
    <t>Total ANCLAJES M.V. SAS</t>
  </si>
  <si>
    <t>Total ANDRES MORALES ZAMBRANO E.U</t>
  </si>
  <si>
    <t>Total ANTISOLAR ALEMANA SAS</t>
  </si>
  <si>
    <t>Total APB ACABADOS CONSTRUCCIONES SAS</t>
  </si>
  <si>
    <t>Total APONTE CASTRO CARLOSMAN</t>
  </si>
  <si>
    <t>Total AQSTICA SAS</t>
  </si>
  <si>
    <t>Total ARAL CONSULTORES Y ASESORES SAS</t>
  </si>
  <si>
    <t>Total ARANGO RESTREPO TOBIAS DE JESUS</t>
  </si>
  <si>
    <t>Total ARBELAEZ SERNA GUILLERMO</t>
  </si>
  <si>
    <t>Total ARCE INGENIERIA DEL EJE SAS</t>
  </si>
  <si>
    <t>Total ARCILLAS DE COLOMBIA SA</t>
  </si>
  <si>
    <t>Total ARDILA VILLEGAS NATALIA</t>
  </si>
  <si>
    <t>Total ARIAS ESCOBAR  JUAN RAUL</t>
  </si>
  <si>
    <t>Total ARMETALES S.A</t>
  </si>
  <si>
    <t>Total ARQUITECTURA MAS VERDE SAS</t>
  </si>
  <si>
    <t>Total ARQUITOP LTDA</t>
  </si>
  <si>
    <t>Total ASEPARTES S.A.S.</t>
  </si>
  <si>
    <t>Total ASERRIO DE PIEDRA Y MARMOL SAS</t>
  </si>
  <si>
    <t>Total ASERRIO SAN IGNACIO LTDA</t>
  </si>
  <si>
    <t>Total ASESORIAS BOTERO PELAEZ SA</t>
  </si>
  <si>
    <t>Total ASESORIAS Y SERVICIOS EN SEGURIDAD VIAL S.A.S.</t>
  </si>
  <si>
    <t>Total ASISTENCIA TECNOLOGICA INTEGRADA S A AINT SA</t>
  </si>
  <si>
    <t>Total ASOCIACION CENTRO DE ESTUDIOS TRIBUTARIOS DE ANTIOQUIA</t>
  </si>
  <si>
    <t>Total ASOCIACION COLOMBIANA DE PRODUCTORES DE CONC</t>
  </si>
  <si>
    <t>Total ASOCIACION TECNICA COMERCIAL E INDUSTRIAL SA</t>
  </si>
  <si>
    <t>Total ASTER INGENIEIA SAS</t>
  </si>
  <si>
    <t>Total ASTEROIDES Y METEORITOS SAS</t>
  </si>
  <si>
    <t>Total ATLAS COPCO COLOMBIA LTDA</t>
  </si>
  <si>
    <t>Total AUTO PLOTTER Y CIA LTDA</t>
  </si>
  <si>
    <t>Total AUTOGRUAS DE ANTIOQUIA SAS</t>
  </si>
  <si>
    <t>Total AVG ASEO DE OBRAS CIVILES SAS</t>
  </si>
  <si>
    <t>Total BANDAS Y CORREAS LUFELO SAS</t>
  </si>
  <si>
    <t>Total BANQUEZ CABARCAS CONSTRUCCIONES SAS</t>
  </si>
  <si>
    <t>Total BASES Y SOPORTES PARA TV LIMITADA</t>
  </si>
  <si>
    <t>Total BENAVIDES SERVICIOS SAS</t>
  </si>
  <si>
    <t>Total BERMUDEZ BELLO BLANCA YOLANDA</t>
  </si>
  <si>
    <t>Total BESCO COLOMBIA SAS</t>
  </si>
  <si>
    <t>Total BF PUBLICIDAD EXTERIOR SAS</t>
  </si>
  <si>
    <t>Total BIOHIGIENICA LTDA</t>
  </si>
  <si>
    <t>Total BIOINVERSIONES SA</t>
  </si>
  <si>
    <t>Total BLANCO RENGIFO ABOGADOS SAS</t>
  </si>
  <si>
    <t>Total BOCANUMENTH CASTANO SAS</t>
  </si>
  <si>
    <t>Total BOTERO &amp; WALKER ASOCIADOS SAS</t>
  </si>
  <si>
    <t>Total BOTERO IBANEZ Y CIA LTDA</t>
  </si>
  <si>
    <t>Total BOX INDUSTRIAL DESIGN S A S</t>
  </si>
  <si>
    <t>Total BRAND  MARLENE</t>
  </si>
  <si>
    <t>Total BRAND HENAO GUSTAVO ADOLFO</t>
  </si>
  <si>
    <t>Total BUITRAGO JARAMILLO ANDRES FELIPE</t>
  </si>
  <si>
    <t>Total BYB CONSTRUCCIONES Y OBRAS CIVILES SAS</t>
  </si>
  <si>
    <t>Total C A  ARRENDAMIENTO DE EQUIPOS SAS</t>
  </si>
  <si>
    <t>Total C2A CONSTRUCCIONES SAS</t>
  </si>
  <si>
    <t>Total CABLES DE ENERGIA Y DE TELECOMUNICACIONES S A</t>
  </si>
  <si>
    <t>Total CABRERA VARGAS ALVARO ALBERTO</t>
  </si>
  <si>
    <t>Total CADAVIDRIOS SAS</t>
  </si>
  <si>
    <t>Total CADENAS Y COMPLEMENTOS SAS</t>
  </si>
  <si>
    <t>Total CAICEDO HIDALGO LUIS FRANCISCO</t>
  </si>
  <si>
    <t>Total CALORCOL SAS</t>
  </si>
  <si>
    <t>Total CALZASOLUCIONES SAS</t>
  </si>
  <si>
    <t>Total CAMARA COLOMBIANA DE LA INFRAESTRUCTURA SECCANTIOQUIA</t>
  </si>
  <si>
    <t>Total CAMARA REGIONAL DE LA CONTRUCCION DE BOGOTA Y CMARCA</t>
  </si>
  <si>
    <t>Total CAMPUZANO BARRIGA ALEJANDRO</t>
  </si>
  <si>
    <t>Total CANADIAN PVC SAS</t>
  </si>
  <si>
    <t>Total CANTERA SANTA RITA SA</t>
  </si>
  <si>
    <t>Total CAPUTI Y VIEIRA SAS</t>
  </si>
  <si>
    <t>Total CARPINTERIA Y FORMALETAS PINO ARBOLEDA SAS</t>
  </si>
  <si>
    <t>Total CARSOF SOLUCIONES DIGITALES LTDA</t>
  </si>
  <si>
    <t>Total CASA FERRETERA SA</t>
  </si>
  <si>
    <t>Total CASA SANA SAS</t>
  </si>
  <si>
    <t>Total CASAL ASOCIADOS S.A.S.</t>
  </si>
  <si>
    <t>Total CASTANEDA MUNOZ NELSON GILBERTO</t>
  </si>
  <si>
    <t>Total CASTRO MIRAMAR CONSTRUCCIONES SAS</t>
  </si>
  <si>
    <t>Total CATA AYALA JARAMILLO S EN C</t>
  </si>
  <si>
    <t>Total CAUCHOS ESPECIALES MALACA S A S</t>
  </si>
  <si>
    <t>Total CCI  MARKETPLACE  SA</t>
  </si>
  <si>
    <t>Total CDEM Y CDEB SA</t>
  </si>
  <si>
    <t>Total CEMENTOS ARGOS SA</t>
  </si>
  <si>
    <t>Total CEMEX COLOMBIA SA</t>
  </si>
  <si>
    <t>Total CENOR SAS</t>
  </si>
  <si>
    <t>Total CENTRAL DE HIERROS LTDA</t>
  </si>
  <si>
    <t>Total CENTRALQUIPOS SA</t>
  </si>
  <si>
    <t>Total CENTRO DE PRODUCTOS INDUSTRIALES SALDARRIAGA Y CIA SAS</t>
  </si>
  <si>
    <t>Total CERRAMIENTOS ARQUITECTONICOS SA</t>
  </si>
  <si>
    <t>Total CERRAMIENTOS CONSTRUCTIVOS SA</t>
  </si>
  <si>
    <t>Total CHIQUIZA TOPOGRAFO SAS</t>
  </si>
  <si>
    <t>Total CI INGENIERIA EN MONTAJES MILTORNILLOS SAS</t>
  </si>
  <si>
    <t>Total CIELOS Y MUROS SAS</t>
  </si>
  <si>
    <t>Total CIELOTEK DIVITEK SA</t>
  </si>
  <si>
    <t>Total CIFUENTES CASTILLO JOSE EUDORO</t>
  </si>
  <si>
    <t>Total CIMBRADOS SA</t>
  </si>
  <si>
    <t>Total CIPARCOL SAS</t>
  </si>
  <si>
    <t>Total CIVIL TOPO SOLUCIONES EN INGENIERIA S A S</t>
  </si>
  <si>
    <t>Total CLS CONSTRULEAN MANAGEMENT SUPERVISION SAS</t>
  </si>
  <si>
    <t>Total CM COMMERCIAL MANAGEMENT SAS</t>
  </si>
  <si>
    <t>Total CM PACHON INGENIERIA ESPECIALIZADA S A S</t>
  </si>
  <si>
    <t>Total CNC INOXI IDEAS SAS</t>
  </si>
  <si>
    <t>Total COLMAN OBRAS CIVILES SAS</t>
  </si>
  <si>
    <t>Total COMCENTRAL DE PLASTICOS Y SENAL SAS</t>
  </si>
  <si>
    <t>Total COMERCIAL DE EMPAQUES Y PAPELES SAS</t>
  </si>
  <si>
    <t>Total COMERCIAL Y SERVICIOS LARCO BOGOTA SAS</t>
  </si>
  <si>
    <t>Total COMERCIAL Y SERVICIOS SAS</t>
  </si>
  <si>
    <t>Total COMERCIALIZACION Y PREFABRICACION COLOMBIA SAS</t>
  </si>
  <si>
    <t>Total COMERCIALIZADORA DE REPUESTOS TCO SAS</t>
  </si>
  <si>
    <t>Total COMERCIALIZADORA PUNTO INDUSTRIAL Y AGROPECUARIO SAS</t>
  </si>
  <si>
    <t>Total COMERCIALIZADORA Y FERRETERIA J V INDUSTRIAL SAS</t>
  </si>
  <si>
    <t>Total COMPANIA ASEGURADORA DE FIANZAS</t>
  </si>
  <si>
    <t>Total COMPANIA DE INGENIEROS MECANICOS Y CIVILES LTDA</t>
  </si>
  <si>
    <t>Total COMPANIA GLOBAL DE PINTURAS SA</t>
  </si>
  <si>
    <t>Total COMPANIA PAPELERA NACIONAL SAS</t>
  </si>
  <si>
    <t>Total COMPANIA SURAMERICANA DE SEGUROS SA</t>
  </si>
  <si>
    <t>Total COMUNICACION CELULAR SA</t>
  </si>
  <si>
    <t>Total CONALQUIPO SAS</t>
  </si>
  <si>
    <t>Total CONCRE ACERO SAS</t>
  </si>
  <si>
    <t>Total CONCRE LLANTAS SAS</t>
  </si>
  <si>
    <t>Total CONCRELAB LTDA</t>
  </si>
  <si>
    <t>Total CONCRESAB SAS</t>
  </si>
  <si>
    <t>Total CONCRESERVICIOS LTDA</t>
  </si>
  <si>
    <t>Total CONCRETOS ASFALTICOS DE COLOMBIA S A</t>
  </si>
  <si>
    <t>Total CONCRETOS ESTAMPADOS EN PISOS Y PAREDES SAS</t>
  </si>
  <si>
    <t>Total CONCRETOS Y ASFALTOS SA</t>
  </si>
  <si>
    <t>Total CONCRETOS Y DISENOS - CONCREDISENOS S.A.S.</t>
  </si>
  <si>
    <t>Total CONCRETOS Y PISOS S A</t>
  </si>
  <si>
    <t>Total CONEQUIPOS Y MAQUINARIA SAS</t>
  </si>
  <si>
    <t>Total CONHYDRA SA   ESP</t>
  </si>
  <si>
    <t>Total CONINGENIO SAS</t>
  </si>
  <si>
    <t>Total CONIX SAS</t>
  </si>
  <si>
    <t>Total CONJUNTO DE USO MIXTO URBANIZACION CASA DE VERANO</t>
  </si>
  <si>
    <t>Total CONSERFACHADAS SAS</t>
  </si>
  <si>
    <t>Total CONSORCIO ABG CONSTRUCCIONES</t>
  </si>
  <si>
    <t>Total CONSORCIO ACM ALEJANDRIA</t>
  </si>
  <si>
    <t>Total CONSORCIO PMT 1026</t>
  </si>
  <si>
    <t>Total CONSORCIO TRIPLEA RIONEGRO</t>
  </si>
  <si>
    <t>Total CONSTRU JUM SAS</t>
  </si>
  <si>
    <t>Total CONSTRUAGRO S EN C</t>
  </si>
  <si>
    <t>Total CONSTRUALIGERADOS DE COLOMBIA SAS</t>
  </si>
  <si>
    <t>Total CONSTRUCCIONES CARDONA MW SAS</t>
  </si>
  <si>
    <t>Total CONSTRUCCIONES CARMONA</t>
  </si>
  <si>
    <t>Total CONSTRUCCIONES CIVILARQ S.A.S.</t>
  </si>
  <si>
    <t>Total CONSTRUCCIONES CONSTRUCOL SAS</t>
  </si>
  <si>
    <t>Total CONSTRUCCIONES DYT SAS</t>
  </si>
  <si>
    <t>Total CONSTRUCCIONES E INFRAESTRUCTURAS FG SAS</t>
  </si>
  <si>
    <t>Total CONSTRUCCIONES EL CONDOR SA</t>
  </si>
  <si>
    <t>Total CONSTRUCCIONES ENCISO S.A.S</t>
  </si>
  <si>
    <t>Total CONSTRUCCIONES GERONSA COLOMBIA SAS</t>
  </si>
  <si>
    <t>Total CONSTRUCCIONES HDR EU</t>
  </si>
  <si>
    <t>Total CONSTRUCCIONES INTEGRALES MYQ SAS</t>
  </si>
  <si>
    <t>Total CONSTRUCCIONES J.A. VARGAS SAS</t>
  </si>
  <si>
    <t>Total CONSTRUCCIONES JAIME ALBERTO GOMEZ SAS</t>
  </si>
  <si>
    <t>Total CONSTRUCCIONES JJCOLORADO SAS</t>
  </si>
  <si>
    <t>Total CONSTRUCCIONES JOSE Y FELIPE SAS</t>
  </si>
  <si>
    <t>Total CONSTRUCCIONES MANTILLA E.U.</t>
  </si>
  <si>
    <t>Total CONSTRUCCIONES NAC SAS</t>
  </si>
  <si>
    <t>Total CONSTRUCCIONES PAGUANA SAS</t>
  </si>
  <si>
    <t>Total CONSTRUCCIONES RICARDO CARO SAS</t>
  </si>
  <si>
    <t>Total CONSTRUCCIONES ROBLEDO SAS</t>
  </si>
  <si>
    <t>Total CONSTRUCCIONES Y MANTENIMIENTOS PESSUTY SAS</t>
  </si>
  <si>
    <t>Total CONSTRUCCIONES Y MONTAJES ELECTRICOS DE COLOMBIA SAS</t>
  </si>
  <si>
    <t>Total CONSTRUCCIONES Y OBRAS CIVILES VALDERRAMA S A S</t>
  </si>
  <si>
    <t>Total CONSTRUCTORA IBC SAS</t>
  </si>
  <si>
    <t>Total CONSTRUCTORA LHS SA</t>
  </si>
  <si>
    <t>Total CONSTRUCTORA SAN BLASS SAS</t>
  </si>
  <si>
    <t>Total CONSTRUCTORA SUBA SA</t>
  </si>
  <si>
    <t xml:space="preserve">Total CONSTRUIMOS BENEFICIOS SAS  </t>
  </si>
  <si>
    <t>Total CONSTRUPROCOL SAS</t>
  </si>
  <si>
    <t>Total CONSTUCTORA EYD SIN LIMITES SAS</t>
  </si>
  <si>
    <t>Total CONSULTAR INTERNACIONAL SAS</t>
  </si>
  <si>
    <t>Total CONTI CONSTRUCCION Y INGENIERIA S A S C I</t>
  </si>
  <si>
    <t>Total CONTROLES Y AUTOMATIZACION SAS</t>
  </si>
  <si>
    <t>Total CONVEL SAS</t>
  </si>
  <si>
    <t>Total CONYCO SAS</t>
  </si>
  <si>
    <t>Total COONALREY SAS</t>
  </si>
  <si>
    <t>Total COORDINADORA MERCANTIL SA</t>
  </si>
  <si>
    <t>Total CORDOBA PINO CARLOS</t>
  </si>
  <si>
    <t>Total CORPACERO SA</t>
  </si>
  <si>
    <t>Total CORPHOTELES LTDA</t>
  </si>
  <si>
    <t>Total CORPORACION COUNTRY CLUB EJECUTIVOS</t>
  </si>
  <si>
    <t>Total CORPORACION LONJA DE PROPIEDAD RAIZ DE MED</t>
  </si>
  <si>
    <t>Total CORPORACION MERCEDITAS</t>
  </si>
  <si>
    <t>Total CORTES ROJAS JULIAN ANDRES</t>
  </si>
  <si>
    <t>Total CROWE HORWATH CO SA</t>
  </si>
  <si>
    <t>Total D QS SAS</t>
  </si>
  <si>
    <t>Total D&amp;M SERVICIOS SAS</t>
  </si>
  <si>
    <t>Total DAFEZA INGENIERIA Y CONSTRUCCIONES SAS</t>
  </si>
  <si>
    <t>Total DAFICONSTRUCCIONES SAS</t>
  </si>
  <si>
    <t>Total DAMIS S A</t>
  </si>
  <si>
    <t>Total DAVILA  CARMONA RICARDO DE JESUS</t>
  </si>
  <si>
    <t>Total DECOBLOCK</t>
  </si>
  <si>
    <t>Total DEMOLICIONES GIRALDO GIRALDO SAS</t>
  </si>
  <si>
    <t>Total DEMOVICOL SAS</t>
  </si>
  <si>
    <t>Total DEPOSITO Y ASERRIO DE MADERAS EL TITAN No 2 SAS</t>
  </si>
  <si>
    <t>Total DEPOSITOS DE MADERAS JMG SAS</t>
  </si>
  <si>
    <t>Total DIAGNOSTICENTRO DIESEL LA MONTANA SAS</t>
  </si>
  <si>
    <t>Total DIAMANTBEC LTDA</t>
  </si>
  <si>
    <t>Total DIAZ URIBE RODRIGO RUY</t>
  </si>
  <si>
    <t>Total DIMETRON SAS</t>
  </si>
  <si>
    <t>Total DINEZ INGENIERIA SAS</t>
  </si>
  <si>
    <t>Total DISENO Y CONSULTORIA ESTRUCTUAL SAS</t>
  </si>
  <si>
    <t xml:space="preserve">Total DISENOS URBANOS LTDA  </t>
  </si>
  <si>
    <t>Total DISPETROCOM LTDA</t>
  </si>
  <si>
    <t>Total DISTRIBUIDORA ALIANZA LTDA</t>
  </si>
  <si>
    <t>Total DISTRIBUIDORA ELECTROVIDRIOS SA</t>
  </si>
  <si>
    <t>Total DISTRIBUIDORA JORGE MARIO URIBE G SA</t>
  </si>
  <si>
    <t>Total DISTRISEGURIDAD SERVICIOS Y ACCESORIOS SAS</t>
  </si>
  <si>
    <t>Total DISTRIVALLES SA</t>
  </si>
  <si>
    <t>Total DONDE ADQUIRIR VIVIENDA SAS</t>
  </si>
  <si>
    <t>Total DOTACIONES BLUE MARLIN SAS</t>
  </si>
  <si>
    <t>Total DOTACIONES Y MADERAS EU</t>
  </si>
  <si>
    <t>Total DOTACIONES Y SUMINISTROS M y O SAS</t>
  </si>
  <si>
    <t>Total DRONETOP SAS</t>
  </si>
  <si>
    <t>Total DRYWALL DISENO Y CONSTRUCCIONES LIVIANAS SAS</t>
  </si>
  <si>
    <t>Total DRYWALL SUPPLY SAS</t>
  </si>
  <si>
    <t>Total DUARTE ANGARITA INGENIERIA S A S</t>
  </si>
  <si>
    <t>Total DUARTE MOSQUERA HUBER</t>
  </si>
  <si>
    <t>Total DUBILT SAS</t>
  </si>
  <si>
    <t>Total DURATA SAS</t>
  </si>
  <si>
    <t>Total DURMAN COLOMBIA SAS</t>
  </si>
  <si>
    <t>Total DW DE COLOMBIA S.A.S.</t>
  </si>
  <si>
    <t>Total E Y P SOLUCIONES SAS</t>
  </si>
  <si>
    <t>Total E Y R ESPINOSA Y RESTREPO S A</t>
  </si>
  <si>
    <t>Total EBINGEL SAS</t>
  </si>
  <si>
    <t>Total ECHEVERRY  CASTRILLON LIBARDO LEON</t>
  </si>
  <si>
    <t>Total ECOLOGISTICA SAS</t>
  </si>
  <si>
    <t xml:space="preserve">Total ECOTECH INGENIERIA SAS </t>
  </si>
  <si>
    <t xml:space="preserve">Total EDATEL SA </t>
  </si>
  <si>
    <t>Total EDGAR HIDALGO CONSTRUCCIONES SAS</t>
  </si>
  <si>
    <t>Total EDIFICIO CENTRO SANTILLANA P. H</t>
  </si>
  <si>
    <t>Total EDITORA URBANA LTDA</t>
  </si>
  <si>
    <t>Total ELECTRICAS DE MEDELLIN COMERCIAL SA</t>
  </si>
  <si>
    <t>Total ELECTRICAS DE MEDELLIN INGENIERIA Y SERVICIOS SA</t>
  </si>
  <si>
    <t>Total ELECTRO HIDRAULICA S A</t>
  </si>
  <si>
    <t>Total ELECTRO INGENIERIAS UPEGUI SAS</t>
  </si>
  <si>
    <t>Total ELEMENTO ARQUITECTONICO SAS</t>
  </si>
  <si>
    <t>Total EMGH CONSTRUCCIONES SAS</t>
  </si>
  <si>
    <t>Total EMPAQUETADURAS Y EMPAQUES SA</t>
  </si>
  <si>
    <t>Total EMPRESA COLOMBIANA DE CABLES S A</t>
  </si>
  <si>
    <t>Total EN ALGUN LUGAR SAS</t>
  </si>
  <si>
    <t>Total ENERGY FOR RENT SAS</t>
  </si>
  <si>
    <t>Total EQUIEMET SA</t>
  </si>
  <si>
    <t>Total EQUIPOS AVILA SAS</t>
  </si>
  <si>
    <t>Total EQUIPOS DE GEOTECNIA Y OBRAS DE INGENIERIA SAS</t>
  </si>
  <si>
    <t>Total EQUIPOS GLEASON SA</t>
  </si>
  <si>
    <t>Total EQUIPOS Y EQUIPOS LTDA</t>
  </si>
  <si>
    <t>Total EQUIPOS Y VIAS SAS</t>
  </si>
  <si>
    <t>Total EQUIRAV S.A.S</t>
  </si>
  <si>
    <t>Total EQUITEK INGENIERIA LIMITADA</t>
  </si>
  <si>
    <t>Total ERGOS COLLECTION SA</t>
  </si>
  <si>
    <t>Total ESCALA UNO EN UNO SAS</t>
  </si>
  <si>
    <t>Total ESCOBAR CONSTRUCTORES SAS</t>
  </si>
  <si>
    <t>Total ESPECIALIDADES TECNICAS INDUSTRIALES SAS</t>
  </si>
  <si>
    <t>Total ESPEJOS TALIA SAS</t>
  </si>
  <si>
    <t>Total ESPINOSA CAICEDO HUGO</t>
  </si>
  <si>
    <t>Total ESPINOSA NINO NESTOR ANIBAL</t>
  </si>
  <si>
    <t>Total ESTRATEGIAS DOCUMENTALES S A S</t>
  </si>
  <si>
    <t>Total ESTRATOGIA SAS</t>
  </si>
  <si>
    <t>Total ESTRUCTURAS CHARRY S A S</t>
  </si>
  <si>
    <t>Total ESTRUCTURAS JH CONSTRUCCIONES SAS</t>
  </si>
  <si>
    <t>Total ESTRUCTURAS METALICAS ALZATE SAS</t>
  </si>
  <si>
    <t>Total ESTRUCTURAS METALICAS CASTILLO S.A.S</t>
  </si>
  <si>
    <t>Total ESTRUCTURAS METALICAS E INGENIERIA DE COLOMBIA S.A.S.</t>
  </si>
  <si>
    <t>Total ESTRUCTURAS Y CONSTRUCCIONES ESPINOSA Y CIA SCA</t>
  </si>
  <si>
    <t>Total ESTRUCTURAS Y CONSTRUCCIONES PINO ALVAREZ SAS</t>
  </si>
  <si>
    <t>Total ESTUCOS Y ACABADOS JR SAS</t>
  </si>
  <si>
    <t>Total ESTUDIOS TOPOGRAFICOS JG LTDA</t>
  </si>
  <si>
    <t>Total ESTYMA SA</t>
  </si>
  <si>
    <t>Total EXCAVACIONES Y TRANSPORTES ARANGO SAS</t>
  </si>
  <si>
    <t>Total EXCAVAR AM SAS</t>
  </si>
  <si>
    <t>Total EXPERTOS SEGURIDAD LTDA</t>
  </si>
  <si>
    <t>Total FABRICA DE CALZADO 70 SA</t>
  </si>
  <si>
    <t>Total FACELCO SAS</t>
  </si>
  <si>
    <t>Total FAMOC DEPANEL SA</t>
  </si>
  <si>
    <t>Total FELOT SA</t>
  </si>
  <si>
    <t>Total FERNANDEZ Y CIA SA</t>
  </si>
  <si>
    <t>Total FERREINOX LTDA</t>
  </si>
  <si>
    <t>Total FERRETERIA BRAND LTDA</t>
  </si>
  <si>
    <t>Total FERRETERIA FERROVALVULAS SAS</t>
  </si>
  <si>
    <t>Total FERRETERIA METROPOLIS SAS</t>
  </si>
  <si>
    <t>Total FERRETERIA SS LTDA</t>
  </si>
  <si>
    <t>Total FERRETERIA TECNICA SA</t>
  </si>
  <si>
    <t>Total FERRETERIA UNICA SAS</t>
  </si>
  <si>
    <t>Total FERRICA SAS</t>
  </si>
  <si>
    <t>Total FIBRAS BITUMEN Y POLIESTER INTERNATIONAL TRADING SAS</t>
  </si>
  <si>
    <t>Total FIBRIT S A</t>
  </si>
  <si>
    <t>Total FIJACIONES Y ANCLAJES MEDELLIN SAS</t>
  </si>
  <si>
    <t>Total FILTROS Y HERRAMIENTAS SAS FILHER SAS</t>
  </si>
  <si>
    <t>Total FIRESTOP DE COLOMBIA SAS</t>
  </si>
  <si>
    <t>Total FIZA S A S</t>
  </si>
  <si>
    <t>Total FLEISCHMANN COLOMBIA SAS</t>
  </si>
  <si>
    <t>Total FLEXA INGENIERIA Y REPRESENTACIONES SA</t>
  </si>
  <si>
    <t>Total FONNSA EMPRESA UNIPERSONAL</t>
  </si>
  <si>
    <t>Total FONNSA INGENIERIA S.A.S.</t>
  </si>
  <si>
    <t>Total FORMADERAS Y CASETONES WP SAS</t>
  </si>
  <si>
    <t>Total FOSTER INGENIERIA LTDA</t>
  </si>
  <si>
    <t>Total FRANKO ARQUITECTURA Y CONSTRUCCION SAS</t>
  </si>
  <si>
    <t>Total FUNDAEQUIPOS S.A.S.</t>
  </si>
  <si>
    <t>Total FV INGENIERIA ELECTRICA Y COMUNICACIONES S.A.S</t>
  </si>
  <si>
    <t>Total GAIA TELCOM SUCURSAL COLOMBIA</t>
  </si>
  <si>
    <t>Total GALLO MEDINA ABOGADOS ASOCIADOS LTDA</t>
  </si>
  <si>
    <t>Total GARCES PELAEZ LILIANA MARIA</t>
  </si>
  <si>
    <t>Total GARCIA MOBILIARIOS SAS</t>
  </si>
  <si>
    <t>Total GAVIRIA CONSTRUCCIONES METALICAS SAS</t>
  </si>
  <si>
    <t>Total GB CONSTRUCCIONES SAS</t>
  </si>
  <si>
    <t>Total GCON ARQUITECTOS Y INGENIEROS SAS</t>
  </si>
  <si>
    <t>Total GEINCAL SAS</t>
  </si>
  <si>
    <t>Total GENERAL DE EQUIPOS DE COLOMBIA SA</t>
  </si>
  <si>
    <t>Total GEOEXCAVACIONES Y MAQUINAS SAS</t>
  </si>
  <si>
    <t>Total GEOMATRIX SAS</t>
  </si>
  <si>
    <t>Total GEOTECNIA Y CIMENTACIONES SA</t>
  </si>
  <si>
    <t>Total GISAICO  SA</t>
  </si>
  <si>
    <t>Total GLOBAL REJILLAS S A S</t>
  </si>
  <si>
    <t>Total GMG CONSTRUCCIONES CIVILES ESTRUCTURAS Y MONTAJES S.A.S</t>
  </si>
  <si>
    <t>Total GOMEZ ARBOLEDA FRIO AIRE SAS</t>
  </si>
  <si>
    <t>Total GOMEZ GIRALDO EVER MAURICIO</t>
  </si>
  <si>
    <t>Total GOMEZ MARTINEZ JOSE ANTONIO</t>
  </si>
  <si>
    <t>Total GOMEZ MORALES SAMUEL</t>
  </si>
  <si>
    <t>Total GOMEZ TORRES JAIME ALBERTO</t>
  </si>
  <si>
    <t>Total GOMEZ VASQUEZ  VICTOR RAUL</t>
  </si>
  <si>
    <t>Total GONZALEZ CAMARGO STEFANI ANDREA</t>
  </si>
  <si>
    <t>Total GONZALEZ DE GUEVARA MARY</t>
  </si>
  <si>
    <t>Total GONZALEZ GALLON CATALINA</t>
  </si>
  <si>
    <t>Total GRAJALES RIOS LUCAS</t>
  </si>
  <si>
    <t>Total GRAMARTE S A S</t>
  </si>
  <si>
    <t>Total GREEN BUILDING CONSULTING GROUP S EMPRESA MULTINACIONAL ANDINA</t>
  </si>
  <si>
    <t>Total GRICOL S A</t>
  </si>
  <si>
    <t>Total GROSSICH VANEGAS JOHN PETER</t>
  </si>
  <si>
    <t>Total GRUAS Y CAMABAJAS NP SAS</t>
  </si>
  <si>
    <t>Total GRUPO  SAN PIO SAS</t>
  </si>
  <si>
    <t>Total GRUPO RISK MANAGEMENT SAS</t>
  </si>
  <si>
    <t>Total GUIMAR SEGURIDAD INDUSTRIAL SAS</t>
  </si>
  <si>
    <t>Total GUZMAN RAMIREZ CARLOS MARIO</t>
  </si>
  <si>
    <t>Total HA OBRAS CIVILES SAS</t>
  </si>
  <si>
    <t>Total HECATEC LTDA</t>
  </si>
  <si>
    <t>Total HERRERA YEPES HERNAN JAIME</t>
  </si>
  <si>
    <t>Total HIDROOBRAS SA</t>
  </si>
  <si>
    <t>Total HIDROSANITARIAS SO SAS</t>
  </si>
  <si>
    <t>Total HIDROSISTEMAS GIL SAS</t>
  </si>
  <si>
    <t>Total HOLCIM COLOMBIA SA</t>
  </si>
  <si>
    <t>Total HOTELES ESTELAR S A</t>
  </si>
  <si>
    <t>Total HOTELES MS SAS</t>
  </si>
  <si>
    <t>Total HUERTAS OSPINA JUAN PABLO</t>
  </si>
  <si>
    <t>Total HYDRO TEC SOLUCIONES HIDRAULICAS LIMITADA</t>
  </si>
  <si>
    <t>Total HYDROTECH OBRAS CIVILES LTDA</t>
  </si>
  <si>
    <t>Total I ROJAS CONSTRUCTORA SAS</t>
  </si>
  <si>
    <t>Total I. H. C SAS INGENIERIA HIDRAULICA Y CIVIL</t>
  </si>
  <si>
    <t>Total I. R. C. INGENIERIA DE RECONSTRUCCION S. A.</t>
  </si>
  <si>
    <t>Total IBARGUEN ALBORNOZ ELBERT</t>
  </si>
  <si>
    <t>Total ICMO LIMITADA</t>
  </si>
  <si>
    <t>Total IDEAS CIVILES SA</t>
  </si>
  <si>
    <t>Total IMOCOM SA</t>
  </si>
  <si>
    <t>Total IMPARK S A S</t>
  </si>
  <si>
    <t>Total IMPODISNAL LTDA</t>
  </si>
  <si>
    <t>Total IMPORTADORA MEGAEQUIPOS S.A.S.</t>
  </si>
  <si>
    <t>Total IMRECOL SAS</t>
  </si>
  <si>
    <t>Total IMZ SAS</t>
  </si>
  <si>
    <t>Total IN RED SAS</t>
  </si>
  <si>
    <t>Total INBAC LTDA</t>
  </si>
  <si>
    <t>Total INCOELEC SAS</t>
  </si>
  <si>
    <t>Total INDURAL SA</t>
  </si>
  <si>
    <t>Total INDUSTRIAS CRUZ HERMANOS S  A</t>
  </si>
  <si>
    <t>Total INDUSTRIAS DE ALUMINIO ARQUITECTONICO Y VENTANERIA SA</t>
  </si>
  <si>
    <t>Total INDUSTRIAS DEL HIERRO SA</t>
  </si>
  <si>
    <t>Total INDUSTRIAS EL COE S.A.S</t>
  </si>
  <si>
    <t>Total INDUSTRIAS HACEB SA</t>
  </si>
  <si>
    <t>Total INDUSTRIAS RI J SAS</t>
  </si>
  <si>
    <t>Total INDUSTRIAS V8 SAS</t>
  </si>
  <si>
    <t>Total INFRAESTRUCTURA Y VIVIENDA SA</t>
  </si>
  <si>
    <t>Total INGEAR PROYECTOS SAS</t>
  </si>
  <si>
    <t>Total INGECONCRETO SAS</t>
  </si>
  <si>
    <t>Total INGENIERIA 3D S.A.S</t>
  </si>
  <si>
    <t>Total INGENIERIA AMBIENTAL Y SANITARIA DE COLOMBIA -IASCOL LTDA</t>
  </si>
  <si>
    <t>Total INGENIERIA BONILLA GONZALEZ LIMITADA INGEBOMU LTDA</t>
  </si>
  <si>
    <t>Total INGENIERIA DE AVANZADA GROUP SAS</t>
  </si>
  <si>
    <t>Total INGENIERIA EN CONDUCCION DE FLUIDOS FLUICON LTDA</t>
  </si>
  <si>
    <t>Total INGENIERIA UTIL LIMITADA</t>
  </si>
  <si>
    <t>Total INGENIERIA Y MONTAJES ELECTROMECANICOS S A</t>
  </si>
  <si>
    <t>Total INGENIERIAS CONSTRUCTORAS CONSTRUIMOS SAS</t>
  </si>
  <si>
    <t xml:space="preserve">Total INGENIEROS G F S A S </t>
  </si>
  <si>
    <t>Total INGENIEROS MECANICOS ASOCIADOS SA</t>
  </si>
  <si>
    <t>Total INMUNIZADORA DE MADERA DE OCCIDENTE SA</t>
  </si>
  <si>
    <t>Total INSOS SAS</t>
  </si>
  <si>
    <t>Total INSTALACIONES FP SAS</t>
  </si>
  <si>
    <t>Total INSTALACIONES HIDROSANITARIAS CHICA S.A.S.</t>
  </si>
  <si>
    <t>Total INTERNACIONAL FERRETERA SAS</t>
  </si>
  <si>
    <t>Total INTERNATIONAL ELEVATOR INC</t>
  </si>
  <si>
    <t>Total INVERPROYECTOS MAGNA SAS</t>
  </si>
  <si>
    <t>Total INVERSIONES ADOQUIN AR SAS</t>
  </si>
  <si>
    <t>Total INVERSIONES FAZI BOSTAJANI SAS</t>
  </si>
  <si>
    <t>Total INVERSIONES IMPRIMA SAS</t>
  </si>
  <si>
    <t>Total INVERSIONES JORGE GUEVARA S A S</t>
  </si>
  <si>
    <t>Total INVERSIONES PIZARRO LAVERDE SAS</t>
  </si>
  <si>
    <t>Total INVERSIONES Y CONSTRUCCIONES DANNY TOBON S.A.S.</t>
  </si>
  <si>
    <t>Total INVERSIONES Y CONSTRUCCIONES RTL SAS</t>
  </si>
  <si>
    <t>Total IRON MOUNTAIN COLOMBIA SA S</t>
  </si>
  <si>
    <t>Total ISA VICTORY HOTEL BOUTIQUE S.A.S</t>
  </si>
  <si>
    <t>Total ISAZA INGENIEROS SAS</t>
  </si>
  <si>
    <t>Total ISEIN SAS</t>
  </si>
  <si>
    <t>Total IT Y SECURITY CONSULTORES LTDA</t>
  </si>
  <si>
    <t>Total IVAN MEJIA BERNAL SAS</t>
  </si>
  <si>
    <t>Total J V H FERRETERIA LTDA</t>
  </si>
  <si>
    <t>Total J.J. CANO Y CONSTRUCCIONES S.A.S.</t>
  </si>
  <si>
    <t>Total JC DRYWALL SAS</t>
  </si>
  <si>
    <t>Total JCV COMPANIA DE CAUCHOS SAS</t>
  </si>
  <si>
    <t>Total JECSA INGENIERIA Y ACABADOS SAS</t>
  </si>
  <si>
    <t>Total JJ EDIFICAR SAS</t>
  </si>
  <si>
    <t xml:space="preserve">Total JMAV ASOCIADOS SAS  </t>
  </si>
  <si>
    <t>Total JOINT AND WELDING INGENIEROS LTDA</t>
  </si>
  <si>
    <t>Total JORGE PADILLA INGENIERIA Y CIA LTDA</t>
  </si>
  <si>
    <t>Total JOSE TOBAR ARANGO Y CIA LTDA</t>
  </si>
  <si>
    <t>Total JULIO JAIMES INGENIERIA S A S</t>
  </si>
  <si>
    <t>Total JURADO  MANTILLA OSCAR</t>
  </si>
  <si>
    <t>Total JV CONSTRUCCION Y ACABADOS SAS</t>
  </si>
  <si>
    <t>Total KRINGS COLOMBIA SAS</t>
  </si>
  <si>
    <t>Total LA CUNA DEL HOGAR SAS</t>
  </si>
  <si>
    <t>Total LA GALERIA INMOBILIARIA LTDA</t>
  </si>
  <si>
    <t>Total LA TIENDA DEL TRIPLEX SAS</t>
  </si>
  <si>
    <t>Total LABORATORIO CLINICO COLMEDICOS IPS SAS</t>
  </si>
  <si>
    <t>Total LABORATORIOS CONTECON URBAR S.A.S</t>
  </si>
  <si>
    <t>Total LADRILLERA SAN CRISTOBAL SA</t>
  </si>
  <si>
    <t>Total LAGOBO DISTRIBUCIONES S.A. L.G.B. S.A.</t>
  </si>
  <si>
    <t>Total LAGUNA DEL CABRERO SAS</t>
  </si>
  <si>
    <t>Total LAOH CONSTRUCCIONES SAS</t>
  </si>
  <si>
    <t>Total LAS MALLAS SAS</t>
  </si>
  <si>
    <t>Total LBB INSTALADORES DE CUBIERTA ESTILO INVERNADERO SAS</t>
  </si>
  <si>
    <t>Total LITIGIOVIRTUAL PUNTO COM SAS</t>
  </si>
  <si>
    <t>Total LITOCROMIA LTDA</t>
  </si>
  <si>
    <t>Total LITOGRAFIA FRANCISCO JARAMILLO V. SAS</t>
  </si>
  <si>
    <t>Total LOGISTIC PARK SAS</t>
  </si>
  <si>
    <t>Total LOGISTICA TERRESTRE LIMITADA</t>
  </si>
  <si>
    <t>Total LONDONO VELEZ GILMA AMPARO</t>
  </si>
  <si>
    <t>Total LOPE GUARNIZO CESAR</t>
  </si>
  <si>
    <t>Total LOPEZ GARCIA MARIA ESPERANZA</t>
  </si>
  <si>
    <t>Total LOPEZ MESA JAIME HUMBERTO</t>
  </si>
  <si>
    <t>Total LOS VELEZ SAS</t>
  </si>
  <si>
    <t>Total LR Y BF CONSTRUCTORES SAS</t>
  </si>
  <si>
    <t>Total LUIS ANCELMO RODRIGUEZ Y CIA LTDA</t>
  </si>
  <si>
    <t>Total M G M INGENIERIA Y PROYECTOS SA</t>
  </si>
  <si>
    <t>Total M Y C BARANDAS LTDA</t>
  </si>
  <si>
    <t>Total MA INGENIEROS CONSTRUCTORES LIMITADA</t>
  </si>
  <si>
    <t>Total MAAT SOLUCIONES AMBIENTALES S A S</t>
  </si>
  <si>
    <t>Total MAC SOLUCIONES AMBIENTALES SAS</t>
  </si>
  <si>
    <t>Total MACCAFERRI DE COLOMBIA LTDA</t>
  </si>
  <si>
    <t>Total MACROEQUIPOS BOGOTA S.A.S</t>
  </si>
  <si>
    <t>Total MADERAS DEL TAYRONA SAS</t>
  </si>
  <si>
    <t>Total MADERATTO MEDELLIN SAS</t>
  </si>
  <si>
    <t>Total MADRID MUNOZ CARLOS ARTURO</t>
  </si>
  <si>
    <t>Total MALLA CONSTRUCCIONES SAS</t>
  </si>
  <si>
    <t>Total MANGUERAS Y SUMINISTROS LTDA</t>
  </si>
  <si>
    <t>Total MANOSALVA GARCES GUILLERMO DE JESUS</t>
  </si>
  <si>
    <t>Total MANUFACTURAS DE CEMENTO SA</t>
  </si>
  <si>
    <t>Total MARCO JAVIER SUAREZ INGENIERIA ESTRUCTURAL SAS</t>
  </si>
  <si>
    <t>Total MARDEN CONTRUCCIONES SAS</t>
  </si>
  <si>
    <t>Total MARMOLES Y SERVICIOS SAS</t>
  </si>
  <si>
    <t>Total MAS CONSTRUCTORES J.S S.A.S.</t>
  </si>
  <si>
    <t>Total MAURICIO CORONADO Y CIA LTDA</t>
  </si>
  <si>
    <t>Total MAXIASEOS SAS</t>
  </si>
  <si>
    <t>Total MEDICION VALORACION Y GARANTIA MVG S.A.S</t>
  </si>
  <si>
    <t>Total MEGAEQUIPOS SA</t>
  </si>
  <si>
    <t>Total MELEXA S A</t>
  </si>
  <si>
    <t>Total MENDOZA TORRES ARNALDO VICTOR</t>
  </si>
  <si>
    <t>Total METAL ACRILATO SA</t>
  </si>
  <si>
    <t>Total METAL PAIS SAS</t>
  </si>
  <si>
    <t>Total METALES Y PERFILES SA</t>
  </si>
  <si>
    <t>Total METALICAS CIVIL SAS</t>
  </si>
  <si>
    <t>Total METALICAS EL TUNEL LTDA</t>
  </si>
  <si>
    <t>Total METALICAS JER SAS</t>
  </si>
  <si>
    <t>Total METALURGICA CONSTRUCEL COLOMBIA SA</t>
  </si>
  <si>
    <t>Total METANOX JA SAS</t>
  </si>
  <si>
    <t>Total METRAL STUDIO S.A.S.</t>
  </si>
  <si>
    <t>Total METROPOLI S A</t>
  </si>
  <si>
    <t>Total MEXICHEM COLOMBIA SAS</t>
  </si>
  <si>
    <t>Total MILENIO PC LTDA</t>
  </si>
  <si>
    <t>Total MIR Y DAL CONSTRUCCIONES SAS</t>
  </si>
  <si>
    <t>Total MJ INGENIEROS SAS</t>
  </si>
  <si>
    <t>Total MOBIURBA SAS</t>
  </si>
  <si>
    <t>Total MOJICA ARENAS GUILLERMO ALFONSO</t>
  </si>
  <si>
    <t>Total MOLINA   VILLAMIL DEICY ROCIO</t>
  </si>
  <si>
    <t>Total MONTAJES Y MANTENIMIENTOS DE TORRES SAS</t>
  </si>
  <si>
    <t>Total MORALES  RUIZ RUBEN ANTONIO</t>
  </si>
  <si>
    <t>Total MORENO MOLINA INGENIEROS LTDA</t>
  </si>
  <si>
    <t>Total MOSCOSO PINZON OSWALDO ENRIQUE</t>
  </si>
  <si>
    <t>Total MP DRYWALL Y ACABADOS SAS</t>
  </si>
  <si>
    <t>Total MUEBLEIDEAS SA</t>
  </si>
  <si>
    <t>Total MULTIGASES DE ORIENTE LTDA</t>
  </si>
  <si>
    <t>Total MULTIMEDIOS PLUS S.A.S.</t>
  </si>
  <si>
    <t>Total MUNDO ALIANZA SA</t>
  </si>
  <si>
    <t>Total MYA EQUIPOS Y SERVICIOS PARA CONSTRUCCION LTDA</t>
  </si>
  <si>
    <t>Total MYA GROUP CONCRETOS SAS</t>
  </si>
  <si>
    <t>Total NARANJO ARIAS HOOVER</t>
  </si>
  <si>
    <t>Total NEMA INGENIERIA SOCIEDAD POR ACCIONES SIMPLIFICADA</t>
  </si>
  <si>
    <t>Total NETCOM COLOMBIA LTDA</t>
  </si>
  <si>
    <t>Total NEUMATICA DEL CARIBE SA</t>
  </si>
  <si>
    <t>Total NIETO RODRIGUEZ ROBERTO</t>
  </si>
  <si>
    <t>Total NOGOA CUELLAR ARSENIO</t>
  </si>
  <si>
    <t>Total NOMADA CONTENEDORES DE COLOMBIA LTDA</t>
  </si>
  <si>
    <t>Total O G COMUNICACION PUBLICITARIA S A S</t>
  </si>
  <si>
    <t>Total OBIPROSA COLOMBIA SA</t>
  </si>
  <si>
    <t>Total OBRAJE SAS</t>
  </si>
  <si>
    <t>Total OBRAS DE INGENIERIA Y URBANISMO SAS</t>
  </si>
  <si>
    <t>Total OCTAVIO ARREGOCES INGENIERIA SAS</t>
  </si>
  <si>
    <t>Total OFICOMCO SAS</t>
  </si>
  <si>
    <t>Total ORCOB SAS</t>
  </si>
  <si>
    <t>Total ORGANIZACIÓN FERKATIO SAS</t>
  </si>
  <si>
    <t>Total ORGANIZACION MADERERA PYP S.A.S.</t>
  </si>
  <si>
    <t>Total ORGANIZACIONES EMPRESARIALES ABIEL SAS</t>
  </si>
  <si>
    <t>Total OS CONCRETOS SAS</t>
  </si>
  <si>
    <t>Total OSORIO  VALENCIA FRANK EDWARD</t>
  </si>
  <si>
    <t>Total OSORIO GIRALDO LIBANIEL</t>
  </si>
  <si>
    <t>Total OSORIO RAMIREZ LUZ AMPARO</t>
  </si>
  <si>
    <t>Total OSORIO YANCES MARIA DEL CARMEN</t>
  </si>
  <si>
    <t>Total OSPINA QUINONES LEONARDO</t>
  </si>
  <si>
    <t>Total OTILIO NICOLAS MORENO BLANCO LIMITADA</t>
  </si>
  <si>
    <t>Total OXOHOTEL CARTAGENA SAS</t>
  </si>
  <si>
    <t>Total P Y H INSTALACIONES ELECTRICAS LTDA</t>
  </si>
  <si>
    <t>Total PAISAJES Y COLORES SAS</t>
  </si>
  <si>
    <t>Total PALACIOS OSMA GERARDO</t>
  </si>
  <si>
    <t>Total PALACIOS RAMIREZ ALDEMAR ENRIQUE</t>
  </si>
  <si>
    <t>Total PALOMINO CLAVIJO VALERIA DEL SOL</t>
  </si>
  <si>
    <t>Total PANTOJA ROSALES MAGDA</t>
  </si>
  <si>
    <t>Total PAPELERIA EL CID S.A.S.</t>
  </si>
  <si>
    <t>Total PAPELERIA Y SERVICIOS SAS</t>
  </si>
  <si>
    <t>Total PAR VISUAL S DE H</t>
  </si>
  <si>
    <t>Total PATINO GOMEZ LTDA PAGO LTDA</t>
  </si>
  <si>
    <t>Total PAVIMENTAR SA</t>
  </si>
  <si>
    <t>Total PELAEZ FREIDEL ARQUITECTOS SAS</t>
  </si>
  <si>
    <t>Total PELAEZ GARCIA MATEO</t>
  </si>
  <si>
    <t>Total PERFOTECNICA S A S</t>
  </si>
  <si>
    <t>Total PERI SAS</t>
  </si>
  <si>
    <t>Total PERSONAL EXPRESS</t>
  </si>
  <si>
    <t>Total PINO VARGAS DANIEL ANDRES</t>
  </si>
  <si>
    <t>Total PINTURAS BELTRAN RC S.A.S.</t>
  </si>
  <si>
    <t>Total PINTURAS Y YESOS SA</t>
  </si>
  <si>
    <t>Total PLANI COPIAS SAS</t>
  </si>
  <si>
    <t>Total PLASTIMEN S.A.S.</t>
  </si>
  <si>
    <t>Total PLOGAS HNOS Y CIA SA</t>
  </si>
  <si>
    <t>Total POTENCO SAS</t>
  </si>
  <si>
    <t>Total PRACO DIDACOL S A S</t>
  </si>
  <si>
    <t>Total PREFABRICADOS CONCRETARTE SAS</t>
  </si>
  <si>
    <t>Total PREFABRICADOS Y CONSTRUCCIONES PREFACON SAS</t>
  </si>
  <si>
    <t>Total PRODIASEO S A S</t>
  </si>
  <si>
    <t>Total PRODUCTOS DE CAUCHO Y LONA SAS</t>
  </si>
  <si>
    <t>Total PROMOTORA INDUSTRIAL Y MERCANTIL S.A PIM S.A</t>
  </si>
  <si>
    <t>Total PROYECTAR INGENIERIA LTDA</t>
  </si>
  <si>
    <t>Total PROYECTAR Y CONSTRUIR OC SAS</t>
  </si>
  <si>
    <t>Total PROYECTOS ESTRUCTURALES SAS PROESAS</t>
  </si>
  <si>
    <t>Total PROYECTOS Y CONSTRUCCIONES OR SAS</t>
  </si>
  <si>
    <t>Total PROYECTOS Y SOLUCIONES SERVICIOS TEMPORALES SAS</t>
  </si>
  <si>
    <t>Total PROYEN INGENIERIA SAS</t>
  </si>
  <si>
    <t>Total PVG ARQUITECTOS SAS</t>
  </si>
  <si>
    <t>Total PZ CONSTRUCTORES SAS</t>
  </si>
  <si>
    <t>Total QUINTANAR OBRAS CIVILES Y ESTRUCTURAS SAS</t>
  </si>
  <si>
    <t>Total R Y R LUBRICANTES SA</t>
  </si>
  <si>
    <t>Total RADIALLLANTAS SAS</t>
  </si>
  <si>
    <t>Total RADIO ENLACE SAS</t>
  </si>
  <si>
    <t>Total RAMALZA SAS</t>
  </si>
  <si>
    <t>Total RAMIREZ GOMEZ JUAN CARLOS</t>
  </si>
  <si>
    <t>Total RAMIREZ GOMEZ LUIS FERNANDO</t>
  </si>
  <si>
    <t>Total RCA INGENIEROS CONSTRUCTORES SAS</t>
  </si>
  <si>
    <t>Total RELIS SAS</t>
  </si>
  <si>
    <t>Total RENTA EQUIPOS SAS</t>
  </si>
  <si>
    <t>Total RENTABANOS LTDA</t>
  </si>
  <si>
    <t>Total RENTAL AIR SAS</t>
  </si>
  <si>
    <t>Total REPRESENTACIONES RAMIREZ ISAZA SAS</t>
  </si>
  <si>
    <t>Total REPRESENTACIONES UNIVERSAL ARB SAS</t>
  </si>
  <si>
    <t>Total RESTREPO VARON ALFREDO</t>
  </si>
  <si>
    <t>Total REX INGENIERIA S A</t>
  </si>
  <si>
    <t>Total RIAD SOLUCIONES INDUSTRIALES SAS</t>
  </si>
  <si>
    <t>Total RIANO CONSTRUCCIONES LTDA</t>
  </si>
  <si>
    <t>Total RICOH COLOMBIANA SA</t>
  </si>
  <si>
    <t>Total RIOEQUIPOS SAS</t>
  </si>
  <si>
    <t>Total RIOS ISAZA LUIS</t>
  </si>
  <si>
    <t>Total RMT CONSTRUCTORES SAS</t>
  </si>
  <si>
    <t>Total ROCANEGRA S.A.S.</t>
  </si>
  <si>
    <t>Total RODAR Y RODAR SAS</t>
  </si>
  <si>
    <t>Total RODRIGUEZ Y LONDONO SA</t>
  </si>
  <si>
    <t>Total ROLFORMADOS SA</t>
  </si>
  <si>
    <t>Total ROMERO BOJACA JOSE RAUL</t>
  </si>
  <si>
    <t>Total ROTOPLAST SA</t>
  </si>
  <si>
    <t>Total RUA PATINO JOVANY</t>
  </si>
  <si>
    <t>Total RUBIANO MIRANDA SAID ALBERTO</t>
  </si>
  <si>
    <t>Total S Y H IMPORTADORES S A S</t>
  </si>
  <si>
    <t>Total S&amp;M HIDRAULICOS SAS</t>
  </si>
  <si>
    <t>Total S2R INGENIEROS SA</t>
  </si>
  <si>
    <t>Total SAFE INSTRUMENTACION SAS</t>
  </si>
  <si>
    <t>Total SALAZAR OSPINA JHON JAIRO</t>
  </si>
  <si>
    <t>Total SALGADO  OSMAR ANTONIO</t>
  </si>
  <si>
    <t>Total SANCHEZ SUAREZ MICHAEL DANNY</t>
  </si>
  <si>
    <t>Total SANDVIK COLOMBIA SAS</t>
  </si>
  <si>
    <t>Total SANIN ECHEVERRI LUIS MARIANO</t>
  </si>
  <si>
    <t>Total SAS CONSTRUCCIONES S.A.S.</t>
  </si>
  <si>
    <t>Total SATTEK SAS</t>
  </si>
  <si>
    <t>Total SEGURA ESCOBAR MARIA CONSTANZA</t>
  </si>
  <si>
    <t>Total SEL CONSULTING SAS</t>
  </si>
  <si>
    <t>Total SEPROMED SAS</t>
  </si>
  <si>
    <t>Total SER PUNTUAL SAS</t>
  </si>
  <si>
    <t>Total SERACIS LTDA</t>
  </si>
  <si>
    <t>Total SERNA  LINA MARIA</t>
  </si>
  <si>
    <t>Total SERVI GYG SAS</t>
  </si>
  <si>
    <t>Total SERVICIO ELECTRICO AUTOMOTRIZ ALPUJARRA LTDA</t>
  </si>
  <si>
    <t>Total SERVICIOS DE FONTANERIA DBL SAS</t>
  </si>
  <si>
    <t>Total SERVICIOS DE INGENIERIA Y CONSTRUCCIONES SEINC INGENIERIA SAS</t>
  </si>
  <si>
    <t>Total SERVICIOS INTEGRADOS JGG SAS</t>
  </si>
  <si>
    <t>Total SERVIFIJACIONES AZ SAS</t>
  </si>
  <si>
    <t>Total SERVIMANOS INDUSTRIALES LTDA</t>
  </si>
  <si>
    <t>Total SERVIREFRIAIRE SA</t>
  </si>
  <si>
    <t>Total SGR ASOCIADOS S.A.S</t>
  </si>
  <si>
    <t>Total SIKA COLOMBIA SA</t>
  </si>
  <si>
    <t>Total SIMEX COLOMBIA SAS</t>
  </si>
  <si>
    <t>Total SIN ESCOMBROS SAS</t>
  </si>
  <si>
    <t>Total SISTEMAS ESPECIALES DE CONSTRUCCION SAS</t>
  </si>
  <si>
    <t>Total SOCIEDAD TRANSPORTADORA DE COLOMBIA SA</t>
  </si>
  <si>
    <t>Total SOCODA SAS</t>
  </si>
  <si>
    <t>Total SOLARTE NACIONAL DE CONSTRUCCIONES SA</t>
  </si>
  <si>
    <t>Total SOLDADORES Y MOTORES LTDA</t>
  </si>
  <si>
    <t>Total SOLETANCHE BACHY CIMAS S A</t>
  </si>
  <si>
    <t>Total SOLUCIONES ACUSTICAS SAK SAS</t>
  </si>
  <si>
    <t>Total SOLUCIONES CONSTRUCTIVAS CAMPUZANO SAS</t>
  </si>
  <si>
    <t>Total SOLUCIONES EN ICOPOR SAS</t>
  </si>
  <si>
    <t>Total SOLUCIONES GRUAS Y MAQUINARIA SAS</t>
  </si>
  <si>
    <t>Total SOLUCIONES INTEGRALES UNION SAS</t>
  </si>
  <si>
    <t>Total SOLUCIONES QUIMICAS Y ARQUITECTONICAS SAS</t>
  </si>
  <si>
    <t>Total SOLUCIONES URBANAS LFL SAS</t>
  </si>
  <si>
    <t>Total SOTANO 4 SA</t>
  </si>
  <si>
    <t>Total SPAZIO Y DESING SAS</t>
  </si>
  <si>
    <t>Total SPEAL SAS</t>
  </si>
  <si>
    <t>Total SQ CONSTRUCTORA SAS</t>
  </si>
  <si>
    <t>Total STAP ANTIOQUIA S.A.S</t>
  </si>
  <si>
    <t>Total SU OPORTUNO SERVICIO LTDA S O S</t>
  </si>
  <si>
    <t>Total SUELOS Y CIMENTACIONES CIVILES SAS</t>
  </si>
  <si>
    <t>Total SUMAC LATINOAMERICA SAS</t>
  </si>
  <si>
    <t>Total SUMATEC SA</t>
  </si>
  <si>
    <t>Total SUMIMAS S A S</t>
  </si>
  <si>
    <t>Total SUMINISTROS GENERALES CONASEO S A S</t>
  </si>
  <si>
    <t>Total SUMINISTROS Y APLICACIONES AMAYA SAS</t>
  </si>
  <si>
    <t>Total SURTIMARMOL SAS</t>
  </si>
  <si>
    <t>Total SUSTENTAR SOLUCIONES VERDES SAS</t>
  </si>
  <si>
    <t>Total TAMAYO JARAMILLO GUSTAVO ADOLFO</t>
  </si>
  <si>
    <t>Total TECNIFERRETERIA SAS</t>
  </si>
  <si>
    <t>Total TECNOLOGIA EN ARQUITECTURA E INGENIERIA LTDA</t>
  </si>
  <si>
    <t>Total TECNOLOGIA EN TOPOGRAFIA SAS</t>
  </si>
  <si>
    <t>Total TECSA COLOMBIA S A S</t>
  </si>
  <si>
    <t>Total TECSIN LTDA</t>
  </si>
  <si>
    <t>Total TERMINACION Y ACABADOS JGP SAS</t>
  </si>
  <si>
    <t>Total TERMOTECNICA COINDUSTRIAL SA</t>
  </si>
  <si>
    <t>Total TERNIUM COLOMBIA SAS</t>
  </si>
  <si>
    <t>Total TERRA ACABADOS ESPECIALIZADOS SAS</t>
  </si>
  <si>
    <t>Total TG Y TECNOLOGIA CONSTRUCTIVA EU</t>
  </si>
  <si>
    <t>Total TIENDAS SA</t>
  </si>
  <si>
    <t>Total TOXEMENT SA</t>
  </si>
  <si>
    <t>Total TRANSFORMACIONES GREEN GROUP SAS</t>
  </si>
  <si>
    <t>Total TRANSGAVIRIA LTDA</t>
  </si>
  <si>
    <t>Total TRANSPORTE COMERCIAL LA ESTRELLA SAS</t>
  </si>
  <si>
    <t>Total TRANSPORTE Y CONSTRUCCIONES DUQUE SAS</t>
  </si>
  <si>
    <t>Total TRANSPORTES METROPLUS S.A.S</t>
  </si>
  <si>
    <t>Total TRANSPORTES MONTEJO LTDA</t>
  </si>
  <si>
    <t>Total TRANSPORTES MONTOYA SAS</t>
  </si>
  <si>
    <t>Total TRES VP SAS</t>
  </si>
  <si>
    <t>Total TREVIGALANTE S A</t>
  </si>
  <si>
    <t>Total UNIDAD RESIDENCIAL CITTE PH</t>
  </si>
  <si>
    <t>Total UNION TEMPORAL PP MORROGACHO</t>
  </si>
  <si>
    <t>Total UNISPAN COLOMBIA SA</t>
  </si>
  <si>
    <t>Total URBANIZACION HACIENDA VALLE REAL P.H. (PRIMERA ETAPA)</t>
  </si>
  <si>
    <t>Total URBANIZADORA ATALAYA SAS</t>
  </si>
  <si>
    <t xml:space="preserve">Total URIBE MONTOYA TATIANA </t>
  </si>
  <si>
    <t>Total URICOECHEA BORRERO MAURICIO</t>
  </si>
  <si>
    <t>Total V Y S COMERCIAL LIMITADA</t>
  </si>
  <si>
    <t>Total VARGAS TORRES JOSE ANTONIO</t>
  </si>
  <si>
    <t>Total VENTANAR SAS</t>
  </si>
  <si>
    <t>Total VERGARA FH CONSTRUCCIONES SAS</t>
  </si>
  <si>
    <t>Total VIAS SA</t>
  </si>
  <si>
    <t>Total VIDYCOM LTDA</t>
  </si>
  <si>
    <t>Total VIGOVA CONSTRUCCIONES SAS</t>
  </si>
  <si>
    <t>Total VINICOL BOMBEOS S.A.S</t>
  </si>
  <si>
    <t>Total VINNURETTI ABOGADOS SAS</t>
  </si>
  <si>
    <t>Total VITTORIA IN CRISTO INGENIERIA Y CONSTRUCCION SAS</t>
  </si>
  <si>
    <t>Total VOLQUETAS MAQUINARIA Y CONSTRUCCION LTDA</t>
  </si>
  <si>
    <t>Total VRC INGENIERIA LTDA</t>
  </si>
  <si>
    <t>Total VT INGEQUIPOS LTDA</t>
  </si>
  <si>
    <t>Total W.V.R. INGENIERIA SAS</t>
  </si>
  <si>
    <t>Total WG ALTURAS Y SALUD OCUPACIONAL SAS</t>
  </si>
  <si>
    <t xml:space="preserve">Total WILLIAM GARZON SAS  </t>
  </si>
  <si>
    <t xml:space="preserve">Total WISE STREAM S A S  </t>
  </si>
  <si>
    <t>Total YUSTY PARRA ULISES</t>
  </si>
  <si>
    <t>Total ACCION SOCIEDAD FIDUCIARIA S A</t>
  </si>
  <si>
    <t>Total ALIANZA FIDUCIARIA SA</t>
  </si>
  <si>
    <t>Total AUROS COPIAS S A</t>
  </si>
  <si>
    <t>Total CAJA DE COMPESACION FAMILIAR DE ANTIOQUIA</t>
  </si>
  <si>
    <t>Total CAMARA COLOMBIANA DE LA CONSTRUCCION CAMACOL REGIONAL DE ANTIOQUIA</t>
  </si>
  <si>
    <t>Total CAMARA DE COMERCIO E INDUSTRIA COLOMBO CHILENA</t>
  </si>
  <si>
    <t>Total CCM CONTRATISTAS CIVILES Y MECANICOS SAS</t>
  </si>
  <si>
    <t>Total CODENSA SA ESP</t>
  </si>
  <si>
    <t>Total COLOMBIA MOVIL SA ESP</t>
  </si>
  <si>
    <t>Total COLOMBIA TELECOMUNICACIONES SA ESP</t>
  </si>
  <si>
    <t>Total CONCAY SA</t>
  </si>
  <si>
    <t>Total CONINSA Y RAMON H SA</t>
  </si>
  <si>
    <t>Total CONSORCIO AIA CCM</t>
  </si>
  <si>
    <t>Total CONSORCIO AIA CONCAY 2012</t>
  </si>
  <si>
    <t>Total CONSORCIO AIA ESTYMA</t>
  </si>
  <si>
    <t>Total CONSORCIO DOBLE CALZADA BOGOTA VILLAVICENCIO</t>
  </si>
  <si>
    <t>Total CONSORCIO GRUPO VIAS</t>
  </si>
  <si>
    <t>Total CONSORCIO NUESTRO URABA</t>
  </si>
  <si>
    <t>Total CONSORCIO PROCAPEX</t>
  </si>
  <si>
    <t>Total CONSTRUCTORA MORICHAL LTDA</t>
  </si>
  <si>
    <t>Total CONSULTORIA COLOMBIANA SA</t>
  </si>
  <si>
    <t>Total DIRECTV COLOMBIA LTDA</t>
  </si>
  <si>
    <t>Total EASY TAXI COLOMBIA SAS</t>
  </si>
  <si>
    <t>Total EMPRESA DE ACUEDUCTO Y ALCANTARILLADO DE BOGOTA</t>
  </si>
  <si>
    <t>Total EMPRESA DE ENERGIA DEL QUINDIO SA ESP</t>
  </si>
  <si>
    <t>Total EMPRESA DE TELECOMUNICACIONES DE BOGOTA S.A ESP</t>
  </si>
  <si>
    <t>Total EMPRESAS PUBLICAS DE MEDELLIN   ESP</t>
  </si>
  <si>
    <t>Total GRUPO COFFEE XPRESS SAS</t>
  </si>
  <si>
    <t>Total HELM FIDUCIARIA SA</t>
  </si>
  <si>
    <t>Total JMV INGENIEROS CONTRATRISTAS LTDA</t>
  </si>
  <si>
    <t>Total MENSULA SA</t>
  </si>
  <si>
    <t>Total MURCIA MURCIA SA</t>
  </si>
  <si>
    <t>Total SERVICIO NACIONAL DE APRENDIZAJE</t>
  </si>
  <si>
    <t>Total SINDICATO NAL DE LA IND DE LA CONTRUCCION</t>
  </si>
  <si>
    <t xml:space="preserve">Total STUDIO AREA 4 S.A.S. </t>
  </si>
  <si>
    <t>Total TELMEX COLOMBIA  S A</t>
  </si>
  <si>
    <t>Total UNE EPM TELECOMUNICACIONES SA</t>
  </si>
  <si>
    <t>Total WILLIAM HORACION CASTAÑO VELASQUEZ</t>
  </si>
  <si>
    <t>Total general</t>
  </si>
  <si>
    <t>Total PRIMERA</t>
  </si>
  <si>
    <t>Total SEGUNDA</t>
  </si>
  <si>
    <t>Total CUARTA</t>
  </si>
  <si>
    <t>Total QUINTA</t>
  </si>
  <si>
    <t>Valores</t>
  </si>
  <si>
    <t>Total ACREEDOR EXTERNO</t>
  </si>
  <si>
    <t>Total FISCALES</t>
  </si>
  <si>
    <t>Total LABORALES</t>
  </si>
  <si>
    <t>Total QUIROGRAFARIO</t>
  </si>
  <si>
    <t>Total PRENDARIO</t>
  </si>
  <si>
    <t>Capital por Pagar</t>
  </si>
  <si>
    <t>Interes Causado</t>
  </si>
  <si>
    <t>Total ITAÚ CORPBANCA COLOMBIA S A</t>
  </si>
  <si>
    <t>Total C</t>
  </si>
  <si>
    <t>Total FINANCIEROS</t>
  </si>
  <si>
    <t># Obligación</t>
  </si>
  <si>
    <t xml:space="preserve">Tipo de Vinculo </t>
  </si>
  <si>
    <t>Saldo Capital</t>
  </si>
  <si>
    <t>Capital Vencido</t>
  </si>
  <si>
    <t>Capital Vencido al IPC</t>
  </si>
  <si>
    <t>Derecho de Voto</t>
  </si>
  <si>
    <t>% Derecho de Voto</t>
  </si>
  <si>
    <t>PAGO 30/12/2020</t>
  </si>
  <si>
    <t>PAGO AL VENCIMIENTO</t>
  </si>
  <si>
    <t>BANCO</t>
  </si>
  <si>
    <t>Banco Colpatria</t>
  </si>
  <si>
    <t>Banco de Bogotá</t>
  </si>
  <si>
    <t>Banco Davivienda</t>
  </si>
  <si>
    <t>Banco Caja Social</t>
  </si>
  <si>
    <t>Banco Itaú</t>
  </si>
  <si>
    <t>Banco Popular</t>
  </si>
  <si>
    <t>Banco de Occidente</t>
  </si>
  <si>
    <t>Banco AV Villas</t>
  </si>
  <si>
    <t>Banco GNB Sudameris</t>
  </si>
  <si>
    <t>Bancolombia</t>
  </si>
  <si>
    <t>NIT</t>
  </si>
  <si>
    <t>2DA CLASE</t>
  </si>
  <si>
    <t>5TA CLASE</t>
  </si>
  <si>
    <t>APLICADO 2DA CLASE</t>
  </si>
  <si>
    <t>APLICADO 5TA CLASE</t>
  </si>
  <si>
    <t>SALDO 5TA CLASE</t>
  </si>
  <si>
    <t>TOTAL REORGANIZADO</t>
  </si>
  <si>
    <t>PRUEBA</t>
  </si>
  <si>
    <t>TOTAL</t>
  </si>
  <si>
    <t>TAO</t>
  </si>
  <si>
    <t>% Participación</t>
  </si>
  <si>
    <t>Cabañitas</t>
  </si>
  <si>
    <t>Bucaros</t>
  </si>
  <si>
    <t>Futuras Amp</t>
  </si>
  <si>
    <t>Total</t>
  </si>
  <si>
    <t>RESUMEN PAGOS SECTOR FRO</t>
  </si>
  <si>
    <t>2DA CLASE RECONOCIDA POR SUPERSOCIEDADES</t>
  </si>
  <si>
    <t>2DA DESPUES DEL PAGO DEL TUNEL</t>
  </si>
  <si>
    <t>PAGO ODINSA</t>
  </si>
  <si>
    <t>9 PAGO 30/06/2026</t>
  </si>
  <si>
    <t>10 PAGO 30/12/2026</t>
  </si>
  <si>
    <t>8 PAGO 30/12/2025</t>
  </si>
  <si>
    <t>1 PAGO</t>
  </si>
  <si>
    <t>2 PAGO</t>
  </si>
  <si>
    <t>3 PAGO 30/06/2023</t>
  </si>
  <si>
    <t>4 PAGO 30/12/2023</t>
  </si>
  <si>
    <t>5 PAGO 30/06/2024</t>
  </si>
  <si>
    <t>6 PAGO 30/12/2024</t>
  </si>
  <si>
    <t>7 PAGO 30/06/2025</t>
  </si>
  <si>
    <t>Con este termino de pagar primera</t>
  </si>
  <si>
    <t>DISTRIBUCION PAGOS CON VENTA TUNEL</t>
  </si>
  <si>
    <t>PAGO AL 30/12/2020</t>
  </si>
  <si>
    <t>SALDO CAPITAL</t>
  </si>
  <si>
    <t>%</t>
  </si>
  <si>
    <t>RESUMEN PAGOS OTROS ACREEDORES</t>
  </si>
  <si>
    <t>CONCATENAR</t>
  </si>
  <si>
    <t>SALDO SEGUNDA CLASE</t>
  </si>
  <si>
    <t>11 PAGO 30/12/2026</t>
  </si>
  <si>
    <t>12 PAGO 30/06/2027</t>
  </si>
  <si>
    <t>13 PAGO 30/12/2027</t>
  </si>
  <si>
    <t>14 PAGO 30/06/2028</t>
  </si>
  <si>
    <t>860035827OBLIGACIONES FINANCIERASAIA S.A.</t>
  </si>
  <si>
    <t>860007335OBLIGACIONES FINANCIERASAIA S.A.</t>
  </si>
  <si>
    <t>860034594OBLIGACIONES FINANCIERASAIA S.A.</t>
  </si>
  <si>
    <t>890903937OBLIGACIONES FINANCIERASAIA S.A.</t>
  </si>
  <si>
    <t>860034313OBLIGACIONES FINANCIERASAIA S.A.</t>
  </si>
  <si>
    <t>860002964OBLIGACIONES FINANCIERASAIA S.A.</t>
  </si>
  <si>
    <t>890300279OBLIGACIONES FINANCIERASAIA S.A.</t>
  </si>
  <si>
    <t>860050750OBLIGACIONES FINANCIERASAIA S.A.</t>
  </si>
  <si>
    <t>860007738OBLIGACIONES FINANCIERASAIA S.A.</t>
  </si>
  <si>
    <t>890903938OBLIGACIONES FINANCIERASAIA S.A.</t>
  </si>
  <si>
    <t>800155413SUMINISTRO DE BIENES Y SERVICIOSAIA S.A.</t>
  </si>
  <si>
    <t>860531315COMISIONES FIDUCIARIASAIA S.A.</t>
  </si>
  <si>
    <t>860045752SUMINISTRO DE BIENES Y SERVICIOSAIA CONCAY</t>
  </si>
  <si>
    <t>860045752SUMINISTRO DE BIENES Y SERVICIOSAIA S.A.</t>
  </si>
  <si>
    <t>860002964ARRENDAMIENTOS FINANCIEROSAIA S.A.</t>
  </si>
  <si>
    <t>860002964TARJETA DE CREDITOAIA S.A.</t>
  </si>
  <si>
    <t>800112061PRESTAMOSAIA S.A.</t>
  </si>
  <si>
    <t>890900841SUMINISTRO DE BIENES Y SERVICIOSAIA S.A.</t>
  </si>
  <si>
    <t>890900854SUMINISTRO DE BIENES Y SERVICIOSAIA S.A.</t>
  </si>
  <si>
    <t>900252600SUMINISTRO DE BIENES Y SERVICIOSAIA S.A.</t>
  </si>
  <si>
    <t>900555836PRESTAMOSCONSORCIO AIA CCM</t>
  </si>
  <si>
    <t>830037248SUMINISTRO DE BIENES Y SERVICIOSAIA CONCAY</t>
  </si>
  <si>
    <t>830114921SUMINISTRO DE BIENES Y SERVICIOSAIA CONCAY</t>
  </si>
  <si>
    <t>830122566SUMINISTRO DE BIENES Y SERVICIOSAIA S.A.</t>
  </si>
  <si>
    <t>860077014SUMINISTRO DE BIENES Y SERVICIOSAIA CONCAY</t>
  </si>
  <si>
    <t>890911431PRESTAMOSUNION TEMPORAL AIA ARQCONINSA</t>
  </si>
  <si>
    <t>900751754PRESTAMOSAIA S.A.</t>
  </si>
  <si>
    <t>900788474PRESTAMOSAIA S.A.</t>
  </si>
  <si>
    <t>900499838PRESTAMOSAIA S.A.</t>
  </si>
  <si>
    <t>830141673PRESTAMOSAIA S.A.</t>
  </si>
  <si>
    <t>900373428PRESTAMOSAIA S.A.</t>
  </si>
  <si>
    <t>900376184PRESTAMOSCONSORCIO DOBLE CALZADA BOGOTA VILLAVICENCIO</t>
  </si>
  <si>
    <t>900768511PRESTAMOSAIA S.A.</t>
  </si>
  <si>
    <t>900262732PRESTAMOSCONSORCIO TRIPLEA RIONEGRO</t>
  </si>
  <si>
    <t>900872522PRESTAMOSAIA S.A.</t>
  </si>
  <si>
    <t>811026191PRESTAMOSCONSORCIO ACM ALEJANDRIA</t>
  </si>
  <si>
    <t>830133191PRESTAMOSCONSORCIO AIA ESTYMA</t>
  </si>
  <si>
    <t>860031361PRESTAMOSCONSORCIO AIA CONCOL</t>
  </si>
  <si>
    <t>890900286SANCIONAIA S.A.</t>
  </si>
  <si>
    <t>805006014SUMINISTRO DE BIENES Y SERVICIOSAIA S.A.</t>
  </si>
  <si>
    <t>900610585SUMINISTRO DE BIENES Y SERVICIOSAIA S.A.</t>
  </si>
  <si>
    <t>899999094SUMINISTRO DE BIENES Y SERVICIOSAIA CONCAY</t>
  </si>
  <si>
    <t>800052640SUMINISTRO DE BIENES Y SERVICIOSAIA S.A.</t>
  </si>
  <si>
    <t>899999115SUMINISTRO DE BIENES Y SERVICIOSAIA S.A.</t>
  </si>
  <si>
    <t>890904996SUMINISTRO DE BIENES Y SERVICIOSAIA S.A.</t>
  </si>
  <si>
    <t>900779895SUMINISTRO DE BIENES Y SERVICIOSAIA S.A.</t>
  </si>
  <si>
    <t>800141021SUMINISTRO DE BIENES Y SERVICIOSAIA S.A.</t>
  </si>
  <si>
    <t>800095951PRESTAMOSCONSORCIO AIA ESTYMA</t>
  </si>
  <si>
    <t>800027617PRESTAMOSCONSORCIO NUESTRO URABA</t>
  </si>
  <si>
    <t>800192961PRESTAMOSCONSORCIO CLINICA PORTOAZUL</t>
  </si>
  <si>
    <t>860071684PRESTAMOSCONSORCIO DOBLE CALZADA BOGOTA VILLAVICENCIO</t>
  </si>
  <si>
    <t>899999034SANCION FICAIA S.A.</t>
  </si>
  <si>
    <t>800202432SUMINISTRO DE BIENES Y SERVICIOSAIA S.A.</t>
  </si>
  <si>
    <t>900325757PRESTAMOSCONSORCIO AIA ESTUDIO AREA 4</t>
  </si>
  <si>
    <t>830053800SUMINISTRO DE BIENES Y SERVICIOSAIA CONCAY</t>
  </si>
  <si>
    <t>900092385SUMINISTRO DE BIENES Y SERVICIOSAIA S.A.</t>
  </si>
  <si>
    <t>800196843PRESTAMOSAIA S.A.</t>
  </si>
  <si>
    <t>71532441PRESTAMOSCONSORCIO AIA ESTUDIO AREA 4</t>
  </si>
  <si>
    <t>Aplica % Venta Tunel</t>
  </si>
  <si>
    <t>Aplica % despues venta Tunel</t>
  </si>
  <si>
    <t>30/06/2028</t>
  </si>
  <si>
    <t>30/12/2028</t>
  </si>
  <si>
    <t>30/06/2029</t>
  </si>
  <si>
    <t>30/12/2029</t>
  </si>
  <si>
    <t>30/06/2030</t>
  </si>
  <si>
    <t>30/06/20302</t>
  </si>
  <si>
    <t>Nit</t>
  </si>
  <si>
    <t>Capital por pagar</t>
  </si>
  <si>
    <t>Suma de 30/12/2030</t>
  </si>
  <si>
    <t>Suma de 30/06/2031</t>
  </si>
  <si>
    <t>Suma de 30/12/2031</t>
  </si>
  <si>
    <t>TOTAL LABORALES</t>
  </si>
  <si>
    <t>TOTAL FISCALES</t>
  </si>
  <si>
    <t>TOTAL PRIMERA CLASE</t>
  </si>
  <si>
    <t>TOTAL SEGUNDA CLASE</t>
  </si>
  <si>
    <t xml:space="preserve"> Pago 30/12/2020</t>
  </si>
  <si>
    <t>ANEXO 3 PLAN DE PAGOS</t>
  </si>
  <si>
    <t>3.1 PLAN DE PAGOS PRIMERA CLASE</t>
  </si>
  <si>
    <t>Capital Por pagar</t>
  </si>
  <si>
    <t>TOTAL CUARTA CLASE</t>
  </si>
  <si>
    <t>TOTAL QUINTA CLASE</t>
  </si>
  <si>
    <t>3.2 PLAN DE PAGOS SEGUNDA CLASE</t>
  </si>
  <si>
    <t>1 PAGO Venta Tunel</t>
  </si>
  <si>
    <t>2 PAGO Venta Tunel</t>
  </si>
  <si>
    <t xml:space="preserve"> </t>
  </si>
  <si>
    <t>3.4 PLAN DE PAGOS CUARTA CLASE</t>
  </si>
  <si>
    <t>3.5 PLAN DE PAGOS QUINTA CLASE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</si>
</sst>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4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_(* #,##0_);_(* \(#,##0\);_(* &quot;-&quot;??_);_(@_)"/>
    <numFmt numFmtId="166" formatCode="##,##0_);[Red]\(##,##0\)"/>
    <numFmt numFmtId="167" formatCode="0.00000000%"/>
    <numFmt numFmtId="168" formatCode="0.0000000%"/>
    <numFmt numFmtId="169" formatCode="0.000000%"/>
    <numFmt numFmtId="170" formatCode="0.00000000000000%"/>
    <numFmt numFmtId="171" formatCode="0.0%"/>
    <numFmt numFmtId="172" formatCode="_-* #,##0.000000000_-;\-* #,##0.000000000_-;_-* &quot;-&quot;??_-;_-@_-"/>
    <numFmt numFmtId="173" formatCode="0.00000%"/>
    <numFmt numFmtId="174" formatCode="0.00000000000%"/>
    <numFmt numFmtId="175" formatCode="#,##0_ ;\-#,##0\ "/>
  </numFmts>
  <fonts count="34" x14ac:knownFonts="1">
    <font>
      <sz val="10"/>
      <color rgb="FF00000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rgb="FFFFFFFF"/>
      <name val="Arial"/>
      <family val="2"/>
    </font>
    <font>
      <sz val="10"/>
      <color theme="1"/>
      <name val="Arial"/>
      <family val="2"/>
    </font>
    <font>
      <sz val="14"/>
      <name val="Arial"/>
      <family val="2"/>
    </font>
    <font>
      <sz val="14"/>
      <color rgb="FF000000"/>
      <name val="Arial"/>
      <family val="2"/>
    </font>
    <font>
      <sz val="14"/>
      <color theme="0"/>
      <name val="Arial"/>
      <family val="2"/>
    </font>
    <font>
      <b/>
      <sz val="20"/>
      <name val="Arial"/>
      <family val="2"/>
    </font>
    <font>
      <b/>
      <sz val="10"/>
      <color rgb="FF000000"/>
      <name val="Arial"/>
      <family val="2"/>
    </font>
    <font>
      <sz val="14"/>
      <color rgb="FFFF0000"/>
      <name val="Arial"/>
      <family val="2"/>
    </font>
    <font>
      <b/>
      <sz val="12"/>
      <color theme="0"/>
      <name val="Arial"/>
      <family val="2"/>
    </font>
    <font>
      <sz val="12"/>
      <color rgb="FF000000"/>
      <name val="Arial"/>
      <family val="2"/>
    </font>
    <font>
      <sz val="16"/>
      <color rgb="FF000000"/>
      <name val="Arial"/>
      <family val="2"/>
    </font>
    <font>
      <b/>
      <sz val="16"/>
      <color theme="0"/>
      <name val="Arial"/>
      <family val="2"/>
    </font>
    <font>
      <sz val="12"/>
      <color rgb="FF000000"/>
      <name val="Calibri"/>
      <family val="2"/>
    </font>
    <font>
      <b/>
      <sz val="12"/>
      <color rgb="FF000000"/>
      <name val="Calibri"/>
      <family val="2"/>
    </font>
    <font>
      <sz val="12"/>
      <color rgb="FF000000"/>
      <name val="Century Gothic"/>
      <family val="2"/>
    </font>
    <font>
      <sz val="10"/>
      <color rgb="FFFF0000"/>
      <name val="Arial"/>
      <family val="2"/>
    </font>
    <font>
      <b/>
      <sz val="12"/>
      <color rgb="FF000000"/>
      <name val="Arial"/>
      <family val="2"/>
    </font>
    <font>
      <b/>
      <sz val="12"/>
      <color rgb="FFFF0000"/>
      <name val="Arial"/>
      <family val="2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b/>
      <sz val="20"/>
      <color rgb="FF000000"/>
      <name val="Arial"/>
      <family val="2"/>
    </font>
    <font>
      <b/>
      <sz val="10"/>
      <color theme="1"/>
      <name val="Arial"/>
      <family val="2"/>
    </font>
    <font>
      <sz val="20"/>
      <color rgb="FF000000"/>
      <name val="Arial"/>
      <family val="2"/>
    </font>
    <font>
      <sz val="10"/>
      <color theme="0"/>
      <name val="Arial"/>
      <family val="2"/>
    </font>
    <font>
      <sz val="10"/>
      <color rgb="FF000000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2DCDB"/>
        <bgColor rgb="FFF2DCDB"/>
      </patternFill>
    </fill>
    <fill>
      <patternFill patternType="solid">
        <fgColor theme="0" tint="-0.249977111117893"/>
        <bgColor rgb="FFC0C0C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0.34998626667073579"/>
        <bgColor rgb="FFC0C0C0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FF00"/>
        <bgColor rgb="FFC0C0C0"/>
      </patternFill>
    </fill>
    <fill>
      <patternFill patternType="solid">
        <fgColor rgb="FFFF00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rgb="FFC0C0C0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8" tint="-0.249977111117893"/>
        <bgColor theme="4" tint="0.79998168889431442"/>
      </patternFill>
    </fill>
  </fills>
  <borders count="17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theme="8" tint="-0.499984740745262"/>
      </left>
      <right style="thin">
        <color theme="8" tint="-0.499984740745262"/>
      </right>
      <top style="thin">
        <color theme="8" tint="-0.499984740745262"/>
      </top>
      <bottom style="thin">
        <color theme="8" tint="-0.499984740745262"/>
      </bottom>
      <diagonal/>
    </border>
    <border>
      <left style="thin">
        <color theme="8" tint="-0.499984740745262"/>
      </left>
      <right/>
      <top style="thin">
        <color theme="8" tint="-0.499984740745262"/>
      </top>
      <bottom style="thin">
        <color theme="8" tint="-0.499984740745262"/>
      </bottom>
      <diagonal/>
    </border>
    <border>
      <left/>
      <right style="thin">
        <color theme="8" tint="-0.499984740745262"/>
      </right>
      <top style="thin">
        <color theme="8" tint="-0.499984740745262"/>
      </top>
      <bottom style="thin">
        <color theme="8" tint="-0.499984740745262"/>
      </bottom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</borders>
  <cellStyleXfs count="6">
    <xf numFmtId="0" fontId="0" fillId="0" borderId="0"/>
    <xf numFmtId="16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4"/>
    <xf numFmtId="0" fontId="6" fillId="0" borderId="4"/>
    <xf numFmtId="41" fontId="33" fillId="0" borderId="0" applyFont="0" applyFill="0" applyBorder="0" applyAlignment="0" applyProtection="0"/>
  </cellStyleXfs>
  <cellXfs count="273">
    <xf numFmtId="0" fontId="0" fillId="0" borderId="0" xfId="0" applyFont="1" applyAlignment="1"/>
    <xf numFmtId="0" fontId="0" fillId="0" borderId="0" xfId="0" applyFont="1"/>
    <xf numFmtId="0" fontId="3" fillId="3" borderId="4" xfId="0" applyFont="1" applyFill="1" applyBorder="1"/>
    <xf numFmtId="0" fontId="3" fillId="0" borderId="0" xfId="0" applyFont="1"/>
    <xf numFmtId="0" fontId="3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0" fontId="6" fillId="0" borderId="5" xfId="0" applyFont="1" applyFill="1" applyBorder="1" applyAlignment="1">
      <alignment horizontal="left" vertical="center" wrapText="1"/>
    </xf>
    <xf numFmtId="49" fontId="6" fillId="0" borderId="5" xfId="0" applyNumberFormat="1" applyFont="1" applyFill="1" applyBorder="1" applyAlignment="1">
      <alignment horizontal="left" vertical="center" wrapText="1"/>
    </xf>
    <xf numFmtId="0" fontId="7" fillId="0" borderId="5" xfId="0" applyFont="1" applyFill="1" applyBorder="1" applyAlignment="1">
      <alignment horizontal="left" vertical="center" wrapText="1"/>
    </xf>
    <xf numFmtId="166" fontId="7" fillId="0" borderId="5" xfId="0" applyNumberFormat="1" applyFont="1" applyFill="1" applyBorder="1" applyAlignment="1">
      <alignment horizontal="left" vertical="center" wrapText="1"/>
    </xf>
    <xf numFmtId="49" fontId="7" fillId="0" borderId="5" xfId="0" applyNumberFormat="1" applyFont="1" applyFill="1" applyBorder="1" applyAlignment="1">
      <alignment horizontal="left" vertical="center" wrapText="1"/>
    </xf>
    <xf numFmtId="165" fontId="7" fillId="0" borderId="5" xfId="1" applyNumberFormat="1" applyFont="1" applyFill="1" applyBorder="1" applyAlignment="1">
      <alignment horizontal="left" vertical="center" wrapText="1"/>
    </xf>
    <xf numFmtId="0" fontId="6" fillId="0" borderId="5" xfId="4" applyFont="1" applyFill="1" applyBorder="1" applyAlignment="1">
      <alignment horizontal="left" wrapText="1"/>
    </xf>
    <xf numFmtId="0" fontId="6" fillId="0" borderId="0" xfId="0" applyFont="1" applyAlignment="1">
      <alignment wrapText="1"/>
    </xf>
    <xf numFmtId="0" fontId="6" fillId="0" borderId="5" xfId="4" applyFont="1" applyFill="1" applyBorder="1" applyAlignment="1">
      <alignment horizontal="left" vertical="center" wrapText="1"/>
    </xf>
    <xf numFmtId="0" fontId="2" fillId="0" borderId="5" xfId="0" applyFont="1" applyFill="1" applyBorder="1" applyAlignment="1">
      <alignment horizontal="left" vertical="center" wrapText="1"/>
    </xf>
    <xf numFmtId="0" fontId="6" fillId="0" borderId="0" xfId="0" applyNumberFormat="1" applyFont="1" applyAlignment="1">
      <alignment horizontal="left" wrapText="1"/>
    </xf>
    <xf numFmtId="49" fontId="5" fillId="0" borderId="5" xfId="0" applyNumberFormat="1" applyFont="1" applyFill="1" applyBorder="1" applyAlignment="1">
      <alignment horizontal="left" vertical="center" wrapText="1"/>
    </xf>
    <xf numFmtId="0" fontId="6" fillId="0" borderId="4" xfId="0" applyFont="1" applyFill="1" applyBorder="1" applyAlignment="1">
      <alignment horizontal="center" wrapText="1"/>
    </xf>
    <xf numFmtId="165" fontId="6" fillId="0" borderId="5" xfId="1" applyNumberFormat="1" applyFont="1" applyFill="1" applyBorder="1" applyAlignment="1">
      <alignment horizontal="left" vertical="center" wrapText="1"/>
    </xf>
    <xf numFmtId="3" fontId="8" fillId="4" borderId="5" xfId="0" applyNumberFormat="1" applyFont="1" applyFill="1" applyBorder="1" applyAlignment="1">
      <alignment horizontal="center" vertical="center" wrapText="1"/>
    </xf>
    <xf numFmtId="49" fontId="8" fillId="4" borderId="5" xfId="0" applyNumberFormat="1" applyFont="1" applyFill="1" applyBorder="1" applyAlignment="1">
      <alignment horizontal="center" vertical="center" wrapText="1"/>
    </xf>
    <xf numFmtId="167" fontId="8" fillId="4" borderId="5" xfId="2" applyNumberFormat="1" applyFont="1" applyFill="1" applyBorder="1" applyAlignment="1">
      <alignment horizontal="center" vertical="center" wrapText="1"/>
    </xf>
    <xf numFmtId="165" fontId="8" fillId="0" borderId="4" xfId="1" applyNumberFormat="1" applyFont="1" applyFill="1" applyBorder="1" applyAlignment="1">
      <alignment horizontal="left" vertical="center" wrapText="1"/>
    </xf>
    <xf numFmtId="0" fontId="12" fillId="0" borderId="4" xfId="0" applyFont="1" applyFill="1" applyBorder="1" applyAlignment="1">
      <alignment wrapText="1"/>
    </xf>
    <xf numFmtId="0" fontId="6" fillId="0" borderId="4" xfId="0" applyFont="1" applyFill="1" applyBorder="1" applyAlignment="1">
      <alignment wrapText="1"/>
    </xf>
    <xf numFmtId="0" fontId="13" fillId="0" borderId="4" xfId="0" applyFont="1" applyFill="1" applyBorder="1" applyAlignment="1">
      <alignment wrapText="1"/>
    </xf>
    <xf numFmtId="167" fontId="13" fillId="0" borderId="0" xfId="0" applyNumberFormat="1" applyFont="1" applyFill="1" applyAlignment="1">
      <alignment wrapText="1"/>
    </xf>
    <xf numFmtId="0" fontId="6" fillId="0" borderId="0" xfId="0" applyFont="1" applyAlignment="1">
      <alignment horizontal="left" wrapText="1"/>
    </xf>
    <xf numFmtId="0" fontId="6" fillId="0" borderId="0" xfId="0" applyFont="1" applyAlignment="1">
      <alignment horizontal="center" wrapText="1"/>
    </xf>
    <xf numFmtId="49" fontId="6" fillId="0" borderId="0" xfId="0" applyNumberFormat="1" applyFont="1" applyAlignment="1">
      <alignment horizontal="center" wrapText="1"/>
    </xf>
    <xf numFmtId="167" fontId="6" fillId="0" borderId="0" xfId="2" applyNumberFormat="1" applyFont="1" applyAlignment="1">
      <alignment horizontal="center" wrapText="1"/>
    </xf>
    <xf numFmtId="0" fontId="6" fillId="0" borderId="4" xfId="0" applyFont="1" applyBorder="1" applyAlignment="1">
      <alignment wrapText="1"/>
    </xf>
    <xf numFmtId="167" fontId="11" fillId="0" borderId="5" xfId="2" applyNumberFormat="1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3" fillId="0" borderId="4" xfId="0" applyFont="1" applyBorder="1" applyAlignment="1">
      <alignment horizontal="center" wrapText="1"/>
    </xf>
    <xf numFmtId="49" fontId="13" fillId="2" borderId="4" xfId="0" applyNumberFormat="1" applyFont="1" applyFill="1" applyBorder="1" applyAlignment="1">
      <alignment horizontal="center" vertical="center" wrapText="1"/>
    </xf>
    <xf numFmtId="165" fontId="13" fillId="0" borderId="0" xfId="1" applyNumberFormat="1" applyFont="1" applyAlignment="1">
      <alignment horizontal="center" vertical="center" wrapText="1"/>
    </xf>
    <xf numFmtId="0" fontId="5" fillId="0" borderId="4" xfId="0" applyFont="1" applyFill="1" applyBorder="1" applyAlignment="1">
      <alignment wrapText="1"/>
    </xf>
    <xf numFmtId="0" fontId="5" fillId="0" borderId="5" xfId="0" applyFont="1" applyFill="1" applyBorder="1" applyAlignment="1">
      <alignment horizontal="left" vertical="center" wrapText="1"/>
    </xf>
    <xf numFmtId="168" fontId="8" fillId="0" borderId="4" xfId="2" applyNumberFormat="1" applyFont="1" applyFill="1" applyBorder="1" applyAlignment="1">
      <alignment horizontal="center" vertical="center" wrapText="1"/>
    </xf>
    <xf numFmtId="165" fontId="9" fillId="0" borderId="4" xfId="0" applyNumberFormat="1" applyFont="1" applyFill="1" applyBorder="1" applyAlignment="1">
      <alignment horizontal="left" vertical="center" wrapText="1"/>
    </xf>
    <xf numFmtId="0" fontId="0" fillId="0" borderId="5" xfId="0" applyFont="1" applyBorder="1" applyAlignment="1">
      <alignment vertical="center" wrapText="1"/>
    </xf>
    <xf numFmtId="0" fontId="10" fillId="0" borderId="5" xfId="0" applyFont="1" applyBorder="1" applyAlignment="1">
      <alignment vertical="center" wrapText="1"/>
    </xf>
    <xf numFmtId="0" fontId="5" fillId="0" borderId="5" xfId="0" applyFont="1" applyBorder="1" applyAlignment="1">
      <alignment vertical="center" wrapText="1"/>
    </xf>
    <xf numFmtId="165" fontId="8" fillId="4" borderId="5" xfId="1" applyNumberFormat="1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left" wrapText="1"/>
    </xf>
    <xf numFmtId="3" fontId="6" fillId="0" borderId="5" xfId="0" applyNumberFormat="1" applyFont="1" applyFill="1" applyBorder="1" applyAlignment="1">
      <alignment horizontal="left" vertical="center" wrapText="1"/>
    </xf>
    <xf numFmtId="0" fontId="5" fillId="0" borderId="4" xfId="0" applyFont="1" applyFill="1" applyBorder="1" applyAlignment="1">
      <alignment horizontal="left" wrapText="1"/>
    </xf>
    <xf numFmtId="0" fontId="0" fillId="0" borderId="4" xfId="0" applyFont="1" applyFill="1" applyBorder="1" applyAlignment="1">
      <alignment horizontal="left" wrapText="1"/>
    </xf>
    <xf numFmtId="49" fontId="6" fillId="0" borderId="5" xfId="4" applyNumberFormat="1" applyFont="1" applyFill="1" applyBorder="1" applyAlignment="1">
      <alignment horizontal="left" wrapText="1"/>
    </xf>
    <xf numFmtId="49" fontId="6" fillId="0" borderId="5" xfId="4" applyNumberFormat="1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wrapText="1"/>
    </xf>
    <xf numFmtId="165" fontId="2" fillId="0" borderId="5" xfId="1" applyNumberFormat="1" applyFont="1" applyFill="1" applyBorder="1" applyAlignment="1">
      <alignment horizontal="left" vertical="center" wrapText="1"/>
    </xf>
    <xf numFmtId="0" fontId="5" fillId="0" borderId="5" xfId="0" applyFont="1" applyFill="1" applyBorder="1" applyAlignment="1">
      <alignment horizontal="center" vertical="center" wrapText="1"/>
    </xf>
    <xf numFmtId="165" fontId="0" fillId="0" borderId="5" xfId="1" applyNumberFormat="1" applyFont="1" applyFill="1" applyBorder="1" applyAlignment="1">
      <alignment vertical="center" wrapText="1"/>
    </xf>
    <xf numFmtId="165" fontId="2" fillId="0" borderId="0" xfId="1" applyNumberFormat="1" applyFont="1" applyAlignment="1">
      <alignment wrapText="1"/>
    </xf>
    <xf numFmtId="3" fontId="0" fillId="0" borderId="5" xfId="0" applyNumberFormat="1" applyFont="1" applyFill="1" applyBorder="1" applyAlignment="1">
      <alignment horizontal="left" vertical="center" wrapText="1"/>
    </xf>
    <xf numFmtId="165" fontId="5" fillId="0" borderId="5" xfId="1" applyNumberFormat="1" applyFont="1" applyFill="1" applyBorder="1" applyAlignment="1">
      <alignment horizontal="left" vertical="center" wrapText="1"/>
    </xf>
    <xf numFmtId="165" fontId="6" fillId="0" borderId="0" xfId="1" applyNumberFormat="1" applyFont="1" applyAlignment="1">
      <alignment wrapText="1"/>
    </xf>
    <xf numFmtId="165" fontId="13" fillId="2" borderId="4" xfId="1" applyNumberFormat="1" applyFont="1" applyFill="1" applyBorder="1" applyAlignment="1">
      <alignment vertical="center" wrapText="1"/>
    </xf>
    <xf numFmtId="165" fontId="13" fillId="0" borderId="0" xfId="1" applyNumberFormat="1" applyFont="1" applyAlignment="1">
      <alignment vertical="center" wrapText="1"/>
    </xf>
    <xf numFmtId="167" fontId="11" fillId="0" borderId="4" xfId="2" applyNumberFormat="1" applyFont="1" applyFill="1" applyBorder="1" applyAlignment="1">
      <alignment horizontal="center" vertical="center" wrapText="1"/>
    </xf>
    <xf numFmtId="3" fontId="5" fillId="0" borderId="5" xfId="0" applyNumberFormat="1" applyFont="1" applyFill="1" applyBorder="1" applyAlignment="1">
      <alignment horizontal="left" vertical="center" wrapText="1"/>
    </xf>
    <xf numFmtId="49" fontId="5" fillId="0" borderId="5" xfId="4" applyNumberFormat="1" applyFont="1" applyFill="1" applyBorder="1" applyAlignment="1">
      <alignment horizontal="left" vertical="center" wrapText="1"/>
    </xf>
    <xf numFmtId="165" fontId="15" fillId="0" borderId="5" xfId="1" applyNumberFormat="1" applyFont="1" applyFill="1" applyBorder="1" applyAlignment="1">
      <alignment horizontal="left" vertical="center" wrapText="1"/>
    </xf>
    <xf numFmtId="0" fontId="2" fillId="0" borderId="5" xfId="4" applyFont="1" applyFill="1" applyBorder="1" applyAlignment="1">
      <alignment horizontal="left" vertical="center" wrapText="1"/>
    </xf>
    <xf numFmtId="0" fontId="2" fillId="0" borderId="5" xfId="4" applyFont="1" applyFill="1" applyBorder="1" applyAlignment="1">
      <alignment horizontal="left" wrapText="1"/>
    </xf>
    <xf numFmtId="49" fontId="2" fillId="0" borderId="5" xfId="4" applyNumberFormat="1" applyFont="1" applyFill="1" applyBorder="1" applyAlignment="1">
      <alignment horizontal="left" wrapText="1"/>
    </xf>
    <xf numFmtId="49" fontId="2" fillId="0" borderId="5" xfId="4" applyNumberFormat="1" applyFont="1" applyFill="1" applyBorder="1" applyAlignment="1">
      <alignment horizontal="left" vertical="center" wrapText="1"/>
    </xf>
    <xf numFmtId="3" fontId="8" fillId="8" borderId="5" xfId="0" applyNumberFormat="1" applyFont="1" applyFill="1" applyBorder="1" applyAlignment="1">
      <alignment horizontal="center" vertical="center" wrapText="1"/>
    </xf>
    <xf numFmtId="49" fontId="5" fillId="0" borderId="5" xfId="4" applyNumberFormat="1" applyFont="1" applyFill="1" applyBorder="1" applyAlignment="1">
      <alignment horizontal="left" wrapText="1"/>
    </xf>
    <xf numFmtId="49" fontId="6" fillId="9" borderId="5" xfId="0" applyNumberFormat="1" applyFont="1" applyFill="1" applyBorder="1" applyAlignment="1">
      <alignment horizontal="left" vertical="center" wrapText="1"/>
    </xf>
    <xf numFmtId="0" fontId="13" fillId="0" borderId="4" xfId="0" applyFont="1" applyBorder="1" applyAlignment="1">
      <alignment wrapText="1"/>
    </xf>
    <xf numFmtId="0" fontId="6" fillId="10" borderId="4" xfId="0" applyFont="1" applyFill="1" applyBorder="1" applyAlignment="1">
      <alignment horizontal="left" wrapText="1"/>
    </xf>
    <xf numFmtId="0" fontId="16" fillId="2" borderId="4" xfId="0" applyFont="1" applyFill="1" applyBorder="1" applyAlignment="1">
      <alignment horizontal="center" vertical="center" wrapText="1"/>
    </xf>
    <xf numFmtId="0" fontId="16" fillId="0" borderId="5" xfId="0" applyFont="1" applyFill="1" applyBorder="1" applyAlignment="1">
      <alignment wrapText="1"/>
    </xf>
    <xf numFmtId="0" fontId="16" fillId="0" borderId="4" xfId="0" applyFont="1" applyBorder="1" applyAlignment="1">
      <alignment horizontal="center" wrapText="1"/>
    </xf>
    <xf numFmtId="165" fontId="5" fillId="0" borderId="5" xfId="1" applyNumberFormat="1" applyFont="1" applyFill="1" applyBorder="1" applyAlignment="1">
      <alignment horizontal="left" vertical="center"/>
    </xf>
    <xf numFmtId="0" fontId="5" fillId="0" borderId="5" xfId="4" applyFont="1" applyFill="1" applyBorder="1" applyAlignment="1">
      <alignment horizontal="left" wrapText="1"/>
    </xf>
    <xf numFmtId="164" fontId="16" fillId="2" borderId="4" xfId="0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vertical="center" wrapText="1"/>
    </xf>
    <xf numFmtId="0" fontId="0" fillId="0" borderId="0" xfId="0" applyFont="1" applyAlignment="1">
      <alignment vertical="center" wrapText="1"/>
    </xf>
    <xf numFmtId="165" fontId="5" fillId="0" borderId="5" xfId="1" applyNumberFormat="1" applyFont="1" applyFill="1" applyBorder="1" applyAlignment="1">
      <alignment vertical="center" wrapText="1"/>
    </xf>
    <xf numFmtId="165" fontId="5" fillId="0" borderId="4" xfId="1" applyNumberFormat="1" applyFont="1" applyFill="1" applyBorder="1" applyAlignment="1">
      <alignment vertical="center" wrapText="1"/>
    </xf>
    <xf numFmtId="0" fontId="10" fillId="0" borderId="5" xfId="0" applyFont="1" applyFill="1" applyBorder="1" applyAlignment="1">
      <alignment vertical="center" wrapText="1"/>
    </xf>
    <xf numFmtId="49" fontId="10" fillId="0" borderId="5" xfId="0" applyNumberFormat="1" applyFont="1" applyFill="1" applyBorder="1" applyAlignment="1">
      <alignment vertical="center" wrapText="1"/>
    </xf>
    <xf numFmtId="165" fontId="0" fillId="0" borderId="0" xfId="1" applyNumberFormat="1" applyFont="1" applyAlignment="1">
      <alignment vertical="center" wrapText="1"/>
    </xf>
    <xf numFmtId="0" fontId="0" fillId="0" borderId="0" xfId="0" applyFont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5" xfId="0" applyNumberFormat="1" applyFont="1" applyBorder="1" applyAlignment="1">
      <alignment horizontal="center" vertical="center" wrapText="1"/>
    </xf>
    <xf numFmtId="49" fontId="2" fillId="0" borderId="5" xfId="0" applyNumberFormat="1" applyFont="1" applyFill="1" applyBorder="1" applyAlignment="1">
      <alignment horizontal="left" vertical="center" wrapText="1"/>
    </xf>
    <xf numFmtId="3" fontId="17" fillId="6" borderId="7" xfId="0" applyNumberFormat="1" applyFont="1" applyFill="1" applyBorder="1" applyAlignment="1">
      <alignment vertical="center" wrapText="1"/>
    </xf>
    <xf numFmtId="3" fontId="17" fillId="6" borderId="11" xfId="0" applyNumberFormat="1" applyFont="1" applyFill="1" applyBorder="1" applyAlignment="1">
      <alignment vertical="center" wrapText="1"/>
    </xf>
    <xf numFmtId="3" fontId="17" fillId="6" borderId="8" xfId="0" applyNumberFormat="1" applyFont="1" applyFill="1" applyBorder="1" applyAlignment="1">
      <alignment vertical="center" wrapText="1"/>
    </xf>
    <xf numFmtId="0" fontId="0" fillId="7" borderId="9" xfId="0" applyFont="1" applyFill="1" applyBorder="1" applyAlignment="1">
      <alignment vertical="center" wrapText="1"/>
    </xf>
    <xf numFmtId="165" fontId="17" fillId="6" borderId="7" xfId="1" applyNumberFormat="1" applyFont="1" applyFill="1" applyBorder="1" applyAlignment="1">
      <alignment vertical="center" wrapText="1"/>
    </xf>
    <xf numFmtId="0" fontId="17" fillId="0" borderId="4" xfId="0" applyFont="1" applyFill="1" applyBorder="1" applyAlignment="1">
      <alignment horizontal="center" wrapText="1"/>
    </xf>
    <xf numFmtId="0" fontId="14" fillId="0" borderId="12" xfId="0" applyFont="1" applyBorder="1" applyAlignment="1">
      <alignment horizontal="center" vertical="center" wrapText="1"/>
    </xf>
    <xf numFmtId="9" fontId="17" fillId="6" borderId="7" xfId="2" applyFont="1" applyFill="1" applyBorder="1" applyAlignment="1">
      <alignment horizontal="center" vertical="center" wrapText="1"/>
    </xf>
    <xf numFmtId="3" fontId="17" fillId="6" borderId="8" xfId="0" applyNumberFormat="1" applyFont="1" applyFill="1" applyBorder="1" applyAlignment="1">
      <alignment vertical="center" wrapText="1"/>
    </xf>
    <xf numFmtId="167" fontId="2" fillId="0" borderId="5" xfId="2" applyNumberFormat="1" applyFont="1" applyFill="1" applyBorder="1" applyAlignment="1">
      <alignment horizontal="center" vertical="center" wrapText="1"/>
    </xf>
    <xf numFmtId="165" fontId="5" fillId="0" borderId="5" xfId="1" applyNumberFormat="1" applyFont="1" applyBorder="1" applyAlignment="1">
      <alignment horizontal="center" vertical="center" wrapText="1"/>
    </xf>
    <xf numFmtId="165" fontId="16" fillId="0" borderId="0" xfId="1" applyNumberFormat="1" applyFont="1" applyFill="1" applyAlignment="1">
      <alignment vertical="center" wrapText="1"/>
    </xf>
    <xf numFmtId="165" fontId="13" fillId="0" borderId="4" xfId="0" applyNumberFormat="1" applyFont="1" applyFill="1" applyBorder="1" applyAlignment="1">
      <alignment wrapText="1"/>
    </xf>
    <xf numFmtId="165" fontId="11" fillId="0" borderId="0" xfId="1" applyNumberFormat="1" applyFont="1" applyFill="1" applyAlignment="1">
      <alignment vertical="center" wrapText="1"/>
    </xf>
    <xf numFmtId="165" fontId="8" fillId="5" borderId="5" xfId="1" applyNumberFormat="1" applyFont="1" applyFill="1" applyBorder="1" applyAlignment="1">
      <alignment horizontal="center" vertical="center" wrapText="1"/>
    </xf>
    <xf numFmtId="165" fontId="6" fillId="0" borderId="5" xfId="1" applyNumberFormat="1" applyFont="1" applyFill="1" applyBorder="1" applyAlignment="1">
      <alignment horizontal="left" wrapText="1"/>
    </xf>
    <xf numFmtId="165" fontId="6" fillId="9" borderId="5" xfId="1" applyNumberFormat="1" applyFont="1" applyFill="1" applyBorder="1" applyAlignment="1">
      <alignment horizontal="left" vertical="center" wrapText="1"/>
    </xf>
    <xf numFmtId="165" fontId="2" fillId="0" borderId="5" xfId="1" applyNumberFormat="1" applyFont="1" applyFill="1" applyBorder="1" applyAlignment="1">
      <alignment horizontal="left" wrapText="1"/>
    </xf>
    <xf numFmtId="165" fontId="6" fillId="0" borderId="0" xfId="1" applyNumberFormat="1" applyFont="1" applyFill="1" applyAlignment="1">
      <alignment wrapText="1"/>
    </xf>
    <xf numFmtId="0" fontId="7" fillId="0" borderId="5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6" fillId="0" borderId="5" xfId="4" applyFont="1" applyFill="1" applyBorder="1" applyAlignment="1">
      <alignment horizontal="center" vertical="center" wrapText="1"/>
    </xf>
    <xf numFmtId="0" fontId="2" fillId="0" borderId="5" xfId="4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 wrapText="1"/>
    </xf>
    <xf numFmtId="165" fontId="11" fillId="0" borderId="5" xfId="1" applyNumberFormat="1" applyFont="1" applyBorder="1" applyAlignment="1">
      <alignment horizontal="center" vertical="center" wrapText="1"/>
    </xf>
    <xf numFmtId="0" fontId="14" fillId="0" borderId="4" xfId="0" applyFont="1" applyBorder="1" applyAlignment="1">
      <alignment vertical="center" wrapText="1"/>
    </xf>
    <xf numFmtId="165" fontId="0" fillId="0" borderId="0" xfId="0" applyNumberFormat="1" applyFont="1" applyAlignment="1">
      <alignment vertical="center" wrapText="1"/>
    </xf>
    <xf numFmtId="0" fontId="0" fillId="0" borderId="0" xfId="0" applyFont="1" applyAlignment="1">
      <alignment wrapText="1"/>
    </xf>
    <xf numFmtId="165" fontId="0" fillId="0" borderId="0" xfId="1" applyNumberFormat="1" applyFont="1" applyAlignment="1">
      <alignment wrapText="1"/>
    </xf>
    <xf numFmtId="165" fontId="0" fillId="0" borderId="0" xfId="0" pivotButton="1" applyNumberFormat="1" applyFont="1" applyAlignment="1">
      <alignment wrapText="1"/>
    </xf>
    <xf numFmtId="165" fontId="0" fillId="0" borderId="0" xfId="0" applyNumberFormat="1" applyFont="1" applyAlignment="1">
      <alignment wrapText="1"/>
    </xf>
    <xf numFmtId="0" fontId="18" fillId="0" borderId="0" xfId="0" applyFont="1" applyAlignment="1">
      <alignment horizontal="center" vertical="center" wrapText="1"/>
    </xf>
    <xf numFmtId="0" fontId="14" fillId="2" borderId="4" xfId="0" applyFont="1" applyFill="1" applyBorder="1" applyAlignment="1">
      <alignment vertical="center" wrapText="1"/>
    </xf>
    <xf numFmtId="0" fontId="5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2" fillId="0" borderId="4" xfId="0" applyFont="1" applyFill="1" applyBorder="1" applyAlignment="1">
      <alignment vertical="center" wrapText="1"/>
    </xf>
    <xf numFmtId="0" fontId="0" fillId="0" borderId="0" xfId="0" applyFont="1" applyAlignment="1">
      <alignment horizontal="left" vertical="center" wrapText="1"/>
    </xf>
    <xf numFmtId="165" fontId="0" fillId="0" borderId="0" xfId="0" pivotButton="1" applyNumberFormat="1" applyFont="1" applyAlignment="1">
      <alignment vertical="center" wrapText="1"/>
    </xf>
    <xf numFmtId="0" fontId="15" fillId="0" borderId="0" xfId="0" applyFont="1" applyAlignment="1">
      <alignment vertical="center" wrapText="1"/>
    </xf>
    <xf numFmtId="0" fontId="12" fillId="0" borderId="0" xfId="0" applyFont="1" applyAlignment="1">
      <alignment vertical="center" wrapText="1"/>
    </xf>
    <xf numFmtId="0" fontId="19" fillId="0" borderId="0" xfId="0" applyFont="1" applyAlignment="1">
      <alignment horizontal="center" vertical="center" wrapText="1"/>
    </xf>
    <xf numFmtId="165" fontId="14" fillId="0" borderId="4" xfId="1" applyNumberFormat="1" applyFont="1" applyBorder="1" applyAlignment="1">
      <alignment vertical="center" wrapText="1"/>
    </xf>
    <xf numFmtId="165" fontId="11" fillId="0" borderId="4" xfId="1" applyNumberFormat="1" applyFont="1" applyFill="1" applyBorder="1" applyAlignment="1">
      <alignment horizontal="center" vertical="center" wrapText="1"/>
    </xf>
    <xf numFmtId="169" fontId="11" fillId="0" borderId="4" xfId="2" applyNumberFormat="1" applyFont="1" applyFill="1" applyBorder="1" applyAlignment="1">
      <alignment horizontal="center" vertical="center" wrapText="1"/>
    </xf>
    <xf numFmtId="169" fontId="0" fillId="0" borderId="0" xfId="0" applyNumberFormat="1" applyFont="1" applyAlignment="1">
      <alignment wrapText="1"/>
    </xf>
    <xf numFmtId="169" fontId="0" fillId="0" borderId="0" xfId="0" applyNumberFormat="1" applyFont="1" applyAlignment="1"/>
    <xf numFmtId="169" fontId="0" fillId="0" borderId="0" xfId="2" applyNumberFormat="1" applyFont="1" applyAlignment="1">
      <alignment wrapText="1"/>
    </xf>
    <xf numFmtId="0" fontId="12" fillId="0" borderId="0" xfId="0" applyFont="1" applyAlignment="1">
      <alignment wrapText="1"/>
    </xf>
    <xf numFmtId="0" fontId="20" fillId="11" borderId="0" xfId="0" applyFont="1" applyFill="1" applyAlignment="1">
      <alignment horizontal="center" vertical="center" wrapText="1"/>
    </xf>
    <xf numFmtId="165" fontId="20" fillId="11" borderId="0" xfId="0" applyNumberFormat="1" applyFont="1" applyFill="1" applyAlignment="1">
      <alignment horizontal="center" vertical="center" wrapText="1"/>
    </xf>
    <xf numFmtId="0" fontId="0" fillId="0" borderId="0" xfId="0" applyFont="1" applyAlignment="1"/>
    <xf numFmtId="165" fontId="0" fillId="0" borderId="0" xfId="1" applyNumberFormat="1" applyFont="1" applyAlignment="1"/>
    <xf numFmtId="165" fontId="15" fillId="0" borderId="0" xfId="1" applyNumberFormat="1" applyFont="1" applyAlignment="1"/>
    <xf numFmtId="0" fontId="5" fillId="0" borderId="0" xfId="0" applyFont="1" applyAlignment="1"/>
    <xf numFmtId="165" fontId="0" fillId="0" borderId="0" xfId="0" applyNumberFormat="1" applyFont="1" applyAlignment="1"/>
    <xf numFmtId="0" fontId="15" fillId="0" borderId="0" xfId="0" applyFont="1" applyAlignment="1"/>
    <xf numFmtId="0" fontId="15" fillId="0" borderId="0" xfId="0" applyFont="1" applyAlignment="1">
      <alignment horizontal="center" vertical="center"/>
    </xf>
    <xf numFmtId="0" fontId="22" fillId="0" borderId="5" xfId="0" applyFont="1" applyBorder="1" applyAlignment="1">
      <alignment horizontal="center" vertical="center" wrapText="1"/>
    </xf>
    <xf numFmtId="165" fontId="15" fillId="0" borderId="5" xfId="1" applyNumberFormat="1" applyFont="1" applyBorder="1" applyAlignment="1">
      <alignment horizontal="center" vertical="center" wrapText="1"/>
    </xf>
    <xf numFmtId="0" fontId="21" fillId="0" borderId="5" xfId="0" applyFont="1" applyBorder="1" applyAlignment="1">
      <alignment vertical="center"/>
    </xf>
    <xf numFmtId="170" fontId="21" fillId="0" borderId="5" xfId="2" applyNumberFormat="1" applyFont="1" applyBorder="1" applyAlignment="1">
      <alignment horizontal="right" vertical="center"/>
    </xf>
    <xf numFmtId="165" fontId="21" fillId="0" borderId="5" xfId="1" applyNumberFormat="1" applyFont="1" applyBorder="1" applyAlignment="1">
      <alignment horizontal="right" vertical="center"/>
    </xf>
    <xf numFmtId="165" fontId="0" fillId="0" borderId="5" xfId="1" applyNumberFormat="1" applyFont="1" applyBorder="1" applyAlignment="1"/>
    <xf numFmtId="0" fontId="0" fillId="0" borderId="5" xfId="0" applyFont="1" applyBorder="1" applyAlignment="1"/>
    <xf numFmtId="0" fontId="22" fillId="0" borderId="5" xfId="0" applyFont="1" applyBorder="1" applyAlignment="1">
      <alignment vertical="center"/>
    </xf>
    <xf numFmtId="170" fontId="22" fillId="0" borderId="5" xfId="2" applyNumberFormat="1" applyFont="1" applyBorder="1" applyAlignment="1">
      <alignment horizontal="right" vertical="center"/>
    </xf>
    <xf numFmtId="165" fontId="22" fillId="0" borderId="5" xfId="1" applyNumberFormat="1" applyFont="1" applyBorder="1" applyAlignment="1">
      <alignment horizontal="right" vertical="center"/>
    </xf>
    <xf numFmtId="165" fontId="0" fillId="12" borderId="5" xfId="1" applyNumberFormat="1" applyFont="1" applyFill="1" applyBorder="1" applyAlignment="1"/>
    <xf numFmtId="165" fontId="22" fillId="12" borderId="5" xfId="1" applyNumberFormat="1" applyFont="1" applyFill="1" applyBorder="1" applyAlignment="1">
      <alignment horizontal="right" vertical="center"/>
    </xf>
    <xf numFmtId="165" fontId="0" fillId="0" borderId="5" xfId="0" applyNumberFormat="1" applyFont="1" applyBorder="1" applyAlignment="1"/>
    <xf numFmtId="0" fontId="0" fillId="0" borderId="4" xfId="0" applyFont="1" applyFill="1" applyBorder="1" applyAlignment="1"/>
    <xf numFmtId="3" fontId="23" fillId="0" borderId="4" xfId="0" applyNumberFormat="1" applyFont="1" applyFill="1" applyBorder="1" applyAlignment="1">
      <alignment horizontal="justify" vertical="center" wrapText="1"/>
    </xf>
    <xf numFmtId="0" fontId="19" fillId="0" borderId="0" xfId="0" pivotButton="1" applyFont="1" applyAlignment="1">
      <alignment horizontal="center" vertical="center" wrapText="1"/>
    </xf>
    <xf numFmtId="165" fontId="19" fillId="0" borderId="0" xfId="0" applyNumberFormat="1" applyFont="1" applyAlignment="1">
      <alignment horizontal="center" vertical="center" wrapText="1"/>
    </xf>
    <xf numFmtId="165" fontId="12" fillId="0" borderId="0" xfId="0" applyNumberFormat="1" applyFont="1" applyAlignment="1">
      <alignment wrapText="1"/>
    </xf>
    <xf numFmtId="169" fontId="12" fillId="0" borderId="0" xfId="0" applyNumberFormat="1" applyFont="1" applyAlignment="1">
      <alignment wrapText="1"/>
    </xf>
    <xf numFmtId="0" fontId="0" fillId="0" borderId="0" xfId="0" applyFont="1" applyAlignment="1"/>
    <xf numFmtId="0" fontId="15" fillId="0" borderId="0" xfId="0" applyFont="1" applyAlignment="1">
      <alignment horizontal="center"/>
    </xf>
    <xf numFmtId="165" fontId="21" fillId="0" borderId="5" xfId="1" applyNumberFormat="1" applyFont="1" applyFill="1" applyBorder="1" applyAlignment="1">
      <alignment horizontal="right" vertical="center"/>
    </xf>
    <xf numFmtId="165" fontId="24" fillId="0" borderId="0" xfId="1" applyNumberFormat="1" applyFont="1" applyAlignment="1"/>
    <xf numFmtId="0" fontId="5" fillId="0" borderId="5" xfId="0" applyFont="1" applyBorder="1" applyAlignment="1"/>
    <xf numFmtId="171" fontId="0" fillId="0" borderId="5" xfId="0" applyNumberFormat="1" applyFont="1" applyBorder="1" applyAlignment="1"/>
    <xf numFmtId="165" fontId="10" fillId="0" borderId="5" xfId="1" applyNumberFormat="1" applyFont="1" applyBorder="1" applyAlignment="1"/>
    <xf numFmtId="9" fontId="15" fillId="0" borderId="5" xfId="2" applyFont="1" applyBorder="1" applyAlignment="1"/>
    <xf numFmtId="165" fontId="15" fillId="0" borderId="5" xfId="1" applyNumberFormat="1" applyFont="1" applyBorder="1" applyAlignment="1"/>
    <xf numFmtId="14" fontId="0" fillId="0" borderId="5" xfId="0" applyNumberFormat="1" applyFont="1" applyBorder="1" applyAlignment="1"/>
    <xf numFmtId="0" fontId="15" fillId="0" borderId="5" xfId="0" applyFont="1" applyBorder="1" applyAlignment="1"/>
    <xf numFmtId="0" fontId="24" fillId="0" borderId="5" xfId="0" applyFont="1" applyBorder="1" applyAlignment="1"/>
    <xf numFmtId="165" fontId="24" fillId="0" borderId="5" xfId="0" applyNumberFormat="1" applyFont="1" applyBorder="1" applyAlignment="1"/>
    <xf numFmtId="0" fontId="15" fillId="0" borderId="5" xfId="0" applyFont="1" applyBorder="1" applyAlignment="1">
      <alignment horizontal="center"/>
    </xf>
    <xf numFmtId="165" fontId="15" fillId="0" borderId="5" xfId="1" applyNumberFormat="1" applyFont="1" applyBorder="1" applyAlignment="1">
      <alignment horizontal="center"/>
    </xf>
    <xf numFmtId="165" fontId="15" fillId="0" borderId="0" xfId="1" applyNumberFormat="1" applyFont="1" applyAlignment="1">
      <alignment horizontal="center"/>
    </xf>
    <xf numFmtId="0" fontId="15" fillId="0" borderId="5" xfId="0" applyFont="1" applyBorder="1" applyAlignment="1">
      <alignment horizontal="center" vertical="center" wrapText="1"/>
    </xf>
    <xf numFmtId="172" fontId="0" fillId="0" borderId="0" xfId="1" applyNumberFormat="1" applyFont="1" applyAlignment="1"/>
    <xf numFmtId="14" fontId="15" fillId="14" borderId="5" xfId="0" applyNumberFormat="1" applyFont="1" applyFill="1" applyBorder="1" applyAlignment="1">
      <alignment horizontal="center" vertical="center" wrapText="1"/>
    </xf>
    <xf numFmtId="165" fontId="15" fillId="14" borderId="5" xfId="1" applyNumberFormat="1" applyFont="1" applyFill="1" applyBorder="1" applyAlignment="1">
      <alignment horizontal="center" vertical="center" wrapText="1"/>
    </xf>
    <xf numFmtId="0" fontId="15" fillId="14" borderId="5" xfId="0" applyFont="1" applyFill="1" applyBorder="1" applyAlignment="1">
      <alignment horizontal="center" vertical="center" wrapText="1"/>
    </xf>
    <xf numFmtId="0" fontId="0" fillId="0" borderId="0" xfId="0" applyFont="1" applyFill="1" applyAlignment="1"/>
    <xf numFmtId="165" fontId="8" fillId="16" borderId="5" xfId="1" applyNumberFormat="1" applyFont="1" applyFill="1" applyBorder="1" applyAlignment="1">
      <alignment horizontal="center" vertical="center" wrapText="1"/>
    </xf>
    <xf numFmtId="174" fontId="5" fillId="0" borderId="5" xfId="2" applyNumberFormat="1" applyFont="1" applyBorder="1" applyAlignment="1">
      <alignment horizontal="center" vertical="center" wrapText="1"/>
    </xf>
    <xf numFmtId="14" fontId="5" fillId="0" borderId="5" xfId="0" applyNumberFormat="1" applyFont="1" applyBorder="1" applyAlignment="1"/>
    <xf numFmtId="0" fontId="0" fillId="0" borderId="0" xfId="0" applyFont="1" applyAlignment="1">
      <alignment horizontal="center" vertical="center"/>
    </xf>
    <xf numFmtId="14" fontId="15" fillId="14" borderId="5" xfId="0" applyNumberFormat="1" applyFont="1" applyFill="1" applyBorder="1" applyAlignment="1">
      <alignment horizontal="center" vertical="center"/>
    </xf>
    <xf numFmtId="165" fontId="15" fillId="0" borderId="0" xfId="0" applyNumberFormat="1" applyFont="1" applyAlignment="1"/>
    <xf numFmtId="167" fontId="0" fillId="0" borderId="0" xfId="2" applyNumberFormat="1" applyFont="1" applyAlignment="1"/>
    <xf numFmtId="173" fontId="15" fillId="0" borderId="0" xfId="2" applyNumberFormat="1" applyFont="1" applyAlignment="1"/>
    <xf numFmtId="14" fontId="8" fillId="16" borderId="5" xfId="1" applyNumberFormat="1" applyFont="1" applyFill="1" applyBorder="1" applyAlignment="1">
      <alignment horizontal="center" vertical="center" wrapText="1"/>
    </xf>
    <xf numFmtId="0" fontId="0" fillId="0" borderId="0" xfId="0" applyFont="1" applyAlignment="1"/>
    <xf numFmtId="14" fontId="24" fillId="0" borderId="5" xfId="0" applyNumberFormat="1" applyFont="1" applyBorder="1" applyAlignment="1"/>
    <xf numFmtId="165" fontId="24" fillId="0" borderId="5" xfId="1" applyNumberFormat="1" applyFont="1" applyBorder="1" applyAlignment="1"/>
    <xf numFmtId="0" fontId="5" fillId="0" borderId="0" xfId="0" applyFont="1" applyAlignment="1">
      <alignment horizontal="center" wrapText="1"/>
    </xf>
    <xf numFmtId="164" fontId="0" fillId="0" borderId="5" xfId="1" applyFont="1" applyBorder="1" applyAlignment="1">
      <alignment vertical="center" wrapText="1"/>
    </xf>
    <xf numFmtId="165" fontId="26" fillId="0" borderId="0" xfId="0" applyNumberFormat="1" applyFont="1" applyAlignment="1"/>
    <xf numFmtId="164" fontId="0" fillId="0" borderId="0" xfId="1" applyFont="1" applyAlignment="1"/>
    <xf numFmtId="43" fontId="0" fillId="0" borderId="0" xfId="0" applyNumberFormat="1" applyFont="1" applyAlignment="1"/>
    <xf numFmtId="0" fontId="0" fillId="0" borderId="0" xfId="0" applyFont="1" applyAlignment="1"/>
    <xf numFmtId="0" fontId="0" fillId="0" borderId="0" xfId="0" pivotButton="1" applyFont="1" applyAlignment="1"/>
    <xf numFmtId="0" fontId="0" fillId="0" borderId="0" xfId="0" applyFont="1" applyAlignment="1">
      <alignment horizontal="left"/>
    </xf>
    <xf numFmtId="0" fontId="0" fillId="0" borderId="0" xfId="0" applyNumberFormat="1" applyFont="1" applyAlignment="1"/>
    <xf numFmtId="165" fontId="0" fillId="0" borderId="0" xfId="0" pivotButton="1" applyNumberFormat="1" applyFont="1" applyAlignment="1"/>
    <xf numFmtId="0" fontId="0" fillId="0" borderId="0" xfId="0" pivotButton="1" applyFont="1" applyAlignment="1">
      <alignment horizontal="left"/>
    </xf>
    <xf numFmtId="165" fontId="19" fillId="0" borderId="0" xfId="0" applyNumberFormat="1" applyFont="1" applyAlignment="1">
      <alignment vertical="center" wrapText="1"/>
    </xf>
    <xf numFmtId="165" fontId="5" fillId="0" borderId="0" xfId="1" applyNumberFormat="1" applyFont="1" applyAlignment="1"/>
    <xf numFmtId="0" fontId="10" fillId="0" borderId="13" xfId="0" applyFont="1" applyBorder="1" applyAlignment="1">
      <alignment horizontal="left"/>
    </xf>
    <xf numFmtId="0" fontId="10" fillId="0" borderId="13" xfId="0" applyFont="1" applyBorder="1" applyAlignment="1"/>
    <xf numFmtId="0" fontId="5" fillId="0" borderId="13" xfId="0" applyFont="1" applyBorder="1" applyAlignment="1"/>
    <xf numFmtId="165" fontId="27" fillId="0" borderId="13" xfId="1" applyNumberFormat="1" applyFont="1" applyBorder="1" applyAlignment="1"/>
    <xf numFmtId="165" fontId="5" fillId="0" borderId="13" xfId="1" applyNumberFormat="1" applyFont="1" applyBorder="1" applyAlignment="1"/>
    <xf numFmtId="165" fontId="27" fillId="17" borderId="13" xfId="1" applyNumberFormat="1" applyFont="1" applyFill="1" applyBorder="1" applyAlignment="1">
      <alignment horizontal="left"/>
    </xf>
    <xf numFmtId="165" fontId="10" fillId="0" borderId="13" xfId="1" applyNumberFormat="1" applyFont="1" applyBorder="1" applyAlignment="1"/>
    <xf numFmtId="165" fontId="28" fillId="18" borderId="13" xfId="1" applyNumberFormat="1" applyFont="1" applyFill="1" applyBorder="1" applyAlignment="1">
      <alignment horizontal="left"/>
    </xf>
    <xf numFmtId="0" fontId="27" fillId="17" borderId="13" xfId="0" applyFont="1" applyFill="1" applyBorder="1" applyAlignment="1">
      <alignment horizontal="center" vertical="center" wrapText="1"/>
    </xf>
    <xf numFmtId="165" fontId="27" fillId="17" borderId="13" xfId="1" applyNumberFormat="1" applyFont="1" applyFill="1" applyBorder="1" applyAlignment="1">
      <alignment horizontal="center" vertical="center" wrapText="1"/>
    </xf>
    <xf numFmtId="14" fontId="27" fillId="17" borderId="13" xfId="1" applyNumberFormat="1" applyFont="1" applyFill="1" applyBorder="1" applyAlignment="1">
      <alignment horizontal="center" vertical="center" wrapText="1"/>
    </xf>
    <xf numFmtId="165" fontId="27" fillId="0" borderId="13" xfId="0" applyNumberFormat="1" applyFont="1" applyBorder="1" applyAlignment="1"/>
    <xf numFmtId="0" fontId="29" fillId="0" borderId="0" xfId="0" applyFont="1" applyAlignment="1"/>
    <xf numFmtId="0" fontId="29" fillId="0" borderId="0" xfId="0" applyFont="1" applyAlignment="1">
      <alignment horizontal="center"/>
    </xf>
    <xf numFmtId="165" fontId="29" fillId="0" borderId="0" xfId="0" applyNumberFormat="1" applyFont="1" applyAlignment="1">
      <alignment horizontal="center"/>
    </xf>
    <xf numFmtId="165" fontId="31" fillId="0" borderId="0" xfId="0" applyNumberFormat="1" applyFont="1" applyAlignment="1">
      <alignment horizontal="center"/>
    </xf>
    <xf numFmtId="165" fontId="32" fillId="18" borderId="13" xfId="1" applyNumberFormat="1" applyFont="1" applyFill="1" applyBorder="1" applyAlignment="1">
      <alignment horizontal="left"/>
    </xf>
    <xf numFmtId="165" fontId="30" fillId="0" borderId="13" xfId="0" applyNumberFormat="1" applyFont="1" applyBorder="1" applyAlignment="1"/>
    <xf numFmtId="165" fontId="27" fillId="17" borderId="13" xfId="0" applyNumberFormat="1" applyFont="1" applyFill="1" applyBorder="1" applyAlignment="1">
      <alignment horizontal="center" vertical="center" wrapText="1"/>
    </xf>
    <xf numFmtId="0" fontId="30" fillId="17" borderId="13" xfId="0" applyFont="1" applyFill="1" applyBorder="1" applyAlignment="1">
      <alignment horizontal="center" vertical="center" wrapText="1"/>
    </xf>
    <xf numFmtId="14" fontId="30" fillId="17" borderId="13" xfId="0" applyNumberFormat="1" applyFont="1" applyFill="1" applyBorder="1" applyAlignment="1">
      <alignment horizontal="center" vertical="center" wrapText="1"/>
    </xf>
    <xf numFmtId="0" fontId="27" fillId="17" borderId="13" xfId="0" applyFont="1" applyFill="1" applyBorder="1" applyAlignment="1">
      <alignment horizontal="center" vertical="center"/>
    </xf>
    <xf numFmtId="165" fontId="27" fillId="17" borderId="13" xfId="0" applyNumberFormat="1" applyFont="1" applyFill="1" applyBorder="1" applyAlignment="1">
      <alignment horizontal="center" vertical="center"/>
    </xf>
    <xf numFmtId="14" fontId="27" fillId="17" borderId="13" xfId="1" applyNumberFormat="1" applyFont="1" applyFill="1" applyBorder="1" applyAlignment="1">
      <alignment horizontal="center" vertical="center"/>
    </xf>
    <xf numFmtId="3" fontId="17" fillId="6" borderId="8" xfId="0" applyNumberFormat="1" applyFont="1" applyFill="1" applyBorder="1" applyAlignment="1">
      <alignment vertical="center" wrapText="1"/>
    </xf>
    <xf numFmtId="3" fontId="17" fillId="6" borderId="9" xfId="0" applyNumberFormat="1" applyFont="1" applyFill="1" applyBorder="1" applyAlignment="1">
      <alignment vertical="center" wrapText="1"/>
    </xf>
    <xf numFmtId="3" fontId="17" fillId="6" borderId="6" xfId="0" applyNumberFormat="1" applyFont="1" applyFill="1" applyBorder="1" applyAlignment="1">
      <alignment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3" fillId="0" borderId="2" xfId="0" applyFont="1" applyBorder="1" applyAlignment="1">
      <alignment wrapText="1"/>
    </xf>
    <xf numFmtId="0" fontId="13" fillId="0" borderId="4" xfId="0" applyFont="1" applyBorder="1" applyAlignment="1">
      <alignment wrapText="1"/>
    </xf>
    <xf numFmtId="0" fontId="13" fillId="0" borderId="3" xfId="0" applyFont="1" applyBorder="1" applyAlignment="1">
      <alignment wrapText="1"/>
    </xf>
    <xf numFmtId="0" fontId="14" fillId="2" borderId="4" xfId="0" applyFont="1" applyFill="1" applyBorder="1" applyAlignment="1">
      <alignment horizontal="center" vertical="center" wrapText="1"/>
    </xf>
    <xf numFmtId="0" fontId="14" fillId="2" borderId="10" xfId="0" applyFont="1" applyFill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 wrapText="1"/>
    </xf>
    <xf numFmtId="0" fontId="0" fillId="7" borderId="5" xfId="0" applyFont="1" applyFill="1" applyBorder="1" applyAlignment="1">
      <alignment horizontal="center" vertical="center" wrapText="1"/>
    </xf>
    <xf numFmtId="0" fontId="3" fillId="0" borderId="0" xfId="0" applyFont="1"/>
    <xf numFmtId="0" fontId="0" fillId="0" borderId="0" xfId="0" applyFont="1" applyAlignment="1"/>
    <xf numFmtId="0" fontId="15" fillId="13" borderId="4" xfId="0" applyFont="1" applyFill="1" applyBorder="1" applyAlignment="1">
      <alignment horizontal="center"/>
    </xf>
    <xf numFmtId="0" fontId="15" fillId="13" borderId="10" xfId="0" applyFont="1" applyFill="1" applyBorder="1" applyAlignment="1">
      <alignment horizontal="center"/>
    </xf>
    <xf numFmtId="0" fontId="25" fillId="14" borderId="5" xfId="0" applyFont="1" applyFill="1" applyBorder="1" applyAlignment="1">
      <alignment horizontal="center"/>
    </xf>
    <xf numFmtId="0" fontId="15" fillId="0" borderId="8" xfId="0" applyFont="1" applyBorder="1" applyAlignment="1">
      <alignment horizontal="center"/>
    </xf>
    <xf numFmtId="0" fontId="15" fillId="0" borderId="6" xfId="0" applyFont="1" applyBorder="1" applyAlignment="1">
      <alignment horizontal="center"/>
    </xf>
    <xf numFmtId="0" fontId="25" fillId="13" borderId="5" xfId="0" applyFont="1" applyFill="1" applyBorder="1" applyAlignment="1">
      <alignment horizontal="center"/>
    </xf>
    <xf numFmtId="0" fontId="25" fillId="15" borderId="5" xfId="0" applyFont="1" applyFill="1" applyBorder="1" applyAlignment="1">
      <alignment horizontal="center"/>
    </xf>
    <xf numFmtId="0" fontId="28" fillId="18" borderId="14" xfId="0" applyFont="1" applyFill="1" applyBorder="1" applyAlignment="1">
      <alignment horizontal="left"/>
    </xf>
    <xf numFmtId="0" fontId="28" fillId="18" borderId="16" xfId="0" applyFont="1" applyFill="1" applyBorder="1" applyAlignment="1">
      <alignment horizontal="left"/>
    </xf>
    <xf numFmtId="0" fontId="28" fillId="18" borderId="15" xfId="0" applyFont="1" applyFill="1" applyBorder="1" applyAlignment="1">
      <alignment horizontal="left"/>
    </xf>
    <xf numFmtId="0" fontId="29" fillId="0" borderId="0" xfId="0" applyFont="1" applyAlignment="1">
      <alignment horizontal="center"/>
    </xf>
    <xf numFmtId="0" fontId="27" fillId="17" borderId="14" xfId="0" applyFont="1" applyFill="1" applyBorder="1" applyAlignment="1">
      <alignment horizontal="left"/>
    </xf>
    <xf numFmtId="0" fontId="27" fillId="17" borderId="16" xfId="0" applyFont="1" applyFill="1" applyBorder="1" applyAlignment="1">
      <alignment horizontal="left"/>
    </xf>
    <xf numFmtId="0" fontId="27" fillId="17" borderId="15" xfId="0" applyFont="1" applyFill="1" applyBorder="1" applyAlignment="1">
      <alignment horizontal="left"/>
    </xf>
    <xf numFmtId="0" fontId="28" fillId="18" borderId="13" xfId="0" applyFont="1" applyFill="1" applyBorder="1" applyAlignment="1">
      <alignment horizontal="left"/>
    </xf>
    <xf numFmtId="175" fontId="10" fillId="0" borderId="13" xfId="5" applyNumberFormat="1" applyFont="1" applyBorder="1" applyAlignment="1">
      <alignment horizontal="left"/>
    </xf>
    <xf numFmtId="0" fontId="5" fillId="0" borderId="13" xfId="0" applyFont="1" applyBorder="1" applyAlignment="1">
      <alignment wrapText="1"/>
    </xf>
    <xf numFmtId="0" fontId="10" fillId="0" borderId="13" xfId="0" applyFont="1" applyBorder="1" applyAlignment="1">
      <alignment wrapText="1"/>
    </xf>
  </cellXfs>
  <cellStyles count="6">
    <cellStyle name="Millares" xfId="1" builtinId="3"/>
    <cellStyle name="Millares [0]" xfId="5" builtinId="6"/>
    <cellStyle name="Normal" xfId="0" builtinId="0"/>
    <cellStyle name="Normal 2" xfId="4" xr:uid="{00000000-0005-0000-0000-000002000000}"/>
    <cellStyle name="Normal 3" xfId="3" xr:uid="{00000000-0005-0000-0000-000003000000}"/>
    <cellStyle name="Porcentaje" xfId="2" builtinId="5"/>
  </cellStyles>
  <dxfs count="4652"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font>
        <sz val="14"/>
      </font>
    </dxf>
    <dxf>
      <font>
        <sz val="14"/>
      </font>
    </dxf>
    <dxf>
      <numFmt numFmtId="169" formatCode="0.000000%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font>
        <sz val="16"/>
      </font>
    </dxf>
    <dxf>
      <font>
        <sz val="16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font>
        <b/>
      </font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solid">
          <bgColor theme="6" tint="-0.499984740745262"/>
        </patternFill>
      </fill>
    </dxf>
    <dxf>
      <fill>
        <patternFill patternType="solid">
          <bgColor theme="6" tint="-0.499984740745262"/>
        </patternFill>
      </fill>
    </dxf>
    <dxf>
      <fill>
        <patternFill patternType="solid">
          <bgColor theme="6" tint="-0.499984740745262"/>
        </patternFill>
      </fill>
    </dxf>
    <dxf>
      <fill>
        <patternFill patternType="solid">
          <bgColor theme="6" tint="-0.499984740745262"/>
        </patternFill>
      </fill>
    </dxf>
    <dxf>
      <fill>
        <patternFill patternType="solid">
          <bgColor theme="6" tint="-0.499984740745262"/>
        </patternFill>
      </fill>
    </dxf>
    <dxf>
      <fill>
        <patternFill patternType="solid">
          <bgColor theme="6" tint="-0.499984740745262"/>
        </patternFill>
      </fill>
    </dxf>
    <dxf>
      <fill>
        <patternFill patternType="solid">
          <bgColor theme="6" tint="-0.499984740745262"/>
        </patternFill>
      </fill>
    </dxf>
    <dxf>
      <fill>
        <patternFill patternType="solid">
          <bgColor theme="6" tint="-0.499984740745262"/>
        </patternFill>
      </fill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alignment horizontal="left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font>
        <b/>
        <i val="0"/>
      </font>
      <fill>
        <patternFill>
          <bgColor theme="6" tint="-0.24994659260841701"/>
        </patternFill>
      </fill>
    </dxf>
    <dxf>
      <font>
        <b/>
        <i val="0"/>
      </font>
      <fill>
        <patternFill>
          <bgColor theme="6" tint="-0.24994659260841701"/>
        </patternFill>
      </fill>
      <border>
        <top style="thin">
          <color auto="1"/>
        </top>
        <bottom style="thin">
          <color auto="1"/>
        </bottom>
        <vertical style="thin">
          <color auto="1"/>
        </vertical>
      </border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</font>
      <fill>
        <patternFill>
          <bgColor theme="6" tint="0.59996337778862885"/>
        </patternFill>
      </fill>
    </dxf>
    <dxf>
      <font>
        <b/>
        <i val="0"/>
        <color auto="1"/>
      </font>
      <fill>
        <patternFill>
          <bgColor theme="6" tint="0.39994506668294322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 val="0"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LRE" table="0" count="9" xr9:uid="{00000000-0011-0000-FFFF-FFFF00000000}">
      <tableStyleElement type="wholeTable" dxfId="4651"/>
      <tableStyleElement type="headerRow" dxfId="4650"/>
      <tableStyleElement type="totalRow" dxfId="4649"/>
      <tableStyleElement type="thirdSubtotalColumn" dxfId="4648"/>
      <tableStyleElement type="firstSubtotalRow" dxfId="4647"/>
      <tableStyleElement type="secondSubtotalRow" dxfId="4646"/>
      <tableStyleElement type="thirdSubtotalRow" dxfId="4645"/>
      <tableStyleElement type="pageFieldLabels" dxfId="4644"/>
      <tableStyleElement type="pageFieldValues" dxfId="4643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3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428625</xdr:colOff>
      <xdr:row>3</xdr:row>
      <xdr:rowOff>0</xdr:rowOff>
    </xdr:from>
    <xdr:ext cx="184731" cy="264560"/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2077700" y="133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8</xdr:col>
      <xdr:colOff>428625</xdr:colOff>
      <xdr:row>532</xdr:row>
      <xdr:rowOff>0</xdr:rowOff>
    </xdr:from>
    <xdr:ext cx="184731" cy="264560"/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0637184" y="82923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8</xdr:col>
      <xdr:colOff>428625</xdr:colOff>
      <xdr:row>520</xdr:row>
      <xdr:rowOff>0</xdr:rowOff>
    </xdr:from>
    <xdr:ext cx="184731" cy="264560"/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10637184" y="13696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8</xdr:col>
      <xdr:colOff>428625</xdr:colOff>
      <xdr:row>534</xdr:row>
      <xdr:rowOff>0</xdr:rowOff>
    </xdr:from>
    <xdr:ext cx="184731" cy="264560"/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10637184" y="1371487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8</xdr:col>
      <xdr:colOff>428625</xdr:colOff>
      <xdr:row>533</xdr:row>
      <xdr:rowOff>0</xdr:rowOff>
    </xdr:from>
    <xdr:ext cx="184731" cy="264560"/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3158507" y="10085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8</xdr:col>
      <xdr:colOff>428625</xdr:colOff>
      <xdr:row>571</xdr:row>
      <xdr:rowOff>0</xdr:rowOff>
    </xdr:from>
    <xdr:ext cx="184731" cy="264560"/>
    <xdr:sp macro="" textlink="">
      <xdr:nvSpPr>
        <xdr:cNvPr id="7" name="6 CuadroText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13158507" y="9691967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8</xdr:col>
      <xdr:colOff>428625</xdr:colOff>
      <xdr:row>599</xdr:row>
      <xdr:rowOff>0</xdr:rowOff>
    </xdr:from>
    <xdr:ext cx="184731" cy="264560"/>
    <xdr:sp macro="" textlink="">
      <xdr:nvSpPr>
        <xdr:cNvPr id="8" name="7 CuadroTexto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13158507" y="9730067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CO" sz="1100"/>
        </a:p>
      </xdr:txBody>
    </xdr:sp>
    <xdr:clientData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morales - Sandra Milena Morales Gil" refreshedDate="44089.43328125" createdVersion="4" refreshedVersion="4" minRefreshableVersion="3" recordCount="6121" xr:uid="{00000000-000A-0000-FFFF-FFFF00000000}">
  <cacheSource type="worksheet">
    <worksheetSource ref="A6:S6127" sheet="VOTOS"/>
  </cacheSource>
  <cacheFields count="19">
    <cacheField name="Categoria" numFmtId="0">
      <sharedItems count="7">
        <s v="LABORALES"/>
        <s v="ENTIDADES PUBLICAS"/>
        <s v="FINANCIEROS"/>
        <s v="INTERNO"/>
        <s v="ACREEDOR EXTERNO "/>
        <s v="ACREEDOR EXTERNO"/>
        <s v="ACREEDOR EXTERO" u="1"/>
      </sharedItems>
    </cacheField>
    <cacheField name="Clase de Acreedor " numFmtId="0">
      <sharedItems count="5">
        <s v="A"/>
        <s v="B"/>
        <s v="C"/>
        <s v="D"/>
        <s v="E"/>
      </sharedItems>
    </cacheField>
    <cacheField name="Calificación" numFmtId="0">
      <sharedItems/>
    </cacheField>
    <cacheField name="Nombre o  Razón Social " numFmtId="0">
      <sharedItems count="1319">
        <s v="ACEVEDO OSPINA EDWIN ALEXANDER"/>
        <s v="ACOSTA GONZALEZ ALVARO"/>
        <s v="ACUÑA MENDEZ ALBERTO EDUARDO"/>
        <s v="AGUDELO ARANGO SILVIO"/>
        <s v="AGUDELO AREIZA DIEGO ALEJANDRO"/>
        <s v="AGUDELO MESA INGRID SAMADHI"/>
        <s v="AGUDELO RIOS CRISTIAN CAMILO"/>
        <s v="AGUILAR MAYA JOSE ROBERTO"/>
        <s v="ALBAN RODAS BRYAN DAVID"/>
        <s v="ALCARAZ ALVAREZ DAVID ANTONIO"/>
        <s v="ALCARAZ CASTANO DIEGO JHAILTON"/>
        <s v="ALDANA BAUTISTA JOSE FERNANDO"/>
        <s v="ALFONSO CUESTA JULIO ROBERTO"/>
        <s v="ALVAREZ AGUDELO CARLOS MARIO"/>
        <s v="ALVAREZ ALVAREZ ADRIANA MARIA"/>
        <s v="ALVAREZ BERRIO CARLOS ARTURO"/>
        <s v="ALVAREZ CONTRERAS HUMBERTO ANTONIO"/>
        <s v="ALVAREZ CORREA JORGE AUGUSTO"/>
        <s v="ALVAREZ HURTADO GERMAN EMILIO"/>
        <s v="ALVAREZ MIRA CATALINA MARIA"/>
        <s v="ALVAREZ RAMIRO DE JESUS"/>
        <s v="ALVAREZ RESTREPO CAMILO"/>
        <s v="AMAYA ALVAREZ ALCIBIADES"/>
        <s v="AMAYA MORA LUIS EDUARDO"/>
        <s v="ANAYA VASQUEZ ROBINSON MANUEL"/>
        <s v="ANDRADE BERMUDEZ GERALDO JOSUE"/>
        <s v="ANGARITA REMOLINA ISAAC"/>
        <s v="ANGULO PAREDES SEGUNDO EDUARDO"/>
        <s v="ARANGO BARRAGAN ISTMARY"/>
        <s v="ARANGO BERRIO GERARDO DE JESUS"/>
        <s v="ARANGO CORDOBA CAMILO"/>
        <s v="ARANGO RESTREPO PILAR"/>
        <s v="ARANGO VILLEGAS GABRIEL JAIME"/>
        <s v="ARBELAEZ OCHOA MAXIMILIANO"/>
        <s v="ARBOLEDA GARCIA JOSE LUIS"/>
        <s v="ARDILA MONTOYA MARIA ALEJANDRA"/>
        <s v="ARDILA MUNOZ DAVID RICARDO"/>
        <s v="ARDILA RESTREPO DAVID ANDRES"/>
        <s v="AREIZA SANCHEZ ALVARO ANTONIO"/>
        <s v="AREIZA SANCHEZ OSCAR DE JESUS"/>
        <s v="ARENALES MORENO JUAN PABLO"/>
        <s v="AREVALO ESCOBAR CAROLINA"/>
        <s v="ARIAS VASQUEZ ORLANDO"/>
        <s v="ARIZA MONTEALEGRE ANA MARCELA"/>
        <s v="ARROYO DAVILA OSCAR DARIO"/>
        <s v="ARTEAGA RUEDA DORIAN RICARDO"/>
        <s v="ATEHORTUA ALFONSO"/>
        <s v="BAILARIN CARUPIA JESUS ANDRES"/>
        <s v="BARRANTES PARRA JAIME WILLIAM"/>
        <s v="BARRIENTOS HOYOS NESTOR LEON"/>
        <s v="BECERRA MEJIA VANESSA BEATRIZ"/>
        <s v="BEDOYA ACEVEDO MARGARITA LUCIA"/>
        <s v="BEJARANO PALACIOS ANDRES"/>
        <s v="BENITEZ CARTAGENA DANILO ARTURO"/>
        <s v="BENJUMEA ALZATE GUSTAVO ADOLFO"/>
        <s v="BERMUDEZ FIGUEROA LUIS EMILIO"/>
        <s v="BERNAL MALDONADO DANIEL ESTEBAN"/>
        <s v="BERRIO ESCOBAR OCTAVIO ALFONSO"/>
        <s v="BERRIO PULGARIN DORIAN DE JESUS"/>
        <s v="BETANCUR MONTOYA DUVER NEY"/>
        <s v="BETANCUR MONTOYA JONISON ESTEBAN"/>
        <s v="BLANCO VELEZ ANA MELISSA"/>
        <s v="BOHORQUEZ CAMELO KAREN VANESSA"/>
        <s v="BOJACA GONZALEZ ELKIN ORLANDO"/>
        <s v="BOLANOS ROJAS JOSE ADOLFO"/>
        <s v="BONILLA GRILLO AURA CAROLINA"/>
        <s v="BRICEÑO VILLAMIZAR OMAR ANDRES"/>
        <s v="BUILES ACEVEDO CRISTIAN DUVAN"/>
        <s v="BUILES ACEVEDO JOHN STIVEN"/>
        <s v="BUITRAGO JARAMILLO DAVID"/>
        <s v="BUITRAGO LONDOÑO MILDRED"/>
        <s v="CABARCAS DE AVILA EDGARDO MANUEL"/>
        <s v="CADAVID SOSA ABAD DE JESUS"/>
        <s v="CAICEDO MENA BENICIO"/>
        <s v="CALDERON VILLAMIZAR VICTOR MANUEL"/>
        <s v="CALLEJAS TOBON MAURICIO JOSE"/>
        <s v="CAMPOS RIVERA INGRID PAOLA"/>
        <s v="CANO JAIME DE JESUS"/>
        <s v="CANO ORREGO GUSTAVO ADOLFO"/>
        <s v="CANO RUIZ OSCAR MANUEL"/>
        <s v="CANO VILLA JUAN FELIPE"/>
        <s v="CARDENAS AYALA MIGUEL ANTONIO"/>
        <s v="CARDENAS URIBE MARTHA LUCIA"/>
        <s v="CARDONA ARANGO LUIS ENRIQUE"/>
        <s v="CARDONA CARDONA NELSON DARIO"/>
        <s v="CARDONA GARCIA ANGEL HORACIO"/>
        <s v="CARMONA SEPULVEDA HECTOR EMILIO"/>
        <s v="CARO CANO ISABEL CRISTINA"/>
        <s v="CARRILLO AYALA CARLOS EDUARDO"/>
        <s v="CARRILLO CHAVERRA JAIRO YESID"/>
        <s v="CARRILLO SANTANDER JOAN SNEIDER"/>
        <s v="CARTAGENA PRESIGA FABIAN DARIO"/>
        <s v="CARTAGENA PRESIGA JAVIER ALONSO"/>
        <s v="CARVAJAL GALLEGO JESUS MARIA"/>
        <s v="CARVAJAL SAMPALLO PAOLA CRISTINA"/>
        <s v="CASAS CORREA ADRIANA PATRICIA"/>
        <s v="CASAS LESMES JAIRO ARMANDO"/>
        <s v="CASAS RAMOS SERGIO LUIS"/>
        <s v="CASTANO CASTANO JOSE ORLANDO"/>
        <s v="CASTANO MANUEL ANTONIO"/>
        <s v="CASTANO ROJAS NABOR GENADIO"/>
        <s v="CASTELLANOS MEDINA JEIMY LORENA"/>
        <s v="CASTELLAR QUINONES RIGOBERTO"/>
        <s v="CASTILLO CABALLERO HERMES ENRIQUE"/>
        <s v="CASTRO MUNOZ MARIA ALEJANDRA"/>
        <s v="CASTRO VELANDIA LUIS FERNANDO"/>
        <s v="CASTRO VIVAS JULIO OMAR"/>
        <s v="CELIS QUINTERO WALTER"/>
        <s v="CELIS TORRES PEDRO ALEJANDRO"/>
        <s v="CHACON CRISTANCHO LINCON IGNACIO"/>
        <s v="CHAPARRO MARTINEZ JENNY YOBANA"/>
        <s v="CHAVARRIA JARAMILLO JOSE ELPIDIO"/>
        <s v="CHAVARRIA YEPES LUZ MARINA"/>
        <s v="CIFUENTES RUBIO NIDIA DEL CARMEN"/>
        <s v="CORDOBA GOMEZ SANTIAGO"/>
        <s v="CORDOBA RAMOS CAMILO"/>
        <s v="CORREA  VICTOR EPIGMENIO"/>
        <s v="CORREA CABEZA DIONISIO"/>
        <s v="CORREA GARCIA ANDRES FELIPE"/>
        <s v="CORREA MARTINEZ SANTIAGO"/>
        <s v="CRUZ ALEXANDER"/>
        <s v="CRUZ VARGAS RODOLFO"/>
        <s v="CUERVO CARDONA HUGO ALBERTO"/>
        <s v="CUERVO MORALES CRISTIAN ANDRES"/>
        <s v="DAZA GONZALEZ HENRY"/>
        <s v="DE AVILA CRESPO WALTER"/>
        <s v="DEL TORO LONDONO CARLOS ALBERTO"/>
        <s v="DIAZ CORBA OSCAR CELIANO"/>
        <s v="DIAZ ESCOBAR CARLOS ALBERTO"/>
        <s v="DIAZ TABARES CARLOS"/>
        <s v="DIAZ YOSA ALBA"/>
        <s v="DIEZ HAWASLY JABESDAVID"/>
        <s v="DONCEL GUZMAN JESUS DAVID"/>
        <s v="DUARTE MAYA WILFER ABILIO"/>
        <s v="DUQUE CARDENAS JUAN DAVID"/>
        <s v="DUQUE CASTANEDA JOSE ANTONIO"/>
        <s v="DUQUE GAVIRIA ANGIE"/>
        <s v="DURAN ALBA SANDRA MILENA"/>
        <s v="DURANGO GOEZ ROBER DANILO"/>
        <s v="ECHEVERRI CARVAJAL VERONICA"/>
        <s v="ESCOBAR MAYA JUAN GONZALO"/>
        <s v="ESCOBAR PELAEZ JUAN CAMILO"/>
        <s v="FERNANDEZ SERRANO DIOGENES MARIA"/>
        <s v="FIGUEROA MEJIA ALEJANDRO"/>
        <s v="FLOREZ ARENAS ANGELA MARCELA"/>
        <s v="FLOREZ FLOREZ LEON DAVID"/>
        <s v="FLOREZ HERNANDEZ RAFAEL EDUARDO"/>
        <s v="FLOREZ URIBE GABRIEL ANGEL"/>
        <s v="FONSECA GUZMAN CAROLINA"/>
        <s v="FORERO SOTELO DIWALDO"/>
        <s v="FORONDA ORREGO DANNY ANDRES"/>
        <s v="FRANCO RESTREPO LUIS FERNANDO"/>
        <s v="GALEANO ARANGO MANUEL TIBERIO"/>
        <s v="GALINDO BARRETO NILSON ALFONSO"/>
        <s v="GALLEGO BLANDON MARTHA MILADIS"/>
        <s v="GALLON VILLEGAS SERGIO"/>
        <s v="GAMBOA AYALA EVELIO"/>
        <s v="GARCIA BETANCUR PATRICIA ANTONIA"/>
        <s v="GARCIA CASTRO EDUARDO ALFONSO"/>
        <s v="GARCIA FRANCO JENNY MILENA"/>
        <s v="GARCIA GALEANO JUAN PABLO"/>
        <s v="GARCIA GARCIA EZEQUIEL DE JESUS"/>
        <s v="GARCIA HERNANDEZ NOHORA YADIRA"/>
        <s v="GARCIA LUIS MARIO"/>
        <s v="GARCIA MESA ANDREA"/>
        <s v="GARCIA PEREZ ALLISSON GISELLA"/>
        <s v="GARCIA PEREZ ERIKA CRISTINA"/>
        <s v="GARZON CORTES LUIS GONZALO"/>
        <s v="GAVIRIA OSORIO MARIA MARLENY"/>
        <s v="GIL BARRERA CARLOS ENRIQUE"/>
        <s v="GIL CORREA DIEGO ALEJANDRO"/>
        <s v="GIRALDO GOMEZ JOHN FREDY"/>
        <s v="GIRALDO PEREZ ESNEIDER"/>
        <s v="GOEZ RENGIFO ARGEMIRO"/>
        <s v="GOMEZ ARANGO SAMUEL ROBERTO"/>
        <s v="GOMEZ GAVIRIA RAMON ALFREDO"/>
        <s v="GOMEZ GOMEZ JESUS HENOC"/>
        <s v="GOMEZ PUENTES EDITH MABEL"/>
        <s v="GOMEZ TRUJILLO SEBASTIAN"/>
        <s v="GOMEZ ZULUAGA JULIAN ANDRES"/>
        <s v="GONGORA MONTAÑO WEIMAR"/>
        <s v="GONZALEZ CALLE BRAYAN ALEXANDER"/>
        <s v="GONZALEZ SALGADO APOLINAR"/>
        <s v="GONZALEZ SANTANA EDUARDO JOSE"/>
        <s v="GONZALEZ VELEZ FRANCISCO JAVIER"/>
        <s v="GONZALEZ VICTORIA JOSE EMIR"/>
        <s v="GRAJALES OSORNO JOSE ANDRES"/>
        <s v="GRAJALES RIOS JHON SEBASTIAN"/>
        <s v="GUALDRON GARCIA CARLOS ALBERTO"/>
        <s v="GUALTERO GARCIA FRANCISCO JAVIER"/>
        <s v="GUARIN GALLEGO SANTIAGO"/>
        <s v="GUARIN RUBEN DARIO"/>
        <s v="GUERRA VALLADALES RICHARD SULEY"/>
        <s v="GUISAO BORJA FREDIMIRO"/>
        <s v="GUTIERREZ FANDINO LUZMILA"/>
        <s v="GUTIERREZ ROJAS CARLOS MARIO"/>
        <s v="HENAO ACEVEDO LUIS ALBERTO"/>
        <s v="HENAO ARENAS ALONSO DE JESUS"/>
        <s v="HENAO BENAVIDES VIVIANA ASTRID"/>
        <s v="HENAO MONSALVE ANGEL DE JESUS"/>
        <s v="HENAO MONTOYA JHOAN SEBASTIAN"/>
        <s v="HENAO PEREZ ALBEIRO DE JESUS"/>
        <s v="HERNANDEZ CANO JORGE ELIECER"/>
        <s v="HERNANDEZ CORREA JUAN PABLO"/>
        <s v="HERNANDEZ MOLINA HUMBERTO"/>
        <s v="HERNANDEZ OSPINA LUIS ALFONSO"/>
        <s v="HERNANDEZ PENAGOS SARA"/>
        <s v="HERNANDEZ ZAPATA JAIME LEON"/>
        <s v="HERRERA BARRIOS ROGER CRISTOBAL"/>
        <s v="HERRERA HERNANDEZ WILLIAM"/>
        <s v="HERRERA HERRERA RICARDO ANTONIO"/>
        <s v="HERRERA URIBE JAVIER ANDRES"/>
        <s v="HIDALGO QUEJADA DAVID"/>
        <s v="HINCAPIE BUITRAGO ESTEBAN"/>
        <s v="HINCAPIE RODRIGUEZ HECTOR FABIO"/>
        <s v="HOLGUIN FRANCO JUAN FERNANDO"/>
        <s v="HOYOS ALCARAZ ANDRES FELIPE"/>
        <s v="HOYOS CARDENAS JORGE"/>
        <s v="HOYOS HOYOS DUBER ALIRIO"/>
        <s v="HOYOS TABORDA NATALY"/>
        <s v="IRLEN ANDRES DUQUE QUINTERO"/>
        <s v="JARAMILLO AREIZA WILLIAM DE JESUS"/>
        <s v="JARAMILLO MEJIA MONICA MARIA"/>
        <s v="JARAMILLO MESA PATRICIA ELENA"/>
        <s v="JARAMILLO MUNERA SANDRA PATRICIA"/>
        <s v="JARAMILLO OCAMPO MARIA ANDREA"/>
        <s v="JARAMILLO OCTAVIO ENRIQUE"/>
        <s v="JARAMILLO QUICENO LAURA CATALINA"/>
        <s v="JARAMILLO ZULOAGA LAURA INES"/>
        <s v="JIMENEZ MENDOZA EDILMA ROSA"/>
        <s v="LEDESMA QUIROS BRAYNER"/>
        <s v="LEGARDA LUNA SEBASTIAN"/>
        <s v="LEZCANO AGUIRRE LEIDY JOHANNA"/>
        <s v="LIEVANO CARDENAS JENNIFER ANDREA"/>
        <s v="LONDONO ARANGO ESNEIDER ASDRUBAL"/>
        <s v="LONDONO MARIO DE JESUS"/>
        <s v="LONDONO PALACIO DIEGO ANDRES"/>
        <s v="LONDONO VELASQUEZ ESTER CLAUDIA"/>
        <s v="LONDOÑO GOMEZ JULIO JAIME"/>
        <s v="LOPERA ESPINAL HUMBERTO ELIAS"/>
        <s v="LOPEZ DE GONZALEZ ANA DOLORES"/>
        <s v="LOPEZ GOMEZ MARLENY ASTRID"/>
        <s v="LOPEZ MARULANDA JOHN JAIRO"/>
        <s v="LOPEZ MONTOYA JAIRO AUGUSTO"/>
        <s v="LOPEZ MUNOZ DEISY MARCELA"/>
        <s v="LOPEZ NARVAEZ GILBERTO DE JESUS"/>
        <s v="LOPEZ RAMIREZ ALEJANDRO"/>
        <s v="LOPEZ RAMIREZ NORBAIRO ALONSO"/>
        <s v="LOPEZ RESTREPO JULIAN DAVID"/>
        <s v="LOPEZ YEPEZ LEDER"/>
        <s v="MACHADO GALVIS MIYER ORLANDO"/>
        <s v="MANCILLA VARGAS SERGIO"/>
        <s v="MANJARRES SERRANO CHARLES ALEXANDER"/>
        <s v="MANTILLA PEREZ PEDRO PABLO"/>
        <s v="MARIN ARROYAVE JAIME ANDRES"/>
        <s v="MARIN BEDOYA ERIKA PAOLA"/>
        <s v="MARIN BETANCUR GERSON ELIAS"/>
        <s v="MARIN GALVEZ RUBEN DARIO"/>
        <s v="MARIN MEJIA LUIS CARLOS"/>
        <s v="MARTINEZ CANOLA CATALINA"/>
        <s v="MARTINEZ PINEDA YOJAN"/>
        <s v="MATEUS GONZALEZ ALEXANDER"/>
        <s v="MAZO AGUDELO VICTOR ALFONSO"/>
        <s v="MAZO ECHAVARRIA OVIDIO DE JESUS"/>
        <s v="MEDINA RESTREPO FERNANDO ANTONIO"/>
        <s v="MEDINA RODRIGUEZ YHON JAIRO"/>
        <s v="MEJIA ARBOLEDA ISABEL CRISTINA"/>
        <s v="MEJIA BUITRAGO RUBEN ENRIQUE"/>
        <s v="MEJIA CRIOLLO SANDOR LIXEN"/>
        <s v="MEJIA TORO IVAN DARIO"/>
        <s v="MELCHOR VINASCO DEISY MILENA"/>
        <s v="MENDIETA RINCON JOHANNN DIDIER"/>
        <s v="MENDOZA BOHORQUEZ MARTHA LUCIA"/>
        <s v="MESA ZULUAGA DORA CECILIA"/>
        <s v="MIRANDA ANGELO GILMER"/>
        <s v="MOLINA NEGRETE CLAUDIA PATRICIA"/>
        <s v="MONSALVE CARDONA ANDREA"/>
        <s v="MONSALVE CEBALLOS ADIELA DE JESUS"/>
        <s v="MONSALVE GARCIA LUIS ERNESTO"/>
        <s v="MONSALVE SILVA LUIS CARLOS"/>
        <s v="MONTOYA  ARAGON  ERMENDES"/>
        <s v="MONTOYA ALVAREZ LUIS GUSTAVO"/>
        <s v="MONTOYA VASQUEZ ROBERTO ANTONIO"/>
        <s v="MORALES EUDES ALONSO"/>
        <s v="MORALES GIL SANDRA MILENA"/>
        <s v="MORALES RAMIREZ ANDREA YULANI"/>
        <s v="MORELO ARROYO SAMER"/>
        <s v="MORENO FONSECA YULLY JOHANNA"/>
        <s v="MORENO IBARGUEN VICTOR"/>
        <s v="MORENO MARTINEZ EPIFANIO"/>
        <s v="MORENO RESTREPO HERNANDO DE JESUS"/>
        <s v="MOSQUERA ASPRILLA CARLOS"/>
        <s v="MOSQUERA HUMBERTO"/>
        <s v="MUNOZ AGUIRRE SANDRA PATRICIA"/>
        <s v="MUNOZ YEPES JUAN CAMILO"/>
        <s v="MUÑOZ BOCANEGRA JUAN CAMILO"/>
        <s v="MUÑOZ CARMONA JUAN DAVID"/>
        <s v="MUÑOZ ROJAS JOSE ALEJANDRO"/>
        <s v="MURILLO JOSE CEFERINO"/>
        <s v="MURILLO MORALES RODRIGO"/>
        <s v="NAVARRO OSORIO ALVARO JOSE"/>
        <s v="NAVAS VELASQUEZ DAVID ALEJANDRO"/>
        <s v="NINO MEDELLIN WILSON HENRY"/>
        <s v="NOVOA LUIS FERNANDO"/>
        <s v="NUNEZ SILVA JHON JAIRO"/>
        <s v="OCAMPO CASTAÑO JOHN ALEXANDER"/>
        <s v="OCAMPO GIRALDO ELKIN ORLANDO"/>
        <s v="OCAMPO PENA JAIME ARTURO"/>
        <s v="OCHOA RAMIREZ DIEGO ALEJANDRO"/>
        <s v="OLARTE QUIJANO DENIS"/>
        <s v="OQUENDO PUERTA JHOAN CAMILO"/>
        <s v="ORDOÑEZ CHIMACHANA JOSE ANTONIO"/>
        <s v="ORTIZ ADRIAN HUMBERTO"/>
        <s v="ORTIZ LONDOÑO JORGE ELIECER"/>
        <s v="ORTIZ PINEDA OSCAR DARIO"/>
        <s v="OSORIO AGUDELO ALEJANDRO"/>
        <s v="OSORIO COLORADO DUBEN ALBERTO"/>
        <s v="OSORIO GUZMAN HECTOR ALONSO"/>
        <s v="OSORIO MOTAVITA GABRIEL HERNANDO"/>
        <s v="OSORIO PAVAS BERNARDO"/>
        <s v="OSORIO SALDARRIAGA DIEGO LEON"/>
        <s v="OSPINA BETANCUR JORGE IVAN"/>
        <s v="OSPINA CASTRO ORLANDO ALBERTO"/>
        <s v="OSPINA LOPEZ LINA MARIA"/>
        <s v="OSPINA VELASQUEZ JULIANA"/>
        <s v="OSSA GALLEGO LUIS FERNANDO"/>
        <s v="PACHECO SANCHEZ LUIS MIGUEL"/>
        <s v="PALACIO JOHN WALTER"/>
        <s v="PALACIO JUAN GUILLERMO"/>
        <s v="PALACIO MONSALVE DIEGO ALONSO"/>
        <s v="PALACIOS BERMUDEZ SACARIAS"/>
        <s v="PALACIOS CORDOBA ALEXIS"/>
        <s v="PALACIOS PALACIOS JESSIE JACKSON"/>
        <s v="PALOMEQUE GAMBOA FERNANDO"/>
        <s v="PALOMINO VALDEZ FREDDYS JOSE"/>
        <s v="PANTOJA CERVANTES TOMAS"/>
        <s v="PARDO CARVAJAL CATALINA"/>
        <s v="PARDO SANABRIA JUAN SEBASTIAN"/>
        <s v="PARRA BERMUDEZ JOHN JAIRO"/>
        <s v="PARRAGA GONZALEZ RAUL ANDRES                         "/>
        <s v="PATINO GONZALEZ LUIS ARMANDO"/>
        <s v="PEDRAZA ALAIX FABIO ORLANDO"/>
        <s v="PEREA MOSQUERA JESUS DAVILES"/>
        <s v="PEREZ ALVAREZ GLORIA CENET"/>
        <s v="PEREZ ARIAS JOHNNY ANDRES"/>
        <s v="PEREZ BERRIO FULGENCIO"/>
        <s v="PEREZ CARABALLO ANDRES"/>
        <s v="PEREZ MUÑOZ CARLOS ALBERTO"/>
        <s v="PEREZ RODRIGUEZ GLORIA JANNETH"/>
        <s v="PEREZ ZULUAGA ANA CATALINA"/>
        <s v="PINEDA QUINTERO CARLOS MARIO"/>
        <s v="PINILLA CADENA LUIS JAVIER"/>
        <s v="PINZON PINEDA MARIA VERONICA"/>
        <s v="PIZARRO GOMEZ LUZ ASTRID"/>
        <s v="POSADA LOPEZ JUAN DAVID"/>
        <s v="POSADA SALAS FRANCISCO ANDRES"/>
        <s v="POSADA VILLA HERNAN DIOMEDIS"/>
        <s v="PRADO CUADROS GIOVANA CATHERINE"/>
        <s v="PUERTA URIBE JOHN JAIRO"/>
        <s v="QUINCHIA FORONDA CARLOS MARIO"/>
        <s v="QUINTABANI REYES EMI GIULIANA"/>
        <s v="QUINTANA VERA JAIRO"/>
        <s v="QUINTERO RESTREPO JUAN CARLOS"/>
        <s v="QUINTERO ROJAS YORMAN SNEYDER"/>
        <s v="RAMIREZ ESTRADA CARLOS ANDRES"/>
        <s v="RAMIREZ GOMEZ PATRICIA"/>
        <s v="RAMIREZ RUIZ MICHELL YECID"/>
        <s v="RAMIREZ SANCHEZ ALVARO ENRIQUE"/>
        <s v="RAMIREZ SIERRA OSCAR ESTEBAN"/>
        <s v="RAMIREZ VARGAS JOHN WILFER"/>
        <s v="RAMOS RIOS LINA MARCELA"/>
        <s v="REDONDO LARA KARLA JUDITH"/>
        <s v="REINOZO PUENTES LUIS DAVID"/>
        <s v="RENDON RAMIREZ SERGIO ALEJANDRO"/>
        <s v="RESTREPO DUQUE MARTA MARIA"/>
        <s v="RESTREPO HENAO MIGUEL ANGEL"/>
        <s v="RESTREPO PUERTA JOSE BYRON"/>
        <s v="RESTREPO RESTREPO BEATRIZ ELENA"/>
        <s v="RESTREPO VELEZ LUZ MARY"/>
        <s v="RESTREPO VILLEGAS MARA PAOLA"/>
        <s v="RINCON SANTAMARIA DANIEL"/>
        <s v="RIOS GONZALEZ NANCY JANNETH"/>
        <s v="RIVADENEIRA RESTREPO SANTIAGO"/>
        <s v="RIVAS ASPRILLA SIXTO"/>
        <s v="RIVERA PEÑA RAUL ANTONIO"/>
        <s v="RIVILLAS AGUDELO MAURICIO"/>
        <s v="RODAS SUAREZ CARLOS MARIO"/>
        <s v="RODRIGUEZ ALVAREZ FRANCY YENIFER"/>
        <s v="RODRIGUEZ ANGARITA ALINTON"/>
        <s v="RODRIGUEZ ARDILA JOSE EUCLIDES"/>
        <s v="RODRIGUEZ MUÑOZ HILDA JULIETTE"/>
        <s v="RODRIGUEZ RIVERA MANUEL DIMAS"/>
        <s v="RODRIGUEZ RUA EVELIO DE JESUS"/>
        <s v="RODRIGUEZ SERNA LINA MARIA"/>
        <s v="RODRIGUEZ VASQUEZ VICTOR MANUEL"/>
        <s v="ROJAS BERNAL BEATRIZ ELENA"/>
        <s v="ROJAS BETANCOUR MARIA DEL PILAR"/>
        <s v="ROJAS MEJIA GLORIA PATRICIA"/>
        <s v="ROJAS RAMIREZ CARLOS ANDRES"/>
        <s v="ROJAS ROJAS JOSE VICENTE"/>
        <s v="ROJAS ROMERO PEDRO PABLO"/>
        <s v="ROLDAN ZAPATA VICTORIA EUGENIA"/>
        <s v="ROMERO ANAYA BENJAMIN"/>
        <s v="RUIDIAZ RUIDIAZ OSCAR ALFONSO"/>
        <s v="RUIZ CHICA MAURICIO"/>
        <s v="SAAVEDRA RODRIGUEZ KATERIN ISABEL"/>
        <s v="SABOGAL SAAVEDRA SIRLEY"/>
        <s v="SALAMANCA GALINDO ANGIE LORENA"/>
        <s v="SALAS GUTIERREZ SANDRA MILENA"/>
        <s v="SALAS HIGUITA JAIME ANTONIO"/>
        <s v="SALAS HIGUITA JOSE ELEAZAR"/>
        <s v="SALAS HIGUITA JOSE IGNACIO"/>
        <s v="SALAZAR ALZATE MONICA MARIA"/>
        <s v="SALAZAR SALAZAR JUAN PABLO"/>
        <s v="SALDARRIAGA MONSALVE MARITZA"/>
        <s v="SALGADO GONZALEZ ANA FAEL"/>
        <s v="SALVATIERRA FIGUEROA MARCO ANTONIO"/>
        <s v="SANCHEZ BERRIO JAIRO ABRAHAM"/>
        <s v="SANCHEZ CHAVEZ RORAIMA ISABEL"/>
        <s v="SANCHEZ HOYOS JUAN GABRIEL"/>
        <s v="SANCHEZ MARULANDA UBEIMAR"/>
        <s v="SANCHEZ ZULUAGA JUAN DAVID"/>
        <s v="SANIN SALDARRIAGA GABRIEL MARIO"/>
        <s v="SANMARTIN ALVAREZ XIMENA"/>
        <s v="SANTANDER GARIBELLO ROBERTO ANDRES"/>
        <s v="SEPULVEDA  CARLOS ENRIQUE"/>
        <s v="SEPULVEDA OSPINA HARRISON"/>
        <s v="SEPULVEDA POMARES CARLOS ALBERTO"/>
        <s v="SERNA MARTINEZ APOLONIDES"/>
        <s v="SIERRA OSORIO CAMILO"/>
        <s v="SIERRA PELAEZ ANGELA MARIA"/>
        <s v="SOLARTE BOLANOS CAROLINA"/>
        <s v="SOLERA ORTEGA JUAN FARID"/>
        <s v="SOLORZANO GARCES ALEJANDRA MARIA"/>
        <s v="SOTO GOMEZ FERNANDO AUGUSTO"/>
        <s v="SOTO GUAPACHA KELLY JHOANA"/>
        <s v="SUAREZ CORREA JAVIER"/>
        <s v="SUAREZ GONZALEZ MARIA XIMENA"/>
        <s v="SUAREZ MARTINEZ MARGARITA MARIA"/>
        <s v="SUAREZ MONTOYA OMAR DARIO"/>
        <s v="SUAREZ VARGAS HEMBERTH"/>
        <s v="SUCERQUIA JARAMILLO OSCAR DARIO"/>
        <s v="TABARES SALDARRIAGA JUAN FERNANDO"/>
        <s v="TABORDA GUTIERREZ SERGIO ANDRES"/>
        <s v="TAMAYO CARDONA NORBEY AUGUSTO"/>
        <s v="TARAZONA PEDROZA OLGA LUCIA"/>
        <s v="TARRA ESPINOSA NILSON EDUARDO"/>
        <s v="TEHERAN CHARRASQUIEL HEILER ENRIQUE"/>
        <s v="TEJADA ISAZA WILSON ANTONIO"/>
        <s v="TEJADA TORRES GIOVANY"/>
        <s v="TILANO SANCHEZ GERARDO DE JESUS"/>
        <s v="TILANO USUGA LILA MILENA"/>
        <s v="TORO GUTIERREZ PABLO"/>
        <s v="TORRES GOMEZ LIDA MARCELA"/>
        <s v="TORRES LOPEZ JADER ANTONIO"/>
        <s v="TORRES PATINO MANUEL SALVADOR"/>
        <s v="TORRES PEÑA EDWIN RAFAEL"/>
        <s v="TRUJILLO BARRERA CLAUDIA CECILIA"/>
        <s v="TRUJILLO BOTERO TOMAS"/>
        <s v="TUBERQUIA SILVA EDWIN DAVID"/>
        <s v="URANGO HERNANDEZ ESNEIDER"/>
        <s v="URIBE CARDONA FELIPE"/>
        <s v="URIBE FIGUEROA SANTIAGO"/>
        <s v="URIBE HERRERA MATEO"/>
        <s v="URREGO PUERTA SARA"/>
        <s v="USAGA MORENO ISNARDO ANTONIO"/>
        <s v="USUGA ESPINOSA JORGE DARIO"/>
        <s v="USUGA VELASQUEZ HECTOR ADRIAN"/>
        <s v="VAHOS LONDONO CRISTIAN STIVEN"/>
        <s v="VALENCIA BALLESTEROS PABLO EMILIO"/>
        <s v="VALENCIA HERNANDEZ DIANA PATRICIA"/>
        <s v="VALENCIA IBARRA GLORIA PATRICIA"/>
        <s v="VALENCIA ISAZA VICTOR ANDRES"/>
        <s v="VALENCIA MEJIA ANDRES FELIPE"/>
        <s v="VANEGAS TALERO OMAR EFREN"/>
        <s v="VARGAS CIFUENTES LUIS CARLOS"/>
        <s v="VARGAS GARCIA LUIS FERNANDO"/>
        <s v="VASQUEZ ANIBAL DE JESUS"/>
        <s v="VASQUEZ TAMAYO ADRIANA LUCIA"/>
        <s v="VASQUEZ TORRES FERNANDO ELIAS"/>
        <s v="VELASQUEZ MONTOYA MARCO NAEL"/>
        <s v="VELASQUEZ OSORIO JORGE ENRIQUE"/>
        <s v="VELASQUEZ OSORIO JUAN CARLOS"/>
        <s v="VELEZ MONTOYA JUAN DIEGO"/>
        <s v="VELEZ RAMIREZ LUIS BERNARDO"/>
        <s v="VELEZ RIVERA ANY JULIETH"/>
        <s v="VELILLA AGUDELO BEATRIZ ELENA"/>
        <s v="VERA OLAYA LAURA MARCELA"/>
        <s v="VERGARA GARCIA JAIME ALBERTO"/>
        <s v="VERGARA LEGUIZAMON JOHANA ANDREA"/>
        <s v="VIDAL PULGARIN IVAN DE JESUS"/>
        <s v="VIDAL TERAN PEDRO LUIS"/>
        <s v="VILLA BEDOYA MARLON DAVID"/>
        <s v="VILLACREZ RAMIREZ CARLOS HERNANDO"/>
        <s v="VILLANEDA BEJARANO LUIS FERNANDO"/>
        <s v="VILLEGAS CASTANO EDWIN ANDRES"/>
        <s v="VIVAS MOSQUERA JADISON"/>
        <s v="YAMHURE GIRALDO ANDRES"/>
        <s v="YARCE GUAPACHA HAROLD STEVEN"/>
        <s v="YEPES CALLEJAS JUAN CARLOS"/>
        <s v="YEPES ZAPATA MAURICIO"/>
        <s v="ZAMBRANO TORO LUIS HUMBERTO"/>
        <s v="ZAPATA CASTAÑO DAVID ARTURO"/>
        <s v="ZAPATA CORREA LLAIR ALBERTO"/>
        <s v="ZAPATA CORREA LUBIN ANTONIO"/>
        <s v="ZAPATA GRACIANO GONZALO ALBERTO"/>
        <s v="ZAPATA JIMENEZ RUBEN DARIO"/>
        <s v="ZAPATA MONSALVE LUIS DANIEL"/>
        <s v="ZAPATA PALACIO CHRISTIAN ORLANDO"/>
        <s v="ZAPATA PATINO FERNANDO"/>
        <s v="ZAPATA PEREZ JULIAN"/>
        <s v="ZAPATA RADA WILDER ALEJANDRO"/>
        <s v="ZULUAGA PALACIO MARIA CRISTINA"/>
        <s v="ZUNIGA PUELLO ELQUIN"/>
        <s v="ZUÑIGA PUELLO LIBIENSO"/>
        <s v="DEPARTAMENTO DE ANTIOQUIA"/>
        <s v="DIRECCION DE IMPTOS Y ADUANAS NACIONALES"/>
        <s v="MUNICIPIO DE GIRARDOTA"/>
        <s v="MUNICIPIO DE MEDELLIN"/>
        <s v="MUNICIPIO DE RIONEGRO"/>
        <s v="MUNICIPIO DE SABANETA"/>
        <s v="SERVICIO NACIONAL DE APRENDIZAJE"/>
        <s v="SUPERINTENDENCIA DE SOCIEDADES"/>
        <s v="ACCION SOCIEDAD FIDUCIARIA S A"/>
        <s v="ALIANZA FIDUCIARIA SA"/>
        <s v="BANCO AV VILLAS"/>
        <s v="BANCO CAJA SOCIAL BCSC"/>
        <s v="BANCO COLPATRIA"/>
        <s v="BANCO DAVIVIENDA SA"/>
        <s v="BANCO DE BOGOTA SA"/>
        <s v="BANCO DE OCCIDENTE SA"/>
        <s v="BANCO GNB SUDAMERIS SA"/>
        <s v="BANCO POPULAR SA"/>
        <s v="BANCOLOMBIA SA"/>
        <s v="ITAÚ CORPBANCA COLOMBIA S A"/>
        <s v="ACCIONES PROPIAS READQUIRIDAS"/>
        <s v="CORDOBA JARAMILLO CARLOS MAURICIO"/>
        <s v="CORDOBA JARAMILLO GUSTAVO ALBERTO"/>
        <s v="CORDOBA JARAMILLO JULIO IGNACIO"/>
        <s v="CORDOBA JARAMILLO LILIANA"/>
        <s v="CORDOBA JARAMILLO MARIA PATRICIA"/>
        <s v="CORDOBA JARAMILLO NORA CECILIA"/>
        <s v="CORDOBA JARAMILLO OLGA LUCIA"/>
        <s v="CORDOBA JARAMILLO SILVIA ROCIO"/>
        <s v="DALIA CORDOBA RESTREPO"/>
        <s v="DIANA CORDOBA RESTREPO"/>
        <s v="ECHEVERRI PALACIO GONZALO"/>
        <s v="ECHEVERRI PALACIO JAVIER"/>
        <s v="H.A. ENGINEERING, INC."/>
        <s v="LONDOÑO ANGEL DANIEL "/>
        <s v="LONDOÑO ANGEL NATALIA"/>
        <s v="MEJIA CADAVID FABIO ERNESTO"/>
        <s v="NELLY ESTRADA Y CIA. S.C.S."/>
        <s v="OCHOA RAMIREZ JULIANA"/>
        <s v="OCHOA SUAREZ LUCIANO DE JESUS-Sucesion"/>
        <s v="RAMIREZ OSPINA LUZ YEANNETH"/>
        <s v="RESTREPO ACEVEDO JAIME"/>
        <s v="STELLA CORDOBA RESTREPO"/>
        <s v="WILLS MEJIA CLARA CECILIA"/>
        <s v="WILLS MEJIA MARIA ELIZABETH"/>
        <s v="WILLS MEJIA RICARDO HORACIO"/>
        <s v="WILLS MEJIA S.A.S"/>
        <s v="A VELEZ U Y CIA DEPOSITOS MIRANDA LTDA"/>
        <s v="A Y CH CONSTRUCCIONES SAS"/>
        <s v="A1 EQUIPOS SAS"/>
        <s v="ABACO SOLUCIONES CONSTRUCTIVAS SAS"/>
        <s v="ACABADOS ALTAPISOS INVERSIONES LTDA"/>
        <s v="ACCESORIOS MODULARES PARA LA CONSTRUCCION LTDA"/>
        <s v="ACCESORIOS TECNICOS PARA CONCRETO S EN C"/>
        <s v="ACCESORIOS Y SISTEMAS SA"/>
        <s v="ACCESORIOS Y VALVULAS APOLO SAS"/>
        <s v="ACEROS TURIA DE COLOMBIA SAS"/>
        <s v="ACOBEC SAS "/>
        <s v="ACUATUBOS SA"/>
        <s v="ACUSTICA TECNICA ACUSTEC DE COLOMBIA SA"/>
        <s v="AD CONSTRUCCIONES SAS"/>
        <s v="ADITIVOS DE INDUSTRIA Y CONSTRUCCION LTDA"/>
        <s v="ADTECO SAS"/>
        <s v="AE PINTURA Y CONSTRUCCION SAS"/>
        <s v="AIM LTDA  "/>
        <s v="AIRE ANDINO DE COLOMBIA S A S"/>
        <s v="AKVO SAS "/>
        <s v="ALARI S A EN REORGANIZACION"/>
        <s v="ALARMAR LIMITADA"/>
        <s v="ALDECCO SAS"/>
        <s v="ALFAGRES SA"/>
        <s v="ALFONSO URIBE S Y CIA S A"/>
        <s v="ALIADO ESTRATEGICO CONSULTORES LEGALES S.A.S."/>
        <s v="ALMACEN EL ARQUITECTO SAS"/>
        <s v="ALMACEN PANAMERICANO SA"/>
        <s v="ALMACEN RODAMIENTOS SA"/>
        <s v="ALMACEN SANITARIO EJE CAFETERO SAS"/>
        <s v="ALMACEN VULCANO SAS"/>
        <s v="ALMACENES E INDUSTRIAS ROCA SA"/>
        <s v="ALMAQUINAR ELECTROMECANICA SAS"/>
        <s v="ALQUILER DE FORMALETA Y EQUIPOS S A S"/>
        <s v="ALQUILERES &amp; CONSTRUCTORES ADERCO LTDA"/>
        <s v="ALTEC TECHNOLOGY S.A.S"/>
        <s v="ALTOS SOFTWARE LTDA"/>
        <s v="ALUMINIOS Y FACHADAS ANTIOQUIA SAS"/>
        <s v="ALVAREZ ZAPATA RAUL EDUARDO"/>
        <s v="AM INFRAVIAL SAS"/>
        <s v="AMBIENTE AZUL SAS"/>
        <s v="AMBITO LABORAL CONSULTORES SAS"/>
        <s v="ANCLAJES M.V. SAS"/>
        <s v="ANDRES MORALES ZAMBRANO E.U"/>
        <s v="ANTISOLAR ALEMANA SAS"/>
        <s v="APB ACABADOS CONSTRUCCIONES SAS"/>
        <s v="APONTE CASTRO CARLOSMAN"/>
        <s v="AQSTICA SAS"/>
        <s v="ARAL CONSULTORES Y ASESORES SAS"/>
        <s v="ARANGO RESTREPO TOBIAS DE JESUS"/>
        <s v="ARBELAEZ SERNA GUILLERMO"/>
        <s v="ARCE INGENIERIA DEL EJE SAS"/>
        <s v="ARCILLAS DE COLOMBIA SA"/>
        <s v="ARDILA VILLEGAS NATALIA"/>
        <s v="ARIAS ESCOBAR  JUAN RAUL"/>
        <s v="ARMETALES S.A"/>
        <s v="ARQUITECTURA MAS VERDE SAS"/>
        <s v="ARQUITOP LTDA"/>
        <s v="ASEPARTES S.A.S."/>
        <s v="ASERRIO DE PIEDRA Y MARMOL SAS"/>
        <s v="ASERRIO SAN IGNACIO LTDA"/>
        <s v="ASESORIAS BOTERO PELAEZ SA"/>
        <s v="ASESORIAS Y SERVICIOS EN SEGURIDAD VIAL S.A.S."/>
        <s v="ASISTENCIA TECNOLOGICA INTEGRADA S A AINT SA"/>
        <s v="ASOCIACION CENTRO DE ESTUDIOS TRIBUTARIOS DE ANTIOQUIA"/>
        <s v="ASOCIACION COLOMBIANA DE PRODUCTORES DE CONC"/>
        <s v="ASOCIACION TECNICA COMERCIAL E INDUSTRIAL SA"/>
        <s v="ASTER INGENIEIA SAS"/>
        <s v="ASTEROIDES Y METEORITOS SAS"/>
        <s v="ATLAS COPCO COLOMBIA LTDA"/>
        <s v="AUROS COPIAS S A"/>
        <s v="AUTO PLOTTER Y CIA LTDA"/>
        <s v="AUTOGRUAS DE ANTIOQUIA SAS"/>
        <s v="AVG ASEO DE OBRAS CIVILES SAS"/>
        <s v="BANDAS Y CORREAS LUFELO SAS"/>
        <s v="BANQUEZ CABARCAS CONSTRUCCIONES SAS"/>
        <s v="BASES Y SOPORTES PARA TV LIMITADA"/>
        <s v="BENAVIDES SERVICIOS SAS"/>
        <s v="BERMUDEZ BELLO BLANCA YOLANDA"/>
        <s v="BESCO COLOMBIA SAS"/>
        <s v="BF PUBLICIDAD EXTERIOR SAS"/>
        <s v="BIOHIGIENICA LTDA"/>
        <s v="BIOINVERSIONES SA"/>
        <s v="BLANCO RENGIFO ABOGADOS SAS"/>
        <s v="BOCANUMENTH CASTANO SAS"/>
        <s v="BOTERO &amp; WALKER ASOCIADOS SAS"/>
        <s v="BOTERO IBANEZ Y CIA LTDA"/>
        <s v="BOX INDUSTRIAL DESIGN S A S"/>
        <s v="BRAND  MARLENE"/>
        <s v="BRAND HENAO GUSTAVO ADOLFO"/>
        <s v="BUITRAGO JARAMILLO ANDRES FELIPE"/>
        <s v="BYB CONSTRUCCIONES Y OBRAS CIVILES SAS"/>
        <s v="C A  ARRENDAMIENTO DE EQUIPOS SAS"/>
        <s v="C2A CONSTRUCCIONES SAS"/>
        <s v="CABLES DE ENERGIA Y DE TELECOMUNICACIONES S A"/>
        <s v="CABRERA VARGAS ALVARO ALBERTO"/>
        <s v="CADAVIDRIOS SAS"/>
        <s v="CADENAS Y COMPLEMENTOS SAS"/>
        <s v="CAICEDO HIDALGO LUIS FRANCISCO"/>
        <s v="CAJA DE COMPESACION FAMILIAR DE ANTIOQUIA"/>
        <s v="CALORCOL SAS"/>
        <s v="CALZASOLUCIONES SAS"/>
        <s v="CAMARA COLOMBIANA DE LA CONSTRUCCION CAMACOL REGIONAL DE ANTIOQUIA"/>
        <s v="CAMARA COLOMBIANA DE LA INFRAESTRUCTURA SECCANTIOQUIA"/>
        <s v="CAMARA DE COMERCIO E INDUSTRIA COLOMBO CHILENA"/>
        <s v="CAMARA REGIONAL DE LA CONTRUCCION DE BOGOTA Y CMARCA"/>
        <s v="CAMPUZANO BARRIGA ALEJANDRO"/>
        <s v="CANADIAN PVC SAS"/>
        <s v="CANTERA SANTA RITA SA"/>
        <s v="CAPUTI Y VIEIRA SAS"/>
        <s v="CARPINTERIA Y FORMALETAS PINO ARBOLEDA SAS"/>
        <s v="CARSOF SOLUCIONES DIGITALES LTDA"/>
        <s v="CASA FERRETERA SA"/>
        <s v="CASA SANA SAS"/>
        <s v="CASAL ASOCIADOS S.A.S."/>
        <s v="CASTANEDA MUNOZ NELSON GILBERTO"/>
        <s v="CASTRO MIRAMAR CONSTRUCCIONES SAS"/>
        <s v="CATA AYALA JARAMILLO S EN C"/>
        <s v="CAUCHOS ESPECIALES MALACA S A S"/>
        <s v="CCI  MARKETPLACE  SA"/>
        <s v="CCM CONTRATISTAS CIVILES Y MECANICOS SAS"/>
        <s v="CDEM Y CDEB SA"/>
        <s v="CEMENTOS ARGOS SA"/>
        <s v="CEMEX COLOMBIA SA"/>
        <s v="CENOR SAS"/>
        <s v="CENTRAL DE HIERROS LTDA"/>
        <s v="CENTRALQUIPOS SA"/>
        <s v="CENTRO DE PRODUCTOS INDUSTRIALES SALDARRIAGA Y CIA SAS"/>
        <s v="CERRAMIENTOS ARQUITECTONICOS SA"/>
        <s v="CERRAMIENTOS CONSTRUCTIVOS SA"/>
        <s v="CHIQUIZA TOPOGRAFO SAS"/>
        <s v="CI INGENIERIA EN MONTAJES MILTORNILLOS SAS"/>
        <s v="CIELOS Y MUROS SAS"/>
        <s v="CIELOTEK DIVITEK SA"/>
        <s v="CIFUENTES CASTILLO JOSE EUDORO"/>
        <s v="CIMBRADOS SA"/>
        <s v="CIPARCOL SAS"/>
        <s v="CIVIL TOPO SOLUCIONES EN INGENIERIA S A S"/>
        <s v="CLS CONSTRULEAN MANAGEMENT SUPERVISION SAS"/>
        <s v="CM COMMERCIAL MANAGEMENT SAS"/>
        <s v="CM PACHON INGENIERIA ESPECIALIZADA S A S"/>
        <s v="CNC INOXI IDEAS SAS"/>
        <s v="CODENSA SA ESP"/>
        <s v="COLMAN OBRAS CIVILES SAS"/>
        <s v="COLOMBIA MOVIL SA ESP"/>
        <s v="COLOMBIA TELECOMUNICACIONES SA ESP"/>
        <s v="COMCENTRAL DE PLASTICOS Y SENAL SAS"/>
        <s v="COMERCIAL DE EMPAQUES Y PAPELES SAS"/>
        <s v="COMERCIAL Y SERVICIOS LARCO BOGOTA SAS"/>
        <s v="COMERCIAL Y SERVICIOS SAS"/>
        <s v="COMERCIALIZACION Y PREFABRICACION COLOMBIA SAS"/>
        <s v="COMERCIALIZADORA DE REPUESTOS TCO SAS"/>
        <s v="COMERCIALIZADORA PUNTO INDUSTRIAL Y AGROPECUARIO SAS"/>
        <s v="COMERCIALIZADORA Y FERRETERIA J V INDUSTRIAL SAS"/>
        <s v="COMPANIA ASEGURADORA DE FIANZAS"/>
        <s v="COMPANIA DE INGENIEROS MECANICOS Y CIVILES LTDA"/>
        <s v="COMPANIA GLOBAL DE PINTURAS SA"/>
        <s v="COMPANIA PAPELERA NACIONAL SAS"/>
        <s v="COMPANIA SURAMERICANA DE SEGUROS SA"/>
        <s v="COMUNICACION CELULAR SA"/>
        <s v="CONALQUIPO SAS"/>
        <s v="CONCAY SA"/>
        <s v="CONCRE ACERO SAS"/>
        <s v="CONCRE LLANTAS SAS"/>
        <s v="CONCRELAB LTDA"/>
        <s v="CONCRESAB SAS"/>
        <s v="CONCRESERVICIOS LTDA"/>
        <s v="CONCRETOS ASFALTICOS DE COLOMBIA S A"/>
        <s v="CONCRETOS ESTAMPADOS EN PISOS Y PAREDES SAS"/>
        <s v="CONCRETOS Y ASFALTOS SA"/>
        <s v="CONCRETOS Y DISENOS - CONCREDISENOS S.A.S."/>
        <s v="CONCRETOS Y PISOS S A"/>
        <s v="CONEQUIPOS Y MAQUINARIA SAS"/>
        <s v="CONHYDRA SA   ESP"/>
        <s v="CONINGENIO SAS"/>
        <s v="CONINSA Y RAMON H SA"/>
        <s v="CONIX SAS"/>
        <s v="CONJUNTO DE USO MIXTO URBANIZACION CASA DE VERANO"/>
        <s v="CONSERFACHADAS SAS"/>
        <s v="CONSORCIO ABG CONSTRUCCIONES"/>
        <s v="CONSORCIO ACM ALEJANDRIA"/>
        <s v="CONSORCIO AIA CCM"/>
        <s v="CONSORCIO AIA CONCAY 2012"/>
        <s v="CONSORCIO AIA ESTYMA"/>
        <s v="CONSORCIO DOBLE CALZADA BOGOTA VILLAVICENCIO"/>
        <s v="CONSORCIO GRUPO VIAS"/>
        <s v="CONSORCIO NUESTRO URABA"/>
        <s v="CONSORCIO PMT 1026"/>
        <s v="CONSORCIO PROCAPEX"/>
        <s v="CONSORCIO TRIPLEA RIONEGRO"/>
        <s v="CONSTRU JUM SAS"/>
        <s v="CONSTRUAGRO S EN C"/>
        <s v="CONSTRUALIGERADOS DE COLOMBIA SAS"/>
        <s v="CONSTRUCCIONES CARDONA MW SAS"/>
        <s v="CONSTRUCCIONES CARMONA"/>
        <s v="CONSTRUCCIONES CIVILARQ S.A.S."/>
        <s v="CONSTRUCCIONES CONSTRUCOL SAS"/>
        <s v="CONSTRUCCIONES DYT SAS"/>
        <s v="CONSTRUCCIONES E INFRAESTRUCTURAS FG SAS"/>
        <s v="CONSTRUCCIONES EL CONDOR SA"/>
        <s v="CONSTRUCCIONES ENCISO S.A.S"/>
        <s v="CONSTRUCCIONES GERONSA COLOMBIA SAS"/>
        <s v="CONSTRUCCIONES HDR EU"/>
        <s v="CONSTRUCCIONES INTEGRALES MYQ SAS"/>
        <s v="CONSTRUCCIONES J.A. VARGAS SAS"/>
        <s v="CONSTRUCCIONES JAIME ALBERTO GOMEZ SAS"/>
        <s v="CONSTRUCCIONES JJCOLORADO SAS"/>
        <s v="CONSTRUCCIONES JOSE Y FELIPE SAS"/>
        <s v="CONSTRUCCIONES MANTILLA E.U."/>
        <s v="CONSTRUCCIONES NAC SAS"/>
        <s v="CONSTRUCCIONES PAGUANA SAS"/>
        <s v="CONSTRUCCIONES RICARDO CARO SAS"/>
        <s v="CONSTRUCCIONES ROBLEDO SAS"/>
        <s v="CONSTRUCCIONES Y MANTENIMIENTOS PESSUTY SAS"/>
        <s v="CONSTRUCCIONES Y MONTAJES ELECTRICOS DE COLOMBIA SAS"/>
        <s v="CONSTRUCCIONES Y OBRAS CIVILES VALDERRAMA S A S"/>
        <s v="CONSTRUCTORA IBC SAS"/>
        <s v="CONSTRUCTORA LHS SA"/>
        <s v="CONSTRUCTORA MORICHAL LTDA"/>
        <s v="CONSTRUCTORA SAN BLASS SAS"/>
        <s v="CONSTRUCTORA SUBA SA"/>
        <s v="CONSTRUIMOS BENEFICIOS SAS  "/>
        <s v="CONSTRUPROCOL SAS"/>
        <s v="CONSTUCTORA EYD SIN LIMITES SAS"/>
        <s v="CONSULTAR INTERNACIONAL SAS"/>
        <s v="CONSULTORIA COLOMBIANA SA"/>
        <s v="CONTI CONSTRUCCION Y INGENIERIA S A S C I"/>
        <s v="CONTROLES Y AUTOMATIZACION SAS"/>
        <s v="CONVEL SAS"/>
        <s v="CONYCO SAS"/>
        <s v="COONALREY SAS"/>
        <s v="COORDINADORA MERCANTIL SA"/>
        <s v="CORDOBA PINO CARLOS"/>
        <s v="CORPACERO SA"/>
        <s v="CORPHOTELES LTDA"/>
        <s v="CORPORACION COUNTRY CLUB EJECUTIVOS"/>
        <s v="CORPORACION LONJA DE PROPIEDAD RAIZ DE MED"/>
        <s v="CORPORACION MERCEDITAS"/>
        <s v="CORTES ROJAS JULIAN ANDRES"/>
        <s v="CROWE HORWATH CO SA"/>
        <s v="D QS SAS"/>
        <s v="D&amp;M SERVICIOS SAS"/>
        <s v="DAFEZA INGENIERIA Y CONSTRUCCIONES SAS"/>
        <s v="DAFICONSTRUCCIONES SAS"/>
        <s v="DAMIS S A"/>
        <s v="DAVILA  CARMONA RICARDO DE JESUS"/>
        <s v="DECOBLOCK"/>
        <s v="DEMOLICIONES GIRALDO GIRALDO SAS"/>
        <s v="DEMOVICOL SAS"/>
        <s v="DEPOSITO Y ASERRIO DE MADERAS EL TITAN No 2 SAS"/>
        <s v="DEPOSITOS DE MADERAS JMG SAS"/>
        <s v="DIAGNOSTICENTRO DIESEL LA MONTANA SAS"/>
        <s v="DIAMANTBEC LTDA"/>
        <s v="DIAZ URIBE RODRIGO RUY"/>
        <s v="DIMETRON SAS"/>
        <s v="DINEZ INGENIERIA SAS"/>
        <s v="DIRECTV COLOMBIA LTDA"/>
        <s v="DISENO Y CONSULTORIA ESTRUCTUAL SAS"/>
        <s v="DISENOS URBANOS LTDA  "/>
        <s v="DISPETROCOM LTDA"/>
        <s v="DISTRIBUIDORA ALIANZA LTDA"/>
        <s v="DISTRIBUIDORA ELECTROVIDRIOS SA"/>
        <s v="DISTRIBUIDORA JORGE MARIO URIBE G SA"/>
        <s v="DISTRISEGURIDAD SERVICIOS Y ACCESORIOS SAS"/>
        <s v="DISTRIVALLES SA"/>
        <s v="DONDE ADQUIRIR VIVIENDA SAS"/>
        <s v="DOTACIONES BLUE MARLIN SAS"/>
        <s v="DOTACIONES Y MADERAS EU"/>
        <s v="DOTACIONES Y SUMINISTROS M y O SAS"/>
        <s v="DRONETOP SAS"/>
        <s v="DRYWALL DISENO Y CONSTRUCCIONES LIVIANAS SAS"/>
        <s v="DRYWALL SUPPLY SAS"/>
        <s v="DUARTE ANGARITA INGENIERIA S A S"/>
        <s v="DUARTE MOSQUERA HUBER"/>
        <s v="DUBILT SAS"/>
        <s v="DURATA SAS"/>
        <s v="DURMAN COLOMBIA SAS"/>
        <s v="DW DE COLOMBIA S.A.S."/>
        <s v="E Y P SOLUCIONES SAS"/>
        <s v="E Y R ESPINOSA Y RESTREPO S A"/>
        <s v="EASY TAXI COLOMBIA SAS"/>
        <s v="EBINGEL SAS"/>
        <s v="ECHEVERRY  CASTRILLON LIBARDO LEON"/>
        <s v="ECOLOGISTICA SAS"/>
        <s v="ECOTECH INGENIERIA SAS "/>
        <s v="EDATEL SA "/>
        <s v="EDGAR HIDALGO CONSTRUCCIONES SAS"/>
        <s v="EDIFICIO CENTRO SANTILLANA P. H"/>
        <s v="EDITORA URBANA LTDA"/>
        <s v="ELECTRICAS DE MEDELLIN COMERCIAL SA"/>
        <s v="ELECTRICAS DE MEDELLIN INGENIERIA Y SERVICIOS SA"/>
        <s v="ELECTRO HIDRAULICA S A"/>
        <s v="ELECTRO INGENIERIAS UPEGUI SAS"/>
        <s v="ELEMENTO ARQUITECTONICO SAS"/>
        <s v="EMGH CONSTRUCCIONES SAS"/>
        <s v="EMPAQUETADURAS Y EMPAQUES SA"/>
        <s v="EMPRESA COLOMBIANA DE CABLES S A"/>
        <s v="EMPRESA DE ACUEDUCTO Y ALCANTARILLADO DE BOGOTA"/>
        <s v="EMPRESA DE ENERGIA DEL QUINDIO SA ESP"/>
        <s v="EMPRESA DE TELECOMUNICACIONES DE BOGOTA S.A ESP"/>
        <s v="EMPRESAS PUBLICAS DE MEDELLIN   ESP"/>
        <s v="EN ALGUN LUGAR SAS"/>
        <s v="ENERGY FOR RENT SAS"/>
        <s v="EQUIEMET SA"/>
        <s v="EQUIPOS AVILA SAS"/>
        <s v="EQUIPOS DE GEOTECNIA Y OBRAS DE INGENIERIA SAS"/>
        <s v="EQUIPOS GLEASON SA"/>
        <s v="EQUIPOS Y EQUIPOS LTDA"/>
        <s v="EQUIPOS Y VIAS SAS"/>
        <s v="EQUIRAV S.A.S"/>
        <s v="EQUITEK INGENIERIA LIMITADA"/>
        <s v="ERGOS COLLECTION SA"/>
        <s v="ESCALA UNO EN UNO SAS"/>
        <s v="ESCOBAR CONSTRUCTORES SAS"/>
        <s v="ESPECIALIDADES TECNICAS INDUSTRIALES SAS"/>
        <s v="ESPEJOS TALIA SAS"/>
        <s v="ESPINOSA CAICEDO HUGO"/>
        <s v="ESPINOSA NINO NESTOR ANIBAL"/>
        <s v="ESTRATEGIAS DOCUMENTALES S A S"/>
        <s v="ESTRATOGIA SAS"/>
        <s v="ESTRUCTURAS CHARRY S A S"/>
        <s v="ESTRUCTURAS JH CONSTRUCCIONES SAS"/>
        <s v="ESTRUCTURAS METALICAS ALZATE SAS"/>
        <s v="ESTRUCTURAS METALICAS CASTILLO S.A.S"/>
        <s v="ESTRUCTURAS METALICAS E INGENIERIA DE COLOMBIA S.A.S."/>
        <s v="ESTRUCTURAS Y CONSTRUCCIONES ESPINOSA Y CIA SCA"/>
        <s v="ESTRUCTURAS Y CONSTRUCCIONES PINO ALVAREZ SAS"/>
        <s v="ESTUCOS Y ACABADOS JR SAS"/>
        <s v="ESTUDIOS TOPOGRAFICOS JG LTDA"/>
        <s v="ESTYMA SA"/>
        <s v="EXCAVACIONES Y TRANSPORTES ARANGO SAS"/>
        <s v="EXCAVAR AM SAS"/>
        <s v="EXPERTOS SEGURIDAD LTDA"/>
        <s v="FABRICA DE CALZADO 70 SA"/>
        <s v="FACELCO SAS"/>
        <s v="FAMOC DEPANEL SA"/>
        <s v="FELOT SA"/>
        <s v="FERNANDEZ Y CIA SA"/>
        <s v="FERREINOX LTDA"/>
        <s v="FERRETERIA BRAND LTDA"/>
        <s v="FERRETERIA FERROVALVULAS SAS"/>
        <s v="FERRETERIA METROPOLIS SAS"/>
        <s v="FERRETERIA SS LTDA"/>
        <s v="FERRETERIA TECNICA SA"/>
        <s v="FERRETERIA UNICA SAS"/>
        <s v="FERRICA SAS"/>
        <s v="FIBRAS BITUMEN Y POLIESTER INTERNATIONAL TRADING SAS"/>
        <s v="FIBRIT S A"/>
        <s v="FIJACIONES Y ANCLAJES MEDELLIN SAS"/>
        <s v="FILTROS Y HERRAMIENTAS SAS FILHER SAS"/>
        <s v="FIRESTOP DE COLOMBIA SAS"/>
        <s v="FIZA S A S"/>
        <s v="FLEISCHMANN COLOMBIA SAS"/>
        <s v="FLEXA INGENIERIA Y REPRESENTACIONES SA"/>
        <s v="FONNSA EMPRESA UNIPERSONAL"/>
        <s v="FONNSA INGENIERIA S.A.S."/>
        <s v="FORMADERAS Y CASETONES WP SAS"/>
        <s v="FOSTER INGENIERIA LTDA"/>
        <s v="FRANKO ARQUITECTURA Y CONSTRUCCION SAS"/>
        <s v="FUNDAEQUIPOS S.A.S."/>
        <s v="FV INGENIERIA ELECTRICA Y COMUNICACIONES S.A.S"/>
        <s v="GAIA TELCOM SUCURSAL COLOMBIA"/>
        <s v="GALLO MEDINA ABOGADOS ASOCIADOS LTDA"/>
        <s v="GARCES PELAEZ LILIANA MARIA"/>
        <s v="GARCIA MOBILIARIOS SAS"/>
        <s v="GAVIRIA CONSTRUCCIONES METALICAS SAS"/>
        <s v="GB CONSTRUCCIONES SAS"/>
        <s v="GCON ARQUITECTOS Y INGENIEROS SAS"/>
        <s v="GEINCAL SAS"/>
        <s v="GENERAL DE EQUIPOS DE COLOMBIA SA"/>
        <s v="GEOEXCAVACIONES Y MAQUINAS SAS"/>
        <s v="GEOMATRIX SAS"/>
        <s v="GEOTECNIA Y CIMENTACIONES SA"/>
        <s v="GISAICO  SA"/>
        <s v="GLOBAL REJILLAS S A S"/>
        <s v="GMG CONSTRUCCIONES CIVILES ESTRUCTURAS Y MONTAJES S.A.S"/>
        <s v="GOMEZ ARBOLEDA FRIO AIRE SAS"/>
        <s v="GOMEZ GIRALDO EVER MAURICIO"/>
        <s v="GOMEZ MARTINEZ JOSE ANTONIO"/>
        <s v="GOMEZ MORALES SAMUEL"/>
        <s v="GOMEZ TORRES JAIME ALBERTO"/>
        <s v="GOMEZ VASQUEZ  VICTOR RAUL"/>
        <s v="GONZALEZ CAMARGO STEFANI ANDREA"/>
        <s v="GONZALEZ DE GUEVARA MARY"/>
        <s v="GONZALEZ GALLON CATALINA"/>
        <s v="GRAJALES RIOS LUCAS"/>
        <s v="GRAMARTE S A S"/>
        <s v="GREEN BUILDING CONSULTING GROUP S EMPRESA MULTINACIONAL ANDINA"/>
        <s v="GRICOL S A"/>
        <s v="GROSSICH VANEGAS JOHN PETER"/>
        <s v="GRUAS Y CAMABAJAS NP SAS"/>
        <s v="GRUPO  SAN PIO SAS"/>
        <s v="GRUPO COFFEE XPRESS SAS"/>
        <s v="GRUPO RISK MANAGEMENT SAS"/>
        <s v="GUIMAR SEGURIDAD INDUSTRIAL SAS"/>
        <s v="GUZMAN RAMIREZ CARLOS MARIO"/>
        <s v="HA OBRAS CIVILES SAS"/>
        <s v="HECATEC LTDA"/>
        <s v="HELM FIDUCIARIA SA"/>
        <s v="HERRERA YEPES HERNAN JAIME"/>
        <s v="HIDROOBRAS SA"/>
        <s v="HIDROSANITARIAS SO SAS"/>
        <s v="HIDROSISTEMAS GIL SAS"/>
        <s v="HOLCIM COLOMBIA SA"/>
        <s v="HOTELES ESTELAR S A"/>
        <s v="HOTELES MS SAS"/>
        <s v="HUERTAS OSPINA JUAN PABLO"/>
        <s v="HYDRO TEC SOLUCIONES HIDRAULICAS LIMITADA"/>
        <s v="HYDROTECH OBRAS CIVILES LTDA"/>
        <s v="I ROJAS CONSTRUCTORA SAS"/>
        <s v="I. H. C SAS INGENIERIA HIDRAULICA Y CIVIL"/>
        <s v="I. R. C. INGENIERIA DE RECONSTRUCCION S. A."/>
        <s v="IBARGUEN ALBORNOZ ELBERT"/>
        <s v="ICMO LIMITADA"/>
        <s v="IDEAS CIVILES SA"/>
        <s v="IMOCOM SA"/>
        <s v="IMPARK S A S"/>
        <s v="IMPODISNAL LTDA"/>
        <s v="IMPORTADORA MEGAEQUIPOS S.A.S."/>
        <s v="IMRECOL SAS"/>
        <s v="IMZ SAS"/>
        <s v="IN RED SAS"/>
        <s v="INBAC LTDA"/>
        <s v="INCOELEC SAS"/>
        <s v="INDURAL SA"/>
        <s v="INDUSTRIAS CRUZ HERMANOS S  A"/>
        <s v="INDUSTRIAS DE ALUMINIO ARQUITECTONICO Y VENTANERIA SA"/>
        <s v="INDUSTRIAS DEL HIERRO SA"/>
        <s v="INDUSTRIAS EL COE S.A.S"/>
        <s v="INDUSTRIAS HACEB SA"/>
        <s v="INDUSTRIAS RI J SAS"/>
        <s v="INDUSTRIAS V8 SAS"/>
        <s v="INFRAESTRUCTURA Y VIVIENDA SA"/>
        <s v="INGEAR PROYECTOS SAS"/>
        <s v="INGECONCRETO SAS"/>
        <s v="INGENIERIA 3D S.A.S"/>
        <s v="INGENIERIA AMBIENTAL Y SANITARIA DE COLOMBIA -IASCOL LTDA"/>
        <s v="INGENIERIA BONILLA GONZALEZ LIMITADA INGEBOMU LTDA"/>
        <s v="INGENIERIA DE AVANZADA GROUP SAS"/>
        <s v="INGENIERIA EN CONDUCCION DE FLUIDOS FLUICON LTDA"/>
        <s v="INGENIERIA UTIL LIMITADA"/>
        <s v="INGENIERIA Y MONTAJES ELECTROMECANICOS S A"/>
        <s v="INGENIERIAS CONSTRUCTORAS CONSTRUIMOS SAS"/>
        <s v="INGENIEROS G F S A S "/>
        <s v="INGENIEROS MECANICOS ASOCIADOS SA"/>
        <s v="INMUNIZADORA DE MADERA DE OCCIDENTE SA"/>
        <s v="INSOS SAS"/>
        <s v="INSTALACIONES FP SAS"/>
        <s v="INSTALACIONES HIDROSANITARIAS CHICA S.A.S."/>
        <s v="INTERNACIONAL FERRETERA SAS"/>
        <s v="INTERNATIONAL ELEVATOR INC"/>
        <s v="INVERPROYECTOS MAGNA SAS"/>
        <s v="INVERSIONES ADOQUIN AR SAS"/>
        <s v="INVERSIONES FAZI BOSTAJANI SAS"/>
        <s v="INVERSIONES IMPRIMA SAS"/>
        <s v="INVERSIONES JORGE GUEVARA S A S"/>
        <s v="INVERSIONES PIZARRO LAVERDE SAS"/>
        <s v="INVERSIONES Y CONSTRUCCIONES DANNY TOBON S.A.S."/>
        <s v="INVERSIONES Y CONSTRUCCIONES RTL SAS"/>
        <s v="IRON MOUNTAIN COLOMBIA SA S"/>
        <s v="ISA VICTORY HOTEL BOUTIQUE S.A.S"/>
        <s v="ISAZA INGENIEROS SAS"/>
        <s v="ISEIN SAS"/>
        <s v="IT Y SECURITY CONSULTORES LTDA"/>
        <s v="IVAN MEJIA BERNAL SAS"/>
        <s v="J V H FERRETERIA LTDA"/>
        <s v="J.J. CANO Y CONSTRUCCIONES S.A.S."/>
        <s v="JC DRYWALL SAS"/>
        <s v="JCV COMPANIA DE CAUCHOS SAS"/>
        <s v="JECSA INGENIERIA Y ACABADOS SAS"/>
        <s v="JJ EDIFICAR SAS"/>
        <s v="JMAV ASOCIADOS SAS  "/>
        <s v="JMV INGENIEROS CONTRATRISTAS LTDA"/>
        <s v="JOINT AND WELDING INGENIEROS LTDA"/>
        <s v="JORGE PADILLA INGENIERIA Y CIA LTDA"/>
        <s v="JOSE TOBAR ARANGO Y CIA LTDA"/>
        <s v="JULIO JAIMES INGENIERIA S A S"/>
        <s v="JURADO  MANTILLA OSCAR"/>
        <s v="JV CONSTRUCCION Y ACABADOS SAS"/>
        <s v="KRINGS COLOMBIA SAS"/>
        <s v="LA CUNA DEL HOGAR SAS"/>
        <s v="LA GALERIA INMOBILIARIA LTDA"/>
        <s v="LA TIENDA DEL TRIPLEX SAS"/>
        <s v="LABORATORIO CLINICO COLMEDICOS IPS SAS"/>
        <s v="LABORATORIOS CONTECON URBAR S.A.S"/>
        <s v="LADRILLERA SAN CRISTOBAL SA"/>
        <s v="LAGOBO DISTRIBUCIONES S.A. L.G.B. S.A."/>
        <s v="LAGUNA DEL CABRERO SAS"/>
        <s v="LAOH CONSTRUCCIONES SAS"/>
        <s v="LAS MALLAS SAS"/>
        <s v="LBB INSTALADORES DE CUBIERTA ESTILO INVERNADERO SAS"/>
        <s v="LITIGIOVIRTUAL PUNTO COM SAS"/>
        <s v="LITOCROMIA LTDA"/>
        <s v="LITOGRAFIA FRANCISCO JARAMILLO V. SAS"/>
        <s v="LOGISTIC PARK SAS"/>
        <s v="LOGISTICA TERRESTRE LIMITADA"/>
        <s v="LONDONO VELEZ GILMA AMPARO"/>
        <s v="LOPE GUARNIZO CESAR"/>
        <s v="LOPEZ GARCIA MARIA ESPERANZA"/>
        <s v="LOPEZ MESA JAIME HUMBERTO"/>
        <s v="LOS VELEZ SAS"/>
        <s v="LR Y BF CONSTRUCTORES SAS"/>
        <s v="LUIS ANCELMO RODRIGUEZ Y CIA LTDA"/>
        <s v="M G M INGENIERIA Y PROYECTOS SA"/>
        <s v="M Y C BARANDAS LTDA"/>
        <s v="MA INGENIEROS CONSTRUCTORES LIMITADA"/>
        <s v="MAAT SOLUCIONES AMBIENTALES S A S"/>
        <s v="MAC SOLUCIONES AMBIENTALES SAS"/>
        <s v="MACCAFERRI DE COLOMBIA LTDA"/>
        <s v="MACROEQUIPOS BOGOTA S.A.S"/>
        <s v="MADERAS DEL TAYRONA SAS"/>
        <s v="MADERATTO MEDELLIN SAS"/>
        <s v="MADRID MUNOZ CARLOS ARTURO"/>
        <s v="MALLA CONSTRUCCIONES SAS"/>
        <s v="MANGUERAS Y SUMINISTROS LTDA"/>
        <s v="MANOSALVA GARCES GUILLERMO DE JESUS"/>
        <s v="MANUFACTURAS DE CEMENTO SA"/>
        <s v="MARCO JAVIER SUAREZ INGENIERIA ESTRUCTURAL SAS"/>
        <s v="MARDEN CONTRUCCIONES SAS"/>
        <s v="MARMOLES Y SERVICIOS SAS"/>
        <s v="MAS CONSTRUCTORES J.S S.A.S."/>
        <s v="MAURICIO CORONADO Y CIA LTDA"/>
        <s v="MAXIASEOS SAS"/>
        <s v="MEDICION VALORACION Y GARANTIA MVG S.A.S"/>
        <s v="MEGAEQUIPOS SA"/>
        <s v="MELEXA S A"/>
        <s v="MENDOZA TORRES ARNALDO VICTOR"/>
        <s v="MENSULA SA"/>
        <s v="METAL ACRILATO SA"/>
        <s v="METAL PAIS SAS"/>
        <s v="METALES Y PERFILES SA"/>
        <s v="METALICAS CIVIL SAS"/>
        <s v="METALICAS EL TUNEL LTDA"/>
        <s v="METALICAS JER SAS"/>
        <s v="METALURGICA CONSTRUCEL COLOMBIA SA"/>
        <s v="METANOX JA SAS"/>
        <s v="METRAL STUDIO S.A.S."/>
        <s v="METROPOLI S A"/>
        <s v="MEXICHEM COLOMBIA SAS"/>
        <s v="MILENIO PC LTDA"/>
        <s v="MIR Y DAL CONSTRUCCIONES SAS"/>
        <s v="MJ INGENIEROS SAS"/>
        <s v="MOBIURBA SAS"/>
        <s v="MOJICA ARENAS GUILLERMO ALFONSO"/>
        <s v="MOLINA   VILLAMIL DEICY ROCIO"/>
        <s v="MONTAJES Y MANTENIMIENTOS DE TORRES SAS"/>
        <s v="MORALES  RUIZ RUBEN ANTONIO"/>
        <s v="MORENO MOLINA INGENIEROS LTDA"/>
        <s v="MOSCOSO PINZON OSWALDO ENRIQUE"/>
        <s v="MP DRYWALL Y ACABADOS SAS"/>
        <s v="MUEBLEIDEAS SA"/>
        <s v="MULTIGASES DE ORIENTE LTDA"/>
        <s v="MULTIMEDIOS PLUS S.A.S."/>
        <s v="MUNDO ALIANZA SA"/>
        <s v="MURCIA MURCIA SA"/>
        <s v="MYA EQUIPOS Y SERVICIOS PARA CONSTRUCCION LTDA"/>
        <s v="MYA GROUP CONCRETOS SAS"/>
        <s v="NARANJO ARIAS HOOVER"/>
        <s v="NEMA INGENIERIA SOCIEDAD POR ACCIONES SIMPLIFICADA"/>
        <s v="NETCOM COLOMBIA LTDA"/>
        <s v="NEUMATICA DEL CARIBE SA"/>
        <s v="NIETO RODRIGUEZ ROBERTO"/>
        <s v="NOGOA CUELLAR ARSENIO"/>
        <s v="NOMADA CONTENEDORES DE COLOMBIA LTDA"/>
        <s v="O G COMUNICACION PUBLICITARIA S A S"/>
        <s v="OBIPROSA COLOMBIA SA"/>
        <s v="OBRAJE SAS"/>
        <s v="OBRAS DE INGENIERIA Y URBANISMO SAS"/>
        <s v="OCTAVIO ARREGOCES INGENIERIA SAS"/>
        <s v="OFICOMCO SAS"/>
        <s v="ORCOB SAS"/>
        <s v="ORGANIZACIÓN FERKATIO SAS"/>
        <s v="ORGANIZACION MADERERA PYP S.A.S."/>
        <s v="ORGANIZACIONES EMPRESARIALES ABIEL SAS"/>
        <s v="OS CONCRETOS SAS"/>
        <s v="OSORIO  VALENCIA FRANK EDWARD"/>
        <s v="OSORIO GIRALDO LIBANIEL"/>
        <s v="OSORIO RAMIREZ LUZ AMPARO"/>
        <s v="OSORIO YANCES MARIA DEL CARMEN"/>
        <s v="OSPINA QUINONES LEONARDO"/>
        <s v="OTILIO NICOLAS MORENO BLANCO LIMITADA"/>
        <s v="OXOHOTEL CARTAGENA SAS"/>
        <s v="P Y H INSTALACIONES ELECTRICAS LTDA"/>
        <s v="PAISAJES Y COLORES SAS"/>
        <s v="PALACIOS OSMA GERARDO"/>
        <s v="PALACIOS RAMIREZ ALDEMAR ENRIQUE"/>
        <s v="PALOMINO CLAVIJO VALERIA DEL SOL"/>
        <s v="PANTOJA ROSALES MAGDA"/>
        <s v="PAPELERIA EL CID S.A.S."/>
        <s v="PAPELERIA Y SERVICIOS SAS"/>
        <s v="PAR VISUAL S DE H"/>
        <s v="PATINO GOMEZ LTDA PAGO LTDA"/>
        <s v="PAVIMENTAR SA"/>
        <s v="PELAEZ FREIDEL ARQUITECTOS SAS"/>
        <s v="PELAEZ GARCIA MATEO"/>
        <s v="PERFOTECNICA S A S"/>
        <s v="PERI SAS"/>
        <s v="PERSONAL EXPRESS"/>
        <s v="PINO VARGAS DANIEL ANDRES"/>
        <s v="PINTURAS BELTRAN RC S.A.S."/>
        <s v="PINTURAS Y YESOS SA"/>
        <s v="PLANI COPIAS SAS"/>
        <s v="PLASTIMEN S.A.S."/>
        <s v="PLOGAS HNOS Y CIA SA"/>
        <s v="POTENCO SAS"/>
        <s v="PRACO DIDACOL S A S"/>
        <s v="PREFABRICADOS CONCRETARTE SAS"/>
        <s v="PREFABRICADOS Y CONSTRUCCIONES PREFACON SAS"/>
        <s v="PRODIASEO S A S"/>
        <s v="PRODUCTOS DE CAUCHO Y LONA SAS"/>
        <s v="PROMOTORA INDUSTRIAL Y MERCANTIL S.A PIM S.A"/>
        <s v="PROYECTAR INGENIERIA LTDA"/>
        <s v="PROYECTAR Y CONSTRUIR OC SAS"/>
        <s v="PROYECTOS ESTRUCTURALES SAS PROESAS"/>
        <s v="PROYECTOS Y CONSTRUCCIONES OR SAS"/>
        <s v="PROYECTOS Y SOLUCIONES SERVICIOS TEMPORALES SAS"/>
        <s v="PROYEN INGENIERIA SAS"/>
        <s v="PVG ARQUITECTOS SAS"/>
        <s v="PZ CONSTRUCTORES SAS"/>
        <s v="QUINTANAR OBRAS CIVILES Y ESTRUCTURAS SAS"/>
        <s v="R Y R LUBRICANTES SA"/>
        <s v="RADIALLLANTAS SAS"/>
        <s v="RADIO ENLACE SAS"/>
        <s v="RAMALZA SAS"/>
        <s v="RAMIREZ GOMEZ JUAN CARLOS"/>
        <s v="RAMIREZ GOMEZ LUIS FERNANDO"/>
        <s v="RCA INGENIEROS CONSTRUCTORES SAS"/>
        <s v="RELIS SAS"/>
        <s v="RENTA EQUIPOS SAS"/>
        <s v="RENTABANOS LTDA"/>
        <s v="RENTAL AIR SAS"/>
        <s v="REPRESENTACIONES RAMIREZ ISAZA SAS"/>
        <s v="REPRESENTACIONES UNIVERSAL ARB SAS"/>
        <s v="RESTREPO VARON ALFREDO"/>
        <s v="REX INGENIERIA S A"/>
        <s v="RIAD SOLUCIONES INDUSTRIALES SAS"/>
        <s v="RIANO CONSTRUCCIONES LTDA"/>
        <s v="RICOH COLOMBIANA SA"/>
        <s v="RIOEQUIPOS SAS"/>
        <s v="RIOS ISAZA LUIS"/>
        <s v="RMT CONSTRUCTORES SAS"/>
        <s v="ROCANEGRA S.A.S."/>
        <s v="RODAR Y RODAR SAS"/>
        <s v="RODRIGUEZ Y LONDONO SA"/>
        <s v="ROLFORMADOS SA"/>
        <s v="ROMERO BOJACA JOSE RAUL"/>
        <s v="ROTOPLAST SA"/>
        <s v="RUA PATINO JOVANY"/>
        <s v="RUBIANO MIRANDA SAID ALBERTO"/>
        <s v="S Y H IMPORTADORES S A S"/>
        <s v="S&amp;M HIDRAULICOS SAS"/>
        <s v="S2R INGENIEROS SA"/>
        <s v="SAFE INSTRUMENTACION SAS"/>
        <s v="SALAZAR OSPINA JHON JAIRO"/>
        <s v="SALGADO  OSMAR ANTONIO"/>
        <s v="SANCHEZ SUAREZ MICHAEL DANNY"/>
        <s v="SANDVIK COLOMBIA SAS"/>
        <s v="SANIN ECHEVERRI LUIS MARIANO"/>
        <s v="SAS CONSTRUCCIONES S.A.S."/>
        <s v="SATTEK SAS"/>
        <s v="SEGURA ESCOBAR MARIA CONSTANZA"/>
        <s v="SEL CONSULTING SAS"/>
        <s v="SEPROMED SAS"/>
        <s v="SER PUNTUAL SAS"/>
        <s v="SERACIS LTDA"/>
        <s v="SERNA  LINA MARIA"/>
        <s v="SERVI GYG SAS"/>
        <s v="SERVICIO ELECTRICO AUTOMOTRIZ ALPUJARRA LTDA"/>
        <s v="SERVICIOS DE FONTANERIA DBL SAS"/>
        <s v="SERVICIOS DE INGENIERIA Y CONSTRUCCIONES SEINC INGENIERIA SAS"/>
        <s v="SERVICIOS INTEGRADOS JGG SAS"/>
        <s v="SERVIFIJACIONES AZ SAS"/>
        <s v="SERVIMANOS INDUSTRIALES LTDA"/>
        <s v="SERVIREFRIAIRE SA"/>
        <s v="SGR ASOCIADOS S.A.S"/>
        <s v="SIKA COLOMBIA SA"/>
        <s v="SIMEX COLOMBIA SAS"/>
        <s v="SIN ESCOMBROS SAS"/>
        <s v="SINDICATO NAL DE LA IND DE LA CONTRUCCION"/>
        <s v="SISTEMAS ESPECIALES DE CONSTRUCCION SAS"/>
        <s v="SOCIEDAD TRANSPORTADORA DE COLOMBIA SA"/>
        <s v="SOCODA SAS"/>
        <s v="SOLARTE NACIONAL DE CONSTRUCCIONES SA"/>
        <s v="SOLDADORES Y MOTORES LTDA"/>
        <s v="SOLETANCHE BACHY CIMAS S A"/>
        <s v="SOLUCIONES ACUSTICAS SAK SAS"/>
        <s v="SOLUCIONES CONSTRUCTIVAS CAMPUZANO SAS"/>
        <s v="SOLUCIONES EN ICOPOR SAS"/>
        <s v="SOLUCIONES GRUAS Y MAQUINARIA SAS"/>
        <s v="SOLUCIONES INTEGRALES UNION SAS"/>
        <s v="SOLUCIONES QUIMICAS Y ARQUITECTONICAS SAS"/>
        <s v="SOLUCIONES URBANAS LFL SAS"/>
        <s v="SOTANO 4 SA"/>
        <s v="SPAZIO Y DESING SAS"/>
        <s v="SPEAL SAS"/>
        <s v="SQ CONSTRUCTORA SAS"/>
        <s v="STAP ANTIOQUIA S.A.S"/>
        <s v="STUDIO AREA 4 S.A.S. "/>
        <s v="SU OPORTUNO SERVICIO LTDA S O S"/>
        <s v="SUELOS Y CIMENTACIONES CIVILES SAS"/>
        <s v="SUMAC LATINOAMERICA SAS"/>
        <s v="SUMATEC SA"/>
        <s v="SUMIMAS S A S"/>
        <s v="SUMINISTROS GENERALES CONASEO S A S"/>
        <s v="SUMINISTROS Y APLICACIONES AMAYA SAS"/>
        <s v="SURTIMARMOL SAS"/>
        <s v="SUSTENTAR SOLUCIONES VERDES SAS"/>
        <s v="TAMAYO JARAMILLO GUSTAVO ADOLFO"/>
        <s v="TECNIFERRETERIA SAS"/>
        <s v="TECNOLOGIA EN ARQUITECTURA E INGENIERIA LTDA"/>
        <s v="TECNOLOGIA EN TOPOGRAFIA SAS"/>
        <s v="TECSA COLOMBIA S A S"/>
        <s v="TECSIN LTDA"/>
        <s v="TELMEX COLOMBIA  S A"/>
        <s v="TERMINACION Y ACABADOS JGP SAS"/>
        <s v="TERMOTECNICA COINDUSTRIAL SA"/>
        <s v="TERNIUM COLOMBIA SAS"/>
        <s v="TERRA ACABADOS ESPECIALIZADOS SAS"/>
        <s v="TG Y TECNOLOGIA CONSTRUCTIVA EU"/>
        <s v="TIENDAS SA"/>
        <s v="TOXEMENT SA"/>
        <s v="TRANSFORMACIONES GREEN GROUP SAS"/>
        <s v="TRANSGAVIRIA LTDA"/>
        <s v="TRANSPORTE COMERCIAL LA ESTRELLA SAS"/>
        <s v="TRANSPORTE Y CONSTRUCCIONES DUQUE SAS"/>
        <s v="TRANSPORTES METROPLUS S.A.S"/>
        <s v="TRANSPORTES MONTEJO LTDA"/>
        <s v="TRANSPORTES MONTOYA SAS"/>
        <s v="TRES VP SAS"/>
        <s v="TREVIGALANTE S A"/>
        <s v="UNE EPM TELECOMUNICACIONES SA"/>
        <s v="UNIDAD RESIDENCIAL CITTE PH"/>
        <s v="UNION TEMPORAL PP MORROGACHO"/>
        <s v="UNISPAN COLOMBIA SA"/>
        <s v="URBANIZACION HACIENDA VALLE REAL P.H. (PRIMERA ETAPA)"/>
        <s v="URBANIZADORA ATALAYA SAS"/>
        <s v="URIBE MONTOYA TATIANA "/>
        <s v="URICOECHEA BORRERO MAURICIO"/>
        <s v="V Y S COMERCIAL LIMITADA"/>
        <s v="VARGAS TORRES JOSE ANTONIO"/>
        <s v="VENTANAR SAS"/>
        <s v="VERGARA FH CONSTRUCCIONES SAS"/>
        <s v="VIAS SA"/>
        <s v="VIDYCOM LTDA"/>
        <s v="VIGOVA CONSTRUCCIONES SAS"/>
        <s v="VINICOL BOMBEOS S.A.S"/>
        <s v="VINNURETTI ABOGADOS SAS"/>
        <s v="VITTORIA IN CRISTO INGENIERIA Y CONSTRUCCION SAS"/>
        <s v="VOLQUETAS MAQUINARIA Y CONSTRUCCION LTDA"/>
        <s v="VRC INGENIERIA LTDA"/>
        <s v="VT INGEQUIPOS LTDA"/>
        <s v="W.V.R. INGENIERIA SAS"/>
        <s v="WG ALTURAS Y SALUD OCUPACIONAL SAS"/>
        <s v="WILLIAM GARZON SAS  "/>
        <s v="WILLIAM HORACION CASTAÑO VELASQUEZ"/>
        <s v="WISE STREAM S A S  "/>
        <s v="YUSTY PARRA ULISES"/>
      </sharedItems>
    </cacheField>
    <cacheField name="Nit o Cédula de Ciudadanía" numFmtId="49">
      <sharedItems count="1319">
        <s v="98527417"/>
        <s v="79948336"/>
        <s v="1100688604"/>
        <s v="10184731"/>
        <s v="1044100613"/>
        <s v="1128407081"/>
        <s v="1020468450"/>
        <s v="71583785"/>
        <s v="1214722530"/>
        <s v="1041326949"/>
        <s v="1038333183"/>
        <s v="93411082"/>
        <s v="4132589"/>
        <s v="15528241"/>
        <s v="42872195"/>
        <s v="8402580"/>
        <s v="3455206"/>
        <s v="70131903"/>
        <s v="89001286"/>
        <s v="43202383"/>
        <s v="3349585"/>
        <s v="8355907"/>
        <s v="80177665"/>
        <s v="8150847"/>
        <s v="1052946248"/>
        <s v="1065850398"/>
        <s v="91176227"/>
        <s v="79159272"/>
        <s v="43597230"/>
        <s v="71583214"/>
        <s v="1039453911"/>
        <s v="1037580652"/>
        <s v="70125415"/>
        <s v="1017165378"/>
        <s v="71312126"/>
        <s v="1152690348"/>
        <s v="71631556"/>
        <s v="1017141238"/>
        <s v="98505823"/>
        <s v="3603041"/>
        <s v="1098668048"/>
        <s v="1039454898"/>
        <s v="19412188"/>
        <s v="1127383473"/>
        <s v="71385507"/>
        <s v="79618515"/>
        <s v="71000973"/>
        <s v="1007579095"/>
        <s v="79161748"/>
        <s v="98537381"/>
        <s v="1063288422"/>
        <s v="43271746"/>
        <s v="70551684"/>
        <s v="1152195379"/>
        <s v="98517598"/>
        <s v="71875861"/>
        <s v="1013587218"/>
        <s v="2774443"/>
        <s v="98646659"/>
        <s v="1017217653"/>
        <s v="1026146549"/>
        <s v="1020436406"/>
        <s v="1098753076"/>
        <s v="71592696"/>
        <s v="77161883"/>
        <s v="53026136"/>
        <s v="80020569"/>
        <s v="1020447591"/>
        <s v="1020453529"/>
        <s v="8356696"/>
        <s v="43568633"/>
        <s v="73214579"/>
        <s v="71172786"/>
        <s v="11802374"/>
        <s v="12458200"/>
        <s v="71727507"/>
        <s v="52979042"/>
        <s v="71629931"/>
        <s v="70631061"/>
        <s v="1022933169"/>
        <s v="1152194994"/>
        <s v="79369190"/>
        <s v="43731322"/>
        <s v="10035351"/>
        <s v="71727629"/>
        <s v="15334665"/>
        <s v="71762162"/>
        <s v="43167078"/>
        <s v="88240581"/>
        <s v="1128440878"/>
        <s v="1098637733"/>
        <s v="71023247"/>
        <s v="1020413346"/>
        <s v="98644947"/>
        <s v="1128421027"/>
        <s v="42787402"/>
        <s v="19422227"/>
        <s v="1003398339"/>
        <s v="3529239"/>
        <s v="70720635"/>
        <s v="15524463"/>
        <s v="1030593235"/>
        <s v="71982355"/>
        <s v="73007273"/>
        <s v="1143366781"/>
        <s v="71631307"/>
        <s v="7221407"/>
        <s v="91509594"/>
        <s v="19134731"/>
        <s v="79353530"/>
        <s v="35198260"/>
        <s v="3572915"/>
        <s v="21812477"/>
        <s v="52931285"/>
        <s v="98772834"/>
        <s v="13072535"/>
        <s v="3227610"/>
        <s v="1047401795"/>
        <s v="1017206146"/>
        <s v="1152209061"/>
        <s v="9731017"/>
        <s v="4899234"/>
        <s v="70161839"/>
        <s v="1147935082"/>
        <s v="71003974"/>
        <s v="1002187604"/>
        <s v="78749673"/>
        <s v="79700476"/>
        <s v="71639674"/>
        <s v="98558963"/>
        <s v="43088072"/>
        <s v="1128447862"/>
        <s v="1128439288"/>
        <s v="98633960"/>
        <s v="98716401"/>
        <s v="71000262"/>
        <s v="1094912786"/>
        <s v="52866654"/>
        <s v="98540440"/>
        <s v="43866367"/>
        <s v="71339486"/>
        <s v="15386502"/>
        <s v="2691051"/>
        <s v="3563730"/>
        <s v="53907219"/>
        <s v="8465579"/>
        <s v="15676696"/>
        <s v="70120224"/>
        <s v="1022400797"/>
        <s v="19400859"/>
        <s v="98715953"/>
        <s v="15454061"/>
        <s v="70730463"/>
        <s v="7061105"/>
        <s v="43550691"/>
        <s v="71718532"/>
        <s v="5632660"/>
        <s v="43090398"/>
        <s v="9177341"/>
        <s v="43595880"/>
        <s v="16077966"/>
        <s v="15427793"/>
        <s v="51625836"/>
        <s v="3556291"/>
        <s v="1017197350"/>
        <s v="1020456227"/>
        <s v="1128446251"/>
        <s v="15428035"/>
        <s v="39184712"/>
        <s v="79739764"/>
        <s v="1037576286"/>
        <s v="71117229"/>
        <s v="1036782099"/>
        <s v="8412956"/>
        <s v="71639189"/>
        <s v="70754487"/>
        <s v="70329505"/>
        <s v="52431257"/>
        <s v="1036607788"/>
        <s v="16074073"/>
        <s v="1089802600"/>
        <s v="1017260592"/>
        <s v="70528929"/>
        <s v="1036662609"/>
        <s v="8408189"/>
        <s v="1143962108"/>
        <s v="70855201"/>
        <s v="1039458826"/>
        <s v="13541843"/>
        <s v="1117519373"/>
        <s v="1035859476"/>
        <s v="70380447"/>
        <s v="98667307"/>
        <s v="70435135"/>
        <s v="57300168"/>
        <s v="71660439"/>
        <s v="70411134"/>
        <s v="71690510"/>
        <s v="52818446"/>
        <s v="71617700"/>
        <s v="1042062345"/>
        <s v="98458127"/>
        <s v="4527910"/>
        <s v="778579"/>
        <s v="70161236"/>
        <s v="1024495733"/>
        <s v="1152439182"/>
        <s v="70086451"/>
        <s v="72212334"/>
        <s v="15482822"/>
        <s v="73570432"/>
        <s v="1036623714"/>
        <s v="1041533975"/>
        <s v="1053816293"/>
        <s v="79718156"/>
        <s v="98664066"/>
        <s v="1022094651"/>
        <s v="10247736"/>
        <s v="1035864137"/>
        <s v="1058817493"/>
        <s v="1045019625"/>
        <s v="98461984"/>
        <s v="30230834"/>
        <s v="21448002"/>
        <s v="43093419"/>
        <s v="32298409"/>
        <s v="70630748"/>
        <s v="1037579135"/>
        <s v="43037791"/>
        <s v="1028003851"/>
        <s v="1037603185"/>
        <s v="1036337723"/>
        <s v="1042762956"/>
        <s v="1094933494"/>
        <s v="71053693"/>
        <s v="70576086"/>
        <s v="71388995"/>
        <s v="42898378"/>
        <s v="8012800"/>
        <s v="8408302"/>
        <s v="21838590"/>
        <s v="43814880"/>
        <s v="11440823"/>
        <s v="10267183"/>
        <s v="1152437406"/>
        <s v="93408139"/>
        <s v="71680527"/>
        <s v="71642352"/>
        <s v="1023722789"/>
        <s v="17689306"/>
        <s v="1094895989"/>
        <s v="1096194578"/>
        <s v="71786183"/>
        <s v="1003196612"/>
        <s v="8358187"/>
        <s v="1032070786"/>
        <s v="70579024"/>
        <s v="70108947"/>
        <s v="10184107"/>
        <s v="1037588108"/>
        <s v="80417661"/>
        <s v="11201072"/>
        <s v="98772093"/>
        <s v="8151491"/>
        <s v="71633571"/>
        <s v="94461978"/>
        <s v="43565201"/>
        <s v="80029016"/>
        <s v="86046244"/>
        <s v="70126020"/>
        <s v="43907868"/>
        <s v="79950455"/>
        <s v="53014089"/>
        <s v="32472977"/>
        <s v="71661804"/>
        <s v="50916532"/>
        <s v="39176911"/>
        <s v="21863603"/>
        <s v="3521250"/>
        <s v="70926412"/>
        <s v="96331466"/>
        <s v="1046667660"/>
        <s v="73135775"/>
        <s v="98713994"/>
        <s v="43211800"/>
        <s v="38144600"/>
        <s v="1003713192"/>
        <s v="1118540373"/>
        <s v="11935874"/>
        <s v="19344637"/>
        <s v="71638486"/>
        <s v="11635269"/>
        <s v="4839995"/>
        <s v="43254798"/>
        <s v="1045438138"/>
        <s v="1094921696"/>
        <s v="1068583844"/>
        <s v="78115923"/>
        <s v="70031365"/>
        <s v="70162580"/>
        <s v="73197063"/>
        <s v="3414811"/>
        <s v="74379560"/>
        <s v="15402915"/>
        <s v="94462222"/>
        <s v="71379163"/>
        <s v="70952619"/>
        <s v="98643120"/>
        <s v="8357356"/>
        <s v="1023861320"/>
        <s v="1214718372"/>
        <s v="71597389"/>
        <s v="70756823"/>
        <s v="71055499"/>
        <s v="71752777"/>
        <s v="1020448723"/>
        <s v="1037072027"/>
        <s v="3538250"/>
        <s v="79429469"/>
        <s v="15378425"/>
        <s v="15532490"/>
        <s v="71621278"/>
        <s v="15540057"/>
        <s v="43842857"/>
        <s v="43268096"/>
        <s v="71658169"/>
        <s v="10925396"/>
        <s v="1037599934"/>
        <s v="15403623"/>
        <s v="71638961"/>
        <s v="4805776"/>
        <s v="1017159364"/>
        <s v="1077444636"/>
        <s v="1003933185"/>
        <s v="79282484"/>
        <s v="3894896"/>
        <s v="43530867"/>
        <s v="80136046"/>
        <s v="71612362"/>
        <s v="1033740007"/>
        <s v="15389095"/>
        <s v="79538022"/>
        <s v="4827173"/>
        <s v="21947877"/>
        <s v="71257515"/>
        <s v="71975132"/>
        <s v="73082859"/>
        <s v="70131645"/>
        <s v="43400913"/>
        <s v="43220964"/>
        <s v="98566862"/>
        <s v="79702940"/>
        <s v="51845104"/>
        <s v="43097643"/>
        <s v="71778594"/>
        <s v="80087374"/>
        <s v="71256964"/>
        <s v="52527451"/>
        <s v="71662121"/>
        <s v="98494123"/>
        <s v="1037647398"/>
        <s v="91245135"/>
        <s v="16790645"/>
        <s v="1073322670"/>
        <s v="8433810"/>
        <s v="43165925"/>
        <s v="1037579654"/>
        <s v="71905875"/>
        <s v="18394843"/>
        <s v="1036394485"/>
        <s v="43910157"/>
        <s v="1082850907"/>
        <s v="79840054"/>
        <s v="15444279"/>
        <s v="43046385"/>
        <s v="71615272"/>
        <s v="70048802"/>
        <s v="43668495"/>
        <s v="42878935"/>
        <s v="43615530"/>
        <s v="75096399"/>
        <s v="1039454080"/>
        <s v="79293624"/>
        <s v="11796035"/>
        <s v="78296673"/>
        <s v="1054988984"/>
        <s v="71319043"/>
        <s v="1020404096"/>
        <s v="1148450027"/>
        <s v="79751907"/>
        <s v="1022356033"/>
        <s v="15438186"/>
        <s v="98490393"/>
        <s v="43753585"/>
        <s v="3482314"/>
        <s v="41930988"/>
        <s v="52761759"/>
        <s v="52068133"/>
        <s v="1028007023"/>
        <s v="11406607"/>
        <s v="4472708"/>
        <s v="42896119"/>
        <s v="1047374272"/>
        <s v="1085171775"/>
        <s v="9774666"/>
        <s v="1014210739"/>
        <s v="28544299"/>
        <s v="1014226037"/>
        <s v="32104529"/>
        <s v="3486338"/>
        <s v="3486342"/>
        <s v="8416409"/>
        <s v="43528615"/>
        <s v="1152454375"/>
        <s v="1038212416"/>
        <s v="28588628"/>
        <s v="98552844"/>
        <s v="16135324"/>
        <s v="60253321"/>
        <s v="70632895"/>
        <s v="75059982"/>
        <s v="1036394967"/>
        <s v="71759064"/>
        <s v="1037751493"/>
        <s v="79916995"/>
        <s v="70569025"/>
        <s v="1216720130"/>
        <s v="98711568"/>
        <s v="4811712"/>
        <s v="98765196"/>
        <s v="43612103"/>
        <s v="25279053"/>
        <s v="1066743606"/>
        <s v="43877160"/>
        <s v="71316709"/>
        <s v="43453413"/>
        <s v="77131435"/>
        <s v="1020739288"/>
        <s v="43039570"/>
        <s v="1013557483"/>
        <s v="3250947"/>
        <s v="1001669715"/>
        <s v="71577192"/>
        <s v="1128439874"/>
        <s v="71877841"/>
        <s v="52705878"/>
        <s v="1051442919"/>
        <s v="70526040"/>
        <s v="70330485"/>
        <s v="1017149971"/>
        <s v="71718444"/>
        <s v="32104856"/>
        <s v="1037624653"/>
        <s v="24369436"/>
        <s v="71192293"/>
        <s v="70132081"/>
        <s v="71710312"/>
        <s v="43038537"/>
        <s v="1040182442"/>
        <s v="1002147704"/>
        <s v="1039087952"/>
        <s v="1097393662"/>
        <s v="91212740"/>
        <s v="1032434144"/>
        <s v="1037646608"/>
        <s v="15286681"/>
        <s v="1020417590"/>
        <s v="71023208"/>
        <s v="1037670649"/>
        <s v="10200379"/>
        <s v="43633136"/>
        <s v="43813856"/>
        <s v="1035224813"/>
        <s v="75106907"/>
        <s v="1057411694"/>
        <s v="15435304"/>
        <s v="1032071413"/>
        <s v="8460482"/>
        <s v="43585873"/>
        <s v="1152209557"/>
        <s v="1036645471"/>
        <s v="70564417"/>
        <s v="70569068"/>
        <s v="70434373"/>
        <s v="98559641"/>
        <s v="1039596649"/>
        <s v="39327589"/>
        <s v="1152446437"/>
        <s v="79436981"/>
        <s v="52817809"/>
        <s v="98487859"/>
        <s v="92448013"/>
        <s v="1128397446"/>
        <s v="98772652"/>
        <s v="70541070"/>
        <s v="16078260"/>
        <s v="1045489962"/>
        <s v="1020765925"/>
        <s v="1035862038"/>
        <s v="1045434893"/>
        <s v="71698718"/>
        <s v="98344495"/>
        <s v="747948"/>
        <s v="1042763211"/>
        <s v="1045508475"/>
        <s v="71675481"/>
        <s v="98525771"/>
        <s v="1214743140"/>
        <s v="1152185966"/>
        <s v="13255453"/>
        <s v="1039462885"/>
        <s v="1017145828"/>
        <s v="1038406860"/>
        <s v="1047431558"/>
        <s v="1047444673"/>
        <s v="890900286"/>
        <s v="800197268"/>
        <s v="890980807"/>
        <s v="890905211"/>
        <s v="890907317"/>
        <s v="890980331"/>
        <s v="899999034"/>
        <s v="899999086"/>
        <s v="800155413"/>
        <s v="860531315"/>
        <s v="860035827"/>
        <s v="860007335"/>
        <s v="860034594"/>
        <s v="860034313"/>
        <s v="860002964"/>
        <s v="890300279"/>
        <s v="860050750"/>
        <s v="860007738"/>
        <s v="890903938"/>
        <s v="890903937"/>
        <s v="890904815"/>
        <s v="70067751"/>
        <s v="15424311"/>
        <s v="70562470"/>
        <s v="42873681"/>
        <s v="43000407"/>
        <s v="42981263"/>
        <s v="42878412"/>
        <s v="39432350"/>
        <s v="43090910"/>
        <s v="42884175"/>
        <s v="8285126"/>
        <s v="8213556"/>
        <s v="900035545"/>
        <s v="71754007"/>
        <s v="43741108"/>
        <s v="8242524"/>
        <s v="890939950"/>
        <s v="43222170"/>
        <s v="3405008"/>
        <s v="21404630"/>
        <s v="3309108"/>
        <s v="42877177"/>
        <s v="32336978"/>
        <s v="32492658"/>
        <s v="8346811"/>
        <s v="900176945"/>
        <s v="890907848"/>
        <s v="900736786"/>
        <s v="900118617"/>
        <s v="900527830"/>
        <s v="830047489"/>
        <s v="900178199"/>
        <s v="800230166"/>
        <s v="800042522"/>
        <s v="900941680"/>
        <s v="900570383"/>
        <s v="900623471"/>
        <s v="800226360"/>
        <s v="830068504"/>
        <s v="900037413"/>
        <s v="811000298"/>
        <s v="830107198"/>
        <s v="900369247"/>
        <s v="817001039"/>
        <s v="900611568"/>
        <s v="900501869"/>
        <s v="830137932"/>
        <s v="890919267"/>
        <s v="900126869"/>
        <s v="860032550"/>
        <s v="830066664"/>
        <s v="900449415"/>
        <s v="860000054"/>
        <s v="890901876"/>
        <s v="890907841"/>
        <s v="801001540"/>
        <s v="890900221"/>
        <s v="890900293"/>
        <s v="901020096"/>
        <s v="900401273"/>
        <s v="900306018"/>
        <s v="900340064"/>
        <s v="811022121"/>
        <s v="900698998"/>
        <s v="15320731"/>
        <s v="900983069"/>
        <s v="900184238"/>
        <s v="900560601"/>
        <s v="900669513"/>
        <s v="900396076"/>
        <s v="830512658"/>
        <s v="900013239"/>
        <s v="79252328"/>
        <s v="900214218"/>
        <s v="900110566"/>
        <s v="70431751"/>
        <s v="8151285"/>
        <s v="900627986"/>
        <s v="830101419"/>
        <s v="1037613017"/>
        <s v="71694381"/>
        <s v="890806999"/>
        <s v="900361140"/>
        <s v="800254289"/>
        <s v="901105701"/>
        <s v="890907393"/>
        <s v="900060495"/>
        <s v="890913379"/>
        <s v="900749812"/>
        <s v="800192020"/>
        <s v="800011268"/>
        <s v="860450048"/>
        <s v="890900240"/>
        <s v="900301056"/>
        <s v="811026023"/>
        <s v="860534244"/>
        <s v="860045752"/>
        <s v="800229327"/>
        <s v="900506098"/>
        <s v="900671762"/>
        <s v="800153003"/>
        <s v="900912581"/>
        <s v="900427491"/>
        <s v="901036564"/>
        <s v="20737085"/>
        <s v="900782194"/>
        <s v="830081189"/>
        <s v="900064268"/>
        <s v="900263317"/>
        <s v="900595797"/>
        <s v="811020234"/>
        <s v="900718688"/>
        <s v="800112061"/>
        <s v="900619928"/>
        <s v="32506252"/>
        <s v="98703396"/>
        <s v="8033693"/>
        <s v="900689828"/>
        <s v="900445456"/>
        <s v="900725730"/>
        <s v="890300431"/>
        <s v="19374769"/>
        <s v="900878653"/>
        <s v="811044279"/>
        <s v="10535095"/>
        <s v="890900841"/>
        <s v="811034480"/>
        <s v="900413864"/>
        <s v="890900854"/>
        <s v="811045189"/>
        <s v="900252600"/>
        <s v="860024452"/>
        <s v="79230504"/>
        <s v="802001704"/>
        <s v="890931636"/>
        <s v="890940445"/>
        <s v="900683853"/>
        <s v="900077601"/>
        <s v="890937010"/>
        <s v="811046892"/>
        <s v="900321758"/>
        <s v="79394512"/>
        <s v="900817641"/>
        <s v="832003816"/>
        <s v="800056670"/>
        <s v="900141314"/>
        <s v="900555836"/>
        <s v="811033997"/>
        <s v="890100251"/>
        <s v="860002523"/>
        <s v="812000025"/>
        <s v="800022450"/>
        <s v="801001676"/>
        <s v="800104260"/>
        <s v="900231237"/>
        <s v="811027999"/>
        <s v="900383501"/>
        <s v="900328932"/>
        <s v="811013959"/>
        <s v="800042488"/>
        <s v="80264062"/>
        <s v="890923681"/>
        <s v="800145360"/>
        <s v="900687519"/>
        <s v="900582365"/>
        <s v="900251342"/>
        <s v="900754439"/>
        <s v="900552218"/>
        <s v="830037248"/>
        <s v="900466799"/>
        <s v="830114921"/>
        <s v="830122566"/>
        <s v="900361316"/>
        <s v="890907681"/>
        <s v="900111779"/>
        <s v="900887603"/>
        <s v="900570382"/>
        <s v="830512776"/>
        <s v="900420787"/>
        <s v="830087171"/>
        <s v="860070374"/>
        <s v="890932579"/>
        <s v="890900148"/>
        <s v="900009495"/>
        <s v="890903407"/>
        <s v="800153993"/>
        <s v="890925394"/>
        <s v="860077014"/>
        <s v="800046874"/>
        <s v="900686590"/>
        <s v="860036365"/>
        <s v="900849103"/>
        <s v="830001584"/>
        <s v="830071114"/>
        <s v="900852054"/>
        <s v="890929951"/>
        <s v="900346689"/>
        <s v="900140447"/>
        <s v="900431109"/>
        <s v="811011165"/>
        <s v="830510471"/>
        <s v="890911431"/>
        <s v="800023162"/>
        <s v="900263641"/>
        <s v="900812690"/>
        <s v="900764844"/>
        <s v="900751754"/>
        <s v="900788474"/>
        <s v="900499838"/>
        <s v="830141673"/>
        <s v="900373428"/>
        <s v="900376184"/>
        <s v="900768511"/>
        <s v="900225009"/>
        <s v="900262732"/>
        <s v="900872522"/>
        <s v="900661172"/>
        <s v="819001468"/>
        <s v="900601641"/>
        <s v="900968702"/>
        <s v="900380070"/>
        <s v="900654310"/>
        <s v="900492510"/>
        <s v="900394600"/>
        <s v="900910945"/>
        <s v="890922447"/>
        <s v="900637792"/>
        <s v="900573962"/>
        <s v="900351397"/>
        <s v="900861600"/>
        <s v="900652246"/>
        <s v="900859118"/>
        <s v="900608734"/>
        <s v="900862253"/>
        <s v="900263024"/>
        <s v="900533406"/>
        <s v="900900857"/>
        <s v="900341635"/>
        <s v="900743515"/>
        <s v="900647988"/>
        <s v="900604062"/>
        <s v="900869260"/>
        <s v="900714546"/>
        <s v="900042741"/>
        <s v="811026191"/>
        <s v="800207150"/>
        <s v="830133191"/>
        <s v="900495597"/>
        <s v="900773197"/>
        <s v="900858017"/>
        <s v="830133501"/>
        <s v="860031361"/>
        <s v="800171121"/>
        <s v="830112154"/>
        <s v="890905022"/>
        <s v="830512166"/>
        <s v="900658905"/>
        <s v="890904713"/>
        <s v="4805724"/>
        <s v="860001899"/>
        <s v="830084039"/>
        <s v="890910933"/>
        <s v="811016935"/>
        <s v="900339121"/>
        <s v="1018440843"/>
        <s v="830000818"/>
        <s v="900369789"/>
        <s v="900273115"/>
        <s v="900492306"/>
        <s v="900406309"/>
        <s v="900208659"/>
        <s v="71624408"/>
        <s v="900159955"/>
        <s v="900872962"/>
        <s v="900378719"/>
        <s v="890923482"/>
        <s v="900034902"/>
        <s v="800078122"/>
        <s v="860512728"/>
        <s v="70567211"/>
        <s v="901086346"/>
        <s v="900631162"/>
        <s v="805006014"/>
        <s v="900522432"/>
        <s v="830142490"/>
        <s v="800209893"/>
        <s v="830055137"/>
        <s v="890926156"/>
        <s v="800215509"/>
        <s v="900689899"/>
        <s v="811014232"/>
        <s v="900375666"/>
        <s v="811041877"/>
        <s v="900196531"/>
        <s v="900964441"/>
        <s v="901064086"/>
        <s v="901073465"/>
        <s v="830512163"/>
        <s v="900008244"/>
        <s v="91363371"/>
        <s v="900202214"/>
        <s v="890939027"/>
        <s v="800033159"/>
        <s v="900621622"/>
        <s v="900790889"/>
        <s v="800223144"/>
        <s v="900610585"/>
        <s v="800057319"/>
        <s v="7531209"/>
        <s v="900024398"/>
        <s v="900376632"/>
        <s v="890905065"/>
        <s v="900874132"/>
        <s v="890938413"/>
        <s v="800229663"/>
        <s v="900482757"/>
        <s v="890906413"/>
        <s v="860513276"/>
        <s v="800013617"/>
        <s v="811012835"/>
        <s v="901048613"/>
        <s v="890915475"/>
        <s v="860002291"/>
        <s v="899999094"/>
        <s v="800052640"/>
        <s v="899999115"/>
        <s v="890904996"/>
        <s v="900740840"/>
        <s v="900635950"/>
        <s v="900260011"/>
        <s v="900782455"/>
        <s v="900512882"/>
        <s v="890903475"/>
        <s v="800032189"/>
        <s v="811031999"/>
        <s v="900679556"/>
        <s v="900275146"/>
        <s v="830043710"/>
        <s v="900647732"/>
        <s v="900479981"/>
        <s v="900260324"/>
        <s v="900492828"/>
        <s v="2841458"/>
        <s v="79542726"/>
        <s v="900030197"/>
        <s v="900650581"/>
        <s v="900687855"/>
        <s v="900461747"/>
        <s v="900659424"/>
        <s v="900664672"/>
        <s v="900809508"/>
        <s v="900189831"/>
        <s v="900408394"/>
        <s v="900869312"/>
        <s v="830071995"/>
        <s v="800014246"/>
        <s v="900893948"/>
        <s v="900787851"/>
        <s v="800010866"/>
        <s v="890904603"/>
        <s v="811001599"/>
        <s v="860033419"/>
        <s v="890900691"/>
        <s v="890901484"/>
        <s v="800224617"/>
        <s v="830109420"/>
        <s v="890928960"/>
        <s v="802004266"/>
        <s v="890935430"/>
        <s v="890900490"/>
        <s v="890926280"/>
        <s v="900824956"/>
        <s v="900231659"/>
        <s v="860350320"/>
        <s v="900873967"/>
        <s v="800245024"/>
        <s v="900466260"/>
        <s v="860450913"/>
        <s v="900405835"/>
        <s v="900024867"/>
        <s v="900089489"/>
        <s v="901071517"/>
        <s v="900448599"/>
        <s v="800040736"/>
        <s v="900688711"/>
        <s v="830037318"/>
        <s v="900720554"/>
        <s v="900178217"/>
        <s v="800092084"/>
        <s v="42790381"/>
        <s v="900374581"/>
        <s v="900723693"/>
        <s v="900997383"/>
        <s v="900544169"/>
        <s v="900714255"/>
        <s v="860002576"/>
        <s v="900301961"/>
        <s v="800021390"/>
        <s v="800184582"/>
        <s v="890917464"/>
        <s v="900781919"/>
        <s v="900684175"/>
        <s v="890929416"/>
        <s v="71752192"/>
        <s v="80423810"/>
        <s v="4470351"/>
        <s v="70925302"/>
        <s v="71607241"/>
        <s v="1030640292"/>
        <s v="41519957"/>
        <s v="43614504"/>
        <s v="7526543"/>
        <s v="900396978"/>
        <s v="900508677"/>
        <s v="830092830"/>
        <s v="79649655"/>
        <s v="900490538"/>
        <s v="800061228"/>
        <s v="900779895"/>
        <s v="900328329"/>
        <s v="800128989"/>
        <s v="1121829512"/>
        <s v="900776894"/>
        <s v="900168772"/>
        <s v="800141021"/>
        <s v="71394143"/>
        <s v="800102109"/>
        <s v="900653120"/>
        <s v="900407962"/>
        <s v="860009808"/>
        <s v="890304099"/>
        <s v="900241172"/>
        <s v="79457937"/>
        <s v="900242393"/>
        <s v="811037915"/>
        <s v="901026179"/>
        <s v="830038515"/>
        <s v="802014404"/>
        <s v="82382202"/>
        <s v="800078011"/>
        <s v="811001550"/>
        <s v="860003168"/>
        <s v="800170552"/>
        <s v="900091072"/>
        <s v="900347559"/>
        <s v="890929319"/>
        <s v="900714070"/>
        <s v="900306304"/>
        <s v="900214565"/>
        <s v="811006250"/>
        <s v="890900402"/>
        <s v="860051447"/>
        <s v="811029147"/>
        <s v="890940621"/>
        <s v="900440192"/>
        <s v="890900281"/>
        <s v="811038400"/>
        <s v="800132297"/>
        <s v="900023539"/>
        <s v="900731239"/>
        <s v="811033850"/>
        <s v="900379872"/>
        <s v="830083309"/>
        <s v="860062831"/>
        <s v="900833633"/>
        <s v="800180298"/>
        <s v="811022858"/>
        <s v="890926257"/>
        <s v="900268569"/>
        <s v="800063815"/>
        <s v="890907480"/>
        <s v="800237463"/>
        <s v="900926096"/>
        <s v="900641774"/>
        <s v="900863698"/>
        <s v="800170737"/>
        <s v="860002838"/>
        <s v="900393754"/>
        <s v="900346627"/>
        <s v="900433187"/>
        <s v="900237741"/>
        <s v="900984029"/>
        <s v="900707198"/>
        <s v="900995317"/>
        <s v="901050694"/>
        <s v="860054781"/>
        <s v="900554485"/>
        <s v="900479589"/>
        <s v="900354553"/>
        <s v="811031833"/>
        <s v="900817906"/>
        <s v="830114448"/>
        <s v="900648635"/>
        <s v="900250057"/>
        <s v="900227486"/>
        <s v="900741383"/>
        <s v="900673713"/>
        <s v="900751003"/>
        <s v="800095951"/>
        <s v="811040060"/>
        <s v="830067636"/>
        <s v="890910251"/>
        <s v="900682301"/>
        <s v="89007942"/>
        <s v="900710975"/>
        <s v="900599495"/>
        <s v="900488953"/>
        <s v="830006392"/>
        <s v="800087652"/>
        <s v="800049104"/>
        <s v="830043424"/>
        <s v="890921192"/>
        <s v="800135342"/>
        <s v="900880201"/>
        <s v="900504401"/>
        <s v="890927428"/>
        <s v="900640758"/>
        <s v="900158114"/>
        <s v="800094506"/>
        <s v="890921111"/>
        <s v="900570152"/>
        <s v="900211778"/>
        <s v="43554428"/>
        <s v="7527681"/>
        <s v="51731456"/>
        <s v="8304821"/>
        <s v="890922078"/>
        <s v="900869687"/>
        <s v="830021846"/>
        <s v="830072857"/>
        <s v="900350607"/>
        <s v="900088458"/>
        <s v="900162510"/>
        <s v="900434796"/>
        <s v="900237659"/>
        <s v="900491746"/>
        <s v="860079048"/>
        <s v="900450471"/>
        <s v="8243866"/>
        <s v="900932343"/>
        <s v="830507807"/>
        <s v="4079073"/>
        <s v="860003012"/>
        <s v="900475334"/>
        <s v="900690100"/>
        <s v="800026509"/>
        <s v="901070576"/>
        <s v="830018955"/>
        <s v="900507945"/>
        <s v="900870516"/>
        <s v="800042414"/>
        <s v="860531287"/>
        <s v="7442435"/>
        <s v="800027617"/>
        <s v="811012912"/>
        <s v="900721983"/>
        <s v="800136678"/>
        <s v="900973312"/>
        <s v="890941552"/>
        <s v="900530703"/>
        <s v="830023458"/>
        <s v="901076073"/>
        <s v="900664306"/>
        <s v="800192961"/>
        <s v="860005050"/>
        <s v="830067005"/>
        <s v="900536376"/>
        <s v="830134193"/>
        <s v="900958415"/>
        <s v="19448866"/>
        <s v="52474280"/>
        <s v="811009005"/>
        <s v="8348737"/>
        <s v="890920510"/>
        <s v="80093550"/>
        <s v="901070594"/>
        <s v="800061774"/>
        <s v="900177835"/>
        <s v="900283966"/>
        <s v="811012661"/>
        <s v="860071684"/>
        <s v="900181710"/>
        <s v="900795601"/>
        <s v="18494826"/>
        <s v="900076133"/>
        <s v="830141216"/>
        <s v="800062591"/>
        <s v="79308062"/>
        <s v="80864457"/>
        <s v="900091925"/>
        <s v="900374031"/>
        <s v="830037495"/>
        <s v="900355010"/>
        <s v="900550325"/>
        <s v="900499299"/>
        <s v="900668336"/>
        <s v="900661023"/>
        <s v="900488078"/>
        <s v="830007778"/>
        <s v="900736899"/>
        <s v="900709969"/>
        <s v="9727739"/>
        <s v="98585403"/>
        <s v="65754688"/>
        <s v="23115742"/>
        <s v="71384659"/>
        <s v="830085821"/>
        <s v="900748621"/>
        <s v="900052413"/>
        <s v="900763182"/>
        <s v="79389900"/>
        <s v="79427555"/>
        <s v="1019050509"/>
        <s v="41926648"/>
        <s v="800021033"/>
        <s v="800049074"/>
        <s v="811009256"/>
        <s v="800232170"/>
        <s v="800040014"/>
        <s v="900839503"/>
        <s v="71751990"/>
        <s v="900315095"/>
        <s v="900491050"/>
        <s v="811026281"/>
        <s v="9739136"/>
        <s v="900434232"/>
        <s v="811008778"/>
        <s v="900239688"/>
        <s v="900669687"/>
        <s v="900510659"/>
        <s v="900563153"/>
        <s v="860047657"/>
        <s v="830087188"/>
        <s v="830103395"/>
        <s v="900284209"/>
        <s v="890328485"/>
        <s v="860070320"/>
        <s v="811046803"/>
        <s v="900627330"/>
        <s v="900315479"/>
        <s v="900459309"/>
        <s v="900122788"/>
        <s v="830082126"/>
        <s v="900196908"/>
        <s v="901076184"/>
        <s v="900398174"/>
        <s v="800003644"/>
        <s v="811021043"/>
        <s v="830504313"/>
        <s v="900388252"/>
        <s v="4375493"/>
        <s v="71692208"/>
        <s v="900465053"/>
        <s v="900444868"/>
        <s v="800039529"/>
        <s v="900030563"/>
        <s v="900711016"/>
        <s v="800223012"/>
        <s v="900271209"/>
        <s v="19250092"/>
        <s v="830073841"/>
        <s v="900930415"/>
        <s v="830066916"/>
        <s v="800026212"/>
        <s v="900167771"/>
        <s v="71742108"/>
        <s v="900444606"/>
        <s v="900423656"/>
        <s v="890937195"/>
        <s v="890923691"/>
        <s v="811031944"/>
        <s v="19437943"/>
        <s v="890942987"/>
        <s v="71701957"/>
        <s v="18395067"/>
        <s v="830126738"/>
        <s v="901086245"/>
        <s v="830069215"/>
        <s v="900804673"/>
        <s v="7549599"/>
        <s v="78294598"/>
        <s v="80771524"/>
        <s v="900365405"/>
        <s v="8262031"/>
        <s v="900891139"/>
        <s v="900445973"/>
        <s v="51782020"/>
        <s v="900129523"/>
        <s v="830502037"/>
        <s v="900493117"/>
        <s v="811007280"/>
        <s v="21501242"/>
        <s v="900855695"/>
        <s v="800039121"/>
        <s v="900594885"/>
        <s v="900497315"/>
        <s v="900633302"/>
        <s v="900143775"/>
        <s v="811000406"/>
        <s v="800115448"/>
        <s v="900667384"/>
        <s v="860000896"/>
        <s v="900933268"/>
        <s v="900381880"/>
        <s v="800202432"/>
        <s v="830104063"/>
        <s v="900156984"/>
        <s v="890914515"/>
        <s v="830129289"/>
        <s v="900177444"/>
        <s v="830035702"/>
        <s v="900399763"/>
        <s v="900898709"/>
        <s v="900907308"/>
        <s v="900419952"/>
        <s v="800205914"/>
        <s v="900144547"/>
        <s v="900557024"/>
        <s v="811045950"/>
        <s v="900800024"/>
        <s v="900532979"/>
        <s v="900697392"/>
        <s v="900534519"/>
        <s v="900325757"/>
        <s v="860020369"/>
        <s v="900354502"/>
        <s v="900601829"/>
        <s v="890800788"/>
        <s v="830001338"/>
        <s v="890935426"/>
        <s v="900659732"/>
        <s v="901044419"/>
        <s v="900646222"/>
        <s v="70325062"/>
        <s v="900263416"/>
        <s v="800159771"/>
        <s v="900531222"/>
        <s v="900280465"/>
        <s v="811012390"/>
        <s v="830053800"/>
        <s v="900871980"/>
        <s v="890903035"/>
        <s v="890932389"/>
        <s v="900867818"/>
        <s v="830102280"/>
        <s v="890929922"/>
        <s v="860090222"/>
        <s v="900637476"/>
        <s v="800214659"/>
        <s v="830122984"/>
        <s v="900782259"/>
        <s v="900641316"/>
        <s v="800035276"/>
        <s v="811023345"/>
        <s v="900665994"/>
        <s v="860042603"/>
        <s v="900092385"/>
        <s v="900975120"/>
        <s v="900849171"/>
        <s v="805012977"/>
        <s v="900681544"/>
        <s v="800196843"/>
        <s v="1017224295"/>
        <s v="10230364"/>
        <s v="830051519"/>
        <s v="79339451"/>
        <s v="890207543"/>
        <s v="901074151"/>
        <s v="890937574"/>
        <s v="800108017"/>
        <s v="900733359"/>
        <s v="900555303"/>
        <s v="900709411"/>
        <s v="900889460"/>
        <s v="900167434"/>
        <s v="900155125"/>
        <s v="900560889"/>
        <s v="900351844"/>
        <s v="900422000"/>
        <s v="900549440"/>
        <s v="71532441"/>
        <s v="900264752"/>
        <s v="71583765"/>
      </sharedItems>
    </cacheField>
    <cacheField name="Dirección de Notificación " numFmtId="0">
      <sharedItems count="800">
        <s v="CR 35 A N° 15 B 35 "/>
        <s v="AV CL 68 SUR 69 45"/>
        <s v="AUTOPISTA NORTE N°114-44 Of. 604"/>
        <s v="VDA EL SILENCIA"/>
        <s v="AV CR 91 130 81"/>
        <s v="CALLE 42B 52-106 PISO 1 OFICINA 108"/>
        <s v="CR 8 6 64"/>
        <s v="CR  15 6 35 "/>
        <s v="CL 44  52 165"/>
        <s v="CL 49 50 05"/>
        <s v="CR 45 71 SUR 24"/>
        <s v="CL 57  8 69"/>
        <s v="AV EL DORADO  46 80"/>
        <s v="CL 85 9 65"/>
        <s v="AV 15  100 43 PS 3"/>
        <s v="CRA 10 MA N 2727 EDIFICIO BACHUE PISO11"/>
        <s v="CARRERA 7 # 77 - 65 PISO 2"/>
        <s v="TORRE COLPATRIA CARRERA 7 NO. 24 - 89, 22TH FLOOR"/>
        <s v="CARRERA 43A N°1 SUR -189"/>
        <s v="CR. 43A NO.9SUR-91 PISO 8 TORRE SUR CENTRO DE NEGOCIOS LAS VILLAS"/>
        <s v="CR 43 A  9 SUR 91 P"/>
        <s v="CARRERA 43A NO. 3 SUR 10"/>
        <s v="CARRERA 43A # 1 SUR-88"/>
        <s v="CARRERA 43A N 1-50"/>
        <s v="CRA 48 #26-85 EDIFICIO BANCOLOMBIA. TORRE SUR PISO 5C"/>
        <s v="CALLE 7 NO. 39 -215 OFICINA 205 POBLADO"/>
        <s v="CRA 35 A 15 B 35 PISO 96"/>
        <s v="CR 52  59 49"/>
        <s v="CL 52 47 28 "/>
        <s v="CR 43  CL 31 47"/>
        <s v="CL 50A CR 84 122 IN 408"/>
        <s v="CR 20 63 49"/>
        <s v="CL 16 H  96 H 29"/>
        <s v="TV 13 B  127 21"/>
        <s v="CR 50 CL 80 SUR 80"/>
        <s v="CR 42 29 A 49"/>
        <s v="SEC PASO NIVEL VDA PIE DE CUES"/>
        <s v="CL 104 37 A 20 IN 201"/>
        <s v="CR 49 A  48 SUR 100"/>
        <s v="DG 128 B BIS 56 C 14"/>
        <s v="CL 159 7 D 50 "/>
        <s v="CL 40  81A  15"/>
        <s v="CL 72 20 82 "/>
        <s v="CR 15  9A 23 AP 1901"/>
        <s v="CR 25A 12 86 ZN IND ARROYOHOND"/>
        <s v="CL 127 B BIS  46  76 OF 202"/>
        <s v="CR 27 82 66"/>
        <s v="CR 15 84 24 OFICINA 218"/>
        <s v="CRA 47 A 5 18"/>
        <s v="CR 60  24 40"/>
        <s v="AV CARACAS 35 55"/>
        <s v="CR 16   93 A 16 OF 401"/>
        <s v="CR 30 8B 25 OF 1904"/>
        <s v="CR 11  80 45"/>
        <s v="CR 48  16 29"/>
        <s v="CR 60  45 25"/>
        <s v="CR 19  2 61"/>
        <s v="CR 50 41 97"/>
        <s v="CL 30  55 122"/>
        <s v="CL 26 B 72 59"/>
        <s v="CL 25 F 85 C 82 "/>
        <s v="DG 50A 54 14 SUR"/>
        <s v="CLL 33 65 C 17 OF 202"/>
        <s v="CL 10 CR 42 45"/>
        <s v="CR 70 A  43 22 "/>
        <s v="CL 83  67 A 180"/>
        <s v="AV CALLE 3 38B 32 OF 201"/>
        <s v="CR 42   75 83 LC 216"/>
        <s v="CR 22  83 A 20"/>
        <s v="CR 65 42 B 08"/>
        <s v="CL 8   7 39 "/>
        <s v="CR 34 8 A 53"/>
        <s v="CR 79   52 38 BRR LOS COLORES"/>
        <s v="CLE 11 16 20"/>
        <s v="CALLE 74B 69P 64"/>
        <s v="CL 7  39 215 OF 704"/>
        <s v="CR 43 F 11 77"/>
        <s v="CALLE 9 AA SUR NO 54 B 09"/>
        <s v="CL 59 24 A 18 CLARA LUNA 401"/>
        <s v="VIA ZIPAQUIRA UBATE KM 5"/>
        <s v="CR 18 2 191 INT 130"/>
        <s v="CL 78 50 91"/>
        <s v="CR 19  24 58"/>
        <s v="CL 143  47 60 OF 202"/>
        <s v="CL 10  43 C  22 OF 204"/>
        <s v="CRA 52 7 67"/>
        <s v="AUT MLLIN BOG KM TRES Y MEDIO"/>
        <s v="AUT SUR KM 13 3 75 "/>
        <s v="CLLE 49 48 06 P 3 IN 304"/>
        <s v="CL 31  50 72 "/>
        <s v="CL 127 13A 54 OF 702 "/>
        <s v="CL 18 35 69 LC 9943"/>
        <s v="CL 102  16 40"/>
        <s v="CR 54  35 12"/>
        <s v="ASTER INGENIEIA SAS"/>
        <s v="CR 43 A 14 109 OF 109 "/>
        <s v="CR 85 D  46 A 65 BG 6"/>
        <s v="CL 65 7 44"/>
        <s v="CL 65  7 44"/>
        <s v="CR 43 D  10 38"/>
        <s v="CL 31 44 167"/>
        <s v="VIA LA CALERA KM 5,5 SEC "/>
        <s v="CR 56  9 70"/>
        <s v="CL 106  109 67"/>
        <s v="CR 58  52 A 40 SUR "/>
        <s v="CL 107 B 10 19"/>
        <s v="CL 10  43 E 44"/>
        <s v="CR 7 71 52 TO B P 9"/>
        <s v="CR 84 A 75 97"/>
        <s v="CL 33 AA 80A 20"/>
        <s v="CR 43 B  12 39"/>
        <s v="CL 19  43 G 155 IN 1710"/>
        <s v="TV 74 CIR  4 67 IN 302"/>
        <s v="CL 7 D  43 C 50"/>
        <s v="DG 152 A  34 02"/>
        <s v="CL 39 45 30"/>
        <s v="CR 75 A 19 45 PISO 2"/>
        <s v="CR 41  49 52 IN 605"/>
        <s v="CALLE 30 28 16"/>
        <s v="CR 7  29 34 OF 503"/>
        <s v="CR 56 CL 60 43"/>
        <s v="CR 34 8A 9 OF 102"/>
        <s v="CLE 10  38 43 UB INDUSTRIAL "/>
        <s v="CR 24 40 69 BRR LA SOLEDAD "/>
        <s v="MALL PUERTO BULEVAR OF 205 "/>
        <s v="CL 45  60 57"/>
        <s v="CL 93 B 18 45 OF 304"/>
        <s v="CR 45  49 A 16"/>
        <s v="CL 46  71 121"/>
        <s v="CR 67 A 51 79"/>
        <s v="CR 43 A  1 50 IN 464"/>
        <s v="CR 43 B  16 91"/>
        <s v="AV 19  120 71  OF 202"/>
        <s v="CL 70 A 10 22"/>
        <s v="CL 155 9 45"/>
        <s v="CL 79  75  342"/>
        <s v="CL 28  87   33"/>
        <s v="CR 63  49 A  31"/>
        <s v="CL 20 E  77 40 AP 143"/>
        <s v="CR 11 98 46"/>
        <s v="CR 50 CL 42  90"/>
        <s v="CL 32  71 44"/>
        <s v="CR 50  45 48 P 2"/>
        <s v="CR 15 8 38 BRR ESTANZUELA"/>
        <s v="CR 11  23 31"/>
        <s v="CIA CHIA COTA KM 2 FCA CATA"/>
        <s v="CR 52  38 30"/>
        <s v="CR 12 A  77A 52 OF 304"/>
        <s v="CL 97  23 60 OF 704"/>
        <s v="CR 52  34 9"/>
        <s v="CL 7D  43A  99"/>
        <s v="CL 99   9 A 54 P 8"/>
        <s v="CR 20 FRENTE AL IDEM"/>
        <s v="CALLE 30 NO 28 103"/>
        <s v="CR 19 27 48"/>
        <s v="CR 50  41 103"/>
        <s v="CR 47  G 78 D SUR 85"/>
        <s v="CL 29 A  52 25"/>
        <s v="CLE 35 SUR  23 B 01"/>
        <s v="CR 50  40 58"/>
        <s v="CR 73  28 59"/>
        <s v="CR 52 N  32  20"/>
        <s v="CR 74 65A 57"/>
        <s v="CR 43 A  46 SUR 49"/>
        <s v="CL 30 A  71 27"/>
        <s v="CL 86 92 38"/>
        <s v="CL 74 3 35 P 1"/>
        <s v="CRA 7 87B 53 AP 665 TO  17"/>
        <s v="CR 75 8 A 95 "/>
        <s v="CL 7 SUR 50 FF 36"/>
        <s v="CR 13 A  93 66"/>
        <s v="AV CR 10  16 39 OF 1011"/>
        <s v="CR 9 A  99 02 P 5"/>
        <s v="TV 49  105 84"/>
        <s v="CLE 6 SUR  14 B 22"/>
        <s v="CR 48  101 SUR 401 BG 5"/>
        <s v="CL 128 49 52"/>
        <s v="CR 48 52 SUR 177 BG 102"/>
        <s v="CIRCULAR 71 TV 38 8 INT 201"/>
        <s v="CL 41  52 49"/>
        <s v="CL 2 SUR   51 B 25"/>
        <s v="CR 24  12 88"/>
        <s v="CL 82  11 37 P 7"/>
        <s v="CL 37B  43A 46"/>
        <s v="CL 19 A  43 B  41"/>
        <s v="CR 69 BIS 24 39 SUR"/>
        <s v="CR 64 B  49 A 30"/>
        <s v="CL 90  14 37"/>
        <s v="CL 72 CR  64 C 151 IN 111"/>
        <s v="CR 1  76A  91"/>
        <s v="CR 64  45 12"/>
        <s v="KM 23  VIA COSTA ATLANTICA"/>
        <s v="CL 63D 71A 52"/>
        <s v="CR 55 159 97 CA 28"/>
        <s v="CL 43 A  84 84"/>
        <s v="CR 9 72 61 OFC 501"/>
        <s v="CR 27 1 A 50 PRIMER PISO"/>
        <s v="DG 51 15 A 161 KM 12 AUT NORTE"/>
        <s v="CL 8 A SUR 9 15 BRR SANTA ANA"/>
        <s v="CRA 7 NO 156 78 OF 906"/>
        <s v="AV CR 86  80 10"/>
        <s v="CL 32F  63A   117"/>
        <s v="CR 73  78 17"/>
        <s v="CL 55  45 55"/>
        <s v="CR 53  29 C 47"/>
        <s v="VDA EL PASO REAL"/>
        <s v="CRA 79 CL 2 SUR 131 IN 8"/>
        <s v="VIA ARMENIA BG 2"/>
        <s v="CR 35 A 15 B 35 P 96 Y 97"/>
        <s v="CR 35 A 15 B 35 PISO 96"/>
        <s v="AUTOPISTA NORTE 114 44 OFC 604"/>
        <s v="CL 114 6 A 92 OF D502"/>
        <s v="CL 19 42 152"/>
        <s v="CR 43 A 19 A 87 L072"/>
        <s v="CR 35 A N° 15 B 35 PISOS 96/97"/>
        <s v="AV BOYACA 52 58 OF 505"/>
        <s v="CR 65 A 13 57"/>
        <s v="CR 35 A 15 B 35 ED PRISMA "/>
        <s v="CR 35 A 15 B 35 ED PRISMA"/>
        <s v="CL 42  72 64  99"/>
        <s v="CLE 9  6 32"/>
        <s v="CR 33 10 71"/>
        <s v="CL 50 47 08 OF 510"/>
        <s v="CR 75D A 2B SUR 50 INT 106"/>
        <s v="AC 26 39 21 604"/>
        <s v="CR 79 C  8 SUR 50 IN 1458"/>
        <s v="CL 57 13 96"/>
        <s v="CR 109A 62 99 AP 106"/>
        <s v="CR 43 A  7  50 A"/>
        <s v="CR 119 BIS 23 B 18 B "/>
        <s v="CR 60 99 27"/>
        <s v="CL 91 71 32"/>
        <s v="CL 68  92 12"/>
        <s v="CL  132 A  154 11"/>
        <s v="KM 2 FCA LA MESETA"/>
        <s v="CL 9 CR 72 50 INT 811"/>
        <s v="CR 12  34 CC 63 IN 203"/>
        <s v="CL 94 68 D 21"/>
        <s v="CR 51 108 16"/>
        <s v="CARRERA 51 108 16"/>
        <s v="CR 133 137 15"/>
        <s v="CL 64 121 27 OF 201"/>
        <s v="CR 111  142 A 41"/>
        <s v="CL 9 B  33 C 3"/>
        <s v="CR 44  CL 22 SUR 51 IN 907"/>
        <s v="CL 8 A N 8 41"/>
        <s v="CL 57 A  CR 92 36"/>
        <s v="CL 72  12 65 P 9"/>
        <s v="CR 43  A 14  27 OF 102"/>
        <s v="CL 12 30 126"/>
        <s v="AV  SUBA 115  58 T B OF 613"/>
        <s v="CL 2 83 18"/>
        <s v="CR 82A 28 47 "/>
        <s v="CL 53  50 20 OF 611"/>
        <s v="CALLE 93 NO 12 54"/>
        <s v="CR 20  37 28"/>
        <s v="CR 25  18 42"/>
        <s v="CRA 61 BIS 99 88"/>
        <s v="CR 63 B  32 E 26"/>
        <s v="CL 44 A  CR 79 C 52"/>
        <s v="CR 111 143 27 "/>
        <s v="CL 30 4   137"/>
        <s v="CL 57 A  92  24  IN 101"/>
        <s v="CR 68  23 52"/>
        <s v="AK 45 106 B 28"/>
        <s v="DG 28  16 129"/>
        <s v="CL 52  49 28 P 8"/>
        <s v="TV 39  73 B 33 OF 102"/>
        <s v="CR 65 100 15 TO 1 AP 901"/>
        <s v="CL 72 8 24 P 10"/>
        <s v="CL 6B SUR 37 51 INT 2204"/>
        <s v="CL 90 A 95 D 17 IN 105"/>
        <s v="CL 50  34 200"/>
        <s v="CL 68  41 25"/>
        <s v="CL 109 17 45 "/>
        <s v="CL 9A  75A 50"/>
        <s v="AUT  MEDELLIN ENTRADA 2 4 KM "/>
        <s v="CARRERA 65 NO 25 19"/>
        <s v="CL 3 6 26"/>
        <s v="CR 42  50 133"/>
        <s v="CR 45  115 SUR 65"/>
        <s v="CR 45  28 41"/>
        <s v="CR 106 19 29 BRR FONTIBON"/>
        <s v="CL 24 65D 32 P 201"/>
        <s v="CR 64 B B 113 A 38 AP 501"/>
        <s v="CL 17 BIS 126 A 70 IN 1"/>
        <s v="CL 93  16 25"/>
        <s v="CL 140 9 35 AP 203"/>
        <s v="CR 16  56 55"/>
        <s v="CR 41  22 40 SUR"/>
        <s v="CL 15 19A 01 "/>
        <s v="CR 50  68 54"/>
        <s v="CR 52  14 200 BD 102"/>
        <s v="CR 51 9 A SUR 01"/>
        <s v="CR 50  FF  10 SUR 31"/>
        <s v="TV 55 98 A 66 OF 429"/>
        <s v="CL 32 D  80 B 86"/>
        <s v="CR 72 C 7 B 50 C A 50 "/>
        <s v="CL 181 C  13 54"/>
        <s v="CRA 43 A 60 SUR 64 CA 112"/>
        <s v="CL 30A  81 31"/>
        <s v="CL 32  65A 12"/>
        <s v="CR 14 A 119 83 OF 103"/>
        <s v="CLL  26  59 65"/>
        <s v="CR 28 85A 36"/>
        <s v="KM 27 FONTIBON LOS ALPES "/>
        <s v="CR 48  61 SUR 115  INT 109"/>
        <s v="CL 35  52 36 SUR"/>
        <s v="CL 90  19 A 46 PI 7"/>
        <s v="CR 7 BIS 106 33"/>
        <s v="CR 43  25 A 124"/>
        <s v="CRA 14 18 NORTE 49 AP 202"/>
        <s v="CR 33  8 A 33"/>
        <s v="CL 7 SUR  51 A 112 IN 502"/>
        <s v="CL 41  52 28"/>
        <s v="AV 18 18 A 362"/>
        <s v="CR 43 A N 1 A SUR 143"/>
        <s v="TV 40  150 46 L 225"/>
        <s v="CR 52  CL 10 131"/>
        <s v="CR 52  10 131"/>
        <s v="AV CR 40 24A 35"/>
        <s v="CR 55 29 B 52"/>
        <s v="CR 42  75 83 "/>
        <s v="CL 52  49 61 OF 402"/>
        <s v="TV 54  21 C 39 AN BOSQUE"/>
        <s v="KM 5  5 VIA CAJICÁ ZIPAQUIRÁ"/>
        <s v="CL 22 40 99"/>
        <s v="CL 20  14 54"/>
        <s v="CRA 8 N 20-00 PISO 12"/>
        <s v="CR 58  42 125"/>
        <s v="CARRRA 18 84 24 OFICINA 301"/>
        <s v="CL 36 D SUR  25 B 06"/>
        <s v="CL 73   VIA 40 227"/>
        <s v="CL 63 C  70 C 51 "/>
        <s v="CL 103 12 6 301"/>
        <s v="CRA 50 F F 8 SUR 27 OF 420"/>
        <s v="CR 65  44 A 52"/>
        <s v="CL 10  52 77"/>
        <s v="CR 63 B  45 A 35"/>
        <s v="CL 78 54 43"/>
        <s v="CR 7  71 21 TO B OF 909"/>
        <s v="CR 51 A  32 91"/>
        <s v="CL 127 B BIS 46 19"/>
        <s v="CL 20 SUR  39 A 72 AP 416"/>
        <s v="CL 65  56 175"/>
        <s v="CL 145  19 37 AP 504"/>
        <s v="CR 44 131 49"/>
        <s v="CL 80 SUR 47D 163"/>
        <s v="CR 9  80 15 OF 501"/>
        <s v="CR 77 A BIS 69 A 77 SUR"/>
        <s v="CL 72 B SUR  80 I 41"/>
        <s v="BRR PARAISO CA 51"/>
        <s v="KM 5 CL 113 "/>
        <s v="CR 73  53 120"/>
        <s v="CR 86 F 51 B 17 SUR "/>
        <s v="CR 66   46 A 34"/>
        <s v="BRR VILLA ANDREA MZ 2 CA 10"/>
        <s v="TV 16 H BIS 49 A 46 SUR"/>
        <s v="CR 35A VIA LAS PALMAS 15B 35"/>
        <s v="CR 35 A 15 B 35 ED PRISMA  "/>
        <s v="CR 73 74A 116 AP 705"/>
        <s v="CR 16 A 159 54"/>
        <s v="CIRC 4 A 69 18"/>
        <s v="CR 52 11 SUR 50"/>
        <s v="CR 51  14  242"/>
        <s v="AUTOP MED  KM 14 "/>
        <s v="CR 42 CL 53 212"/>
        <s v="CR 48  17  81"/>
        <s v="CRA 19 11 05"/>
        <s v="CL 13 16 07 INT 404"/>
        <s v="CL 15 20 71 "/>
        <s v="CR 50  42 16"/>
        <s v="CR 43  82 209"/>
        <s v="CL 41  50 42"/>
        <s v="CR 51  44 98"/>
        <s v="CR 43  31 94"/>
        <s v="CL 1 B  56 33"/>
        <s v="CL 24  45 06"/>
        <s v="VIA LA CARO CAJICA 4 9 KM"/>
        <s v="CL 43 69 62"/>
        <s v="CR 50  32 161"/>
        <s v="CR 24 2 A 15"/>
        <s v="AUTOP NORTE KM 19 20"/>
        <s v="CR 17 A 122 97 AP 103"/>
        <s v="CL 70A  57 36"/>
        <s v="CL 24  18 37"/>
        <s v="CALLE 4 23 E 42 PISO 1"/>
        <s v="CL 78 SUR 100 B 75 AP 100"/>
        <s v="KM 22 AUT NORTE VIA TOCANCIPA"/>
        <s v="TV 39  72 79 INT 201"/>
        <s v="CL 104 14 A 45 OF 503"/>
        <s v="CR 56  61 34 OF 301"/>
        <s v="CL 140 21 51"/>
        <s v="AC 72  6 30 "/>
        <s v="CL 44  CR 66  95"/>
        <s v="CR 42  54 A 155"/>
        <s v="BARRIO LA PATRIA MZ 74 CASA 28"/>
        <s v="CR 10 21 38"/>
        <s v="CR 63  32 E 39 AP 302"/>
        <s v="CR 35 29 81 IN 2607"/>
        <s v="AV LAS AMERICAS  41 31"/>
        <s v="CR 43 A  14 109 OF 210"/>
        <s v="CL 15  72 72 BRR VILLA ALCASIA"/>
        <s v="CL 128 B 57 C 6"/>
        <s v="CR 42 D  45 B SUR 176"/>
        <s v="CR 26 C  26 83 SUR"/>
        <s v="CL 11  15 A  27"/>
        <s v="CL 31 A 71 A 101"/>
        <s v="CL 44 A 68 A 19 P 2"/>
        <s v="CL 152 A 7 C 84"/>
        <s v="CR 48  7 12"/>
        <s v="CR 85  CLE 66 35 IN 523"/>
        <s v="CR 65 A  32 A 35 APTO 401"/>
        <s v="CR 128 C 143 B 45 BL 31 AP"/>
        <s v="CR 43 A  1 50 OF 857"/>
        <s v="CL 14 40 A 75"/>
        <s v="CL 10 N  19  119"/>
        <s v="CL 163 A 21 23"/>
        <s v="CARRERA 46 N 91 68 LA CASTELLA"/>
        <s v="CR 34 8 A 15"/>
        <s v="CRA 34 8A 15"/>
        <s v="CR 8  89 03 AP 201"/>
        <s v="CL 46 SUR 72 I 88"/>
        <s v="DG 47  31 67"/>
        <s v="CL 75A  20B 23"/>
        <s v="CL 49 AA 77 C  54"/>
        <s v="CL 79 B SUR  50 150 IN 181"/>
        <s v="CR 29 32 11 B PORVENIR"/>
        <s v="CR 44  25 13"/>
        <s v="CR 70 G  69 B  70"/>
        <s v="CR 7 27 18 PI 19   "/>
        <s v="CR 55 A  129A SUR 23"/>
        <s v="CARRERA 39 NO 92 78"/>
        <s v="DG 30  35 D SUR 40 IN 201"/>
        <s v="CL 17 58 17 BRR PUENTE ARANDA"/>
        <s v="CL 113  7 45 P 12 TO B"/>
        <s v="AV COLOMBIA 2 72"/>
        <s v="CRA 101 15 A 35"/>
        <s v="CL 174 54 B 51 IN 11 BRR VILLA"/>
        <s v="K 54 A 29 C 52"/>
        <s v="CL 41  48 49"/>
        <s v="CALLE 39 SUR 25C 89 OF 722"/>
        <s v="CL 73  20 A 66"/>
        <s v="CR 51 80 263 P2"/>
        <s v="CL 53  806"/>
        <s v="CR 129 17 F 54 BRR FONTIBON HB"/>
        <s v="CL 33  AA 81 50"/>
        <s v="CL 17  50 24"/>
        <s v="CL 128 C 35 44"/>
        <s v="CR 21 16 80 BRR PALOQUEMAO"/>
        <s v="AK 45  93 29"/>
        <s v="CL 29 C  56  55"/>
        <s v="CL 124  51 09"/>
        <s v="CL 30 C  72 A 35"/>
        <s v="CR 44 19 A 20 OF 1102"/>
        <s v="CL 19 A 96 B 79 "/>
        <s v="CR 72  27 45 IN 101"/>
        <s v="CL 65  76 195"/>
        <s v="CRA 27 11 65"/>
        <s v="CR 48 A  57 SUR 30"/>
        <s v="CR 49  78 A SUR 119"/>
        <s v="CL 51  55 93"/>
        <s v="CL 59  55  80"/>
        <s v="CR 50 100 B SUR 340"/>
        <s v="CL 51 41 79"/>
        <s v="CALLE 80 SUR NO 47E -74"/>
        <s v="CR 27 58 98"/>
        <s v="CL 7 39 210"/>
        <s v="CALLE 6 NO 43E 06"/>
        <s v="CR 58  28 38"/>
        <s v="CR 6 58 49 OF 202"/>
        <s v="CL 5 C 25 14"/>
        <s v="CR 54 152 60 TO 3 AP 804"/>
        <s v="CL 132A 58C 13"/>
        <s v="CL 10  12  108"/>
        <s v="CR 52  7 SUR 124"/>
        <s v="CL BOLIVAR PARQUE PRINCIPAL"/>
        <s v="CL 119 14 A 26 OF 404 "/>
        <s v="CL 64  50 A 44"/>
        <s v="AUT MEDELLIN KM 39"/>
        <s v="CR 36  39 SUR 57 BRR MESA"/>
        <s v="CR 43 B 22 A 12"/>
        <s v="BRR ORQUIDEA MZ A CA 2"/>
        <s v="CR 50  39 58"/>
        <s v="CR 23  166 51"/>
        <s v="CRA 35A 5A 151 AP 601"/>
        <s v="KM 30 VIS SUROESTE CAMILO C"/>
        <s v="KM 30 VIA SUROESTE CAMILO C"/>
        <s v="CL 53  52 08"/>
        <s v="CL 49 SUR 43 A 258 PISO 2"/>
        <s v="CL 5 76 A 97 IN 149"/>
        <s v="TR 49 CL 61 34 148"/>
        <s v="CL 43  57 47 "/>
        <s v="CR 51 48 92 AP 302"/>
        <s v="CL 18  69 B 73"/>
        <s v="CR 14 21 47 ED ISABELLA "/>
        <s v="CR 65 F  31 21"/>
        <s v="CIRCULAR 5 68 A 36"/>
        <s v="CL 37  79 17 IN 201"/>
        <s v="CR 19  10 NORTE 89 TO A AP 903"/>
        <s v="CRA 36 4B 44"/>
        <s v="CL 10 10 B 15"/>
        <s v="CR 81  CL 46 65 BRR LA FLOREST"/>
        <s v="CR 59  44 20"/>
        <s v="CR 17 B 67 36 SUR"/>
        <s v="CL 13 A SUR 52 57"/>
        <s v="CR 14 ESTE  32 B 01 MD D IN 30"/>
        <s v="CL 42 8A 69"/>
        <s v="CL 28  81 64 "/>
        <s v="CL 98 22 64  OF 601"/>
        <s v="DG 50  49 84  OF 1303"/>
        <s v="CL 66  81 B 30"/>
        <s v="CR 69 B  32 56"/>
        <s v="CL 17 8 C 7"/>
        <s v="CL 175  17 B 10 CA 3"/>
        <s v="CRA 48 45 95 BRR MANCHESTER"/>
        <s v="AV 19 97 31 OF 601"/>
        <s v="CR 72  28 69"/>
        <s v="CL 50  46 36 P 14"/>
        <s v="CR 69 Q  78 52"/>
        <s v="CL 63 CON CRUCE LA IGUANA"/>
        <s v="CRA 7 NO 156 68"/>
        <s v="CL 18 35 69 OF 408"/>
        <s v="DG 75 C  2 A 146 IN 217"/>
        <s v="CR 51  77 B 22"/>
        <s v="CR 5 2 115"/>
        <s v="TV 39 CR 71 100"/>
        <s v="CR 50 C 63 45 BRR PRADO CENTRO"/>
        <s v="CR 58 A  29 41"/>
        <s v="AV PRADILLA  9 00 ESTE OF 418 "/>
        <s v="CR 12 12 50"/>
        <s v="CL 10  5  58"/>
        <s v="CR 55 E A 19 34"/>
        <s v="CR 62 64 75 T 2"/>
        <s v="CALLE 94  9 51 AP 202"/>
        <s v="CR 50  34  32"/>
        <s v="CLE 41A 8G 07"/>
        <s v="DG 41 29 41 SUR"/>
        <s v="CR 41 C  5 B   43 "/>
        <s v="CL 69 B 70 C 45 OF 201"/>
        <s v="DG 79  9 133 BL 8 IN 116"/>
        <s v="DG 79  9 133 BL 8 APTO 116"/>
        <s v="CL 11 88 D 65 BRR SANTA PAZ"/>
        <s v="CL 25 F  85 C 58 P 2"/>
        <s v="CR 16  96 64"/>
        <s v="CR 27 24B 32 PBX 2680194"/>
        <s v="CR 91 127 A 28"/>
        <s v="CLLE 44A 73 45 "/>
        <s v="CL 45 G  22 A  115"/>
        <s v="KM 3 VIA LLANOGRANDE "/>
        <s v="CL 75 B  64 C  23"/>
        <s v="CL 11 15 A 27 "/>
        <s v="AUT MLLIN EN 2.4 KM AL OCCIDEN"/>
        <s v="CR 67 167 61 OF 609 "/>
        <s v="URB VILLA CLAUDIA MZ H CA 16"/>
        <s v="CR 56  62 75"/>
        <s v="CL 48F SUR  40 55  AP 203  "/>
        <s v="CR 64 103 37"/>
        <s v="CL 52  47 28 IN 1304"/>
        <s v="CALLE 40 20 18 OFICINA 205"/>
        <s v="TV 14  45 94"/>
        <s v="CL 10  29 31"/>
        <s v="CR 58   79 295 AP 5 A"/>
        <s v="CL 10 SUR  50 FF 28 OF 407"/>
        <s v="KM 27  AUT MEDELLIN BGTA"/>
        <s v="CR 65 C  25 44 "/>
        <s v="CR 40  36 SUR 53"/>
        <s v="CL 115 64 C C 52"/>
        <s v="CR 47  75 96"/>
        <s v="CL 63  80 A 119 LC 108"/>
        <s v="DG 17 25 92"/>
        <s v="CR 46  50 51"/>
        <s v="CR 13 54 45 SUR"/>
        <s v="CL 114 6 A 92"/>
        <s v="AUT SUR  71 75"/>
        <s v="CR 46  91 25"/>
        <s v="CL 47D   26 100 AP 372 C"/>
        <s v="TV 39 38 A 12 SUR"/>
        <s v="DG 5 C 5 H 11 IN 5 AP 308 BRR"/>
        <s v="CL 64 9 28 OF 103"/>
        <s v="CRA 42 1 03"/>
        <s v="CR 45A  67B 173"/>
        <s v="CR 41 B S 42 69"/>
        <s v="CL 40  74 90"/>
        <s v="CR 28  46 97"/>
        <s v="CL 82 93 A 67 "/>
        <s v="CL 29D  55 250"/>
        <s v="VDA EL ZANGO"/>
        <s v="CALLE 100 17 09 PISO 4"/>
        <s v="DG 32 B  29 SUR 58"/>
        <s v="CR 8A 99 51 TO A"/>
        <s v="CL 152 58 C 50 IN 2 AP 604"/>
        <s v="AV CR 7 156 68 OF 1306"/>
        <s v="CR 21 12 60"/>
        <s v="CL 135 C  9 A 27"/>
        <s v="CR 72 C  8 28"/>
        <s v="CL 73 72 C 95"/>
        <s v="CARRERA 69B  24 10 APT 16 402"/>
        <s v="CR 7 B 2 A SUR 68 PARQUE"/>
        <s v="AV EL DORADO 69A 51 TO B"/>
        <s v="CL 12 14 40 LOCAL 4"/>
        <s v="CRA 42  NO 164 84"/>
        <s v="CLE 73  72 A 281"/>
        <s v="CR 72 B  78 B 85 IN 1816"/>
        <s v="CALLE 66 11 37 OF 603"/>
        <s v="CR 22 62 25"/>
        <s v="CR 22  62 25"/>
        <s v="CL 75 A SUR  17 A 80"/>
        <s v="CR100 97-64"/>
        <s v="CL 186  32 85"/>
        <s v="CL 28 11 G 56"/>
        <s v=" CL 39 64 A 35 ED AGUAS CLARAS"/>
        <s v="CL 36  24 40"/>
        <s v="CR 79 25 B 51"/>
        <s v="CR 6  43 N 50 CA 10"/>
        <s v="BRR STA BARBARA CL 125 19A 52 "/>
        <s v="CR 29  47 60 IN 250"/>
        <s v="CL 64 A 68 G 03"/>
        <s v="CR 2  9 54"/>
        <s v="CR 101 B 129 C 19"/>
        <s v="CL 34 C  88 B 55 AP 534"/>
        <s v="CL 116 9 32"/>
        <s v="CR 97 C 71 47 SUR CA "/>
        <s v="CR 53C 134 70"/>
        <s v="CRA 19 22 NORTE 124 TO 1 AP503"/>
        <s v="CALLE 1 SUR 50F 23"/>
        <s v="CL 25 AA SUR  48 182"/>
        <s v="CL 10 D  25 85 IN 701"/>
        <s v="CR 12  18 03"/>
        <s v="CL 103  46 65"/>
        <s v="CR 40 10 A 63 IN 201 "/>
        <s v="CL 5 A  39 93 OF 601"/>
        <s v="CR 71C 63B 19"/>
        <s v="CR 5  69 14 OF 101"/>
        <s v="CL 19 54 117"/>
        <s v="CR 18  39 24"/>
        <s v="CR 36 G SUR 1 36 "/>
        <s v="CR 48  43 14"/>
        <s v="CL 10  38 18 OF 201"/>
        <s v="CR 48  39 34"/>
        <s v="CR 62  22 A 14"/>
        <s v="CL 7 SUR  51 A 79"/>
        <s v="AV EL DORADO  78 20"/>
        <s v="VDA LA PUNTA LO C7"/>
        <s v="VDA LA PUNTA LOTE C7"/>
        <s v="CARRERA 78 NO. 64C 97"/>
        <s v="CRA 76 64 C 97"/>
        <s v="CR 38 14 70 ACOPI"/>
        <s v="AUT MEDELLIN ENTRADA 2.4 KM AL"/>
        <s v="CR 42 A  1 25 OF 303 TO 4"/>
        <s v="CR 15  73 28 32 34 OF 503"/>
        <s v="CL 22 A 52 07 TO C 1002"/>
        <s v="CL 152 B 136 A 44 OF 101"/>
        <s v="CR 47 106 A 37"/>
        <s v="CR 10 B 134 A 35 OF 401"/>
        <s v="CR 68  49 A 29 IN 302"/>
        <s v="CL 48A  99 11"/>
        <s v="CR 111 157 30 IN 2"/>
        <s v="CL 29  42 05"/>
        <s v="CR 52  36 71"/>
        <s v="CR 66 D  32 B 39 "/>
        <s v="CR 18  33 43"/>
        <s v="CR 13  18 21"/>
        <s v="CL 30 59 66"/>
        <s v="CL 151  11 32 TO 32 TO 4 IN115"/>
        <s v="CL 127 D BIS  54 46"/>
        <s v="CL 78  52D 105"/>
        <s v="EL PORVENIR VIA LA FLORIDA"/>
        <s v="CL 137 100 A 60 "/>
        <s v="BRR BOSQUE DG 21 42 15"/>
        <s v="CL 63 B 85 I 43 IN 33"/>
        <s v="CL 81 106 AP 103"/>
        <s v="CR 27  47 A 35"/>
        <s v="CR 35  62A 31  "/>
        <s v="CL 127 20 85"/>
        <s v="CR 85 D  46 A 65 MZ 32"/>
        <s v="CLE 45  46  18"/>
        <s v="CL 29  74 59"/>
        <s v="CQ1  68 100"/>
        <s v="CARRERA 5 A 3 39"/>
        <s v="CL 45A  60 37"/>
        <s v="AV CL  80  116 B 61"/>
        <s v="CL 30  40 21"/>
        <s v="CRA 43A 61 SUR"/>
        <s v="CR 73 6 13 SUR BRR CERVANTES "/>
        <s v="CR 42  50 195"/>
        <s v="CR 43 A  1 85 OF 212"/>
        <s v="CL 33  26 21 BRR AMERICAS"/>
        <s v="CR 28 A 17 57 "/>
        <s v="CL 80 72 32"/>
        <s v="CL 127 B BIS 46 71"/>
        <s v="CR 106  15 25 BG 24 2 B M 27"/>
        <s v="CL 17  20 21"/>
        <s v="CR 56  45A 59"/>
        <s v="CR 106 65 12  PN"/>
        <s v="CR 14 98 51 OF 401 402"/>
        <s v=" CL 5 A  35 86 AP 2101"/>
        <s v="DG 17E  56A 17 "/>
        <s v="CL 32 E 75 B 24"/>
        <s v="TV 23 87 95 AP 301 "/>
        <s v="CR 50 CL 79 SUR 101 IN 66"/>
        <s v="CR 72 N 35 B 14 SUR"/>
        <s v="CR 16 B  32 50 BL 4 413"/>
        <s v="CL 47 D  79 33"/>
        <s v="CR 4  9 22"/>
        <s v="CR 2E 31 56 "/>
        <s v="CR 42  24 96 LC 108"/>
        <s v="CL 30 C 43 C 17"/>
        <s v="CR 102  155 B 03 TORR 11 501"/>
        <s v="CL 50 A  82 125 IN 333"/>
        <s v="CL 43  69 62"/>
        <s v="CR 46  39A  99"/>
        <s v="CR 50 D 6 SUR 34 IN 101"/>
        <s v="CL 15 SUR 48 A 9"/>
        <s v="VDA CANAVITA KM 20 PUNTO 5"/>
        <s v="KM 2 VIA ZONA FRANCA "/>
        <s v="CL 30 CR 55 99"/>
        <s v="CL 48  48 14  OF 506"/>
        <s v="CL 120 70 D 98 "/>
        <s v="CL 21 CR 59  48 IN 201"/>
        <s v="CR 48  14 128"/>
        <s v="C 72 N 12 65 OF 901"/>
        <s v="CR 57 14 67 "/>
        <s v="CL 125 30 67"/>
        <s v="CL 56  5N 114"/>
        <s v="VDA LA QUIEBRA VIA SANTA ELENA"/>
        <s v="CR 45  114 SUR 65"/>
        <s v="CRA 45 114 SUR 65"/>
        <s v="CL 19 SUR 28 15"/>
        <s v="CL 17 22 30 "/>
        <s v="CL 17 22 30"/>
        <s v="CL 16 54 24"/>
        <s v="CR 43 A  10 47 IN 207"/>
        <s v="CLE 7 D  43C 23 LOC 102"/>
        <s v="CL BOLIVAR 50 34"/>
        <s v="CL 17  33 40 P 3 BRR LA FLORID"/>
        <s v="CL 12 C 71 C 31 TO 5 AP 302"/>
        <s v="CR 47 D  79 SUR 81"/>
        <s v="CR 36  10 15 INT 303"/>
        <s v="CR 47 A 95 39"/>
        <s v="AV BOLIVAR 37 NORTE 36"/>
        <s v="CR 58 44 A 21"/>
        <s v="CR 30 19 19"/>
        <s v="KILOMETRO 15 AUTOPISTA MEDELLÍ"/>
        <s v="CR 48  35 71"/>
        <s v="CR 111 A 78 B 47"/>
        <s v="CR 22 162 20"/>
        <s v="CL 30 A 6 22 OF 1701"/>
        <s v="AUT NORTE KM 22"/>
        <s v="CR 75  26 67"/>
        <s v="CR 18  78 74  OF 205"/>
        <s v="CR 25 A  40 122 "/>
        <s v="CALLE 72 NO 5 83 PISO 5"/>
        <s v="CL 42 B  84 218"/>
        <s v="CR 11 A  94 76"/>
        <s v="CL 134 140 B 07"/>
        <s v="CR 56  29 92"/>
        <s v="CR 42  26 18"/>
        <s v="CR 53 73 SUR  40IN 2408"/>
        <s v="CR 53  73 SUR 40 INT 2408"/>
        <s v="CR 91 96 15 PISO 3"/>
        <s v="CR 72  29 32"/>
        <s v="CL 20  43 A 52"/>
        <s v="CL 20 C 43 A 52 IN 4"/>
        <s v="AUTOPISTA MED-BOG VDA LA LAJA"/>
        <s v="CL 65  77 65"/>
        <s v="AV CIUDAD DE CALI 8 32 P 2"/>
        <s v="VDA HOJAS ANCHAS"/>
        <s v="CR 75 23 C 14 OF 202"/>
        <s v="CR CENTRAL NORTE"/>
        <s v="CRA 52 17A 15 OF 301 "/>
        <s v="CRA 3 A OESTE 4 69"/>
        <s v="AV CORPAS 157 A 60 SUBA"/>
        <s v=" CL 26 32 24"/>
        <s v="CL 62  23 61 OF 401"/>
        <s v="CL 10  29 B 143"/>
        <s v="CL 8  A  1  119 BRR LA BARRANC"/>
        <s v="CR 43  14 130"/>
        <s v="CR 43 14 130"/>
        <s v="CL 20 71 75"/>
        <s v="CR 17  20 27 OF 705"/>
        <s v="AUT MEDELLIN KM 7  BG 6 LT 41"/>
        <s v="CL 132 A 154 11"/>
        <s v="CL 64 93 35 ALAMOS"/>
        <s v="CR 51  51 47 OF 3311"/>
        <s v="CR 43 A  19 87"/>
        <s v="CR 49 A  48 SUR 60"/>
        <s v="CR 52  32 82"/>
        <s v="CL 1 B SUR  38 90  INT 1704"/>
        <s v="AC 80  73 A 21 AP 345"/>
        <s v="CR 55 C 161 A 70 AP 1408"/>
        <s v="CL 7 39 43 AP 803"/>
        <s v="CR 74 A 49 A 04 BRR NORMANDIA "/>
        <s v="CR 111 B 65 24 PISO 1 "/>
        <s v="DG 82 BIS  85 65"/>
        <s v="CR 4 19 A 20 INT 1007"/>
        <s v="CL 131 B 101 A 04"/>
        <s v="CR 105  61 07"/>
        <s v="CALLE 54 N 43 B 25 OFC 1005"/>
        <s v="CL 106  67  96"/>
      </sharedItems>
    </cacheField>
    <cacheField name="Ciudad o Municipio " numFmtId="0">
      <sharedItems count="53">
        <s v="MEDELLÍN"/>
        <s v="BOGOTA"/>
        <s v="ALEJANDRIA"/>
        <s v="MEDELLIN"/>
        <s v="GIRARDOTA"/>
        <s v="RIONEGRO"/>
        <s v="SABANETA"/>
        <s v="BOGOTA, D.C."/>
        <s v="LA ESTRELLA"/>
        <s v="ITAGUI"/>
        <s v="AMAGA"/>
        <s v="ENVIGADO"/>
        <s v="YUMBO"/>
        <s v="NEIVA"/>
        <s v="ARMENIA"/>
        <s v="PUERTO COLOMBIA"/>
        <s v="MANIZALES"/>
        <s v="COGUA"/>
        <s v="BELLO"/>
        <s v="SOACHA"/>
        <s v="APARTADO"/>
        <s v="MARINILLA"/>
        <s v="COPACABANA"/>
        <s v="BARRANQUILLA"/>
        <s v="CHIA"/>
        <s v="CAUCASIA"/>
        <s v="SANTA MARTA"/>
        <s v="SANTAFÉ DE ANTIOQUIA"/>
        <s v="LA TEBAIDA"/>
        <s v="MOSQUERA"/>
        <s v="COTA"/>
        <s v="LA CALERA"/>
        <s v="CALDAS"/>
        <s v="MADRID"/>
        <s v="CARTAGENA"/>
        <s v="CAJICA"/>
        <s v="IBAGUÉ"/>
        <s v="TOCANCIPA"/>
        <s v="VILLAVICENCIO"/>
        <s v="CALI"/>
        <s v="AMALFI"/>
        <s v="BARRANQUILLA "/>
        <s v="ENTRERRIOS"/>
        <s v="GUARNE"/>
        <s v="CHIGORODO "/>
        <s v="CALARCA"/>
        <s v="TENJO"/>
        <s v="BUCARAMANGA"/>
        <s v="PEREIRA"/>
        <s v="SAN GIL"/>
        <s v="PALMIRA"/>
        <s v="GUADALUPE"/>
        <s v="FUNZA"/>
      </sharedItems>
    </cacheField>
    <cacheField name="País" numFmtId="0">
      <sharedItems count="1">
        <s v="COLOMBIA"/>
      </sharedItems>
    </cacheField>
    <cacheField name="Tipo de Vinculo con el Deudor, Socios,o Controlante?" numFmtId="0">
      <sharedItems count="3">
        <s v="NINGUNO"/>
        <s v="SOCIO"/>
        <s v="CONSORCIADO"/>
      </sharedItems>
    </cacheField>
    <cacheField name="Concepto de la Acreencia" numFmtId="0">
      <sharedItems count="22">
        <s v="PRESTACIONES SOCIALES AL 6/11/2017"/>
        <s v="LIQUIDACION LABORAL 14/01/2015"/>
        <s v="LIQUIDACION LABORAL 29/04/2015"/>
        <s v="LIQUIDACION LABORAL 30/12/2015"/>
        <s v="SANCION"/>
        <s v="IMPUESTOS VEHICULARES"/>
        <s v="IVA BIMESTRE IV - 2017"/>
        <s v="IVA BIMESTRE II -  2017"/>
        <s v="IVA BIMESTRE III - 2017"/>
        <s v="IVA BIMESTRE I - 2017"/>
        <s v="ICA AÑO 2016"/>
        <s v="IMPUESTOS PREDIAL"/>
        <s v="MOVILIDAD"/>
        <s v="SANCION FIC"/>
        <s v="CONTRIBUCION AÑO 2017"/>
        <s v="SUMINISTRO DE BIENES Y SERVICIOS"/>
        <s v="COMISIONES FIDUCIARIAS"/>
        <s v="OBLIGACIONES FINANCIERAS"/>
        <s v="TARJETA DE CREDITO"/>
        <s v="ARRENDAMIENTOS FINANCIEROS"/>
        <s v="PARTICIPACION PATRIMONIAL"/>
        <s v="PRESTAMOS"/>
      </sharedItems>
    </cacheField>
    <cacheField name="No de la Obligación" numFmtId="0">
      <sharedItems count="4081">
        <s v="N/A"/>
        <s v="14012015"/>
        <s v="31"/>
        <s v="4441"/>
        <s v="306292669"/>
        <s v="3003607580679"/>
        <s v="3003602854244"/>
        <s v="3003604940230"/>
        <s v="3003600368730"/>
        <s v="0"/>
        <s v="7142105667"/>
        <s v="9541"/>
        <s v="9609"/>
        <s v="2038"/>
        <s v="5960"/>
        <s v="22641711"/>
        <s v="24006"/>
        <s v="24007"/>
        <s v="Facturas 344191-344190-344194-344192-344197-344189-344193-344195-344196-286085-287580-284065-280366-281852-"/>
        <s v="734793"/>
        <s v="7347945"/>
        <s v="7210001643"/>
        <s v="1572100000"/>
        <s v="1000002989"/>
        <s v="1000002990"/>
        <s v="6700105590"/>
        <s v="6700105610"/>
        <s v="253363569"/>
        <s v="255139291"/>
        <s v="257052290"/>
        <s v="254542026"/>
        <s v="159542704"/>
        <s v="253788842"/>
        <s v="157714256"/>
        <s v="159272489"/>
        <s v="158757671"/>
        <s v="259844217"/>
        <s v="4864120003376764"/>
        <s v="Contratos 354290750-354290858-354530858-354291278-354290885-354291269-354289245-354289931-354290420-258392457-354860778-258392251-"/>
        <s v="4302740001115458"/>
        <s v="4864120004898730"/>
        <s v="4080024975"/>
        <s v="4050024399"/>
        <s v="11060778"/>
        <s v="11060779"/>
        <s v="1811303897"/>
        <s v="8113038981"/>
        <s v="5980057159"/>
        <s v="5980057940"/>
        <s v="0000186366"/>
        <s v="1181000000"/>
        <s v="101781960"/>
        <s v="101781950"/>
        <s v="186963"/>
        <s v="245"/>
        <s v="254"/>
        <s v="264"/>
        <s v="22411"/>
        <s v="22428"/>
        <s v="22412"/>
        <s v="22443"/>
        <s v="22442"/>
        <s v="22431"/>
        <s v="22430"/>
        <s v="22853"/>
        <s v="22616"/>
        <s v="22618"/>
        <s v="22673"/>
        <s v="22690"/>
        <s v="22597"/>
        <s v="22852"/>
        <s v="21887"/>
        <s v="22617"/>
        <s v="22263"/>
        <s v="22194"/>
        <s v="22787"/>
        <s v="22856"/>
        <s v="23113"/>
        <s v="22481"/>
        <s v="21888"/>
        <s v="21688"/>
        <s v="22264"/>
        <s v="22059"/>
        <s v="23523"/>
        <s v="1270"/>
        <s v="7900"/>
        <s v="12095"/>
        <s v="8378"/>
        <s v="19590"/>
        <s v="19818"/>
        <s v="19776"/>
        <s v="19777"/>
        <s v="4071"/>
        <s v="4073"/>
        <s v="6127"/>
        <s v="6337"/>
        <s v="6444"/>
        <s v="7648"/>
        <s v="6125"/>
        <s v="6041"/>
        <s v="257"/>
        <s v="260"/>
        <s v="259"/>
        <s v="319"/>
        <s v="341"/>
        <s v="321"/>
        <s v="330"/>
        <s v="336"/>
        <s v="318"/>
        <s v="353"/>
        <s v="352"/>
        <s v="351"/>
        <s v="2908"/>
        <s v="4041"/>
        <s v="3462"/>
        <s v="2773"/>
        <s v="2779"/>
        <s v="1063"/>
        <s v="1313"/>
        <s v="1322"/>
        <s v="1342"/>
        <s v="1230"/>
        <s v="1231"/>
        <s v="1337"/>
        <s v="2159"/>
        <s v="16285"/>
        <s v="17324"/>
        <s v="16597"/>
        <s v="17271"/>
        <s v="18048"/>
        <s v="501"/>
        <s v="324"/>
        <s v="2152"/>
        <s v="2167"/>
        <s v="2101"/>
        <s v="2097"/>
        <s v="2068"/>
        <s v="2084"/>
        <s v="2067"/>
        <s v="2165"/>
        <s v="2095"/>
        <s v="2157"/>
        <s v="2162"/>
        <s v="2156"/>
        <s v="2163"/>
        <s v="2103"/>
        <s v="1955"/>
        <s v="3778"/>
        <s v="307"/>
        <s v="175"/>
        <s v="219"/>
        <s v="150"/>
        <s v="199"/>
        <s v="183"/>
        <s v="306"/>
        <s v="921"/>
        <s v="869"/>
        <s v="647"/>
        <s v="776"/>
        <s v="693"/>
        <s v="532"/>
        <s v="584"/>
        <s v="591"/>
        <s v="695"/>
        <s v="493"/>
        <s v="471"/>
        <s v="2977"/>
        <s v="2976"/>
        <s v="2598"/>
        <s v="27504"/>
        <s v="2410"/>
        <s v="27501"/>
        <s v="2378"/>
        <s v="27503"/>
        <s v="2526"/>
        <s v="2460"/>
        <s v="27500"/>
        <s v="2421"/>
        <s v="2511"/>
        <s v="28649"/>
        <s v="28334"/>
        <s v="28196"/>
        <s v="29414"/>
        <s v="29380"/>
        <s v="28648"/>
        <s v="29468"/>
        <s v="30251"/>
        <s v="30067"/>
        <s v="31322"/>
        <s v="29465"/>
        <s v="30616"/>
        <s v="30065"/>
        <s v="30613"/>
        <s v="30249"/>
        <s v="31320"/>
        <s v="27906"/>
        <s v="2548"/>
        <s v="2726"/>
        <s v="30066"/>
        <s v="2704"/>
        <s v="2560"/>
        <s v="30250"/>
        <s v="29467"/>
        <s v="2676"/>
        <s v="30615"/>
        <s v="31321"/>
        <s v="30614"/>
        <s v="29466"/>
        <s v="32017"/>
        <s v="32015"/>
        <s v="32016"/>
        <s v="32079"/>
        <s v="32077"/>
        <s v="32018"/>
        <s v="32078"/>
        <s v="31319"/>
        <s v="30617"/>
        <s v="2783"/>
        <s v="31689"/>
        <s v="32072"/>
        <s v="7263481"/>
        <s v="7253472"/>
        <s v="6361375"/>
        <s v="7241014"/>
        <s v="7174246"/>
        <s v="7174282"/>
        <s v="7241104"/>
        <s v="7241103"/>
        <s v="7226609"/>
        <s v="7008450"/>
        <s v="17"/>
        <s v="182"/>
        <s v="137042"/>
        <s v="100527"/>
        <s v="332789"/>
        <s v="331481"/>
        <s v="336748"/>
        <s v="332790"/>
        <s v="331480"/>
        <s v="13766"/>
        <s v="15043"/>
        <s v="14059"/>
        <s v="13573"/>
        <s v="13475"/>
        <s v="14740"/>
        <s v="26742"/>
        <s v="26740"/>
        <s v="012-047154"/>
        <s v="526294"/>
        <s v="526293"/>
        <s v="520353"/>
        <s v="526534"/>
        <s v="518646"/>
        <s v="519530"/>
        <s v="518648"/>
        <s v="519529"/>
        <s v="521023"/>
        <s v="521022"/>
        <s v="522554"/>
        <s v="526004"/>
        <s v="522865"/>
        <s v="517833"/>
        <s v="523530"/>
        <s v="525481"/>
        <s v="522160"/>
        <s v="525207"/>
        <s v="522143"/>
        <s v="523375"/>
        <s v="524109"/>
        <s v="523895"/>
        <s v="526005"/>
        <s v="523379"/>
        <s v="522711"/>
        <s v="526430"/>
        <s v="526300"/>
        <s v="521808"/>
        <s v="521674"/>
        <s v="760"/>
        <s v="759"/>
        <s v="50655"/>
        <s v="350"/>
        <s v="361"/>
        <s v="13782"/>
        <s v="13313"/>
        <s v="13345"/>
        <s v="13809"/>
        <s v="13799"/>
        <s v="13797"/>
        <s v="13783"/>
        <s v="13798"/>
        <s v="13344"/>
        <s v="13841"/>
        <s v="13808"/>
        <s v="718"/>
        <s v="742"/>
        <s v="274"/>
        <s v="380"/>
        <s v="376"/>
        <s v="374"/>
        <s v="384"/>
        <s v="386"/>
        <s v="379"/>
        <s v="377"/>
        <s v="378"/>
        <s v="383"/>
        <s v="375"/>
        <s v="8"/>
        <s v="6461"/>
        <s v="1329"/>
        <s v="1978"/>
        <s v="17899"/>
        <s v="18176"/>
        <s v="16526"/>
        <s v="7058"/>
        <s v="12409"/>
        <s v="12439"/>
        <s v="12719"/>
        <s v="2544"/>
        <s v="2512"/>
        <s v="914"/>
        <s v="2123"/>
        <s v="1"/>
        <s v="55"/>
        <s v="2"/>
        <s v="5124"/>
        <s v="5751"/>
        <s v="5102"/>
        <s v="5543"/>
        <s v="5277"/>
        <s v="5771"/>
        <s v="5424"/>
        <s v="12"/>
        <s v="6"/>
        <s v="7"/>
        <s v="10"/>
        <s v="11"/>
        <s v="301027415"/>
        <s v="301026974"/>
        <s v="301028425"/>
        <s v="1047"/>
        <s v="1048"/>
        <s v="942"/>
        <s v="1049"/>
        <s v="5748"/>
        <s v="5565"/>
        <s v="5598"/>
        <s v="5683"/>
        <s v="308"/>
        <s v="446"/>
        <s v="11040"/>
        <s v="10768"/>
        <s v="10876"/>
        <s v="10878"/>
        <s v="10754"/>
        <s v="10443"/>
        <s v="10978"/>
        <s v="10423"/>
        <s v="10424"/>
        <s v="8466"/>
        <s v="8410"/>
        <s v="10448"/>
        <s v="2392"/>
        <s v="2401"/>
        <s v="410"/>
        <s v="419"/>
        <s v="478"/>
        <s v="574"/>
        <s v="511"/>
        <s v="340"/>
        <s v="332"/>
        <s v="466"/>
        <s v="479"/>
        <s v="653"/>
        <s v="658"/>
        <s v="13862"/>
        <s v="56753"/>
        <s v="43514"/>
        <s v="312467"/>
        <s v="311090"/>
        <s v="311387"/>
        <s v="314674"/>
        <s v="852"/>
        <s v="859"/>
        <s v="30107"/>
        <s v="30109"/>
        <s v="30106"/>
        <s v="30108"/>
        <s v="30105"/>
        <s v="130848"/>
        <s v="131386"/>
        <s v="32769"/>
        <s v="15148"/>
        <s v="20157"/>
        <s v="27199"/>
        <s v="26559"/>
        <s v="30403"/>
        <s v="27090"/>
        <s v="30406"/>
        <s v="27702"/>
        <s v="30404"/>
        <s v="20311"/>
        <s v="20312"/>
        <s v="18152"/>
        <s v="109113"/>
        <s v="109605"/>
        <s v="109114"/>
        <s v="108307"/>
        <s v="11780"/>
        <s v="432"/>
        <s v="484"/>
        <s v="213657"/>
        <s v="301"/>
        <s v="4684"/>
        <s v="592148"/>
        <s v="14"/>
        <s v="43126"/>
        <s v="43768"/>
        <s v="42559"/>
        <s v="42102"/>
        <s v="1862"/>
        <s v="686"/>
        <s v="2739"/>
        <s v="2650"/>
        <s v="845"/>
        <s v="7913"/>
        <s v="7914"/>
        <s v="937"/>
        <s v="390"/>
        <s v="452"/>
        <s v="1102"/>
        <s v="1127"/>
        <s v="1138"/>
        <s v="405"/>
        <s v="578"/>
        <s v="194"/>
        <s v="174"/>
        <s v="166"/>
        <s v="221"/>
        <s v="164"/>
        <s v="178"/>
        <s v="149"/>
        <s v="211"/>
        <s v="155"/>
        <s v="203"/>
        <s v="201"/>
        <s v="163"/>
        <s v="140"/>
        <s v="153"/>
        <s v="146"/>
        <s v="143"/>
        <s v="159"/>
        <s v="187"/>
        <s v="210"/>
        <s v="214"/>
        <s v="217"/>
        <s v="1598"/>
        <s v="1525"/>
        <s v="1638"/>
        <s v="1583"/>
        <s v="1599"/>
        <s v="1601"/>
        <s v="1544"/>
        <s v="1522"/>
        <s v="1584"/>
        <s v="1560"/>
        <s v="1543"/>
        <s v="1600"/>
        <s v="1561"/>
        <s v="1671"/>
        <s v="1699"/>
        <s v="247"/>
        <s v="258"/>
        <s v="248"/>
        <s v="261"/>
        <s v="98218048"/>
        <s v="1415"/>
        <s v="1430"/>
        <s v="154"/>
        <s v="95027"/>
        <s v="94858"/>
        <s v="95237"/>
        <s v="95690"/>
        <s v="94620"/>
        <s v="93894"/>
        <s v="95839"/>
        <s v="95739"/>
        <s v="98063"/>
        <s v="4"/>
        <s v="90216409"/>
        <s v="46465"/>
        <s v="46423"/>
        <s v="46209"/>
        <s v="3914"/>
        <s v="100127"/>
        <s v="100838"/>
        <s v="23769"/>
        <s v="23098"/>
        <s v="22880"/>
        <s v="23318"/>
        <s v="24008"/>
        <s v="23534"/>
        <s v="23205"/>
        <s v="22989"/>
        <s v="23426"/>
        <s v="24119"/>
        <s v="23880"/>
        <s v="23644"/>
        <s v="5248"/>
        <s v="38460"/>
        <s v="38834"/>
        <s v="39526"/>
        <s v="39207"/>
        <s v="2102017"/>
        <s v="42748"/>
        <s v="482799"/>
        <s v="3828480"/>
        <s v="41785"/>
        <s v="40418"/>
        <s v="41216"/>
        <s v="41441"/>
        <s v="41092"/>
        <s v="41679"/>
        <s v="40635"/>
        <s v="42103"/>
        <s v="42123"/>
        <s v="18528"/>
        <s v="19479"/>
        <s v="18829"/>
        <s v="18546"/>
        <s v="18937"/>
        <s v="18923"/>
        <s v="310"/>
        <s v="36289"/>
        <s v="36288"/>
        <s v="502"/>
        <s v="614612"/>
        <s v="576502"/>
        <s v="564269"/>
        <s v="573679"/>
        <s v="569847"/>
        <s v="581204"/>
        <s v="573645"/>
        <s v="573125"/>
        <s v="567127"/>
        <s v="579540"/>
        <s v="564417"/>
        <s v="573566"/>
        <s v="563550"/>
        <s v="578275"/>
        <s v="565880"/>
        <s v="562543"/>
        <s v="566475"/>
        <s v="565881"/>
        <s v="572222"/>
        <s v="564091"/>
        <s v="589153"/>
        <s v="586237"/>
        <s v="587562"/>
        <s v="591715"/>
        <s v="590708"/>
        <s v="591042"/>
        <s v="599440"/>
        <s v="595333"/>
        <s v="585220"/>
        <s v="574915"/>
        <s v="592396"/>
        <s v="593216"/>
        <s v="596060"/>
        <s v="8858"/>
        <s v="8621"/>
        <s v="619943"/>
        <s v="618580"/>
        <s v="622714"/>
        <s v="621951"/>
        <s v="623437"/>
        <s v="620639"/>
        <s v="620589"/>
        <s v="620560"/>
        <s v="622720"/>
        <s v="621986"/>
        <s v="623081"/>
        <s v="621975"/>
        <s v="621998"/>
        <s v="619209"/>
        <s v="621977"/>
        <s v="623106"/>
        <s v="30463"/>
        <s v="32417"/>
        <s v="779"/>
        <s v="712"/>
        <s v="920"/>
        <s v="885"/>
        <s v="983"/>
        <s v="790"/>
        <s v="739"/>
        <s v="855"/>
        <s v="61128"/>
        <s v="1238"/>
        <s v="1311"/>
        <s v="40"/>
        <s v="20"/>
        <s v="27"/>
        <s v="28"/>
        <s v="35"/>
        <s v="29"/>
        <s v="33"/>
        <s v="25"/>
        <s v="24"/>
        <s v="22"/>
        <s v="80"/>
        <s v="39"/>
        <s v="37"/>
        <s v="3"/>
        <s v="18"/>
        <s v="38"/>
        <s v="13"/>
        <s v="30"/>
        <s v="26"/>
        <s v="78"/>
        <s v="19"/>
        <s v="82"/>
        <s v="9"/>
        <s v="456"/>
        <s v="480"/>
        <s v="524"/>
        <s v="433"/>
        <s v="525"/>
        <s v="18021"/>
        <s v="13903"/>
        <s v="13496"/>
        <s v="13758"/>
        <s v="13382"/>
        <s v="13620"/>
        <s v="13252"/>
        <s v="1501"/>
        <s v="25886"/>
        <s v="25048"/>
        <s v="1738"/>
        <s v="27178"/>
        <s v="25047"/>
        <s v="1324"/>
        <s v="132642508"/>
        <s v="132636126"/>
        <s v="132644136"/>
        <s v="132639529"/>
        <s v="132631898"/>
        <s v="132630313"/>
        <s v="196400640"/>
        <s v="196400740"/>
        <s v="132641261"/>
        <s v="132637753"/>
        <s v="132634552"/>
        <s v="132628750"/>
        <s v="1326871"/>
        <s v="253303"/>
        <s v="253277"/>
        <s v="253972"/>
        <s v="253093"/>
        <s v="29726"/>
        <s v="1002972"/>
        <s v="1003108"/>
        <s v="43357"/>
        <s v="43271"/>
        <s v="53516"/>
        <s v="53518"/>
        <s v="53513"/>
        <s v="52042"/>
        <s v="51694"/>
        <s v="52379"/>
        <s v="50337"/>
        <s v="52041"/>
        <s v="50602"/>
        <s v="52378"/>
        <s v="53514"/>
        <s v="53517"/>
        <s v="53515"/>
        <s v="4346"/>
        <s v="4313"/>
        <s v="4302"/>
        <s v="4417"/>
        <s v="4315"/>
        <s v="4370"/>
        <s v="4301"/>
        <s v="4345"/>
        <s v="4344"/>
        <s v="4371"/>
        <s v="4369"/>
        <s v="4314"/>
        <s v="4418"/>
        <s v="4394"/>
        <s v="4469"/>
        <s v="4368"/>
        <s v="4125"/>
        <s v="4362"/>
        <s v="922"/>
        <s v="930"/>
        <s v="910"/>
        <s v="904"/>
        <s v="867"/>
        <s v="890"/>
        <s v="837"/>
        <s v="877"/>
        <s v="88067"/>
        <s v="88066"/>
        <s v="504"/>
        <s v="348"/>
        <s v="415"/>
        <s v="506"/>
        <s v="342"/>
        <s v="438"/>
        <s v="468"/>
        <s v="371"/>
        <s v="372"/>
        <s v="365"/>
        <s v="418"/>
        <s v="485"/>
        <s v="435"/>
        <s v="145560"/>
        <s v="145558"/>
        <s v="144479"/>
        <s v="144032"/>
        <s v="148400"/>
        <s v="145557"/>
        <s v="145559"/>
        <s v="144520"/>
        <s v="37476"/>
        <s v="37618"/>
        <s v="2899"/>
        <s v="2987"/>
        <s v="3366"/>
        <s v="47214"/>
        <s v="189"/>
        <s v="18515"/>
        <s v="181144"/>
        <s v="54"/>
        <s v="57"/>
        <s v="52"/>
        <s v="69"/>
        <s v="48"/>
        <s v="955"/>
        <s v="1233"/>
        <s v="488037985"/>
        <s v="825"/>
        <s v="149460064"/>
        <s v="220845412"/>
        <s v="10808"/>
        <s v="10916"/>
        <s v="11036"/>
        <s v="12462"/>
        <s v="12463"/>
        <s v="49702"/>
        <s v="50088"/>
        <s v="49887"/>
        <s v="50461"/>
        <s v="48271"/>
        <s v="49704"/>
        <s v="90360"/>
        <s v="49625"/>
        <s v="49634"/>
        <s v="90133"/>
        <s v="49635"/>
        <s v="64746"/>
        <s v="47280"/>
        <s v="48152"/>
        <s v="47542"/>
        <s v="47048"/>
        <s v="47541"/>
        <s v="48026"/>
        <s v="51499"/>
        <s v="48367"/>
        <s v="46720"/>
        <s v="48272"/>
        <s v="47586"/>
        <s v="48663"/>
        <s v="46645"/>
        <s v="48232"/>
        <s v="48231"/>
        <s v="49929"/>
        <s v="50749"/>
        <s v="49485"/>
        <s v="48549"/>
        <s v="51420"/>
        <s v="48902"/>
        <s v="49446"/>
        <s v="49531"/>
        <s v="50729"/>
        <s v="49496"/>
        <s v="50450"/>
        <s v="49930"/>
        <s v="47314"/>
        <s v="48884"/>
        <s v="50567"/>
        <s v="49289"/>
        <s v="92607"/>
        <s v="49035"/>
        <s v="49486"/>
        <s v="49065"/>
        <s v="48901"/>
        <s v="49333"/>
        <s v="50822"/>
        <s v="50458"/>
        <s v="48027"/>
        <s v="92405"/>
        <s v="51313"/>
        <s v="90634"/>
        <s v="86537"/>
        <s v="91990"/>
        <s v="50077"/>
        <s v="47279"/>
        <s v="50434"/>
        <s v="50821"/>
        <s v="50066"/>
        <s v="50291"/>
        <s v="50737"/>
        <s v="91790"/>
        <s v="47961"/>
        <s v="49344"/>
        <s v="50206"/>
        <s v="48542"/>
        <s v="51247"/>
        <s v="49380"/>
        <s v="50078"/>
        <s v="51370"/>
        <s v="50601"/>
        <s v="48275"/>
        <s v="50459"/>
        <s v="47295"/>
        <s v="40877"/>
        <s v="40935"/>
        <s v="51704"/>
        <s v="41370"/>
        <s v="41309"/>
        <s v="11885"/>
        <s v="51114"/>
        <s v="677"/>
        <s v="9508"/>
        <s v="9643"/>
        <s v="9420"/>
        <s v="9338"/>
        <s v="8991"/>
        <s v="9221"/>
        <s v="8787"/>
        <s v="8882"/>
        <s v="9170"/>
        <s v="9642"/>
        <s v="9076"/>
        <s v="8788"/>
        <s v="8631"/>
        <s v="1117"/>
        <s v="1639"/>
        <s v="715"/>
        <s v="4260"/>
        <s v="4667"/>
        <s v="4383"/>
        <s v="4155"/>
        <s v="4181"/>
        <s v="3970"/>
        <s v="4326"/>
        <s v="571"/>
        <s v="4012"/>
        <s v="3969"/>
        <s v="3995"/>
        <s v="4650"/>
        <s v="4848"/>
        <s v="4638"/>
        <s v="4239"/>
        <s v="41"/>
        <s v="4419"/>
        <s v="4440"/>
        <s v="34"/>
        <s v="4415"/>
        <s v="4096"/>
        <s v="4225"/>
        <s v="4221"/>
        <s v="4300"/>
        <s v="230"/>
        <s v="4136"/>
        <s v="4222"/>
        <s v="4112"/>
        <s v="4097"/>
        <s v="4433"/>
        <s v="4147"/>
        <s v="4814"/>
        <s v="650"/>
        <s v="4476"/>
        <s v="811"/>
        <s v="21"/>
        <s v="23543"/>
        <s v="6463"/>
        <s v="38379"/>
        <s v="41907"/>
        <s v="3019"/>
        <s v="12338"/>
        <s v="12414"/>
        <s v="13012"/>
        <s v="12479"/>
        <s v="12365"/>
        <s v="12489"/>
        <s v="12594"/>
        <s v="12487"/>
        <s v="12364"/>
        <s v="12366"/>
        <s v="12497"/>
        <s v="12424"/>
        <s v="12595"/>
        <s v="12630"/>
        <s v="12742"/>
        <s v="12413"/>
        <s v="12330"/>
        <s v="12488"/>
        <s v="12565"/>
        <s v="12403"/>
        <s v="12551"/>
        <s v="12363"/>
        <s v="12567"/>
        <s v="12596"/>
        <s v="12566"/>
        <s v="87857"/>
        <s v="8323"/>
        <s v="8324"/>
        <s v="8309"/>
        <s v="8325"/>
        <s v="8247"/>
        <s v="8283"/>
        <s v="13120999"/>
        <s v="13120998"/>
        <s v="634929"/>
        <s v="20078"/>
        <s v="3040359705"/>
        <s v="38062"/>
        <s v="37803"/>
        <s v="37756"/>
        <s v="38797"/>
        <s v="38339"/>
        <s v="37755"/>
        <s v="39294"/>
        <s v="39033"/>
        <s v="38820"/>
        <s v="39519"/>
        <s v="967008"/>
        <s v="3006"/>
        <s v="3264"/>
        <s v="3182"/>
        <s v="3098"/>
        <s v="3384"/>
        <s v="3186"/>
        <s v="3271"/>
        <s v="3399"/>
        <s v="3419"/>
        <s v="3239"/>
        <s v="3371"/>
        <s v="3224"/>
        <s v="3493"/>
        <s v="1199"/>
        <s v="1200"/>
        <s v="89185"/>
        <s v="88934"/>
        <s v="88369"/>
        <s v="87822"/>
        <s v="89991"/>
        <s v="117"/>
        <s v="90689"/>
        <s v="215"/>
        <s v="4074"/>
        <s v="13017"/>
        <s v="13011"/>
        <s v="13025"/>
        <s v="13045"/>
        <s v="12928"/>
        <s v="12982"/>
        <s v="12963"/>
        <s v="12725"/>
        <s v="13097"/>
        <s v="12018"/>
        <s v="11591"/>
        <s v="12590"/>
        <s v="12632"/>
        <s v="302"/>
        <s v="11713"/>
        <s v="12780"/>
        <s v="11385"/>
        <s v="13046"/>
        <s v="11324"/>
        <s v="11232"/>
        <s v="11733"/>
        <s v="12724"/>
        <s v="11456"/>
        <s v="11480"/>
        <s v="11339"/>
        <s v="185"/>
        <s v="63"/>
        <s v="147"/>
        <s v="3420"/>
        <s v="3574"/>
        <s v="3219"/>
        <s v="3252"/>
        <s v="3221"/>
        <s v="3329"/>
        <s v="3257"/>
        <s v="3293"/>
        <s v="3290"/>
        <s v="3220"/>
        <s v="3300"/>
        <s v="3254"/>
        <s v="3348"/>
        <s v="3258"/>
        <s v="3253"/>
        <s v="3291"/>
        <s v="3256"/>
        <s v="3292"/>
        <s v="3349"/>
        <s v="8687"/>
        <s v="8666"/>
        <s v="849"/>
        <s v="832"/>
        <s v="828"/>
        <s v="850"/>
        <s v="853"/>
        <s v="870"/>
        <s v="873"/>
        <s v="851"/>
        <s v="874"/>
        <s v="875"/>
        <s v="872"/>
        <s v="871"/>
        <s v="854"/>
        <s v="902"/>
        <s v="903"/>
        <s v="17481"/>
        <s v="1304"/>
        <s v="960"/>
        <s v="4952"/>
        <s v="5625"/>
        <s v="4951"/>
        <s v="5310"/>
        <s v="5959"/>
        <s v="5881"/>
        <s v="5311"/>
        <s v="5626"/>
        <s v="975"/>
        <s v="5958"/>
        <s v="6230"/>
        <s v="5284"/>
        <s v="5200"/>
        <s v="4970"/>
        <s v="4950"/>
        <s v="4948"/>
        <s v="5608"/>
        <s v="5624"/>
        <s v="1109"/>
        <s v="998"/>
        <s v="887"/>
        <s v="551"/>
        <s v="552"/>
        <s v="193"/>
        <s v="96"/>
        <s v="905"/>
        <s v="4252"/>
        <s v="24901"/>
        <s v="105"/>
        <s v="107"/>
        <s v="24413"/>
        <s v="109"/>
        <s v="21058"/>
        <s v="968"/>
        <s v="104"/>
        <s v="3863"/>
        <s v="190"/>
        <s v="191"/>
        <s v="192"/>
        <s v="157"/>
        <s v="151"/>
        <s v="161"/>
        <s v="173"/>
        <s v="172"/>
        <s v="181"/>
        <s v="168"/>
        <s v="171"/>
        <s v="162"/>
        <s v="170"/>
        <s v="176"/>
        <s v="188"/>
        <s v="186"/>
        <s v="184"/>
        <s v="167"/>
        <s v="177"/>
        <s v="179"/>
        <s v="158"/>
        <s v="160"/>
        <s v="197"/>
        <s v="195"/>
        <s v="44"/>
        <s v="24704"/>
        <s v="4403"/>
        <s v="4247"/>
        <s v="13369"/>
        <s v="13234"/>
        <s v="205"/>
        <s v="251"/>
        <s v="249"/>
        <s v="198"/>
        <s v="209"/>
        <s v="223"/>
        <s v="1951"/>
        <s v="2052"/>
        <s v="1968"/>
        <s v="1248"/>
        <s v="1125"/>
        <s v="1149"/>
        <s v="1163"/>
        <s v="1118"/>
        <s v="1172"/>
        <s v="1090"/>
        <s v="1083"/>
        <s v="1139"/>
        <s v="1104"/>
        <s v="1073"/>
        <s v="1187"/>
        <s v="1227"/>
        <s v="1197"/>
        <s v="1242"/>
        <s v="1240"/>
        <s v="74"/>
        <s v="68"/>
        <s v="65"/>
        <s v="61"/>
        <s v="77"/>
        <s v="85"/>
        <s v="90"/>
        <s v="71"/>
        <s v="102"/>
        <s v="152"/>
        <s v="116"/>
        <s v="156"/>
        <s v="144"/>
        <s v="135"/>
        <s v="129"/>
        <s v="124"/>
        <s v="119"/>
        <s v="108"/>
        <s v="101"/>
        <s v="138"/>
        <s v="122"/>
        <s v="133"/>
        <s v="111"/>
        <s v="148"/>
        <s v="118"/>
        <s v="127"/>
        <s v="11861"/>
        <s v="94"/>
        <s v="88"/>
        <s v="208"/>
        <s v="206"/>
        <s v="212"/>
        <s v="213"/>
        <s v="196"/>
        <s v="216"/>
        <s v="204"/>
        <s v="200"/>
        <s v="228"/>
        <s v="18077"/>
        <s v="56"/>
        <s v="616"/>
        <s v="605"/>
        <s v="627"/>
        <s v="602"/>
        <s v="711"/>
        <s v="682"/>
        <s v="612"/>
        <s v="623"/>
        <s v="599"/>
        <s v="805"/>
        <s v="632"/>
        <s v="62"/>
        <s v="67"/>
        <s v="66"/>
        <s v="59"/>
        <s v="60"/>
        <s v="70"/>
        <s v="79"/>
        <s v="73"/>
        <s v="76"/>
        <s v="89"/>
        <s v="83"/>
        <s v="87"/>
        <s v="92"/>
        <s v="81"/>
        <s v="86"/>
        <s v="72"/>
        <s v="58"/>
        <s v="728"/>
        <s v="561"/>
        <s v="64"/>
        <s v="505"/>
        <s v="397"/>
        <s v="500"/>
        <s v="422"/>
        <s v="46"/>
        <s v="51"/>
        <s v="1398"/>
        <s v="1404"/>
        <s v="1406"/>
        <s v="1346"/>
        <s v="1360"/>
        <s v="1380"/>
        <s v="1367"/>
        <s v="1412"/>
        <s v="1100"/>
        <s v="1095"/>
        <s v="1098"/>
        <s v="1350"/>
        <s v="1092"/>
        <s v="1071"/>
        <s v="1062"/>
        <s v="1064"/>
        <s v="1055"/>
        <s v="1067"/>
        <s v="1413"/>
        <s v="1059"/>
        <s v="993"/>
        <s v="1353"/>
        <s v="1052"/>
        <s v="740"/>
        <s v="1388"/>
        <s v="883"/>
        <s v="1069"/>
        <s v="1036"/>
        <s v="1433"/>
        <s v="757"/>
        <s v="1434"/>
        <s v="1041"/>
        <s v="1074"/>
        <s v="764"/>
        <s v="839"/>
        <s v="1042"/>
        <s v="1045"/>
        <s v="1053"/>
        <s v="895"/>
        <s v="1065"/>
        <s v="861"/>
        <s v="896"/>
        <s v="1075"/>
        <s v="1039"/>
        <s v="1419"/>
        <s v="967"/>
        <s v="831"/>
        <s v="723"/>
        <s v="1060"/>
        <s v="1057"/>
        <s v="816"/>
        <s v="1040"/>
        <s v="965"/>
        <s v="792"/>
        <s v="963"/>
        <s v="929"/>
        <s v="224"/>
        <s v="236"/>
        <s v="218"/>
        <s v="520"/>
        <s v="495"/>
        <s v="100"/>
        <s v="110"/>
        <s v="97"/>
        <s v="121"/>
        <s v="126"/>
        <s v="98"/>
        <s v="139"/>
        <s v="131"/>
        <s v="132"/>
        <s v="136"/>
        <s v="23"/>
        <s v="16"/>
        <s v="15"/>
        <s v="1086"/>
        <s v="115"/>
        <s v="43"/>
        <s v="45"/>
        <s v="1429"/>
        <s v="1236"/>
        <s v="1244"/>
        <s v="1361"/>
        <s v="1189"/>
        <s v="1386"/>
        <s v="1470"/>
        <s v="1179"/>
        <s v="1267"/>
        <s v="1469"/>
        <s v="1376"/>
        <s v="1389"/>
        <s v="1250"/>
        <s v="1325"/>
        <s v="1299"/>
        <s v="1107"/>
        <s v="1212"/>
        <s v="1446"/>
        <s v="1352"/>
        <s v="1300"/>
        <s v="1136"/>
        <s v="1174"/>
        <s v="1126"/>
        <s v="1177"/>
        <s v="1218"/>
        <s v="1450"/>
        <s v="5484"/>
        <s v="382"/>
        <s v="36424"/>
        <s v="36589"/>
        <s v="36925"/>
        <s v="36987"/>
        <s v="37116"/>
        <s v="37277"/>
        <s v="1813"/>
        <s v="48726"/>
        <s v="48731"/>
        <s v="737"/>
        <s v="521893"/>
        <s v="526423"/>
        <s v="526924"/>
        <s v="523703"/>
        <s v="528354"/>
        <s v="525102"/>
        <s v="523227"/>
        <s v="521393"/>
        <s v="527905"/>
        <s v="524612"/>
        <s v="530189"/>
        <s v="33723"/>
        <s v="91430"/>
        <s v="91093"/>
        <s v="215523"/>
        <s v="216690"/>
        <s v="214042"/>
        <s v="17320"/>
        <s v="91709"/>
        <s v="92328"/>
        <s v="92901"/>
        <s v="90895"/>
        <s v="90373"/>
        <s v="238"/>
        <s v="44275"/>
        <s v="44756"/>
        <s v="240"/>
        <s v="237"/>
        <s v="243"/>
        <s v="231"/>
        <s v="244"/>
        <s v="227"/>
        <s v="220"/>
        <s v="241"/>
        <s v="17806"/>
        <s v="22550"/>
        <s v="263"/>
        <s v="268"/>
        <s v="141"/>
        <s v="134"/>
        <s v="283"/>
        <s v="32789"/>
        <s v="32792"/>
        <s v="32810"/>
        <s v="32814"/>
        <s v="34302"/>
        <s v="32933"/>
        <s v="34303"/>
        <s v="362"/>
        <s v="442"/>
        <s v="437"/>
        <s v="444"/>
        <s v="445"/>
        <s v="396"/>
        <s v="417"/>
        <s v="349"/>
        <s v="406"/>
        <s v="443"/>
        <s v="15851"/>
        <s v="15005"/>
        <s v="15311"/>
        <s v="15084"/>
        <s v="15617"/>
        <s v="14802"/>
        <s v="15837"/>
        <s v="15439"/>
        <s v="14795"/>
        <s v="14876"/>
        <s v="15692"/>
        <s v="15694"/>
        <s v="17725"/>
        <s v="16578"/>
        <s v="15850"/>
        <s v="17686"/>
        <s v="17553"/>
        <s v="17351"/>
        <s v="15856"/>
        <s v="17451"/>
        <s v="16516"/>
        <s v="15440"/>
        <s v="17031"/>
        <s v="17687"/>
        <s v="17938"/>
        <s v="17717"/>
        <s v="17587"/>
        <s v="18132"/>
        <s v="18131"/>
        <s v="18137"/>
        <s v="18317"/>
        <s v="18316"/>
        <s v="46748"/>
        <s v="46357"/>
        <s v="46763"/>
        <s v="46097"/>
        <s v="45953"/>
        <s v="46745"/>
        <s v="47360"/>
        <s v="47641"/>
        <s v="46358"/>
        <s v="46809"/>
        <s v="46909"/>
        <s v="49085"/>
        <s v="48799"/>
        <s v="48318"/>
        <s v="48684"/>
        <s v="48534"/>
        <s v="47205"/>
        <s v="47639"/>
        <s v="48379"/>
        <s v="69911"/>
        <s v="70866"/>
        <s v="69411"/>
        <s v="69410"/>
        <s v="69409"/>
        <s v="69412"/>
        <s v="6802"/>
        <s v="6750"/>
        <s v="6784"/>
        <s v="6722"/>
        <s v="641"/>
        <s v="642"/>
        <s v="32"/>
        <s v="46958703"/>
        <s v="46958722"/>
        <s v="46958721"/>
        <s v="47517532"/>
        <s v="47517527"/>
        <s v="47517866"/>
        <s v="47517647"/>
        <s v="47517529"/>
        <s v="47517639"/>
        <s v="47517507"/>
        <s v="47517534"/>
        <s v="46958781"/>
        <s v="46958777"/>
        <s v="46958719"/>
        <s v="46958390"/>
        <s v="46958713"/>
        <s v="103"/>
        <s v="4420"/>
        <s v="26938"/>
        <s v="27277"/>
        <s v="26890"/>
        <s v="27050"/>
        <s v="28675"/>
        <s v="29326"/>
        <s v="171594"/>
        <s v="170467"/>
        <s v="170292"/>
        <s v="170281"/>
        <s v="171595"/>
        <s v="170668"/>
        <s v="170005"/>
        <s v="171350"/>
        <s v="171394"/>
        <s v="175701"/>
        <s v="170667"/>
        <s v="170665"/>
        <s v="32388"/>
        <s v="32173"/>
        <s v="32315"/>
        <s v="32297"/>
        <s v="32238"/>
        <s v="607689"/>
        <s v="592050"/>
        <s v="592068"/>
        <s v="608738"/>
        <s v="607688"/>
        <s v="9800"/>
        <s v="67060"/>
        <s v="67061"/>
        <s v="66806"/>
        <s v="66418"/>
        <s v="66710"/>
        <s v="67213"/>
        <s v="66332"/>
        <s v="8960"/>
        <s v="7461"/>
        <s v="9278"/>
        <s v="8959"/>
        <s v="17793"/>
        <s v="3280"/>
        <s v="3279"/>
        <s v="91"/>
        <s v="53"/>
        <s v="47"/>
        <s v="4436"/>
        <s v="4406"/>
        <s v="4421"/>
        <s v="4448"/>
        <s v="601"/>
        <s v="2237147"/>
        <s v="2017"/>
        <s v="137"/>
        <s v="123"/>
        <s v="120"/>
        <s v="13521"/>
        <s v="19651"/>
        <s v="19652"/>
        <s v="1011"/>
        <s v="1000"/>
        <s v="1018"/>
        <s v="5"/>
        <s v="18536"/>
        <s v="18309"/>
        <s v="6636"/>
        <s v="6663"/>
        <s v="9881"/>
        <s v="1720"/>
        <s v="10198"/>
        <s v="10894"/>
        <s v="9744"/>
        <s v="10516"/>
        <s v="108018829"/>
        <s v="412"/>
        <s v="326"/>
        <s v="325"/>
        <s v="66008342"/>
        <s v="159319"/>
        <s v="418410"/>
        <s v="419847"/>
        <s v="418216"/>
        <s v="421554"/>
        <s v="420702"/>
        <s v="423687"/>
        <s v="421888"/>
        <s v="425137"/>
        <s v="420805"/>
        <s v="425954"/>
        <s v="422412"/>
        <s v="421194"/>
        <s v="425483"/>
        <s v="425431"/>
        <s v="426507"/>
        <s v="426367"/>
        <s v="425017"/>
        <s v="425955"/>
        <s v="425170"/>
        <s v="424710"/>
        <s v="426687"/>
        <s v="8075"/>
        <s v="8031"/>
        <s v="8107"/>
        <s v="8128"/>
        <s v="8007"/>
        <s v="8008"/>
        <s v="6619"/>
        <s v="6265"/>
        <s v="7046"/>
        <s v="6452"/>
        <s v="6689"/>
        <s v="7198"/>
        <s v="8470"/>
        <s v="7850"/>
        <s v="8210"/>
        <s v="7779"/>
        <s v="6469"/>
        <s v="7283"/>
        <s v="9003"/>
        <s v="8663"/>
        <s v="8710"/>
        <s v="61071"/>
        <s v="61099"/>
        <s v="451335"/>
        <s v="5890"/>
        <s v="175226018"/>
        <s v="30652454"/>
        <s v="30652612"/>
        <s v="30652613"/>
        <s v="30652583"/>
        <s v="8133658"/>
        <s v="8133657"/>
        <s v="7855908"/>
        <s v="8133659"/>
        <s v="Contratos 11581985 -1158753 -3765160"/>
        <s v="323"/>
        <s v="2131"/>
        <s v="17936"/>
        <s v="18166"/>
        <s v="17868"/>
        <s v="354"/>
        <s v="398"/>
        <s v="369"/>
        <s v="537"/>
        <s v="462"/>
        <s v="465"/>
        <s v="399"/>
        <s v="538"/>
        <s v="542"/>
        <s v="539"/>
        <s v="540"/>
        <s v="541"/>
        <s v="463"/>
        <s v="37802"/>
        <s v="37801"/>
        <s v="37800"/>
        <s v="36205"/>
        <s v="36207"/>
        <s v="36209"/>
        <s v="36201"/>
        <s v="36202"/>
        <s v="36206"/>
        <s v="36208"/>
        <s v="36204"/>
        <s v="36203"/>
        <s v="36213"/>
        <s v="37326"/>
        <s v="37325"/>
        <s v="37327"/>
        <s v="2435"/>
        <s v="2436"/>
        <s v="2437"/>
        <s v="2399"/>
        <s v="2443"/>
        <s v="2434"/>
        <s v="2400"/>
        <s v="2441"/>
        <s v="2442"/>
        <s v="2444"/>
        <s v="2584"/>
        <s v="2573"/>
        <s v="2578"/>
        <s v="2590"/>
        <s v="2574"/>
        <s v="2585"/>
        <s v="2576"/>
        <s v="2588"/>
        <s v="2579"/>
        <s v="2591"/>
        <s v="2577"/>
        <s v="2587"/>
        <s v="2586"/>
        <s v="2581"/>
        <s v="2589"/>
        <s v="2580"/>
        <s v="2583"/>
        <s v="2575"/>
        <s v="2582"/>
        <s v="2592"/>
        <s v="2593"/>
        <s v="2691"/>
        <s v="2713"/>
        <s v="13408"/>
        <s v="13575"/>
        <s v="13659"/>
        <s v="4182"/>
        <s v="4202"/>
        <s v="3093"/>
        <s v="3095"/>
        <s v="3094"/>
        <s v="3156"/>
        <s v="9860"/>
        <s v="2750"/>
        <s v="2740"/>
        <s v="2692"/>
        <s v="2792"/>
        <s v="2806"/>
        <s v="2777"/>
        <s v="1917"/>
        <s v="2079"/>
        <s v="1715"/>
        <s v="10764"/>
        <s v="9973"/>
        <s v="8344"/>
        <s v="9339"/>
        <s v="12889"/>
        <s v="8083"/>
        <s v="7160"/>
        <s v="180"/>
        <s v="696"/>
        <s v="9555"/>
        <s v="9436"/>
        <s v="125"/>
        <s v="114"/>
        <s v="420"/>
        <s v="1223"/>
        <s v="1365"/>
        <s v="1607"/>
        <s v="1482"/>
        <s v="1551"/>
        <s v="1441"/>
        <s v="1568"/>
        <s v="1502"/>
        <s v="1497"/>
        <s v="1492"/>
        <s v="1555"/>
        <s v="1503"/>
        <s v="1509"/>
        <s v="1506"/>
        <s v="1463"/>
        <s v="1578"/>
        <s v="1592"/>
        <s v="1585"/>
        <s v="1586"/>
        <s v="1445"/>
        <s v="1593"/>
        <s v="1596"/>
        <s v="1604"/>
        <s v="6353"/>
        <s v="6738"/>
        <s v="8906"/>
        <s v="89420"/>
        <s v="11874"/>
        <s v="12028"/>
        <s v="12029"/>
        <s v="9388"/>
        <s v="7828"/>
        <s v="7622"/>
        <s v="11396"/>
        <s v="12000"/>
        <s v="12001"/>
        <s v="8978"/>
        <s v="12228"/>
        <s v="12002"/>
        <s v="10528"/>
        <s v="11792"/>
        <s v="11793"/>
        <s v="11794"/>
        <s v="2275"/>
        <s v="1084"/>
        <s v="1130"/>
        <s v="1245"/>
        <s v="1254"/>
        <s v="1263"/>
        <s v="1043"/>
        <s v="30928"/>
        <s v="31035"/>
        <s v="1605"/>
        <s v="1622"/>
        <s v="1559"/>
        <s v="78789"/>
        <s v="5312"/>
        <s v="21716"/>
        <s v="21678"/>
        <s v="20280"/>
        <s v="20821"/>
        <s v="20823"/>
        <s v="21679"/>
        <s v="22087"/>
        <s v="21513"/>
        <s v="20992"/>
        <s v="21845"/>
        <s v="21532"/>
        <s v="21512"/>
        <s v="20822"/>
        <s v="21038"/>
        <s v="20389"/>
        <s v="21680"/>
        <s v="22149"/>
        <s v="22284"/>
        <s v="21511"/>
        <s v="21514"/>
        <s v="20124"/>
        <s v="21039"/>
        <s v="23010"/>
        <s v="22461"/>
        <s v="22462"/>
        <s v="23519"/>
        <s v="23659"/>
        <s v="22285"/>
        <s v="1226"/>
        <s v="1345"/>
        <s v="925"/>
        <s v="30221"/>
        <s v="27947"/>
        <s v="1285"/>
        <s v="184158"/>
        <s v="30581"/>
        <s v="184084"/>
        <s v="30297"/>
        <s v="181150"/>
        <s v="181033"/>
        <s v="180757"/>
        <s v="181155"/>
        <s v="181256"/>
        <s v="181216"/>
        <s v="181202"/>
        <s v="181149"/>
        <s v="180540"/>
        <s v="181151"/>
        <s v="180958"/>
        <s v="180761"/>
        <s v="180096"/>
        <s v="180337"/>
        <s v="183328"/>
        <s v="84632"/>
        <s v="84184"/>
        <s v="84633"/>
        <s v="84630"/>
        <s v="84839"/>
        <s v="84185"/>
        <s v="84179"/>
        <s v="84635"/>
        <s v="84182"/>
        <s v="85396"/>
        <s v="85397"/>
        <s v="85402"/>
        <s v="85399"/>
        <s v="110514"/>
        <s v="109206"/>
        <s v="110158"/>
        <s v="109298"/>
        <s v="108955"/>
        <s v="109018"/>
        <s v="109884"/>
        <s v="110782"/>
        <s v="111037"/>
        <s v="110816"/>
        <s v="111038"/>
        <s v="111713"/>
        <s v="2845"/>
        <s v="3017"/>
        <s v="5462"/>
        <s v="5660"/>
        <s v="5189"/>
        <s v="127168"/>
        <s v="17812"/>
        <s v="8864"/>
        <s v="8231"/>
        <s v="7687"/>
        <s v="8157"/>
        <s v="7615"/>
        <s v="10820"/>
        <s v="10821"/>
        <s v="48191"/>
        <s v="46846"/>
        <s v="47302"/>
        <s v="48537"/>
        <s v="48539"/>
        <s v="49071"/>
        <s v="48790"/>
        <s v="46286"/>
        <s v="46848"/>
        <s v="48547"/>
        <s v="47303"/>
        <s v="49072"/>
        <s v="434"/>
        <s v="111567"/>
        <s v="1448"/>
        <s v="1166"/>
        <s v="6199"/>
        <s v="303"/>
        <s v="7010"/>
        <s v="7083"/>
        <s v="7681"/>
        <s v="6187"/>
        <s v="5643"/>
        <s v="5530"/>
        <s v="5988"/>
        <s v="5486"/>
        <s v="282"/>
        <s v="276"/>
        <s v="272"/>
        <s v="294"/>
        <s v="288"/>
        <s v="304"/>
        <s v="2403"/>
        <s v="1414"/>
        <s v="1372"/>
        <s v="880"/>
        <s v="1004"/>
        <s v="1426"/>
        <s v="1427"/>
        <s v="1274"/>
        <s v="8805"/>
        <s v="9201"/>
        <s v="9403"/>
        <s v="2833"/>
        <s v="2834"/>
        <s v="2835"/>
        <s v="1553"/>
        <s v="229"/>
        <s v="362011"/>
        <s v="360006287"/>
        <s v="102831"/>
        <s v="360100828"/>
        <s v="102832"/>
        <s v="102833"/>
        <s v="102830"/>
        <s v="103839"/>
        <s v="103799"/>
        <s v="360102669"/>
        <s v="102866"/>
        <s v="360102670"/>
        <s v="360010831"/>
        <s v="360102668"/>
        <s v="102829"/>
        <s v="360102592"/>
        <s v="360102478"/>
        <s v="102867"/>
        <s v="103291"/>
        <s v="103378"/>
        <s v="503"/>
        <s v="515"/>
        <s v="7407534"/>
        <s v="1748"/>
        <s v="1247"/>
        <s v="1373"/>
        <s v="1407"/>
        <s v="1246"/>
        <s v="1408"/>
        <s v="773"/>
        <s v="1496"/>
        <s v="1747"/>
        <s v="972"/>
        <s v="1114"/>
        <s v="1822"/>
        <s v="971"/>
        <s v="1952"/>
        <s v="800"/>
        <s v="846"/>
        <s v="1113"/>
        <s v="878"/>
        <s v="774"/>
        <s v="813"/>
        <s v="1035"/>
        <s v="722"/>
        <s v="708"/>
        <s v="2033"/>
        <s v="316"/>
        <s v="313"/>
        <s v="312"/>
        <s v="423"/>
        <s v="315"/>
        <s v="425"/>
        <s v="414"/>
        <s v="314"/>
        <s v="450"/>
        <s v="401"/>
        <s v="430"/>
        <s v="309"/>
        <s v="426"/>
        <s v="447"/>
        <s v="402"/>
        <s v="428"/>
        <s v="424"/>
        <s v="448"/>
        <s v="427"/>
        <s v="408"/>
        <s v="317"/>
        <s v="416"/>
        <s v="404"/>
        <s v="441"/>
        <s v="333"/>
        <s v="440"/>
        <s v="334"/>
        <s v="15085"/>
        <s v="3387"/>
        <s v="53079"/>
        <s v="2714"/>
        <s v="2887"/>
        <s v="2749"/>
        <s v="2820"/>
        <s v="2768"/>
        <s v="2789"/>
        <s v="2813"/>
        <s v="2868"/>
        <s v="145"/>
        <s v="7319"/>
        <s v="388"/>
        <s v="385"/>
        <s v="228842"/>
        <s v="237177"/>
        <s v="320"/>
        <s v="3005"/>
        <s v="30479"/>
        <s v="29858"/>
        <s v="32285"/>
        <s v="32286"/>
        <s v="29859"/>
        <s v="30590"/>
        <s v="30480"/>
        <s v="1390"/>
        <s v="1356"/>
        <s v="1425"/>
        <s v="1394"/>
        <s v="1357"/>
        <s v="1471"/>
        <s v="344628"/>
        <s v="344940"/>
        <s v="348448"/>
        <s v="350488"/>
        <s v="349980"/>
        <s v="349370"/>
        <s v="345338"/>
        <s v="351510"/>
        <s v="352736"/>
        <s v="350827"/>
        <s v="352755"/>
        <s v="352754"/>
        <s v="352082"/>
        <s v="353693"/>
        <s v="5445"/>
        <s v="5483"/>
        <s v="5481"/>
        <s v="5471"/>
        <s v="5472"/>
        <s v="5487"/>
        <s v="5488"/>
        <s v="5470"/>
        <s v="5489"/>
        <s v="5526"/>
        <s v="497"/>
        <s v="486"/>
        <s v="491"/>
        <s v="481"/>
        <s v="494"/>
        <s v="474"/>
        <s v="476"/>
        <s v="483"/>
        <s v="498"/>
        <s v="492"/>
        <s v="477"/>
        <s v="490"/>
        <s v="499"/>
        <s v="496"/>
        <s v="489"/>
        <s v="2073"/>
        <s v="109842"/>
        <s v="546"/>
        <s v="487"/>
        <s v="461"/>
        <s v="475"/>
        <s v="1664"/>
        <s v="121358686"/>
        <s v="121356396"/>
        <s v="121383897"/>
        <s v="121388694"/>
        <s v="121357091"/>
        <s v="121356629"/>
        <s v="0121374475"/>
        <s v="121361840"/>
        <s v="121355720"/>
        <s v="121355313"/>
        <s v="121355806"/>
        <s v="121357022"/>
        <s v="121361451"/>
        <s v="121361452"/>
        <s v="121357540"/>
        <s v="121361701"/>
        <s v="121362310"/>
        <s v="121362923"/>
        <s v="121355567"/>
        <s v="121362023"/>
        <s v="121360917"/>
        <s v="121386937"/>
        <s v="121358927"/>
        <s v="121356012"/>
        <s v="121357319"/>
        <s v="121376222"/>
        <s v="121355568"/>
        <s v="121357257"/>
        <s v="121360050"/>
        <s v="121356187"/>
        <s v="121356186"/>
        <s v="121356940"/>
        <s v="121359965"/>
        <s v="121357320"/>
        <s v="121360308"/>
        <s v="121355370"/>
        <s v="121355569"/>
        <s v="121359193"/>
        <s v="121362469"/>
        <s v="121362624"/>
        <s v="121369729"/>
        <s v="121363151"/>
        <s v="121356042"/>
        <s v="121363323"/>
        <s v="121367842"/>
        <s v="121355807"/>
        <s v="121355604"/>
        <s v="121357712"/>
        <s v="121360075"/>
        <s v="121373022"/>
        <s v="121360803"/>
        <s v="121356141"/>
        <s v="121361003"/>
        <s v="121355371"/>
        <s v="121357495"/>
        <s v="121359964"/>
        <s v="121360573"/>
        <s v="121362689"/>
        <s v="121367404"/>
        <s v="121367142"/>
        <s v="121356941"/>
        <s v="121359468"/>
        <s v="121362922"/>
        <s v="121363152"/>
        <s v="121372446"/>
        <s v="121374904"/>
        <s v="121356142"/>
        <s v="121406903"/>
        <s v="162421"/>
        <s v="277504"/>
        <s v="39361"/>
        <s v="39650"/>
        <s v="51262"/>
        <s v="276366"/>
        <s v="40005"/>
        <s v="163972"/>
        <s v="165005"/>
        <s v="39649"/>
        <s v="162183"/>
        <s v="164912"/>
        <s v="20540"/>
        <s v="22641"/>
        <s v="18298"/>
        <s v="18493"/>
        <s v="18782"/>
        <s v="18301"/>
        <s v="18495"/>
        <s v="18795"/>
        <s v="18491"/>
        <s v="18783"/>
        <s v="18297"/>
        <s v="18784"/>
        <s v="18796"/>
        <s v="18791"/>
        <s v="18521"/>
        <s v="18492"/>
        <s v="1015186"/>
        <s v="1014979"/>
        <s v="1016338"/>
        <s v="1016040"/>
        <s v="1009"/>
        <s v="128127"/>
        <s v="657"/>
        <s v="660"/>
        <s v="665"/>
        <s v="654"/>
        <s v="663"/>
        <s v="668"/>
        <s v="5138"/>
        <s v="5030"/>
        <s v="5126"/>
        <s v="5002"/>
        <s v="5107"/>
        <s v="5014"/>
        <s v="5096"/>
        <s v="5116"/>
        <s v="5040"/>
        <s v="5050"/>
        <s v="5042"/>
        <s v="5129"/>
        <s v="5041"/>
        <s v="5056"/>
        <s v="5062"/>
        <s v="5139"/>
        <s v="5074"/>
        <s v="5075"/>
        <s v="5063"/>
        <s v="5098"/>
        <s v="5117"/>
        <s v="5064"/>
        <s v="5077"/>
        <s v="1658"/>
        <s v="1370"/>
        <s v="2057"/>
        <s v="51489"/>
        <s v="51270"/>
        <s v="51432"/>
        <s v="9299"/>
        <s v="12608"/>
        <s v="12502"/>
        <s v="12501"/>
        <s v="12714"/>
        <s v="13091"/>
        <s v="13057"/>
        <s v="13131"/>
        <s v="12842"/>
        <s v="12839"/>
        <s v="12544"/>
        <s v="12542"/>
        <s v="12850"/>
        <s v="12866"/>
        <s v="12543"/>
        <s v="12670"/>
        <s v="13103"/>
        <s v="13544"/>
        <s v="13104"/>
        <s v="13102"/>
        <s v="13092"/>
        <s v="2108"/>
        <s v="2594"/>
        <s v="2606"/>
        <s v="2483"/>
        <s v="2607"/>
        <s v="4093"/>
        <s v="4091"/>
        <s v="4092"/>
        <s v="235"/>
        <s v="233"/>
        <s v="1515"/>
        <s v="1416"/>
        <s v="1474"/>
        <s v="30026"/>
        <s v="30952"/>
        <s v="7033"/>
        <s v="5717"/>
        <s v="5783"/>
        <s v="5869"/>
        <s v="6288"/>
        <s v="6079"/>
        <s v="5983"/>
        <s v="6158"/>
        <s v="6454"/>
        <s v="6908"/>
        <s v="6971"/>
        <s v="6557"/>
        <s v="6014"/>
        <s v="6638"/>
        <s v="6822"/>
        <s v="6727"/>
        <s v="7006"/>
        <s v="5827"/>
        <s v="6780"/>
        <s v="183984"/>
        <s v="183968"/>
        <s v="183985"/>
        <s v="1600003906"/>
        <s v="62229"/>
        <s v="62693"/>
        <s v="62230"/>
        <s v="1323"/>
        <s v="1564"/>
        <s v="2503945"/>
        <s v="2503950"/>
        <s v="2503951"/>
        <s v="364"/>
        <s v="367"/>
        <s v="1702"/>
        <s v="1835"/>
        <s v="735"/>
        <s v="710"/>
        <s v="1297"/>
        <s v="2028"/>
        <s v="12341"/>
        <s v="12221"/>
        <s v="12344"/>
        <s v="12345"/>
        <s v="876"/>
        <s v="864"/>
        <s v="923"/>
        <s v="932"/>
        <s v="1825"/>
        <s v="1099"/>
        <s v="1068"/>
        <s v="1081"/>
        <s v="1101"/>
        <s v="1088"/>
        <s v="1056"/>
        <s v="1096"/>
        <s v="1093"/>
        <s v="1078"/>
        <s v="1072"/>
        <s v="1058"/>
        <s v="1026"/>
        <s v="11083"/>
        <s v="10795"/>
        <s v="10659"/>
        <s v="7799"/>
        <s v="7845"/>
        <s v="7754"/>
        <s v="7906"/>
        <s v="7750"/>
        <s v="7753"/>
        <s v="8129"/>
        <s v="2619"/>
        <s v="1366"/>
        <s v="2002"/>
        <s v="2197"/>
        <s v="817"/>
        <s v="841"/>
        <s v="858"/>
        <s v="891"/>
        <s v="732"/>
        <s v="928"/>
        <s v="694"/>
        <s v="753"/>
        <s v="207"/>
        <s v="165"/>
        <s v="547782"/>
        <s v="544548"/>
        <s v="544513"/>
        <s v="548619"/>
        <s v="548618"/>
        <s v="124573"/>
        <s v="136296"/>
        <s v="151426"/>
        <s v="145261"/>
        <s v="10233"/>
        <s v="10631"/>
        <s v="10573"/>
        <s v="10733"/>
        <s v="570"/>
        <s v="48781"/>
        <s v="48725"/>
        <s v="47881"/>
        <s v="6045"/>
        <s v="6081"/>
        <s v="6122"/>
        <s v="267"/>
        <s v="266"/>
        <s v="34137"/>
        <s v="33865"/>
        <s v="34407"/>
        <s v="34691"/>
        <s v="33932"/>
        <s v="34756"/>
        <s v="34472"/>
        <s v="34204"/>
        <s v="33622"/>
        <s v="34963"/>
        <s v="35029"/>
        <s v="5293"/>
        <s v="5291"/>
        <s v="5289"/>
        <s v="5292"/>
        <s v="2145"/>
        <s v="35050"/>
        <s v="35053"/>
        <s v="36857"/>
        <s v="36855"/>
        <s v="36856"/>
        <s v="36858"/>
        <s v="4389"/>
        <s v="4318"/>
        <s v="4354"/>
        <s v="4428"/>
        <s v="4286"/>
        <s v="311"/>
        <s v="1321"/>
        <s v="1348"/>
        <s v="56271"/>
        <s v="56206"/>
        <s v="56272"/>
        <s v="95"/>
        <s v="2072"/>
        <s v="2376"/>
        <s v="1851"/>
        <s v="2161"/>
        <s v="2430"/>
        <s v="2270"/>
        <s v="1957"/>
        <s v="1895"/>
        <s v="2204"/>
        <s v="2479"/>
        <s v="2155"/>
        <s v="2261"/>
        <s v="2320"/>
        <s v="2370"/>
        <s v="2295"/>
        <s v="2219"/>
        <s v="1686"/>
        <s v="1621"/>
        <s v="1512"/>
        <s v="1646"/>
        <s v="1842"/>
        <s v="1563"/>
        <s v="1709"/>
        <s v="9808"/>
        <s v="75"/>
        <s v="0641"/>
        <s v="7015"/>
        <s v="7002"/>
        <s v="2346"/>
        <s v="2347"/>
        <s v="2364"/>
        <s v="2407"/>
        <s v="2305"/>
        <s v="2317"/>
        <s v="2397"/>
        <s v="2890"/>
        <s v="42"/>
        <s v="1206"/>
        <s v="1423"/>
        <s v="17805"/>
        <s v="44332"/>
        <s v="44333"/>
        <s v="44335"/>
        <s v="44334"/>
        <s v="44768"/>
        <s v="44769"/>
        <s v="118922"/>
        <s v="119152"/>
        <s v="119123"/>
        <s v="119064"/>
        <s v="118815"/>
        <s v="654003"/>
        <s v="74361"/>
        <s v="73285"/>
        <s v="662590"/>
        <s v="75532"/>
        <s v="675746"/>
        <s v="36414"/>
        <s v="41650"/>
        <s v="41683"/>
        <s v="66602"/>
        <s v="72350"/>
        <s v="38305"/>
        <s v="67852"/>
        <s v="38278"/>
        <s v="69512"/>
        <s v="69258"/>
        <s v="127621"/>
        <s v="171100"/>
        <s v="454"/>
        <s v="488"/>
        <s v="649"/>
        <s v="674"/>
        <s v="637"/>
        <s v="597"/>
        <s v="583"/>
        <s v="617"/>
        <s v="636"/>
        <s v="640"/>
        <s v="644"/>
        <s v="633"/>
        <s v="11888"/>
        <s v="11914"/>
        <s v="50"/>
        <s v="7403"/>
        <s v="7425"/>
        <s v="31518"/>
        <s v="31759"/>
        <s v="31693"/>
        <s v="31691"/>
        <s v="22637"/>
        <s v="1155"/>
        <s v="2539"/>
        <s v="112"/>
        <s v="128"/>
        <s v="116793"/>
        <s v="113556"/>
        <s v="117025"/>
        <s v="3723"/>
        <s v="3767"/>
        <s v="3601"/>
        <s v="3771"/>
        <s v="5720"/>
        <s v="5690"/>
        <s v="5914"/>
        <s v="5796"/>
        <s v="5490"/>
        <s v="5491"/>
        <s v="5468"/>
        <s v="5663"/>
        <s v="5052"/>
        <s v="4838"/>
        <s v="4601"/>
        <s v="5789"/>
        <s v="5169"/>
        <s v="5123"/>
        <s v="4879"/>
        <s v="5007"/>
        <s v="4244"/>
        <s v="391"/>
        <s v="469"/>
        <s v="387"/>
        <s v="389"/>
        <s v="381"/>
        <s v="393"/>
        <s v="439"/>
        <s v="394"/>
        <s v="392"/>
        <s v="373"/>
        <s v="395"/>
        <s v="6525"/>
        <s v="6771"/>
        <s v="10212"/>
        <s v="421"/>
        <s v="1863"/>
        <s v="1942"/>
        <s v="12257"/>
        <s v="12236"/>
        <s v="70417"/>
        <s v="30817"/>
        <s v="50886"/>
        <s v="70191"/>
        <s v="844"/>
        <s v="860"/>
        <s v="862"/>
        <s v="856"/>
        <s v="863"/>
        <s v="866"/>
        <s v="847"/>
        <s v="865"/>
        <s v="843"/>
        <s v="18413"/>
        <s v="18769"/>
        <s v="18770"/>
        <s v="18771"/>
        <s v="19128"/>
        <s v="19127"/>
        <s v="18837"/>
        <s v="19080"/>
        <s v="130"/>
        <s v="29065"/>
        <s v="30132"/>
        <s v="30133"/>
        <s v="30845"/>
        <s v="30842"/>
        <s v="29531"/>
        <s v="30049"/>
        <s v="28638"/>
        <s v="28272"/>
        <s v="29785"/>
        <s v="32307"/>
        <s v="7178"/>
        <s v="6090"/>
        <s v="3467"/>
        <s v="3521"/>
        <s v="3472"/>
        <s v="3490"/>
        <s v="3550"/>
        <s v="3637"/>
        <s v="3615"/>
        <s v="3758"/>
        <s v="3394"/>
        <s v="3702"/>
        <s v="3768"/>
        <s v="3668"/>
        <s v="3865"/>
        <s v="3625"/>
        <s v="3605"/>
        <s v="3606"/>
        <s v="3572"/>
        <s v="3538"/>
        <s v="3627"/>
        <s v="3599"/>
        <s v="3498"/>
        <s v="3660"/>
        <s v="4609"/>
        <s v="4679"/>
        <s v="4917"/>
        <s v="214447"/>
        <s v="4872"/>
        <s v="29469"/>
        <s v="6815621"/>
        <s v="263359"/>
        <s v="70629"/>
        <s v="252"/>
        <s v="611"/>
        <s v="947"/>
        <s v="713"/>
        <s v="791"/>
        <s v="948"/>
        <s v="610"/>
        <s v="667"/>
        <s v="989"/>
        <s v="26872"/>
        <s v="26802"/>
        <s v="26552"/>
        <s v="26926"/>
        <s v="27213"/>
        <s v="25982"/>
        <s v="27072"/>
        <s v="25983"/>
        <s v="25137"/>
        <s v="5135"/>
        <s v="5136"/>
        <s v="788"/>
        <s v="33034"/>
        <s v="33800"/>
        <s v="329"/>
        <s v="343"/>
        <s v="230072"/>
        <s v="520321"/>
        <s v="56326"/>
        <s v="245679"/>
        <s v="242274"/>
        <s v="685"/>
        <s v="520589"/>
        <s v="520746"/>
        <s v="242275"/>
        <s v="323181"/>
        <s v="247241"/>
        <s v="250266"/>
        <s v="7011606"/>
        <s v="3373"/>
        <s v="301026975"/>
        <s v="301026892"/>
        <s v="301026846"/>
        <s v="68192"/>
        <s v="68497"/>
        <s v="74141"/>
        <s v="68812"/>
        <s v="73620"/>
        <s v="78564"/>
        <s v="72577"/>
        <s v="68128"/>
        <s v="73488"/>
        <s v="72576"/>
        <s v="66810"/>
        <s v="67099"/>
        <s v="67647"/>
        <s v="31289"/>
        <s v="31294"/>
        <s v="31290"/>
        <s v="30957"/>
        <s v="30697"/>
        <s v="31833"/>
        <s v="67644"/>
        <s v="30698"/>
        <s v="30955"/>
        <s v="31836"/>
        <s v="30951"/>
        <s v="31292"/>
        <s v="31834"/>
        <s v="31293"/>
        <s v="31291"/>
        <s v="31831"/>
        <s v="1467"/>
        <s v="1464"/>
        <s v="1556"/>
        <s v="1540"/>
        <s v="1734"/>
        <s v="1528"/>
        <s v="1475"/>
        <s v="1489"/>
        <s v="1674"/>
        <s v="1493"/>
        <s v="1886"/>
        <s v="1833"/>
        <s v="1998"/>
        <s v="1999"/>
        <s v="5513"/>
        <s v="510"/>
        <s v="508"/>
        <s v="3367"/>
        <s v="10603"/>
        <s v="10322"/>
        <s v="108583"/>
        <s v="10939"/>
        <s v="806"/>
        <s v="3140"/>
        <s v="25803"/>
        <s v="25804"/>
        <s v="25581"/>
        <s v="25649"/>
        <s v="25686"/>
        <s v="25557"/>
        <s v="25582"/>
        <s v="25651"/>
        <s v="6100"/>
        <s v="12534"/>
        <s v="956"/>
        <s v="957"/>
        <s v="945"/>
        <s v="940"/>
        <s v="907"/>
        <s v="934"/>
        <s v="946"/>
        <s v="912"/>
        <s v="900"/>
        <s v="918"/>
        <s v="889"/>
        <s v="879"/>
        <s v="93"/>
        <s v="18080"/>
        <s v="18081"/>
        <s v="21714"/>
        <s v="22500"/>
        <s v="99"/>
        <s v="132496"/>
        <s v="2112"/>
        <s v="84"/>
        <s v="1410"/>
        <s v="1466"/>
        <s v="1409"/>
        <s v="544"/>
        <s v="529"/>
        <s v="534"/>
        <s v="482"/>
        <s v="300"/>
        <s v="305"/>
        <s v="113"/>
        <s v="1336"/>
        <s v="1335"/>
        <s v="52999"/>
        <s v="53147"/>
        <s v="2284106"/>
        <s v="1476"/>
        <s v="743"/>
        <s v="745"/>
        <s v="747"/>
        <s v="1684"/>
        <s v="1685"/>
        <s v="20170919"/>
        <s v="174542"/>
        <s v="379651"/>
        <s v="373344"/>
        <s v="367921"/>
        <s v="372080"/>
        <s v="373258"/>
        <s v="374896"/>
        <s v="374894"/>
        <s v="378292"/>
        <s v="379727"/>
        <s v="374893"/>
        <s v="379679"/>
        <s v="379432"/>
        <s v="367917"/>
        <s v="379653"/>
        <s v="374895"/>
        <s v="378291"/>
        <s v="369412"/>
        <s v="378290"/>
        <s v="373253"/>
        <s v="369709"/>
        <s v="371367"/>
        <s v="373254"/>
        <s v="379652"/>
        <s v="371368"/>
        <s v="374892"/>
        <s v="379650"/>
        <s v="373259"/>
        <s v="371041"/>
        <s v="374891"/>
        <s v="5792"/>
        <s v="5794"/>
        <s v="15192"/>
        <s v="15193"/>
        <s v="15042"/>
        <s v="15191"/>
        <s v="7327"/>
        <s v="7395"/>
        <s v="49"/>
        <s v="2533"/>
        <s v="467"/>
        <s v="509"/>
        <s v="2339"/>
        <s v="2453"/>
        <s v="2445"/>
        <s v="2493"/>
        <s v="464"/>
        <s v="1001"/>
        <s v="1016"/>
        <s v="1006"/>
        <s v="1005"/>
        <s v="3163"/>
        <s v="4089"/>
        <s v="4090"/>
        <s v="3350"/>
        <s v="3957"/>
        <s v="4466"/>
        <s v="3442"/>
        <s v="3663"/>
        <s v="21860"/>
        <s v="6487"/>
        <s v="6224"/>
        <s v="6688"/>
        <s v="6443"/>
        <s v="6324"/>
        <s v="6686"/>
        <s v="7035"/>
        <s v="7263"/>
        <s v="7421"/>
        <s v="6687"/>
        <s v="7534"/>
        <s v="7544"/>
        <s v="6276"/>
        <s v="6526"/>
        <s v="6957"/>
        <s v="7517"/>
        <s v="7884"/>
        <s v="7740"/>
        <s v="7487"/>
        <s v="7853"/>
        <s v="7885"/>
        <s v="1844"/>
        <s v="1711"/>
        <s v="1782"/>
        <s v="1861"/>
        <s v="1569"/>
        <s v="1750"/>
        <s v="1479"/>
        <s v="1787"/>
        <s v="1811"/>
        <s v="1665"/>
        <s v="1627"/>
        <s v="1606"/>
        <s v="1688"/>
        <s v="1275"/>
        <s v="1707"/>
        <s v="821"/>
        <s v="4263"/>
        <s v="4788"/>
        <s v="4789"/>
        <s v="4777"/>
        <s v="4430"/>
        <s v="4619"/>
        <s v="15588"/>
        <s v="15569"/>
        <s v="15577"/>
        <s v="15598"/>
        <s v="15708"/>
        <s v="15545"/>
        <s v="16118"/>
        <s v="15547"/>
        <s v="15546"/>
        <s v="6407"/>
        <s v="6603"/>
        <s v="6608"/>
        <s v="6604"/>
        <s v="6605"/>
        <s v="6606"/>
        <s v="6607"/>
        <s v="6720"/>
        <s v="6723"/>
        <s v="6721"/>
        <s v="6724"/>
        <s v="15719"/>
        <s v="15718"/>
        <s v="15974"/>
        <s v="15972"/>
        <s v="15973"/>
        <s v="15975"/>
        <s v="15721"/>
        <s v="15720"/>
        <s v="15717"/>
        <s v="560"/>
        <s v="592"/>
        <s v="1237"/>
        <s v="34574"/>
        <s v="500422773"/>
        <s v="500422949"/>
        <s v="297"/>
        <s v="2832"/>
        <s v="3042"/>
        <s v="3039"/>
        <s v="3183"/>
        <s v="3038"/>
        <s v="24565"/>
        <s v="24564"/>
        <s v="24566"/>
        <s v="24367"/>
        <s v="24224"/>
        <s v="24368"/>
        <s v="1514"/>
        <s v="286"/>
        <s v="290"/>
        <s v="285"/>
        <s v="169"/>
        <s v="298"/>
        <s v="287"/>
        <s v="295"/>
        <s v="269"/>
        <s v="280"/>
        <s v="271"/>
        <s v="265"/>
        <s v="277"/>
        <s v="275"/>
        <s v="270"/>
        <s v="255"/>
        <s v="142"/>
        <s v="235992"/>
        <s v="235993"/>
        <s v="58625"/>
        <s v="10473"/>
        <s v="10567"/>
        <s v="10420"/>
        <s v="10470"/>
        <s v="11248"/>
        <s v="11028"/>
        <s v="11029"/>
        <s v="11154"/>
        <s v="1907"/>
        <s v="2128"/>
        <s v="564"/>
        <s v="2955"/>
        <s v="3150"/>
        <s v="2956"/>
        <s v="2952"/>
        <s v="358"/>
        <s v="460"/>
        <s v="517"/>
        <s v="530"/>
        <s v="458"/>
        <s v="519"/>
        <s v="518"/>
        <s v="322"/>
        <s v="507"/>
        <s v="512"/>
        <s v="13955"/>
        <s v="14821"/>
        <s v="14493"/>
        <s v="14831"/>
        <s v="3178"/>
        <s v="3179"/>
        <s v="523"/>
        <s v="522"/>
        <s v="521"/>
        <s v="562"/>
        <s v="4174"/>
        <s v="5932"/>
        <s v="5926"/>
        <s v="5906"/>
        <s v="5895"/>
        <s v="5904"/>
        <s v="5919"/>
        <s v="5942"/>
        <s v="5903"/>
        <s v="5886"/>
        <s v="15459"/>
        <s v="15397"/>
        <s v="3678"/>
        <s v="3679"/>
        <s v="224744"/>
        <s v="223281"/>
        <s v="225122"/>
        <s v="225950"/>
        <s v="223070"/>
        <s v="9822"/>
        <s v="5457"/>
        <s v="436"/>
        <s v="451"/>
        <s v="978"/>
        <s v="984"/>
        <s v="961"/>
        <s v="962"/>
        <s v="84244"/>
        <s v="87131"/>
        <s v="85873"/>
        <s v="87200"/>
        <s v="87530"/>
        <s v="85879"/>
        <s v="89964"/>
        <s v="91196"/>
        <s v="89708"/>
        <s v="87313"/>
        <s v="85880"/>
        <s v="85872"/>
        <s v="90964"/>
        <s v="90899"/>
        <s v="87535"/>
        <s v="90908"/>
        <s v="89893"/>
        <s v="86084"/>
        <s v="86916"/>
        <s v="84432"/>
        <s v="85997"/>
        <s v="89589"/>
        <s v="87474"/>
        <s v="90902"/>
        <s v="88734"/>
        <s v="87152"/>
        <s v="85779"/>
        <s v="86912"/>
        <s v="87532"/>
        <s v="85642"/>
        <s v="86915"/>
        <s v="88768"/>
        <s v="87821"/>
        <s v="86914"/>
        <s v="85641"/>
        <s v="89750"/>
        <s v="86911"/>
        <s v="87475"/>
        <s v="87082"/>
        <s v="91006"/>
        <s v="90927"/>
        <s v="85875"/>
        <s v="87024"/>
        <s v="86145"/>
        <s v="89618"/>
        <s v="87126"/>
        <s v="89599"/>
        <s v="90903"/>
        <s v="89418"/>
        <s v="86913"/>
        <s v="88735"/>
        <s v="88733"/>
        <s v="87154"/>
        <s v="88244"/>
        <s v="87127"/>
        <s v="88446"/>
        <s v="89423"/>
        <s v="96057"/>
        <s v="96058"/>
        <s v="85780"/>
        <s v="88445"/>
        <s v="85645"/>
        <s v="90882"/>
        <s v="90878"/>
        <s v="91148"/>
        <s v="89421"/>
        <s v="84431"/>
        <s v="87240"/>
        <s v="88117"/>
        <s v="84441"/>
        <s v="87153"/>
        <s v="89740"/>
        <s v="85644"/>
        <s v="91008"/>
        <s v="87155"/>
        <s v="85640"/>
        <s v="88522"/>
        <s v="88732"/>
        <s v="84442"/>
        <s v="85876"/>
        <s v="89791"/>
        <s v="96035"/>
        <s v="45915"/>
        <s v="995"/>
        <s v="1203"/>
        <s v="1943"/>
        <s v="1938"/>
        <s v="1989"/>
        <s v="2265"/>
        <s v="2264"/>
        <s v="1981"/>
        <s v="1716"/>
        <s v="565"/>
        <s v="1836"/>
        <s v="2056"/>
        <s v="1696"/>
        <s v="1670"/>
        <s v="1718"/>
        <s v="1728"/>
        <s v="18692"/>
        <s v="18665"/>
        <s v="18664"/>
        <s v="19537"/>
        <s v="19174"/>
        <s v="18803"/>
        <s v="19263"/>
        <s v="5981"/>
        <s v="166344"/>
        <s v="15429"/>
        <s v="15494"/>
        <s v="470"/>
        <s v="535"/>
        <s v="526"/>
        <s v="536"/>
        <s v="513"/>
        <s v="2030"/>
        <s v="2044"/>
        <s v="2065"/>
        <s v="2082"/>
        <s v="222"/>
        <s v="4972"/>
        <s v="4775"/>
        <s v="5067"/>
        <s v="2600"/>
        <s v="2602"/>
        <s v="2563"/>
        <s v="2467"/>
        <s v="2653"/>
        <s v="2655"/>
        <s v="2601"/>
        <s v="2566"/>
        <s v="2565"/>
        <s v="2603"/>
        <s v="2654"/>
        <s v="2564"/>
        <s v="3148"/>
        <s v="3225"/>
        <s v="33214"/>
        <s v="33695"/>
        <s v="9060"/>
        <s v="8843"/>
        <s v="8943"/>
        <s v="8572"/>
        <s v="9100"/>
        <s v="33000"/>
        <s v="9191"/>
        <s v="9359"/>
        <s v="32167"/>
        <s v="33001"/>
        <s v="32963"/>
        <s v="30520"/>
        <s v="8854"/>
        <s v="32169"/>
        <s v="32168"/>
        <s v="8819"/>
        <s v="9099"/>
        <s v="30877"/>
        <s v="30996"/>
        <s v="31345"/>
        <s v="30685"/>
        <s v="31636"/>
        <s v="32781"/>
        <s v="31980"/>
        <s v="32362"/>
        <s v="30687"/>
        <s v="30314"/>
        <s v="29956"/>
        <s v="29616"/>
        <s v="29159"/>
        <s v="30998"/>
        <s v="32784"/>
        <s v="31985"/>
        <s v="31638"/>
        <s v="31347"/>
        <s v="32365"/>
        <s v="31986"/>
        <s v="31639"/>
        <s v="32367"/>
        <s v="32366"/>
        <s v="31348"/>
        <s v="31640"/>
        <s v="30999"/>
        <s v="31349"/>
        <s v="31987"/>
        <s v="32370"/>
        <s v="33111"/>
        <s v="114517"/>
        <s v="113628"/>
        <s v="113585"/>
        <s v="114237"/>
        <s v="113346"/>
        <s v="113101"/>
        <s v="115580"/>
        <s v="115019"/>
        <s v="114236"/>
        <s v="113345"/>
        <s v="113102"/>
        <s v="115267"/>
        <s v="344"/>
        <s v="242"/>
        <s v="299"/>
        <s v="262"/>
        <s v="278"/>
        <s v="57709"/>
        <s v="57561"/>
        <s v="57111"/>
        <s v="57150"/>
        <s v="57391"/>
        <s v="57381"/>
        <s v="57152"/>
        <s v="57919"/>
        <s v="57578"/>
        <s v="56802"/>
        <s v="56803"/>
        <s v="56805"/>
        <s v="56795"/>
        <s v="57580"/>
        <s v="57406"/>
        <s v="56796"/>
        <s v="57389"/>
        <s v="57408"/>
        <s v="56801"/>
        <s v="57916"/>
        <s v="57918"/>
        <s v="57586"/>
        <s v="57713"/>
        <s v="57379"/>
        <s v="57380"/>
        <s v="57922"/>
        <s v="56800"/>
        <s v="57390"/>
        <s v="57929"/>
        <s v="56793"/>
        <s v="57579"/>
        <s v="58463"/>
        <s v="58272"/>
        <s v="58267"/>
        <s v="58785"/>
        <s v="57915"/>
        <s v="59392"/>
        <s v="57930"/>
        <s v="58278"/>
        <s v="58454"/>
        <s v="58812"/>
        <s v="58271"/>
        <s v="59388"/>
        <s v="58453"/>
        <s v="60338"/>
        <s v="59584"/>
        <s v="58813"/>
        <s v="57920"/>
        <s v="59387"/>
        <s v="59836"/>
        <s v="59013"/>
        <s v="60890"/>
        <s v="58526"/>
        <s v="57917"/>
        <s v="58811"/>
        <s v="57914"/>
        <s v="59032"/>
        <s v="57928"/>
        <s v="58447"/>
        <s v="58268"/>
        <s v="60543"/>
        <s v="59027"/>
        <s v="61118"/>
        <s v="58276"/>
        <s v="57921"/>
        <s v="59011"/>
        <s v="59386"/>
        <s v="59614"/>
        <s v="57924"/>
        <s v="58523"/>
        <s v="59602"/>
        <s v="59384"/>
        <s v="59581"/>
        <s v="57931"/>
        <s v="58451"/>
        <s v="59037"/>
        <s v="59012"/>
        <s v="60335"/>
        <s v="59991"/>
        <s v="59014"/>
        <s v="60622"/>
        <s v="58270"/>
        <s v="58816"/>
        <s v="61148"/>
        <s v="59594"/>
        <s v="59015"/>
        <s v="59833"/>
        <s v="58449"/>
        <s v="59018"/>
        <s v="58450"/>
        <s v="59619"/>
        <s v="57712"/>
        <s v="59615"/>
        <s v="59391"/>
        <s v="59047"/>
        <s v="59986"/>
        <s v="57719"/>
        <s v="58269"/>
        <s v="59984"/>
        <s v="58277"/>
        <s v="59983"/>
        <s v="57923"/>
        <s v="58273"/>
        <s v="60544"/>
        <s v="58786"/>
        <s v="57925"/>
        <s v="58448"/>
        <s v="59618"/>
        <s v="58275"/>
        <s v="59834"/>
        <s v="60891"/>
        <s v="61121"/>
        <s v="58666"/>
        <s v="60336"/>
        <s v="59389"/>
        <s v="58455"/>
        <s v="59056"/>
        <s v="58784"/>
        <s v="60539"/>
        <s v="59586"/>
        <s v="59843"/>
        <s v="59987"/>
        <s v="60899"/>
        <s v="59393"/>
        <s v="61112"/>
        <s v="58456"/>
        <s v="60546"/>
        <s v="58524"/>
        <s v="58330"/>
        <s v="57720"/>
        <s v="60554"/>
        <s v="59017"/>
        <s v="60545"/>
        <s v="60340"/>
        <s v="58814"/>
        <s v="60555"/>
        <s v="60898"/>
        <s v="59839"/>
        <s v="59390"/>
        <s v="59980"/>
        <s v="59837"/>
        <s v="61113"/>
        <s v="60556"/>
        <s v="59846"/>
        <s v="59982"/>
        <s v="60339"/>
        <s v="55210"/>
        <s v="60334"/>
        <s v="51391"/>
        <s v="55916"/>
        <s v="51251"/>
        <s v="51090"/>
        <s v="54942"/>
        <s v="54043"/>
        <s v="59988"/>
        <s v="60540"/>
        <s v="53542"/>
        <s v="54493"/>
        <s v="52962"/>
        <s v="53841"/>
        <s v="56363"/>
        <s v="60896"/>
        <s v="52077"/>
        <s v="51390"/>
        <s v="54486"/>
        <s v="53847"/>
        <s v="53839"/>
        <s v="54944"/>
        <s v="55208"/>
        <s v="56168"/>
        <s v="59842"/>
        <s v="52067"/>
        <s v="52298"/>
        <s v="53538"/>
        <s v="52662"/>
        <s v="56171"/>
        <s v="60541"/>
        <s v="52679"/>
        <s v="54802"/>
        <s v="54637"/>
        <s v="52051"/>
        <s v="55204"/>
        <s v="53842"/>
        <s v="60559"/>
        <s v="59840"/>
        <s v="53854"/>
        <s v="51823"/>
        <s v="53852"/>
        <s v="53849"/>
        <s v="56367"/>
        <s v="54266"/>
        <s v="54943"/>
        <s v="56517"/>
        <s v="52402"/>
        <s v="52961"/>
        <s v="52681"/>
        <s v="60628"/>
        <s v="52398"/>
        <s v="53850"/>
        <s v="55201"/>
        <s v="55911"/>
        <s v="52356"/>
        <s v="53838"/>
        <s v="51701"/>
        <s v="54496"/>
        <s v="53536"/>
        <s v="59985"/>
        <s v="53848"/>
        <s v="54208"/>
        <s v="53537"/>
        <s v="54803"/>
        <s v="55912"/>
        <s v="59990"/>
        <s v="53233"/>
        <s v="56342"/>
        <s v="54805"/>
        <s v="56366"/>
        <s v="55910"/>
        <s v="54947"/>
        <s v="55203"/>
        <s v="54210"/>
        <s v="54267"/>
        <s v="59838"/>
        <s v="55205"/>
        <s v="52068"/>
        <s v="56359"/>
        <s v="56787"/>
        <s v="56173"/>
        <s v="56174"/>
        <s v="53000"/>
        <s v="53231"/>
        <s v="56792"/>
        <s v="55420"/>
        <s v="60888"/>
        <s v="55908"/>
        <s v="53234"/>
        <s v="55207"/>
        <s v="53280"/>
        <s v="59989"/>
        <s v="53844"/>
        <s v="51697"/>
        <s v="52678"/>
        <s v="54483"/>
        <s v="54207"/>
        <s v="56786"/>
        <s v="52687"/>
        <s v="55202"/>
        <s v="54945"/>
        <s v="52070"/>
        <s v="54941"/>
        <s v="56340"/>
        <s v="52998"/>
        <s v="52071"/>
        <s v="59992"/>
        <s v="52964"/>
        <s v="54485"/>
        <s v="52657"/>
        <s v="54487"/>
        <s v="52166"/>
        <s v="52968"/>
        <s v="52401"/>
        <s v="52682"/>
        <s v="55562"/>
        <s v="53279"/>
        <s v="55416"/>
        <s v="52671"/>
        <s v="54045"/>
        <s v="52680"/>
        <s v="56518"/>
        <s v="55913"/>
        <s v="55915"/>
        <s v="55909"/>
        <s v="53543"/>
        <s v="53843"/>
        <s v="56362"/>
        <s v="51172"/>
        <s v="52086"/>
        <s v="54636"/>
        <s v="55199"/>
        <s v="56172"/>
        <s v="56358"/>
        <s v="53534"/>
        <s v="53846"/>
        <s v="52404"/>
        <s v="53236"/>
        <s v="52066"/>
        <s v="55417"/>
        <s v="53002"/>
        <s v="53845"/>
        <s v="54206"/>
        <s v="51824"/>
        <s v="51569"/>
        <s v="53535"/>
        <s v="60333"/>
        <s v="53001"/>
        <s v="56364"/>
        <s v="52297"/>
        <s v="59981"/>
        <s v="60900"/>
        <s v="53229"/>
        <s v="56345"/>
        <s v="59841"/>
        <s v="53284"/>
        <s v="55419"/>
        <s v="52063"/>
        <s v="55418"/>
        <s v="52661"/>
        <s v="52965"/>
        <s v="51700"/>
        <s v="56344"/>
        <s v="52967"/>
        <s v="51563"/>
        <s v="54203"/>
        <s v="53003"/>
        <s v="52403"/>
        <s v="52696"/>
        <s v="52065"/>
        <s v="52405"/>
        <s v="53004"/>
        <s v="55561"/>
        <s v="53853"/>
        <s v="52664"/>
        <s v="51695"/>
        <s v="54804"/>
        <s v="52997"/>
        <s v="51702"/>
        <s v="56360"/>
        <s v="55914"/>
        <s v="54494"/>
        <s v="54940"/>
        <s v="54265"/>
        <s v="52082"/>
        <s v="52080"/>
        <s v="52966"/>
        <s v="52075"/>
        <s v="55221"/>
        <s v="56357"/>
        <s v="50686"/>
        <s v="53005"/>
        <s v="52103"/>
        <s v="60542"/>
        <s v="56789"/>
        <s v="56341"/>
        <s v="52700"/>
        <s v="55560"/>
        <s v="53540"/>
        <s v="50893"/>
        <s v="51564"/>
        <s v="56343"/>
        <s v="55200"/>
        <s v="54204"/>
        <s v="53541"/>
        <s v="54268"/>
        <s v="56790"/>
        <s v="50687"/>
        <s v="51562"/>
        <s v="51565"/>
        <s v="55206"/>
        <s v="53230"/>
        <s v="56346"/>
        <s v="52358"/>
        <s v="51570"/>
        <s v="56361"/>
        <s v="53539"/>
        <s v="56169"/>
        <s v="54484"/>
        <s v="53855"/>
        <s v="51825"/>
        <s v="60895"/>
        <s v="61122"/>
        <s v="63837"/>
        <s v="63660"/>
        <s v="63335"/>
        <s v="63056"/>
        <s v="63798"/>
        <s v="62995"/>
        <s v="63705"/>
        <s v="63190"/>
        <s v="62970"/>
        <s v="63704"/>
        <s v="63659"/>
        <s v="64031"/>
        <s v="63836"/>
        <s v="63889"/>
        <s v="63778"/>
        <s v="63715"/>
        <s v="63902"/>
        <s v="64371"/>
        <s v="63416"/>
        <s v="63661"/>
        <s v="64329"/>
        <s v="63287"/>
        <s v="63703"/>
        <s v="63662"/>
        <s v="53771"/>
        <s v="54611"/>
        <s v="55093"/>
        <s v="54205"/>
        <s v="55495"/>
        <s v="55715"/>
        <s v="54525"/>
        <s v="54336"/>
        <s v="53323"/>
        <s v="54522"/>
        <s v="3357"/>
        <s v="2774"/>
        <s v="2844"/>
        <s v="2917"/>
        <s v="3268"/>
        <s v="3060"/>
        <s v="3202"/>
        <s v="3133"/>
        <s v="2985"/>
        <s v="48223"/>
        <s v="48611"/>
        <s v="48980"/>
        <s v="50130"/>
        <s v="49168"/>
        <s v="48227"/>
        <s v="50132"/>
        <s v="50739"/>
        <s v="50385"/>
        <s v="48739"/>
        <s v="49960"/>
        <s v="50129"/>
        <s v="49958"/>
        <s v="25633"/>
        <s v="28590"/>
        <s v="26500"/>
        <s v="27954"/>
        <s v="29128"/>
        <s v="26941"/>
        <s v="26545"/>
        <s v="27205"/>
        <s v="24992"/>
        <s v="28592"/>
        <s v="25572"/>
        <s v="27208"/>
        <s v="25431"/>
        <s v="27953"/>
        <s v="28205"/>
        <s v="27207"/>
        <s v="28591"/>
        <s v="25908"/>
        <s v="27550"/>
        <s v="27897"/>
        <s v="27941"/>
        <s v="26544"/>
        <s v="25532"/>
        <s v="28924"/>
        <s v="24726"/>
        <s v="25073"/>
        <s v="29127"/>
        <s v="28593"/>
        <s v="26661"/>
        <s v="25813"/>
        <s v="26609"/>
        <s v="26940"/>
        <s v="27549"/>
        <s v="26861"/>
        <s v="25430"/>
        <s v="25909"/>
        <s v="29211"/>
        <s v="29125"/>
        <s v="29131"/>
        <s v="29124"/>
        <s v="29212"/>
        <s v="29126"/>
        <s v="769"/>
        <s v="4813"/>
        <s v="4735"/>
        <s v="6887"/>
        <s v="6839"/>
        <s v="6888"/>
        <s v="6840"/>
        <s v="2657"/>
        <s v="2670"/>
        <s v="2367"/>
        <s v="2333"/>
        <s v="2424"/>
        <s v="2766"/>
        <s v="2116"/>
        <s v="1653"/>
        <s v="2817"/>
        <s v="2825"/>
        <s v="1008182"/>
        <s v="43021"/>
        <s v="566"/>
        <s v="22354"/>
        <s v="22573"/>
        <s v="22353"/>
        <s v="21991"/>
        <s v="22775"/>
        <s v="22776"/>
        <s v="22953"/>
        <s v="23138"/>
        <s v="23395"/>
        <s v="2625"/>
        <s v="2117"/>
        <s v="2309"/>
        <s v="2194"/>
        <s v="2113"/>
        <s v="357"/>
        <s v="253"/>
        <s v="337"/>
        <s v="327"/>
        <s v="338"/>
        <s v="331"/>
        <s v="347"/>
        <s v="339"/>
        <s v="679"/>
        <s v="681"/>
        <s v="30344"/>
        <s v="30473"/>
        <s v="30345"/>
        <s v="30474"/>
        <s v="30472"/>
        <s v="30346"/>
        <s v="30471"/>
        <s v="30470"/>
        <s v="2929"/>
        <s v="368"/>
        <s v="205504"/>
        <s v="205955"/>
        <s v="648"/>
        <s v="899"/>
        <s v="787"/>
        <s v="547"/>
        <s v="7087"/>
        <s v="8946"/>
        <s v="9219"/>
        <s v="9499"/>
        <s v="9501"/>
        <s v="9733"/>
        <s v="9971"/>
        <s v="9693"/>
        <s v="9453"/>
        <s v="9454"/>
        <s v="9868"/>
        <s v="9502"/>
        <s v="9354"/>
        <s v="9734"/>
        <s v="10190"/>
        <s v="8723"/>
        <s v="8727"/>
        <s v="4456"/>
        <s v="4118"/>
        <s v="4646"/>
        <s v="4853"/>
        <s v="400004307"/>
        <s v="246"/>
        <s v="222242"/>
        <s v="222243"/>
        <s v="33778"/>
        <s v="133695"/>
        <s v="131786"/>
        <s v="135952"/>
        <s v="132050"/>
        <s v="133174"/>
        <s v="134331"/>
        <s v="136756"/>
        <s v="135355"/>
        <s v="135352"/>
        <s v="135947"/>
        <s v="134333"/>
        <s v="135951"/>
        <s v="335"/>
        <s v="795"/>
        <s v="579"/>
        <s v="18670"/>
        <s v="6078"/>
        <s v="810"/>
        <s v="731"/>
        <s v="770"/>
        <s v="688"/>
        <s v="780"/>
        <s v="741"/>
        <s v="892"/>
        <s v="689"/>
        <s v="827"/>
        <s v="11020"/>
        <s v="346"/>
        <s v="13130"/>
        <s v="13129"/>
        <s v="261452097"/>
        <s v="261425898"/>
        <s v="4069"/>
        <s v="1001145598"/>
        <s v="1001145401"/>
        <s v="1001143755"/>
        <s v="1001152939"/>
        <s v="1001146039"/>
        <s v="1001143892"/>
        <s v="1001143778"/>
        <s v="1001143777"/>
        <s v="1001145596"/>
        <s v="1001143891"/>
        <s v="1001156193"/>
        <s v="1001164577"/>
        <s v="1001145586"/>
        <s v="1001145590"/>
        <s v="1001156194"/>
        <s v="1001101552"/>
        <s v="692"/>
        <s v="1150"/>
        <s v="1892"/>
        <s v="2024"/>
        <s v="4889"/>
        <s v="7520"/>
        <s v="6428"/>
        <s v="7523"/>
        <s v="12993"/>
        <s v="13106"/>
        <s v="4070"/>
        <s v="12057"/>
        <s v="7991"/>
        <s v="6395"/>
        <s v="10748"/>
        <s v="3736"/>
        <s v="13127"/>
        <s v="12905"/>
        <s v="14989"/>
        <s v="8726"/>
        <s v="10291"/>
        <s v="12420"/>
        <s v="5115"/>
        <s v="10290"/>
        <s v="10307"/>
        <s v="1858"/>
        <s v="99613"/>
        <s v="93151"/>
        <s v="94336"/>
        <s v="93980"/>
        <s v="93513"/>
        <s v="91782"/>
        <s v="93153"/>
        <s v="93152"/>
        <s v="104079"/>
        <s v="88227"/>
        <s v="88687"/>
        <s v="91474"/>
        <s v="90707"/>
        <s v="92410"/>
        <s v="85554"/>
        <s v="84644"/>
        <s v="86319"/>
        <s v="84671"/>
        <s v="92408"/>
        <s v="85547"/>
        <s v="87415"/>
        <s v="91659"/>
        <s v="87406"/>
        <s v="83595"/>
        <s v="92793"/>
        <s v="83594"/>
        <s v="88944"/>
        <s v="84298"/>
        <s v="83600"/>
        <s v="84673"/>
        <s v="90706"/>
        <s v="83601"/>
        <s v="86325"/>
        <s v="84300"/>
        <s v="89638"/>
        <s v="88943"/>
        <s v="92794"/>
        <s v="84674"/>
        <s v="85553"/>
        <s v="90199"/>
        <s v="88228"/>
        <s v="88685"/>
        <s v="91787"/>
        <s v="83586"/>
        <s v="87405"/>
        <s v="87400"/>
        <s v="89640"/>
        <s v="86545"/>
        <s v="83602"/>
        <s v="91384"/>
        <s v="92360"/>
        <s v="90232"/>
        <s v="90233"/>
        <s v="86324"/>
        <s v="90197"/>
        <s v="92407"/>
        <s v="92231"/>
        <s v="87404"/>
        <s v="84302"/>
        <s v="84961"/>
        <s v="84299"/>
        <s v="88688"/>
        <s v="90189"/>
        <s v="87402"/>
        <s v="99576"/>
        <s v="97252"/>
        <s v="88232"/>
        <s v="101786"/>
        <s v="94111"/>
        <s v="98679"/>
        <s v="97752"/>
        <s v="92409"/>
        <s v="94112"/>
        <s v="93507"/>
        <s v="97253"/>
        <s v="102498"/>
        <s v="93607"/>
        <s v="100200"/>
        <s v="98331"/>
        <s v="89641"/>
        <s v="101787"/>
        <s v="93605"/>
        <s v="98670"/>
        <s v="93508"/>
        <s v="94249"/>
        <s v="97405"/>
        <s v="97259"/>
        <s v="97004"/>
        <s v="96328"/>
        <s v="97002"/>
        <s v="97245"/>
        <s v="97244"/>
        <s v="87410"/>
        <s v="93979"/>
        <s v="96330"/>
        <s v="100961"/>
        <s v="96329"/>
        <s v="99588"/>
        <s v="93505"/>
        <s v="97750"/>
        <s v="101987"/>
        <s v="95561"/>
        <s v="91671"/>
        <s v="89067"/>
        <s v="93506"/>
        <s v="97249"/>
        <s v="96313"/>
        <s v="97003"/>
        <s v="89634"/>
        <s v="94681"/>
        <s v="95559"/>
        <s v="96321"/>
        <s v="88942"/>
        <s v="93976"/>
        <s v="99577"/>
        <s v="93978"/>
        <s v="97251"/>
        <s v="90196"/>
        <s v="98672"/>
        <s v="97250"/>
        <s v="98330"/>
        <s v="89065"/>
        <s v="88672"/>
        <s v="100965"/>
        <s v="96722"/>
        <s v="100029"/>
        <s v="95557"/>
        <s v="91662"/>
        <s v="92361"/>
        <s v="98323"/>
        <s v="94680"/>
        <s v="95485"/>
        <s v="99752"/>
        <s v="100030"/>
        <s v="101524"/>
        <s v="102496"/>
        <s v="103460"/>
        <s v="101998"/>
        <s v="104075"/>
        <s v="103249"/>
        <s v="103248"/>
        <s v="102898"/>
        <s v="104057"/>
        <s v="101993"/>
        <s v="104053"/>
        <s v="103724"/>
        <s v="103723"/>
        <s v="101990"/>
        <s v="104073"/>
        <s v="104068"/>
        <s v="104070"/>
        <s v="104080"/>
        <s v="104066"/>
        <s v="105270"/>
        <s v="105283"/>
        <s v="105616"/>
        <s v="105284"/>
        <s v="101138"/>
        <s v="101140"/>
        <s v="100036"/>
        <s v="101139"/>
        <s v="100028"/>
        <s v="102897"/>
        <s v="101986"/>
        <s v="104085"/>
        <s v="105281"/>
        <s v="105282"/>
        <s v="105268"/>
        <s v="4718"/>
        <s v="4976"/>
        <s v="5154"/>
        <s v="4693"/>
        <s v="5011"/>
        <s v="4694"/>
        <s v="5239"/>
        <s v="14133"/>
        <s v="6629"/>
        <s v="6614"/>
        <s v="8473"/>
        <s v="4682"/>
        <s v="5153"/>
        <s v="5208"/>
        <s v="5238"/>
        <s v="5237"/>
        <s v="5128"/>
        <s v="5006"/>
        <s v="4955"/>
        <s v="5209"/>
        <s v="14134"/>
        <s v="4054"/>
        <s v="2226"/>
        <s v="1708"/>
        <s v="3162"/>
        <s v="3522"/>
        <s v="1444"/>
        <s v="1457"/>
        <s v="2556"/>
        <s v="2225"/>
        <s v="3980"/>
        <s v="3991"/>
        <s v="2645"/>
        <s v="1582"/>
        <s v="1302"/>
        <s v="1358"/>
        <s v="3428"/>
        <s v="7186"/>
        <s v="7113"/>
        <s v="5889"/>
        <s v="5057"/>
        <s v="2227"/>
        <s v="4053"/>
        <s v="3523"/>
        <s v="3435"/>
        <s v="6938"/>
        <s v="9736"/>
        <s v="9737"/>
        <s v="10196"/>
        <s v="10195"/>
        <s v="603"/>
        <s v="7067"/>
        <s v="7264"/>
        <s v="7265"/>
        <s v="6987"/>
        <s v="7119"/>
        <s v="6988"/>
        <s v="21311"/>
        <s v="2668"/>
        <s v="2760"/>
        <s v="2669"/>
        <s v="26858"/>
        <s v="8729"/>
        <s v="8654"/>
        <s v="8756"/>
        <s v="8696"/>
        <s v="8626"/>
        <s v="8839"/>
        <s v="8795"/>
        <s v="8892"/>
        <s v="6704"/>
        <s v="6583"/>
        <s v="6178"/>
        <s v="6018"/>
        <s v="6278"/>
        <s v="6066"/>
        <s v="6409"/>
        <s v="6556"/>
        <s v="6446"/>
        <s v="6342"/>
        <s v="6399"/>
        <s v="6304"/>
        <s v="6534"/>
        <s v="6341"/>
        <s v="6467"/>
        <s v="6099"/>
        <s v="1163551779"/>
        <s v="1163570673"/>
        <s v="3826781"/>
        <s v="3924179"/>
        <s v="1249"/>
        <s v="1459"/>
        <s v="1354"/>
        <s v="48226"/>
        <s v="47920"/>
        <s v="48641"/>
        <s v="48642"/>
        <s v="48643"/>
        <s v="1134"/>
        <s v="3248"/>
        <s v="6508"/>
        <s v="14365"/>
        <s v="2262763"/>
        <s v="987"/>
        <s v="293"/>
        <s v="1309"/>
        <s v="1193"/>
        <s v="48815"/>
        <s v="48808"/>
        <s v="48974"/>
        <s v="2557"/>
        <s v="2567"/>
        <s v="3775"/>
        <s v="3963"/>
        <s v="3696"/>
        <s v="3710"/>
        <s v="559"/>
        <s v="11602"/>
        <s v="11728"/>
        <s v="11610"/>
        <s v="11660"/>
        <s v="3798"/>
        <s v="3840"/>
        <s v="3839"/>
        <s v="3837"/>
        <s v="3864"/>
        <s v="3945"/>
        <s v="3944"/>
        <s v="3838"/>
        <s v="4325"/>
        <s v="4324"/>
        <s v="3797"/>
        <s v="3947"/>
        <s v="3946"/>
        <s v="3796"/>
        <s v="3174"/>
        <s v="3246"/>
        <s v="3245"/>
        <s v="3402"/>
        <s v="3393"/>
        <s v="3426"/>
        <s v="3176"/>
        <s v="3158"/>
        <s v="3159"/>
        <s v="3457"/>
      </sharedItems>
    </cacheField>
    <cacheField name="Saldo de Capital por Pagar" numFmtId="165">
      <sharedItems containsSemiMixedTypes="0" containsString="0" containsNumber="1" minValue="-49478787" maxValue="11364287270"/>
    </cacheField>
    <cacheField name="Saldo Capital Vencido" numFmtId="165">
      <sharedItems containsSemiMixedTypes="0" containsString="0" containsNumber="1" minValue="0" maxValue="471763000"/>
    </cacheField>
    <cacheField name="Valor Capital Vencido Actualizado IPC DANE" numFmtId="165">
      <sharedItems containsSemiMixedTypes="0" containsString="0" containsNumber="1" minValue="0" maxValue="718274750.81521082"/>
    </cacheField>
    <cacheField name="Derechos de Voto" numFmtId="165">
      <sharedItems containsSemiMixedTypes="0" containsString="0" containsNumber="1" minValue="-49478787" maxValue="11364287270"/>
    </cacheField>
    <cacheField name="Participación Derechos de Voto (%)" numFmtId="167">
      <sharedItems containsSemiMixedTypes="0" containsString="0" containsNumber="1" minValue="-3.292682811395774E-4" maxValue="7.5626335297372602E-2"/>
    </cacheField>
    <cacheField name="Dias Vencidos" numFmtId="0">
      <sharedItems containsSemiMixedTypes="0" containsString="0" containsNumber="1" containsInteger="1" minValue="-1" maxValue="3903"/>
    </cacheField>
    <cacheField name="PAGO 30/12/2020" numFmtId="0">
      <sharedItems containsNonDate="0" containsString="0" containsBlank="1"/>
    </cacheField>
    <cacheField name="AIA/Consorcio" numFmtId="0">
      <sharedItems count="13">
        <s v="AIA S.A."/>
        <s v="AIA CONCAY"/>
        <s v="CONSORCIO DOBLE CALZADA BOGOTA VILLAVICENCIO"/>
        <s v="CONSORCIO ACM ALEJANDRIA"/>
        <s v="CONSORCIO TRIPLEA RIONEGRO"/>
        <s v="CONSORCIO CLINICA PORTOAZUL"/>
        <s v="CONSORCIO NUESTRO URABA"/>
        <s v="CONSORCIO AIA CCM"/>
        <s v="UNION TEMPORAL AIA ARQCONINSA"/>
        <s v="INTERSECCION VIAL IBAGUE"/>
        <s v="CONSORCIO AIA ESTYMA"/>
        <s v="CONSORCIO AIA CONCOL"/>
        <s v="CONSORCIO AIA ESTUDIO AREA 4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morales - Sandra Milena Morales Gil" refreshedDate="44089.433282638885" createdVersion="4" refreshedVersion="4" minRefreshableVersion="3" recordCount="1366" xr:uid="{00000000-000A-0000-FFFF-FFFF01000000}">
  <cacheSource type="worksheet">
    <worksheetSource ref="A5:J1371" sheet="CALIFICACION"/>
  </cacheSource>
  <cacheFields count="10">
    <cacheField name="Tipo de Crédito" numFmtId="0">
      <sharedItems count="4">
        <s v="PRIMERA"/>
        <s v="SEGUNDA"/>
        <s v="CUARTA"/>
        <s v="QUINTA"/>
      </sharedItems>
    </cacheField>
    <cacheField name="Clase de Crédito" numFmtId="0">
      <sharedItems count="6">
        <s v="LABORALES"/>
        <s v="FISCALES"/>
        <s v="PRENDARIO"/>
        <s v="ACREEDOR EXTERNO"/>
        <s v="QUIROGRAFARIO"/>
        <s v="QUIROGRAFARIOS" u="1"/>
      </sharedItems>
    </cacheField>
    <cacheField name=" Nombre o Razón Social" numFmtId="0">
      <sharedItems count="1292">
        <s v="ACEVEDO OSPINA EDWIN ALEXANDER"/>
        <s v="ACOSTA GONZALEZ ALVARO"/>
        <s v="ACUÑA MENDEZ ALBERTO EDUARDO"/>
        <s v="AGUDELO ARANGO SILVIO"/>
        <s v="AGUDELO AREIZA DIEGO ALEJANDRO"/>
        <s v="AGUDELO MESA INGRID SAMADHI"/>
        <s v="AGUDELO RIOS CRISTIAN CAMILO"/>
        <s v="AGUILAR MAYA JOSE ROBERTO"/>
        <s v="ALBAN RODAS BRYAN DAVID"/>
        <s v="ALCARAZ ALVAREZ DAVID ANTONIO"/>
        <s v="ALCARAZ CASTANO DIEGO JHAILTON"/>
        <s v="ALDANA BAUTISTA JOSE FERNANDO"/>
        <s v="ALFONSO CUESTA JULIO ROBERTO"/>
        <s v="ALVAREZ AGUDELO CARLOS MARIO"/>
        <s v="ALVAREZ ALVAREZ ADRIANA MARIA"/>
        <s v="ALVAREZ BERRIO CARLOS ARTURO"/>
        <s v="ALVAREZ CONTRERAS HUMBERTO ANTONIO"/>
        <s v="ALVAREZ CORREA JORGE AUGUSTO"/>
        <s v="ALVAREZ HURTADO GERMAN EMILIO"/>
        <s v="ALVAREZ MIRA CATALINA MARIA"/>
        <s v="ALVAREZ RAMIRO DE JESUS"/>
        <s v="ALVAREZ RESTREPO CAMILO"/>
        <s v="AMAYA ALVAREZ ALCIBIADES"/>
        <s v="AMAYA MORA LUIS EDUARDO"/>
        <s v="ANAYA VASQUEZ ROBINSON MANUEL"/>
        <s v="ANDRADE BERMUDEZ GERALDO JOSUE"/>
        <s v="ANGARITA REMOLINA ISAAC"/>
        <s v="ANGULO PAREDES SEGUNDO EDUARDO"/>
        <s v="ARANGO BARRAGAN ISTMARY"/>
        <s v="ARANGO BERRIO GERARDO DE JESUS"/>
        <s v="ARANGO CORDOBA CAMILO"/>
        <s v="ARANGO RESTREPO PILAR"/>
        <s v="ARANGO VILLEGAS GABRIEL JAIME"/>
        <s v="ARBELAEZ OCHOA MAXIMILIANO"/>
        <s v="ARBOLEDA GARCIA JOSE LUIS"/>
        <s v="ARDILA MONTOYA MARIA ALEJANDRA"/>
        <s v="ARDILA MUNOZ DAVID RICARDO"/>
        <s v="ARDILA RESTREPO DAVID ANDRES"/>
        <s v="AREIZA SANCHEZ ALVARO ANTONIO"/>
        <s v="AREIZA SANCHEZ OSCAR DE JESUS"/>
        <s v="ARENALES MORENO JUAN PABLO"/>
        <s v="AREVALO ESCOBAR CAROLINA"/>
        <s v="ARIAS VASQUEZ ORLANDO"/>
        <s v="ARIZA MONTEALEGRE ANA MARCELA"/>
        <s v="ARROYO DAVILA OSCAR DARIO"/>
        <s v="ARTEAGA RUEDA DORIAN RICARDO"/>
        <s v="ATEHORTUA ALFONSO"/>
        <s v="BAILARIN CARUPIA JESUS ANDRES"/>
        <s v="BARRANTES PARRA JAIME WILLIAM"/>
        <s v="BARRIENTOS HOYOS NESTOR LEON"/>
        <s v="BECERRA MEJIA VANESSA BEATRIZ"/>
        <s v="BEDOYA ACEVEDO MARGARITA LUCIA"/>
        <s v="BEJARANO PALACIOS ANDRES"/>
        <s v="BENITEZ CARTAGENA DANILO ARTURO"/>
        <s v="BENJUMEA ALZATE GUSTAVO ADOLFO"/>
        <s v="BERMUDEZ FIGUEROA LUIS EMILIO"/>
        <s v="BERNAL MALDONADO DANIEL ESTEBAN"/>
        <s v="BERRIO ESCOBAR OCTAVIO ALFONSO"/>
        <s v="BERRIO PULGARIN DORIAN DE JESUS"/>
        <s v="BETANCUR MONTOYA DUVER NEY"/>
        <s v="BETANCUR MONTOYA JONISON ESTEBAN"/>
        <s v="BLANCO VELEZ ANA MELISSA"/>
        <s v="BOHORQUEZ CAMELO KAREN VANESSA"/>
        <s v="BOJACA GONZALEZ ELKIN ORLANDO"/>
        <s v="BOLANOS ROJAS JOSE ADOLFO"/>
        <s v="BONILLA GRILLO AURA CAROLINA"/>
        <s v="BRICEÑO VILLAMIZAR OMAR ANDRES"/>
        <s v="BUILES ACEVEDO CRISTIAN DUVAN"/>
        <s v="BUILES ACEVEDO JOHN STIVEN"/>
        <s v="BUITRAGO JARAMILLO DAVID"/>
        <s v="BUITRAGO LONDOÑO MILDRED"/>
        <s v="CABARCAS DE AVILA EDGARDO MANUEL"/>
        <s v="CADAVID SOSA ABAD DE JESUS"/>
        <s v="CAICEDO MENA BENICIO"/>
        <s v="CALDERON VILLAMIZAR VICTOR MANUEL"/>
        <s v="CALLEJAS TOBON MAURICIO JOSE"/>
        <s v="CAMPOS RIVERA INGRID PAOLA"/>
        <s v="CANO JAIME DE JESUS"/>
        <s v="CANO ORREGO GUSTAVO ADOLFO"/>
        <s v="CANO RUIZ OSCAR MANUEL"/>
        <s v="CANO VILLA JUAN FELIPE"/>
        <s v="CARDENAS AYALA MIGUEL ANTONIO"/>
        <s v="CARDENAS URIBE MARTHA LUCIA"/>
        <s v="CARDONA ARANGO LUIS ENRIQUE"/>
        <s v="CARDONA CARDONA NELSON DARIO"/>
        <s v="CARDONA GARCIA ANGEL HORACIO"/>
        <s v="CARMONA SEPULVEDA HECTOR EMILIO"/>
        <s v="CARO CANO ISABEL CRISTINA"/>
        <s v="CARRILLO AYALA CARLOS EDUARDO"/>
        <s v="CARRILLO CHAVERRA JAIRO YESID"/>
        <s v="CARRILLO SANTANDER JOAN SNEIDER"/>
        <s v="CARTAGENA PRESIGA FABIAN DARIO"/>
        <s v="CARTAGENA PRESIGA JAVIER ALONSO"/>
        <s v="CARVAJAL GALLEGO JESUS MARIA"/>
        <s v="CARVAJAL SAMPALLO PAOLA CRISTINA"/>
        <s v="CASAS CORREA ADRIANA PATRICIA"/>
        <s v="CASAS LESMES JAIRO ARMANDO"/>
        <s v="CASAS RAMOS SERGIO LUIS"/>
        <s v="CASTANO CASTANO JOSE ORLANDO"/>
        <s v="CASTANO MANUEL ANTONIO"/>
        <s v="CASTANO ROJAS NABOR GENADIO"/>
        <s v="CASTELLANOS MEDINA JEIMY LORENA"/>
        <s v="CASTELLAR QUINONES RIGOBERTO"/>
        <s v="CASTILLO CABALLERO HERMES ENRIQUE"/>
        <s v="CASTRO MUNOZ MARIA ALEJANDRA"/>
        <s v="CASTRO VELANDIA LUIS FERNANDO"/>
        <s v="CASTRO VIVAS JULIO OMAR"/>
        <s v="CELIS QUINTERO WALTER"/>
        <s v="CELIS TORRES PEDRO ALEJANDRO"/>
        <s v="CHACON CRISTANCHO LINCON IGNACIO"/>
        <s v="CHAPARRO MARTINEZ JENNY YOBANA"/>
        <s v="CHAVARRIA JARAMILLO JOSE ELPIDIO"/>
        <s v="CHAVARRIA YEPES LUZ MARINA"/>
        <s v="CIFUENTES RUBIO NIDIA DEL CARMEN"/>
        <s v="CORDOBA GOMEZ SANTIAGO"/>
        <s v="CORDOBA RAMOS CAMILO"/>
        <s v="CORREA  VICTOR EPIGMENIO"/>
        <s v="CORREA CABEZA DIONISIO"/>
        <s v="CORREA GARCIA ANDRES FELIPE"/>
        <s v="CORREA MARTINEZ SANTIAGO"/>
        <s v="CRUZ ALEXANDER"/>
        <s v="CRUZ VARGAS RODOLFO"/>
        <s v="CUERVO CARDONA HUGO ALBERTO"/>
        <s v="CUERVO MORALES CRISTIAN ANDRES"/>
        <s v="DAZA GONZALEZ HENRY"/>
        <s v="DE AVILA CRESPO WALTER"/>
        <s v="DEL TORO LONDONO CARLOS ALBERTO"/>
        <s v="DIAZ CORBA OSCAR CELIANO"/>
        <s v="DIAZ ESCOBAR CARLOS ALBERTO"/>
        <s v="DIAZ TABARES CARLOS"/>
        <s v="DIAZ YOSA ALBA"/>
        <s v="DIEZ HAWASLY JABESDAVID"/>
        <s v="DONCEL GUZMAN JESUS DAVID"/>
        <s v="DUARTE MAYA WILFER ABILIO"/>
        <s v="DUQUE CARDENAS JUAN DAVID"/>
        <s v="DUQUE CASTANEDA JOSE ANTONIO"/>
        <s v="DUQUE GAVIRIA ANGIE"/>
        <s v="DURAN ALBA SANDRA MILENA"/>
        <s v="DURANGO GOEZ ROBER DANILO"/>
        <s v="ECHEVERRI CARVAJAL VERONICA"/>
        <s v="ESCOBAR MAYA JUAN GONZALO"/>
        <s v="ESCOBAR PELAEZ JUAN CAMILO"/>
        <s v="FERNANDEZ SERRANO DIOGENES MARIA"/>
        <s v="FIGUEROA MEJIA ALEJANDRO"/>
        <s v="FLOREZ ARENAS ANGELA MARCELA"/>
        <s v="FLOREZ FLOREZ LEON DAVID"/>
        <s v="FLOREZ HERNANDEZ RAFAEL EDUARDO"/>
        <s v="FLOREZ URIBE GABRIEL ANGEL"/>
        <s v="FONSECA GUZMAN CAROLINA"/>
        <s v="FORERO SOTELO DIWALDO"/>
        <s v="FORONDA ORREGO DANNY ANDRES"/>
        <s v="FRANCO RESTREPO LUIS FERNANDO"/>
        <s v="GALEANO ARANGO MANUEL TIBERIO"/>
        <s v="GALINDO BARRETO NILSON ALFONSO"/>
        <s v="GALLEGO BLANDON MARTHA MILADIS"/>
        <s v="GALLON VILLEGAS SERGIO"/>
        <s v="GAMBOA AYALA EVELIO"/>
        <s v="GARCIA BETANCUR PATRICIA ANTONIA"/>
        <s v="GARCIA CASTRO EDUARDO ALFONSO"/>
        <s v="GARCIA FRANCO JENNY MILENA"/>
        <s v="GARCIA GALEANO JUAN PABLO"/>
        <s v="GARCIA GARCIA EZEQUIEL DE JESUS"/>
        <s v="GARCIA HERNANDEZ NOHORA YADIRA"/>
        <s v="GARCIA LUIS MARIO"/>
        <s v="GARCIA MESA ANDREA"/>
        <s v="GARCIA PEREZ ALLISSON GISELLA"/>
        <s v="GARCIA PEREZ ERIKA CRISTINA"/>
        <s v="GARZON CORTES LUIS GONZALO"/>
        <s v="GAVIRIA OSORIO MARIA MARLENY"/>
        <s v="GIL BARRERA CARLOS ENRIQUE"/>
        <s v="GIL CORREA DIEGO ALEJANDRO"/>
        <s v="GIRALDO GOMEZ JOHN FREDY"/>
        <s v="GIRALDO PEREZ ESNEIDER"/>
        <s v="GOEZ RENGIFO ARGEMIRO"/>
        <s v="GOMEZ ARANGO SAMUEL ROBERTO"/>
        <s v="GOMEZ GAVIRIA RAMON ALFREDO"/>
        <s v="GOMEZ GOMEZ JESUS HENOC"/>
        <s v="GOMEZ PUENTES EDITH MABEL"/>
        <s v="GOMEZ TRUJILLO SEBASTIAN"/>
        <s v="GOMEZ ZULUAGA JULIAN ANDRES"/>
        <s v="GONGORA MONTAÑO WEIMAR"/>
        <s v="GONZALEZ CALLE BRAYAN ALEXANDER"/>
        <s v="GONZALEZ SALGADO APOLINAR"/>
        <s v="GONZALEZ SANTANA EDUARDO JOSE"/>
        <s v="GONZALEZ VELEZ FRANCISCO JAVIER"/>
        <s v="GONZALEZ VICTORIA JOSE EMIR"/>
        <s v="GRAJALES OSORNO JOSE ANDRES"/>
        <s v="GRAJALES RIOS JHON SEBASTIAN"/>
        <s v="GUALDRON GARCIA CARLOS ALBERTO"/>
        <s v="GUALTERO GARCIA FRANCISCO JAVIER"/>
        <s v="GUARIN GALLEGO SANTIAGO"/>
        <s v="GUARIN RUBEN DARIO"/>
        <s v="GUERRA VALLADALES RICHARD SULEY"/>
        <s v="GUISAO BORJA FREDIMIRO"/>
        <s v="GUTIERREZ FANDINO LUZMILA"/>
        <s v="GUTIERREZ ROJAS CARLOS MARIO"/>
        <s v="HENAO ACEVEDO LUIS ALBERTO"/>
        <s v="HENAO ARENAS ALONSO DE JESUS"/>
        <s v="HENAO BENAVIDES VIVIANA ASTRID"/>
        <s v="HENAO MONSALVE ANGEL DE JESUS"/>
        <s v="HENAO MONTOYA JHOAN SEBASTIAN"/>
        <s v="HENAO PEREZ ALBEIRO DE JESUS"/>
        <s v="HERNANDEZ CANO JORGE ELIECER"/>
        <s v="HERNANDEZ CORREA JUAN PABLO"/>
        <s v="HERNANDEZ MOLINA HUMBERTO"/>
        <s v="HERNANDEZ OSPINA LUIS ALFONSO"/>
        <s v="HERNANDEZ PENAGOS SARA"/>
        <s v="HERNANDEZ ZAPATA JAIME LEON"/>
        <s v="HERRERA BARRIOS ROGER CRISTOBAL"/>
        <s v="HERRERA HERNANDEZ WILLIAM"/>
        <s v="HERRERA HERRERA RICARDO ANTONIO"/>
        <s v="HERRERA URIBE JAVIER ANDRES"/>
        <s v="HIDALGO QUEJADA DAVID"/>
        <s v="HINCAPIE BUITRAGO ESTEBAN"/>
        <s v="HINCAPIE RODRIGUEZ HECTOR FABIO"/>
        <s v="HOLGUIN FRANCO JUAN FERNANDO"/>
        <s v="HOYOS ALCARAZ ANDRES FELIPE"/>
        <s v="HOYOS CARDENAS JORGE"/>
        <s v="HOYOS HOYOS DUBER ALIRIO"/>
        <s v="HOYOS TABORDA NATALY"/>
        <s v="IRLEN ANDRES DUQUE QUINTERO"/>
        <s v="JARAMILLO AREIZA WILLIAM DE JESUS"/>
        <s v="JARAMILLO MEJIA MONICA MARIA"/>
        <s v="JARAMILLO MESA PATRICIA ELENA"/>
        <s v="JARAMILLO MUNERA SANDRA PATRICIA"/>
        <s v="JARAMILLO OCAMPO MARIA ANDREA"/>
        <s v="JARAMILLO OCTAVIO ENRIQUE"/>
        <s v="JARAMILLO QUICENO LAURA CATALINA"/>
        <s v="JARAMILLO ZULOAGA LAURA INES"/>
        <s v="JIMENEZ MENDOZA EDILMA ROSA"/>
        <s v="LEDESMA QUIROS BRAYNER"/>
        <s v="LEGARDA LUNA SEBASTIAN"/>
        <s v="LEZCANO AGUIRRE LEIDY JOHANNA"/>
        <s v="LIEVANO CARDENAS JENNIFER ANDREA"/>
        <s v="LONDONO ARANGO ESNEIDER ASDRUBAL"/>
        <s v="LONDONO MARIO DE JESUS"/>
        <s v="LONDONO PALACIO DIEGO ANDRES"/>
        <s v="LONDONO VELASQUEZ ESTER CLAUDIA"/>
        <s v="LONDOÑO GOMEZ JULIO JAIME"/>
        <s v="LOPERA ESPINAL HUMBERTO ELIAS"/>
        <s v="LOPEZ DE GONZALEZ ANA DOLORES"/>
        <s v="LOPEZ GOMEZ MARLENY ASTRID"/>
        <s v="LOPEZ MARULANDA JOHN JAIRO"/>
        <s v="LOPEZ MONTOYA JAIRO AUGUSTO"/>
        <s v="LOPEZ MUNOZ DEISY MARCELA"/>
        <s v="LOPEZ NARVAEZ GILBERTO DE JESUS"/>
        <s v="LOPEZ RAMIREZ ALEJANDRO"/>
        <s v="LOPEZ RAMIREZ NORBAIRO ALONSO"/>
        <s v="LOPEZ RESTREPO JULIAN DAVID"/>
        <s v="LOPEZ YEPEZ LEDER"/>
        <s v="MACHADO GALVIS MIYER ORLANDO"/>
        <s v="MANCILLA VARGAS SERGIO"/>
        <s v="MANJARRES SERRANO CHARLES ALEXANDER"/>
        <s v="MANTILLA PEREZ PEDRO PABLO"/>
        <s v="MARIN ARROYAVE JAIME ANDRES"/>
        <s v="MARIN BEDOYA ERIKA PAOLA"/>
        <s v="MARIN BETANCUR GERSON ELIAS"/>
        <s v="MARIN GALVEZ RUBEN DARIO"/>
        <s v="MARIN MEJIA LUIS CARLOS"/>
        <s v="MARTINEZ CANOLA CATALINA"/>
        <s v="MARTINEZ PINEDA YOJAN"/>
        <s v="MATEUS GONZALEZ ALEXANDER"/>
        <s v="MAZO AGUDELO VICTOR ALFONSO"/>
        <s v="MAZO ECHAVARRIA OVIDIO DE JESUS"/>
        <s v="MEDINA RESTREPO FERNANDO ANTONIO"/>
        <s v="MEDINA RODRIGUEZ YHON JAIRO"/>
        <s v="MEJIA ARBOLEDA ISABEL CRISTINA"/>
        <s v="MEJIA BUITRAGO RUBEN ENRIQUE"/>
        <s v="MEJIA CRIOLLO SANDOR LIXEN"/>
        <s v="MEJIA TORO IVAN DARIO"/>
        <s v="MELCHOR VINASCO DEISY MILENA"/>
        <s v="MENDIETA RINCON JOHANNN DIDIER"/>
        <s v="MENDOZA BOHORQUEZ MARTHA LUCIA"/>
        <s v="MESA ZULUAGA DORA CECILIA"/>
        <s v="MIRANDA ANGELO GILMER"/>
        <s v="MOLINA NEGRETE CLAUDIA PATRICIA"/>
        <s v="MONSALVE CARDONA ANDREA"/>
        <s v="MONSALVE CEBALLOS ADIELA DE JESUS"/>
        <s v="MONSALVE GARCIA LUIS ERNESTO"/>
        <s v="MONSALVE SILVA LUIS CARLOS"/>
        <s v="MONTOYA  ARAGON  ERMENDES"/>
        <s v="MONTOYA ALVAREZ LUIS GUSTAVO"/>
        <s v="MONTOYA VASQUEZ ROBERTO ANTONIO"/>
        <s v="MORALES EUDES ALONSO"/>
        <s v="MORALES GIL SANDRA MILENA"/>
        <s v="MORALES RAMIREZ ANDREA YULANI"/>
        <s v="MORELO ARROYO SAMER"/>
        <s v="MORENO FONSECA YULLY JOHANNA"/>
        <s v="MORENO IBARGUEN VICTOR"/>
        <s v="MORENO MARTINEZ EPIFANIO"/>
        <s v="MORENO RESTREPO HERNANDO DE JESUS"/>
        <s v="MOSQUERA ASPRILLA CARLOS"/>
        <s v="MOSQUERA HUMBERTO"/>
        <s v="MUNOZ AGUIRRE SANDRA PATRICIA"/>
        <s v="MUNOZ YEPES JUAN CAMILO"/>
        <s v="MUÑOZ BOCANEGRA JUAN CAMILO"/>
        <s v="MUÑOZ CARMONA JUAN DAVID"/>
        <s v="MUÑOZ ROJAS JOSE ALEJANDRO"/>
        <s v="MURILLO JOSE CEFERINO"/>
        <s v="MURILLO MORALES RODRIGO"/>
        <s v="NAVARRO OSORIO ALVARO JOSE"/>
        <s v="NAVAS VELASQUEZ DAVID ALEJANDRO"/>
        <s v="NINO MEDELLIN WILSON HENRY"/>
        <s v="NOVOA LUIS FERNANDO"/>
        <s v="NUNEZ SILVA JHON JAIRO"/>
        <s v="OCAMPO CASTAÑO JOHN ALEXANDER"/>
        <s v="OCAMPO GIRALDO ELKIN ORLANDO"/>
        <s v="OCAMPO PENA JAIME ARTURO"/>
        <s v="OCHOA RAMIREZ DIEGO ALEJANDRO"/>
        <s v="OLARTE QUIJANO DENIS"/>
        <s v="OQUENDO PUERTA JHOAN CAMILO"/>
        <s v="ORDOÑEZ CHIMACHANA JOSE ANTONIO"/>
        <s v="ORTIZ ADRIAN HUMBERTO"/>
        <s v="ORTIZ LONDOÑO JORGE ELIECER"/>
        <s v="ORTIZ PINEDA OSCAR DARIO"/>
        <s v="OSORIO AGUDELO ALEJANDRO"/>
        <s v="OSORIO COLORADO DUBEN ALBERTO"/>
        <s v="OSORIO GUZMAN HECTOR ALONSO"/>
        <s v="OSORIO MOTAVITA GABRIEL HERNANDO"/>
        <s v="OSORIO PAVAS BERNARDO"/>
        <s v="OSORIO SALDARRIAGA DIEGO LEON"/>
        <s v="OSPINA BETANCUR JORGE IVAN"/>
        <s v="OSPINA CASTRO ORLANDO ALBERTO"/>
        <s v="OSPINA LOPEZ LINA MARIA"/>
        <s v="OSPINA VELASQUEZ JULIANA"/>
        <s v="OSSA GALLEGO LUIS FERNANDO"/>
        <s v="PACHECO SANCHEZ LUIS MIGUEL"/>
        <s v="PALACIO JOHN WALTER"/>
        <s v="PALACIO JUAN GUILLERMO"/>
        <s v="PALACIO MONSALVE DIEGO ALONSO"/>
        <s v="PALACIOS BERMUDEZ SACARIAS"/>
        <s v="PALACIOS CORDOBA ALEXIS"/>
        <s v="PALACIOS PALACIOS JESSIE JACKSON"/>
        <s v="PALOMEQUE GAMBOA FERNANDO"/>
        <s v="PALOMINO VALDEZ FREDDYS JOSE"/>
        <s v="PANTOJA CERVANTES TOMAS"/>
        <s v="PARDO CARVAJAL CATALINA"/>
        <s v="PARDO SANABRIA JUAN SEBASTIAN"/>
        <s v="PARRA BERMUDEZ JOHN JAIRO"/>
        <s v="PARRAGA GONZALEZ RAUL ANDRES                         "/>
        <s v="PATINO GONZALEZ LUIS ARMANDO"/>
        <s v="PEDRAZA ALAIX FABIO ORLANDO"/>
        <s v="PEREA MOSQUERA JESUS DAVILES"/>
        <s v="PEREZ ALVAREZ GLORIA CENET"/>
        <s v="PEREZ ARIAS JOHNNY ANDRES"/>
        <s v="PEREZ BERRIO FULGENCIO"/>
        <s v="PEREZ CARABALLO ANDRES"/>
        <s v="PEREZ MUÑOZ CARLOS ALBERTO"/>
        <s v="PEREZ RODRIGUEZ GLORIA JANNETH"/>
        <s v="PEREZ ZULUAGA ANA CATALINA"/>
        <s v="PINEDA QUINTERO CARLOS MARIO"/>
        <s v="PINILLA CADENA LUIS JAVIER"/>
        <s v="PINZON PINEDA MARIA VERONICA"/>
        <s v="PIZARRO GOMEZ LUZ ASTRID"/>
        <s v="POSADA LOPEZ JUAN DAVID"/>
        <s v="POSADA SALAS FRANCISCO ANDRES"/>
        <s v="POSADA VILLA HERNAN DIOMEDIS"/>
        <s v="PRADO CUADROS GIOVANA CATHERINE"/>
        <s v="PUERTA URIBE JOHN JAIRO"/>
        <s v="QUINCHIA FORONDA CARLOS MARIO"/>
        <s v="QUINTABANI REYES EMI GIULIANA"/>
        <s v="QUINTANA VERA JAIRO"/>
        <s v="QUINTERO RESTREPO JUAN CARLOS"/>
        <s v="QUINTERO ROJAS YORMAN SNEYDER"/>
        <s v="RAMIREZ ESTRADA CARLOS ANDRES"/>
        <s v="RAMIREZ GOMEZ PATRICIA"/>
        <s v="RAMIREZ RUIZ MICHELL YECID"/>
        <s v="RAMIREZ SANCHEZ ALVARO ENRIQUE"/>
        <s v="RAMIREZ SIERRA OSCAR ESTEBAN"/>
        <s v="RAMIREZ VARGAS JOHN WILFER"/>
        <s v="RAMOS RIOS LINA MARCELA"/>
        <s v="REDONDO LARA KARLA JUDITH"/>
        <s v="REINOZO PUENTES LUIS DAVID"/>
        <s v="RENDON RAMIREZ SERGIO ALEJANDRO"/>
        <s v="RESTREPO DUQUE MARTA MARIA"/>
        <s v="RESTREPO HENAO MIGUEL ANGEL"/>
        <s v="RESTREPO PUERTA JOSE BYRON"/>
        <s v="RESTREPO RESTREPO BEATRIZ ELENA"/>
        <s v="RESTREPO VELEZ LUZ MARY"/>
        <s v="RESTREPO VILLEGAS MARA PAOLA"/>
        <s v="RINCON SANTAMARIA DANIEL"/>
        <s v="RIOS GONZALEZ NANCY JANNETH"/>
        <s v="RIVADENEIRA RESTREPO SANTIAGO"/>
        <s v="RIVAS ASPRILLA SIXTO"/>
        <s v="RIVERA PEÑA RAUL ANTONIO"/>
        <s v="RIVILLAS AGUDELO MAURICIO"/>
        <s v="RODAS SUAREZ CARLOS MARIO"/>
        <s v="RODRIGUEZ ALVAREZ FRANCY YENIFER"/>
        <s v="RODRIGUEZ ANGARITA ALINTON"/>
        <s v="RODRIGUEZ ARDILA JOSE EUCLIDES"/>
        <s v="RODRIGUEZ MUÑOZ HILDA JULIETTE"/>
        <s v="RODRIGUEZ RIVERA MANUEL DIMAS"/>
        <s v="RODRIGUEZ RUA EVELIO DE JESUS"/>
        <s v="RODRIGUEZ SERNA LINA MARIA"/>
        <s v="RODRIGUEZ VASQUEZ VICTOR MANUEL"/>
        <s v="ROJAS BERNAL BEATRIZ ELENA"/>
        <s v="ROJAS BETANCOUR MARIA DEL PILAR"/>
        <s v="ROJAS MEJIA GLORIA PATRICIA"/>
        <s v="ROJAS RAMIREZ CARLOS ANDRES"/>
        <s v="ROJAS ROJAS JOSE VICENTE"/>
        <s v="ROJAS ROMERO PEDRO PABLO"/>
        <s v="ROLDAN ZAPATA VICTORIA EUGENIA"/>
        <s v="ROMERO ANAYA BENJAMIN"/>
        <s v="RUIDIAZ RUIDIAZ OSCAR ALFONSO"/>
        <s v="RUIZ CHICA MAURICIO"/>
        <s v="SAAVEDRA RODRIGUEZ KATERIN ISABEL"/>
        <s v="SABOGAL SAAVEDRA SIRLEY"/>
        <s v="SALAMANCA GALINDO ANGIE LORENA"/>
        <s v="SALAS GUTIERREZ SANDRA MILENA"/>
        <s v="SALAS HIGUITA JAIME ANTONIO"/>
        <s v="SALAS HIGUITA JOSE ELEAZAR"/>
        <s v="SALAS HIGUITA JOSE IGNACIO"/>
        <s v="SALAZAR ALZATE MONICA MARIA"/>
        <s v="SALAZAR SALAZAR JUAN PABLO"/>
        <s v="SALDARRIAGA MONSALVE MARITZA"/>
        <s v="SALGADO GONZALEZ ANA FAEL"/>
        <s v="SALVATIERRA FIGUEROA MARCO ANTONIO"/>
        <s v="SANCHEZ BERRIO JAIRO ABRAHAM"/>
        <s v="SANCHEZ CHAVEZ RORAIMA ISABEL"/>
        <s v="SANCHEZ HOYOS JUAN GABRIEL"/>
        <s v="SANCHEZ MARULANDA UBEIMAR"/>
        <s v="SANCHEZ ZULUAGA JUAN DAVID"/>
        <s v="SANIN SALDARRIAGA GABRIEL MARIO"/>
        <s v="SANMARTIN ALVAREZ XIMENA"/>
        <s v="SANTANDER GARIBELLO ROBERTO ANDRES"/>
        <s v="SEPULVEDA  CARLOS ENRIQUE"/>
        <s v="SEPULVEDA OSPINA HARRISON"/>
        <s v="SEPULVEDA POMARES CARLOS ALBERTO"/>
        <s v="SERNA MARTINEZ APOLONIDES"/>
        <s v="SIERRA OSORIO CAMILO"/>
        <s v="SIERRA PELAEZ ANGELA MARIA"/>
        <s v="SOLARTE BOLANOS CAROLINA"/>
        <s v="SOLERA ORTEGA JUAN FARID"/>
        <s v="SOLORZANO GARCES ALEJANDRA MARIA"/>
        <s v="SOTO GOMEZ FERNANDO AUGUSTO"/>
        <s v="SOTO GUAPACHA KELLY JHOANA"/>
        <s v="SUAREZ CORREA JAVIER"/>
        <s v="SUAREZ GONZALEZ MARIA XIMENA"/>
        <s v="SUAREZ MARTINEZ MARGARITA MARIA"/>
        <s v="SUAREZ MONTOYA OMAR DARIO"/>
        <s v="SUAREZ VARGAS HEMBERTH"/>
        <s v="SUCERQUIA JARAMILLO OSCAR DARIO"/>
        <s v="TABARES SALDARRIAGA JUAN FERNANDO"/>
        <s v="TABORDA GUTIERREZ SERGIO ANDRES"/>
        <s v="TAMAYO CARDONA NORBEY AUGUSTO"/>
        <s v="TARAZONA PEDROZA OLGA LUCIA"/>
        <s v="TARRA ESPINOSA NILSON EDUARDO"/>
        <s v="TEHERAN CHARRASQUIEL HEILER ENRIQUE"/>
        <s v="TEJADA ISAZA WILSON ANTONIO"/>
        <s v="TEJADA TORRES GIOVANY"/>
        <s v="TILANO SANCHEZ GERARDO DE JESUS"/>
        <s v="TILANO USUGA LILA MILENA"/>
        <s v="TORO GUTIERREZ PABLO"/>
        <s v="TORRES GOMEZ LIDA MARCELA"/>
        <s v="TORRES LOPEZ JADER ANTONIO"/>
        <s v="TORRES PATINO MANUEL SALVADOR"/>
        <s v="TORRES PEÑA EDWIN RAFAEL"/>
        <s v="TRUJILLO BARRERA CLAUDIA CECILIA"/>
        <s v="TRUJILLO BOTERO TOMAS"/>
        <s v="TUBERQUIA SILVA EDWIN DAVID"/>
        <s v="URANGO HERNANDEZ ESNEIDER"/>
        <s v="URIBE CARDONA FELIPE"/>
        <s v="URIBE FIGUEROA SANTIAGO"/>
        <s v="URIBE HERRERA MATEO"/>
        <s v="URREGO PUERTA SARA"/>
        <s v="USAGA MORENO ISNARDO ANTONIO"/>
        <s v="USUGA ESPINOSA JORGE DARIO"/>
        <s v="USUGA VELASQUEZ HECTOR ADRIAN"/>
        <s v="VAHOS LONDONO CRISTIAN STIVEN"/>
        <s v="VALENCIA BALLESTEROS PABLO EMILIO"/>
        <s v="VALENCIA HERNANDEZ DIANA PATRICIA"/>
        <s v="VALENCIA IBARRA GLORIA PATRICIA"/>
        <s v="VALENCIA ISAZA VICTOR ANDRES"/>
        <s v="VALENCIA MEJIA ANDRES FELIPE"/>
        <s v="VANEGAS TALERO OMAR EFREN"/>
        <s v="VARGAS CIFUENTES LUIS CARLOS"/>
        <s v="VARGAS GARCIA LUIS FERNANDO"/>
        <s v="VASQUEZ ANIBAL DE JESUS"/>
        <s v="VASQUEZ TAMAYO ADRIANA LUCIA"/>
        <s v="VASQUEZ TORRES FERNANDO ELIAS"/>
        <s v="VELASQUEZ MONTOYA MARCO NAEL"/>
        <s v="VELASQUEZ OSORIO JORGE ENRIQUE"/>
        <s v="VELASQUEZ OSORIO JUAN CARLOS"/>
        <s v="VELEZ MONTOYA JUAN DIEGO"/>
        <s v="VELEZ RAMIREZ LUIS BERNARDO"/>
        <s v="VELEZ RIVERA ANY JULIETH"/>
        <s v="VELILLA AGUDELO BEATRIZ ELENA"/>
        <s v="VERA OLAYA LAURA MARCELA"/>
        <s v="VERGARA GARCIA JAIME ALBERTO"/>
        <s v="VERGARA LEGUIZAMON JOHANA ANDREA"/>
        <s v="VIDAL PULGARIN IVAN DE JESUS"/>
        <s v="VIDAL TERAN PEDRO LUIS"/>
        <s v="VILLA BEDOYA MARLON DAVID"/>
        <s v="VILLACREZ RAMIREZ CARLOS HERNANDO"/>
        <s v="VILLANEDA BEJARANO LUIS FERNANDO"/>
        <s v="VILLEGAS CASTANO EDWIN ANDRES"/>
        <s v="VIVAS MOSQUERA JADISON"/>
        <s v="YAMHURE GIRALDO ANDRES"/>
        <s v="YARCE GUAPACHA HAROLD STEVEN"/>
        <s v="YEPES CALLEJAS JUAN CARLOS"/>
        <s v="YEPES ZAPATA MAURICIO"/>
        <s v="ZAMBRANO TORO LUIS HUMBERTO"/>
        <s v="ZAPATA CASTAÑO DAVID ARTURO"/>
        <s v="ZAPATA CORREA LLAIR ALBERTO"/>
        <s v="ZAPATA CORREA LUBIN ANTONIO"/>
        <s v="ZAPATA GRACIANO GONZALO ALBERTO"/>
        <s v="ZAPATA JIMENEZ RUBEN DARIO"/>
        <s v="ZAPATA MONSALVE LUIS DANIEL"/>
        <s v="ZAPATA PALACIO CHRISTIAN ORLANDO"/>
        <s v="ZAPATA PATINO FERNANDO"/>
        <s v="ZAPATA PEREZ JULIAN"/>
        <s v="ZAPATA RADA WILDER ALEJANDRO"/>
        <s v="ZULUAGA PALACIO MARIA CRISTINA"/>
        <s v="ZUNIGA PUELLO ELQUIN"/>
        <s v="ZUÑIGA PUELLO LIBIENSO"/>
        <s v="DEPARTAMENTO DE ANTIOQUIA"/>
        <s v="DIRECCION DE IMPTOS Y ADUANAS NACIONALES"/>
        <s v="MUNICIPIO DE GIRARDOTA"/>
        <s v="MUNICIPIO DE MEDELLIN"/>
        <s v="MUNICIPIO DE RIONEGRO"/>
        <s v="MUNICIPIO DE SABANETA"/>
        <s v="SUPERINTENDENCIA DE SOCIEDADES"/>
        <s v="BANCO AV VILLAS"/>
        <s v="BANCO CAJA SOCIAL BCSC"/>
        <s v="BANCO COLPATRIA"/>
        <s v="BANCO CORPBANCA COLOMBIA S A"/>
        <s v="BANCO DAVIVIENDA SA"/>
        <s v="BANCO DE BOGOTA SA"/>
        <s v="BANCO DE OCCIDENTE SA"/>
        <s v="BANCO GNB SUDAMERIS SA"/>
        <s v="BANCO POPULAR SA"/>
        <s v="BANCOLOMBIA SA"/>
        <s v="A VELEZ U Y CIA DEPOSITOS MIRANDA LTDA"/>
        <s v="A Y CH CONSTRUCCIONES SAS"/>
        <s v="A1 EQUIPOS SAS"/>
        <s v="ABACO SOLUCIONES CONSTRUCTIVAS SAS"/>
        <s v="ACABADOS ALTAPISOS INVERSIONES LTDA"/>
        <s v="ACCESORIOS MODULARES PARA LA CONSTRUCCION LTDA"/>
        <s v="ACCESORIOS TECNICOS PARA CONCRETO S EN C"/>
        <s v="ACCESORIOS Y SISTEMAS SA"/>
        <s v="ACCESORIOS Y VALVULAS APOLO SAS"/>
        <s v="ACEROS TURIA DE COLOMBIA SAS"/>
        <s v="ACOBEC SAS "/>
        <s v="ACUATUBOS SA"/>
        <s v="ACUSTICA TECNICA ACUSTEC DE COLOMBIA SA"/>
        <s v="AD CONSTRUCCIONES SAS"/>
        <s v="ADITIVOS DE INDUSTRIA Y CONSTRUCCION LTDA"/>
        <s v="ADTECO SAS"/>
        <s v="AE PINTURA Y CONSTRUCCION SAS"/>
        <s v="AIM LTDA  "/>
        <s v="AIRE ANDINO DE COLOMBIA S A S"/>
        <s v="AKVO SAS "/>
        <s v="ALARI S A EN REORGANIZACION"/>
        <s v="ALARMAR LIMITADA"/>
        <s v="ALDECCO SAS"/>
        <s v="ALFAGRES SA"/>
        <s v="ALFONSO URIBE S Y CIA S A"/>
        <s v="ALIADO ESTRATEGICO CONSULTORES LEGALES S.A.S."/>
        <s v="ALMACEN EL ARQUITECTO SAS"/>
        <s v="ALMACEN PANAMERICANO SA"/>
        <s v="ALMACEN RODAMIENTOS SA"/>
        <s v="ALMACEN SANITARIO EJE CAFETERO SAS"/>
        <s v="ALMACEN VULCANO SAS"/>
        <s v="ALMACENES E INDUSTRIAS ROCA SA"/>
        <s v="ALMAQUINAR ELECTROMECANICA SAS"/>
        <s v="ALQUILER DE FORMALETA Y EQUIPOS S A S"/>
        <s v="ALQUILERES &amp; CONSTRUCTORES ADERCO LTDA"/>
        <s v="ALTEC TECHNOLOGY S.A.S"/>
        <s v="ALTOS SOFTWARE LTDA"/>
        <s v="ALUMINIOS Y FACHADAS ANTIOQUIA SAS"/>
        <s v="ALVAREZ ZAPATA RAUL EDUARDO"/>
        <s v="AM INFRAVIAL SAS"/>
        <s v="AMBIENTE AZUL SAS"/>
        <s v="AMBITO LABORAL CONSULTORES SAS"/>
        <s v="ANCLAJES M.V. SAS"/>
        <s v="ANDRES MORALES ZAMBRANO E.U"/>
        <s v="ANTISOLAR ALEMANA SAS"/>
        <s v="APB ACABADOS CONSTRUCCIONES SAS"/>
        <s v="APONTE CASTRO CARLOSMAN"/>
        <s v="AQSTICA SAS"/>
        <s v="ARAL CONSULTORES Y ASESORES SAS"/>
        <s v="ARANGO RESTREPO TOBIAS DE JESUS"/>
        <s v="ARBELAEZ SERNA GUILLERMO"/>
        <s v="ARCE INGENIERIA DEL EJE SAS"/>
        <s v="ARCILLAS DE COLOMBIA SA"/>
        <s v="ARDILA VILLEGAS NATALIA"/>
        <s v="ARIAS ESCOBAR  JUAN RAUL"/>
        <s v="ARMETALES S.A"/>
        <s v="ARQUITECTURA MAS VERDE SAS"/>
        <s v="ARQUITOP LTDA"/>
        <s v="ASEPARTES S.A.S."/>
        <s v="ASERRIO DE PIEDRA Y MARMOL SAS"/>
        <s v="ASERRIO SAN IGNACIO LTDA"/>
        <s v="ASESORIAS BOTERO PELAEZ SA"/>
        <s v="ASESORIAS Y SERVICIOS EN SEGURIDAD VIAL S.A.S."/>
        <s v="ASISTENCIA TECNOLOGICA INTEGRADA S A AINT SA"/>
        <s v="ASOCIACION CENTRO DE ESTUDIOS TRIBUTARIOS DE ANTIOQUIA"/>
        <s v="ASOCIACION COLOMBIANA DE PRODUCTORES DE CONC"/>
        <s v="ASOCIACION TECNICA COMERCIAL E INDUSTRIAL SA"/>
        <s v="ASTER INGENIEIA SAS"/>
        <s v="ASTEROIDES Y METEORITOS SAS"/>
        <s v="ATLAS COPCO COLOMBIA LTDA"/>
        <s v="AUTO PLOTTER Y CIA LTDA"/>
        <s v="AUTOGRUAS DE ANTIOQUIA SAS"/>
        <s v="AVG ASEO DE OBRAS CIVILES SAS"/>
        <s v="BANDAS Y CORREAS LUFELO SAS"/>
        <s v="BANQUEZ CABARCAS CONSTRUCCIONES SAS"/>
        <s v="BASES Y SOPORTES PARA TV LIMITADA"/>
        <s v="BENAVIDES SERVICIOS SAS"/>
        <s v="BERMUDEZ BELLO BLANCA YOLANDA"/>
        <s v="BESCO COLOMBIA SAS"/>
        <s v="BF PUBLICIDAD EXTERIOR SAS"/>
        <s v="BIOHIGIENICA LTDA"/>
        <s v="BIOINVERSIONES SA"/>
        <s v="BLANCO RENGIFO ABOGADOS SAS"/>
        <s v="BOCANUMENTH CASTANO SAS"/>
        <s v="BOTERO &amp; WALKER ASOCIADOS SAS"/>
        <s v="BOTERO IBANEZ Y CIA LTDA"/>
        <s v="BOX INDUSTRIAL DESIGN S A S"/>
        <s v="BRAND  MARLENE"/>
        <s v="BRAND HENAO GUSTAVO ADOLFO"/>
        <s v="BUITRAGO JARAMILLO ANDRES FELIPE"/>
        <s v="BYB CONSTRUCCIONES Y OBRAS CIVILES SAS"/>
        <s v="C A  ARRENDAMIENTO DE EQUIPOS SAS"/>
        <s v="C2A CONSTRUCCIONES SAS"/>
        <s v="CABLES DE ENERGIA Y DE TELECOMUNICACIONES S A"/>
        <s v="CABRERA VARGAS ALVARO ALBERTO"/>
        <s v="CADAVIDRIOS SAS"/>
        <s v="CADENAS Y COMPLEMENTOS SAS"/>
        <s v="CAICEDO HIDALGO LUIS FRANCISCO"/>
        <s v="CALORCOL SAS"/>
        <s v="CALZASOLUCIONES SAS"/>
        <s v="CAMARA COLOMBIANA DE LA INFRAESTRUCTURA SECCANTIOQUIA"/>
        <s v="CAMARA REGIONAL DE LA CONTRUCCION DE BOGOTA Y CMARCA"/>
        <s v="CAMPUZANO BARRIGA ALEJANDRO"/>
        <s v="CANADIAN PVC SAS"/>
        <s v="CANTERA SANTA RITA SA"/>
        <s v="CAPUTI Y VIEIRA SAS"/>
        <s v="CARPINTERIA Y FORMALETAS PINO ARBOLEDA SAS"/>
        <s v="CARSOF SOLUCIONES DIGITALES LTDA"/>
        <s v="CASA FERRETERA SA"/>
        <s v="CASA SANA SAS"/>
        <s v="CASAL ASOCIADOS S.A.S."/>
        <s v="CASTANEDA MUNOZ NELSON GILBERTO"/>
        <s v="CASTRO MIRAMAR CONSTRUCCIONES SAS"/>
        <s v="CATA AYALA JARAMILLO S EN C"/>
        <s v="CAUCHOS ESPECIALES MALACA S A S"/>
        <s v="CCI  MARKETPLACE  SA"/>
        <s v="CDEM Y CDEB SA"/>
        <s v="CEMENTOS ARGOS SA"/>
        <s v="CEMEX COLOMBIA SA"/>
        <s v="CENOR SAS"/>
        <s v="CENTRAL DE HIERROS LTDA"/>
        <s v="CENTRALQUIPOS SA"/>
        <s v="CENTRO DE PRODUCTOS INDUSTRIALES SALDARRIAGA Y CIA SAS"/>
        <s v="CERRAMIENTOS ARQUITECTONICOS SA"/>
        <s v="CERRAMIENTOS CONSTRUCTIVOS SA"/>
        <s v="CHIQUIZA TOPOGRAFO SAS"/>
        <s v="CI INGENIERIA EN MONTAJES MILTORNILLOS SAS"/>
        <s v="CIELOS Y MUROS SAS"/>
        <s v="CIELOTEK DIVITEK SA"/>
        <s v="CIFUENTES CASTILLO JOSE EUDORO"/>
        <s v="CIMBRADOS SA"/>
        <s v="CIPARCOL SAS"/>
        <s v="CIVIL TOPO SOLUCIONES EN INGENIERIA S A S"/>
        <s v="CLS CONSTRULEAN MANAGEMENT SUPERVISION SAS"/>
        <s v="CM COMMERCIAL MANAGEMENT SAS"/>
        <s v="CM PACHON INGENIERIA ESPECIALIZADA S A S"/>
        <s v="CNC INOXI IDEAS SAS"/>
        <s v="COLMAN OBRAS CIVILES SAS"/>
        <s v="COMCENTRAL DE PLASTICOS Y SENAL SAS"/>
        <s v="COMERCIAL DE EMPAQUES Y PAPELES SAS"/>
        <s v="COMERCIAL Y SERVICIOS LARCO BOGOTA SAS"/>
        <s v="COMERCIAL Y SERVICIOS SAS"/>
        <s v="COMERCIALIZACION Y PREFABRICACION COLOMBIA SAS"/>
        <s v="COMERCIALIZADORA DE REPUESTOS TCO SAS"/>
        <s v="COMERCIALIZADORA PUNTO INDUSTRIAL Y AGROPECUARIO SAS"/>
        <s v="COMERCIALIZADORA Y FERRETERIA J V INDUSTRIAL SAS"/>
        <s v="COMPANIA ASEGURADORA DE FIANZAS"/>
        <s v="COMPANIA DE INGENIEROS MECANICOS Y CIVILES LTDA"/>
        <s v="COMPANIA GLOBAL DE PINTURAS SA"/>
        <s v="COMPANIA PAPELERA NACIONAL SAS"/>
        <s v="COMPANIA SURAMERICANA DE SEGUROS SA"/>
        <s v="COMUNICACION CELULAR SA"/>
        <s v="CONALQUIPO SAS"/>
        <s v="CONCRE ACERO SAS"/>
        <s v="CONCRE LLANTAS SAS"/>
        <s v="CONCRELAB LTDA"/>
        <s v="CONCRESAB SAS"/>
        <s v="CONCRESERVICIOS LTDA"/>
        <s v="CONCRETOS ASFALTICOS DE COLOMBIA S A"/>
        <s v="CONCRETOS ESTAMPADOS EN PISOS Y PAREDES SAS"/>
        <s v="CONCRETOS Y ASFALTOS SA"/>
        <s v="CONCRETOS Y DISENOS - CONCREDISENOS S.A.S."/>
        <s v="CONCRETOS Y PISOS S A"/>
        <s v="CONEQUIPOS Y MAQUINARIA SAS"/>
        <s v="CONHYDRA SA   ESP"/>
        <s v="CONINGENIO SAS"/>
        <s v="CONIX SAS"/>
        <s v="CONJUNTO DE USO MIXTO URBANIZACION CASA DE VERANO"/>
        <s v="CONSERFACHADAS SAS"/>
        <s v="CONSORCIO ABG CONSTRUCCIONES"/>
        <s v="CONSORCIO ACM ALEJANDRIA"/>
        <s v="CONSORCIO PMT 1026"/>
        <s v="CONSORCIO TRIPLEA RIONEGRO"/>
        <s v="CONSTRU JUM SAS"/>
        <s v="CONSTRUAGRO S EN C"/>
        <s v="CONSTRUALIGERADOS DE COLOMBIA SAS"/>
        <s v="CONSTRUCCIONES CARDONA MW SAS"/>
        <s v="CONSTRUCCIONES CARMONA"/>
        <s v="CONSTRUCCIONES CIVILARQ S.A.S."/>
        <s v="CONSTRUCCIONES CONSTRUCOL SAS"/>
        <s v="CONSTRUCCIONES DYT SAS"/>
        <s v="CONSTRUCCIONES E INFRAESTRUCTURAS FG SAS"/>
        <s v="CONSTRUCCIONES EL CONDOR SA"/>
        <s v="CONSTRUCCIONES ENCISO S.A.S"/>
        <s v="CONSTRUCCIONES GERONSA COLOMBIA SAS"/>
        <s v="CONSTRUCCIONES HDR EU"/>
        <s v="CONSTRUCCIONES INTEGRALES MYQ SAS"/>
        <s v="CONSTRUCCIONES J.A. VARGAS SAS"/>
        <s v="CONSTRUCCIONES JAIME ALBERTO GOMEZ SAS"/>
        <s v="CONSTRUCCIONES JJCOLORADO SAS"/>
        <s v="CONSTRUCCIONES JOSE Y FELIPE SAS"/>
        <s v="CONSTRUCCIONES MANTILLA E.U."/>
        <s v="CONSTRUCCIONES NAC SAS"/>
        <s v="CONSTRUCCIONES PAGUANA SAS"/>
        <s v="CONSTRUCCIONES RICARDO CARO SAS"/>
        <s v="CONSTRUCCIONES ROBLEDO SAS"/>
        <s v="CONSTRUCCIONES Y MANTENIMIENTOS PESSUTY SAS"/>
        <s v="CONSTRUCCIONES Y MONTAJES ELECTRICOS DE COLOMBIA SAS"/>
        <s v="CONSTRUCCIONES Y OBRAS CIVILES VALDERRAMA S A S"/>
        <s v="CONSTRUCTORA IBC SAS"/>
        <s v="CONSTRUCTORA LHS SA"/>
        <s v="CONSTRUCTORA SAN BLASS SAS"/>
        <s v="CONSTRUCTORA SUBA SA"/>
        <s v="CONSTRUIMOS BENEFICIOS SAS  "/>
        <s v="CONSTRUPROCOL SAS"/>
        <s v="CONSTUCTORA EYD SIN LIMITES SAS"/>
        <s v="CONSULTAR INTERNACIONAL SAS"/>
        <s v="CONTI CONSTRUCCION Y INGENIERIA S A S C I"/>
        <s v="CONTROLES Y AUTOMATIZACION SAS"/>
        <s v="CONVEL SAS"/>
        <s v="CONYCO SAS"/>
        <s v="COONALREY SAS"/>
        <s v="COORDINADORA MERCANTIL SA"/>
        <s v="CORDOBA PINO CARLOS"/>
        <s v="CORPACERO SA"/>
        <s v="CORPHOTELES LTDA"/>
        <s v="CORPORACION COUNTRY CLUB EJECUTIVOS"/>
        <s v="CORPORACION LONJA DE PROPIEDAD RAIZ DE MED"/>
        <s v="CORPORACION MERCEDITAS"/>
        <s v="CORTES ROJAS JULIAN ANDRES"/>
        <s v="CROWE HORWATH CO SA"/>
        <s v="D QS SAS"/>
        <s v="D&amp;M SERVICIOS SAS"/>
        <s v="DAFEZA INGENIERIA Y CONSTRUCCIONES SAS"/>
        <s v="DAFICONSTRUCCIONES SAS"/>
        <s v="DAMIS S A"/>
        <s v="DAVILA  CARMONA RICARDO DE JESUS"/>
        <s v="DECOBLOCK"/>
        <s v="DEMOLICIONES GIRALDO GIRALDO SAS"/>
        <s v="DEMOVICOL SAS"/>
        <s v="DEPOSITO Y ASERRIO DE MADERAS EL TITAN No 2 SAS"/>
        <s v="DEPOSITOS DE MADERAS JMG SAS"/>
        <s v="DIAGNOSTICENTRO DIESEL LA MONTANA SAS"/>
        <s v="DIAMANTBEC LTDA"/>
        <s v="DIAZ URIBE RODRIGO RUY"/>
        <s v="DIMETRON SAS"/>
        <s v="DINEZ INGENIERIA SAS"/>
        <s v="DISENO Y CONSULTORIA ESTRUCTUAL SAS"/>
        <s v="DISENOS URBANOS LTDA  "/>
        <s v="DISPETROCOM LTDA"/>
        <s v="DISTRIBUIDORA ALIANZA LTDA"/>
        <s v="DISTRIBUIDORA ELECTROVIDRIOS SA"/>
        <s v="DISTRIBUIDORA JORGE MARIO URIBE G SA"/>
        <s v="DISTRISEGURIDAD SERVICIOS Y ACCESORIOS SAS"/>
        <s v="DISTRIVALLES SA"/>
        <s v="DONDE ADQUIRIR VIVIENDA SAS"/>
        <s v="DOTACIONES BLUE MARLIN SAS"/>
        <s v="DOTACIONES Y MADERAS EU"/>
        <s v="DOTACIONES Y SUMINISTROS M y O SAS"/>
        <s v="DRONETOP SAS"/>
        <s v="DRYWALL DISENO Y CONSTRUCCIONES LIVIANAS SAS"/>
        <s v="DRYWALL SUPPLY SAS"/>
        <s v="DUARTE ANGARITA INGENIERIA S A S"/>
        <s v="DUARTE MOSQUERA HUBER"/>
        <s v="DUBILT SAS"/>
        <s v="DURATA SAS"/>
        <s v="DURMAN COLOMBIA SAS"/>
        <s v="DW DE COLOMBIA S.A.S."/>
        <s v="E Y P SOLUCIONES SAS"/>
        <s v="E Y R ESPINOSA Y RESTREPO S A"/>
        <s v="EBINGEL SAS"/>
        <s v="ECHEVERRY  CASTRILLON LIBARDO LEON"/>
        <s v="ECOLOGISTICA SAS"/>
        <s v="ECOTECH INGENIERIA SAS "/>
        <s v="EDATEL SA "/>
        <s v="EDGAR HIDALGO CONSTRUCCIONES SAS"/>
        <s v="EDIFICIO CENTRO SANTILLANA P. H"/>
        <s v="EDITORA URBANA LTDA"/>
        <s v="ELECTRICAS DE MEDELLIN COMERCIAL SA"/>
        <s v="ELECTRICAS DE MEDELLIN INGENIERIA Y SERVICIOS SA"/>
        <s v="ELECTRO HIDRAULICA S A"/>
        <s v="ELECTRO INGENIERIAS UPEGUI SAS"/>
        <s v="ELEMENTO ARQUITECTONICO SAS"/>
        <s v="EMGH CONSTRUCCIONES SAS"/>
        <s v="EMPAQUETADURAS Y EMPAQUES SA"/>
        <s v="EMPRESA COLOMBIANA DE CABLES S A"/>
        <s v="EN ALGUN LUGAR SAS"/>
        <s v="ENERGY FOR RENT SAS"/>
        <s v="EQUIEMET SA"/>
        <s v="EQUIPOS AVILA SAS"/>
        <s v="EQUIPOS DE GEOTECNIA Y OBRAS DE INGENIERIA SAS"/>
        <s v="EQUIPOS GLEASON SA"/>
        <s v="EQUIPOS Y EQUIPOS LTDA"/>
        <s v="EQUIPOS Y VIAS SAS"/>
        <s v="EQUIRAV S.A.S"/>
        <s v="EQUITEK INGENIERIA LIMITADA"/>
        <s v="ERGOS COLLECTION SA"/>
        <s v="ESCALA UNO EN UNO SAS"/>
        <s v="ESCOBAR CONSTRUCTORES SAS"/>
        <s v="ESPECIALIDADES TECNICAS INDUSTRIALES SAS"/>
        <s v="ESPEJOS TALIA SAS"/>
        <s v="ESPINOSA CAICEDO HUGO"/>
        <s v="ESPINOSA NINO NESTOR ANIBAL"/>
        <s v="ESTRATEGIAS DOCUMENTALES S A S"/>
        <s v="ESTRATOGIA SAS"/>
        <s v="ESTRUCTURAS CHARRY S A S"/>
        <s v="ESTRUCTURAS JH CONSTRUCCIONES SAS"/>
        <s v="ESTRUCTURAS METALICAS ALZATE SAS"/>
        <s v="ESTRUCTURAS METALICAS CASTILLO S.A.S"/>
        <s v="ESTRUCTURAS METALICAS E INGENIERIA DE COLOMBIA S.A.S."/>
        <s v="ESTRUCTURAS Y CONSTRUCCIONES ESPINOSA Y CIA SCA"/>
        <s v="ESTRUCTURAS Y CONSTRUCCIONES PINO ALVAREZ SAS"/>
        <s v="ESTUCOS Y ACABADOS JR SAS"/>
        <s v="ESTUDIOS TOPOGRAFICOS JG LTDA"/>
        <s v="ESTYMA SA"/>
        <s v="EXCAVACIONES Y TRANSPORTES ARANGO SAS"/>
        <s v="EXCAVAR AM SAS"/>
        <s v="EXPERTOS SEGURIDAD LTDA"/>
        <s v="FABRICA DE CALZADO 70 SA"/>
        <s v="FACELCO SAS"/>
        <s v="FAMOC DEPANEL SA"/>
        <s v="FELOT SA"/>
        <s v="FERNANDEZ Y CIA SA"/>
        <s v="FERREINOX LTDA"/>
        <s v="FERRETERIA BRAND LTDA"/>
        <s v="FERRETERIA FERROVALVULAS SAS"/>
        <s v="FERRETERIA METROPOLIS SAS"/>
        <s v="FERRETERIA SS LTDA"/>
        <s v="FERRETERIA TECNICA SA"/>
        <s v="FERRETERIA UNICA SAS"/>
        <s v="FERRICA SAS"/>
        <s v="FIBRAS BITUMEN Y POLIESTER INTERNATIONAL TRADING SAS"/>
        <s v="FIBRIT S A"/>
        <s v="FIJACIONES Y ANCLAJES MEDELLIN SAS"/>
        <s v="FILTROS Y HERRAMIENTAS SAS FILHER SAS"/>
        <s v="FIRESTOP DE COLOMBIA SAS"/>
        <s v="FIZA S A S"/>
        <s v="FLEISCHMANN COLOMBIA SAS"/>
        <s v="FLEXA INGENIERIA Y REPRESENTACIONES SA"/>
        <s v="FONNSA EMPRESA UNIPERSONAL"/>
        <s v="FONNSA INGENIERIA S.A.S."/>
        <s v="FORMADERAS Y CASETONES WP SAS"/>
        <s v="FOSTER INGENIERIA LTDA"/>
        <s v="FRANKO ARQUITECTURA Y CONSTRUCCION SAS"/>
        <s v="FUNDAEQUIPOS S.A.S."/>
        <s v="FV INGENIERIA ELECTRICA Y COMUNICACIONES S.A.S"/>
        <s v="GAIA TELCOM SUCURSAL COLOMBIA"/>
        <s v="GALLO MEDINA ABOGADOS ASOCIADOS LTDA"/>
        <s v="GARCES PELAEZ LILIANA MARIA"/>
        <s v="GARCIA MOBILIARIOS SAS"/>
        <s v="GAVIRIA CONSTRUCCIONES METALICAS SAS"/>
        <s v="GB CONSTRUCCIONES SAS"/>
        <s v="GCON ARQUITECTOS Y INGENIEROS SAS"/>
        <s v="GEINCAL SAS"/>
        <s v="GENERAL DE EQUIPOS DE COLOMBIA SA"/>
        <s v="GEOEXCAVACIONES Y MAQUINAS SAS"/>
        <s v="GEOMATRIX SAS"/>
        <s v="GEOTECNIA Y CIMENTACIONES SA"/>
        <s v="GISAICO  SA"/>
        <s v="GLOBAL REJILLAS S A S"/>
        <s v="GMG CONSTRUCCIONES CIVILES ESTRUCTURAS Y MONTAJES S.A.S"/>
        <s v="GOMEZ ARBOLEDA FRIO AIRE SAS"/>
        <s v="GOMEZ GIRALDO EVER MAURICIO"/>
        <s v="GOMEZ MARTINEZ JOSE ANTONIO"/>
        <s v="GOMEZ MORALES SAMUEL"/>
        <s v="GOMEZ TORRES JAIME ALBERTO"/>
        <s v="GOMEZ VASQUEZ  VICTOR RAUL"/>
        <s v="GONZALEZ CAMARGO STEFANI ANDREA"/>
        <s v="GONZALEZ DE GUEVARA MARY"/>
        <s v="GONZALEZ GALLON CATALINA"/>
        <s v="GRAJALES RIOS LUCAS"/>
        <s v="GRAMARTE S A S"/>
        <s v="GREEN BUILDING CONSULTING GROUP S EMPRESA MULTINACIONAL ANDINA"/>
        <s v="GRICOL S A"/>
        <s v="GROSSICH VANEGAS JOHN PETER"/>
        <s v="GRUAS Y CAMABAJAS NP SAS"/>
        <s v="GRUPO  SAN PIO SAS"/>
        <s v="GRUPO RISK MANAGEMENT SAS"/>
        <s v="GUIMAR SEGURIDAD INDUSTRIAL SAS"/>
        <s v="GUZMAN RAMIREZ CARLOS MARIO"/>
        <s v="HA OBRAS CIVILES SAS"/>
        <s v="HECATEC LTDA"/>
        <s v="HERRERA YEPES HERNAN JAIME"/>
        <s v="HIDROOBRAS SA"/>
        <s v="HIDROSANITARIAS SO SAS"/>
        <s v="HIDROSISTEMAS GIL SAS"/>
        <s v="HOLCIM COLOMBIA SA"/>
        <s v="HOTELES ESTELAR S A"/>
        <s v="HOTELES MS SAS"/>
        <s v="HUERTAS OSPINA JUAN PABLO"/>
        <s v="HYDRO TEC SOLUCIONES HIDRAULICAS LIMITADA"/>
        <s v="HYDROTECH OBRAS CIVILES LTDA"/>
        <s v="I ROJAS CONSTRUCTORA SAS"/>
        <s v="I. H. C SAS INGENIERIA HIDRAULICA Y CIVIL"/>
        <s v="I. R. C. INGENIERIA DE RECONSTRUCCION S. A."/>
        <s v="IBARGUEN ALBORNOZ ELBERT"/>
        <s v="ICMO LIMITADA"/>
        <s v="IDEAS CIVILES SA"/>
        <s v="IMOCOM SA"/>
        <s v="IMPARK S A S"/>
        <s v="IMPODISNAL LTDA"/>
        <s v="IMPORTADORA MEGAEQUIPOS S.A.S."/>
        <s v="IMRECOL SAS"/>
        <s v="IMZ SAS"/>
        <s v="IN RED SAS"/>
        <s v="INBAC LTDA"/>
        <s v="INCOELEC SAS"/>
        <s v="INDURAL SA"/>
        <s v="INDUSTRIAS CRUZ HERMANOS S  A"/>
        <s v="INDUSTRIAS DE ALUMINIO ARQUITECTONICO Y VENTANERIA SA"/>
        <s v="INDUSTRIAS DEL HIERRO SA"/>
        <s v="INDUSTRIAS EL COE S.A.S"/>
        <s v="INDUSTRIAS HACEB SA"/>
        <s v="INDUSTRIAS RI J SAS"/>
        <s v="INDUSTRIAS V8 SAS"/>
        <s v="INFRAESTRUCTURA Y VIVIENDA SA"/>
        <s v="INGEAR PROYECTOS SAS"/>
        <s v="INGECONCRETO SAS"/>
        <s v="INGENIERIA 3D S.A.S"/>
        <s v="INGENIERIA AMBIENTAL Y SANITARIA DE COLOMBIA -IASCOL LTDA"/>
        <s v="INGENIERIA BONILLA GONZALEZ LIMITADA INGEBOMU LTDA"/>
        <s v="INGENIERIA DE AVANZADA GROUP SAS"/>
        <s v="INGENIERIA EN CONDUCCION DE FLUIDOS FLUICON LTDA"/>
        <s v="INGENIERIA UTIL LIMITADA"/>
        <s v="INGENIERIA Y MONTAJES ELECTROMECANICOS S A"/>
        <s v="INGENIERIAS CONSTRUCTORAS CONSTRUIMOS SAS"/>
        <s v="INGENIEROS G F S A S "/>
        <s v="INGENIEROS MECANICOS ASOCIADOS SA"/>
        <s v="INMUNIZADORA DE MADERA DE OCCIDENTE SA"/>
        <s v="INSOS SAS"/>
        <s v="INSTALACIONES FP SAS"/>
        <s v="INSTALACIONES HIDROSANITARIAS CHICA S.A.S."/>
        <s v="INTERNACIONAL FERRETERA SAS"/>
        <s v="INTERNATIONAL ELEVATOR INC"/>
        <s v="INVERPROYECTOS MAGNA SAS"/>
        <s v="INVERSIONES ADOQUIN AR SAS"/>
        <s v="INVERSIONES FAZI BOSTAJANI SAS"/>
        <s v="INVERSIONES IMPRIMA SAS"/>
        <s v="INVERSIONES JORGE GUEVARA S A S"/>
        <s v="INVERSIONES PIZARRO LAVERDE SAS"/>
        <s v="INVERSIONES Y CONSTRUCCIONES DANNY TOBON S.A.S."/>
        <s v="INVERSIONES Y CONSTRUCCIONES RTL SAS"/>
        <s v="IRON MOUNTAIN COLOMBIA SA S"/>
        <s v="ISA VICTORY HOTEL BOUTIQUE S.A.S"/>
        <s v="ISAZA INGENIEROS SAS"/>
        <s v="ISEIN SAS"/>
        <s v="IT Y SECURITY CONSULTORES LTDA"/>
        <s v="IVAN MEJIA BERNAL SAS"/>
        <s v="J V H FERRETERIA LTDA"/>
        <s v="J.J. CANO Y CONSTRUCCIONES S.A.S."/>
        <s v="JC DRYWALL SAS"/>
        <s v="JCV COMPANIA DE CAUCHOS SAS"/>
        <s v="JECSA INGENIERIA Y ACABADOS SAS"/>
        <s v="JJ EDIFICAR SAS"/>
        <s v="JMAV ASOCIADOS SAS  "/>
        <s v="JOINT AND WELDING INGENIEROS LTDA"/>
        <s v="JORGE PADILLA INGENIERIA Y CIA LTDA"/>
        <s v="JOSE TOBAR ARANGO Y CIA LTDA"/>
        <s v="JULIO JAIMES INGENIERIA S A S"/>
        <s v="JURADO  MANTILLA OSCAR"/>
        <s v="JV CONSTRUCCION Y ACABADOS SAS"/>
        <s v="KRINGS COLOMBIA SAS"/>
        <s v="LA CUNA DEL HOGAR SAS"/>
        <s v="LA GALERIA INMOBILIARIA LTDA"/>
        <s v="LA TIENDA DEL TRIPLEX SAS"/>
        <s v="LABORATORIO CLINICO COLMEDICOS IPS SAS"/>
        <s v="LABORATORIOS CONTECON URBAR S.A.S"/>
        <s v="LADRILLERA SAN CRISTOBAL SA"/>
        <s v="LAGOBO DISTRIBUCIONES S.A. L.G.B. S.A."/>
        <s v="LAGUNA DEL CABRERO SAS"/>
        <s v="LAOH CONSTRUCCIONES SAS"/>
        <s v="LAS MALLAS SAS"/>
        <s v="LBB INSTALADORES DE CUBIERTA ESTILO INVERNADERO SAS"/>
        <s v="LITIGIOVIRTUAL PUNTO COM SAS"/>
        <s v="LITOCROMIA LTDA"/>
        <s v="LITOGRAFIA FRANCISCO JARAMILLO V. SAS"/>
        <s v="LOGISTIC PARK SAS"/>
        <s v="LOGISTICA TERRESTRE LIMITADA"/>
        <s v="LONDONO VELEZ GILMA AMPARO"/>
        <s v="LOPE GUARNIZO CESAR"/>
        <s v="LOPEZ GARCIA MARIA ESPERANZA"/>
        <s v="LOPEZ MESA JAIME HUMBERTO"/>
        <s v="LOS VELEZ SAS"/>
        <s v="LR Y BF CONSTRUCTORES SAS"/>
        <s v="LUIS ANCELMO RODRIGUEZ Y CIA LTDA"/>
        <s v="M G M INGENIERIA Y PROYECTOS SA"/>
        <s v="M Y C BARANDAS LTDA"/>
        <s v="MA INGENIEROS CONSTRUCTORES LIMITADA"/>
        <s v="MAAT SOLUCIONES AMBIENTALES S A S"/>
        <s v="MAC SOLUCIONES AMBIENTALES SAS"/>
        <s v="MACCAFERRI DE COLOMBIA LTDA"/>
        <s v="MACROEQUIPOS BOGOTA S.A.S"/>
        <s v="MADERAS DEL TAYRONA SAS"/>
        <s v="MADERATTO MEDELLIN SAS"/>
        <s v="MADRID MUNOZ CARLOS ARTURO"/>
        <s v="MALLA CONSTRUCCIONES SAS"/>
        <s v="MANGUERAS Y SUMINISTROS LTDA"/>
        <s v="MANOSALVA GARCES GUILLERMO DE JESUS"/>
        <s v="MANUFACTURAS DE CEMENTO SA"/>
        <s v="MARCO JAVIER SUAREZ INGENIERIA ESTRUCTURAL SAS"/>
        <s v="MARDEN CONTRUCCIONES SAS"/>
        <s v="MARMOLES Y SERVICIOS SAS"/>
        <s v="MAS CONSTRUCTORES J.S S.A.S."/>
        <s v="MAURICIO CORONADO Y CIA LTDA"/>
        <s v="MAXIASEOS SAS"/>
        <s v="MEDICION VALORACION Y GARANTIA MVG S.A.S"/>
        <s v="MEGAEQUIPOS SA"/>
        <s v="MELEXA S A"/>
        <s v="MENDOZA TORRES ARNALDO VICTOR"/>
        <s v="METAL ACRILATO SA"/>
        <s v="METAL PAIS SAS"/>
        <s v="METALES Y PERFILES SA"/>
        <s v="METALICAS CIVIL SAS"/>
        <s v="METALICAS EL TUNEL LTDA"/>
        <s v="METALICAS JER SAS"/>
        <s v="METALURGICA CONSTRUCEL COLOMBIA SA"/>
        <s v="METANOX JA SAS"/>
        <s v="METRAL STUDIO S.A.S."/>
        <s v="METROPOLI S A"/>
        <s v="MEXICHEM COLOMBIA SAS"/>
        <s v="MILENIO PC LTDA"/>
        <s v="MIR Y DAL CONSTRUCCIONES SAS"/>
        <s v="MJ INGENIEROS SAS"/>
        <s v="MOBIURBA SAS"/>
        <s v="MOJICA ARENAS GUILLERMO ALFONSO"/>
        <s v="MOLINA   VILLAMIL DEICY ROCIO"/>
        <s v="MONTAJES Y MANTENIMIENTOS DE TORRES SAS"/>
        <s v="MORALES  RUIZ RUBEN ANTONIO"/>
        <s v="MORENO MOLINA INGENIEROS LTDA"/>
        <s v="MOSCOSO PINZON OSWALDO ENRIQUE"/>
        <s v="MP DRYWALL Y ACABADOS SAS"/>
        <s v="MUEBLEIDEAS SA"/>
        <s v="MULTIGASES DE ORIENTE LTDA"/>
        <s v="MULTIMEDIOS PLUS S.A.S."/>
        <s v="MUNDO ALIANZA SA"/>
        <s v="MYA EQUIPOS Y SERVICIOS PARA CONSTRUCCION LTDA"/>
        <s v="MYA GROUP CONCRETOS SAS"/>
        <s v="NARANJO ARIAS HOOVER"/>
        <s v="NEMA INGENIERIA SOCIEDAD POR ACCIONES SIMPLIFICADA"/>
        <s v="NETCOM COLOMBIA LTDA"/>
        <s v="NEUMATICA DEL CARIBE SA"/>
        <s v="NIETO RODRIGUEZ ROBERTO"/>
        <s v="NOGOA CUELLAR ARSENIO"/>
        <s v="NOMADA CONTENEDORES DE COLOMBIA LTDA"/>
        <s v="O G COMUNICACION PUBLICITARIA S A S"/>
        <s v="OBIPROSA COLOMBIA SA"/>
        <s v="OBRAJE SAS"/>
        <s v="OBRAS DE INGENIERIA Y URBANISMO SAS"/>
        <s v="OCTAVIO ARREGOCES INGENIERIA SAS"/>
        <s v="OFICOMCO SAS"/>
        <s v="ORCOB SAS"/>
        <s v="ORGANIZACIÓN FERKATIO SAS"/>
        <s v="ORGANIZACION MADERERA PYP S.A.S."/>
        <s v="ORGANIZACIONES EMPRESARIALES ABIEL SAS"/>
        <s v="OS CONCRETOS SAS"/>
        <s v="OSORIO  VALENCIA FRANK EDWARD"/>
        <s v="OSORIO GIRALDO LIBANIEL"/>
        <s v="OSORIO RAMIREZ LUZ AMPARO"/>
        <s v="OSORIO YANCES MARIA DEL CARMEN"/>
        <s v="OSPINA QUINONES LEONARDO"/>
        <s v="OTILIO NICOLAS MORENO BLANCO LIMITADA"/>
        <s v="OXOHOTEL CARTAGENA SAS"/>
        <s v="P Y H INSTALACIONES ELECTRICAS LTDA"/>
        <s v="PAISAJES Y COLORES SAS"/>
        <s v="PALACIOS OSMA GERARDO"/>
        <s v="PALACIOS RAMIREZ ALDEMAR ENRIQUE"/>
        <s v="PALOMINO CLAVIJO VALERIA DEL SOL"/>
        <s v="PANTOJA ROSALES MAGDA"/>
        <s v="PAPELERIA EL CID S.A.S."/>
        <s v="PAPELERIA Y SERVICIOS SAS"/>
        <s v="PAR VISUAL S DE H"/>
        <s v="PATINO GOMEZ LTDA PAGO LTDA"/>
        <s v="PAVIMENTAR SA"/>
        <s v="PELAEZ FREIDEL ARQUITECTOS SAS"/>
        <s v="PELAEZ GARCIA MATEO"/>
        <s v="PERFOTECNICA S A S"/>
        <s v="PERI SAS"/>
        <s v="PERSONAL EXPRESS"/>
        <s v="PINO VARGAS DANIEL ANDRES"/>
        <s v="PINTURAS BELTRAN RC S.A.S."/>
        <s v="PINTURAS Y YESOS SA"/>
        <s v="PLANI COPIAS SAS"/>
        <s v="PLASTIMEN S.A.S."/>
        <s v="PLOGAS HNOS Y CIA SA"/>
        <s v="POTENCO SAS"/>
        <s v="PRACO DIDACOL S A S"/>
        <s v="PREFABRICADOS CONCRETARTE SAS"/>
        <s v="PREFABRICADOS Y CONSTRUCCIONES PREFACON SAS"/>
        <s v="PRODIASEO S A S"/>
        <s v="PRODUCTOS DE CAUCHO Y LONA SAS"/>
        <s v="PROMOTORA INDUSTRIAL Y MERCANTIL S.A PIM S.A"/>
        <s v="PROYECTAR INGENIERIA LTDA"/>
        <s v="PROYECTAR Y CONSTRUIR OC SAS"/>
        <s v="PROYECTOS ESTRUCTURALES SAS PROESAS"/>
        <s v="PROYECTOS Y CONSTRUCCIONES OR SAS"/>
        <s v="PROYECTOS Y SOLUCIONES SERVICIOS TEMPORALES SAS"/>
        <s v="PROYEN INGENIERIA SAS"/>
        <s v="PVG ARQUITECTOS SAS"/>
        <s v="PZ CONSTRUCTORES SAS"/>
        <s v="QUINTANAR OBRAS CIVILES Y ESTRUCTURAS SAS"/>
        <s v="R Y R LUBRICANTES SA"/>
        <s v="RADIALLLANTAS SAS"/>
        <s v="RADIO ENLACE SAS"/>
        <s v="RAMALZA SAS"/>
        <s v="RAMIREZ GOMEZ JUAN CARLOS"/>
        <s v="RAMIREZ GOMEZ LUIS FERNANDO"/>
        <s v="RCA INGENIEROS CONSTRUCTORES SAS"/>
        <s v="RELIS SAS"/>
        <s v="RENTA EQUIPOS SAS"/>
        <s v="RENTABANOS LTDA"/>
        <s v="RENTAL AIR SAS"/>
        <s v="REPRESENTACIONES RAMIREZ ISAZA SAS"/>
        <s v="REPRESENTACIONES UNIVERSAL ARB SAS"/>
        <s v="RESTREPO VARON ALFREDO"/>
        <s v="REX INGENIERIA S A"/>
        <s v="RIAD SOLUCIONES INDUSTRIALES SAS"/>
        <s v="RIANO CONSTRUCCIONES LTDA"/>
        <s v="RICOH COLOMBIANA SA"/>
        <s v="RIOEQUIPOS SAS"/>
        <s v="RIOS ISAZA LUIS"/>
        <s v="RMT CONSTRUCTORES SAS"/>
        <s v="ROCANEGRA S.A.S."/>
        <s v="RODAR Y RODAR SAS"/>
        <s v="RODRIGUEZ Y LONDONO SA"/>
        <s v="ROLFORMADOS SA"/>
        <s v="ROMERO BOJACA JOSE RAUL"/>
        <s v="ROTOPLAST SA"/>
        <s v="RUA PATINO JOVANY"/>
        <s v="RUBIANO MIRANDA SAID ALBERTO"/>
        <s v="S Y H IMPORTADORES S A S"/>
        <s v="S&amp;M HIDRAULICOS SAS"/>
        <s v="S2R INGENIEROS SA"/>
        <s v="SAFE INSTRUMENTACION SAS"/>
        <s v="SALAZAR OSPINA JHON JAIRO"/>
        <s v="SALGADO  OSMAR ANTONIO"/>
        <s v="SANCHEZ SUAREZ MICHAEL DANNY"/>
        <s v="SANDVIK COLOMBIA SAS"/>
        <s v="SANIN ECHEVERRI LUIS MARIANO"/>
        <s v="SAS CONSTRUCCIONES S.A.S."/>
        <s v="SATTEK SAS"/>
        <s v="SEGURA ESCOBAR MARIA CONSTANZA"/>
        <s v="SEL CONSULTING SAS"/>
        <s v="SEPROMED SAS"/>
        <s v="SER PUNTUAL SAS"/>
        <s v="SERACIS LTDA"/>
        <s v="SERNA  LINA MARIA"/>
        <s v="SERVI GYG SAS"/>
        <s v="SERVICIO ELECTRICO AUTOMOTRIZ ALPUJARRA LTDA"/>
        <s v="SERVICIOS DE FONTANERIA DBL SAS"/>
        <s v="SERVICIOS DE INGENIERIA Y CONSTRUCCIONES SEINC INGENIERIA SAS"/>
        <s v="SERVICIOS INTEGRADOS JGG SAS"/>
        <s v="SERVIFIJACIONES AZ SAS"/>
        <s v="SERVIMANOS INDUSTRIALES LTDA"/>
        <s v="SERVIREFRIAIRE SA"/>
        <s v="SGR ASOCIADOS S.A.S"/>
        <s v="SIKA COLOMBIA SA"/>
        <s v="SIMEX COLOMBIA SAS"/>
        <s v="SIN ESCOMBROS SAS"/>
        <s v="SISTEMAS ESPECIALES DE CONSTRUCCION SAS"/>
        <s v="SOCIEDAD TRANSPORTADORA DE COLOMBIA SA"/>
        <s v="SOCODA SAS"/>
        <s v="SOLARTE NACIONAL DE CONSTRUCCIONES SA"/>
        <s v="SOLDADORES Y MOTORES LTDA"/>
        <s v="SOLETANCHE BACHY CIMAS S A"/>
        <s v="SOLUCIONES ACUSTICAS SAK SAS"/>
        <s v="SOLUCIONES CONSTRUCTIVAS CAMPUZANO SAS"/>
        <s v="SOLUCIONES EN ICOPOR SAS"/>
        <s v="SOLUCIONES GRUAS Y MAQUINARIA SAS"/>
        <s v="SOLUCIONES INTEGRALES UNION SAS"/>
        <s v="SOLUCIONES QUIMICAS Y ARQUITECTONICAS SAS"/>
        <s v="SOLUCIONES URBANAS LFL SAS"/>
        <s v="SOTANO 4 SA"/>
        <s v="SPAZIO Y DESING SAS"/>
        <s v="SPEAL SAS"/>
        <s v="SQ CONSTRUCTORA SAS"/>
        <s v="STAP ANTIOQUIA S.A.S"/>
        <s v="SU OPORTUNO SERVICIO LTDA S O S"/>
        <s v="SUELOS Y CIMENTACIONES CIVILES SAS"/>
        <s v="SUMAC LATINOAMERICA SAS"/>
        <s v="SUMATEC SA"/>
        <s v="SUMIMAS S A S"/>
        <s v="SUMINISTROS GENERALES CONASEO S A S"/>
        <s v="SUMINISTROS Y APLICACIONES AMAYA SAS"/>
        <s v="SURTIMARMOL SAS"/>
        <s v="SUSTENTAR SOLUCIONES VERDES SAS"/>
        <s v="TAMAYO JARAMILLO GUSTAVO ADOLFO"/>
        <s v="TECNIFERRETERIA SAS"/>
        <s v="TECNOLOGIA EN ARQUITECTURA E INGENIERIA LTDA"/>
        <s v="TECNOLOGIA EN TOPOGRAFIA SAS"/>
        <s v="TECSA COLOMBIA S A S"/>
        <s v="TECSIN LTDA"/>
        <s v="TERMINACION Y ACABADOS JGP SAS"/>
        <s v="TERMOTECNICA COINDUSTRIAL SA"/>
        <s v="TERNIUM COLOMBIA SAS"/>
        <s v="TERRA ACABADOS ESPECIALIZADOS SAS"/>
        <s v="TG Y TECNOLOGIA CONSTRUCTIVA EU"/>
        <s v="TIENDAS SA"/>
        <s v="TOXEMENT SA"/>
        <s v="TRANSFORMACIONES GREEN GROUP SAS"/>
        <s v="TRANSGAVIRIA LTDA"/>
        <s v="TRANSPORTE COMERCIAL LA ESTRELLA SAS"/>
        <s v="TRANSPORTE Y CONSTRUCCIONES DUQUE SAS"/>
        <s v="TRANSPORTES METROPLUS S.A.S"/>
        <s v="TRANSPORTES MONTEJO LTDA"/>
        <s v="TRANSPORTES MONTOYA SAS"/>
        <s v="TRES VP SAS"/>
        <s v="TREVIGALANTE S A"/>
        <s v="UNIDAD RESIDENCIAL CITTE PH"/>
        <s v="UNION TEMPORAL PP MORROGACHO"/>
        <s v="UNISPAN COLOMBIA SA"/>
        <s v="URBANIZACION HACIENDA VALLE REAL P.H. (PRIMERA ETAPA)"/>
        <s v="URBANIZADORA ATALAYA SAS"/>
        <s v="URIBE MONTOYA TATIANA "/>
        <s v="URICOECHEA BORRERO MAURICIO"/>
        <s v="V Y S COMERCIAL LIMITADA"/>
        <s v="VARGAS TORRES JOSE ANTONIO"/>
        <s v="VENTANAR SAS"/>
        <s v="VERGARA FH CONSTRUCCIONES SAS"/>
        <s v="VIAS SA"/>
        <s v="VIDYCOM LTDA"/>
        <s v="VIGOVA CONSTRUCCIONES SAS"/>
        <s v="VINICOL BOMBEOS S.A.S"/>
        <s v="VINNURETTI ABOGADOS SAS"/>
        <s v="VITTORIA IN CRISTO INGENIERIA Y CONSTRUCCION SAS"/>
        <s v="VOLQUETAS MAQUINARIA Y CONSTRUCCION LTDA"/>
        <s v="VRC INGENIERIA LTDA"/>
        <s v="VT INGEQUIPOS LTDA"/>
        <s v="W.V.R. INGENIERIA SAS"/>
        <s v="WG ALTURAS Y SALUD OCUPACIONAL SAS"/>
        <s v="WILLIAM GARZON SAS  "/>
        <s v="WISE STREAM S A S  "/>
        <s v="YUSTY PARRA ULISES"/>
        <s v="ACCION SOCIEDAD FIDUCIARIA S A"/>
        <s v="ALIANZA FIDUCIARIA SA"/>
        <s v="AUROS COPIAS S A"/>
        <s v="CAJA DE COMPESACION FAMILIAR DE ANTIOQUIA"/>
        <s v="CAMARA COLOMBIANA DE LA CONSTRUCCION CAMACOL REGIONAL DE ANTIOQUIA"/>
        <s v="CAMARA DE COMERCIO E INDUSTRIA COLOMBO CHILENA"/>
        <s v="CCM CONTRATISTAS CIVILES Y MECANICOS SAS"/>
        <s v="CODENSA SA ESP"/>
        <s v="COLOMBIA MOVIL SA ESP"/>
        <s v="COLOMBIA TELECOMUNICACIONES SA ESP"/>
        <s v="CONCAY SA"/>
        <s v="CONINSA Y RAMON H SA"/>
        <s v="CONSORCIO AIA CCM"/>
        <s v="CONSORCIO AIA CONCAY 2012"/>
        <s v="CONSORCIO AIA ESTYMA"/>
        <s v="CONSORCIO DOBLE CALZADA BOGOTA VILLAVICENCIO"/>
        <s v="CONSORCIO GRUPO VIAS"/>
        <s v="CONSORCIO NUESTRO URABA"/>
        <s v="CONSORCIO PROCAPEX"/>
        <s v="CONSTRUCTORA MORICHAL LTDA"/>
        <s v="CONSULTORIA COLOMBIANA SA"/>
        <s v="DIRECTV COLOMBIA LTDA"/>
        <s v="EASY TAXI COLOMBIA SAS"/>
        <s v="EMPRESA DE ACUEDUCTO Y ALCANTARILLADO DE BOGOTA"/>
        <s v="EMPRESA DE ENERGIA DEL QUINDIO SA ESP"/>
        <s v="EMPRESA DE TELECOMUNICACIONES DE BOGOTA S.A ESP"/>
        <s v="EMPRESAS PUBLICAS DE MEDELLIN   ESP"/>
        <s v="GRUPO COFFEE XPRESS SAS"/>
        <s v="HELM FIDUCIARIA SA"/>
        <s v="JMV INGENIEROS CONTRATRISTAS LTDA"/>
        <s v="MENSULA SA"/>
        <s v="MURCIA MURCIA SA"/>
        <s v="SERVICIO NACIONAL DE APRENDIZAJE"/>
        <s v="SINDICATO NAL DE LA IND DE LA CONTRUCCION"/>
        <s v="STUDIO AREA 4 S.A.S. "/>
        <s v="TELMEX COLOMBIA  S A"/>
        <s v="UNE EPM TELECOMUNICACIONES SA"/>
        <s v="WILLIAM HORACION CASTAÑO VELASQUEZ"/>
      </sharedItems>
    </cacheField>
    <cacheField name="Nit o Cédula de Ciudadanía" numFmtId="0">
      <sharedItems count="1292">
        <s v="98527417"/>
        <s v="79948336"/>
        <s v="1100688604"/>
        <s v="10184731"/>
        <s v="1044100613"/>
        <s v="1128407081"/>
        <s v="1020468450"/>
        <s v="71583785"/>
        <s v="1214722530"/>
        <s v="1041326949"/>
        <s v="1038333183"/>
        <s v="93411082"/>
        <s v="4132589"/>
        <s v="15528241"/>
        <s v="42872195"/>
        <s v="8402580"/>
        <s v="3455206"/>
        <s v="70131903"/>
        <s v="89001286"/>
        <s v="43202383"/>
        <s v="3349585"/>
        <s v="8355907"/>
        <s v="80177665"/>
        <s v="8150847"/>
        <s v="1052946248"/>
        <s v="1065850398"/>
        <s v="91176227"/>
        <s v="79159272"/>
        <s v="43597230"/>
        <s v="71583214"/>
        <s v="1039453911"/>
        <s v="1037580652"/>
        <s v="70125415"/>
        <s v="1017165378"/>
        <s v="71312126"/>
        <s v="1152690348"/>
        <s v="71631556"/>
        <s v="1017141238"/>
        <s v="98505823"/>
        <s v="3603041"/>
        <s v="1098668048"/>
        <s v="1039454898"/>
        <s v="19412188"/>
        <s v="1127383473"/>
        <s v="71385507"/>
        <s v="79618515"/>
        <s v="71000973"/>
        <s v="1007579095"/>
        <s v="79161748"/>
        <s v="98537381"/>
        <s v="1063288422"/>
        <s v="43271746"/>
        <s v="70551684"/>
        <s v="1152195379"/>
        <s v="98517598"/>
        <s v="71875861"/>
        <s v="1013587218"/>
        <s v="2774443"/>
        <s v="98646659"/>
        <s v="1017217653"/>
        <s v="1026146549"/>
        <s v="1020436406"/>
        <s v="1098753076"/>
        <s v="71592696"/>
        <s v="77161883"/>
        <s v="53026136"/>
        <s v="80020569"/>
        <s v="1020447591"/>
        <s v="1020453529"/>
        <s v="8356696"/>
        <s v="43568633"/>
        <s v="73214579"/>
        <s v="71172786"/>
        <s v="11802374"/>
        <s v="12458200"/>
        <s v="71727507"/>
        <s v="52979042"/>
        <s v="71629931"/>
        <s v="70631061"/>
        <s v="1022933169"/>
        <s v="1152194994"/>
        <s v="79369190"/>
        <s v="43731322"/>
        <s v="10035351"/>
        <s v="71727629"/>
        <s v="15334665"/>
        <s v="71762162"/>
        <s v="43167078"/>
        <s v="88240581"/>
        <s v="1128440878"/>
        <s v="1098637733"/>
        <s v="71023247"/>
        <s v="1020413346"/>
        <s v="98644947"/>
        <s v="1128421027"/>
        <s v="42787402"/>
        <s v="19422227"/>
        <s v="1003398339"/>
        <s v="3529239"/>
        <s v="70720635"/>
        <s v="15524463"/>
        <s v="1030593235"/>
        <s v="71982355"/>
        <s v="73007273"/>
        <s v="1143366781"/>
        <s v="71631307"/>
        <s v="7221407"/>
        <s v="91509594"/>
        <s v="19134731"/>
        <s v="79353530"/>
        <s v="35198260"/>
        <s v="3572915"/>
        <s v="21812477"/>
        <s v="52931285"/>
        <s v="98772834"/>
        <s v="13072535"/>
        <s v="3227610"/>
        <s v="1047401795"/>
        <s v="1017206146"/>
        <s v="1152209061"/>
        <s v="9731017"/>
        <s v="4899234"/>
        <s v="70161839"/>
        <s v="1147935082"/>
        <s v="71003974"/>
        <s v="1002187604"/>
        <s v="78749673"/>
        <s v="79700476"/>
        <s v="71639674"/>
        <s v="98558963"/>
        <s v="43088072"/>
        <s v="1128447862"/>
        <s v="1128439288"/>
        <s v="98633960"/>
        <s v="98716401"/>
        <s v="71000262"/>
        <s v="1094912786"/>
        <s v="52866654"/>
        <s v="98540440"/>
        <s v="43866367"/>
        <s v="71339486"/>
        <s v="15386502"/>
        <s v="2691051"/>
        <s v="3563730"/>
        <s v="53907219"/>
        <s v="8465579"/>
        <s v="15676696"/>
        <s v="70120224"/>
        <s v="1022400797"/>
        <s v="19400859"/>
        <s v="98715953"/>
        <s v="15454061"/>
        <s v="70730463"/>
        <s v="7061105"/>
        <s v="43550691"/>
        <s v="71718532"/>
        <s v="5632660"/>
        <s v="43090398"/>
        <s v="9177341"/>
        <s v="43595880"/>
        <s v="16077966"/>
        <s v="15427793"/>
        <s v="51625836"/>
        <s v="3556291"/>
        <s v="1017197350"/>
        <s v="1020456227"/>
        <s v="1128446251"/>
        <s v="15428035"/>
        <s v="39184712"/>
        <s v="79739764"/>
        <s v="1037576286"/>
        <s v="71117229"/>
        <s v="1036782099"/>
        <s v="8412956"/>
        <s v="71639189"/>
        <s v="70754487"/>
        <s v="70329505"/>
        <s v="52431257"/>
        <s v="1036607788"/>
        <s v="16074073"/>
        <s v="1089802600"/>
        <s v="1017260592"/>
        <s v="70528929"/>
        <s v="1036662609"/>
        <s v="8408189"/>
        <s v="1143962108"/>
        <s v="70855201"/>
        <s v="1039458826"/>
        <s v="13541843"/>
        <s v="1117519373"/>
        <s v="1035859476"/>
        <s v="70380447"/>
        <s v="98667307"/>
        <s v="70435135"/>
        <s v="57300168"/>
        <s v="71660439"/>
        <s v="70411134"/>
        <s v="71690510"/>
        <s v="52818446"/>
        <s v="71617700"/>
        <s v="1042062345"/>
        <s v="98458127"/>
        <s v="4527910"/>
        <s v="778579"/>
        <s v="70161236"/>
        <s v="1024495733"/>
        <s v="1152439182"/>
        <s v="70086451"/>
        <s v="72212334"/>
        <s v="15482822"/>
        <s v="73570432"/>
        <s v="1036623714"/>
        <s v="1041533975"/>
        <s v="1053816293"/>
        <s v="79718156"/>
        <s v="98664066"/>
        <s v="1022094651"/>
        <s v="10247736"/>
        <s v="1035864137"/>
        <s v="1058817493"/>
        <s v="1045019625"/>
        <s v="98461984"/>
        <s v="30230834"/>
        <s v="21448002"/>
        <s v="43093419"/>
        <s v="32298409"/>
        <s v="70630748"/>
        <s v="1037579135"/>
        <s v="43037791"/>
        <s v="1028003851"/>
        <s v="1037603185"/>
        <s v="1036337723"/>
        <s v="1042762956"/>
        <s v="1094933494"/>
        <s v="71053693"/>
        <s v="70576086"/>
        <s v="71388995"/>
        <s v="42898378"/>
        <s v="8012800"/>
        <s v="8408302"/>
        <s v="21838590"/>
        <s v="43814880"/>
        <s v="11440823"/>
        <s v="10267183"/>
        <s v="1152437406"/>
        <s v="93408139"/>
        <s v="71680527"/>
        <s v="71642352"/>
        <s v="1023722789"/>
        <s v="17689306"/>
        <s v="1094895989"/>
        <s v="1096194578"/>
        <s v="71786183"/>
        <s v="1003196612"/>
        <s v="8358187"/>
        <s v="1032070786"/>
        <s v="70579024"/>
        <s v="70108947"/>
        <s v="10184107"/>
        <s v="1037588108"/>
        <s v="80417661"/>
        <s v="11201072"/>
        <s v="98772093"/>
        <s v="8151491"/>
        <s v="71633571"/>
        <s v="94461978"/>
        <s v="43565201"/>
        <s v="80029016"/>
        <s v="86046244"/>
        <s v="70126020"/>
        <s v="43907868"/>
        <s v="79950455"/>
        <s v="53014089"/>
        <s v="32472977"/>
        <s v="71661804"/>
        <s v="50916532"/>
        <s v="39176911"/>
        <s v="21863603"/>
        <s v="3521250"/>
        <s v="70926412"/>
        <s v="96331466"/>
        <s v="1046667660"/>
        <s v="73135775"/>
        <s v="98713994"/>
        <s v="43211800"/>
        <s v="38144600"/>
        <s v="1003713192"/>
        <s v="1118540373"/>
        <s v="11935874"/>
        <s v="19344637"/>
        <s v="71638486"/>
        <s v="11635269"/>
        <s v="4839995"/>
        <s v="43254798"/>
        <s v="1045438138"/>
        <s v="1094921696"/>
        <s v="1068583844"/>
        <s v="78115923"/>
        <s v="70031365"/>
        <s v="70162580"/>
        <s v="73197063"/>
        <s v="3414811"/>
        <s v="74379560"/>
        <s v="15402915"/>
        <s v="94462222"/>
        <s v="71379163"/>
        <s v="70952619"/>
        <s v="98643120"/>
        <s v="8357356"/>
        <s v="1023861320"/>
        <s v="1214718372"/>
        <s v="71597389"/>
        <s v="70756823"/>
        <s v="71055499"/>
        <s v="71752777"/>
        <s v="1020448723"/>
        <s v="1037072027"/>
        <s v="3538250"/>
        <s v="79429469"/>
        <s v="15378425"/>
        <s v="15532490"/>
        <s v="71621278"/>
        <s v="15540057"/>
        <s v="43842857"/>
        <s v="43268096"/>
        <s v="71658169"/>
        <s v="10925396"/>
        <s v="1037599934"/>
        <s v="15403623"/>
        <s v="71638961"/>
        <s v="4805776"/>
        <s v="1017159364"/>
        <s v="1077444636"/>
        <s v="1003933185"/>
        <s v="79282484"/>
        <s v="3894896"/>
        <s v="43530867"/>
        <s v="80136046"/>
        <s v="71612362"/>
        <s v="1033740007"/>
        <s v="15389095"/>
        <s v="79538022"/>
        <s v="4827173"/>
        <s v="21947877"/>
        <s v="71257515"/>
        <s v="71975132"/>
        <s v="73082859"/>
        <s v="70131645"/>
        <s v="43400913"/>
        <s v="43220964"/>
        <s v="98566862"/>
        <s v="79702940"/>
        <s v="51845104"/>
        <s v="43097643"/>
        <s v="71778594"/>
        <s v="80087374"/>
        <s v="71256964"/>
        <s v="52527451"/>
        <s v="71662121"/>
        <s v="98494123"/>
        <s v="1037647398"/>
        <s v="91245135"/>
        <s v="16790645"/>
        <s v="1073322670"/>
        <s v="8433810"/>
        <s v="43165925"/>
        <s v="1037579654"/>
        <s v="71905875"/>
        <s v="18394843"/>
        <s v="1036394485"/>
        <s v="43910157"/>
        <s v="1082850907"/>
        <s v="79840054"/>
        <s v="15444279"/>
        <s v="43046385"/>
        <s v="71615272"/>
        <s v="70048802"/>
        <s v="43668495"/>
        <s v="42878935"/>
        <s v="43615530"/>
        <s v="75096399"/>
        <s v="1039454080"/>
        <s v="79293624"/>
        <s v="11796035"/>
        <s v="78296673"/>
        <s v="1054988984"/>
        <s v="71319043"/>
        <s v="1020404096"/>
        <s v="1148450027"/>
        <s v="79751907"/>
        <s v="1022356033"/>
        <s v="15438186"/>
        <s v="98490393"/>
        <s v="43753585"/>
        <s v="3482314"/>
        <s v="41930988"/>
        <s v="52761759"/>
        <s v="52068133"/>
        <s v="1028007023"/>
        <s v="11406607"/>
        <s v="4472708"/>
        <s v="42896119"/>
        <s v="1047374272"/>
        <s v="1085171775"/>
        <s v="9774666"/>
        <s v="1014210739"/>
        <s v="28544299"/>
        <s v="1014226037"/>
        <s v="32104529"/>
        <s v="3486338"/>
        <s v="3486342"/>
        <s v="8416409"/>
        <s v="43528615"/>
        <s v="1152454375"/>
        <s v="1038212416"/>
        <s v="28588628"/>
        <s v="98552844"/>
        <s v="16135324"/>
        <s v="60253321"/>
        <s v="70632895"/>
        <s v="75059982"/>
        <s v="1036394967"/>
        <s v="71759064"/>
        <s v="1037751493"/>
        <s v="79916995"/>
        <s v="70569025"/>
        <s v="1216720130"/>
        <s v="98711568"/>
        <s v="4811712"/>
        <s v="98765196"/>
        <s v="43612103"/>
        <s v="25279053"/>
        <s v="1066743606"/>
        <s v="43877160"/>
        <s v="71316709"/>
        <s v="43453413"/>
        <s v="77131435"/>
        <s v="1020739288"/>
        <s v="43039570"/>
        <s v="1013557483"/>
        <s v="3250947"/>
        <s v="1001669715"/>
        <s v="71577192"/>
        <s v="1128439874"/>
        <s v="71877841"/>
        <s v="52705878"/>
        <s v="1051442919"/>
        <s v="70526040"/>
        <s v="70330485"/>
        <s v="1017149971"/>
        <s v="71718444"/>
        <s v="32104856"/>
        <s v="1037624653"/>
        <s v="24369436"/>
        <s v="71192293"/>
        <s v="70132081"/>
        <s v="71710312"/>
        <s v="43038537"/>
        <s v="1040182442"/>
        <s v="1002147704"/>
        <s v="1039087952"/>
        <s v="1097393662"/>
        <s v="91212740"/>
        <s v="1032434144"/>
        <s v="1037646608"/>
        <s v="15286681"/>
        <s v="1020417590"/>
        <s v="71023208"/>
        <s v="1037670649"/>
        <s v="10200379"/>
        <s v="43633136"/>
        <s v="43813856"/>
        <s v="1035224813"/>
        <s v="75106907"/>
        <s v="1057411694"/>
        <s v="15435304"/>
        <s v="1032071413"/>
        <s v="8460482"/>
        <s v="43585873"/>
        <s v="1152209557"/>
        <s v="1036645471"/>
        <s v="70564417"/>
        <s v="70569068"/>
        <s v="70434373"/>
        <s v="98559641"/>
        <s v="1039596649"/>
        <s v="39327589"/>
        <s v="1152446437"/>
        <s v="79436981"/>
        <s v="52817809"/>
        <s v="98487859"/>
        <s v="92448013"/>
        <s v="1128397446"/>
        <s v="98772652"/>
        <s v="70541070"/>
        <s v="16078260"/>
        <s v="1045489962"/>
        <s v="1020765925"/>
        <s v="1035862038"/>
        <s v="1045434893"/>
        <s v="71698718"/>
        <s v="98344495"/>
        <s v="747948"/>
        <s v="1042763211"/>
        <s v="1045508475"/>
        <s v="71675481"/>
        <s v="98525771"/>
        <s v="1214743140"/>
        <s v="1152185966"/>
        <s v="13255453"/>
        <s v="1039462885"/>
        <s v="1017145828"/>
        <s v="1038406860"/>
        <s v="1047431558"/>
        <s v="1047444673"/>
        <s v="890900286"/>
        <s v="800197268"/>
        <s v="890980807"/>
        <s v="890905211"/>
        <s v="890907317"/>
        <s v="890980331"/>
        <s v="899999086"/>
        <s v="860035827"/>
        <s v="860007335"/>
        <s v="860034594"/>
        <s v="890903937"/>
        <s v="860034313"/>
        <s v="860002964"/>
        <s v="890300279"/>
        <s v="860050750"/>
        <s v="860007738"/>
        <s v="890903938"/>
        <s v="890907848"/>
        <s v="900736786"/>
        <s v="900118617"/>
        <s v="900527830"/>
        <s v="830047489"/>
        <s v="900178199"/>
        <s v="800230166"/>
        <s v="800042522"/>
        <s v="900941680"/>
        <s v="900570383"/>
        <s v="900623471"/>
        <s v="800226360"/>
        <s v="830068504"/>
        <s v="900037413"/>
        <s v="811000298"/>
        <s v="830107198"/>
        <s v="900369247"/>
        <s v="817001039"/>
        <s v="900611568"/>
        <s v="900501869"/>
        <s v="830137932"/>
        <s v="890919267"/>
        <s v="900126869"/>
        <s v="860032550"/>
        <s v="830066664"/>
        <s v="900449415"/>
        <s v="860000054"/>
        <s v="890901876"/>
        <s v="890907841"/>
        <s v="801001540"/>
        <s v="890900221"/>
        <s v="890900293"/>
        <s v="901020096"/>
        <s v="900401273"/>
        <s v="900306018"/>
        <s v="900340064"/>
        <s v="811022121"/>
        <s v="900698998"/>
        <s v="15320731"/>
        <s v="900983069"/>
        <s v="900184238"/>
        <s v="900560601"/>
        <s v="900669513"/>
        <s v="900396076"/>
        <s v="830512658"/>
        <s v="900013239"/>
        <s v="79252328"/>
        <s v="900214218"/>
        <s v="900110566"/>
        <s v="70431751"/>
        <s v="8151285"/>
        <s v="900627986"/>
        <s v="830101419"/>
        <s v="1037613017"/>
        <s v="71694381"/>
        <s v="890806999"/>
        <s v="900361140"/>
        <s v="800254289"/>
        <s v="901105701"/>
        <s v="890907393"/>
        <s v="900060495"/>
        <s v="890913379"/>
        <s v="900749812"/>
        <s v="800192020"/>
        <s v="800011268"/>
        <s v="860450048"/>
        <s v="890900240"/>
        <s v="900301056"/>
        <s v="811026023"/>
        <s v="860534244"/>
        <s v="800229327"/>
        <s v="900506098"/>
        <s v="900671762"/>
        <s v="800153003"/>
        <s v="900912581"/>
        <s v="900427491"/>
        <s v="901036564"/>
        <s v="20737085"/>
        <s v="900782194"/>
        <s v="830081189"/>
        <s v="900064268"/>
        <s v="900263317"/>
        <s v="900595797"/>
        <s v="811020234"/>
        <s v="900718688"/>
        <s v="800112061"/>
        <s v="900619928"/>
        <s v="32506252"/>
        <s v="98703396"/>
        <s v="8033693"/>
        <s v="900689828"/>
        <s v="900445456"/>
        <s v="900725730"/>
        <s v="890300431"/>
        <s v="19374769"/>
        <s v="900878653"/>
        <s v="811044279"/>
        <s v="10535095"/>
        <s v="811034480"/>
        <s v="900413864"/>
        <s v="811045189"/>
        <s v="860024452"/>
        <s v="79230504"/>
        <s v="802001704"/>
        <s v="890931636"/>
        <s v="890940445"/>
        <s v="900683853"/>
        <s v="900077601"/>
        <s v="890937010"/>
        <s v="811046892"/>
        <s v="900321758"/>
        <s v="79394512"/>
        <s v="900817641"/>
        <s v="832003816"/>
        <s v="800056670"/>
        <s v="900141314"/>
        <s v="811033997"/>
        <s v="890100251"/>
        <s v="860002523"/>
        <s v="812000025"/>
        <s v="800022450"/>
        <s v="801001676"/>
        <s v="800104260"/>
        <s v="900231237"/>
        <s v="811027999"/>
        <s v="900383501"/>
        <s v="900328932"/>
        <s v="811013959"/>
        <s v="800042488"/>
        <s v="80264062"/>
        <s v="890923681"/>
        <s v="800145360"/>
        <s v="900687519"/>
        <s v="900582365"/>
        <s v="900251342"/>
        <s v="900754439"/>
        <s v="900552218"/>
        <s v="900466799"/>
        <s v="900361316"/>
        <s v="890907681"/>
        <s v="900111779"/>
        <s v="900887603"/>
        <s v="900570382"/>
        <s v="830512776"/>
        <s v="900420787"/>
        <s v="830087171"/>
        <s v="860070374"/>
        <s v="890932579"/>
        <s v="890900148"/>
        <s v="900009495"/>
        <s v="890903407"/>
        <s v="800153993"/>
        <s v="890925394"/>
        <s v="800046874"/>
        <s v="900686590"/>
        <s v="860036365"/>
        <s v="900849103"/>
        <s v="830001584"/>
        <s v="830071114"/>
        <s v="900852054"/>
        <s v="890929951"/>
        <s v="900346689"/>
        <s v="900140447"/>
        <s v="900431109"/>
        <s v="811011165"/>
        <s v="830510471"/>
        <s v="800023162"/>
        <s v="900263641"/>
        <s v="900812690"/>
        <s v="900764844"/>
        <s v="900751754"/>
        <s v="900225009"/>
        <s v="900872522"/>
        <s v="900661172"/>
        <s v="819001468"/>
        <s v="900601641"/>
        <s v="900968702"/>
        <s v="900380070"/>
        <s v="900654310"/>
        <s v="900492510"/>
        <s v="900394600"/>
        <s v="900910945"/>
        <s v="890922447"/>
        <s v="900637792"/>
        <s v="900573962"/>
        <s v="900351397"/>
        <s v="900861600"/>
        <s v="900652246"/>
        <s v="900859118"/>
        <s v="900608734"/>
        <s v="900862253"/>
        <s v="900263024"/>
        <s v="900533406"/>
        <s v="900900857"/>
        <s v="900341635"/>
        <s v="900743515"/>
        <s v="900647988"/>
        <s v="900604062"/>
        <s v="900869260"/>
        <s v="900714546"/>
        <s v="900042741"/>
        <s v="800207150"/>
        <s v="830133191"/>
        <s v="900495597"/>
        <s v="900773197"/>
        <s v="900858017"/>
        <s v="830133501"/>
        <s v="800171121"/>
        <s v="830112154"/>
        <s v="890905022"/>
        <s v="830512166"/>
        <s v="900658905"/>
        <s v="890904713"/>
        <s v="4805724"/>
        <s v="860001899"/>
        <s v="830084039"/>
        <s v="890910933"/>
        <s v="811016935"/>
        <s v="900339121"/>
        <s v="1018440843"/>
        <s v="830000818"/>
        <s v="900369789"/>
        <s v="900273115"/>
        <s v="900492306"/>
        <s v="900406309"/>
        <s v="900208659"/>
        <s v="71624408"/>
        <s v="900159955"/>
        <s v="900872962"/>
        <s v="900378719"/>
        <s v="890923482"/>
        <s v="900034902"/>
        <s v="800078122"/>
        <s v="860512728"/>
        <s v="70567211"/>
        <s v="901086346"/>
        <s v="900631162"/>
        <s v="900522432"/>
        <s v="830142490"/>
        <s v="800209893"/>
        <s v="830055137"/>
        <s v="890926156"/>
        <s v="800215509"/>
        <s v="900689899"/>
        <s v="811014232"/>
        <s v="900375666"/>
        <s v="811041877"/>
        <s v="900196531"/>
        <s v="900964441"/>
        <s v="901064086"/>
        <s v="901073465"/>
        <s v="830512163"/>
        <s v="900008244"/>
        <s v="91363371"/>
        <s v="900202214"/>
        <s v="890939027"/>
        <s v="800033159"/>
        <s v="900621622"/>
        <s v="900790889"/>
        <s v="800223144"/>
        <s v="800057319"/>
        <s v="7531209"/>
        <s v="900024398"/>
        <s v="900376632"/>
        <s v="890905065"/>
        <s v="900874132"/>
        <s v="890938413"/>
        <s v="800229663"/>
        <s v="900482757"/>
        <s v="890906413"/>
        <s v="860513276"/>
        <s v="800013617"/>
        <s v="811012835"/>
        <s v="901048613"/>
        <s v="890915475"/>
        <s v="860002291"/>
        <s v="900740840"/>
        <s v="900635950"/>
        <s v="900260011"/>
        <s v="900782455"/>
        <s v="900512882"/>
        <s v="890903475"/>
        <s v="800032189"/>
        <s v="811031999"/>
        <s v="900679556"/>
        <s v="900275146"/>
        <s v="830043710"/>
        <s v="900647732"/>
        <s v="900479981"/>
        <s v="900260324"/>
        <s v="900492828"/>
        <s v="2841458"/>
        <s v="79542726"/>
        <s v="900030197"/>
        <s v="900650581"/>
        <s v="900687855"/>
        <s v="900461747"/>
        <s v="900659424"/>
        <s v="900664672"/>
        <s v="900809508"/>
        <s v="900189831"/>
        <s v="900408394"/>
        <s v="900869312"/>
        <s v="830071995"/>
        <s v="800014246"/>
        <s v="900893948"/>
        <s v="900787851"/>
        <s v="800010866"/>
        <s v="890904603"/>
        <s v="811001599"/>
        <s v="860033419"/>
        <s v="890900691"/>
        <s v="890901484"/>
        <s v="800224617"/>
        <s v="830109420"/>
        <s v="890928960"/>
        <s v="802004266"/>
        <s v="890935430"/>
        <s v="890900490"/>
        <s v="890926280"/>
        <s v="900824956"/>
        <s v="900231659"/>
        <s v="860350320"/>
        <s v="900873967"/>
        <s v="800245024"/>
        <s v="900466260"/>
        <s v="860450913"/>
        <s v="900405835"/>
        <s v="900024867"/>
        <s v="900089489"/>
        <s v="901071517"/>
        <s v="900448599"/>
        <s v="800040736"/>
        <s v="900688711"/>
        <s v="830037318"/>
        <s v="900720554"/>
        <s v="900178217"/>
        <s v="800092084"/>
        <s v="42790381"/>
        <s v="900374581"/>
        <s v="900723693"/>
        <s v="900997383"/>
        <s v="900544169"/>
        <s v="900714255"/>
        <s v="860002576"/>
        <s v="900301961"/>
        <s v="800021390"/>
        <s v="800184582"/>
        <s v="890917464"/>
        <s v="900781919"/>
        <s v="900684175"/>
        <s v="890929416"/>
        <s v="71752192"/>
        <s v="80423810"/>
        <s v="4470351"/>
        <s v="70925302"/>
        <s v="71607241"/>
        <s v="1030640292"/>
        <s v="41519957"/>
        <s v="43614504"/>
        <s v="7526543"/>
        <s v="900396978"/>
        <s v="900508677"/>
        <s v="830092830"/>
        <s v="79649655"/>
        <s v="900490538"/>
        <s v="800061228"/>
        <s v="900328329"/>
        <s v="800128989"/>
        <s v="1121829512"/>
        <s v="900776894"/>
        <s v="900168772"/>
        <s v="71394143"/>
        <s v="800102109"/>
        <s v="900653120"/>
        <s v="900407962"/>
        <s v="860009808"/>
        <s v="890304099"/>
        <s v="900241172"/>
        <s v="79457937"/>
        <s v="900242393"/>
        <s v="811037915"/>
        <s v="901026179"/>
        <s v="830038515"/>
        <s v="802014404"/>
        <s v="82382202"/>
        <s v="800078011"/>
        <s v="811001550"/>
        <s v="860003168"/>
        <s v="800170552"/>
        <s v="900091072"/>
        <s v="900347559"/>
        <s v="890929319"/>
        <s v="900714070"/>
        <s v="900306304"/>
        <s v="900214565"/>
        <s v="811006250"/>
        <s v="890900402"/>
        <s v="860051447"/>
        <s v="811029147"/>
        <s v="890940621"/>
        <s v="900440192"/>
        <s v="890900281"/>
        <s v="811038400"/>
        <s v="800132297"/>
        <s v="900023539"/>
        <s v="900731239"/>
        <s v="811033850"/>
        <s v="900379872"/>
        <s v="830083309"/>
        <s v="860062831"/>
        <s v="900833633"/>
        <s v="800180298"/>
        <s v="811022858"/>
        <s v="890926257"/>
        <s v="900268569"/>
        <s v="800063815"/>
        <s v="890907480"/>
        <s v="800237463"/>
        <s v="900926096"/>
        <s v="900641774"/>
        <s v="900863698"/>
        <s v="800170737"/>
        <s v="860002838"/>
        <s v="900393754"/>
        <s v="900346627"/>
        <s v="900433187"/>
        <s v="900237741"/>
        <s v="900984029"/>
        <s v="900707198"/>
        <s v="900995317"/>
        <s v="901050694"/>
        <s v="860054781"/>
        <s v="900554485"/>
        <s v="900479589"/>
        <s v="900354553"/>
        <s v="811031833"/>
        <s v="900817906"/>
        <s v="830114448"/>
        <s v="900648635"/>
        <s v="900250057"/>
        <s v="900227486"/>
        <s v="900741383"/>
        <s v="900673713"/>
        <s v="900751003"/>
        <s v="811040060"/>
        <s v="830067636"/>
        <s v="890910251"/>
        <s v="900682301"/>
        <s v="89007942"/>
        <s v="900710975"/>
        <s v="900599495"/>
        <s v="900488953"/>
        <s v="830006392"/>
        <s v="800087652"/>
        <s v="800049104"/>
        <s v="830043424"/>
        <s v="890921192"/>
        <s v="800135342"/>
        <s v="900880201"/>
        <s v="900504401"/>
        <s v="890927428"/>
        <s v="900640758"/>
        <s v="900158114"/>
        <s v="800094506"/>
        <s v="890921111"/>
        <s v="900570152"/>
        <s v="900211778"/>
        <s v="43554428"/>
        <s v="7527681"/>
        <s v="51731456"/>
        <s v="8304821"/>
        <s v="890922078"/>
        <s v="900869687"/>
        <s v="830021846"/>
        <s v="830072857"/>
        <s v="900350607"/>
        <s v="900088458"/>
        <s v="900162510"/>
        <s v="900434796"/>
        <s v="900237659"/>
        <s v="900491746"/>
        <s v="860079048"/>
        <s v="900450471"/>
        <s v="8243866"/>
        <s v="900932343"/>
        <s v="830507807"/>
        <s v="4079073"/>
        <s v="860003012"/>
        <s v="900475334"/>
        <s v="900690100"/>
        <s v="800026509"/>
        <s v="901070576"/>
        <s v="830018955"/>
        <s v="900507945"/>
        <s v="900870516"/>
        <s v="800042414"/>
        <s v="860531287"/>
        <s v="7442435"/>
        <s v="811012912"/>
        <s v="900721983"/>
        <s v="800136678"/>
        <s v="900973312"/>
        <s v="890941552"/>
        <s v="900530703"/>
        <s v="830023458"/>
        <s v="901076073"/>
        <s v="900664306"/>
        <s v="800192961"/>
        <s v="860005050"/>
        <s v="830067005"/>
        <s v="900536376"/>
        <s v="830134193"/>
        <s v="900958415"/>
        <s v="19448866"/>
        <s v="52474280"/>
        <s v="811009005"/>
        <s v="8348737"/>
        <s v="890920510"/>
        <s v="80093550"/>
        <s v="901070594"/>
        <s v="800061774"/>
        <s v="900177835"/>
        <s v="900283966"/>
        <s v="811012661"/>
        <s v="900181710"/>
        <s v="900795601"/>
        <s v="18494826"/>
        <s v="900076133"/>
        <s v="830141216"/>
        <s v="800062591"/>
        <s v="79308062"/>
        <s v="80864457"/>
        <s v="900091925"/>
        <s v="900374031"/>
        <s v="830037495"/>
        <s v="900355010"/>
        <s v="900550325"/>
        <s v="900499299"/>
        <s v="900668336"/>
        <s v="900661023"/>
        <s v="900488078"/>
        <s v="830007778"/>
        <s v="900736899"/>
        <s v="900709969"/>
        <s v="9727739"/>
        <s v="98585403"/>
        <s v="65754688"/>
        <s v="23115742"/>
        <s v="71384659"/>
        <s v="830085821"/>
        <s v="900748621"/>
        <s v="900052413"/>
        <s v="900763182"/>
        <s v="79389900"/>
        <s v="79427555"/>
        <s v="1019050509"/>
        <s v="41926648"/>
        <s v="800021033"/>
        <s v="800049074"/>
        <s v="811009256"/>
        <s v="800232170"/>
        <s v="800040014"/>
        <s v="900839503"/>
        <s v="71751990"/>
        <s v="900315095"/>
        <s v="900491050"/>
        <s v="811026281"/>
        <s v="9739136"/>
        <s v="900434232"/>
        <s v="811008778"/>
        <s v="900239688"/>
        <s v="900669687"/>
        <s v="900510659"/>
        <s v="900563153"/>
        <s v="860047657"/>
        <s v="830087188"/>
        <s v="830103395"/>
        <s v="900284209"/>
        <s v="890328485"/>
        <s v="860070320"/>
        <s v="811046803"/>
        <s v="900627330"/>
        <s v="900315479"/>
        <s v="900459309"/>
        <s v="900122788"/>
        <s v="830082126"/>
        <s v="900196908"/>
        <s v="901076184"/>
        <s v="900398174"/>
        <s v="800003644"/>
        <s v="811021043"/>
        <s v="830504313"/>
        <s v="900388252"/>
        <s v="4375493"/>
        <s v="71692208"/>
        <s v="900465053"/>
        <s v="900444868"/>
        <s v="800039529"/>
        <s v="900030563"/>
        <s v="900711016"/>
        <s v="800223012"/>
        <s v="900271209"/>
        <s v="19250092"/>
        <s v="830073841"/>
        <s v="900930415"/>
        <s v="830066916"/>
        <s v="800026212"/>
        <s v="900167771"/>
        <s v="71742108"/>
        <s v="900444606"/>
        <s v="900423656"/>
        <s v="890937195"/>
        <s v="890923691"/>
        <s v="811031944"/>
        <s v="19437943"/>
        <s v="890942987"/>
        <s v="71701957"/>
        <s v="18395067"/>
        <s v="830126738"/>
        <s v="901086245"/>
        <s v="830069215"/>
        <s v="900804673"/>
        <s v="7549599"/>
        <s v="78294598"/>
        <s v="80771524"/>
        <s v="900365405"/>
        <s v="8262031"/>
        <s v="900891139"/>
        <s v="900445973"/>
        <s v="51782020"/>
        <s v="900129523"/>
        <s v="830502037"/>
        <s v="900493117"/>
        <s v="811007280"/>
        <s v="21501242"/>
        <s v="900855695"/>
        <s v="800039121"/>
        <s v="900594885"/>
        <s v="900497315"/>
        <s v="900633302"/>
        <s v="900143775"/>
        <s v="811000406"/>
        <s v="800115448"/>
        <s v="900667384"/>
        <s v="860000896"/>
        <s v="900933268"/>
        <s v="900381880"/>
        <s v="830104063"/>
        <s v="900156984"/>
        <s v="890914515"/>
        <s v="830129289"/>
        <s v="900177444"/>
        <s v="830035702"/>
        <s v="900399763"/>
        <s v="900898709"/>
        <s v="900907308"/>
        <s v="900419952"/>
        <s v="800205914"/>
        <s v="900144547"/>
        <s v="900557024"/>
        <s v="811045950"/>
        <s v="900800024"/>
        <s v="900532979"/>
        <s v="900697392"/>
        <s v="900534519"/>
        <s v="860020369"/>
        <s v="900354502"/>
        <s v="900601829"/>
        <s v="890800788"/>
        <s v="830001338"/>
        <s v="890935426"/>
        <s v="900659732"/>
        <s v="901044419"/>
        <s v="900646222"/>
        <s v="70325062"/>
        <s v="900263416"/>
        <s v="800159771"/>
        <s v="900531222"/>
        <s v="900280465"/>
        <s v="811012390"/>
        <s v="900871980"/>
        <s v="890903035"/>
        <s v="890932389"/>
        <s v="900867818"/>
        <s v="830102280"/>
        <s v="890929922"/>
        <s v="860090222"/>
        <s v="900637476"/>
        <s v="800214659"/>
        <s v="830122984"/>
        <s v="900782259"/>
        <s v="900641316"/>
        <s v="800035276"/>
        <s v="811023345"/>
        <s v="900665994"/>
        <s v="860042603"/>
        <s v="900975120"/>
        <s v="900849171"/>
        <s v="805012977"/>
        <s v="900681544"/>
        <s v="800196843"/>
        <s v="1017224295"/>
        <s v="10230364"/>
        <s v="830051519"/>
        <s v="79339451"/>
        <s v="890207543"/>
        <s v="901074151"/>
        <s v="890937574"/>
        <s v="800108017"/>
        <s v="900733359"/>
        <s v="900555303"/>
        <s v="900709411"/>
        <s v="900889460"/>
        <s v="900167434"/>
        <s v="900155125"/>
        <s v="900560889"/>
        <s v="900351844"/>
        <s v="900422000"/>
        <s v="900549440"/>
        <s v="900264752"/>
        <s v="71583765"/>
        <s v="800155413"/>
        <s v="860531315"/>
        <s v="860045752"/>
        <s v="890900841"/>
        <s v="890900854"/>
        <s v="900252600"/>
        <s v="900555836"/>
        <s v="830037248"/>
        <s v="830114921"/>
        <s v="830122566"/>
        <s v="860077014"/>
        <s v="890911431"/>
        <s v="900788474"/>
        <s v="900499838"/>
        <s v="830141673"/>
        <s v="900373428"/>
        <s v="900376184"/>
        <s v="900768511"/>
        <s v="900262732"/>
        <s v="811026191"/>
        <s v="860031361"/>
        <s v="805006014"/>
        <s v="900610585"/>
        <s v="899999094"/>
        <s v="800052640"/>
        <s v="899999115"/>
        <s v="890904996"/>
        <s v="900779895"/>
        <s v="800141021"/>
        <s v="800095951"/>
        <s v="800027617"/>
        <s v="860071684"/>
        <s v="899999034"/>
        <s v="800202432"/>
        <s v="900325757"/>
        <s v="830053800"/>
        <s v="900092385"/>
        <s v="71532441"/>
      </sharedItems>
    </cacheField>
    <cacheField name="Concepto de la Acreencia" numFmtId="0">
      <sharedItems count="21">
        <s v="PRESTACIONES SOCIALES AL 6/11/2017"/>
        <s v="LIQUIDACION LABORAL 14/01/2015"/>
        <s v="LIQUIDACION LABORAL 29/04/2015"/>
        <s v="LIQUIDACION LABORAL 30/12/2015"/>
        <s v="IMPUESTOS VEHICULARES"/>
        <s v="IVA BIMESTRE I - 2017"/>
        <s v="IVA BIMESTRE II -  2017"/>
        <s v="IVA BIMESTRE III - 2017"/>
        <s v="IVA BIMESTRE IV - 2017"/>
        <s v="ICA AÑO 2016"/>
        <s v="IMPUESTOS PREDIAL"/>
        <s v="MOVILIDAD"/>
        <s v="CONTRIBUCION AÑO 2017"/>
        <s v="OBLIGACIONES FINANCIERAS"/>
        <s v="SUMINISTRO DE BIENES Y SERVICIOS"/>
        <s v="COMISIONES FIDUCIARIAS"/>
        <s v="ARRENDAMIENTOS FINANCIEROS"/>
        <s v="TARJETA DE CREDITO"/>
        <s v="PRESTAMOS"/>
        <s v="SANCION"/>
        <s v="SANCION FIC"/>
      </sharedItems>
    </cacheField>
    <cacheField name="Saldo Capital por Pagar" numFmtId="165">
      <sharedItems containsSemiMixedTypes="0" containsString="0" containsNumber="1" minValue="2822.5" maxValue="17860829680"/>
    </cacheField>
    <cacheField name="Intereses Causados" numFmtId="165">
      <sharedItems containsSemiMixedTypes="0" containsString="0" containsNumber="1" minValue="0" maxValue="1982371904.5860026"/>
    </cacheField>
    <cacheField name="Identificación Bien en Garantía" numFmtId="0">
      <sharedItems count="2">
        <s v="N/A"/>
        <s v="Acciones Tunel oriente, Bucaros y Cabañitas -  Derechos fiduciarios PA Helm Bank AIA Bancos - Areas futura ampliación Calima"/>
      </sharedItems>
    </cacheField>
    <cacheField name="Tasa Interes" numFmtId="0">
      <sharedItems containsMixedTypes="1" containsNumber="1" containsInteger="1" minValue="0" maxValue="0" count="2">
        <n v="0"/>
        <s v="DTF+3"/>
      </sharedItems>
    </cacheField>
    <cacheField name="AIA/Consorcio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morales - Sandra Milena Morales Gil" refreshedDate="44089.47105428241" createdVersion="4" refreshedVersion="4" minRefreshableVersion="3" recordCount="1366" xr:uid="{00000000-000A-0000-FFFF-FFFF02000000}">
  <cacheSource type="worksheet">
    <worksheetSource ref="A6:AI1372" sheet="PLAN DE PAGOS"/>
  </cacheSource>
  <cacheFields count="35">
    <cacheField name="Tipo de Crédito" numFmtId="0">
      <sharedItems count="4">
        <s v="PRIMERA"/>
        <s v="SEGUNDA"/>
        <s v="CUARTA"/>
        <s v="QUINTA"/>
      </sharedItems>
    </cacheField>
    <cacheField name="Clase de Crédito" numFmtId="0">
      <sharedItems count="5">
        <s v="LABORALES"/>
        <s v="FISCALES"/>
        <s v="PRENDARIO"/>
        <s v="ACREEDOR EXTERNO"/>
        <s v="QUIROGRAFARIO"/>
      </sharedItems>
    </cacheField>
    <cacheField name=" Nombre o Razón Social" numFmtId="0">
      <sharedItems count="1292">
        <s v="ACEVEDO OSPINA EDWIN ALEXANDER"/>
        <s v="ACOSTA GONZALEZ ALVARO"/>
        <s v="ACUÑA MENDEZ ALBERTO EDUARDO"/>
        <s v="AGUDELO ARANGO SILVIO"/>
        <s v="AGUDELO AREIZA DIEGO ALEJANDRO"/>
        <s v="AGUDELO MESA INGRID SAMADHI"/>
        <s v="AGUDELO RIOS CRISTIAN CAMILO"/>
        <s v="AGUILAR MAYA JOSE ROBERTO"/>
        <s v="ALBAN RODAS BRYAN DAVID"/>
        <s v="ALCARAZ ALVAREZ DAVID ANTONIO"/>
        <s v="ALCARAZ CASTANO DIEGO JHAILTON"/>
        <s v="ALDANA BAUTISTA JOSE FERNANDO"/>
        <s v="ALFONSO CUESTA JULIO ROBERTO"/>
        <s v="ALVAREZ AGUDELO CARLOS MARIO"/>
        <s v="ALVAREZ ALVAREZ ADRIANA MARIA"/>
        <s v="ALVAREZ BERRIO CARLOS ARTURO"/>
        <s v="ALVAREZ CONTRERAS HUMBERTO ANTONIO"/>
        <s v="ALVAREZ CORREA JORGE AUGUSTO"/>
        <s v="ALVAREZ HURTADO GERMAN EMILIO"/>
        <s v="ALVAREZ MIRA CATALINA MARIA"/>
        <s v="ALVAREZ RAMIRO DE JESUS"/>
        <s v="ALVAREZ RESTREPO CAMILO"/>
        <s v="AMAYA ALVAREZ ALCIBIADES"/>
        <s v="AMAYA MORA LUIS EDUARDO"/>
        <s v="ANAYA VASQUEZ ROBINSON MANUEL"/>
        <s v="ANDRADE BERMUDEZ GERALDO JOSUE"/>
        <s v="ANGARITA REMOLINA ISAAC"/>
        <s v="ANGULO PAREDES SEGUNDO EDUARDO"/>
        <s v="ARANGO BARRAGAN ISTMARY"/>
        <s v="ARANGO BERRIO GERARDO DE JESUS"/>
        <s v="ARANGO CORDOBA CAMILO"/>
        <s v="ARANGO RESTREPO PILAR"/>
        <s v="ARANGO VILLEGAS GABRIEL JAIME"/>
        <s v="ARBELAEZ OCHOA MAXIMILIANO"/>
        <s v="ARBOLEDA GARCIA JOSE LUIS"/>
        <s v="ARDILA MONTOYA MARIA ALEJANDRA"/>
        <s v="ARDILA MUNOZ DAVID RICARDO"/>
        <s v="ARDILA RESTREPO DAVID ANDRES"/>
        <s v="AREIZA SANCHEZ ALVARO ANTONIO"/>
        <s v="AREIZA SANCHEZ OSCAR DE JESUS"/>
        <s v="ARENALES MORENO JUAN PABLO"/>
        <s v="AREVALO ESCOBAR CAROLINA"/>
        <s v="ARIAS VASQUEZ ORLANDO"/>
        <s v="ARIZA MONTEALEGRE ANA MARCELA"/>
        <s v="ARROYO DAVILA OSCAR DARIO"/>
        <s v="ARTEAGA RUEDA DORIAN RICARDO"/>
        <s v="ATEHORTUA ALFONSO"/>
        <s v="BAILARIN CARUPIA JESUS ANDRES"/>
        <s v="BARRANTES PARRA JAIME WILLIAM"/>
        <s v="BARRIENTOS HOYOS NESTOR LEON"/>
        <s v="BECERRA MEJIA VANESSA BEATRIZ"/>
        <s v="BEDOYA ACEVEDO MARGARITA LUCIA"/>
        <s v="BEJARANO PALACIOS ANDRES"/>
        <s v="BENITEZ CARTAGENA DANILO ARTURO"/>
        <s v="BENJUMEA ALZATE GUSTAVO ADOLFO"/>
        <s v="BERMUDEZ FIGUEROA LUIS EMILIO"/>
        <s v="BERNAL MALDONADO DANIEL ESTEBAN"/>
        <s v="BERRIO ESCOBAR OCTAVIO ALFONSO"/>
        <s v="BERRIO PULGARIN DORIAN DE JESUS"/>
        <s v="BETANCUR MONTOYA DUVER NEY"/>
        <s v="BETANCUR MONTOYA JONISON ESTEBAN"/>
        <s v="BLANCO VELEZ ANA MELISSA"/>
        <s v="BOHORQUEZ CAMELO KAREN VANESSA"/>
        <s v="BOJACA GONZALEZ ELKIN ORLANDO"/>
        <s v="BOLANOS ROJAS JOSE ADOLFO"/>
        <s v="BONILLA GRILLO AURA CAROLINA"/>
        <s v="BRICEÑO VILLAMIZAR OMAR ANDRES"/>
        <s v="BUILES ACEVEDO CRISTIAN DUVAN"/>
        <s v="BUILES ACEVEDO JOHN STIVEN"/>
        <s v="BUITRAGO JARAMILLO DAVID"/>
        <s v="BUITRAGO LONDOÑO MILDRED"/>
        <s v="CABARCAS DE AVILA EDGARDO MANUEL"/>
        <s v="CADAVID SOSA ABAD DE JESUS"/>
        <s v="CAICEDO MENA BENICIO"/>
        <s v="CALDERON VILLAMIZAR VICTOR MANUEL"/>
        <s v="CALLEJAS TOBON MAURICIO JOSE"/>
        <s v="CAMPOS RIVERA INGRID PAOLA"/>
        <s v="CANO JAIME DE JESUS"/>
        <s v="CANO ORREGO GUSTAVO ADOLFO"/>
        <s v="CANO RUIZ OSCAR MANUEL"/>
        <s v="CANO VILLA JUAN FELIPE"/>
        <s v="CARDENAS AYALA MIGUEL ANTONIO"/>
        <s v="CARDENAS URIBE MARTHA LUCIA"/>
        <s v="CARDONA ARANGO LUIS ENRIQUE"/>
        <s v="CARDONA CARDONA NELSON DARIO"/>
        <s v="CARDONA GARCIA ANGEL HORACIO"/>
        <s v="CARMONA SEPULVEDA HECTOR EMILIO"/>
        <s v="CARO CANO ISABEL CRISTINA"/>
        <s v="CARRILLO AYALA CARLOS EDUARDO"/>
        <s v="CARRILLO CHAVERRA JAIRO YESID"/>
        <s v="CARRILLO SANTANDER JOAN SNEIDER"/>
        <s v="CARTAGENA PRESIGA FABIAN DARIO"/>
        <s v="CARTAGENA PRESIGA JAVIER ALONSO"/>
        <s v="CARVAJAL GALLEGO JESUS MARIA"/>
        <s v="CARVAJAL SAMPALLO PAOLA CRISTINA"/>
        <s v="CASAS CORREA ADRIANA PATRICIA"/>
        <s v="CASAS LESMES JAIRO ARMANDO"/>
        <s v="CASAS RAMOS SERGIO LUIS"/>
        <s v="CASTANO CASTANO JOSE ORLANDO"/>
        <s v="CASTANO MANUEL ANTONIO"/>
        <s v="CASTANO ROJAS NABOR GENADIO"/>
        <s v="CASTELLANOS MEDINA JEIMY LORENA"/>
        <s v="CASTELLAR QUINONES RIGOBERTO"/>
        <s v="CASTILLO CABALLERO HERMES ENRIQUE"/>
        <s v="CASTRO MUNOZ MARIA ALEJANDRA"/>
        <s v="CASTRO VELANDIA LUIS FERNANDO"/>
        <s v="CASTRO VIVAS JULIO OMAR"/>
        <s v="CELIS QUINTERO WALTER"/>
        <s v="CELIS TORRES PEDRO ALEJANDRO"/>
        <s v="CHACON CRISTANCHO LINCON IGNACIO"/>
        <s v="CHAPARRO MARTINEZ JENNY YOBANA"/>
        <s v="CHAVARRIA JARAMILLO JOSE ELPIDIO"/>
        <s v="CHAVARRIA YEPES LUZ MARINA"/>
        <s v="CIFUENTES RUBIO NIDIA DEL CARMEN"/>
        <s v="CORDOBA GOMEZ SANTIAGO"/>
        <s v="CORDOBA RAMOS CAMILO"/>
        <s v="CORREA  VICTOR EPIGMENIO"/>
        <s v="CORREA CABEZA DIONISIO"/>
        <s v="CORREA GARCIA ANDRES FELIPE"/>
        <s v="CORREA MARTINEZ SANTIAGO"/>
        <s v="CRUZ ALEXANDER"/>
        <s v="CRUZ VARGAS RODOLFO"/>
        <s v="CUERVO CARDONA HUGO ALBERTO"/>
        <s v="CUERVO MORALES CRISTIAN ANDRES"/>
        <s v="DAZA GONZALEZ HENRY"/>
        <s v="DE AVILA CRESPO WALTER"/>
        <s v="DEL TORO LONDONO CARLOS ALBERTO"/>
        <s v="DIAZ CORBA OSCAR CELIANO"/>
        <s v="DIAZ ESCOBAR CARLOS ALBERTO"/>
        <s v="DIAZ TABARES CARLOS"/>
        <s v="DIAZ YOSA ALBA"/>
        <s v="DIEZ HAWASLY JABESDAVID"/>
        <s v="DONCEL GUZMAN JESUS DAVID"/>
        <s v="DUARTE MAYA WILFER ABILIO"/>
        <s v="DUQUE CARDENAS JUAN DAVID"/>
        <s v="DUQUE CASTANEDA JOSE ANTONIO"/>
        <s v="DUQUE GAVIRIA ANGIE"/>
        <s v="DURAN ALBA SANDRA MILENA"/>
        <s v="DURANGO GOEZ ROBER DANILO"/>
        <s v="ECHEVERRI CARVAJAL VERONICA"/>
        <s v="ESCOBAR MAYA JUAN GONZALO"/>
        <s v="ESCOBAR PELAEZ JUAN CAMILO"/>
        <s v="FERNANDEZ SERRANO DIOGENES MARIA"/>
        <s v="FIGUEROA MEJIA ALEJANDRO"/>
        <s v="FLOREZ ARENAS ANGELA MARCELA"/>
        <s v="FLOREZ FLOREZ LEON DAVID"/>
        <s v="FLOREZ HERNANDEZ RAFAEL EDUARDO"/>
        <s v="FLOREZ URIBE GABRIEL ANGEL"/>
        <s v="FONSECA GUZMAN CAROLINA"/>
        <s v="FORERO SOTELO DIWALDO"/>
        <s v="FORONDA ORREGO DANNY ANDRES"/>
        <s v="FRANCO RESTREPO LUIS FERNANDO"/>
        <s v="GALEANO ARANGO MANUEL TIBERIO"/>
        <s v="GALINDO BARRETO NILSON ALFONSO"/>
        <s v="GALLEGO BLANDON MARTHA MILADIS"/>
        <s v="GALLON VILLEGAS SERGIO"/>
        <s v="GAMBOA AYALA EVELIO"/>
        <s v="GARCIA BETANCUR PATRICIA ANTONIA"/>
        <s v="GARCIA CASTRO EDUARDO ALFONSO"/>
        <s v="GARCIA FRANCO JENNY MILENA"/>
        <s v="GARCIA GALEANO JUAN PABLO"/>
        <s v="GARCIA GARCIA EZEQUIEL DE JESUS"/>
        <s v="GARCIA HERNANDEZ NOHORA YADIRA"/>
        <s v="GARCIA LUIS MARIO"/>
        <s v="GARCIA MESA ANDREA"/>
        <s v="GARCIA PEREZ ALLISSON GISELLA"/>
        <s v="GARCIA PEREZ ERIKA CRISTINA"/>
        <s v="GARZON CORTES LUIS GONZALO"/>
        <s v="GAVIRIA OSORIO MARIA MARLENY"/>
        <s v="GIL BARRERA CARLOS ENRIQUE"/>
        <s v="GIL CORREA DIEGO ALEJANDRO"/>
        <s v="GIRALDO GOMEZ JOHN FREDY"/>
        <s v="GIRALDO PEREZ ESNEIDER"/>
        <s v="GOEZ RENGIFO ARGEMIRO"/>
        <s v="GOMEZ ARANGO SAMUEL ROBERTO"/>
        <s v="GOMEZ GAVIRIA RAMON ALFREDO"/>
        <s v="GOMEZ GOMEZ JESUS HENOC"/>
        <s v="GOMEZ PUENTES EDITH MABEL"/>
        <s v="GOMEZ TRUJILLO SEBASTIAN"/>
        <s v="GOMEZ ZULUAGA JULIAN ANDRES"/>
        <s v="GONGORA MONTAÑO WEIMAR"/>
        <s v="GONZALEZ CALLE BRAYAN ALEXANDER"/>
        <s v="GONZALEZ SALGADO APOLINAR"/>
        <s v="GONZALEZ SANTANA EDUARDO JOSE"/>
        <s v="GONZALEZ VELEZ FRANCISCO JAVIER"/>
        <s v="GONZALEZ VICTORIA JOSE EMIR"/>
        <s v="GRAJALES OSORNO JOSE ANDRES"/>
        <s v="GRAJALES RIOS JHON SEBASTIAN"/>
        <s v="GUALDRON GARCIA CARLOS ALBERTO"/>
        <s v="GUALTERO GARCIA FRANCISCO JAVIER"/>
        <s v="GUARIN GALLEGO SANTIAGO"/>
        <s v="GUARIN RUBEN DARIO"/>
        <s v="GUERRA VALLADALES RICHARD SULEY"/>
        <s v="GUISAO BORJA FREDIMIRO"/>
        <s v="GUTIERREZ FANDINO LUZMILA"/>
        <s v="GUTIERREZ ROJAS CARLOS MARIO"/>
        <s v="HENAO ACEVEDO LUIS ALBERTO"/>
        <s v="HENAO ARENAS ALONSO DE JESUS"/>
        <s v="HENAO BENAVIDES VIVIANA ASTRID"/>
        <s v="HENAO MONSALVE ANGEL DE JESUS"/>
        <s v="HENAO MONTOYA JHOAN SEBASTIAN"/>
        <s v="HENAO PEREZ ALBEIRO DE JESUS"/>
        <s v="HERNANDEZ CANO JORGE ELIECER"/>
        <s v="HERNANDEZ CORREA JUAN PABLO"/>
        <s v="HERNANDEZ MOLINA HUMBERTO"/>
        <s v="HERNANDEZ OSPINA LUIS ALFONSO"/>
        <s v="HERNANDEZ PENAGOS SARA"/>
        <s v="HERNANDEZ ZAPATA JAIME LEON"/>
        <s v="HERRERA BARRIOS ROGER CRISTOBAL"/>
        <s v="HERRERA HERNANDEZ WILLIAM"/>
        <s v="HERRERA HERRERA RICARDO ANTONIO"/>
        <s v="HERRERA URIBE JAVIER ANDRES"/>
        <s v="HIDALGO QUEJADA DAVID"/>
        <s v="HINCAPIE BUITRAGO ESTEBAN"/>
        <s v="HINCAPIE RODRIGUEZ HECTOR FABIO"/>
        <s v="HOLGUIN FRANCO JUAN FERNANDO"/>
        <s v="HOYOS ALCARAZ ANDRES FELIPE"/>
        <s v="HOYOS CARDENAS JORGE"/>
        <s v="HOYOS HOYOS DUBER ALIRIO"/>
        <s v="HOYOS TABORDA NATALY"/>
        <s v="IRLEN ANDRES DUQUE QUINTERO"/>
        <s v="JARAMILLO AREIZA WILLIAM DE JESUS"/>
        <s v="JARAMILLO MEJIA MONICA MARIA"/>
        <s v="JARAMILLO MESA PATRICIA ELENA"/>
        <s v="JARAMILLO MUNERA SANDRA PATRICIA"/>
        <s v="JARAMILLO OCAMPO MARIA ANDREA"/>
        <s v="JARAMILLO OCTAVIO ENRIQUE"/>
        <s v="JARAMILLO QUICENO LAURA CATALINA"/>
        <s v="JARAMILLO ZULOAGA LAURA INES"/>
        <s v="JIMENEZ MENDOZA EDILMA ROSA"/>
        <s v="LEDESMA QUIROS BRAYNER"/>
        <s v="LEGARDA LUNA SEBASTIAN"/>
        <s v="LEZCANO AGUIRRE LEIDY JOHANNA"/>
        <s v="LIEVANO CARDENAS JENNIFER ANDREA"/>
        <s v="LONDONO ARANGO ESNEIDER ASDRUBAL"/>
        <s v="LONDONO MARIO DE JESUS"/>
        <s v="LONDONO PALACIO DIEGO ANDRES"/>
        <s v="LONDONO VELASQUEZ ESTER CLAUDIA"/>
        <s v="LONDOÑO GOMEZ JULIO JAIME"/>
        <s v="LOPERA ESPINAL HUMBERTO ELIAS"/>
        <s v="LOPEZ DE GONZALEZ ANA DOLORES"/>
        <s v="LOPEZ GOMEZ MARLENY ASTRID"/>
        <s v="LOPEZ MARULANDA JOHN JAIRO"/>
        <s v="LOPEZ MONTOYA JAIRO AUGUSTO"/>
        <s v="LOPEZ MUNOZ DEISY MARCELA"/>
        <s v="LOPEZ NARVAEZ GILBERTO DE JESUS"/>
        <s v="LOPEZ RAMIREZ ALEJANDRO"/>
        <s v="LOPEZ RAMIREZ NORBAIRO ALONSO"/>
        <s v="LOPEZ RESTREPO JULIAN DAVID"/>
        <s v="LOPEZ YEPEZ LEDER"/>
        <s v="MACHADO GALVIS MIYER ORLANDO"/>
        <s v="MANCILLA VARGAS SERGIO"/>
        <s v="MANJARRES SERRANO CHARLES ALEXANDER"/>
        <s v="MANTILLA PEREZ PEDRO PABLO"/>
        <s v="MARIN ARROYAVE JAIME ANDRES"/>
        <s v="MARIN BEDOYA ERIKA PAOLA"/>
        <s v="MARIN BETANCUR GERSON ELIAS"/>
        <s v="MARIN GALVEZ RUBEN DARIO"/>
        <s v="MARIN MEJIA LUIS CARLOS"/>
        <s v="MARTINEZ CANOLA CATALINA"/>
        <s v="MARTINEZ PINEDA YOJAN"/>
        <s v="MATEUS GONZALEZ ALEXANDER"/>
        <s v="MAZO AGUDELO VICTOR ALFONSO"/>
        <s v="MAZO ECHAVARRIA OVIDIO DE JESUS"/>
        <s v="MEDINA RESTREPO FERNANDO ANTONIO"/>
        <s v="MEDINA RODRIGUEZ YHON JAIRO"/>
        <s v="MEJIA ARBOLEDA ISABEL CRISTINA"/>
        <s v="MEJIA BUITRAGO RUBEN ENRIQUE"/>
        <s v="MEJIA CRIOLLO SANDOR LIXEN"/>
        <s v="MEJIA TORO IVAN DARIO"/>
        <s v="MELCHOR VINASCO DEISY MILENA"/>
        <s v="MENDIETA RINCON JOHANNN DIDIER"/>
        <s v="MENDOZA BOHORQUEZ MARTHA LUCIA"/>
        <s v="MESA ZULUAGA DORA CECILIA"/>
        <s v="MIRANDA ANGELO GILMER"/>
        <s v="MOLINA NEGRETE CLAUDIA PATRICIA"/>
        <s v="MONSALVE CARDONA ANDREA"/>
        <s v="MONSALVE CEBALLOS ADIELA DE JESUS"/>
        <s v="MONSALVE GARCIA LUIS ERNESTO"/>
        <s v="MONSALVE SILVA LUIS CARLOS"/>
        <s v="MONTOYA  ARAGON  ERMENDES"/>
        <s v="MONTOYA ALVAREZ LUIS GUSTAVO"/>
        <s v="MONTOYA VASQUEZ ROBERTO ANTONIO"/>
        <s v="MORALES EUDES ALONSO"/>
        <s v="MORALES GIL SANDRA MILENA"/>
        <s v="MORALES RAMIREZ ANDREA YULANI"/>
        <s v="MORELO ARROYO SAMER"/>
        <s v="MORENO FONSECA YULLY JOHANNA"/>
        <s v="MORENO IBARGUEN VICTOR"/>
        <s v="MORENO MARTINEZ EPIFANIO"/>
        <s v="MORENO RESTREPO HERNANDO DE JESUS"/>
        <s v="MOSQUERA ASPRILLA CARLOS"/>
        <s v="MOSQUERA HUMBERTO"/>
        <s v="MUNOZ AGUIRRE SANDRA PATRICIA"/>
        <s v="MUNOZ YEPES JUAN CAMILO"/>
        <s v="MUÑOZ BOCANEGRA JUAN CAMILO"/>
        <s v="MUÑOZ CARMONA JUAN DAVID"/>
        <s v="MUÑOZ ROJAS JOSE ALEJANDRO"/>
        <s v="MURILLO JOSE CEFERINO"/>
        <s v="MURILLO MORALES RODRIGO"/>
        <s v="NAVARRO OSORIO ALVARO JOSE"/>
        <s v="NAVAS VELASQUEZ DAVID ALEJANDRO"/>
        <s v="NINO MEDELLIN WILSON HENRY"/>
        <s v="NOVOA LUIS FERNANDO"/>
        <s v="NUNEZ SILVA JHON JAIRO"/>
        <s v="OCAMPO CASTAÑO JOHN ALEXANDER"/>
        <s v="OCAMPO GIRALDO ELKIN ORLANDO"/>
        <s v="OCAMPO PENA JAIME ARTURO"/>
        <s v="OCHOA RAMIREZ DIEGO ALEJANDRO"/>
        <s v="OLARTE QUIJANO DENIS"/>
        <s v="OQUENDO PUERTA JHOAN CAMILO"/>
        <s v="ORDOÑEZ CHIMACHANA JOSE ANTONIO"/>
        <s v="ORTIZ ADRIAN HUMBERTO"/>
        <s v="ORTIZ LONDOÑO JORGE ELIECER"/>
        <s v="ORTIZ PINEDA OSCAR DARIO"/>
        <s v="OSORIO AGUDELO ALEJANDRO"/>
        <s v="OSORIO COLORADO DUBEN ALBERTO"/>
        <s v="OSORIO GUZMAN HECTOR ALONSO"/>
        <s v="OSORIO MOTAVITA GABRIEL HERNANDO"/>
        <s v="OSORIO PAVAS BERNARDO"/>
        <s v="OSORIO SALDARRIAGA DIEGO LEON"/>
        <s v="OSPINA BETANCUR JORGE IVAN"/>
        <s v="OSPINA CASTRO ORLANDO ALBERTO"/>
        <s v="OSPINA LOPEZ LINA MARIA"/>
        <s v="OSPINA VELASQUEZ JULIANA"/>
        <s v="OSSA GALLEGO LUIS FERNANDO"/>
        <s v="PACHECO SANCHEZ LUIS MIGUEL"/>
        <s v="PALACIO JOHN WALTER"/>
        <s v="PALACIO JUAN GUILLERMO"/>
        <s v="PALACIO MONSALVE DIEGO ALONSO"/>
        <s v="PALACIOS BERMUDEZ SACARIAS"/>
        <s v="PALACIOS CORDOBA ALEXIS"/>
        <s v="PALACIOS PALACIOS JESSIE JACKSON"/>
        <s v="PALOMEQUE GAMBOA FERNANDO"/>
        <s v="PALOMINO VALDEZ FREDDYS JOSE"/>
        <s v="PANTOJA CERVANTES TOMAS"/>
        <s v="PARDO CARVAJAL CATALINA"/>
        <s v="PARDO SANABRIA JUAN SEBASTIAN"/>
        <s v="PARRA BERMUDEZ JOHN JAIRO"/>
        <s v="PARRAGA GONZALEZ RAUL ANDRES                         "/>
        <s v="PATINO GONZALEZ LUIS ARMANDO"/>
        <s v="PEDRAZA ALAIX FABIO ORLANDO"/>
        <s v="PEREA MOSQUERA JESUS DAVILES"/>
        <s v="PEREZ ALVAREZ GLORIA CENET"/>
        <s v="PEREZ ARIAS JOHNNY ANDRES"/>
        <s v="PEREZ BERRIO FULGENCIO"/>
        <s v="PEREZ CARABALLO ANDRES"/>
        <s v="PEREZ MUÑOZ CARLOS ALBERTO"/>
        <s v="PEREZ RODRIGUEZ GLORIA JANNETH"/>
        <s v="PEREZ ZULUAGA ANA CATALINA"/>
        <s v="PINEDA QUINTERO CARLOS MARIO"/>
        <s v="PINILLA CADENA LUIS JAVIER"/>
        <s v="PINZON PINEDA MARIA VERONICA"/>
        <s v="PIZARRO GOMEZ LUZ ASTRID"/>
        <s v="POSADA LOPEZ JUAN DAVID"/>
        <s v="POSADA SALAS FRANCISCO ANDRES"/>
        <s v="POSADA VILLA HERNAN DIOMEDIS"/>
        <s v="PRADO CUADROS GIOVANA CATHERINE"/>
        <s v="PUERTA URIBE JOHN JAIRO"/>
        <s v="QUINCHIA FORONDA CARLOS MARIO"/>
        <s v="QUINTABANI REYES EMI GIULIANA"/>
        <s v="QUINTANA VERA JAIRO"/>
        <s v="QUINTERO RESTREPO JUAN CARLOS"/>
        <s v="QUINTERO ROJAS YORMAN SNEYDER"/>
        <s v="RAMIREZ ESTRADA CARLOS ANDRES"/>
        <s v="RAMIREZ GOMEZ PATRICIA"/>
        <s v="RAMIREZ RUIZ MICHELL YECID"/>
        <s v="RAMIREZ SANCHEZ ALVARO ENRIQUE"/>
        <s v="RAMIREZ SIERRA OSCAR ESTEBAN"/>
        <s v="RAMIREZ VARGAS JOHN WILFER"/>
        <s v="RAMOS RIOS LINA MARCELA"/>
        <s v="REDONDO LARA KARLA JUDITH"/>
        <s v="REINOZO PUENTES LUIS DAVID"/>
        <s v="RENDON RAMIREZ SERGIO ALEJANDRO"/>
        <s v="RESTREPO DUQUE MARTA MARIA"/>
        <s v="RESTREPO HENAO MIGUEL ANGEL"/>
        <s v="RESTREPO PUERTA JOSE BYRON"/>
        <s v="RESTREPO RESTREPO BEATRIZ ELENA"/>
        <s v="RESTREPO VELEZ LUZ MARY"/>
        <s v="RESTREPO VILLEGAS MARA PAOLA"/>
        <s v="RINCON SANTAMARIA DANIEL"/>
        <s v="RIOS GONZALEZ NANCY JANNETH"/>
        <s v="RIVADENEIRA RESTREPO SANTIAGO"/>
        <s v="RIVAS ASPRILLA SIXTO"/>
        <s v="RIVERA PEÑA RAUL ANTONIO"/>
        <s v="RIVILLAS AGUDELO MAURICIO"/>
        <s v="RODAS SUAREZ CARLOS MARIO"/>
        <s v="RODRIGUEZ ALVAREZ FRANCY YENIFER"/>
        <s v="RODRIGUEZ ANGARITA ALINTON"/>
        <s v="RODRIGUEZ ARDILA JOSE EUCLIDES"/>
        <s v="RODRIGUEZ MUÑOZ HILDA JULIETTE"/>
        <s v="RODRIGUEZ RIVERA MANUEL DIMAS"/>
        <s v="RODRIGUEZ RUA EVELIO DE JESUS"/>
        <s v="RODRIGUEZ SERNA LINA MARIA"/>
        <s v="RODRIGUEZ VASQUEZ VICTOR MANUEL"/>
        <s v="ROJAS BERNAL BEATRIZ ELENA"/>
        <s v="ROJAS BETANCOUR MARIA DEL PILAR"/>
        <s v="ROJAS MEJIA GLORIA PATRICIA"/>
        <s v="ROJAS RAMIREZ CARLOS ANDRES"/>
        <s v="ROJAS ROJAS JOSE VICENTE"/>
        <s v="ROJAS ROMERO PEDRO PABLO"/>
        <s v="ROLDAN ZAPATA VICTORIA EUGENIA"/>
        <s v="ROMERO ANAYA BENJAMIN"/>
        <s v="RUIDIAZ RUIDIAZ OSCAR ALFONSO"/>
        <s v="RUIZ CHICA MAURICIO"/>
        <s v="SAAVEDRA RODRIGUEZ KATERIN ISABEL"/>
        <s v="SABOGAL SAAVEDRA SIRLEY"/>
        <s v="SALAMANCA GALINDO ANGIE LORENA"/>
        <s v="SALAS GUTIERREZ SANDRA MILENA"/>
        <s v="SALAS HIGUITA JAIME ANTONIO"/>
        <s v="SALAS HIGUITA JOSE ELEAZAR"/>
        <s v="SALAS HIGUITA JOSE IGNACIO"/>
        <s v="SALAZAR ALZATE MONICA MARIA"/>
        <s v="SALAZAR SALAZAR JUAN PABLO"/>
        <s v="SALDARRIAGA MONSALVE MARITZA"/>
        <s v="SALGADO GONZALEZ ANA FAEL"/>
        <s v="SALVATIERRA FIGUEROA MARCO ANTONIO"/>
        <s v="SANCHEZ BERRIO JAIRO ABRAHAM"/>
        <s v="SANCHEZ CHAVEZ RORAIMA ISABEL"/>
        <s v="SANCHEZ HOYOS JUAN GABRIEL"/>
        <s v="SANCHEZ MARULANDA UBEIMAR"/>
        <s v="SANCHEZ ZULUAGA JUAN DAVID"/>
        <s v="SANIN SALDARRIAGA GABRIEL MARIO"/>
        <s v="SANMARTIN ALVAREZ XIMENA"/>
        <s v="SANTANDER GARIBELLO ROBERTO ANDRES"/>
        <s v="SEPULVEDA  CARLOS ENRIQUE"/>
        <s v="SEPULVEDA OSPINA HARRISON"/>
        <s v="SEPULVEDA POMARES CARLOS ALBERTO"/>
        <s v="SERNA MARTINEZ APOLONIDES"/>
        <s v="SIERRA OSORIO CAMILO"/>
        <s v="SIERRA PELAEZ ANGELA MARIA"/>
        <s v="SOLARTE BOLANOS CAROLINA"/>
        <s v="SOLERA ORTEGA JUAN FARID"/>
        <s v="SOLORZANO GARCES ALEJANDRA MARIA"/>
        <s v="SOTO GOMEZ FERNANDO AUGUSTO"/>
        <s v="SOTO GUAPACHA KELLY JHOANA"/>
        <s v="SUAREZ CORREA JAVIER"/>
        <s v="SUAREZ GONZALEZ MARIA XIMENA"/>
        <s v="SUAREZ MARTINEZ MARGARITA MARIA"/>
        <s v="SUAREZ MONTOYA OMAR DARIO"/>
        <s v="SUAREZ VARGAS HEMBERTH"/>
        <s v="SUCERQUIA JARAMILLO OSCAR DARIO"/>
        <s v="TABARES SALDARRIAGA JUAN FERNANDO"/>
        <s v="TABORDA GUTIERREZ SERGIO ANDRES"/>
        <s v="TAMAYO CARDONA NORBEY AUGUSTO"/>
        <s v="TARAZONA PEDROZA OLGA LUCIA"/>
        <s v="TARRA ESPINOSA NILSON EDUARDO"/>
        <s v="TEHERAN CHARRASQUIEL HEILER ENRIQUE"/>
        <s v="TEJADA ISAZA WILSON ANTONIO"/>
        <s v="TEJADA TORRES GIOVANY"/>
        <s v="TILANO SANCHEZ GERARDO DE JESUS"/>
        <s v="TILANO USUGA LILA MILENA"/>
        <s v="TORO GUTIERREZ PABLO"/>
        <s v="TORRES GOMEZ LIDA MARCELA"/>
        <s v="TORRES LOPEZ JADER ANTONIO"/>
        <s v="TORRES PATINO MANUEL SALVADOR"/>
        <s v="TORRES PEÑA EDWIN RAFAEL"/>
        <s v="TRUJILLO BARRERA CLAUDIA CECILIA"/>
        <s v="TRUJILLO BOTERO TOMAS"/>
        <s v="TUBERQUIA SILVA EDWIN DAVID"/>
        <s v="URANGO HERNANDEZ ESNEIDER"/>
        <s v="URIBE CARDONA FELIPE"/>
        <s v="URIBE FIGUEROA SANTIAGO"/>
        <s v="URIBE HERRERA MATEO"/>
        <s v="URREGO PUERTA SARA"/>
        <s v="USAGA MORENO ISNARDO ANTONIO"/>
        <s v="USUGA ESPINOSA JORGE DARIO"/>
        <s v="USUGA VELASQUEZ HECTOR ADRIAN"/>
        <s v="VAHOS LONDONO CRISTIAN STIVEN"/>
        <s v="VALENCIA BALLESTEROS PABLO EMILIO"/>
        <s v="VALENCIA HERNANDEZ DIANA PATRICIA"/>
        <s v="VALENCIA IBARRA GLORIA PATRICIA"/>
        <s v="VALENCIA ISAZA VICTOR ANDRES"/>
        <s v="VALENCIA MEJIA ANDRES FELIPE"/>
        <s v="VANEGAS TALERO OMAR EFREN"/>
        <s v="VARGAS CIFUENTES LUIS CARLOS"/>
        <s v="VARGAS GARCIA LUIS FERNANDO"/>
        <s v="VASQUEZ ANIBAL DE JESUS"/>
        <s v="VASQUEZ TAMAYO ADRIANA LUCIA"/>
        <s v="VASQUEZ TORRES FERNANDO ELIAS"/>
        <s v="VELASQUEZ MONTOYA MARCO NAEL"/>
        <s v="VELASQUEZ OSORIO JORGE ENRIQUE"/>
        <s v="VELASQUEZ OSORIO JUAN CARLOS"/>
        <s v="VELEZ MONTOYA JUAN DIEGO"/>
        <s v="VELEZ RAMIREZ LUIS BERNARDO"/>
        <s v="VELEZ RIVERA ANY JULIETH"/>
        <s v="VELILLA AGUDELO BEATRIZ ELENA"/>
        <s v="VERA OLAYA LAURA MARCELA"/>
        <s v="VERGARA GARCIA JAIME ALBERTO"/>
        <s v="VERGARA LEGUIZAMON JOHANA ANDREA"/>
        <s v="VIDAL PULGARIN IVAN DE JESUS"/>
        <s v="VIDAL TERAN PEDRO LUIS"/>
        <s v="VILLA BEDOYA MARLON DAVID"/>
        <s v="VILLACREZ RAMIREZ CARLOS HERNANDO"/>
        <s v="VILLANEDA BEJARANO LUIS FERNANDO"/>
        <s v="VILLEGAS CASTANO EDWIN ANDRES"/>
        <s v="VIVAS MOSQUERA JADISON"/>
        <s v="YAMHURE GIRALDO ANDRES"/>
        <s v="YARCE GUAPACHA HAROLD STEVEN"/>
        <s v="YEPES CALLEJAS JUAN CARLOS"/>
        <s v="YEPES ZAPATA MAURICIO"/>
        <s v="ZAMBRANO TORO LUIS HUMBERTO"/>
        <s v="ZAPATA CASTAÑO DAVID ARTURO"/>
        <s v="ZAPATA CORREA LLAIR ALBERTO"/>
        <s v="ZAPATA CORREA LUBIN ANTONIO"/>
        <s v="ZAPATA GRACIANO GONZALO ALBERTO"/>
        <s v="ZAPATA JIMENEZ RUBEN DARIO"/>
        <s v="ZAPATA MONSALVE LUIS DANIEL"/>
        <s v="ZAPATA PALACIO CHRISTIAN ORLANDO"/>
        <s v="ZAPATA PATINO FERNANDO"/>
        <s v="ZAPATA PEREZ JULIAN"/>
        <s v="ZAPATA RADA WILDER ALEJANDRO"/>
        <s v="ZULUAGA PALACIO MARIA CRISTINA"/>
        <s v="ZUNIGA PUELLO ELQUIN"/>
        <s v="ZUÑIGA PUELLO LIBIENSO"/>
        <s v="DEPARTAMENTO DE ANTIOQUIA"/>
        <s v="DIRECCION DE IMPTOS Y ADUANAS NACIONALES"/>
        <s v="MUNICIPIO DE GIRARDOTA"/>
        <s v="MUNICIPIO DE MEDELLIN"/>
        <s v="MUNICIPIO DE RIONEGRO"/>
        <s v="MUNICIPIO DE SABANETA"/>
        <s v="SUPERINTENDENCIA DE SOCIEDADES"/>
        <s v="BANCO AV VILLAS"/>
        <s v="BANCO CAJA SOCIAL BCSC"/>
        <s v="BANCO COLPATRIA"/>
        <s v="BANCO CORPBANCA COLOMBIA S A"/>
        <s v="BANCO DAVIVIENDA SA"/>
        <s v="BANCO DE BOGOTA SA"/>
        <s v="BANCO DE OCCIDENTE SA"/>
        <s v="BANCO GNB SUDAMERIS SA"/>
        <s v="BANCO POPULAR SA"/>
        <s v="BANCOLOMBIA SA"/>
        <s v="A VELEZ U Y CIA DEPOSITOS MIRANDA LTDA"/>
        <s v="A Y CH CONSTRUCCIONES SAS"/>
        <s v="A1 EQUIPOS SAS"/>
        <s v="ABACO SOLUCIONES CONSTRUCTIVAS SAS"/>
        <s v="ACABADOS ALTAPISOS INVERSIONES LTDA"/>
        <s v="ACCESORIOS MODULARES PARA LA CONSTRUCCION LTDA"/>
        <s v="ACCESORIOS TECNICOS PARA CONCRETO S EN C"/>
        <s v="ACCESORIOS Y SISTEMAS SA"/>
        <s v="ACCESORIOS Y VALVULAS APOLO SAS"/>
        <s v="ACEROS TURIA DE COLOMBIA SAS"/>
        <s v="ACOBEC SAS "/>
        <s v="ACUATUBOS SA"/>
        <s v="ACUSTICA TECNICA ACUSTEC DE COLOMBIA SA"/>
        <s v="AD CONSTRUCCIONES SAS"/>
        <s v="ADITIVOS DE INDUSTRIA Y CONSTRUCCION LTDA"/>
        <s v="ADTECO SAS"/>
        <s v="AE PINTURA Y CONSTRUCCION SAS"/>
        <s v="AIM LTDA  "/>
        <s v="AIRE ANDINO DE COLOMBIA S A S"/>
        <s v="AKVO SAS "/>
        <s v="ALARI S A EN REORGANIZACION"/>
        <s v="ALARMAR LIMITADA"/>
        <s v="ALDECCO SAS"/>
        <s v="ALFAGRES SA"/>
        <s v="ALFONSO URIBE S Y CIA S A"/>
        <s v="ALIADO ESTRATEGICO CONSULTORES LEGALES S.A.S."/>
        <s v="ALMACEN EL ARQUITECTO SAS"/>
        <s v="ALMACEN PANAMERICANO SA"/>
        <s v="ALMACEN RODAMIENTOS SA"/>
        <s v="ALMACEN SANITARIO EJE CAFETERO SAS"/>
        <s v="ALMACEN VULCANO SAS"/>
        <s v="ALMACENES E INDUSTRIAS ROCA SA"/>
        <s v="ALMAQUINAR ELECTROMECANICA SAS"/>
        <s v="ALQUILER DE FORMALETA Y EQUIPOS S A S"/>
        <s v="ALQUILERES &amp; CONSTRUCTORES ADERCO LTDA"/>
        <s v="ALTEC TECHNOLOGY S.A.S"/>
        <s v="ALTOS SOFTWARE LTDA"/>
        <s v="ALUMINIOS Y FACHADAS ANTIOQUIA SAS"/>
        <s v="ALVAREZ ZAPATA RAUL EDUARDO"/>
        <s v="AM INFRAVIAL SAS"/>
        <s v="AMBIENTE AZUL SAS"/>
        <s v="AMBITO LABORAL CONSULTORES SAS"/>
        <s v="ANCLAJES M.V. SAS"/>
        <s v="ANDRES MORALES ZAMBRANO E.U"/>
        <s v="ANTISOLAR ALEMANA SAS"/>
        <s v="APB ACABADOS CONSTRUCCIONES SAS"/>
        <s v="APONTE CASTRO CARLOSMAN"/>
        <s v="AQSTICA SAS"/>
        <s v="ARAL CONSULTORES Y ASESORES SAS"/>
        <s v="ARANGO RESTREPO TOBIAS DE JESUS"/>
        <s v="ARBELAEZ SERNA GUILLERMO"/>
        <s v="ARCE INGENIERIA DEL EJE SAS"/>
        <s v="ARCILLAS DE COLOMBIA SA"/>
        <s v="ARDILA VILLEGAS NATALIA"/>
        <s v="ARIAS ESCOBAR  JUAN RAUL"/>
        <s v="ARMETALES S.A"/>
        <s v="ARQUITECTURA MAS VERDE SAS"/>
        <s v="ARQUITOP LTDA"/>
        <s v="ASEPARTES S.A.S."/>
        <s v="ASERRIO DE PIEDRA Y MARMOL SAS"/>
        <s v="ASERRIO SAN IGNACIO LTDA"/>
        <s v="ASESORIAS BOTERO PELAEZ SA"/>
        <s v="ASESORIAS Y SERVICIOS EN SEGURIDAD VIAL S.A.S."/>
        <s v="ASISTENCIA TECNOLOGICA INTEGRADA S A AINT SA"/>
        <s v="ASOCIACION CENTRO DE ESTUDIOS TRIBUTARIOS DE ANTIOQUIA"/>
        <s v="ASOCIACION COLOMBIANA DE PRODUCTORES DE CONC"/>
        <s v="ASOCIACION TECNICA COMERCIAL E INDUSTRIAL SA"/>
        <s v="ASTER INGENIEIA SAS"/>
        <s v="ASTEROIDES Y METEORITOS SAS"/>
        <s v="ATLAS COPCO COLOMBIA LTDA"/>
        <s v="AUTO PLOTTER Y CIA LTDA"/>
        <s v="AUTOGRUAS DE ANTIOQUIA SAS"/>
        <s v="AVG ASEO DE OBRAS CIVILES SAS"/>
        <s v="BANDAS Y CORREAS LUFELO SAS"/>
        <s v="BANQUEZ CABARCAS CONSTRUCCIONES SAS"/>
        <s v="BASES Y SOPORTES PARA TV LIMITADA"/>
        <s v="BENAVIDES SERVICIOS SAS"/>
        <s v="BERMUDEZ BELLO BLANCA YOLANDA"/>
        <s v="BESCO COLOMBIA SAS"/>
        <s v="BF PUBLICIDAD EXTERIOR SAS"/>
        <s v="BIOHIGIENICA LTDA"/>
        <s v="BIOINVERSIONES SA"/>
        <s v="BLANCO RENGIFO ABOGADOS SAS"/>
        <s v="BOCANUMENTH CASTANO SAS"/>
        <s v="BOTERO &amp; WALKER ASOCIADOS SAS"/>
        <s v="BOTERO IBANEZ Y CIA LTDA"/>
        <s v="BOX INDUSTRIAL DESIGN S A S"/>
        <s v="BRAND  MARLENE"/>
        <s v="BRAND HENAO GUSTAVO ADOLFO"/>
        <s v="BUITRAGO JARAMILLO ANDRES FELIPE"/>
        <s v="BYB CONSTRUCCIONES Y OBRAS CIVILES SAS"/>
        <s v="C A  ARRENDAMIENTO DE EQUIPOS SAS"/>
        <s v="C2A CONSTRUCCIONES SAS"/>
        <s v="CABLES DE ENERGIA Y DE TELECOMUNICACIONES S A"/>
        <s v="CABRERA VARGAS ALVARO ALBERTO"/>
        <s v="CADAVIDRIOS SAS"/>
        <s v="CADENAS Y COMPLEMENTOS SAS"/>
        <s v="CAICEDO HIDALGO LUIS FRANCISCO"/>
        <s v="CALORCOL SAS"/>
        <s v="CALZASOLUCIONES SAS"/>
        <s v="CAMARA COLOMBIANA DE LA INFRAESTRUCTURA SECCANTIOQUIA"/>
        <s v="CAMARA REGIONAL DE LA CONTRUCCION DE BOGOTA Y CMARCA"/>
        <s v="CAMPUZANO BARRIGA ALEJANDRO"/>
        <s v="CANADIAN PVC SAS"/>
        <s v="CANTERA SANTA RITA SA"/>
        <s v="CAPUTI Y VIEIRA SAS"/>
        <s v="CARPINTERIA Y FORMALETAS PINO ARBOLEDA SAS"/>
        <s v="CARSOF SOLUCIONES DIGITALES LTDA"/>
        <s v="CASA FERRETERA SA"/>
        <s v="CASA SANA SAS"/>
        <s v="CASAL ASOCIADOS S.A.S."/>
        <s v="CASTANEDA MUNOZ NELSON GILBERTO"/>
        <s v="CASTRO MIRAMAR CONSTRUCCIONES SAS"/>
        <s v="CATA AYALA JARAMILLO S EN C"/>
        <s v="CAUCHOS ESPECIALES MALACA S A S"/>
        <s v="CCI  MARKETPLACE  SA"/>
        <s v="CDEM Y CDEB SA"/>
        <s v="CEMENTOS ARGOS SA"/>
        <s v="CEMEX COLOMBIA SA"/>
        <s v="CENOR SAS"/>
        <s v="CENTRAL DE HIERROS LTDA"/>
        <s v="CENTRALQUIPOS SA"/>
        <s v="CENTRO DE PRODUCTOS INDUSTRIALES SALDARRIAGA Y CIA SAS"/>
        <s v="CERRAMIENTOS ARQUITECTONICOS SA"/>
        <s v="CERRAMIENTOS CONSTRUCTIVOS SA"/>
        <s v="CHIQUIZA TOPOGRAFO SAS"/>
        <s v="CI INGENIERIA EN MONTAJES MILTORNILLOS SAS"/>
        <s v="CIELOS Y MUROS SAS"/>
        <s v="CIELOTEK DIVITEK SA"/>
        <s v="CIFUENTES CASTILLO JOSE EUDORO"/>
        <s v="CIMBRADOS SA"/>
        <s v="CIPARCOL SAS"/>
        <s v="CIVIL TOPO SOLUCIONES EN INGENIERIA S A S"/>
        <s v="CLS CONSTRULEAN MANAGEMENT SUPERVISION SAS"/>
        <s v="CM COMMERCIAL MANAGEMENT SAS"/>
        <s v="CM PACHON INGENIERIA ESPECIALIZADA S A S"/>
        <s v="CNC INOXI IDEAS SAS"/>
        <s v="COLMAN OBRAS CIVILES SAS"/>
        <s v="COMCENTRAL DE PLASTICOS Y SENAL SAS"/>
        <s v="COMERCIAL DE EMPAQUES Y PAPELES SAS"/>
        <s v="COMERCIAL Y SERVICIOS LARCO BOGOTA SAS"/>
        <s v="COMERCIAL Y SERVICIOS SAS"/>
        <s v="COMERCIALIZACION Y PREFABRICACION COLOMBIA SAS"/>
        <s v="COMERCIALIZADORA DE REPUESTOS TCO SAS"/>
        <s v="COMERCIALIZADORA PUNTO INDUSTRIAL Y AGROPECUARIO SAS"/>
        <s v="COMERCIALIZADORA Y FERRETERIA J V INDUSTRIAL SAS"/>
        <s v="COMPANIA ASEGURADORA DE FIANZAS"/>
        <s v="COMPANIA DE INGENIEROS MECANICOS Y CIVILES LTDA"/>
        <s v="COMPANIA GLOBAL DE PINTURAS SA"/>
        <s v="COMPANIA PAPELERA NACIONAL SAS"/>
        <s v="COMPANIA SURAMERICANA DE SEGUROS SA"/>
        <s v="COMUNICACION CELULAR SA"/>
        <s v="CONALQUIPO SAS"/>
        <s v="CONCRE ACERO SAS"/>
        <s v="CONCRE LLANTAS SAS"/>
        <s v="CONCRELAB LTDA"/>
        <s v="CONCRESAB SAS"/>
        <s v="CONCRESERVICIOS LTDA"/>
        <s v="CONCRETOS ASFALTICOS DE COLOMBIA S A"/>
        <s v="CONCRETOS ESTAMPADOS EN PISOS Y PAREDES SAS"/>
        <s v="CONCRETOS Y ASFALTOS SA"/>
        <s v="CONCRETOS Y DISENOS - CONCREDISENOS S.A.S."/>
        <s v="CONCRETOS Y PISOS S A"/>
        <s v="CONEQUIPOS Y MAQUINARIA SAS"/>
        <s v="CONHYDRA SA   ESP"/>
        <s v="CONINGENIO SAS"/>
        <s v="CONIX SAS"/>
        <s v="CONJUNTO DE USO MIXTO URBANIZACION CASA DE VERANO"/>
        <s v="CONSERFACHADAS SAS"/>
        <s v="CONSORCIO ABG CONSTRUCCIONES"/>
        <s v="CONSORCIO ACM ALEJANDRIA"/>
        <s v="CONSORCIO PMT 1026"/>
        <s v="CONSORCIO TRIPLEA RIONEGRO"/>
        <s v="CONSTRU JUM SAS"/>
        <s v="CONSTRUAGRO S EN C"/>
        <s v="CONSTRUALIGERADOS DE COLOMBIA SAS"/>
        <s v="CONSTRUCCIONES CARDONA MW SAS"/>
        <s v="CONSTRUCCIONES CARMONA"/>
        <s v="CONSTRUCCIONES CIVILARQ S.A.S."/>
        <s v="CONSTRUCCIONES CONSTRUCOL SAS"/>
        <s v="CONSTRUCCIONES DYT SAS"/>
        <s v="CONSTRUCCIONES E INFRAESTRUCTURAS FG SAS"/>
        <s v="CONSTRUCCIONES EL CONDOR SA"/>
        <s v="CONSTRUCCIONES ENCISO S.A.S"/>
        <s v="CONSTRUCCIONES GERONSA COLOMBIA SAS"/>
        <s v="CONSTRUCCIONES HDR EU"/>
        <s v="CONSTRUCCIONES INTEGRALES MYQ SAS"/>
        <s v="CONSTRUCCIONES J.A. VARGAS SAS"/>
        <s v="CONSTRUCCIONES JAIME ALBERTO GOMEZ SAS"/>
        <s v="CONSTRUCCIONES JJCOLORADO SAS"/>
        <s v="CONSTRUCCIONES JOSE Y FELIPE SAS"/>
        <s v="CONSTRUCCIONES MANTILLA E.U."/>
        <s v="CONSTRUCCIONES NAC SAS"/>
        <s v="CONSTRUCCIONES PAGUANA SAS"/>
        <s v="CONSTRUCCIONES RICARDO CARO SAS"/>
        <s v="CONSTRUCCIONES ROBLEDO SAS"/>
        <s v="CONSTRUCCIONES Y MANTENIMIENTOS PESSUTY SAS"/>
        <s v="CONSTRUCCIONES Y MONTAJES ELECTRICOS DE COLOMBIA SAS"/>
        <s v="CONSTRUCCIONES Y OBRAS CIVILES VALDERRAMA S A S"/>
        <s v="CONSTRUCTORA IBC SAS"/>
        <s v="CONSTRUCTORA LHS SA"/>
        <s v="CONSTRUCTORA SAN BLASS SAS"/>
        <s v="CONSTRUCTORA SUBA SA"/>
        <s v="CONSTRUIMOS BENEFICIOS SAS  "/>
        <s v="CONSTRUPROCOL SAS"/>
        <s v="CONSTUCTORA EYD SIN LIMITES SAS"/>
        <s v="CONSULTAR INTERNACIONAL SAS"/>
        <s v="CONTI CONSTRUCCION Y INGENIERIA S A S C I"/>
        <s v="CONTROLES Y AUTOMATIZACION SAS"/>
        <s v="CONVEL SAS"/>
        <s v="CONYCO SAS"/>
        <s v="COONALREY SAS"/>
        <s v="COORDINADORA MERCANTIL SA"/>
        <s v="CORDOBA PINO CARLOS"/>
        <s v="CORPACERO SA"/>
        <s v="CORPHOTELES LTDA"/>
        <s v="CORPORACION COUNTRY CLUB EJECUTIVOS"/>
        <s v="CORPORACION LONJA DE PROPIEDAD RAIZ DE MED"/>
        <s v="CORPORACION MERCEDITAS"/>
        <s v="CORTES ROJAS JULIAN ANDRES"/>
        <s v="CROWE HORWATH CO SA"/>
        <s v="D QS SAS"/>
        <s v="D&amp;M SERVICIOS SAS"/>
        <s v="DAFEZA INGENIERIA Y CONSTRUCCIONES SAS"/>
        <s v="DAFICONSTRUCCIONES SAS"/>
        <s v="DAMIS S A"/>
        <s v="DAVILA  CARMONA RICARDO DE JESUS"/>
        <s v="DECOBLOCK"/>
        <s v="DEMOLICIONES GIRALDO GIRALDO SAS"/>
        <s v="DEMOVICOL SAS"/>
        <s v="DEPOSITO Y ASERRIO DE MADERAS EL TITAN No 2 SAS"/>
        <s v="DEPOSITOS DE MADERAS JMG SAS"/>
        <s v="DIAGNOSTICENTRO DIESEL LA MONTANA SAS"/>
        <s v="DIAMANTBEC LTDA"/>
        <s v="DIAZ URIBE RODRIGO RUY"/>
        <s v="DIMETRON SAS"/>
        <s v="DINEZ INGENIERIA SAS"/>
        <s v="DISENO Y CONSULTORIA ESTRUCTUAL SAS"/>
        <s v="DISENOS URBANOS LTDA  "/>
        <s v="DISPETROCOM LTDA"/>
        <s v="DISTRIBUIDORA ALIANZA LTDA"/>
        <s v="DISTRIBUIDORA ELECTROVIDRIOS SA"/>
        <s v="DISTRIBUIDORA JORGE MARIO URIBE G SA"/>
        <s v="DISTRISEGURIDAD SERVICIOS Y ACCESORIOS SAS"/>
        <s v="DISTRIVALLES SA"/>
        <s v="DONDE ADQUIRIR VIVIENDA SAS"/>
        <s v="DOTACIONES BLUE MARLIN SAS"/>
        <s v="DOTACIONES Y MADERAS EU"/>
        <s v="DOTACIONES Y SUMINISTROS M y O SAS"/>
        <s v="DRONETOP SAS"/>
        <s v="DRYWALL DISENO Y CONSTRUCCIONES LIVIANAS SAS"/>
        <s v="DRYWALL SUPPLY SAS"/>
        <s v="DUARTE ANGARITA INGENIERIA S A S"/>
        <s v="DUARTE MOSQUERA HUBER"/>
        <s v="DUBILT SAS"/>
        <s v="DURATA SAS"/>
        <s v="DURMAN COLOMBIA SAS"/>
        <s v="DW DE COLOMBIA S.A.S."/>
        <s v="E Y P SOLUCIONES SAS"/>
        <s v="E Y R ESPINOSA Y RESTREPO S A"/>
        <s v="EBINGEL SAS"/>
        <s v="ECHEVERRY  CASTRILLON LIBARDO LEON"/>
        <s v="ECOLOGISTICA SAS"/>
        <s v="ECOTECH INGENIERIA SAS "/>
        <s v="EDATEL SA "/>
        <s v="EDGAR HIDALGO CONSTRUCCIONES SAS"/>
        <s v="EDIFICIO CENTRO SANTILLANA P. H"/>
        <s v="EDITORA URBANA LTDA"/>
        <s v="ELECTRICAS DE MEDELLIN COMERCIAL SA"/>
        <s v="ELECTRICAS DE MEDELLIN INGENIERIA Y SERVICIOS SA"/>
        <s v="ELECTRO HIDRAULICA S A"/>
        <s v="ELECTRO INGENIERIAS UPEGUI SAS"/>
        <s v="ELEMENTO ARQUITECTONICO SAS"/>
        <s v="EMGH CONSTRUCCIONES SAS"/>
        <s v="EMPAQUETADURAS Y EMPAQUES SA"/>
        <s v="EMPRESA COLOMBIANA DE CABLES S A"/>
        <s v="EN ALGUN LUGAR SAS"/>
        <s v="ENERGY FOR RENT SAS"/>
        <s v="EQUIEMET SA"/>
        <s v="EQUIPOS AVILA SAS"/>
        <s v="EQUIPOS DE GEOTECNIA Y OBRAS DE INGENIERIA SAS"/>
        <s v="EQUIPOS GLEASON SA"/>
        <s v="EQUIPOS Y EQUIPOS LTDA"/>
        <s v="EQUIPOS Y VIAS SAS"/>
        <s v="EQUIRAV S.A.S"/>
        <s v="EQUITEK INGENIERIA LIMITADA"/>
        <s v="ERGOS COLLECTION SA"/>
        <s v="ESCALA UNO EN UNO SAS"/>
        <s v="ESCOBAR CONSTRUCTORES SAS"/>
        <s v="ESPECIALIDADES TECNICAS INDUSTRIALES SAS"/>
        <s v="ESPEJOS TALIA SAS"/>
        <s v="ESPINOSA CAICEDO HUGO"/>
        <s v="ESPINOSA NINO NESTOR ANIBAL"/>
        <s v="ESTRATEGIAS DOCUMENTALES S A S"/>
        <s v="ESTRATOGIA SAS"/>
        <s v="ESTRUCTURAS CHARRY S A S"/>
        <s v="ESTRUCTURAS JH CONSTRUCCIONES SAS"/>
        <s v="ESTRUCTURAS METALICAS ALZATE SAS"/>
        <s v="ESTRUCTURAS METALICAS CASTILLO S.A.S"/>
        <s v="ESTRUCTURAS METALICAS E INGENIERIA DE COLOMBIA S.A.S."/>
        <s v="ESTRUCTURAS Y CONSTRUCCIONES ESPINOSA Y CIA SCA"/>
        <s v="ESTRUCTURAS Y CONSTRUCCIONES PINO ALVAREZ SAS"/>
        <s v="ESTUCOS Y ACABADOS JR SAS"/>
        <s v="ESTUDIOS TOPOGRAFICOS JG LTDA"/>
        <s v="ESTYMA SA"/>
        <s v="EXCAVACIONES Y TRANSPORTES ARANGO SAS"/>
        <s v="EXCAVAR AM SAS"/>
        <s v="EXPERTOS SEGURIDAD LTDA"/>
        <s v="FABRICA DE CALZADO 70 SA"/>
        <s v="FACELCO SAS"/>
        <s v="FAMOC DEPANEL SA"/>
        <s v="FELOT SA"/>
        <s v="FERNANDEZ Y CIA SA"/>
        <s v="FERREINOX LTDA"/>
        <s v="FERRETERIA BRAND LTDA"/>
        <s v="FERRETERIA FERROVALVULAS SAS"/>
        <s v="FERRETERIA METROPOLIS SAS"/>
        <s v="FERRETERIA SS LTDA"/>
        <s v="FERRETERIA TECNICA SA"/>
        <s v="FERRETERIA UNICA SAS"/>
        <s v="FERRICA SAS"/>
        <s v="FIBRAS BITUMEN Y POLIESTER INTERNATIONAL TRADING SAS"/>
        <s v="FIBRIT S A"/>
        <s v="FIJACIONES Y ANCLAJES MEDELLIN SAS"/>
        <s v="FILTROS Y HERRAMIENTAS SAS FILHER SAS"/>
        <s v="FIRESTOP DE COLOMBIA SAS"/>
        <s v="FIZA S A S"/>
        <s v="FLEISCHMANN COLOMBIA SAS"/>
        <s v="FLEXA INGENIERIA Y REPRESENTACIONES SA"/>
        <s v="FONNSA EMPRESA UNIPERSONAL"/>
        <s v="FONNSA INGENIERIA S.A.S."/>
        <s v="FORMADERAS Y CASETONES WP SAS"/>
        <s v="FOSTER INGENIERIA LTDA"/>
        <s v="FRANKO ARQUITECTURA Y CONSTRUCCION SAS"/>
        <s v="FUNDAEQUIPOS S.A.S."/>
        <s v="FV INGENIERIA ELECTRICA Y COMUNICACIONES S.A.S"/>
        <s v="GAIA TELCOM SUCURSAL COLOMBIA"/>
        <s v="GALLO MEDINA ABOGADOS ASOCIADOS LTDA"/>
        <s v="GARCES PELAEZ LILIANA MARIA"/>
        <s v="GARCIA MOBILIARIOS SAS"/>
        <s v="GAVIRIA CONSTRUCCIONES METALICAS SAS"/>
        <s v="GB CONSTRUCCIONES SAS"/>
        <s v="GCON ARQUITECTOS Y INGENIEROS SAS"/>
        <s v="GEINCAL SAS"/>
        <s v="GENERAL DE EQUIPOS DE COLOMBIA SA"/>
        <s v="GEOEXCAVACIONES Y MAQUINAS SAS"/>
        <s v="GEOMATRIX SAS"/>
        <s v="GEOTECNIA Y CIMENTACIONES SA"/>
        <s v="GISAICO  SA"/>
        <s v="GLOBAL REJILLAS S A S"/>
        <s v="GMG CONSTRUCCIONES CIVILES ESTRUCTURAS Y MONTAJES S.A.S"/>
        <s v="GOMEZ ARBOLEDA FRIO AIRE SAS"/>
        <s v="GOMEZ GIRALDO EVER MAURICIO"/>
        <s v="GOMEZ MARTINEZ JOSE ANTONIO"/>
        <s v="GOMEZ MORALES SAMUEL"/>
        <s v="GOMEZ TORRES JAIME ALBERTO"/>
        <s v="GOMEZ VASQUEZ  VICTOR RAUL"/>
        <s v="GONZALEZ CAMARGO STEFANI ANDREA"/>
        <s v="GONZALEZ DE GUEVARA MARY"/>
        <s v="GONZALEZ GALLON CATALINA"/>
        <s v="GRAJALES RIOS LUCAS"/>
        <s v="GRAMARTE S A S"/>
        <s v="GREEN BUILDING CONSULTING GROUP S EMPRESA MULTINACIONAL ANDINA"/>
        <s v="GRICOL S A"/>
        <s v="GROSSICH VANEGAS JOHN PETER"/>
        <s v="GRUAS Y CAMABAJAS NP SAS"/>
        <s v="GRUPO  SAN PIO SAS"/>
        <s v="GRUPO RISK MANAGEMENT SAS"/>
        <s v="GUIMAR SEGURIDAD INDUSTRIAL SAS"/>
        <s v="GUZMAN RAMIREZ CARLOS MARIO"/>
        <s v="HA OBRAS CIVILES SAS"/>
        <s v="HECATEC LTDA"/>
        <s v="HERRERA YEPES HERNAN JAIME"/>
        <s v="HIDROOBRAS SA"/>
        <s v="HIDROSANITARIAS SO SAS"/>
        <s v="HIDROSISTEMAS GIL SAS"/>
        <s v="HOLCIM COLOMBIA SA"/>
        <s v="HOTELES ESTELAR S A"/>
        <s v="HOTELES MS SAS"/>
        <s v="HUERTAS OSPINA JUAN PABLO"/>
        <s v="HYDRO TEC SOLUCIONES HIDRAULICAS LIMITADA"/>
        <s v="HYDROTECH OBRAS CIVILES LTDA"/>
        <s v="I ROJAS CONSTRUCTORA SAS"/>
        <s v="I. H. C SAS INGENIERIA HIDRAULICA Y CIVIL"/>
        <s v="I. R. C. INGENIERIA DE RECONSTRUCCION S. A."/>
        <s v="IBARGUEN ALBORNOZ ELBERT"/>
        <s v="ICMO LIMITADA"/>
        <s v="IDEAS CIVILES SA"/>
        <s v="IMOCOM SA"/>
        <s v="IMPARK S A S"/>
        <s v="IMPODISNAL LTDA"/>
        <s v="IMPORTADORA MEGAEQUIPOS S.A.S."/>
        <s v="IMRECOL SAS"/>
        <s v="IMZ SAS"/>
        <s v="IN RED SAS"/>
        <s v="INBAC LTDA"/>
        <s v="INCOELEC SAS"/>
        <s v="INDURAL SA"/>
        <s v="INDUSTRIAS CRUZ HERMANOS S  A"/>
        <s v="INDUSTRIAS DE ALUMINIO ARQUITECTONICO Y VENTANERIA SA"/>
        <s v="INDUSTRIAS DEL HIERRO SA"/>
        <s v="INDUSTRIAS EL COE S.A.S"/>
        <s v="INDUSTRIAS HACEB SA"/>
        <s v="INDUSTRIAS RI J SAS"/>
        <s v="INDUSTRIAS V8 SAS"/>
        <s v="INFRAESTRUCTURA Y VIVIENDA SA"/>
        <s v="INGEAR PROYECTOS SAS"/>
        <s v="INGECONCRETO SAS"/>
        <s v="INGENIERIA 3D S.A.S"/>
        <s v="INGENIERIA AMBIENTAL Y SANITARIA DE COLOMBIA -IASCOL LTDA"/>
        <s v="INGENIERIA BONILLA GONZALEZ LIMITADA INGEBOMU LTDA"/>
        <s v="INGENIERIA DE AVANZADA GROUP SAS"/>
        <s v="INGENIERIA EN CONDUCCION DE FLUIDOS FLUICON LTDA"/>
        <s v="INGENIERIA UTIL LIMITADA"/>
        <s v="INGENIERIA Y MONTAJES ELECTROMECANICOS S A"/>
        <s v="INGENIERIAS CONSTRUCTORAS CONSTRUIMOS SAS"/>
        <s v="INGENIEROS G F S A S "/>
        <s v="INGENIEROS MECANICOS ASOCIADOS SA"/>
        <s v="INMUNIZADORA DE MADERA DE OCCIDENTE SA"/>
        <s v="INSOS SAS"/>
        <s v="INSTALACIONES FP SAS"/>
        <s v="INSTALACIONES HIDROSANITARIAS CHICA S.A.S."/>
        <s v="INTERNACIONAL FERRETERA SAS"/>
        <s v="INTERNATIONAL ELEVATOR INC"/>
        <s v="INVERPROYECTOS MAGNA SAS"/>
        <s v="INVERSIONES ADOQUIN AR SAS"/>
        <s v="INVERSIONES FAZI BOSTAJANI SAS"/>
        <s v="INVERSIONES IMPRIMA SAS"/>
        <s v="INVERSIONES JORGE GUEVARA S A S"/>
        <s v="INVERSIONES PIZARRO LAVERDE SAS"/>
        <s v="INVERSIONES Y CONSTRUCCIONES DANNY TOBON S.A.S."/>
        <s v="INVERSIONES Y CONSTRUCCIONES RTL SAS"/>
        <s v="IRON MOUNTAIN COLOMBIA SA S"/>
        <s v="ISA VICTORY HOTEL BOUTIQUE S.A.S"/>
        <s v="ISAZA INGENIEROS SAS"/>
        <s v="ISEIN SAS"/>
        <s v="IT Y SECURITY CONSULTORES LTDA"/>
        <s v="IVAN MEJIA BERNAL SAS"/>
        <s v="J V H FERRETERIA LTDA"/>
        <s v="J.J. CANO Y CONSTRUCCIONES S.A.S."/>
        <s v="JC DRYWALL SAS"/>
        <s v="JCV COMPANIA DE CAUCHOS SAS"/>
        <s v="JECSA INGENIERIA Y ACABADOS SAS"/>
        <s v="JJ EDIFICAR SAS"/>
        <s v="JMAV ASOCIADOS SAS  "/>
        <s v="JOINT AND WELDING INGENIEROS LTDA"/>
        <s v="JORGE PADILLA INGENIERIA Y CIA LTDA"/>
        <s v="JOSE TOBAR ARANGO Y CIA LTDA"/>
        <s v="JULIO JAIMES INGENIERIA S A S"/>
        <s v="JURADO  MANTILLA OSCAR"/>
        <s v="JV CONSTRUCCION Y ACABADOS SAS"/>
        <s v="KRINGS COLOMBIA SAS"/>
        <s v="LA CUNA DEL HOGAR SAS"/>
        <s v="LA GALERIA INMOBILIARIA LTDA"/>
        <s v="LA TIENDA DEL TRIPLEX SAS"/>
        <s v="LABORATORIO CLINICO COLMEDICOS IPS SAS"/>
        <s v="LABORATORIOS CONTECON URBAR S.A.S"/>
        <s v="LADRILLERA SAN CRISTOBAL SA"/>
        <s v="LAGOBO DISTRIBUCIONES S.A. L.G.B. S.A."/>
        <s v="LAGUNA DEL CABRERO SAS"/>
        <s v="LAOH CONSTRUCCIONES SAS"/>
        <s v="LAS MALLAS SAS"/>
        <s v="LBB INSTALADORES DE CUBIERTA ESTILO INVERNADERO SAS"/>
        <s v="LITIGIOVIRTUAL PUNTO COM SAS"/>
        <s v="LITOCROMIA LTDA"/>
        <s v="LITOGRAFIA FRANCISCO JARAMILLO V. SAS"/>
        <s v="LOGISTIC PARK SAS"/>
        <s v="LOGISTICA TERRESTRE LIMITADA"/>
        <s v="LONDONO VELEZ GILMA AMPARO"/>
        <s v="LOPE GUARNIZO CESAR"/>
        <s v="LOPEZ GARCIA MARIA ESPERANZA"/>
        <s v="LOPEZ MESA JAIME HUMBERTO"/>
        <s v="LOS VELEZ SAS"/>
        <s v="LR Y BF CONSTRUCTORES SAS"/>
        <s v="LUIS ANCELMO RODRIGUEZ Y CIA LTDA"/>
        <s v="M G M INGENIERIA Y PROYECTOS SA"/>
        <s v="M Y C BARANDAS LTDA"/>
        <s v="MA INGENIEROS CONSTRUCTORES LIMITADA"/>
        <s v="MAAT SOLUCIONES AMBIENTALES S A S"/>
        <s v="MAC SOLUCIONES AMBIENTALES SAS"/>
        <s v="MACCAFERRI DE COLOMBIA LTDA"/>
        <s v="MACROEQUIPOS BOGOTA S.A.S"/>
        <s v="MADERAS DEL TAYRONA SAS"/>
        <s v="MADERATTO MEDELLIN SAS"/>
        <s v="MADRID MUNOZ CARLOS ARTURO"/>
        <s v="MALLA CONSTRUCCIONES SAS"/>
        <s v="MANGUERAS Y SUMINISTROS LTDA"/>
        <s v="MANOSALVA GARCES GUILLERMO DE JESUS"/>
        <s v="MANUFACTURAS DE CEMENTO SA"/>
        <s v="MARCO JAVIER SUAREZ INGENIERIA ESTRUCTURAL SAS"/>
        <s v="MARDEN CONTRUCCIONES SAS"/>
        <s v="MARMOLES Y SERVICIOS SAS"/>
        <s v="MAS CONSTRUCTORES J.S S.A.S."/>
        <s v="MAURICIO CORONADO Y CIA LTDA"/>
        <s v="MAXIASEOS SAS"/>
        <s v="MEDICION VALORACION Y GARANTIA MVG S.A.S"/>
        <s v="MEGAEQUIPOS SA"/>
        <s v="MELEXA S A"/>
        <s v="MENDOZA TORRES ARNALDO VICTOR"/>
        <s v="METAL ACRILATO SA"/>
        <s v="METAL PAIS SAS"/>
        <s v="METALES Y PERFILES SA"/>
        <s v="METALICAS CIVIL SAS"/>
        <s v="METALICAS EL TUNEL LTDA"/>
        <s v="METALICAS JER SAS"/>
        <s v="METALURGICA CONSTRUCEL COLOMBIA SA"/>
        <s v="METANOX JA SAS"/>
        <s v="METRAL STUDIO S.A.S."/>
        <s v="METROPOLI S A"/>
        <s v="MEXICHEM COLOMBIA SAS"/>
        <s v="MILENIO PC LTDA"/>
        <s v="MIR Y DAL CONSTRUCCIONES SAS"/>
        <s v="MJ INGENIEROS SAS"/>
        <s v="MOBIURBA SAS"/>
        <s v="MOJICA ARENAS GUILLERMO ALFONSO"/>
        <s v="MOLINA   VILLAMIL DEICY ROCIO"/>
        <s v="MONTAJES Y MANTENIMIENTOS DE TORRES SAS"/>
        <s v="MORALES  RUIZ RUBEN ANTONIO"/>
        <s v="MORENO MOLINA INGENIEROS LTDA"/>
        <s v="MOSCOSO PINZON OSWALDO ENRIQUE"/>
        <s v="MP DRYWALL Y ACABADOS SAS"/>
        <s v="MUEBLEIDEAS SA"/>
        <s v="MULTIGASES DE ORIENTE LTDA"/>
        <s v="MULTIMEDIOS PLUS S.A.S."/>
        <s v="MUNDO ALIANZA SA"/>
        <s v="MYA EQUIPOS Y SERVICIOS PARA CONSTRUCCION LTDA"/>
        <s v="MYA GROUP CONCRETOS SAS"/>
        <s v="NARANJO ARIAS HOOVER"/>
        <s v="NEMA INGENIERIA SOCIEDAD POR ACCIONES SIMPLIFICADA"/>
        <s v="NETCOM COLOMBIA LTDA"/>
        <s v="NEUMATICA DEL CARIBE SA"/>
        <s v="NIETO RODRIGUEZ ROBERTO"/>
        <s v="NOGOA CUELLAR ARSENIO"/>
        <s v="NOMADA CONTENEDORES DE COLOMBIA LTDA"/>
        <s v="O G COMUNICACION PUBLICITARIA S A S"/>
        <s v="OBIPROSA COLOMBIA SA"/>
        <s v="OBRAJE SAS"/>
        <s v="OBRAS DE INGENIERIA Y URBANISMO SAS"/>
        <s v="OCTAVIO ARREGOCES INGENIERIA SAS"/>
        <s v="OFICOMCO SAS"/>
        <s v="ORCOB SAS"/>
        <s v="ORGANIZACIÓN FERKATIO SAS"/>
        <s v="ORGANIZACION MADERERA PYP S.A.S."/>
        <s v="ORGANIZACIONES EMPRESARIALES ABIEL SAS"/>
        <s v="OS CONCRETOS SAS"/>
        <s v="OSORIO  VALENCIA FRANK EDWARD"/>
        <s v="OSORIO GIRALDO LIBANIEL"/>
        <s v="OSORIO RAMIREZ LUZ AMPARO"/>
        <s v="OSORIO YANCES MARIA DEL CARMEN"/>
        <s v="OSPINA QUINONES LEONARDO"/>
        <s v="OTILIO NICOLAS MORENO BLANCO LIMITADA"/>
        <s v="OXOHOTEL CARTAGENA SAS"/>
        <s v="P Y H INSTALACIONES ELECTRICAS LTDA"/>
        <s v="PAISAJES Y COLORES SAS"/>
        <s v="PALACIOS OSMA GERARDO"/>
        <s v="PALACIOS RAMIREZ ALDEMAR ENRIQUE"/>
        <s v="PALOMINO CLAVIJO VALERIA DEL SOL"/>
        <s v="PANTOJA ROSALES MAGDA"/>
        <s v="PAPELERIA EL CID S.A.S."/>
        <s v="PAPELERIA Y SERVICIOS SAS"/>
        <s v="PAR VISUAL S DE H"/>
        <s v="PATINO GOMEZ LTDA PAGO LTDA"/>
        <s v="PAVIMENTAR SA"/>
        <s v="PELAEZ FREIDEL ARQUITECTOS SAS"/>
        <s v="PELAEZ GARCIA MATEO"/>
        <s v="PERFOTECNICA S A S"/>
        <s v="PERI SAS"/>
        <s v="PERSONAL EXPRESS"/>
        <s v="PINO VARGAS DANIEL ANDRES"/>
        <s v="PINTURAS BELTRAN RC S.A.S."/>
        <s v="PINTURAS Y YESOS SA"/>
        <s v="PLANI COPIAS SAS"/>
        <s v="PLASTIMEN S.A.S."/>
        <s v="PLOGAS HNOS Y CIA SA"/>
        <s v="POTENCO SAS"/>
        <s v="PRACO DIDACOL S A S"/>
        <s v="PREFABRICADOS CONCRETARTE SAS"/>
        <s v="PREFABRICADOS Y CONSTRUCCIONES PREFACON SAS"/>
        <s v="PRODIASEO S A S"/>
        <s v="PRODUCTOS DE CAUCHO Y LONA SAS"/>
        <s v="PROMOTORA INDUSTRIAL Y MERCANTIL S.A PIM S.A"/>
        <s v="PROYECTAR INGENIERIA LTDA"/>
        <s v="PROYECTAR Y CONSTRUIR OC SAS"/>
        <s v="PROYECTOS ESTRUCTURALES SAS PROESAS"/>
        <s v="PROYECTOS Y CONSTRUCCIONES OR SAS"/>
        <s v="PROYECTOS Y SOLUCIONES SERVICIOS TEMPORALES SAS"/>
        <s v="PROYEN INGENIERIA SAS"/>
        <s v="PVG ARQUITECTOS SAS"/>
        <s v="PZ CONSTRUCTORES SAS"/>
        <s v="QUINTANAR OBRAS CIVILES Y ESTRUCTURAS SAS"/>
        <s v="R Y R LUBRICANTES SA"/>
        <s v="RADIALLLANTAS SAS"/>
        <s v="RADIO ENLACE SAS"/>
        <s v="RAMALZA SAS"/>
        <s v="RAMIREZ GOMEZ JUAN CARLOS"/>
        <s v="RAMIREZ GOMEZ LUIS FERNANDO"/>
        <s v="RCA INGENIEROS CONSTRUCTORES SAS"/>
        <s v="RELIS SAS"/>
        <s v="RENTA EQUIPOS SAS"/>
        <s v="RENTABANOS LTDA"/>
        <s v="RENTAL AIR SAS"/>
        <s v="REPRESENTACIONES RAMIREZ ISAZA SAS"/>
        <s v="REPRESENTACIONES UNIVERSAL ARB SAS"/>
        <s v="RESTREPO VARON ALFREDO"/>
        <s v="REX INGENIERIA S A"/>
        <s v="RIAD SOLUCIONES INDUSTRIALES SAS"/>
        <s v="RIANO CONSTRUCCIONES LTDA"/>
        <s v="RICOH COLOMBIANA SA"/>
        <s v="RIOEQUIPOS SAS"/>
        <s v="RIOS ISAZA LUIS"/>
        <s v="RMT CONSTRUCTORES SAS"/>
        <s v="ROCANEGRA S.A.S."/>
        <s v="RODAR Y RODAR SAS"/>
        <s v="RODRIGUEZ Y LONDONO SA"/>
        <s v="ROLFORMADOS SA"/>
        <s v="ROMERO BOJACA JOSE RAUL"/>
        <s v="ROTOPLAST SA"/>
        <s v="RUA PATINO JOVANY"/>
        <s v="RUBIANO MIRANDA SAID ALBERTO"/>
        <s v="S Y H IMPORTADORES S A S"/>
        <s v="S&amp;M HIDRAULICOS SAS"/>
        <s v="S2R INGENIEROS SA"/>
        <s v="SAFE INSTRUMENTACION SAS"/>
        <s v="SALAZAR OSPINA JHON JAIRO"/>
        <s v="SALGADO  OSMAR ANTONIO"/>
        <s v="SANCHEZ SUAREZ MICHAEL DANNY"/>
        <s v="SANDVIK COLOMBIA SAS"/>
        <s v="SANIN ECHEVERRI LUIS MARIANO"/>
        <s v="SAS CONSTRUCCIONES S.A.S."/>
        <s v="SATTEK SAS"/>
        <s v="SEGURA ESCOBAR MARIA CONSTANZA"/>
        <s v="SEL CONSULTING SAS"/>
        <s v="SEPROMED SAS"/>
        <s v="SER PUNTUAL SAS"/>
        <s v="SERACIS LTDA"/>
        <s v="SERNA  LINA MARIA"/>
        <s v="SERVI GYG SAS"/>
        <s v="SERVICIO ELECTRICO AUTOMOTRIZ ALPUJARRA LTDA"/>
        <s v="SERVICIOS DE FONTANERIA DBL SAS"/>
        <s v="SERVICIOS DE INGENIERIA Y CONSTRUCCIONES SEINC INGENIERIA SAS"/>
        <s v="SERVICIOS INTEGRADOS JGG SAS"/>
        <s v="SERVIFIJACIONES AZ SAS"/>
        <s v="SERVIMANOS INDUSTRIALES LTDA"/>
        <s v="SERVIREFRIAIRE SA"/>
        <s v="SGR ASOCIADOS S.A.S"/>
        <s v="SIKA COLOMBIA SA"/>
        <s v="SIMEX COLOMBIA SAS"/>
        <s v="SIN ESCOMBROS SAS"/>
        <s v="SISTEMAS ESPECIALES DE CONSTRUCCION SAS"/>
        <s v="SOCIEDAD TRANSPORTADORA DE COLOMBIA SA"/>
        <s v="SOCODA SAS"/>
        <s v="SOLARTE NACIONAL DE CONSTRUCCIONES SA"/>
        <s v="SOLDADORES Y MOTORES LTDA"/>
        <s v="SOLETANCHE BACHY CIMAS S A"/>
        <s v="SOLUCIONES ACUSTICAS SAK SAS"/>
        <s v="SOLUCIONES CONSTRUCTIVAS CAMPUZANO SAS"/>
        <s v="SOLUCIONES EN ICOPOR SAS"/>
        <s v="SOLUCIONES GRUAS Y MAQUINARIA SAS"/>
        <s v="SOLUCIONES INTEGRALES UNION SAS"/>
        <s v="SOLUCIONES QUIMICAS Y ARQUITECTONICAS SAS"/>
        <s v="SOLUCIONES URBANAS LFL SAS"/>
        <s v="SOTANO 4 SA"/>
        <s v="SPAZIO Y DESING SAS"/>
        <s v="SPEAL SAS"/>
        <s v="SQ CONSTRUCTORA SAS"/>
        <s v="STAP ANTIOQUIA S.A.S"/>
        <s v="SU OPORTUNO SERVICIO LTDA S O S"/>
        <s v="SUELOS Y CIMENTACIONES CIVILES SAS"/>
        <s v="SUMAC LATINOAMERICA SAS"/>
        <s v="SUMATEC SA"/>
        <s v="SUMIMAS S A S"/>
        <s v="SUMINISTROS GENERALES CONASEO S A S"/>
        <s v="SUMINISTROS Y APLICACIONES AMAYA SAS"/>
        <s v="SURTIMARMOL SAS"/>
        <s v="SUSTENTAR SOLUCIONES VERDES SAS"/>
        <s v="TAMAYO JARAMILLO GUSTAVO ADOLFO"/>
        <s v="TECNIFERRETERIA SAS"/>
        <s v="TECNOLOGIA EN ARQUITECTURA E INGENIERIA LTDA"/>
        <s v="TECNOLOGIA EN TOPOGRAFIA SAS"/>
        <s v="TECSA COLOMBIA S A S"/>
        <s v="TECSIN LTDA"/>
        <s v="TERMINACION Y ACABADOS JGP SAS"/>
        <s v="TERMOTECNICA COINDUSTRIAL SA"/>
        <s v="TERNIUM COLOMBIA SAS"/>
        <s v="TERRA ACABADOS ESPECIALIZADOS SAS"/>
        <s v="TG Y TECNOLOGIA CONSTRUCTIVA EU"/>
        <s v="TIENDAS SA"/>
        <s v="TOXEMENT SA"/>
        <s v="TRANSFORMACIONES GREEN GROUP SAS"/>
        <s v="TRANSGAVIRIA LTDA"/>
        <s v="TRANSPORTE COMERCIAL LA ESTRELLA SAS"/>
        <s v="TRANSPORTE Y CONSTRUCCIONES DUQUE SAS"/>
        <s v="TRANSPORTES METROPLUS S.A.S"/>
        <s v="TRANSPORTES MONTEJO LTDA"/>
        <s v="TRANSPORTES MONTOYA SAS"/>
        <s v="TRES VP SAS"/>
        <s v="TREVIGALANTE S A"/>
        <s v="UNIDAD RESIDENCIAL CITTE PH"/>
        <s v="UNION TEMPORAL PP MORROGACHO"/>
        <s v="UNISPAN COLOMBIA SA"/>
        <s v="URBANIZACION HACIENDA VALLE REAL P.H. (PRIMERA ETAPA)"/>
        <s v="URBANIZADORA ATALAYA SAS"/>
        <s v="URIBE MONTOYA TATIANA "/>
        <s v="URICOECHEA BORRERO MAURICIO"/>
        <s v="V Y S COMERCIAL LIMITADA"/>
        <s v="VARGAS TORRES JOSE ANTONIO"/>
        <s v="VENTANAR SAS"/>
        <s v="VERGARA FH CONSTRUCCIONES SAS"/>
        <s v="VIAS SA"/>
        <s v="VIDYCOM LTDA"/>
        <s v="VIGOVA CONSTRUCCIONES SAS"/>
        <s v="VINICOL BOMBEOS S.A.S"/>
        <s v="VINNURETTI ABOGADOS SAS"/>
        <s v="VITTORIA IN CRISTO INGENIERIA Y CONSTRUCCION SAS"/>
        <s v="VOLQUETAS MAQUINARIA Y CONSTRUCCION LTDA"/>
        <s v="VRC INGENIERIA LTDA"/>
        <s v="VT INGEQUIPOS LTDA"/>
        <s v="W.V.R. INGENIERIA SAS"/>
        <s v="WG ALTURAS Y SALUD OCUPACIONAL SAS"/>
        <s v="WILLIAM GARZON SAS  "/>
        <s v="WISE STREAM S A S  "/>
        <s v="YUSTY PARRA ULISES"/>
        <s v="ACCION SOCIEDAD FIDUCIARIA S A"/>
        <s v="ALIANZA FIDUCIARIA SA"/>
        <s v="AUROS COPIAS S A"/>
        <s v="CAJA DE COMPESACION FAMILIAR DE ANTIOQUIA"/>
        <s v="CAMARA COLOMBIANA DE LA CONSTRUCCION CAMACOL REGIONAL DE ANTIOQUIA"/>
        <s v="CAMARA DE COMERCIO E INDUSTRIA COLOMBO CHILENA"/>
        <s v="CCM CONTRATISTAS CIVILES Y MECANICOS SAS"/>
        <s v="CODENSA SA ESP"/>
        <s v="COLOMBIA MOVIL SA ESP"/>
        <s v="COLOMBIA TELECOMUNICACIONES SA ESP"/>
        <s v="CONCAY SA"/>
        <s v="CONINSA Y RAMON H SA"/>
        <s v="CONSORCIO AIA CCM"/>
        <s v="CONSORCIO AIA CONCAY 2012"/>
        <s v="CONSORCIO AIA ESTYMA"/>
        <s v="CONSORCIO DOBLE CALZADA BOGOTA VILLAVICENCIO"/>
        <s v="CONSORCIO GRUPO VIAS"/>
        <s v="CONSORCIO NUESTRO URABA"/>
        <s v="CONSORCIO PROCAPEX"/>
        <s v="CONSTRUCTORA MORICHAL LTDA"/>
        <s v="CONSULTORIA COLOMBIANA SA"/>
        <s v="DIRECTV COLOMBIA LTDA"/>
        <s v="EASY TAXI COLOMBIA SAS"/>
        <s v="EMPRESA DE ACUEDUCTO Y ALCANTARILLADO DE BOGOTA"/>
        <s v="EMPRESA DE ENERGIA DEL QUINDIO SA ESP"/>
        <s v="EMPRESA DE TELECOMUNICACIONES DE BOGOTA S.A ESP"/>
        <s v="EMPRESAS PUBLICAS DE MEDELLIN   ESP"/>
        <s v="GRUPO COFFEE XPRESS SAS"/>
        <s v="HELM FIDUCIARIA SA"/>
        <s v="JMV INGENIEROS CONTRATRISTAS LTDA"/>
        <s v="MENSULA SA"/>
        <s v="MURCIA MURCIA SA"/>
        <s v="SERVICIO NACIONAL DE APRENDIZAJE"/>
        <s v="SINDICATO NAL DE LA IND DE LA CONTRUCCION"/>
        <s v="STUDIO AREA 4 S.A.S. "/>
        <s v="TELMEX COLOMBIA  S A"/>
        <s v="UNE EPM TELECOMUNICACIONES SA"/>
        <s v="WILLIAM HORACION CASTAÑO VELASQUEZ"/>
      </sharedItems>
    </cacheField>
    <cacheField name="Nit o Cédula de Ciudadanía" numFmtId="0">
      <sharedItems containsMixedTypes="1" containsNumber="1" containsInteger="1" minValue="800155413" maxValue="800155413" count="1292">
        <s v="98527417"/>
        <s v="79948336"/>
        <s v="1100688604"/>
        <s v="10184731"/>
        <s v="1044100613"/>
        <s v="1128407081"/>
        <s v="1020468450"/>
        <s v="71583785"/>
        <s v="1214722530"/>
        <s v="1041326949"/>
        <s v="1038333183"/>
        <s v="93411082"/>
        <s v="4132589"/>
        <s v="15528241"/>
        <s v="42872195"/>
        <s v="8402580"/>
        <s v="3455206"/>
        <s v="70131903"/>
        <s v="89001286"/>
        <s v="43202383"/>
        <s v="3349585"/>
        <s v="8355907"/>
        <s v="80177665"/>
        <s v="8150847"/>
        <s v="1052946248"/>
        <s v="1065850398"/>
        <s v="91176227"/>
        <s v="79159272"/>
        <s v="43597230"/>
        <s v="71583214"/>
        <s v="1039453911"/>
        <s v="1037580652"/>
        <s v="70125415"/>
        <s v="1017165378"/>
        <s v="71312126"/>
        <s v="1152690348"/>
        <s v="71631556"/>
        <s v="1017141238"/>
        <s v="98505823"/>
        <s v="3603041"/>
        <s v="1098668048"/>
        <s v="1039454898"/>
        <s v="19412188"/>
        <s v="1127383473"/>
        <s v="71385507"/>
        <s v="79618515"/>
        <s v="71000973"/>
        <s v="1007579095"/>
        <s v="79161748"/>
        <s v="98537381"/>
        <s v="1063288422"/>
        <s v="43271746"/>
        <s v="70551684"/>
        <s v="1152195379"/>
        <s v="98517598"/>
        <s v="71875861"/>
        <s v="1013587218"/>
        <s v="2774443"/>
        <s v="98646659"/>
        <s v="1017217653"/>
        <s v="1026146549"/>
        <s v="1020436406"/>
        <s v="1098753076"/>
        <s v="71592696"/>
        <s v="77161883"/>
        <s v="53026136"/>
        <s v="80020569"/>
        <s v="1020447591"/>
        <s v="1020453529"/>
        <s v="8356696"/>
        <s v="43568633"/>
        <s v="73214579"/>
        <s v="71172786"/>
        <s v="11802374"/>
        <s v="12458200"/>
        <s v="71727507"/>
        <s v="52979042"/>
        <s v="71629931"/>
        <s v="70631061"/>
        <s v="1022933169"/>
        <s v="1152194994"/>
        <s v="79369190"/>
        <s v="43731322"/>
        <s v="10035351"/>
        <s v="71727629"/>
        <s v="15334665"/>
        <s v="71762162"/>
        <s v="43167078"/>
        <s v="88240581"/>
        <s v="1128440878"/>
        <s v="1098637733"/>
        <s v="71023247"/>
        <s v="1020413346"/>
        <s v="98644947"/>
        <s v="1128421027"/>
        <s v="42787402"/>
        <s v="19422227"/>
        <s v="1003398339"/>
        <s v="3529239"/>
        <s v="70720635"/>
        <s v="15524463"/>
        <s v="1030593235"/>
        <s v="71982355"/>
        <s v="73007273"/>
        <s v="1143366781"/>
        <s v="71631307"/>
        <s v="7221407"/>
        <s v="91509594"/>
        <s v="19134731"/>
        <s v="79353530"/>
        <s v="35198260"/>
        <s v="3572915"/>
        <s v="21812477"/>
        <s v="52931285"/>
        <s v="98772834"/>
        <s v="13072535"/>
        <s v="3227610"/>
        <s v="1047401795"/>
        <s v="1017206146"/>
        <s v="1152209061"/>
        <s v="9731017"/>
        <s v="4899234"/>
        <s v="70161839"/>
        <s v="1147935082"/>
        <s v="71003974"/>
        <s v="1002187604"/>
        <s v="78749673"/>
        <s v="79700476"/>
        <s v="71639674"/>
        <s v="98558963"/>
        <s v="43088072"/>
        <s v="1128447862"/>
        <s v="1128439288"/>
        <s v="98633960"/>
        <s v="98716401"/>
        <s v="71000262"/>
        <s v="1094912786"/>
        <s v="52866654"/>
        <s v="98540440"/>
        <s v="43866367"/>
        <s v="71339486"/>
        <s v="15386502"/>
        <s v="2691051"/>
        <s v="3563730"/>
        <s v="53907219"/>
        <s v="8465579"/>
        <s v="15676696"/>
        <s v="70120224"/>
        <s v="1022400797"/>
        <s v="19400859"/>
        <s v="98715953"/>
        <s v="15454061"/>
        <s v="70730463"/>
        <s v="7061105"/>
        <s v="43550691"/>
        <s v="71718532"/>
        <s v="5632660"/>
        <s v="43090398"/>
        <s v="9177341"/>
        <s v="43595880"/>
        <s v="16077966"/>
        <s v="15427793"/>
        <s v="51625836"/>
        <s v="3556291"/>
        <s v="1017197350"/>
        <s v="1020456227"/>
        <s v="1128446251"/>
        <s v="15428035"/>
        <s v="39184712"/>
        <s v="79739764"/>
        <s v="1037576286"/>
        <s v="71117229"/>
        <s v="1036782099"/>
        <s v="8412956"/>
        <s v="71639189"/>
        <s v="70754487"/>
        <s v="70329505"/>
        <s v="52431257"/>
        <s v="1036607788"/>
        <s v="16074073"/>
        <s v="1089802600"/>
        <s v="1017260592"/>
        <s v="70528929"/>
        <s v="1036662609"/>
        <s v="8408189"/>
        <s v="1143962108"/>
        <s v="70855201"/>
        <s v="1039458826"/>
        <s v="13541843"/>
        <s v="1117519373"/>
        <s v="1035859476"/>
        <s v="70380447"/>
        <s v="98667307"/>
        <s v="70435135"/>
        <s v="57300168"/>
        <s v="71660439"/>
        <s v="70411134"/>
        <s v="71690510"/>
        <s v="52818446"/>
        <s v="71617700"/>
        <s v="1042062345"/>
        <s v="98458127"/>
        <s v="4527910"/>
        <s v="778579"/>
        <s v="70161236"/>
        <s v="1024495733"/>
        <s v="1152439182"/>
        <s v="70086451"/>
        <s v="72212334"/>
        <s v="15482822"/>
        <s v="73570432"/>
        <s v="1036623714"/>
        <s v="1041533975"/>
        <s v="1053816293"/>
        <s v="79718156"/>
        <s v="98664066"/>
        <s v="1022094651"/>
        <s v="10247736"/>
        <s v="1035864137"/>
        <s v="1058817493"/>
        <s v="1045019625"/>
        <s v="98461984"/>
        <s v="30230834"/>
        <s v="21448002"/>
        <s v="43093419"/>
        <s v="32298409"/>
        <s v="70630748"/>
        <s v="1037579135"/>
        <s v="43037791"/>
        <s v="1028003851"/>
        <s v="1037603185"/>
        <s v="1036337723"/>
        <s v="1042762956"/>
        <s v="1094933494"/>
        <s v="71053693"/>
        <s v="70576086"/>
        <s v="71388995"/>
        <s v="42898378"/>
        <s v="8012800"/>
        <s v="8408302"/>
        <s v="21838590"/>
        <s v="43814880"/>
        <s v="11440823"/>
        <s v="10267183"/>
        <s v="1152437406"/>
        <s v="93408139"/>
        <s v="71680527"/>
        <s v="71642352"/>
        <s v="1023722789"/>
        <s v="17689306"/>
        <s v="1094895989"/>
        <s v="1096194578"/>
        <s v="71786183"/>
        <s v="1003196612"/>
        <s v="8358187"/>
        <s v="1032070786"/>
        <s v="70579024"/>
        <s v="70108947"/>
        <s v="10184107"/>
        <s v="1037588108"/>
        <s v="80417661"/>
        <s v="11201072"/>
        <s v="98772093"/>
        <s v="8151491"/>
        <s v="71633571"/>
        <s v="94461978"/>
        <s v="43565201"/>
        <s v="80029016"/>
        <s v="86046244"/>
        <s v="70126020"/>
        <s v="43907868"/>
        <s v="79950455"/>
        <s v="53014089"/>
        <s v="32472977"/>
        <s v="71661804"/>
        <s v="50916532"/>
        <s v="39176911"/>
        <s v="21863603"/>
        <s v="3521250"/>
        <s v="70926412"/>
        <s v="96331466"/>
        <s v="1046667660"/>
        <s v="73135775"/>
        <s v="98713994"/>
        <s v="43211800"/>
        <s v="38144600"/>
        <s v="1003713192"/>
        <s v="1118540373"/>
        <s v="11935874"/>
        <s v="19344637"/>
        <s v="71638486"/>
        <s v="11635269"/>
        <s v="4839995"/>
        <s v="43254798"/>
        <s v="1045438138"/>
        <s v="1094921696"/>
        <s v="1068583844"/>
        <s v="78115923"/>
        <s v="70031365"/>
        <s v="70162580"/>
        <s v="73197063"/>
        <s v="3414811"/>
        <s v="74379560"/>
        <s v="15402915"/>
        <s v="94462222"/>
        <s v="71379163"/>
        <s v="70952619"/>
        <s v="98643120"/>
        <s v="8357356"/>
        <s v="1023861320"/>
        <s v="1214718372"/>
        <s v="71597389"/>
        <s v="70756823"/>
        <s v="71055499"/>
        <s v="71752777"/>
        <s v="1020448723"/>
        <s v="1037072027"/>
        <s v="3538250"/>
        <s v="79429469"/>
        <s v="15378425"/>
        <s v="15532490"/>
        <s v="71621278"/>
        <s v="15540057"/>
        <s v="43842857"/>
        <s v="43268096"/>
        <s v="71658169"/>
        <s v="10925396"/>
        <s v="1037599934"/>
        <s v="15403623"/>
        <s v="71638961"/>
        <s v="4805776"/>
        <s v="1017159364"/>
        <s v="1077444636"/>
        <s v="1003933185"/>
        <s v="79282484"/>
        <s v="3894896"/>
        <s v="43530867"/>
        <s v="80136046"/>
        <s v="71612362"/>
        <s v="1033740007"/>
        <s v="15389095"/>
        <s v="79538022"/>
        <s v="4827173"/>
        <s v="21947877"/>
        <s v="71257515"/>
        <s v="71975132"/>
        <s v="73082859"/>
        <s v="70131645"/>
        <s v="43400913"/>
        <s v="43220964"/>
        <s v="98566862"/>
        <s v="79702940"/>
        <s v="51845104"/>
        <s v="43097643"/>
        <s v="71778594"/>
        <s v="80087374"/>
        <s v="71256964"/>
        <s v="52527451"/>
        <s v="71662121"/>
        <s v="98494123"/>
        <s v="1037647398"/>
        <s v="91245135"/>
        <s v="16790645"/>
        <s v="1073322670"/>
        <s v="8433810"/>
        <s v="43165925"/>
        <s v="1037579654"/>
        <s v="71905875"/>
        <s v="18394843"/>
        <s v="1036394485"/>
        <s v="43910157"/>
        <s v="1082850907"/>
        <s v="79840054"/>
        <s v="15444279"/>
        <s v="43046385"/>
        <s v="71615272"/>
        <s v="70048802"/>
        <s v="43668495"/>
        <s v="42878935"/>
        <s v="43615530"/>
        <s v="75096399"/>
        <s v="1039454080"/>
        <s v="79293624"/>
        <s v="11796035"/>
        <s v="78296673"/>
        <s v="1054988984"/>
        <s v="71319043"/>
        <s v="1020404096"/>
        <s v="1148450027"/>
        <s v="79751907"/>
        <s v="1022356033"/>
        <s v="15438186"/>
        <s v="98490393"/>
        <s v="43753585"/>
        <s v="3482314"/>
        <s v="41930988"/>
        <s v="52761759"/>
        <s v="52068133"/>
        <s v="1028007023"/>
        <s v="11406607"/>
        <s v="4472708"/>
        <s v="42896119"/>
        <s v="1047374272"/>
        <s v="1085171775"/>
        <s v="9774666"/>
        <s v="1014210739"/>
        <s v="28544299"/>
        <s v="1014226037"/>
        <s v="32104529"/>
        <s v="3486338"/>
        <s v="3486342"/>
        <s v="8416409"/>
        <s v="43528615"/>
        <s v="1152454375"/>
        <s v="1038212416"/>
        <s v="28588628"/>
        <s v="98552844"/>
        <s v="16135324"/>
        <s v="60253321"/>
        <s v="70632895"/>
        <s v="75059982"/>
        <s v="1036394967"/>
        <s v="71759064"/>
        <s v="1037751493"/>
        <s v="79916995"/>
        <s v="70569025"/>
        <s v="1216720130"/>
        <s v="98711568"/>
        <s v="4811712"/>
        <s v="98765196"/>
        <s v="43612103"/>
        <s v="25279053"/>
        <s v="1066743606"/>
        <s v="43877160"/>
        <s v="71316709"/>
        <s v="43453413"/>
        <s v="77131435"/>
        <s v="1020739288"/>
        <s v="43039570"/>
        <s v="1013557483"/>
        <s v="3250947"/>
        <s v="1001669715"/>
        <s v="71577192"/>
        <s v="1128439874"/>
        <s v="71877841"/>
        <s v="52705878"/>
        <s v="1051442919"/>
        <s v="70526040"/>
        <s v="70330485"/>
        <s v="1017149971"/>
        <s v="71718444"/>
        <s v="32104856"/>
        <s v="1037624653"/>
        <s v="24369436"/>
        <s v="71192293"/>
        <s v="70132081"/>
        <s v="71710312"/>
        <s v="43038537"/>
        <s v="1040182442"/>
        <s v="1002147704"/>
        <s v="1039087952"/>
        <s v="1097393662"/>
        <s v="91212740"/>
        <s v="1032434144"/>
        <s v="1037646608"/>
        <s v="15286681"/>
        <s v="1020417590"/>
        <s v="71023208"/>
        <s v="1037670649"/>
        <s v="10200379"/>
        <s v="43633136"/>
        <s v="43813856"/>
        <s v="1035224813"/>
        <s v="75106907"/>
        <s v="1057411694"/>
        <s v="15435304"/>
        <s v="1032071413"/>
        <s v="8460482"/>
        <s v="43585873"/>
        <s v="1152209557"/>
        <s v="1036645471"/>
        <s v="70564417"/>
        <s v="70569068"/>
        <s v="70434373"/>
        <s v="98559641"/>
        <s v="1039596649"/>
        <s v="39327589"/>
        <s v="1152446437"/>
        <s v="79436981"/>
        <s v="52817809"/>
        <s v="98487859"/>
        <s v="92448013"/>
        <s v="1128397446"/>
        <s v="98772652"/>
        <s v="70541070"/>
        <s v="16078260"/>
        <s v="1045489962"/>
        <s v="1020765925"/>
        <s v="1035862038"/>
        <s v="1045434893"/>
        <s v="71698718"/>
        <s v="98344495"/>
        <s v="747948"/>
        <s v="1042763211"/>
        <s v="1045508475"/>
        <s v="71675481"/>
        <s v="98525771"/>
        <s v="1214743140"/>
        <s v="1152185966"/>
        <s v="13255453"/>
        <s v="1039462885"/>
        <s v="1017145828"/>
        <s v="1038406860"/>
        <s v="1047431558"/>
        <s v="1047444673"/>
        <s v="890900286"/>
        <s v="800197268"/>
        <s v="890980807"/>
        <s v="890905211"/>
        <s v="890907317"/>
        <s v="890980331"/>
        <s v="899999086"/>
        <s v="860035827"/>
        <s v="860007335"/>
        <s v="860034594"/>
        <s v="890903937"/>
        <s v="860034313"/>
        <s v="860002964"/>
        <s v="890300279"/>
        <s v="860050750"/>
        <s v="860007738"/>
        <s v="890903938"/>
        <s v="890907848"/>
        <s v="900736786"/>
        <s v="900118617"/>
        <s v="900527830"/>
        <s v="830047489"/>
        <s v="900178199"/>
        <s v="800230166"/>
        <s v="800042522"/>
        <s v="900941680"/>
        <s v="900570383"/>
        <s v="900623471"/>
        <s v="800226360"/>
        <s v="830068504"/>
        <s v="900037413"/>
        <s v="811000298"/>
        <s v="830107198"/>
        <s v="900369247"/>
        <s v="817001039"/>
        <s v="900611568"/>
        <s v="900501869"/>
        <s v="830137932"/>
        <s v="890919267"/>
        <s v="900126869"/>
        <s v="860032550"/>
        <s v="830066664"/>
        <s v="900449415"/>
        <s v="860000054"/>
        <s v="890901876"/>
        <s v="890907841"/>
        <s v="801001540"/>
        <s v="890900221"/>
        <s v="890900293"/>
        <s v="901020096"/>
        <s v="900401273"/>
        <s v="900306018"/>
        <s v="900340064"/>
        <s v="811022121"/>
        <s v="900698998"/>
        <s v="15320731"/>
        <s v="900983069"/>
        <s v="900184238"/>
        <s v="900560601"/>
        <s v="900669513"/>
        <s v="900396076"/>
        <s v="830512658"/>
        <s v="900013239"/>
        <s v="79252328"/>
        <s v="900214218"/>
        <s v="900110566"/>
        <s v="70431751"/>
        <s v="8151285"/>
        <s v="900627986"/>
        <s v="830101419"/>
        <s v="1037613017"/>
        <s v="71694381"/>
        <s v="890806999"/>
        <s v="900361140"/>
        <s v="800254289"/>
        <s v="901105701"/>
        <s v="890907393"/>
        <s v="900060495"/>
        <s v="890913379"/>
        <s v="900749812"/>
        <s v="800192020"/>
        <s v="800011268"/>
        <s v="860450048"/>
        <s v="890900240"/>
        <s v="900301056"/>
        <s v="811026023"/>
        <s v="860534244"/>
        <s v="800229327"/>
        <s v="900506098"/>
        <s v="900671762"/>
        <s v="800153003"/>
        <s v="900912581"/>
        <s v="900427491"/>
        <s v="901036564"/>
        <s v="20737085"/>
        <s v="900782194"/>
        <s v="830081189"/>
        <s v="900064268"/>
        <s v="900263317"/>
        <s v="900595797"/>
        <s v="811020234"/>
        <s v="900718688"/>
        <s v="800112061"/>
        <s v="900619928"/>
        <s v="32506252"/>
        <s v="98703396"/>
        <s v="8033693"/>
        <s v="900689828"/>
        <s v="900445456"/>
        <s v="900725730"/>
        <s v="890300431"/>
        <s v="19374769"/>
        <s v="900878653"/>
        <s v="811044279"/>
        <s v="10535095"/>
        <s v="811034480"/>
        <s v="900413864"/>
        <s v="811045189"/>
        <s v="860024452"/>
        <s v="79230504"/>
        <s v="802001704"/>
        <s v="890931636"/>
        <s v="890940445"/>
        <s v="900683853"/>
        <s v="900077601"/>
        <s v="890937010"/>
        <s v="811046892"/>
        <s v="900321758"/>
        <s v="79394512"/>
        <s v="900817641"/>
        <s v="832003816"/>
        <s v="800056670"/>
        <s v="900141314"/>
        <s v="811033997"/>
        <s v="890100251"/>
        <s v="860002523"/>
        <s v="812000025"/>
        <s v="800022450"/>
        <s v="801001676"/>
        <s v="800104260"/>
        <s v="900231237"/>
        <s v="811027999"/>
        <s v="900383501"/>
        <s v="900328932"/>
        <s v="811013959"/>
        <s v="800042488"/>
        <s v="80264062"/>
        <s v="890923681"/>
        <s v="800145360"/>
        <s v="900687519"/>
        <s v="900582365"/>
        <s v="900251342"/>
        <s v="900754439"/>
        <s v="900552218"/>
        <s v="900466799"/>
        <s v="900361316"/>
        <s v="890907681"/>
        <s v="900111779"/>
        <s v="900887603"/>
        <s v="900570382"/>
        <s v="830512776"/>
        <s v="900420787"/>
        <s v="830087171"/>
        <s v="860070374"/>
        <s v="890932579"/>
        <s v="890900148"/>
        <s v="900009495"/>
        <s v="890903407"/>
        <s v="800153993"/>
        <s v="890925394"/>
        <s v="800046874"/>
        <s v="900686590"/>
        <s v="860036365"/>
        <s v="900849103"/>
        <s v="830001584"/>
        <s v="830071114"/>
        <s v="900852054"/>
        <s v="890929951"/>
        <s v="900346689"/>
        <s v="900140447"/>
        <s v="900431109"/>
        <s v="811011165"/>
        <s v="830510471"/>
        <s v="800023162"/>
        <s v="900263641"/>
        <s v="900812690"/>
        <s v="900764844"/>
        <s v="900751754"/>
        <s v="900225009"/>
        <s v="900872522"/>
        <s v="900661172"/>
        <s v="819001468"/>
        <s v="900601641"/>
        <s v="900968702"/>
        <s v="900380070"/>
        <s v="900654310"/>
        <s v="900492510"/>
        <s v="900394600"/>
        <s v="900910945"/>
        <s v="890922447"/>
        <s v="900637792"/>
        <s v="900573962"/>
        <s v="900351397"/>
        <s v="900861600"/>
        <s v="900652246"/>
        <s v="900859118"/>
        <s v="900608734"/>
        <s v="900862253"/>
        <s v="900263024"/>
        <s v="900533406"/>
        <s v="900900857"/>
        <s v="900341635"/>
        <s v="900743515"/>
        <s v="900647988"/>
        <s v="900604062"/>
        <s v="900869260"/>
        <s v="900714546"/>
        <s v="900042741"/>
        <s v="800207150"/>
        <s v="830133191"/>
        <s v="900495597"/>
        <s v="900773197"/>
        <s v="900858017"/>
        <s v="830133501"/>
        <s v="800171121"/>
        <s v="830112154"/>
        <s v="890905022"/>
        <s v="830512166"/>
        <s v="900658905"/>
        <s v="890904713"/>
        <s v="4805724"/>
        <s v="860001899"/>
        <s v="830084039"/>
        <s v="890910933"/>
        <s v="811016935"/>
        <s v="900339121"/>
        <s v="1018440843"/>
        <s v="830000818"/>
        <s v="900369789"/>
        <s v="900273115"/>
        <s v="900492306"/>
        <s v="900406309"/>
        <s v="900208659"/>
        <s v="71624408"/>
        <s v="900159955"/>
        <s v="900872962"/>
        <s v="900378719"/>
        <s v="890923482"/>
        <s v="900034902"/>
        <s v="800078122"/>
        <s v="860512728"/>
        <s v="70567211"/>
        <s v="901086346"/>
        <s v="900631162"/>
        <s v="900522432"/>
        <s v="830142490"/>
        <s v="800209893"/>
        <s v="830055137"/>
        <s v="890926156"/>
        <s v="800215509"/>
        <s v="900689899"/>
        <s v="811014232"/>
        <s v="900375666"/>
        <s v="811041877"/>
        <s v="900196531"/>
        <s v="900964441"/>
        <s v="901064086"/>
        <s v="901073465"/>
        <s v="830512163"/>
        <s v="900008244"/>
        <s v="91363371"/>
        <s v="900202214"/>
        <s v="890939027"/>
        <s v="800033159"/>
        <s v="900621622"/>
        <s v="900790889"/>
        <s v="800223144"/>
        <s v="800057319"/>
        <s v="7531209"/>
        <s v="900024398"/>
        <s v="900376632"/>
        <s v="890905065"/>
        <s v="900874132"/>
        <s v="890938413"/>
        <s v="800229663"/>
        <s v="900482757"/>
        <s v="890906413"/>
        <s v="860513276"/>
        <s v="800013617"/>
        <s v="811012835"/>
        <s v="901048613"/>
        <s v="890915475"/>
        <s v="860002291"/>
        <s v="900740840"/>
        <s v="900635950"/>
        <s v="900260011"/>
        <s v="900782455"/>
        <s v="900512882"/>
        <s v="890903475"/>
        <s v="800032189"/>
        <s v="811031999"/>
        <s v="900679556"/>
        <s v="900275146"/>
        <s v="830043710"/>
        <s v="900647732"/>
        <s v="900479981"/>
        <s v="900260324"/>
        <s v="900492828"/>
        <s v="2841458"/>
        <s v="79542726"/>
        <s v="900030197"/>
        <s v="900650581"/>
        <s v="900687855"/>
        <s v="900461747"/>
        <s v="900659424"/>
        <s v="900664672"/>
        <s v="900809508"/>
        <s v="900189831"/>
        <s v="900408394"/>
        <s v="900869312"/>
        <s v="830071995"/>
        <s v="800014246"/>
        <s v="900893948"/>
        <s v="900787851"/>
        <s v="800010866"/>
        <s v="890904603"/>
        <s v="811001599"/>
        <s v="860033419"/>
        <s v="890900691"/>
        <s v="890901484"/>
        <s v="800224617"/>
        <s v="830109420"/>
        <s v="890928960"/>
        <s v="802004266"/>
        <s v="890935430"/>
        <s v="890900490"/>
        <s v="890926280"/>
        <s v="900824956"/>
        <s v="900231659"/>
        <s v="860350320"/>
        <s v="900873967"/>
        <s v="800245024"/>
        <s v="900466260"/>
        <s v="860450913"/>
        <s v="900405835"/>
        <s v="900024867"/>
        <s v="900089489"/>
        <s v="901071517"/>
        <s v="900448599"/>
        <s v="800040736"/>
        <s v="900688711"/>
        <s v="830037318"/>
        <s v="900720554"/>
        <s v="900178217"/>
        <s v="800092084"/>
        <s v="42790381"/>
        <s v="900374581"/>
        <s v="900723693"/>
        <s v="900997383"/>
        <s v="900544169"/>
        <s v="900714255"/>
        <s v="860002576"/>
        <s v="900301961"/>
        <s v="800021390"/>
        <s v="800184582"/>
        <s v="890917464"/>
        <s v="900781919"/>
        <s v="900684175"/>
        <s v="890929416"/>
        <s v="71752192"/>
        <s v="80423810"/>
        <s v="4470351"/>
        <s v="70925302"/>
        <s v="71607241"/>
        <s v="1030640292"/>
        <s v="41519957"/>
        <s v="43614504"/>
        <s v="7526543"/>
        <s v="900396978"/>
        <s v="900508677"/>
        <s v="830092830"/>
        <s v="79649655"/>
        <s v="900490538"/>
        <s v="800061228"/>
        <s v="900328329"/>
        <s v="800128989"/>
        <s v="1121829512"/>
        <s v="900776894"/>
        <s v="900168772"/>
        <s v="71394143"/>
        <s v="800102109"/>
        <s v="900653120"/>
        <s v="900407962"/>
        <s v="860009808"/>
        <s v="890304099"/>
        <s v="900241172"/>
        <s v="79457937"/>
        <s v="900242393"/>
        <s v="811037915"/>
        <s v="901026179"/>
        <s v="830038515"/>
        <s v="802014404"/>
        <s v="82382202"/>
        <s v="800078011"/>
        <s v="811001550"/>
        <s v="860003168"/>
        <s v="800170552"/>
        <s v="900091072"/>
        <s v="900347559"/>
        <s v="890929319"/>
        <s v="900714070"/>
        <s v="900306304"/>
        <s v="900214565"/>
        <s v="811006250"/>
        <s v="890900402"/>
        <s v="860051447"/>
        <s v="811029147"/>
        <s v="890940621"/>
        <s v="900440192"/>
        <s v="890900281"/>
        <s v="811038400"/>
        <s v="800132297"/>
        <s v="900023539"/>
        <s v="900731239"/>
        <s v="811033850"/>
        <s v="900379872"/>
        <s v="830083309"/>
        <s v="860062831"/>
        <s v="900833633"/>
        <s v="800180298"/>
        <s v="811022858"/>
        <s v="890926257"/>
        <s v="900268569"/>
        <s v="800063815"/>
        <s v="890907480"/>
        <s v="800237463"/>
        <s v="900926096"/>
        <s v="900641774"/>
        <s v="900863698"/>
        <s v="800170737"/>
        <s v="860002838"/>
        <s v="900393754"/>
        <s v="900346627"/>
        <s v="900433187"/>
        <s v="900237741"/>
        <s v="900984029"/>
        <s v="900707198"/>
        <s v="900995317"/>
        <s v="901050694"/>
        <s v="860054781"/>
        <s v="900554485"/>
        <s v="900479589"/>
        <s v="900354553"/>
        <s v="811031833"/>
        <s v="900817906"/>
        <s v="830114448"/>
        <s v="900648635"/>
        <s v="900250057"/>
        <s v="900227486"/>
        <s v="900741383"/>
        <s v="900673713"/>
        <s v="900751003"/>
        <s v="811040060"/>
        <s v="830067636"/>
        <s v="890910251"/>
        <s v="900682301"/>
        <s v="89007942"/>
        <s v="900710975"/>
        <s v="900599495"/>
        <s v="900488953"/>
        <s v="830006392"/>
        <s v="800087652"/>
        <s v="800049104"/>
        <s v="830043424"/>
        <s v="890921192"/>
        <s v="800135342"/>
        <s v="900880201"/>
        <s v="900504401"/>
        <s v="890927428"/>
        <s v="900640758"/>
        <s v="900158114"/>
        <s v="800094506"/>
        <s v="890921111"/>
        <s v="900570152"/>
        <s v="900211778"/>
        <s v="43554428"/>
        <s v="7527681"/>
        <s v="51731456"/>
        <s v="8304821"/>
        <s v="890922078"/>
        <s v="900869687"/>
        <s v="830021846"/>
        <s v="830072857"/>
        <s v="900350607"/>
        <s v="900088458"/>
        <s v="900162510"/>
        <s v="900434796"/>
        <s v="900237659"/>
        <s v="900491746"/>
        <s v="860079048"/>
        <s v="900450471"/>
        <s v="8243866"/>
        <s v="900932343"/>
        <s v="830507807"/>
        <s v="4079073"/>
        <s v="860003012"/>
        <s v="900475334"/>
        <s v="900690100"/>
        <s v="800026509"/>
        <s v="901070576"/>
        <s v="830018955"/>
        <s v="900507945"/>
        <s v="900870516"/>
        <s v="800042414"/>
        <s v="860531287"/>
        <s v="7442435"/>
        <s v="811012912"/>
        <s v="900721983"/>
        <s v="800136678"/>
        <s v="900973312"/>
        <s v="890941552"/>
        <s v="900530703"/>
        <s v="830023458"/>
        <s v="901076073"/>
        <s v="900664306"/>
        <s v="800192961"/>
        <s v="860005050"/>
        <s v="830067005"/>
        <s v="900536376"/>
        <s v="830134193"/>
        <s v="900958415"/>
        <s v="19448866"/>
        <s v="52474280"/>
        <s v="811009005"/>
        <s v="8348737"/>
        <s v="890920510"/>
        <s v="80093550"/>
        <s v="901070594"/>
        <s v="800061774"/>
        <s v="900177835"/>
        <s v="900283966"/>
        <s v="811012661"/>
        <s v="900181710"/>
        <s v="900795601"/>
        <s v="18494826"/>
        <s v="900076133"/>
        <s v="830141216"/>
        <s v="800062591"/>
        <s v="79308062"/>
        <s v="80864457"/>
        <s v="900091925"/>
        <s v="900374031"/>
        <s v="830037495"/>
        <s v="900355010"/>
        <s v="900550325"/>
        <s v="900499299"/>
        <s v="900668336"/>
        <s v="900661023"/>
        <s v="900488078"/>
        <s v="830007778"/>
        <s v="900736899"/>
        <s v="900709969"/>
        <s v="9727739"/>
        <s v="98585403"/>
        <s v="65754688"/>
        <s v="23115742"/>
        <s v="71384659"/>
        <s v="830085821"/>
        <s v="900748621"/>
        <s v="900052413"/>
        <s v="900763182"/>
        <s v="79389900"/>
        <s v="79427555"/>
        <s v="1019050509"/>
        <s v="41926648"/>
        <s v="800021033"/>
        <s v="800049074"/>
        <s v="811009256"/>
        <s v="800232170"/>
        <s v="800040014"/>
        <s v="900839503"/>
        <s v="71751990"/>
        <s v="900315095"/>
        <s v="900491050"/>
        <s v="811026281"/>
        <s v="9739136"/>
        <s v="900434232"/>
        <s v="811008778"/>
        <s v="900239688"/>
        <s v="900669687"/>
        <s v="900510659"/>
        <s v="900563153"/>
        <s v="860047657"/>
        <s v="830087188"/>
        <s v="830103395"/>
        <s v="900284209"/>
        <s v="890328485"/>
        <s v="860070320"/>
        <s v="811046803"/>
        <s v="900627330"/>
        <s v="900315479"/>
        <s v="900459309"/>
        <s v="900122788"/>
        <s v="830082126"/>
        <s v="900196908"/>
        <s v="901076184"/>
        <s v="900398174"/>
        <s v="800003644"/>
        <s v="811021043"/>
        <s v="830504313"/>
        <s v="900388252"/>
        <s v="4375493"/>
        <s v="71692208"/>
        <s v="900465053"/>
        <s v="900444868"/>
        <s v="800039529"/>
        <s v="900030563"/>
        <s v="900711016"/>
        <s v="800223012"/>
        <s v="900271209"/>
        <s v="19250092"/>
        <s v="830073841"/>
        <s v="900930415"/>
        <s v="830066916"/>
        <s v="800026212"/>
        <s v="900167771"/>
        <s v="71742108"/>
        <s v="900444606"/>
        <s v="900423656"/>
        <s v="890937195"/>
        <s v="890923691"/>
        <s v="811031944"/>
        <s v="19437943"/>
        <s v="890942987"/>
        <s v="71701957"/>
        <s v="18395067"/>
        <s v="830126738"/>
        <s v="901086245"/>
        <s v="830069215"/>
        <s v="900804673"/>
        <s v="7549599"/>
        <s v="78294598"/>
        <s v="80771524"/>
        <s v="900365405"/>
        <s v="8262031"/>
        <s v="900891139"/>
        <s v="900445973"/>
        <s v="51782020"/>
        <s v="900129523"/>
        <s v="830502037"/>
        <s v="900493117"/>
        <s v="811007280"/>
        <s v="21501242"/>
        <s v="900855695"/>
        <s v="800039121"/>
        <s v="900594885"/>
        <s v="900497315"/>
        <s v="900633302"/>
        <s v="900143775"/>
        <s v="811000406"/>
        <s v="800115448"/>
        <s v="900667384"/>
        <s v="860000896"/>
        <s v="900933268"/>
        <s v="900381880"/>
        <s v="830104063"/>
        <s v="900156984"/>
        <s v="890914515"/>
        <s v="830129289"/>
        <s v="900177444"/>
        <s v="830035702"/>
        <s v="900399763"/>
        <s v="900898709"/>
        <s v="900907308"/>
        <s v="900419952"/>
        <s v="800205914"/>
        <s v="900144547"/>
        <s v="900557024"/>
        <s v="811045950"/>
        <s v="900800024"/>
        <s v="900532979"/>
        <s v="900697392"/>
        <s v="900534519"/>
        <s v="860020369"/>
        <s v="900354502"/>
        <s v="900601829"/>
        <s v="890800788"/>
        <s v="830001338"/>
        <s v="890935426"/>
        <s v="900659732"/>
        <s v="901044419"/>
        <s v="900646222"/>
        <s v="70325062"/>
        <s v="900263416"/>
        <s v="800159771"/>
        <s v="900531222"/>
        <s v="900280465"/>
        <s v="811012390"/>
        <s v="900871980"/>
        <s v="890903035"/>
        <s v="890932389"/>
        <s v="900867818"/>
        <s v="830102280"/>
        <s v="890929922"/>
        <s v="860090222"/>
        <s v="900637476"/>
        <s v="800214659"/>
        <s v="830122984"/>
        <s v="900782259"/>
        <s v="900641316"/>
        <s v="800035276"/>
        <s v="811023345"/>
        <s v="900665994"/>
        <s v="860042603"/>
        <s v="900975120"/>
        <s v="900849171"/>
        <s v="805012977"/>
        <s v="900681544"/>
        <s v="800196843"/>
        <s v="1017224295"/>
        <s v="10230364"/>
        <s v="830051519"/>
        <s v="79339451"/>
        <s v="890207543"/>
        <s v="901074151"/>
        <s v="890937574"/>
        <s v="800108017"/>
        <s v="900733359"/>
        <s v="900555303"/>
        <s v="900709411"/>
        <s v="900889460"/>
        <s v="900167434"/>
        <s v="900155125"/>
        <s v="900560889"/>
        <s v="900351844"/>
        <s v="900422000"/>
        <s v="900549440"/>
        <s v="900264752"/>
        <s v="71583765"/>
        <n v="800155413"/>
        <s v="860531315"/>
        <s v="860045752"/>
        <s v="890900841"/>
        <s v="890900854"/>
        <s v="900252600"/>
        <s v="900555836"/>
        <s v="830037248"/>
        <s v="830114921"/>
        <s v="830122566"/>
        <s v="860077014"/>
        <s v="890911431"/>
        <s v="900788474"/>
        <s v="900499838"/>
        <s v="830141673"/>
        <s v="900373428"/>
        <s v="900376184"/>
        <s v="900768511"/>
        <s v="900262732"/>
        <s v="811026191"/>
        <s v="860031361"/>
        <s v="805006014"/>
        <s v="900610585"/>
        <s v="899999094"/>
        <s v="800052640"/>
        <s v="899999115"/>
        <s v="890904996"/>
        <s v="900779895"/>
        <s v="800141021"/>
        <s v="800095951"/>
        <s v="800027617"/>
        <s v="860071684"/>
        <s v="899999034"/>
        <s v="800202432"/>
        <s v="900325757"/>
        <s v="830053800"/>
        <s v="900092385"/>
        <s v="71532441"/>
      </sharedItems>
    </cacheField>
    <cacheField name="Concepto de la Acreencia" numFmtId="0">
      <sharedItems count="21">
        <s v="PRESTACIONES SOCIALES AL 6/11/2017"/>
        <s v="LIQUIDACION LABORAL 14/01/2015"/>
        <s v="LIQUIDACION LABORAL 29/04/2015"/>
        <s v="LIQUIDACION LABORAL 30/12/2015"/>
        <s v="IMPUESTOS VEHICULARES"/>
        <s v="IVA BIMESTRE I - 2017"/>
        <s v="IVA BIMESTRE II -  2017"/>
        <s v="IVA BIMESTRE III - 2017"/>
        <s v="IVA BIMESTRE IV - 2017"/>
        <s v="ICA AÑO 2016"/>
        <s v="IMPUESTOS PREDIAL"/>
        <s v="MOVILIDAD"/>
        <s v="CONTRIBUCION AÑO 2017"/>
        <s v="OBLIGACIONES FINANCIERAS"/>
        <s v="SUMINISTRO DE BIENES Y SERVICIOS"/>
        <s v="COMISIONES FIDUCIARIAS"/>
        <s v="ARRENDAMIENTOS FINANCIEROS"/>
        <s v="TARJETA DE CREDITO"/>
        <s v="PRESTAMOS"/>
        <s v="SANCION"/>
        <s v="SANCION FIC"/>
      </sharedItems>
    </cacheField>
    <cacheField name="CONCATENAR" numFmtId="0">
      <sharedItems/>
    </cacheField>
    <cacheField name="Saldo Capital por Pagar" numFmtId="165">
      <sharedItems containsSemiMixedTypes="0" containsString="0" containsNumber="1" minValue="2822.5" maxValue="17860829680" count="1362">
        <n v="1448847.6741654705"/>
        <n v="5157107.1963361539"/>
        <n v="4826884.6288152598"/>
        <n v="744549.75733011076"/>
        <n v="4195509.2331135701"/>
        <n v="2686165.1779887462"/>
        <n v="2980371.5524094356"/>
        <n v="15290151.194890399"/>
        <n v="392872.91976298473"/>
        <n v="104107.82020999919"/>
        <n v="3473057.9272958217"/>
        <n v="17725455.774341136"/>
        <n v="6686113.1256709136"/>
        <n v="2463816.5123326932"/>
        <n v="25710875.389805686"/>
        <n v="7153767.1370585915"/>
        <n v="6692371.4287436996"/>
        <n v="7908721.1137822736"/>
        <n v="3868443.8718632879"/>
        <n v="11377356.693648431"/>
        <n v="3137459.6130497465"/>
        <n v="5685776.977170568"/>
        <n v="7034900.4059519786"/>
        <n v="426478.84386851813"/>
        <n v="4959500.3152962876"/>
        <n v="219746.66232276685"/>
        <n v="327703.05348076316"/>
        <n v="588633.95092017832"/>
        <n v="4503241.3565104529"/>
        <n v="36226849.887387589"/>
        <n v="8922249.9857558534"/>
        <n v="9555404.212604681"/>
        <n v="58059424.575863943"/>
        <n v="5662788.555453511"/>
        <n v="1180796.6237703979"/>
        <n v="803536.03831553704"/>
        <n v="3509714.9272918091"/>
        <n v="5630838.0713279191"/>
        <n v="4039931.3488673656"/>
        <n v="2373005.2683178964"/>
        <n v="627171.46419115085"/>
        <n v="3453747.2882777983"/>
        <n v="9566750.5998479985"/>
        <n v="3099980.1945330584"/>
        <n v="2097791.0890132319"/>
        <n v="12872561.182894088"/>
        <n v="5750916.7982101012"/>
        <n v="2352639.07348176"/>
        <n v="44459164.353433065"/>
        <n v="381926.92991970567"/>
        <n v="3466690.0957892938"/>
        <n v="4924651.9118114989"/>
        <n v="22076924.800000001"/>
        <n v="165582.37121160724"/>
        <n v="10666891.565479968"/>
        <n v="3602096.7628348828"/>
        <n v="3978958.3232944701"/>
        <n v="3655911.567791597"/>
        <n v="1338708.9180113426"/>
        <n v="481674.31053904362"/>
        <n v="1278828.4659643937"/>
        <n v="672840.36522853398"/>
        <n v="356321.22361932963"/>
        <n v="2911736.4602956111"/>
        <n v="3745751.199746619"/>
        <n v="6786432.635544233"/>
        <n v="10656768.274341136"/>
        <n v="1112890.7329119877"/>
        <n v="794547.47833459894"/>
        <n v="9098035.3920051064"/>
        <n v="14563732.808002196"/>
        <n v="636774.63136241038"/>
        <n v="5630337.6899084393"/>
        <n v="526932.30384019879"/>
        <n v="347537.4129904703"/>
        <n v="692132.56320267369"/>
        <n v="1101528.9321979992"/>
        <n v="3273625.0649986262"/>
        <n v="7626199.962064784"/>
        <n v="6597380.9420193974"/>
        <n v="3828634.8393586092"/>
        <n v="3481336.0119061479"/>
        <n v="10488813.259472908"/>
        <n v="2173903.9554854352"/>
        <n v="12111421.128800491"/>
        <n v="2104514.7067733845"/>
        <n v="1190459.9704633688"/>
        <n v="1880447.5186547765"/>
        <n v="5684626.6373591973"/>
        <n v="655427.97042041575"/>
        <n v="475178.10981681943"/>
        <n v="2691839.2832012768"/>
        <n v="2246741.1902001966"/>
        <n v="442859.27904029528"/>
        <n v="5736944.5051020533"/>
        <n v="10783858.622559838"/>
        <n v="7033761.3003500123"/>
        <n v="755499.12907733687"/>
        <n v="1107629.9234782609"/>
        <n v="4280265.2464307444"/>
        <n v="2131569.8174752556"/>
        <n v="3290127.2203038665"/>
        <n v="1408513.8599999999"/>
        <n v="2443204.0217873142"/>
        <n v="442950.62567889987"/>
        <n v="12752633.126917146"/>
        <n v="24517035.725000001"/>
        <n v="2372235.1094525084"/>
        <n v="1797211.567259369"/>
        <n v="31436635.599928319"/>
        <n v="52014.188626265066"/>
        <n v="963444.50230741594"/>
        <n v="146555.1108352498"/>
        <n v="8898712.9498566501"/>
        <n v="6556134.0690379133"/>
        <n v="6051907.9572805073"/>
        <n v="65832.5"/>
        <n v="2509153.5127968476"/>
        <n v="2441898.6622944456"/>
        <n v="1609096.697818537"/>
        <n v="477865.21274497249"/>
        <n v="3409162.5469992775"/>
        <n v="2472974.5836340673"/>
        <n v="1955971.4741486786"/>
        <n v="4133224.3813159568"/>
        <n v="745171.62966758804"/>
        <n v="8588467.8119509462"/>
        <n v="4101011.2618254567"/>
        <n v="59810227.553333335"/>
        <n v="23218177.433637012"/>
        <n v="4652081.0381137114"/>
        <n v="9763929.7438876256"/>
        <n v="7282596.5396404415"/>
        <n v="4791228.0419800151"/>
        <n v="6001225.9790405491"/>
        <n v="3742326.8307511164"/>
        <n v="7696288.2590379138"/>
        <n v="8842830.8082361761"/>
        <n v="196165.31908465471"/>
        <n v="10731549.380666666"/>
        <n v="11853592.567202898"/>
        <n v="8447634.0587328672"/>
        <n v="23247672.24242812"/>
        <n v="7608838.9737493861"/>
        <n v="9949184.6159774307"/>
        <n v="5092173.8149353974"/>
        <n v="931383.3366782635"/>
        <n v="7092441.6981117781"/>
        <n v="482594.04632141424"/>
        <n v="5068298.2722193329"/>
        <n v="1382146.9877018151"/>
        <n v="6871248.3108454971"/>
        <n v="805034.62689520838"/>
        <n v="4924.2687334429229"/>
        <n v="8884543.4232306983"/>
        <n v="26162500"/>
        <n v="1475371.5488448825"/>
        <n v="10268287.986935329"/>
        <n v="3967890.46"/>
        <n v="3469694.4762116633"/>
        <n v="5346215.0795478253"/>
        <n v="749103.88020082167"/>
        <n v="9546202.8835374396"/>
        <n v="602234.19928103592"/>
        <n v="203162.23351000319"/>
        <n v="2115375.4239723161"/>
        <n v="2544375.4966759407"/>
        <n v="2367067.3417242058"/>
        <n v="7038391.5060252761"/>
        <n v="1817645.9342374322"/>
        <n v="2229661.5898420592"/>
        <n v="18681769.893201269"/>
        <n v="1836558.4637498707"/>
        <n v="169088.89221134692"/>
        <n v="16815719.442926418"/>
        <n v="1754481.2002307724"/>
        <n v="5078309.0274600741"/>
        <n v="9632809.1031797901"/>
        <n v="3761429.5895546386"/>
        <n v="6123022.520041801"/>
        <n v="839080.9858061173"/>
        <n v="106013.11577053701"/>
        <n v="630609.48162212514"/>
        <n v="447249.07114258839"/>
        <n v="16749657.053763554"/>
        <n v="1055610.5111014396"/>
        <n v="201586.58000000002"/>
        <n v="2531364.4059840739"/>
        <n v="11713899.258114193"/>
        <n v="280091.87212523073"/>
        <n v="4744033.0072303303"/>
        <n v="8294016.4178281371"/>
        <n v="6550950.1849417053"/>
        <n v="1532571.079633092"/>
        <n v="101960.69430506816"/>
        <n v="4191324.8002138743"/>
        <n v="5189791.1545414189"/>
        <n v="2349159.8374582338"/>
        <n v="3421799.1437064349"/>
        <n v="2363988.9793122904"/>
        <n v="1694044.2855935704"/>
        <n v="2671479.0382619207"/>
        <n v="6519149.5706814686"/>
        <n v="965749.71264187153"/>
        <n v="4332482.9569723429"/>
        <n v="4205114.2140753008"/>
        <n v="6049458.7195796985"/>
        <n v="3763489.8981299619"/>
        <n v="402293.94000623468"/>
        <n v="2108169.069386147"/>
        <n v="3274213.5344791263"/>
        <n v="4589742.2431641025"/>
        <n v="2305592.689777642"/>
        <n v="1877552.9201491836"/>
        <n v="5240532.4320484307"/>
        <n v="17579362.136302512"/>
        <n v="3532590.1704050456"/>
        <n v="19978442.327940941"/>
        <n v="2697024.3368752147"/>
        <n v="4679430.98132654"/>
        <n v="146635.5"/>
        <n v="664833.67525958503"/>
        <n v="8369599.128114691"/>
        <n v="3378453.1138875028"/>
        <n v="3237500"/>
        <n v="5974179.4271705672"/>
        <n v="830802.18706989032"/>
        <n v="3436892.5554227484"/>
        <n v="10501930.629728194"/>
        <n v="792846.82995534851"/>
        <n v="6620397.1370768715"/>
        <n v="668151.36573910178"/>
        <n v="1578383.13"/>
        <n v="2952753.9786402537"/>
        <n v="3343493.9732370079"/>
        <n v="320827.64921446337"/>
        <n v="10381747.210000001"/>
        <n v="7722135.0459719338"/>
        <n v="1538062.0957975762"/>
        <n v="2370926.1908139763"/>
        <n v="7031719.9273095746"/>
        <n v="4475716.0814555362"/>
        <n v="7918789.5626530796"/>
        <n v="432710.24789746164"/>
        <n v="2779123.2211180087"/>
        <n v="2329133.7232876713"/>
        <n v="25803228.230316609"/>
        <n v="7932256.752284389"/>
        <n v="2277451.0826283153"/>
        <n v="960154.60762052983"/>
        <n v="3155116.9407238481"/>
        <n v="1145625.0937582441"/>
        <n v="5821716.6214281758"/>
        <n v="176135.8"/>
        <n v="8043044.3846046822"/>
        <n v="419340.70663772558"/>
        <n v="1194813.8599999999"/>
        <n v="46705030.469055876"/>
        <n v="4741595.3049223805"/>
        <n v="5967913.472934803"/>
        <n v="11566513.694082826"/>
        <n v="3935676.5909035308"/>
        <n v="6183172.0585971633"/>
        <n v="1795185.8941451332"/>
        <n v="7836255.0120505523"/>
        <n v="2073822.9883572762"/>
        <n v="5969616.7708811583"/>
        <n v="7896319.8459250052"/>
        <n v="3044742.0742354938"/>
        <n v="18400535.122275669"/>
        <n v="5347501.4331341218"/>
        <n v="6226438.3799479138"/>
        <n v="9607808.4813462421"/>
        <n v="3256802.8038243023"/>
        <n v="4620963.7694363436"/>
        <n v="461250.35999311245"/>
        <n v="5247819.4895456238"/>
        <n v="1059507.1243839292"/>
        <n v="3082000.0058020782"/>
        <n v="1351467.8599999999"/>
        <n v="413452.5"/>
        <n v="1060332.3449943678"/>
        <n v="1087247.8599999999"/>
        <n v="210839.90008409272"/>
        <n v="11285074.518075828"/>
        <n v="350364.05456756905"/>
        <n v="7753720.461448025"/>
        <n v="1449165.509870715"/>
        <n v="1716614.5161577719"/>
        <n v="5552730.3022764865"/>
        <n v="636652.15562527569"/>
        <n v="3954967.6680482142"/>
        <n v="9581491.2515087668"/>
        <n v="983331.37554609263"/>
        <n v="2077400.179434933"/>
        <n v="235547.81861942029"/>
        <n v="835302.46743873577"/>
        <n v="9897633.0412955899"/>
        <n v="8165045.5837627407"/>
        <n v="12166333.303146042"/>
        <n v="8022798.6603152715"/>
        <n v="12343744.012515213"/>
        <n v="1563601.2398981804"/>
        <n v="839619.72474022629"/>
        <n v="3896384.8685567481"/>
        <n v="4523424.136091847"/>
        <n v="2220209.1578600109"/>
        <n v="8488607.0700000003"/>
        <n v="1221745.7251660447"/>
        <n v="164314.74084729643"/>
        <n v="601790.30744755"/>
        <n v="2927124.1592384824"/>
        <n v="2163196.5287522185"/>
        <n v="2610662.8591851704"/>
        <n v="2905985.1104837353"/>
        <n v="691383.24701608648"/>
        <n v="3700871.4637250807"/>
        <n v="3610443.8157522962"/>
        <n v="7559420.5751451422"/>
        <n v="1593443.4129097268"/>
        <n v="4537133.6606602222"/>
        <n v="778029.25857262174"/>
        <n v="4695309.9847803777"/>
        <n v="9064275.4274125583"/>
        <n v="4698988.2602500618"/>
        <n v="1872671.4051855495"/>
        <n v="167590.9074506386"/>
        <n v="1708963.870638655"/>
        <n v="9708210.5666666664"/>
        <n v="1006619.4282213869"/>
        <n v="1445284.3154908651"/>
        <n v="8016230.2500323299"/>
        <n v="698687.85961820441"/>
        <n v="3386290.2748452402"/>
        <n v="2328505.1240891176"/>
        <n v="30791100.296593837"/>
        <n v="9870585.1007558517"/>
        <n v="1627201.9224271108"/>
        <n v="1295057.3270945686"/>
        <n v="9327159.2834939249"/>
        <n v="15702394.908617614"/>
        <n v="3528145.7451210641"/>
        <n v="2227755.4339269381"/>
        <n v="5830592.8360252762"/>
        <n v="458082.13129680697"/>
        <n v="2598423.7638806687"/>
        <n v="2480625.2105634897"/>
        <n v="1910702.7008085374"/>
        <n v="15646935.143461695"/>
        <n v="8882847.777824495"/>
        <n v="4799746.7702454003"/>
        <n v="1609390.0061087718"/>
        <n v="2707594.8257553144"/>
        <n v="16048613.455755852"/>
        <n v="12052590.251454305"/>
        <n v="1994074.9857880406"/>
        <n v="6308079.729353507"/>
        <n v="10530282.266676223"/>
        <n v="5113019.1502144523"/>
        <n v="579619.97290237318"/>
        <n v="196013.1168549791"/>
        <n v="6575866.1071705678"/>
        <n v="217846.13941093566"/>
        <n v="956095.82416285994"/>
        <n v="6679550.9137366507"/>
        <n v="6185467.7089819377"/>
        <n v="3558915.1046653269"/>
        <n v="12267541.999999998"/>
        <n v="6220966.0695782714"/>
        <n v="7506234.7208454963"/>
        <n v="5205550.4696283415"/>
        <n v="552235.75717770681"/>
        <n v="11047851.585076481"/>
        <n v="3579052.6657690573"/>
        <n v="1525414.1000818119"/>
        <n v="22739778.552757189"/>
        <n v="4255601.4113265397"/>
        <n v="17202619.934404042"/>
        <n v="13459716.388556872"/>
        <n v="5609936.8704463681"/>
        <n v="2809382.8469050801"/>
        <n v="12245004.630958905"/>
        <n v="2239425.8096075295"/>
        <n v="1479460.5522924461"/>
        <n v="5184736.33604619"/>
        <n v="4662408.7906254698"/>
        <n v="4306064.5899611367"/>
        <n v="407381.73691935668"/>
        <n v="2589444.9228678728"/>
        <n v="2814787.7197562712"/>
        <n v="676457.51835209806"/>
        <n v="2547586.3121451195"/>
        <n v="12943950.271088466"/>
        <n v="13612962.451657094"/>
        <n v="3415029.304780378"/>
        <n v="1763101.2940616333"/>
        <n v="4738421.8619290674"/>
        <n v="1533830.6521575069"/>
        <n v="3957070.2209360185"/>
        <n v="1368615.4009927323"/>
        <n v="3754268.6477537211"/>
        <n v="3458493.526614856"/>
        <n v="177286.22287997225"/>
        <n v="7085169.8030464966"/>
        <n v="6634662.7158649284"/>
        <n v="4840879.0726421401"/>
        <n v="2519580.4708932806"/>
        <n v="1859776.8148579178"/>
        <n v="3753192.4657607828"/>
        <n v="7528627.6924728844"/>
        <n v="8575274.6555094626"/>
        <n v="8643206.5540828276"/>
        <n v="222190.36054712869"/>
        <n v="1988324.0077361371"/>
        <n v="4484408.7539665774"/>
        <n v="21522894.726666667"/>
        <n v="2093240.0429804923"/>
        <n v="3380160.9874510923"/>
        <n v="366222.49910110782"/>
        <n v="316920.58799535566"/>
        <n v="3203375.7443520688"/>
        <n v="17091096.158115048"/>
        <n v="3198902.8884336893"/>
        <n v="3551437.7906505559"/>
        <n v="1000502.2535792663"/>
        <n v="361774.70479342964"/>
        <n v="214790.68054926148"/>
        <n v="1424134.1273306487"/>
        <n v="8354541.3614395401"/>
        <n v="7272300.3022108991"/>
        <n v="10806890.734404041"/>
        <n v="1458873.9076673931"/>
        <n v="11731562.518516876"/>
        <n v="13933813.522774562"/>
        <n v="12359115.069196431"/>
        <n v="235335.35478800954"/>
        <n v="5789460.2590379138"/>
        <n v="3395551.7445993484"/>
        <n v="189795.93490353393"/>
        <n v="1982084.9193294891"/>
        <n v="605493.71996194194"/>
        <n v="12562524.013567222"/>
        <n v="6076746.8351154802"/>
        <n v="1453080.6213721849"/>
        <n v="9090078.3885568697"/>
        <n v="3799571.9213190568"/>
        <n v="1547429.3472121346"/>
        <n v="6564726.5591477565"/>
        <n v="2005274.6847797893"/>
        <n v="9182158.7378904261"/>
        <n v="413416.50275396736"/>
        <n v="3443796.051003397"/>
        <n v="3213280"/>
        <n v="4289859.0061888909"/>
        <n v="5576229.3906616205"/>
        <n v="1386233.890341558"/>
        <n v="15743920.853960922"/>
        <n v="5534140.4098048965"/>
        <n v="614033.6305528821"/>
        <n v="1499004.2305463625"/>
        <n v="3310271.4385312032"/>
        <n v="724269.05931962479"/>
        <n v="9768796.0007558521"/>
        <n v="69388.175816304007"/>
        <n v="1341512.3610128043"/>
        <n v="1155579.56"/>
        <n v="6178110.4372493234"/>
        <n v="98078.495203654471"/>
        <n v="2205029.5763118854"/>
        <n v="3051877.9371611443"/>
        <n v="4811399.9672020199"/>
        <n v="3366974.5517841694"/>
        <n v="8945196.8940117098"/>
        <n v="333730.3001597579"/>
        <n v="2567086.8756610733"/>
        <n v="3723681.5861853762"/>
        <n v="2219819.4177583428"/>
        <n v="1221635.5470352443"/>
        <n v="631443.38659341563"/>
        <n v="111030.66237233653"/>
        <n v="4303580.133167482"/>
        <n v="3015860.6967861047"/>
        <n v="2830596.2603894901"/>
        <n v="27888977.635303676"/>
        <n v="3732173.013837683"/>
        <n v="7589186.4320484307"/>
        <n v="2210345.6016398608"/>
        <n v="14763658.635193119"/>
        <n v="6343119.04003233"/>
        <n v="10004836.407228516"/>
        <n v="701507.57926444896"/>
        <n v="838711.47559042578"/>
        <n v="5071789.530975474"/>
        <n v="1251730.9869501393"/>
        <n v="8248393.4689819375"/>
        <n v="386299.21479915956"/>
        <n v="2158442.577121085"/>
        <n v="1502022.7325814031"/>
        <n v="554778.08258560265"/>
        <n v="8072091.5305439923"/>
        <n v="1711912.9214879491"/>
        <n v="2178190.6369616906"/>
        <n v="1074140.9378931273"/>
        <n v="2371143.0116262776"/>
        <n v="2219436.6776278475"/>
        <n v="1152780.2084306534"/>
        <n v="279191.88751722698"/>
        <n v="434933.76903691638"/>
        <n v="10235559.781287789"/>
        <n v="2280849.8866428249"/>
        <n v="2464465.1799999997"/>
        <n v="3855945.2563023409"/>
        <n v="2224088.0427146042"/>
        <n v="729647.79884364759"/>
        <n v="654000"/>
        <n v="638000"/>
        <n v="249743000"/>
        <n v="169528000"/>
        <n v="471763000"/>
        <n v="4160001"/>
        <n v="9147782"/>
        <n v="400960"/>
        <n v="10864217"/>
        <n v="3750976.5"/>
        <n v="1669000"/>
        <n v="42860001"/>
        <n v="1267042266"/>
        <n v="3093286697"/>
        <n v="4455467994"/>
        <n v="4347265707"/>
        <n v="3064907920"/>
        <n v="4143301447"/>
        <n v="2512238977"/>
        <n v="766226980"/>
        <n v="1638416724"/>
        <n v="109227782"/>
        <n v="467100"/>
        <n v="1954563"/>
        <n v="57070742"/>
        <n v="6505109"/>
        <n v="72606.5"/>
        <n v="456960"/>
        <n v="511700"/>
        <n v="41429529"/>
        <n v="621775"/>
        <n v="66882275.420000002"/>
        <n v="30936077"/>
        <n v="1866968.5"/>
        <n v="2556848"/>
        <n v="13327513"/>
        <n v="10726196"/>
        <n v="1084156"/>
        <n v="3449792.5"/>
        <n v="11123114"/>
        <n v="1127140"/>
        <n v="113030990"/>
        <n v="105686588"/>
        <n v="31993449.5"/>
        <n v="788663"/>
        <n v="402263317"/>
        <n v="35920868"/>
        <n v="2040000"/>
        <n v="1704000"/>
        <n v="2597157"/>
        <n v="1303800"/>
        <n v="1414489"/>
        <n v="1177196.32"/>
        <n v="272980"/>
        <n v="30834289"/>
        <n v="1849002"/>
        <n v="944248"/>
        <n v="32364071.5"/>
        <n v="2684245.5"/>
        <n v="4141541"/>
        <n v="967927"/>
        <n v="4462560"/>
        <n v="7657163"/>
        <n v="1537941.5"/>
        <n v="7888718"/>
        <n v="3113854"/>
        <n v="2444547"/>
        <n v="2584034.5285999998"/>
        <n v="1513696"/>
        <n v="2925371"/>
        <n v="1501542"/>
        <n v="30326777"/>
        <n v="2662400"/>
        <n v="450240"/>
        <n v="135000"/>
        <n v="26054006"/>
        <n v="3844262.5"/>
        <n v="1756150"/>
        <n v="6486000"/>
        <n v="27802814"/>
        <n v="4121765"/>
        <n v="4843157"/>
        <n v="683360"/>
        <n v="16811895"/>
        <n v="6208512"/>
        <n v="4270980"/>
        <n v="7577599"/>
        <n v="3421248"/>
        <n v="1041105"/>
        <n v="226000"/>
        <n v="3756"/>
        <n v="11659175"/>
        <n v="10212164"/>
        <n v="18556777"/>
        <n v="4180919"/>
        <n v="1396698"/>
        <n v="277200"/>
        <n v="5910450"/>
        <n v="455483"/>
        <n v="1762699.2"/>
        <n v="416500"/>
        <n v="951912"/>
        <n v="40577"/>
        <n v="11793320"/>
        <n v="3868592"/>
        <n v="781574"/>
        <n v="88381"/>
        <n v="3448828"/>
        <n v="30216508"/>
        <n v="2322702"/>
        <n v="295589238"/>
        <n v="7953422"/>
        <n v="2827368"/>
        <n v="4062464"/>
        <n v="789550"/>
        <n v="117221971"/>
        <n v="157792523"/>
        <n v="1351079"/>
        <n v="602981"/>
        <n v="6943976"/>
        <n v="12675037"/>
        <n v="7297556"/>
        <n v="417961"/>
        <n v="4030720"/>
        <n v="5054197"/>
        <n v="15246000"/>
        <n v="6490400"/>
        <n v="1215000"/>
        <n v="2098189.5708999997"/>
        <n v="40512791"/>
        <n v="14724696"/>
        <n v="80964"/>
        <n v="1167217"/>
        <n v="22405700"/>
        <n v="141839260"/>
        <n v="325193"/>
        <n v="459794.5"/>
        <n v="892500"/>
        <n v="10817371"/>
        <n v="117270225"/>
        <n v="680679"/>
        <n v="29528034"/>
        <n v="4196650"/>
        <n v="249375642"/>
        <n v="3623926"/>
        <n v="4011627"/>
        <n v="2539026.9449999998"/>
        <n v="1523223"/>
        <n v="473025"/>
        <n v="40108659"/>
        <n v="112239114"/>
        <n v="37878734"/>
        <n v="6517067"/>
        <n v="377468"/>
        <n v="110150766"/>
        <n v="36502143.5"/>
        <n v="17201747"/>
        <n v="1424255"/>
        <n v="10510066"/>
        <n v="2241973"/>
        <n v="243473.5"/>
        <n v="10163400"/>
        <n v="1584961"/>
        <n v="29227037"/>
        <n v="7462438"/>
        <n v="23277299"/>
        <n v="1765395"/>
        <n v="8269.5480000000007"/>
        <n v="65635628"/>
        <n v="162690160"/>
        <n v="2039670"/>
        <n v="174608953"/>
        <n v="1925540"/>
        <n v="94828"/>
        <n v="2995079"/>
        <n v="22130017.5"/>
        <n v="36710942.5"/>
        <n v="34993283"/>
        <n v="5900241"/>
        <n v="154288"/>
        <n v="19615425"/>
        <n v="7140"/>
        <n v="5189777"/>
        <n v="178404824"/>
        <n v="23051890.800000001"/>
        <n v="19464838"/>
        <n v="582889"/>
        <n v="28440346"/>
        <n v="3066024.5"/>
        <n v="8668330"/>
        <n v="416896267.5"/>
        <n v="3751362"/>
        <n v="1780561"/>
        <n v="15826400"/>
        <n v="4376353.5"/>
        <n v="52967854.5"/>
        <n v="4125818"/>
        <n v="352094236"/>
        <n v="34321382"/>
        <n v="676160"/>
        <n v="299000"/>
        <n v="38008500"/>
        <n v="4329077"/>
        <n v="217793316.5"/>
        <n v="139200"/>
        <n v="4294201"/>
        <n v="307685660"/>
        <n v="7831951"/>
        <n v="5284861"/>
        <n v="722182.5"/>
        <n v="4534029"/>
        <n v="21086552"/>
        <n v="4234205.6996999998"/>
        <n v="163324115"/>
        <n v="21336636"/>
        <n v="66772282"/>
        <n v="1554693"/>
        <n v="6896.3447999999999"/>
        <n v="3994443"/>
        <n v="3782530"/>
        <n v="67974809"/>
        <n v="34105999"/>
        <n v="4171278"/>
        <n v="1600275.5"/>
        <n v="10517808"/>
        <n v="772800"/>
        <n v="2240488"/>
        <n v="537234474"/>
        <n v="28217741"/>
        <n v="1213637"/>
        <n v="19684643"/>
        <n v="24891015.5"/>
        <n v="17326019"/>
        <n v="11942447"/>
        <n v="42450861"/>
        <n v="8611067"/>
        <n v="12706640"/>
        <n v="6121472"/>
        <n v="417941"/>
        <n v="1088073"/>
        <n v="5707000.5"/>
        <n v="105946839"/>
        <n v="155754"/>
        <n v="1239012"/>
        <n v="2643516"/>
        <n v="2863682"/>
        <n v="2532098"/>
        <n v="7882271"/>
        <n v="1604777"/>
        <n v="4971007"/>
        <n v="2575000"/>
        <n v="15310892"/>
        <n v="7442720"/>
        <n v="14625832"/>
        <n v="570747"/>
        <n v="12379503"/>
        <n v="19429344"/>
        <n v="27296.264744999997"/>
        <n v="13473600"/>
        <n v="1973864"/>
        <n v="12721916"/>
        <n v="192285766"/>
        <n v="23561944"/>
        <n v="49355215"/>
        <n v="61338818"/>
        <n v="11668056"/>
        <n v="2730940"/>
        <n v="1736575"/>
        <n v="2770265"/>
        <n v="14773987"/>
        <n v="7206131.5"/>
        <n v="1436680"/>
        <n v="3769365"/>
        <n v="1866656"/>
        <n v="3124969"/>
        <n v="25831683"/>
        <n v="910345"/>
        <n v="155640"/>
        <n v="2599168"/>
        <n v="37056651"/>
        <n v="259777"/>
        <n v="1735800.5"/>
        <n v="622965"/>
        <n v="2418450"/>
        <n v="114470567"/>
        <n v="110168287"/>
        <n v="13742570.5"/>
        <n v="2253446"/>
        <n v="44534566.5"/>
        <n v="144461"/>
        <n v="2370101"/>
        <n v="2516736"/>
        <n v="11343909"/>
        <n v="12159684"/>
        <n v="5172447"/>
        <n v="3600000"/>
        <n v="498456"/>
        <n v="14883109"/>
        <n v="55050.6"/>
        <n v="1634794"/>
        <n v="6484800"/>
        <n v="6750382"/>
        <n v="637840"/>
        <n v="12514315"/>
        <n v="196463996.5"/>
        <n v="251913594"/>
        <n v="10167645"/>
        <n v="55318978.5"/>
        <n v="2606510"/>
        <n v="2597697"/>
        <n v="226041"/>
        <n v="2511068"/>
        <n v="4552984"/>
        <n v="100000"/>
        <n v="103585.17899999999"/>
        <n v="60578259"/>
        <n v="62456787"/>
        <n v="372075204"/>
        <n v="318369"/>
        <n v="1325098"/>
        <n v="5391321"/>
        <n v="678516"/>
        <n v="8605440"/>
        <n v="2040617"/>
        <n v="13419315"/>
        <n v="2616730"/>
        <n v="1437174"/>
        <n v="27351306"/>
        <n v="2358345"/>
        <n v="1663162"/>
        <n v="67068750"/>
        <n v="10417905"/>
        <n v="44509172"/>
        <n v="3170861"/>
        <n v="65348561"/>
        <n v="1729865"/>
        <n v="4671351"/>
        <n v="643594"/>
        <n v="3004197"/>
        <n v="43391116.5"/>
        <n v="1472000"/>
        <n v="292035563.5"/>
        <n v="1387251"/>
        <n v="3153519.5"/>
        <n v="66646"/>
        <n v="6681077"/>
        <n v="101858195"/>
        <n v="26426926"/>
        <n v="6172486"/>
        <n v="1705230"/>
        <n v="493000"/>
        <n v="5780081"/>
        <n v="453921"/>
        <n v="1810801"/>
        <n v="7457910.2101999996"/>
        <n v="6791270"/>
        <n v="3548020"/>
        <n v="5266280"/>
        <n v="1224226"/>
        <n v="3294325.1999999997"/>
        <n v="3677424.5286999997"/>
        <n v="2903542"/>
        <n v="15949501"/>
        <n v="31515830"/>
        <n v="3787997"/>
        <n v="6969133"/>
        <n v="87346815"/>
        <n v="2012706"/>
        <n v="1632825"/>
        <n v="274081"/>
        <n v="117342162"/>
        <n v="5389379.5"/>
        <n v="2672922"/>
        <n v="23576340"/>
        <n v="2624800"/>
        <n v="116682488"/>
        <n v="1183400"/>
        <n v="2727600"/>
        <n v="3573987"/>
        <n v="6172223"/>
        <n v="5156400"/>
        <n v="10550850"/>
        <n v="46095107"/>
        <n v="6872766"/>
        <n v="908650.5"/>
        <n v="70154821"/>
        <n v="5351835"/>
        <n v="544377"/>
        <n v="32181191"/>
        <n v="1189581"/>
        <n v="951575"/>
        <n v="7499747.5"/>
        <n v="822580"/>
        <n v="1911590"/>
        <n v="22031034"/>
        <n v="178261"/>
        <n v="34890880"/>
        <n v="7452240"/>
        <n v="2770486"/>
        <n v="4456079"/>
        <n v="7394435"/>
        <n v="155228"/>
        <n v="854247"/>
        <n v="10656000"/>
        <n v="5175765"/>
        <n v="5407814"/>
        <n v="314020"/>
        <n v="25541470"/>
        <n v="11606733"/>
        <n v="154957669"/>
        <n v="16757968"/>
        <n v="2150616"/>
        <n v="18483610.134299997"/>
        <n v="40215111"/>
        <n v="13259303.5"/>
        <n v="154632247"/>
        <n v="922994"/>
        <n v="5010747"/>
        <n v="423380"/>
        <n v="2605526"/>
        <n v="24989634"/>
        <n v="26650901"/>
        <n v="14241257"/>
        <n v="1080000"/>
        <n v="114205.04329999999"/>
        <n v="6900622"/>
        <n v="128417823"/>
        <n v="63286934"/>
        <n v="17587605"/>
        <n v="19782957"/>
        <n v="13700557.5"/>
        <n v="45951835.5"/>
        <n v="2281564"/>
        <n v="3155495"/>
        <n v="262266739"/>
        <n v="11755708"/>
        <n v="627128.5"/>
        <n v="7028"/>
        <n v="145033303"/>
        <n v="3730545"/>
        <n v="1190512"/>
        <n v="34321475.5"/>
        <n v="5670129.5999999996"/>
        <n v="118644337"/>
        <n v="5255004"/>
        <n v="2936830"/>
        <n v="205781722"/>
        <n v="10994243.4"/>
        <n v="16837451.5"/>
        <n v="2872535.5"/>
        <n v="5344532"/>
        <n v="7723034"/>
        <n v="2626105.5"/>
        <n v="1018948"/>
        <n v="3996275.4"/>
        <n v="16777579.5"/>
        <n v="38735739.5"/>
        <n v="34206197.5"/>
        <n v="940303"/>
        <n v="1270219"/>
        <n v="25193349"/>
        <n v="3226333"/>
        <n v="178809326.5"/>
        <n v="3891513"/>
        <n v="26558062.82"/>
        <n v="35999531"/>
        <n v="823861.5"/>
        <n v="7207284"/>
        <n v="1176407"/>
        <n v="90020500"/>
        <n v="6970182"/>
        <n v="13726537"/>
        <n v="695606"/>
        <n v="2662293"/>
        <n v="389130"/>
        <n v="6755392"/>
        <n v="2497517"/>
        <n v="58027838"/>
        <n v="8324337"/>
        <n v="19952558"/>
        <n v="821303"/>
        <n v="8652751"/>
        <n v="1987455"/>
        <n v="17159565"/>
        <n v="6534990"/>
        <n v="455353.5"/>
        <n v="1643926.7999999998"/>
        <n v="138041101"/>
        <n v="45714239.5"/>
        <n v="321300"/>
        <n v="5690709"/>
        <n v="12155314"/>
        <n v="6261534"/>
        <n v="6722496"/>
        <n v="25089750"/>
        <n v="5673534"/>
        <n v="9915025"/>
        <n v="1631207"/>
        <n v="3324835"/>
        <n v="19009392"/>
        <n v="609588"/>
        <n v="9062157"/>
        <n v="14605430"/>
        <n v="9637090.4000000004"/>
        <n v="3379488"/>
        <n v="11469186"/>
        <n v="886550"/>
        <n v="612700"/>
        <n v="35947249"/>
        <n v="1488723"/>
        <n v="2836871"/>
        <n v="2764561"/>
        <n v="1603760"/>
        <n v="518010"/>
        <n v="853758"/>
        <n v="3969312"/>
        <n v="8416324"/>
        <n v="1386000"/>
        <n v="1819675"/>
        <n v="5857025"/>
        <n v="232640660.5"/>
        <n v="38169580"/>
        <n v="3596742"/>
        <n v="15520216"/>
        <n v="28566422"/>
        <n v="246272258.5"/>
        <n v="6408333"/>
        <n v="811680273"/>
        <n v="1563596.4"/>
        <n v="1824826.5"/>
        <n v="774398.5"/>
        <n v="5325102.5"/>
        <n v="4881768"/>
        <n v="12817086.5"/>
        <n v="4207160.5"/>
        <n v="740460"/>
        <n v="3560000"/>
        <n v="595206"/>
        <n v="339150"/>
        <n v="16921434"/>
        <n v="28197569.5"/>
        <n v="6665325"/>
        <n v="79210006"/>
        <n v="103956147"/>
        <n v="11076164"/>
        <n v="9827586"/>
        <n v="45625292"/>
        <n v="3369531.5"/>
        <n v="4032167.5"/>
        <n v="999379"/>
        <n v="789565"/>
        <n v="22751137.5"/>
        <n v="14916800.5"/>
        <n v="8892415"/>
        <n v="7378519"/>
        <n v="36846671"/>
        <n v="5911653"/>
        <n v="385036"/>
        <n v="2539163"/>
        <n v="1261515"/>
        <n v="8405305.5"/>
        <n v="33068683.351500001"/>
        <n v="32134522.5"/>
        <n v="1573224.5"/>
        <n v="4936861"/>
        <n v="2863985.1920999996"/>
        <n v="12150683.5"/>
        <n v="1456250"/>
        <n v="621795"/>
        <n v="418653"/>
        <n v="38455390"/>
        <n v="577225"/>
        <n v="3329257"/>
        <n v="50073754"/>
        <n v="4867759.5"/>
        <n v="1379715"/>
        <n v="6969000"/>
        <n v="1833751"/>
        <n v="1767745.5"/>
        <n v="2822.5"/>
        <n v="20000"/>
        <n v="34009143"/>
        <n v="234281298"/>
        <n v="466480"/>
        <n v="7536590"/>
        <n v="5462536"/>
        <n v="2337697.5"/>
        <n v="904845.24"/>
        <n v="467665"/>
        <n v="84387717"/>
        <n v="22476064"/>
        <n v="698982.5"/>
        <n v="87163"/>
        <n v="6632512.5"/>
        <n v="211417.19999999998"/>
        <n v="2462136.5"/>
        <n v="20555351"/>
        <n v="11052866"/>
        <n v="1458710"/>
        <n v="4544000"/>
        <n v="11489072.199999999"/>
        <n v="1970325.5"/>
        <n v="5295322"/>
        <n v="48985590"/>
        <n v="1250732"/>
        <n v="326526.5"/>
        <n v="3608916"/>
        <n v="12687460"/>
        <n v="2682513"/>
        <n v="325981.5"/>
        <n v="846000"/>
        <n v="189210"/>
        <n v="4989028"/>
        <n v="4736448"/>
        <n v="1493750"/>
        <n v="7178178"/>
        <n v="14672010"/>
        <n v="4645403"/>
        <n v="154406383.5"/>
        <n v="12624072"/>
        <n v="58505909"/>
        <n v="5976000"/>
        <n v="190136075"/>
        <n v="16103546"/>
        <n v="180948"/>
        <n v="27475230"/>
        <n v="5883875"/>
        <n v="43307285"/>
        <n v="1428000"/>
        <n v="16726977"/>
        <n v="1563515"/>
        <n v="94010"/>
        <n v="997611"/>
        <n v="2868189"/>
        <n v="60440525"/>
        <n v="4198000"/>
        <n v="19165633"/>
        <n v="25402888.879999999"/>
        <n v="11702903"/>
        <n v="12391559.5"/>
        <n v="1753519"/>
        <n v="629700"/>
        <n v="4099914"/>
        <n v="92669372"/>
        <n v="8829142"/>
        <n v="712002"/>
        <n v="10159234"/>
        <n v="4744742"/>
        <n v="1107625"/>
        <n v="13815268"/>
        <n v="111406305"/>
        <n v="31339640"/>
        <n v="23690275"/>
        <n v="1615606"/>
        <n v="955600"/>
        <n v="64251645.5"/>
        <n v="11802500"/>
        <n v="6864689.5"/>
        <n v="941089.5"/>
        <n v="2345793.5"/>
        <n v="1715980"/>
        <n v="8838014"/>
        <n v="63449442"/>
        <n v="375469"/>
        <n v="608400"/>
        <n v="42779124"/>
        <n v="57391983"/>
        <n v="37569172"/>
        <n v="5126000"/>
        <n v="37957549"/>
        <n v="2423659"/>
        <n v="1098749"/>
        <n v="541306"/>
        <n v="17647940"/>
        <n v="775709"/>
        <n v="2635369"/>
        <n v="7924716"/>
        <n v="123756285"/>
        <n v="26548279"/>
        <n v="85800"/>
        <n v="4039719"/>
        <n v="249750"/>
        <n v="2554292"/>
        <n v="16912885"/>
        <n v="14917865"/>
        <n v="5929430"/>
        <n v="3943440"/>
        <n v="14803963.5"/>
        <n v="175582304.5"/>
        <n v="1459356"/>
        <n v="153137973"/>
        <n v="189560135"/>
        <n v="3147028.8"/>
        <n v="277796"/>
        <n v="82592228.5"/>
        <n v="2490204"/>
        <n v="4440971.5"/>
        <n v="13431669"/>
        <n v="514937"/>
        <n v="317707321"/>
        <n v="23094348"/>
        <n v="17517570"/>
        <n v="21628305"/>
        <n v="3399450"/>
        <n v="36092047"/>
        <n v="1059100"/>
        <n v="19100924"/>
        <n v="27745213.5"/>
        <n v="141326940"/>
        <n v="1435500"/>
        <n v="11357517"/>
        <n v="918140.97"/>
        <n v="17447177.25"/>
        <n v="120599001"/>
        <n v="77046644"/>
        <n v="62472016"/>
        <n v="122649976"/>
        <n v="46096687.5"/>
        <n v="41937933"/>
        <n v="1659383"/>
        <n v="19782848.5"/>
        <n v="895493.5"/>
        <n v="371358"/>
        <n v="1318670"/>
        <n v="36256702"/>
        <n v="110000"/>
        <n v="3742300"/>
        <n v="899786"/>
        <n v="6281950"/>
        <n v="28636618"/>
        <n v="35535882"/>
        <n v="4224302"/>
        <n v="6180000"/>
        <n v="391329"/>
        <n v="271853.5"/>
        <n v="4756542"/>
        <n v="14718951"/>
        <n v="156686948"/>
        <n v="24816935"/>
        <n v="1857900"/>
        <n v="860987"/>
        <n v="2994929"/>
        <n v="23782000"/>
        <n v="1266843"/>
        <n v="32506721.254799999"/>
        <n v="2372249"/>
        <n v="33812556"/>
        <n v="46352447.399999999"/>
        <n v="85221514"/>
        <n v="151519481"/>
        <n v="440776"/>
        <n v="854468.5"/>
        <n v="24748890"/>
        <n v="115697089"/>
        <n v="11580889.5"/>
        <n v="41742510"/>
        <n v="323878"/>
        <n v="13096000"/>
        <n v="638300"/>
        <n v="1782000"/>
        <n v="9178356.5"/>
        <n v="5242050"/>
        <n v="16066692"/>
        <n v="34602000"/>
        <n v="630148631.5"/>
        <n v="1303521"/>
        <n v="20369000"/>
        <n v="5910328"/>
        <n v="17571774"/>
        <n v="16862500"/>
        <n v="6215200"/>
        <n v="917959"/>
        <n v="1873558"/>
        <n v="274519"/>
        <n v="78687180"/>
        <n v="2376000"/>
        <n v="17137983"/>
        <n v="4682171"/>
        <n v="25825879"/>
        <n v="19006823.399999999"/>
        <n v="6950790"/>
        <n v="11634123"/>
        <n v="28146485"/>
        <n v="9123406"/>
        <n v="21565696"/>
        <n v="382642"/>
        <n v="526704"/>
        <n v="3252032"/>
        <n v="28316594"/>
        <n v="3697257"/>
        <n v="9573901"/>
        <n v="1755767"/>
        <n v="212873"/>
        <n v="3902011"/>
        <n v="148908957"/>
        <n v="101156981"/>
        <n v="3887712"/>
        <n v="666188"/>
        <n v="1327340"/>
        <n v="22482252"/>
        <n v="486209246.51999998"/>
        <n v="1774850"/>
        <n v="158042.5"/>
        <n v="134548"/>
        <n v="1102895521"/>
        <n v="28599168.074999999"/>
        <n v="898880049"/>
        <n v="771959536"/>
        <n v="911690571"/>
        <n v="12381406"/>
        <n v="3956811999.1100001"/>
        <n v="3451595.740460007"/>
        <n v="1855937487"/>
        <n v="1645312.5"/>
        <n v="1231870952"/>
        <n v="367973691.84599996"/>
        <n v="448553037.5"/>
        <n v="5917997.25"/>
        <n v="160000"/>
        <n v="1367039"/>
        <n v="17459915.390000001"/>
        <n v="148845"/>
        <n v="978330"/>
        <n v="2188390"/>
        <n v="998745.94"/>
        <n v="3942447"/>
        <n v="4389416"/>
        <n v="29448680.370000001"/>
        <n v="49482187.728"/>
        <n v="168530346.956043"/>
        <n v="1676284.4745999984"/>
        <n v="128984651"/>
        <n v="3805583"/>
        <n v="24755330.5"/>
        <n v="296898"/>
        <n v="7683778"/>
        <n v="161655902"/>
        <n v="6008968.5"/>
        <n v="5206926586"/>
        <n v="9107742512"/>
        <n v="13215636453"/>
        <n v="17860829680"/>
        <n v="9045172676"/>
        <n v="12249809662.67"/>
        <n v="10448544356"/>
        <n v="2296273020"/>
        <n v="6709985187"/>
        <n v="447215788"/>
      </sharedItems>
    </cacheField>
    <cacheField name="Intereses Causados" numFmtId="165">
      <sharedItems containsSemiMixedTypes="0" containsString="0" containsNumber="1" minValue="0" maxValue="1982371904.5860026"/>
    </cacheField>
    <cacheField name="PAGO AL VENCIMIENTO" numFmtId="165">
      <sharedItems containsSemiMixedTypes="0" containsString="0" containsNumber="1" minValue="0" maxValue="59810227.553333335" count="515">
        <n v="1448847.6741654705"/>
        <n v="5157107.1963361539"/>
        <n v="4826884.6288152598"/>
        <n v="744549.75733011076"/>
        <n v="4195509.2331135701"/>
        <n v="2686165.1779887462"/>
        <n v="2980371.5524094356"/>
        <n v="15290151.194890399"/>
        <n v="392872.91976298473"/>
        <n v="104107.82020999919"/>
        <n v="3473057.9272958217"/>
        <n v="17725455.774341136"/>
        <n v="6686113.1256709136"/>
        <n v="2463816.5123326932"/>
        <n v="25710875.389805686"/>
        <n v="7153767.1370585915"/>
        <n v="6692371.4287436996"/>
        <n v="7908721.1137822736"/>
        <n v="3868443.8718632879"/>
        <n v="11377356.693648431"/>
        <n v="3137459.6130497465"/>
        <n v="5685776.977170568"/>
        <n v="7034900.4059519786"/>
        <n v="426478.84386851813"/>
        <n v="4959500.3152962876"/>
        <n v="219746.66232276685"/>
        <n v="327703.05348076316"/>
        <n v="588633.95092017832"/>
        <n v="4503241.3565104529"/>
        <n v="36226849.887387589"/>
        <n v="8922249.9857558534"/>
        <n v="9555404.212604681"/>
        <n v="58059424.575863943"/>
        <n v="5662788.555453511"/>
        <n v="1180796.6237703979"/>
        <n v="803536.03831553704"/>
        <n v="3509714.9272918091"/>
        <n v="5630838.0713279191"/>
        <n v="4039931.3488673656"/>
        <n v="2373005.2683178964"/>
        <n v="627171.46419115085"/>
        <n v="3453747.2882777983"/>
        <n v="9566750.5998479985"/>
        <n v="3099980.1945330584"/>
        <n v="2097791.0890132319"/>
        <n v="12872561.182894088"/>
        <n v="5750916.7982101012"/>
        <n v="2352639.07348176"/>
        <n v="44459164.353433065"/>
        <n v="381926.92991970567"/>
        <n v="3466690.0957892938"/>
        <n v="4924651.9118114989"/>
        <n v="22076924.800000001"/>
        <n v="165582.37121160724"/>
        <n v="10666891.565479968"/>
        <n v="3602096.7628348828"/>
        <n v="3978958.3232944701"/>
        <n v="3655911.567791597"/>
        <n v="1338708.9180113426"/>
        <n v="481674.31053904362"/>
        <n v="1278828.4659643937"/>
        <n v="672840.36522853398"/>
        <n v="356321.22361932963"/>
        <n v="2911736.4602956111"/>
        <n v="3745751.199746619"/>
        <n v="6786432.635544233"/>
        <n v="10656768.274341136"/>
        <n v="1112890.7329119877"/>
        <n v="794547.47833459894"/>
        <n v="9098035.3920051064"/>
        <n v="14563732.808002196"/>
        <n v="636774.63136241038"/>
        <n v="5630337.6899084393"/>
        <n v="526932.30384019879"/>
        <n v="347537.4129904703"/>
        <n v="692132.56320267369"/>
        <n v="1101528.9321979992"/>
        <n v="3273625.0649986262"/>
        <n v="7626199.962064784"/>
        <n v="6597380.9420193974"/>
        <n v="3828634.8393586092"/>
        <n v="3481336.0119061479"/>
        <n v="10488813.259472908"/>
        <n v="2173903.9554854352"/>
        <n v="12111421.128800491"/>
        <n v="2104514.7067733845"/>
        <n v="1190459.9704633688"/>
        <n v="1880447.5186547765"/>
        <n v="5684626.6373591973"/>
        <n v="655427.97042041575"/>
        <n v="475178.10981681943"/>
        <n v="2691839.2832012768"/>
        <n v="2246741.1902001966"/>
        <n v="442859.27904029528"/>
        <n v="5736944.5051020533"/>
        <n v="10783858.622559838"/>
        <n v="7033761.3003500123"/>
        <n v="755499.12907733687"/>
        <n v="1107629.9234782609"/>
        <n v="4280265.2464307444"/>
        <n v="2131569.8174752556"/>
        <n v="3290127.2203038665"/>
        <n v="1408513.8599999999"/>
        <n v="2443204.0217873142"/>
        <n v="442950.62567889987"/>
        <n v="12752633.126917146"/>
        <n v="24517035.725000001"/>
        <n v="2372235.1094525084"/>
        <n v="1797211.567259369"/>
        <n v="31436635.599928319"/>
        <n v="52014.188626265066"/>
        <n v="963444.50230741594"/>
        <n v="146555.1108352498"/>
        <n v="8898712.9498566501"/>
        <n v="6556134.0690379133"/>
        <n v="6051907.9572805073"/>
        <n v="65832.5"/>
        <n v="2509153.5127968476"/>
        <n v="2441898.6622944456"/>
        <n v="1609096.697818537"/>
        <n v="477865.21274497249"/>
        <n v="3409162.5469992775"/>
        <n v="2472974.5836340673"/>
        <n v="1955971.4741486786"/>
        <n v="4133224.3813159568"/>
        <n v="745171.62966758804"/>
        <n v="8588467.8119509462"/>
        <n v="4101011.2618254567"/>
        <n v="59810227.553333335"/>
        <n v="23218177.433637012"/>
        <n v="4652081.0381137114"/>
        <n v="9763929.7438876256"/>
        <n v="7282596.5396404415"/>
        <n v="4791228.0419800151"/>
        <n v="6001225.9790405491"/>
        <n v="3742326.8307511164"/>
        <n v="7696288.2590379138"/>
        <n v="8842830.8082361761"/>
        <n v="196165.31908465471"/>
        <n v="10731549.380666666"/>
        <n v="11853592.567202898"/>
        <n v="8447634.0587328672"/>
        <n v="23247672.24242812"/>
        <n v="7608838.9737493861"/>
        <n v="9949184.6159774307"/>
        <n v="5092173.8149353974"/>
        <n v="931383.3366782635"/>
        <n v="7092441.6981117781"/>
        <n v="482594.04632141424"/>
        <n v="5068298.2722193329"/>
        <n v="1382146.9877018151"/>
        <n v="6871248.3108454971"/>
        <n v="805034.62689520838"/>
        <n v="4924.2687334429229"/>
        <n v="8884543.4232306983"/>
        <n v="26162500"/>
        <n v="1475371.5488448825"/>
        <n v="10268287.986935329"/>
        <n v="3967890.46"/>
        <n v="3469694.4762116633"/>
        <n v="5346215.0795478253"/>
        <n v="749103.88020082167"/>
        <n v="9546202.8835374396"/>
        <n v="602234.19928103592"/>
        <n v="203162.23351000319"/>
        <n v="2115375.4239723161"/>
        <n v="2544375.4966759407"/>
        <n v="2367067.3417242058"/>
        <n v="7038391.5060252761"/>
        <n v="1817645.9342374322"/>
        <n v="2229661.5898420592"/>
        <n v="18681769.893201269"/>
        <n v="1836558.4637498707"/>
        <n v="169088.89221134692"/>
        <n v="16815719.442926418"/>
        <n v="1754481.2002307724"/>
        <n v="5078309.0274600741"/>
        <n v="9632809.1031797901"/>
        <n v="3761429.5895546386"/>
        <n v="6123022.520041801"/>
        <n v="839080.9858061173"/>
        <n v="106013.11577053701"/>
        <n v="630609.48162212514"/>
        <n v="447249.07114258839"/>
        <n v="16749657.053763554"/>
        <n v="1055610.5111014396"/>
        <n v="201586.58000000002"/>
        <n v="2531364.4059840739"/>
        <n v="11713899.258114193"/>
        <n v="280091.87212523073"/>
        <n v="4744033.0072303303"/>
        <n v="8294016.4178281371"/>
        <n v="6550950.1849417053"/>
        <n v="1532571.079633092"/>
        <n v="101960.69430506816"/>
        <n v="4191324.8002138743"/>
        <n v="5189791.1545414189"/>
        <n v="2349159.8374582338"/>
        <n v="3421799.1437064349"/>
        <n v="2363988.9793122904"/>
        <n v="1694044.2855935704"/>
        <n v="2671479.0382619207"/>
        <n v="6519149.5706814686"/>
        <n v="965749.71264187153"/>
        <n v="4332482.9569723429"/>
        <n v="4205114.2140753008"/>
        <n v="6049458.7195796985"/>
        <n v="3763489.8981299619"/>
        <n v="402293.94000623468"/>
        <n v="2108169.069386147"/>
        <n v="3274213.5344791263"/>
        <n v="4589742.2431641025"/>
        <n v="2305592.689777642"/>
        <n v="1877552.9201491836"/>
        <n v="5240532.4320484307"/>
        <n v="17579362.136302512"/>
        <n v="3532590.1704050456"/>
        <n v="19978442.327940941"/>
        <n v="2697024.3368752147"/>
        <n v="4679430.98132654"/>
        <n v="146635.5"/>
        <n v="664833.67525958503"/>
        <n v="8369599.128114691"/>
        <n v="3378453.1138875028"/>
        <n v="3237500"/>
        <n v="5974179.4271705672"/>
        <n v="830802.18706989032"/>
        <n v="3436892.5554227484"/>
        <n v="10501930.629728194"/>
        <n v="792846.82995534851"/>
        <n v="6620397.1370768715"/>
        <n v="668151.36573910178"/>
        <n v="1578383.13"/>
        <n v="2952753.9786402537"/>
        <n v="3343493.9732370079"/>
        <n v="320827.64921446337"/>
        <n v="10381747.210000001"/>
        <n v="7722135.0459719338"/>
        <n v="1538062.0957975762"/>
        <n v="2370926.1908139763"/>
        <n v="7031719.9273095746"/>
        <n v="4475716.0814555362"/>
        <n v="7918789.5626530796"/>
        <n v="432710.24789746164"/>
        <n v="2779123.2211180087"/>
        <n v="2329133.7232876713"/>
        <n v="25803228.230316609"/>
        <n v="7932256.752284389"/>
        <n v="2277451.0826283153"/>
        <n v="960154.60762052983"/>
        <n v="3155116.9407238481"/>
        <n v="1145625.0937582441"/>
        <n v="5821716.6214281758"/>
        <n v="176135.8"/>
        <n v="8043044.3846046822"/>
        <n v="419340.70663772558"/>
        <n v="1194813.8599999999"/>
        <n v="46705030.469055876"/>
        <n v="4741595.3049223805"/>
        <n v="5967913.472934803"/>
        <n v="11566513.694082826"/>
        <n v="3935676.5909035308"/>
        <n v="6183172.0585971633"/>
        <n v="1795185.8941451332"/>
        <n v="7836255.0120505523"/>
        <n v="2073822.9883572762"/>
        <n v="5969616.7708811583"/>
        <n v="7896319.8459250052"/>
        <n v="3044742.0742354938"/>
        <n v="18400535.122275669"/>
        <n v="5347501.4331341218"/>
        <n v="6226438.3799479138"/>
        <n v="9607808.4813462421"/>
        <n v="3256802.8038243023"/>
        <n v="4620963.7694363436"/>
        <n v="461250.35999311245"/>
        <n v="5247819.4895456238"/>
        <n v="1059507.1243839292"/>
        <n v="3082000.0058020782"/>
        <n v="1351467.8599999999"/>
        <n v="413452.5"/>
        <n v="1060332.3449943678"/>
        <n v="1087247.8599999999"/>
        <n v="210839.90008409272"/>
        <n v="11285074.518075828"/>
        <n v="350364.05456756905"/>
        <n v="7753720.461448025"/>
        <n v="1449165.509870715"/>
        <n v="1716614.5161577719"/>
        <n v="5552730.3022764865"/>
        <n v="636652.15562527569"/>
        <n v="3954967.6680482142"/>
        <n v="9581491.2515087668"/>
        <n v="983331.37554609263"/>
        <n v="2077400.179434933"/>
        <n v="235547.81861942029"/>
        <n v="835302.46743873577"/>
        <n v="9897633.0412955899"/>
        <n v="8165045.5837627407"/>
        <n v="12166333.303146042"/>
        <n v="8022798.6603152715"/>
        <n v="12343744.012515213"/>
        <n v="1563601.2398981804"/>
        <n v="839619.72474022629"/>
        <n v="3896384.8685567481"/>
        <n v="4523424.136091847"/>
        <n v="2220209.1578600109"/>
        <n v="8488607.0700000003"/>
        <n v="1221745.7251660447"/>
        <n v="164314.74084729643"/>
        <n v="601790.30744755"/>
        <n v="2927124.1592384824"/>
        <n v="2163196.5287522185"/>
        <n v="2610662.8591851704"/>
        <n v="2905985.1104837353"/>
        <n v="691383.24701608648"/>
        <n v="3700871.4637250807"/>
        <n v="3610443.8157522962"/>
        <n v="7559420.5751451422"/>
        <n v="1593443.4129097268"/>
        <n v="4537133.6606602222"/>
        <n v="778029.25857262174"/>
        <n v="4695309.9847803777"/>
        <n v="9064275.4274125583"/>
        <n v="4698988.2602500618"/>
        <n v="1872671.4051855495"/>
        <n v="167590.9074506386"/>
        <n v="1708963.870638655"/>
        <n v="9708210.5666666664"/>
        <n v="1006619.4282213869"/>
        <n v="1445284.3154908651"/>
        <n v="8016230.2500323299"/>
        <n v="698687.85961820441"/>
        <n v="3386290.2748452402"/>
        <n v="2328505.1240891176"/>
        <n v="30791100.296593837"/>
        <n v="9870585.1007558517"/>
        <n v="1627201.9224271108"/>
        <n v="1295057.3270945686"/>
        <n v="9327159.2834939249"/>
        <n v="15702394.908617614"/>
        <n v="3528145.7451210641"/>
        <n v="2227755.4339269381"/>
        <n v="5830592.8360252762"/>
        <n v="458082.13129680697"/>
        <n v="2598423.7638806687"/>
        <n v="2480625.2105634897"/>
        <n v="1910702.7008085374"/>
        <n v="15646935.143461695"/>
        <n v="8882847.777824495"/>
        <n v="4799746.7702454003"/>
        <n v="1609390.0061087718"/>
        <n v="2707594.8257553144"/>
        <n v="16048613.455755852"/>
        <n v="12052590.251454305"/>
        <n v="1994074.9857880406"/>
        <n v="6308079.729353507"/>
        <n v="10530282.266676223"/>
        <n v="5113019.1502144523"/>
        <n v="579619.97290237318"/>
        <n v="196013.1168549791"/>
        <n v="6575866.1071705678"/>
        <n v="217846.13941093566"/>
        <n v="956095.82416285994"/>
        <n v="6679550.9137366507"/>
        <n v="6185467.7089819377"/>
        <n v="3558915.1046653269"/>
        <n v="12267541.999999998"/>
        <n v="6220966.0695782714"/>
        <n v="7506234.7208454963"/>
        <n v="5205550.4696283415"/>
        <n v="552235.75717770681"/>
        <n v="11047851.585076481"/>
        <n v="3579052.6657690573"/>
        <n v="1525414.1000818119"/>
        <n v="22739778.552757189"/>
        <n v="4255601.4113265397"/>
        <n v="17202619.934404042"/>
        <n v="13459716.388556872"/>
        <n v="5609936.8704463681"/>
        <n v="2809382.8469050801"/>
        <n v="12245004.630958905"/>
        <n v="2239425.8096075295"/>
        <n v="1479460.5522924461"/>
        <n v="5184736.33604619"/>
        <n v="4662408.7906254698"/>
        <n v="4306064.5899611367"/>
        <n v="407381.73691935668"/>
        <n v="2589444.9228678728"/>
        <n v="2814787.7197562712"/>
        <n v="676457.51835209806"/>
        <n v="2547586.3121451195"/>
        <n v="12943950.271088466"/>
        <n v="13612962.451657094"/>
        <n v="3415029.304780378"/>
        <n v="1763101.2940616333"/>
        <n v="4738421.8619290674"/>
        <n v="1533830.6521575069"/>
        <n v="3957070.2209360185"/>
        <n v="1368615.4009927323"/>
        <n v="3754268.6477537211"/>
        <n v="3458493.526614856"/>
        <n v="177286.22287997225"/>
        <n v="7085169.8030464966"/>
        <n v="6634662.7158649284"/>
        <n v="4840879.0726421401"/>
        <n v="2519580.4708932806"/>
        <n v="1859776.8148579178"/>
        <n v="3753192.4657607828"/>
        <n v="7528627.6924728844"/>
        <n v="8575274.6555094626"/>
        <n v="8643206.5540828276"/>
        <n v="222190.36054712869"/>
        <n v="1988324.0077361371"/>
        <n v="4484408.7539665774"/>
        <n v="21522894.726666667"/>
        <n v="2093240.0429804923"/>
        <n v="3380160.9874510923"/>
        <n v="366222.49910110782"/>
        <n v="316920.58799535566"/>
        <n v="3203375.7443520688"/>
        <n v="17091096.158115048"/>
        <n v="3198902.8884336893"/>
        <n v="3551437.7906505559"/>
        <n v="1000502.2535792663"/>
        <n v="361774.70479342964"/>
        <n v="214790.68054926148"/>
        <n v="1424134.1273306487"/>
        <n v="8354541.3614395401"/>
        <n v="7272300.3022108991"/>
        <n v="10806890.734404041"/>
        <n v="1458873.9076673931"/>
        <n v="11731562.518516876"/>
        <n v="13933813.522774562"/>
        <n v="12359115.069196431"/>
        <n v="235335.35478800954"/>
        <n v="5789460.2590379138"/>
        <n v="3395551.7445993484"/>
        <n v="189795.93490353393"/>
        <n v="1982084.9193294891"/>
        <n v="605493.71996194194"/>
        <n v="12562524.013567222"/>
        <n v="6076746.8351154802"/>
        <n v="1453080.6213721849"/>
        <n v="9090078.3885568697"/>
        <n v="3799571.9213190568"/>
        <n v="1547429.3472121346"/>
        <n v="6564726.5591477565"/>
        <n v="2005274.6847797893"/>
        <n v="9182158.7378904261"/>
        <n v="413416.50275396736"/>
        <n v="3443796.051003397"/>
        <n v="3213280"/>
        <n v="4289859.0061888909"/>
        <n v="5576229.3906616205"/>
        <n v="1386233.890341558"/>
        <n v="15743920.853960922"/>
        <n v="5534140.4098048965"/>
        <n v="614033.6305528821"/>
        <n v="1499004.2305463625"/>
        <n v="3310271.4385312032"/>
        <n v="724269.05931962479"/>
        <n v="9768796.0007558521"/>
        <n v="69388.175816304007"/>
        <n v="1341512.3610128043"/>
        <n v="1155579.56"/>
        <n v="6178110.4372493234"/>
        <n v="98078.495203654471"/>
        <n v="2205029.5763118854"/>
        <n v="3051877.9371611443"/>
        <n v="4811399.9672020199"/>
        <n v="3366974.5517841694"/>
        <n v="8945196.8940117098"/>
        <n v="333730.3001597579"/>
        <n v="2567086.8756610733"/>
        <n v="3723681.5861853762"/>
        <n v="2219819.4177583428"/>
        <n v="1221635.5470352443"/>
        <n v="631443.38659341563"/>
        <n v="111030.66237233653"/>
        <n v="4303580.133167482"/>
        <n v="3015860.6967861047"/>
        <n v="2830596.2603894901"/>
        <n v="27888977.635303676"/>
        <n v="3732173.013837683"/>
        <n v="7589186.4320484307"/>
        <n v="2210345.6016398608"/>
        <n v="14763658.635193119"/>
        <n v="6343119.04003233"/>
        <n v="10004836.407228516"/>
        <n v="701507.57926444896"/>
        <n v="838711.47559042578"/>
        <n v="5071789.530975474"/>
        <n v="1251730.9869501393"/>
        <n v="8248393.4689819375"/>
        <n v="386299.21479915956"/>
        <n v="2158442.577121085"/>
        <n v="1502022.7325814031"/>
        <n v="554778.08258560265"/>
        <n v="8072091.5305439923"/>
        <n v="1711912.9214879491"/>
        <n v="2178190.6369616906"/>
        <n v="1074140.9378931273"/>
        <n v="2371143.0116262776"/>
        <n v="2219436.6776278475"/>
        <n v="1152780.2084306534"/>
        <n v="279191.88751722698"/>
        <n v="434933.76903691638"/>
        <n v="10235559.781287789"/>
        <n v="2280849.8866428249"/>
        <n v="2464465.1799999997"/>
        <n v="3855945.2563023409"/>
        <n v="2224088.0427146042"/>
        <n v="729647.79884364759"/>
        <n v="0"/>
      </sharedItems>
    </cacheField>
    <cacheField name="PAGO AL 30/12/2020" numFmtId="165">
      <sharedItems containsSemiMixedTypes="0" containsString="0" containsNumber="1" minValue="0" maxValue="471763000" count="13">
        <n v="0"/>
        <n v="654000"/>
        <n v="638000"/>
        <n v="249743000"/>
        <n v="169528000"/>
        <n v="471763000"/>
        <n v="4160001"/>
        <n v="9147782"/>
        <n v="400960"/>
        <n v="10864217"/>
        <n v="3750976.5"/>
        <n v="1669000"/>
        <n v="42860001"/>
      </sharedItems>
    </cacheField>
    <cacheField name="1 PAGO" numFmtId="165">
      <sharedItems containsSemiMixedTypes="0" containsString="0" containsNumber="1" minValue="0" maxValue="3673996083.9762321" count="21">
        <n v="0"/>
        <n v="268980819.12018639"/>
        <n v="507661816.78811336"/>
        <n v="734200033.6799612"/>
        <n v="926031664.91103697"/>
        <n v="503150304.36348867"/>
        <n v="681101895.11721718"/>
        <n v="538495349.15086961"/>
        <n v="127240920.89214934"/>
        <n v="347121001.63867009"/>
        <n v="23119148.538304109"/>
        <n v="1067171365.2547972"/>
        <n v="2014129319.2635815"/>
        <n v="2912911243.5421276"/>
        <n v="3673996083.9762321"/>
        <n v="1996230062.0254683"/>
        <n v="2702246359.6748028"/>
        <n v="2136460208.636359"/>
        <n v="504823606.78692007"/>
        <n v="1377189624.2974586"/>
        <n v="91724359.342241511"/>
      </sharedItems>
    </cacheField>
    <cacheField name="2 PAGO" numFmtId="165">
      <sharedItems containsSemiMixedTypes="0" containsString="0" containsNumber="1" minValue="0" maxValue="5091387101.9351234" count="11">
        <n v="0"/>
        <n v="1478875426.2177703"/>
        <n v="2791160307.0163503"/>
        <n v="4036683326.6739354"/>
        <n v="5091387101.9351234"/>
        <n v="2766355694.9935412"/>
        <n v="3744746033.3189716"/>
        <n v="2960685232.4884377"/>
        <n v="699579515.49191701"/>
        <n v="1908495635.2153587"/>
        <n v="127110701.64857911"/>
      </sharedItems>
    </cacheField>
    <cacheField name="3 PAGO 30/06/2023" numFmtId="165">
      <sharedItems containsSemiMixedTypes="0" containsString="0" containsNumber="1" minValue="0" maxValue="348027658.99024224" count="11">
        <n v="0"/>
        <n v="101342094.0002376"/>
        <n v="243283780.42701474"/>
        <n v="348027658.99024224"/>
        <n v="345182850.68591118"/>
        <n v="240934792.25741291"/>
        <n v="324972615.50477993"/>
        <n v="196789994.15275353"/>
        <n v="59068249.155918308"/>
        <n v="131606363.51731086"/>
        <n v="8791601.308418503"/>
      </sharedItems>
    </cacheField>
    <cacheField name="4 PAGO 30/12/2023" numFmtId="165">
      <sharedItems containsSemiMixedTypes="0" containsString="0" containsNumber="1" minValue="0" maxValue="348027658.99024224" count="11">
        <n v="0"/>
        <n v="101342094.0002376"/>
        <n v="243283780.42701474"/>
        <n v="348027658.99024224"/>
        <n v="345182850.68591118"/>
        <n v="240934792.25741291"/>
        <n v="324972615.50477993"/>
        <n v="196789994.15275353"/>
        <n v="59068249.155918308"/>
        <n v="131606363.51731086"/>
        <n v="8791601.308418503"/>
      </sharedItems>
    </cacheField>
    <cacheField name="5 PAGO 30/06/2024" numFmtId="165">
      <sharedItems containsSemiMixedTypes="0" containsString="0" containsNumber="1" minValue="0" maxValue="130510372.12134084" count="11">
        <n v="0"/>
        <n v="38003285.250089101"/>
        <n v="91231417.660130531"/>
        <n v="130510372.12134084"/>
        <n v="129443569.00721671"/>
        <n v="90350547.096529841"/>
        <n v="121864730.81429249"/>
        <n v="73796247.807282567"/>
        <n v="22150593.433469366"/>
        <n v="49352386.318991572"/>
        <n v="3296850.4906569384"/>
      </sharedItems>
    </cacheField>
    <cacheField name="6 PAGO 30/12/2024" numFmtId="165">
      <sharedItems containsSemiMixedTypes="0" containsString="0" containsNumber="1" minValue="0" maxValue="130510372.12134084" count="11">
        <n v="0"/>
        <n v="38003285.250089101"/>
        <n v="91231417.660130531"/>
        <n v="130510372.12134084"/>
        <n v="129443569.00721671"/>
        <n v="90350547.096529841"/>
        <n v="121864730.81429249"/>
        <n v="73796247.807282567"/>
        <n v="22150593.433469366"/>
        <n v="49352386.318991572"/>
        <n v="3296850.4906569384"/>
      </sharedItems>
    </cacheField>
    <cacheField name="7 PAGO 30/06/2025" numFmtId="165">
      <sharedItems containsSemiMixedTypes="0" containsString="0" containsNumber="1" minValue="0" maxValue="870069147.47560561" count="11">
        <n v="0"/>
        <n v="253355235.00059399"/>
        <n v="608209451.06753683"/>
        <n v="870069147.47560561"/>
        <n v="862957126.71477795"/>
        <n v="602336980.64353228"/>
        <n v="812431538.7619499"/>
        <n v="491974985.3818838"/>
        <n v="147670622.88979578"/>
        <n v="329015908.79327714"/>
        <n v="21979003.271046255"/>
      </sharedItems>
    </cacheField>
    <cacheField name="8 PAGO 30/12/2025" numFmtId="165">
      <sharedItems containsSemiMixedTypes="0" containsString="0" containsNumber="1" minValue="0" maxValue="870069147.47560561" count="11">
        <n v="0"/>
        <n v="253355235.00059399"/>
        <n v="608209451.06753683"/>
        <n v="870069147.47560561"/>
        <n v="862957126.71477795"/>
        <n v="602336980.64353228"/>
        <n v="812431538.7619499"/>
        <n v="491974985.3818838"/>
        <n v="147670622.88979578"/>
        <n v="329015908.79327714"/>
        <n v="21979003.271046255"/>
      </sharedItems>
    </cacheField>
    <cacheField name="9 PAGO 30/06/2026" numFmtId="165">
      <sharedItems containsSemiMixedTypes="0" containsString="0" containsNumber="1" minValue="0" maxValue="1024053603.1456622" count="21">
        <n v="0"/>
        <n v="212660218.37797239"/>
        <n v="700175581.90252209"/>
        <n v="1024053603.1456622"/>
        <n v="746066949.27315092"/>
        <n v="694512975.64156103"/>
        <n v="943661781.72073853"/>
        <n v="448621173.16529042"/>
        <n v="181207128.14948374"/>
        <n v="271346405.10217094"/>
        <n v="17973723.32145251"/>
        <n v="142037110.62285921"/>
        <n v="151317649.59202945"/>
        <n v="194043203.32018554"/>
        <n v="462073028.1275382"/>
        <n v="148758797.25938416"/>
        <n v="193742372.5459913"/>
        <n v="240143806.36934692"/>
        <n v="25531743.89623034"/>
        <n v="189275867.20841706"/>
        <n v="12796881.258012246"/>
      </sharedItems>
    </cacheField>
    <cacheField name="10 PAGO 30/12/2026" numFmtId="165">
      <sharedItems containsSemiMixedTypes="0" containsString="0" containsNumber="1" minValue="0" maxValue="626724135.51594889" count="11">
        <n v="0"/>
        <n v="182495656.91977283"/>
        <n v="438102584.76452768"/>
        <n v="626724135.51594889"/>
        <n v="621601238.01287878"/>
        <n v="433872554.35774279"/>
        <n v="585206883.00897479"/>
        <n v="354377118.53537196"/>
        <n v="106369411.83379194"/>
        <n v="236995199.29850435"/>
        <n v="15831812.752485726"/>
      </sharedItems>
    </cacheField>
    <cacheField name="11 PAGO 30/12/2026" numFmtId="165">
      <sharedItems containsSemiMixedTypes="0" containsString="0" containsNumber="1" minValue="0" maxValue="675752225.09663999" count="11">
        <n v="0"/>
        <n v="196283122.83062667"/>
        <n v="370455585.14905345"/>
        <n v="535767107.35148054"/>
        <n v="675752225.09663999"/>
        <n v="367163403.38571805"/>
        <n v="497019852.10971612"/>
        <n v="392955710.02731395"/>
        <n v="92851398.795823902"/>
        <n v="253304285.50479475"/>
        <n v="16870714.748830542"/>
      </sharedItems>
    </cacheField>
    <cacheField name="12 PAGO 30/06/2027" numFmtId="165">
      <sharedItems containsSemiMixedTypes="0" containsString="0" containsNumber="1" minValue="0" maxValue="1149709409.2985075" count="11">
        <n v="0"/>
        <n v="333951624.31406438"/>
        <n v="630284675.58821642"/>
        <n v="911541925.63191235"/>
        <n v="1149709409.2985075"/>
        <n v="624683432.6919961"/>
        <n v="845618230.10937583"/>
        <n v="668565874.40961587"/>
        <n v="157975250.24326795"/>
        <n v="430966128.77427"/>
        <n v="28703448.938769944"/>
      </sharedItems>
    </cacheField>
    <cacheField name="13 PAGO 30/12/2027" numFmtId="165">
      <sharedItems containsSemiMixedTypes="0" containsString="0" containsNumber="1" minValue="0" maxValue="1149709409.2985075" count="11">
        <n v="0"/>
        <n v="333951624.31406438"/>
        <n v="630284675.58821642"/>
        <n v="911541925.63191235"/>
        <n v="1149709409.2985075"/>
        <n v="624683432.6919961"/>
        <n v="845618230.10937583"/>
        <n v="668565874.40961587"/>
        <n v="157975250.24326795"/>
        <n v="430966128.77427"/>
        <n v="28703448.938769944"/>
      </sharedItems>
    </cacheField>
    <cacheField name="14 PAGO 30/06/2028" numFmtId="165">
      <sharedItems containsSemiMixedTypes="0" containsString="0" containsNumber="1" minValue="0" maxValue="405157555.07400799" count="11">
        <n v="0"/>
        <n v="117684540.56806824"/>
        <n v="222112297.3306326"/>
        <n v="321227342.27409464"/>
        <n v="405157555.07400799"/>
        <n v="220138419.53259581"/>
        <n v="297995834.30926818"/>
        <n v="235602590.43803921"/>
        <n v="55670472.584737264"/>
        <n v="151872448.50020903"/>
        <n v="10115094.388345767"/>
      </sharedItems>
    </cacheField>
    <cacheField name="30/06/2028" numFmtId="165">
      <sharedItems containsSemiMixedTypes="0" containsString="0" containsNumber="1" minValue="0" maxValue="67406423.68012695" count="770">
        <n v="0"/>
        <n v="38790.57006598865"/>
        <n v="162317.73281928705"/>
        <n v="4739470.3837913964"/>
        <n v="540220.26643415412"/>
        <n v="6029.6457407326161"/>
        <n v="37948.488326598534"/>
        <n v="42494.400990722315"/>
        <n v="3440537.4598060558"/>
        <n v="51635.638413145141"/>
        <n v="5554274.439846416"/>
        <n v="2569103.1094740313"/>
        <n v="155043.4005785565"/>
        <n v="212334.81372743088"/>
        <n v="1106790.4663495496"/>
        <n v="890762.70066265727"/>
        <n v="90034.316592725314"/>
        <n v="286489.86873126129"/>
        <n v="923724.96889098547"/>
        <n v="93603.945930589703"/>
        <n v="9386719.1976516005"/>
        <n v="8776799.3938113376"/>
        <n v="2656913.1759418105"/>
        <n v="65494.941896709068"/>
        <n v="33406172.945976246"/>
        <n v="2983067.7520555123"/>
        <n v="169412.89431517202"/>
        <n v="141509.59407502605"/>
        <n v="215682.29625534764"/>
        <n v="108274.7703961379"/>
        <n v="117466.99777792812"/>
        <n v="97760.899876651689"/>
        <n v="22669.770534390031"/>
        <n v="2560650.070411996"/>
        <n v="153551.36294830474"/>
        <n v="78415.581682015953"/>
        <n v="2687691.6787442015"/>
        <n v="222914.60745464516"/>
        <n v="343936.49398772151"/>
        <n v="80382.016939118388"/>
        <n v="370595.68904662458"/>
        <n v="635893.20885933598"/>
        <n v="127719.17686392997"/>
        <n v="655122.81804715458"/>
        <n v="258591.6757916057"/>
        <n v="203008.71694091707"/>
        <n v="214592.53357866037"/>
        <n v="125705.69631044051"/>
        <n v="242939.00394885743"/>
        <n v="124696.36086068237"/>
        <n v="2518503.4641278381"/>
        <n v="221100.4361885853"/>
        <n v="37390.422321795617"/>
        <n v="11211.147417915796"/>
        <n v="2163668.9043945381"/>
        <n v="319248.84148641129"/>
        <n v="145840.4187997987"/>
        <n v="538633.3492785322"/>
        <n v="2308899.6028658752"/>
        <n v="342294.18545930146"/>
        <n v="402202.57107489486"/>
        <n v="56749.99777412547"/>
        <n v="1396152.8386631219"/>
        <n v="515589.20946592023"/>
        <n v="354685.82517755561"/>
        <n v="629285.77379889856"/>
        <n v="284119.37541666353"/>
        <n v="86459.123203920186"/>
        <n v="18768.291232955333"/>
        <n v="311.91903482734614"/>
        <n v="968242.44219465472"/>
        <n v="848074.63748098246"/>
        <n v="1541057.5003584386"/>
        <n v="347206.66112122289"/>
        <n v="115989.53463931967"/>
        <n v="23020.222698120437"/>
        <n v="490836.49078681786"/>
        <n v="37825.83006929289"/>
        <n v="146384.30062697956"/>
        <n v="34588.465922680953"/>
        <n v="79052.042673207863"/>
        <n v="3369.7387316797726"/>
        <n v="979382.58567892388"/>
        <n v="321269.29786496074"/>
        <n v="64906.232088963858"/>
        <n v="7339.64755513197"/>
        <n v="286409.77131137555"/>
        <n v="2509346.115871348"/>
        <n v="192890.03355472485"/>
        <n v="24547366.832351092"/>
        <n v="660496.19643625687"/>
        <n v="234800.29224220553"/>
        <n v="337369.50210352498"/>
        <n v="65568.603287521604"/>
        <n v="9734761.4629603717"/>
        <n v="13103964.717021249"/>
        <n v="112201.08031296487"/>
        <n v="50074.8806014984"/>
        <n v="576666.21187014261"/>
        <n v="1052605.2469224974"/>
        <n v="606029.45264071051"/>
        <n v="34709.795451403734"/>
        <n v="334733.30459512264"/>
        <n v="419728.50108287227"/>
        <n v="1266112.2483966239"/>
        <n v="538998.74963881983"/>
        <n v="100900.32676124216"/>
        <n v="174245.27844513618"/>
        <n v="3364406.4608312021"/>
        <n v="1222820.2780740375"/>
        <n v="6723.6988114380329"/>
        <n v="96932.161894054967"/>
        <n v="1860693.3755673773"/>
        <n v="11779117.433393238"/>
        <n v="27005.827127957713"/>
        <n v="38183.880899606549"/>
        <n v="74118.141262887759"/>
        <n v="898334.37744657183"/>
        <n v="9738768.7422752175"/>
        <n v="56527.352690959306"/>
        <n v="2452171.4232239248"/>
        <n v="348513.05045478762"/>
        <n v="20709533.962217733"/>
        <n v="300950.87864902162"/>
        <n v="333147.71616808366"/>
        <n v="210854.85465522503"/>
        <n v="126496.87113599965"/>
        <n v="39282.614869330515"/>
        <n v="3330845.102103075"/>
        <n v="9320957.4304463454"/>
        <n v="3145659.784281624"/>
        <n v="541213.32495877217"/>
        <n v="31347.032544783997"/>
        <n v="9147529.4505359046"/>
        <n v="3031340.0877660508"/>
        <n v="1428528.3071310427"/>
        <n v="118278.02048669379"/>
        <n v="872814.06887425622"/>
        <n v="186185.85044434763"/>
        <n v="20219.387413747565"/>
        <n v="844025.00494255847"/>
        <n v="131623.93646405361"/>
        <n v="2427174.9658954032"/>
        <n v="619722.16677819786"/>
        <n v="1933075.7820733623"/>
        <n v="146608.17478408487"/>
        <n v="686.74904968541296"/>
        <n v="5450745.9361146791"/>
        <n v="13510691.608920798"/>
        <n v="169385.48928815045"/>
        <n v="14500494.167192079"/>
        <n v="159907.50221550799"/>
        <n v="7875.0421284897711"/>
        <n v="248727.94220225053"/>
        <n v="1837799.1744707881"/>
        <n v="3048679.9127268908"/>
        <n v="2906035.9581470126"/>
        <n v="489988.67890541413"/>
        <n v="12812.92972455846"/>
        <n v="1628973.4914079329"/>
        <n v="592.94513010310209"/>
        <n v="430987.81491191697"/>
        <n v="14815724.310602386"/>
        <n v="1914356.6371888658"/>
        <n v="1616467.9132136982"/>
        <n v="48406.329683566822"/>
        <n v="2361843.7897965321"/>
        <n v="254619.64930697461"/>
        <n v="719866.11479364464"/>
        <n v="34621374.169787832"/>
        <n v="311533.86962938838"/>
        <n v="147867.64338956718"/>
        <n v="1314311.8777400188"/>
        <n v="363436.62401045742"/>
        <n v="4398743.8904460343"/>
        <n v="342630.76901844819"/>
        <n v="29239854.702180997"/>
        <n v="2850237.5791748273"/>
        <n v="56152.069911836617"/>
        <n v="24830.615392272764"/>
        <n v="3156436.2713618702"/>
        <n v="359510.52170747158"/>
        <n v="18086762.79939476"/>
        <n v="11559.93867091762"/>
        <n v="356614.22557897354"/>
        <n v="25551920.686212722"/>
        <n v="650408.57208068913"/>
        <n v="438884.11669773253"/>
        <n v="59974.033112140547"/>
        <n v="376530.87048966915"/>
        <n v="1751144.0222781273"/>
        <n v="351631.88368234073"/>
        <n v="13563338.741967648"/>
        <n v="1771912.3822104386"/>
        <n v="5545139.9772788547"/>
        <n v="129110.31416742047"/>
        <n v="572.71065331538534"/>
        <n v="331720.6616700876"/>
        <n v="314122.23290880769"/>
        <n v="5645004.4770642174"/>
        <n v="2832350.9824021389"/>
        <n v="346406.01910451084"/>
        <n v="132895.73733169562"/>
        <n v="873457.00741728966"/>
        <n v="64177.590552335758"/>
        <n v="186062.52782275056"/>
        <n v="44614925.081484824"/>
        <n v="2343357.4381597531"/>
        <n v="100787.13569508943"/>
        <n v="1634721.737348476"/>
        <n v="2067087.7344602004"/>
        <n v="1438848.5420341482"/>
        <n v="991766.91738997214"/>
        <n v="3525354.5236181654"/>
        <n v="715110.67824111052"/>
        <n v="1055229.7350102635"/>
        <n v="508360.92597513954"/>
        <n v="34708.13454067515"/>
        <n v="90359.605958917731"/>
        <n v="473940.91792310483"/>
        <n v="8798412.0777125228"/>
        <n v="12934.674480963384"/>
        <n v="102894.41618197545"/>
        <n v="219532.20427865995"/>
        <n v="237816.00785208846"/>
        <n v="210279.43670081295"/>
        <n v="654587.42347379669"/>
        <n v="133269.56681393081"/>
        <n v="412819.94290734333"/>
        <n v="213842.25630469018"/>
        <n v="1271501.239346575"/>
        <n v="618084.67489089072"/>
        <n v="1214610.0641605202"/>
        <n v="47397.990780245833"/>
        <n v="1028062.4673594878"/>
        <n v="1613520.294943687"/>
        <n v="2266.8329482566864"/>
        <n v="1118922.3396298538"/>
        <n v="163920.5947179033"/>
        <n v="1056498.3386247531"/>
        <n v="15968474.585132303"/>
        <n v="1956714.2787901969"/>
        <n v="4098730.3052439187"/>
        <n v="5093915.0447311625"/>
        <n v="968979.96960368077"/>
        <n v="226792.37725542937"/>
        <n v="144214.80242420093"/>
        <n v="230058.14297550003"/>
        <n v="1226913.6756101595"/>
        <n v="598437.05599545687"/>
        <n v="119309.86127682417"/>
        <n v="313028.93842171982"/>
        <n v="155017.44884842244"/>
        <n v="259514.72692901411"/>
        <n v="2145205.9715990322"/>
        <n v="75600.08886046338"/>
        <n v="12925.207289810478"/>
        <n v="215849.30082910639"/>
        <n v="3077389.4605574575"/>
        <n v="21573.320316917867"/>
        <n v="144150.48365623664"/>
        <n v="51734.462601495659"/>
        <n v="200841.47757672932"/>
        <n v="9506269.6418474615"/>
        <n v="9148984.4913796764"/>
        <n v="1141259.1390859317"/>
        <n v="187138.63188379761"/>
        <n v="3698396.9646257353"/>
        <n v="11996.841238070621"/>
        <n v="196826.3089359233"/>
        <n v="209003.69117019058"/>
        <n v="942061.00810682785"/>
        <n v="1009807.4805872"/>
        <n v="429548.63576560223"/>
        <n v="298963.93114442122"/>
        <n v="41394.545906256564"/>
        <n v="1235975.7706363655"/>
        <n v="4571.7066077386316"/>
        <n v="135762.34468092027"/>
        <n v="538533.69463481742"/>
        <n v="560589.09429070575"/>
        <n v="52969.764955877115"/>
        <n v="1039258.0022165549"/>
        <n v="16315457.978328835"/>
        <n v="20920299.547488801"/>
        <n v="844377.53324469971"/>
        <n v="4593994.2442371435"/>
        <n v="216459.02115756815"/>
        <n v="215727.14084501934"/>
        <n v="18771.696099948924"/>
        <n v="208532.98906971098"/>
        <n v="378104.99863268097"/>
        <n v="8304.5536429005897"/>
        <n v="8602.286756149595"/>
        <n v="5030754.0145902541"/>
        <n v="5186757.3800471611"/>
        <n v="30899184.908111796"/>
        <n v="26439.124387366181"/>
        <n v="110043.47423100285"/>
        <n v="447725.14450596453"/>
        <n v="56347.725195663363"/>
        <n v="714643.38100762444"/>
        <n v="169464.13341114871"/>
        <n v="1114414.2126848053"/>
        <n v="217307.74653987258"/>
        <n v="119350.88577182012"/>
        <n v="2271403.8788038879"/>
        <n v="195850.02560966392"/>
        <n v="138118.18045833829"/>
        <n v="5569760.321372889"/>
        <n v="865160.50919142261"/>
        <n v="3696288.0647508893"/>
        <n v="263325.85268681409"/>
        <n v="5426906.3031086139"/>
        <n v="143657.5668747623"/>
        <n v="387934.8496431731"/>
        <n v="53447.608972489616"/>
        <n v="249485.15140341021"/>
        <n v="3603438.5459959889"/>
        <n v="122243.02962349667"/>
        <n v="24252250.027204514"/>
        <n v="115205.00345667485"/>
        <n v="261885.71851683044"/>
        <n v="5534.6528208475265"/>
        <n v="554833.62338849343"/>
        <n v="8458868.4434652869"/>
        <n v="2194638.2458396433"/>
        <n v="512597.4109705289"/>
        <n v="141611.74008483373"/>
        <n v="40941.449459499905"/>
        <n v="480009.92724810482"/>
        <n v="37696.112941390784"/>
        <n v="150378.94041118029"/>
        <n v="619346.15404541907"/>
        <n v="563984.66018421494"/>
        <n v="294647.22416084149"/>
        <n v="437341.04758534522"/>
        <n v="101666.50488033617"/>
        <n v="273579.00340559211"/>
        <n v="305393.69266307564"/>
        <n v="241126.20293414863"/>
        <n v="1324534.8663199658"/>
        <n v="2617249.0083553568"/>
        <n v="314576.24285646505"/>
        <n v="578755.38843008713"/>
        <n v="7253763.107040138"/>
        <n v="167146.24944387874"/>
        <n v="135598.82801969154"/>
        <n v="22761.203669998366"/>
        <n v="9744742.7890293114"/>
        <n v="447563.91159698763"/>
        <n v="221974.24132289126"/>
        <n v="1957909.802332629"/>
        <n v="217977.92401885465"/>
        <n v="9689959.8078310434"/>
        <n v="98276.087810085577"/>
        <n v="226515.00516375646"/>
        <n v="296803.66760529345"/>
        <n v="512575.5699944481"/>
        <n v="428216.00404252601"/>
        <n v="876200.99803197675"/>
        <n v="3827992.8875674247"/>
        <n v="570752.53922103322"/>
        <n v="75459.368198984419"/>
        <n v="5826044.7430258878"/>
        <n v="444446.00845452881"/>
        <n v="45208.079984612945"/>
        <n v="2672504.2695192965"/>
        <n v="98789.392270753262"/>
        <n v="79024.056327431288"/>
        <n v="622820.55421959586"/>
        <n v="68311.597355771664"/>
        <n v="158749.01698232337"/>
        <n v="1829579.0366156674"/>
        <n v="14803.780369371019"/>
        <n v="2897531.8460800732"/>
        <n v="618875.26839769492"/>
        <n v="230076.49603905081"/>
        <n v="370057.47092502814"/>
        <n v="614074.82116441615"/>
        <n v="12890.992528801728"/>
        <n v="70941.400357869003"/>
        <n v="884933.23618748691"/>
        <n v="429824.18085547368"/>
        <n v="449094.81453828805"/>
        <n v="26077.959349436431"/>
        <n v="2121105.0773353609"/>
        <n v="963887.36817324487"/>
        <n v="12868542.745893337"/>
        <n v="1391674.442020115"/>
        <n v="178599.05937280293"/>
        <n v="1534981.318747553"/>
        <n v="3339685.4655470154"/>
        <n v="1101125.9718324954"/>
        <n v="12841517.901337538"/>
        <n v="76650.531850753876"/>
        <n v="416120.17252503202"/>
        <n v="35159.819213312512"/>
        <n v="216377.30434972202"/>
        <n v="2075277.5606945241"/>
        <n v="2213238.3698613294"/>
        <n v="1182672.8269883352"/>
        <n v="89689.179343326367"/>
        <n v="9484.219083746344"/>
        <n v="573065.85568379948"/>
        <n v="10664526.998080131"/>
        <n v="5255697.3829770917"/>
        <n v="1460572.0917264663"/>
        <n v="1642886.2762169573"/>
        <n v="1137770.14696394"/>
        <n v="3816094.8289949363"/>
        <n v="189473.7062771084"/>
        <n v="262049.77497404595"/>
        <n v="21780082.027741082"/>
        <n v="976259.07696275599"/>
        <n v="52080.222692417825"/>
        <n v="583.64403002305335"/>
        <n v="12044368.44770555"/>
        <n v="309805.11069754581"/>
        <n v="98866.707665168666"/>
        <n v="2850245.3439324833"/>
        <n v="470878.95425398456"/>
        <n v="9852882.6104287505"/>
        <n v="436404.62611657172"/>
        <n v="243890.62275079737"/>
        <n v="17089253.490774564"/>
        <n v="913022.84078405774"/>
        <n v="1398275.1919148699"/>
        <n v="238551.25150886268"/>
        <n v="443839.52690198779"/>
        <n v="641363.50138945109"/>
        <n v="218086.33996666272"/>
        <n v="84619.083253262696"/>
        <n v="331872.83431104006"/>
        <n v="1393303.0895577925"/>
        <n v="3216830.2657517325"/>
        <n v="2840672.0205840203"/>
        <n v="78087.967040803531"/>
        <n v="105486.01823731542"/>
        <n v="2092195.182148159"/>
        <n v="267932.55468360387"/>
        <n v="14849316.43770176"/>
        <n v="323172.78460545"/>
        <n v="2205528.573402137"/>
        <n v="2989600.3630876271"/>
        <n v="68418.020210705436"/>
        <n v="598532.76597619127"/>
        <n v="97695.350373837544"/>
        <n v="7475800.712107325"/>
        <n v="578842.50319780118"/>
        <n v="1139927.6284775971"/>
        <n v="57766.973413235071"/>
        <n v="221091.55031618738"/>
        <n v="32315.509590619065"/>
        <n v="561005.15242821502"/>
        <n v="207407.6390055615"/>
        <n v="4818952.9345254526"/>
        <n v="691299.03158082161"/>
        <n v="1656970.882240853"/>
        <n v="68205.548205751824"/>
        <n v="718572.34838161722"/>
        <n v="165049.26660350992"/>
        <n v="1425025.2803133945"/>
        <n v="542701.75010818918"/>
        <n v="37815.075672325336"/>
        <n v="136520.78295601907"/>
        <n v="11463697.281795582"/>
        <n v="3796363.5417215503"/>
        <n v="26682.530854639594"/>
        <n v="472587.98156637169"/>
        <n v="1009444.5715930053"/>
        <n v="519992.44989845896"/>
        <n v="558273.28646184644"/>
        <n v="2083591.7476196508"/>
        <n v="471161.67447820352"/>
        <n v="823398.56983200426"/>
        <n v="135464.46034174942"/>
        <n v="276112.70611293381"/>
        <n v="1578645.1558292531"/>
        <n v="50623.562460684843"/>
        <n v="752571.68926887074"/>
        <n v="1212915.7691262956"/>
        <n v="800317.34188282304"/>
        <n v="280651.39381538826"/>
        <n v="952464.70377404429"/>
        <n v="73624.020321135176"/>
        <n v="50882.000170051913"/>
        <n v="2985258.5763520454"/>
        <n v="123631.80012919895"/>
        <n v="235589.4739748904"/>
        <n v="229584.45123570896"/>
        <n v="133185.1095033825"/>
        <n v="43018.418325589344"/>
        <n v="70900.791090555213"/>
        <n v="329633.64429409028"/>
        <n v="698938.14134031662"/>
        <n v="115101.11349060218"/>
        <n v="151115.88650145131"/>
        <n v="486399.78300309821"/>
        <n v="19319768.446420744"/>
        <n v="3169813.2463698545"/>
        <n v="298693.36878673552"/>
        <n v="1288884.6632140402"/>
        <n v="2372313.8388473555"/>
        <n v="20451811.814715307"/>
        <n v="532183.45160070062"/>
        <n v="67406423.68012695"/>
        <n v="129849.70179646247"/>
        <n v="151543.69558236533"/>
        <n v="64310.33884231752"/>
        <n v="442225.99365194031"/>
        <n v="405409.04228195525"/>
        <n v="1064401.8238494697"/>
        <n v="349385.90056542464"/>
        <n v="61491.897904221703"/>
        <n v="295642.10968726099"/>
        <n v="49429.201555762884"/>
        <n v="28164.893679897352"/>
        <n v="1405249.563678019"/>
        <n v="2341682.2851216756"/>
        <n v="553525.49009866372"/>
        <n v="6578037.4388147751"/>
        <n v="8633093.9927075915"/>
        <n v="919825.9809556437"/>
        <n v="816137.15117218834"/>
        <n v="3788976.8488700311"/>
        <n v="279824.55093193287"/>
        <n v="334853.51300910366"/>
        <n v="82993.96515088348"/>
        <n v="65569.84897056804"/>
        <n v="1889380.4180575719"/>
        <n v="1238773.6993269634"/>
        <n v="738475.37382433843"/>
        <n v="612753.06840661215"/>
        <n v="3059951.5588180949"/>
        <n v="490936.39456714195"/>
        <n v="31975.521164478716"/>
        <n v="210866.15341568389"/>
        <n v="104763.18988823738"/>
        <n v="698023.10409717367"/>
        <n v="2746206.5479262541"/>
        <n v="2668628.6589024598"/>
        <n v="130649.2725257546"/>
        <n v="409984.27002043847"/>
        <n v="237841.18660267396"/>
        <n v="1009060.0292365708"/>
        <n v="120935.06242473984"/>
        <n v="51637.299323873718"/>
        <n v="34767.262962612607"/>
        <n v="3193548.4911366291"/>
        <n v="47935.959765232925"/>
        <n v="276479.9334750229"/>
        <n v="4158401.7619440793"/>
        <n v="404245.69888488954"/>
        <n v="114579.17229414587"/>
        <n v="578744.34337374207"/>
        <n v="152284.83547222597"/>
        <n v="146803.37331746123"/>
        <n v="234.39602657086911"/>
        <n v="1660.9107285801181"/>
        <n v="2824307.523925771"/>
        <n v="19456016.067693785"/>
        <n v="38739.08183340267"/>
        <n v="625880.15939548146"/>
        <n v="453639.23238275619"/>
        <n v="194135.342896246"/>
        <n v="75143.358341032581"/>
        <n v="38837.490794071047"/>
        <n v="7008023.2262841407"/>
        <n v="1866536.7916926681"/>
        <n v="58047.376666987613"/>
        <n v="7238.4980917614403"/>
        <n v="550800.55843458697"/>
        <n v="17557.254784318422"/>
        <n v="204469.44640393506"/>
        <n v="1707030.1502815026"/>
        <n v="917891.18604792072"/>
        <n v="121139.35444435518"/>
        <n v="377358.9175334028"/>
        <n v="954116.1639205789"/>
        <n v="163626.73808724925"/>
        <n v="439752.85605431639"/>
        <n v="4068034.5988413468"/>
        <n v="103867.70986892341"/>
        <n v="27116.56835078579"/>
        <n v="299704.36514722224"/>
        <n v="1053636.9216215552"/>
        <n v="222770.73106278191"/>
        <n v="27071.308533431988"/>
        <n v="70256.523818938993"/>
        <n v="15713.045947732204"/>
        <n v="414316.50651933043"/>
        <n v="393340.86492809211"/>
        <n v="124049.27004082756"/>
        <n v="596115.64259288867"/>
        <n v="1218444.9409417389"/>
        <n v="385779.98406391329"/>
        <n v="12822760.945820304"/>
        <n v="1048372.8311583933"/>
        <n v="4858654.5971716037"/>
        <n v="496280.1256997392"/>
        <n v="15789952.342880696"/>
        <n v="1337327.6159791721"/>
        <n v="15026.923725755758"/>
        <n v="2281695.2138603157"/>
        <n v="488629.55565621704"/>
        <n v="3596476.7141088406"/>
        <n v="118589.02602062041"/>
        <n v="1389100.7778006438"/>
        <n v="129842.94188979716"/>
        <n v="7807.1108796908438"/>
        <n v="82847.140642476996"/>
        <n v="238190.29408477401"/>
        <n v="5019315.8206757409"/>
        <n v="348625.16192896676"/>
        <n v="1591620.2734864575"/>
        <n v="2109596.5338860285"/>
        <n v="971873.85741162242"/>
        <n v="1029063.7058694441"/>
        <n v="145621.92599345397"/>
        <n v="52293.774289345012"/>
        <n v="340479.55744279129"/>
        <n v="7695777.7082790993"/>
        <n v="733220.833597866"/>
        <n v="59128.588028525053"/>
        <n v="843679.0372377953"/>
        <n v="394029.64460723428"/>
        <n v="91983.312287177658"/>
        <n v="1147296.3419704793"/>
        <n v="9251796.3602984417"/>
        <n v="2602617.2152919304"/>
        <n v="1967371.5955256675"/>
        <n v="134168.86692792049"/>
        <n v="79358.314611558031"/>
        <n v="5335812.3669938222"/>
        <n v="980144.94370334211"/>
        <n v="570081.82194606424"/>
        <n v="78153.282355204938"/>
        <n v="194807.67955917525"/>
        <n v="142504.47960144552"/>
        <n v="733957.61359706405"/>
        <n v="5269192.9470110964"/>
        <n v="31181.024517462414"/>
        <n v="50524.904363407186"/>
        <n v="3552615.3005429599"/>
        <n v="4766148.0149593865"/>
        <n v="3119952.0419335882"/>
        <n v="425691.41973508417"/>
        <n v="3152205.0182352765"/>
        <n v="201274.061775988"/>
        <n v="91246.200105833792"/>
        <n v="44953.047142239469"/>
        <n v="1465582.6441669103"/>
        <n v="64419.17001780773"/>
        <n v="218855.63229337282"/>
        <n v="658112.29126752587"/>
        <n v="10277407.074285936"/>
        <n v="2204716.0708219125"/>
        <n v="7125.3070256087058"/>
        <n v="335480.63137744728"/>
        <n v="20740.622723144221"/>
        <n v="212122.5493363183"/>
        <n v="1404539.6073870873"/>
        <n v="1238862.101300492"/>
        <n v="492412.6950682404"/>
        <n v="327485.09017559898"/>
        <n v="1229403.0901329236"/>
        <n v="14581326.664643556"/>
        <n v="121193.00186088834"/>
        <n v="12717425.115435621"/>
        <n v="15742123.096629774"/>
        <n v="261346.69485353067"/>
        <n v="23069.717837832122"/>
        <n v="6858915.9206495285"/>
        <n v="206800.3269976562"/>
        <n v="368802.86048342695"/>
        <n v="1115440.157241849"/>
        <n v="42763.219392143008"/>
        <n v="26384174.899867367"/>
        <n v="1917882.5181381393"/>
        <n v="1454755.9975826608"/>
        <n v="1796134.1907751504"/>
        <n v="282309.14881358406"/>
        <n v="2997283.403935893"/>
        <n v="87953.52763196014"/>
        <n v="1586246.479869673"/>
        <n v="2304116.1384447962"/>
        <n v="11736571.544169931"/>
        <n v="119211.86754383796"/>
        <n v="943191.09176655381"/>
        <n v="76247.509371097811"/>
        <n v="1448910.1938981977"/>
        <n v="10015208.730847217"/>
        <n v="6398379.881034648"/>
        <n v="5188022.0805214392"/>
        <n v="10185533.0499247"/>
        <n v="3828124.1410377505"/>
        <n v="3482758.1427087081"/>
        <n v="137804.35137617309"/>
        <n v="1642877.2657762547"/>
        <n v="74366.73807618799"/>
        <n v="30839.624317202772"/>
        <n v="109509.65752283719"/>
        <n v="3010957.2667366108"/>
        <n v="9135.0090071906488"/>
        <n v="310781.3109782688"/>
        <n v="74723.211041309507"/>
        <n v="521687.90757019364"/>
        <n v="2378143.3033225262"/>
        <n v="2951096.383167855"/>
        <n v="350809.42562812247"/>
        <n v="513221.41513125645"/>
        <n v="32498.126725226448"/>
        <n v="22576.219737602754"/>
        <n v="395009.58193709655"/>
        <n v="1222343.1814672528"/>
        <n v="13012151.648083752"/>
        <n v="2060935.6795987713"/>
        <n v="154290.30213145007"/>
        <n v="71501.127273400489"/>
        <n v="248715.48537178617"/>
        <n v="1974988.9473546182"/>
        <n v="105205.65650633111"/>
        <n v="2699538.1041530338"/>
        <n v="197004.69074817281"/>
        <n v="2807981.8510558018"/>
        <n v="3849363.8591302792"/>
        <n v="7077266.345422036"/>
        <n v="12583016.579089567"/>
        <n v="36604.479365031504"/>
        <n v="70959.794944188019"/>
        <n v="2055284.8460724596"/>
        <n v="9608126.8192794379"/>
        <n v="961741.18085254182"/>
        <n v="3466529.1348431427"/>
        <n v="26896.622247553569"/>
        <n v="1087564.3450742613"/>
        <n v="53007.965902634467"/>
        <n v="147987.14591648852"/>
        <n v="762221.5390791531"/>
        <n v="435328.85423767031"/>
        <n v="1334267.0557796175"/>
        <n v="2873541.6515164622"/>
        <n v="52331031.132921465"/>
        <n v="108251.60069147419"/>
        <n v="1691554.5315224212"/>
        <n v="490826.35923137359"/>
        <n v="1459257.3978392587"/>
        <n v="1400355.3580341118"/>
        <n v="516144.6180135574"/>
        <n v="76232.397574833813"/>
        <n v="155590.62914085542"/>
        <n v="22797.577614954269"/>
        <n v="6534619.0731857438"/>
        <n v="197316.19455531801"/>
        <n v="1423232.9915461836"/>
        <n v="388833.40234733495"/>
        <n v="2144723.9753055982"/>
        <n v="1578431.8450643816"/>
        <n v="577232.0841553699"/>
        <n v="966161.98541603528"/>
        <n v="2337439.9454159681"/>
        <n v="757658.14532961091"/>
        <n v="1790934.7927848669"/>
        <n v="31776.710150267674"/>
        <n v="43740.416219303122"/>
        <n v="270066.74192429287"/>
        <n v="2351566.7385723698"/>
        <n v="307040.69088089705"/>
        <n v="795069.74426319601"/>
      </sharedItems>
    </cacheField>
    <cacheField name="30/12/2028" numFmtId="165">
      <sharedItems containsSemiMixedTypes="0" containsString="0" containsNumber="1" minValue="0" maxValue="147611909.65390241" count="770">
        <n v="0"/>
        <n v="84946.653618299562"/>
        <n v="355456.1895443041"/>
        <n v="10378866.52197247"/>
        <n v="1183017.0005829225"/>
        <n v="13204.194403633199"/>
        <n v="83102.596526264548"/>
        <n v="93057.595068473311"/>
        <n v="7534360.62841425"/>
        <n v="113075.79865878444"/>
        <n v="12163188.788924107"/>
        <n v="5626024.8709656252"/>
        <n v="339526.28235019546"/>
        <n v="464987.54316129739"/>
        <n v="2423737.1663549226"/>
        <n v="1950662.5053607156"/>
        <n v="197164.25647656"/>
        <n v="627378.13862664881"/>
        <n v="2022845.8833544389"/>
        <n v="204981.31269392028"/>
        <n v="20555778.967380606"/>
        <n v="19220128.415619642"/>
        <n v="5818318.2888697479"/>
        <n v="143425.995895031"/>
        <n v="73155475.599544495"/>
        <n v="6532557.336040807"/>
        <n v="370993.73449225241"/>
        <n v="309888.8841052932"/>
        <n v="472318.12475132092"/>
        <n v="237108.64266225428"/>
        <n v="257238.5080922606"/>
        <n v="214084.53871928266"/>
        <n v="49644.053745928955"/>
        <n v="5607513.7384918528"/>
        <n v="336258.90052139392"/>
        <n v="171720.63323864725"/>
        <n v="5885719.4848819962"/>
        <n v="488156.01095050166"/>
        <n v="753179.29516802821"/>
        <n v="176026.88845386391"/>
        <n v="811559.7057822285"/>
        <n v="1392529.1651891661"/>
        <n v="279689.53946843941"/>
        <n v="1434639.6819491435"/>
        <n v="566284.47260962648"/>
        <n v="444564.51993717265"/>
        <n v="469931.67638345144"/>
        <n v="275280.26074803167"/>
        <n v="532007.01571830153"/>
        <n v="273069.93827302236"/>
        <n v="5515217.7717371313"/>
        <n v="484183.19544714357"/>
        <n v="81880.499518525365"/>
        <n v="24551.055959046116"/>
        <n v="4738173.0315801725"/>
        <n v="699116.32413898164"/>
        <n v="319372.86609243584"/>
        <n v="1179541.8440768379"/>
        <n v="5056210.6839477839"/>
        <n v="749582.83825953864"/>
        <n v="880774.95204034005"/>
        <n v="124275.62666795374"/>
        <n v="3057405.7401674637"/>
        <n v="1129077.9669215505"/>
        <n v="776719.02948123543"/>
        <n v="1378059.6821052732"/>
        <n v="622187.04516870074"/>
        <n v="189335.01566105708"/>
        <n v="41100.286272180907"/>
        <n v="683.06493468279416"/>
        <n v="2120333.7619356406"/>
        <n v="1857180.8135330088"/>
        <n v="3374729.411455851"/>
        <n v="760340.56540177122"/>
        <n v="254003.04263620585"/>
        <n v="50411.501569241358"/>
        <n v="1074872.5088381045"/>
        <n v="82833.989788105202"/>
        <n v="320563.90146789496"/>
        <n v="75744.554125501541"/>
        <n v="173114.40577842598"/>
        <n v="7379.3199825941801"/>
        <n v="2144729.3278736128"/>
        <n v="703540.87907198607"/>
        <n v="142136.79266767044"/>
        <n v="16072.939827529293"/>
        <n v="627202.73497129697"/>
        <n v="5495164.2873701081"/>
        <n v="422405.82798658026"/>
        <n v="53755762.39281334"/>
        <n v="1446406.7302808035"/>
        <n v="514184.22210975038"/>
        <n v="738798.37774526165"/>
        <n v="143587.30542566563"/>
        <n v="21317949.404819857"/>
        <n v="28696096.756237563"/>
        <n v="245706.78617845976"/>
        <n v="109657.92794993767"/>
        <n v="1262829.2100316533"/>
        <n v="2305078.0938517037"/>
        <n v="1327131.1534835016"/>
        <n v="76010.251108880548"/>
        <n v="733025.42426108418"/>
        <n v="919154.617592911"/>
        <n v="2772632.5863082744"/>
        <n v="1180342.0266414289"/>
        <n v="220959.50363141505"/>
        <n v="381576.07087298413"/>
        <n v="7367642.9548010351"/>
        <n v="2677828.4109329074"/>
        <n v="14724.086627171924"/>
        <n v="212269.70283962911"/>
        <n v="4074693.2926044413"/>
        <n v="25794841.551479194"/>
        <n v="59139.492892519134"/>
        <n v="83618.077771567623"/>
        <n v="162309.75884036045"/>
        <n v="1967243.5611167601"/>
        <n v="21326724.861517992"/>
        <n v="123788.06088257446"/>
        <n v="5369958.6303304918"/>
        <n v="763201.39992985839"/>
        <n v="45351372.900481857"/>
        <n v="659046.00012920122"/>
        <n v="729553.17750977993"/>
        <n v="461746.61191274744"/>
        <n v="277012.8378600452"/>
        <n v="86024.172185391028"/>
        <n v="7294147.64112073"/>
        <n v="20411768.656353749"/>
        <n v="6888614.2080875756"/>
        <n v="1185191.6785618726"/>
        <n v="68646.207338883105"/>
        <n v="20031982.370354034"/>
        <n v="6638267.9088417143"/>
        <n v="3128304.097706323"/>
        <n v="259014.54966630536"/>
        <n v="1911357.1740686516"/>
        <n v="407724.47838274442"/>
        <n v="44278.011281813437"/>
        <n v="1848312.6084012538"/>
        <n v="288240.4903993014"/>
        <n v="5315219.4141045278"/>
        <n v="1357116.5402141644"/>
        <n v="4233202.0024033198"/>
        <n v="321054.15877644607"/>
        <n v="1503.8973015112438"/>
        <n v="11936473.895815808"/>
        <n v="29586779.423304934"/>
        <n v="370933.7207999081"/>
        <n v="31754327.230025582"/>
        <n v="350178.07623245672"/>
        <n v="17245.389144329074"/>
        <n v="544684.08985751017"/>
        <n v="4024557.7630901472"/>
        <n v="6676240.026865365"/>
        <n v="6363867.0305462014"/>
        <n v="1073015.9034285792"/>
        <n v="28058.765346735607"/>
        <n v="3567254.7913738675"/>
        <n v="1298.4780707228836"/>
        <n v="943811.15216274431"/>
        <n v="32444643.091761287"/>
        <n v="4192209.3406860768"/>
        <n v="3539869.0886797574"/>
        <n v="106004.00338453654"/>
        <n v="5172152.0454861736"/>
        <n v="557586.21534301026"/>
        <n v="1576419.6659368756"/>
        <n v="75816619.203777462"/>
        <n v="682221.46951584565"/>
        <n v="323812.24258885271"/>
        <n v="2878183.9409647956"/>
        <n v="795882.21981531358"/>
        <n v="9632716.7397045381"/>
        <n v="750319.91551733122"/>
        <n v="64031742.895508066"/>
        <n v="6241675.3338799858"/>
        <n v="122966.23701680459"/>
        <n v="54376.042457442876"/>
        <n v="6912213.4105141051"/>
        <n v="787284.53094829246"/>
        <n v="39607821.488131426"/>
        <n v="25314.866588883106"/>
        <n v="780941.99296586518"/>
        <n v="55955613.751526207"/>
        <n v="1424316.0538482014"/>
        <n v="961103.09738355863"/>
        <n v="131335.8738529172"/>
        <n v="824557.03480694746"/>
        <n v="3834793.4676691541"/>
        <n v="770031.26722553116"/>
        <n v="29702070.272790246"/>
        <n v="3880273.662324429"/>
        <n v="12143185.421445983"/>
        <n v="282735.96179360955"/>
        <n v="1254.1670155383458"/>
        <n v="726428.10087570408"/>
        <n v="687889.67182793119"/>
        <n v="12361876.589366456"/>
        <n v="6202505.8517642291"/>
        <n v="758587.25628694787"/>
        <n v="291025.58037326299"/>
        <n v="1912765.1316629846"/>
        <n v="140541.15589000622"/>
        <n v="407454.41676719493"/>
        <n v="97701286.180020049"/>
        <n v="5131669.1728064436"/>
        <n v="220711.62889606555"/>
        <n v="3579842.7542729289"/>
        <n v="4526671.9586517354"/>
        <n v="3150904.1630851571"/>
        <n v="2171849.5154440179"/>
        <n v="7720099.7327458393"/>
        <n v="1566005.8354377435"/>
        <n v="2310825.4051218797"/>
        <n v="1113248.9009165477"/>
        <n v="76006.61391540512"/>
        <n v="197876.60081871986"/>
        <n v="1037873.2491392901"/>
        <n v="19267457.577578142"/>
        <n v="28325.371628483474"/>
        <n v="225326.31811799738"/>
        <n v="480748.95736765745"/>
        <n v="520788.27430305997"/>
        <n v="460486.51623547223"/>
        <n v="1433467.2326323434"/>
        <n v="291844.22169474186"/>
        <n v="904025.71133192559"/>
        <n v="468288.65995958331"/>
        <n v="2784433.8242586036"/>
        <n v="1353530.6311667534"/>
        <n v="2659849.0361452396"/>
        <n v="103795.86322561254"/>
        <n v="2251332.3770235502"/>
        <n v="3533414.1614189399"/>
        <n v="4964.0898016846859"/>
        <n v="2450304.5005170647"/>
        <n v="358966.2631077526"/>
        <n v="2313603.4934984008"/>
        <n v="34969026.675511457"/>
        <n v="4284967.449243784"/>
        <n v="8975723.2987833507"/>
        <n v="11155057.430961076"/>
        <n v="2121948.8576983982"/>
        <n v="496647.85748738819"/>
        <n v="315812.96297837415"/>
        <n v="503799.48915842141"/>
        <n v="2686792.4561127396"/>
        <n v="1310504.7237388513"/>
        <n v="261274.15611290644"/>
        <n v="685495.48922273971"/>
        <n v="339469.45120214211"/>
        <n v="568305.84288358805"/>
        <n v="4697741.4433284467"/>
        <n v="165555.0447187988"/>
        <n v="28304.639625673612"/>
        <n v="472683.84455527388"/>
        <n v="6739110.4618951278"/>
        <n v="47242.960473134248"/>
        <n v="315672.1126610387"/>
        <n v="113292.21167057159"/>
        <n v="439818.5280307784"/>
        <n v="20817579.970968429"/>
        <n v="20035168.733698171"/>
        <n v="2499219.38790101"/>
        <n v="409810.9544199158"/>
        <n v="8099041.7352100778"/>
        <n v="26271.630332590823"/>
        <n v="431025.79466363823"/>
        <n v="457692.78792700655"/>
        <n v="2062999.5900246436"/>
        <n v="2211356.165394946"/>
        <n v="940659.52401629777"/>
        <n v="654694.82557456312"/>
        <n v="90649.045549054004"/>
        <n v="2706637.347433947"/>
        <n v="10011.484156881956"/>
        <n v="297303.10352231731"/>
        <n v="1179323.612468313"/>
        <n v="1227622.2683476864"/>
        <n v="115997.37431791092"/>
        <n v="2275849.2433639276"/>
        <n v="35728878.311180294"/>
        <n v="45812924.023247585"/>
        <n v="1849084.6027164108"/>
        <n v="10060291.383339029"/>
        <n v="474019.05828009843"/>
        <n v="472416.32897515717"/>
        <n v="41107.742518805506"/>
        <n v="456662.00729607418"/>
        <n v="828004.1849232713"/>
        <n v="18185.967377071196"/>
        <n v="18837.966860420802"/>
        <n v="11016742.419337695"/>
        <n v="11358370.908586843"/>
        <n v="67665475.217611104"/>
        <n v="57898.482478707803"/>
        <n v="240981.88999422287"/>
        <n v="980463.87825318868"/>
        <n v="123394.69840820839"/>
        <n v="1564982.5110534355"/>
        <n v="371105.94191096892"/>
        <n v="2440432.2481264216"/>
        <n v="475877.66414603509"/>
        <n v="261363.9947917492"/>
        <n v="4974099.586362917"/>
        <n v="428887.85233878973"/>
        <n v="302462.09874784487"/>
        <n v="12197100.995209439"/>
        <n v="1894596.8046742689"/>
        <n v="8094423.4997245073"/>
        <n v="576651.74703227356"/>
        <n v="11884267.984845472"/>
        <n v="314592.68456737266"/>
        <n v="849530.36892848904"/>
        <n v="117043.79488078759"/>
        <n v="546342.28636295162"/>
        <n v="7891094.2912369575"/>
        <n v="267697.43979048799"/>
        <n v="53109492.307556041"/>
        <n v="252285.01429809394"/>
        <n v="573498.02749957878"/>
        <n v="12120.219818122869"/>
        <n v="1215018.4836570069"/>
        <n v="18523898.113573566"/>
        <n v="4805992.1411227463"/>
        <n v="1122526.2903142869"/>
        <n v="310112.57150403119"/>
        <n v="89656.819168960996"/>
        <n v="1051163.6450282906"/>
        <n v="82549.924977675342"/>
        <n v="329311.679123679"/>
        <n v="1356293.1178382339"/>
        <n v="1235058.1466888231"/>
        <n v="645241.75973196141"/>
        <n v="957723.96278522513"/>
        <n v="222637.34098162365"/>
        <n v="599104.90616663534"/>
        <n v="668775.22510579613"/>
        <n v="528037.20089956059"/>
        <n v="2900571.0486656441"/>
        <n v="5731458.5624132175"/>
        <n v="688883.8986644356"/>
        <n v="1267404.2538447031"/>
        <n v="15884863.280810731"/>
        <n v="366030.05655635463"/>
        <n v="296945.02182466281"/>
        <n v="49844.281246750506"/>
        <n v="21339807.300870035"/>
        <n v="980110.79769656283"/>
        <n v="486096.72293455893"/>
        <n v="4287585.5011073872"/>
        <n v="477345.27171336475"/>
        <n v="21219839.202435013"/>
        <n v="215212.73794026056"/>
        <n v="496040.44617699395"/>
        <n v="649964.10988076555"/>
        <n v="1122478.4612200852"/>
        <n v="937741.22183129925"/>
        <n v="1918774.1390037162"/>
        <n v="8382841.1214460619"/>
        <n v="1249878.9826624412"/>
        <n v="165246.8835015943"/>
        <n v="12758332.860502694"/>
        <n v="973282.96717467834"/>
        <n v="99000.223628278865"/>
        <n v="5852460.8968129717"/>
        <n v="216336.81258383731"/>
        <n v="173053.11906836522"/>
        <n v="1363901.6337127127"/>
        <n v="149594.13045031225"/>
        <n v="347641.1337833553"/>
        <n v="4006556.6560714631"/>
        <n v="32418.487306040883"/>
        <n v="6345244.0543730594"/>
        <n v="1355261.9352610505"/>
        <n v="503839.68014632468"/>
        <n v="810381.0732365204"/>
        <n v="1344749.5368187346"/>
        <n v="28229.713440080079"/>
        <n v="155353.0807396094"/>
        <n v="1937896.6837007068"/>
        <n v="941262.93441386905"/>
        <n v="983463.2898526889"/>
        <n v="57107.574757478978"/>
        <n v="4644963.4018244259"/>
        <n v="2110796.676923757"/>
        <n v="28180551.132609967"/>
        <n v="3047598.5935400305"/>
        <n v="391110.32416607346"/>
        <n v="3361423.3091288232"/>
        <n v="7313506.9671129696"/>
        <n v="2411332.6089368593"/>
        <n v="28121369.993852153"/>
        <n v="167855.38773232454"/>
        <n v="911252.81476757373"/>
        <n v="76995.748681044031"/>
        <n v="473840.10836110805"/>
        <n v="4544606.686889492"/>
        <n v="4846724.1615555417"/>
        <n v="2589910.3521048683"/>
        <n v="196408.44767236893"/>
        <n v="20769.291917508031"/>
        <n v="1254944.8657349979"/>
        <n v="23354023.397125032"/>
        <n v="11509341.17118858"/>
        <n v="3198476.1077081431"/>
        <n v="3597722.1062400229"/>
        <n v="2491578.9174268814"/>
        <n v="8356785.8131954214"/>
        <n v="414924.48472700064"/>
        <n v="573857.29128511273"/>
        <n v="47695743.595448464"/>
        <n v="2137889.2218237487"/>
        <n v="114049.38442231594"/>
        <n v="1278.1097872605637"/>
        <n v="26375709.169468824"/>
        <n v="678435.69668696064"/>
        <n v="216506.12394011783"/>
        <n v="6241692.3377594836"/>
        <n v="1031167.9192936574"/>
        <n v="21576620.421562411"/>
        <n v="955673.31310378644"/>
        <n v="534090.94572004001"/>
        <n v="37423396.830895342"/>
        <n v="1999409.5180798033"/>
        <n v="3062053.4369201851"/>
        <n v="522398.36892478901"/>
        <n v="971954.84597713081"/>
        <n v="1404508.4437601168"/>
        <n v="477582.6895174724"/>
        <n v="185305.55086931941"/>
        <n v="726761.34054192144"/>
        <n v="3051165.1345321848"/>
        <n v="7044468.9487372814"/>
        <n v="6220727.9182865433"/>
        <n v="171003.19682562177"/>
        <n v="231001.61295735996"/>
        <n v="4581654.2303316919"/>
        <n v="586739.86685568246"/>
        <n v="32518205.784450725"/>
        <n v="707709.2846544846"/>
        <n v="4829840.6404272746"/>
        <n v="6546862.9635586329"/>
        <n v="149827.18362224943"/>
        <n v="1310714.3170128721"/>
        <n v="213940.99324158198"/>
        <n v="16371098.762676377"/>
        <n v="1267595.0246424887"/>
        <n v="2496303.5408216072"/>
        <n v="126502.68023294986"/>
        <n v="484163.73646205006"/>
        <n v="70767.054854397153"/>
        <n v="1228533.3853132776"/>
        <n v="454197.62685680721"/>
        <n v="10552923.688299723"/>
        <n v="1513861.2111774671"/>
        <n v="3628565.6887712092"/>
        <n v="149361.89564690704"/>
        <n v="1573586.4740792019"/>
        <n v="361437.9179339704"/>
        <n v="3120632.8929473269"/>
        <n v="1188451.149494865"/>
        <n v="82810.438960351894"/>
        <n v="298963.99155093043"/>
        <n v="25104109.594809901"/>
        <n v="8313576.6821461953"/>
        <n v="58431.51318252975"/>
        <n v="1034910.4822640545"/>
        <n v="2210561.4386205678"/>
        <n v="1138720.5305442212"/>
        <n v="1222550.9294849162"/>
        <n v="4562813.7499887208"/>
        <n v="1031787.0423670425"/>
        <n v="1803143.2119284535"/>
        <n v="296650.77287250175"/>
        <n v="604653.40844144509"/>
        <n v="3457041.8276995821"/>
        <n v="110859.47481454076"/>
        <n v="1648040.915678974"/>
        <n v="2656138.73508097"/>
        <n v="1752598.1162428602"/>
        <n v="614592.58519203588"/>
        <n v="2085782.4243756167"/>
        <n v="161227.69378142469"/>
        <n v="111425.42211931522"/>
        <n v="6537354.9760945514"/>
        <n v="270738.67911495565"/>
        <n v="515912.4345895935"/>
        <n v="502762.16157923324"/>
        <n v="291659.27040651703"/>
        <n v="94205.129609966505"/>
        <n v="155264.15135913552"/>
        <n v="721857.78541417234"/>
        <n v="1530589.9369886136"/>
        <n v="252057.5078462068"/>
        <n v="330925.50186872034"/>
        <n v="1065156.6557669041"/>
        <n v="42307954.624332957"/>
        <n v="6941507.3667650921"/>
        <n v="654102.32675741811"/>
        <n v="2822501.4186109845"/>
        <n v="5195080.1857164893"/>
        <n v="44786992.589586444"/>
        <n v="1165417.348794088"/>
        <n v="147611909.65390241"/>
        <n v="284355.13121305965"/>
        <n v="331862.35197815008"/>
        <n v="140831.85857852869"/>
        <n v="968421.40344560263"/>
        <n v="887796.73590430105"/>
        <n v="2330911.1695809965"/>
        <n v="765112.83603102539"/>
        <n v="134659.81404026138"/>
        <n v="647420.43862373463"/>
        <n v="108243.96898637038"/>
        <n v="61677.708359336968"/>
        <n v="3077326.4669726337"/>
        <n v="5128000.7903969781"/>
        <n v="1212153.8300757708"/>
        <n v="14405105.850536138"/>
        <n v="18905430.979880176"/>
        <n v="2014307.5716709043"/>
        <n v="1787241.5839136161"/>
        <n v="8297400.7188134743"/>
        <n v="612781.89935013768"/>
        <n v="733288.66613886727"/>
        <n v="181746.73891330036"/>
        <n v="143590.0333207722"/>
        <n v="4137514.4436626113"/>
        <n v="2712764.4726327932"/>
        <n v="1617171.6909337856"/>
        <n v="1341855.058251"/>
        <n v="6700923.5675967531"/>
        <n v="1075091.2860256506"/>
        <n v="70022.521349979856"/>
        <n v="461771.35483066225"/>
        <n v="229418.70635685971"/>
        <n v="1528586.116173171"/>
        <n v="6013859.9663307648"/>
        <n v="5843973.7786276033"/>
        <n v="286106.09433809144"/>
        <n v="897815.93091135088"/>
        <n v="520843.41271945578"/>
        <n v="2209719.3374011726"/>
        <n v="264833.1499285993"/>
        <n v="113079.43585225985"/>
        <n v="76136.098003129882"/>
        <n v="6993484.6801255001"/>
        <n v="104973.95019229922"/>
        <n v="605457.59191885928"/>
        <n v="9106396.5669148825"/>
        <n v="885249.15466428397"/>
        <n v="250914.51979655787"/>
        <n v="1267380.0665080915"/>
        <n v="333485.35863671685"/>
        <n v="321481.61993964412"/>
        <n v="513.29892921783448"/>
        <n v="3637.1934754142394"/>
        <n v="6184891.6512014931"/>
        <n v="42606320.424858958"/>
        <n v="84833.900620561719"/>
        <n v="1370601.79874361"/>
        <n v="993415.01492076996"/>
        <n v="425132.90472460893"/>
        <n v="164554.86015938158"/>
        <n v="85049.404333980012"/>
        <n v="15346722.683875166"/>
        <n v="4087489.6666896436"/>
        <n v="127116.72942143668"/>
        <n v="15851.434744876567"/>
        <n v="1206186.5595301692"/>
        <n v="38448.263021517363"/>
        <n v="447763.34066896257"/>
        <n v="3738189.4271024778"/>
        <n v="2010070.6049913941"/>
        <n v="265280.52472607524"/>
        <n v="826370.35761411523"/>
        <n v="2089398.9222201561"/>
        <n v="358322.75265211496"/>
        <n v="963005.53143087414"/>
        <n v="8908503.4168658499"/>
        <n v="227457.71349459013"/>
        <n v="59382.002767492377"/>
        <n v="656316.28642590274"/>
        <n v="2307337.3365789573"/>
        <n v="487840.93906569388"/>
        <n v="59282.889245287348"/>
        <n v="153853.28401002233"/>
        <n v="34409.668874156407"/>
        <n v="907303.00451294763"/>
        <n v="861368.88811194117"/>
        <n v="271652.88769500097"/>
        <n v="1305421.1093481018"/>
        <n v="2668246.9521606239"/>
        <n v="844811.47411348671"/>
        <n v="28080294.531425443"/>
        <n v="2295809.615577979"/>
        <n v="10639865.52439896"/>
        <n v="1086793.4104537747"/>
        <n v="34578084.571543619"/>
        <n v="2928585.6221116534"/>
        <n v="32907.144249462792"/>
        <n v="4996636.3645752789"/>
        <n v="1070039.5880076478"/>
        <n v="7875848.7219952485"/>
        <n v="259695.61414457668"/>
        <n v="3041962.5803902023"/>
        <n v="284340.32783561473"/>
        <n v="17096.62793118463"/>
        <n v="181425.21101007372"/>
        <n v="521607.91585274466"/>
        <n v="10991694.15903056"/>
        <n v="763446.91048944893"/>
        <n v="3485455.7649891917"/>
        <n v="4619761.0845504459"/>
        <n v="2128286.1217502863"/>
        <n v="2253524.9681803668"/>
        <n v="318894.39329074504"/>
        <n v="114517.03657341732"/>
        <n v="745609.0225279748"/>
        <n v="16852821.760456752"/>
        <n v="1605664.8837952914"/>
        <n v="129484.45144409446"/>
        <n v="1847554.9810003254"/>
        <n v="862877.23224619543"/>
        <n v="201432.32116028483"/>
        <n v="2512440.1315349564"/>
        <n v="20260314.283300437"/>
        <n v="5699416.7064915551"/>
        <n v="4308305.6830384536"/>
        <n v="293813.58010200487"/>
        <n v="173785.10425529236"/>
        <n v="11684783.289861433"/>
        <n v="2146398.7996788281"/>
        <n v="1248410.1930072319"/>
        <n v="171146.22945904243"/>
        <n v="426605.24064345664"/>
        <n v="312067.5629970663"/>
        <n v="1607278.342820985"/>
        <n v="11538894.82305371"/>
        <n v="68282.669851015453"/>
        <n v="110643.42552210116"/>
        <n v="7779797.5348368343"/>
        <n v="10437287.305434246"/>
        <n v="6832317.3637557663"/>
        <n v="932212.68774866941"/>
        <n v="6902947.4782758141"/>
        <n v="440765.83507144998"/>
        <n v="199818.13469589601"/>
        <n v="98441.73257012901"/>
        <n v="3209448.6111250985"/>
        <n v="141070.18568100521"/>
        <n v="479267.34660544741"/>
        <n v="1441186.2664855416"/>
        <n v="22506277.617175255"/>
        <n v="4828061.3581138439"/>
        <n v="15603.560009527087"/>
        <n v="734661.97946534678"/>
        <n v="45419.453524235316"/>
        <n v="464522.70983513939"/>
        <n v="3075771.7486215676"/>
        <n v="2712958.0622555218"/>
        <n v="1078324.2054462726"/>
        <n v="717152.71193437639"/>
        <n v="2692243.9726235271"/>
        <n v="31931340.616279811"/>
        <n v="265398.00607533113"/>
        <n v="27849621.811688099"/>
        <n v="34473344.311032116"/>
        <n v="572317.63091503514"/>
        <n v="50519.8899348087"/>
        <n v="15020195.731006099"/>
        <n v="452867.68706252205"/>
        <n v="807633.62821502937"/>
        <n v="2442678.942536185"/>
        <n v="93646.274832469106"/>
        <n v="57778149.751626864"/>
        <n v="4199930.5932272943"/>
        <n v="3185739.5654556109"/>
        <n v="3933316.4915134585"/>
        <n v="618222.86799984681"/>
        <n v="6563687.8931372035"/>
        <n v="192607.58049056103"/>
        <n v="3473687.8073591627"/>
        <n v="5045735.4758087536"/>
        <n v="25701671.203412984"/>
        <n v="261059.56169785702"/>
        <n v="2065474.3364653154"/>
        <n v="166972.81727972504"/>
        <n v="3172937.9629047876"/>
        <n v="21932094.978933766"/>
        <n v="14011677.542968182"/>
        <n v="11361140.449558698"/>
        <n v="22305084.623345651"/>
        <n v="8383128.5506604556"/>
        <n v="7626818.8139979756"/>
        <n v="301774.85104066535"/>
        <n v="3597702.3744654185"/>
        <n v="162854.15577379306"/>
        <n v="67535.044732144059"/>
        <n v="239812.89601122474"/>
        <n v="6593631.9977219198"/>
        <n v="20004.564114778317"/>
        <n v="680573.45715213544"/>
        <n v="163634.78842345384"/>
        <n v="1142433.3776439242"/>
        <n v="5207846.0073764985"/>
        <n v="6462543.9076745156"/>
        <n v="768230.1836289661"/>
        <n v="1123892.7839029999"/>
        <n v="71166.964277018938"/>
        <n v="49439.188823426244"/>
        <n v="865023.17639668984"/>
        <n v="2676783.6271070945"/>
        <n v="28495037.247408509"/>
        <n v="4513199.7030889634"/>
        <n v="337877.08789860579"/>
        <n v="156578.81494082397"/>
        <n v="544656.81090644456"/>
        <n v="4324986.7616150724"/>
        <n v="230387.65469871004"/>
        <n v="5911661.7227533972"/>
        <n v="431416.42924289772"/>
        <n v="6149140.4035139289"/>
        <n v="8429640.9626380857"/>
        <n v="15498356.734286163"/>
        <n v="27555283.384567592"/>
        <n v="80159.379565959331"/>
        <n v="155393.36265734959"/>
        <n v="4500825.0615872359"/>
        <n v="21040634.86176103"/>
        <n v="2106096.7864446635"/>
        <n v="7591279.2509706821"/>
        <n v="58900.347421510647"/>
        <n v="2381634.287701244"/>
        <n v="116081.02976784547"/>
        <n v="324073.93865940871"/>
        <n v="1669172.9188412938"/>
        <n v="953317.50288976065"/>
        <n v="2921883.365694508"/>
        <n v="6292708.431814176"/>
        <n v="114598624.5516506"/>
        <n v="237057.90381327222"/>
        <n v="3704299.6950356322"/>
        <n v="1074850.3219579046"/>
        <n v="3195597.0872126785"/>
        <n v="3066608.7489586305"/>
        <n v="1130294.2444197289"/>
        <n v="166939.72427488898"/>
        <n v="340724.64667050762"/>
        <n v="49923.935783862078"/>
        <n v="14310024.884737292"/>
        <n v="432098.58487921167"/>
        <n v="3116707.9974680077"/>
        <n v="851498.09059868823"/>
        <n v="4696685.9297818812"/>
        <n v="3456574.7029415341"/>
        <n v="1264068.4018487271"/>
        <n v="2115777.8133883364"/>
        <n v="5118710.5798922377"/>
        <n v="1659179.6388377561"/>
        <n v="3921930.4391983482"/>
        <n v="69587.149290972768"/>
        <n v="95786.217613729081"/>
        <n v="591413.47861191595"/>
        <n v="5149646.5471377"/>
        <n v="672381.95186648122"/>
        <n v="1741106.5125730932"/>
      </sharedItems>
    </cacheField>
    <cacheField name="30/06/2029" numFmtId="165">
      <sharedItems containsSemiMixedTypes="0" containsString="0" containsNumber="1" minValue="0" maxValue="284084040.52592367" count="770">
        <n v="0"/>
        <n v="163482.6664435381"/>
        <n v="684087.28531766462"/>
        <n v="19974474.583753414"/>
        <n v="2276755.6515218536"/>
        <n v="25411.912269605546"/>
        <n v="159933.71710134699"/>
        <n v="179092.4436291125"/>
        <n v="14500128.174737504"/>
        <n v="217618.14371211929"/>
        <n v="23408462.263910744"/>
        <n v="10827472.398335712"/>
        <n v="653429.64792569622"/>
        <n v="894884.0263986889"/>
        <n v="4664562.9678889271"/>
        <n v="3754115.0136502092"/>
        <n v="379449.18373102223"/>
        <n v="1207410.1403916066"/>
        <n v="3893034.3307117298"/>
        <n v="394493.36898987269"/>
        <n v="39560281.815356225"/>
        <n v="36989777.80680719"/>
        <n v="11197547.490872791"/>
        <n v="276028.10996651702"/>
        <n v="140790151.30717668"/>
        <n v="12572124.345121734"/>
        <n v="713989.80848815618"/>
        <n v="596391.48709010694"/>
        <n v="908991.97502140887"/>
        <n v="456323.48642493045"/>
        <n v="495064.08344049193"/>
        <n v="412012.83091655013"/>
        <n v="95541.6362358318"/>
        <n v="10791847.106852187"/>
        <n v="647141.46268344007"/>
        <n v="330482.08268888458"/>
        <n v="11327263.339304898"/>
        <n v="939472.51494127209"/>
        <n v="1449518.6595273758"/>
        <n v="338769.61439240957"/>
        <n v="1561873.7057680914"/>
        <n v="2679968.79604539"/>
        <n v="538271.84169166058"/>
        <n v="2761011.8892338583"/>
        <n v="1089833.3436863131"/>
        <n v="855579.23743641993"/>
        <n v="904399.17558916507"/>
        <n v="529786.03781827854"/>
        <n v="1023865.2353170618"/>
        <n v="525532.19853770733"/>
        <n v="10614220.4423005"/>
        <n v="931826.69907787605"/>
        <n v="157581.75067338601"/>
        <n v="47249.325561716214"/>
        <n v="9118771.9383770954"/>
        <n v="1345472.6696829414"/>
        <n v="614643.72655709577"/>
        <n v="2270067.5969873434"/>
        <n v="9730846.0016136412"/>
        <n v="1442597.1583250908"/>
        <n v="1695080.7543667024"/>
        <n v="239172.58604336591"/>
        <n v="5884079.2604769561"/>
        <n v="2172948.1832727548"/>
        <n v="1494821.6628709536"/>
        <n v="2652121.7935343352"/>
        <n v="1197419.707995337"/>
        <n v="364381.54880689306"/>
        <n v="79098.870940354565"/>
        <n v="1314.5812356281936"/>
        <n v="4080653.0026372047"/>
        <n v="3574206.3816713933"/>
        <n v="6494779.2433271669"/>
        <n v="1463300.7628012223"/>
        <n v="488837.322321466"/>
        <n v="97018.615153390638"/>
        <n v="2068627.9723425601"/>
        <n v="159416.77448020139"/>
        <n v="616935.91383834614"/>
        <n v="145772.91923299857"/>
        <n v="333164.44440077338"/>
        <n v="14201.747283835253"/>
        <n v="4127603.0824703639"/>
        <n v="1353987.8731366729"/>
        <n v="273546.99538202072"/>
        <n v="30932.908462741045"/>
        <n v="1207072.5702100934"/>
        <n v="10575626.843186686"/>
        <n v="812934.09615443985"/>
        <n v="103454756.58371569"/>
        <n v="2783657.9659830825"/>
        <n v="989564.67492428492"/>
        <n v="1421842.1045833474"/>
        <n v="276338.55553520774"/>
        <n v="41027104.227889314"/>
        <n v="55226594.743937731"/>
        <n v="472870.90022665181"/>
        <n v="211040.33760392005"/>
        <n v="2430356.9090129179"/>
        <n v="4436199.6275540655"/>
        <n v="2554108.1425841153"/>
        <n v="146284.26193407757"/>
        <n v="1410731.8631712652"/>
        <n v="1768943.7000448105"/>
        <n v="5336023.8334364844"/>
        <n v="2271607.5750056515"/>
        <n v="425243.93005544599"/>
        <n v="734355.86759742035"/>
        <n v="14179274.454613086"/>
        <n v="5153570.0377874114"/>
        <n v="28336.995516879939"/>
        <n v="408520.11877162755"/>
        <n v="7841883.0647270009"/>
        <n v="49643032.393873431"/>
        <n v="113815.92538808283"/>
        <n v="160925.77794064095"/>
        <n v="312370.54121356836"/>
        <n v="3786025.8081545755"/>
        <n v="41043992.886820093"/>
        <n v="238234.24943721062"/>
        <n v="10334664.382692043"/>
        <n v="1468806.5342116768"/>
        <n v="87280228.85940735"/>
        <n v="1268355.995448652"/>
        <n v="1404049.408556822"/>
        <n v="888646.74617981282"/>
        <n v="533120.44022291899"/>
        <n v="165556.38684319123"/>
        <n v="14037830.27359155"/>
        <n v="39283129.171441339"/>
        <n v="13257367.663938142"/>
        <n v="2280940.891781609"/>
        <n v="132111.91423059182"/>
        <n v="38552217.804492012"/>
        <n v="12775567.86616284"/>
        <n v="6020525.5128390761"/>
        <n v="498482.13465112686"/>
        <n v="3678470.5934009221"/>
        <n v="784679.34946353768"/>
        <n v="85214.508645559356"/>
        <n v="3557139.2252884931"/>
        <n v="554728.43178980227"/>
        <n v="10229316.936424633"/>
        <n v="2611816.0188601664"/>
        <n v="8146938.3603586024"/>
        <n v="617879.43037056294"/>
        <n v="2894.3004866684391"/>
        <n v="22972141.894960716"/>
        <n v="56940743.226131126"/>
        <n v="713874.31013678317"/>
        <n v="61112261.231758565"/>
        <n v="673929.38031190401"/>
        <n v="33189.326254566113"/>
        <n v="1048262.6870671069"/>
        <n v="7745395.5669924244"/>
        <n v="12848646.473036624"/>
        <n v="12247474.229187181"/>
        <n v="2065054.8733450817"/>
        <n v="54000.029201970901"/>
        <n v="6865300.7544920547"/>
        <n v="2498.9643297085468"/>
        <n v="1816396.0227089401"/>
        <n v="62440797.118197657"/>
        <n v="8068046.616461711"/>
        <n v="6812596.0568004828"/>
        <n v="204008.23798032003"/>
        <n v="9953979.0166063234"/>
        <n v="1073093.2576348013"/>
        <n v="3033872.1944177151"/>
        <n v="145911610.87830985"/>
        <n v="1312957.9587988954"/>
        <n v="623187.45460366667"/>
        <n v="5539160.9338514488"/>
        <n v="1531701.8614418982"/>
        <n v="18538484.456119373"/>
        <n v="1444015.6880769546"/>
        <n v="123231223.59383513"/>
        <n v="12012312.235896496"/>
        <n v="236652.62201340767"/>
        <n v="104648.5062440974"/>
        <n v="13302785.11564808"/>
        <n v="1515155.3226276871"/>
        <n v="76226572.714625195"/>
        <n v="48719.304579191834"/>
        <n v="1502948.896862573"/>
        <n v="107688443.85193723"/>
        <n v="2741143.7228326583"/>
        <n v="1849674.9476845714"/>
        <n v="252760.26709240087"/>
        <n v="1586887.4987204638"/>
        <n v="7380187.8549782094"/>
        <n v="1481950.8414844424"/>
        <n v="57162624.308993921"/>
        <n v="7467716.0055987742"/>
        <n v="23369965.116420176"/>
        <n v="544134.78300386132"/>
        <n v="2413.6862269707312"/>
        <n v="1398035.0944053216"/>
        <n v="1323866.6030885812"/>
        <n v="23790843.558788724"/>
        <n v="11936929.261915317"/>
        <n v="1459926.4609661074"/>
        <n v="560088.43028102373"/>
        <n v="3681180.2547231358"/>
        <n v="270476.13921551331"/>
        <n v="784159.6068823589"/>
        <n v="188029381.9629879"/>
        <n v="9876068.3787050936"/>
        <n v="424766.88686477469"/>
        <n v="6889526.7086900612"/>
        <n v="8711731.0734905526"/>
        <n v="6064020.0919961538"/>
        <n v="4179796.7874558605"/>
        <n v="14857589.272327125"/>
        <n v="3013830.4304944519"/>
        <n v="4447260.5196705619"/>
        <n v="2142484.6181105934"/>
        <n v="146277.26203399434"/>
        <n v="380820.11416232033"/>
        <n v="1997421.6637435351"/>
        <n v="37080864.356635056"/>
        <n v="54513.121878070728"/>
        <n v="433648.01009535656"/>
        <n v="925217.3934193023"/>
        <n v="1002274.3935053824"/>
        <n v="886221.65004570747"/>
        <n v="2758755.4714420326"/>
        <n v="561663.93279225391"/>
        <n v="1739827.6156486685"/>
        <n v="901237.13571421674"/>
        <n v="5358735.709246492"/>
        <n v="2604914.8173681223"/>
        <n v="5118968.1316960519"/>
        <n v="199758.59863979887"/>
        <n v="4332764.2039943896"/>
        <n v="6800173.3341227965"/>
        <n v="9553.5562930022334"/>
        <n v="4715692.6880617747"/>
        <n v="690842.53889297356"/>
        <n v="4452607.0433541229"/>
        <n v="67299057.47124432"/>
        <n v="8246562.6883179704"/>
        <n v="17274078.679285184"/>
        <n v="21468279.86113229"/>
        <n v="4083761.3082691575"/>
        <n v="955815.35666306142"/>
        <n v="607792.57435064693"/>
        <n v="969578.91020168737"/>
        <n v="5170821.6415375043"/>
        <n v="2522110.0243262108"/>
        <n v="502830.82257782557"/>
        <n v="1319258.9188588033"/>
        <n v="653320.27448689588"/>
        <n v="1093723.5381575613"/>
        <n v="9040959.9990670402"/>
        <n v="318616.20206281892"/>
        <n v="54473.222447596389"/>
        <n v="909695.81497477647"/>
        <n v="12969642.720932569"/>
        <n v="90920.652195895964"/>
        <n v="607521.5032199244"/>
        <n v="218034.6377670707"/>
        <n v="846445.41781283403"/>
        <n v="40064126.573461108"/>
        <n v="38558350.066959918"/>
        <n v="4809831.0193284238"/>
        <n v="788694.84214627533"/>
        <n v="15586875.787469635"/>
        <n v="50560.628296082126"/>
        <n v="829523.50935666054"/>
        <n v="880845.0267917884"/>
        <n v="3970311.4776554271"/>
        <n v="4255828.6521747531"/>
        <n v="1810330.6092868322"/>
        <n v="1259982.0149790992"/>
        <n v="174457.10979400607"/>
        <n v="5209013.7963815462"/>
        <n v="19267.434976057888"/>
        <n v="572169.73283215042"/>
        <n v="2269647.6029823506"/>
        <n v="2362599.9761774004"/>
        <n v="223240.81345396349"/>
        <n v="4379947.7304953234"/>
        <n v="68761417.272476852"/>
        <n v="88168499.380207419"/>
        <n v="3558624.9540811568"/>
        <n v="19361366.110282071"/>
        <n v="912265.47829532553"/>
        <n v="909180.97232365585"/>
        <n v="79113.220735525159"/>
        <n v="878861.25510820467"/>
        <n v="1593521.654024333"/>
        <n v="34999.500416086084"/>
        <n v="36254.295155108513"/>
        <n v="21202088.010762706"/>
        <n v="21859563.425939001"/>
        <n v="130224462.57213315"/>
        <n v="111427.55947968912"/>
        <n v="463777.68002354843"/>
        <n v="1886935.4158275367"/>
        <n v="237477.21024321066"/>
        <n v="3011861.0086060385"/>
        <n v="714205.75540572347"/>
        <n v="4696693.2092609024"/>
        <n v="915842.42723784945"/>
        <n v="503003.72010988108"/>
        <n v="9572820.457274979"/>
        <n v="825408.96808774548"/>
        <n v="582098.39111018565"/>
        <n v="23473727.435313739"/>
        <n v="3646214.703822453"/>
        <n v="15577987.839336472"/>
        <n v="1109785.5088885115"/>
        <n v="22871669.879101273"/>
        <n v="605444.10787272768"/>
        <n v="1634949.5126818416"/>
        <n v="225254.68470790508"/>
        <n v="1051453.9415150457"/>
        <n v="15186673.9999619"/>
        <n v="515192.64612478716"/>
        <n v="102210988.26230185"/>
        <n v="485530.91951715841"/>
        <n v="1103716.070523856"/>
        <n v="23325.767047304733"/>
        <n v="2338343.5724140317"/>
        <n v="35649859.382842779"/>
        <n v="9249292.0753287636"/>
        <n v="2160339.2632528557"/>
        <n v="596821.98094522476"/>
        <n v="172547.53705130442"/>
        <n v="2022999.4736451129"/>
        <n v="158870.08228370213"/>
        <n v="633771.30352949095"/>
        <n v="2610231.315050276"/>
        <n v="2376910.5719075296"/>
        <n v="1241789.2746628176"/>
        <n v="1843171.6905122586"/>
        <n v="428472.98396383406"/>
        <n v="1152997.3620812288"/>
        <n v="1287080.2132236082"/>
        <n v="1016225.1943712343"/>
        <n v="5582245.6688586539"/>
        <n v="11030383.051982984"/>
        <n v="1325780.0257763285"/>
        <n v="2439161.7333325925"/>
        <n v="30570948.879362945"/>
        <n v="704437.04484458966"/>
        <n v="571480.59266895766"/>
        <n v="95926.980735412915"/>
        <n v="41069170.477434412"/>
        <n v="1886255.9005269585"/>
        <n v="935509.34651165642"/>
        <n v="8251601.2163978713"/>
        <n v="918666.88692142756"/>
        <n v="40838287.873059601"/>
        <n v="414184.08792396274"/>
        <n v="954646.37334916415"/>
        <n v="1250877.5949358626"/>
        <n v="2160247.2145667612"/>
        <n v="1804714.2394550631"/>
        <n v="3692744.7896506186"/>
        <n v="16133057.166260328"/>
        <n v="2405433.7647666233"/>
        <n v="318023.13552826829"/>
        <n v="24553836.86779945"/>
        <n v="1873115.513093241"/>
        <n v="190529.23038007697"/>
        <n v="11263256.077946458"/>
        <n v="416347.40704468102"/>
        <n v="333046.49608437117"/>
        <n v="2624874.1574679059"/>
        <n v="287898.89052264096"/>
        <n v="669046.95000386005"/>
        <n v="7710751.8364980668"/>
        <n v="62390.459436719219"/>
        <n v="12211633.690776099"/>
        <n v="2608246.7698077341"/>
        <n v="969656.25909760676"/>
        <n v="1559605.3881461248"/>
        <n v="2588015.3085922152"/>
        <n v="54329.024505882109"/>
        <n v="298982.18231940293"/>
        <n v="3729546.7643381339"/>
        <n v="1811491.892710638"/>
        <n v="1892707.8834311615"/>
        <n v="109905.43120659354"/>
        <n v="8939386.8989245035"/>
        <n v="4062298.5646290011"/>
        <n v="54234410.006412305"/>
        <n v="5865205.0798875727"/>
        <n v="752704.85586841393"/>
        <n v="6469171.2058620583"/>
        <n v="14075087.941774482"/>
        <n v="4640689.9836526178"/>
        <n v="54120513.932168268"/>
        <n v="323043.28887044964"/>
        <n v="1753736.417114021"/>
        <n v="148180.88486162527"/>
        <n v="911921.08321123116"/>
        <n v="8746247.0558083896"/>
        <n v="9327682.2063856907"/>
        <n v="4984368.802970889"/>
        <n v="377994.60449372971"/>
        <n v="39971.194604974793"/>
        <n v="2415183.2256025281"/>
        <n v="44945596.495213695"/>
        <n v="22150110.728658129"/>
        <n v="6155573.8851545779"/>
        <n v="6923936.1175291324"/>
        <n v="4795126.6792186135"/>
        <n v="16082912.857021695"/>
        <n v="798536.00167327037"/>
        <n v="1104407.4856545758"/>
        <n v="91792048.407560423"/>
        <n v="4114439.0703738658"/>
        <n v="219491.84196689446"/>
        <n v="2459.76488924253"/>
        <n v="50760931.486948401"/>
        <n v="1305672.1127972787"/>
        <n v="416673.25239355478"/>
        <n v="12012344.960429385"/>
        <n v="1984517.0329446201"/>
        <n v="41524925.221977577"/>
        <n v="1839225.1468453405"/>
        <n v="1027875.828069741"/>
        <n v="72022574.647619113"/>
        <n v="3847930.2645285176"/>
        <n v="5893023.9078007927"/>
        <n v="1005373.0742747206"/>
        <n v="1870559.4995778543"/>
        <n v="2703023.3169644703"/>
        <n v="919123.80539935955"/>
        <n v="356626.70949970087"/>
        <n v="1398676.4252509458"/>
        <n v="5872069.0069116736"/>
        <n v="13557315.307476522"/>
        <n v="11971998.236339729"/>
        <n v="329101.35239746998"/>
        <n v="444570.30419020448"/>
        <n v="8817546.2880810201"/>
        <n v="1129200.4317593228"/>
        <n v="62582370.972368233"/>
        <n v="1362010.1086270441"/>
        <n v="9295189.3071903046"/>
        <n v="12599656.00213404"/>
        <n v="288347.40912047308"/>
        <n v="2522513.393568506"/>
        <n v="411736.5728598659"/>
        <n v="31506725.272062775"/>
        <n v="2439528.8780919574"/>
        <n v="4804219.3744292101"/>
        <n v="243458.62486431978"/>
        <n v="931789.24961243069"/>
        <n v="136193.55596911578"/>
        <n v="2364353.4511482464"/>
        <n v="874118.47280682076"/>
        <n v="20309453.402255759"/>
        <n v="2913476.3629514081"/>
        <n v="6983295.6202298179"/>
        <n v="287451.94690232753"/>
        <n v="3028419.6222478934"/>
        <n v="695599.32099452382"/>
        <n v="6005762.0235735625"/>
        <n v="2287213.8522411841"/>
        <n v="159371.45012716256"/>
        <n v="575366.16720615071"/>
        <n v="48313695.718864821"/>
        <n v="15999755.444013091"/>
        <n v="112453.39483688459"/>
        <n v="1991719.7201332483"/>
        <n v="4254299.1740065701"/>
        <n v="2191505.6183833717"/>
        <n v="2352840.0154913706"/>
        <n v="8781287.1556449588"/>
        <n v="1985708.5559367856"/>
        <n v="3470209.2161300397"/>
        <n v="570914.30075222545"/>
        <n v="1163675.6396591759"/>
        <n v="6653192.2321354356"/>
        <n v="213352.75459641084"/>
        <n v="3171709.6769213746"/>
        <n v="5111827.5336211622"/>
        <n v="3372933.4946465925"/>
        <n v="1182803.9166215793"/>
        <n v="4014157.801791687"/>
        <n v="310288.07093881123"/>
        <n v="214441.93904935944"/>
        <n v="12581357.563326502"/>
        <n v="521045.61257936928"/>
        <n v="992890.67744882556"/>
        <n v="967582.53869795369"/>
        <n v="561307.98787302221"/>
        <n v="181300.91210536755"/>
        <n v="298811.03476236825"/>
        <n v="1389239.3699557551"/>
        <n v="2945671.3533991533"/>
        <n v="485093.07576695317"/>
        <n v="636877.15919641452"/>
        <n v="2049929.489245266"/>
        <n v="81423068.939682931"/>
        <n v="13359162.310918313"/>
        <n v="1258841.731255543"/>
        <n v="5431998.0634974595"/>
        <n v="9998104.9867509082"/>
        <n v="86194060.138412103"/>
        <n v="2242884.534999182"/>
        <n v="284084040.52592367"/>
        <n v="547250.92852390709"/>
        <n v="638680.15846034919"/>
        <n v="271035.60622966441"/>
        <n v="1863759.2716445106"/>
        <n v="1708594.4114723576"/>
        <n v="4485916.2428976139"/>
        <n v="1472485.1567029094"/>
        <n v="259157.30078095105"/>
        <n v="1245982.2148126648"/>
        <n v="208319.12644656937"/>
        <n v="118700.80566115597"/>
        <n v="5922417.363237733"/>
        <n v="9869008.4544786643"/>
        <n v="2332830.4511084901"/>
        <n v="27723106.379551813"/>
        <n v="36384132.101812065"/>
        <n v="3876602.0652663778"/>
        <n v="3439606.0029612184"/>
        <n v="15968624.263380492"/>
        <n v="1179319.1913626518"/>
        <n v="1411238.480939788"/>
        <n v="349777.65726327698"/>
        <n v="276343.80546027014"/>
        <n v="7962784.4639768172"/>
        <n v="5220805.6530642314"/>
        <n v="3112300.8249251018"/>
        <n v="2582444.7881059912"/>
        <n v="12896150.76995887"/>
        <n v="2069049.0163325656"/>
        <n v="134760.67642208125"/>
        <n v="888694.36475010391"/>
        <n v="441523.94767398841"/>
        <n v="2941814.9334458066"/>
        <n v="11573873.967202434"/>
        <n v="11246922.336094778"/>
        <n v="550620.71542346827"/>
        <n v="1727876.6862365918"/>
        <n v="1002380.5092256833"/>
        <n v="4252678.5221398035"/>
        <n v="509680.22480925365"/>
        <n v="217625.14361220249"/>
        <n v="146526.4584769569"/>
        <n v="13459194.383057529"/>
        <n v="202025.8662767529"/>
        <n v="1165223.3175675753"/>
        <n v="17525563.739579923"/>
        <n v="1703691.50645657"/>
        <n v="482893.35716580215"/>
        <n v="2439115.1839970392"/>
        <n v="641803.68887498276"/>
        <n v="618702.09362784307"/>
        <n v="987.86089924402972"/>
        <n v="6999.9000832172178"/>
        <n v="11903030.145792313"/>
        <n v="81997283.868321896"/>
        <n v="163265.66954095836"/>
        <n v="2637768.8484087023"/>
        <n v="1911860.3100488523"/>
        <n v="818182.44623933407"/>
        <n v="316691.31353873515"/>
        <n v="163680.41362088901"/>
        <n v="29535279.362540554"/>
        <n v="7866510.113199776"/>
        <n v="244640.38299586895"/>
        <n v="30506.614547673114"/>
        <n v="2321346.2400344615"/>
        <n v="73994.96379367754"/>
        <n v="861735.47456210735"/>
        <n v="7194270.1587729547"/>
        <n v="3868447.8816594379"/>
        <n v="510541.21251948935"/>
        <n v="1590377.2989069519"/>
        <n v="4021117.8724434311"/>
        <n v="689604.08157075034"/>
        <n v="1853336.2454230981"/>
        <n v="17144711.775872223"/>
        <n v="437749.95154412184"/>
        <n v="114282.64372613133"/>
        <n v="1263102.5704361973"/>
        <n v="4440547.615490756"/>
        <n v="938866.14859656338"/>
        <n v="114091.89644886367"/>
        <n v="296095.77352008829"/>
        <n v="66222.554737276485"/>
        <n v="1746134.8756186515"/>
        <n v="1657733.1374677012"/>
        <n v="522805.03746528592"/>
        <n v="2512326.4389774003"/>
        <n v="5135130.2009981927"/>
        <n v="1625867.8423138754"/>
        <n v="54041462.835545979"/>
        <n v="4418362.1321670068"/>
        <n v="20476775.863889948"/>
        <n v="2091570.1448653047"/>
        <n v="66546676.360754751"/>
        <n v="5636160.6492746146"/>
        <n v="63330.896012899451"/>
        <n v="9616193.2381706107"/>
        <n v="2059326.8551069852"/>
        <n v="15157333.393770589"/>
        <n v="499792.86594170931"/>
        <n v="5854358.3847136237"/>
        <n v="547222.4389305684"/>
        <n v="32903.030341162528"/>
        <n v="349158.86609592056"/>
        <n v="1003851.8209891354"/>
        <n v="21153881.798859615"/>
        <n v="1469279.0274672939"/>
        <n v="6707875.8015805325"/>
        <n v="8890884.1992534846"/>
        <n v="4095957.5841791513"/>
        <n v="4336983.9187620552"/>
        <n v="613722.88970114861"/>
        <n v="220391.85412009407"/>
        <n v="1434949.4174891717"/>
        <n v="32433817.238724366"/>
        <n v="3090155.5910268314"/>
        <n v="249197.14295254127"/>
        <n v="3555681.1461011595"/>
        <n v="1660635.9960322115"/>
        <n v="387663.21648367349"/>
        <n v="4835274.7811434073"/>
        <n v="38991650.182021134"/>
        <n v="10968717.43219988"/>
        <n v="8291477.8971969383"/>
        <n v="565454.02869231172"/>
        <n v="334455.2259761187"/>
        <n v="22487754.934114657"/>
        <n v="4130816.0366085605"/>
        <n v="2402607.0301155178"/>
        <n v="329376.62346824247"/>
        <n v="821016.00579302048"/>
        <n v="600584.42723995401"/>
        <n v="3093260.7467037467"/>
        <n v="22206987.716794301"/>
        <n v="131412.27421727427"/>
        <n v="212936.96053146775"/>
        <n v="14972479.682377983"/>
        <n v="20086907.328885056"/>
        <n v="13149022.510460097"/>
        <n v="1794074.3913285728"/>
        <n v="13284952.520191081"/>
        <n v="848268.54178950796"/>
        <n v="384556.66082674172"/>
        <n v="189454.39572229897"/>
        <n v="6176690.8337306231"/>
        <n v="271494.27468261722"/>
        <n v="922365.98412040365"/>
        <n v="2773611.0093936408"/>
        <n v="43314081.483507685"/>
        <n v="9291765.0190686956"/>
        <n v="30029.571357001863"/>
        <n v="1413881.4682137086"/>
        <n v="87411.252289174998"/>
        <n v="893989.43916805356"/>
        <n v="5919425.2559471615"/>
        <n v="5221178.2227461608"/>
        <n v="2075270.8775215331"/>
        <n v="1380184.2992081051"/>
        <n v="5181313.266779732"/>
        <n v="61452929.394051038"/>
        <n v="510767.30929217732"/>
        <n v="53597525.497320801"/>
        <n v="66345100.238058344"/>
        <n v="1101444.3579503489"/>
        <n v="97227.212175870503"/>
        <n v="28906867.357512269"/>
        <n v="871558.95934139239"/>
        <n v="1554317.8386207647"/>
        <n v="4701017.0475423057"/>
        <n v="180225.3774575812"/>
        <n v="111195975.13533096"/>
        <n v="8082906.4243523683"/>
        <n v="6131061.9850381715"/>
        <n v="7569798.6984673683"/>
        <n v="1189790.5168946383"/>
        <n v="12632036.139938986"/>
        <n v="370679.70890676772"/>
        <n v="6685227.9748562872"/>
        <n v="9710686.1143764742"/>
        <n v="49463722.953341737"/>
        <n v="502417.8284729158"/>
        <n v="3975074.2096720482"/>
        <n v="321344.75261540682"/>
        <n v="6106424.8742090268"/>
        <n v="42209047.856790662"/>
        <n v="26965940.487360366"/>
        <n v="21864893.499857366"/>
        <n v="42926878.860449485"/>
        <n v="16133610.333364403"/>
        <n v="14678067.034832904"/>
        <n v="580775.75998946186"/>
        <n v="6923898.1430711802"/>
        <n v="313418.25125852384"/>
        <n v="129973.44475516897"/>
        <n v="461527.91213680239"/>
        <n v="12689664.567349093"/>
        <n v="38499.450457694693"/>
        <n v="1309786.3040711896"/>
        <n v="314920.60481388436"/>
        <n v="2198651.11638832"/>
        <n v="10022673.236062983"/>
        <n v="12437381.168449862"/>
        <n v="1478484.5960667329"/>
        <n v="2162969.1257141205"/>
        <n v="136963.19498326551"/>
        <n v="95147.366863644595"/>
        <n v="1664765.9370813095"/>
        <n v="5151559.3164885072"/>
        <n v="54839649.017212592"/>
        <n v="8685803.2685848139"/>
        <n v="650255.71823046345"/>
        <n v="301341.14864744712"/>
        <n v="1048210.1878164829"/>
        <n v="8323581.1889535934"/>
        <n v="443388.72105615743"/>
        <n v="11377190.04082967"/>
        <n v="830275.29862559808"/>
        <n v="11834225.677909341"/>
        <n v="16223125.020629084"/>
        <n v="29827104.147024862"/>
        <n v="53031061.383046478"/>
        <n v="154269.39795400761"/>
        <n v="299059.70621282456"/>
        <n v="8661987.8585266881"/>
        <n v="40493403.14595449"/>
        <n v="4053253.4687389699"/>
        <n v="14609669.961134776"/>
        <n v="113355.68195761129"/>
        <n v="4583534.5744906338"/>
        <n v="223401.81115587751"/>
        <n v="623691.0974146541"/>
        <n v="3212378.9214073648"/>
        <n v="1834691.3115614406"/>
        <n v="5623261.9333912702"/>
        <n v="12110527.133974109"/>
        <n v="220548872.90380329"/>
        <n v="456225.83781876951"/>
        <n v="7129048.2397525758"/>
        <n v="2068585.2729520525"/>
        <n v="6150033.1142437067"/>
        <n v="5901790.7576625161"/>
        <n v="2175288.9498605821"/>
        <n v="321281.06402449968"/>
        <n v="655735.94000561419"/>
        <n v="96080.278547235372"/>
        <n v="27540119.891506407"/>
        <n v="831588.12988620542"/>
        <n v="5998208.4313937631"/>
        <n v="1638736.4586268621"/>
        <n v="9038928.628062889"/>
        <n v="6652293.2349677477"/>
        <n v="2432741.7749712705"/>
        <n v="4071884.9277929668"/>
        <n v="9851129.1346886083"/>
        <n v="3193146.5209312229"/>
        <n v="7547885.8612518609"/>
        <n v="133922.78838212014"/>
        <n v="184343.76867154209"/>
        <n v="1138194.9533712526"/>
        <n v="9910666.434851408"/>
        <n v="1294021.4790987719"/>
        <n v="3350817.5203306703"/>
      </sharedItems>
    </cacheField>
    <cacheField name="30/12/2029" numFmtId="165">
      <sharedItems containsSemiMixedTypes="0" containsString="0" containsNumber="1" minValue="0" maxValue="284084040.52592367" count="770">
        <n v="0"/>
        <n v="163482.6664435381"/>
        <n v="684087.28531766462"/>
        <n v="19974474.583753414"/>
        <n v="2276755.6515218536"/>
        <n v="25411.912269605546"/>
        <n v="159933.71710134699"/>
        <n v="179092.4436291125"/>
        <n v="14500128.174737504"/>
        <n v="217618.14371211929"/>
        <n v="23408462.263910744"/>
        <n v="10827472.398335712"/>
        <n v="653429.64792569622"/>
        <n v="894884.0263986889"/>
        <n v="4664562.9678889271"/>
        <n v="3754115.0136502092"/>
        <n v="379449.18373102223"/>
        <n v="1207410.1403916066"/>
        <n v="3893034.3307117298"/>
        <n v="394493.36898987269"/>
        <n v="39560281.815356225"/>
        <n v="36989777.80680719"/>
        <n v="11197547.490872791"/>
        <n v="276028.10996651702"/>
        <n v="140790151.30717668"/>
        <n v="12572124.345121734"/>
        <n v="713989.80848815618"/>
        <n v="596391.48709010694"/>
        <n v="908991.97502140887"/>
        <n v="456323.48642493045"/>
        <n v="495064.08344049193"/>
        <n v="412012.83091655013"/>
        <n v="95541.6362358318"/>
        <n v="10791847.106852187"/>
        <n v="647141.46268344007"/>
        <n v="330482.08268888458"/>
        <n v="11327263.339304898"/>
        <n v="939472.51494127209"/>
        <n v="1449518.6595273758"/>
        <n v="338769.61439240957"/>
        <n v="1561873.7057680914"/>
        <n v="2679968.79604539"/>
        <n v="538271.84169166058"/>
        <n v="2761011.8892338583"/>
        <n v="1089833.3436863131"/>
        <n v="855579.23743641993"/>
        <n v="904399.17558916507"/>
        <n v="529786.03781827854"/>
        <n v="1023865.2353170618"/>
        <n v="525532.19853770733"/>
        <n v="10614220.4423005"/>
        <n v="931826.69907787605"/>
        <n v="157581.75067338601"/>
        <n v="47249.325561716214"/>
        <n v="9118771.9383770954"/>
        <n v="1345472.6696829414"/>
        <n v="614643.72655709577"/>
        <n v="2270067.5969873434"/>
        <n v="9730846.0016136412"/>
        <n v="1442597.1583250908"/>
        <n v="1695080.7543667024"/>
        <n v="239172.58604336591"/>
        <n v="5884079.2604769561"/>
        <n v="2172948.1832727548"/>
        <n v="1494821.6628709536"/>
        <n v="2652121.7935343352"/>
        <n v="1197419.707995337"/>
        <n v="364381.54880689306"/>
        <n v="79098.870940354565"/>
        <n v="1314.5812356281936"/>
        <n v="4080653.0026372047"/>
        <n v="3574206.3816713933"/>
        <n v="6494779.2433271669"/>
        <n v="1463300.7628012223"/>
        <n v="488837.322321466"/>
        <n v="97018.615153390638"/>
        <n v="2068627.9723425601"/>
        <n v="159416.77448020139"/>
        <n v="616935.91383834614"/>
        <n v="145772.91923299857"/>
        <n v="333164.44440077338"/>
        <n v="14201.747283835253"/>
        <n v="4127603.0824703639"/>
        <n v="1353987.8731366729"/>
        <n v="273546.99538202072"/>
        <n v="30932.908462741045"/>
        <n v="1207072.5702100934"/>
        <n v="10575626.843186686"/>
        <n v="812934.09615443985"/>
        <n v="103454756.58371569"/>
        <n v="2783657.9659830825"/>
        <n v="989564.67492428492"/>
        <n v="1421842.1045833474"/>
        <n v="276338.55553520774"/>
        <n v="41027104.227889314"/>
        <n v="55226594.743937731"/>
        <n v="472870.90022665181"/>
        <n v="211040.33760392005"/>
        <n v="2430356.9090129179"/>
        <n v="4436199.6275540655"/>
        <n v="2554108.1425841153"/>
        <n v="146284.26193407757"/>
        <n v="1410731.8631712652"/>
        <n v="1768943.7000448105"/>
        <n v="5336023.8334364844"/>
        <n v="2271607.5750056515"/>
        <n v="425243.93005544599"/>
        <n v="734355.86759742035"/>
        <n v="14179274.454613086"/>
        <n v="5153570.0377874114"/>
        <n v="28336.995516879939"/>
        <n v="408520.11877162755"/>
        <n v="7841883.0647270009"/>
        <n v="49643032.393873431"/>
        <n v="113815.92538808283"/>
        <n v="160925.77794064095"/>
        <n v="312370.54121356836"/>
        <n v="3786025.8081545755"/>
        <n v="41043992.886820093"/>
        <n v="238234.24943721062"/>
        <n v="10334664.382692043"/>
        <n v="1468806.5342116768"/>
        <n v="87280228.85940735"/>
        <n v="1268355.995448652"/>
        <n v="1404049.408556822"/>
        <n v="888646.74617981282"/>
        <n v="533120.44022291899"/>
        <n v="165556.38684319123"/>
        <n v="14037830.27359155"/>
        <n v="39283129.171441339"/>
        <n v="13257367.663938142"/>
        <n v="2280940.891781609"/>
        <n v="132111.91423059182"/>
        <n v="38552217.804492012"/>
        <n v="12775567.86616284"/>
        <n v="6020525.5128390761"/>
        <n v="498482.13465112686"/>
        <n v="3678470.5934009221"/>
        <n v="784679.34946353768"/>
        <n v="85214.508645559356"/>
        <n v="3557139.2252884931"/>
        <n v="554728.43178980227"/>
        <n v="10229316.936424633"/>
        <n v="2611816.0188601664"/>
        <n v="8146938.3603586024"/>
        <n v="617879.43037056294"/>
        <n v="2894.3004866684391"/>
        <n v="22972141.894960716"/>
        <n v="56940743.226131126"/>
        <n v="713874.31013678317"/>
        <n v="61112261.231758565"/>
        <n v="673929.38031190401"/>
        <n v="33189.326254566113"/>
        <n v="1048262.6870671069"/>
        <n v="7745395.5669924244"/>
        <n v="12848646.473036624"/>
        <n v="12247474.229187181"/>
        <n v="2065054.8733450817"/>
        <n v="54000.029201970901"/>
        <n v="6865300.7544920547"/>
        <n v="2498.9643297085468"/>
        <n v="1816396.0227089401"/>
        <n v="62440797.118197657"/>
        <n v="8068046.616461711"/>
        <n v="6812596.0568004828"/>
        <n v="204008.23798032003"/>
        <n v="9953979.0166063234"/>
        <n v="1073093.2576348013"/>
        <n v="3033872.1944177151"/>
        <n v="145911610.87830985"/>
        <n v="1312957.9587988954"/>
        <n v="623187.45460366667"/>
        <n v="5539160.9338514488"/>
        <n v="1531701.8614418982"/>
        <n v="18538484.456119373"/>
        <n v="1444015.6880769546"/>
        <n v="123231223.59383513"/>
        <n v="12012312.235896496"/>
        <n v="236652.62201340767"/>
        <n v="104648.5062440974"/>
        <n v="13302785.11564808"/>
        <n v="1515155.3226276871"/>
        <n v="76226572.714625195"/>
        <n v="48719.304579191834"/>
        <n v="1502948.896862573"/>
        <n v="107688443.85193723"/>
        <n v="2741143.7228326583"/>
        <n v="1849674.9476845714"/>
        <n v="252760.26709240087"/>
        <n v="1586887.4987204638"/>
        <n v="7380187.8549782094"/>
        <n v="1481950.8414844424"/>
        <n v="57162624.308993921"/>
        <n v="7467716.0055987742"/>
        <n v="23369965.116420176"/>
        <n v="544134.78300386132"/>
        <n v="2413.6862269707312"/>
        <n v="1398035.0944053216"/>
        <n v="1323866.6030885812"/>
        <n v="23790843.558788724"/>
        <n v="11936929.261915317"/>
        <n v="1459926.4609661074"/>
        <n v="560088.43028102373"/>
        <n v="3681180.2547231358"/>
        <n v="270476.13921551331"/>
        <n v="784159.6068823589"/>
        <n v="188029381.9629879"/>
        <n v="9876068.3787050936"/>
        <n v="424766.88686477469"/>
        <n v="6889526.7086900612"/>
        <n v="8711731.0734905526"/>
        <n v="6064020.0919961538"/>
        <n v="4179796.7874558605"/>
        <n v="14857589.272327125"/>
        <n v="3013830.4304944519"/>
        <n v="4447260.5196705619"/>
        <n v="2142484.6181105934"/>
        <n v="146277.26203399434"/>
        <n v="380820.11416232033"/>
        <n v="1997421.6637435351"/>
        <n v="37080864.356635056"/>
        <n v="54513.121878070728"/>
        <n v="433648.01009535656"/>
        <n v="925217.3934193023"/>
        <n v="1002274.3935053824"/>
        <n v="886221.65004570747"/>
        <n v="2758755.4714420326"/>
        <n v="561663.93279225391"/>
        <n v="1739827.6156486685"/>
        <n v="901237.13571421674"/>
        <n v="5358735.709246492"/>
        <n v="2604914.8173681223"/>
        <n v="5118968.1316960519"/>
        <n v="199758.59863979887"/>
        <n v="4332764.2039943896"/>
        <n v="6800173.3341227965"/>
        <n v="9553.5562930022334"/>
        <n v="4715692.6880617747"/>
        <n v="690842.53889297356"/>
        <n v="4452607.0433541229"/>
        <n v="67299057.47124432"/>
        <n v="8246562.6883179704"/>
        <n v="17274078.679285184"/>
        <n v="21468279.86113229"/>
        <n v="4083761.3082691575"/>
        <n v="955815.35666306142"/>
        <n v="607792.57435064693"/>
        <n v="969578.91020168737"/>
        <n v="5170821.6415375043"/>
        <n v="2522110.0243262108"/>
        <n v="502830.82257782557"/>
        <n v="1319258.9188588033"/>
        <n v="653320.27448689588"/>
        <n v="1093723.5381575613"/>
        <n v="9040959.9990670402"/>
        <n v="318616.20206281892"/>
        <n v="54473.222447596389"/>
        <n v="909695.81497477647"/>
        <n v="12969642.720932569"/>
        <n v="90920.652195895964"/>
        <n v="607521.5032199244"/>
        <n v="218034.6377670707"/>
        <n v="846445.41781283403"/>
        <n v="40064126.573461108"/>
        <n v="38558350.066959918"/>
        <n v="4809831.0193284238"/>
        <n v="788694.84214627533"/>
        <n v="15586875.787469635"/>
        <n v="50560.628296082126"/>
        <n v="829523.50935666054"/>
        <n v="880845.0267917884"/>
        <n v="3970311.4776554271"/>
        <n v="4255828.6521747531"/>
        <n v="1810330.6092868322"/>
        <n v="1259982.0149790992"/>
        <n v="174457.10979400607"/>
        <n v="5209013.7963815462"/>
        <n v="19267.434976057888"/>
        <n v="572169.73283215042"/>
        <n v="2269647.6029823506"/>
        <n v="2362599.9761774004"/>
        <n v="223240.81345396349"/>
        <n v="4379947.7304953234"/>
        <n v="68761417.272476852"/>
        <n v="88168499.380207419"/>
        <n v="3558624.9540811568"/>
        <n v="19361366.110282071"/>
        <n v="912265.47829532553"/>
        <n v="909180.97232365585"/>
        <n v="79113.220735525159"/>
        <n v="878861.25510820467"/>
        <n v="1593521.654024333"/>
        <n v="34999.500416086084"/>
        <n v="36254.295155108513"/>
        <n v="21202088.010762706"/>
        <n v="21859563.425939001"/>
        <n v="130224462.57213315"/>
        <n v="111427.55947968912"/>
        <n v="463777.68002354843"/>
        <n v="1886935.4158275367"/>
        <n v="237477.21024321066"/>
        <n v="3011861.0086060385"/>
        <n v="714205.75540572347"/>
        <n v="4696693.2092609024"/>
        <n v="915842.42723784945"/>
        <n v="503003.72010988108"/>
        <n v="9572820.457274979"/>
        <n v="825408.96808774548"/>
        <n v="582098.39111018565"/>
        <n v="23473727.435313739"/>
        <n v="3646214.703822453"/>
        <n v="15577987.839336472"/>
        <n v="1109785.5088885115"/>
        <n v="22871669.879101273"/>
        <n v="605444.10787272768"/>
        <n v="1634949.5126818416"/>
        <n v="225254.68470790508"/>
        <n v="1051453.9415150457"/>
        <n v="15186673.9999619"/>
        <n v="515192.64612478716"/>
        <n v="102210988.26230185"/>
        <n v="485530.91951715841"/>
        <n v="1103716.070523856"/>
        <n v="23325.767047304733"/>
        <n v="2338343.5724140317"/>
        <n v="35649859.382842779"/>
        <n v="9249292.0753287636"/>
        <n v="2160339.2632528557"/>
        <n v="596821.98094522476"/>
        <n v="172547.53705130442"/>
        <n v="2022999.4736451129"/>
        <n v="158870.08228370213"/>
        <n v="633771.30352949095"/>
        <n v="2610231.315050276"/>
        <n v="2376910.5719075296"/>
        <n v="1241789.2746628176"/>
        <n v="1843171.6905122586"/>
        <n v="428472.98396383406"/>
        <n v="1152997.3620812288"/>
        <n v="1287080.2132236082"/>
        <n v="1016225.1943712343"/>
        <n v="5582245.6688586539"/>
        <n v="11030383.051982984"/>
        <n v="1325780.0257763285"/>
        <n v="2439161.7333325925"/>
        <n v="30570948.879362945"/>
        <n v="704437.04484458966"/>
        <n v="571480.59266895766"/>
        <n v="95926.980735412915"/>
        <n v="41069170.477434412"/>
        <n v="1886255.9005269585"/>
        <n v="935509.34651165642"/>
        <n v="8251601.2163978713"/>
        <n v="918666.88692142756"/>
        <n v="40838287.873059601"/>
        <n v="414184.08792396274"/>
        <n v="954646.37334916415"/>
        <n v="1250877.5949358626"/>
        <n v="2160247.2145667612"/>
        <n v="1804714.2394550631"/>
        <n v="3692744.7896506186"/>
        <n v="16133057.166260328"/>
        <n v="2405433.7647666233"/>
        <n v="318023.13552826829"/>
        <n v="24553836.86779945"/>
        <n v="1873115.513093241"/>
        <n v="190529.23038007697"/>
        <n v="11263256.077946458"/>
        <n v="416347.40704468102"/>
        <n v="333046.49608437117"/>
        <n v="2624874.1574679059"/>
        <n v="287898.89052264096"/>
        <n v="669046.95000386005"/>
        <n v="7710751.8364980668"/>
        <n v="62390.459436719219"/>
        <n v="12211633.690776099"/>
        <n v="2608246.7698077341"/>
        <n v="969656.25909760676"/>
        <n v="1559605.3881461248"/>
        <n v="2588015.3085922152"/>
        <n v="54329.024505882109"/>
        <n v="298982.18231940293"/>
        <n v="3729546.7643381339"/>
        <n v="1811491.892710638"/>
        <n v="1892707.8834311615"/>
        <n v="109905.43120659354"/>
        <n v="8939386.8989245035"/>
        <n v="4062298.5646290011"/>
        <n v="54234410.006412305"/>
        <n v="5865205.0798875727"/>
        <n v="752704.85586841393"/>
        <n v="6469171.2058620583"/>
        <n v="14075087.941774482"/>
        <n v="4640689.9836526178"/>
        <n v="54120513.932168268"/>
        <n v="323043.28887044964"/>
        <n v="1753736.417114021"/>
        <n v="148180.88486162527"/>
        <n v="911921.08321123116"/>
        <n v="8746247.0558083896"/>
        <n v="9327682.2063856907"/>
        <n v="4984368.802970889"/>
        <n v="377994.60449372971"/>
        <n v="39971.194604974793"/>
        <n v="2415183.2256025281"/>
        <n v="44945596.495213695"/>
        <n v="22150110.728658129"/>
        <n v="6155573.8851545779"/>
        <n v="6923936.1175291324"/>
        <n v="4795126.6792186135"/>
        <n v="16082912.857021695"/>
        <n v="798536.00167327037"/>
        <n v="1104407.4856545758"/>
        <n v="91792048.407560423"/>
        <n v="4114439.0703738658"/>
        <n v="219491.84196689446"/>
        <n v="2459.76488924253"/>
        <n v="50760931.486948401"/>
        <n v="1305672.1127972787"/>
        <n v="416673.25239355478"/>
        <n v="12012344.960429385"/>
        <n v="1984517.0329446201"/>
        <n v="41524925.221977577"/>
        <n v="1839225.1468453405"/>
        <n v="1027875.828069741"/>
        <n v="72022574.647619113"/>
        <n v="3847930.2645285176"/>
        <n v="5893023.9078007927"/>
        <n v="1005373.0742747206"/>
        <n v="1870559.4995778543"/>
        <n v="2703023.3169644703"/>
        <n v="919123.80539935955"/>
        <n v="356626.70949970087"/>
        <n v="1398676.4252509458"/>
        <n v="5872069.0069116736"/>
        <n v="13557315.307476522"/>
        <n v="11971998.236339729"/>
        <n v="329101.35239746998"/>
        <n v="444570.30419020448"/>
        <n v="8817546.2880810201"/>
        <n v="1129200.4317593228"/>
        <n v="62582370.972368233"/>
        <n v="1362010.1086270441"/>
        <n v="9295189.3071903046"/>
        <n v="12599656.00213404"/>
        <n v="288347.40912047308"/>
        <n v="2522513.393568506"/>
        <n v="411736.5728598659"/>
        <n v="31506725.272062775"/>
        <n v="2439528.8780919574"/>
        <n v="4804219.3744292101"/>
        <n v="243458.62486431978"/>
        <n v="931789.24961243069"/>
        <n v="136193.55596911578"/>
        <n v="2364353.4511482464"/>
        <n v="874118.47280682076"/>
        <n v="20309453.402255759"/>
        <n v="2913476.3629514081"/>
        <n v="6983295.6202298179"/>
        <n v="287451.94690232753"/>
        <n v="3028419.6222478934"/>
        <n v="695599.32099452382"/>
        <n v="6005762.0235735625"/>
        <n v="2287213.8522411841"/>
        <n v="159371.45012716256"/>
        <n v="575366.16720615071"/>
        <n v="48313695.718864821"/>
        <n v="15999755.444013091"/>
        <n v="112453.39483688459"/>
        <n v="1991719.7201332483"/>
        <n v="4254299.1740065701"/>
        <n v="2191505.6183833717"/>
        <n v="2352840.0154913706"/>
        <n v="8781287.1556449588"/>
        <n v="1985708.5559367856"/>
        <n v="3470209.2161300397"/>
        <n v="570914.30075222545"/>
        <n v="1163675.6396591759"/>
        <n v="6653192.2321354356"/>
        <n v="213352.75459641084"/>
        <n v="3171709.6769213746"/>
        <n v="5111827.5336211622"/>
        <n v="3372933.4946465925"/>
        <n v="1182803.9166215793"/>
        <n v="4014157.801791687"/>
        <n v="310288.07093881123"/>
        <n v="214441.93904935944"/>
        <n v="12581357.563326502"/>
        <n v="521045.61257936928"/>
        <n v="992890.67744882556"/>
        <n v="967582.53869795369"/>
        <n v="561307.98787302221"/>
        <n v="181300.91210536755"/>
        <n v="298811.03476236825"/>
        <n v="1389239.3699557551"/>
        <n v="2945671.3533991533"/>
        <n v="485093.07576695317"/>
        <n v="636877.15919641452"/>
        <n v="2049929.489245266"/>
        <n v="81423068.939682931"/>
        <n v="13359162.310918313"/>
        <n v="1258841.731255543"/>
        <n v="5431998.0634974595"/>
        <n v="9998104.9867509082"/>
        <n v="86194060.138412103"/>
        <n v="2242884.534999182"/>
        <n v="284084040.52592367"/>
        <n v="547250.92852390709"/>
        <n v="638680.15846034919"/>
        <n v="271035.60622966441"/>
        <n v="1863759.2716445106"/>
        <n v="1708594.4114723576"/>
        <n v="4485916.2428976139"/>
        <n v="1472485.1567029094"/>
        <n v="259157.30078095105"/>
        <n v="1245982.2148126648"/>
        <n v="208319.12644656937"/>
        <n v="118700.80566115597"/>
        <n v="5922417.363237733"/>
        <n v="9869008.4544786643"/>
        <n v="2332830.4511084901"/>
        <n v="27723106.379551813"/>
        <n v="36384132.101812065"/>
        <n v="3876602.0652663778"/>
        <n v="3439606.0029612184"/>
        <n v="15968624.263380492"/>
        <n v="1179319.1913626518"/>
        <n v="1411238.480939788"/>
        <n v="349777.65726327698"/>
        <n v="276343.80546027014"/>
        <n v="7962784.4639768172"/>
        <n v="5220805.6530642314"/>
        <n v="3112300.8249251018"/>
        <n v="2582444.7881059912"/>
        <n v="12896150.76995887"/>
        <n v="2069049.0163325656"/>
        <n v="134760.67642208125"/>
        <n v="888694.36475010391"/>
        <n v="441523.94767398841"/>
        <n v="2941814.9334458066"/>
        <n v="11573873.967202434"/>
        <n v="11246922.336094778"/>
        <n v="550620.71542346827"/>
        <n v="1727876.6862365918"/>
        <n v="1002380.5092256833"/>
        <n v="4252678.5221398035"/>
        <n v="509680.22480925365"/>
        <n v="217625.14361220249"/>
        <n v="146526.4584769569"/>
        <n v="13459194.383057529"/>
        <n v="202025.8662767529"/>
        <n v="1165223.3175675753"/>
        <n v="17525563.739579923"/>
        <n v="1703691.50645657"/>
        <n v="482893.35716580215"/>
        <n v="2439115.1839970392"/>
        <n v="641803.68887498276"/>
        <n v="618702.09362784307"/>
        <n v="987.86089924402972"/>
        <n v="6999.9000832172178"/>
        <n v="11903030.145792313"/>
        <n v="81997283.868321896"/>
        <n v="163265.66954095836"/>
        <n v="2637768.8484087023"/>
        <n v="1911860.3100488523"/>
        <n v="818182.44623933407"/>
        <n v="316691.31353873515"/>
        <n v="163680.41362088901"/>
        <n v="29535279.362540554"/>
        <n v="7866510.113199776"/>
        <n v="244640.38299586895"/>
        <n v="30506.614547673114"/>
        <n v="2321346.2400344615"/>
        <n v="73994.96379367754"/>
        <n v="861735.47456210735"/>
        <n v="7194270.1587729547"/>
        <n v="3868447.8816594379"/>
        <n v="510541.21251948935"/>
        <n v="1590377.2989069519"/>
        <n v="4021117.8724434311"/>
        <n v="689604.08157075034"/>
        <n v="1853336.2454230981"/>
        <n v="17144711.775872223"/>
        <n v="437749.95154412184"/>
        <n v="114282.64372613133"/>
        <n v="1263102.5704361973"/>
        <n v="4440547.615490756"/>
        <n v="938866.14859656338"/>
        <n v="114091.89644886367"/>
        <n v="296095.77352008829"/>
        <n v="66222.554737276485"/>
        <n v="1746134.8756186515"/>
        <n v="1657733.1374677012"/>
        <n v="522805.03746528592"/>
        <n v="2512326.4389774003"/>
        <n v="5135130.2009981927"/>
        <n v="1625867.8423138754"/>
        <n v="54041462.835545979"/>
        <n v="4418362.1321670068"/>
        <n v="20476775.863889948"/>
        <n v="2091570.1448653047"/>
        <n v="66546676.360754751"/>
        <n v="5636160.6492746146"/>
        <n v="63330.896012899451"/>
        <n v="9616193.2381706107"/>
        <n v="2059326.8551069852"/>
        <n v="15157333.393770589"/>
        <n v="499792.86594170931"/>
        <n v="5854358.3847136237"/>
        <n v="547222.4389305684"/>
        <n v="32903.030341162528"/>
        <n v="349158.86609592056"/>
        <n v="1003851.8209891354"/>
        <n v="21153881.798859615"/>
        <n v="1469279.0274672939"/>
        <n v="6707875.8015805325"/>
        <n v="8890884.1992534846"/>
        <n v="4095957.5841791513"/>
        <n v="4336983.9187620552"/>
        <n v="613722.88970114861"/>
        <n v="220391.85412009407"/>
        <n v="1434949.4174891717"/>
        <n v="32433817.238724366"/>
        <n v="3090155.5910268314"/>
        <n v="249197.14295254127"/>
        <n v="3555681.1461011595"/>
        <n v="1660635.9960322115"/>
        <n v="387663.21648367349"/>
        <n v="4835274.7811434073"/>
        <n v="38991650.182021134"/>
        <n v="10968717.43219988"/>
        <n v="8291477.8971969383"/>
        <n v="565454.02869231172"/>
        <n v="334455.2259761187"/>
        <n v="22487754.934114657"/>
        <n v="4130816.0366085605"/>
        <n v="2402607.0301155178"/>
        <n v="329376.62346824247"/>
        <n v="821016.00579302048"/>
        <n v="600584.42723995401"/>
        <n v="3093260.7467037467"/>
        <n v="22206987.716794301"/>
        <n v="131412.27421727427"/>
        <n v="212936.96053146775"/>
        <n v="14972479.682377983"/>
        <n v="20086907.328885056"/>
        <n v="13149022.510460097"/>
        <n v="1794074.3913285728"/>
        <n v="13284952.520191081"/>
        <n v="848268.54178950796"/>
        <n v="384556.66082674172"/>
        <n v="189454.39572229897"/>
        <n v="6176690.8337306231"/>
        <n v="271494.27468261722"/>
        <n v="922365.98412040365"/>
        <n v="2773611.0093936408"/>
        <n v="43314081.483507685"/>
        <n v="9291765.0190686956"/>
        <n v="30029.571357001863"/>
        <n v="1413881.4682137086"/>
        <n v="87411.252289174998"/>
        <n v="893989.43916805356"/>
        <n v="5919425.2559471615"/>
        <n v="5221178.2227461608"/>
        <n v="2075270.8775215331"/>
        <n v="1380184.2992081051"/>
        <n v="5181313.266779732"/>
        <n v="61452929.394051038"/>
        <n v="510767.30929217732"/>
        <n v="53597525.497320801"/>
        <n v="66345100.238058344"/>
        <n v="1101444.3579503489"/>
        <n v="97227.212175870503"/>
        <n v="28906867.357512269"/>
        <n v="871558.95934139239"/>
        <n v="1554317.8386207647"/>
        <n v="4701017.0475423057"/>
        <n v="180225.3774575812"/>
        <n v="111195975.13533096"/>
        <n v="8082906.4243523683"/>
        <n v="6131061.9850381715"/>
        <n v="7569798.6984673683"/>
        <n v="1189790.5168946383"/>
        <n v="12632036.139938986"/>
        <n v="370679.70890676772"/>
        <n v="6685227.9748562872"/>
        <n v="9710686.1143764742"/>
        <n v="49463722.953341737"/>
        <n v="502417.8284729158"/>
        <n v="3975074.2096720482"/>
        <n v="321344.75261540682"/>
        <n v="6106424.8742090268"/>
        <n v="42209047.856790662"/>
        <n v="26965940.487360366"/>
        <n v="21864893.499857366"/>
        <n v="42926878.860449485"/>
        <n v="16133610.333364403"/>
        <n v="14678067.034832904"/>
        <n v="580775.75998946186"/>
        <n v="6923898.1430711802"/>
        <n v="313418.25125852384"/>
        <n v="129973.44475516897"/>
        <n v="461527.91213680239"/>
        <n v="12689664.567349093"/>
        <n v="38499.450457694693"/>
        <n v="1309786.3040711896"/>
        <n v="314920.60481388436"/>
        <n v="2198651.11638832"/>
        <n v="10022673.236062983"/>
        <n v="12437381.168449862"/>
        <n v="1478484.5960667329"/>
        <n v="2162969.1257141205"/>
        <n v="136963.19498326551"/>
        <n v="95147.366863644595"/>
        <n v="1664765.9370813095"/>
        <n v="5151559.3164885072"/>
        <n v="54839649.017212592"/>
        <n v="8685803.2685848139"/>
        <n v="650255.71823046345"/>
        <n v="301341.14864744712"/>
        <n v="1048210.1878164829"/>
        <n v="8323581.1889535934"/>
        <n v="443388.72105615743"/>
        <n v="11377190.04082967"/>
        <n v="830275.29862559808"/>
        <n v="11834225.677909341"/>
        <n v="16223125.020629084"/>
        <n v="29827104.147024862"/>
        <n v="53031061.383046478"/>
        <n v="154269.39795400761"/>
        <n v="299059.70621282456"/>
        <n v="8661987.8585266881"/>
        <n v="40493403.14595449"/>
        <n v="4053253.4687389699"/>
        <n v="14609669.961134776"/>
        <n v="113355.68195761129"/>
        <n v="4583534.5744906338"/>
        <n v="223401.81115587751"/>
        <n v="623691.0974146541"/>
        <n v="3212378.9214073648"/>
        <n v="1834691.3115614406"/>
        <n v="5623261.9333912702"/>
        <n v="12110527.133974109"/>
        <n v="220548872.90380329"/>
        <n v="456225.83781876951"/>
        <n v="7129048.2397525758"/>
        <n v="2068585.2729520525"/>
        <n v="6150033.1142437067"/>
        <n v="5901790.7576625161"/>
        <n v="2175288.9498605821"/>
        <n v="321281.06402449968"/>
        <n v="655735.94000561419"/>
        <n v="96080.278547235372"/>
        <n v="27540119.891506407"/>
        <n v="831588.12988620542"/>
        <n v="5998208.4313937631"/>
        <n v="1638736.4586268621"/>
        <n v="9038928.628062889"/>
        <n v="6652293.2349677477"/>
        <n v="2432741.7749712705"/>
        <n v="4071884.9277929668"/>
        <n v="9851129.1346886083"/>
        <n v="3193146.5209312229"/>
        <n v="7547885.8612518609"/>
        <n v="133922.78838212014"/>
        <n v="184343.76867154209"/>
        <n v="1138194.9533712526"/>
        <n v="9910666.434851408"/>
        <n v="1294021.4790987719"/>
        <n v="3350817.5203306703"/>
      </sharedItems>
    </cacheField>
    <cacheField name="30/06/2030" numFmtId="165">
      <sharedItems containsSemiMixedTypes="0" containsString="0" containsNumber="1" minValue="0" maxValue="28493858.555249806" count="770">
        <n v="0"/>
        <n v="16397.443394755494"/>
        <n v="68614.50685930952"/>
        <n v="2003455.9225897985"/>
        <n v="228360.42946738284"/>
        <n v="2548.835311156743"/>
        <n v="16041.480911298375"/>
        <n v="17963.116645464324"/>
        <n v="1454374.5592996811"/>
        <n v="21827.275458732813"/>
        <n v="2347887.6585568329"/>
        <n v="1086004.2206450382"/>
        <n v="65539.521084439242"/>
        <n v="89757.590128438867"/>
        <n v="467859.43055099109"/>
        <n v="376540.76589820761"/>
        <n v="38059.059390033261"/>
        <n v="121104.21160865347"/>
        <n v="390474.48552432528"/>
        <n v="39568.003313989953"/>
        <n v="3967928.1960568922"/>
        <n v="3710104.5692888997"/>
        <n v="1123123.0511222831"/>
        <n v="27685.842218021946"/>
        <n v="14121365.810948586"/>
        <n v="1260994.2190547721"/>
        <n v="71613.754068296301"/>
        <n v="59818.54751587104"/>
        <n v="91172.628762134424"/>
        <n v="45769.613997178792"/>
        <n v="49655.327146230578"/>
        <n v="41325.219485580121"/>
        <n v="9582.9032282174157"/>
        <n v="1082430.9751552816"/>
        <n v="64908.811029307843"/>
        <n v="33147.61963307875"/>
        <n v="1136133.6554165478"/>
        <n v="94229.851517613264"/>
        <n v="145387.89148910096"/>
        <n v="33978.865751992074"/>
        <n v="156657.19331128255"/>
        <n v="268803.03330532252"/>
        <n v="53989.100172758197"/>
        <n v="276931.72096379526"/>
        <n v="109311.16400028467"/>
        <n v="85815.288071760559"/>
        <n v="90711.967272130583"/>
        <n v="53137.96719517836"/>
        <n v="102694.50948653238"/>
        <n v="52711.303681969497"/>
        <n v="1064614.8773343456"/>
        <n v="93462.970015407889"/>
        <n v="15805.576780249869"/>
        <n v="4739.1454898137263"/>
        <n v="914620.18538133171"/>
        <n v="134951.99472988918"/>
        <n v="61649.261866195375"/>
        <n v="227689.61219949502"/>
        <n v="976011.7079424439"/>
        <n v="144693.65933201538"/>
        <n v="170017.96780007242"/>
        <n v="23989.203421623024"/>
        <n v="590177.89899608842"/>
        <n v="217948.45661669923"/>
        <n v="149931.81928951578"/>
        <n v="266009.95647753333"/>
        <n v="120102.16317580911"/>
        <n v="36547.763445722368"/>
        <n v="7933.6805977622389"/>
        <n v="131.85355896103968"/>
        <n v="409292.78974962188"/>
        <n v="358495.78490250441"/>
        <n v="651431.60018540069"/>
        <n v="146770.2475713075"/>
        <n v="49030.777980235936"/>
        <n v="9731.0454057508523"/>
        <n v="207485.05526125582"/>
        <n v="15989.631149161671"/>
        <n v="61879.170100579729"/>
        <n v="14621.141455610497"/>
        <n v="33416.662677774548"/>
        <n v="1424.4467151123822"/>
        <n v="414001.92065133346"/>
        <n v="135806.07650910714"/>
        <n v="27436.984422634618"/>
        <n v="3102.5956854461256"/>
        <n v="121070.35304698737"/>
        <n v="1060743.9081934842"/>
        <n v="81537.945981343131"/>
        <n v="10376595.585964268"/>
        <n v="279203.14073989086"/>
        <n v="99254.135594397449"/>
        <n v="142611.91068985651"/>
        <n v="27716.980159129092"/>
        <n v="4115051.6679387069"/>
        <n v="5539272.0274205822"/>
        <n v="47429.332957274368"/>
        <n v="21167.51619698793"/>
        <n v="243766.75956870191"/>
        <n v="444954.40319831186"/>
        <n v="256179.10817824517"/>
        <n v="14672.429541244703"/>
        <n v="141497.54450890358"/>
        <n v="177426.48086800048"/>
        <n v="535207.49731629679"/>
        <n v="227844.07323768156"/>
        <n v="42652.309408323541"/>
        <n v="73656.486234851356"/>
        <n v="1422192.6722030824"/>
        <n v="516907.23435020901"/>
        <n v="2842.223521757619"/>
        <n v="40974.897638399321"/>
        <n v="786547.20074903267"/>
        <n v="4979236.2170927143"/>
        <n v="11415.829179770335"/>
        <n v="16140.985414193759"/>
        <n v="31331.017404879636"/>
        <n v="379741.44434290222"/>
        <n v="4116745.6140606734"/>
        <n v="23895.087502673465"/>
        <n v="1036575.178919751"/>
        <n v="147322.48088760575"/>
        <n v="8754277.4003977962"/>
        <n v="127217.13006161999"/>
        <n v="140827.28891751831"/>
        <n v="89131.985888239069"/>
        <n v="53472.410447633585"/>
        <n v="16605.439224586207"/>
        <n v="1408005.7066839016"/>
        <n v="3940129.5621762122"/>
        <n v="1329724.6770070656"/>
        <n v="228780.21244343609"/>
        <n v="13250.931627770426"/>
        <n v="3866818.5621364973"/>
        <n v="1281399.7684189512"/>
        <n v="603863.56823679106"/>
        <n v="49998.16044144184"/>
        <n v="368953.56949292292"/>
        <n v="78703.972083215922"/>
        <n v="8547.0839956604614"/>
        <n v="356783.93534202088"/>
        <n v="55639.709442078914"/>
        <n v="1026008.7450308807"/>
        <n v="261967.25474603381"/>
        <n v="817144.49311774492"/>
        <n v="61973.805570294098"/>
        <n v="290.3006748666528"/>
        <n v="2304124.3733873446"/>
        <n v="5711202.5037116557"/>
        <n v="71602.169490432323"/>
        <n v="6129609.1266003484"/>
        <n v="67595.660788562382"/>
        <n v="3328.9162111707856"/>
        <n v="105141.59358878374"/>
        <n v="776869.42684906546"/>
        <n v="1288729.6116717486"/>
        <n v="1228431.5503942617"/>
        <n v="207126.67054788169"/>
        <n v="5416.2465135731863"/>
        <n v="688595.206811329"/>
        <n v="250.64813923903711"/>
        <n v="182185.98713102972"/>
        <n v="6262862.3483008277"/>
        <n v="809231.58752961876"/>
        <n v="683308.88309373951"/>
        <n v="20462.190928978023"/>
        <n v="998392.12944179156"/>
        <n v="107632.11985802508"/>
        <n v="304299.82980531122"/>
        <n v="14635052.33957631"/>
        <n v="131690.74298487851"/>
        <n v="62506.204685097917"/>
        <n v="555582.31244435522"/>
        <n v="153630.93297300383"/>
        <n v="1859424.9537687756"/>
        <n v="144835.93901105397"/>
        <n v="12360191.189102294"/>
        <n v="1204844.6126627706"/>
        <n v="23736.448995499621"/>
        <n v="10496.329640402253"/>
        <n v="1334280.0840710001"/>
        <n v="151971.30177486176"/>
        <n v="7645586.767426285"/>
        <n v="4886.5855717190425"/>
        <n v="150746.98741854515"/>
        <n v="10801237.836069331"/>
        <n v="274938.92783771927"/>
        <n v="185523.89016624045"/>
        <n v="25352.058797758527"/>
        <n v="159166.09693358993"/>
        <n v="740238.79856683419"/>
        <n v="148640.86551612464"/>
        <n v="5733457.3554079141"/>
        <n v="749017.94271997921"/>
        <n v="2344026.3635916314"/>
        <n v="54577.157918481273"/>
        <n v="242.09467670459514"/>
        <n v="140224.04835383713"/>
        <n v="132784.88881174161"/>
        <n v="2386240.8110614778"/>
        <n v="1197283.6395291961"/>
        <n v="146431.80237377202"/>
        <n v="56177.32161692153"/>
        <n v="369225.35071056843"/>
        <n v="27128.975070578133"/>
        <n v="78651.841482827978"/>
        <n v="18859498.77355222"/>
        <n v="990577.6295769026"/>
        <n v="42604.461591267122"/>
        <n v="691025.08957069134"/>
        <n v="873793.65810154483"/>
        <n v="608226.10963168088"/>
        <n v="419236.99138807011"/>
        <n v="1490228.1959026621"/>
        <n v="302289.6247076579"/>
        <n v="446063.81960508658"/>
        <n v="214892.93644311861"/>
        <n v="14671.727445616581"/>
        <n v="38196.564818800667"/>
        <n v="200343.00503659024"/>
        <n v="3719240.6237546001"/>
        <n v="5467.7101231144234"/>
        <n v="43495.245419445069"/>
        <n v="92800.051323336462"/>
        <n v="100528.93062637594"/>
        <n v="88888.746788639677"/>
        <n v="276705.40043807059"/>
        <n v="56335.345790420761"/>
        <n v="174506.11410283306"/>
        <n v="90394.812120521077"/>
        <n v="537485.51679129677"/>
        <n v="261275.05866626973"/>
        <n v="513436.63524128351"/>
        <n v="20035.948673146038"/>
        <n v="434579.74673026294"/>
        <n v="682062.87398251391"/>
        <n v="958.22940707428268"/>
        <n v="472987.78275225346"/>
        <n v="69292.064245227273"/>
        <n v="446600.08024584508"/>
        <n v="6750149.7829205748"/>
        <n v="827136.89362106367"/>
        <n v="1732604.0338224948"/>
        <n v="2153285.7975941114"/>
        <n v="409604.55531328882"/>
        <n v="95869.051732977023"/>
        <n v="60962.085770172387"/>
        <n v="97249.547261769068"/>
        <n v="518637.58413049352"/>
        <n v="252969.67109058981"/>
        <n v="50434.337350411733"/>
        <n v="132322.73436453124"/>
        <n v="65528.55084024986"/>
        <n v="109701.35364561267"/>
        <n v="906815.58506479941"/>
        <n v="31957.462229070199"/>
        <n v="5463.7081780341359"/>
        <n v="91243.224477541953"/>
        <n v="1300865.6329944541"/>
        <n v="9119.4147993136339"/>
        <n v="60934.897116973414"/>
        <n v="21869.050148605987"/>
        <n v="84899.158591407453"/>
        <n v="4018464.231959037"/>
        <n v="3867433.6330115125"/>
        <n v="482429.93335942348"/>
        <n v="79106.729240287284"/>
        <n v="1563376.2219946997"/>
        <n v="5071.2718266961538"/>
        <n v="83201.877515207423"/>
        <n v="88349.46713668028"/>
        <n v="398225.44573486922"/>
        <n v="426863.04878637131"/>
        <n v="181577.62126926324"/>
        <n v="126377.21306169937"/>
        <n v="17498.188920522894"/>
        <n v="522468.28808708204"/>
        <n v="1932.539279270663"/>
        <n v="57389.086013885491"/>
        <n v="227647.48646180783"/>
        <n v="236970.68451718343"/>
        <n v="22391.233772020645"/>
        <n v="439312.29252117232"/>
        <n v="6896825.6512870714"/>
        <n v="8843371.6505767871"/>
        <n v="356932.95513908955"/>
        <n v="1941960.6478472406"/>
        <n v="91500.963782625011"/>
        <n v="91191.585344093692"/>
        <n v="7935.1198937998861"/>
        <n v="88150.493235670918"/>
        <n v="159831.50806514118"/>
        <n v="3510.4781406027605"/>
        <n v="3636.3350656992407"/>
        <n v="2126586.5401527244"/>
        <n v="2192531.8549578264"/>
        <n v="13061618.703023126"/>
        <n v="11176.274151455602"/>
        <n v="46517.275631564364"/>
        <n v="189261.14519472615"/>
        <n v="23819.155860492225"/>
        <n v="302092.09010268614"/>
        <n v="71635.413718423835"/>
        <n v="471082.11969362729"/>
        <n v="91859.734648594604"/>
        <n v="50451.679112426311"/>
        <n v="960161.61829937121"/>
        <n v="82789.185704998163"/>
        <n v="58384.938452811679"/>
        <n v="2354433.8079255139"/>
        <n v="365718.27773376199"/>
        <n v="1562484.7536232844"/>
        <n v="111312.3822738981"/>
        <n v="2294046.9491034606"/>
        <n v="60726.532686937942"/>
        <n v="163986.75572582844"/>
        <n v="22593.226684230929"/>
        <n v="105461.6789856439"/>
        <n v="1523235.6596959776"/>
        <n v="51674.238229672628"/>
        <n v="10251844.619453592"/>
        <n v="48699.143110293197"/>
        <n v="110703.61270714547"/>
        <n v="2339.5932615861157"/>
        <n v="234537.74764183868"/>
        <n v="3575709.6698875339"/>
        <n v="927711.4604632674"/>
        <n v="216683.7717617657"/>
        <n v="59861.72639700045"/>
        <n v="17306.657233171609"/>
        <n v="202908.48001413344"/>
        <n v="15934.797480605454"/>
        <n v="63567.773274816187"/>
        <n v="261808.30767485237"/>
        <n v="238406.04881931309"/>
        <n v="124552.46652421405"/>
        <n v="184871.60822293506"/>
        <n v="42976.186121575549"/>
        <n v="115646.56602636815"/>
        <n v="129095.18421717756"/>
        <n v="101928.2072132202"/>
        <n v="559903.74614021857"/>
        <n v="1106356.3229795268"/>
        <n v="132976.80665168833"/>
        <n v="244649.89055453334"/>
        <n v="3066290.847087733"/>
        <n v="70655.604164600198"/>
        <n v="57319.964699297023"/>
        <n v="9621.5535925454515"/>
        <n v="4119270.9467206788"/>
        <n v="189192.98926162635"/>
        <n v="93832.342525362095"/>
        <n v="827642.2620541848"/>
        <n v="92143.030234541249"/>
        <n v="4096113.235151439"/>
        <n v="41542.998315893063"/>
        <n v="95751.80176308089"/>
        <n v="125464.03238298437"/>
        <n v="216674.53920425591"/>
        <n v="181014.29484204072"/>
        <n v="370385.2828977863"/>
        <n v="1618158.6551224529"/>
        <n v="241266.94808477873"/>
        <n v="31897.977176977682"/>
        <n v="2462769.6557839951"/>
        <n v="187874.99779612775"/>
        <n v="19110.235587469087"/>
        <n v="1129713.6754406227"/>
        <n v="41759.980969763717"/>
        <n v="33404.832366440714"/>
        <n v="263276.99658790202"/>
        <n v="28876.491088970186"/>
        <n v="67105.949087948306"/>
        <n v="773394.63271876192"/>
        <n v="6257.8134382198859"/>
        <n v="1224836.7154639405"/>
        <n v="261609.25618525513"/>
        <n v="97257.305418459786"/>
        <n v="156429.67922299006"/>
        <n v="259580.0242960797"/>
        <n v="5449.2450080948529"/>
        <n v="29988.154201754864"/>
        <n v="374076.55066263018"/>
        <n v="181694.09893396846"/>
        <n v="189840.12835445575"/>
        <n v="11023.603457120789"/>
        <n v="896627.72113861179"/>
        <n v="407451.82480312698"/>
        <n v="5439755.0974325798"/>
        <n v="588284.80344920559"/>
        <n v="75496.904568305457"/>
        <n v="648863.09335883788"/>
        <n v="1411742.680874136"/>
        <n v="465464.95096367673"/>
        <n v="5428331.2292578677"/>
        <n v="32401.502609075043"/>
        <n v="175901.17811590858"/>
        <n v="14862.662351683966"/>
        <n v="91466.420677721471"/>
        <n v="877255.63898663514"/>
        <n v="935574.05387868243"/>
        <n v="499936.2139320604"/>
        <n v="37913.16391850981"/>
        <n v="4009.1430805124169"/>
        <n v="242244.826875625"/>
        <n v="4508079.6050529433"/>
        <n v="2221673.983927696"/>
        <n v="617409.02898055816"/>
        <n v="694476.38104984362"/>
        <n v="480955.07617821207"/>
        <n v="1613129.1404332391"/>
        <n v="80093.805483861957"/>
        <n v="110772.96220281307"/>
        <n v="9206816.5426666941"/>
        <n v="412681.55961308995"/>
        <n v="22015.208905989981"/>
        <n v="246.71640372156199"/>
        <n v="5091362.3984091673"/>
        <n v="130959.96675034925"/>
        <n v="41792.663521252733"/>
        <n v="1204847.8949598318"/>
        <n v="199048.66015184671"/>
        <n v="4164983.5154480725"/>
        <n v="184475.76670780068"/>
        <n v="103096.77517666404"/>
        <n v="7223922.368165941"/>
        <n v="385950.51128166175"/>
        <n v="591075.05434209155"/>
        <n v="100839.73080855422"/>
        <n v="187618.62757751954"/>
        <n v="271115.42036131897"/>
        <n v="92188.859526666813"/>
        <n v="35769.946804109015"/>
        <n v="140288.37435528552"/>
        <n v="588973.26086974982"/>
        <n v="1359809.667748329"/>
        <n v="1200801.0859689079"/>
        <n v="33009.131270431972"/>
        <n v="44590.760332782971"/>
        <n v="884407.00953076407"/>
        <n v="113259.71470805324"/>
        <n v="6277062.3201415194"/>
        <n v="136610.71320371469"/>
        <n v="932314.98986364901"/>
        <n v="1263755.6664745144"/>
        <n v="28921.477866342011"/>
        <n v="253010.12935116023"/>
        <n v="41297.510579520713"/>
        <n v="3160149.9745613076"/>
        <n v="244686.71547022829"/>
        <n v="481867.08084674989"/>
        <n v="24419.096574721236"/>
        <n v="93459.213803797436"/>
        <n v="13660.323588527521"/>
        <n v="237146.55947202764"/>
        <n v="87674.788342837841"/>
        <n v="2037054.568454382"/>
        <n v="292224.0307351076"/>
        <n v="700430.18708108726"/>
        <n v="28831.662283114689"/>
        <n v="303752.93241578678"/>
        <n v="69769.173329316589"/>
        <n v="602382.77834752202"/>
        <n v="229409.39544057631"/>
        <n v="15985.085079969589"/>
        <n v="57709.690961510452"/>
        <n v="4845902.6756523782"/>
        <n v="1604788.3847902925"/>
        <n v="11279.166265756669"/>
        <n v="199771.09549031392"/>
        <n v="426709.640891627"/>
        <n v="219809.78233640964"/>
        <n v="235991.75258289493"/>
        <n v="880770.18928188109"/>
        <n v="199168.1708696654"/>
        <n v="348064.78526029887"/>
        <n v="57263.16516298207"/>
        <n v="116717.60588610978"/>
        <n v="667320.55082148989"/>
        <n v="21399.453487737555"/>
        <n v="318125.0405521029"/>
        <n v="512720.42749103776"/>
        <n v="338307.95188212715"/>
        <n v="118636.18750429341"/>
        <n v="402623.26743507205"/>
        <n v="31122.143955513773"/>
        <n v="21508.699567473112"/>
        <n v="1261920.3182930443"/>
        <n v="52261.29548912563"/>
        <n v="99587.736332098939"/>
        <n v="97049.309588629083"/>
        <n v="56299.644227730831"/>
        <n v="18184.627816136359"/>
        <n v="29970.987963647312"/>
        <n v="139341.83009232223"/>
        <n v="295453.21426230384"/>
        <n v="48655.227028754256"/>
        <n v="63879.293105013283"/>
        <n v="205609.5823146388"/>
        <n v="8166799.5330063803"/>
        <n v="1339934.7622598831"/>
        <n v="126262.84168387852"/>
        <n v="544833.79005433212"/>
        <n v="1002817.9998623378"/>
        <n v="8645333.8010112233"/>
        <n v="224963.12914203308"/>
        <n v="28493858.555249806"/>
        <n v="54889.709829251697"/>
        <n v="64060.135386426424"/>
        <n v="27185.090063655665"/>
        <n v="186936.55922719109"/>
        <n v="171373.39851494058"/>
        <n v="449941.01984464744"/>
        <n v="147691.44969257378"/>
        <n v="25993.686439907196"/>
        <n v="124973.02180545828"/>
        <n v="20894.576521556064"/>
        <n v="11905.786613854263"/>
        <n v="594023.24164652335"/>
        <n v="989869.51347877108"/>
        <n v="233984.77712513093"/>
        <n v="2780649.9458001349"/>
        <n v="3649357.8162478721"/>
        <n v="388826.31603731232"/>
        <n v="344995.2582789372"/>
        <n v="1601665.9022461798"/>
        <n v="118286.66674822429"/>
        <n v="141548.3586799888"/>
        <n v="35082.981336774457"/>
        <n v="27717.506730850186"/>
        <n v="798673.70867597731"/>
        <n v="523651.02082982328"/>
        <n v="312166.28474668093"/>
        <n v="259021.29659522139"/>
        <n v="1293494.3309948165"/>
        <n v="207527.28631328727"/>
        <n v="13516.604613451245"/>
        <n v="89136.76206927326"/>
        <n v="44285.208315424912"/>
        <n v="295066.41222838155"/>
        <n v="1160868.9004395518"/>
        <n v="1128075.3879495757"/>
        <n v="55227.702175107079"/>
        <n v="173307.42623694282"/>
        <n v="100539.57411877046"/>
        <n v="426547.08820132638"/>
        <n v="51121.337922527695"/>
        <n v="21827.977554360932"/>
        <n v="14696.722049977674"/>
        <n v="1349968.0598335399"/>
        <n v="20263.357447094284"/>
        <n v="116872.83922948725"/>
        <n v="1757828.1883492002"/>
        <n v="170881.63318461421"/>
        <n v="48434.593477617374"/>
        <n v="244645.22161860633"/>
        <n v="64373.42800808452"/>
        <n v="62056.319358988971"/>
        <n v="99.083245518512896"/>
        <n v="702.09562812055208"/>
        <n v="1193883.5308213339"/>
        <n v="8224393.7538104123"/>
        <n v="16375.678430283755"/>
        <n v="264570.34449685353"/>
        <n v="191761.13220255641"/>
        <n v="82064.359730917218"/>
        <n v="31764.394356484583"/>
        <n v="16417.2775962499"/>
        <n v="2962412.3586387197"/>
        <n v="789017.3135878864"/>
        <n v="24537.627869138691"/>
        <n v="3059.8380616935838"/>
        <n v="232832.90148524565"/>
        <n v="7421.7545914744178"/>
        <n v="86432.763624301879"/>
        <n v="721591.10357917089"/>
        <n v="388008.44484011468"/>
        <n v="51207.695684786522"/>
        <n v="159516.12670898944"/>
        <n v="403321.36813906865"/>
        <n v="69167.845976222045"/>
        <n v="185891.1212845289"/>
        <n v="1719628.4289952917"/>
        <n v="43906.673457523721"/>
        <n v="11462.641405775272"/>
        <n v="126690.20729271551"/>
        <n v="445390.50989771896"/>
        <n v="94169.032483827323"/>
        <n v="11443.509299908987"/>
        <n v="29698.645069499351"/>
        <n v="6642.175689834482"/>
        <n v="175138.73736855108"/>
        <n v="166271.97168101661"/>
        <n v="52437.76722525373"/>
        <n v="251988.36958355643"/>
        <n v="515057.70383705106"/>
        <n v="163075.85685790484"/>
        <n v="5420402.3404627675"/>
        <n v="443165.28801395366"/>
        <n v="2053837.146405943"/>
        <n v="209786.17368242095"/>
        <n v="6674685.3502750695"/>
        <n v="565311.46219191013"/>
        <n v="6352.1399858578825"/>
        <n v="964511.94323033188"/>
        <n v="206552.14569539067"/>
        <n v="1520292.7732135381"/>
        <n v="50129.627847807416"/>
        <n v="587196.87116865139"/>
        <n v="54886.852300045248"/>
        <n v="3300.2004999806545"/>
        <n v="35020.916083248601"/>
        <n v="100687.14787617291"/>
        <n v="2121751.4181905463"/>
        <n v="147369.87234250389"/>
        <n v="672805.356973149"/>
        <n v="891762.86121400923"/>
        <n v="410827.85163094464"/>
        <n v="435002.98752728471"/>
        <n v="61556.901186316114"/>
        <n v="22105.480851375582"/>
        <n v="143926.58475351226"/>
        <n v="3253138.0470938552"/>
        <n v="309945.09991277737"/>
        <n v="24994.674570654464"/>
        <n v="356637.68882268347"/>
        <n v="166563.13073799823"/>
        <n v="38882.933504851324"/>
        <n v="484981.96320568811"/>
        <n v="3910893.9842782398"/>
        <n v="1100171.2115435989"/>
        <n v="831641.92532368063"/>
        <n v="56715.495468266628"/>
        <n v="33546.129111599977"/>
        <n v="2255539.9702550769"/>
        <n v="414324.18254464079"/>
        <n v="240983.42431775291"/>
        <n v="33036.741181007812"/>
        <n v="82348.568041180421"/>
        <n v="60239.102797115243"/>
        <n v="310256.54953341163"/>
        <n v="2227378.7917444268"/>
        <n v="13180.757169739778"/>
        <n v="21357.749007427192"/>
        <n v="1501751.7967613491"/>
        <n v="2014733.0176734522"/>
        <n v="1318857.5706654529"/>
        <n v="179947.10948729748"/>
        <n v="1332491.4603535817"/>
        <n v="85082.019397751457"/>
        <n v="38571.343465091421"/>
        <n v="19002.428803771178"/>
        <n v="619527.07596669078"/>
        <n v="27231.094879688266"/>
        <n v="92514.05266922155"/>
        <n v="278195.42288484942"/>
        <n v="4344437.3325470528"/>
        <n v="931971.53100123315"/>
        <n v="3011.9902446371684"/>
        <n v="141813.45243677642"/>
        <n v="8767.4191561553944"/>
        <n v="89667.862307165051"/>
        <n v="593723.13087028312"/>
        <n v="523688.38986962993"/>
        <n v="208151.34401234225"/>
        <n v="138433.5991877855"/>
        <n v="519689.90261031128"/>
        <n v="6163778.4182390766"/>
        <n v="51230.373373574825"/>
        <n v="5375875.067127157"/>
        <n v="6654467.1024720818"/>
        <n v="110475.75810247335"/>
        <n v="9751.9678554688435"/>
        <n v="2899382.1273291828"/>
        <n v="87418.067076415566"/>
        <n v="155899.3337378985"/>
        <n v="471515.80416311731"/>
        <n v="18076.750822875634"/>
        <n v="11153046.054799642"/>
        <n v="810722.03825473075"/>
        <n v="614950.46561478695"/>
        <n v="759256.91920789389"/>
        <n v="119336.94915072052"/>
        <n v="1267003.4204310745"/>
        <n v="37179.473987123834"/>
        <n v="670533.76167314639"/>
        <n v="973989.65498106612"/>
        <n v="4961251.335482779"/>
        <n v="50392.913708352622"/>
        <n v="398703.15160024242"/>
        <n v="32231.138051768146"/>
        <n v="612479.34351346781"/>
        <n v="4233601.5678903041"/>
        <n v="2704705.5956880278"/>
        <n v="2193066.4656738588"/>
        <n v="4305600.5969345318"/>
        <n v="1618214.1382294649"/>
        <n v="1472221.9705856312"/>
        <n v="58252.277483878301"/>
        <n v="694472.57218106103"/>
        <n v="31436.103568018578"/>
        <n v="13036.441413379598"/>
        <n v="46291.62209668642"/>
        <n v="1272783.5982134838"/>
        <n v="3861.5259546630364"/>
        <n v="131372.62345577709"/>
        <n v="31586.790842203955"/>
        <n v="220526.48155359511"/>
        <n v="1005282.2150979154"/>
        <n v="1247479.3696803909"/>
        <n v="148293.19830304521"/>
        <n v="216947.54908925059"/>
        <n v="13737.519002839375"/>
        <n v="9543.3576919635252"/>
        <n v="166977.36715858936"/>
        <n v="516705.55738103134"/>
        <n v="5500461.058717614"/>
        <n v="871193.0783425956"/>
        <n v="65221.17337425868"/>
        <n v="30224.760428431484"/>
        <n v="105136.32787157284"/>
        <n v="834861.9113981484"/>
        <n v="44472.246590756222"/>
        <n v="1141141.3438764254"/>
        <n v="83277.282585667577"/>
        <n v="1186982.387159067"/>
        <n v="1627192.5336113924"/>
        <n v="2991682.6200607209"/>
        <n v="5319058.2592597529"/>
        <n v="15473.345129023222"/>
        <n v="29995.929910836297"/>
        <n v="868804.37349182239"/>
        <n v="4061521.0186587209"/>
        <n v="406544.59438486031"/>
        <n v="1465361.6888889212"/>
        <n v="11369.666392221407"/>
        <n v="459732.21729333751"/>
        <n v="22407.381971467421"/>
        <n v="62556.720465541192"/>
        <n v="322204.1985990926"/>
        <n v="184021.01936946699"/>
        <n v="564017.71057797247"/>
        <n v="1214695.6462113671"/>
        <n v="22121229.962114941"/>
        <n v="45759.819763166503"/>
        <n v="715049.29245937627"/>
        <n v="207480.77247792433"/>
        <n v="616853.28518611926"/>
        <n v="591954.37645914045"/>
        <n v="218183.23739474273"/>
        <n v="32224.750034695691"/>
        <n v="65770.844041514269"/>
        <n v="9636.9294868012912"/>
        <n v="2762296.2533567469"/>
        <n v="83408.960620721584"/>
        <n v="601625.14695521712"/>
        <n v="164366.58946064167"/>
        <n v="906611.83691351872"/>
        <n v="667230.38067997026"/>
        <n v="244005.96354920263"/>
        <n v="408413.34476583806"/>
        <n v="988076.20327303489"/>
        <n v="320275.17330844066"/>
        <n v="757059.04394884384"/>
        <n v="13432.563766765214"/>
        <n v="18489.828785680362"/>
        <n v="114161.87248540676"/>
        <n v="994047.84253323276"/>
        <n v="129791.3987869054"/>
        <n v="336089.70180794905"/>
      </sharedItems>
    </cacheField>
    <cacheField name="30/06/20302" numFmtId="165">
      <sharedItems containsSemiMixedTypes="0" containsString="0" containsNumber="1" minValue="0" maxValue="1295663396.0556638" count="59">
        <n v="0"/>
        <n v="491182.27836553782"/>
        <n v="7894016.8682454163"/>
        <n v="59552.004988422232"/>
        <n v="1091601.9341902374"/>
        <n v="41657828.611823723"/>
        <n v="28299037.628659964"/>
        <n v="1087601.7363289332"/>
        <n v="186368.54415180426"/>
        <n v="371328.24877430376"/>
        <n v="6289492.7175121577"/>
        <n v="136018825.65743917"/>
        <n v="496520.81782894587"/>
        <n v="44212.970871753212"/>
        <n v="37640.298051806632"/>
        <n v="308539079.9598847"/>
        <n v="8000722.4958878104"/>
        <n v="251465001.01958075"/>
        <n v="215958520.52036709"/>
        <n v="255048791.68372464"/>
        <n v="3463743.8842675253"/>
        <n v="1106932715.3243845"/>
        <n v="965596.6080897589"/>
        <n v="519205340.6680218"/>
        <n v="460282.22558762005"/>
        <n v="344620431.33040094"/>
        <n v="102941994.20509475"/>
        <n v="125484362.63298748"/>
        <n v="1655581.5051860453"/>
        <n v="44760.588699118984"/>
        <n v="382434.19009159325"/>
        <n v="4884475.5718325479"/>
        <n v="41639.936405752283"/>
        <n v="273691.41713755677"/>
        <n v="612210.15439540625"/>
        <n v="279402.85147034354"/>
        <n v="1102914.0539692224"/>
        <n v="1227955.2762833254"/>
        <n v="8238376.6860836828"/>
        <n v="13842824.080160007"/>
        <n v="47146984.646370381"/>
        <n v="468946.74943930813"/>
        <n v="36083930.69944004"/>
        <n v="1064625.8463959959"/>
        <n v="6925394.7913828474"/>
        <n v="83058.307897443941"/>
        <n v="2149565.1669583693"/>
        <n v="45223833.376294293"/>
        <n v="1681031.0470903874"/>
        <n v="378919676.77759147"/>
        <n v="520312586.3461042"/>
        <n v="773573823.17428851"/>
        <n v="1295663396.0556638"/>
        <n v="521261360.13837135"/>
        <n v="709907375.75492489"/>
        <n v="780845096.2186408"/>
        <n v="138616932.65642962"/>
        <n v="484231202.16588789"/>
        <n v="32272195.893599108"/>
      </sharedItems>
    </cacheField>
    <cacheField name="30/12/2030" numFmtId="165">
      <sharedItems containsSemiMixedTypes="0" containsString="0" containsNumber="1" minValue="0" maxValue="1396771633.4905181" count="59">
        <n v="0"/>
        <n v="529512.12126760732"/>
        <n v="8510033.4465165008"/>
        <n v="64199.198293736794"/>
        <n v="1176786.0552223262"/>
        <n v="44908634.059540316"/>
        <n v="30507378.023585733"/>
        <n v="1172473.6983879593"/>
        <n v="200911.97809448795"/>
        <n v="400305.17662272154"/>
        <n v="6780298.8365727952"/>
        <n v="146633174.84878701"/>
        <n v="535267.25837301463"/>
        <n v="47663.169102412699"/>
        <n v="40577.59195400872"/>
        <n v="332616199.5647788"/>
        <n v="8625065.9420538619"/>
        <n v="271088294.4668175"/>
        <n v="232811034.40269572"/>
        <n v="274951749.40062445"/>
        <n v="3734040.1974382028"/>
        <n v="1193313187.402348"/>
        <n v="1040947.7922123015"/>
        <n v="559721987.98669887"/>
        <n v="496200.75558038743"/>
        <n v="371513191.05636847"/>
        <n v="110975163.64076117"/>
        <n v="135276645.69823536"/>
        <n v="1784776.2701448237"/>
        <n v="48253.520770590381"/>
        <n v="412277.77987941942"/>
        <n v="5265639.937025723"/>
        <n v="44889.345619365784"/>
        <n v="295049.16859682306"/>
        <n v="659984.51449470187"/>
        <n v="301206.29975208011"/>
        <n v="1188980.9262590734"/>
        <n v="1323779.8507922611"/>
        <n v="8881265.6868767031"/>
        <n v="14923061.083170628"/>
        <n v="50826141.233238913"/>
        <n v="505541.42320330761"/>
        <n v="38899772.100724079"/>
        <n v="1147704.8645919105"/>
        <n v="7465824.0904036229"/>
        <n v="89539.836310917162"/>
        <n v="2317308.3832475343"/>
        <n v="48752915.155284524"/>
        <n v="1812211.7895285836"/>
        <n v="408489008.4149583"/>
        <n v="560915638.55918443"/>
        <n v="833940339.6823566"/>
        <n v="1396771633.4905181"/>
        <n v="561938450.75228357"/>
        <n v="765305624.8087244"/>
        <n v="841779032.94067824"/>
        <n v="149434027.42207921"/>
        <n v="522018611.69756079"/>
        <n v="34790585.202803582"/>
      </sharedItems>
    </cacheField>
    <cacheField name="30/06/2031" numFmtId="165">
      <sharedItems containsSemiMixedTypes="0" containsString="0" containsNumber="1" minValue="0" maxValue="969504299.91704953" count="59">
        <n v="0"/>
        <n v="367536.3002212834"/>
        <n v="5906845.3432274433"/>
        <n v="44560.898363510227"/>
        <n v="816811.50537784933"/>
        <n v="31171247.1675286"/>
        <n v="21175282.676058192"/>
        <n v="813818.28272537654"/>
        <n v="139453.73889121757"/>
        <n v="277853.28733010608"/>
        <n v="4706230.223442262"/>
        <n v="101778623.01737002"/>
        <n v="371530.96193728712"/>
        <n v="33083.180016324593"/>
        <n v="28165.054999993299"/>
        <n v="230870120.76144776"/>
        <n v="5986689.8191457884"/>
        <n v="188163376.77618155"/>
        <n v="161594990.55511275"/>
        <n v="190845014.97748238"/>
        <n v="2591810.9594140905"/>
        <n v="828283048.27694654"/>
        <n v="722525.67015339283"/>
        <n v="388505079.21265537"/>
        <n v="344414.75945147069"/>
        <n v="257868664.8331756"/>
        <n v="77028267.008005887"/>
        <n v="93896014.59405981"/>
        <n v="1238819.7374621632"/>
        <n v="33492.94526859506"/>
        <n v="286163.51504396828"/>
        <n v="3654899.9409473161"/>
        <n v="31157.858990650198"/>
        <n v="204794.70715390379"/>
        <n v="458097.66560212971"/>
        <n v="209068.39441032201"/>
        <n v="825276.00997085497"/>
        <n v="918840.4365568466"/>
        <n v="6164518.9991547484"/>
        <n v="10358151.283401564"/>
        <n v="35278610.54185053"/>
        <n v="350898.15101483359"/>
        <n v="27000474.102698971"/>
        <n v="796626.14458809874"/>
        <n v="5182055.8096405128"/>
        <n v="62149.927902220858"/>
        <n v="1608452.2250627177"/>
        <n v="33839576.737696044"/>
        <n v="1257862.8318200735"/>
        <n v="283533714.91191757"/>
        <n v="389333596.44115263"/>
        <n v="578841040.16049826"/>
        <n v="969504299.91704953"/>
        <n v="390043534.12562519"/>
        <n v="531201433.51464999"/>
        <n v="584281905.82347143"/>
        <n v="103722705.03345069"/>
        <n v="362335027.81895483"/>
        <n v="24148272.446268521"/>
      </sharedItems>
    </cacheField>
    <cacheField name="30/12/2031" numFmtId="165">
      <sharedItems containsSemiMixedTypes="0" containsString="0" containsNumber="1" minValue="0" maxValue="969504299.91704953" count="59">
        <n v="0"/>
        <n v="367536.3002212834"/>
        <n v="5906845.3432274433"/>
        <n v="44560.898363510227"/>
        <n v="816811.50537784933"/>
        <n v="31171247.1675286"/>
        <n v="21175282.676058192"/>
        <n v="813818.28272537654"/>
        <n v="139453.73889121757"/>
        <n v="277853.28733010608"/>
        <n v="4706230.223442262"/>
        <n v="101778623.01737002"/>
        <n v="371530.96193728712"/>
        <n v="33083.180016324593"/>
        <n v="28165.054999993299"/>
        <n v="230870120.76144776"/>
        <n v="5986689.8191457884"/>
        <n v="188163376.77618155"/>
        <n v="161594990.55511275"/>
        <n v="190845014.97748238"/>
        <n v="2591810.9594140905"/>
        <n v="828283048.27694654"/>
        <n v="722525.67015339283"/>
        <n v="388505079.21265537"/>
        <n v="344414.75945147069"/>
        <n v="257868664.8331756"/>
        <n v="77028267.008005887"/>
        <n v="93896014.59405981"/>
        <n v="1238819.7374621632"/>
        <n v="33492.94526859506"/>
        <n v="286163.51504396828"/>
        <n v="3654899.9409473161"/>
        <n v="31157.858990650198"/>
        <n v="204794.70715390379"/>
        <n v="458097.66560212971"/>
        <n v="209068.39441032201"/>
        <n v="825276.00997085497"/>
        <n v="918840.4365568466"/>
        <n v="6164518.9991547484"/>
        <n v="10358151.283401564"/>
        <n v="35278610.54185053"/>
        <n v="350898.15101483359"/>
        <n v="27000474.102698971"/>
        <n v="796626.14458809874"/>
        <n v="5182055.8096405128"/>
        <n v="62149.927902220858"/>
        <n v="1608452.2250627177"/>
        <n v="33839576.737696044"/>
        <n v="1257862.8318200735"/>
        <n v="283533714.91191757"/>
        <n v="389333596.44115263"/>
        <n v="578841040.16049826"/>
        <n v="969504299.91704953"/>
        <n v="390043534.12562519"/>
        <n v="531201433.51464999"/>
        <n v="584281905.82347143"/>
        <n v="103722705.03345069"/>
        <n v="362335027.81895483"/>
        <n v="24148272.446268521"/>
      </sharedItems>
    </cacheField>
    <cacheField name="SALDO CAPITAL" numFmtId="165">
      <sharedItems containsSemiMixedTypes="0" containsString="0" containsNumber="1" minValue="-0.19971847534179688" maxValue="5.8873534202575684E-2"/>
    </cacheField>
    <cacheField name="AIA/Consorcio" numFmtId="0">
      <sharedItems count="13">
        <s v="AIA S.A."/>
        <s v="AIA CONCAY"/>
        <s v="CONSORCIO DOBLE CALZADA BOGOTA VILLAVICENCIO"/>
        <s v="CONSORCIO ACM ALEJANDRIA"/>
        <s v="CONSORCIO TRIPLEA RIONEGRO"/>
        <s v="CONSORCIO CLINICA PORTOAZUL"/>
        <s v="CONSORCIO NUESTRO URABA"/>
        <s v="INTERSECCION VIAL IBAGUE"/>
        <s v="CONSORCIO AIA ESTYMA"/>
        <s v="CONSORCIO AIA CCM"/>
        <s v="UNION TEMPORAL AIA ARQCONINSA"/>
        <s v="CONSORCIO AIA CONCOL"/>
        <s v="CONSORCIO AIA ESTUDIO AREA 4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121">
  <r>
    <x v="0"/>
    <x v="0"/>
    <s v="PRIMERA"/>
    <x v="0"/>
    <x v="0"/>
    <x v="0"/>
    <x v="0"/>
    <x v="0"/>
    <x v="0"/>
    <x v="0"/>
    <x v="0"/>
    <n v="1448847.6741654705"/>
    <n v="0"/>
    <n v="0"/>
    <n v="1448847.6741654705"/>
    <n v="9.6416992458917589E-6"/>
    <n v="0"/>
    <m/>
    <x v="0"/>
  </r>
  <r>
    <x v="0"/>
    <x v="0"/>
    <s v="PRIMERA"/>
    <x v="1"/>
    <x v="1"/>
    <x v="0"/>
    <x v="0"/>
    <x v="0"/>
    <x v="0"/>
    <x v="0"/>
    <x v="0"/>
    <n v="5157107.1963361539"/>
    <n v="0"/>
    <n v="0"/>
    <n v="5157107.1963361539"/>
    <n v="3.4319188588640026E-5"/>
    <n v="0"/>
    <m/>
    <x v="0"/>
  </r>
  <r>
    <x v="0"/>
    <x v="0"/>
    <s v="PRIMERA"/>
    <x v="2"/>
    <x v="2"/>
    <x v="0"/>
    <x v="0"/>
    <x v="0"/>
    <x v="0"/>
    <x v="0"/>
    <x v="0"/>
    <n v="4826884.6288152598"/>
    <n v="0"/>
    <n v="0"/>
    <n v="4826884.6288152598"/>
    <n v="3.2121644473399228E-5"/>
    <n v="0"/>
    <m/>
    <x v="0"/>
  </r>
  <r>
    <x v="0"/>
    <x v="0"/>
    <s v="PRIMERA"/>
    <x v="3"/>
    <x v="3"/>
    <x v="0"/>
    <x v="0"/>
    <x v="0"/>
    <x v="0"/>
    <x v="0"/>
    <x v="0"/>
    <n v="744549.75733011076"/>
    <n v="0"/>
    <n v="0"/>
    <n v="744549.75733011076"/>
    <n v="4.9547823154794603E-6"/>
    <n v="0"/>
    <m/>
    <x v="0"/>
  </r>
  <r>
    <x v="0"/>
    <x v="0"/>
    <s v="PRIMERA"/>
    <x v="4"/>
    <x v="4"/>
    <x v="0"/>
    <x v="0"/>
    <x v="0"/>
    <x v="0"/>
    <x v="0"/>
    <x v="0"/>
    <n v="4195509.2331135701"/>
    <n v="0"/>
    <n v="0"/>
    <n v="4195509.2331135701"/>
    <n v="2.7920007693247041E-5"/>
    <n v="0"/>
    <m/>
    <x v="0"/>
  </r>
  <r>
    <x v="0"/>
    <x v="0"/>
    <s v="PRIMERA"/>
    <x v="5"/>
    <x v="5"/>
    <x v="0"/>
    <x v="0"/>
    <x v="0"/>
    <x v="0"/>
    <x v="0"/>
    <x v="0"/>
    <n v="2686165.1779887462"/>
    <n v="0"/>
    <n v="0"/>
    <n v="2686165.1779887462"/>
    <n v="1.7875720983486144E-5"/>
    <n v="0"/>
    <m/>
    <x v="0"/>
  </r>
  <r>
    <x v="0"/>
    <x v="0"/>
    <s v="PRIMERA"/>
    <x v="6"/>
    <x v="6"/>
    <x v="0"/>
    <x v="0"/>
    <x v="0"/>
    <x v="0"/>
    <x v="0"/>
    <x v="0"/>
    <n v="2980371.5524094356"/>
    <n v="0"/>
    <n v="0"/>
    <n v="2980371.5524094356"/>
    <n v="1.983358683023391E-5"/>
    <n v="0"/>
    <m/>
    <x v="0"/>
  </r>
  <r>
    <x v="0"/>
    <x v="0"/>
    <s v="PRIMERA"/>
    <x v="7"/>
    <x v="7"/>
    <x v="0"/>
    <x v="0"/>
    <x v="0"/>
    <x v="0"/>
    <x v="0"/>
    <x v="0"/>
    <n v="15290151.194890399"/>
    <n v="0"/>
    <n v="0"/>
    <n v="15290151.194890399"/>
    <n v="1.0175192456326419E-4"/>
    <n v="0"/>
    <m/>
    <x v="0"/>
  </r>
  <r>
    <x v="0"/>
    <x v="0"/>
    <s v="PRIMERA"/>
    <x v="8"/>
    <x v="8"/>
    <x v="0"/>
    <x v="0"/>
    <x v="0"/>
    <x v="0"/>
    <x v="0"/>
    <x v="0"/>
    <n v="392872.91976298473"/>
    <n v="0"/>
    <n v="0"/>
    <n v="392872.91976298473"/>
    <n v="2.6144656900470315E-6"/>
    <n v="0"/>
    <m/>
    <x v="0"/>
  </r>
  <r>
    <x v="0"/>
    <x v="0"/>
    <s v="PRIMERA"/>
    <x v="9"/>
    <x v="9"/>
    <x v="0"/>
    <x v="0"/>
    <x v="0"/>
    <x v="0"/>
    <x v="0"/>
    <x v="0"/>
    <n v="104107.82020999919"/>
    <n v="0"/>
    <n v="0"/>
    <n v="104107.82020999919"/>
    <n v="6.9281009281279655E-7"/>
    <n v="0"/>
    <m/>
    <x v="0"/>
  </r>
  <r>
    <x v="0"/>
    <x v="0"/>
    <s v="PRIMERA"/>
    <x v="10"/>
    <x v="10"/>
    <x v="0"/>
    <x v="0"/>
    <x v="0"/>
    <x v="0"/>
    <x v="0"/>
    <x v="0"/>
    <n v="3473057.9272958217"/>
    <n v="0"/>
    <n v="0"/>
    <n v="3473057.9272958217"/>
    <n v="2.3112284745761422E-5"/>
    <n v="0"/>
    <m/>
    <x v="0"/>
  </r>
  <r>
    <x v="0"/>
    <x v="0"/>
    <s v="PRIMERA"/>
    <x v="11"/>
    <x v="11"/>
    <x v="0"/>
    <x v="0"/>
    <x v="0"/>
    <x v="0"/>
    <x v="0"/>
    <x v="0"/>
    <n v="17725455.774341136"/>
    <n v="0"/>
    <n v="0"/>
    <n v="17725455.774341136"/>
    <n v="1.1795823440928134E-4"/>
    <n v="0"/>
    <m/>
    <x v="0"/>
  </r>
  <r>
    <x v="0"/>
    <x v="0"/>
    <s v="PRIMERA"/>
    <x v="12"/>
    <x v="12"/>
    <x v="0"/>
    <x v="0"/>
    <x v="0"/>
    <x v="0"/>
    <x v="0"/>
    <x v="0"/>
    <n v="6686113.1256709136"/>
    <n v="0"/>
    <n v="0"/>
    <n v="6686113.1256709136"/>
    <n v="4.4494319886912929E-5"/>
    <n v="0"/>
    <m/>
    <x v="0"/>
  </r>
  <r>
    <x v="0"/>
    <x v="0"/>
    <s v="PRIMERA"/>
    <x v="13"/>
    <x v="13"/>
    <x v="0"/>
    <x v="0"/>
    <x v="0"/>
    <x v="0"/>
    <x v="0"/>
    <x v="0"/>
    <n v="2463816.5123326932"/>
    <n v="0"/>
    <n v="0"/>
    <n v="2463816.5123326932"/>
    <n v="1.6396049241447535E-5"/>
    <n v="0"/>
    <m/>
    <x v="0"/>
  </r>
  <r>
    <x v="0"/>
    <x v="0"/>
    <s v="PRIMERA"/>
    <x v="14"/>
    <x v="14"/>
    <x v="0"/>
    <x v="0"/>
    <x v="0"/>
    <x v="0"/>
    <x v="0"/>
    <x v="0"/>
    <n v="25710875.389805686"/>
    <n v="0"/>
    <n v="0"/>
    <n v="25710875.389805686"/>
    <n v="1.7109909639044263E-4"/>
    <n v="0"/>
    <m/>
    <x v="0"/>
  </r>
  <r>
    <x v="0"/>
    <x v="0"/>
    <s v="PRIMERA"/>
    <x v="15"/>
    <x v="15"/>
    <x v="0"/>
    <x v="0"/>
    <x v="0"/>
    <x v="0"/>
    <x v="0"/>
    <x v="0"/>
    <n v="7153767.1370585915"/>
    <n v="0"/>
    <n v="0"/>
    <n v="7153767.1370585915"/>
    <n v="4.7606434023778266E-5"/>
    <n v="0"/>
    <m/>
    <x v="0"/>
  </r>
  <r>
    <x v="0"/>
    <x v="0"/>
    <s v="PRIMERA"/>
    <x v="16"/>
    <x v="16"/>
    <x v="0"/>
    <x v="0"/>
    <x v="0"/>
    <x v="0"/>
    <x v="0"/>
    <x v="0"/>
    <n v="6692371.4287436996"/>
    <n v="0"/>
    <n v="0"/>
    <n v="6692371.4287436996"/>
    <n v="4.4535967243700932E-5"/>
    <n v="0"/>
    <m/>
    <x v="0"/>
  </r>
  <r>
    <x v="0"/>
    <x v="0"/>
    <s v="PRIMERA"/>
    <x v="17"/>
    <x v="17"/>
    <x v="0"/>
    <x v="0"/>
    <x v="0"/>
    <x v="0"/>
    <x v="0"/>
    <x v="0"/>
    <n v="7908721.1137822736"/>
    <n v="0"/>
    <n v="0"/>
    <n v="7908721.1137822736"/>
    <n v="5.2630453675983875E-5"/>
    <n v="0"/>
    <m/>
    <x v="0"/>
  </r>
  <r>
    <x v="0"/>
    <x v="0"/>
    <s v="PRIMERA"/>
    <x v="18"/>
    <x v="18"/>
    <x v="0"/>
    <x v="0"/>
    <x v="0"/>
    <x v="0"/>
    <x v="0"/>
    <x v="0"/>
    <n v="3868443.8718632879"/>
    <n v="0"/>
    <n v="0"/>
    <n v="3868443.8718632879"/>
    <n v="2.5743473953259127E-5"/>
    <n v="0"/>
    <m/>
    <x v="0"/>
  </r>
  <r>
    <x v="0"/>
    <x v="0"/>
    <s v="PRIMERA"/>
    <x v="19"/>
    <x v="19"/>
    <x v="0"/>
    <x v="0"/>
    <x v="0"/>
    <x v="0"/>
    <x v="0"/>
    <x v="0"/>
    <n v="11377356.693648431"/>
    <n v="0"/>
    <n v="0"/>
    <n v="11377356.693648431"/>
    <n v="7.5713308865665694E-5"/>
    <n v="0"/>
    <m/>
    <x v="0"/>
  </r>
  <r>
    <x v="0"/>
    <x v="0"/>
    <s v="PRIMERA"/>
    <x v="20"/>
    <x v="20"/>
    <x v="0"/>
    <x v="0"/>
    <x v="0"/>
    <x v="0"/>
    <x v="0"/>
    <x v="0"/>
    <n v="3137459.6130497465"/>
    <n v="0"/>
    <n v="0"/>
    <n v="3137459.6130497465"/>
    <n v="2.0878966453517417E-5"/>
    <n v="0"/>
    <m/>
    <x v="0"/>
  </r>
  <r>
    <x v="0"/>
    <x v="0"/>
    <s v="PRIMERA"/>
    <x v="21"/>
    <x v="21"/>
    <x v="0"/>
    <x v="0"/>
    <x v="0"/>
    <x v="0"/>
    <x v="0"/>
    <x v="0"/>
    <n v="5685776.977170568"/>
    <n v="0"/>
    <n v="0"/>
    <n v="5685776.977170568"/>
    <n v="3.7837346582808003E-5"/>
    <n v="0"/>
    <m/>
    <x v="0"/>
  </r>
  <r>
    <x v="0"/>
    <x v="0"/>
    <s v="PRIMERA"/>
    <x v="22"/>
    <x v="22"/>
    <x v="0"/>
    <x v="0"/>
    <x v="0"/>
    <x v="0"/>
    <x v="0"/>
    <x v="0"/>
    <n v="7034900.4059519786"/>
    <n v="0"/>
    <n v="0"/>
    <n v="7034900.4059519786"/>
    <n v="4.6815407270512174E-5"/>
    <n v="0"/>
    <m/>
    <x v="0"/>
  </r>
  <r>
    <x v="0"/>
    <x v="0"/>
    <s v="PRIMERA"/>
    <x v="23"/>
    <x v="23"/>
    <x v="0"/>
    <x v="0"/>
    <x v="0"/>
    <x v="0"/>
    <x v="0"/>
    <x v="0"/>
    <n v="426478.84386851813"/>
    <n v="0"/>
    <n v="0"/>
    <n v="426478.84386851813"/>
    <n v="2.8381042539094814E-6"/>
    <n v="0"/>
    <m/>
    <x v="0"/>
  </r>
  <r>
    <x v="0"/>
    <x v="0"/>
    <s v="PRIMERA"/>
    <x v="24"/>
    <x v="24"/>
    <x v="0"/>
    <x v="0"/>
    <x v="0"/>
    <x v="0"/>
    <x v="0"/>
    <x v="0"/>
    <n v="4959500.3152962876"/>
    <n v="0"/>
    <n v="0"/>
    <n v="4959500.3152962876"/>
    <n v="3.3004166899418952E-5"/>
    <n v="0"/>
    <m/>
    <x v="0"/>
  </r>
  <r>
    <x v="0"/>
    <x v="0"/>
    <s v="PRIMERA"/>
    <x v="25"/>
    <x v="25"/>
    <x v="0"/>
    <x v="0"/>
    <x v="0"/>
    <x v="0"/>
    <x v="0"/>
    <x v="0"/>
    <n v="219746.66232276685"/>
    <n v="0"/>
    <n v="0"/>
    <n v="219746.66232276685"/>
    <n v="1.4623560959401969E-6"/>
    <n v="0"/>
    <m/>
    <x v="0"/>
  </r>
  <r>
    <x v="0"/>
    <x v="0"/>
    <s v="PRIMERA"/>
    <x v="26"/>
    <x v="26"/>
    <x v="0"/>
    <x v="0"/>
    <x v="0"/>
    <x v="0"/>
    <x v="0"/>
    <x v="0"/>
    <n v="327703.05348076316"/>
    <n v="0"/>
    <n v="0"/>
    <n v="327703.05348076316"/>
    <n v="2.1807774136379268E-6"/>
    <n v="0"/>
    <m/>
    <x v="0"/>
  </r>
  <r>
    <x v="0"/>
    <x v="0"/>
    <s v="PRIMERA"/>
    <x v="27"/>
    <x v="27"/>
    <x v="0"/>
    <x v="0"/>
    <x v="0"/>
    <x v="0"/>
    <x v="0"/>
    <x v="0"/>
    <n v="588633.95092017832"/>
    <n v="0"/>
    <n v="0"/>
    <n v="588633.95092017832"/>
    <n v="3.9172037350043657E-6"/>
    <n v="0"/>
    <m/>
    <x v="0"/>
  </r>
  <r>
    <x v="0"/>
    <x v="0"/>
    <s v="PRIMERA"/>
    <x v="28"/>
    <x v="28"/>
    <x v="0"/>
    <x v="0"/>
    <x v="0"/>
    <x v="0"/>
    <x v="0"/>
    <x v="0"/>
    <n v="4503241.3565104529"/>
    <n v="0"/>
    <n v="0"/>
    <n v="4503241.3565104529"/>
    <n v="2.9967883833022333E-5"/>
    <n v="0"/>
    <m/>
    <x v="0"/>
  </r>
  <r>
    <x v="0"/>
    <x v="0"/>
    <s v="PRIMERA"/>
    <x v="29"/>
    <x v="29"/>
    <x v="0"/>
    <x v="0"/>
    <x v="0"/>
    <x v="0"/>
    <x v="0"/>
    <x v="0"/>
    <n v="36226849.887387589"/>
    <n v="0"/>
    <n v="0"/>
    <n v="36226849.887387589"/>
    <n v="2.410801338666933E-4"/>
    <n v="0"/>
    <m/>
    <x v="0"/>
  </r>
  <r>
    <x v="0"/>
    <x v="0"/>
    <s v="PRIMERA"/>
    <x v="30"/>
    <x v="30"/>
    <x v="0"/>
    <x v="0"/>
    <x v="0"/>
    <x v="0"/>
    <x v="0"/>
    <x v="0"/>
    <n v="8922249.9857558534"/>
    <n v="0"/>
    <n v="0"/>
    <n v="8922249.9857558534"/>
    <n v="5.9375221076204808E-5"/>
    <n v="0"/>
    <m/>
    <x v="0"/>
  </r>
  <r>
    <x v="0"/>
    <x v="0"/>
    <s v="PRIMERA"/>
    <x v="31"/>
    <x v="31"/>
    <x v="0"/>
    <x v="0"/>
    <x v="0"/>
    <x v="0"/>
    <x v="0"/>
    <x v="0"/>
    <n v="9555404.212604681"/>
    <n v="0"/>
    <n v="0"/>
    <n v="9555404.212604681"/>
    <n v="6.3588695508606953E-5"/>
    <n v="0"/>
    <m/>
    <x v="0"/>
  </r>
  <r>
    <x v="0"/>
    <x v="0"/>
    <s v="PRIMERA"/>
    <x v="32"/>
    <x v="32"/>
    <x v="0"/>
    <x v="0"/>
    <x v="0"/>
    <x v="0"/>
    <x v="0"/>
    <x v="0"/>
    <n v="58059424.575863943"/>
    <n v="0"/>
    <n v="0"/>
    <n v="58059424.575863943"/>
    <n v="3.8637016170278503E-4"/>
    <n v="0"/>
    <m/>
    <x v="0"/>
  </r>
  <r>
    <x v="0"/>
    <x v="0"/>
    <s v="PRIMERA"/>
    <x v="33"/>
    <x v="33"/>
    <x v="0"/>
    <x v="0"/>
    <x v="0"/>
    <x v="0"/>
    <x v="0"/>
    <x v="0"/>
    <n v="5662788.555453511"/>
    <n v="0"/>
    <n v="0"/>
    <n v="5662788.555453511"/>
    <n v="3.7684364697765287E-5"/>
    <n v="0"/>
    <m/>
    <x v="0"/>
  </r>
  <r>
    <x v="0"/>
    <x v="0"/>
    <s v="PRIMERA"/>
    <x v="34"/>
    <x v="34"/>
    <x v="0"/>
    <x v="0"/>
    <x v="0"/>
    <x v="0"/>
    <x v="0"/>
    <x v="0"/>
    <n v="1180796.6237703979"/>
    <n v="0"/>
    <n v="0"/>
    <n v="1180796.6237703979"/>
    <n v="7.8578901840155284E-6"/>
    <n v="0"/>
    <m/>
    <x v="0"/>
  </r>
  <r>
    <x v="0"/>
    <x v="0"/>
    <s v="PRIMERA"/>
    <x v="35"/>
    <x v="35"/>
    <x v="0"/>
    <x v="0"/>
    <x v="0"/>
    <x v="0"/>
    <x v="0"/>
    <x v="0"/>
    <n v="803536.03831553704"/>
    <n v="0"/>
    <n v="0"/>
    <n v="803536.03831553704"/>
    <n v="5.3473204621985271E-6"/>
    <n v="0"/>
    <m/>
    <x v="0"/>
  </r>
  <r>
    <x v="0"/>
    <x v="0"/>
    <s v="PRIMERA"/>
    <x v="36"/>
    <x v="36"/>
    <x v="0"/>
    <x v="0"/>
    <x v="0"/>
    <x v="0"/>
    <x v="0"/>
    <x v="0"/>
    <n v="3509714.9272918091"/>
    <n v="0"/>
    <n v="0"/>
    <n v="3509714.9272918091"/>
    <n v="2.3356227415180787E-5"/>
    <n v="0"/>
    <m/>
    <x v="0"/>
  </r>
  <r>
    <x v="0"/>
    <x v="0"/>
    <s v="PRIMERA"/>
    <x v="37"/>
    <x v="37"/>
    <x v="0"/>
    <x v="0"/>
    <x v="0"/>
    <x v="0"/>
    <x v="0"/>
    <x v="0"/>
    <n v="5630838.0713279191"/>
    <n v="0"/>
    <n v="0"/>
    <n v="5630838.0713279191"/>
    <n v="3.747174265047033E-5"/>
    <n v="0"/>
    <m/>
    <x v="0"/>
  </r>
  <r>
    <x v="0"/>
    <x v="0"/>
    <s v="PRIMERA"/>
    <x v="38"/>
    <x v="38"/>
    <x v="0"/>
    <x v="0"/>
    <x v="0"/>
    <x v="0"/>
    <x v="0"/>
    <x v="0"/>
    <n v="4039931.3488673656"/>
    <n v="0"/>
    <n v="0"/>
    <n v="4039931.3488673656"/>
    <n v="2.6884677895669749E-5"/>
    <n v="0"/>
    <m/>
    <x v="0"/>
  </r>
  <r>
    <x v="0"/>
    <x v="0"/>
    <s v="PRIMERA"/>
    <x v="39"/>
    <x v="39"/>
    <x v="0"/>
    <x v="0"/>
    <x v="0"/>
    <x v="0"/>
    <x v="0"/>
    <x v="0"/>
    <n v="2373005.2683178964"/>
    <n v="0"/>
    <n v="0"/>
    <n v="2373005.2683178964"/>
    <n v="1.5791724357232028E-5"/>
    <n v="0"/>
    <m/>
    <x v="0"/>
  </r>
  <r>
    <x v="0"/>
    <x v="0"/>
    <s v="PRIMERA"/>
    <x v="40"/>
    <x v="40"/>
    <x v="0"/>
    <x v="0"/>
    <x v="0"/>
    <x v="0"/>
    <x v="0"/>
    <x v="0"/>
    <n v="627171.46419115085"/>
    <n v="0"/>
    <n v="0"/>
    <n v="627171.46419115085"/>
    <n v="4.1736607244234231E-6"/>
    <n v="0"/>
    <m/>
    <x v="0"/>
  </r>
  <r>
    <x v="0"/>
    <x v="0"/>
    <s v="PRIMERA"/>
    <x v="41"/>
    <x v="41"/>
    <x v="0"/>
    <x v="0"/>
    <x v="0"/>
    <x v="0"/>
    <x v="0"/>
    <x v="0"/>
    <n v="3453747.2882777983"/>
    <n v="0"/>
    <n v="0"/>
    <n v="3453747.2882777983"/>
    <n v="2.2983777534839468E-5"/>
    <n v="0"/>
    <m/>
    <x v="0"/>
  </r>
  <r>
    <x v="0"/>
    <x v="0"/>
    <s v="PRIMERA"/>
    <x v="42"/>
    <x v="42"/>
    <x v="0"/>
    <x v="0"/>
    <x v="0"/>
    <x v="0"/>
    <x v="0"/>
    <x v="0"/>
    <n v="9566750.5998479985"/>
    <n v="0"/>
    <n v="0"/>
    <n v="9566750.5998479985"/>
    <n v="6.3664202723946549E-5"/>
    <n v="0"/>
    <m/>
    <x v="0"/>
  </r>
  <r>
    <x v="0"/>
    <x v="0"/>
    <s v="PRIMERA"/>
    <x v="43"/>
    <x v="43"/>
    <x v="0"/>
    <x v="0"/>
    <x v="0"/>
    <x v="0"/>
    <x v="0"/>
    <x v="0"/>
    <n v="3099980.1945330584"/>
    <n v="0"/>
    <n v="0"/>
    <n v="3099980.1945330584"/>
    <n v="2.0629550805694426E-5"/>
    <n v="0"/>
    <m/>
    <x v="0"/>
  </r>
  <r>
    <x v="0"/>
    <x v="0"/>
    <s v="PRIMERA"/>
    <x v="44"/>
    <x v="44"/>
    <x v="0"/>
    <x v="0"/>
    <x v="0"/>
    <x v="0"/>
    <x v="0"/>
    <x v="0"/>
    <n v="2097791.0890132319"/>
    <n v="0"/>
    <n v="0"/>
    <n v="2097791.0890132319"/>
    <n v="1.3960246561204281E-5"/>
    <n v="0"/>
    <m/>
    <x v="0"/>
  </r>
  <r>
    <x v="0"/>
    <x v="0"/>
    <s v="PRIMERA"/>
    <x v="45"/>
    <x v="45"/>
    <x v="0"/>
    <x v="0"/>
    <x v="0"/>
    <x v="0"/>
    <x v="0"/>
    <x v="0"/>
    <n v="12872561.182894088"/>
    <n v="0"/>
    <n v="0"/>
    <n v="12872561.182894088"/>
    <n v="8.5663500492758263E-5"/>
    <n v="0"/>
    <m/>
    <x v="0"/>
  </r>
  <r>
    <x v="0"/>
    <x v="0"/>
    <s v="PRIMERA"/>
    <x v="46"/>
    <x v="46"/>
    <x v="0"/>
    <x v="0"/>
    <x v="0"/>
    <x v="0"/>
    <x v="0"/>
    <x v="0"/>
    <n v="5750916.7982101012"/>
    <n v="0"/>
    <n v="0"/>
    <n v="5750916.7982101012"/>
    <n v="3.8270834916049211E-5"/>
    <n v="0"/>
    <m/>
    <x v="0"/>
  </r>
  <r>
    <x v="0"/>
    <x v="0"/>
    <s v="PRIMERA"/>
    <x v="47"/>
    <x v="47"/>
    <x v="0"/>
    <x v="0"/>
    <x v="0"/>
    <x v="0"/>
    <x v="0"/>
    <x v="0"/>
    <n v="2352639.07348176"/>
    <n v="0"/>
    <n v="0"/>
    <n v="2352639.07348176"/>
    <n v="1.5656192700664772E-5"/>
    <n v="0"/>
    <m/>
    <x v="0"/>
  </r>
  <r>
    <x v="0"/>
    <x v="0"/>
    <s v="PRIMERA"/>
    <x v="48"/>
    <x v="48"/>
    <x v="0"/>
    <x v="0"/>
    <x v="0"/>
    <x v="0"/>
    <x v="0"/>
    <x v="0"/>
    <n v="44459164.353433065"/>
    <n v="0"/>
    <n v="0"/>
    <n v="44459164.353433065"/>
    <n v="2.9586401597833987E-4"/>
    <n v="0"/>
    <m/>
    <x v="0"/>
  </r>
  <r>
    <x v="0"/>
    <x v="0"/>
    <s v="PRIMERA"/>
    <x v="49"/>
    <x v="49"/>
    <x v="0"/>
    <x v="0"/>
    <x v="0"/>
    <x v="0"/>
    <x v="0"/>
    <x v="0"/>
    <n v="381926.92991970567"/>
    <n v="0"/>
    <n v="0"/>
    <n v="381926.92991970567"/>
    <n v="2.5416230138296907E-6"/>
    <n v="0"/>
    <m/>
    <x v="0"/>
  </r>
  <r>
    <x v="0"/>
    <x v="0"/>
    <s v="PRIMERA"/>
    <x v="50"/>
    <x v="50"/>
    <x v="0"/>
    <x v="0"/>
    <x v="0"/>
    <x v="0"/>
    <x v="0"/>
    <x v="0"/>
    <n v="3466690.0957892938"/>
    <n v="0"/>
    <n v="0"/>
    <n v="3466690.0957892938"/>
    <n v="2.3069908506126831E-5"/>
    <n v="0"/>
    <m/>
    <x v="0"/>
  </r>
  <r>
    <x v="0"/>
    <x v="0"/>
    <s v="PRIMERA"/>
    <x v="51"/>
    <x v="51"/>
    <x v="0"/>
    <x v="0"/>
    <x v="0"/>
    <x v="0"/>
    <x v="0"/>
    <x v="0"/>
    <n v="4924651.9118114989"/>
    <n v="0"/>
    <n v="0"/>
    <n v="4924651.9118114989"/>
    <n v="3.2772259962898969E-5"/>
    <n v="0"/>
    <m/>
    <x v="0"/>
  </r>
  <r>
    <x v="0"/>
    <x v="0"/>
    <s v="PRIMERA"/>
    <x v="52"/>
    <x v="52"/>
    <x v="0"/>
    <x v="0"/>
    <x v="0"/>
    <x v="0"/>
    <x v="0"/>
    <x v="0"/>
    <n v="22076924.800000001"/>
    <n v="0"/>
    <n v="0"/>
    <n v="22076924.800000001"/>
    <n v="1.4691611339913625E-4"/>
    <n v="0"/>
    <m/>
    <x v="0"/>
  </r>
  <r>
    <x v="0"/>
    <x v="0"/>
    <s v="PRIMERA"/>
    <x v="53"/>
    <x v="53"/>
    <x v="0"/>
    <x v="0"/>
    <x v="0"/>
    <x v="0"/>
    <x v="0"/>
    <x v="0"/>
    <n v="165582.37121160724"/>
    <n v="0"/>
    <n v="0"/>
    <n v="165582.37121160724"/>
    <n v="1.1019070203936357E-6"/>
    <n v="0"/>
    <m/>
    <x v="0"/>
  </r>
  <r>
    <x v="0"/>
    <x v="0"/>
    <s v="PRIMERA"/>
    <x v="54"/>
    <x v="54"/>
    <x v="0"/>
    <x v="0"/>
    <x v="0"/>
    <x v="0"/>
    <x v="0"/>
    <x v="0"/>
    <n v="10666891.565479968"/>
    <n v="0"/>
    <n v="0"/>
    <n v="10666891.565479968"/>
    <n v="7.0985350769974304E-5"/>
    <n v="0"/>
    <m/>
    <x v="0"/>
  </r>
  <r>
    <x v="0"/>
    <x v="0"/>
    <s v="PRIMERA"/>
    <x v="55"/>
    <x v="55"/>
    <x v="0"/>
    <x v="0"/>
    <x v="0"/>
    <x v="0"/>
    <x v="0"/>
    <x v="0"/>
    <n v="3602096.7628348828"/>
    <n v="0"/>
    <n v="0"/>
    <n v="3602096.7628348828"/>
    <n v="2.3971004171890428E-5"/>
    <n v="0"/>
    <m/>
    <x v="0"/>
  </r>
  <r>
    <x v="0"/>
    <x v="0"/>
    <s v="PRIMERA"/>
    <x v="56"/>
    <x v="56"/>
    <x v="0"/>
    <x v="0"/>
    <x v="0"/>
    <x v="0"/>
    <x v="0"/>
    <x v="0"/>
    <n v="3978958.3232944701"/>
    <n v="0"/>
    <n v="0"/>
    <n v="3978958.3232944701"/>
    <n v="2.647891848757701E-5"/>
    <n v="0"/>
    <m/>
    <x v="0"/>
  </r>
  <r>
    <x v="0"/>
    <x v="0"/>
    <s v="PRIMERA"/>
    <x v="57"/>
    <x v="57"/>
    <x v="0"/>
    <x v="0"/>
    <x v="0"/>
    <x v="0"/>
    <x v="0"/>
    <x v="0"/>
    <n v="3655911.567791597"/>
    <n v="0"/>
    <n v="0"/>
    <n v="3655911.567791597"/>
    <n v="2.43291275092301E-5"/>
    <n v="0"/>
    <m/>
    <x v="0"/>
  </r>
  <r>
    <x v="0"/>
    <x v="0"/>
    <s v="PRIMERA"/>
    <x v="58"/>
    <x v="58"/>
    <x v="0"/>
    <x v="0"/>
    <x v="0"/>
    <x v="0"/>
    <x v="0"/>
    <x v="0"/>
    <n v="1338708.9180113426"/>
    <n v="0"/>
    <n v="0"/>
    <n v="1338708.9180113426"/>
    <n v="8.9087548645810213E-6"/>
    <n v="0"/>
    <m/>
    <x v="0"/>
  </r>
  <r>
    <x v="0"/>
    <x v="0"/>
    <s v="PRIMERA"/>
    <x v="59"/>
    <x v="59"/>
    <x v="0"/>
    <x v="0"/>
    <x v="0"/>
    <x v="0"/>
    <x v="0"/>
    <x v="0"/>
    <n v="481674.31053904362"/>
    <n v="0"/>
    <n v="0"/>
    <n v="481674.31053904362"/>
    <n v="3.2054155309078597E-6"/>
    <n v="0"/>
    <m/>
    <x v="0"/>
  </r>
  <r>
    <x v="0"/>
    <x v="0"/>
    <s v="PRIMERA"/>
    <x v="60"/>
    <x v="60"/>
    <x v="0"/>
    <x v="0"/>
    <x v="0"/>
    <x v="0"/>
    <x v="0"/>
    <x v="0"/>
    <n v="1278828.4659643937"/>
    <n v="0"/>
    <n v="0"/>
    <n v="1278828.4659643937"/>
    <n v="8.5102662452185514E-6"/>
    <n v="0"/>
    <m/>
    <x v="0"/>
  </r>
  <r>
    <x v="0"/>
    <x v="0"/>
    <s v="PRIMERA"/>
    <x v="61"/>
    <x v="61"/>
    <x v="0"/>
    <x v="0"/>
    <x v="0"/>
    <x v="0"/>
    <x v="0"/>
    <x v="0"/>
    <n v="672840.36522853398"/>
    <n v="0"/>
    <n v="0"/>
    <n v="672840.36522853398"/>
    <n v="4.4775752190554884E-6"/>
    <n v="0"/>
    <m/>
    <x v="0"/>
  </r>
  <r>
    <x v="0"/>
    <x v="0"/>
    <s v="PRIMERA"/>
    <x v="62"/>
    <x v="62"/>
    <x v="0"/>
    <x v="0"/>
    <x v="0"/>
    <x v="0"/>
    <x v="0"/>
    <x v="0"/>
    <n v="356321.22361932963"/>
    <n v="0"/>
    <n v="0"/>
    <n v="356321.22361932963"/>
    <n v="2.3712237899988865E-6"/>
    <n v="0"/>
    <m/>
    <x v="0"/>
  </r>
  <r>
    <x v="0"/>
    <x v="0"/>
    <s v="PRIMERA"/>
    <x v="63"/>
    <x v="63"/>
    <x v="0"/>
    <x v="0"/>
    <x v="0"/>
    <x v="0"/>
    <x v="0"/>
    <x v="0"/>
    <n v="2911736.4602956111"/>
    <n v="0"/>
    <n v="0"/>
    <n v="2911736.4602956111"/>
    <n v="1.9376838389610745E-5"/>
    <n v="0"/>
    <m/>
    <x v="0"/>
  </r>
  <r>
    <x v="0"/>
    <x v="0"/>
    <s v="PRIMERA"/>
    <x v="64"/>
    <x v="64"/>
    <x v="0"/>
    <x v="0"/>
    <x v="0"/>
    <x v="0"/>
    <x v="0"/>
    <x v="0"/>
    <n v="3745751.199746619"/>
    <n v="0"/>
    <n v="0"/>
    <n v="3745751.199746619"/>
    <n v="2.4926986571378135E-5"/>
    <n v="0"/>
    <m/>
    <x v="0"/>
  </r>
  <r>
    <x v="0"/>
    <x v="0"/>
    <s v="PRIMERA"/>
    <x v="65"/>
    <x v="65"/>
    <x v="0"/>
    <x v="0"/>
    <x v="0"/>
    <x v="0"/>
    <x v="0"/>
    <x v="0"/>
    <n v="6786432.635544233"/>
    <n v="0"/>
    <n v="0"/>
    <n v="6786432.635544233"/>
    <n v="4.5161919773319862E-5"/>
    <n v="0"/>
    <m/>
    <x v="0"/>
  </r>
  <r>
    <x v="0"/>
    <x v="0"/>
    <s v="PRIMERA"/>
    <x v="66"/>
    <x v="66"/>
    <x v="0"/>
    <x v="0"/>
    <x v="0"/>
    <x v="0"/>
    <x v="0"/>
    <x v="0"/>
    <n v="10656768.274341136"/>
    <n v="0"/>
    <n v="0"/>
    <n v="10656768.274341136"/>
    <n v="7.091798293670955E-5"/>
    <n v="0"/>
    <m/>
    <x v="0"/>
  </r>
  <r>
    <x v="0"/>
    <x v="0"/>
    <s v="PRIMERA"/>
    <x v="67"/>
    <x v="67"/>
    <x v="0"/>
    <x v="0"/>
    <x v="0"/>
    <x v="0"/>
    <x v="0"/>
    <x v="0"/>
    <n v="1112890.7329119877"/>
    <n v="0"/>
    <n v="0"/>
    <n v="1112890.7329119877"/>
    <n v="7.4059943854746215E-6"/>
    <n v="0"/>
    <m/>
    <x v="0"/>
  </r>
  <r>
    <x v="0"/>
    <x v="0"/>
    <s v="PRIMERA"/>
    <x v="68"/>
    <x v="68"/>
    <x v="0"/>
    <x v="0"/>
    <x v="0"/>
    <x v="0"/>
    <x v="0"/>
    <x v="0"/>
    <n v="794547.47833459894"/>
    <n v="0"/>
    <n v="0"/>
    <n v="794547.47833459894"/>
    <n v="5.2875039655887079E-6"/>
    <n v="0"/>
    <m/>
    <x v="0"/>
  </r>
  <r>
    <x v="0"/>
    <x v="0"/>
    <s v="PRIMERA"/>
    <x v="69"/>
    <x v="69"/>
    <x v="0"/>
    <x v="0"/>
    <x v="0"/>
    <x v="0"/>
    <x v="0"/>
    <x v="0"/>
    <n v="9098035.3920051064"/>
    <n v="0"/>
    <n v="0"/>
    <n v="9098035.3920051064"/>
    <n v="6.0545026604483303E-5"/>
    <n v="0"/>
    <m/>
    <x v="0"/>
  </r>
  <r>
    <x v="0"/>
    <x v="0"/>
    <s v="PRIMERA"/>
    <x v="70"/>
    <x v="70"/>
    <x v="0"/>
    <x v="0"/>
    <x v="0"/>
    <x v="0"/>
    <x v="0"/>
    <x v="0"/>
    <n v="14563732.808002196"/>
    <n v="0"/>
    <n v="0"/>
    <n v="14563732.808002196"/>
    <n v="9.6917801737276903E-5"/>
    <n v="0"/>
    <m/>
    <x v="0"/>
  </r>
  <r>
    <x v="0"/>
    <x v="0"/>
    <s v="PRIMERA"/>
    <x v="71"/>
    <x v="71"/>
    <x v="0"/>
    <x v="0"/>
    <x v="0"/>
    <x v="0"/>
    <x v="0"/>
    <x v="0"/>
    <n v="636774.63136241038"/>
    <n v="0"/>
    <n v="0"/>
    <n v="636774.63136241038"/>
    <n v="4.2375672698279549E-6"/>
    <n v="0"/>
    <m/>
    <x v="0"/>
  </r>
  <r>
    <x v="0"/>
    <x v="0"/>
    <s v="PRIMERA"/>
    <x v="72"/>
    <x v="72"/>
    <x v="0"/>
    <x v="0"/>
    <x v="0"/>
    <x v="0"/>
    <x v="0"/>
    <x v="0"/>
    <n v="5630337.6899084393"/>
    <n v="0"/>
    <n v="0"/>
    <n v="5630337.6899084393"/>
    <n v="3.7468412744062026E-5"/>
    <n v="0"/>
    <m/>
    <x v="0"/>
  </r>
  <r>
    <x v="0"/>
    <x v="0"/>
    <s v="PRIMERA"/>
    <x v="73"/>
    <x v="73"/>
    <x v="0"/>
    <x v="0"/>
    <x v="0"/>
    <x v="0"/>
    <x v="0"/>
    <x v="0"/>
    <n v="526932.30384019879"/>
    <n v="0"/>
    <n v="0"/>
    <n v="526932.30384019879"/>
    <n v="3.5065955429016434E-6"/>
    <n v="0"/>
    <m/>
    <x v="0"/>
  </r>
  <r>
    <x v="0"/>
    <x v="0"/>
    <s v="PRIMERA"/>
    <x v="74"/>
    <x v="74"/>
    <x v="0"/>
    <x v="0"/>
    <x v="0"/>
    <x v="0"/>
    <x v="0"/>
    <x v="0"/>
    <n v="347537.4129904703"/>
    <n v="0"/>
    <n v="0"/>
    <n v="347537.4129904703"/>
    <n v="2.3127698463397574E-6"/>
    <n v="0"/>
    <m/>
    <x v="0"/>
  </r>
  <r>
    <x v="0"/>
    <x v="0"/>
    <s v="PRIMERA"/>
    <x v="75"/>
    <x v="75"/>
    <x v="0"/>
    <x v="0"/>
    <x v="0"/>
    <x v="0"/>
    <x v="0"/>
    <x v="0"/>
    <n v="692132.56320267369"/>
    <n v="0"/>
    <n v="0"/>
    <n v="692132.56320267369"/>
    <n v="4.6059597096928483E-6"/>
    <n v="0"/>
    <m/>
    <x v="0"/>
  </r>
  <r>
    <x v="0"/>
    <x v="0"/>
    <s v="PRIMERA"/>
    <x v="76"/>
    <x v="76"/>
    <x v="0"/>
    <x v="0"/>
    <x v="0"/>
    <x v="0"/>
    <x v="0"/>
    <x v="0"/>
    <n v="1101528.9321979992"/>
    <n v="0"/>
    <n v="0"/>
    <n v="1101528.9321979992"/>
    <n v="7.3303845975518615E-6"/>
    <n v="0"/>
    <m/>
    <x v="0"/>
  </r>
  <r>
    <x v="0"/>
    <x v="0"/>
    <s v="PRIMERA"/>
    <x v="77"/>
    <x v="77"/>
    <x v="0"/>
    <x v="0"/>
    <x v="0"/>
    <x v="0"/>
    <x v="0"/>
    <x v="0"/>
    <n v="3273625.0649986262"/>
    <n v="0"/>
    <n v="0"/>
    <n v="3273625.0649986262"/>
    <n v="2.1785111632739398E-5"/>
    <n v="0"/>
    <m/>
    <x v="0"/>
  </r>
  <r>
    <x v="0"/>
    <x v="0"/>
    <s v="PRIMERA"/>
    <x v="78"/>
    <x v="78"/>
    <x v="0"/>
    <x v="0"/>
    <x v="0"/>
    <x v="0"/>
    <x v="0"/>
    <x v="0"/>
    <n v="7626199.962064784"/>
    <n v="0"/>
    <n v="0"/>
    <n v="7626199.962064784"/>
    <n v="5.075034990521861E-5"/>
    <n v="0"/>
    <m/>
    <x v="0"/>
  </r>
  <r>
    <x v="0"/>
    <x v="0"/>
    <s v="PRIMERA"/>
    <x v="79"/>
    <x v="79"/>
    <x v="0"/>
    <x v="0"/>
    <x v="0"/>
    <x v="0"/>
    <x v="0"/>
    <x v="0"/>
    <n v="6597380.9420193974"/>
    <n v="0"/>
    <n v="0"/>
    <n v="6597380.9420193974"/>
    <n v="4.3903830601217704E-5"/>
    <n v="0"/>
    <m/>
    <x v="0"/>
  </r>
  <r>
    <x v="0"/>
    <x v="0"/>
    <s v="PRIMERA"/>
    <x v="80"/>
    <x v="80"/>
    <x v="0"/>
    <x v="0"/>
    <x v="0"/>
    <x v="0"/>
    <x v="0"/>
    <x v="0"/>
    <n v="3828634.8393586092"/>
    <n v="0"/>
    <n v="0"/>
    <n v="3828634.8393586092"/>
    <n v="2.5478555338608265E-5"/>
    <n v="0"/>
    <m/>
    <x v="0"/>
  </r>
  <r>
    <x v="0"/>
    <x v="0"/>
    <s v="PRIMERA"/>
    <x v="81"/>
    <x v="81"/>
    <x v="0"/>
    <x v="0"/>
    <x v="0"/>
    <x v="0"/>
    <x v="0"/>
    <x v="0"/>
    <n v="3481336.0119061479"/>
    <n v="0"/>
    <n v="0"/>
    <n v="3481336.0119061479"/>
    <n v="2.3167373216114789E-5"/>
    <n v="0"/>
    <m/>
    <x v="0"/>
  </r>
  <r>
    <x v="0"/>
    <x v="0"/>
    <s v="PRIMERA"/>
    <x v="82"/>
    <x v="82"/>
    <x v="0"/>
    <x v="0"/>
    <x v="0"/>
    <x v="0"/>
    <x v="0"/>
    <x v="0"/>
    <n v="10488813.259472908"/>
    <n v="0"/>
    <n v="0"/>
    <n v="10488813.259472908"/>
    <n v="6.9800286598389175E-5"/>
    <n v="0"/>
    <m/>
    <x v="0"/>
  </r>
  <r>
    <x v="0"/>
    <x v="0"/>
    <s v="PRIMERA"/>
    <x v="83"/>
    <x v="83"/>
    <x v="0"/>
    <x v="0"/>
    <x v="0"/>
    <x v="0"/>
    <x v="0"/>
    <x v="0"/>
    <n v="2173903.9554854352"/>
    <n v="0"/>
    <n v="0"/>
    <n v="2173903.9554854352"/>
    <n v="1.446675761847633E-5"/>
    <n v="0"/>
    <m/>
    <x v="0"/>
  </r>
  <r>
    <x v="0"/>
    <x v="0"/>
    <s v="PRIMERA"/>
    <x v="84"/>
    <x v="84"/>
    <x v="0"/>
    <x v="0"/>
    <x v="0"/>
    <x v="0"/>
    <x v="0"/>
    <x v="0"/>
    <n v="12111421.128800491"/>
    <n v="0"/>
    <n v="0"/>
    <n v="12111421.128800491"/>
    <n v="8.0598314126773113E-5"/>
    <n v="0"/>
    <m/>
    <x v="0"/>
  </r>
  <r>
    <x v="0"/>
    <x v="0"/>
    <s v="PRIMERA"/>
    <x v="85"/>
    <x v="85"/>
    <x v="0"/>
    <x v="0"/>
    <x v="0"/>
    <x v="0"/>
    <x v="0"/>
    <x v="0"/>
    <n v="2104514.7067733845"/>
    <n v="0"/>
    <n v="0"/>
    <n v="2104514.7067733845"/>
    <n v="1.4004990464544613E-5"/>
    <n v="0"/>
    <m/>
    <x v="0"/>
  </r>
  <r>
    <x v="0"/>
    <x v="0"/>
    <s v="PRIMERA"/>
    <x v="86"/>
    <x v="86"/>
    <x v="0"/>
    <x v="0"/>
    <x v="0"/>
    <x v="0"/>
    <x v="0"/>
    <x v="0"/>
    <n v="1190459.9704633688"/>
    <n v="0"/>
    <n v="0"/>
    <n v="1190459.9704633688"/>
    <n v="7.922197208269183E-6"/>
    <n v="0"/>
    <m/>
    <x v="0"/>
  </r>
  <r>
    <x v="0"/>
    <x v="0"/>
    <s v="PRIMERA"/>
    <x v="87"/>
    <x v="87"/>
    <x v="0"/>
    <x v="0"/>
    <x v="0"/>
    <x v="0"/>
    <x v="0"/>
    <x v="0"/>
    <n v="1880447.5186547765"/>
    <n v="0"/>
    <n v="0"/>
    <n v="1880447.5186547765"/>
    <n v="1.2513882408650027E-5"/>
    <n v="0"/>
    <m/>
    <x v="0"/>
  </r>
  <r>
    <x v="0"/>
    <x v="0"/>
    <s v="PRIMERA"/>
    <x v="88"/>
    <x v="88"/>
    <x v="0"/>
    <x v="0"/>
    <x v="0"/>
    <x v="0"/>
    <x v="0"/>
    <x v="0"/>
    <n v="5684626.6373591973"/>
    <n v="0"/>
    <n v="0"/>
    <n v="5684626.6373591973"/>
    <n v="3.782969137467979E-5"/>
    <n v="0"/>
    <m/>
    <x v="0"/>
  </r>
  <r>
    <x v="0"/>
    <x v="0"/>
    <s v="PRIMERA"/>
    <x v="89"/>
    <x v="89"/>
    <x v="0"/>
    <x v="0"/>
    <x v="0"/>
    <x v="0"/>
    <x v="0"/>
    <x v="0"/>
    <n v="655427.97042041575"/>
    <n v="0"/>
    <n v="0"/>
    <n v="655427.97042041575"/>
    <n v="4.3617003228299045E-6"/>
    <n v="0"/>
    <m/>
    <x v="0"/>
  </r>
  <r>
    <x v="0"/>
    <x v="0"/>
    <s v="PRIMERA"/>
    <x v="90"/>
    <x v="90"/>
    <x v="0"/>
    <x v="0"/>
    <x v="0"/>
    <x v="0"/>
    <x v="0"/>
    <x v="0"/>
    <n v="475178.10981681943"/>
    <n v="0"/>
    <n v="0"/>
    <n v="475178.10981681943"/>
    <n v="3.1621850279906313E-6"/>
    <n v="0"/>
    <m/>
    <x v="0"/>
  </r>
  <r>
    <x v="0"/>
    <x v="0"/>
    <s v="PRIMERA"/>
    <x v="91"/>
    <x v="91"/>
    <x v="0"/>
    <x v="0"/>
    <x v="0"/>
    <x v="0"/>
    <x v="0"/>
    <x v="0"/>
    <n v="2691839.2832012768"/>
    <n v="0"/>
    <n v="0"/>
    <n v="2691839.2832012768"/>
    <n v="1.7913480657552831E-5"/>
    <n v="0"/>
    <m/>
    <x v="0"/>
  </r>
  <r>
    <x v="0"/>
    <x v="0"/>
    <s v="PRIMERA"/>
    <x v="92"/>
    <x v="92"/>
    <x v="0"/>
    <x v="0"/>
    <x v="0"/>
    <x v="0"/>
    <x v="0"/>
    <x v="0"/>
    <n v="2246741.1902001966"/>
    <n v="0"/>
    <n v="0"/>
    <n v="2246741.1902001966"/>
    <n v="1.4951470210106545E-5"/>
    <n v="0"/>
    <m/>
    <x v="0"/>
  </r>
  <r>
    <x v="0"/>
    <x v="0"/>
    <s v="PRIMERA"/>
    <x v="93"/>
    <x v="93"/>
    <x v="0"/>
    <x v="0"/>
    <x v="0"/>
    <x v="0"/>
    <x v="0"/>
    <x v="0"/>
    <n v="442859.27904029528"/>
    <n v="0"/>
    <n v="0"/>
    <n v="442859.27904029528"/>
    <n v="2.9471117308577209E-6"/>
    <n v="0"/>
    <m/>
    <x v="0"/>
  </r>
  <r>
    <x v="0"/>
    <x v="0"/>
    <s v="PRIMERA"/>
    <x v="94"/>
    <x v="94"/>
    <x v="0"/>
    <x v="0"/>
    <x v="0"/>
    <x v="0"/>
    <x v="0"/>
    <x v="0"/>
    <n v="5736944.5051020533"/>
    <n v="0"/>
    <n v="0"/>
    <n v="5736944.5051020533"/>
    <n v="3.817785298956695E-5"/>
    <n v="0"/>
    <m/>
    <x v="0"/>
  </r>
  <r>
    <x v="0"/>
    <x v="0"/>
    <s v="PRIMERA"/>
    <x v="95"/>
    <x v="95"/>
    <x v="0"/>
    <x v="0"/>
    <x v="0"/>
    <x v="0"/>
    <x v="0"/>
    <x v="0"/>
    <n v="10783858.622559838"/>
    <n v="0"/>
    <n v="0"/>
    <n v="10783858.622559838"/>
    <n v="7.1763735693489985E-5"/>
    <n v="0"/>
    <m/>
    <x v="0"/>
  </r>
  <r>
    <x v="0"/>
    <x v="0"/>
    <s v="PRIMERA"/>
    <x v="96"/>
    <x v="96"/>
    <x v="0"/>
    <x v="0"/>
    <x v="0"/>
    <x v="0"/>
    <x v="0"/>
    <x v="0"/>
    <n v="7033761.3003500123"/>
    <n v="0"/>
    <n v="0"/>
    <n v="7033761.3003500123"/>
    <n v="4.6807826823085361E-5"/>
    <n v="0"/>
    <m/>
    <x v="0"/>
  </r>
  <r>
    <x v="0"/>
    <x v="0"/>
    <s v="PRIMERA"/>
    <x v="97"/>
    <x v="97"/>
    <x v="0"/>
    <x v="0"/>
    <x v="0"/>
    <x v="0"/>
    <x v="0"/>
    <x v="0"/>
    <n v="755499.12907733687"/>
    <n v="0"/>
    <n v="0"/>
    <n v="755499.12907733687"/>
    <n v="5.0276474973758435E-6"/>
    <n v="0"/>
    <m/>
    <x v="0"/>
  </r>
  <r>
    <x v="0"/>
    <x v="0"/>
    <s v="PRIMERA"/>
    <x v="98"/>
    <x v="98"/>
    <x v="0"/>
    <x v="0"/>
    <x v="0"/>
    <x v="0"/>
    <x v="0"/>
    <x v="0"/>
    <n v="1107629.9234782609"/>
    <n v="0"/>
    <n v="0"/>
    <n v="1107629.9234782609"/>
    <n v="7.3709850858398893E-6"/>
    <n v="0"/>
    <m/>
    <x v="0"/>
  </r>
  <r>
    <x v="0"/>
    <x v="0"/>
    <s v="PRIMERA"/>
    <x v="99"/>
    <x v="99"/>
    <x v="0"/>
    <x v="0"/>
    <x v="0"/>
    <x v="0"/>
    <x v="0"/>
    <x v="0"/>
    <n v="4280265.2464307444"/>
    <n v="0"/>
    <n v="0"/>
    <n v="4280265.2464307444"/>
    <n v="2.8484036613786042E-5"/>
    <n v="0"/>
    <m/>
    <x v="0"/>
  </r>
  <r>
    <x v="0"/>
    <x v="0"/>
    <s v="PRIMERA"/>
    <x v="100"/>
    <x v="100"/>
    <x v="0"/>
    <x v="0"/>
    <x v="0"/>
    <x v="0"/>
    <x v="0"/>
    <x v="0"/>
    <n v="2131569.8174752556"/>
    <n v="0"/>
    <n v="0"/>
    <n v="2131569.8174752556"/>
    <n v="1.4185035092494893E-5"/>
    <n v="0"/>
    <m/>
    <x v="0"/>
  </r>
  <r>
    <x v="0"/>
    <x v="0"/>
    <s v="PRIMERA"/>
    <x v="101"/>
    <x v="101"/>
    <x v="0"/>
    <x v="0"/>
    <x v="0"/>
    <x v="0"/>
    <x v="0"/>
    <x v="0"/>
    <n v="3290127.2203038665"/>
    <n v="0"/>
    <n v="0"/>
    <n v="3290127.2203038665"/>
    <n v="2.1894929125081215E-5"/>
    <n v="0"/>
    <m/>
    <x v="0"/>
  </r>
  <r>
    <x v="0"/>
    <x v="0"/>
    <s v="PRIMERA"/>
    <x v="102"/>
    <x v="102"/>
    <x v="0"/>
    <x v="0"/>
    <x v="0"/>
    <x v="0"/>
    <x v="0"/>
    <x v="0"/>
    <n v="1408513.8599999999"/>
    <n v="0"/>
    <n v="0"/>
    <n v="1408513.8599999999"/>
    <n v="9.3732883476604086E-6"/>
    <n v="0"/>
    <m/>
    <x v="0"/>
  </r>
  <r>
    <x v="0"/>
    <x v="0"/>
    <s v="PRIMERA"/>
    <x v="103"/>
    <x v="103"/>
    <x v="0"/>
    <x v="0"/>
    <x v="0"/>
    <x v="0"/>
    <x v="0"/>
    <x v="0"/>
    <n v="2443204.0217873142"/>
    <n v="0"/>
    <n v="0"/>
    <n v="2443204.0217873142"/>
    <n v="1.6258878551877423E-5"/>
    <n v="0"/>
    <m/>
    <x v="0"/>
  </r>
  <r>
    <x v="0"/>
    <x v="0"/>
    <s v="PRIMERA"/>
    <x v="104"/>
    <x v="104"/>
    <x v="0"/>
    <x v="0"/>
    <x v="0"/>
    <x v="0"/>
    <x v="0"/>
    <x v="0"/>
    <n v="442950.62567889987"/>
    <n v="0"/>
    <n v="0"/>
    <n v="442950.62567889987"/>
    <n v="2.9477196186517609E-6"/>
    <n v="0"/>
    <m/>
    <x v="0"/>
  </r>
  <r>
    <x v="0"/>
    <x v="0"/>
    <s v="PRIMERA"/>
    <x v="105"/>
    <x v="105"/>
    <x v="0"/>
    <x v="0"/>
    <x v="0"/>
    <x v="0"/>
    <x v="0"/>
    <x v="0"/>
    <n v="12752633.126917146"/>
    <n v="0"/>
    <n v="0"/>
    <n v="12752633.126917146"/>
    <n v="8.4865410902325533E-5"/>
    <n v="0"/>
    <m/>
    <x v="0"/>
  </r>
  <r>
    <x v="0"/>
    <x v="0"/>
    <s v="PRIMERA"/>
    <x v="106"/>
    <x v="106"/>
    <x v="0"/>
    <x v="0"/>
    <x v="0"/>
    <x v="0"/>
    <x v="0"/>
    <x v="0"/>
    <n v="24517035.725000001"/>
    <n v="0"/>
    <n v="0"/>
    <n v="24517035.725000001"/>
    <n v="1.6315440820746803E-4"/>
    <n v="0"/>
    <m/>
    <x v="0"/>
  </r>
  <r>
    <x v="0"/>
    <x v="0"/>
    <s v="PRIMERA"/>
    <x v="107"/>
    <x v="107"/>
    <x v="0"/>
    <x v="0"/>
    <x v="0"/>
    <x v="0"/>
    <x v="0"/>
    <x v="0"/>
    <n v="2372235.1094525084"/>
    <n v="0"/>
    <n v="0"/>
    <n v="2372235.1094525084"/>
    <n v="1.5786599153054916E-5"/>
    <n v="0"/>
    <m/>
    <x v="0"/>
  </r>
  <r>
    <x v="0"/>
    <x v="0"/>
    <s v="PRIMERA"/>
    <x v="108"/>
    <x v="108"/>
    <x v="0"/>
    <x v="0"/>
    <x v="0"/>
    <x v="0"/>
    <x v="0"/>
    <x v="0"/>
    <n v="1797211.567259369"/>
    <n v="0"/>
    <n v="0"/>
    <n v="1797211.567259369"/>
    <n v="1.195996909939725E-5"/>
    <n v="0"/>
    <m/>
    <x v="0"/>
  </r>
  <r>
    <x v="0"/>
    <x v="0"/>
    <s v="PRIMERA"/>
    <x v="109"/>
    <x v="109"/>
    <x v="0"/>
    <x v="0"/>
    <x v="0"/>
    <x v="0"/>
    <x v="0"/>
    <x v="0"/>
    <n v="31436635.599928319"/>
    <n v="0"/>
    <n v="0"/>
    <n v="31436635.599928319"/>
    <n v="2.0920252084594647E-4"/>
    <n v="0"/>
    <m/>
    <x v="0"/>
  </r>
  <r>
    <x v="0"/>
    <x v="0"/>
    <s v="PRIMERA"/>
    <x v="110"/>
    <x v="110"/>
    <x v="0"/>
    <x v="0"/>
    <x v="0"/>
    <x v="0"/>
    <x v="0"/>
    <x v="0"/>
    <n v="52014.188626265066"/>
    <n v="0"/>
    <n v="0"/>
    <n v="52014.188626265066"/>
    <n v="3.4614071043900197E-7"/>
    <n v="0"/>
    <m/>
    <x v="0"/>
  </r>
  <r>
    <x v="0"/>
    <x v="0"/>
    <s v="PRIMERA"/>
    <x v="111"/>
    <x v="111"/>
    <x v="0"/>
    <x v="0"/>
    <x v="0"/>
    <x v="0"/>
    <x v="0"/>
    <x v="0"/>
    <n v="963444.50230741594"/>
    <n v="0"/>
    <n v="0"/>
    <n v="963444.50230741594"/>
    <n v="6.411469126115368E-6"/>
    <n v="0"/>
    <m/>
    <x v="0"/>
  </r>
  <r>
    <x v="0"/>
    <x v="0"/>
    <s v="PRIMERA"/>
    <x v="112"/>
    <x v="112"/>
    <x v="0"/>
    <x v="0"/>
    <x v="0"/>
    <x v="0"/>
    <x v="0"/>
    <x v="0"/>
    <n v="146555.1108352498"/>
    <n v="0"/>
    <n v="0"/>
    <n v="146555.1108352498"/>
    <n v="9.7528561961195529E-7"/>
    <n v="0"/>
    <m/>
    <x v="0"/>
  </r>
  <r>
    <x v="0"/>
    <x v="0"/>
    <s v="PRIMERA"/>
    <x v="113"/>
    <x v="113"/>
    <x v="0"/>
    <x v="0"/>
    <x v="0"/>
    <x v="0"/>
    <x v="0"/>
    <x v="0"/>
    <n v="8898712.9498566501"/>
    <n v="0"/>
    <n v="0"/>
    <n v="8898712.9498566501"/>
    <n v="5.9218588308436046E-5"/>
    <n v="0"/>
    <m/>
    <x v="0"/>
  </r>
  <r>
    <x v="0"/>
    <x v="0"/>
    <s v="PRIMERA"/>
    <x v="114"/>
    <x v="114"/>
    <x v="0"/>
    <x v="0"/>
    <x v="0"/>
    <x v="0"/>
    <x v="0"/>
    <x v="0"/>
    <n v="6556134.0690379133"/>
    <n v="0"/>
    <n v="0"/>
    <n v="6556134.0690379133"/>
    <n v="4.3629343537317054E-5"/>
    <n v="0"/>
    <m/>
    <x v="0"/>
  </r>
  <r>
    <x v="0"/>
    <x v="0"/>
    <s v="PRIMERA"/>
    <x v="115"/>
    <x v="115"/>
    <x v="0"/>
    <x v="0"/>
    <x v="0"/>
    <x v="0"/>
    <x v="0"/>
    <x v="0"/>
    <n v="6051907.9572805073"/>
    <n v="0"/>
    <n v="0"/>
    <n v="6051907.9572805073"/>
    <n v="4.0273851715659147E-5"/>
    <n v="0"/>
    <m/>
    <x v="0"/>
  </r>
  <r>
    <x v="0"/>
    <x v="0"/>
    <s v="PRIMERA"/>
    <x v="116"/>
    <x v="116"/>
    <x v="1"/>
    <x v="1"/>
    <x v="0"/>
    <x v="0"/>
    <x v="1"/>
    <x v="1"/>
    <n v="65832.5"/>
    <n v="65832.5"/>
    <n v="73924.228375969135"/>
    <n v="73924.228375969135"/>
    <n v="4.9194624783192299E-7"/>
    <n v="961"/>
    <m/>
    <x v="1"/>
  </r>
  <r>
    <x v="0"/>
    <x v="0"/>
    <s v="PRIMERA"/>
    <x v="117"/>
    <x v="117"/>
    <x v="0"/>
    <x v="0"/>
    <x v="0"/>
    <x v="0"/>
    <x v="0"/>
    <x v="0"/>
    <n v="2509153.5127968476"/>
    <n v="0"/>
    <n v="0"/>
    <n v="2509153.5127968476"/>
    <n v="1.6697755025278826E-5"/>
    <n v="0"/>
    <m/>
    <x v="0"/>
  </r>
  <r>
    <x v="0"/>
    <x v="0"/>
    <s v="PRIMERA"/>
    <x v="118"/>
    <x v="118"/>
    <x v="0"/>
    <x v="0"/>
    <x v="0"/>
    <x v="0"/>
    <x v="0"/>
    <x v="0"/>
    <n v="2441898.6622944456"/>
    <n v="0"/>
    <n v="0"/>
    <n v="2441898.6622944456"/>
    <n v="1.6250191728643739E-5"/>
    <n v="0"/>
    <m/>
    <x v="0"/>
  </r>
  <r>
    <x v="0"/>
    <x v="0"/>
    <s v="PRIMERA"/>
    <x v="119"/>
    <x v="119"/>
    <x v="0"/>
    <x v="0"/>
    <x v="0"/>
    <x v="0"/>
    <x v="0"/>
    <x v="0"/>
    <n v="1609096.697818537"/>
    <n v="0"/>
    <n v="0"/>
    <n v="1609096.697818537"/>
    <n v="1.0708114244556554E-5"/>
    <n v="0"/>
    <m/>
    <x v="0"/>
  </r>
  <r>
    <x v="0"/>
    <x v="0"/>
    <s v="PRIMERA"/>
    <x v="120"/>
    <x v="120"/>
    <x v="0"/>
    <x v="0"/>
    <x v="0"/>
    <x v="0"/>
    <x v="0"/>
    <x v="0"/>
    <n v="477865.21274497249"/>
    <n v="0"/>
    <n v="0"/>
    <n v="477865.21274497249"/>
    <n v="3.1800669894541988E-6"/>
    <n v="0"/>
    <m/>
    <x v="0"/>
  </r>
  <r>
    <x v="0"/>
    <x v="0"/>
    <s v="PRIMERA"/>
    <x v="121"/>
    <x v="121"/>
    <x v="0"/>
    <x v="0"/>
    <x v="0"/>
    <x v="0"/>
    <x v="0"/>
    <x v="0"/>
    <n v="3409162.5469992775"/>
    <n v="0"/>
    <n v="0"/>
    <n v="3409162.5469992775"/>
    <n v="2.2687077837536233E-5"/>
    <n v="0"/>
    <m/>
    <x v="0"/>
  </r>
  <r>
    <x v="0"/>
    <x v="0"/>
    <s v="PRIMERA"/>
    <x v="122"/>
    <x v="122"/>
    <x v="0"/>
    <x v="0"/>
    <x v="0"/>
    <x v="0"/>
    <x v="0"/>
    <x v="0"/>
    <n v="2472974.5836340673"/>
    <n v="0"/>
    <n v="0"/>
    <n v="2472974.5836340673"/>
    <n v="1.6456993791198869E-5"/>
    <n v="0"/>
    <m/>
    <x v="0"/>
  </r>
  <r>
    <x v="0"/>
    <x v="0"/>
    <s v="PRIMERA"/>
    <x v="123"/>
    <x v="123"/>
    <x v="0"/>
    <x v="0"/>
    <x v="0"/>
    <x v="0"/>
    <x v="0"/>
    <x v="0"/>
    <n v="1955971.4741486786"/>
    <n v="0"/>
    <n v="0"/>
    <n v="1955971.4741486786"/>
    <n v="1.3016474418642897E-5"/>
    <n v="0"/>
    <m/>
    <x v="0"/>
  </r>
  <r>
    <x v="0"/>
    <x v="0"/>
    <s v="PRIMERA"/>
    <x v="124"/>
    <x v="124"/>
    <x v="0"/>
    <x v="0"/>
    <x v="0"/>
    <x v="0"/>
    <x v="0"/>
    <x v="0"/>
    <n v="4133224.3813159568"/>
    <n v="0"/>
    <n v="0"/>
    <n v="4133224.3813159568"/>
    <n v="2.7505518427525279E-5"/>
    <n v="0"/>
    <m/>
    <x v="0"/>
  </r>
  <r>
    <x v="0"/>
    <x v="0"/>
    <s v="PRIMERA"/>
    <x v="125"/>
    <x v="125"/>
    <x v="0"/>
    <x v="0"/>
    <x v="0"/>
    <x v="0"/>
    <x v="0"/>
    <x v="0"/>
    <n v="745171.62966758804"/>
    <n v="0"/>
    <n v="0"/>
    <n v="745171.62966758804"/>
    <n v="4.9589207119128528E-6"/>
    <n v="0"/>
    <m/>
    <x v="0"/>
  </r>
  <r>
    <x v="0"/>
    <x v="0"/>
    <s v="PRIMERA"/>
    <x v="126"/>
    <x v="126"/>
    <x v="0"/>
    <x v="0"/>
    <x v="0"/>
    <x v="0"/>
    <x v="0"/>
    <x v="0"/>
    <n v="8588467.8119509462"/>
    <n v="0"/>
    <n v="0"/>
    <n v="8588467.8119509462"/>
    <n v="5.7153988719724982E-5"/>
    <n v="0"/>
    <m/>
    <x v="0"/>
  </r>
  <r>
    <x v="0"/>
    <x v="0"/>
    <s v="PRIMERA"/>
    <x v="127"/>
    <x v="127"/>
    <x v="0"/>
    <x v="0"/>
    <x v="0"/>
    <x v="0"/>
    <x v="0"/>
    <x v="0"/>
    <n v="4101011.2618254567"/>
    <n v="0"/>
    <n v="0"/>
    <n v="4101011.2618254567"/>
    <n v="2.7291148611127382E-5"/>
    <n v="0"/>
    <m/>
    <x v="0"/>
  </r>
  <r>
    <x v="0"/>
    <x v="0"/>
    <s v="PRIMERA"/>
    <x v="128"/>
    <x v="128"/>
    <x v="0"/>
    <x v="0"/>
    <x v="0"/>
    <x v="0"/>
    <x v="0"/>
    <x v="0"/>
    <n v="59810227.553333335"/>
    <n v="0"/>
    <n v="0"/>
    <n v="59810227.553333335"/>
    <n v="3.9802129387393948E-4"/>
    <n v="0"/>
    <m/>
    <x v="0"/>
  </r>
  <r>
    <x v="0"/>
    <x v="0"/>
    <s v="PRIMERA"/>
    <x v="129"/>
    <x v="129"/>
    <x v="0"/>
    <x v="0"/>
    <x v="0"/>
    <x v="0"/>
    <x v="0"/>
    <x v="0"/>
    <n v="23218177.433637012"/>
    <n v="0"/>
    <n v="0"/>
    <n v="23218177.433637012"/>
    <n v="1.5451084875559669E-4"/>
    <n v="0"/>
    <m/>
    <x v="0"/>
  </r>
  <r>
    <x v="0"/>
    <x v="0"/>
    <s v="PRIMERA"/>
    <x v="130"/>
    <x v="130"/>
    <x v="0"/>
    <x v="0"/>
    <x v="0"/>
    <x v="0"/>
    <x v="0"/>
    <x v="0"/>
    <n v="4652081.0381137114"/>
    <n v="0"/>
    <n v="0"/>
    <n v="4652081.0381137114"/>
    <n v="3.0958372668709976E-5"/>
    <n v="0"/>
    <m/>
    <x v="0"/>
  </r>
  <r>
    <x v="0"/>
    <x v="0"/>
    <s v="PRIMERA"/>
    <x v="131"/>
    <x v="131"/>
    <x v="0"/>
    <x v="0"/>
    <x v="0"/>
    <x v="0"/>
    <x v="0"/>
    <x v="0"/>
    <n v="9763929.7438876256"/>
    <n v="0"/>
    <n v="0"/>
    <n v="9763929.7438876256"/>
    <n v="6.4976377936214817E-5"/>
    <n v="0"/>
    <m/>
    <x v="0"/>
  </r>
  <r>
    <x v="0"/>
    <x v="0"/>
    <s v="PRIMERA"/>
    <x v="132"/>
    <x v="132"/>
    <x v="0"/>
    <x v="0"/>
    <x v="0"/>
    <x v="0"/>
    <x v="0"/>
    <x v="0"/>
    <n v="7282596.5396404415"/>
    <n v="0"/>
    <n v="0"/>
    <n v="7282596.5396404415"/>
    <n v="4.8463759728799382E-5"/>
    <n v="0"/>
    <m/>
    <x v="0"/>
  </r>
  <r>
    <x v="0"/>
    <x v="0"/>
    <s v="PRIMERA"/>
    <x v="133"/>
    <x v="133"/>
    <x v="0"/>
    <x v="0"/>
    <x v="0"/>
    <x v="0"/>
    <x v="0"/>
    <x v="0"/>
    <n v="4791228.0419800151"/>
    <n v="0"/>
    <n v="0"/>
    <n v="4791228.0419800151"/>
    <n v="3.1884359289780133E-5"/>
    <n v="0"/>
    <m/>
    <x v="0"/>
  </r>
  <r>
    <x v="0"/>
    <x v="0"/>
    <s v="PRIMERA"/>
    <x v="134"/>
    <x v="134"/>
    <x v="0"/>
    <x v="0"/>
    <x v="0"/>
    <x v="0"/>
    <x v="0"/>
    <x v="0"/>
    <n v="6001225.9790405491"/>
    <n v="0"/>
    <n v="0"/>
    <n v="6001225.9790405491"/>
    <n v="3.9936576514069738E-5"/>
    <n v="0"/>
    <m/>
    <x v="0"/>
  </r>
  <r>
    <x v="0"/>
    <x v="0"/>
    <s v="PRIMERA"/>
    <x v="135"/>
    <x v="135"/>
    <x v="0"/>
    <x v="0"/>
    <x v="0"/>
    <x v="0"/>
    <x v="0"/>
    <x v="0"/>
    <n v="3742326.8307511164"/>
    <n v="0"/>
    <n v="0"/>
    <n v="3742326.8307511164"/>
    <n v="2.4904198298635376E-5"/>
    <n v="0"/>
    <m/>
    <x v="0"/>
  </r>
  <r>
    <x v="0"/>
    <x v="0"/>
    <s v="PRIMERA"/>
    <x v="136"/>
    <x v="136"/>
    <x v="0"/>
    <x v="0"/>
    <x v="0"/>
    <x v="0"/>
    <x v="0"/>
    <x v="0"/>
    <n v="7696288.2590379138"/>
    <n v="0"/>
    <n v="0"/>
    <n v="7696288.2590379138"/>
    <n v="5.1216769041005884E-5"/>
    <n v="0"/>
    <m/>
    <x v="0"/>
  </r>
  <r>
    <x v="0"/>
    <x v="0"/>
    <s v="PRIMERA"/>
    <x v="137"/>
    <x v="137"/>
    <x v="0"/>
    <x v="0"/>
    <x v="0"/>
    <x v="0"/>
    <x v="0"/>
    <x v="0"/>
    <n v="8842830.8082361761"/>
    <n v="0"/>
    <n v="0"/>
    <n v="8842830.8082361761"/>
    <n v="5.8846707390705141E-5"/>
    <n v="0"/>
    <m/>
    <x v="0"/>
  </r>
  <r>
    <x v="0"/>
    <x v="0"/>
    <s v="PRIMERA"/>
    <x v="138"/>
    <x v="138"/>
    <x v="0"/>
    <x v="0"/>
    <x v="0"/>
    <x v="0"/>
    <x v="0"/>
    <x v="0"/>
    <n v="196165.31908465471"/>
    <n v="0"/>
    <n v="0"/>
    <n v="196165.31908465471"/>
    <n v="1.3054284745137545E-6"/>
    <n v="0"/>
    <m/>
    <x v="0"/>
  </r>
  <r>
    <x v="0"/>
    <x v="0"/>
    <s v="PRIMERA"/>
    <x v="139"/>
    <x v="139"/>
    <x v="0"/>
    <x v="0"/>
    <x v="0"/>
    <x v="0"/>
    <x v="0"/>
    <x v="0"/>
    <n v="10731549.380666666"/>
    <n v="0"/>
    <n v="0"/>
    <n v="10731549.380666666"/>
    <n v="7.1415631481358042E-5"/>
    <n v="0"/>
    <m/>
    <x v="0"/>
  </r>
  <r>
    <x v="0"/>
    <x v="0"/>
    <s v="PRIMERA"/>
    <x v="140"/>
    <x v="140"/>
    <x v="0"/>
    <x v="0"/>
    <x v="0"/>
    <x v="0"/>
    <x v="0"/>
    <x v="0"/>
    <n v="11853592.567202898"/>
    <n v="0"/>
    <n v="0"/>
    <n v="11853592.567202898"/>
    <n v="7.8882533032423939E-5"/>
    <n v="0"/>
    <m/>
    <x v="0"/>
  </r>
  <r>
    <x v="0"/>
    <x v="0"/>
    <s v="PRIMERA"/>
    <x v="141"/>
    <x v="141"/>
    <x v="0"/>
    <x v="0"/>
    <x v="0"/>
    <x v="0"/>
    <x v="0"/>
    <x v="0"/>
    <n v="8447634.0587328672"/>
    <n v="0"/>
    <n v="0"/>
    <n v="8447634.0587328672"/>
    <n v="5.6216777226473297E-5"/>
    <n v="0"/>
    <m/>
    <x v="0"/>
  </r>
  <r>
    <x v="0"/>
    <x v="0"/>
    <s v="PRIMERA"/>
    <x v="142"/>
    <x v="142"/>
    <x v="0"/>
    <x v="0"/>
    <x v="0"/>
    <x v="0"/>
    <x v="0"/>
    <x v="0"/>
    <n v="23247672.24242812"/>
    <n v="0"/>
    <n v="0"/>
    <n v="23247672.24242812"/>
    <n v="1.5470712893104213E-4"/>
    <n v="0"/>
    <m/>
    <x v="0"/>
  </r>
  <r>
    <x v="0"/>
    <x v="0"/>
    <s v="PRIMERA"/>
    <x v="143"/>
    <x v="143"/>
    <x v="0"/>
    <x v="0"/>
    <x v="0"/>
    <x v="0"/>
    <x v="0"/>
    <x v="0"/>
    <n v="7608838.9737493861"/>
    <n v="0"/>
    <n v="0"/>
    <n v="7608838.9737493861"/>
    <n v="5.0634817105647443E-5"/>
    <n v="0"/>
    <m/>
    <x v="0"/>
  </r>
  <r>
    <x v="0"/>
    <x v="0"/>
    <s v="PRIMERA"/>
    <x v="144"/>
    <x v="144"/>
    <x v="0"/>
    <x v="0"/>
    <x v="0"/>
    <x v="0"/>
    <x v="0"/>
    <x v="0"/>
    <n v="9949184.6159774307"/>
    <n v="0"/>
    <n v="0"/>
    <n v="9949184.6159774307"/>
    <n v="6.6209200262795742E-5"/>
    <n v="0"/>
    <m/>
    <x v="0"/>
  </r>
  <r>
    <x v="0"/>
    <x v="0"/>
    <s v="PRIMERA"/>
    <x v="145"/>
    <x v="145"/>
    <x v="0"/>
    <x v="0"/>
    <x v="0"/>
    <x v="0"/>
    <x v="0"/>
    <x v="0"/>
    <n v="5092173.8149353974"/>
    <n v="0"/>
    <n v="0"/>
    <n v="5092173.8149353974"/>
    <n v="3.388707405676179E-5"/>
    <n v="0"/>
    <m/>
    <x v="0"/>
  </r>
  <r>
    <x v="0"/>
    <x v="0"/>
    <s v="PRIMERA"/>
    <x v="146"/>
    <x v="146"/>
    <x v="0"/>
    <x v="0"/>
    <x v="0"/>
    <x v="0"/>
    <x v="0"/>
    <x v="0"/>
    <n v="931383.3366782635"/>
    <n v="0"/>
    <n v="0"/>
    <n v="931383.3366782635"/>
    <n v="6.1981105225982219E-6"/>
    <n v="0"/>
    <m/>
    <x v="0"/>
  </r>
  <r>
    <x v="0"/>
    <x v="0"/>
    <s v="PRIMERA"/>
    <x v="147"/>
    <x v="147"/>
    <x v="0"/>
    <x v="0"/>
    <x v="0"/>
    <x v="0"/>
    <x v="0"/>
    <x v="0"/>
    <n v="7092441.6981117781"/>
    <n v="0"/>
    <n v="0"/>
    <n v="7092441.6981117781"/>
    <n v="4.7198329397604886E-5"/>
    <n v="0"/>
    <m/>
    <x v="0"/>
  </r>
  <r>
    <x v="0"/>
    <x v="0"/>
    <s v="PRIMERA"/>
    <x v="148"/>
    <x v="148"/>
    <x v="0"/>
    <x v="0"/>
    <x v="0"/>
    <x v="0"/>
    <x v="0"/>
    <x v="0"/>
    <n v="482594.04632141424"/>
    <n v="0"/>
    <n v="0"/>
    <n v="482594.04632141424"/>
    <n v="3.2115361300277158E-6"/>
    <n v="0"/>
    <m/>
    <x v="0"/>
  </r>
  <r>
    <x v="0"/>
    <x v="0"/>
    <s v="PRIMERA"/>
    <x v="149"/>
    <x v="149"/>
    <x v="0"/>
    <x v="0"/>
    <x v="0"/>
    <x v="0"/>
    <x v="0"/>
    <x v="0"/>
    <n v="5068298.2722193329"/>
    <n v="0"/>
    <n v="0"/>
    <n v="5068298.2722193329"/>
    <n v="3.3728188615382779E-5"/>
    <n v="0"/>
    <m/>
    <x v="0"/>
  </r>
  <r>
    <x v="0"/>
    <x v="0"/>
    <s v="PRIMERA"/>
    <x v="150"/>
    <x v="150"/>
    <x v="0"/>
    <x v="0"/>
    <x v="0"/>
    <x v="0"/>
    <x v="0"/>
    <x v="0"/>
    <n v="1382146.9877018151"/>
    <n v="0"/>
    <n v="0"/>
    <n v="1382146.9877018151"/>
    <n v="9.1978237648150351E-6"/>
    <n v="0"/>
    <m/>
    <x v="0"/>
  </r>
  <r>
    <x v="0"/>
    <x v="0"/>
    <s v="PRIMERA"/>
    <x v="151"/>
    <x v="151"/>
    <x v="0"/>
    <x v="0"/>
    <x v="0"/>
    <x v="0"/>
    <x v="0"/>
    <x v="0"/>
    <n v="6871248.3108454971"/>
    <n v="0"/>
    <n v="0"/>
    <n v="6871248.3108454971"/>
    <n v="4.5726345728631571E-5"/>
    <n v="0"/>
    <m/>
    <x v="0"/>
  </r>
  <r>
    <x v="0"/>
    <x v="0"/>
    <s v="PRIMERA"/>
    <x v="152"/>
    <x v="152"/>
    <x v="0"/>
    <x v="0"/>
    <x v="0"/>
    <x v="0"/>
    <x v="0"/>
    <x v="0"/>
    <n v="805034.62689520838"/>
    <n v="0"/>
    <n v="0"/>
    <n v="805034.62689520838"/>
    <n v="5.3572931740551007E-6"/>
    <n v="0"/>
    <m/>
    <x v="0"/>
  </r>
  <r>
    <x v="0"/>
    <x v="0"/>
    <s v="PRIMERA"/>
    <x v="153"/>
    <x v="153"/>
    <x v="2"/>
    <x v="1"/>
    <x v="0"/>
    <x v="0"/>
    <x v="0"/>
    <x v="0"/>
    <n v="4924.2687334429229"/>
    <n v="0"/>
    <n v="0"/>
    <n v="4924.2687334429229"/>
    <n v="3.2769710011890855E-8"/>
    <n v="0"/>
    <m/>
    <x v="2"/>
  </r>
  <r>
    <x v="0"/>
    <x v="0"/>
    <s v="PRIMERA"/>
    <x v="154"/>
    <x v="154"/>
    <x v="0"/>
    <x v="0"/>
    <x v="0"/>
    <x v="0"/>
    <x v="0"/>
    <x v="0"/>
    <n v="8884543.4232306983"/>
    <n v="0"/>
    <n v="0"/>
    <n v="8884543.4232306983"/>
    <n v="5.9124293844897787E-5"/>
    <n v="0"/>
    <m/>
    <x v="0"/>
  </r>
  <r>
    <x v="0"/>
    <x v="0"/>
    <s v="PRIMERA"/>
    <x v="155"/>
    <x v="155"/>
    <x v="0"/>
    <x v="0"/>
    <x v="0"/>
    <x v="0"/>
    <x v="0"/>
    <x v="0"/>
    <n v="26162500"/>
    <n v="0"/>
    <n v="0"/>
    <n v="26162500"/>
    <n v="1.7410453908892699E-4"/>
    <n v="0"/>
    <m/>
    <x v="0"/>
  </r>
  <r>
    <x v="0"/>
    <x v="0"/>
    <s v="PRIMERA"/>
    <x v="156"/>
    <x v="156"/>
    <x v="2"/>
    <x v="1"/>
    <x v="0"/>
    <x v="0"/>
    <x v="0"/>
    <x v="0"/>
    <n v="1475371.5488448825"/>
    <n v="0"/>
    <n v="0"/>
    <n v="1475371.5488448825"/>
    <n v="9.8182086381865121E-6"/>
    <n v="0"/>
    <m/>
    <x v="1"/>
  </r>
  <r>
    <x v="0"/>
    <x v="0"/>
    <s v="PRIMERA"/>
    <x v="157"/>
    <x v="157"/>
    <x v="0"/>
    <x v="0"/>
    <x v="0"/>
    <x v="0"/>
    <x v="0"/>
    <x v="0"/>
    <n v="10268287.986935329"/>
    <n v="0"/>
    <n v="0"/>
    <n v="10268287.986935329"/>
    <n v="6.8332749056769867E-5"/>
    <n v="0"/>
    <m/>
    <x v="0"/>
  </r>
  <r>
    <x v="0"/>
    <x v="0"/>
    <s v="PRIMERA"/>
    <x v="158"/>
    <x v="158"/>
    <x v="0"/>
    <x v="0"/>
    <x v="0"/>
    <x v="0"/>
    <x v="0"/>
    <x v="0"/>
    <n v="3967890.46"/>
    <n v="0"/>
    <n v="0"/>
    <n v="3967890.46"/>
    <n v="2.6405264775677039E-5"/>
    <n v="0"/>
    <m/>
    <x v="0"/>
  </r>
  <r>
    <x v="0"/>
    <x v="0"/>
    <s v="PRIMERA"/>
    <x v="159"/>
    <x v="159"/>
    <x v="0"/>
    <x v="0"/>
    <x v="0"/>
    <x v="0"/>
    <x v="0"/>
    <x v="0"/>
    <n v="3469694.4762116633"/>
    <n v="0"/>
    <n v="0"/>
    <n v="3469694.4762116633"/>
    <n v="2.3089901865656098E-5"/>
    <n v="0"/>
    <m/>
    <x v="0"/>
  </r>
  <r>
    <x v="0"/>
    <x v="0"/>
    <s v="PRIMERA"/>
    <x v="160"/>
    <x v="160"/>
    <x v="0"/>
    <x v="0"/>
    <x v="0"/>
    <x v="0"/>
    <x v="0"/>
    <x v="0"/>
    <n v="5346215.0795478253"/>
    <n v="0"/>
    <n v="0"/>
    <n v="5346215.0795478253"/>
    <n v="3.5577651688292226E-5"/>
    <n v="0"/>
    <m/>
    <x v="0"/>
  </r>
  <r>
    <x v="0"/>
    <x v="0"/>
    <s v="PRIMERA"/>
    <x v="161"/>
    <x v="161"/>
    <x v="0"/>
    <x v="0"/>
    <x v="0"/>
    <x v="0"/>
    <x v="0"/>
    <x v="0"/>
    <n v="749103.88020082167"/>
    <n v="0"/>
    <n v="0"/>
    <n v="749103.88020082167"/>
    <n v="4.9850888023732762E-6"/>
    <n v="0"/>
    <m/>
    <x v="0"/>
  </r>
  <r>
    <x v="0"/>
    <x v="0"/>
    <s v="PRIMERA"/>
    <x v="162"/>
    <x v="162"/>
    <x v="0"/>
    <x v="0"/>
    <x v="0"/>
    <x v="0"/>
    <x v="0"/>
    <x v="0"/>
    <n v="9546202.8835374396"/>
    <n v="0"/>
    <n v="0"/>
    <n v="9546202.8835374396"/>
    <n v="6.3527463089829792E-5"/>
    <n v="0"/>
    <m/>
    <x v="0"/>
  </r>
  <r>
    <x v="0"/>
    <x v="0"/>
    <s v="PRIMERA"/>
    <x v="163"/>
    <x v="163"/>
    <x v="0"/>
    <x v="0"/>
    <x v="0"/>
    <x v="0"/>
    <x v="0"/>
    <x v="0"/>
    <n v="602234.19928103592"/>
    <n v="0"/>
    <n v="0"/>
    <n v="602234.19928103592"/>
    <n v="4.0077098017931685E-6"/>
    <n v="0"/>
    <m/>
    <x v="0"/>
  </r>
  <r>
    <x v="0"/>
    <x v="0"/>
    <s v="PRIMERA"/>
    <x v="164"/>
    <x v="164"/>
    <x v="0"/>
    <x v="0"/>
    <x v="0"/>
    <x v="0"/>
    <x v="0"/>
    <x v="0"/>
    <n v="203162.23351000319"/>
    <n v="0"/>
    <n v="0"/>
    <n v="203162.23351000319"/>
    <n v="1.3519910950993241E-6"/>
    <n v="0"/>
    <m/>
    <x v="0"/>
  </r>
  <r>
    <x v="0"/>
    <x v="0"/>
    <s v="PRIMERA"/>
    <x v="165"/>
    <x v="165"/>
    <x v="0"/>
    <x v="0"/>
    <x v="0"/>
    <x v="0"/>
    <x v="0"/>
    <x v="0"/>
    <n v="2115375.4239723161"/>
    <n v="0"/>
    <n v="0"/>
    <n v="2115375.4239723161"/>
    <n v="1.4077265673798132E-5"/>
    <n v="0"/>
    <m/>
    <x v="0"/>
  </r>
  <r>
    <x v="0"/>
    <x v="0"/>
    <s v="PRIMERA"/>
    <x v="166"/>
    <x v="166"/>
    <x v="0"/>
    <x v="0"/>
    <x v="0"/>
    <x v="0"/>
    <x v="0"/>
    <x v="0"/>
    <n v="2544375.4966759407"/>
    <n v="0"/>
    <n v="0"/>
    <n v="2544375.4966759407"/>
    <n v="1.6932148040818895E-5"/>
    <n v="0"/>
    <m/>
    <x v="0"/>
  </r>
  <r>
    <x v="0"/>
    <x v="0"/>
    <s v="PRIMERA"/>
    <x v="167"/>
    <x v="167"/>
    <x v="0"/>
    <x v="0"/>
    <x v="0"/>
    <x v="0"/>
    <x v="0"/>
    <x v="0"/>
    <n v="2367067.3417242058"/>
    <n v="0"/>
    <n v="0"/>
    <n v="2367067.3417242058"/>
    <n v="1.5752209021436963E-5"/>
    <n v="0"/>
    <m/>
    <x v="0"/>
  </r>
  <r>
    <x v="0"/>
    <x v="0"/>
    <s v="PRIMERA"/>
    <x v="168"/>
    <x v="168"/>
    <x v="0"/>
    <x v="0"/>
    <x v="0"/>
    <x v="0"/>
    <x v="0"/>
    <x v="0"/>
    <n v="7038391.5060252761"/>
    <n v="0"/>
    <n v="0"/>
    <n v="7038391.5060252761"/>
    <n v="4.6838639620982299E-5"/>
    <n v="0"/>
    <m/>
    <x v="0"/>
  </r>
  <r>
    <x v="0"/>
    <x v="0"/>
    <s v="PRIMERA"/>
    <x v="169"/>
    <x v="169"/>
    <x v="2"/>
    <x v="1"/>
    <x v="0"/>
    <x v="0"/>
    <x v="0"/>
    <x v="0"/>
    <n v="1817645.9342374322"/>
    <n v="0"/>
    <n v="0"/>
    <n v="1817645.9342374322"/>
    <n v="1.2095954423593703E-5"/>
    <n v="0"/>
    <m/>
    <x v="1"/>
  </r>
  <r>
    <x v="0"/>
    <x v="0"/>
    <s v="PRIMERA"/>
    <x v="170"/>
    <x v="170"/>
    <x v="0"/>
    <x v="0"/>
    <x v="0"/>
    <x v="0"/>
    <x v="0"/>
    <x v="0"/>
    <n v="2229661.5898420592"/>
    <n v="0"/>
    <n v="0"/>
    <n v="2229661.5898420592"/>
    <n v="1.483780997319583E-5"/>
    <n v="0"/>
    <m/>
    <x v="0"/>
  </r>
  <r>
    <x v="0"/>
    <x v="0"/>
    <s v="PRIMERA"/>
    <x v="171"/>
    <x v="171"/>
    <x v="0"/>
    <x v="0"/>
    <x v="0"/>
    <x v="0"/>
    <x v="0"/>
    <x v="0"/>
    <n v="18681769.893201269"/>
    <n v="0"/>
    <n v="0"/>
    <n v="18681769.893201269"/>
    <n v="1.2432225271366269E-4"/>
    <n v="0"/>
    <m/>
    <x v="0"/>
  </r>
  <r>
    <x v="0"/>
    <x v="0"/>
    <s v="PRIMERA"/>
    <x v="172"/>
    <x v="172"/>
    <x v="0"/>
    <x v="0"/>
    <x v="0"/>
    <x v="0"/>
    <x v="0"/>
    <x v="0"/>
    <n v="1836558.4637498707"/>
    <n v="0"/>
    <n v="0"/>
    <n v="1836558.4637498707"/>
    <n v="1.2221812320727724E-5"/>
    <n v="0"/>
    <m/>
    <x v="0"/>
  </r>
  <r>
    <x v="0"/>
    <x v="0"/>
    <s v="PRIMERA"/>
    <x v="173"/>
    <x v="173"/>
    <x v="0"/>
    <x v="0"/>
    <x v="0"/>
    <x v="0"/>
    <x v="0"/>
    <x v="0"/>
    <n v="169088.89221134692"/>
    <n v="0"/>
    <n v="0"/>
    <n v="169088.89221134692"/>
    <n v="1.1252419930631175E-6"/>
    <n v="0"/>
    <m/>
    <x v="0"/>
  </r>
  <r>
    <x v="0"/>
    <x v="0"/>
    <s v="PRIMERA"/>
    <x v="174"/>
    <x v="174"/>
    <x v="0"/>
    <x v="0"/>
    <x v="0"/>
    <x v="0"/>
    <x v="0"/>
    <x v="0"/>
    <n v="16815719.442926418"/>
    <n v="0"/>
    <n v="0"/>
    <n v="16815719.442926418"/>
    <n v="1.1190417899892642E-4"/>
    <n v="0"/>
    <m/>
    <x v="0"/>
  </r>
  <r>
    <x v="0"/>
    <x v="0"/>
    <s v="PRIMERA"/>
    <x v="175"/>
    <x v="175"/>
    <x v="0"/>
    <x v="0"/>
    <x v="0"/>
    <x v="0"/>
    <x v="0"/>
    <x v="0"/>
    <n v="1754481.2002307724"/>
    <n v="0"/>
    <n v="0"/>
    <n v="1754481.2002307724"/>
    <n v="1.1675609773774145E-5"/>
    <n v="0"/>
    <m/>
    <x v="0"/>
  </r>
  <r>
    <x v="0"/>
    <x v="0"/>
    <s v="PRIMERA"/>
    <x v="176"/>
    <x v="176"/>
    <x v="0"/>
    <x v="0"/>
    <x v="0"/>
    <x v="0"/>
    <x v="0"/>
    <x v="0"/>
    <n v="5078309.0274600741"/>
    <n v="0"/>
    <n v="0"/>
    <n v="5078309.0274600741"/>
    <n v="3.3794807551918716E-5"/>
    <n v="0"/>
    <m/>
    <x v="0"/>
  </r>
  <r>
    <x v="0"/>
    <x v="0"/>
    <s v="PRIMERA"/>
    <x v="177"/>
    <x v="177"/>
    <x v="2"/>
    <x v="1"/>
    <x v="0"/>
    <x v="0"/>
    <x v="0"/>
    <x v="0"/>
    <n v="9632809.1031797901"/>
    <n v="0"/>
    <n v="0"/>
    <n v="9632809.1031797901"/>
    <n v="6.4103804645608694E-5"/>
    <n v="0"/>
    <m/>
    <x v="1"/>
  </r>
  <r>
    <x v="0"/>
    <x v="0"/>
    <s v="PRIMERA"/>
    <x v="178"/>
    <x v="178"/>
    <x v="0"/>
    <x v="0"/>
    <x v="0"/>
    <x v="0"/>
    <x v="0"/>
    <x v="0"/>
    <n v="3761429.5895546386"/>
    <n v="0"/>
    <n v="0"/>
    <n v="3761429.5895546386"/>
    <n v="2.5031322121542752E-5"/>
    <n v="0"/>
    <m/>
    <x v="0"/>
  </r>
  <r>
    <x v="0"/>
    <x v="0"/>
    <s v="PRIMERA"/>
    <x v="179"/>
    <x v="179"/>
    <x v="0"/>
    <x v="0"/>
    <x v="0"/>
    <x v="0"/>
    <x v="0"/>
    <x v="0"/>
    <n v="6123022.520041801"/>
    <n v="0"/>
    <n v="0"/>
    <n v="6123022.520041801"/>
    <n v="4.0747100379665478E-5"/>
    <n v="0"/>
    <m/>
    <x v="0"/>
  </r>
  <r>
    <x v="0"/>
    <x v="0"/>
    <s v="PRIMERA"/>
    <x v="180"/>
    <x v="180"/>
    <x v="0"/>
    <x v="0"/>
    <x v="0"/>
    <x v="0"/>
    <x v="0"/>
    <x v="0"/>
    <n v="839080.9858061173"/>
    <n v="0"/>
    <n v="0"/>
    <n v="839080.9858061173"/>
    <n v="5.5838627154154438E-6"/>
    <n v="0"/>
    <m/>
    <x v="0"/>
  </r>
  <r>
    <x v="0"/>
    <x v="0"/>
    <s v="PRIMERA"/>
    <x v="181"/>
    <x v="181"/>
    <x v="0"/>
    <x v="0"/>
    <x v="0"/>
    <x v="0"/>
    <x v="0"/>
    <x v="0"/>
    <n v="106013.11577053701"/>
    <n v="0"/>
    <n v="0"/>
    <n v="106013.11577053701"/>
    <n v="7.0548933238835752E-7"/>
    <n v="0"/>
    <m/>
    <x v="0"/>
  </r>
  <r>
    <x v="0"/>
    <x v="0"/>
    <s v="PRIMERA"/>
    <x v="182"/>
    <x v="182"/>
    <x v="0"/>
    <x v="0"/>
    <x v="0"/>
    <x v="0"/>
    <x v="0"/>
    <x v="0"/>
    <n v="630609.48162212514"/>
    <n v="0"/>
    <n v="0"/>
    <n v="630609.48162212514"/>
    <n v="4.1965398239054864E-6"/>
    <n v="0"/>
    <m/>
    <x v="0"/>
  </r>
  <r>
    <x v="0"/>
    <x v="0"/>
    <s v="PRIMERA"/>
    <x v="183"/>
    <x v="183"/>
    <x v="0"/>
    <x v="0"/>
    <x v="0"/>
    <x v="0"/>
    <x v="0"/>
    <x v="0"/>
    <n v="447249.07114258839"/>
    <n v="0"/>
    <n v="0"/>
    <n v="447249.07114258839"/>
    <n v="2.9763246398177192E-6"/>
    <n v="0"/>
    <m/>
    <x v="0"/>
  </r>
  <r>
    <x v="0"/>
    <x v="0"/>
    <s v="PRIMERA"/>
    <x v="184"/>
    <x v="184"/>
    <x v="0"/>
    <x v="0"/>
    <x v="0"/>
    <x v="0"/>
    <x v="0"/>
    <x v="0"/>
    <n v="16749657.053763554"/>
    <n v="0"/>
    <n v="0"/>
    <n v="16749657.053763554"/>
    <n v="1.1146455121808308E-4"/>
    <n v="0"/>
    <m/>
    <x v="0"/>
  </r>
  <r>
    <x v="0"/>
    <x v="0"/>
    <s v="PRIMERA"/>
    <x v="185"/>
    <x v="185"/>
    <x v="0"/>
    <x v="0"/>
    <x v="0"/>
    <x v="0"/>
    <x v="0"/>
    <x v="0"/>
    <n v="1055610.5111014396"/>
    <n v="0"/>
    <n v="0"/>
    <n v="1055610.5111014396"/>
    <n v="7.0248096127183108E-6"/>
    <n v="0"/>
    <m/>
    <x v="0"/>
  </r>
  <r>
    <x v="0"/>
    <x v="0"/>
    <s v="PRIMERA"/>
    <x v="186"/>
    <x v="186"/>
    <x v="0"/>
    <x v="0"/>
    <x v="0"/>
    <x v="0"/>
    <x v="0"/>
    <x v="0"/>
    <n v="201586.58000000002"/>
    <n v="0"/>
    <n v="0"/>
    <n v="201586.58000000002"/>
    <n v="1.3415055364515284E-6"/>
    <n v="0"/>
    <m/>
    <x v="0"/>
  </r>
  <r>
    <x v="0"/>
    <x v="0"/>
    <s v="PRIMERA"/>
    <x v="187"/>
    <x v="187"/>
    <x v="0"/>
    <x v="0"/>
    <x v="0"/>
    <x v="0"/>
    <x v="0"/>
    <x v="0"/>
    <n v="2531364.4059840739"/>
    <n v="0"/>
    <n v="0"/>
    <n v="2531364.4059840739"/>
    <n v="1.6845562662970766E-5"/>
    <n v="0"/>
    <m/>
    <x v="0"/>
  </r>
  <r>
    <x v="0"/>
    <x v="0"/>
    <s v="PRIMERA"/>
    <x v="188"/>
    <x v="188"/>
    <x v="2"/>
    <x v="1"/>
    <x v="0"/>
    <x v="0"/>
    <x v="0"/>
    <x v="0"/>
    <n v="11713899.258114193"/>
    <n v="0"/>
    <n v="0"/>
    <n v="11713899.258114193"/>
    <n v="7.7952910894146029E-5"/>
    <n v="0"/>
    <m/>
    <x v="1"/>
  </r>
  <r>
    <x v="0"/>
    <x v="0"/>
    <s v="PRIMERA"/>
    <x v="189"/>
    <x v="189"/>
    <x v="0"/>
    <x v="0"/>
    <x v="0"/>
    <x v="0"/>
    <x v="0"/>
    <x v="0"/>
    <n v="280091.87212523073"/>
    <n v="0"/>
    <n v="0"/>
    <n v="280091.87212523073"/>
    <n v="1.8639375556203718E-6"/>
    <n v="0"/>
    <m/>
    <x v="0"/>
  </r>
  <r>
    <x v="0"/>
    <x v="0"/>
    <s v="PRIMERA"/>
    <x v="190"/>
    <x v="190"/>
    <x v="0"/>
    <x v="0"/>
    <x v="0"/>
    <x v="0"/>
    <x v="0"/>
    <x v="0"/>
    <n v="4744033.0072303303"/>
    <n v="0"/>
    <n v="0"/>
    <n v="4744033.0072303303"/>
    <n v="3.1570288777696814E-5"/>
    <n v="0"/>
    <m/>
    <x v="0"/>
  </r>
  <r>
    <x v="0"/>
    <x v="0"/>
    <s v="PRIMERA"/>
    <x v="191"/>
    <x v="191"/>
    <x v="0"/>
    <x v="0"/>
    <x v="0"/>
    <x v="0"/>
    <x v="0"/>
    <x v="0"/>
    <n v="8294016.4178281371"/>
    <n v="0"/>
    <n v="0"/>
    <n v="8294016.4178281371"/>
    <n v="5.519449233146531E-5"/>
    <n v="0"/>
    <m/>
    <x v="0"/>
  </r>
  <r>
    <x v="0"/>
    <x v="0"/>
    <s v="PRIMERA"/>
    <x v="192"/>
    <x v="192"/>
    <x v="0"/>
    <x v="0"/>
    <x v="0"/>
    <x v="0"/>
    <x v="0"/>
    <x v="0"/>
    <n v="6550950.1849417053"/>
    <n v="0"/>
    <n v="0"/>
    <n v="6550950.1849417053"/>
    <n v="4.3594846155520179E-5"/>
    <n v="0"/>
    <m/>
    <x v="0"/>
  </r>
  <r>
    <x v="0"/>
    <x v="0"/>
    <s v="PRIMERA"/>
    <x v="193"/>
    <x v="193"/>
    <x v="0"/>
    <x v="0"/>
    <x v="0"/>
    <x v="0"/>
    <x v="0"/>
    <x v="0"/>
    <n v="1532571.079633092"/>
    <n v="0"/>
    <n v="0"/>
    <n v="1532571.079633092"/>
    <n v="1.0198856433465407E-5"/>
    <n v="0"/>
    <m/>
    <x v="0"/>
  </r>
  <r>
    <x v="0"/>
    <x v="0"/>
    <s v="PRIMERA"/>
    <x v="194"/>
    <x v="194"/>
    <x v="0"/>
    <x v="0"/>
    <x v="0"/>
    <x v="0"/>
    <x v="0"/>
    <x v="0"/>
    <n v="101960.69430506816"/>
    <n v="0"/>
    <n v="0"/>
    <n v="101960.69430506816"/>
    <n v="6.7852153606004302E-7"/>
    <n v="0"/>
    <m/>
    <x v="0"/>
  </r>
  <r>
    <x v="0"/>
    <x v="0"/>
    <s v="PRIMERA"/>
    <x v="195"/>
    <x v="195"/>
    <x v="0"/>
    <x v="0"/>
    <x v="0"/>
    <x v="0"/>
    <x v="0"/>
    <x v="0"/>
    <n v="4191324.8002138743"/>
    <n v="0"/>
    <n v="0"/>
    <n v="4191324.8002138743"/>
    <n v="2.7892161395632132E-5"/>
    <n v="0"/>
    <m/>
    <x v="0"/>
  </r>
  <r>
    <x v="0"/>
    <x v="0"/>
    <s v="PRIMERA"/>
    <x v="196"/>
    <x v="196"/>
    <x v="0"/>
    <x v="0"/>
    <x v="0"/>
    <x v="0"/>
    <x v="0"/>
    <x v="0"/>
    <n v="5189791.1545414189"/>
    <n v="0"/>
    <n v="0"/>
    <n v="5189791.1545414189"/>
    <n v="3.4536691712536034E-5"/>
    <n v="0"/>
    <m/>
    <x v="0"/>
  </r>
  <r>
    <x v="0"/>
    <x v="0"/>
    <s v="PRIMERA"/>
    <x v="197"/>
    <x v="197"/>
    <x v="0"/>
    <x v="0"/>
    <x v="0"/>
    <x v="0"/>
    <x v="0"/>
    <x v="0"/>
    <n v="2349159.8374582338"/>
    <n v="0"/>
    <n v="0"/>
    <n v="2349159.8374582338"/>
    <n v="1.563303930231761E-5"/>
    <n v="0"/>
    <m/>
    <x v="0"/>
  </r>
  <r>
    <x v="0"/>
    <x v="0"/>
    <s v="PRIMERA"/>
    <x v="198"/>
    <x v="198"/>
    <x v="0"/>
    <x v="0"/>
    <x v="0"/>
    <x v="0"/>
    <x v="0"/>
    <x v="0"/>
    <n v="3421799.1437064349"/>
    <n v="0"/>
    <n v="0"/>
    <n v="3421799.1437064349"/>
    <n v="2.2771171056661019E-5"/>
    <n v="0"/>
    <m/>
    <x v="0"/>
  </r>
  <r>
    <x v="0"/>
    <x v="0"/>
    <s v="PRIMERA"/>
    <x v="199"/>
    <x v="199"/>
    <x v="0"/>
    <x v="0"/>
    <x v="0"/>
    <x v="0"/>
    <x v="0"/>
    <x v="0"/>
    <n v="2363988.9793122904"/>
    <n v="0"/>
    <n v="0"/>
    <n v="2363988.9793122904"/>
    <n v="1.5731723331274508E-5"/>
    <n v="0"/>
    <m/>
    <x v="0"/>
  </r>
  <r>
    <x v="0"/>
    <x v="0"/>
    <s v="PRIMERA"/>
    <x v="200"/>
    <x v="200"/>
    <x v="0"/>
    <x v="0"/>
    <x v="0"/>
    <x v="0"/>
    <x v="0"/>
    <x v="0"/>
    <n v="1694044.2855935704"/>
    <n v="0"/>
    <n v="0"/>
    <n v="1694044.2855935704"/>
    <n v="1.127341804259911E-5"/>
    <n v="0"/>
    <m/>
    <x v="0"/>
  </r>
  <r>
    <x v="0"/>
    <x v="0"/>
    <s v="PRIMERA"/>
    <x v="201"/>
    <x v="201"/>
    <x v="0"/>
    <x v="0"/>
    <x v="0"/>
    <x v="0"/>
    <x v="0"/>
    <x v="0"/>
    <n v="2671479.0382619207"/>
    <n v="0"/>
    <n v="0"/>
    <n v="2671479.0382619207"/>
    <n v="1.7777988595979807E-5"/>
    <n v="0"/>
    <m/>
    <x v="0"/>
  </r>
  <r>
    <x v="0"/>
    <x v="0"/>
    <s v="PRIMERA"/>
    <x v="202"/>
    <x v="202"/>
    <x v="0"/>
    <x v="0"/>
    <x v="0"/>
    <x v="0"/>
    <x v="0"/>
    <x v="0"/>
    <n v="6519149.5706814686"/>
    <n v="0"/>
    <n v="0"/>
    <n v="6519149.5706814686"/>
    <n v="4.3383221452662145E-5"/>
    <n v="0"/>
    <m/>
    <x v="0"/>
  </r>
  <r>
    <x v="0"/>
    <x v="0"/>
    <s v="PRIMERA"/>
    <x v="203"/>
    <x v="203"/>
    <x v="0"/>
    <x v="0"/>
    <x v="0"/>
    <x v="0"/>
    <x v="0"/>
    <x v="0"/>
    <n v="965749.71264187153"/>
    <n v="0"/>
    <n v="0"/>
    <n v="965749.71264187153"/>
    <n v="6.4268096930636117E-6"/>
    <n v="0"/>
    <m/>
    <x v="0"/>
  </r>
  <r>
    <x v="0"/>
    <x v="0"/>
    <s v="PRIMERA"/>
    <x v="204"/>
    <x v="204"/>
    <x v="0"/>
    <x v="0"/>
    <x v="0"/>
    <x v="0"/>
    <x v="0"/>
    <x v="0"/>
    <n v="4332482.9569723429"/>
    <n v="0"/>
    <n v="0"/>
    <n v="4332482.9569723429"/>
    <n v="2.8831531708907838E-5"/>
    <n v="0"/>
    <m/>
    <x v="0"/>
  </r>
  <r>
    <x v="0"/>
    <x v="0"/>
    <s v="PRIMERA"/>
    <x v="205"/>
    <x v="205"/>
    <x v="0"/>
    <x v="0"/>
    <x v="0"/>
    <x v="0"/>
    <x v="0"/>
    <x v="0"/>
    <n v="4205114.2140753008"/>
    <n v="0"/>
    <n v="0"/>
    <n v="4205114.2140753008"/>
    <n v="2.7983926308948907E-5"/>
    <n v="0"/>
    <m/>
    <x v="0"/>
  </r>
  <r>
    <x v="0"/>
    <x v="0"/>
    <s v="PRIMERA"/>
    <x v="206"/>
    <x v="206"/>
    <x v="0"/>
    <x v="0"/>
    <x v="0"/>
    <x v="0"/>
    <x v="0"/>
    <x v="0"/>
    <n v="6049458.7195796985"/>
    <n v="0"/>
    <n v="0"/>
    <n v="6049458.7195796985"/>
    <n v="4.0257552684564318E-5"/>
    <n v="0"/>
    <m/>
    <x v="0"/>
  </r>
  <r>
    <x v="0"/>
    <x v="0"/>
    <s v="PRIMERA"/>
    <x v="207"/>
    <x v="207"/>
    <x v="0"/>
    <x v="0"/>
    <x v="0"/>
    <x v="0"/>
    <x v="0"/>
    <x v="0"/>
    <n v="3763489.8981299619"/>
    <n v="0"/>
    <n v="0"/>
    <n v="3763489.8981299619"/>
    <n v="2.504503293185857E-5"/>
    <n v="0"/>
    <m/>
    <x v="0"/>
  </r>
  <r>
    <x v="0"/>
    <x v="0"/>
    <s v="PRIMERA"/>
    <x v="208"/>
    <x v="208"/>
    <x v="0"/>
    <x v="0"/>
    <x v="0"/>
    <x v="0"/>
    <x v="0"/>
    <x v="0"/>
    <n v="402293.94000623468"/>
    <n v="0"/>
    <n v="0"/>
    <n v="402293.94000623468"/>
    <n v="2.6771600956733469E-6"/>
    <n v="0"/>
    <m/>
    <x v="0"/>
  </r>
  <r>
    <x v="0"/>
    <x v="0"/>
    <s v="PRIMERA"/>
    <x v="209"/>
    <x v="209"/>
    <x v="0"/>
    <x v="0"/>
    <x v="0"/>
    <x v="0"/>
    <x v="0"/>
    <x v="0"/>
    <n v="2108169.069386147"/>
    <n v="0"/>
    <n v="0"/>
    <n v="2108169.069386147"/>
    <n v="1.4029309284166548E-5"/>
    <n v="0"/>
    <m/>
    <x v="0"/>
  </r>
  <r>
    <x v="0"/>
    <x v="0"/>
    <s v="PRIMERA"/>
    <x v="210"/>
    <x v="210"/>
    <x v="0"/>
    <x v="0"/>
    <x v="0"/>
    <x v="0"/>
    <x v="0"/>
    <x v="0"/>
    <n v="3274213.5344791263"/>
    <n v="0"/>
    <n v="0"/>
    <n v="3274213.5344791263"/>
    <n v="2.1789027741967124E-5"/>
    <n v="0"/>
    <m/>
    <x v="0"/>
  </r>
  <r>
    <x v="0"/>
    <x v="0"/>
    <s v="PRIMERA"/>
    <x v="211"/>
    <x v="211"/>
    <x v="0"/>
    <x v="0"/>
    <x v="0"/>
    <x v="0"/>
    <x v="0"/>
    <x v="0"/>
    <n v="4589742.2431641025"/>
    <n v="0"/>
    <n v="0"/>
    <n v="4589742.2431641025"/>
    <n v="3.0543524425535172E-5"/>
    <n v="0"/>
    <m/>
    <x v="0"/>
  </r>
  <r>
    <x v="0"/>
    <x v="0"/>
    <s v="PRIMERA"/>
    <x v="212"/>
    <x v="212"/>
    <x v="0"/>
    <x v="0"/>
    <x v="0"/>
    <x v="0"/>
    <x v="0"/>
    <x v="0"/>
    <n v="2305592.689777642"/>
    <n v="0"/>
    <n v="0"/>
    <n v="2305592.689777642"/>
    <n v="1.534311142209406E-5"/>
    <n v="0"/>
    <m/>
    <x v="0"/>
  </r>
  <r>
    <x v="0"/>
    <x v="0"/>
    <s v="PRIMERA"/>
    <x v="213"/>
    <x v="213"/>
    <x v="0"/>
    <x v="0"/>
    <x v="0"/>
    <x v="0"/>
    <x v="0"/>
    <x v="0"/>
    <n v="1877552.9201491836"/>
    <n v="0"/>
    <n v="0"/>
    <n v="1877552.9201491836"/>
    <n v="1.2494619618830104E-5"/>
    <n v="0"/>
    <m/>
    <x v="0"/>
  </r>
  <r>
    <x v="0"/>
    <x v="0"/>
    <s v="PRIMERA"/>
    <x v="214"/>
    <x v="214"/>
    <x v="0"/>
    <x v="0"/>
    <x v="0"/>
    <x v="0"/>
    <x v="0"/>
    <x v="0"/>
    <n v="5240532.4320484307"/>
    <n v="0"/>
    <n v="0"/>
    <n v="5240532.4320484307"/>
    <n v="3.4874361535111925E-5"/>
    <n v="0"/>
    <m/>
    <x v="0"/>
  </r>
  <r>
    <x v="0"/>
    <x v="0"/>
    <s v="PRIMERA"/>
    <x v="215"/>
    <x v="215"/>
    <x v="0"/>
    <x v="0"/>
    <x v="0"/>
    <x v="0"/>
    <x v="0"/>
    <x v="0"/>
    <n v="17579362.136302512"/>
    <n v="0"/>
    <n v="0"/>
    <n v="17579362.136302512"/>
    <n v="1.1698601976945184E-4"/>
    <n v="0"/>
    <m/>
    <x v="0"/>
  </r>
  <r>
    <x v="0"/>
    <x v="0"/>
    <s v="PRIMERA"/>
    <x v="216"/>
    <x v="216"/>
    <x v="0"/>
    <x v="0"/>
    <x v="0"/>
    <x v="0"/>
    <x v="0"/>
    <x v="0"/>
    <n v="3532590.1704050456"/>
    <n v="0"/>
    <n v="0"/>
    <n v="3532590.1704050456"/>
    <n v="2.3508456126457509E-5"/>
    <n v="0"/>
    <m/>
    <x v="0"/>
  </r>
  <r>
    <x v="0"/>
    <x v="0"/>
    <s v="PRIMERA"/>
    <x v="217"/>
    <x v="217"/>
    <x v="0"/>
    <x v="0"/>
    <x v="0"/>
    <x v="0"/>
    <x v="0"/>
    <x v="0"/>
    <n v="19978442.327940941"/>
    <n v="0"/>
    <n v="0"/>
    <n v="19978442.327940941"/>
    <n v="1.3295126586606278E-4"/>
    <n v="0"/>
    <m/>
    <x v="0"/>
  </r>
  <r>
    <x v="0"/>
    <x v="0"/>
    <s v="PRIMERA"/>
    <x v="218"/>
    <x v="218"/>
    <x v="0"/>
    <x v="0"/>
    <x v="0"/>
    <x v="0"/>
    <x v="0"/>
    <x v="0"/>
    <n v="2697024.3368752147"/>
    <n v="0"/>
    <n v="0"/>
    <n v="2697024.3368752147"/>
    <n v="1.7947985822581109E-5"/>
    <n v="0"/>
    <m/>
    <x v="0"/>
  </r>
  <r>
    <x v="0"/>
    <x v="0"/>
    <s v="PRIMERA"/>
    <x v="219"/>
    <x v="219"/>
    <x v="0"/>
    <x v="0"/>
    <x v="0"/>
    <x v="0"/>
    <x v="0"/>
    <x v="0"/>
    <n v="4679430.98132654"/>
    <n v="0"/>
    <n v="0"/>
    <n v="4679430.98132654"/>
    <n v="3.1140379329280562E-5"/>
    <n v="0"/>
    <m/>
    <x v="0"/>
  </r>
  <r>
    <x v="0"/>
    <x v="0"/>
    <s v="PRIMERA"/>
    <x v="220"/>
    <x v="220"/>
    <x v="3"/>
    <x v="2"/>
    <x v="0"/>
    <x v="0"/>
    <x v="2"/>
    <x v="2"/>
    <n v="146635.5"/>
    <n v="146635.5"/>
    <n v="157965.96959106121"/>
    <n v="157965.96959106121"/>
    <n v="1.0512218758676415E-6"/>
    <n v="617"/>
    <m/>
    <x v="3"/>
  </r>
  <r>
    <x v="0"/>
    <x v="0"/>
    <s v="PRIMERA"/>
    <x v="221"/>
    <x v="221"/>
    <x v="0"/>
    <x v="0"/>
    <x v="0"/>
    <x v="0"/>
    <x v="0"/>
    <x v="0"/>
    <n v="664833.67525958503"/>
    <n v="0"/>
    <n v="0"/>
    <n v="664833.67525958503"/>
    <n v="4.4242928084803603E-6"/>
    <n v="0"/>
    <m/>
    <x v="0"/>
  </r>
  <r>
    <x v="0"/>
    <x v="0"/>
    <s v="PRIMERA"/>
    <x v="222"/>
    <x v="222"/>
    <x v="0"/>
    <x v="0"/>
    <x v="0"/>
    <x v="0"/>
    <x v="0"/>
    <x v="0"/>
    <n v="8369599.128114691"/>
    <n v="0"/>
    <n v="0"/>
    <n v="8369599.128114691"/>
    <n v="5.5697475339111075E-5"/>
    <n v="0"/>
    <m/>
    <x v="0"/>
  </r>
  <r>
    <x v="0"/>
    <x v="0"/>
    <s v="PRIMERA"/>
    <x v="223"/>
    <x v="223"/>
    <x v="0"/>
    <x v="0"/>
    <x v="0"/>
    <x v="0"/>
    <x v="0"/>
    <x v="0"/>
    <n v="3378453.1138875028"/>
    <n v="0"/>
    <n v="0"/>
    <n v="3378453.1138875028"/>
    <n v="2.2482714657503446E-5"/>
    <n v="0"/>
    <m/>
    <x v="0"/>
  </r>
  <r>
    <x v="0"/>
    <x v="0"/>
    <s v="PRIMERA"/>
    <x v="224"/>
    <x v="224"/>
    <x v="0"/>
    <x v="0"/>
    <x v="0"/>
    <x v="0"/>
    <x v="0"/>
    <x v="0"/>
    <n v="3237500"/>
    <n v="0"/>
    <n v="0"/>
    <n v="3237500"/>
    <n v="2.1544708850469227E-5"/>
    <n v="0"/>
    <m/>
    <x v="0"/>
  </r>
  <r>
    <x v="0"/>
    <x v="0"/>
    <s v="PRIMERA"/>
    <x v="225"/>
    <x v="225"/>
    <x v="0"/>
    <x v="0"/>
    <x v="0"/>
    <x v="0"/>
    <x v="0"/>
    <x v="0"/>
    <n v="5974179.4271705672"/>
    <n v="0"/>
    <n v="0"/>
    <n v="5974179.4271705672"/>
    <n v="3.9756588842888929E-5"/>
    <n v="0"/>
    <m/>
    <x v="0"/>
  </r>
  <r>
    <x v="0"/>
    <x v="0"/>
    <s v="PRIMERA"/>
    <x v="226"/>
    <x v="226"/>
    <x v="0"/>
    <x v="0"/>
    <x v="0"/>
    <x v="0"/>
    <x v="0"/>
    <x v="0"/>
    <n v="830802.18706989032"/>
    <n v="0"/>
    <n v="0"/>
    <n v="830802.18706989032"/>
    <n v="5.5287694927425042E-6"/>
    <n v="0"/>
    <m/>
    <x v="0"/>
  </r>
  <r>
    <x v="0"/>
    <x v="0"/>
    <s v="PRIMERA"/>
    <x v="227"/>
    <x v="227"/>
    <x v="0"/>
    <x v="0"/>
    <x v="0"/>
    <x v="0"/>
    <x v="0"/>
    <x v="0"/>
    <n v="3436892.5554227484"/>
    <n v="0"/>
    <n v="0"/>
    <n v="3436892.5554227484"/>
    <n v="2.2871613731869743E-5"/>
    <n v="0"/>
    <m/>
    <x v="0"/>
  </r>
  <r>
    <x v="0"/>
    <x v="0"/>
    <s v="PRIMERA"/>
    <x v="228"/>
    <x v="228"/>
    <x v="0"/>
    <x v="0"/>
    <x v="0"/>
    <x v="0"/>
    <x v="0"/>
    <x v="0"/>
    <n v="10501930.629728194"/>
    <n v="0"/>
    <n v="0"/>
    <n v="10501930.629728194"/>
    <n v="6.9887579238708542E-5"/>
    <n v="0"/>
    <m/>
    <x v="0"/>
  </r>
  <r>
    <x v="0"/>
    <x v="0"/>
    <s v="PRIMERA"/>
    <x v="229"/>
    <x v="229"/>
    <x v="0"/>
    <x v="0"/>
    <x v="0"/>
    <x v="0"/>
    <x v="0"/>
    <x v="0"/>
    <n v="792846.82995534851"/>
    <n v="0"/>
    <n v="0"/>
    <n v="792846.82995534851"/>
    <n v="5.2761865990441598E-6"/>
    <n v="0"/>
    <m/>
    <x v="0"/>
  </r>
  <r>
    <x v="0"/>
    <x v="0"/>
    <s v="PRIMERA"/>
    <x v="230"/>
    <x v="230"/>
    <x v="0"/>
    <x v="0"/>
    <x v="0"/>
    <x v="0"/>
    <x v="0"/>
    <x v="0"/>
    <n v="6620397.1370768715"/>
    <n v="0"/>
    <n v="0"/>
    <n v="6620397.1370768715"/>
    <n v="4.4056997310517745E-5"/>
    <n v="0"/>
    <m/>
    <x v="0"/>
  </r>
  <r>
    <x v="0"/>
    <x v="0"/>
    <s v="PRIMERA"/>
    <x v="231"/>
    <x v="231"/>
    <x v="0"/>
    <x v="0"/>
    <x v="0"/>
    <x v="0"/>
    <x v="0"/>
    <x v="0"/>
    <n v="668151.36573910178"/>
    <n v="0"/>
    <n v="0"/>
    <n v="668151.36573910178"/>
    <n v="4.446371163827746E-6"/>
    <n v="0"/>
    <m/>
    <x v="0"/>
  </r>
  <r>
    <x v="0"/>
    <x v="0"/>
    <s v="PRIMERA"/>
    <x v="232"/>
    <x v="232"/>
    <x v="0"/>
    <x v="0"/>
    <x v="0"/>
    <x v="0"/>
    <x v="0"/>
    <x v="0"/>
    <n v="1578383.13"/>
    <n v="0"/>
    <n v="0"/>
    <n v="1578383.13"/>
    <n v="1.0503723549140484E-5"/>
    <n v="0"/>
    <m/>
    <x v="0"/>
  </r>
  <r>
    <x v="0"/>
    <x v="0"/>
    <s v="PRIMERA"/>
    <x v="233"/>
    <x v="233"/>
    <x v="0"/>
    <x v="0"/>
    <x v="0"/>
    <x v="0"/>
    <x v="0"/>
    <x v="0"/>
    <n v="2952753.9786402537"/>
    <n v="0"/>
    <n v="0"/>
    <n v="2952753.9786402537"/>
    <n v="1.9649799158878424E-5"/>
    <n v="0"/>
    <m/>
    <x v="0"/>
  </r>
  <r>
    <x v="0"/>
    <x v="0"/>
    <s v="PRIMERA"/>
    <x v="234"/>
    <x v="234"/>
    <x v="0"/>
    <x v="0"/>
    <x v="0"/>
    <x v="0"/>
    <x v="0"/>
    <x v="0"/>
    <n v="3343493.9732370079"/>
    <n v="0"/>
    <n v="0"/>
    <n v="3343493.9732370079"/>
    <n v="2.2250070794344368E-5"/>
    <n v="0"/>
    <m/>
    <x v="0"/>
  </r>
  <r>
    <x v="0"/>
    <x v="0"/>
    <s v="PRIMERA"/>
    <x v="235"/>
    <x v="235"/>
    <x v="0"/>
    <x v="0"/>
    <x v="0"/>
    <x v="0"/>
    <x v="0"/>
    <x v="0"/>
    <n v="320827.64921446337"/>
    <n v="0"/>
    <n v="0"/>
    <n v="320827.64921446337"/>
    <n v="2.135023411121571E-6"/>
    <n v="0"/>
    <m/>
    <x v="0"/>
  </r>
  <r>
    <x v="0"/>
    <x v="0"/>
    <s v="PRIMERA"/>
    <x v="236"/>
    <x v="236"/>
    <x v="0"/>
    <x v="0"/>
    <x v="0"/>
    <x v="0"/>
    <x v="0"/>
    <x v="0"/>
    <n v="10381747.210000001"/>
    <n v="0"/>
    <n v="0"/>
    <n v="10381747.210000001"/>
    <n v="6.9087790269844394E-5"/>
    <n v="0"/>
    <m/>
    <x v="0"/>
  </r>
  <r>
    <x v="0"/>
    <x v="0"/>
    <s v="PRIMERA"/>
    <x v="237"/>
    <x v="237"/>
    <x v="0"/>
    <x v="0"/>
    <x v="0"/>
    <x v="0"/>
    <x v="0"/>
    <x v="0"/>
    <n v="7722135.0459719338"/>
    <n v="0"/>
    <n v="0"/>
    <n v="7722135.0459719338"/>
    <n v="5.138877259288652E-5"/>
    <n v="0"/>
    <m/>
    <x v="0"/>
  </r>
  <r>
    <x v="0"/>
    <x v="0"/>
    <s v="PRIMERA"/>
    <x v="238"/>
    <x v="238"/>
    <x v="0"/>
    <x v="0"/>
    <x v="0"/>
    <x v="0"/>
    <x v="0"/>
    <x v="0"/>
    <n v="1538062.0957975762"/>
    <n v="0"/>
    <n v="0"/>
    <n v="1538062.0957975762"/>
    <n v="1.0235397698193448E-5"/>
    <n v="0"/>
    <m/>
    <x v="0"/>
  </r>
  <r>
    <x v="0"/>
    <x v="0"/>
    <s v="PRIMERA"/>
    <x v="239"/>
    <x v="239"/>
    <x v="0"/>
    <x v="0"/>
    <x v="0"/>
    <x v="0"/>
    <x v="0"/>
    <x v="0"/>
    <n v="2370926.1908139763"/>
    <n v="0"/>
    <n v="0"/>
    <n v="2370926.1908139763"/>
    <n v="1.5777888644645304E-5"/>
    <n v="0"/>
    <m/>
    <x v="0"/>
  </r>
  <r>
    <x v="0"/>
    <x v="0"/>
    <s v="PRIMERA"/>
    <x v="240"/>
    <x v="240"/>
    <x v="0"/>
    <x v="0"/>
    <x v="0"/>
    <x v="0"/>
    <x v="0"/>
    <x v="0"/>
    <n v="7031719.9273095746"/>
    <n v="0"/>
    <n v="0"/>
    <n v="7031719.9273095746"/>
    <n v="4.679424202376137E-5"/>
    <n v="0"/>
    <m/>
    <x v="0"/>
  </r>
  <r>
    <x v="0"/>
    <x v="0"/>
    <s v="PRIMERA"/>
    <x v="241"/>
    <x v="241"/>
    <x v="0"/>
    <x v="0"/>
    <x v="0"/>
    <x v="0"/>
    <x v="0"/>
    <x v="0"/>
    <n v="4475716.0814555362"/>
    <n v="0"/>
    <n v="0"/>
    <n v="4475716.0814555362"/>
    <n v="2.9784710385273373E-5"/>
    <n v="0"/>
    <m/>
    <x v="0"/>
  </r>
  <r>
    <x v="0"/>
    <x v="0"/>
    <s v="PRIMERA"/>
    <x v="242"/>
    <x v="242"/>
    <x v="0"/>
    <x v="0"/>
    <x v="0"/>
    <x v="0"/>
    <x v="0"/>
    <x v="0"/>
    <n v="7918789.5626530796"/>
    <n v="0"/>
    <n v="0"/>
    <n v="7918789.5626530796"/>
    <n v="5.2697456548415488E-5"/>
    <n v="0"/>
    <m/>
    <x v="0"/>
  </r>
  <r>
    <x v="0"/>
    <x v="0"/>
    <s v="PRIMERA"/>
    <x v="243"/>
    <x v="243"/>
    <x v="0"/>
    <x v="0"/>
    <x v="0"/>
    <x v="0"/>
    <x v="0"/>
    <x v="0"/>
    <n v="432710.24789746164"/>
    <n v="0"/>
    <n v="0"/>
    <n v="432710.24789746164"/>
    <n v="2.8795726046533361E-6"/>
    <n v="0"/>
    <m/>
    <x v="0"/>
  </r>
  <r>
    <x v="0"/>
    <x v="0"/>
    <s v="PRIMERA"/>
    <x v="244"/>
    <x v="244"/>
    <x v="0"/>
    <x v="0"/>
    <x v="0"/>
    <x v="0"/>
    <x v="0"/>
    <x v="0"/>
    <n v="2779123.2211180087"/>
    <n v="0"/>
    <n v="0"/>
    <n v="2779123.2211180087"/>
    <n v="1.8494332249750027E-5"/>
    <n v="0"/>
    <m/>
    <x v="0"/>
  </r>
  <r>
    <x v="0"/>
    <x v="0"/>
    <s v="PRIMERA"/>
    <x v="245"/>
    <x v="245"/>
    <x v="0"/>
    <x v="0"/>
    <x v="0"/>
    <x v="0"/>
    <x v="0"/>
    <x v="0"/>
    <n v="2329133.7232876713"/>
    <n v="0"/>
    <n v="0"/>
    <n v="2329133.7232876713"/>
    <n v="1.54997707929088E-5"/>
    <n v="0"/>
    <m/>
    <x v="3"/>
  </r>
  <r>
    <x v="0"/>
    <x v="0"/>
    <s v="PRIMERA"/>
    <x v="246"/>
    <x v="246"/>
    <x v="0"/>
    <x v="0"/>
    <x v="0"/>
    <x v="0"/>
    <x v="0"/>
    <x v="0"/>
    <n v="25803228.230316609"/>
    <n v="0"/>
    <n v="0"/>
    <n v="25803228.230316609"/>
    <n v="1.7171368019285859E-4"/>
    <n v="0"/>
    <m/>
    <x v="0"/>
  </r>
  <r>
    <x v="0"/>
    <x v="0"/>
    <s v="PRIMERA"/>
    <x v="247"/>
    <x v="247"/>
    <x v="0"/>
    <x v="0"/>
    <x v="0"/>
    <x v="0"/>
    <x v="0"/>
    <x v="0"/>
    <n v="7932256.752284389"/>
    <n v="0"/>
    <n v="0"/>
    <n v="7932256.752284389"/>
    <n v="5.2787077144443483E-5"/>
    <n v="0"/>
    <m/>
    <x v="0"/>
  </r>
  <r>
    <x v="0"/>
    <x v="0"/>
    <s v="PRIMERA"/>
    <x v="248"/>
    <x v="248"/>
    <x v="0"/>
    <x v="0"/>
    <x v="0"/>
    <x v="0"/>
    <x v="0"/>
    <x v="0"/>
    <n v="2277451.0826283153"/>
    <n v="0"/>
    <n v="0"/>
    <n v="2277451.0826283153"/>
    <n v="1.515583644676849E-5"/>
    <n v="0"/>
    <m/>
    <x v="0"/>
  </r>
  <r>
    <x v="0"/>
    <x v="0"/>
    <s v="PRIMERA"/>
    <x v="249"/>
    <x v="249"/>
    <x v="0"/>
    <x v="0"/>
    <x v="0"/>
    <x v="0"/>
    <x v="0"/>
    <x v="0"/>
    <n v="960154.60762052983"/>
    <n v="0"/>
    <n v="0"/>
    <n v="960154.60762052983"/>
    <n v="6.3895757444388688E-6"/>
    <n v="0"/>
    <m/>
    <x v="4"/>
  </r>
  <r>
    <x v="0"/>
    <x v="0"/>
    <s v="PRIMERA"/>
    <x v="250"/>
    <x v="250"/>
    <x v="0"/>
    <x v="0"/>
    <x v="0"/>
    <x v="0"/>
    <x v="0"/>
    <x v="0"/>
    <n v="3155116.9407238481"/>
    <n v="0"/>
    <n v="0"/>
    <n v="3155116.9407238481"/>
    <n v="2.0996471313383314E-5"/>
    <n v="0"/>
    <m/>
    <x v="0"/>
  </r>
  <r>
    <x v="0"/>
    <x v="0"/>
    <s v="PRIMERA"/>
    <x v="251"/>
    <x v="251"/>
    <x v="0"/>
    <x v="0"/>
    <x v="0"/>
    <x v="0"/>
    <x v="0"/>
    <x v="0"/>
    <n v="1145625.0937582441"/>
    <n v="0"/>
    <n v="0"/>
    <n v="1145625.0937582441"/>
    <n v="7.6238329256564883E-6"/>
    <n v="0"/>
    <m/>
    <x v="0"/>
  </r>
  <r>
    <x v="0"/>
    <x v="0"/>
    <s v="PRIMERA"/>
    <x v="252"/>
    <x v="252"/>
    <x v="0"/>
    <x v="0"/>
    <x v="0"/>
    <x v="0"/>
    <x v="0"/>
    <x v="0"/>
    <n v="5821716.6214281758"/>
    <n v="0"/>
    <n v="0"/>
    <n v="5821716.6214281758"/>
    <n v="3.8741989071384534E-5"/>
    <n v="0"/>
    <m/>
    <x v="0"/>
  </r>
  <r>
    <x v="0"/>
    <x v="0"/>
    <s v="PRIMERA"/>
    <x v="253"/>
    <x v="253"/>
    <x v="0"/>
    <x v="0"/>
    <x v="0"/>
    <x v="0"/>
    <x v="0"/>
    <x v="0"/>
    <n v="176135.8"/>
    <n v="0"/>
    <n v="0"/>
    <n v="176135.8"/>
    <n v="1.1721373062994526E-6"/>
    <n v="0"/>
    <m/>
    <x v="0"/>
  </r>
  <r>
    <x v="0"/>
    <x v="0"/>
    <s v="PRIMERA"/>
    <x v="254"/>
    <x v="254"/>
    <x v="0"/>
    <x v="0"/>
    <x v="0"/>
    <x v="0"/>
    <x v="0"/>
    <x v="0"/>
    <n v="8043044.3846046822"/>
    <n v="0"/>
    <n v="0"/>
    <n v="8043044.3846046822"/>
    <n v="5.3524339625547281E-5"/>
    <n v="0"/>
    <m/>
    <x v="0"/>
  </r>
  <r>
    <x v="0"/>
    <x v="0"/>
    <s v="PRIMERA"/>
    <x v="255"/>
    <x v="255"/>
    <x v="0"/>
    <x v="0"/>
    <x v="0"/>
    <x v="0"/>
    <x v="0"/>
    <x v="0"/>
    <n v="419340.70663772558"/>
    <n v="0"/>
    <n v="0"/>
    <n v="419340.70663772558"/>
    <n v="2.7906018327906802E-6"/>
    <n v="0"/>
    <m/>
    <x v="0"/>
  </r>
  <r>
    <x v="0"/>
    <x v="0"/>
    <s v="PRIMERA"/>
    <x v="256"/>
    <x v="256"/>
    <x v="0"/>
    <x v="0"/>
    <x v="0"/>
    <x v="0"/>
    <x v="0"/>
    <x v="0"/>
    <n v="1194813.8599999999"/>
    <n v="0"/>
    <n v="0"/>
    <n v="1194813.8599999999"/>
    <n v="7.9511711951213273E-6"/>
    <n v="0"/>
    <m/>
    <x v="0"/>
  </r>
  <r>
    <x v="0"/>
    <x v="0"/>
    <s v="PRIMERA"/>
    <x v="257"/>
    <x v="257"/>
    <x v="0"/>
    <x v="0"/>
    <x v="0"/>
    <x v="0"/>
    <x v="0"/>
    <x v="0"/>
    <n v="46705030.469055876"/>
    <n v="0"/>
    <n v="0"/>
    <n v="46705030.469055876"/>
    <n v="3.108096627978697E-4"/>
    <n v="0"/>
    <m/>
    <x v="0"/>
  </r>
  <r>
    <x v="0"/>
    <x v="0"/>
    <s v="PRIMERA"/>
    <x v="258"/>
    <x v="258"/>
    <x v="0"/>
    <x v="0"/>
    <x v="0"/>
    <x v="0"/>
    <x v="0"/>
    <x v="0"/>
    <n v="4741595.3049223805"/>
    <n v="0"/>
    <n v="0"/>
    <n v="4741595.3049223805"/>
    <n v="3.155406651159986E-5"/>
    <n v="0"/>
    <m/>
    <x v="0"/>
  </r>
  <r>
    <x v="0"/>
    <x v="0"/>
    <s v="PRIMERA"/>
    <x v="259"/>
    <x v="259"/>
    <x v="0"/>
    <x v="0"/>
    <x v="0"/>
    <x v="0"/>
    <x v="0"/>
    <x v="0"/>
    <n v="5967913.472934803"/>
    <n v="0"/>
    <n v="0"/>
    <n v="5967913.472934803"/>
    <n v="3.9714890569628723E-5"/>
    <n v="0"/>
    <m/>
    <x v="0"/>
  </r>
  <r>
    <x v="0"/>
    <x v="0"/>
    <s v="PRIMERA"/>
    <x v="260"/>
    <x v="260"/>
    <x v="0"/>
    <x v="0"/>
    <x v="0"/>
    <x v="0"/>
    <x v="0"/>
    <x v="0"/>
    <n v="11566513.694082826"/>
    <n v="0"/>
    <n v="0"/>
    <n v="11566513.694082826"/>
    <n v="7.69720988274841E-5"/>
    <n v="0"/>
    <m/>
    <x v="0"/>
  </r>
  <r>
    <x v="0"/>
    <x v="0"/>
    <s v="PRIMERA"/>
    <x v="261"/>
    <x v="261"/>
    <x v="0"/>
    <x v="0"/>
    <x v="0"/>
    <x v="0"/>
    <x v="0"/>
    <x v="0"/>
    <n v="3935676.5909035308"/>
    <n v="0"/>
    <n v="0"/>
    <n v="3935676.5909035308"/>
    <n v="2.6190889970849069E-5"/>
    <n v="0"/>
    <m/>
    <x v="0"/>
  </r>
  <r>
    <x v="0"/>
    <x v="0"/>
    <s v="PRIMERA"/>
    <x v="262"/>
    <x v="262"/>
    <x v="0"/>
    <x v="0"/>
    <x v="0"/>
    <x v="0"/>
    <x v="0"/>
    <x v="0"/>
    <n v="6183172.0585971633"/>
    <n v="0"/>
    <n v="0"/>
    <n v="6183172.0585971633"/>
    <n v="4.1147379698789911E-5"/>
    <n v="0"/>
    <m/>
    <x v="0"/>
  </r>
  <r>
    <x v="0"/>
    <x v="0"/>
    <s v="PRIMERA"/>
    <x v="263"/>
    <x v="263"/>
    <x v="0"/>
    <x v="0"/>
    <x v="0"/>
    <x v="0"/>
    <x v="0"/>
    <x v="0"/>
    <n v="1795185.8941451332"/>
    <n v="0"/>
    <n v="0"/>
    <n v="1795185.8941451332"/>
    <n v="1.1946488778942446E-5"/>
    <n v="0"/>
    <m/>
    <x v="0"/>
  </r>
  <r>
    <x v="0"/>
    <x v="0"/>
    <s v="PRIMERA"/>
    <x v="264"/>
    <x v="264"/>
    <x v="0"/>
    <x v="0"/>
    <x v="0"/>
    <x v="0"/>
    <x v="0"/>
    <x v="0"/>
    <n v="7836255.0120505523"/>
    <n v="0"/>
    <n v="0"/>
    <n v="7836255.0120505523"/>
    <n v="5.2148210876497107E-5"/>
    <n v="0"/>
    <m/>
    <x v="0"/>
  </r>
  <r>
    <x v="0"/>
    <x v="0"/>
    <s v="PRIMERA"/>
    <x v="265"/>
    <x v="265"/>
    <x v="0"/>
    <x v="0"/>
    <x v="0"/>
    <x v="0"/>
    <x v="0"/>
    <x v="0"/>
    <n v="2073822.9883572762"/>
    <n v="0"/>
    <n v="0"/>
    <n v="2073822.9883572762"/>
    <n v="1.3800745171140557E-5"/>
    <n v="0"/>
    <m/>
    <x v="0"/>
  </r>
  <r>
    <x v="0"/>
    <x v="0"/>
    <s v="PRIMERA"/>
    <x v="266"/>
    <x v="266"/>
    <x v="0"/>
    <x v="0"/>
    <x v="0"/>
    <x v="0"/>
    <x v="0"/>
    <x v="0"/>
    <n v="5969616.7708811583"/>
    <n v="0"/>
    <n v="0"/>
    <n v="5969616.7708811583"/>
    <n v="3.9726225568343726E-5"/>
    <n v="0"/>
    <m/>
    <x v="0"/>
  </r>
  <r>
    <x v="0"/>
    <x v="0"/>
    <s v="PRIMERA"/>
    <x v="267"/>
    <x v="267"/>
    <x v="0"/>
    <x v="0"/>
    <x v="0"/>
    <x v="0"/>
    <x v="0"/>
    <x v="0"/>
    <n v="7896319.8459250052"/>
    <n v="0"/>
    <n v="0"/>
    <n v="7896319.8459250052"/>
    <n v="5.2547926508304638E-5"/>
    <n v="0"/>
    <m/>
    <x v="0"/>
  </r>
  <r>
    <x v="0"/>
    <x v="0"/>
    <s v="PRIMERA"/>
    <x v="268"/>
    <x v="268"/>
    <x v="0"/>
    <x v="0"/>
    <x v="0"/>
    <x v="0"/>
    <x v="0"/>
    <x v="0"/>
    <n v="3044742.0742354938"/>
    <n v="0"/>
    <n v="0"/>
    <n v="3044742.0742354938"/>
    <n v="2.0261955680054819E-5"/>
    <n v="0"/>
    <m/>
    <x v="0"/>
  </r>
  <r>
    <x v="0"/>
    <x v="0"/>
    <s v="PRIMERA"/>
    <x v="269"/>
    <x v="269"/>
    <x v="0"/>
    <x v="0"/>
    <x v="0"/>
    <x v="0"/>
    <x v="0"/>
    <x v="0"/>
    <n v="18400535.122275669"/>
    <n v="0"/>
    <n v="0"/>
    <n v="18400535.122275669"/>
    <n v="1.224507094678803E-4"/>
    <n v="0"/>
    <m/>
    <x v="0"/>
  </r>
  <r>
    <x v="0"/>
    <x v="0"/>
    <s v="PRIMERA"/>
    <x v="270"/>
    <x v="270"/>
    <x v="0"/>
    <x v="0"/>
    <x v="0"/>
    <x v="0"/>
    <x v="0"/>
    <x v="0"/>
    <n v="5347501.4331341218"/>
    <n v="0"/>
    <n v="0"/>
    <n v="5347501.4331341218"/>
    <n v="3.5586212032229063E-5"/>
    <n v="0"/>
    <m/>
    <x v="0"/>
  </r>
  <r>
    <x v="0"/>
    <x v="0"/>
    <s v="PRIMERA"/>
    <x v="271"/>
    <x v="271"/>
    <x v="2"/>
    <x v="1"/>
    <x v="0"/>
    <x v="0"/>
    <x v="0"/>
    <x v="0"/>
    <n v="6226438.3799479138"/>
    <n v="0"/>
    <n v="0"/>
    <n v="6226438.3799479138"/>
    <n v="4.143530565910891E-5"/>
    <n v="0"/>
    <m/>
    <x v="1"/>
  </r>
  <r>
    <x v="0"/>
    <x v="0"/>
    <s v="PRIMERA"/>
    <x v="272"/>
    <x v="272"/>
    <x v="0"/>
    <x v="0"/>
    <x v="0"/>
    <x v="0"/>
    <x v="0"/>
    <x v="0"/>
    <n v="9607808.4813462421"/>
    <n v="0"/>
    <n v="0"/>
    <n v="9607808.4813462421"/>
    <n v="6.3937432099358675E-5"/>
    <n v="0"/>
    <m/>
    <x v="0"/>
  </r>
  <r>
    <x v="0"/>
    <x v="0"/>
    <s v="PRIMERA"/>
    <x v="273"/>
    <x v="273"/>
    <x v="0"/>
    <x v="0"/>
    <x v="0"/>
    <x v="0"/>
    <x v="0"/>
    <x v="0"/>
    <n v="3256802.8038243023"/>
    <n v="0"/>
    <n v="0"/>
    <n v="3256802.8038243023"/>
    <n v="2.1673163920242916E-5"/>
    <n v="0"/>
    <m/>
    <x v="0"/>
  </r>
  <r>
    <x v="0"/>
    <x v="0"/>
    <s v="PRIMERA"/>
    <x v="274"/>
    <x v="274"/>
    <x v="0"/>
    <x v="0"/>
    <x v="0"/>
    <x v="0"/>
    <x v="0"/>
    <x v="0"/>
    <n v="4620963.7694363436"/>
    <n v="0"/>
    <n v="0"/>
    <n v="4620963.7694363436"/>
    <n v="3.0751295450524429E-5"/>
    <n v="0"/>
    <m/>
    <x v="0"/>
  </r>
  <r>
    <x v="0"/>
    <x v="0"/>
    <s v="PRIMERA"/>
    <x v="275"/>
    <x v="275"/>
    <x v="0"/>
    <x v="0"/>
    <x v="0"/>
    <x v="0"/>
    <x v="0"/>
    <x v="0"/>
    <n v="461250.35999311245"/>
    <n v="0"/>
    <n v="0"/>
    <n v="461250.35999311245"/>
    <n v="3.0694995253206878E-6"/>
    <n v="0"/>
    <m/>
    <x v="0"/>
  </r>
  <r>
    <x v="0"/>
    <x v="0"/>
    <s v="PRIMERA"/>
    <x v="276"/>
    <x v="276"/>
    <x v="0"/>
    <x v="0"/>
    <x v="0"/>
    <x v="0"/>
    <x v="0"/>
    <x v="0"/>
    <n v="5247819.4895456238"/>
    <n v="0"/>
    <n v="0"/>
    <n v="5247819.4895456238"/>
    <n v="3.4922854981336992E-5"/>
    <n v="0"/>
    <m/>
    <x v="0"/>
  </r>
  <r>
    <x v="0"/>
    <x v="0"/>
    <s v="PRIMERA"/>
    <x v="277"/>
    <x v="277"/>
    <x v="0"/>
    <x v="0"/>
    <x v="0"/>
    <x v="0"/>
    <x v="0"/>
    <x v="0"/>
    <n v="1059507.1243839292"/>
    <n v="0"/>
    <n v="0"/>
    <n v="1059507.1243839292"/>
    <n v="7.0507405466717035E-6"/>
    <n v="0"/>
    <m/>
    <x v="0"/>
  </r>
  <r>
    <x v="0"/>
    <x v="0"/>
    <s v="PRIMERA"/>
    <x v="278"/>
    <x v="278"/>
    <x v="0"/>
    <x v="0"/>
    <x v="0"/>
    <x v="0"/>
    <x v="0"/>
    <x v="0"/>
    <n v="3082000.0058020782"/>
    <n v="0"/>
    <n v="0"/>
    <n v="3082000.0058020782"/>
    <n v="2.0509897390625558E-5"/>
    <n v="0"/>
    <m/>
    <x v="0"/>
  </r>
  <r>
    <x v="0"/>
    <x v="0"/>
    <s v="PRIMERA"/>
    <x v="279"/>
    <x v="279"/>
    <x v="0"/>
    <x v="0"/>
    <x v="0"/>
    <x v="0"/>
    <x v="0"/>
    <x v="0"/>
    <n v="1351467.8599999999"/>
    <n v="0"/>
    <n v="0"/>
    <n v="1351467.8599999999"/>
    <n v="8.9936622592947348E-6"/>
    <n v="0"/>
    <m/>
    <x v="0"/>
  </r>
  <r>
    <x v="0"/>
    <x v="0"/>
    <s v="PRIMERA"/>
    <x v="280"/>
    <x v="280"/>
    <x v="4"/>
    <x v="1"/>
    <x v="0"/>
    <x v="0"/>
    <x v="3"/>
    <x v="3"/>
    <n v="413452.5"/>
    <n v="413452.5"/>
    <n v="445399.81820465188"/>
    <n v="445399.81820465188"/>
    <n v="2.9640183491185015E-6"/>
    <n v="617"/>
    <m/>
    <x v="1"/>
  </r>
  <r>
    <x v="0"/>
    <x v="0"/>
    <s v="PRIMERA"/>
    <x v="281"/>
    <x v="281"/>
    <x v="0"/>
    <x v="0"/>
    <x v="0"/>
    <x v="0"/>
    <x v="0"/>
    <x v="0"/>
    <n v="1060332.3449943678"/>
    <n v="0"/>
    <n v="0"/>
    <n v="1060332.3449943678"/>
    <n v="7.0562321722436902E-6"/>
    <n v="0"/>
    <m/>
    <x v="0"/>
  </r>
  <r>
    <x v="0"/>
    <x v="0"/>
    <s v="PRIMERA"/>
    <x v="282"/>
    <x v="282"/>
    <x v="0"/>
    <x v="0"/>
    <x v="0"/>
    <x v="0"/>
    <x v="0"/>
    <x v="0"/>
    <n v="1087247.8599999999"/>
    <n v="0"/>
    <n v="0"/>
    <n v="1087247.8599999999"/>
    <n v="7.2353478276434672E-6"/>
    <n v="0"/>
    <m/>
    <x v="0"/>
  </r>
  <r>
    <x v="0"/>
    <x v="0"/>
    <s v="PRIMERA"/>
    <x v="283"/>
    <x v="283"/>
    <x v="0"/>
    <x v="0"/>
    <x v="0"/>
    <x v="0"/>
    <x v="0"/>
    <x v="0"/>
    <n v="210839.90008409272"/>
    <n v="0"/>
    <n v="0"/>
    <n v="210839.90008409272"/>
    <n v="1.4030839417370811E-6"/>
    <n v="0"/>
    <m/>
    <x v="0"/>
  </r>
  <r>
    <x v="0"/>
    <x v="0"/>
    <s v="PRIMERA"/>
    <x v="284"/>
    <x v="284"/>
    <x v="0"/>
    <x v="0"/>
    <x v="0"/>
    <x v="0"/>
    <x v="0"/>
    <x v="0"/>
    <n v="11285074.518075828"/>
    <n v="0"/>
    <n v="0"/>
    <n v="11285074.518075828"/>
    <n v="7.5099195319781637E-5"/>
    <n v="0"/>
    <m/>
    <x v="0"/>
  </r>
  <r>
    <x v="0"/>
    <x v="0"/>
    <s v="PRIMERA"/>
    <x v="285"/>
    <x v="285"/>
    <x v="0"/>
    <x v="0"/>
    <x v="0"/>
    <x v="0"/>
    <x v="0"/>
    <x v="0"/>
    <n v="627171.46419115085"/>
    <n v="0"/>
    <n v="0"/>
    <n v="627171.46419115085"/>
    <n v="4.1736607244234231E-6"/>
    <n v="0"/>
    <m/>
    <x v="0"/>
  </r>
  <r>
    <x v="0"/>
    <x v="0"/>
    <s v="PRIMERA"/>
    <x v="286"/>
    <x v="286"/>
    <x v="0"/>
    <x v="0"/>
    <x v="0"/>
    <x v="0"/>
    <x v="0"/>
    <x v="0"/>
    <n v="350364.05456756905"/>
    <n v="0"/>
    <n v="0"/>
    <n v="350364.05456756905"/>
    <n v="2.3315804007191317E-6"/>
    <n v="0"/>
    <m/>
    <x v="0"/>
  </r>
  <r>
    <x v="0"/>
    <x v="0"/>
    <s v="PRIMERA"/>
    <x v="287"/>
    <x v="287"/>
    <x v="0"/>
    <x v="0"/>
    <x v="0"/>
    <x v="0"/>
    <x v="0"/>
    <x v="0"/>
    <n v="7753720.461448025"/>
    <n v="0"/>
    <n v="0"/>
    <n v="7753720.461448025"/>
    <n v="5.1598965204578721E-5"/>
    <n v="0"/>
    <m/>
    <x v="0"/>
  </r>
  <r>
    <x v="0"/>
    <x v="0"/>
    <s v="PRIMERA"/>
    <x v="288"/>
    <x v="288"/>
    <x v="0"/>
    <x v="0"/>
    <x v="0"/>
    <x v="0"/>
    <x v="0"/>
    <x v="0"/>
    <n v="1449165.509870715"/>
    <n v="0"/>
    <n v="0"/>
    <n v="1449165.509870715"/>
    <n v="9.6438143587046625E-6"/>
    <n v="0"/>
    <m/>
    <x v="0"/>
  </r>
  <r>
    <x v="0"/>
    <x v="0"/>
    <s v="PRIMERA"/>
    <x v="289"/>
    <x v="289"/>
    <x v="2"/>
    <x v="1"/>
    <x v="0"/>
    <x v="0"/>
    <x v="0"/>
    <x v="0"/>
    <n v="1716614.5161577719"/>
    <n v="0"/>
    <n v="0"/>
    <n v="1716614.5161577719"/>
    <n v="1.1423616975786347E-5"/>
    <n v="0"/>
    <m/>
    <x v="1"/>
  </r>
  <r>
    <x v="0"/>
    <x v="0"/>
    <s v="PRIMERA"/>
    <x v="290"/>
    <x v="290"/>
    <x v="0"/>
    <x v="0"/>
    <x v="0"/>
    <x v="0"/>
    <x v="0"/>
    <x v="0"/>
    <n v="5552730.3022764865"/>
    <n v="0"/>
    <n v="0"/>
    <n v="5552730.3022764865"/>
    <n v="3.695195604254051E-5"/>
    <n v="0"/>
    <m/>
    <x v="0"/>
  </r>
  <r>
    <x v="0"/>
    <x v="0"/>
    <s v="PRIMERA"/>
    <x v="291"/>
    <x v="291"/>
    <x v="0"/>
    <x v="0"/>
    <x v="0"/>
    <x v="0"/>
    <x v="0"/>
    <x v="0"/>
    <n v="636652.15562527569"/>
    <n v="0"/>
    <n v="0"/>
    <n v="636652.15562527569"/>
    <n v="4.236752226091178E-6"/>
    <n v="0"/>
    <m/>
    <x v="0"/>
  </r>
  <r>
    <x v="0"/>
    <x v="0"/>
    <s v="PRIMERA"/>
    <x v="292"/>
    <x v="292"/>
    <x v="0"/>
    <x v="0"/>
    <x v="0"/>
    <x v="0"/>
    <x v="0"/>
    <x v="0"/>
    <n v="3954967.6680482142"/>
    <n v="0"/>
    <n v="0"/>
    <n v="3954967.6680482142"/>
    <n v="2.631926700266193E-5"/>
    <n v="0"/>
    <m/>
    <x v="0"/>
  </r>
  <r>
    <x v="0"/>
    <x v="0"/>
    <s v="PRIMERA"/>
    <x v="293"/>
    <x v="293"/>
    <x v="0"/>
    <x v="0"/>
    <x v="0"/>
    <x v="0"/>
    <x v="0"/>
    <x v="0"/>
    <n v="9581491.2515087668"/>
    <n v="0"/>
    <n v="0"/>
    <n v="9581491.2515087668"/>
    <n v="6.3762297873999816E-5"/>
    <n v="0"/>
    <m/>
    <x v="0"/>
  </r>
  <r>
    <x v="0"/>
    <x v="0"/>
    <s v="PRIMERA"/>
    <x v="294"/>
    <x v="294"/>
    <x v="0"/>
    <x v="0"/>
    <x v="0"/>
    <x v="0"/>
    <x v="0"/>
    <x v="0"/>
    <n v="983331.37554609263"/>
    <n v="0"/>
    <n v="0"/>
    <n v="983331.37554609263"/>
    <n v="6.5438110238369056E-6"/>
    <n v="0"/>
    <m/>
    <x v="0"/>
  </r>
  <r>
    <x v="0"/>
    <x v="0"/>
    <s v="PRIMERA"/>
    <x v="295"/>
    <x v="295"/>
    <x v="0"/>
    <x v="0"/>
    <x v="0"/>
    <x v="0"/>
    <x v="0"/>
    <x v="0"/>
    <n v="2077400.179434933"/>
    <n v="0"/>
    <n v="0"/>
    <n v="2077400.179434933"/>
    <n v="1.3824550434544607E-5"/>
    <n v="0"/>
    <m/>
    <x v="0"/>
  </r>
  <r>
    <x v="0"/>
    <x v="0"/>
    <s v="PRIMERA"/>
    <x v="296"/>
    <x v="296"/>
    <x v="0"/>
    <x v="0"/>
    <x v="0"/>
    <x v="0"/>
    <x v="0"/>
    <x v="0"/>
    <n v="235547.81861942029"/>
    <n v="0"/>
    <n v="0"/>
    <n v="235547.81861942029"/>
    <n v="1.5675086247161528E-6"/>
    <n v="0"/>
    <m/>
    <x v="0"/>
  </r>
  <r>
    <x v="0"/>
    <x v="0"/>
    <s v="PRIMERA"/>
    <x v="297"/>
    <x v="297"/>
    <x v="0"/>
    <x v="0"/>
    <x v="0"/>
    <x v="0"/>
    <x v="0"/>
    <x v="0"/>
    <n v="835302.46743873577"/>
    <n v="0"/>
    <n v="0"/>
    <n v="835302.46743873577"/>
    <n v="5.5587176719833562E-6"/>
    <n v="0"/>
    <m/>
    <x v="0"/>
  </r>
  <r>
    <x v="0"/>
    <x v="0"/>
    <s v="PRIMERA"/>
    <x v="298"/>
    <x v="298"/>
    <x v="0"/>
    <x v="0"/>
    <x v="0"/>
    <x v="0"/>
    <x v="0"/>
    <x v="0"/>
    <n v="9897633.0412955899"/>
    <n v="0"/>
    <n v="0"/>
    <n v="9897633.0412955899"/>
    <n v="6.5866138126176915E-5"/>
    <n v="0"/>
    <m/>
    <x v="0"/>
  </r>
  <r>
    <x v="0"/>
    <x v="0"/>
    <s v="PRIMERA"/>
    <x v="299"/>
    <x v="299"/>
    <x v="0"/>
    <x v="0"/>
    <x v="0"/>
    <x v="0"/>
    <x v="0"/>
    <x v="0"/>
    <n v="8165045.5837627407"/>
    <n v="0"/>
    <n v="0"/>
    <n v="8165045.5837627407"/>
    <n v="5.4336225437213218E-5"/>
    <n v="0"/>
    <m/>
    <x v="0"/>
  </r>
  <r>
    <x v="0"/>
    <x v="0"/>
    <s v="PRIMERA"/>
    <x v="300"/>
    <x v="300"/>
    <x v="0"/>
    <x v="0"/>
    <x v="0"/>
    <x v="0"/>
    <x v="0"/>
    <x v="0"/>
    <n v="12166333.303146042"/>
    <n v="0"/>
    <n v="0"/>
    <n v="12166333.303146042"/>
    <n v="8.0963740168046039E-5"/>
    <n v="0"/>
    <m/>
    <x v="0"/>
  </r>
  <r>
    <x v="0"/>
    <x v="0"/>
    <s v="PRIMERA"/>
    <x v="301"/>
    <x v="301"/>
    <x v="0"/>
    <x v="0"/>
    <x v="0"/>
    <x v="0"/>
    <x v="0"/>
    <x v="0"/>
    <n v="8022798.6603152715"/>
    <n v="0"/>
    <n v="0"/>
    <n v="8022798.6603152715"/>
    <n v="5.3389609668703346E-5"/>
    <n v="0"/>
    <m/>
    <x v="0"/>
  </r>
  <r>
    <x v="0"/>
    <x v="0"/>
    <s v="PRIMERA"/>
    <x v="302"/>
    <x v="302"/>
    <x v="0"/>
    <x v="0"/>
    <x v="0"/>
    <x v="0"/>
    <x v="0"/>
    <x v="0"/>
    <n v="12343744.012515213"/>
    <n v="0"/>
    <n v="0"/>
    <n v="12343744.012515213"/>
    <n v="8.2144361660034919E-5"/>
    <n v="0"/>
    <m/>
    <x v="0"/>
  </r>
  <r>
    <x v="0"/>
    <x v="0"/>
    <s v="PRIMERA"/>
    <x v="303"/>
    <x v="303"/>
    <x v="0"/>
    <x v="0"/>
    <x v="0"/>
    <x v="0"/>
    <x v="0"/>
    <x v="0"/>
    <n v="1563601.2398981804"/>
    <n v="0"/>
    <n v="0"/>
    <n v="1563601.2398981804"/>
    <n v="1.0405353968135594E-5"/>
    <n v="0"/>
    <m/>
    <x v="0"/>
  </r>
  <r>
    <x v="0"/>
    <x v="0"/>
    <s v="PRIMERA"/>
    <x v="304"/>
    <x v="304"/>
    <x v="0"/>
    <x v="0"/>
    <x v="0"/>
    <x v="0"/>
    <x v="0"/>
    <x v="0"/>
    <n v="839619.72474022629"/>
    <n v="0"/>
    <n v="0"/>
    <n v="839619.72474022629"/>
    <n v="5.5874478809696648E-6"/>
    <n v="0"/>
    <m/>
    <x v="0"/>
  </r>
  <r>
    <x v="0"/>
    <x v="0"/>
    <s v="PRIMERA"/>
    <x v="305"/>
    <x v="305"/>
    <x v="0"/>
    <x v="0"/>
    <x v="0"/>
    <x v="0"/>
    <x v="0"/>
    <x v="0"/>
    <n v="3896384.8685567481"/>
    <n v="0"/>
    <n v="0"/>
    <n v="3896384.8685567481"/>
    <n v="2.5929413918896972E-5"/>
    <n v="0"/>
    <m/>
    <x v="0"/>
  </r>
  <r>
    <x v="0"/>
    <x v="0"/>
    <s v="PRIMERA"/>
    <x v="306"/>
    <x v="306"/>
    <x v="0"/>
    <x v="0"/>
    <x v="0"/>
    <x v="0"/>
    <x v="0"/>
    <x v="0"/>
    <n v="4523424.136091847"/>
    <n v="0"/>
    <n v="0"/>
    <n v="4523424.136091847"/>
    <n v="3.0102194909431393E-5"/>
    <n v="0"/>
    <m/>
    <x v="0"/>
  </r>
  <r>
    <x v="0"/>
    <x v="0"/>
    <s v="PRIMERA"/>
    <x v="307"/>
    <x v="307"/>
    <x v="0"/>
    <x v="0"/>
    <x v="0"/>
    <x v="0"/>
    <x v="0"/>
    <x v="0"/>
    <n v="2220209.1578600109"/>
    <n v="0"/>
    <n v="0"/>
    <n v="2220209.1578600109"/>
    <n v="1.4774906530730319E-5"/>
    <n v="0"/>
    <m/>
    <x v="0"/>
  </r>
  <r>
    <x v="0"/>
    <x v="0"/>
    <s v="PRIMERA"/>
    <x v="308"/>
    <x v="308"/>
    <x v="0"/>
    <x v="0"/>
    <x v="0"/>
    <x v="1"/>
    <x v="0"/>
    <x v="0"/>
    <n v="8488607.0700000003"/>
    <n v="0"/>
    <n v="0"/>
    <n v="8488607.0700000003"/>
    <n v="5.6489441812875572E-5"/>
    <n v="0"/>
    <m/>
    <x v="0"/>
  </r>
  <r>
    <x v="0"/>
    <x v="0"/>
    <s v="PRIMERA"/>
    <x v="309"/>
    <x v="309"/>
    <x v="0"/>
    <x v="0"/>
    <x v="0"/>
    <x v="0"/>
    <x v="0"/>
    <x v="0"/>
    <n v="1221745.7251660447"/>
    <n v="0"/>
    <n v="0"/>
    <n v="1221745.7251660447"/>
    <n v="8.1303956565275148E-6"/>
    <n v="0"/>
    <m/>
    <x v="0"/>
  </r>
  <r>
    <x v="0"/>
    <x v="0"/>
    <s v="PRIMERA"/>
    <x v="310"/>
    <x v="310"/>
    <x v="0"/>
    <x v="0"/>
    <x v="0"/>
    <x v="0"/>
    <x v="0"/>
    <x v="0"/>
    <n v="164314.74084729643"/>
    <n v="0"/>
    <n v="0"/>
    <n v="164314.74084729643"/>
    <n v="1.0934712745622564E-6"/>
    <n v="0"/>
    <m/>
    <x v="0"/>
  </r>
  <r>
    <x v="0"/>
    <x v="0"/>
    <s v="PRIMERA"/>
    <x v="311"/>
    <x v="311"/>
    <x v="0"/>
    <x v="0"/>
    <x v="0"/>
    <x v="0"/>
    <x v="0"/>
    <x v="0"/>
    <n v="601790.30744755"/>
    <n v="0"/>
    <n v="0"/>
    <n v="601790.30744755"/>
    <n v="4.0047558186847344E-6"/>
    <n v="0"/>
    <m/>
    <x v="0"/>
  </r>
  <r>
    <x v="0"/>
    <x v="0"/>
    <s v="PRIMERA"/>
    <x v="312"/>
    <x v="312"/>
    <x v="0"/>
    <x v="0"/>
    <x v="0"/>
    <x v="0"/>
    <x v="0"/>
    <x v="0"/>
    <n v="2927124.1592384824"/>
    <n v="0"/>
    <n v="0"/>
    <n v="2927124.1592384824"/>
    <n v="1.9479239468715871E-5"/>
    <n v="0"/>
    <m/>
    <x v="0"/>
  </r>
  <r>
    <x v="0"/>
    <x v="0"/>
    <s v="PRIMERA"/>
    <x v="313"/>
    <x v="313"/>
    <x v="0"/>
    <x v="0"/>
    <x v="0"/>
    <x v="0"/>
    <x v="0"/>
    <x v="0"/>
    <n v="2163196.5287522185"/>
    <n v="0"/>
    <n v="0"/>
    <n v="2163196.5287522185"/>
    <n v="1.4395502516853199E-5"/>
    <n v="0"/>
    <m/>
    <x v="0"/>
  </r>
  <r>
    <x v="0"/>
    <x v="0"/>
    <s v="PRIMERA"/>
    <x v="314"/>
    <x v="314"/>
    <x v="0"/>
    <x v="0"/>
    <x v="0"/>
    <x v="0"/>
    <x v="0"/>
    <x v="0"/>
    <n v="2610662.8591851704"/>
    <n v="0"/>
    <n v="0"/>
    <n v="2610662.8591851704"/>
    <n v="1.7373272959962329E-5"/>
    <n v="0"/>
    <m/>
    <x v="0"/>
  </r>
  <r>
    <x v="0"/>
    <x v="0"/>
    <s v="PRIMERA"/>
    <x v="315"/>
    <x v="315"/>
    <x v="0"/>
    <x v="0"/>
    <x v="0"/>
    <x v="0"/>
    <x v="0"/>
    <x v="0"/>
    <n v="2905985.1104837353"/>
    <n v="0"/>
    <n v="0"/>
    <n v="2905985.1104837353"/>
    <n v="1.9338564673102927E-5"/>
    <n v="0"/>
    <m/>
    <x v="0"/>
  </r>
  <r>
    <x v="0"/>
    <x v="0"/>
    <s v="PRIMERA"/>
    <x v="316"/>
    <x v="316"/>
    <x v="0"/>
    <x v="0"/>
    <x v="0"/>
    <x v="0"/>
    <x v="0"/>
    <x v="0"/>
    <n v="691383.24701608648"/>
    <n v="0"/>
    <n v="0"/>
    <n v="691383.24701608648"/>
    <n v="4.6009732080474532E-6"/>
    <n v="0"/>
    <m/>
    <x v="0"/>
  </r>
  <r>
    <x v="0"/>
    <x v="0"/>
    <s v="PRIMERA"/>
    <x v="317"/>
    <x v="317"/>
    <x v="0"/>
    <x v="0"/>
    <x v="0"/>
    <x v="0"/>
    <x v="0"/>
    <x v="0"/>
    <n v="3700871.4637250807"/>
    <n v="0"/>
    <n v="0"/>
    <n v="3700871.4637250807"/>
    <n v="2.4628323761843011E-5"/>
    <n v="0"/>
    <m/>
    <x v="0"/>
  </r>
  <r>
    <x v="0"/>
    <x v="0"/>
    <s v="PRIMERA"/>
    <x v="318"/>
    <x v="318"/>
    <x v="0"/>
    <x v="0"/>
    <x v="0"/>
    <x v="0"/>
    <x v="0"/>
    <x v="0"/>
    <n v="3610443.8157522962"/>
    <n v="0"/>
    <n v="0"/>
    <n v="3610443.8157522962"/>
    <n v="2.4026551608142203E-5"/>
    <n v="0"/>
    <m/>
    <x v="0"/>
  </r>
  <r>
    <x v="0"/>
    <x v="0"/>
    <s v="PRIMERA"/>
    <x v="319"/>
    <x v="319"/>
    <x v="0"/>
    <x v="0"/>
    <x v="0"/>
    <x v="0"/>
    <x v="0"/>
    <x v="0"/>
    <n v="7559420.5751451422"/>
    <n v="0"/>
    <n v="0"/>
    <n v="7559420.5751451422"/>
    <n v="5.0305950693358679E-5"/>
    <n v="0"/>
    <m/>
    <x v="0"/>
  </r>
  <r>
    <x v="0"/>
    <x v="0"/>
    <s v="PRIMERA"/>
    <x v="320"/>
    <x v="320"/>
    <x v="0"/>
    <x v="0"/>
    <x v="0"/>
    <x v="0"/>
    <x v="0"/>
    <x v="0"/>
    <n v="1593443.4129097268"/>
    <n v="0"/>
    <n v="0"/>
    <n v="1593443.4129097268"/>
    <n v="1.0603945760876628E-5"/>
    <n v="0"/>
    <m/>
    <x v="0"/>
  </r>
  <r>
    <x v="0"/>
    <x v="0"/>
    <s v="PRIMERA"/>
    <x v="321"/>
    <x v="321"/>
    <x v="0"/>
    <x v="0"/>
    <x v="0"/>
    <x v="0"/>
    <x v="0"/>
    <x v="0"/>
    <n v="4537133.6606602222"/>
    <n v="0"/>
    <n v="0"/>
    <n v="4537133.6606602222"/>
    <n v="3.0193428180567764E-5"/>
    <n v="0"/>
    <m/>
    <x v="0"/>
  </r>
  <r>
    <x v="0"/>
    <x v="0"/>
    <s v="PRIMERA"/>
    <x v="322"/>
    <x v="322"/>
    <x v="0"/>
    <x v="0"/>
    <x v="0"/>
    <x v="0"/>
    <x v="0"/>
    <x v="0"/>
    <n v="778029.25857262174"/>
    <n v="0"/>
    <n v="0"/>
    <n v="778029.25857262174"/>
    <n v="5.1775795685231121E-6"/>
    <n v="0"/>
    <m/>
    <x v="0"/>
  </r>
  <r>
    <x v="0"/>
    <x v="0"/>
    <s v="PRIMERA"/>
    <x v="323"/>
    <x v="323"/>
    <x v="0"/>
    <x v="0"/>
    <x v="0"/>
    <x v="0"/>
    <x v="0"/>
    <x v="0"/>
    <n v="4695309.9847803777"/>
    <n v="0"/>
    <n v="0"/>
    <n v="4695309.9847803777"/>
    <n v="3.1246049910361189E-5"/>
    <n v="0"/>
    <m/>
    <x v="0"/>
  </r>
  <r>
    <x v="0"/>
    <x v="0"/>
    <s v="PRIMERA"/>
    <x v="324"/>
    <x v="324"/>
    <x v="0"/>
    <x v="0"/>
    <x v="0"/>
    <x v="0"/>
    <x v="0"/>
    <x v="0"/>
    <n v="9064275.4274125583"/>
    <n v="0"/>
    <n v="0"/>
    <n v="9064275.4274125583"/>
    <n v="6.0320362941796475E-5"/>
    <n v="0"/>
    <m/>
    <x v="0"/>
  </r>
  <r>
    <x v="0"/>
    <x v="0"/>
    <s v="PRIMERA"/>
    <x v="325"/>
    <x v="325"/>
    <x v="0"/>
    <x v="0"/>
    <x v="0"/>
    <x v="0"/>
    <x v="0"/>
    <x v="0"/>
    <n v="4698988.2602500618"/>
    <n v="0"/>
    <n v="0"/>
    <n v="4698988.2602500618"/>
    <n v="3.1270527863740698E-5"/>
    <n v="0"/>
    <m/>
    <x v="0"/>
  </r>
  <r>
    <x v="0"/>
    <x v="0"/>
    <s v="PRIMERA"/>
    <x v="326"/>
    <x v="326"/>
    <x v="0"/>
    <x v="0"/>
    <x v="0"/>
    <x v="0"/>
    <x v="0"/>
    <x v="0"/>
    <n v="1872671.4051855495"/>
    <n v="0"/>
    <n v="0"/>
    <n v="1872671.4051855495"/>
    <n v="1.2462134423883168E-5"/>
    <n v="0"/>
    <m/>
    <x v="0"/>
  </r>
  <r>
    <x v="0"/>
    <x v="0"/>
    <s v="PRIMERA"/>
    <x v="327"/>
    <x v="327"/>
    <x v="0"/>
    <x v="0"/>
    <x v="0"/>
    <x v="0"/>
    <x v="0"/>
    <x v="0"/>
    <n v="167590.9074506386"/>
    <n v="0"/>
    <n v="0"/>
    <n v="167590.9074506386"/>
    <n v="1.1152732994625306E-6"/>
    <n v="0"/>
    <m/>
    <x v="0"/>
  </r>
  <r>
    <x v="0"/>
    <x v="0"/>
    <s v="PRIMERA"/>
    <x v="328"/>
    <x v="328"/>
    <x v="0"/>
    <x v="0"/>
    <x v="0"/>
    <x v="0"/>
    <x v="0"/>
    <x v="0"/>
    <n v="1708963.870638655"/>
    <n v="0"/>
    <n v="0"/>
    <n v="1708963.870638655"/>
    <n v="1.1372703947144642E-5"/>
    <n v="0"/>
    <m/>
    <x v="0"/>
  </r>
  <r>
    <x v="0"/>
    <x v="0"/>
    <s v="PRIMERA"/>
    <x v="329"/>
    <x v="329"/>
    <x v="0"/>
    <x v="0"/>
    <x v="0"/>
    <x v="0"/>
    <x v="0"/>
    <x v="0"/>
    <n v="9708210.5666666664"/>
    <n v="0"/>
    <n v="0"/>
    <n v="9708210.5666666664"/>
    <n v="6.4605581503592954E-5"/>
    <n v="0"/>
    <m/>
    <x v="0"/>
  </r>
  <r>
    <x v="0"/>
    <x v="0"/>
    <s v="PRIMERA"/>
    <x v="330"/>
    <x v="330"/>
    <x v="0"/>
    <x v="0"/>
    <x v="0"/>
    <x v="0"/>
    <x v="0"/>
    <x v="0"/>
    <n v="1006619.4282213869"/>
    <n v="0"/>
    <n v="0"/>
    <n v="1006619.4282213869"/>
    <n v="6.6987868739013399E-6"/>
    <n v="0"/>
    <m/>
    <x v="0"/>
  </r>
  <r>
    <x v="0"/>
    <x v="0"/>
    <s v="PRIMERA"/>
    <x v="331"/>
    <x v="331"/>
    <x v="0"/>
    <x v="0"/>
    <x v="0"/>
    <x v="0"/>
    <x v="0"/>
    <x v="0"/>
    <n v="1445284.3154908651"/>
    <n v="0"/>
    <n v="0"/>
    <n v="1445284.3154908651"/>
    <n v="9.61798603348275E-6"/>
    <n v="0"/>
    <m/>
    <x v="0"/>
  </r>
  <r>
    <x v="0"/>
    <x v="0"/>
    <s v="PRIMERA"/>
    <x v="332"/>
    <x v="332"/>
    <x v="0"/>
    <x v="0"/>
    <x v="0"/>
    <x v="0"/>
    <x v="0"/>
    <x v="0"/>
    <n v="8016230.2500323299"/>
    <n v="0"/>
    <n v="0"/>
    <n v="8016230.2500323299"/>
    <n v="5.334589863019944E-5"/>
    <n v="0"/>
    <m/>
    <x v="0"/>
  </r>
  <r>
    <x v="0"/>
    <x v="0"/>
    <s v="PRIMERA"/>
    <x v="333"/>
    <x v="333"/>
    <x v="0"/>
    <x v="0"/>
    <x v="0"/>
    <x v="0"/>
    <x v="0"/>
    <x v="0"/>
    <n v="698687.85961820441"/>
    <n v="0"/>
    <n v="0"/>
    <n v="698687.85961820441"/>
    <n v="4.6495834788669432E-6"/>
    <n v="0"/>
    <m/>
    <x v="0"/>
  </r>
  <r>
    <x v="0"/>
    <x v="0"/>
    <s v="PRIMERA"/>
    <x v="334"/>
    <x v="334"/>
    <x v="0"/>
    <x v="0"/>
    <x v="0"/>
    <x v="0"/>
    <x v="0"/>
    <x v="0"/>
    <n v="3386290.2748452402"/>
    <n v="0"/>
    <n v="0"/>
    <n v="3386290.2748452402"/>
    <n v="2.2534868897209613E-5"/>
    <n v="0"/>
    <m/>
    <x v="0"/>
  </r>
  <r>
    <x v="0"/>
    <x v="0"/>
    <s v="PRIMERA"/>
    <x v="335"/>
    <x v="335"/>
    <x v="0"/>
    <x v="0"/>
    <x v="0"/>
    <x v="0"/>
    <x v="0"/>
    <x v="0"/>
    <n v="2328505.1240891176"/>
    <n v="0"/>
    <n v="0"/>
    <n v="2328505.1240891176"/>
    <n v="1.5495587630988652E-5"/>
    <n v="0"/>
    <m/>
    <x v="0"/>
  </r>
  <r>
    <x v="0"/>
    <x v="0"/>
    <s v="PRIMERA"/>
    <x v="336"/>
    <x v="336"/>
    <x v="0"/>
    <x v="0"/>
    <x v="0"/>
    <x v="0"/>
    <x v="0"/>
    <x v="0"/>
    <n v="30791100.296593837"/>
    <n v="0"/>
    <n v="0"/>
    <n v="30791100.296593837"/>
    <n v="2.0490665361411919E-4"/>
    <n v="0"/>
    <m/>
    <x v="0"/>
  </r>
  <r>
    <x v="0"/>
    <x v="0"/>
    <s v="PRIMERA"/>
    <x v="337"/>
    <x v="337"/>
    <x v="0"/>
    <x v="0"/>
    <x v="0"/>
    <x v="0"/>
    <x v="0"/>
    <x v="0"/>
    <n v="9870585.1007558517"/>
    <n v="0"/>
    <n v="0"/>
    <n v="9870585.1007558517"/>
    <n v="6.5686141213765027E-5"/>
    <n v="0"/>
    <m/>
    <x v="0"/>
  </r>
  <r>
    <x v="0"/>
    <x v="0"/>
    <s v="PRIMERA"/>
    <x v="338"/>
    <x v="338"/>
    <x v="0"/>
    <x v="0"/>
    <x v="0"/>
    <x v="0"/>
    <x v="0"/>
    <x v="0"/>
    <n v="1627201.9224271108"/>
    <n v="0"/>
    <n v="0"/>
    <n v="1627201.9224271108"/>
    <n v="1.0828599740421905E-5"/>
    <n v="0"/>
    <m/>
    <x v="0"/>
  </r>
  <r>
    <x v="0"/>
    <x v="0"/>
    <s v="PRIMERA"/>
    <x v="339"/>
    <x v="339"/>
    <x v="2"/>
    <x v="1"/>
    <x v="0"/>
    <x v="0"/>
    <x v="0"/>
    <x v="0"/>
    <n v="1295057.3270945686"/>
    <n v="0"/>
    <n v="0"/>
    <n v="1295057.3270945686"/>
    <n v="8.6182650368862937E-6"/>
    <n v="0"/>
    <m/>
    <x v="1"/>
  </r>
  <r>
    <x v="0"/>
    <x v="0"/>
    <s v="PRIMERA"/>
    <x v="340"/>
    <x v="340"/>
    <x v="0"/>
    <x v="0"/>
    <x v="0"/>
    <x v="0"/>
    <x v="0"/>
    <x v="0"/>
    <n v="9327159.2834939249"/>
    <n v="0"/>
    <n v="0"/>
    <n v="9327159.2834939249"/>
    <n v="6.2069785687977696E-5"/>
    <n v="0"/>
    <m/>
    <x v="0"/>
  </r>
  <r>
    <x v="0"/>
    <x v="0"/>
    <s v="PRIMERA"/>
    <x v="341"/>
    <x v="341"/>
    <x v="0"/>
    <x v="0"/>
    <x v="0"/>
    <x v="0"/>
    <x v="0"/>
    <x v="0"/>
    <n v="15702394.908617614"/>
    <n v="0"/>
    <n v="0"/>
    <n v="15702394.908617614"/>
    <n v="1.0449529777953879E-4"/>
    <n v="0"/>
    <m/>
    <x v="0"/>
  </r>
  <r>
    <x v="0"/>
    <x v="0"/>
    <s v="PRIMERA"/>
    <x v="342"/>
    <x v="342"/>
    <x v="0"/>
    <x v="0"/>
    <x v="0"/>
    <x v="0"/>
    <x v="0"/>
    <x v="0"/>
    <n v="3528145.7451210641"/>
    <n v="0"/>
    <n v="0"/>
    <n v="3528145.7451210641"/>
    <n v="2.3478879648078808E-5"/>
    <n v="0"/>
    <m/>
    <x v="0"/>
  </r>
  <r>
    <x v="0"/>
    <x v="0"/>
    <s v="PRIMERA"/>
    <x v="343"/>
    <x v="343"/>
    <x v="0"/>
    <x v="0"/>
    <x v="0"/>
    <x v="0"/>
    <x v="0"/>
    <x v="0"/>
    <n v="2227755.4339269381"/>
    <n v="0"/>
    <n v="0"/>
    <n v="2227755.4339269381"/>
    <n v="1.4825125008187373E-5"/>
    <n v="0"/>
    <m/>
    <x v="0"/>
  </r>
  <r>
    <x v="0"/>
    <x v="0"/>
    <s v="PRIMERA"/>
    <x v="344"/>
    <x v="344"/>
    <x v="0"/>
    <x v="0"/>
    <x v="0"/>
    <x v="0"/>
    <x v="0"/>
    <x v="0"/>
    <n v="5830592.8360252762"/>
    <n v="0"/>
    <n v="0"/>
    <n v="5830592.8360252762"/>
    <n v="3.880105793908764E-5"/>
    <n v="0"/>
    <m/>
    <x v="0"/>
  </r>
  <r>
    <x v="0"/>
    <x v="0"/>
    <s v="PRIMERA"/>
    <x v="345"/>
    <x v="345"/>
    <x v="0"/>
    <x v="0"/>
    <x v="0"/>
    <x v="0"/>
    <x v="0"/>
    <x v="0"/>
    <n v="458082.13129680697"/>
    <n v="0"/>
    <n v="0"/>
    <n v="458082.13129680697"/>
    <n v="3.0484157987311578E-6"/>
    <n v="0"/>
    <m/>
    <x v="0"/>
  </r>
  <r>
    <x v="0"/>
    <x v="0"/>
    <s v="PRIMERA"/>
    <x v="346"/>
    <x v="346"/>
    <x v="0"/>
    <x v="0"/>
    <x v="0"/>
    <x v="0"/>
    <x v="0"/>
    <x v="0"/>
    <n v="2598423.7638806687"/>
    <n v="0"/>
    <n v="0"/>
    <n v="2598423.7638806687"/>
    <n v="1.7291825007860819E-5"/>
    <n v="0"/>
    <m/>
    <x v="0"/>
  </r>
  <r>
    <x v="0"/>
    <x v="0"/>
    <s v="PRIMERA"/>
    <x v="347"/>
    <x v="347"/>
    <x v="0"/>
    <x v="0"/>
    <x v="0"/>
    <x v="0"/>
    <x v="0"/>
    <x v="0"/>
    <n v="2480625.2105634897"/>
    <n v="0"/>
    <n v="0"/>
    <n v="2480625.2105634897"/>
    <n v="1.6507906696131061E-5"/>
    <n v="0"/>
    <m/>
    <x v="0"/>
  </r>
  <r>
    <x v="0"/>
    <x v="0"/>
    <s v="PRIMERA"/>
    <x v="348"/>
    <x v="348"/>
    <x v="0"/>
    <x v="0"/>
    <x v="0"/>
    <x v="0"/>
    <x v="0"/>
    <x v="0"/>
    <n v="1910702.7008085374"/>
    <n v="0"/>
    <n v="0"/>
    <n v="1910702.7008085374"/>
    <n v="1.2715222668332094E-5"/>
    <n v="0"/>
    <m/>
    <x v="0"/>
  </r>
  <r>
    <x v="0"/>
    <x v="0"/>
    <s v="PRIMERA"/>
    <x v="349"/>
    <x v="349"/>
    <x v="0"/>
    <x v="0"/>
    <x v="0"/>
    <x v="0"/>
    <x v="0"/>
    <x v="0"/>
    <n v="15646935.143461695"/>
    <n v="0"/>
    <n v="0"/>
    <n v="15646935.143461695"/>
    <n v="1.0412622766580916E-4"/>
    <n v="0"/>
    <m/>
    <x v="0"/>
  </r>
  <r>
    <x v="0"/>
    <x v="0"/>
    <s v="PRIMERA"/>
    <x v="350"/>
    <x v="350"/>
    <x v="0"/>
    <x v="0"/>
    <x v="0"/>
    <x v="0"/>
    <x v="0"/>
    <x v="0"/>
    <n v="8882847.777824495"/>
    <n v="0"/>
    <n v="0"/>
    <n v="8882847.777824495"/>
    <n v="5.9113009771819707E-5"/>
    <n v="0"/>
    <m/>
    <x v="0"/>
  </r>
  <r>
    <x v="0"/>
    <x v="0"/>
    <s v="PRIMERA"/>
    <x v="351"/>
    <x v="351"/>
    <x v="0"/>
    <x v="0"/>
    <x v="0"/>
    <x v="0"/>
    <x v="0"/>
    <x v="0"/>
    <n v="4799746.7702454003"/>
    <n v="0"/>
    <n v="0"/>
    <n v="4799746.7702454003"/>
    <n v="3.1941049180206075E-5"/>
    <n v="0"/>
    <m/>
    <x v="0"/>
  </r>
  <r>
    <x v="0"/>
    <x v="0"/>
    <s v="PRIMERA"/>
    <x v="352"/>
    <x v="352"/>
    <x v="0"/>
    <x v="0"/>
    <x v="0"/>
    <x v="0"/>
    <x v="0"/>
    <x v="0"/>
    <n v="1609390.0061087718"/>
    <n v="0"/>
    <n v="0"/>
    <n v="1609390.0061087718"/>
    <n v="1.0710066133889847E-5"/>
    <n v="0"/>
    <m/>
    <x v="0"/>
  </r>
  <r>
    <x v="0"/>
    <x v="0"/>
    <s v="PRIMERA"/>
    <x v="353"/>
    <x v="353"/>
    <x v="0"/>
    <x v="0"/>
    <x v="0"/>
    <x v="0"/>
    <x v="0"/>
    <x v="0"/>
    <n v="2707594.8257553144"/>
    <n v="0"/>
    <n v="0"/>
    <n v="2707594.8257553144"/>
    <n v="1.8018329638898906E-5"/>
    <n v="0"/>
    <m/>
    <x v="0"/>
  </r>
  <r>
    <x v="0"/>
    <x v="0"/>
    <s v="PRIMERA"/>
    <x v="354"/>
    <x v="354"/>
    <x v="0"/>
    <x v="0"/>
    <x v="0"/>
    <x v="0"/>
    <x v="0"/>
    <x v="0"/>
    <n v="16048613.455755852"/>
    <n v="0"/>
    <n v="0"/>
    <n v="16048613.455755852"/>
    <n v="1.067992909213846E-4"/>
    <n v="0"/>
    <m/>
    <x v="0"/>
  </r>
  <r>
    <x v="0"/>
    <x v="0"/>
    <s v="PRIMERA"/>
    <x v="355"/>
    <x v="355"/>
    <x v="0"/>
    <x v="0"/>
    <x v="0"/>
    <x v="0"/>
    <x v="0"/>
    <x v="0"/>
    <n v="12052590.251454305"/>
    <n v="0"/>
    <n v="0"/>
    <n v="12052590.251454305"/>
    <n v="8.0206810150297052E-5"/>
    <n v="0"/>
    <m/>
    <x v="0"/>
  </r>
  <r>
    <x v="0"/>
    <x v="0"/>
    <s v="PRIMERA"/>
    <x v="356"/>
    <x v="356"/>
    <x v="0"/>
    <x v="0"/>
    <x v="0"/>
    <x v="0"/>
    <x v="0"/>
    <x v="0"/>
    <n v="1994074.9857880406"/>
    <n v="0"/>
    <n v="0"/>
    <n v="1994074.9857880406"/>
    <n v="1.3270043241639195E-5"/>
    <n v="0"/>
    <m/>
    <x v="0"/>
  </r>
  <r>
    <x v="0"/>
    <x v="0"/>
    <s v="PRIMERA"/>
    <x v="357"/>
    <x v="357"/>
    <x v="0"/>
    <x v="0"/>
    <x v="0"/>
    <x v="0"/>
    <x v="0"/>
    <x v="0"/>
    <n v="6308079.729353507"/>
    <n v="0"/>
    <n v="0"/>
    <n v="6308079.729353507"/>
    <n v="4.1978607312577002E-5"/>
    <n v="0"/>
    <m/>
    <x v="0"/>
  </r>
  <r>
    <x v="0"/>
    <x v="0"/>
    <s v="PRIMERA"/>
    <x v="358"/>
    <x v="358"/>
    <x v="0"/>
    <x v="0"/>
    <x v="0"/>
    <x v="0"/>
    <x v="0"/>
    <x v="0"/>
    <n v="10530282.266676223"/>
    <n v="0"/>
    <n v="0"/>
    <n v="10530282.266676223"/>
    <n v="7.0076251906964754E-5"/>
    <n v="0"/>
    <m/>
    <x v="0"/>
  </r>
  <r>
    <x v="0"/>
    <x v="0"/>
    <s v="PRIMERA"/>
    <x v="359"/>
    <x v="359"/>
    <x v="0"/>
    <x v="0"/>
    <x v="0"/>
    <x v="0"/>
    <x v="0"/>
    <x v="0"/>
    <n v="5113019.1502144523"/>
    <n v="0"/>
    <n v="0"/>
    <n v="5113019.1502144523"/>
    <n v="3.4025794266639059E-5"/>
    <n v="0"/>
    <m/>
    <x v="0"/>
  </r>
  <r>
    <x v="0"/>
    <x v="0"/>
    <s v="PRIMERA"/>
    <x v="360"/>
    <x v="360"/>
    <x v="0"/>
    <x v="0"/>
    <x v="0"/>
    <x v="0"/>
    <x v="0"/>
    <x v="0"/>
    <n v="579619.97290237318"/>
    <n v="0"/>
    <n v="0"/>
    <n v="579619.97290237318"/>
    <n v="3.8572180880613104E-6"/>
    <n v="0"/>
    <m/>
    <x v="0"/>
  </r>
  <r>
    <x v="0"/>
    <x v="0"/>
    <s v="PRIMERA"/>
    <x v="361"/>
    <x v="361"/>
    <x v="0"/>
    <x v="0"/>
    <x v="0"/>
    <x v="0"/>
    <x v="0"/>
    <x v="0"/>
    <n v="196013.1168549791"/>
    <n v="0"/>
    <n v="0"/>
    <n v="196013.1168549791"/>
    <n v="1.3044156088072671E-6"/>
    <n v="0"/>
    <m/>
    <x v="0"/>
  </r>
  <r>
    <x v="0"/>
    <x v="0"/>
    <s v="PRIMERA"/>
    <x v="362"/>
    <x v="362"/>
    <x v="0"/>
    <x v="0"/>
    <x v="0"/>
    <x v="0"/>
    <x v="0"/>
    <x v="0"/>
    <n v="6575866.1071705678"/>
    <n v="0"/>
    <n v="0"/>
    <n v="6575866.1071705678"/>
    <n v="4.3760655048234243E-5"/>
    <n v="0"/>
    <m/>
    <x v="0"/>
  </r>
  <r>
    <x v="0"/>
    <x v="0"/>
    <s v="PRIMERA"/>
    <x v="363"/>
    <x v="363"/>
    <x v="0"/>
    <x v="0"/>
    <x v="0"/>
    <x v="0"/>
    <x v="0"/>
    <x v="0"/>
    <n v="217846.13941093566"/>
    <n v="0"/>
    <n v="0"/>
    <n v="217846.13941093566"/>
    <n v="1.4497086170833479E-6"/>
    <n v="0"/>
    <m/>
    <x v="0"/>
  </r>
  <r>
    <x v="0"/>
    <x v="0"/>
    <s v="PRIMERA"/>
    <x v="364"/>
    <x v="364"/>
    <x v="0"/>
    <x v="0"/>
    <x v="0"/>
    <x v="0"/>
    <x v="0"/>
    <x v="0"/>
    <n v="956095.82416285994"/>
    <n v="0"/>
    <n v="0"/>
    <n v="956095.82416285994"/>
    <n v="6.362565610729958E-6"/>
    <n v="0"/>
    <m/>
    <x v="0"/>
  </r>
  <r>
    <x v="0"/>
    <x v="0"/>
    <s v="PRIMERA"/>
    <x v="365"/>
    <x v="365"/>
    <x v="0"/>
    <x v="0"/>
    <x v="0"/>
    <x v="0"/>
    <x v="0"/>
    <x v="0"/>
    <n v="6679550.9137366507"/>
    <n v="0"/>
    <n v="0"/>
    <n v="6679550.9137366507"/>
    <n v="4.4450650096785123E-5"/>
    <n v="0"/>
    <m/>
    <x v="0"/>
  </r>
  <r>
    <x v="0"/>
    <x v="0"/>
    <s v="PRIMERA"/>
    <x v="366"/>
    <x v="366"/>
    <x v="0"/>
    <x v="0"/>
    <x v="0"/>
    <x v="0"/>
    <x v="0"/>
    <x v="0"/>
    <n v="6185467.7089819377"/>
    <n v="0"/>
    <n v="0"/>
    <n v="6185467.7089819377"/>
    <n v="4.1162656646793753E-5"/>
    <n v="0"/>
    <m/>
    <x v="0"/>
  </r>
  <r>
    <x v="0"/>
    <x v="0"/>
    <s v="PRIMERA"/>
    <x v="367"/>
    <x v="367"/>
    <x v="0"/>
    <x v="0"/>
    <x v="0"/>
    <x v="0"/>
    <x v="0"/>
    <x v="0"/>
    <n v="3558915.1046653269"/>
    <n v="0"/>
    <n v="0"/>
    <n v="3558915.1046653269"/>
    <n v="2.3683641622718667E-5"/>
    <n v="0"/>
    <m/>
    <x v="0"/>
  </r>
  <r>
    <x v="0"/>
    <x v="0"/>
    <s v="PRIMERA"/>
    <x v="368"/>
    <x v="368"/>
    <x v="0"/>
    <x v="0"/>
    <x v="0"/>
    <x v="0"/>
    <x v="0"/>
    <x v="0"/>
    <n v="12267541.999999998"/>
    <n v="0"/>
    <n v="0"/>
    <n v="12267541.999999998"/>
    <n v="8.1637257359352258E-5"/>
    <n v="0"/>
    <m/>
    <x v="0"/>
  </r>
  <r>
    <x v="0"/>
    <x v="0"/>
    <s v="PRIMERA"/>
    <x v="369"/>
    <x v="369"/>
    <x v="0"/>
    <x v="0"/>
    <x v="0"/>
    <x v="0"/>
    <x v="0"/>
    <x v="0"/>
    <n v="6220966.0695782714"/>
    <n v="0"/>
    <n v="0"/>
    <n v="6220966.0695782714"/>
    <n v="4.139888887651328E-5"/>
    <n v="0"/>
    <m/>
    <x v="0"/>
  </r>
  <r>
    <x v="0"/>
    <x v="0"/>
    <s v="PRIMERA"/>
    <x v="370"/>
    <x v="370"/>
    <x v="0"/>
    <x v="0"/>
    <x v="0"/>
    <x v="0"/>
    <x v="0"/>
    <x v="0"/>
    <n v="7506234.7208454963"/>
    <n v="0"/>
    <n v="0"/>
    <n v="7506234.7208454963"/>
    <n v="4.9952012856802895E-5"/>
    <n v="0"/>
    <m/>
    <x v="0"/>
  </r>
  <r>
    <x v="0"/>
    <x v="0"/>
    <s v="PRIMERA"/>
    <x v="371"/>
    <x v="371"/>
    <x v="0"/>
    <x v="0"/>
    <x v="0"/>
    <x v="0"/>
    <x v="0"/>
    <x v="0"/>
    <n v="5205550.4696283415"/>
    <n v="0"/>
    <n v="0"/>
    <n v="5205550.4696283415"/>
    <n v="3.4641565799093737E-5"/>
    <n v="0"/>
    <m/>
    <x v="0"/>
  </r>
  <r>
    <x v="0"/>
    <x v="0"/>
    <s v="PRIMERA"/>
    <x v="372"/>
    <x v="372"/>
    <x v="0"/>
    <x v="0"/>
    <x v="0"/>
    <x v="0"/>
    <x v="0"/>
    <x v="0"/>
    <n v="552235.75717770681"/>
    <n v="0"/>
    <n v="0"/>
    <n v="552235.75717770681"/>
    <n v="3.6749833529612711E-6"/>
    <n v="0"/>
    <m/>
    <x v="0"/>
  </r>
  <r>
    <x v="0"/>
    <x v="0"/>
    <s v="PRIMERA"/>
    <x v="373"/>
    <x v="373"/>
    <x v="0"/>
    <x v="0"/>
    <x v="0"/>
    <x v="0"/>
    <x v="0"/>
    <x v="0"/>
    <n v="11047851.585076481"/>
    <n v="0"/>
    <n v="0"/>
    <n v="11047851.585076481"/>
    <n v="7.3520539250553744E-5"/>
    <n v="0"/>
    <m/>
    <x v="0"/>
  </r>
  <r>
    <x v="0"/>
    <x v="0"/>
    <s v="PRIMERA"/>
    <x v="374"/>
    <x v="374"/>
    <x v="0"/>
    <x v="0"/>
    <x v="0"/>
    <x v="0"/>
    <x v="0"/>
    <x v="0"/>
    <n v="3579052.6657690573"/>
    <n v="0"/>
    <n v="0"/>
    <n v="3579052.6657690573"/>
    <n v="2.3817651782081881E-5"/>
    <n v="0"/>
    <m/>
    <x v="0"/>
  </r>
  <r>
    <x v="0"/>
    <x v="0"/>
    <s v="PRIMERA"/>
    <x v="375"/>
    <x v="375"/>
    <x v="0"/>
    <x v="0"/>
    <x v="0"/>
    <x v="0"/>
    <x v="0"/>
    <x v="0"/>
    <n v="1525414.1000818119"/>
    <n v="0"/>
    <n v="0"/>
    <n v="1525414.1000818119"/>
    <n v="1.0151228621672021E-5"/>
    <n v="0"/>
    <m/>
    <x v="0"/>
  </r>
  <r>
    <x v="0"/>
    <x v="0"/>
    <s v="PRIMERA"/>
    <x v="376"/>
    <x v="376"/>
    <x v="0"/>
    <x v="0"/>
    <x v="0"/>
    <x v="0"/>
    <x v="0"/>
    <x v="0"/>
    <n v="22739778.552757189"/>
    <n v="0"/>
    <n v="0"/>
    <n v="22739778.552757189"/>
    <n v="1.5132723034542027E-4"/>
    <n v="0"/>
    <m/>
    <x v="0"/>
  </r>
  <r>
    <x v="0"/>
    <x v="0"/>
    <s v="PRIMERA"/>
    <x v="377"/>
    <x v="377"/>
    <x v="0"/>
    <x v="0"/>
    <x v="0"/>
    <x v="0"/>
    <x v="0"/>
    <x v="0"/>
    <n v="4255601.4113265397"/>
    <n v="0"/>
    <n v="0"/>
    <n v="4255601.4113265397"/>
    <n v="2.831990529441737E-5"/>
    <n v="0"/>
    <m/>
    <x v="0"/>
  </r>
  <r>
    <x v="0"/>
    <x v="0"/>
    <s v="PRIMERA"/>
    <x v="378"/>
    <x v="378"/>
    <x v="0"/>
    <x v="0"/>
    <x v="0"/>
    <x v="0"/>
    <x v="0"/>
    <x v="0"/>
    <n v="17202619.934404042"/>
    <n v="0"/>
    <n v="0"/>
    <n v="17202619.934404042"/>
    <n v="1.1447889975351757E-4"/>
    <n v="0"/>
    <m/>
    <x v="0"/>
  </r>
  <r>
    <x v="0"/>
    <x v="0"/>
    <s v="PRIMERA"/>
    <x v="379"/>
    <x v="379"/>
    <x v="0"/>
    <x v="0"/>
    <x v="0"/>
    <x v="0"/>
    <x v="0"/>
    <x v="0"/>
    <n v="13459716.388556872"/>
    <n v="0"/>
    <n v="0"/>
    <n v="13459716.388556872"/>
    <n v="8.9570863567983613E-5"/>
    <n v="0"/>
    <m/>
    <x v="0"/>
  </r>
  <r>
    <x v="0"/>
    <x v="0"/>
    <s v="PRIMERA"/>
    <x v="380"/>
    <x v="380"/>
    <x v="0"/>
    <x v="0"/>
    <x v="0"/>
    <x v="0"/>
    <x v="0"/>
    <x v="0"/>
    <n v="5609936.8704463681"/>
    <n v="0"/>
    <n v="0"/>
    <n v="5609936.8704463681"/>
    <n v="3.7332650669738847E-5"/>
    <n v="0"/>
    <m/>
    <x v="0"/>
  </r>
  <r>
    <x v="0"/>
    <x v="0"/>
    <s v="PRIMERA"/>
    <x v="381"/>
    <x v="381"/>
    <x v="0"/>
    <x v="0"/>
    <x v="0"/>
    <x v="0"/>
    <x v="0"/>
    <x v="0"/>
    <n v="2809382.8469050801"/>
    <n v="0"/>
    <n v="0"/>
    <n v="2809382.8469050801"/>
    <n v="1.8695702080640098E-5"/>
    <n v="0"/>
    <m/>
    <x v="0"/>
  </r>
  <r>
    <x v="0"/>
    <x v="0"/>
    <s v="PRIMERA"/>
    <x v="382"/>
    <x v="382"/>
    <x v="2"/>
    <x v="1"/>
    <x v="0"/>
    <x v="0"/>
    <x v="0"/>
    <x v="0"/>
    <n v="12245004.630958905"/>
    <n v="0"/>
    <n v="0"/>
    <n v="12245004.630958905"/>
    <n v="8.1487277110936534E-5"/>
    <n v="0"/>
    <m/>
    <x v="1"/>
  </r>
  <r>
    <x v="0"/>
    <x v="0"/>
    <s v="PRIMERA"/>
    <x v="383"/>
    <x v="383"/>
    <x v="0"/>
    <x v="0"/>
    <x v="0"/>
    <x v="0"/>
    <x v="0"/>
    <x v="0"/>
    <n v="2239425.8096075295"/>
    <n v="0"/>
    <n v="0"/>
    <n v="2239425.8096075295"/>
    <n v="1.4902788281149207E-5"/>
    <n v="0"/>
    <m/>
    <x v="0"/>
  </r>
  <r>
    <x v="0"/>
    <x v="0"/>
    <s v="PRIMERA"/>
    <x v="384"/>
    <x v="384"/>
    <x v="0"/>
    <x v="0"/>
    <x v="0"/>
    <x v="0"/>
    <x v="0"/>
    <x v="0"/>
    <n v="1479460.5522924461"/>
    <n v="0"/>
    <n v="0"/>
    <n v="1479460.5522924461"/>
    <n v="9.8454198779598931E-6"/>
    <n v="0"/>
    <m/>
    <x v="0"/>
  </r>
  <r>
    <x v="0"/>
    <x v="0"/>
    <s v="PRIMERA"/>
    <x v="385"/>
    <x v="385"/>
    <x v="0"/>
    <x v="0"/>
    <x v="0"/>
    <x v="0"/>
    <x v="0"/>
    <x v="0"/>
    <n v="5184736.33604619"/>
    <n v="0"/>
    <n v="0"/>
    <n v="5184736.33604619"/>
    <n v="3.450305322828224E-5"/>
    <n v="0"/>
    <m/>
    <x v="0"/>
  </r>
  <r>
    <x v="0"/>
    <x v="0"/>
    <s v="PRIMERA"/>
    <x v="386"/>
    <x v="386"/>
    <x v="0"/>
    <x v="0"/>
    <x v="0"/>
    <x v="0"/>
    <x v="0"/>
    <x v="0"/>
    <n v="4662408.7906254698"/>
    <n v="0"/>
    <n v="0"/>
    <n v="4662408.7906254698"/>
    <n v="3.1027101138500101E-5"/>
    <n v="0"/>
    <m/>
    <x v="0"/>
  </r>
  <r>
    <x v="0"/>
    <x v="0"/>
    <s v="PRIMERA"/>
    <x v="387"/>
    <x v="387"/>
    <x v="0"/>
    <x v="0"/>
    <x v="0"/>
    <x v="0"/>
    <x v="0"/>
    <x v="0"/>
    <n v="4306064.5899611367"/>
    <n v="0"/>
    <n v="0"/>
    <n v="4306064.5899611367"/>
    <n v="2.8655724442325202E-5"/>
    <n v="0"/>
    <m/>
    <x v="0"/>
  </r>
  <r>
    <x v="0"/>
    <x v="0"/>
    <s v="PRIMERA"/>
    <x v="388"/>
    <x v="388"/>
    <x v="0"/>
    <x v="0"/>
    <x v="0"/>
    <x v="0"/>
    <x v="0"/>
    <x v="0"/>
    <n v="407381.73691935668"/>
    <n v="0"/>
    <n v="0"/>
    <n v="407381.73691935668"/>
    <n v="2.7110180426026224E-6"/>
    <n v="0"/>
    <m/>
    <x v="0"/>
  </r>
  <r>
    <x v="0"/>
    <x v="0"/>
    <s v="PRIMERA"/>
    <x v="389"/>
    <x v="389"/>
    <x v="0"/>
    <x v="0"/>
    <x v="0"/>
    <x v="0"/>
    <x v="0"/>
    <x v="0"/>
    <n v="2589444.9228678728"/>
    <n v="0"/>
    <n v="0"/>
    <n v="2589444.9228678728"/>
    <n v="1.7232073188421334E-5"/>
    <n v="0"/>
    <m/>
    <x v="0"/>
  </r>
  <r>
    <x v="0"/>
    <x v="0"/>
    <s v="PRIMERA"/>
    <x v="390"/>
    <x v="390"/>
    <x v="0"/>
    <x v="0"/>
    <x v="0"/>
    <x v="0"/>
    <x v="0"/>
    <x v="0"/>
    <n v="2814787.7197562712"/>
    <n v="0"/>
    <n v="0"/>
    <n v="2814787.7197562712"/>
    <n v="1.8731670084332057E-5"/>
    <n v="0"/>
    <m/>
    <x v="0"/>
  </r>
  <r>
    <x v="0"/>
    <x v="0"/>
    <s v="PRIMERA"/>
    <x v="391"/>
    <x v="391"/>
    <x v="0"/>
    <x v="0"/>
    <x v="0"/>
    <x v="0"/>
    <x v="0"/>
    <x v="0"/>
    <n v="676457.51835209806"/>
    <n v="0"/>
    <n v="0"/>
    <n v="676457.51835209806"/>
    <n v="4.5016464193380375E-6"/>
    <n v="0"/>
    <m/>
    <x v="0"/>
  </r>
  <r>
    <x v="0"/>
    <x v="0"/>
    <s v="PRIMERA"/>
    <x v="392"/>
    <x v="392"/>
    <x v="0"/>
    <x v="0"/>
    <x v="0"/>
    <x v="0"/>
    <x v="0"/>
    <x v="0"/>
    <n v="2547586.3121451195"/>
    <n v="0"/>
    <n v="0"/>
    <n v="2547586.3121451195"/>
    <n v="1.6953515171152809E-5"/>
    <n v="0"/>
    <m/>
    <x v="0"/>
  </r>
  <r>
    <x v="0"/>
    <x v="0"/>
    <s v="PRIMERA"/>
    <x v="393"/>
    <x v="393"/>
    <x v="0"/>
    <x v="0"/>
    <x v="0"/>
    <x v="0"/>
    <x v="0"/>
    <x v="0"/>
    <n v="12943950.271088466"/>
    <n v="0"/>
    <n v="0"/>
    <n v="12943950.271088466"/>
    <n v="8.6138576051136135E-5"/>
    <n v="0"/>
    <m/>
    <x v="0"/>
  </r>
  <r>
    <x v="0"/>
    <x v="0"/>
    <s v="PRIMERA"/>
    <x v="394"/>
    <x v="394"/>
    <x v="0"/>
    <x v="0"/>
    <x v="0"/>
    <x v="0"/>
    <x v="0"/>
    <x v="0"/>
    <n v="13612962.451657094"/>
    <n v="0"/>
    <n v="0"/>
    <n v="13612962.451657094"/>
    <n v="9.0590675710678571E-5"/>
    <n v="0"/>
    <m/>
    <x v="0"/>
  </r>
  <r>
    <x v="0"/>
    <x v="0"/>
    <s v="PRIMERA"/>
    <x v="395"/>
    <x v="395"/>
    <x v="0"/>
    <x v="0"/>
    <x v="0"/>
    <x v="0"/>
    <x v="0"/>
    <x v="0"/>
    <n v="3415029.304780378"/>
    <n v="0"/>
    <n v="0"/>
    <n v="3415029.304780378"/>
    <n v="2.2726119563648982E-5"/>
    <n v="0"/>
    <m/>
    <x v="0"/>
  </r>
  <r>
    <x v="0"/>
    <x v="0"/>
    <s v="PRIMERA"/>
    <x v="396"/>
    <x v="396"/>
    <x v="0"/>
    <x v="0"/>
    <x v="0"/>
    <x v="0"/>
    <x v="0"/>
    <x v="0"/>
    <n v="1763101.2940616333"/>
    <n v="0"/>
    <n v="0"/>
    <n v="1763101.2940616333"/>
    <n v="1.1732974225310708E-5"/>
    <n v="0"/>
    <m/>
    <x v="0"/>
  </r>
  <r>
    <x v="0"/>
    <x v="0"/>
    <s v="PRIMERA"/>
    <x v="397"/>
    <x v="397"/>
    <x v="0"/>
    <x v="0"/>
    <x v="0"/>
    <x v="0"/>
    <x v="0"/>
    <x v="0"/>
    <n v="4738421.8619290674"/>
    <n v="0"/>
    <n v="0"/>
    <n v="4738421.8619290674"/>
    <n v="3.1532948085238629E-5"/>
    <n v="0"/>
    <m/>
    <x v="0"/>
  </r>
  <r>
    <x v="0"/>
    <x v="0"/>
    <s v="PRIMERA"/>
    <x v="398"/>
    <x v="398"/>
    <x v="0"/>
    <x v="0"/>
    <x v="0"/>
    <x v="0"/>
    <x v="0"/>
    <x v="0"/>
    <n v="1533830.6521575069"/>
    <n v="0"/>
    <n v="0"/>
    <n v="1533830.6521575069"/>
    <n v="1.0207238556496935E-5"/>
    <n v="0"/>
    <m/>
    <x v="0"/>
  </r>
  <r>
    <x v="0"/>
    <x v="0"/>
    <s v="PRIMERA"/>
    <x v="399"/>
    <x v="399"/>
    <x v="0"/>
    <x v="0"/>
    <x v="0"/>
    <x v="0"/>
    <x v="0"/>
    <x v="0"/>
    <n v="3957070.2209360185"/>
    <n v="0"/>
    <n v="0"/>
    <n v="3957070.2209360185"/>
    <n v="2.633325893773852E-5"/>
    <n v="0"/>
    <m/>
    <x v="0"/>
  </r>
  <r>
    <x v="0"/>
    <x v="0"/>
    <s v="PRIMERA"/>
    <x v="400"/>
    <x v="400"/>
    <x v="0"/>
    <x v="0"/>
    <x v="0"/>
    <x v="0"/>
    <x v="0"/>
    <x v="0"/>
    <n v="1368615.4009927323"/>
    <n v="0"/>
    <n v="0"/>
    <n v="1368615.4009927323"/>
    <n v="9.1077746232143961E-6"/>
    <n v="0"/>
    <m/>
    <x v="0"/>
  </r>
  <r>
    <x v="0"/>
    <x v="0"/>
    <s v="PRIMERA"/>
    <x v="401"/>
    <x v="401"/>
    <x v="0"/>
    <x v="0"/>
    <x v="0"/>
    <x v="0"/>
    <x v="0"/>
    <x v="0"/>
    <n v="3754268.6477537211"/>
    <n v="0"/>
    <n v="0"/>
    <n v="3754268.6477537211"/>
    <n v="2.4983667942022775E-5"/>
    <n v="0"/>
    <m/>
    <x v="0"/>
  </r>
  <r>
    <x v="0"/>
    <x v="0"/>
    <s v="PRIMERA"/>
    <x v="402"/>
    <x v="402"/>
    <x v="0"/>
    <x v="0"/>
    <x v="0"/>
    <x v="0"/>
    <x v="0"/>
    <x v="0"/>
    <n v="3458493.526614856"/>
    <n v="0"/>
    <n v="0"/>
    <n v="3458493.526614856"/>
    <n v="2.3015362499505672E-5"/>
    <n v="0"/>
    <m/>
    <x v="0"/>
  </r>
  <r>
    <x v="0"/>
    <x v="0"/>
    <s v="PRIMERA"/>
    <x v="403"/>
    <x v="403"/>
    <x v="0"/>
    <x v="0"/>
    <x v="0"/>
    <x v="0"/>
    <x v="0"/>
    <x v="0"/>
    <n v="177286.22287997225"/>
    <n v="0"/>
    <n v="0"/>
    <n v="177286.22287997225"/>
    <n v="1.1797930672273045E-6"/>
    <n v="0"/>
    <m/>
    <x v="0"/>
  </r>
  <r>
    <x v="0"/>
    <x v="0"/>
    <s v="PRIMERA"/>
    <x v="404"/>
    <x v="404"/>
    <x v="0"/>
    <x v="0"/>
    <x v="0"/>
    <x v="0"/>
    <x v="0"/>
    <x v="0"/>
    <n v="7085169.8030464966"/>
    <n v="0"/>
    <n v="0"/>
    <n v="7085169.8030464966"/>
    <n v="4.7149936853366232E-5"/>
    <n v="0"/>
    <m/>
    <x v="0"/>
  </r>
  <r>
    <x v="0"/>
    <x v="0"/>
    <s v="PRIMERA"/>
    <x v="405"/>
    <x v="405"/>
    <x v="0"/>
    <x v="0"/>
    <x v="0"/>
    <x v="0"/>
    <x v="0"/>
    <x v="0"/>
    <n v="6634662.7158649284"/>
    <n v="0"/>
    <n v="0"/>
    <n v="6634662.7158649284"/>
    <n v="4.4151930975868212E-5"/>
    <n v="0"/>
    <m/>
    <x v="0"/>
  </r>
  <r>
    <x v="0"/>
    <x v="0"/>
    <s v="PRIMERA"/>
    <x v="406"/>
    <x v="406"/>
    <x v="0"/>
    <x v="0"/>
    <x v="0"/>
    <x v="0"/>
    <x v="0"/>
    <x v="0"/>
    <n v="4840879.0726421401"/>
    <n v="0"/>
    <n v="0"/>
    <n v="4840879.0726421401"/>
    <n v="3.2214773807074712E-5"/>
    <n v="0"/>
    <m/>
    <x v="0"/>
  </r>
  <r>
    <x v="0"/>
    <x v="0"/>
    <s v="PRIMERA"/>
    <x v="407"/>
    <x v="407"/>
    <x v="0"/>
    <x v="0"/>
    <x v="0"/>
    <x v="0"/>
    <x v="0"/>
    <x v="0"/>
    <n v="2519580.4708932806"/>
    <n v="0"/>
    <n v="0"/>
    <n v="2519580.4708932806"/>
    <n v="1.6767143682076877E-5"/>
    <n v="0"/>
    <m/>
    <x v="0"/>
  </r>
  <r>
    <x v="0"/>
    <x v="0"/>
    <s v="PRIMERA"/>
    <x v="408"/>
    <x v="408"/>
    <x v="0"/>
    <x v="0"/>
    <x v="0"/>
    <x v="0"/>
    <x v="0"/>
    <x v="0"/>
    <n v="1859776.8148579178"/>
    <n v="0"/>
    <n v="0"/>
    <n v="1859776.8148579178"/>
    <n v="1.2376324325240727E-5"/>
    <n v="0"/>
    <m/>
    <x v="0"/>
  </r>
  <r>
    <x v="0"/>
    <x v="0"/>
    <s v="PRIMERA"/>
    <x v="409"/>
    <x v="409"/>
    <x v="0"/>
    <x v="0"/>
    <x v="0"/>
    <x v="0"/>
    <x v="0"/>
    <x v="0"/>
    <n v="3753192.4657607828"/>
    <n v="0"/>
    <n v="0"/>
    <n v="3753192.4657607828"/>
    <n v="2.4976506234622628E-5"/>
    <n v="0"/>
    <m/>
    <x v="0"/>
  </r>
  <r>
    <x v="0"/>
    <x v="0"/>
    <s v="PRIMERA"/>
    <x v="410"/>
    <x v="410"/>
    <x v="0"/>
    <x v="0"/>
    <x v="0"/>
    <x v="0"/>
    <x v="0"/>
    <x v="0"/>
    <n v="7528627.6924728844"/>
    <n v="0"/>
    <n v="0"/>
    <n v="7528627.6924728844"/>
    <n v="5.0101032178504483E-5"/>
    <n v="0"/>
    <m/>
    <x v="0"/>
  </r>
  <r>
    <x v="0"/>
    <x v="0"/>
    <s v="PRIMERA"/>
    <x v="411"/>
    <x v="411"/>
    <x v="0"/>
    <x v="0"/>
    <x v="0"/>
    <x v="0"/>
    <x v="0"/>
    <x v="0"/>
    <n v="8575274.6555094626"/>
    <n v="0"/>
    <n v="0"/>
    <n v="8575274.6555094626"/>
    <n v="5.7066191742319436E-5"/>
    <n v="0"/>
    <m/>
    <x v="0"/>
  </r>
  <r>
    <x v="0"/>
    <x v="0"/>
    <s v="PRIMERA"/>
    <x v="412"/>
    <x v="412"/>
    <x v="0"/>
    <x v="0"/>
    <x v="0"/>
    <x v="0"/>
    <x v="0"/>
    <x v="0"/>
    <n v="8643206.5540828276"/>
    <n v="0"/>
    <n v="0"/>
    <n v="8643206.5540828276"/>
    <n v="5.7518260615345772E-5"/>
    <n v="0"/>
    <m/>
    <x v="0"/>
  </r>
  <r>
    <x v="0"/>
    <x v="0"/>
    <s v="PRIMERA"/>
    <x v="413"/>
    <x v="413"/>
    <x v="0"/>
    <x v="0"/>
    <x v="0"/>
    <x v="0"/>
    <x v="0"/>
    <x v="0"/>
    <n v="222190.36054712869"/>
    <n v="0"/>
    <n v="0"/>
    <n v="222190.36054712869"/>
    <n v="1.4786182632798986E-6"/>
    <n v="0"/>
    <m/>
    <x v="0"/>
  </r>
  <r>
    <x v="0"/>
    <x v="0"/>
    <s v="PRIMERA"/>
    <x v="414"/>
    <x v="414"/>
    <x v="0"/>
    <x v="0"/>
    <x v="0"/>
    <x v="0"/>
    <x v="0"/>
    <x v="0"/>
    <n v="1988324.0077361371"/>
    <n v="0"/>
    <n v="0"/>
    <n v="1988324.0077361371"/>
    <n v="1.323177199909597E-5"/>
    <n v="0"/>
    <m/>
    <x v="0"/>
  </r>
  <r>
    <x v="0"/>
    <x v="0"/>
    <s v="PRIMERA"/>
    <x v="415"/>
    <x v="415"/>
    <x v="0"/>
    <x v="0"/>
    <x v="0"/>
    <x v="0"/>
    <x v="0"/>
    <x v="0"/>
    <n v="4484408.7539665774"/>
    <n v="0"/>
    <n v="0"/>
    <n v="4484408.7539665774"/>
    <n v="2.9842557828789311E-5"/>
    <n v="0"/>
    <m/>
    <x v="0"/>
  </r>
  <r>
    <x v="0"/>
    <x v="0"/>
    <s v="PRIMERA"/>
    <x v="416"/>
    <x v="416"/>
    <x v="0"/>
    <x v="0"/>
    <x v="0"/>
    <x v="0"/>
    <x v="0"/>
    <x v="0"/>
    <n v="21522894.726666667"/>
    <n v="0"/>
    <n v="0"/>
    <n v="21522894.726666667"/>
    <n v="1.4322918934527655E-4"/>
    <n v="0"/>
    <m/>
    <x v="0"/>
  </r>
  <r>
    <x v="0"/>
    <x v="0"/>
    <s v="PRIMERA"/>
    <x v="417"/>
    <x v="417"/>
    <x v="0"/>
    <x v="0"/>
    <x v="0"/>
    <x v="0"/>
    <x v="0"/>
    <x v="0"/>
    <n v="2093240.0429804923"/>
    <n v="0"/>
    <n v="0"/>
    <n v="2093240.0429804923"/>
    <n v="1.3929960549855877E-5"/>
    <n v="0"/>
    <m/>
    <x v="0"/>
  </r>
  <r>
    <x v="0"/>
    <x v="0"/>
    <s v="PRIMERA"/>
    <x v="418"/>
    <x v="418"/>
    <x v="0"/>
    <x v="0"/>
    <x v="0"/>
    <x v="0"/>
    <x v="0"/>
    <x v="0"/>
    <n v="3380160.9874510923"/>
    <n v="0"/>
    <n v="0"/>
    <n v="3380160.9874510923"/>
    <n v="2.2494080105744664E-5"/>
    <n v="0"/>
    <m/>
    <x v="0"/>
  </r>
  <r>
    <x v="0"/>
    <x v="0"/>
    <s v="PRIMERA"/>
    <x v="419"/>
    <x v="419"/>
    <x v="0"/>
    <x v="0"/>
    <x v="0"/>
    <x v="0"/>
    <x v="0"/>
    <x v="0"/>
    <n v="366222.49910110782"/>
    <n v="0"/>
    <n v="0"/>
    <n v="366222.49910110782"/>
    <n v="2.4371141676060531E-6"/>
    <n v="0"/>
    <m/>
    <x v="0"/>
  </r>
  <r>
    <x v="0"/>
    <x v="0"/>
    <s v="PRIMERA"/>
    <x v="420"/>
    <x v="420"/>
    <x v="0"/>
    <x v="0"/>
    <x v="0"/>
    <x v="0"/>
    <x v="0"/>
    <x v="0"/>
    <n v="316920.58799535566"/>
    <n v="0"/>
    <n v="0"/>
    <n v="316920.58799535566"/>
    <n v="2.1090229489048496E-6"/>
    <n v="0"/>
    <m/>
    <x v="0"/>
  </r>
  <r>
    <x v="0"/>
    <x v="0"/>
    <s v="PRIMERA"/>
    <x v="421"/>
    <x v="421"/>
    <x v="0"/>
    <x v="0"/>
    <x v="0"/>
    <x v="0"/>
    <x v="0"/>
    <x v="0"/>
    <n v="3203375.7443520688"/>
    <n v="0"/>
    <n v="0"/>
    <n v="3203375.7443520688"/>
    <n v="2.1317620926863463E-5"/>
    <n v="0"/>
    <m/>
    <x v="0"/>
  </r>
  <r>
    <x v="0"/>
    <x v="0"/>
    <s v="PRIMERA"/>
    <x v="422"/>
    <x v="422"/>
    <x v="0"/>
    <x v="0"/>
    <x v="0"/>
    <x v="0"/>
    <x v="0"/>
    <x v="0"/>
    <n v="17091096.158115048"/>
    <n v="0"/>
    <n v="0"/>
    <n v="17091096.158115048"/>
    <n v="1.1373673842840521E-4"/>
    <n v="0"/>
    <m/>
    <x v="0"/>
  </r>
  <r>
    <x v="0"/>
    <x v="0"/>
    <s v="PRIMERA"/>
    <x v="423"/>
    <x v="423"/>
    <x v="0"/>
    <x v="0"/>
    <x v="0"/>
    <x v="0"/>
    <x v="0"/>
    <x v="0"/>
    <n v="3198902.8884336893"/>
    <n v="0"/>
    <n v="0"/>
    <n v="3198902.8884336893"/>
    <n v="2.1287855250109307E-5"/>
    <n v="0"/>
    <m/>
    <x v="0"/>
  </r>
  <r>
    <x v="0"/>
    <x v="0"/>
    <s v="PRIMERA"/>
    <x v="424"/>
    <x v="424"/>
    <x v="0"/>
    <x v="0"/>
    <x v="0"/>
    <x v="0"/>
    <x v="0"/>
    <x v="0"/>
    <n v="3551437.7906505559"/>
    <n v="0"/>
    <n v="0"/>
    <n v="3551437.7906505559"/>
    <n v="2.3633882069535108E-5"/>
    <n v="0"/>
    <m/>
    <x v="0"/>
  </r>
  <r>
    <x v="0"/>
    <x v="0"/>
    <s v="PRIMERA"/>
    <x v="425"/>
    <x v="425"/>
    <x v="0"/>
    <x v="0"/>
    <x v="0"/>
    <x v="0"/>
    <x v="0"/>
    <x v="0"/>
    <n v="1000502.2535792663"/>
    <n v="0"/>
    <n v="0"/>
    <n v="1000502.2535792663"/>
    <n v="6.6580786896072971E-6"/>
    <n v="0"/>
    <m/>
    <x v="0"/>
  </r>
  <r>
    <x v="0"/>
    <x v="0"/>
    <s v="PRIMERA"/>
    <x v="426"/>
    <x v="426"/>
    <x v="0"/>
    <x v="0"/>
    <x v="0"/>
    <x v="0"/>
    <x v="0"/>
    <x v="0"/>
    <n v="361774.70479342964"/>
    <n v="0"/>
    <n v="0"/>
    <n v="361774.70479342964"/>
    <n v="2.4075152692629792E-6"/>
    <n v="0"/>
    <m/>
    <x v="0"/>
  </r>
  <r>
    <x v="0"/>
    <x v="0"/>
    <s v="PRIMERA"/>
    <x v="427"/>
    <x v="427"/>
    <x v="0"/>
    <x v="0"/>
    <x v="0"/>
    <x v="0"/>
    <x v="0"/>
    <x v="0"/>
    <n v="214790.68054926148"/>
    <n v="0"/>
    <n v="0"/>
    <n v="214790.68054926148"/>
    <n v="1.4293753440086433E-6"/>
    <n v="0"/>
    <m/>
    <x v="0"/>
  </r>
  <r>
    <x v="0"/>
    <x v="0"/>
    <s v="PRIMERA"/>
    <x v="428"/>
    <x v="428"/>
    <x v="0"/>
    <x v="0"/>
    <x v="0"/>
    <x v="0"/>
    <x v="0"/>
    <x v="0"/>
    <n v="1424134.1273306487"/>
    <n v="0"/>
    <n v="0"/>
    <n v="1424134.1273306487"/>
    <n v="9.4772371080635969E-6"/>
    <n v="0"/>
    <m/>
    <x v="0"/>
  </r>
  <r>
    <x v="0"/>
    <x v="0"/>
    <s v="PRIMERA"/>
    <x v="429"/>
    <x v="429"/>
    <x v="0"/>
    <x v="0"/>
    <x v="0"/>
    <x v="0"/>
    <x v="0"/>
    <x v="0"/>
    <n v="8354541.3614395401"/>
    <n v="0"/>
    <n v="0"/>
    <n v="8354541.3614395401"/>
    <n v="5.5597269872252566E-5"/>
    <n v="0"/>
    <m/>
    <x v="0"/>
  </r>
  <r>
    <x v="0"/>
    <x v="0"/>
    <s v="PRIMERA"/>
    <x v="430"/>
    <x v="430"/>
    <x v="0"/>
    <x v="0"/>
    <x v="0"/>
    <x v="0"/>
    <x v="0"/>
    <x v="0"/>
    <n v="7272300.3022108991"/>
    <n v="0"/>
    <n v="0"/>
    <n v="7272300.3022108991"/>
    <n v="4.8395240983571646E-5"/>
    <n v="0"/>
    <m/>
    <x v="0"/>
  </r>
  <r>
    <x v="0"/>
    <x v="0"/>
    <s v="PRIMERA"/>
    <x v="431"/>
    <x v="431"/>
    <x v="0"/>
    <x v="0"/>
    <x v="0"/>
    <x v="0"/>
    <x v="0"/>
    <x v="0"/>
    <n v="10806890.734404041"/>
    <n v="0"/>
    <n v="0"/>
    <n v="10806890.734404041"/>
    <n v="7.1917008324808842E-5"/>
    <n v="0"/>
    <m/>
    <x v="0"/>
  </r>
  <r>
    <x v="0"/>
    <x v="0"/>
    <s v="PRIMERA"/>
    <x v="432"/>
    <x v="432"/>
    <x v="0"/>
    <x v="0"/>
    <x v="0"/>
    <x v="0"/>
    <x v="0"/>
    <x v="0"/>
    <n v="1458873.9076673931"/>
    <n v="0"/>
    <n v="0"/>
    <n v="1458873.9076673931"/>
    <n v="9.7084211861746138E-6"/>
    <n v="0"/>
    <m/>
    <x v="0"/>
  </r>
  <r>
    <x v="0"/>
    <x v="0"/>
    <s v="PRIMERA"/>
    <x v="433"/>
    <x v="433"/>
    <x v="0"/>
    <x v="0"/>
    <x v="0"/>
    <x v="0"/>
    <x v="0"/>
    <x v="0"/>
    <n v="11731562.518516876"/>
    <n v="0"/>
    <n v="0"/>
    <n v="11731562.518516876"/>
    <n v="7.8070455234756321E-5"/>
    <n v="0"/>
    <m/>
    <x v="0"/>
  </r>
  <r>
    <x v="0"/>
    <x v="0"/>
    <s v="PRIMERA"/>
    <x v="434"/>
    <x v="434"/>
    <x v="0"/>
    <x v="0"/>
    <x v="0"/>
    <x v="0"/>
    <x v="0"/>
    <x v="0"/>
    <n v="13933813.522774562"/>
    <n v="0"/>
    <n v="0"/>
    <n v="13933813.522774562"/>
    <n v="9.2725854988388862E-5"/>
    <n v="0"/>
    <m/>
    <x v="0"/>
  </r>
  <r>
    <x v="0"/>
    <x v="0"/>
    <s v="PRIMERA"/>
    <x v="435"/>
    <x v="435"/>
    <x v="0"/>
    <x v="0"/>
    <x v="0"/>
    <x v="0"/>
    <x v="0"/>
    <x v="0"/>
    <n v="12359115.069196431"/>
    <n v="0"/>
    <n v="0"/>
    <n v="12359115.069196431"/>
    <n v="8.2246651989276897E-5"/>
    <n v="0"/>
    <m/>
    <x v="0"/>
  </r>
  <r>
    <x v="0"/>
    <x v="0"/>
    <s v="PRIMERA"/>
    <x v="436"/>
    <x v="436"/>
    <x v="0"/>
    <x v="0"/>
    <x v="0"/>
    <x v="0"/>
    <x v="0"/>
    <x v="0"/>
    <n v="235335.35478800954"/>
    <n v="0"/>
    <n v="0"/>
    <n v="235335.35478800954"/>
    <n v="1.5660947339396278E-6"/>
    <n v="0"/>
    <m/>
    <x v="0"/>
  </r>
  <r>
    <x v="0"/>
    <x v="0"/>
    <s v="PRIMERA"/>
    <x v="437"/>
    <x v="437"/>
    <x v="0"/>
    <x v="0"/>
    <x v="0"/>
    <x v="0"/>
    <x v="0"/>
    <x v="0"/>
    <n v="5789460.2590379138"/>
    <n v="0"/>
    <n v="0"/>
    <n v="5789460.2590379138"/>
    <n v="3.8527331484890812E-5"/>
    <n v="0"/>
    <m/>
    <x v="0"/>
  </r>
  <r>
    <x v="0"/>
    <x v="0"/>
    <s v="PRIMERA"/>
    <x v="438"/>
    <x v="438"/>
    <x v="0"/>
    <x v="0"/>
    <x v="0"/>
    <x v="0"/>
    <x v="0"/>
    <x v="0"/>
    <n v="3395551.7445993484"/>
    <n v="0"/>
    <n v="0"/>
    <n v="3395551.7445993484"/>
    <n v="2.2596501536400249E-5"/>
    <n v="0"/>
    <m/>
    <x v="0"/>
  </r>
  <r>
    <x v="0"/>
    <x v="0"/>
    <s v="PRIMERA"/>
    <x v="439"/>
    <x v="439"/>
    <x v="0"/>
    <x v="0"/>
    <x v="0"/>
    <x v="0"/>
    <x v="0"/>
    <x v="0"/>
    <n v="189795.93490353393"/>
    <n v="0"/>
    <n v="0"/>
    <n v="189795.93490353393"/>
    <n v="1.2630419022391502E-6"/>
    <n v="0"/>
    <m/>
    <x v="0"/>
  </r>
  <r>
    <x v="0"/>
    <x v="0"/>
    <s v="PRIMERA"/>
    <x v="440"/>
    <x v="440"/>
    <x v="2"/>
    <x v="1"/>
    <x v="0"/>
    <x v="0"/>
    <x v="0"/>
    <x v="0"/>
    <n v="1982084.9193294891"/>
    <n v="0"/>
    <n v="0"/>
    <n v="1982084.9193294891"/>
    <n v="1.3190252510844673E-5"/>
    <n v="0"/>
    <m/>
    <x v="1"/>
  </r>
  <r>
    <x v="0"/>
    <x v="0"/>
    <s v="PRIMERA"/>
    <x v="441"/>
    <x v="441"/>
    <x v="0"/>
    <x v="0"/>
    <x v="0"/>
    <x v="0"/>
    <x v="0"/>
    <x v="0"/>
    <n v="605493.71996194194"/>
    <n v="0"/>
    <n v="0"/>
    <n v="605493.71996194194"/>
    <n v="4.029401052468753E-6"/>
    <n v="0"/>
    <m/>
    <x v="0"/>
  </r>
  <r>
    <x v="0"/>
    <x v="0"/>
    <s v="PRIMERA"/>
    <x v="442"/>
    <x v="442"/>
    <x v="0"/>
    <x v="0"/>
    <x v="0"/>
    <x v="0"/>
    <x v="0"/>
    <x v="0"/>
    <n v="12562524.013567222"/>
    <n v="0"/>
    <n v="0"/>
    <n v="12562524.013567222"/>
    <n v="8.3600284880103149E-5"/>
    <n v="0"/>
    <m/>
    <x v="0"/>
  </r>
  <r>
    <x v="0"/>
    <x v="0"/>
    <s v="PRIMERA"/>
    <x v="443"/>
    <x v="443"/>
    <x v="0"/>
    <x v="0"/>
    <x v="0"/>
    <x v="0"/>
    <x v="0"/>
    <x v="0"/>
    <n v="6076746.8351154802"/>
    <n v="0"/>
    <n v="0"/>
    <n v="6076746.8351154802"/>
    <n v="4.0439147898246598E-5"/>
    <n v="0"/>
    <m/>
    <x v="0"/>
  </r>
  <r>
    <x v="0"/>
    <x v="0"/>
    <s v="PRIMERA"/>
    <x v="444"/>
    <x v="444"/>
    <x v="0"/>
    <x v="0"/>
    <x v="0"/>
    <x v="0"/>
    <x v="0"/>
    <x v="0"/>
    <n v="1453080.6213721849"/>
    <n v="0"/>
    <n v="0"/>
    <n v="1453080.6213721849"/>
    <n v="9.6698683934278418E-6"/>
    <n v="0"/>
    <m/>
    <x v="0"/>
  </r>
  <r>
    <x v="0"/>
    <x v="0"/>
    <s v="PRIMERA"/>
    <x v="445"/>
    <x v="445"/>
    <x v="0"/>
    <x v="0"/>
    <x v="0"/>
    <x v="0"/>
    <x v="0"/>
    <x v="0"/>
    <n v="9090078.3885568697"/>
    <n v="0"/>
    <n v="0"/>
    <n v="9090078.3885568697"/>
    <n v="6.0492074844602395E-5"/>
    <n v="0"/>
    <m/>
    <x v="0"/>
  </r>
  <r>
    <x v="0"/>
    <x v="0"/>
    <s v="PRIMERA"/>
    <x v="446"/>
    <x v="446"/>
    <x v="0"/>
    <x v="0"/>
    <x v="0"/>
    <x v="0"/>
    <x v="0"/>
    <x v="0"/>
    <n v="3799571.9213190568"/>
    <n v="0"/>
    <n v="0"/>
    <n v="3799571.9213190568"/>
    <n v="2.5285149282235383E-5"/>
    <n v="0"/>
    <m/>
    <x v="0"/>
  </r>
  <r>
    <x v="0"/>
    <x v="0"/>
    <s v="PRIMERA"/>
    <x v="447"/>
    <x v="447"/>
    <x v="0"/>
    <x v="0"/>
    <x v="0"/>
    <x v="0"/>
    <x v="0"/>
    <x v="0"/>
    <n v="1547429.3472121346"/>
    <n v="0"/>
    <n v="0"/>
    <n v="1547429.3472121346"/>
    <n v="1.0297734286442346E-5"/>
    <n v="0"/>
    <m/>
    <x v="0"/>
  </r>
  <r>
    <x v="0"/>
    <x v="0"/>
    <s v="PRIMERA"/>
    <x v="448"/>
    <x v="448"/>
    <x v="0"/>
    <x v="0"/>
    <x v="0"/>
    <x v="0"/>
    <x v="0"/>
    <x v="0"/>
    <n v="6564726.5591477565"/>
    <n v="0"/>
    <n v="0"/>
    <n v="6564726.5591477565"/>
    <n v="4.368652429336867E-5"/>
    <n v="0"/>
    <m/>
    <x v="0"/>
  </r>
  <r>
    <x v="0"/>
    <x v="0"/>
    <s v="PRIMERA"/>
    <x v="449"/>
    <x v="449"/>
    <x v="0"/>
    <x v="0"/>
    <x v="0"/>
    <x v="0"/>
    <x v="0"/>
    <x v="0"/>
    <n v="2005274.6847797893"/>
    <n v="0"/>
    <n v="0"/>
    <n v="2005274.6847797893"/>
    <n v="1.3344574285342708E-5"/>
    <n v="0"/>
    <m/>
    <x v="0"/>
  </r>
  <r>
    <x v="0"/>
    <x v="0"/>
    <s v="PRIMERA"/>
    <x v="450"/>
    <x v="450"/>
    <x v="0"/>
    <x v="0"/>
    <x v="0"/>
    <x v="0"/>
    <x v="0"/>
    <x v="0"/>
    <n v="9182158.7378904261"/>
    <n v="0"/>
    <n v="0"/>
    <n v="9182158.7378904261"/>
    <n v="6.1104845290082223E-5"/>
    <n v="0"/>
    <m/>
    <x v="0"/>
  </r>
  <r>
    <x v="0"/>
    <x v="0"/>
    <s v="PRIMERA"/>
    <x v="451"/>
    <x v="451"/>
    <x v="0"/>
    <x v="0"/>
    <x v="0"/>
    <x v="0"/>
    <x v="0"/>
    <x v="0"/>
    <n v="413416.50275396736"/>
    <n v="0"/>
    <n v="0"/>
    <n v="413416.50275396736"/>
    <n v="2.7511778180118722E-6"/>
    <n v="0"/>
    <m/>
    <x v="0"/>
  </r>
  <r>
    <x v="0"/>
    <x v="0"/>
    <s v="PRIMERA"/>
    <x v="452"/>
    <x v="452"/>
    <x v="0"/>
    <x v="0"/>
    <x v="0"/>
    <x v="0"/>
    <x v="0"/>
    <x v="0"/>
    <n v="3443796.051003397"/>
    <n v="0"/>
    <n v="0"/>
    <n v="3443796.051003397"/>
    <n v="2.2917554674676098E-5"/>
    <n v="0"/>
    <m/>
    <x v="0"/>
  </r>
  <r>
    <x v="0"/>
    <x v="0"/>
    <s v="PRIMERA"/>
    <x v="453"/>
    <x v="453"/>
    <x v="0"/>
    <x v="0"/>
    <x v="0"/>
    <x v="0"/>
    <x v="0"/>
    <x v="0"/>
    <n v="3213280"/>
    <n v="0"/>
    <n v="0"/>
    <n v="3213280"/>
    <n v="2.1383531136690583E-5"/>
    <n v="0"/>
    <m/>
    <x v="0"/>
  </r>
  <r>
    <x v="0"/>
    <x v="0"/>
    <s v="PRIMERA"/>
    <x v="454"/>
    <x v="454"/>
    <x v="0"/>
    <x v="0"/>
    <x v="0"/>
    <x v="0"/>
    <x v="0"/>
    <x v="0"/>
    <n v="4289859.0061888909"/>
    <n v="0"/>
    <n v="0"/>
    <n v="4289859.0061888909"/>
    <n v="2.854788055533681E-5"/>
    <n v="0"/>
    <m/>
    <x v="0"/>
  </r>
  <r>
    <x v="0"/>
    <x v="0"/>
    <s v="PRIMERA"/>
    <x v="455"/>
    <x v="455"/>
    <x v="0"/>
    <x v="0"/>
    <x v="0"/>
    <x v="0"/>
    <x v="0"/>
    <x v="0"/>
    <n v="5576229.3906616205"/>
    <n v="0"/>
    <n v="0"/>
    <n v="5576229.3906616205"/>
    <n v="3.7108336279608974E-5"/>
    <n v="0"/>
    <m/>
    <x v="0"/>
  </r>
  <r>
    <x v="0"/>
    <x v="0"/>
    <s v="PRIMERA"/>
    <x v="456"/>
    <x v="456"/>
    <x v="0"/>
    <x v="0"/>
    <x v="0"/>
    <x v="0"/>
    <x v="0"/>
    <x v="0"/>
    <n v="1386233.890341558"/>
    <n v="0"/>
    <n v="0"/>
    <n v="1386233.890341558"/>
    <n v="9.2250210242663027E-6"/>
    <n v="0"/>
    <m/>
    <x v="0"/>
  </r>
  <r>
    <x v="0"/>
    <x v="0"/>
    <s v="PRIMERA"/>
    <x v="457"/>
    <x v="457"/>
    <x v="0"/>
    <x v="0"/>
    <x v="0"/>
    <x v="0"/>
    <x v="0"/>
    <x v="0"/>
    <n v="15743920.853960922"/>
    <n v="0"/>
    <n v="0"/>
    <n v="15743920.853960922"/>
    <n v="1.0477164199642284E-4"/>
    <n v="0"/>
    <m/>
    <x v="0"/>
  </r>
  <r>
    <x v="0"/>
    <x v="0"/>
    <s v="PRIMERA"/>
    <x v="458"/>
    <x v="458"/>
    <x v="0"/>
    <x v="0"/>
    <x v="0"/>
    <x v="0"/>
    <x v="0"/>
    <x v="0"/>
    <n v="5534140.4098048965"/>
    <n v="0"/>
    <n v="0"/>
    <n v="5534140.4098048965"/>
    <n v="3.6828245209841839E-5"/>
    <n v="0"/>
    <m/>
    <x v="0"/>
  </r>
  <r>
    <x v="0"/>
    <x v="0"/>
    <s v="PRIMERA"/>
    <x v="459"/>
    <x v="459"/>
    <x v="0"/>
    <x v="0"/>
    <x v="0"/>
    <x v="0"/>
    <x v="0"/>
    <x v="0"/>
    <n v="614033.6305528821"/>
    <n v="0"/>
    <n v="0"/>
    <n v="614033.6305528821"/>
    <n v="4.0862319056860018E-6"/>
    <n v="0"/>
    <m/>
    <x v="0"/>
  </r>
  <r>
    <x v="0"/>
    <x v="0"/>
    <s v="PRIMERA"/>
    <x v="460"/>
    <x v="460"/>
    <x v="0"/>
    <x v="0"/>
    <x v="0"/>
    <x v="0"/>
    <x v="0"/>
    <x v="0"/>
    <n v="1499004.2305463625"/>
    <n v="0"/>
    <n v="0"/>
    <n v="1499004.2305463625"/>
    <n v="9.9754779035499705E-6"/>
    <n v="0"/>
    <m/>
    <x v="0"/>
  </r>
  <r>
    <x v="0"/>
    <x v="0"/>
    <s v="PRIMERA"/>
    <x v="461"/>
    <x v="461"/>
    <x v="0"/>
    <x v="0"/>
    <x v="0"/>
    <x v="0"/>
    <x v="0"/>
    <x v="0"/>
    <n v="3310271.4385312032"/>
    <n v="0"/>
    <n v="0"/>
    <n v="3310271.4385312032"/>
    <n v="2.2028983585846708E-5"/>
    <n v="0"/>
    <m/>
    <x v="0"/>
  </r>
  <r>
    <x v="0"/>
    <x v="0"/>
    <s v="PRIMERA"/>
    <x v="462"/>
    <x v="462"/>
    <x v="0"/>
    <x v="0"/>
    <x v="0"/>
    <x v="0"/>
    <x v="0"/>
    <x v="0"/>
    <n v="724269.05931962479"/>
    <n v="0"/>
    <n v="0"/>
    <n v="724269.05931962479"/>
    <n v="4.8198196177434877E-6"/>
    <n v="0"/>
    <m/>
    <x v="0"/>
  </r>
  <r>
    <x v="0"/>
    <x v="0"/>
    <s v="PRIMERA"/>
    <x v="463"/>
    <x v="463"/>
    <x v="0"/>
    <x v="0"/>
    <x v="0"/>
    <x v="0"/>
    <x v="0"/>
    <x v="0"/>
    <n v="9768796.0007558521"/>
    <n v="0"/>
    <n v="0"/>
    <n v="9768796.0007558521"/>
    <n v="6.5008761592559998E-5"/>
    <n v="0"/>
    <m/>
    <x v="0"/>
  </r>
  <r>
    <x v="0"/>
    <x v="0"/>
    <s v="PRIMERA"/>
    <x v="464"/>
    <x v="464"/>
    <x v="0"/>
    <x v="0"/>
    <x v="0"/>
    <x v="0"/>
    <x v="0"/>
    <x v="0"/>
    <n v="69388.175816304007"/>
    <n v="0"/>
    <n v="0"/>
    <n v="69388.175816304007"/>
    <n v="4.617600140934177E-7"/>
    <n v="0"/>
    <m/>
    <x v="0"/>
  </r>
  <r>
    <x v="0"/>
    <x v="0"/>
    <s v="PRIMERA"/>
    <x v="465"/>
    <x v="465"/>
    <x v="0"/>
    <x v="0"/>
    <x v="0"/>
    <x v="0"/>
    <x v="0"/>
    <x v="0"/>
    <n v="1341512.3610128043"/>
    <n v="0"/>
    <n v="0"/>
    <n v="1341512.3610128043"/>
    <n v="8.9274110385564285E-6"/>
    <n v="0"/>
    <m/>
    <x v="0"/>
  </r>
  <r>
    <x v="0"/>
    <x v="0"/>
    <s v="PRIMERA"/>
    <x v="466"/>
    <x v="466"/>
    <x v="0"/>
    <x v="0"/>
    <x v="0"/>
    <x v="0"/>
    <x v="0"/>
    <x v="0"/>
    <n v="1155579.56"/>
    <n v="0"/>
    <n v="0"/>
    <n v="1155579.56"/>
    <n v="7.690077273746205E-6"/>
    <n v="0"/>
    <m/>
    <x v="0"/>
  </r>
  <r>
    <x v="0"/>
    <x v="0"/>
    <s v="PRIMERA"/>
    <x v="467"/>
    <x v="467"/>
    <x v="0"/>
    <x v="0"/>
    <x v="0"/>
    <x v="0"/>
    <x v="0"/>
    <x v="0"/>
    <n v="6178110.4372493234"/>
    <n v="0"/>
    <n v="0"/>
    <n v="6178110.4372493234"/>
    <n v="4.1113695943345735E-5"/>
    <n v="0"/>
    <m/>
    <x v="0"/>
  </r>
  <r>
    <x v="0"/>
    <x v="0"/>
    <s v="PRIMERA"/>
    <x v="468"/>
    <x v="468"/>
    <x v="0"/>
    <x v="0"/>
    <x v="0"/>
    <x v="0"/>
    <x v="0"/>
    <x v="0"/>
    <n v="98078.495203654471"/>
    <n v="0"/>
    <n v="0"/>
    <n v="98078.495203654471"/>
    <n v="6.5268652468104344E-7"/>
    <n v="0"/>
    <m/>
    <x v="0"/>
  </r>
  <r>
    <x v="0"/>
    <x v="0"/>
    <s v="PRIMERA"/>
    <x v="469"/>
    <x v="469"/>
    <x v="0"/>
    <x v="0"/>
    <x v="0"/>
    <x v="0"/>
    <x v="0"/>
    <x v="0"/>
    <n v="2205029.5763118854"/>
    <n v="0"/>
    <n v="0"/>
    <n v="2205029.5763118854"/>
    <n v="1.4673890418011765E-5"/>
    <n v="0"/>
    <m/>
    <x v="0"/>
  </r>
  <r>
    <x v="0"/>
    <x v="0"/>
    <s v="PRIMERA"/>
    <x v="470"/>
    <x v="470"/>
    <x v="0"/>
    <x v="0"/>
    <x v="0"/>
    <x v="0"/>
    <x v="0"/>
    <x v="0"/>
    <n v="3051877.9371611443"/>
    <n v="0"/>
    <n v="0"/>
    <n v="3051877.9371611443"/>
    <n v="2.0309442966272578E-5"/>
    <n v="0"/>
    <m/>
    <x v="0"/>
  </r>
  <r>
    <x v="0"/>
    <x v="0"/>
    <s v="PRIMERA"/>
    <x v="471"/>
    <x v="471"/>
    <x v="0"/>
    <x v="0"/>
    <x v="0"/>
    <x v="0"/>
    <x v="0"/>
    <x v="0"/>
    <n v="4811399.9672020199"/>
    <n v="0"/>
    <n v="0"/>
    <n v="4811399.9672020199"/>
    <n v="3.2018598133289484E-5"/>
    <n v="0"/>
    <m/>
    <x v="0"/>
  </r>
  <r>
    <x v="0"/>
    <x v="0"/>
    <s v="PRIMERA"/>
    <x v="472"/>
    <x v="472"/>
    <x v="0"/>
    <x v="0"/>
    <x v="0"/>
    <x v="0"/>
    <x v="0"/>
    <x v="0"/>
    <n v="3366974.5517841694"/>
    <n v="0"/>
    <n v="0"/>
    <n v="3366974.5517841694"/>
    <n v="2.2406327853321716E-5"/>
    <n v="0"/>
    <m/>
    <x v="0"/>
  </r>
  <r>
    <x v="0"/>
    <x v="0"/>
    <s v="PRIMERA"/>
    <x v="473"/>
    <x v="473"/>
    <x v="0"/>
    <x v="0"/>
    <x v="0"/>
    <x v="0"/>
    <x v="0"/>
    <x v="0"/>
    <n v="8945196.8940117098"/>
    <n v="0"/>
    <n v="0"/>
    <n v="8945196.8940117098"/>
    <n v="5.9527926700109324E-5"/>
    <n v="0"/>
    <m/>
    <x v="0"/>
  </r>
  <r>
    <x v="0"/>
    <x v="0"/>
    <s v="PRIMERA"/>
    <x v="474"/>
    <x v="474"/>
    <x v="0"/>
    <x v="0"/>
    <x v="0"/>
    <x v="0"/>
    <x v="0"/>
    <x v="0"/>
    <n v="333730.3001597579"/>
    <n v="0"/>
    <n v="0"/>
    <n v="333730.3001597579"/>
    <n v="2.2208871510491701E-6"/>
    <n v="0"/>
    <m/>
    <x v="0"/>
  </r>
  <r>
    <x v="0"/>
    <x v="0"/>
    <s v="PRIMERA"/>
    <x v="475"/>
    <x v="475"/>
    <x v="0"/>
    <x v="0"/>
    <x v="0"/>
    <x v="0"/>
    <x v="0"/>
    <x v="0"/>
    <n v="2567086.8756610733"/>
    <n v="0"/>
    <n v="0"/>
    <n v="2567086.8756610733"/>
    <n v="1.7083286279530046E-5"/>
    <n v="0"/>
    <m/>
    <x v="0"/>
  </r>
  <r>
    <x v="0"/>
    <x v="0"/>
    <s v="PRIMERA"/>
    <x v="476"/>
    <x v="476"/>
    <x v="0"/>
    <x v="0"/>
    <x v="0"/>
    <x v="0"/>
    <x v="0"/>
    <x v="0"/>
    <n v="3723681.5861853762"/>
    <n v="0"/>
    <n v="0"/>
    <n v="3723681.5861853762"/>
    <n v="2.4780119112345133E-5"/>
    <n v="0"/>
    <m/>
    <x v="0"/>
  </r>
  <r>
    <x v="0"/>
    <x v="0"/>
    <s v="PRIMERA"/>
    <x v="477"/>
    <x v="477"/>
    <x v="0"/>
    <x v="0"/>
    <x v="0"/>
    <x v="0"/>
    <x v="0"/>
    <x v="0"/>
    <n v="2219819.4177583428"/>
    <n v="0"/>
    <n v="0"/>
    <n v="2219819.4177583428"/>
    <n v="1.4772312913118646E-5"/>
    <n v="0"/>
    <m/>
    <x v="0"/>
  </r>
  <r>
    <x v="0"/>
    <x v="0"/>
    <s v="PRIMERA"/>
    <x v="478"/>
    <x v="478"/>
    <x v="0"/>
    <x v="0"/>
    <x v="0"/>
    <x v="0"/>
    <x v="0"/>
    <x v="0"/>
    <n v="1221635.5470352443"/>
    <n v="0"/>
    <n v="0"/>
    <n v="1221635.5470352443"/>
    <n v="8.1296624501183146E-6"/>
    <n v="0"/>
    <m/>
    <x v="0"/>
  </r>
  <r>
    <x v="0"/>
    <x v="0"/>
    <s v="PRIMERA"/>
    <x v="479"/>
    <x v="479"/>
    <x v="0"/>
    <x v="0"/>
    <x v="0"/>
    <x v="0"/>
    <x v="0"/>
    <x v="0"/>
    <n v="631443.38659341563"/>
    <n v="0"/>
    <n v="0"/>
    <n v="631443.38659341563"/>
    <n v="4.2020892416090881E-6"/>
    <n v="0"/>
    <m/>
    <x v="0"/>
  </r>
  <r>
    <x v="0"/>
    <x v="0"/>
    <s v="PRIMERA"/>
    <x v="480"/>
    <x v="480"/>
    <x v="0"/>
    <x v="0"/>
    <x v="0"/>
    <x v="0"/>
    <x v="0"/>
    <x v="0"/>
    <n v="111030.66237233653"/>
    <n v="0"/>
    <n v="0"/>
    <n v="111030.66237233653"/>
    <n v="7.3887978201907017E-7"/>
    <n v="0"/>
    <m/>
    <x v="0"/>
  </r>
  <r>
    <x v="0"/>
    <x v="0"/>
    <s v="PRIMERA"/>
    <x v="481"/>
    <x v="481"/>
    <x v="0"/>
    <x v="0"/>
    <x v="0"/>
    <x v="0"/>
    <x v="0"/>
    <x v="0"/>
    <n v="4303580.133167482"/>
    <n v="0"/>
    <n v="0"/>
    <n v="4303580.133167482"/>
    <n v="2.8639191037453897E-5"/>
    <n v="0"/>
    <m/>
    <x v="0"/>
  </r>
  <r>
    <x v="0"/>
    <x v="0"/>
    <s v="PRIMERA"/>
    <x v="482"/>
    <x v="482"/>
    <x v="0"/>
    <x v="0"/>
    <x v="0"/>
    <x v="0"/>
    <x v="0"/>
    <x v="0"/>
    <n v="3015860.6967861047"/>
    <n v="0"/>
    <n v="0"/>
    <n v="3015860.6967861047"/>
    <n v="2.0069757728441661E-5"/>
    <n v="0"/>
    <m/>
    <x v="0"/>
  </r>
  <r>
    <x v="0"/>
    <x v="0"/>
    <s v="PRIMERA"/>
    <x v="483"/>
    <x v="483"/>
    <x v="0"/>
    <x v="0"/>
    <x v="0"/>
    <x v="0"/>
    <x v="0"/>
    <x v="0"/>
    <n v="2830596.2603894901"/>
    <n v="0"/>
    <n v="0"/>
    <n v="2830596.2603894901"/>
    <n v="1.8836871753920787E-5"/>
    <n v="0"/>
    <m/>
    <x v="0"/>
  </r>
  <r>
    <x v="0"/>
    <x v="0"/>
    <s v="PRIMERA"/>
    <x v="484"/>
    <x v="484"/>
    <x v="0"/>
    <x v="0"/>
    <x v="0"/>
    <x v="0"/>
    <x v="0"/>
    <x v="0"/>
    <n v="27888977.635303676"/>
    <n v="0"/>
    <n v="0"/>
    <n v="27888977.635303676"/>
    <n v="1.8559379252196617E-4"/>
    <n v="0"/>
    <m/>
    <x v="0"/>
  </r>
  <r>
    <x v="0"/>
    <x v="0"/>
    <s v="PRIMERA"/>
    <x v="485"/>
    <x v="485"/>
    <x v="0"/>
    <x v="0"/>
    <x v="0"/>
    <x v="0"/>
    <x v="0"/>
    <x v="0"/>
    <n v="3732173.013837683"/>
    <n v="0"/>
    <n v="0"/>
    <n v="3732173.013837683"/>
    <n v="2.4836627324389542E-5"/>
    <n v="0"/>
    <m/>
    <x v="0"/>
  </r>
  <r>
    <x v="0"/>
    <x v="0"/>
    <s v="PRIMERA"/>
    <x v="486"/>
    <x v="486"/>
    <x v="0"/>
    <x v="0"/>
    <x v="0"/>
    <x v="0"/>
    <x v="0"/>
    <x v="0"/>
    <n v="7589186.4320484307"/>
    <n v="0"/>
    <n v="0"/>
    <n v="7589186.4320484307"/>
    <n v="5.0504034622521948E-5"/>
    <n v="0"/>
    <m/>
    <x v="0"/>
  </r>
  <r>
    <x v="0"/>
    <x v="0"/>
    <s v="PRIMERA"/>
    <x v="487"/>
    <x v="487"/>
    <x v="0"/>
    <x v="0"/>
    <x v="0"/>
    <x v="0"/>
    <x v="0"/>
    <x v="0"/>
    <n v="2210345.6016398608"/>
    <n v="0"/>
    <n v="0"/>
    <n v="2210345.6016398608"/>
    <n v="1.4709267164863641E-5"/>
    <n v="0"/>
    <m/>
    <x v="0"/>
  </r>
  <r>
    <x v="0"/>
    <x v="0"/>
    <s v="PRIMERA"/>
    <x v="488"/>
    <x v="488"/>
    <x v="0"/>
    <x v="0"/>
    <x v="0"/>
    <x v="0"/>
    <x v="0"/>
    <x v="0"/>
    <n v="14763658.635193119"/>
    <n v="0"/>
    <n v="0"/>
    <n v="14763658.635193119"/>
    <n v="9.8248255401683904E-5"/>
    <n v="0"/>
    <m/>
    <x v="0"/>
  </r>
  <r>
    <x v="0"/>
    <x v="0"/>
    <s v="PRIMERA"/>
    <x v="489"/>
    <x v="489"/>
    <x v="0"/>
    <x v="0"/>
    <x v="0"/>
    <x v="0"/>
    <x v="0"/>
    <x v="0"/>
    <n v="6343119.04003233"/>
    <n v="0"/>
    <n v="0"/>
    <n v="6343119.04003233"/>
    <n v="4.2211784686135723E-5"/>
    <n v="0"/>
    <m/>
    <x v="0"/>
  </r>
  <r>
    <x v="0"/>
    <x v="0"/>
    <s v="PRIMERA"/>
    <x v="490"/>
    <x v="490"/>
    <x v="0"/>
    <x v="0"/>
    <x v="0"/>
    <x v="0"/>
    <x v="0"/>
    <x v="0"/>
    <n v="10004836.407228516"/>
    <n v="0"/>
    <n v="0"/>
    <n v="10004836.407228516"/>
    <n v="6.6579548259556123E-5"/>
    <n v="0"/>
    <m/>
    <x v="0"/>
  </r>
  <r>
    <x v="0"/>
    <x v="0"/>
    <s v="PRIMERA"/>
    <x v="491"/>
    <x v="491"/>
    <x v="0"/>
    <x v="0"/>
    <x v="0"/>
    <x v="0"/>
    <x v="0"/>
    <x v="0"/>
    <n v="701507.57926444896"/>
    <n v="0"/>
    <n v="0"/>
    <n v="701507.57926444896"/>
    <n v="4.668347969621627E-6"/>
    <n v="0"/>
    <m/>
    <x v="0"/>
  </r>
  <r>
    <x v="0"/>
    <x v="0"/>
    <s v="PRIMERA"/>
    <x v="492"/>
    <x v="492"/>
    <x v="0"/>
    <x v="0"/>
    <x v="0"/>
    <x v="0"/>
    <x v="0"/>
    <x v="0"/>
    <n v="838711.47559042578"/>
    <n v="0"/>
    <n v="0"/>
    <n v="838711.47559042578"/>
    <n v="5.5814037223608193E-6"/>
    <n v="0"/>
    <m/>
    <x v="0"/>
  </r>
  <r>
    <x v="0"/>
    <x v="0"/>
    <s v="PRIMERA"/>
    <x v="493"/>
    <x v="493"/>
    <x v="0"/>
    <x v="0"/>
    <x v="0"/>
    <x v="0"/>
    <x v="0"/>
    <x v="0"/>
    <n v="5071789.530975474"/>
    <n v="0"/>
    <n v="0"/>
    <n v="5071789.530975474"/>
    <n v="3.3751422021845397E-5"/>
    <n v="0"/>
    <m/>
    <x v="0"/>
  </r>
  <r>
    <x v="0"/>
    <x v="0"/>
    <s v="PRIMERA"/>
    <x v="494"/>
    <x v="494"/>
    <x v="0"/>
    <x v="0"/>
    <x v="0"/>
    <x v="0"/>
    <x v="0"/>
    <x v="0"/>
    <n v="1251730.9869501393"/>
    <n v="0"/>
    <n v="0"/>
    <n v="1251730.9869501393"/>
    <n v="8.3299396673208481E-6"/>
    <n v="0"/>
    <m/>
    <x v="0"/>
  </r>
  <r>
    <x v="0"/>
    <x v="0"/>
    <s v="PRIMERA"/>
    <x v="495"/>
    <x v="495"/>
    <x v="0"/>
    <x v="0"/>
    <x v="0"/>
    <x v="0"/>
    <x v="0"/>
    <x v="0"/>
    <n v="8248393.4689819375"/>
    <n v="0"/>
    <n v="0"/>
    <n v="8248393.4689819375"/>
    <n v="5.4890883636549102E-5"/>
    <n v="0"/>
    <m/>
    <x v="0"/>
  </r>
  <r>
    <x v="0"/>
    <x v="0"/>
    <s v="PRIMERA"/>
    <x v="496"/>
    <x v="496"/>
    <x v="0"/>
    <x v="0"/>
    <x v="0"/>
    <x v="0"/>
    <x v="0"/>
    <x v="0"/>
    <n v="386299.21479915956"/>
    <n v="0"/>
    <n v="0"/>
    <n v="386299.21479915956"/>
    <n v="2.5707194168379201E-6"/>
    <n v="0"/>
    <m/>
    <x v="0"/>
  </r>
  <r>
    <x v="0"/>
    <x v="0"/>
    <s v="PRIMERA"/>
    <x v="497"/>
    <x v="497"/>
    <x v="0"/>
    <x v="0"/>
    <x v="0"/>
    <x v="0"/>
    <x v="0"/>
    <x v="0"/>
    <n v="2158442.577121085"/>
    <n v="0"/>
    <n v="0"/>
    <n v="2158442.577121085"/>
    <n v="1.4363866222248725E-5"/>
    <n v="0"/>
    <m/>
    <x v="0"/>
  </r>
  <r>
    <x v="0"/>
    <x v="0"/>
    <s v="PRIMERA"/>
    <x v="498"/>
    <x v="498"/>
    <x v="0"/>
    <x v="0"/>
    <x v="0"/>
    <x v="0"/>
    <x v="0"/>
    <x v="0"/>
    <n v="1502022.7325814031"/>
    <n v="0"/>
    <n v="0"/>
    <n v="1502022.7325814031"/>
    <n v="9.9955652386880406E-6"/>
    <n v="0"/>
    <m/>
    <x v="0"/>
  </r>
  <r>
    <x v="0"/>
    <x v="0"/>
    <s v="PRIMERA"/>
    <x v="499"/>
    <x v="499"/>
    <x v="0"/>
    <x v="0"/>
    <x v="0"/>
    <x v="0"/>
    <x v="0"/>
    <x v="0"/>
    <n v="554778.08258560265"/>
    <n v="0"/>
    <n v="0"/>
    <n v="554778.08258560265"/>
    <n v="3.6919018582018165E-6"/>
    <n v="0"/>
    <m/>
    <x v="0"/>
  </r>
  <r>
    <x v="0"/>
    <x v="0"/>
    <s v="PRIMERA"/>
    <x v="500"/>
    <x v="500"/>
    <x v="0"/>
    <x v="0"/>
    <x v="0"/>
    <x v="0"/>
    <x v="0"/>
    <x v="0"/>
    <n v="8072091.5305439923"/>
    <n v="0"/>
    <n v="0"/>
    <n v="8072091.5305439923"/>
    <n v="5.3717640722751765E-5"/>
    <n v="0"/>
    <m/>
    <x v="0"/>
  </r>
  <r>
    <x v="0"/>
    <x v="0"/>
    <s v="PRIMERA"/>
    <x v="501"/>
    <x v="501"/>
    <x v="2"/>
    <x v="1"/>
    <x v="0"/>
    <x v="0"/>
    <x v="0"/>
    <x v="0"/>
    <n v="1711912.9214879491"/>
    <n v="0"/>
    <n v="0"/>
    <n v="1711912.9214879491"/>
    <n v="1.1392329102954146E-5"/>
    <n v="0"/>
    <m/>
    <x v="1"/>
  </r>
  <r>
    <x v="0"/>
    <x v="0"/>
    <s v="PRIMERA"/>
    <x v="502"/>
    <x v="502"/>
    <x v="0"/>
    <x v="0"/>
    <x v="0"/>
    <x v="0"/>
    <x v="0"/>
    <x v="0"/>
    <n v="2178190.6369616906"/>
    <n v="0"/>
    <n v="0"/>
    <n v="2178190.6369616906"/>
    <n v="1.4495284353407797E-5"/>
    <n v="0"/>
    <m/>
    <x v="0"/>
  </r>
  <r>
    <x v="0"/>
    <x v="0"/>
    <s v="PRIMERA"/>
    <x v="503"/>
    <x v="503"/>
    <x v="0"/>
    <x v="0"/>
    <x v="0"/>
    <x v="0"/>
    <x v="0"/>
    <x v="0"/>
    <n v="1074140.9378931273"/>
    <n v="0"/>
    <n v="0"/>
    <n v="1074140.9378931273"/>
    <n v="7.1481247169968736E-6"/>
    <n v="0"/>
    <m/>
    <x v="0"/>
  </r>
  <r>
    <x v="0"/>
    <x v="0"/>
    <s v="PRIMERA"/>
    <x v="504"/>
    <x v="504"/>
    <x v="0"/>
    <x v="0"/>
    <x v="0"/>
    <x v="0"/>
    <x v="0"/>
    <x v="0"/>
    <n v="2371143.0116262776"/>
    <n v="0"/>
    <n v="0"/>
    <n v="2371143.0116262776"/>
    <n v="1.5779331529980825E-5"/>
    <n v="0"/>
    <m/>
    <x v="0"/>
  </r>
  <r>
    <x v="0"/>
    <x v="0"/>
    <s v="PRIMERA"/>
    <x v="505"/>
    <x v="505"/>
    <x v="0"/>
    <x v="0"/>
    <x v="0"/>
    <x v="0"/>
    <x v="0"/>
    <x v="0"/>
    <n v="2219436.6776278475"/>
    <n v="0"/>
    <n v="0"/>
    <n v="2219436.6776278475"/>
    <n v="1.4769765878469408E-5"/>
    <n v="0"/>
    <m/>
    <x v="0"/>
  </r>
  <r>
    <x v="0"/>
    <x v="0"/>
    <s v="PRIMERA"/>
    <x v="506"/>
    <x v="506"/>
    <x v="0"/>
    <x v="0"/>
    <x v="0"/>
    <x v="0"/>
    <x v="0"/>
    <x v="0"/>
    <n v="1152780.2084306534"/>
    <n v="0"/>
    <n v="0"/>
    <n v="1152780.2084306534"/>
    <n v="7.6714483271727138E-6"/>
    <n v="0"/>
    <m/>
    <x v="0"/>
  </r>
  <r>
    <x v="0"/>
    <x v="0"/>
    <s v="PRIMERA"/>
    <x v="507"/>
    <x v="507"/>
    <x v="0"/>
    <x v="0"/>
    <x v="0"/>
    <x v="0"/>
    <x v="0"/>
    <x v="0"/>
    <n v="279191.88751722698"/>
    <n v="0"/>
    <n v="0"/>
    <n v="279191.88751722698"/>
    <n v="1.8579483953580259E-6"/>
    <n v="0"/>
    <m/>
    <x v="0"/>
  </r>
  <r>
    <x v="0"/>
    <x v="0"/>
    <s v="PRIMERA"/>
    <x v="508"/>
    <x v="508"/>
    <x v="0"/>
    <x v="0"/>
    <x v="0"/>
    <x v="0"/>
    <x v="0"/>
    <x v="0"/>
    <n v="434933.76903691638"/>
    <n v="0"/>
    <n v="0"/>
    <n v="434933.76903691638"/>
    <n v="2.8943695515482907E-6"/>
    <n v="0"/>
    <m/>
    <x v="0"/>
  </r>
  <r>
    <x v="0"/>
    <x v="0"/>
    <s v="PRIMERA"/>
    <x v="509"/>
    <x v="509"/>
    <x v="0"/>
    <x v="0"/>
    <x v="0"/>
    <x v="0"/>
    <x v="0"/>
    <x v="0"/>
    <n v="10235559.781287789"/>
    <n v="0"/>
    <n v="0"/>
    <n v="10235559.781287789"/>
    <n v="6.8114951477812478E-5"/>
    <n v="0"/>
    <m/>
    <x v="0"/>
  </r>
  <r>
    <x v="0"/>
    <x v="0"/>
    <s v="PRIMERA"/>
    <x v="510"/>
    <x v="510"/>
    <x v="0"/>
    <x v="0"/>
    <x v="0"/>
    <x v="0"/>
    <x v="0"/>
    <x v="0"/>
    <n v="2280849.8866428249"/>
    <n v="0"/>
    <n v="0"/>
    <n v="2280849.8866428249"/>
    <n v="1.51784545913036E-5"/>
    <n v="0"/>
    <m/>
    <x v="0"/>
  </r>
  <r>
    <x v="0"/>
    <x v="0"/>
    <s v="PRIMERA"/>
    <x v="511"/>
    <x v="511"/>
    <x v="0"/>
    <x v="0"/>
    <x v="0"/>
    <x v="0"/>
    <x v="0"/>
    <x v="0"/>
    <n v="2464465.1799999997"/>
    <n v="0"/>
    <n v="0"/>
    <n v="2464465.1799999997"/>
    <n v="1.640036595373567E-5"/>
    <n v="0"/>
    <m/>
    <x v="0"/>
  </r>
  <r>
    <x v="0"/>
    <x v="0"/>
    <s v="PRIMERA"/>
    <x v="512"/>
    <x v="512"/>
    <x v="0"/>
    <x v="0"/>
    <x v="0"/>
    <x v="0"/>
    <x v="0"/>
    <x v="0"/>
    <n v="3855945.2563023409"/>
    <n v="0"/>
    <n v="0"/>
    <n v="3855945.2563023409"/>
    <n v="2.5660298962280118E-5"/>
    <n v="0"/>
    <m/>
    <x v="0"/>
  </r>
  <r>
    <x v="0"/>
    <x v="0"/>
    <s v="PRIMERA"/>
    <x v="513"/>
    <x v="513"/>
    <x v="0"/>
    <x v="0"/>
    <x v="0"/>
    <x v="0"/>
    <x v="0"/>
    <x v="0"/>
    <n v="2224088.0427146042"/>
    <n v="0"/>
    <n v="0"/>
    <n v="2224088.0427146042"/>
    <n v="1.4800719486670614E-5"/>
    <n v="0"/>
    <m/>
    <x v="0"/>
  </r>
  <r>
    <x v="0"/>
    <x v="0"/>
    <s v="PRIMERA"/>
    <x v="514"/>
    <x v="514"/>
    <x v="0"/>
    <x v="0"/>
    <x v="0"/>
    <x v="0"/>
    <x v="0"/>
    <x v="0"/>
    <n v="729647.79884364759"/>
    <n v="0"/>
    <n v="0"/>
    <n v="729647.79884364759"/>
    <n v="4.855613711033861E-6"/>
    <n v="0"/>
    <m/>
    <x v="0"/>
  </r>
  <r>
    <x v="1"/>
    <x v="1"/>
    <s v="QUINTA"/>
    <x v="515"/>
    <x v="515"/>
    <x v="5"/>
    <x v="3"/>
    <x v="0"/>
    <x v="0"/>
    <x v="4"/>
    <x v="4"/>
    <n v="160000"/>
    <n v="0"/>
    <n v="0"/>
    <n v="160000"/>
    <n v="1.0647578119150816E-6"/>
    <n v="0"/>
    <m/>
    <x v="0"/>
  </r>
  <r>
    <x v="1"/>
    <x v="1"/>
    <s v="PRIMERA"/>
    <x v="515"/>
    <x v="515"/>
    <x v="5"/>
    <x v="3"/>
    <x v="0"/>
    <x v="0"/>
    <x v="5"/>
    <x v="4"/>
    <n v="654000"/>
    <n v="0"/>
    <n v="0"/>
    <n v="654000"/>
    <n v="4.3521975562028954E-6"/>
    <n v="0"/>
    <m/>
    <x v="0"/>
  </r>
  <r>
    <x v="1"/>
    <x v="1"/>
    <s v="PRIMERA"/>
    <x v="516"/>
    <x v="516"/>
    <x v="6"/>
    <x v="1"/>
    <x v="0"/>
    <x v="0"/>
    <x v="6"/>
    <x v="5"/>
    <n v="471763000"/>
    <n v="471763000"/>
    <n v="476740201.7536245"/>
    <n v="476740201.7536245"/>
    <n v="3.1725803379446483E-3"/>
    <n v="87"/>
    <m/>
    <x v="0"/>
  </r>
  <r>
    <x v="1"/>
    <x v="1"/>
    <s v="PRIMERA"/>
    <x v="516"/>
    <x v="516"/>
    <x v="6"/>
    <x v="1"/>
    <x v="0"/>
    <x v="0"/>
    <x v="7"/>
    <x v="6"/>
    <n v="249743000"/>
    <n v="0"/>
    <n v="0"/>
    <n v="249743000"/>
    <n v="1.6619738138819262E-3"/>
    <n v="0"/>
    <m/>
    <x v="0"/>
  </r>
  <r>
    <x v="1"/>
    <x v="1"/>
    <s v="PRIMERA"/>
    <x v="516"/>
    <x v="516"/>
    <x v="6"/>
    <x v="1"/>
    <x v="0"/>
    <x v="0"/>
    <x v="8"/>
    <x v="7"/>
    <n v="169528000"/>
    <n v="169528000"/>
    <n v="171337224.53192928"/>
    <n v="171337224.53192928"/>
    <n v="1.1402040518263754E-3"/>
    <n v="88"/>
    <m/>
    <x v="0"/>
  </r>
  <r>
    <x v="1"/>
    <x v="1"/>
    <s v="PRIMERA"/>
    <x v="516"/>
    <x v="516"/>
    <x v="6"/>
    <x v="1"/>
    <x v="0"/>
    <x v="0"/>
    <x v="9"/>
    <x v="8"/>
    <n v="638000"/>
    <n v="0"/>
    <n v="0"/>
    <n v="638000"/>
    <n v="4.2457217750113873E-6"/>
    <n v="0"/>
    <m/>
    <x v="0"/>
  </r>
  <r>
    <x v="1"/>
    <x v="1"/>
    <s v="PRIMERA"/>
    <x v="517"/>
    <x v="517"/>
    <x v="7"/>
    <x v="4"/>
    <x v="0"/>
    <x v="0"/>
    <x v="10"/>
    <x v="9"/>
    <n v="4160001"/>
    <n v="0"/>
    <n v="0"/>
    <n v="4160001"/>
    <n v="2.7683709764528444E-5"/>
    <n v="0"/>
    <m/>
    <x v="0"/>
  </r>
  <r>
    <x v="1"/>
    <x v="1"/>
    <s v="PRIMERA"/>
    <x v="518"/>
    <x v="518"/>
    <x v="8"/>
    <x v="3"/>
    <x v="0"/>
    <x v="0"/>
    <x v="11"/>
    <x v="10"/>
    <n v="9147782"/>
    <n v="9147782"/>
    <n v="9365517.6764743552"/>
    <n v="9365517.6764743552"/>
    <n v="6.2325050679092837E-5"/>
    <n v="195"/>
    <m/>
    <x v="0"/>
  </r>
  <r>
    <x v="1"/>
    <x v="1"/>
    <s v="PRIMERA"/>
    <x v="518"/>
    <x v="518"/>
    <x v="8"/>
    <x v="3"/>
    <x v="0"/>
    <x v="0"/>
    <x v="12"/>
    <x v="0"/>
    <n v="400960"/>
    <n v="0"/>
    <n v="0"/>
    <n v="400960"/>
    <n v="2.6682830766591944E-6"/>
    <n v="0"/>
    <m/>
    <x v="0"/>
  </r>
  <r>
    <x v="1"/>
    <x v="1"/>
    <s v="PRIMERA"/>
    <x v="519"/>
    <x v="519"/>
    <x v="9"/>
    <x v="5"/>
    <x v="0"/>
    <x v="0"/>
    <x v="10"/>
    <x v="11"/>
    <n v="10864217"/>
    <n v="0"/>
    <n v="0"/>
    <n v="10864217"/>
    <n v="7.2298499506816448E-5"/>
    <n v="0"/>
    <m/>
    <x v="0"/>
  </r>
  <r>
    <x v="1"/>
    <x v="1"/>
    <s v="PRIMERA"/>
    <x v="519"/>
    <x v="519"/>
    <x v="9"/>
    <x v="5"/>
    <x v="0"/>
    <x v="0"/>
    <x v="10"/>
    <x v="12"/>
    <n v="3750976.5"/>
    <n v="0"/>
    <n v="0"/>
    <n v="3750976.5"/>
    <n v="2.4961759566780567E-5"/>
    <n v="0"/>
    <m/>
    <x v="4"/>
  </r>
  <r>
    <x v="1"/>
    <x v="1"/>
    <s v="PRIMERA"/>
    <x v="520"/>
    <x v="520"/>
    <x v="10"/>
    <x v="6"/>
    <x v="0"/>
    <x v="0"/>
    <x v="10"/>
    <x v="13"/>
    <n v="1669000"/>
    <n v="0"/>
    <n v="0"/>
    <n v="1669000"/>
    <n v="1.1106754925539194E-5"/>
    <n v="0"/>
    <m/>
    <x v="0"/>
  </r>
  <r>
    <x v="1"/>
    <x v="1"/>
    <s v="QUINTA"/>
    <x v="521"/>
    <x v="521"/>
    <x v="11"/>
    <x v="1"/>
    <x v="0"/>
    <x v="0"/>
    <x v="13"/>
    <x v="14"/>
    <n v="128984651"/>
    <n v="128984651"/>
    <n v="134888396.66682839"/>
    <n v="134888396.66682839"/>
    <n v="8.9764671304816109E-4"/>
    <n v="371"/>
    <m/>
    <x v="0"/>
  </r>
  <r>
    <x v="1"/>
    <x v="1"/>
    <s v="PRIMERA"/>
    <x v="522"/>
    <x v="522"/>
    <x v="12"/>
    <x v="1"/>
    <x v="0"/>
    <x v="0"/>
    <x v="14"/>
    <x v="15"/>
    <n v="42860001"/>
    <n v="42860001"/>
    <n v="43364463.003296278"/>
    <n v="43364463.003296278"/>
    <n v="2.8857906713913905E-4"/>
    <n v="97"/>
    <m/>
    <x v="0"/>
  </r>
  <r>
    <x v="2"/>
    <x v="2"/>
    <s v="QUINTA"/>
    <x v="523"/>
    <x v="523"/>
    <x v="13"/>
    <x v="1"/>
    <x v="0"/>
    <x v="0"/>
    <x v="15"/>
    <x v="16"/>
    <n v="877883.5"/>
    <n v="877883.5"/>
    <n v="879685.65594750945"/>
    <n v="879685.65594750945"/>
    <n v="5.8540760887484587E-6"/>
    <n v="17"/>
    <m/>
    <x v="0"/>
  </r>
  <r>
    <x v="2"/>
    <x v="2"/>
    <s v="QUINTA"/>
    <x v="523"/>
    <x v="523"/>
    <x v="13"/>
    <x v="1"/>
    <x v="0"/>
    <x v="0"/>
    <x v="15"/>
    <x v="17"/>
    <n v="877883.5"/>
    <n v="877883.5"/>
    <n v="879685.65594750945"/>
    <n v="879685.65594750945"/>
    <n v="5.8540760887484587E-6"/>
    <n v="17"/>
    <m/>
    <x v="0"/>
  </r>
  <r>
    <x v="2"/>
    <x v="2"/>
    <s v="QUINTA"/>
    <x v="524"/>
    <x v="524"/>
    <x v="14"/>
    <x v="1"/>
    <x v="0"/>
    <x v="0"/>
    <x v="16"/>
    <x v="18"/>
    <n v="28217741"/>
    <n v="28217741"/>
    <n v="28674117.871603228"/>
    <n v="28674117.871603228"/>
    <n v="1.9081869377227117E-4"/>
    <n v="133"/>
    <m/>
    <x v="0"/>
  </r>
  <r>
    <x v="2"/>
    <x v="2"/>
    <s v="SEGÚN AUDIENCIA"/>
    <x v="525"/>
    <x v="525"/>
    <x v="15"/>
    <x v="3"/>
    <x v="0"/>
    <x v="0"/>
    <x v="17"/>
    <x v="19"/>
    <n v="4163684353"/>
    <n v="0"/>
    <n v="0"/>
    <n v="4163684353"/>
    <n v="2.7708221507533388E-2"/>
    <n v="0"/>
    <m/>
    <x v="0"/>
  </r>
  <r>
    <x v="2"/>
    <x v="2"/>
    <s v="SEGÚN AUDIENCIA"/>
    <x v="525"/>
    <x v="525"/>
    <x v="15"/>
    <x v="3"/>
    <x v="0"/>
    <x v="0"/>
    <x v="17"/>
    <x v="20"/>
    <n v="2310284499"/>
    <n v="0"/>
    <n v="0"/>
    <n v="2310284499"/>
    <n v="1.5374334175353565E-2"/>
    <n v="0"/>
    <m/>
    <x v="0"/>
  </r>
  <r>
    <x v="2"/>
    <x v="2"/>
    <s v="SEGÚN AUDIENCIA"/>
    <x v="526"/>
    <x v="526"/>
    <x v="16"/>
    <x v="3"/>
    <x v="0"/>
    <x v="0"/>
    <x v="17"/>
    <x v="21"/>
    <n v="7858282603"/>
    <n v="0"/>
    <n v="0"/>
    <n v="7858282603"/>
    <n v="5.2294798686128949E-2"/>
    <n v="0"/>
    <m/>
    <x v="0"/>
  </r>
  <r>
    <x v="2"/>
    <x v="2"/>
    <s v="SEGÚN AUDIENCIA"/>
    <x v="526"/>
    <x v="526"/>
    <x v="16"/>
    <x v="3"/>
    <x v="0"/>
    <x v="0"/>
    <x v="17"/>
    <x v="22"/>
    <n v="4342746606"/>
    <n v="0"/>
    <n v="0"/>
    <n v="4342746606"/>
    <n v="2.8899833586913792E-2"/>
    <n v="0"/>
    <m/>
    <x v="0"/>
  </r>
  <r>
    <x v="2"/>
    <x v="2"/>
    <s v="SEGÚN AUDIENCIA"/>
    <x v="527"/>
    <x v="527"/>
    <x v="17"/>
    <x v="3"/>
    <x v="0"/>
    <x v="0"/>
    <x v="17"/>
    <x v="23"/>
    <n v="11364287270"/>
    <n v="0"/>
    <n v="0"/>
    <n v="11364287270"/>
    <n v="7.5626335297372602E-2"/>
    <n v="0"/>
    <m/>
    <x v="0"/>
  </r>
  <r>
    <x v="2"/>
    <x v="2"/>
    <s v="SEGÚN AUDIENCIA"/>
    <x v="527"/>
    <x v="527"/>
    <x v="17"/>
    <x v="3"/>
    <x v="0"/>
    <x v="0"/>
    <x v="17"/>
    <x v="24"/>
    <n v="6306817177"/>
    <n v="0"/>
    <n v="0"/>
    <n v="6306817177"/>
    <n v="4.1970205359568573E-2"/>
    <n v="0"/>
    <m/>
    <x v="0"/>
  </r>
  <r>
    <x v="2"/>
    <x v="2"/>
    <s v="SEGÚN AUDIENCIA"/>
    <x v="528"/>
    <x v="528"/>
    <x v="18"/>
    <x v="3"/>
    <x v="0"/>
    <x v="0"/>
    <x v="17"/>
    <x v="25"/>
    <n v="7788507212"/>
    <n v="0"/>
    <n v="0"/>
    <n v="7788507212"/>
    <n v="5.1830461857087201E-2"/>
    <n v="0"/>
    <m/>
    <x v="0"/>
  </r>
  <r>
    <x v="2"/>
    <x v="2"/>
    <s v="SEGÚN AUDIENCIA"/>
    <x v="528"/>
    <x v="528"/>
    <x v="18"/>
    <x v="3"/>
    <x v="0"/>
    <x v="0"/>
    <x v="17"/>
    <x v="26"/>
    <n v="4321573384"/>
    <n v="0"/>
    <n v="0"/>
    <n v="4321573384"/>
    <n v="2.8758931377364339E-2"/>
    <n v="0"/>
    <m/>
    <x v="0"/>
  </r>
  <r>
    <x v="2"/>
    <x v="2"/>
    <s v="SEGÚN AUDIENCIA"/>
    <x v="529"/>
    <x v="529"/>
    <x v="19"/>
    <x v="3"/>
    <x v="0"/>
    <x v="0"/>
    <x v="17"/>
    <x v="27"/>
    <n v="2652962710"/>
    <n v="0"/>
    <n v="0"/>
    <n v="2652962710"/>
    <n v="1.7654767313699405E-2"/>
    <n v="0"/>
    <m/>
    <x v="0"/>
  </r>
  <r>
    <x v="2"/>
    <x v="2"/>
    <s v="SEGÚN AUDIENCIA"/>
    <x v="529"/>
    <x v="529"/>
    <x v="19"/>
    <x v="3"/>
    <x v="0"/>
    <x v="0"/>
    <x v="17"/>
    <x v="28"/>
    <n v="1800798931"/>
    <n v="0"/>
    <n v="0"/>
    <n v="1800798931"/>
    <n v="1.1983842059191112E-2"/>
    <n v="0"/>
    <m/>
    <x v="0"/>
  </r>
  <r>
    <x v="2"/>
    <x v="2"/>
    <s v="SEGÚN AUDIENCIA"/>
    <x v="529"/>
    <x v="529"/>
    <x v="19"/>
    <x v="3"/>
    <x v="0"/>
    <x v="0"/>
    <x v="17"/>
    <x v="29"/>
    <n v="1580201062"/>
    <n v="0"/>
    <n v="0"/>
    <n v="1580201062"/>
    <n v="1.05158214072563E-2"/>
    <n v="0"/>
    <m/>
    <x v="0"/>
  </r>
  <r>
    <x v="2"/>
    <x v="2"/>
    <s v="SEGÚN AUDIENCIA"/>
    <x v="529"/>
    <x v="529"/>
    <x v="19"/>
    <x v="3"/>
    <x v="0"/>
    <x v="0"/>
    <x v="17"/>
    <x v="30"/>
    <n v="1286284951"/>
    <n v="0"/>
    <n v="0"/>
    <n v="1286284951"/>
    <n v="8.5598871870378613E-3"/>
    <n v="0"/>
    <m/>
    <x v="0"/>
  </r>
  <r>
    <x v="2"/>
    <x v="2"/>
    <s v="SEGÚN AUDIENCIA"/>
    <x v="529"/>
    <x v="529"/>
    <x v="19"/>
    <x v="3"/>
    <x v="0"/>
    <x v="0"/>
    <x v="17"/>
    <x v="31"/>
    <n v="1143364402"/>
    <n v="0"/>
    <n v="0"/>
    <n v="1143364402"/>
    <n v="7.6087886180944732E-3"/>
    <n v="0"/>
    <m/>
    <x v="0"/>
  </r>
  <r>
    <x v="2"/>
    <x v="2"/>
    <s v="SEGÚN AUDIENCIA"/>
    <x v="529"/>
    <x v="529"/>
    <x v="19"/>
    <x v="3"/>
    <x v="0"/>
    <x v="0"/>
    <x v="17"/>
    <x v="32"/>
    <n v="857523300"/>
    <n v="0"/>
    <n v="0"/>
    <n v="857523300"/>
    <n v="5.7065914535887503E-3"/>
    <n v="0"/>
    <m/>
    <x v="0"/>
  </r>
  <r>
    <x v="2"/>
    <x v="2"/>
    <s v="SEGÚN AUDIENCIA"/>
    <x v="529"/>
    <x v="529"/>
    <x v="19"/>
    <x v="3"/>
    <x v="0"/>
    <x v="0"/>
    <x v="17"/>
    <x v="33"/>
    <n v="643142475"/>
    <n v="0"/>
    <n v="0"/>
    <n v="643142475"/>
    <n v="4.2799435901915628E-3"/>
    <n v="0"/>
    <m/>
    <x v="0"/>
  </r>
  <r>
    <x v="2"/>
    <x v="2"/>
    <s v="SEGÚN AUDIENCIA"/>
    <x v="529"/>
    <x v="529"/>
    <x v="19"/>
    <x v="3"/>
    <x v="0"/>
    <x v="0"/>
    <x v="17"/>
    <x v="34"/>
    <n v="364447403"/>
    <n v="0"/>
    <n v="0"/>
    <n v="364447403"/>
    <n v="2.425301371102587E-3"/>
    <n v="0"/>
    <m/>
    <x v="0"/>
  </r>
  <r>
    <x v="2"/>
    <x v="2"/>
    <s v="SEGÚN AUDIENCIA"/>
    <x v="529"/>
    <x v="529"/>
    <x v="19"/>
    <x v="3"/>
    <x v="0"/>
    <x v="0"/>
    <x v="17"/>
    <x v="35"/>
    <n v="214380824"/>
    <n v="0"/>
    <n v="0"/>
    <n v="214380824"/>
    <n v="1.4266478567424511E-3"/>
    <n v="0"/>
    <m/>
    <x v="0"/>
  </r>
  <r>
    <x v="2"/>
    <x v="2"/>
    <s v="SEGÚN AUDIENCIA"/>
    <x v="529"/>
    <x v="529"/>
    <x v="19"/>
    <x v="3"/>
    <x v="0"/>
    <x v="0"/>
    <x v="17"/>
    <x v="36"/>
    <n v="5850005051"/>
    <n v="0"/>
    <n v="0"/>
    <n v="5850005051"/>
    <n v="3.8930241111218344E-2"/>
    <n v="0"/>
    <m/>
    <x v="0"/>
  </r>
  <r>
    <x v="2"/>
    <x v="2"/>
    <s v="QUINTA"/>
    <x v="529"/>
    <x v="529"/>
    <x v="20"/>
    <x v="3"/>
    <x v="0"/>
    <x v="0"/>
    <x v="18"/>
    <x v="37"/>
    <n v="470831"/>
    <n v="470831"/>
    <n v="471171.90600539884"/>
    <n v="471171.90600539884"/>
    <n v="3.1355247979635431E-6"/>
    <n v="6"/>
    <m/>
    <x v="0"/>
  </r>
  <r>
    <x v="2"/>
    <x v="2"/>
    <s v="QUINTA"/>
    <x v="529"/>
    <x v="529"/>
    <x v="20"/>
    <x v="3"/>
    <x v="0"/>
    <x v="0"/>
    <x v="19"/>
    <x v="38"/>
    <n v="148908957.66999999"/>
    <n v="148908957.66999999"/>
    <n v="153931668.57104218"/>
    <n v="153931668.57104218"/>
    <n v="1.0243746663258775E-3"/>
    <n v="275"/>
    <m/>
    <x v="0"/>
  </r>
  <r>
    <x v="2"/>
    <x v="2"/>
    <s v="QUINTA"/>
    <x v="529"/>
    <x v="529"/>
    <x v="20"/>
    <x v="3"/>
    <x v="0"/>
    <x v="0"/>
    <x v="18"/>
    <x v="39"/>
    <n v="90346241"/>
    <n v="90346241"/>
    <n v="90411656.353114203"/>
    <n v="90411656.353114203"/>
    <n v="6.0166573368850094E-4"/>
    <n v="6"/>
    <m/>
    <x v="0"/>
  </r>
  <r>
    <x v="2"/>
    <x v="2"/>
    <s v="QUINTA"/>
    <x v="529"/>
    <x v="529"/>
    <x v="20"/>
    <x v="3"/>
    <x v="0"/>
    <x v="0"/>
    <x v="18"/>
    <x v="40"/>
    <n v="10339909"/>
    <n v="10339909"/>
    <n v="10347395.629116133"/>
    <n v="10347395.629116133"/>
    <n v="6.8859189556733577E-5"/>
    <n v="6"/>
    <m/>
    <x v="0"/>
  </r>
  <r>
    <x v="2"/>
    <x v="2"/>
    <s v="SEGÚN AUDIENCIA"/>
    <x v="530"/>
    <x v="530"/>
    <x v="21"/>
    <x v="3"/>
    <x v="0"/>
    <x v="0"/>
    <x v="17"/>
    <x v="41"/>
    <n v="8335630276"/>
    <n v="0"/>
    <n v="0"/>
    <n v="8335630276"/>
    <n v="5.5471421585042917E-2"/>
    <n v="0"/>
    <m/>
    <x v="0"/>
  </r>
  <r>
    <x v="2"/>
    <x v="2"/>
    <s v="SEGÚN AUDIENCIA"/>
    <x v="530"/>
    <x v="530"/>
    <x v="21"/>
    <x v="3"/>
    <x v="0"/>
    <x v="0"/>
    <x v="17"/>
    <x v="42"/>
    <n v="4625153057"/>
    <n v="0"/>
    <n v="0"/>
    <n v="4625153057"/>
    <n v="3.0779174054647938E-2"/>
    <n v="0"/>
    <m/>
    <x v="0"/>
  </r>
  <r>
    <x v="2"/>
    <x v="2"/>
    <s v="SEGÚN AUDIENCIA"/>
    <x v="531"/>
    <x v="531"/>
    <x v="22"/>
    <x v="3"/>
    <x v="0"/>
    <x v="0"/>
    <x v="17"/>
    <x v="43"/>
    <n v="1969623831"/>
    <n v="0"/>
    <n v="0"/>
    <n v="1969623831"/>
    <n v="1.3107327253696002E-2"/>
    <n v="0"/>
    <m/>
    <x v="0"/>
  </r>
  <r>
    <x v="2"/>
    <x v="2"/>
    <s v="SEGÚN AUDIENCIA"/>
    <x v="531"/>
    <x v="531"/>
    <x v="22"/>
    <x v="3"/>
    <x v="0"/>
    <x v="0"/>
    <x v="17"/>
    <x v="44"/>
    <n v="1092876169"/>
    <n v="0"/>
    <n v="0"/>
    <n v="1092876169"/>
    <n v="7.2728027399911049E-3"/>
    <n v="0"/>
    <m/>
    <x v="0"/>
  </r>
  <r>
    <x v="2"/>
    <x v="2"/>
    <s v="SEGÚN AUDIENCIA"/>
    <x v="532"/>
    <x v="532"/>
    <x v="23"/>
    <x v="3"/>
    <x v="0"/>
    <x v="0"/>
    <x v="17"/>
    <x v="45"/>
    <n v="5390947025"/>
    <n v="0"/>
    <n v="0"/>
    <n v="5390947025"/>
    <n v="3.5875330990556988E-2"/>
    <n v="0"/>
    <m/>
    <x v="0"/>
  </r>
  <r>
    <x v="2"/>
    <x v="2"/>
    <s v="SEGÚN AUDIENCIA"/>
    <x v="532"/>
    <x v="532"/>
    <x v="23"/>
    <x v="3"/>
    <x v="0"/>
    <x v="0"/>
    <x v="17"/>
    <x v="46"/>
    <n v="2957454886"/>
    <n v="0"/>
    <n v="0"/>
    <n v="2957454886"/>
    <n v="1.9681082457843294E-2"/>
    <n v="0"/>
    <m/>
    <x v="0"/>
  </r>
  <r>
    <x v="2"/>
    <x v="2"/>
    <s v="SEGÚN AUDIENCIA"/>
    <x v="533"/>
    <x v="533"/>
    <x v="24"/>
    <x v="3"/>
    <x v="0"/>
    <x v="0"/>
    <x v="17"/>
    <x v="47"/>
    <n v="357872495"/>
    <n v="0"/>
    <n v="0"/>
    <n v="357872495"/>
    <n v="2.3815470920049435E-3"/>
    <n v="0"/>
    <m/>
    <x v="0"/>
  </r>
  <r>
    <x v="2"/>
    <x v="2"/>
    <s v="SEGÚN AUDIENCIA"/>
    <x v="533"/>
    <x v="533"/>
    <x v="24"/>
    <x v="3"/>
    <x v="0"/>
    <x v="0"/>
    <x v="17"/>
    <x v="48"/>
    <n v="198571075"/>
    <n v="0"/>
    <n v="0"/>
    <n v="198571075"/>
    <n v="1.3214381457914096E-3"/>
    <n v="0"/>
    <m/>
    <x v="0"/>
  </r>
  <r>
    <x v="2"/>
    <x v="2"/>
    <s v="SEGÚN AUDIENCIA"/>
    <x v="534"/>
    <x v="534"/>
    <x v="25"/>
    <x v="3"/>
    <x v="0"/>
    <x v="0"/>
    <x v="17"/>
    <x v="49"/>
    <n v="7242592204"/>
    <n v="0"/>
    <n v="0"/>
    <n v="7242592204"/>
    <n v="4.8197541423276674E-2"/>
    <n v="0"/>
    <m/>
    <x v="0"/>
  </r>
  <r>
    <x v="2"/>
    <x v="2"/>
    <s v="SEGÚN AUDIENCIA"/>
    <x v="534"/>
    <x v="534"/>
    <x v="25"/>
    <x v="3"/>
    <x v="0"/>
    <x v="0"/>
    <x v="17"/>
    <x v="50"/>
    <n v="4063898250"/>
    <n v="0"/>
    <n v="0"/>
    <n v="4063898250"/>
    <n v="2.7044171303222057E-2"/>
    <n v="0"/>
    <m/>
    <x v="0"/>
  </r>
  <r>
    <x v="2"/>
    <x v="2"/>
    <s v="SEGÚN AUDIENCIA"/>
    <x v="534"/>
    <x v="534"/>
    <x v="25"/>
    <x v="3"/>
    <x v="0"/>
    <x v="0"/>
    <x v="17"/>
    <x v="51"/>
    <n v="7011285182"/>
    <n v="0"/>
    <n v="0"/>
    <n v="7011285182"/>
    <n v="4.6658254181868461E-2"/>
    <n v="0"/>
    <m/>
    <x v="0"/>
  </r>
  <r>
    <x v="2"/>
    <x v="2"/>
    <s v="SEGÚN AUDIENCIA"/>
    <x v="534"/>
    <x v="534"/>
    <x v="25"/>
    <x v="3"/>
    <x v="0"/>
    <x v="0"/>
    <x v="17"/>
    <x v="52"/>
    <n v="3890319751"/>
    <n v="0"/>
    <n v="0"/>
    <n v="3890319751"/>
    <n v="2.5889052160779906E-2"/>
    <n v="0"/>
    <m/>
    <x v="0"/>
  </r>
  <r>
    <x v="3"/>
    <x v="3"/>
    <s v="N/A"/>
    <x v="535"/>
    <x v="535"/>
    <x v="26"/>
    <x v="3"/>
    <x v="0"/>
    <x v="1"/>
    <x v="20"/>
    <x v="0"/>
    <n v="1"/>
    <n v="0"/>
    <n v="0"/>
    <n v="1"/>
    <n v="6.6547363244692593E-12"/>
    <n v="0"/>
    <m/>
    <x v="0"/>
  </r>
  <r>
    <x v="3"/>
    <x v="3"/>
    <s v="N/A"/>
    <x v="536"/>
    <x v="536"/>
    <x v="26"/>
    <x v="3"/>
    <x v="0"/>
    <x v="1"/>
    <x v="20"/>
    <x v="0"/>
    <n v="1"/>
    <n v="0"/>
    <n v="0"/>
    <n v="1"/>
    <n v="6.6547363244692593E-12"/>
    <n v="0"/>
    <m/>
    <x v="0"/>
  </r>
  <r>
    <x v="3"/>
    <x v="3"/>
    <s v="N/A"/>
    <x v="537"/>
    <x v="537"/>
    <x v="26"/>
    <x v="3"/>
    <x v="0"/>
    <x v="1"/>
    <x v="20"/>
    <x v="0"/>
    <n v="1"/>
    <n v="0"/>
    <n v="0"/>
    <n v="1"/>
    <n v="6.6547363244692593E-12"/>
    <n v="0"/>
    <m/>
    <x v="0"/>
  </r>
  <r>
    <x v="3"/>
    <x v="3"/>
    <s v="N/A"/>
    <x v="538"/>
    <x v="538"/>
    <x v="26"/>
    <x v="3"/>
    <x v="0"/>
    <x v="1"/>
    <x v="20"/>
    <x v="0"/>
    <n v="1"/>
    <n v="0"/>
    <n v="0"/>
    <n v="1"/>
    <n v="6.6547363244692593E-12"/>
    <n v="0"/>
    <m/>
    <x v="0"/>
  </r>
  <r>
    <x v="3"/>
    <x v="3"/>
    <s v="N/A"/>
    <x v="539"/>
    <x v="539"/>
    <x v="26"/>
    <x v="3"/>
    <x v="0"/>
    <x v="1"/>
    <x v="20"/>
    <x v="0"/>
    <n v="1"/>
    <n v="0"/>
    <n v="0"/>
    <n v="1"/>
    <n v="6.6547363244692593E-12"/>
    <n v="0"/>
    <m/>
    <x v="0"/>
  </r>
  <r>
    <x v="3"/>
    <x v="3"/>
    <s v="N/A"/>
    <x v="540"/>
    <x v="540"/>
    <x v="26"/>
    <x v="3"/>
    <x v="0"/>
    <x v="1"/>
    <x v="20"/>
    <x v="0"/>
    <n v="1"/>
    <n v="0"/>
    <n v="0"/>
    <n v="1"/>
    <n v="6.6547363244692593E-12"/>
    <n v="0"/>
    <m/>
    <x v="0"/>
  </r>
  <r>
    <x v="3"/>
    <x v="3"/>
    <s v="N/A"/>
    <x v="541"/>
    <x v="541"/>
    <x v="26"/>
    <x v="3"/>
    <x v="0"/>
    <x v="1"/>
    <x v="20"/>
    <x v="0"/>
    <n v="1"/>
    <n v="0"/>
    <n v="0"/>
    <n v="1"/>
    <n v="6.6547363244692593E-12"/>
    <n v="0"/>
    <m/>
    <x v="0"/>
  </r>
  <r>
    <x v="3"/>
    <x v="3"/>
    <s v="N/A"/>
    <x v="542"/>
    <x v="542"/>
    <x v="26"/>
    <x v="3"/>
    <x v="0"/>
    <x v="1"/>
    <x v="20"/>
    <x v="0"/>
    <n v="1"/>
    <n v="0"/>
    <n v="0"/>
    <n v="1"/>
    <n v="6.6547363244692593E-12"/>
    <n v="0"/>
    <m/>
    <x v="0"/>
  </r>
  <r>
    <x v="3"/>
    <x v="3"/>
    <s v="N/A"/>
    <x v="543"/>
    <x v="543"/>
    <x v="26"/>
    <x v="3"/>
    <x v="0"/>
    <x v="1"/>
    <x v="20"/>
    <x v="0"/>
    <n v="1"/>
    <n v="0"/>
    <n v="0"/>
    <n v="1"/>
    <n v="6.6547363244692593E-12"/>
    <n v="0"/>
    <m/>
    <x v="0"/>
  </r>
  <r>
    <x v="3"/>
    <x v="3"/>
    <s v="N/A"/>
    <x v="544"/>
    <x v="544"/>
    <x v="26"/>
    <x v="3"/>
    <x v="0"/>
    <x v="1"/>
    <x v="20"/>
    <x v="0"/>
    <n v="1"/>
    <n v="0"/>
    <n v="0"/>
    <n v="1"/>
    <n v="6.6547363244692593E-12"/>
    <n v="0"/>
    <m/>
    <x v="0"/>
  </r>
  <r>
    <x v="3"/>
    <x v="3"/>
    <s v="N/A"/>
    <x v="545"/>
    <x v="545"/>
    <x v="26"/>
    <x v="3"/>
    <x v="0"/>
    <x v="1"/>
    <x v="20"/>
    <x v="0"/>
    <n v="1"/>
    <n v="0"/>
    <n v="0"/>
    <n v="1"/>
    <n v="6.6547363244692593E-12"/>
    <n v="0"/>
    <m/>
    <x v="0"/>
  </r>
  <r>
    <x v="3"/>
    <x v="3"/>
    <s v="N/A"/>
    <x v="546"/>
    <x v="546"/>
    <x v="26"/>
    <x v="3"/>
    <x v="0"/>
    <x v="1"/>
    <x v="20"/>
    <x v="0"/>
    <n v="1"/>
    <n v="0"/>
    <n v="0"/>
    <n v="1"/>
    <n v="6.6547363244692593E-12"/>
    <n v="0"/>
    <m/>
    <x v="0"/>
  </r>
  <r>
    <x v="3"/>
    <x v="3"/>
    <s v="N/A"/>
    <x v="547"/>
    <x v="547"/>
    <x v="26"/>
    <x v="3"/>
    <x v="0"/>
    <x v="1"/>
    <x v="20"/>
    <x v="0"/>
    <n v="1"/>
    <n v="0"/>
    <n v="0"/>
    <n v="1"/>
    <n v="6.6547363244692593E-12"/>
    <n v="0"/>
    <m/>
    <x v="0"/>
  </r>
  <r>
    <x v="3"/>
    <x v="3"/>
    <s v="N/A"/>
    <x v="548"/>
    <x v="548"/>
    <x v="26"/>
    <x v="3"/>
    <x v="0"/>
    <x v="1"/>
    <x v="20"/>
    <x v="0"/>
    <n v="1"/>
    <n v="0"/>
    <n v="0"/>
    <n v="1"/>
    <n v="6.6547363244692593E-12"/>
    <n v="0"/>
    <m/>
    <x v="0"/>
  </r>
  <r>
    <x v="3"/>
    <x v="3"/>
    <s v="N/A"/>
    <x v="549"/>
    <x v="549"/>
    <x v="26"/>
    <x v="3"/>
    <x v="0"/>
    <x v="1"/>
    <x v="20"/>
    <x v="0"/>
    <n v="1"/>
    <n v="0"/>
    <n v="0"/>
    <n v="1"/>
    <n v="6.6547363244692593E-12"/>
    <n v="0"/>
    <m/>
    <x v="0"/>
  </r>
  <r>
    <x v="3"/>
    <x v="3"/>
    <s v="N/A"/>
    <x v="550"/>
    <x v="550"/>
    <x v="26"/>
    <x v="3"/>
    <x v="0"/>
    <x v="1"/>
    <x v="20"/>
    <x v="0"/>
    <n v="1"/>
    <n v="0"/>
    <n v="0"/>
    <n v="1"/>
    <n v="6.6547363244692593E-12"/>
    <n v="0"/>
    <m/>
    <x v="0"/>
  </r>
  <r>
    <x v="3"/>
    <x v="3"/>
    <s v="N/A"/>
    <x v="551"/>
    <x v="551"/>
    <x v="26"/>
    <x v="3"/>
    <x v="0"/>
    <x v="1"/>
    <x v="20"/>
    <x v="0"/>
    <n v="1"/>
    <n v="0"/>
    <n v="0"/>
    <n v="1"/>
    <n v="6.6547363244692593E-12"/>
    <n v="0"/>
    <m/>
    <x v="0"/>
  </r>
  <r>
    <x v="3"/>
    <x v="3"/>
    <s v="N/A"/>
    <x v="552"/>
    <x v="552"/>
    <x v="26"/>
    <x v="3"/>
    <x v="0"/>
    <x v="1"/>
    <x v="20"/>
    <x v="0"/>
    <n v="1"/>
    <n v="0"/>
    <n v="0"/>
    <n v="1"/>
    <n v="6.6547363244692593E-12"/>
    <n v="0"/>
    <m/>
    <x v="0"/>
  </r>
  <r>
    <x v="3"/>
    <x v="3"/>
    <s v="N/A"/>
    <x v="308"/>
    <x v="308"/>
    <x v="26"/>
    <x v="3"/>
    <x v="0"/>
    <x v="1"/>
    <x v="20"/>
    <x v="0"/>
    <n v="1"/>
    <n v="0"/>
    <n v="0"/>
    <n v="1"/>
    <n v="6.6547363244692593E-12"/>
    <n v="0"/>
    <m/>
    <x v="0"/>
  </r>
  <r>
    <x v="3"/>
    <x v="3"/>
    <s v="N/A"/>
    <x v="553"/>
    <x v="553"/>
    <x v="26"/>
    <x v="3"/>
    <x v="0"/>
    <x v="1"/>
    <x v="20"/>
    <x v="0"/>
    <n v="1"/>
    <n v="0"/>
    <n v="0"/>
    <n v="1"/>
    <n v="6.6547363244692593E-12"/>
    <n v="0"/>
    <m/>
    <x v="0"/>
  </r>
  <r>
    <x v="3"/>
    <x v="3"/>
    <s v="N/A"/>
    <x v="554"/>
    <x v="554"/>
    <x v="26"/>
    <x v="3"/>
    <x v="0"/>
    <x v="1"/>
    <x v="20"/>
    <x v="0"/>
    <n v="1"/>
    <n v="0"/>
    <n v="0"/>
    <n v="1"/>
    <n v="6.6547363244692593E-12"/>
    <n v="0"/>
    <m/>
    <x v="0"/>
  </r>
  <r>
    <x v="3"/>
    <x v="3"/>
    <s v="N/A"/>
    <x v="555"/>
    <x v="555"/>
    <x v="26"/>
    <x v="3"/>
    <x v="0"/>
    <x v="1"/>
    <x v="20"/>
    <x v="0"/>
    <n v="1"/>
    <n v="0"/>
    <n v="0"/>
    <n v="1"/>
    <n v="6.6547363244692593E-12"/>
    <n v="0"/>
    <m/>
    <x v="0"/>
  </r>
  <r>
    <x v="3"/>
    <x v="3"/>
    <s v="N/A"/>
    <x v="556"/>
    <x v="556"/>
    <x v="26"/>
    <x v="3"/>
    <x v="0"/>
    <x v="1"/>
    <x v="20"/>
    <x v="0"/>
    <n v="1"/>
    <n v="0"/>
    <n v="0"/>
    <n v="1"/>
    <n v="6.6547363244692593E-12"/>
    <n v="0"/>
    <m/>
    <x v="0"/>
  </r>
  <r>
    <x v="3"/>
    <x v="3"/>
    <s v="N/A"/>
    <x v="557"/>
    <x v="557"/>
    <x v="26"/>
    <x v="3"/>
    <x v="0"/>
    <x v="1"/>
    <x v="20"/>
    <x v="0"/>
    <n v="1"/>
    <n v="0"/>
    <n v="0"/>
    <n v="1"/>
    <n v="6.6547363244692593E-12"/>
    <n v="0"/>
    <m/>
    <x v="0"/>
  </r>
  <r>
    <x v="3"/>
    <x v="3"/>
    <s v="N/A"/>
    <x v="558"/>
    <x v="558"/>
    <x v="26"/>
    <x v="3"/>
    <x v="0"/>
    <x v="1"/>
    <x v="20"/>
    <x v="0"/>
    <n v="1"/>
    <n v="0"/>
    <n v="0"/>
    <n v="1"/>
    <n v="6.6547363244692593E-12"/>
    <n v="0"/>
    <m/>
    <x v="0"/>
  </r>
  <r>
    <x v="3"/>
    <x v="3"/>
    <s v="N/A"/>
    <x v="559"/>
    <x v="559"/>
    <x v="26"/>
    <x v="3"/>
    <x v="0"/>
    <x v="1"/>
    <x v="20"/>
    <x v="0"/>
    <n v="1"/>
    <n v="0"/>
    <n v="0"/>
    <n v="1"/>
    <n v="6.6547363244692593E-12"/>
    <n v="0"/>
    <m/>
    <x v="0"/>
  </r>
  <r>
    <x v="3"/>
    <x v="3"/>
    <s v="N/A"/>
    <x v="560"/>
    <x v="560"/>
    <x v="26"/>
    <x v="3"/>
    <x v="0"/>
    <x v="1"/>
    <x v="20"/>
    <x v="0"/>
    <n v="1"/>
    <n v="0"/>
    <n v="0"/>
    <n v="1"/>
    <n v="6.6547363244692593E-12"/>
    <n v="0"/>
    <m/>
    <x v="0"/>
  </r>
  <r>
    <x v="3"/>
    <x v="3"/>
    <s v="N/A"/>
    <x v="561"/>
    <x v="561"/>
    <x v="26"/>
    <x v="3"/>
    <x v="0"/>
    <x v="1"/>
    <x v="20"/>
    <x v="0"/>
    <n v="1"/>
    <n v="0"/>
    <n v="0"/>
    <n v="1"/>
    <n v="6.6547363244692593E-12"/>
    <n v="0"/>
    <m/>
    <x v="0"/>
  </r>
  <r>
    <x v="4"/>
    <x v="4"/>
    <s v="CUARTA"/>
    <x v="562"/>
    <x v="562"/>
    <x v="27"/>
    <x v="3"/>
    <x v="0"/>
    <x v="0"/>
    <x v="15"/>
    <x v="53"/>
    <n v="467100"/>
    <n v="0"/>
    <n v="0"/>
    <n v="467100"/>
    <n v="3.1084273371595913E-6"/>
    <n v="0"/>
    <m/>
    <x v="0"/>
  </r>
  <r>
    <x v="5"/>
    <x v="4"/>
    <s v="CUARTA"/>
    <x v="563"/>
    <x v="563"/>
    <x v="28"/>
    <x v="3"/>
    <x v="0"/>
    <x v="0"/>
    <x v="15"/>
    <x v="54"/>
    <n v="949044.5"/>
    <n v="0"/>
    <n v="0"/>
    <n v="949044.5"/>
    <n v="6.3156409076877658E-6"/>
    <n v="0"/>
    <m/>
    <x v="4"/>
  </r>
  <r>
    <x v="5"/>
    <x v="4"/>
    <s v="CUARTA"/>
    <x v="563"/>
    <x v="563"/>
    <x v="28"/>
    <x v="3"/>
    <x v="0"/>
    <x v="0"/>
    <x v="15"/>
    <x v="55"/>
    <n v="568173"/>
    <n v="0"/>
    <n v="0"/>
    <n v="568173"/>
    <n v="3.7810415016826725E-6"/>
    <n v="0"/>
    <m/>
    <x v="4"/>
  </r>
  <r>
    <x v="5"/>
    <x v="4"/>
    <s v="CUARTA"/>
    <x v="563"/>
    <x v="563"/>
    <x v="28"/>
    <x v="3"/>
    <x v="0"/>
    <x v="0"/>
    <x v="15"/>
    <x v="56"/>
    <n v="437345.5"/>
    <n v="0"/>
    <n v="0"/>
    <n v="437345.5"/>
    <n v="2.9104189851931704E-6"/>
    <n v="0"/>
    <m/>
    <x v="4"/>
  </r>
  <r>
    <x v="4"/>
    <x v="4"/>
    <s v="CUARTA"/>
    <x v="564"/>
    <x v="564"/>
    <x v="29"/>
    <x v="3"/>
    <x v="0"/>
    <x v="0"/>
    <x v="15"/>
    <x v="57"/>
    <n v="6583555"/>
    <n v="6583555"/>
    <n v="6643389.1323867179"/>
    <n v="6643389.1323867179"/>
    <n v="4.421000297687821E-5"/>
    <n v="75"/>
    <m/>
    <x v="0"/>
  </r>
  <r>
    <x v="4"/>
    <x v="4"/>
    <s v="CUARTA"/>
    <x v="564"/>
    <x v="564"/>
    <x v="29"/>
    <x v="3"/>
    <x v="0"/>
    <x v="0"/>
    <x v="15"/>
    <x v="58"/>
    <n v="4405120"/>
    <n v="4405120"/>
    <n v="4441939.3997699376"/>
    <n v="4441939.3997699376"/>
    <n v="2.9559935474740185E-5"/>
    <n v="69"/>
    <m/>
    <x v="0"/>
  </r>
  <r>
    <x v="4"/>
    <x v="4"/>
    <s v="CUARTA"/>
    <x v="564"/>
    <x v="564"/>
    <x v="29"/>
    <x v="3"/>
    <x v="0"/>
    <x v="0"/>
    <x v="15"/>
    <x v="59"/>
    <n v="4057852"/>
    <n v="4057852"/>
    <n v="4094731.4752643076"/>
    <n v="4094731.4752643076"/>
    <n v="2.7249358287388988E-5"/>
    <n v="75"/>
    <m/>
    <x v="0"/>
  </r>
  <r>
    <x v="4"/>
    <x v="4"/>
    <s v="CUARTA"/>
    <x v="564"/>
    <x v="564"/>
    <x v="29"/>
    <x v="3"/>
    <x v="0"/>
    <x v="0"/>
    <x v="15"/>
    <x v="60"/>
    <n v="2721729"/>
    <n v="2721729"/>
    <n v="2744478.0801876984"/>
    <n v="2744478.0801876984"/>
    <n v="1.8263777971934735E-5"/>
    <n v="69"/>
    <m/>
    <x v="0"/>
  </r>
  <r>
    <x v="4"/>
    <x v="4"/>
    <s v="CUARTA"/>
    <x v="564"/>
    <x v="564"/>
    <x v="29"/>
    <x v="3"/>
    <x v="0"/>
    <x v="0"/>
    <x v="15"/>
    <x v="61"/>
    <n v="2522233"/>
    <n v="2522233"/>
    <n v="2543314.6289090719"/>
    <n v="2543314.6289090719"/>
    <n v="1.6925088245555257E-5"/>
    <n v="69"/>
    <m/>
    <x v="0"/>
  </r>
  <r>
    <x v="4"/>
    <x v="4"/>
    <s v="CUARTA"/>
    <x v="564"/>
    <x v="564"/>
    <x v="29"/>
    <x v="3"/>
    <x v="0"/>
    <x v="0"/>
    <x v="15"/>
    <x v="62"/>
    <n v="2388341"/>
    <n v="2388341"/>
    <n v="2408303.5168136018"/>
    <n v="2408303.5168136018"/>
    <n v="1.6026624893686542E-5"/>
    <n v="69"/>
    <m/>
    <x v="0"/>
  </r>
  <r>
    <x v="4"/>
    <x v="4"/>
    <s v="CUARTA"/>
    <x v="564"/>
    <x v="564"/>
    <x v="29"/>
    <x v="3"/>
    <x v="0"/>
    <x v="0"/>
    <x v="15"/>
    <x v="63"/>
    <n v="1726045"/>
    <n v="1726045"/>
    <n v="1740471.8353361322"/>
    <n v="1740471.8353361322"/>
    <n v="1.1582381144327039E-5"/>
    <n v="69"/>
    <m/>
    <x v="0"/>
  </r>
  <r>
    <x v="4"/>
    <x v="4"/>
    <s v="CUARTA"/>
    <x v="564"/>
    <x v="564"/>
    <x v="29"/>
    <x v="3"/>
    <x v="0"/>
    <x v="0"/>
    <x v="15"/>
    <x v="64"/>
    <n v="5168731"/>
    <n v="5168731"/>
    <n v="5177467.5490350677"/>
    <n v="5177467.5490350677"/>
    <n v="3.4454681367324493E-5"/>
    <n v="14"/>
    <m/>
    <x v="0"/>
  </r>
  <r>
    <x v="4"/>
    <x v="4"/>
    <s v="CUARTA"/>
    <x v="564"/>
    <x v="564"/>
    <x v="29"/>
    <x v="3"/>
    <x v="0"/>
    <x v="0"/>
    <x v="15"/>
    <x v="65"/>
    <n v="4268653"/>
    <n v="4268653"/>
    <n v="4293441.555588264"/>
    <n v="4293441.555588264"/>
    <n v="2.8571721476959025E-5"/>
    <n v="48"/>
    <m/>
    <x v="0"/>
  </r>
  <r>
    <x v="4"/>
    <x v="4"/>
    <s v="CUARTA"/>
    <x v="564"/>
    <x v="564"/>
    <x v="29"/>
    <x v="3"/>
    <x v="0"/>
    <x v="0"/>
    <x v="15"/>
    <x v="66"/>
    <n v="4059531"/>
    <n v="4059531"/>
    <n v="4083105.1602458158"/>
    <n v="4083105.1602458158"/>
    <n v="2.7171988226515706E-5"/>
    <n v="48"/>
    <m/>
    <x v="0"/>
  </r>
  <r>
    <x v="4"/>
    <x v="4"/>
    <s v="CUARTA"/>
    <x v="564"/>
    <x v="564"/>
    <x v="29"/>
    <x v="3"/>
    <x v="0"/>
    <x v="0"/>
    <x v="15"/>
    <x v="67"/>
    <n v="3921721"/>
    <n v="3921721"/>
    <n v="3934989.7362091509"/>
    <n v="3934989.7362091509"/>
    <n v="2.6186319133964744E-5"/>
    <n v="28"/>
    <m/>
    <x v="0"/>
  </r>
  <r>
    <x v="4"/>
    <x v="4"/>
    <s v="CUARTA"/>
    <x v="564"/>
    <x v="564"/>
    <x v="29"/>
    <x v="3"/>
    <x v="0"/>
    <x v="0"/>
    <x v="15"/>
    <x v="68"/>
    <n v="2312618"/>
    <n v="2312618"/>
    <n v="2317924.6014674464"/>
    <n v="2317924.6014674464"/>
    <n v="1.5425177042766348E-5"/>
    <n v="19"/>
    <m/>
    <x v="0"/>
  </r>
  <r>
    <x v="4"/>
    <x v="4"/>
    <s v="CUARTA"/>
    <x v="564"/>
    <x v="564"/>
    <x v="29"/>
    <x v="3"/>
    <x v="0"/>
    <x v="0"/>
    <x v="15"/>
    <x v="69"/>
    <n v="1862471"/>
    <n v="1862471"/>
    <n v="1873286.581851003"/>
    <n v="1873286.581851003"/>
    <n v="1.2466228262384726E-5"/>
    <n v="48"/>
    <m/>
    <x v="0"/>
  </r>
  <r>
    <x v="4"/>
    <x v="4"/>
    <s v="CUARTA"/>
    <x v="564"/>
    <x v="564"/>
    <x v="29"/>
    <x v="3"/>
    <x v="0"/>
    <x v="0"/>
    <x v="15"/>
    <x v="70"/>
    <n v="1577151"/>
    <n v="1577151"/>
    <n v="1579816.8104372632"/>
    <n v="1579816.8104372632"/>
    <n v="1.0513264314424022E-5"/>
    <n v="14"/>
    <m/>
    <x v="0"/>
  </r>
  <r>
    <x v="4"/>
    <x v="4"/>
    <s v="CUARTA"/>
    <x v="564"/>
    <x v="564"/>
    <x v="29"/>
    <x v="3"/>
    <x v="0"/>
    <x v="0"/>
    <x v="15"/>
    <x v="71"/>
    <n v="1033490"/>
    <n v="1033490"/>
    <n v="1051472.6931776842"/>
    <n v="1051472.6931776842"/>
    <n v="6.9972735254770561E-6"/>
    <n v="143"/>
    <m/>
    <x v="0"/>
  </r>
  <r>
    <x v="4"/>
    <x v="4"/>
    <s v="CUARTA"/>
    <x v="564"/>
    <x v="564"/>
    <x v="29"/>
    <x v="3"/>
    <x v="0"/>
    <x v="0"/>
    <x v="15"/>
    <x v="72"/>
    <n v="936686"/>
    <n v="936686"/>
    <n v="942125.44260162371"/>
    <n v="942125.44260162371"/>
    <n v="6.269596405087704E-6"/>
    <n v="48"/>
    <m/>
    <x v="0"/>
  </r>
  <r>
    <x v="4"/>
    <x v="4"/>
    <s v="CUARTA"/>
    <x v="564"/>
    <x v="564"/>
    <x v="29"/>
    <x v="3"/>
    <x v="0"/>
    <x v="0"/>
    <x v="15"/>
    <x v="73"/>
    <n v="736877"/>
    <n v="736877"/>
    <n v="744291.98456839751"/>
    <n v="744291.98456839751"/>
    <n v="4.9530669057186284E-6"/>
    <n v="83"/>
    <m/>
    <x v="0"/>
  </r>
  <r>
    <x v="4"/>
    <x v="4"/>
    <s v="CUARTA"/>
    <x v="564"/>
    <x v="564"/>
    <x v="29"/>
    <x v="3"/>
    <x v="0"/>
    <x v="0"/>
    <x v="15"/>
    <x v="74"/>
    <n v="722939"/>
    <n v="722939"/>
    <n v="731977.59470331902"/>
    <n v="731977.59470331902"/>
    <n v="4.8711178881698144E-6"/>
    <n v="103"/>
    <m/>
    <x v="0"/>
  </r>
  <r>
    <x v="4"/>
    <x v="4"/>
    <s v="CUARTA"/>
    <x v="564"/>
    <x v="564"/>
    <x v="29"/>
    <x v="3"/>
    <x v="0"/>
    <x v="0"/>
    <x v="15"/>
    <x v="75"/>
    <n v="515217"/>
    <n v="515217"/>
    <n v="516399.2321231839"/>
    <n v="516399.2321231839"/>
    <n v="3.436500727938185E-6"/>
    <n v="19"/>
    <m/>
    <x v="0"/>
  </r>
  <r>
    <x v="4"/>
    <x v="4"/>
    <s v="CUARTA"/>
    <x v="564"/>
    <x v="564"/>
    <x v="29"/>
    <x v="3"/>
    <x v="0"/>
    <x v="0"/>
    <x v="15"/>
    <x v="76"/>
    <n v="267242"/>
    <n v="267242"/>
    <n v="267693.71103646705"/>
    <n v="267693.71103646705"/>
    <n v="1.7814310626663547E-6"/>
    <n v="14"/>
    <m/>
    <x v="0"/>
  </r>
  <r>
    <x v="4"/>
    <x v="4"/>
    <s v="CUARTA"/>
    <x v="564"/>
    <x v="564"/>
    <x v="29"/>
    <x v="3"/>
    <x v="0"/>
    <x v="0"/>
    <x v="15"/>
    <x v="77"/>
    <n v="314671"/>
    <n v="0"/>
    <n v="0"/>
    <n v="314671"/>
    <n v="2.0940525339570664E-6"/>
    <n v="0"/>
    <m/>
    <x v="0"/>
  </r>
  <r>
    <x v="4"/>
    <x v="4"/>
    <s v="CUARTA"/>
    <x v="564"/>
    <x v="564"/>
    <x v="29"/>
    <x v="3"/>
    <x v="0"/>
    <x v="0"/>
    <x v="15"/>
    <x v="78"/>
    <n v="1628471"/>
    <n v="1628471"/>
    <n v="1637532.5930269845"/>
    <n v="1637532.5930269845"/>
    <n v="1.089734762931901E-5"/>
    <n v="46"/>
    <m/>
    <x v="0"/>
  </r>
  <r>
    <x v="4"/>
    <x v="4"/>
    <s v="CUARTA"/>
    <x v="564"/>
    <x v="564"/>
    <x v="29"/>
    <x v="3"/>
    <x v="0"/>
    <x v="0"/>
    <x v="15"/>
    <x v="79"/>
    <n v="1604754"/>
    <n v="1604754"/>
    <n v="1632676.6686350727"/>
    <n v="1632676.6686350727"/>
    <n v="1.0865032732879279E-5"/>
    <n v="143"/>
    <m/>
    <x v="0"/>
  </r>
  <r>
    <x v="4"/>
    <x v="4"/>
    <s v="CUARTA"/>
    <x v="564"/>
    <x v="564"/>
    <x v="29"/>
    <x v="3"/>
    <x v="0"/>
    <x v="0"/>
    <x v="15"/>
    <x v="80"/>
    <n v="624266"/>
    <n v="624266"/>
    <n v="637277.09898690914"/>
    <n v="637277.09898690914"/>
    <n v="4.240911059380576E-6"/>
    <n v="171"/>
    <m/>
    <x v="0"/>
  </r>
  <r>
    <x v="4"/>
    <x v="4"/>
    <s v="CUARTA"/>
    <x v="564"/>
    <x v="564"/>
    <x v="29"/>
    <x v="3"/>
    <x v="0"/>
    <x v="0"/>
    <x v="15"/>
    <x v="81"/>
    <n v="372110"/>
    <n v="372110"/>
    <n v="375491.89306574059"/>
    <n v="375491.89306574059"/>
    <n v="2.498799540328311E-6"/>
    <n v="75"/>
    <m/>
    <x v="0"/>
  </r>
  <r>
    <x v="4"/>
    <x v="4"/>
    <s v="CUARTA"/>
    <x v="564"/>
    <x v="564"/>
    <x v="29"/>
    <x v="3"/>
    <x v="0"/>
    <x v="0"/>
    <x v="15"/>
    <x v="82"/>
    <n v="362693"/>
    <n v="362693"/>
    <n v="367139.0064097775"/>
    <n v="367139.0064097775"/>
    <n v="2.4432132820846985E-6"/>
    <n v="101"/>
    <m/>
    <x v="0"/>
  </r>
  <r>
    <x v="4"/>
    <x v="4"/>
    <s v="CUARTA"/>
    <x v="564"/>
    <x v="564"/>
    <x v="29"/>
    <x v="3"/>
    <x v="0"/>
    <x v="0"/>
    <x v="15"/>
    <x v="77"/>
    <n v="314671"/>
    <n v="314671"/>
    <n v="318528.33742578741"/>
    <n v="318528.33742578741"/>
    <n v="2.1197220974401884E-6"/>
    <n v="101"/>
    <m/>
    <x v="0"/>
  </r>
  <r>
    <x v="4"/>
    <x v="4"/>
    <s v="CUARTA"/>
    <x v="564"/>
    <x v="564"/>
    <x v="29"/>
    <x v="3"/>
    <x v="0"/>
    <x v="0"/>
    <x v="15"/>
    <x v="83"/>
    <n v="60904"/>
    <n v="60904"/>
    <n v="61650.580646389899"/>
    <n v="61650.580646389899"/>
    <n v="4.1026835845215239E-7"/>
    <n v="101"/>
    <m/>
    <x v="0"/>
  </r>
  <r>
    <x v="4"/>
    <x v="4"/>
    <s v="CUARTA"/>
    <x v="565"/>
    <x v="565"/>
    <x v="30"/>
    <x v="3"/>
    <x v="0"/>
    <x v="0"/>
    <x v="15"/>
    <x v="84"/>
    <n v="6505109"/>
    <n v="6505109"/>
    <n v="6509819.0354986694"/>
    <n v="6509819.0354986694"/>
    <n v="4.3321129201254432E-5"/>
    <n v="6"/>
    <m/>
    <x v="0"/>
  </r>
  <r>
    <x v="5"/>
    <x v="4"/>
    <s v="CUARTA"/>
    <x v="566"/>
    <x v="566"/>
    <x v="31"/>
    <x v="7"/>
    <x v="0"/>
    <x v="0"/>
    <x v="15"/>
    <x v="85"/>
    <n v="72606.5"/>
    <n v="0"/>
    <n v="0"/>
    <n v="72606.5"/>
    <n v="4.8317711294257728E-7"/>
    <n v="0"/>
    <m/>
    <x v="1"/>
  </r>
  <r>
    <x v="4"/>
    <x v="4"/>
    <s v="CUARTA"/>
    <x v="567"/>
    <x v="567"/>
    <x v="32"/>
    <x v="1"/>
    <x v="0"/>
    <x v="0"/>
    <x v="15"/>
    <x v="86"/>
    <n v="456960"/>
    <n v="456960"/>
    <n v="459447.31720179942"/>
    <n v="459447.31720179942"/>
    <n v="3.0575007509627647E-6"/>
    <n v="45"/>
    <m/>
    <x v="0"/>
  </r>
  <r>
    <x v="4"/>
    <x v="4"/>
    <s v="CUARTA"/>
    <x v="568"/>
    <x v="568"/>
    <x v="33"/>
    <x v="1"/>
    <x v="0"/>
    <x v="0"/>
    <x v="15"/>
    <x v="87"/>
    <n v="511700"/>
    <n v="0"/>
    <n v="0"/>
    <n v="511700"/>
    <n v="3.4052285772309201E-6"/>
    <n v="0"/>
    <m/>
    <x v="0"/>
  </r>
  <r>
    <x v="4"/>
    <x v="4"/>
    <s v="CUARTA"/>
    <x v="569"/>
    <x v="569"/>
    <x v="34"/>
    <x v="8"/>
    <x v="0"/>
    <x v="0"/>
    <x v="15"/>
    <x v="88"/>
    <n v="20851182"/>
    <n v="20851182"/>
    <n v="26203341.285006959"/>
    <n v="26203341.285006959"/>
    <n v="1.7437632707180081E-4"/>
    <n v="1894"/>
    <m/>
    <x v="0"/>
  </r>
  <r>
    <x v="4"/>
    <x v="4"/>
    <s v="CUARTA"/>
    <x v="569"/>
    <x v="569"/>
    <x v="34"/>
    <x v="8"/>
    <x v="0"/>
    <x v="0"/>
    <x v="15"/>
    <x v="89"/>
    <n v="10688417"/>
    <n v="10688417"/>
    <n v="13129184.151671465"/>
    <n v="13129184.151671465"/>
    <n v="8.7371258684774218E-5"/>
    <n v="1705"/>
    <m/>
    <x v="0"/>
  </r>
  <r>
    <x v="4"/>
    <x v="4"/>
    <s v="CUARTA"/>
    <x v="569"/>
    <x v="569"/>
    <x v="34"/>
    <x v="8"/>
    <x v="0"/>
    <x v="0"/>
    <x v="15"/>
    <x v="90"/>
    <n v="8633040"/>
    <n v="8633040"/>
    <n v="10658312.98079657"/>
    <n v="10658312.98079657"/>
    <n v="7.0928262550869157E-5"/>
    <n v="1747"/>
    <m/>
    <x v="0"/>
  </r>
  <r>
    <x v="4"/>
    <x v="4"/>
    <s v="CUARTA"/>
    <x v="569"/>
    <x v="569"/>
    <x v="34"/>
    <x v="8"/>
    <x v="0"/>
    <x v="0"/>
    <x v="15"/>
    <x v="91"/>
    <n v="1256890"/>
    <n v="1256890"/>
    <n v="1551750.8319703606"/>
    <n v="1551750.8319703606"/>
    <n v="1.0326492628038554E-5"/>
    <n v="1747"/>
    <m/>
    <x v="0"/>
  </r>
  <r>
    <x v="5"/>
    <x v="4"/>
    <s v="CUARTA"/>
    <x v="570"/>
    <x v="570"/>
    <x v="35"/>
    <x v="9"/>
    <x v="0"/>
    <x v="0"/>
    <x v="15"/>
    <x v="92"/>
    <n v="327250"/>
    <n v="327250"/>
    <n v="332903.97843719582"/>
    <n v="332903.97843719582"/>
    <n v="2.215388197866338E-6"/>
    <n v="142"/>
    <m/>
    <x v="1"/>
  </r>
  <r>
    <x v="5"/>
    <x v="4"/>
    <s v="CUARTA"/>
    <x v="570"/>
    <x v="570"/>
    <x v="35"/>
    <x v="9"/>
    <x v="0"/>
    <x v="0"/>
    <x v="15"/>
    <x v="93"/>
    <n v="294525"/>
    <n v="294525"/>
    <n v="296271.07782481116"/>
    <n v="296271.07782481116"/>
    <n v="1.9716059034904298E-6"/>
    <n v="49"/>
    <m/>
    <x v="1"/>
  </r>
  <r>
    <x v="4"/>
    <x v="4"/>
    <s v="CUARTA"/>
    <x v="571"/>
    <x v="571"/>
    <x v="36"/>
    <x v="10"/>
    <x v="0"/>
    <x v="0"/>
    <x v="15"/>
    <x v="94"/>
    <n v="23564607"/>
    <n v="23564607"/>
    <n v="24023846.536957372"/>
    <n v="24023846.536957372"/>
    <n v="1.5987236420296526E-4"/>
    <n v="160"/>
    <m/>
    <x v="0"/>
  </r>
  <r>
    <x v="4"/>
    <x v="4"/>
    <s v="CUARTA"/>
    <x v="571"/>
    <x v="571"/>
    <x v="36"/>
    <x v="10"/>
    <x v="0"/>
    <x v="0"/>
    <x v="15"/>
    <x v="95"/>
    <n v="13823212.42"/>
    <n v="13823212.42"/>
    <n v="14056951.388902504"/>
    <n v="14056951.388902504"/>
    <n v="9.3545305019028101E-5"/>
    <n v="139"/>
    <m/>
    <x v="0"/>
  </r>
  <r>
    <x v="4"/>
    <x v="4"/>
    <s v="CUARTA"/>
    <x v="571"/>
    <x v="571"/>
    <x v="36"/>
    <x v="10"/>
    <x v="0"/>
    <x v="0"/>
    <x v="15"/>
    <x v="96"/>
    <n v="9519588"/>
    <n v="9519588"/>
    <n v="9672385.258651441"/>
    <n v="9672385.258651441"/>
    <n v="6.4367173525008736E-5"/>
    <n v="132"/>
    <m/>
    <x v="0"/>
  </r>
  <r>
    <x v="4"/>
    <x v="4"/>
    <s v="CUARTA"/>
    <x v="571"/>
    <x v="571"/>
    <x v="36"/>
    <x v="10"/>
    <x v="0"/>
    <x v="0"/>
    <x v="15"/>
    <x v="97"/>
    <n v="9378398"/>
    <n v="9378398"/>
    <n v="9389718.1402474083"/>
    <n v="9389718.1402474083"/>
    <n v="6.2486098384432367E-5"/>
    <n v="10"/>
    <m/>
    <x v="0"/>
  </r>
  <r>
    <x v="4"/>
    <x v="4"/>
    <s v="CUARTA"/>
    <x v="571"/>
    <x v="571"/>
    <x v="36"/>
    <x v="10"/>
    <x v="0"/>
    <x v="0"/>
    <x v="15"/>
    <x v="98"/>
    <n v="7107713"/>
    <n v="7107713"/>
    <n v="7245357.8019644916"/>
    <n v="7245357.8019644916"/>
    <n v="4.8215945748509853E-5"/>
    <n v="159"/>
    <m/>
    <x v="0"/>
  </r>
  <r>
    <x v="4"/>
    <x v="4"/>
    <s v="CUARTA"/>
    <x v="571"/>
    <x v="571"/>
    <x v="36"/>
    <x v="10"/>
    <x v="0"/>
    <x v="0"/>
    <x v="15"/>
    <x v="99"/>
    <n v="3488757"/>
    <n v="3488757"/>
    <n v="3556318.7130808788"/>
    <n v="3556318.7130808788"/>
    <n v="2.3666363321329094E-5"/>
    <n v="159"/>
    <m/>
    <x v="0"/>
  </r>
  <r>
    <x v="5"/>
    <x v="4"/>
    <s v="CUARTA"/>
    <x v="572"/>
    <x v="572"/>
    <x v="37"/>
    <x v="3"/>
    <x v="0"/>
    <x v="0"/>
    <x v="15"/>
    <x v="100"/>
    <n v="1363713.5"/>
    <n v="0"/>
    <n v="0"/>
    <n v="1363713.5"/>
    <n v="9.0751537646191103E-6"/>
    <n v="0"/>
    <m/>
    <x v="4"/>
  </r>
  <r>
    <x v="5"/>
    <x v="4"/>
    <s v="CUARTA"/>
    <x v="572"/>
    <x v="572"/>
    <x v="37"/>
    <x v="3"/>
    <x v="0"/>
    <x v="0"/>
    <x v="15"/>
    <x v="101"/>
    <n v="398918.5"/>
    <n v="0"/>
    <n v="0"/>
    <n v="398918.5"/>
    <n v="2.6546974324527901E-6"/>
    <n v="0"/>
    <m/>
    <x v="4"/>
  </r>
  <r>
    <x v="5"/>
    <x v="4"/>
    <s v="CUARTA"/>
    <x v="572"/>
    <x v="572"/>
    <x v="37"/>
    <x v="3"/>
    <x v="0"/>
    <x v="0"/>
    <x v="15"/>
    <x v="102"/>
    <n v="104336.5"/>
    <n v="0"/>
    <n v="0"/>
    <n v="104336.5"/>
    <n v="6.9433189651798685E-7"/>
    <n v="0"/>
    <m/>
    <x v="4"/>
  </r>
  <r>
    <x v="4"/>
    <x v="4"/>
    <s v="CUARTA"/>
    <x v="572"/>
    <x v="572"/>
    <x v="37"/>
    <x v="3"/>
    <x v="0"/>
    <x v="0"/>
    <x v="15"/>
    <x v="103"/>
    <n v="2533047"/>
    <n v="2533047"/>
    <n v="2568741.7671918757"/>
    <n v="2568741.7671918757"/>
    <n v="1.7094299146313135E-5"/>
    <n v="116"/>
    <m/>
    <x v="0"/>
  </r>
  <r>
    <x v="4"/>
    <x v="4"/>
    <s v="CUARTA"/>
    <x v="572"/>
    <x v="572"/>
    <x v="37"/>
    <x v="3"/>
    <x v="0"/>
    <x v="0"/>
    <x v="15"/>
    <x v="104"/>
    <n v="1417234"/>
    <n v="1417234"/>
    <n v="1418260.150745502"/>
    <n v="1418260.150745502"/>
    <n v="9.4381473427133393E-6"/>
    <n v="6"/>
    <m/>
    <x v="0"/>
  </r>
  <r>
    <x v="4"/>
    <x v="4"/>
    <s v="CUARTA"/>
    <x v="572"/>
    <x v="572"/>
    <x v="37"/>
    <x v="3"/>
    <x v="0"/>
    <x v="0"/>
    <x v="15"/>
    <x v="105"/>
    <n v="1355462"/>
    <n v="1355462"/>
    <n v="1370092.9306603004"/>
    <n v="1370092.9306603004"/>
    <n v="9.1176071935636436E-6"/>
    <n v="89"/>
    <m/>
    <x v="0"/>
  </r>
  <r>
    <x v="4"/>
    <x v="4"/>
    <s v="CUARTA"/>
    <x v="572"/>
    <x v="572"/>
    <x v="37"/>
    <x v="3"/>
    <x v="0"/>
    <x v="0"/>
    <x v="15"/>
    <x v="106"/>
    <n v="462590"/>
    <n v="462590"/>
    <n v="464771.44375261589"/>
    <n v="464771.44375261589"/>
    <n v="3.0929314093165544E-6"/>
    <n v="39"/>
    <m/>
    <x v="0"/>
  </r>
  <r>
    <x v="4"/>
    <x v="4"/>
    <s v="CUARTA"/>
    <x v="572"/>
    <x v="572"/>
    <x v="37"/>
    <x v="3"/>
    <x v="0"/>
    <x v="0"/>
    <x v="15"/>
    <x v="107"/>
    <n v="206640"/>
    <n v="206640"/>
    <n v="206914.38251134701"/>
    <n v="206914.38251134701"/>
    <n v="1.3769606573533879E-6"/>
    <n v="11"/>
    <m/>
    <x v="0"/>
  </r>
  <r>
    <x v="4"/>
    <x v="4"/>
    <s v="CUARTA"/>
    <x v="572"/>
    <x v="572"/>
    <x v="37"/>
    <x v="3"/>
    <x v="0"/>
    <x v="0"/>
    <x v="15"/>
    <x v="108"/>
    <n v="2218513"/>
    <n v="0"/>
    <n v="0"/>
    <n v="2218513"/>
    <n v="1.4763619047407271E-5"/>
    <n v="0"/>
    <m/>
    <x v="0"/>
  </r>
  <r>
    <x v="4"/>
    <x v="4"/>
    <s v="CUARTA"/>
    <x v="572"/>
    <x v="572"/>
    <x v="37"/>
    <x v="3"/>
    <x v="0"/>
    <x v="0"/>
    <x v="15"/>
    <x v="108"/>
    <n v="317384"/>
    <n v="0"/>
    <n v="0"/>
    <n v="317384"/>
    <n v="2.1121068336053513E-6"/>
    <n v="0"/>
    <m/>
    <x v="0"/>
  </r>
  <r>
    <x v="4"/>
    <x v="4"/>
    <s v="CUARTA"/>
    <x v="572"/>
    <x v="572"/>
    <x v="37"/>
    <x v="3"/>
    <x v="0"/>
    <x v="0"/>
    <x v="15"/>
    <x v="109"/>
    <n v="11981255"/>
    <n v="0"/>
    <n v="0"/>
    <n v="11981255"/>
    <n v="7.9732092861228935E-5"/>
    <n v="0"/>
    <m/>
    <x v="0"/>
  </r>
  <r>
    <x v="4"/>
    <x v="4"/>
    <s v="CUARTA"/>
    <x v="572"/>
    <x v="572"/>
    <x v="37"/>
    <x v="3"/>
    <x v="0"/>
    <x v="0"/>
    <x v="15"/>
    <x v="110"/>
    <n v="10108127"/>
    <n v="0"/>
    <n v="0"/>
    <n v="10108127"/>
    <n v="6.7266919919248486E-5"/>
    <n v="0"/>
    <m/>
    <x v="0"/>
  </r>
  <r>
    <x v="4"/>
    <x v="4"/>
    <s v="CUARTA"/>
    <x v="572"/>
    <x v="572"/>
    <x v="37"/>
    <x v="3"/>
    <x v="0"/>
    <x v="0"/>
    <x v="15"/>
    <x v="111"/>
    <n v="335825"/>
    <n v="0"/>
    <n v="0"/>
    <n v="335825"/>
    <n v="2.2348268261648892E-6"/>
    <n v="0"/>
    <m/>
    <x v="0"/>
  </r>
  <r>
    <x v="5"/>
    <x v="4"/>
    <s v="CUARTA"/>
    <x v="573"/>
    <x v="573"/>
    <x v="38"/>
    <x v="11"/>
    <x v="0"/>
    <x v="0"/>
    <x v="15"/>
    <x v="112"/>
    <n v="890120"/>
    <n v="890120"/>
    <n v="909330.0162731373"/>
    <n v="909330.0162731373"/>
    <n v="6.0513514902230697E-6"/>
    <n v="177"/>
    <m/>
    <x v="1"/>
  </r>
  <r>
    <x v="5"/>
    <x v="4"/>
    <s v="CUARTA"/>
    <x v="573"/>
    <x v="573"/>
    <x v="38"/>
    <x v="11"/>
    <x v="0"/>
    <x v="0"/>
    <x v="15"/>
    <x v="113"/>
    <n v="875378"/>
    <n v="875378"/>
    <n v="876857.62484819174"/>
    <n v="876857.62484819174"/>
    <n v="5.8352562874651001E-6"/>
    <n v="14"/>
    <m/>
    <x v="1"/>
  </r>
  <r>
    <x v="5"/>
    <x v="4"/>
    <s v="CUARTA"/>
    <x v="573"/>
    <x v="573"/>
    <x v="38"/>
    <x v="11"/>
    <x v="0"/>
    <x v="0"/>
    <x v="15"/>
    <x v="114"/>
    <n v="360570"/>
    <n v="360570"/>
    <n v="364549.95411710278"/>
    <n v="364549.95411710278"/>
    <n v="2.4259838217466856E-6"/>
    <n v="91"/>
    <m/>
    <x v="1"/>
  </r>
  <r>
    <x v="5"/>
    <x v="4"/>
    <s v="CUARTA"/>
    <x v="573"/>
    <x v="573"/>
    <x v="38"/>
    <x v="11"/>
    <x v="0"/>
    <x v="0"/>
    <x v="15"/>
    <x v="115"/>
    <n v="286790"/>
    <n v="286790"/>
    <n v="293864.22137515713"/>
    <n v="293864.22137515713"/>
    <n v="1.9555889084471338E-6"/>
    <n v="202"/>
    <m/>
    <x v="1"/>
  </r>
  <r>
    <x v="5"/>
    <x v="4"/>
    <s v="CUARTA"/>
    <x v="573"/>
    <x v="573"/>
    <x v="38"/>
    <x v="11"/>
    <x v="0"/>
    <x v="0"/>
    <x v="15"/>
    <x v="116"/>
    <n v="143990"/>
    <n v="143990"/>
    <n v="147541.78749541086"/>
    <n v="147541.78749541086"/>
    <n v="9.8185169262283494E-7"/>
    <n v="202"/>
    <m/>
    <x v="1"/>
  </r>
  <r>
    <x v="4"/>
    <x v="4"/>
    <s v="CUARTA"/>
    <x v="574"/>
    <x v="574"/>
    <x v="39"/>
    <x v="1"/>
    <x v="0"/>
    <x v="0"/>
    <x v="15"/>
    <x v="117"/>
    <n v="13327513"/>
    <n v="13327513"/>
    <n v="13837011.296926506"/>
    <n v="13837011.296926506"/>
    <n v="9.2081661699748314E-5"/>
    <n v="311"/>
    <m/>
    <x v="0"/>
  </r>
  <r>
    <x v="5"/>
    <x v="4"/>
    <s v="CUARTA"/>
    <x v="575"/>
    <x v="575"/>
    <x v="40"/>
    <x v="7"/>
    <x v="0"/>
    <x v="0"/>
    <x v="15"/>
    <x v="118"/>
    <n v="3399177.5"/>
    <n v="0"/>
    <n v="0"/>
    <n v="3399177.5"/>
    <n v="2.2620629982568608E-5"/>
    <n v="0"/>
    <m/>
    <x v="1"/>
  </r>
  <r>
    <x v="5"/>
    <x v="4"/>
    <s v="CUARTA"/>
    <x v="575"/>
    <x v="575"/>
    <x v="40"/>
    <x v="7"/>
    <x v="0"/>
    <x v="0"/>
    <x v="15"/>
    <x v="119"/>
    <n v="2870542.5"/>
    <n v="0"/>
    <n v="0"/>
    <n v="2870542.5"/>
    <n v="1.9102703445682798E-5"/>
    <n v="0"/>
    <m/>
    <x v="1"/>
  </r>
  <r>
    <x v="5"/>
    <x v="4"/>
    <s v="CUARTA"/>
    <x v="575"/>
    <x v="575"/>
    <x v="40"/>
    <x v="7"/>
    <x v="0"/>
    <x v="0"/>
    <x v="15"/>
    <x v="120"/>
    <n v="1822929"/>
    <n v="0"/>
    <n v="0"/>
    <n v="1822929"/>
    <n v="1.2131111833228423E-5"/>
    <n v="0"/>
    <m/>
    <x v="1"/>
  </r>
  <r>
    <x v="5"/>
    <x v="4"/>
    <s v="CUARTA"/>
    <x v="575"/>
    <x v="575"/>
    <x v="40"/>
    <x v="7"/>
    <x v="0"/>
    <x v="0"/>
    <x v="15"/>
    <x v="121"/>
    <n v="1248420.5"/>
    <n v="0"/>
    <n v="0"/>
    <n v="1248420.5"/>
    <n v="8.3079092495620746E-6"/>
    <n v="0"/>
    <m/>
    <x v="1"/>
  </r>
  <r>
    <x v="5"/>
    <x v="4"/>
    <s v="CUARTA"/>
    <x v="575"/>
    <x v="575"/>
    <x v="40"/>
    <x v="7"/>
    <x v="0"/>
    <x v="0"/>
    <x v="15"/>
    <x v="122"/>
    <n v="914726.5"/>
    <n v="0"/>
    <n v="0"/>
    <n v="914726.5"/>
    <n v="6.0872636665046303E-6"/>
    <n v="0"/>
    <m/>
    <x v="1"/>
  </r>
  <r>
    <x v="5"/>
    <x v="4"/>
    <s v="CUARTA"/>
    <x v="575"/>
    <x v="575"/>
    <x v="40"/>
    <x v="7"/>
    <x v="0"/>
    <x v="0"/>
    <x v="15"/>
    <x v="123"/>
    <n v="470400"/>
    <n v="0"/>
    <n v="0"/>
    <n v="470400"/>
    <n v="3.1303879670303397E-6"/>
    <n v="0"/>
    <m/>
    <x v="1"/>
  </r>
  <r>
    <x v="4"/>
    <x v="4"/>
    <s v="CUARTA"/>
    <x v="576"/>
    <x v="576"/>
    <x v="41"/>
    <x v="3"/>
    <x v="0"/>
    <x v="0"/>
    <x v="15"/>
    <x v="124"/>
    <n v="1084156"/>
    <n v="1084156"/>
    <n v="1311957.6370838906"/>
    <n v="1311957.6370838906"/>
    <n v="8.7307321436670252E-6"/>
    <n v="1581"/>
    <m/>
    <x v="0"/>
  </r>
  <r>
    <x v="5"/>
    <x v="4"/>
    <s v="CUARTA"/>
    <x v="577"/>
    <x v="577"/>
    <x v="42"/>
    <x v="7"/>
    <x v="0"/>
    <x v="0"/>
    <x v="15"/>
    <x v="125"/>
    <n v="904038"/>
    <n v="904038"/>
    <n v="918991.88836855209"/>
    <n v="918991.88836855209"/>
    <n v="6.1156487014188026E-6"/>
    <n v="136"/>
    <m/>
    <x v="1"/>
  </r>
  <r>
    <x v="5"/>
    <x v="4"/>
    <s v="CUARTA"/>
    <x v="577"/>
    <x v="577"/>
    <x v="42"/>
    <x v="7"/>
    <x v="0"/>
    <x v="0"/>
    <x v="15"/>
    <x v="126"/>
    <n v="830153.5"/>
    <n v="830153.5"/>
    <n v="834672.17796018033"/>
    <n v="834672.17796018033"/>
    <n v="5.5545232616954822E-6"/>
    <n v="45"/>
    <m/>
    <x v="1"/>
  </r>
  <r>
    <x v="5"/>
    <x v="4"/>
    <s v="CUARTA"/>
    <x v="577"/>
    <x v="577"/>
    <x v="42"/>
    <x v="7"/>
    <x v="0"/>
    <x v="0"/>
    <x v="15"/>
    <x v="127"/>
    <n v="670183"/>
    <n v="670183"/>
    <n v="678807.62172627414"/>
    <n v="678807.62172627414"/>
    <n v="4.5172857376284249E-6"/>
    <n v="106"/>
    <m/>
    <x v="1"/>
  </r>
  <r>
    <x v="5"/>
    <x v="4"/>
    <s v="CUARTA"/>
    <x v="577"/>
    <x v="577"/>
    <x v="42"/>
    <x v="7"/>
    <x v="0"/>
    <x v="0"/>
    <x v="15"/>
    <x v="128"/>
    <n v="489335"/>
    <n v="489335"/>
    <n v="492354.77267233765"/>
    <n v="492354.77267233765"/>
    <n v="3.27649119022841E-6"/>
    <n v="51"/>
    <m/>
    <x v="1"/>
  </r>
  <r>
    <x v="5"/>
    <x v="4"/>
    <s v="CUARTA"/>
    <x v="577"/>
    <x v="577"/>
    <x v="42"/>
    <x v="7"/>
    <x v="0"/>
    <x v="0"/>
    <x v="15"/>
    <x v="129"/>
    <n v="341449"/>
    <n v="0"/>
    <n v="0"/>
    <n v="341449"/>
    <n v="2.2722530632537041E-6"/>
    <n v="0"/>
    <m/>
    <x v="1"/>
  </r>
  <r>
    <x v="5"/>
    <x v="4"/>
    <s v="CUARTA"/>
    <x v="577"/>
    <x v="577"/>
    <x v="42"/>
    <x v="7"/>
    <x v="0"/>
    <x v="0"/>
    <x v="15"/>
    <x v="130"/>
    <n v="214634"/>
    <n v="0"/>
    <n v="0"/>
    <n v="214634"/>
    <n v="1.4283326762661351E-6"/>
    <n v="0"/>
    <m/>
    <x v="1"/>
  </r>
  <r>
    <x v="4"/>
    <x v="4"/>
    <s v="CUARTA"/>
    <x v="578"/>
    <x v="578"/>
    <x v="43"/>
    <x v="3"/>
    <x v="0"/>
    <x v="0"/>
    <x v="15"/>
    <x v="131"/>
    <n v="591382"/>
    <n v="0"/>
    <n v="0"/>
    <n v="591382"/>
    <n v="3.9354912770372799E-6"/>
    <n v="0"/>
    <m/>
    <x v="0"/>
  </r>
  <r>
    <x v="4"/>
    <x v="4"/>
    <s v="CUARTA"/>
    <x v="578"/>
    <x v="578"/>
    <x v="43"/>
    <x v="3"/>
    <x v="0"/>
    <x v="0"/>
    <x v="15"/>
    <x v="131"/>
    <n v="82418"/>
    <n v="0"/>
    <n v="0"/>
    <n v="82418"/>
    <n v="5.4847005839010742E-7"/>
    <n v="0"/>
    <m/>
    <x v="0"/>
  </r>
  <r>
    <x v="4"/>
    <x v="4"/>
    <s v="CUARTA"/>
    <x v="578"/>
    <x v="578"/>
    <x v="43"/>
    <x v="3"/>
    <x v="0"/>
    <x v="0"/>
    <x v="15"/>
    <x v="132"/>
    <n v="882748"/>
    <n v="882748"/>
    <n v="901472.62099667499"/>
    <n v="901472.62099667499"/>
    <n v="5.9990625964610825E-6"/>
    <n v="174"/>
    <m/>
    <x v="0"/>
  </r>
  <r>
    <x v="4"/>
    <x v="4"/>
    <s v="CUARTA"/>
    <x v="578"/>
    <x v="578"/>
    <x v="43"/>
    <x v="3"/>
    <x v="0"/>
    <x v="0"/>
    <x v="15"/>
    <x v="133"/>
    <n v="778631"/>
    <n v="778631"/>
    <n v="779100.77927036479"/>
    <n v="779100.77927036479"/>
    <n v="5.1847102562328032E-6"/>
    <n v="5"/>
    <m/>
    <x v="0"/>
  </r>
  <r>
    <x v="4"/>
    <x v="4"/>
    <s v="CUARTA"/>
    <x v="578"/>
    <x v="578"/>
    <x v="43"/>
    <x v="3"/>
    <x v="0"/>
    <x v="0"/>
    <x v="15"/>
    <x v="134"/>
    <n v="755110"/>
    <n v="755110"/>
    <n v="787484.1464876188"/>
    <n v="787484.1464876188"/>
    <n v="5.2404993545748279E-6"/>
    <n v="348"/>
    <m/>
    <x v="0"/>
  </r>
  <r>
    <x v="4"/>
    <x v="4"/>
    <s v="CUARTA"/>
    <x v="578"/>
    <x v="578"/>
    <x v="43"/>
    <x v="3"/>
    <x v="0"/>
    <x v="0"/>
    <x v="15"/>
    <x v="135"/>
    <n v="753974"/>
    <n v="753974"/>
    <n v="771268.55240529741"/>
    <n v="771268.55240529741"/>
    <n v="5.1325888516123549E-6"/>
    <n v="188"/>
    <m/>
    <x v="0"/>
  </r>
  <r>
    <x v="4"/>
    <x v="4"/>
    <s v="CUARTA"/>
    <x v="578"/>
    <x v="578"/>
    <x v="43"/>
    <x v="3"/>
    <x v="0"/>
    <x v="0"/>
    <x v="15"/>
    <x v="136"/>
    <n v="695581"/>
    <n v="695581"/>
    <n v="718782.8311631846"/>
    <n v="718782.8311631846"/>
    <n v="4.7833102159464991E-6"/>
    <n v="272"/>
    <m/>
    <x v="0"/>
  </r>
  <r>
    <x v="4"/>
    <x v="4"/>
    <s v="CUARTA"/>
    <x v="578"/>
    <x v="578"/>
    <x v="43"/>
    <x v="3"/>
    <x v="0"/>
    <x v="0"/>
    <x v="15"/>
    <x v="137"/>
    <n v="690751"/>
    <n v="690751"/>
    <n v="710184.42154272471"/>
    <n v="710184.42154272471"/>
    <n v="4.7260900671125588E-6"/>
    <n v="230"/>
    <m/>
    <x v="0"/>
  </r>
  <r>
    <x v="4"/>
    <x v="4"/>
    <s v="CUARTA"/>
    <x v="578"/>
    <x v="578"/>
    <x v="43"/>
    <x v="3"/>
    <x v="0"/>
    <x v="0"/>
    <x v="15"/>
    <x v="138"/>
    <n v="649560"/>
    <n v="649560"/>
    <n v="672361.30680932105"/>
    <n v="672361.30680932105"/>
    <n v="4.4743872115916095E-6"/>
    <n v="286"/>
    <m/>
    <x v="0"/>
  </r>
  <r>
    <x v="4"/>
    <x v="4"/>
    <s v="CUARTA"/>
    <x v="578"/>
    <x v="578"/>
    <x v="43"/>
    <x v="3"/>
    <x v="0"/>
    <x v="0"/>
    <x v="15"/>
    <x v="139"/>
    <n v="527653"/>
    <n v="527653"/>
    <n v="528863.76813555136"/>
    <n v="528863.76813555136"/>
    <n v="3.519448928507342E-6"/>
    <n v="19"/>
    <m/>
    <x v="0"/>
  </r>
  <r>
    <x v="4"/>
    <x v="4"/>
    <s v="CUARTA"/>
    <x v="578"/>
    <x v="578"/>
    <x v="43"/>
    <x v="3"/>
    <x v="0"/>
    <x v="0"/>
    <x v="15"/>
    <x v="140"/>
    <n v="452873"/>
    <n v="452873"/>
    <n v="464043.97477886797"/>
    <n v="464043.97477886797"/>
    <n v="3.0880902951120296E-6"/>
    <n v="202"/>
    <m/>
    <x v="0"/>
  </r>
  <r>
    <x v="4"/>
    <x v="4"/>
    <s v="CUARTA"/>
    <x v="578"/>
    <x v="578"/>
    <x v="43"/>
    <x v="3"/>
    <x v="0"/>
    <x v="0"/>
    <x v="15"/>
    <x v="141"/>
    <n v="421104"/>
    <n v="421104"/>
    <n v="427089.56017255993"/>
    <n v="427089.56017255993"/>
    <n v="2.8421684098819342E-6"/>
    <n v="117"/>
    <m/>
    <x v="0"/>
  </r>
  <r>
    <x v="4"/>
    <x v="4"/>
    <s v="CUARTA"/>
    <x v="578"/>
    <x v="578"/>
    <x v="43"/>
    <x v="3"/>
    <x v="0"/>
    <x v="0"/>
    <x v="15"/>
    <x v="142"/>
    <n v="383154"/>
    <n v="383154"/>
    <n v="385983.84883149434"/>
    <n v="385983.84883149434"/>
    <n v="2.5686207394773969E-6"/>
    <n v="61"/>
    <m/>
    <x v="0"/>
  </r>
  <r>
    <x v="4"/>
    <x v="4"/>
    <s v="CUARTA"/>
    <x v="578"/>
    <x v="578"/>
    <x v="43"/>
    <x v="3"/>
    <x v="0"/>
    <x v="0"/>
    <x v="15"/>
    <x v="124"/>
    <n v="346692"/>
    <n v="346692"/>
    <n v="350434.21233238623"/>
    <n v="350434.21233238623"/>
    <n v="2.332047282145104E-6"/>
    <n v="89"/>
    <m/>
    <x v="0"/>
  </r>
  <r>
    <x v="4"/>
    <x v="4"/>
    <s v="CUARTA"/>
    <x v="578"/>
    <x v="578"/>
    <x v="43"/>
    <x v="3"/>
    <x v="0"/>
    <x v="0"/>
    <x v="15"/>
    <x v="143"/>
    <n v="259512"/>
    <n v="259512"/>
    <n v="263200.69612138899"/>
    <n v="263200.69612138899"/>
    <n v="1.7515312331046026E-6"/>
    <n v="117"/>
    <m/>
    <x v="0"/>
  </r>
  <r>
    <x v="4"/>
    <x v="4"/>
    <s v="CUARTA"/>
    <x v="578"/>
    <x v="578"/>
    <x v="43"/>
    <x v="3"/>
    <x v="0"/>
    <x v="0"/>
    <x v="15"/>
    <x v="144"/>
    <n v="181710"/>
    <n v="181710"/>
    <n v="182412.79471060081"/>
    <n v="182412.79471060081"/>
    <n v="1.2139090510085892E-6"/>
    <n v="32"/>
    <m/>
    <x v="0"/>
  </r>
  <r>
    <x v="4"/>
    <x v="4"/>
    <s v="CUARTA"/>
    <x v="578"/>
    <x v="578"/>
    <x v="43"/>
    <x v="3"/>
    <x v="0"/>
    <x v="0"/>
    <x v="15"/>
    <x v="145"/>
    <n v="162851"/>
    <n v="162851"/>
    <n v="165984.67567265299"/>
    <n v="165984.67567265299"/>
    <n v="1.1045842505040528E-6"/>
    <n v="158"/>
    <m/>
    <x v="0"/>
  </r>
  <r>
    <x v="4"/>
    <x v="4"/>
    <s v="CUARTA"/>
    <x v="578"/>
    <x v="578"/>
    <x v="43"/>
    <x v="3"/>
    <x v="0"/>
    <x v="0"/>
    <x v="15"/>
    <x v="146"/>
    <n v="2507410"/>
    <n v="2507410"/>
    <n v="2599186.6567304539"/>
    <n v="2599186.6567304539"/>
    <n v="1.7296901858619965E-5"/>
    <n v="298"/>
    <m/>
    <x v="0"/>
  </r>
  <r>
    <x v="4"/>
    <x v="4"/>
    <s v="CUARTA"/>
    <x v="579"/>
    <x v="579"/>
    <x v="44"/>
    <x v="12"/>
    <x v="0"/>
    <x v="0"/>
    <x v="15"/>
    <x v="147"/>
    <n v="1127140"/>
    <n v="1127140"/>
    <n v="1199384.7741993314"/>
    <n v="1199384.7741993314"/>
    <n v="7.9815894238796507E-6"/>
    <n v="515"/>
    <m/>
    <x v="0"/>
  </r>
  <r>
    <x v="4"/>
    <x v="4"/>
    <s v="CUARTA"/>
    <x v="580"/>
    <x v="580"/>
    <x v="45"/>
    <x v="1"/>
    <x v="0"/>
    <x v="0"/>
    <x v="15"/>
    <x v="148"/>
    <n v="25000000"/>
    <n v="25000000"/>
    <n v="25638312.999184825"/>
    <n v="25638312.999184825"/>
    <n v="1.7061621281378765E-4"/>
    <n v="209"/>
    <m/>
    <x v="0"/>
  </r>
  <r>
    <x v="4"/>
    <x v="4"/>
    <s v="CUARTA"/>
    <x v="580"/>
    <x v="580"/>
    <x v="45"/>
    <x v="1"/>
    <x v="0"/>
    <x v="0"/>
    <x v="15"/>
    <x v="149"/>
    <n v="50779131"/>
    <n v="50779131"/>
    <n v="55206636.821351796"/>
    <n v="55206636.821351796"/>
    <n v="3.6738561140683192E-4"/>
    <n v="693"/>
    <m/>
    <x v="0"/>
  </r>
  <r>
    <x v="4"/>
    <x v="4"/>
    <s v="CUARTA"/>
    <x v="580"/>
    <x v="580"/>
    <x v="45"/>
    <x v="1"/>
    <x v="0"/>
    <x v="0"/>
    <x v="15"/>
    <x v="150"/>
    <n v="12543509"/>
    <n v="12543509"/>
    <n v="13289654.406761307"/>
    <n v="13289654.406761307"/>
    <n v="8.843914592031744E-5"/>
    <n v="479"/>
    <m/>
    <x v="0"/>
  </r>
  <r>
    <x v="4"/>
    <x v="4"/>
    <s v="CUARTA"/>
    <x v="580"/>
    <x v="580"/>
    <x v="45"/>
    <x v="1"/>
    <x v="0"/>
    <x v="0"/>
    <x v="15"/>
    <x v="151"/>
    <n v="8043814"/>
    <n v="8043814"/>
    <n v="8797011.0784484502"/>
    <n v="8797011.0784484502"/>
    <n v="5.8541789170509398E-5"/>
    <n v="742"/>
    <m/>
    <x v="0"/>
  </r>
  <r>
    <x v="4"/>
    <x v="4"/>
    <s v="CUARTA"/>
    <x v="580"/>
    <x v="580"/>
    <x v="45"/>
    <x v="1"/>
    <x v="0"/>
    <x v="0"/>
    <x v="15"/>
    <x v="152"/>
    <n v="8036744"/>
    <n v="8036744"/>
    <n v="8594265.7604408693"/>
    <n v="8594265.7604408693"/>
    <n v="5.7192572538148277E-5"/>
    <n v="556"/>
    <m/>
    <x v="0"/>
  </r>
  <r>
    <x v="4"/>
    <x v="4"/>
    <s v="CUARTA"/>
    <x v="580"/>
    <x v="580"/>
    <x v="45"/>
    <x v="1"/>
    <x v="0"/>
    <x v="0"/>
    <x v="15"/>
    <x v="153"/>
    <n v="4370352"/>
    <n v="4370352"/>
    <n v="4707479.5399347479"/>
    <n v="4707479.5399347479"/>
    <n v="3.1327035091099602E-5"/>
    <n v="616"/>
    <m/>
    <x v="0"/>
  </r>
  <r>
    <x v="4"/>
    <x v="4"/>
    <s v="CUARTA"/>
    <x v="580"/>
    <x v="580"/>
    <x v="45"/>
    <x v="1"/>
    <x v="0"/>
    <x v="0"/>
    <x v="15"/>
    <x v="148"/>
    <n v="3733947"/>
    <n v="3733947"/>
    <n v="3829284.0763346874"/>
    <n v="3829284.0763346874"/>
    <n v="2.5482875839496161E-5"/>
    <n v="209"/>
    <m/>
    <x v="0"/>
  </r>
  <r>
    <x v="4"/>
    <x v="4"/>
    <s v="CUARTA"/>
    <x v="580"/>
    <x v="580"/>
    <x v="45"/>
    <x v="1"/>
    <x v="0"/>
    <x v="0"/>
    <x v="15"/>
    <x v="154"/>
    <n v="523493"/>
    <n v="523493"/>
    <n v="536859.09547529044"/>
    <n v="536859.09547529044"/>
    <n v="3.5726557237811254E-6"/>
    <n v="209"/>
    <m/>
    <x v="0"/>
  </r>
  <r>
    <x v="4"/>
    <x v="4"/>
    <s v="CUARTA"/>
    <x v="581"/>
    <x v="581"/>
    <x v="46"/>
    <x v="1"/>
    <x v="0"/>
    <x v="0"/>
    <x v="15"/>
    <x v="155"/>
    <n v="15457344"/>
    <n v="15457344"/>
    <n v="15764288.886520509"/>
    <n v="15764288.886520509"/>
    <n v="1.0490718588255508E-4"/>
    <n v="163"/>
    <m/>
    <x v="0"/>
  </r>
  <r>
    <x v="4"/>
    <x v="4"/>
    <s v="CUARTA"/>
    <x v="581"/>
    <x v="581"/>
    <x v="46"/>
    <x v="1"/>
    <x v="0"/>
    <x v="0"/>
    <x v="15"/>
    <x v="156"/>
    <n v="23716126"/>
    <n v="23716126"/>
    <n v="24622771.208801854"/>
    <n v="24622771.208801854"/>
    <n v="1.6385804997230956E-4"/>
    <n v="311"/>
    <m/>
    <x v="0"/>
  </r>
  <r>
    <x v="4"/>
    <x v="4"/>
    <s v="CUARTA"/>
    <x v="581"/>
    <x v="581"/>
    <x v="46"/>
    <x v="1"/>
    <x v="0"/>
    <x v="0"/>
    <x v="15"/>
    <x v="157"/>
    <n v="13991749"/>
    <n v="13991749"/>
    <n v="14904732.344804503"/>
    <n v="14904732.344804503"/>
    <n v="9.918706374146241E-5"/>
    <n v="524"/>
    <m/>
    <x v="0"/>
  </r>
  <r>
    <x v="4"/>
    <x v="4"/>
    <s v="CUARTA"/>
    <x v="581"/>
    <x v="581"/>
    <x v="46"/>
    <x v="1"/>
    <x v="0"/>
    <x v="0"/>
    <x v="15"/>
    <x v="158"/>
    <n v="12243044"/>
    <n v="12243044"/>
    <n v="12863796.650858326"/>
    <n v="12863796.650858326"/>
    <n v="8.5605174843052909E-5"/>
    <n v="410"/>
    <m/>
    <x v="0"/>
  </r>
  <r>
    <x v="4"/>
    <x v="4"/>
    <s v="CUARTA"/>
    <x v="581"/>
    <x v="581"/>
    <x v="46"/>
    <x v="1"/>
    <x v="0"/>
    <x v="0"/>
    <x v="15"/>
    <x v="159"/>
    <n v="11191048"/>
    <n v="11191048"/>
    <n v="11838163.52379586"/>
    <n v="11838163.52379586"/>
    <n v="7.8779856816811321E-5"/>
    <n v="466"/>
    <m/>
    <x v="0"/>
  </r>
  <r>
    <x v="4"/>
    <x v="4"/>
    <s v="CUARTA"/>
    <x v="581"/>
    <x v="581"/>
    <x v="46"/>
    <x v="1"/>
    <x v="0"/>
    <x v="0"/>
    <x v="15"/>
    <x v="160"/>
    <n v="7456747"/>
    <n v="7456747"/>
    <n v="8099091.7225823198"/>
    <n v="8099091.7225823198"/>
    <n v="5.3897319881476873E-5"/>
    <n v="685"/>
    <m/>
    <x v="0"/>
  </r>
  <r>
    <x v="4"/>
    <x v="4"/>
    <s v="CUARTA"/>
    <x v="581"/>
    <x v="581"/>
    <x v="46"/>
    <x v="1"/>
    <x v="0"/>
    <x v="0"/>
    <x v="15"/>
    <x v="155"/>
    <n v="5018930"/>
    <n v="5018930"/>
    <n v="5118593.6226317007"/>
    <n v="5118593.6226317007"/>
    <n v="3.4062890910723877E-5"/>
    <n v="163"/>
    <m/>
    <x v="0"/>
  </r>
  <r>
    <x v="4"/>
    <x v="4"/>
    <s v="CUARTA"/>
    <x v="581"/>
    <x v="581"/>
    <x v="46"/>
    <x v="1"/>
    <x v="0"/>
    <x v="0"/>
    <x v="15"/>
    <x v="161"/>
    <n v="4716795"/>
    <n v="4716795"/>
    <n v="5080647.0409171889"/>
    <n v="5080647.0409171889"/>
    <n v="3.3810366414998871E-5"/>
    <n v="616"/>
    <m/>
    <x v="0"/>
  </r>
  <r>
    <x v="4"/>
    <x v="4"/>
    <s v="CUARTA"/>
    <x v="581"/>
    <x v="581"/>
    <x v="46"/>
    <x v="1"/>
    <x v="0"/>
    <x v="0"/>
    <x v="15"/>
    <x v="162"/>
    <n v="4456952"/>
    <n v="4456952"/>
    <n v="4783417.5316890683"/>
    <n v="4783417.5316890683"/>
    <n v="3.1832382403234325E-5"/>
    <n v="586"/>
    <m/>
    <x v="0"/>
  </r>
  <r>
    <x v="4"/>
    <x v="4"/>
    <s v="CUARTA"/>
    <x v="581"/>
    <x v="581"/>
    <x v="46"/>
    <x v="1"/>
    <x v="0"/>
    <x v="0"/>
    <x v="15"/>
    <x v="163"/>
    <n v="3934693"/>
    <n v="3934693"/>
    <n v="4162214.2224691473"/>
    <n v="4162214.2224691473"/>
    <n v="2.7698438176488011E-5"/>
    <n v="466"/>
    <m/>
    <x v="0"/>
  </r>
  <r>
    <x v="4"/>
    <x v="4"/>
    <s v="CUARTA"/>
    <x v="581"/>
    <x v="581"/>
    <x v="46"/>
    <x v="1"/>
    <x v="0"/>
    <x v="0"/>
    <x v="15"/>
    <x v="164"/>
    <n v="2737762"/>
    <n v="2737762"/>
    <n v="2982581.6505499957"/>
    <n v="2982581.6505499957"/>
    <n v="1.9848294450610535E-5"/>
    <n v="710"/>
    <m/>
    <x v="0"/>
  </r>
  <r>
    <x v="4"/>
    <x v="4"/>
    <s v="CUARTA"/>
    <x v="581"/>
    <x v="581"/>
    <x v="46"/>
    <x v="1"/>
    <x v="0"/>
    <x v="0"/>
    <x v="15"/>
    <x v="165"/>
    <n v="765398"/>
    <n v="765398"/>
    <n v="839696.94500688824"/>
    <n v="839696.94500688824"/>
    <n v="5.5879617614832054E-6"/>
    <n v="768"/>
    <m/>
    <x v="0"/>
  </r>
  <r>
    <x v="5"/>
    <x v="4"/>
    <s v="CUARTA"/>
    <x v="582"/>
    <x v="582"/>
    <x v="47"/>
    <x v="13"/>
    <x v="0"/>
    <x v="0"/>
    <x v="15"/>
    <x v="166"/>
    <n v="19962879.5"/>
    <n v="19962879.5"/>
    <n v="20393705.950426549"/>
    <n v="20393705.950426549"/>
    <n v="1.3571473577884843E-4"/>
    <n v="177"/>
    <m/>
    <x v="1"/>
  </r>
  <r>
    <x v="5"/>
    <x v="4"/>
    <s v="CUARTA"/>
    <x v="582"/>
    <x v="582"/>
    <x v="47"/>
    <x v="13"/>
    <x v="0"/>
    <x v="0"/>
    <x v="15"/>
    <x v="166"/>
    <n v="6629233.5"/>
    <n v="0"/>
    <n v="0"/>
    <n v="6629233.5"/>
    <n v="4.4115800975838485E-5"/>
    <n v="0"/>
    <m/>
    <x v="1"/>
  </r>
  <r>
    <x v="5"/>
    <x v="4"/>
    <s v="CUARTA"/>
    <x v="582"/>
    <x v="582"/>
    <x v="47"/>
    <x v="13"/>
    <x v="0"/>
    <x v="0"/>
    <x v="15"/>
    <x v="167"/>
    <n v="5401336.5"/>
    <n v="0"/>
    <n v="0"/>
    <n v="5401336.5"/>
    <n v="3.5944470207231658E-5"/>
    <n v="0"/>
    <m/>
    <x v="1"/>
  </r>
  <r>
    <x v="4"/>
    <x v="4"/>
    <s v="CUARTA"/>
    <x v="583"/>
    <x v="583"/>
    <x v="48"/>
    <x v="3"/>
    <x v="0"/>
    <x v="0"/>
    <x v="15"/>
    <x v="168"/>
    <n v="788663"/>
    <n v="788663"/>
    <n v="789614.95104408462"/>
    <n v="789614.95104408462"/>
    <n v="5.2546792970570862E-6"/>
    <n v="10"/>
    <m/>
    <x v="0"/>
  </r>
  <r>
    <x v="4"/>
    <x v="4"/>
    <s v="CUARTA"/>
    <x v="584"/>
    <x v="584"/>
    <x v="49"/>
    <x v="3"/>
    <x v="0"/>
    <x v="0"/>
    <x v="15"/>
    <x v="169"/>
    <n v="15673978"/>
    <n v="15673978"/>
    <n v="16155821.071387216"/>
    <n v="16155821.071387216"/>
    <n v="1.0751272933538638E-4"/>
    <n v="251"/>
    <m/>
    <x v="0"/>
  </r>
  <r>
    <x v="4"/>
    <x v="4"/>
    <s v="CUARTA"/>
    <x v="584"/>
    <x v="584"/>
    <x v="49"/>
    <x v="3"/>
    <x v="0"/>
    <x v="0"/>
    <x v="15"/>
    <x v="170"/>
    <n v="13474862"/>
    <n v="13474862"/>
    <n v="13889100.739686817"/>
    <n v="13889100.739686817"/>
    <n v="9.2428303206606717E-5"/>
    <n v="251"/>
    <m/>
    <x v="0"/>
  </r>
  <r>
    <x v="4"/>
    <x v="4"/>
    <s v="CUARTA"/>
    <x v="584"/>
    <x v="584"/>
    <x v="49"/>
    <x v="3"/>
    <x v="0"/>
    <x v="0"/>
    <x v="15"/>
    <x v="171"/>
    <n v="10398222"/>
    <n v="10398222"/>
    <n v="10752845.544771116"/>
    <n v="10752845.544771116"/>
    <n v="7.1557351838195791E-5"/>
    <n v="278"/>
    <m/>
    <x v="0"/>
  </r>
  <r>
    <x v="4"/>
    <x v="4"/>
    <s v="CUARTA"/>
    <x v="584"/>
    <x v="584"/>
    <x v="49"/>
    <x v="3"/>
    <x v="0"/>
    <x v="0"/>
    <x v="15"/>
    <x v="172"/>
    <n v="7641595"/>
    <n v="7641595"/>
    <n v="7902205.8531444352"/>
    <n v="7902205.8531444352"/>
    <n v="5.2587096334353868E-5"/>
    <n v="278"/>
    <m/>
    <x v="0"/>
  </r>
  <r>
    <x v="4"/>
    <x v="4"/>
    <s v="CUARTA"/>
    <x v="584"/>
    <x v="584"/>
    <x v="49"/>
    <x v="3"/>
    <x v="0"/>
    <x v="0"/>
    <x v="15"/>
    <x v="173"/>
    <n v="6596977"/>
    <n v="6596977"/>
    <n v="6799778.5899697468"/>
    <n v="6799778.5899697468"/>
    <n v="4.5250733581020035E-5"/>
    <n v="251"/>
    <m/>
    <x v="0"/>
  </r>
  <r>
    <x v="4"/>
    <x v="4"/>
    <s v="CUARTA"/>
    <x v="584"/>
    <x v="584"/>
    <x v="49"/>
    <x v="3"/>
    <x v="0"/>
    <x v="0"/>
    <x v="15"/>
    <x v="174"/>
    <n v="6591951"/>
    <n v="6591951"/>
    <n v="6747224.6859824201"/>
    <n v="6747224.6859824201"/>
    <n v="4.4901001207162905E-5"/>
    <n v="193"/>
    <m/>
    <x v="0"/>
  </r>
  <r>
    <x v="4"/>
    <x v="4"/>
    <s v="CUARTA"/>
    <x v="584"/>
    <x v="584"/>
    <x v="49"/>
    <x v="3"/>
    <x v="0"/>
    <x v="0"/>
    <x v="15"/>
    <x v="175"/>
    <n v="6194418"/>
    <n v="6194418"/>
    <n v="6367153.9120406769"/>
    <n v="6367153.9120406769"/>
    <n v="4.2371730421943644E-5"/>
    <n v="228"/>
    <m/>
    <x v="0"/>
  </r>
  <r>
    <x v="4"/>
    <x v="4"/>
    <s v="CUARTA"/>
    <x v="584"/>
    <x v="584"/>
    <x v="49"/>
    <x v="3"/>
    <x v="0"/>
    <x v="0"/>
    <x v="15"/>
    <x v="176"/>
    <n v="5815422"/>
    <n v="5815422"/>
    <n v="6013752.595747998"/>
    <n v="6013752.595747998"/>
    <n v="4.00199378452955E-5"/>
    <n v="278"/>
    <m/>
    <x v="0"/>
  </r>
  <r>
    <x v="4"/>
    <x v="4"/>
    <s v="CUARTA"/>
    <x v="584"/>
    <x v="584"/>
    <x v="49"/>
    <x v="3"/>
    <x v="0"/>
    <x v="0"/>
    <x v="15"/>
    <x v="177"/>
    <n v="5239036"/>
    <n v="5239036"/>
    <n v="5400092.3187818816"/>
    <n v="5400092.3187818816"/>
    <n v="3.5936190509285216E-5"/>
    <n v="251"/>
    <m/>
    <x v="0"/>
  </r>
  <r>
    <x v="4"/>
    <x v="4"/>
    <s v="CUARTA"/>
    <x v="584"/>
    <x v="584"/>
    <x v="49"/>
    <x v="3"/>
    <x v="0"/>
    <x v="0"/>
    <x v="15"/>
    <x v="178"/>
    <n v="4912814"/>
    <n v="4912814"/>
    <n v="5028535.5425791293"/>
    <n v="5028535.5425791293"/>
    <n v="3.346357813408607E-5"/>
    <n v="193"/>
    <m/>
    <x v="0"/>
  </r>
  <r>
    <x v="4"/>
    <x v="4"/>
    <s v="CUARTA"/>
    <x v="584"/>
    <x v="584"/>
    <x v="49"/>
    <x v="3"/>
    <x v="0"/>
    <x v="0"/>
    <x v="15"/>
    <x v="179"/>
    <n v="118879"/>
    <n v="118879"/>
    <n v="121679.1998977092"/>
    <n v="121679.1998977092"/>
    <n v="8.0974299149164158E-7"/>
    <n v="193"/>
    <m/>
    <x v="0"/>
  </r>
  <r>
    <x v="4"/>
    <x v="4"/>
    <s v="CUARTA"/>
    <x v="584"/>
    <x v="584"/>
    <x v="49"/>
    <x v="3"/>
    <x v="0"/>
    <x v="0"/>
    <x v="15"/>
    <x v="180"/>
    <n v="23923114"/>
    <n v="23923114"/>
    <n v="24486623.96707312"/>
    <n v="24486623.96707312"/>
    <n v="1.6295202597730105E-4"/>
    <n v="193"/>
    <m/>
    <x v="0"/>
  </r>
  <r>
    <x v="4"/>
    <x v="4"/>
    <s v="CUARTA"/>
    <x v="584"/>
    <x v="584"/>
    <x v="49"/>
    <x v="3"/>
    <x v="0"/>
    <x v="0"/>
    <x v="15"/>
    <x v="181"/>
    <n v="20196578"/>
    <n v="20196578"/>
    <n v="20759774.465096585"/>
    <n v="20759774.465096585"/>
    <n v="1.3815082522066765E-4"/>
    <n v="228"/>
    <m/>
    <x v="0"/>
  </r>
  <r>
    <x v="4"/>
    <x v="4"/>
    <s v="CUARTA"/>
    <x v="584"/>
    <x v="584"/>
    <x v="49"/>
    <x v="3"/>
    <x v="0"/>
    <x v="0"/>
    <x v="15"/>
    <x v="182"/>
    <n v="19577205"/>
    <n v="19577205"/>
    <n v="19956328.42623334"/>
    <n v="19956328.42623334"/>
    <n v="1.3280410368109345E-4"/>
    <n v="159"/>
    <m/>
    <x v="0"/>
  </r>
  <r>
    <x v="4"/>
    <x v="4"/>
    <s v="CUARTA"/>
    <x v="584"/>
    <x v="584"/>
    <x v="49"/>
    <x v="3"/>
    <x v="0"/>
    <x v="0"/>
    <x v="15"/>
    <x v="183"/>
    <n v="19016940"/>
    <n v="19016940"/>
    <n v="19385213.583960216"/>
    <n v="19385213.583960216"/>
    <n v="1.2900348499477498E-4"/>
    <n v="159"/>
    <m/>
    <x v="0"/>
  </r>
  <r>
    <x v="4"/>
    <x v="4"/>
    <s v="CUARTA"/>
    <x v="584"/>
    <x v="584"/>
    <x v="49"/>
    <x v="3"/>
    <x v="0"/>
    <x v="0"/>
    <x v="15"/>
    <x v="184"/>
    <n v="17023654"/>
    <n v="17023654"/>
    <n v="17424646.89352566"/>
    <n v="17424646.89352566"/>
    <n v="1.1595643062339565E-4"/>
    <n v="193"/>
    <m/>
    <x v="0"/>
  </r>
  <r>
    <x v="4"/>
    <x v="4"/>
    <s v="CUARTA"/>
    <x v="584"/>
    <x v="584"/>
    <x v="49"/>
    <x v="3"/>
    <x v="0"/>
    <x v="0"/>
    <x v="15"/>
    <x v="185"/>
    <n v="16019366"/>
    <n v="16019366"/>
    <n v="16305968.623561719"/>
    <n v="16305968.623561719"/>
    <n v="1.0851192170487219E-4"/>
    <n v="147"/>
    <m/>
    <x v="0"/>
  </r>
  <r>
    <x v="4"/>
    <x v="4"/>
    <s v="CUARTA"/>
    <x v="584"/>
    <x v="584"/>
    <x v="49"/>
    <x v="3"/>
    <x v="0"/>
    <x v="0"/>
    <x v="15"/>
    <x v="186"/>
    <n v="15410264"/>
    <n v="15410264"/>
    <n v="15565333.122465393"/>
    <n v="15565333.122465393"/>
    <n v="1.0358318773253496E-4"/>
    <n v="83"/>
    <m/>
    <x v="0"/>
  </r>
  <r>
    <x v="4"/>
    <x v="4"/>
    <s v="CUARTA"/>
    <x v="584"/>
    <x v="584"/>
    <x v="49"/>
    <x v="3"/>
    <x v="0"/>
    <x v="0"/>
    <x v="15"/>
    <x v="187"/>
    <n v="14714058"/>
    <n v="14714058"/>
    <n v="14898021.524866039"/>
    <n v="14898021.524866039"/>
    <n v="9.9142405004250942E-5"/>
    <n v="103"/>
    <m/>
    <x v="0"/>
  </r>
  <r>
    <x v="4"/>
    <x v="4"/>
    <s v="CUARTA"/>
    <x v="584"/>
    <x v="584"/>
    <x v="49"/>
    <x v="3"/>
    <x v="0"/>
    <x v="0"/>
    <x v="15"/>
    <x v="188"/>
    <n v="14500839"/>
    <n v="14500839"/>
    <n v="14513088.989624981"/>
    <n v="14513088.989624981"/>
    <n v="9.6580780479512223E-5"/>
    <n v="7"/>
    <m/>
    <x v="0"/>
  </r>
  <r>
    <x v="4"/>
    <x v="4"/>
    <s v="CUARTA"/>
    <x v="584"/>
    <x v="584"/>
    <x v="49"/>
    <x v="3"/>
    <x v="0"/>
    <x v="0"/>
    <x v="15"/>
    <x v="189"/>
    <n v="13587573"/>
    <n v="13587573"/>
    <n v="13830668.392766254"/>
    <n v="13830668.392766254"/>
    <n v="9.203945134503046E-5"/>
    <n v="147"/>
    <m/>
    <x v="0"/>
  </r>
  <r>
    <x v="4"/>
    <x v="4"/>
    <s v="CUARTA"/>
    <x v="584"/>
    <x v="584"/>
    <x v="49"/>
    <x v="3"/>
    <x v="0"/>
    <x v="0"/>
    <x v="15"/>
    <x v="190"/>
    <n v="13152541"/>
    <n v="13152541"/>
    <n v="13246485.046038417"/>
    <n v="13246485.046038417"/>
    <n v="8.8151865207410711E-5"/>
    <n v="59"/>
    <m/>
    <x v="0"/>
  </r>
  <r>
    <x v="4"/>
    <x v="4"/>
    <s v="CUARTA"/>
    <x v="584"/>
    <x v="584"/>
    <x v="49"/>
    <x v="3"/>
    <x v="0"/>
    <x v="0"/>
    <x v="15"/>
    <x v="191"/>
    <n v="12328393"/>
    <n v="12328393"/>
    <n v="12482529.58368166"/>
    <n v="12482529.58368166"/>
    <n v="8.3067943041788481E-5"/>
    <n v="103"/>
    <m/>
    <x v="0"/>
  </r>
  <r>
    <x v="4"/>
    <x v="4"/>
    <s v="CUARTA"/>
    <x v="584"/>
    <x v="584"/>
    <x v="49"/>
    <x v="3"/>
    <x v="0"/>
    <x v="0"/>
    <x v="15"/>
    <x v="192"/>
    <n v="11741304"/>
    <n v="11741304"/>
    <n v="11825168.068815833"/>
    <n v="11825168.068815833"/>
    <n v="7.8693375490502732E-5"/>
    <n v="59"/>
    <m/>
    <x v="0"/>
  </r>
  <r>
    <x v="4"/>
    <x v="4"/>
    <s v="CUARTA"/>
    <x v="584"/>
    <x v="584"/>
    <x v="49"/>
    <x v="3"/>
    <x v="0"/>
    <x v="0"/>
    <x v="15"/>
    <x v="193"/>
    <n v="11681694"/>
    <n v="11681694"/>
    <n v="11799243.57848154"/>
    <n v="11799243.57848154"/>
    <n v="7.8520854842981761E-5"/>
    <n v="83"/>
    <m/>
    <x v="0"/>
  </r>
  <r>
    <x v="4"/>
    <x v="4"/>
    <s v="CUARTA"/>
    <x v="584"/>
    <x v="584"/>
    <x v="49"/>
    <x v="3"/>
    <x v="0"/>
    <x v="0"/>
    <x v="15"/>
    <x v="194"/>
    <n v="10080583"/>
    <n v="10080583"/>
    <n v="10089098.854645634"/>
    <n v="10089098.854645634"/>
    <n v="6.7140292629171502E-5"/>
    <n v="7"/>
    <m/>
    <x v="0"/>
  </r>
  <r>
    <x v="4"/>
    <x v="4"/>
    <s v="CUARTA"/>
    <x v="584"/>
    <x v="584"/>
    <x v="49"/>
    <x v="3"/>
    <x v="0"/>
    <x v="0"/>
    <x v="15"/>
    <x v="195"/>
    <n v="9885230"/>
    <n v="9885230"/>
    <n v="10160886.925280448"/>
    <n v="10160886.925280448"/>
    <n v="6.7618023310488565E-5"/>
    <n v="228"/>
    <m/>
    <x v="0"/>
  </r>
  <r>
    <x v="4"/>
    <x v="4"/>
    <s v="CUARTA"/>
    <x v="584"/>
    <x v="584"/>
    <x v="49"/>
    <x v="3"/>
    <x v="0"/>
    <x v="0"/>
    <x v="15"/>
    <x v="196"/>
    <n v="5999176"/>
    <n v="5999176"/>
    <n v="6115353.3685108181"/>
    <n v="6115353.3685108181"/>
    <n v="4.0696064198394388E-5"/>
    <n v="159"/>
    <m/>
    <x v="0"/>
  </r>
  <r>
    <x v="4"/>
    <x v="4"/>
    <s v="CUARTA"/>
    <x v="584"/>
    <x v="584"/>
    <x v="49"/>
    <x v="3"/>
    <x v="0"/>
    <x v="0"/>
    <x v="15"/>
    <x v="197"/>
    <n v="5536599"/>
    <n v="5536599"/>
    <n v="5586917.9534435682"/>
    <n v="5586917.9534435682"/>
    <n v="3.7179465846610369E-5"/>
    <n v="75"/>
    <m/>
    <x v="0"/>
  </r>
  <r>
    <x v="4"/>
    <x v="4"/>
    <s v="CUARTA"/>
    <x v="584"/>
    <x v="584"/>
    <x v="49"/>
    <x v="3"/>
    <x v="0"/>
    <x v="0"/>
    <x v="15"/>
    <x v="198"/>
    <n v="5237525"/>
    <n v="5237525"/>
    <n v="5303007.5175063191"/>
    <n v="5303007.5175063191"/>
    <n v="3.5290116755682856E-5"/>
    <n v="103"/>
    <m/>
    <x v="0"/>
  </r>
  <r>
    <x v="4"/>
    <x v="4"/>
    <s v="CUARTA"/>
    <x v="584"/>
    <x v="584"/>
    <x v="49"/>
    <x v="3"/>
    <x v="0"/>
    <x v="0"/>
    <x v="15"/>
    <x v="199"/>
    <n v="3372829"/>
    <n v="3372829"/>
    <n v="3406768.8230462391"/>
    <n v="3406768.8230462391"/>
    <n v="2.2671148235795194E-5"/>
    <n v="83"/>
    <m/>
    <x v="0"/>
  </r>
  <r>
    <x v="4"/>
    <x v="4"/>
    <s v="CUARTA"/>
    <x v="584"/>
    <x v="584"/>
    <x v="49"/>
    <x v="3"/>
    <x v="0"/>
    <x v="0"/>
    <x v="15"/>
    <x v="200"/>
    <n v="3183858"/>
    <n v="3183858"/>
    <n v="3245515.174944045"/>
    <n v="3245515.174944045"/>
    <n v="2.159804772631634E-5"/>
    <n v="159"/>
    <m/>
    <x v="0"/>
  </r>
  <r>
    <x v="4"/>
    <x v="4"/>
    <s v="CUARTA"/>
    <x v="584"/>
    <x v="584"/>
    <x v="49"/>
    <x v="3"/>
    <x v="0"/>
    <x v="0"/>
    <x v="15"/>
    <x v="201"/>
    <n v="2660290"/>
    <n v="2660290"/>
    <n v="2686411.5343171111"/>
    <n v="2686411.5343171111"/>
    <n v="1.7877360419893277E-5"/>
    <n v="81"/>
    <m/>
    <x v="0"/>
  </r>
  <r>
    <x v="4"/>
    <x v="4"/>
    <s v="CUARTA"/>
    <x v="584"/>
    <x v="584"/>
    <x v="49"/>
    <x v="3"/>
    <x v="0"/>
    <x v="0"/>
    <x v="15"/>
    <x v="202"/>
    <n v="2612969"/>
    <n v="2612969"/>
    <n v="2659717.6522678514"/>
    <n v="2659717.6522678514"/>
    <n v="1.769971967337897E-5"/>
    <n v="147"/>
    <m/>
    <x v="0"/>
  </r>
  <r>
    <x v="4"/>
    <x v="4"/>
    <s v="CUARTA"/>
    <x v="584"/>
    <x v="584"/>
    <x v="49"/>
    <x v="3"/>
    <x v="0"/>
    <x v="0"/>
    <x v="15"/>
    <x v="203"/>
    <n v="2160187"/>
    <n v="2160187"/>
    <n v="2186667.2608495839"/>
    <n v="2186667.2608495839"/>
    <n v="1.4551694050303423E-5"/>
    <n v="101"/>
    <m/>
    <x v="0"/>
  </r>
  <r>
    <x v="4"/>
    <x v="4"/>
    <s v="CUARTA"/>
    <x v="584"/>
    <x v="584"/>
    <x v="49"/>
    <x v="3"/>
    <x v="0"/>
    <x v="0"/>
    <x v="15"/>
    <x v="204"/>
    <n v="2128605"/>
    <n v="2128605"/>
    <n v="2143808.8884438835"/>
    <n v="2143808.8884438835"/>
    <n v="1.4266482882647578E-5"/>
    <n v="59"/>
    <m/>
    <x v="0"/>
  </r>
  <r>
    <x v="4"/>
    <x v="4"/>
    <s v="CUARTA"/>
    <x v="584"/>
    <x v="584"/>
    <x v="49"/>
    <x v="3"/>
    <x v="0"/>
    <x v="0"/>
    <x v="15"/>
    <x v="205"/>
    <n v="686589"/>
    <n v="686589"/>
    <n v="687169.01527543517"/>
    <n v="687169.01527543517"/>
    <n v="4.5729286070032102E-6"/>
    <n v="7"/>
    <m/>
    <x v="0"/>
  </r>
  <r>
    <x v="4"/>
    <x v="4"/>
    <s v="CUARTA"/>
    <x v="584"/>
    <x v="584"/>
    <x v="49"/>
    <x v="3"/>
    <x v="0"/>
    <x v="0"/>
    <x v="15"/>
    <x v="206"/>
    <n v="224300"/>
    <n v="224300"/>
    <n v="225902.09723173775"/>
    <n v="225902.09723173775"/>
    <n v="1.5033188922218318E-6"/>
    <n v="59"/>
    <m/>
    <x v="0"/>
  </r>
  <r>
    <x v="4"/>
    <x v="4"/>
    <s v="CUARTA"/>
    <x v="584"/>
    <x v="584"/>
    <x v="49"/>
    <x v="3"/>
    <x v="0"/>
    <x v="0"/>
    <x v="15"/>
    <x v="207"/>
    <n v="77383"/>
    <n v="77383"/>
    <n v="78767.459960467633"/>
    <n v="78767.459960467633"/>
    <n v="5.2417667698510195E-7"/>
    <n v="147"/>
    <m/>
    <x v="0"/>
  </r>
  <r>
    <x v="4"/>
    <x v="4"/>
    <s v="CUARTA"/>
    <x v="584"/>
    <x v="584"/>
    <x v="49"/>
    <x v="3"/>
    <x v="0"/>
    <x v="0"/>
    <x v="15"/>
    <x v="208"/>
    <n v="11344056"/>
    <n v="0"/>
    <n v="0"/>
    <n v="11344056"/>
    <n v="7.5491701530013455E-5"/>
    <n v="0"/>
    <m/>
    <x v="0"/>
  </r>
  <r>
    <x v="4"/>
    <x v="4"/>
    <s v="CUARTA"/>
    <x v="584"/>
    <x v="584"/>
    <x v="49"/>
    <x v="3"/>
    <x v="0"/>
    <x v="0"/>
    <x v="15"/>
    <x v="209"/>
    <n v="5705408"/>
    <n v="0"/>
    <n v="0"/>
    <n v="5705408"/>
    <n v="3.7967985863517508E-5"/>
    <n v="0"/>
    <m/>
    <x v="0"/>
  </r>
  <r>
    <x v="4"/>
    <x v="4"/>
    <s v="CUARTA"/>
    <x v="584"/>
    <x v="584"/>
    <x v="49"/>
    <x v="3"/>
    <x v="0"/>
    <x v="0"/>
    <x v="15"/>
    <x v="210"/>
    <n v="3206710"/>
    <n v="0"/>
    <n v="0"/>
    <n v="3206710"/>
    <n v="2.1339809519038818E-5"/>
    <n v="0"/>
    <m/>
    <x v="0"/>
  </r>
  <r>
    <x v="4"/>
    <x v="4"/>
    <s v="CUARTA"/>
    <x v="584"/>
    <x v="584"/>
    <x v="49"/>
    <x v="3"/>
    <x v="0"/>
    <x v="0"/>
    <x v="15"/>
    <x v="211"/>
    <n v="2060588"/>
    <n v="0"/>
    <n v="0"/>
    <n v="2060588"/>
    <n v="1.3712669813365463E-5"/>
    <n v="0"/>
    <m/>
    <x v="0"/>
  </r>
  <r>
    <x v="4"/>
    <x v="4"/>
    <s v="CUARTA"/>
    <x v="584"/>
    <x v="584"/>
    <x v="49"/>
    <x v="3"/>
    <x v="0"/>
    <x v="0"/>
    <x v="15"/>
    <x v="212"/>
    <n v="678193"/>
    <n v="0"/>
    <n v="0"/>
    <n v="678193"/>
    <n v="4.5131955921007803E-6"/>
    <n v="0"/>
    <m/>
    <x v="0"/>
  </r>
  <r>
    <x v="4"/>
    <x v="4"/>
    <s v="CUARTA"/>
    <x v="584"/>
    <x v="584"/>
    <x v="49"/>
    <x v="3"/>
    <x v="0"/>
    <x v="0"/>
    <x v="15"/>
    <x v="213"/>
    <n v="210461"/>
    <n v="0"/>
    <n v="0"/>
    <n v="210461"/>
    <n v="1.4005624615841248E-6"/>
    <n v="0"/>
    <m/>
    <x v="0"/>
  </r>
  <r>
    <x v="4"/>
    <x v="4"/>
    <s v="CUARTA"/>
    <x v="584"/>
    <x v="584"/>
    <x v="49"/>
    <x v="3"/>
    <x v="0"/>
    <x v="0"/>
    <x v="15"/>
    <x v="214"/>
    <n v="39432"/>
    <n v="0"/>
    <n v="0"/>
    <n v="39432"/>
    <n v="2.6240956274647185E-7"/>
    <n v="0"/>
    <m/>
    <x v="0"/>
  </r>
  <r>
    <x v="4"/>
    <x v="4"/>
    <s v="CUARTA"/>
    <x v="584"/>
    <x v="584"/>
    <x v="49"/>
    <x v="3"/>
    <x v="0"/>
    <x v="0"/>
    <x v="15"/>
    <x v="215"/>
    <n v="5810689"/>
    <n v="5810689"/>
    <n v="5819106.5252360571"/>
    <n v="5819106.5252360571"/>
    <n v="3.8724619569444486E-5"/>
    <n v="12"/>
    <m/>
    <x v="0"/>
  </r>
  <r>
    <x v="4"/>
    <x v="4"/>
    <s v="CUARTA"/>
    <x v="584"/>
    <x v="584"/>
    <x v="49"/>
    <x v="3"/>
    <x v="0"/>
    <x v="0"/>
    <x v="15"/>
    <x v="216"/>
    <n v="4249806"/>
    <n v="4249806"/>
    <n v="4277064.0769870365"/>
    <n v="4277064.0769870365"/>
    <n v="2.8462733675208219E-5"/>
    <n v="53"/>
    <m/>
    <x v="0"/>
  </r>
  <r>
    <x v="4"/>
    <x v="4"/>
    <s v="CUARTA"/>
    <x v="584"/>
    <x v="584"/>
    <x v="49"/>
    <x v="3"/>
    <x v="0"/>
    <x v="0"/>
    <x v="15"/>
    <x v="217"/>
    <n v="1885155"/>
    <n v="1885155"/>
    <n v="1887885.8878149181"/>
    <n v="1887885.8878149181"/>
    <n v="1.2563382794094833E-5"/>
    <n v="12"/>
    <m/>
    <x v="0"/>
  </r>
  <r>
    <x v="4"/>
    <x v="4"/>
    <s v="CUARTA"/>
    <x v="584"/>
    <x v="584"/>
    <x v="49"/>
    <x v="3"/>
    <x v="0"/>
    <x v="0"/>
    <x v="15"/>
    <x v="218"/>
    <n v="6431108"/>
    <n v="0"/>
    <n v="0"/>
    <n v="6431108"/>
    <n v="4.2797328014184848E-5"/>
    <n v="0"/>
    <m/>
    <x v="0"/>
  </r>
  <r>
    <x v="4"/>
    <x v="4"/>
    <s v="CUARTA"/>
    <x v="584"/>
    <x v="584"/>
    <x v="49"/>
    <x v="3"/>
    <x v="0"/>
    <x v="0"/>
    <x v="15"/>
    <x v="219"/>
    <n v="1263911"/>
    <n v="0"/>
    <n v="0"/>
    <n v="1263911"/>
    <n v="8.4109944425962667E-6"/>
    <n v="0"/>
    <m/>
    <x v="0"/>
  </r>
  <r>
    <x v="4"/>
    <x v="4"/>
    <s v="CUARTA"/>
    <x v="585"/>
    <x v="585"/>
    <x v="50"/>
    <x v="1"/>
    <x v="0"/>
    <x v="0"/>
    <x v="15"/>
    <x v="220"/>
    <n v="7637233"/>
    <n v="0"/>
    <n v="0"/>
    <n v="7637233"/>
    <n v="5.0823771863535338E-5"/>
    <n v="0"/>
    <m/>
    <x v="0"/>
  </r>
  <r>
    <x v="4"/>
    <x v="4"/>
    <s v="CUARTA"/>
    <x v="585"/>
    <x v="585"/>
    <x v="50"/>
    <x v="1"/>
    <x v="0"/>
    <x v="0"/>
    <x v="15"/>
    <x v="221"/>
    <n v="238000"/>
    <n v="0"/>
    <n v="0"/>
    <n v="238000"/>
    <n v="1.5838272452236839E-6"/>
    <n v="0"/>
    <m/>
    <x v="0"/>
  </r>
  <r>
    <x v="4"/>
    <x v="4"/>
    <s v="CUARTA"/>
    <x v="585"/>
    <x v="585"/>
    <x v="50"/>
    <x v="1"/>
    <x v="0"/>
    <x v="0"/>
    <x v="15"/>
    <x v="222"/>
    <n v="7509342"/>
    <n v="0"/>
    <n v="0"/>
    <n v="7509342"/>
    <n v="4.997269098026264E-5"/>
    <n v="0"/>
    <m/>
    <x v="0"/>
  </r>
  <r>
    <x v="4"/>
    <x v="4"/>
    <s v="CUARTA"/>
    <x v="585"/>
    <x v="585"/>
    <x v="50"/>
    <x v="1"/>
    <x v="0"/>
    <x v="0"/>
    <x v="15"/>
    <x v="223"/>
    <n v="271474"/>
    <n v="0"/>
    <n v="0"/>
    <n v="271474"/>
    <n v="1.8065878889489677E-6"/>
    <n v="0"/>
    <m/>
    <x v="0"/>
  </r>
  <r>
    <x v="4"/>
    <x v="4"/>
    <s v="CUARTA"/>
    <x v="585"/>
    <x v="585"/>
    <x v="50"/>
    <x v="1"/>
    <x v="0"/>
    <x v="0"/>
    <x v="15"/>
    <x v="224"/>
    <n v="8607005"/>
    <n v="8607005"/>
    <n v="8661165.0947306361"/>
    <n v="8661165.0947306361"/>
    <n v="5.7637769968129196E-5"/>
    <n v="52"/>
    <m/>
    <x v="0"/>
  </r>
  <r>
    <x v="4"/>
    <x v="4"/>
    <s v="CUARTA"/>
    <x v="585"/>
    <x v="585"/>
    <x v="50"/>
    <x v="1"/>
    <x v="0"/>
    <x v="0"/>
    <x v="15"/>
    <x v="225"/>
    <n v="1504198"/>
    <n v="1504198"/>
    <n v="1513663.256052905"/>
    <n v="1513663.256052905"/>
    <n v="1.0073029853069681E-5"/>
    <n v="52"/>
    <m/>
    <x v="0"/>
  </r>
  <r>
    <x v="4"/>
    <x v="4"/>
    <s v="CUARTA"/>
    <x v="585"/>
    <x v="585"/>
    <x v="50"/>
    <x v="1"/>
    <x v="0"/>
    <x v="0"/>
    <x v="15"/>
    <x v="226"/>
    <n v="2499000"/>
    <n v="0"/>
    <n v="0"/>
    <n v="2499000"/>
    <n v="1.663018607484868E-5"/>
    <n v="0"/>
    <m/>
    <x v="0"/>
  </r>
  <r>
    <x v="4"/>
    <x v="4"/>
    <s v="CUARTA"/>
    <x v="585"/>
    <x v="585"/>
    <x v="50"/>
    <x v="1"/>
    <x v="0"/>
    <x v="0"/>
    <x v="15"/>
    <x v="227"/>
    <n v="688891"/>
    <n v="0"/>
    <n v="0"/>
    <n v="688891"/>
    <n v="4.5843879612999525E-6"/>
    <n v="0"/>
    <m/>
    <x v="0"/>
  </r>
  <r>
    <x v="4"/>
    <x v="4"/>
    <s v="CUARTA"/>
    <x v="585"/>
    <x v="585"/>
    <x v="50"/>
    <x v="1"/>
    <x v="0"/>
    <x v="0"/>
    <x v="15"/>
    <x v="228"/>
    <n v="1184754"/>
    <n v="1184754"/>
    <n v="1186613.4019697113"/>
    <n v="1186613.4019697113"/>
    <n v="7.8965993091898809E-6"/>
    <n v="13"/>
    <m/>
    <x v="0"/>
  </r>
  <r>
    <x v="4"/>
    <x v="4"/>
    <s v="CUARTA"/>
    <x v="585"/>
    <x v="585"/>
    <x v="50"/>
    <x v="1"/>
    <x v="0"/>
    <x v="0"/>
    <x v="15"/>
    <x v="229"/>
    <n v="5780971"/>
    <n v="5780971"/>
    <n v="5896478.1440480202"/>
    <n v="5896478.1440480202"/>
    <n v="3.9239507291635445E-5"/>
    <n v="164"/>
    <m/>
    <x v="0"/>
  </r>
  <r>
    <x v="4"/>
    <x v="4"/>
    <s v="CUARTA"/>
    <x v="586"/>
    <x v="586"/>
    <x v="51"/>
    <x v="1"/>
    <x v="0"/>
    <x v="0"/>
    <x v="15"/>
    <x v="230"/>
    <n v="2040000"/>
    <n v="2040000"/>
    <n v="2081011.4004927184"/>
    <n v="2081011.4004927184"/>
    <n v="1.384858215849354E-5"/>
    <n v="165"/>
    <m/>
    <x v="0"/>
  </r>
  <r>
    <x v="4"/>
    <x v="4"/>
    <s v="CUARTA"/>
    <x v="587"/>
    <x v="587"/>
    <x v="52"/>
    <x v="3"/>
    <x v="0"/>
    <x v="0"/>
    <x v="15"/>
    <x v="231"/>
    <n v="1704000"/>
    <n v="1704000"/>
    <n v="1853244.7811750881"/>
    <n v="1853244.7811750881"/>
    <n v="1.2332855363418943E-5"/>
    <n v="696"/>
    <m/>
    <x v="0"/>
  </r>
  <r>
    <x v="4"/>
    <x v="4"/>
    <s v="CUARTA"/>
    <x v="588"/>
    <x v="588"/>
    <x v="53"/>
    <x v="1"/>
    <x v="0"/>
    <x v="0"/>
    <x v="15"/>
    <x v="232"/>
    <n v="2597157"/>
    <n v="2597157"/>
    <n v="2622658.6279061399"/>
    <n v="2622658.6279061399"/>
    <n v="1.7453101637809697E-5"/>
    <n v="81"/>
    <m/>
    <x v="0"/>
  </r>
  <r>
    <x v="4"/>
    <x v="4"/>
    <s v="CUARTA"/>
    <x v="589"/>
    <x v="589"/>
    <x v="54"/>
    <x v="3"/>
    <x v="0"/>
    <x v="0"/>
    <x v="15"/>
    <x v="233"/>
    <n v="1303800"/>
    <n v="1303800"/>
    <n v="1321534.8408843065"/>
    <n v="1321534.8408843065"/>
    <n v="8.7944659096844976E-6"/>
    <n v="112"/>
    <m/>
    <x v="0"/>
  </r>
  <r>
    <x v="4"/>
    <x v="4"/>
    <s v="CUARTA"/>
    <x v="590"/>
    <x v="590"/>
    <x v="55"/>
    <x v="3"/>
    <x v="0"/>
    <x v="0"/>
    <x v="15"/>
    <x v="234"/>
    <n v="67156"/>
    <n v="67156"/>
    <n v="67415.737392466617"/>
    <n v="67415.737392466617"/>
    <n v="4.4863395646652814E-7"/>
    <n v="32"/>
    <m/>
    <x v="0"/>
  </r>
  <r>
    <x v="4"/>
    <x v="4"/>
    <s v="CUARTA"/>
    <x v="590"/>
    <x v="590"/>
    <x v="55"/>
    <x v="3"/>
    <x v="0"/>
    <x v="0"/>
    <x v="15"/>
    <x v="235"/>
    <n v="28781"/>
    <n v="28781"/>
    <n v="28920.211546674462"/>
    <n v="28920.211546674462"/>
    <n v="1.9245638229098985E-7"/>
    <n v="40"/>
    <m/>
    <x v="0"/>
  </r>
  <r>
    <x v="4"/>
    <x v="4"/>
    <s v="CUARTA"/>
    <x v="590"/>
    <x v="590"/>
    <x v="55"/>
    <x v="3"/>
    <x v="0"/>
    <x v="0"/>
    <x v="15"/>
    <x v="236"/>
    <n v="94462"/>
    <n v="0"/>
    <n v="0"/>
    <n v="94462"/>
    <n v="6.2861970268201516E-7"/>
    <n v="0"/>
    <m/>
    <x v="0"/>
  </r>
  <r>
    <x v="4"/>
    <x v="4"/>
    <s v="CUARTA"/>
    <x v="590"/>
    <x v="590"/>
    <x v="55"/>
    <x v="3"/>
    <x v="0"/>
    <x v="0"/>
    <x v="15"/>
    <x v="237"/>
    <n v="1162591"/>
    <n v="1162591"/>
    <n v="1167087.5208595681"/>
    <n v="1167087.5208595681"/>
    <n v="7.766659718898942E-6"/>
    <n v="32"/>
    <m/>
    <x v="0"/>
  </r>
  <r>
    <x v="4"/>
    <x v="4"/>
    <s v="CUARTA"/>
    <x v="590"/>
    <x v="590"/>
    <x v="55"/>
    <x v="3"/>
    <x v="0"/>
    <x v="0"/>
    <x v="15"/>
    <x v="238"/>
    <n v="61499"/>
    <n v="61499"/>
    <n v="61803.921125892724"/>
    <n v="61803.921125892724"/>
    <n v="4.1128879891111137E-7"/>
    <n v="41"/>
    <m/>
    <x v="0"/>
  </r>
  <r>
    <x v="4"/>
    <x v="4"/>
    <s v="CUARTA"/>
    <x v="591"/>
    <x v="591"/>
    <x v="56"/>
    <x v="14"/>
    <x v="0"/>
    <x v="0"/>
    <x v="15"/>
    <x v="239"/>
    <n v="318104"/>
    <n v="318104"/>
    <n v="324733.99848162761"/>
    <n v="324733.99848162761"/>
    <n v="2.1610191354858325E-6"/>
    <n v="171"/>
    <m/>
    <x v="0"/>
  </r>
  <r>
    <x v="4"/>
    <x v="4"/>
    <s v="CUARTA"/>
    <x v="591"/>
    <x v="591"/>
    <x v="56"/>
    <x v="14"/>
    <x v="0"/>
    <x v="0"/>
    <x v="15"/>
    <x v="240"/>
    <n v="418296"/>
    <n v="418296"/>
    <n v="424958.73011342704"/>
    <n v="424958.73011342704"/>
    <n v="2.8279882976861514E-6"/>
    <n v="131"/>
    <m/>
    <x v="0"/>
  </r>
  <r>
    <x v="4"/>
    <x v="4"/>
    <s v="CUARTA"/>
    <x v="591"/>
    <x v="591"/>
    <x v="56"/>
    <x v="14"/>
    <x v="0"/>
    <x v="0"/>
    <x v="15"/>
    <x v="241"/>
    <n v="173927"/>
    <n v="173927"/>
    <n v="177295.19276063595"/>
    <n v="177295.19276063595"/>
    <n v="1.1798527594179834E-6"/>
    <n v="159"/>
    <m/>
    <x v="0"/>
  </r>
  <r>
    <x v="4"/>
    <x v="4"/>
    <s v="CUARTA"/>
    <x v="591"/>
    <x v="591"/>
    <x v="56"/>
    <x v="14"/>
    <x v="0"/>
    <x v="0"/>
    <x v="15"/>
    <x v="242"/>
    <n v="146998"/>
    <n v="146998"/>
    <n v="150061.76693409166"/>
    <n v="150061.76693409166"/>
    <n v="9.9862149133033987E-7"/>
    <n v="171"/>
    <m/>
    <x v="0"/>
  </r>
  <r>
    <x v="4"/>
    <x v="4"/>
    <s v="CUARTA"/>
    <x v="591"/>
    <x v="591"/>
    <x v="56"/>
    <x v="14"/>
    <x v="0"/>
    <x v="0"/>
    <x v="15"/>
    <x v="243"/>
    <n v="68544"/>
    <n v="68544"/>
    <n v="69972.610190141218"/>
    <n v="69972.610190141218"/>
    <n v="4.6564927075026064E-7"/>
    <n v="171"/>
    <m/>
    <x v="0"/>
  </r>
  <r>
    <x v="4"/>
    <x v="4"/>
    <s v="CUARTA"/>
    <x v="591"/>
    <x v="591"/>
    <x v="56"/>
    <x v="14"/>
    <x v="0"/>
    <x v="0"/>
    <x v="15"/>
    <x v="244"/>
    <n v="51327.32"/>
    <n v="51327.32"/>
    <n v="52138.585283923218"/>
    <n v="52138.585283923218"/>
    <n v="3.4696853739536224E-7"/>
    <n v="130"/>
    <m/>
    <x v="0"/>
  </r>
  <r>
    <x v="4"/>
    <x v="4"/>
    <s v="CUARTA"/>
    <x v="592"/>
    <x v="592"/>
    <x v="57"/>
    <x v="3"/>
    <x v="0"/>
    <x v="0"/>
    <x v="15"/>
    <x v="245"/>
    <n v="104244"/>
    <n v="0"/>
    <n v="0"/>
    <n v="104244"/>
    <n v="6.937163334079735E-7"/>
    <n v="0"/>
    <m/>
    <x v="0"/>
  </r>
  <r>
    <x v="4"/>
    <x v="4"/>
    <s v="CUARTA"/>
    <x v="592"/>
    <x v="592"/>
    <x v="57"/>
    <x v="3"/>
    <x v="0"/>
    <x v="0"/>
    <x v="15"/>
    <x v="246"/>
    <n v="168736"/>
    <n v="0"/>
    <n v="0"/>
    <n v="168736"/>
    <n v="1.1228935884456449E-6"/>
    <n v="0"/>
    <m/>
    <x v="0"/>
  </r>
  <r>
    <x v="5"/>
    <x v="4"/>
    <s v="CUARTA"/>
    <x v="593"/>
    <x v="593"/>
    <x v="58"/>
    <x v="3"/>
    <x v="0"/>
    <x v="0"/>
    <x v="15"/>
    <x v="247"/>
    <n v="-2560553"/>
    <n v="0"/>
    <n v="0"/>
    <n v="-2560553"/>
    <n v="-1.7039805059828735E-5"/>
    <n v="0"/>
    <m/>
    <x v="0"/>
  </r>
  <r>
    <x v="5"/>
    <x v="4"/>
    <s v="CUARTA"/>
    <x v="593"/>
    <x v="593"/>
    <x v="58"/>
    <x v="3"/>
    <x v="0"/>
    <x v="0"/>
    <x v="15"/>
    <x v="248"/>
    <n v="1379012"/>
    <n v="0"/>
    <n v="0"/>
    <n v="1379012"/>
    <n v="9.1769612482790029E-6"/>
    <n v="0"/>
    <m/>
    <x v="4"/>
  </r>
  <r>
    <x v="5"/>
    <x v="4"/>
    <s v="CUARTA"/>
    <x v="593"/>
    <x v="593"/>
    <x v="58"/>
    <x v="3"/>
    <x v="0"/>
    <x v="0"/>
    <x v="15"/>
    <x v="249"/>
    <n v="469990"/>
    <n v="0"/>
    <n v="0"/>
    <n v="469990"/>
    <n v="3.1276595251373072E-6"/>
    <n v="0"/>
    <m/>
    <x v="4"/>
  </r>
  <r>
    <x v="4"/>
    <x v="4"/>
    <s v="CUARTA"/>
    <x v="593"/>
    <x v="593"/>
    <x v="58"/>
    <x v="3"/>
    <x v="0"/>
    <x v="0"/>
    <x v="15"/>
    <x v="250"/>
    <n v="135978"/>
    <n v="135978"/>
    <n v="138745.12114715434"/>
    <n v="138745.12114715434"/>
    <n v="9.2331219754085595E-7"/>
    <n v="167"/>
    <m/>
    <x v="0"/>
  </r>
  <r>
    <x v="4"/>
    <x v="4"/>
    <s v="CUARTA"/>
    <x v="593"/>
    <x v="593"/>
    <x v="58"/>
    <x v="3"/>
    <x v="0"/>
    <x v="0"/>
    <x v="15"/>
    <x v="251"/>
    <n v="7656258"/>
    <n v="7656258"/>
    <n v="7678456.2021752596"/>
    <n v="7678456.2021752596"/>
    <n v="5.1098101404461973E-5"/>
    <n v="24"/>
    <m/>
    <x v="0"/>
  </r>
  <r>
    <x v="4"/>
    <x v="4"/>
    <s v="CUARTA"/>
    <x v="593"/>
    <x v="593"/>
    <x v="58"/>
    <x v="3"/>
    <x v="0"/>
    <x v="0"/>
    <x v="15"/>
    <x v="252"/>
    <n v="5414853"/>
    <n v="5414853"/>
    <n v="5552438.0023300797"/>
    <n v="5552438.0023300797"/>
    <n v="3.6950010863469511E-5"/>
    <n v="208"/>
    <m/>
    <x v="0"/>
  </r>
  <r>
    <x v="4"/>
    <x v="4"/>
    <s v="CUARTA"/>
    <x v="593"/>
    <x v="593"/>
    <x v="58"/>
    <x v="3"/>
    <x v="0"/>
    <x v="0"/>
    <x v="15"/>
    <x v="253"/>
    <n v="3523780"/>
    <n v="3523780"/>
    <n v="3604173.1798043605"/>
    <n v="3604173.1798043605"/>
    <n v="2.3984822179321955E-5"/>
    <n v="187"/>
    <m/>
    <x v="0"/>
  </r>
  <r>
    <x v="4"/>
    <x v="4"/>
    <s v="CUARTA"/>
    <x v="593"/>
    <x v="593"/>
    <x v="58"/>
    <x v="3"/>
    <x v="0"/>
    <x v="0"/>
    <x v="15"/>
    <x v="254"/>
    <n v="3523780"/>
    <n v="3523780"/>
    <n v="3613315.0768544758"/>
    <n v="3613315.0768544758"/>
    <n v="2.4045659093695915E-5"/>
    <n v="208"/>
    <m/>
    <x v="0"/>
  </r>
  <r>
    <x v="4"/>
    <x v="4"/>
    <s v="CUARTA"/>
    <x v="593"/>
    <x v="593"/>
    <x v="58"/>
    <x v="3"/>
    <x v="0"/>
    <x v="0"/>
    <x v="15"/>
    <x v="255"/>
    <n v="3523780"/>
    <n v="3523780"/>
    <n v="3604173.1798043605"/>
    <n v="3604173.1798043605"/>
    <n v="2.3984822179321955E-5"/>
    <n v="187"/>
    <m/>
    <x v="0"/>
  </r>
  <r>
    <x v="4"/>
    <x v="4"/>
    <s v="CUARTA"/>
    <x v="593"/>
    <x v="593"/>
    <x v="58"/>
    <x v="3"/>
    <x v="0"/>
    <x v="0"/>
    <x v="15"/>
    <x v="256"/>
    <n v="2962622"/>
    <n v="2962622"/>
    <n v="3017081.7679978888"/>
    <n v="3017081.7679978888"/>
    <n v="2.0077883635389487E-5"/>
    <n v="151"/>
    <m/>
    <x v="0"/>
  </r>
  <r>
    <x v="4"/>
    <x v="4"/>
    <s v="CUARTA"/>
    <x v="593"/>
    <x v="593"/>
    <x v="58"/>
    <x v="3"/>
    <x v="0"/>
    <x v="0"/>
    <x v="15"/>
    <x v="257"/>
    <n v="2642835"/>
    <n v="2642835"/>
    <n v="2691416.3515719185"/>
    <n v="2691416.3515719185"/>
    <n v="1.7910666159076174E-5"/>
    <n v="151"/>
    <m/>
    <x v="0"/>
  </r>
  <r>
    <x v="4"/>
    <x v="4"/>
    <s v="CUARTA"/>
    <x v="593"/>
    <x v="593"/>
    <x v="58"/>
    <x v="3"/>
    <x v="0"/>
    <x v="0"/>
    <x v="15"/>
    <x v="258"/>
    <n v="641493"/>
    <n v="641493"/>
    <n v="650611.16309457051"/>
    <n v="650611.16309457051"/>
    <n v="4.3296457401506324E-6"/>
    <n v="117"/>
    <m/>
    <x v="0"/>
  </r>
  <r>
    <x v="4"/>
    <x v="4"/>
    <s v="CUARTA"/>
    <x v="593"/>
    <x v="593"/>
    <x v="58"/>
    <x v="3"/>
    <x v="0"/>
    <x v="0"/>
    <x v="15"/>
    <x v="259"/>
    <n v="350836"/>
    <n v="350836"/>
    <n v="352150.43559338892"/>
    <n v="352150.43559338892"/>
    <n v="2.3434682954209978E-6"/>
    <n v="31"/>
    <m/>
    <x v="0"/>
  </r>
  <r>
    <x v="4"/>
    <x v="4"/>
    <s v="CUARTA"/>
    <x v="593"/>
    <x v="593"/>
    <x v="58"/>
    <x v="3"/>
    <x v="0"/>
    <x v="0"/>
    <x v="15"/>
    <x v="260"/>
    <n v="340836"/>
    <n v="340836"/>
    <n v="345305.53663437261"/>
    <n v="345305.53663437261"/>
    <n v="2.2979172976811098E-6"/>
    <n v="108"/>
    <m/>
    <x v="0"/>
  </r>
  <r>
    <x v="4"/>
    <x v="4"/>
    <s v="CUARTA"/>
    <x v="593"/>
    <x v="593"/>
    <x v="58"/>
    <x v="3"/>
    <x v="0"/>
    <x v="0"/>
    <x v="15"/>
    <x v="261"/>
    <n v="304440"/>
    <n v="304440"/>
    <n v="312891.78689181799"/>
    <n v="312891.78689181799"/>
    <n v="2.0822123398570755E-6"/>
    <n v="227"/>
    <m/>
    <x v="0"/>
  </r>
  <r>
    <x v="4"/>
    <x v="4"/>
    <s v="CUARTA"/>
    <x v="593"/>
    <x v="593"/>
    <x v="58"/>
    <x v="3"/>
    <x v="0"/>
    <x v="0"/>
    <x v="15"/>
    <x v="262"/>
    <n v="298642"/>
    <n v="298642"/>
    <n v="301901.97474395938"/>
    <n v="301901.97474395938"/>
    <n v="2.0090780377576276E-6"/>
    <n v="90"/>
    <m/>
    <x v="0"/>
  </r>
  <r>
    <x v="4"/>
    <x v="4"/>
    <s v="CUARTA"/>
    <x v="593"/>
    <x v="593"/>
    <x v="58"/>
    <x v="3"/>
    <x v="0"/>
    <x v="0"/>
    <x v="15"/>
    <x v="263"/>
    <n v="251119"/>
    <n v="251119"/>
    <n v="252607.74736368304"/>
    <n v="252607.74736368304"/>
    <n v="1.6810379522234554E-6"/>
    <n v="49"/>
    <m/>
    <x v="0"/>
  </r>
  <r>
    <x v="4"/>
    <x v="4"/>
    <s v="CUARTA"/>
    <x v="593"/>
    <x v="593"/>
    <x v="58"/>
    <x v="3"/>
    <x v="0"/>
    <x v="0"/>
    <x v="15"/>
    <x v="264"/>
    <n v="219941"/>
    <n v="219941"/>
    <n v="223228.74728283563"/>
    <n v="223228.74728283563"/>
    <n v="1.4855284532088548E-6"/>
    <n v="123"/>
    <m/>
    <x v="0"/>
  </r>
  <r>
    <x v="4"/>
    <x v="4"/>
    <s v="CUARTA"/>
    <x v="593"/>
    <x v="593"/>
    <x v="58"/>
    <x v="3"/>
    <x v="0"/>
    <x v="0"/>
    <x v="15"/>
    <x v="265"/>
    <n v="137703"/>
    <n v="137703"/>
    <n v="138602.9401411149"/>
    <n v="138602.9401411149"/>
    <n v="9.2236602043531578E-7"/>
    <n v="54"/>
    <m/>
    <x v="0"/>
  </r>
  <r>
    <x v="4"/>
    <x v="4"/>
    <s v="CUARTA"/>
    <x v="593"/>
    <x v="593"/>
    <x v="58"/>
    <x v="3"/>
    <x v="0"/>
    <x v="0"/>
    <x v="15"/>
    <x v="266"/>
    <n v="137703"/>
    <n v="137703"/>
    <n v="139761.42777876029"/>
    <n v="139761.42777876029"/>
    <n v="9.3007545019900318E-7"/>
    <n v="123"/>
    <m/>
    <x v="0"/>
  </r>
  <r>
    <x v="4"/>
    <x v="4"/>
    <s v="CUARTA"/>
    <x v="593"/>
    <x v="593"/>
    <x v="58"/>
    <x v="3"/>
    <x v="0"/>
    <x v="0"/>
    <x v="15"/>
    <x v="267"/>
    <n v="114753"/>
    <n v="114753"/>
    <n v="116005.64323770124"/>
    <n v="116005.64323770124"/>
    <n v="7.7198696789735213E-7"/>
    <n v="90"/>
    <m/>
    <x v="0"/>
  </r>
  <r>
    <x v="4"/>
    <x v="4"/>
    <s v="CUARTA"/>
    <x v="593"/>
    <x v="593"/>
    <x v="58"/>
    <x v="3"/>
    <x v="0"/>
    <x v="0"/>
    <x v="15"/>
    <x v="268"/>
    <n v="111991"/>
    <n v="111991"/>
    <n v="113104.28894029227"/>
    <n v="113104.28894029227"/>
    <n v="7.5267922006422968E-7"/>
    <n v="82"/>
    <m/>
    <x v="0"/>
  </r>
  <r>
    <x v="4"/>
    <x v="4"/>
    <s v="CUARTA"/>
    <x v="593"/>
    <x v="593"/>
    <x v="58"/>
    <x v="3"/>
    <x v="0"/>
    <x v="0"/>
    <x v="15"/>
    <x v="269"/>
    <n v="74256"/>
    <n v="74256"/>
    <n v="75003.217098797933"/>
    <n v="75003.217098797933"/>
    <n v="4.9912663327942448E-7"/>
    <n v="83"/>
    <m/>
    <x v="0"/>
  </r>
  <r>
    <x v="4"/>
    <x v="4"/>
    <s v="CUARTA"/>
    <x v="593"/>
    <x v="593"/>
    <x v="58"/>
    <x v="3"/>
    <x v="0"/>
    <x v="0"/>
    <x v="15"/>
    <x v="270"/>
    <n v="24391"/>
    <n v="24391"/>
    <n v="24482.382864239557"/>
    <n v="24482.382864239557"/>
    <n v="1.6292380255621872E-7"/>
    <n v="31"/>
    <m/>
    <x v="0"/>
  </r>
  <r>
    <x v="4"/>
    <x v="4"/>
    <s v="CUARTA"/>
    <x v="593"/>
    <x v="593"/>
    <x v="58"/>
    <x v="3"/>
    <x v="0"/>
    <x v="0"/>
    <x v="15"/>
    <x v="271"/>
    <n v="20251"/>
    <n v="20251"/>
    <n v="20472.059825945184"/>
    <n v="20472.059825945184"/>
    <n v="1.3623616016042524E-7"/>
    <n v="90"/>
    <m/>
    <x v="0"/>
  </r>
  <r>
    <x v="4"/>
    <x v="4"/>
    <s v="CUARTA"/>
    <x v="593"/>
    <x v="593"/>
    <x v="58"/>
    <x v="3"/>
    <x v="0"/>
    <x v="0"/>
    <x v="15"/>
    <x v="272"/>
    <n v="700493"/>
    <n v="700493"/>
    <n v="710021.40304921812"/>
    <n v="710021.40304921812"/>
    <n v="4.7250052220222602E-6"/>
    <n v="112"/>
    <m/>
    <x v="0"/>
  </r>
  <r>
    <x v="4"/>
    <x v="4"/>
    <s v="CUARTA"/>
    <x v="593"/>
    <x v="593"/>
    <x v="58"/>
    <x v="3"/>
    <x v="0"/>
    <x v="0"/>
    <x v="15"/>
    <x v="273"/>
    <n v="141136"/>
    <n v="141136"/>
    <n v="141579.35699987831"/>
    <n v="141579.35699987831"/>
    <n v="9.4217328982209126E-7"/>
    <n v="26"/>
    <m/>
    <x v="0"/>
  </r>
  <r>
    <x v="4"/>
    <x v="4"/>
    <s v="CUARTA"/>
    <x v="593"/>
    <x v="593"/>
    <x v="58"/>
    <x v="3"/>
    <x v="0"/>
    <x v="0"/>
    <x v="15"/>
    <x v="274"/>
    <n v="33954"/>
    <n v="33954"/>
    <n v="34060.661259876062"/>
    <n v="34060.661259876062"/>
    <n v="2.2666471972154013E-7"/>
    <n v="26"/>
    <m/>
    <x v="0"/>
  </r>
  <r>
    <x v="4"/>
    <x v="4"/>
    <s v="CUARTA"/>
    <x v="593"/>
    <x v="593"/>
    <x v="58"/>
    <x v="3"/>
    <x v="0"/>
    <x v="0"/>
    <x v="15"/>
    <x v="275"/>
    <n v="73898"/>
    <n v="73898"/>
    <n v="75120.362823973395"/>
    <n v="75120.362823973395"/>
    <n v="4.9990620719200589E-7"/>
    <n v="136"/>
    <m/>
    <x v="0"/>
  </r>
  <r>
    <x v="4"/>
    <x v="4"/>
    <s v="CUARTA"/>
    <x v="593"/>
    <x v="593"/>
    <x v="58"/>
    <x v="3"/>
    <x v="0"/>
    <x v="0"/>
    <x v="15"/>
    <x v="276"/>
    <n v="33120"/>
    <n v="33120"/>
    <n v="33671.906745440043"/>
    <n v="33671.906745440043"/>
    <n v="2.2407766093302134E-7"/>
    <n v="137"/>
    <m/>
    <x v="0"/>
  </r>
  <r>
    <x v="4"/>
    <x v="4"/>
    <s v="CUARTA"/>
    <x v="594"/>
    <x v="594"/>
    <x v="59"/>
    <x v="3"/>
    <x v="0"/>
    <x v="0"/>
    <x v="15"/>
    <x v="277"/>
    <n v="677008"/>
    <n v="0"/>
    <n v="0"/>
    <n v="677008"/>
    <n v="4.5053097295562846E-6"/>
    <n v="0"/>
    <m/>
    <x v="0"/>
  </r>
  <r>
    <x v="4"/>
    <x v="4"/>
    <s v="CUARTA"/>
    <x v="594"/>
    <x v="594"/>
    <x v="59"/>
    <x v="3"/>
    <x v="0"/>
    <x v="0"/>
    <x v="15"/>
    <x v="278"/>
    <n v="267240"/>
    <n v="0"/>
    <n v="0"/>
    <n v="267240"/>
    <n v="1.7784117353511649E-6"/>
    <n v="0"/>
    <m/>
    <x v="0"/>
  </r>
  <r>
    <x v="5"/>
    <x v="4"/>
    <s v="CUARTA"/>
    <x v="595"/>
    <x v="595"/>
    <x v="60"/>
    <x v="7"/>
    <x v="0"/>
    <x v="0"/>
    <x v="15"/>
    <x v="279"/>
    <n v="32364071.5"/>
    <n v="32364071.5"/>
    <n v="32951046.316603363"/>
    <n v="32951046.316603363"/>
    <n v="2.1928052485236938E-4"/>
    <n v="149"/>
    <m/>
    <x v="1"/>
  </r>
  <r>
    <x v="5"/>
    <x v="4"/>
    <s v="CUARTA"/>
    <x v="596"/>
    <x v="596"/>
    <x v="61"/>
    <x v="7"/>
    <x v="0"/>
    <x v="0"/>
    <x v="15"/>
    <x v="280"/>
    <n v="1449518.5"/>
    <n v="1449518.5"/>
    <n v="1461986.7196556767"/>
    <n v="1461986.7196556767"/>
    <n v="9.7291361291842879E-6"/>
    <n v="71"/>
    <m/>
    <x v="1"/>
  </r>
  <r>
    <x v="5"/>
    <x v="4"/>
    <s v="CUARTA"/>
    <x v="596"/>
    <x v="596"/>
    <x v="61"/>
    <x v="7"/>
    <x v="0"/>
    <x v="0"/>
    <x v="15"/>
    <x v="281"/>
    <n v="1234727"/>
    <n v="0"/>
    <n v="0"/>
    <n v="1234727"/>
    <n v="8.2167826177029558E-6"/>
    <n v="0"/>
    <m/>
    <x v="1"/>
  </r>
  <r>
    <x v="4"/>
    <x v="4"/>
    <s v="CUARTA"/>
    <x v="597"/>
    <x v="597"/>
    <x v="62"/>
    <x v="3"/>
    <x v="0"/>
    <x v="0"/>
    <x v="15"/>
    <x v="282"/>
    <n v="605105"/>
    <n v="605105"/>
    <n v="605908.47575265507"/>
    <n v="605908.47575265507"/>
    <n v="4.0321611428949953E-6"/>
    <n v="11"/>
    <m/>
    <x v="0"/>
  </r>
  <r>
    <x v="4"/>
    <x v="4"/>
    <s v="CUARTA"/>
    <x v="597"/>
    <x v="597"/>
    <x v="62"/>
    <x v="3"/>
    <x v="0"/>
    <x v="0"/>
    <x v="15"/>
    <x v="283"/>
    <n v="447921"/>
    <n v="447921"/>
    <n v="451719.3551178117"/>
    <n v="451719.3551178117"/>
    <n v="3.0060732009683303E-6"/>
    <n v="70"/>
    <m/>
    <x v="0"/>
  </r>
  <r>
    <x v="4"/>
    <x v="4"/>
    <s v="CUARTA"/>
    <x v="597"/>
    <x v="597"/>
    <x v="62"/>
    <x v="3"/>
    <x v="0"/>
    <x v="0"/>
    <x v="15"/>
    <x v="284"/>
    <n v="128070"/>
    <n v="128070"/>
    <n v="128829.2570648453"/>
    <n v="128829.2570648453"/>
    <n v="8.5732473664381394E-7"/>
    <n v="49"/>
    <m/>
    <x v="0"/>
  </r>
  <r>
    <x v="4"/>
    <x v="4"/>
    <s v="CUARTA"/>
    <x v="597"/>
    <x v="597"/>
    <x v="62"/>
    <x v="3"/>
    <x v="0"/>
    <x v="0"/>
    <x v="15"/>
    <x v="285"/>
    <n v="124303"/>
    <n v="0"/>
    <n v="0"/>
    <n v="124303"/>
    <n v="8.2720368934050241E-7"/>
    <n v="0"/>
    <m/>
    <x v="0"/>
  </r>
  <r>
    <x v="4"/>
    <x v="4"/>
    <s v="CUARTA"/>
    <x v="597"/>
    <x v="597"/>
    <x v="62"/>
    <x v="3"/>
    <x v="0"/>
    <x v="0"/>
    <x v="15"/>
    <x v="286"/>
    <n v="762535"/>
    <n v="762535"/>
    <n v="763547.51581634721"/>
    <n v="763547.51581634721"/>
    <n v="5.0812073889613119E-6"/>
    <n v="11"/>
    <m/>
    <x v="0"/>
  </r>
  <r>
    <x v="4"/>
    <x v="4"/>
    <s v="CUARTA"/>
    <x v="597"/>
    <x v="597"/>
    <x v="62"/>
    <x v="3"/>
    <x v="0"/>
    <x v="0"/>
    <x v="15"/>
    <x v="287"/>
    <n v="605105"/>
    <n v="605105"/>
    <n v="605908.47575265507"/>
    <n v="605908.47575265507"/>
    <n v="4.0321611428949953E-6"/>
    <n v="11"/>
    <m/>
    <x v="0"/>
  </r>
  <r>
    <x v="4"/>
    <x v="4"/>
    <s v="CUARTA"/>
    <x v="597"/>
    <x v="597"/>
    <x v="62"/>
    <x v="3"/>
    <x v="0"/>
    <x v="0"/>
    <x v="15"/>
    <x v="288"/>
    <n v="484945"/>
    <n v="484945"/>
    <n v="485588.92386258795"/>
    <n v="485588.92386258795"/>
    <n v="3.2314662503883016E-6"/>
    <n v="11"/>
    <m/>
    <x v="0"/>
  </r>
  <r>
    <x v="4"/>
    <x v="4"/>
    <s v="CUARTA"/>
    <x v="597"/>
    <x v="597"/>
    <x v="62"/>
    <x v="3"/>
    <x v="0"/>
    <x v="0"/>
    <x v="15"/>
    <x v="289"/>
    <n v="484945"/>
    <n v="484945"/>
    <n v="485588.92386258795"/>
    <n v="485588.92386258795"/>
    <n v="3.2314662503883016E-6"/>
    <n v="11"/>
    <m/>
    <x v="0"/>
  </r>
  <r>
    <x v="4"/>
    <x v="4"/>
    <s v="CUARTA"/>
    <x v="597"/>
    <x v="597"/>
    <x v="62"/>
    <x v="3"/>
    <x v="0"/>
    <x v="0"/>
    <x v="15"/>
    <x v="290"/>
    <n v="250006"/>
    <n v="250006"/>
    <n v="251579.17773641672"/>
    <n v="251579.17773641672"/>
    <n v="1.6741930925626403E-6"/>
    <n v="52"/>
    <m/>
    <x v="0"/>
  </r>
  <r>
    <x v="4"/>
    <x v="4"/>
    <s v="CUARTA"/>
    <x v="597"/>
    <x v="597"/>
    <x v="62"/>
    <x v="3"/>
    <x v="0"/>
    <x v="0"/>
    <x v="15"/>
    <x v="291"/>
    <n v="124303"/>
    <n v="0"/>
    <n v="0"/>
    <n v="124303"/>
    <n v="8.2720368934050241E-7"/>
    <n v="0"/>
    <m/>
    <x v="0"/>
  </r>
  <r>
    <x v="4"/>
    <x v="4"/>
    <s v="CUARTA"/>
    <x v="597"/>
    <x v="597"/>
    <x v="62"/>
    <x v="3"/>
    <x v="0"/>
    <x v="0"/>
    <x v="15"/>
    <x v="292"/>
    <n v="124303"/>
    <n v="0"/>
    <n v="0"/>
    <n v="124303"/>
    <n v="8.2720368934050241E-7"/>
    <n v="0"/>
    <m/>
    <x v="0"/>
  </r>
  <r>
    <x v="4"/>
    <x v="4"/>
    <s v="CUARTA"/>
    <x v="598"/>
    <x v="598"/>
    <x v="63"/>
    <x v="3"/>
    <x v="0"/>
    <x v="0"/>
    <x v="15"/>
    <x v="293"/>
    <n v="644914"/>
    <n v="644914"/>
    <n v="648659.08926789078"/>
    <n v="648659.08926789078"/>
    <n v="4.316655203548181E-6"/>
    <n v="48"/>
    <m/>
    <x v="0"/>
  </r>
  <r>
    <x v="4"/>
    <x v="4"/>
    <s v="CUARTA"/>
    <x v="598"/>
    <x v="598"/>
    <x v="63"/>
    <x v="3"/>
    <x v="0"/>
    <x v="0"/>
    <x v="15"/>
    <x v="294"/>
    <n v="323013"/>
    <n v="323013"/>
    <n v="323676.09458951314"/>
    <n v="323676.09458951314"/>
    <n v="2.1539790640271812E-6"/>
    <n v="17"/>
    <m/>
    <x v="0"/>
  </r>
  <r>
    <x v="4"/>
    <x v="4"/>
    <s v="CUARTA"/>
    <x v="599"/>
    <x v="599"/>
    <x v="64"/>
    <x v="3"/>
    <x v="0"/>
    <x v="0"/>
    <x v="15"/>
    <x v="295"/>
    <n v="4462560"/>
    <n v="4462560"/>
    <n v="4788858.5872527333"/>
    <n v="4788858.5872527333"/>
    <n v="3.1868591193337307E-5"/>
    <n v="585"/>
    <m/>
    <x v="0"/>
  </r>
  <r>
    <x v="4"/>
    <x v="4"/>
    <s v="CUARTA"/>
    <x v="600"/>
    <x v="600"/>
    <x v="65"/>
    <x v="3"/>
    <x v="0"/>
    <x v="0"/>
    <x v="15"/>
    <x v="296"/>
    <n v="1076325"/>
    <n v="1076325"/>
    <n v="1278199.5990286903"/>
    <n v="1278199.5990286903"/>
    <n v="8.5060813015782673E-6"/>
    <n v="1425"/>
    <m/>
    <x v="0"/>
  </r>
  <r>
    <x v="4"/>
    <x v="4"/>
    <s v="CUARTA"/>
    <x v="600"/>
    <x v="600"/>
    <x v="65"/>
    <x v="3"/>
    <x v="0"/>
    <x v="0"/>
    <x v="15"/>
    <x v="297"/>
    <n v="1050900"/>
    <n v="1050900"/>
    <n v="1252077.3570129175"/>
    <n v="1252077.3570129175"/>
    <n v="8.3322446687593272E-6"/>
    <n v="1452"/>
    <m/>
    <x v="0"/>
  </r>
  <r>
    <x v="4"/>
    <x v="4"/>
    <s v="CUARTA"/>
    <x v="600"/>
    <x v="600"/>
    <x v="65"/>
    <x v="3"/>
    <x v="0"/>
    <x v="0"/>
    <x v="15"/>
    <x v="298"/>
    <n v="936351"/>
    <n v="936351"/>
    <n v="1119374.3691908987"/>
    <n v="1119374.3691908987"/>
    <n v="7.4491412753345377E-6"/>
    <n v="1480"/>
    <m/>
    <x v="0"/>
  </r>
  <r>
    <x v="4"/>
    <x v="4"/>
    <s v="CUARTA"/>
    <x v="600"/>
    <x v="600"/>
    <x v="65"/>
    <x v="3"/>
    <x v="0"/>
    <x v="0"/>
    <x v="15"/>
    <x v="299"/>
    <n v="915300"/>
    <n v="915300"/>
    <n v="1083307.6283722888"/>
    <n v="1083307.6283722888"/>
    <n v="7.2091266251037154E-6"/>
    <n v="1397"/>
    <m/>
    <x v="0"/>
  </r>
  <r>
    <x v="4"/>
    <x v="4"/>
    <s v="CUARTA"/>
    <x v="600"/>
    <x v="600"/>
    <x v="65"/>
    <x v="3"/>
    <x v="0"/>
    <x v="0"/>
    <x v="15"/>
    <x v="300"/>
    <n v="776297"/>
    <n v="776297"/>
    <n v="917128.94901670481"/>
    <n v="917128.94901670481"/>
    <n v="6.1032513312437814E-6"/>
    <n v="1382"/>
    <m/>
    <x v="0"/>
  </r>
  <r>
    <x v="4"/>
    <x v="4"/>
    <s v="CUARTA"/>
    <x v="600"/>
    <x v="600"/>
    <x v="65"/>
    <x v="3"/>
    <x v="0"/>
    <x v="0"/>
    <x v="15"/>
    <x v="301"/>
    <n v="670343"/>
    <n v="670343"/>
    <n v="796071.96136082429"/>
    <n v="796071.96136082429"/>
    <n v="5.2976489981593658E-6"/>
    <n v="1425"/>
    <m/>
    <x v="0"/>
  </r>
  <r>
    <x v="4"/>
    <x v="4"/>
    <s v="CUARTA"/>
    <x v="600"/>
    <x v="600"/>
    <x v="65"/>
    <x v="3"/>
    <x v="0"/>
    <x v="0"/>
    <x v="15"/>
    <x v="302"/>
    <n v="619431"/>
    <n v="619431"/>
    <n v="738099.81340812054"/>
    <n v="738099.81340812054"/>
    <n v="4.9118596393710023E-6"/>
    <n v="1453"/>
    <m/>
    <x v="0"/>
  </r>
  <r>
    <x v="4"/>
    <x v="4"/>
    <s v="CUARTA"/>
    <x v="600"/>
    <x v="600"/>
    <x v="65"/>
    <x v="3"/>
    <x v="0"/>
    <x v="0"/>
    <x v="15"/>
    <x v="303"/>
    <n v="568518"/>
    <n v="568518"/>
    <n v="676289.93463479076"/>
    <n v="676289.93463479076"/>
    <n v="4.5005311938870835E-6"/>
    <n v="1439"/>
    <m/>
    <x v="0"/>
  </r>
  <r>
    <x v="4"/>
    <x v="4"/>
    <s v="CUARTA"/>
    <x v="600"/>
    <x v="600"/>
    <x v="65"/>
    <x v="3"/>
    <x v="0"/>
    <x v="0"/>
    <x v="15"/>
    <x v="304"/>
    <n v="543062"/>
    <n v="543062"/>
    <n v="642898.67840567173"/>
    <n v="642898.67840567173"/>
    <n v="4.2783211881395042E-6"/>
    <n v="1399"/>
    <m/>
    <x v="0"/>
  </r>
  <r>
    <x v="4"/>
    <x v="4"/>
    <s v="CUARTA"/>
    <x v="600"/>
    <x v="600"/>
    <x v="65"/>
    <x v="3"/>
    <x v="0"/>
    <x v="0"/>
    <x v="15"/>
    <x v="305"/>
    <n v="500636"/>
    <n v="500636"/>
    <n v="597554.73248905758"/>
    <n v="597554.73248905758"/>
    <n v="3.9765691841534428E-6"/>
    <n v="1467"/>
    <m/>
    <x v="0"/>
  </r>
  <r>
    <x v="5"/>
    <x v="4"/>
    <s v="CUARTA"/>
    <x v="601"/>
    <x v="601"/>
    <x v="66"/>
    <x v="7"/>
    <x v="0"/>
    <x v="0"/>
    <x v="15"/>
    <x v="306"/>
    <n v="1537941.5"/>
    <n v="0"/>
    <n v="0"/>
    <n v="1537941.5"/>
    <n v="1.023459516495874E-5"/>
    <n v="0"/>
    <m/>
    <x v="1"/>
  </r>
  <r>
    <x v="4"/>
    <x v="4"/>
    <s v="CUARTA"/>
    <x v="602"/>
    <x v="602"/>
    <x v="67"/>
    <x v="9"/>
    <x v="0"/>
    <x v="0"/>
    <x v="15"/>
    <x v="307"/>
    <n v="7888718"/>
    <n v="7888718"/>
    <n v="7927831.4290705575"/>
    <n v="7927831.4290705575"/>
    <n v="5.2757627785304877E-5"/>
    <n v="41"/>
    <m/>
    <x v="0"/>
  </r>
  <r>
    <x v="4"/>
    <x v="4"/>
    <s v="CUARTA"/>
    <x v="603"/>
    <x v="603"/>
    <x v="68"/>
    <x v="1"/>
    <x v="0"/>
    <x v="0"/>
    <x v="15"/>
    <x v="159"/>
    <n v="3113854"/>
    <n v="3113854"/>
    <n v="3244614.5844102404"/>
    <n v="3244614.5844102404"/>
    <n v="2.1592054533777558E-5"/>
    <n v="341"/>
    <m/>
    <x v="0"/>
  </r>
  <r>
    <x v="4"/>
    <x v="4"/>
    <s v="CUARTA"/>
    <x v="604"/>
    <x v="604"/>
    <x v="69"/>
    <x v="3"/>
    <x v="0"/>
    <x v="0"/>
    <x v="15"/>
    <x v="308"/>
    <n v="1707766"/>
    <n v="1707766"/>
    <n v="1734549.2182980718"/>
    <n v="1734549.2182980718"/>
    <n v="1.1542967689587938E-5"/>
    <n v="129"/>
    <m/>
    <x v="0"/>
  </r>
  <r>
    <x v="4"/>
    <x v="4"/>
    <s v="CUARTA"/>
    <x v="604"/>
    <x v="604"/>
    <x v="69"/>
    <x v="3"/>
    <x v="0"/>
    <x v="0"/>
    <x v="15"/>
    <x v="309"/>
    <n v="736781"/>
    <n v="736781"/>
    <n v="740166.15821513033"/>
    <n v="740166.15821513033"/>
    <n v="4.925610619217089E-6"/>
    <n v="38"/>
    <m/>
    <x v="0"/>
  </r>
  <r>
    <x v="5"/>
    <x v="4"/>
    <s v="CUARTA"/>
    <x v="605"/>
    <x v="605"/>
    <x v="70"/>
    <x v="15"/>
    <x v="0"/>
    <x v="0"/>
    <x v="15"/>
    <x v="310"/>
    <n v="2239428.6324999998"/>
    <n v="0"/>
    <n v="0"/>
    <n v="2239428.6324999998"/>
    <n v="1.4902807066754268E-5"/>
    <n v="0"/>
    <m/>
    <x v="5"/>
  </r>
  <r>
    <x v="5"/>
    <x v="4"/>
    <s v="CUARTA"/>
    <x v="605"/>
    <x v="605"/>
    <x v="70"/>
    <x v="15"/>
    <x v="0"/>
    <x v="0"/>
    <x v="15"/>
    <x v="311"/>
    <n v="344605.89609999995"/>
    <n v="0"/>
    <n v="0"/>
    <n v="344605.89609999995"/>
    <n v="2.2932613744029492E-6"/>
    <n v="0"/>
    <m/>
    <x v="5"/>
  </r>
  <r>
    <x v="5"/>
    <x v="4"/>
    <s v="CUARTA"/>
    <x v="606"/>
    <x v="606"/>
    <x v="71"/>
    <x v="3"/>
    <x v="0"/>
    <x v="0"/>
    <x v="15"/>
    <x v="312"/>
    <n v="1513696"/>
    <n v="0"/>
    <n v="0"/>
    <n v="1513696"/>
    <n v="1.007324775540382E-5"/>
    <n v="0"/>
    <m/>
    <x v="4"/>
  </r>
  <r>
    <x v="4"/>
    <x v="4"/>
    <s v="CUARTA"/>
    <x v="607"/>
    <x v="607"/>
    <x v="72"/>
    <x v="3"/>
    <x v="0"/>
    <x v="0"/>
    <x v="15"/>
    <x v="313"/>
    <n v="2925371"/>
    <n v="2925371"/>
    <n v="2964805.4668905861"/>
    <n v="2964805.4668905861"/>
    <n v="1.9729998635501824E-5"/>
    <n v="111"/>
    <m/>
    <x v="0"/>
  </r>
  <r>
    <x v="5"/>
    <x v="4"/>
    <s v="CUARTA"/>
    <x v="608"/>
    <x v="608"/>
    <x v="73"/>
    <x v="7"/>
    <x v="0"/>
    <x v="0"/>
    <x v="15"/>
    <x v="314"/>
    <n v="738752"/>
    <n v="738752"/>
    <n v="745915.86018688814"/>
    <n v="745915.86018688814"/>
    <n v="4.9638733697834177E-6"/>
    <n v="80"/>
    <m/>
    <x v="1"/>
  </r>
  <r>
    <x v="5"/>
    <x v="4"/>
    <s v="CUARTA"/>
    <x v="608"/>
    <x v="608"/>
    <x v="73"/>
    <x v="7"/>
    <x v="0"/>
    <x v="0"/>
    <x v="15"/>
    <x v="315"/>
    <n v="455175"/>
    <n v="455175"/>
    <n v="459588.94413898955"/>
    <n v="459588.94413898955"/>
    <n v="3.0584432408862073E-6"/>
    <n v="80"/>
    <m/>
    <x v="1"/>
  </r>
  <r>
    <x v="5"/>
    <x v="4"/>
    <s v="CUARTA"/>
    <x v="608"/>
    <x v="608"/>
    <x v="73"/>
    <x v="7"/>
    <x v="0"/>
    <x v="0"/>
    <x v="15"/>
    <x v="316"/>
    <n v="307615"/>
    <n v="307615"/>
    <n v="307912.0080666382"/>
    <n v="307912.0080666382"/>
    <n v="2.0490732248213287E-6"/>
    <n v="8"/>
    <m/>
    <x v="1"/>
  </r>
  <r>
    <x v="4"/>
    <x v="4"/>
    <s v="CUARTA"/>
    <x v="609"/>
    <x v="609"/>
    <x v="74"/>
    <x v="1"/>
    <x v="0"/>
    <x v="0"/>
    <x v="15"/>
    <x v="317"/>
    <n v="15169352"/>
    <n v="15169352"/>
    <n v="15182166.734693468"/>
    <n v="15182166.734693468"/>
    <n v="1.0103331645351347E-4"/>
    <n v="7"/>
    <m/>
    <x v="0"/>
  </r>
  <r>
    <x v="4"/>
    <x v="4"/>
    <s v="CUARTA"/>
    <x v="609"/>
    <x v="609"/>
    <x v="74"/>
    <x v="1"/>
    <x v="0"/>
    <x v="0"/>
    <x v="15"/>
    <x v="318"/>
    <n v="15157425"/>
    <n v="15157425"/>
    <n v="15217884.598298369"/>
    <n v="15217884.598298369"/>
    <n v="1.0127100941787745E-4"/>
    <n v="33"/>
    <m/>
    <x v="0"/>
  </r>
  <r>
    <x v="4"/>
    <x v="4"/>
    <s v="CUARTA"/>
    <x v="610"/>
    <x v="610"/>
    <x v="75"/>
    <x v="3"/>
    <x v="0"/>
    <x v="0"/>
    <x v="15"/>
    <x v="319"/>
    <n v="2662400"/>
    <n v="2662400"/>
    <n v="2775876.3897065511"/>
    <n v="2775876.3897065511"/>
    <n v="1.8472725442816772E-5"/>
    <n v="346"/>
    <m/>
    <x v="0"/>
  </r>
  <r>
    <x v="4"/>
    <x v="4"/>
    <s v="CUARTA"/>
    <x v="611"/>
    <x v="611"/>
    <x v="76"/>
    <x v="3"/>
    <x v="0"/>
    <x v="0"/>
    <x v="15"/>
    <x v="320"/>
    <n v="450240"/>
    <n v="450240"/>
    <n v="454331.97155120538"/>
    <n v="454331.97155120538"/>
    <n v="3.0234594744495408E-6"/>
    <n v="75"/>
    <m/>
    <x v="0"/>
  </r>
  <r>
    <x v="4"/>
    <x v="4"/>
    <s v="CUARTA"/>
    <x v="612"/>
    <x v="612"/>
    <x v="77"/>
    <x v="3"/>
    <x v="0"/>
    <x v="0"/>
    <x v="15"/>
    <x v="321"/>
    <n v="135000"/>
    <n v="135000"/>
    <n v="135882.2750343167"/>
    <n v="135882.2750343167"/>
    <n v="9.0426071152238974E-7"/>
    <n v="54"/>
    <m/>
    <x v="0"/>
  </r>
  <r>
    <x v="4"/>
    <x v="4"/>
    <s v="CUARTA"/>
    <x v="613"/>
    <x v="613"/>
    <x v="78"/>
    <x v="16"/>
    <x v="0"/>
    <x v="0"/>
    <x v="15"/>
    <x v="322"/>
    <n v="14869754"/>
    <n v="14869754"/>
    <n v="14880520.471276114"/>
    <n v="14880520.471276114"/>
    <n v="9.9025940107209576E-5"/>
    <n v="6"/>
    <m/>
    <x v="0"/>
  </r>
  <r>
    <x v="4"/>
    <x v="4"/>
    <s v="CUARTA"/>
    <x v="613"/>
    <x v="613"/>
    <x v="78"/>
    <x v="16"/>
    <x v="0"/>
    <x v="0"/>
    <x v="15"/>
    <x v="323"/>
    <n v="6248249"/>
    <n v="6248249"/>
    <n v="6330185.1153345946"/>
    <n v="6330185.1153345946"/>
    <n v="4.2125712827631754E-5"/>
    <n v="108"/>
    <m/>
    <x v="0"/>
  </r>
  <r>
    <x v="4"/>
    <x v="4"/>
    <s v="CUARTA"/>
    <x v="613"/>
    <x v="613"/>
    <x v="78"/>
    <x v="16"/>
    <x v="0"/>
    <x v="0"/>
    <x v="15"/>
    <x v="322"/>
    <n v="4936003"/>
    <n v="4936003"/>
    <n v="4939576.9215671159"/>
    <n v="4939576.9215671159"/>
    <n v="3.287158196746273E-5"/>
    <n v="6"/>
    <m/>
    <x v="0"/>
  </r>
  <r>
    <x v="5"/>
    <x v="4"/>
    <s v="CUARTA"/>
    <x v="614"/>
    <x v="614"/>
    <x v="79"/>
    <x v="17"/>
    <x v="0"/>
    <x v="0"/>
    <x v="15"/>
    <x v="324"/>
    <n v="877500"/>
    <n v="877500"/>
    <n v="892014.91756254097"/>
    <n v="892014.91756254097"/>
    <n v="5.9361240738718936E-6"/>
    <n v="136"/>
    <m/>
    <x v="1"/>
  </r>
  <r>
    <x v="5"/>
    <x v="4"/>
    <s v="CUARTA"/>
    <x v="614"/>
    <x v="614"/>
    <x v="79"/>
    <x v="17"/>
    <x v="0"/>
    <x v="0"/>
    <x v="15"/>
    <x v="325"/>
    <n v="853125"/>
    <n v="853125"/>
    <n v="860463.26432277285"/>
    <n v="860463.26432277285"/>
    <n v="5.72615614096015E-6"/>
    <n v="71"/>
    <m/>
    <x v="1"/>
  </r>
  <r>
    <x v="5"/>
    <x v="4"/>
    <s v="CUARTA"/>
    <x v="614"/>
    <x v="614"/>
    <x v="79"/>
    <x v="17"/>
    <x v="0"/>
    <x v="0"/>
    <x v="15"/>
    <x v="326"/>
    <n v="755625"/>
    <n v="755625"/>
    <n v="768123.95678996586"/>
    <n v="768123.95678996586"/>
    <n v="5.1116623969452414E-6"/>
    <n v="136"/>
    <m/>
    <x v="1"/>
  </r>
  <r>
    <x v="5"/>
    <x v="4"/>
    <s v="CUARTA"/>
    <x v="614"/>
    <x v="614"/>
    <x v="79"/>
    <x v="17"/>
    <x v="0"/>
    <x v="0"/>
    <x v="15"/>
    <x v="327"/>
    <n v="487012.5"/>
    <n v="487012.5"/>
    <n v="492447.52144146955"/>
    <n v="492447.52144146955"/>
    <n v="3.2771084088314022E-6"/>
    <n v="92"/>
    <m/>
    <x v="1"/>
  </r>
  <r>
    <x v="5"/>
    <x v="4"/>
    <s v="CUARTA"/>
    <x v="614"/>
    <x v="614"/>
    <x v="79"/>
    <x v="17"/>
    <x v="0"/>
    <x v="0"/>
    <x v="15"/>
    <x v="328"/>
    <n v="438750"/>
    <n v="438750"/>
    <n v="445147.44734181085"/>
    <n v="445147.44734181085"/>
    <n v="2.9623388875703155E-6"/>
    <n v="120"/>
    <m/>
    <x v="1"/>
  </r>
  <r>
    <x v="5"/>
    <x v="4"/>
    <s v="CUARTA"/>
    <x v="614"/>
    <x v="614"/>
    <x v="79"/>
    <x v="17"/>
    <x v="0"/>
    <x v="0"/>
    <x v="15"/>
    <x v="329"/>
    <n v="356250"/>
    <n v="356250"/>
    <n v="359314.33015676227"/>
    <n v="359314.33015676227"/>
    <n v="2.3911421247965462E-6"/>
    <n v="71"/>
    <m/>
    <x v="1"/>
  </r>
  <r>
    <x v="5"/>
    <x v="4"/>
    <s v="CUARTA"/>
    <x v="614"/>
    <x v="614"/>
    <x v="79"/>
    <x v="17"/>
    <x v="0"/>
    <x v="0"/>
    <x v="15"/>
    <x v="330"/>
    <n v="76000"/>
    <n v="76000"/>
    <n v="76978.048161766012"/>
    <n v="76978.048161766012"/>
    <n v="5.1226861328884842E-7"/>
    <n v="106"/>
    <m/>
    <x v="1"/>
  </r>
  <r>
    <x v="4"/>
    <x v="4"/>
    <s v="CUARTA"/>
    <x v="615"/>
    <x v="615"/>
    <x v="80"/>
    <x v="3"/>
    <x v="0"/>
    <x v="0"/>
    <x v="15"/>
    <x v="331"/>
    <n v="1107450"/>
    <n v="1107450"/>
    <n v="1113075.1646452192"/>
    <n v="1113075.1646452192"/>
    <n v="7.407221730029142E-6"/>
    <n v="42"/>
    <m/>
    <x v="0"/>
  </r>
  <r>
    <x v="4"/>
    <x v="4"/>
    <s v="CUARTA"/>
    <x v="615"/>
    <x v="615"/>
    <x v="80"/>
    <x v="3"/>
    <x v="0"/>
    <x v="0"/>
    <x v="15"/>
    <x v="332"/>
    <n v="648700"/>
    <n v="648700"/>
    <n v="651994.99688956956"/>
    <n v="651994.99688956956"/>
    <n v="4.3388547891732406E-6"/>
    <n v="42"/>
    <m/>
    <x v="0"/>
  </r>
  <r>
    <x v="4"/>
    <x v="4"/>
    <s v="CUARTA"/>
    <x v="616"/>
    <x v="616"/>
    <x v="81"/>
    <x v="18"/>
    <x v="0"/>
    <x v="0"/>
    <x v="15"/>
    <x v="306"/>
    <n v="2632000"/>
    <n v="2632000"/>
    <n v="2647284.3246589289"/>
    <n v="2647284.3246589289"/>
    <n v="1.7616979156505847E-5"/>
    <n v="48"/>
    <m/>
    <x v="0"/>
  </r>
  <r>
    <x v="4"/>
    <x v="4"/>
    <s v="CUARTA"/>
    <x v="616"/>
    <x v="616"/>
    <x v="81"/>
    <x v="18"/>
    <x v="0"/>
    <x v="0"/>
    <x v="15"/>
    <x v="333"/>
    <n v="1645000"/>
    <n v="1645000"/>
    <n v="1654552.7029118307"/>
    <n v="1654552.7029118307"/>
    <n v="1.1010611972816155E-5"/>
    <n v="48"/>
    <m/>
    <x v="0"/>
  </r>
  <r>
    <x v="4"/>
    <x v="4"/>
    <s v="CUARTA"/>
    <x v="616"/>
    <x v="616"/>
    <x v="81"/>
    <x v="18"/>
    <x v="0"/>
    <x v="0"/>
    <x v="15"/>
    <x v="334"/>
    <n v="470000"/>
    <n v="470000"/>
    <n v="472729.34368909447"/>
    <n v="472729.34368909447"/>
    <n v="3.14588913509033E-6"/>
    <n v="48"/>
    <m/>
    <x v="0"/>
  </r>
  <r>
    <x v="4"/>
    <x v="4"/>
    <s v="CUARTA"/>
    <x v="616"/>
    <x v="616"/>
    <x v="81"/>
    <x v="18"/>
    <x v="0"/>
    <x v="0"/>
    <x v="15"/>
    <x v="335"/>
    <n v="1475800"/>
    <n v="1475800"/>
    <n v="1480614.5965011916"/>
    <n v="1480614.5965011916"/>
    <n v="9.8530997378758752E-6"/>
    <n v="27"/>
    <m/>
    <x v="0"/>
  </r>
  <r>
    <x v="4"/>
    <x v="4"/>
    <s v="CUARTA"/>
    <x v="616"/>
    <x v="616"/>
    <x v="81"/>
    <x v="18"/>
    <x v="0"/>
    <x v="0"/>
    <x v="15"/>
    <x v="332"/>
    <n v="263200"/>
    <n v="263200"/>
    <n v="265431.92720816407"/>
    <n v="265431.92720816407"/>
    <n v="1.7663794876660497E-6"/>
    <n v="70"/>
    <m/>
    <x v="0"/>
  </r>
  <r>
    <x v="4"/>
    <x v="4"/>
    <s v="CUARTA"/>
    <x v="617"/>
    <x v="617"/>
    <x v="82"/>
    <x v="14"/>
    <x v="0"/>
    <x v="0"/>
    <x v="15"/>
    <x v="336"/>
    <n v="21195458"/>
    <n v="21195458"/>
    <n v="21574666.13285571"/>
    <n v="21574666.13285571"/>
    <n v="1.4357371440261161E-4"/>
    <n v="147"/>
    <m/>
    <x v="0"/>
  </r>
  <r>
    <x v="4"/>
    <x v="4"/>
    <s v="CUARTA"/>
    <x v="617"/>
    <x v="617"/>
    <x v="82"/>
    <x v="14"/>
    <x v="0"/>
    <x v="0"/>
    <x v="15"/>
    <x v="337"/>
    <n v="6422694"/>
    <n v="6422694"/>
    <n v="6547073.0293317316"/>
    <n v="6547073.0293317316"/>
    <n v="4.3569044707246866E-5"/>
    <n v="159"/>
    <m/>
    <x v="0"/>
  </r>
  <r>
    <x v="4"/>
    <x v="4"/>
    <s v="CUARTA"/>
    <x v="617"/>
    <x v="617"/>
    <x v="82"/>
    <x v="14"/>
    <x v="0"/>
    <x v="0"/>
    <x v="15"/>
    <x v="338"/>
    <n v="184662"/>
    <n v="184662"/>
    <n v="187241.60040270499"/>
    <n v="187241.60040270499"/>
    <n v="1.2460434796516388E-6"/>
    <n v="115"/>
    <m/>
    <x v="0"/>
  </r>
  <r>
    <x v="5"/>
    <x v="4"/>
    <s v="CUARTA"/>
    <x v="618"/>
    <x v="618"/>
    <x v="83"/>
    <x v="1"/>
    <x v="0"/>
    <x v="0"/>
    <x v="15"/>
    <x v="339"/>
    <n v="2273551.5"/>
    <n v="0"/>
    <n v="0"/>
    <n v="2273551.5"/>
    <n v="1.5129885752601572E-5"/>
    <n v="0"/>
    <m/>
    <x v="4"/>
  </r>
  <r>
    <x v="5"/>
    <x v="4"/>
    <s v="CUARTA"/>
    <x v="618"/>
    <x v="618"/>
    <x v="83"/>
    <x v="1"/>
    <x v="0"/>
    <x v="0"/>
    <x v="15"/>
    <x v="340"/>
    <n v="772324"/>
    <n v="0"/>
    <n v="0"/>
    <n v="772324"/>
    <n v="5.1396125770593966E-6"/>
    <n v="0"/>
    <m/>
    <x v="4"/>
  </r>
  <r>
    <x v="5"/>
    <x v="4"/>
    <s v="CUARTA"/>
    <x v="618"/>
    <x v="618"/>
    <x v="83"/>
    <x v="1"/>
    <x v="0"/>
    <x v="0"/>
    <x v="15"/>
    <x v="341"/>
    <n v="727049.5"/>
    <n v="0"/>
    <n v="0"/>
    <n v="727049.5"/>
    <n v="4.8383227173372132E-6"/>
    <n v="0"/>
    <m/>
    <x v="4"/>
  </r>
  <r>
    <x v="5"/>
    <x v="4"/>
    <s v="CUARTA"/>
    <x v="618"/>
    <x v="618"/>
    <x v="83"/>
    <x v="1"/>
    <x v="0"/>
    <x v="0"/>
    <x v="15"/>
    <x v="342"/>
    <n v="348840"/>
    <n v="0"/>
    <n v="0"/>
    <n v="348840"/>
    <n v="2.3214382194278564E-6"/>
    <n v="0"/>
    <m/>
    <x v="4"/>
  </r>
  <r>
    <x v="4"/>
    <x v="4"/>
    <s v="CUARTA"/>
    <x v="619"/>
    <x v="619"/>
    <x v="84"/>
    <x v="3"/>
    <x v="0"/>
    <x v="0"/>
    <x v="15"/>
    <x v="343"/>
    <n v="1835762"/>
    <n v="1835762"/>
    <n v="1846199.7561292178"/>
    <n v="1846199.7561292178"/>
    <n v="1.2285972579339395E-5"/>
    <n v="47"/>
    <m/>
    <x v="0"/>
  </r>
  <r>
    <x v="4"/>
    <x v="4"/>
    <s v="CUARTA"/>
    <x v="619"/>
    <x v="619"/>
    <x v="84"/>
    <x v="3"/>
    <x v="0"/>
    <x v="0"/>
    <x v="15"/>
    <x v="344"/>
    <n v="1509375"/>
    <n v="1509375"/>
    <n v="1548847.0653292269"/>
    <n v="1548847.0653292269"/>
    <n v="1.0307168826694019E-5"/>
    <n v="214"/>
    <m/>
    <x v="0"/>
  </r>
  <r>
    <x v="4"/>
    <x v="4"/>
    <s v="CUARTA"/>
    <x v="619"/>
    <x v="619"/>
    <x v="84"/>
    <x v="3"/>
    <x v="0"/>
    <x v="0"/>
    <x v="15"/>
    <x v="345"/>
    <n v="1126020"/>
    <n v="1126020"/>
    <n v="1149627.4470794499"/>
    <n v="1149627.4470794499"/>
    <n v="7.6504675316864761E-6"/>
    <n v="172"/>
    <m/>
    <x v="0"/>
  </r>
  <r>
    <x v="4"/>
    <x v="4"/>
    <s v="CUARTA"/>
    <x v="619"/>
    <x v="619"/>
    <x v="84"/>
    <x v="3"/>
    <x v="0"/>
    <x v="0"/>
    <x v="15"/>
    <x v="343"/>
    <n v="237000"/>
    <n v="237000"/>
    <n v="238347.53208892254"/>
    <n v="238347.53208892254"/>
    <n v="1.5861399796397553E-6"/>
    <n v="47"/>
    <m/>
    <x v="0"/>
  </r>
  <r>
    <x v="4"/>
    <x v="4"/>
    <s v="CUARTA"/>
    <x v="619"/>
    <x v="619"/>
    <x v="84"/>
    <x v="3"/>
    <x v="0"/>
    <x v="0"/>
    <x v="15"/>
    <x v="346"/>
    <n v="135000"/>
    <n v="135000"/>
    <n v="136671.35892756082"/>
    <n v="136671.35892756082"/>
    <n v="9.0951185676981505E-7"/>
    <n v="102"/>
    <m/>
    <x v="0"/>
  </r>
  <r>
    <x v="4"/>
    <x v="4"/>
    <s v="CUARTA"/>
    <x v="620"/>
    <x v="620"/>
    <x v="85"/>
    <x v="3"/>
    <x v="0"/>
    <x v="0"/>
    <x v="15"/>
    <x v="347"/>
    <n v="76160"/>
    <n v="76160"/>
    <n v="76325.551151608073"/>
    <n v="76325.551151608073"/>
    <n v="5.0792641773374276E-7"/>
    <n v="18"/>
    <m/>
    <x v="0"/>
  </r>
  <r>
    <x v="4"/>
    <x v="4"/>
    <s v="CUARTA"/>
    <x v="620"/>
    <x v="620"/>
    <x v="85"/>
    <x v="3"/>
    <x v="0"/>
    <x v="0"/>
    <x v="15"/>
    <x v="295"/>
    <n v="303600"/>
    <n v="303600"/>
    <n v="304627.19910801871"/>
    <n v="304627.19910801871"/>
    <n v="2.0272136873254619E-6"/>
    <n v="28"/>
    <m/>
    <x v="0"/>
  </r>
  <r>
    <x v="4"/>
    <x v="4"/>
    <s v="CUARTA"/>
    <x v="620"/>
    <x v="620"/>
    <x v="85"/>
    <x v="3"/>
    <x v="0"/>
    <x v="0"/>
    <x v="15"/>
    <x v="348"/>
    <n v="303600"/>
    <n v="0"/>
    <n v="0"/>
    <n v="303600"/>
    <n v="2.0203779481088672E-6"/>
    <n v="0"/>
    <m/>
    <x v="0"/>
  </r>
  <r>
    <x v="5"/>
    <x v="4"/>
    <s v="CUARTA"/>
    <x v="621"/>
    <x v="621"/>
    <x v="86"/>
    <x v="18"/>
    <x v="0"/>
    <x v="0"/>
    <x v="15"/>
    <x v="349"/>
    <n v="6208512"/>
    <n v="0"/>
    <n v="0"/>
    <n v="6208512"/>
    <n v="4.1316010327303292E-5"/>
    <n v="0"/>
    <m/>
    <x v="4"/>
  </r>
  <r>
    <x v="4"/>
    <x v="4"/>
    <s v="CUARTA"/>
    <x v="621"/>
    <x v="621"/>
    <x v="86"/>
    <x v="18"/>
    <x v="0"/>
    <x v="0"/>
    <x v="15"/>
    <x v="350"/>
    <n v="9011954"/>
    <n v="9011954"/>
    <n v="9356472.5320757162"/>
    <n v="9356472.5320757162"/>
    <n v="6.2264857628103136E-5"/>
    <n v="311"/>
    <m/>
    <x v="0"/>
  </r>
  <r>
    <x v="4"/>
    <x v="4"/>
    <s v="CUARTA"/>
    <x v="621"/>
    <x v="621"/>
    <x v="86"/>
    <x v="18"/>
    <x v="0"/>
    <x v="0"/>
    <x v="15"/>
    <x v="351"/>
    <n v="3578316"/>
    <n v="3578316"/>
    <n v="3669679.4247196419"/>
    <n v="3669679.4247196419"/>
    <n v="2.4420748966839255E-5"/>
    <n v="209"/>
    <m/>
    <x v="0"/>
  </r>
  <r>
    <x v="4"/>
    <x v="4"/>
    <s v="CUARTA"/>
    <x v="621"/>
    <x v="621"/>
    <x v="86"/>
    <x v="18"/>
    <x v="0"/>
    <x v="0"/>
    <x v="15"/>
    <x v="352"/>
    <n v="1585244"/>
    <n v="1585244"/>
    <n v="1625719.2740831899"/>
    <n v="1625719.2740831899"/>
    <n v="1.08187331066312E-5"/>
    <n v="209"/>
    <m/>
    <x v="0"/>
  </r>
  <r>
    <x v="4"/>
    <x v="4"/>
    <s v="CUARTA"/>
    <x v="621"/>
    <x v="621"/>
    <x v="86"/>
    <x v="18"/>
    <x v="0"/>
    <x v="0"/>
    <x v="15"/>
    <x v="353"/>
    <n v="1067400"/>
    <n v="1067400"/>
    <n v="1108205.6988681499"/>
    <n v="1108205.6988681499"/>
    <n v="7.3748167192417189E-6"/>
    <n v="311"/>
    <m/>
    <x v="0"/>
  </r>
  <r>
    <x v="4"/>
    <x v="4"/>
    <s v="CUARTA"/>
    <x v="621"/>
    <x v="621"/>
    <x v="86"/>
    <x v="18"/>
    <x v="0"/>
    <x v="0"/>
    <x v="15"/>
    <x v="354"/>
    <n v="1043343"/>
    <n v="1043343"/>
    <n v="1123826.1416092205"/>
    <n v="1123826.1416092205"/>
    <n v="7.4787666469550142E-6"/>
    <n v="616"/>
    <m/>
    <x v="0"/>
  </r>
  <r>
    <x v="4"/>
    <x v="4"/>
    <s v="CUARTA"/>
    <x v="621"/>
    <x v="621"/>
    <x v="86"/>
    <x v="18"/>
    <x v="0"/>
    <x v="0"/>
    <x v="15"/>
    <x v="355"/>
    <n v="525638"/>
    <n v="525638"/>
    <n v="533431.04970578931"/>
    <n v="533431.04970578931"/>
    <n v="3.5498429830768831E-6"/>
    <n v="122"/>
    <m/>
    <x v="0"/>
  </r>
  <r>
    <x v="5"/>
    <x v="4"/>
    <s v="CUARTA"/>
    <x v="622"/>
    <x v="622"/>
    <x v="87"/>
    <x v="19"/>
    <x v="0"/>
    <x v="0"/>
    <x v="15"/>
    <x v="356"/>
    <n v="1261400"/>
    <n v="1261400"/>
    <n v="1399459.4336886303"/>
    <n v="1399459.4336886303"/>
    <n v="9.3130335279889082E-6"/>
    <n v="861"/>
    <m/>
    <x v="1"/>
  </r>
  <r>
    <x v="5"/>
    <x v="4"/>
    <s v="CUARTA"/>
    <x v="622"/>
    <x v="622"/>
    <x v="87"/>
    <x v="19"/>
    <x v="0"/>
    <x v="0"/>
    <x v="15"/>
    <x v="357"/>
    <n v="1261400"/>
    <n v="1261400"/>
    <n v="1338046.9880896111"/>
    <n v="1338046.9880896111"/>
    <n v="8.9043498954866211E-6"/>
    <n v="489"/>
    <m/>
    <x v="1"/>
  </r>
  <r>
    <x v="5"/>
    <x v="4"/>
    <s v="CUARTA"/>
    <x v="622"/>
    <x v="622"/>
    <x v="87"/>
    <x v="19"/>
    <x v="0"/>
    <x v="0"/>
    <x v="15"/>
    <x v="358"/>
    <n v="712980"/>
    <n v="712980"/>
    <n v="730831.44545655476"/>
    <n v="730831.44545655476"/>
    <n v="4.8634905671441094E-6"/>
    <n v="205"/>
    <m/>
    <x v="1"/>
  </r>
  <r>
    <x v="5"/>
    <x v="4"/>
    <s v="CUARTA"/>
    <x v="622"/>
    <x v="622"/>
    <x v="87"/>
    <x v="19"/>
    <x v="0"/>
    <x v="0"/>
    <x v="15"/>
    <x v="359"/>
    <n v="559200"/>
    <n v="559200"/>
    <n v="564010.03066290938"/>
    <n v="564010.03066290938"/>
    <n v="3.7533380384174837E-6"/>
    <n v="71"/>
    <m/>
    <x v="1"/>
  </r>
  <r>
    <x v="5"/>
    <x v="4"/>
    <s v="CUARTA"/>
    <x v="622"/>
    <x v="622"/>
    <x v="87"/>
    <x v="19"/>
    <x v="0"/>
    <x v="0"/>
    <x v="15"/>
    <x v="360"/>
    <n v="476000"/>
    <n v="476000"/>
    <n v="535862.77350801846"/>
    <n v="535862.77350801846"/>
    <n v="3.5660254637946541E-6"/>
    <n v="982"/>
    <m/>
    <x v="1"/>
  </r>
  <r>
    <x v="4"/>
    <x v="4"/>
    <s v="CUARTA"/>
    <x v="623"/>
    <x v="623"/>
    <x v="88"/>
    <x v="5"/>
    <x v="0"/>
    <x v="0"/>
    <x v="15"/>
    <x v="361"/>
    <n v="5683200"/>
    <n v="5683200"/>
    <n v="5931865.087199538"/>
    <n v="5931865.087199538"/>
    <n v="3.9474998067637775E-5"/>
    <n v="355"/>
    <m/>
    <x v="0"/>
  </r>
  <r>
    <x v="4"/>
    <x v="4"/>
    <s v="CUARTA"/>
    <x v="623"/>
    <x v="623"/>
    <x v="88"/>
    <x v="5"/>
    <x v="0"/>
    <x v="0"/>
    <x v="15"/>
    <x v="362"/>
    <n v="1894399"/>
    <n v="1894399"/>
    <n v="1969431.6934937513"/>
    <n v="1969431.6934937513"/>
    <n v="1.3106048629253876E-5"/>
    <n v="322"/>
    <m/>
    <x v="0"/>
  </r>
  <r>
    <x v="4"/>
    <x v="4"/>
    <s v="CUARTA"/>
    <x v="624"/>
    <x v="624"/>
    <x v="89"/>
    <x v="18"/>
    <x v="0"/>
    <x v="0"/>
    <x v="15"/>
    <x v="363"/>
    <n v="601902"/>
    <n v="601902"/>
    <n v="610531.06266799616"/>
    <n v="610531.06266799616"/>
    <n v="4.0629232399535319E-6"/>
    <n v="118"/>
    <m/>
    <x v="0"/>
  </r>
  <r>
    <x v="4"/>
    <x v="4"/>
    <s v="CUARTA"/>
    <x v="624"/>
    <x v="624"/>
    <x v="89"/>
    <x v="18"/>
    <x v="0"/>
    <x v="0"/>
    <x v="15"/>
    <x v="364"/>
    <n v="361141"/>
    <n v="361141"/>
    <n v="366053.3931368303"/>
    <n v="366053.3931368303"/>
    <n v="2.4359888120028911E-6"/>
    <n v="112"/>
    <m/>
    <x v="0"/>
  </r>
  <r>
    <x v="4"/>
    <x v="4"/>
    <s v="CUARTA"/>
    <x v="624"/>
    <x v="624"/>
    <x v="89"/>
    <x v="18"/>
    <x v="0"/>
    <x v="0"/>
    <x v="15"/>
    <x v="298"/>
    <n v="361141"/>
    <n v="361141"/>
    <n v="366804.84284461918"/>
    <n v="366804.84284461918"/>
    <n v="2.4409895116693256E-6"/>
    <n v="129"/>
    <m/>
    <x v="0"/>
  </r>
  <r>
    <x v="4"/>
    <x v="4"/>
    <s v="CUARTA"/>
    <x v="624"/>
    <x v="624"/>
    <x v="89"/>
    <x v="18"/>
    <x v="0"/>
    <x v="0"/>
    <x v="15"/>
    <x v="365"/>
    <n v="104482"/>
    <n v="104482"/>
    <n v="105686.25134744699"/>
    <n v="105686.25134744699"/>
    <n v="7.0331413583884365E-7"/>
    <n v="95"/>
    <m/>
    <x v="0"/>
  </r>
  <r>
    <x v="4"/>
    <x v="4"/>
    <s v="CUARTA"/>
    <x v="624"/>
    <x v="624"/>
    <x v="89"/>
    <x v="18"/>
    <x v="0"/>
    <x v="0"/>
    <x v="15"/>
    <x v="366"/>
    <n v="101959"/>
    <n v="101959"/>
    <n v="102712.03548184368"/>
    <n v="102712.03548184368"/>
    <n v="6.8352151348120059E-7"/>
    <n v="61"/>
    <m/>
    <x v="0"/>
  </r>
  <r>
    <x v="4"/>
    <x v="4"/>
    <s v="CUARTA"/>
    <x v="624"/>
    <x v="624"/>
    <x v="89"/>
    <x v="18"/>
    <x v="0"/>
    <x v="0"/>
    <x v="15"/>
    <x v="367"/>
    <n v="96295"/>
    <n v="96295"/>
    <n v="97240.525919003645"/>
    <n v="97240.525919003645"/>
    <n v="6.4711006004368804E-7"/>
    <n v="81"/>
    <m/>
    <x v="0"/>
  </r>
  <r>
    <x v="4"/>
    <x v="4"/>
    <s v="CUARTA"/>
    <x v="624"/>
    <x v="624"/>
    <x v="89"/>
    <x v="18"/>
    <x v="0"/>
    <x v="0"/>
    <x v="15"/>
    <x v="368"/>
    <n v="62832"/>
    <n v="62832"/>
    <n v="63986.995859358147"/>
    <n v="63986.995859358147"/>
    <n v="4.2581658563893478E-7"/>
    <n v="151"/>
    <m/>
    <x v="0"/>
  </r>
  <r>
    <x v="4"/>
    <x v="4"/>
    <s v="CUARTA"/>
    <x v="624"/>
    <x v="624"/>
    <x v="89"/>
    <x v="18"/>
    <x v="0"/>
    <x v="0"/>
    <x v="15"/>
    <x v="369"/>
    <n v="62832"/>
    <n v="62832"/>
    <n v="63986.995859358147"/>
    <n v="63986.995859358147"/>
    <n v="4.2581658563893478E-7"/>
    <n v="151"/>
    <m/>
    <x v="0"/>
  </r>
  <r>
    <x v="4"/>
    <x v="4"/>
    <s v="CUARTA"/>
    <x v="624"/>
    <x v="624"/>
    <x v="89"/>
    <x v="18"/>
    <x v="0"/>
    <x v="0"/>
    <x v="15"/>
    <x v="281"/>
    <n v="455389"/>
    <n v="455389"/>
    <n v="463033.38754791988"/>
    <n v="463033.38754791988"/>
    <n v="3.0813651035571944E-6"/>
    <n v="138"/>
    <m/>
    <x v="0"/>
  </r>
  <r>
    <x v="4"/>
    <x v="4"/>
    <s v="CUARTA"/>
    <x v="624"/>
    <x v="624"/>
    <x v="89"/>
    <x v="18"/>
    <x v="0"/>
    <x v="0"/>
    <x v="15"/>
    <x v="370"/>
    <n v="410988"/>
    <n v="410988"/>
    <n v="415674.86893448414"/>
    <n v="415674.86893448414"/>
    <n v="2.7662066494673104E-6"/>
    <n v="94"/>
    <m/>
    <x v="0"/>
  </r>
  <r>
    <x v="4"/>
    <x v="4"/>
    <s v="CUARTA"/>
    <x v="624"/>
    <x v="624"/>
    <x v="89"/>
    <x v="18"/>
    <x v="0"/>
    <x v="0"/>
    <x v="15"/>
    <x v="371"/>
    <n v="310104"/>
    <n v="310104"/>
    <n v="313489.09388498869"/>
    <n v="313489.09388498869"/>
    <n v="2.0861872604013881E-6"/>
    <n v="90"/>
    <m/>
    <x v="0"/>
  </r>
  <r>
    <x v="4"/>
    <x v="4"/>
    <s v="CUARTA"/>
    <x v="624"/>
    <x v="624"/>
    <x v="89"/>
    <x v="18"/>
    <x v="0"/>
    <x v="0"/>
    <x v="15"/>
    <x v="372"/>
    <n v="421378"/>
    <n v="421378"/>
    <n v="422293.96130727819"/>
    <n v="422293.96130727819"/>
    <n v="2.8102549639155603E-6"/>
    <n v="18"/>
    <m/>
    <x v="0"/>
  </r>
  <r>
    <x v="4"/>
    <x v="4"/>
    <s v="CUARTA"/>
    <x v="624"/>
    <x v="624"/>
    <x v="89"/>
    <x v="18"/>
    <x v="0"/>
    <x v="0"/>
    <x v="15"/>
    <x v="373"/>
    <n v="70805"/>
    <n v="70805"/>
    <n v="70958.910836260635"/>
    <n v="70958.910836260635"/>
    <n v="4.7221284148683902E-7"/>
    <n v="18"/>
    <m/>
    <x v="0"/>
  </r>
  <r>
    <x v="4"/>
    <x v="4"/>
    <s v="CUARTA"/>
    <x v="625"/>
    <x v="625"/>
    <x v="90"/>
    <x v="1"/>
    <x v="0"/>
    <x v="0"/>
    <x v="15"/>
    <x v="374"/>
    <n v="1041105"/>
    <n v="1041105"/>
    <n v="1069620.735472769"/>
    <n v="1069620.735472769"/>
    <n v="7.1180439617561607E-6"/>
    <n v="224"/>
    <m/>
    <x v="0"/>
  </r>
  <r>
    <x v="4"/>
    <x v="4"/>
    <s v="CUARTA"/>
    <x v="626"/>
    <x v="626"/>
    <x v="91"/>
    <x v="3"/>
    <x v="0"/>
    <x v="0"/>
    <x v="15"/>
    <x v="375"/>
    <n v="226000"/>
    <n v="226000"/>
    <n v="226682.5974420993"/>
    <n v="226682.5974420993"/>
    <n v="1.5085129153229806E-6"/>
    <n v="25"/>
    <m/>
    <x v="0"/>
  </r>
  <r>
    <x v="4"/>
    <x v="4"/>
    <s v="CUARTA"/>
    <x v="627"/>
    <x v="627"/>
    <x v="92"/>
    <x v="1"/>
    <x v="0"/>
    <x v="0"/>
    <x v="15"/>
    <x v="376"/>
    <n v="3756"/>
    <n v="3756"/>
    <n v="3843.0816963952911"/>
    <n v="3843.0816963952911"/>
    <n v="2.5574695362904686E-8"/>
    <n v="190"/>
    <m/>
    <x v="0"/>
  </r>
  <r>
    <x v="4"/>
    <x v="4"/>
    <s v="CUARTA"/>
    <x v="628"/>
    <x v="628"/>
    <x v="93"/>
    <x v="3"/>
    <x v="0"/>
    <x v="0"/>
    <x v="15"/>
    <x v="377"/>
    <n v="3594450"/>
    <n v="3594450"/>
    <n v="3611836.0860965224"/>
    <n v="3611836.0860965224"/>
    <n v="2.4035816800175408E-5"/>
    <n v="40"/>
    <m/>
    <x v="0"/>
  </r>
  <r>
    <x v="4"/>
    <x v="4"/>
    <s v="CUARTA"/>
    <x v="628"/>
    <x v="628"/>
    <x v="93"/>
    <x v="3"/>
    <x v="0"/>
    <x v="0"/>
    <x v="15"/>
    <x v="378"/>
    <n v="3594450"/>
    <n v="3594450"/>
    <n v="3631057.9264014247"/>
    <n v="3631057.9264014247"/>
    <n v="2.4163733079075588E-5"/>
    <n v="84"/>
    <m/>
    <x v="0"/>
  </r>
  <r>
    <x v="4"/>
    <x v="4"/>
    <s v="CUARTA"/>
    <x v="628"/>
    <x v="628"/>
    <x v="93"/>
    <x v="3"/>
    <x v="0"/>
    <x v="0"/>
    <x v="15"/>
    <x v="379"/>
    <n v="869625"/>
    <n v="869625"/>
    <n v="877422.66850657435"/>
    <n v="877422.66850657435"/>
    <n v="5.8390165040234502E-6"/>
    <n v="74"/>
    <m/>
    <x v="0"/>
  </r>
  <r>
    <x v="4"/>
    <x v="4"/>
    <s v="CUARTA"/>
    <x v="628"/>
    <x v="628"/>
    <x v="93"/>
    <x v="3"/>
    <x v="0"/>
    <x v="0"/>
    <x v="15"/>
    <x v="380"/>
    <n v="3600650"/>
    <n v="0"/>
    <n v="0"/>
    <n v="3600650"/>
    <n v="2.396137634670024E-5"/>
    <n v="0"/>
    <m/>
    <x v="0"/>
  </r>
  <r>
    <x v="4"/>
    <x v="4"/>
    <s v="CUARTA"/>
    <x v="629"/>
    <x v="629"/>
    <x v="94"/>
    <x v="1"/>
    <x v="0"/>
    <x v="0"/>
    <x v="15"/>
    <x v="381"/>
    <n v="5795612"/>
    <n v="5795612"/>
    <n v="5931412.3279319685"/>
    <n v="5931412.3279319685"/>
    <n v="3.9471985074093641E-5"/>
    <n v="192"/>
    <m/>
    <x v="0"/>
  </r>
  <r>
    <x v="4"/>
    <x v="4"/>
    <s v="CUARTA"/>
    <x v="629"/>
    <x v="629"/>
    <x v="94"/>
    <x v="1"/>
    <x v="0"/>
    <x v="0"/>
    <x v="15"/>
    <x v="382"/>
    <n v="4416552"/>
    <n v="4416552"/>
    <n v="4502080.9775214447"/>
    <n v="4502080.9775214447"/>
    <n v="2.9960161816814029E-5"/>
    <n v="159"/>
    <m/>
    <x v="0"/>
  </r>
  <r>
    <x v="4"/>
    <x v="4"/>
    <s v="CUARTA"/>
    <x v="630"/>
    <x v="630"/>
    <x v="95"/>
    <x v="3"/>
    <x v="0"/>
    <x v="0"/>
    <x v="15"/>
    <x v="383"/>
    <n v="5366384"/>
    <n v="0"/>
    <n v="0"/>
    <n v="5366384"/>
    <n v="3.5711870535850644E-5"/>
    <n v="0"/>
    <m/>
    <x v="0"/>
  </r>
  <r>
    <x v="4"/>
    <x v="4"/>
    <s v="CUARTA"/>
    <x v="630"/>
    <x v="630"/>
    <x v="95"/>
    <x v="3"/>
    <x v="0"/>
    <x v="0"/>
    <x v="15"/>
    <x v="384"/>
    <n v="5450200"/>
    <n v="0"/>
    <n v="0"/>
    <n v="5450200"/>
    <n v="3.6269643915622355E-5"/>
    <n v="0"/>
    <m/>
    <x v="0"/>
  </r>
  <r>
    <x v="4"/>
    <x v="4"/>
    <s v="CUARTA"/>
    <x v="630"/>
    <x v="630"/>
    <x v="95"/>
    <x v="3"/>
    <x v="0"/>
    <x v="0"/>
    <x v="15"/>
    <x v="385"/>
    <n v="5366384"/>
    <n v="0"/>
    <n v="0"/>
    <n v="5366384"/>
    <n v="3.5711870535850644E-5"/>
    <n v="0"/>
    <m/>
    <x v="0"/>
  </r>
  <r>
    <x v="4"/>
    <x v="4"/>
    <s v="CUARTA"/>
    <x v="630"/>
    <x v="630"/>
    <x v="95"/>
    <x v="3"/>
    <x v="0"/>
    <x v="0"/>
    <x v="15"/>
    <x v="386"/>
    <n v="1253070"/>
    <n v="0"/>
    <n v="0"/>
    <n v="1253070"/>
    <n v="8.3388504461026942E-6"/>
    <n v="0"/>
    <m/>
    <x v="0"/>
  </r>
  <r>
    <x v="4"/>
    <x v="4"/>
    <s v="CUARTA"/>
    <x v="630"/>
    <x v="630"/>
    <x v="95"/>
    <x v="3"/>
    <x v="0"/>
    <x v="0"/>
    <x v="15"/>
    <x v="387"/>
    <n v="1120739"/>
    <n v="0"/>
    <n v="0"/>
    <n v="1120739"/>
    <n v="7.4582225335493537E-6"/>
    <n v="0"/>
    <m/>
    <x v="0"/>
  </r>
  <r>
    <x v="4"/>
    <x v="4"/>
    <s v="CUARTA"/>
    <x v="631"/>
    <x v="631"/>
    <x v="96"/>
    <x v="1"/>
    <x v="0"/>
    <x v="0"/>
    <x v="15"/>
    <x v="388"/>
    <n v="2395919"/>
    <n v="2395919"/>
    <n v="2416236.3130876035"/>
    <n v="2416236.3130876035"/>
    <n v="1.6079415561205753E-5"/>
    <n v="70"/>
    <m/>
    <x v="0"/>
  </r>
  <r>
    <x v="4"/>
    <x v="4"/>
    <s v="CUARTA"/>
    <x v="631"/>
    <x v="631"/>
    <x v="96"/>
    <x v="1"/>
    <x v="0"/>
    <x v="0"/>
    <x v="15"/>
    <x v="389"/>
    <n v="1785000"/>
    <n v="1785000"/>
    <n v="1793850.2936587345"/>
    <n v="1793850.2936587345"/>
    <n v="1.1937600709870629E-5"/>
    <n v="41"/>
    <m/>
    <x v="0"/>
  </r>
  <r>
    <x v="5"/>
    <x v="4"/>
    <s v="QUINTA"/>
    <x v="632"/>
    <x v="632"/>
    <x v="97"/>
    <x v="7"/>
    <x v="0"/>
    <x v="0"/>
    <x v="15"/>
    <x v="390"/>
    <n v="212873"/>
    <n v="0"/>
    <n v="0"/>
    <n v="212873"/>
    <n v="1.4166136855987446E-6"/>
    <n v="0"/>
    <m/>
    <x v="1"/>
  </r>
  <r>
    <x v="4"/>
    <x v="4"/>
    <s v="QUINTA"/>
    <x v="632"/>
    <x v="632"/>
    <x v="98"/>
    <x v="1"/>
    <x v="0"/>
    <x v="0"/>
    <x v="15"/>
    <x v="391"/>
    <n v="16746"/>
    <n v="16746"/>
    <n v="17078.534429567746"/>
    <n v="17078.534429567746"/>
    <n v="1.1365314343714336E-7"/>
    <n v="163"/>
    <m/>
    <x v="0"/>
  </r>
  <r>
    <x v="4"/>
    <x v="4"/>
    <s v="QUINTA"/>
    <x v="632"/>
    <x v="632"/>
    <x v="98"/>
    <x v="1"/>
    <x v="0"/>
    <x v="0"/>
    <x v="15"/>
    <x v="392"/>
    <n v="5390"/>
    <n v="5390"/>
    <n v="5470.5714162183676"/>
    <n v="5470.5714162183676"/>
    <n v="3.6405210319111611E-8"/>
    <n v="123"/>
    <m/>
    <x v="0"/>
  </r>
  <r>
    <x v="4"/>
    <x v="4"/>
    <s v="QUINTA"/>
    <x v="632"/>
    <x v="632"/>
    <x v="98"/>
    <x v="1"/>
    <x v="0"/>
    <x v="0"/>
    <x v="15"/>
    <x v="393"/>
    <n v="319275"/>
    <n v="319275"/>
    <n v="320239.31990409846"/>
    <n v="320239.31990409846"/>
    <n v="2.1311082346891357E-6"/>
    <n v="25"/>
    <m/>
    <x v="0"/>
  </r>
  <r>
    <x v="4"/>
    <x v="4"/>
    <s v="QUINTA"/>
    <x v="632"/>
    <x v="632"/>
    <x v="98"/>
    <x v="1"/>
    <x v="0"/>
    <x v="0"/>
    <x v="15"/>
    <x v="394"/>
    <n v="903417"/>
    <n v="903417"/>
    <n v="906145.62890862394"/>
    <n v="906145.62890862394"/>
    <n v="6.0301602319572613E-6"/>
    <n v="25"/>
    <m/>
    <x v="0"/>
  </r>
  <r>
    <x v="4"/>
    <x v="4"/>
    <s v="QUINTA"/>
    <x v="632"/>
    <x v="632"/>
    <x v="98"/>
    <x v="1"/>
    <x v="0"/>
    <x v="0"/>
    <x v="15"/>
    <x v="395"/>
    <n v="428450"/>
    <n v="0"/>
    <n v="0"/>
    <n v="428450"/>
    <n v="2.8512217782188542E-6"/>
    <n v="0"/>
    <m/>
    <x v="0"/>
  </r>
  <r>
    <x v="4"/>
    <x v="4"/>
    <s v="QUINTA"/>
    <x v="632"/>
    <x v="632"/>
    <x v="98"/>
    <x v="1"/>
    <x v="0"/>
    <x v="0"/>
    <x v="15"/>
    <x v="396"/>
    <n v="615456"/>
    <n v="615456"/>
    <n v="617314.88801471086"/>
    <n v="617314.88801471086"/>
    <n v="4.1080678089071695E-6"/>
    <n v="25"/>
    <m/>
    <x v="0"/>
  </r>
  <r>
    <x v="4"/>
    <x v="4"/>
    <s v="QUINTA"/>
    <x v="632"/>
    <x v="632"/>
    <x v="98"/>
    <x v="1"/>
    <x v="0"/>
    <x v="0"/>
    <x v="15"/>
    <x v="397"/>
    <n v="486654"/>
    <n v="0"/>
    <n v="0"/>
    <n v="486654"/>
    <n v="3.2385540512482629E-6"/>
    <n v="0"/>
    <m/>
    <x v="0"/>
  </r>
  <r>
    <x v="4"/>
    <x v="4"/>
    <s v="QUINTA"/>
    <x v="632"/>
    <x v="632"/>
    <x v="98"/>
    <x v="1"/>
    <x v="0"/>
    <x v="0"/>
    <x v="15"/>
    <x v="398"/>
    <n v="185640"/>
    <n v="185640"/>
    <n v="186200.69641217394"/>
    <n v="186200.69641217394"/>
    <n v="1.2391165380555668E-6"/>
    <n v="25"/>
    <m/>
    <x v="0"/>
  </r>
  <r>
    <x v="4"/>
    <x v="4"/>
    <s v="QUINTA"/>
    <x v="632"/>
    <x v="632"/>
    <x v="98"/>
    <x v="1"/>
    <x v="0"/>
    <x v="0"/>
    <x v="15"/>
    <x v="399"/>
    <n v="46084"/>
    <n v="0"/>
    <n v="0"/>
    <n v="46084"/>
    <n v="3.0667686877684135E-7"/>
    <n v="0"/>
    <m/>
    <x v="0"/>
  </r>
  <r>
    <x v="4"/>
    <x v="4"/>
    <s v="QUINTA"/>
    <x v="632"/>
    <x v="632"/>
    <x v="98"/>
    <x v="1"/>
    <x v="0"/>
    <x v="0"/>
    <x v="15"/>
    <x v="400"/>
    <n v="828240"/>
    <n v="828240"/>
    <n v="840519.39282990003"/>
    <n v="840519.39282990003"/>
    <n v="5.5934349348859825E-6"/>
    <n v="122"/>
    <m/>
    <x v="0"/>
  </r>
  <r>
    <x v="4"/>
    <x v="4"/>
    <s v="QUINTA"/>
    <x v="632"/>
    <x v="632"/>
    <x v="98"/>
    <x v="1"/>
    <x v="0"/>
    <x v="0"/>
    <x v="15"/>
    <x v="401"/>
    <n v="62319"/>
    <n v="62319"/>
    <n v="63242.934465573431"/>
    <n v="63242.934465573431"/>
    <n v="4.2086505325408038E-7"/>
    <n v="122"/>
    <m/>
    <x v="0"/>
  </r>
  <r>
    <x v="4"/>
    <x v="4"/>
    <s v="QUINTA"/>
    <x v="632"/>
    <x v="632"/>
    <x v="98"/>
    <x v="1"/>
    <x v="0"/>
    <x v="0"/>
    <x v="15"/>
    <x v="402"/>
    <n v="4340"/>
    <n v="4340"/>
    <n v="4419.7791257578037"/>
    <n v="4419.7791257578037"/>
    <n v="2.9412464694311446E-8"/>
    <n v="151"/>
    <m/>
    <x v="0"/>
  </r>
  <r>
    <x v="4"/>
    <x v="4"/>
    <s v="CUARTA"/>
    <x v="633"/>
    <x v="633"/>
    <x v="99"/>
    <x v="3"/>
    <x v="0"/>
    <x v="0"/>
    <x v="15"/>
    <x v="403"/>
    <n v="283598"/>
    <n v="283598"/>
    <n v="285451.41803838627"/>
    <n v="285451.41803838627"/>
    <n v="1.8996039204913088E-6"/>
    <n v="54"/>
    <m/>
    <x v="0"/>
  </r>
  <r>
    <x v="4"/>
    <x v="4"/>
    <s v="CUARTA"/>
    <x v="633"/>
    <x v="633"/>
    <x v="99"/>
    <x v="3"/>
    <x v="0"/>
    <x v="0"/>
    <x v="15"/>
    <x v="404"/>
    <n v="465964"/>
    <n v="465964"/>
    <n v="466357.63613137242"/>
    <n v="466357.63613137242"/>
    <n v="3.1034871013570618E-6"/>
    <n v="7"/>
    <m/>
    <x v="0"/>
  </r>
  <r>
    <x v="4"/>
    <x v="4"/>
    <s v="CUARTA"/>
    <x v="633"/>
    <x v="633"/>
    <x v="99"/>
    <x v="3"/>
    <x v="0"/>
    <x v="0"/>
    <x v="15"/>
    <x v="405"/>
    <n v="52560"/>
    <n v="52560"/>
    <n v="52871.599526261176"/>
    <n v="52871.599526261176"/>
    <n v="3.5184655390020195E-7"/>
    <n v="49"/>
    <m/>
    <x v="0"/>
  </r>
  <r>
    <x v="4"/>
    <x v="4"/>
    <s v="CUARTA"/>
    <x v="633"/>
    <x v="633"/>
    <x v="99"/>
    <x v="3"/>
    <x v="0"/>
    <x v="0"/>
    <x v="15"/>
    <x v="406"/>
    <n v="594576"/>
    <n v="594576"/>
    <n v="603391.11671886244"/>
    <n v="603391.11671886244"/>
    <n v="4.015408782291085E-6"/>
    <n v="122"/>
    <m/>
    <x v="0"/>
  </r>
  <r>
    <x v="4"/>
    <x v="4"/>
    <s v="CUARTA"/>
    <x v="634"/>
    <x v="634"/>
    <x v="100"/>
    <x v="3"/>
    <x v="0"/>
    <x v="0"/>
    <x v="15"/>
    <x v="407"/>
    <n v="277200"/>
    <n v="0"/>
    <n v="0"/>
    <n v="277200"/>
    <n v="1.8446929091428787E-6"/>
    <n v="0"/>
    <m/>
    <x v="0"/>
  </r>
  <r>
    <x v="4"/>
    <x v="4"/>
    <s v="CUARTA"/>
    <x v="635"/>
    <x v="635"/>
    <x v="101"/>
    <x v="1"/>
    <x v="0"/>
    <x v="0"/>
    <x v="15"/>
    <x v="408"/>
    <n v="5341200"/>
    <n v="5341200"/>
    <n v="5550073.679014938"/>
    <n v="5550073.679014938"/>
    <n v="3.6934276915221448E-5"/>
    <n v="318"/>
    <m/>
    <x v="0"/>
  </r>
  <r>
    <x v="4"/>
    <x v="4"/>
    <s v="CUARTA"/>
    <x v="635"/>
    <x v="635"/>
    <x v="101"/>
    <x v="1"/>
    <x v="0"/>
    <x v="0"/>
    <x v="15"/>
    <x v="409"/>
    <n v="569250"/>
    <n v="569250"/>
    <n v="574423.58476706571"/>
    <n v="574423.58476706571"/>
    <n v="3.8226374951812386E-6"/>
    <n v="75"/>
    <m/>
    <x v="0"/>
  </r>
  <r>
    <x v="4"/>
    <x v="4"/>
    <s v="CUARTA"/>
    <x v="636"/>
    <x v="636"/>
    <x v="102"/>
    <x v="3"/>
    <x v="0"/>
    <x v="0"/>
    <x v="15"/>
    <x v="410"/>
    <n v="455483"/>
    <n v="455483"/>
    <n v="530125.07910270162"/>
    <n v="530125.07910270162"/>
    <n v="3.527842620416888E-6"/>
    <n v="1258"/>
    <m/>
    <x v="0"/>
  </r>
  <r>
    <x v="5"/>
    <x v="4"/>
    <s v="CUARTA"/>
    <x v="637"/>
    <x v="637"/>
    <x v="103"/>
    <x v="20"/>
    <x v="0"/>
    <x v="0"/>
    <x v="15"/>
    <x v="411"/>
    <n v="1762699.2"/>
    <n v="0"/>
    <n v="0"/>
    <n v="1762699.2"/>
    <n v="1.1730298395352904E-5"/>
    <n v="0"/>
    <m/>
    <x v="6"/>
  </r>
  <r>
    <x v="4"/>
    <x v="4"/>
    <s v="CUARTA"/>
    <x v="638"/>
    <x v="638"/>
    <x v="104"/>
    <x v="1"/>
    <x v="0"/>
    <x v="0"/>
    <x v="15"/>
    <x v="412"/>
    <n v="416500"/>
    <n v="416500"/>
    <n v="416851.85003287083"/>
    <n v="416851.85003287083"/>
    <n v="2.774039148335958E-6"/>
    <n v="7"/>
    <m/>
    <x v="0"/>
  </r>
  <r>
    <x v="5"/>
    <x v="4"/>
    <s v="CUARTA"/>
    <x v="639"/>
    <x v="639"/>
    <x v="105"/>
    <x v="7"/>
    <x v="0"/>
    <x v="0"/>
    <x v="15"/>
    <x v="321"/>
    <n v="951912"/>
    <n v="0"/>
    <n v="0"/>
    <n v="951912"/>
    <n v="6.3347233640981814E-6"/>
    <n v="0"/>
    <m/>
    <x v="1"/>
  </r>
  <r>
    <x v="4"/>
    <x v="4"/>
    <s v="CUARTA"/>
    <x v="640"/>
    <x v="640"/>
    <x v="106"/>
    <x v="3"/>
    <x v="0"/>
    <x v="0"/>
    <x v="15"/>
    <x v="413"/>
    <n v="40577"/>
    <n v="0"/>
    <n v="0"/>
    <n v="40577"/>
    <n v="2.7002923583798914E-7"/>
    <n v="0"/>
    <m/>
    <x v="0"/>
  </r>
  <r>
    <x v="4"/>
    <x v="4"/>
    <s v="CUARTA"/>
    <x v="641"/>
    <x v="641"/>
    <x v="107"/>
    <x v="1"/>
    <x v="0"/>
    <x v="0"/>
    <x v="15"/>
    <x v="414"/>
    <n v="11793320"/>
    <n v="11793320"/>
    <n v="12244167.540355751"/>
    <n v="12244167.540355751"/>
    <n v="8.1481706493692841E-5"/>
    <n v="311"/>
    <m/>
    <x v="0"/>
  </r>
  <r>
    <x v="5"/>
    <x v="4"/>
    <s v="CUARTA"/>
    <x v="642"/>
    <x v="642"/>
    <x v="108"/>
    <x v="7"/>
    <x v="0"/>
    <x v="0"/>
    <x v="15"/>
    <x v="320"/>
    <n v="3868592"/>
    <n v="3868592"/>
    <n v="3916959.3382685157"/>
    <n v="3916959.3382685157"/>
    <n v="2.6066331589844565E-5"/>
    <n v="103"/>
    <m/>
    <x v="1"/>
  </r>
  <r>
    <x v="4"/>
    <x v="4"/>
    <s v="CUARTA"/>
    <x v="643"/>
    <x v="643"/>
    <x v="109"/>
    <x v="3"/>
    <x v="0"/>
    <x v="0"/>
    <x v="15"/>
    <x v="415"/>
    <n v="203889"/>
    <n v="203889"/>
    <n v="204899.91177803121"/>
    <n v="204899.91177803121"/>
    <n v="1.3635548857898109E-6"/>
    <n v="41"/>
    <m/>
    <x v="0"/>
  </r>
  <r>
    <x v="4"/>
    <x v="4"/>
    <s v="CUARTA"/>
    <x v="643"/>
    <x v="643"/>
    <x v="109"/>
    <x v="3"/>
    <x v="0"/>
    <x v="0"/>
    <x v="15"/>
    <x v="416"/>
    <n v="203889"/>
    <n v="203889"/>
    <n v="204135.10302046294"/>
    <n v="204135.10302046294"/>
    <n v="1.3584652851695491E-6"/>
    <n v="10"/>
    <m/>
    <x v="0"/>
  </r>
  <r>
    <x v="4"/>
    <x v="4"/>
    <s v="CUARTA"/>
    <x v="643"/>
    <x v="643"/>
    <x v="109"/>
    <x v="3"/>
    <x v="0"/>
    <x v="0"/>
    <x v="15"/>
    <x v="417"/>
    <n v="203889"/>
    <n v="203889"/>
    <n v="205543.57328297148"/>
    <n v="205543.57328297148"/>
    <n v="1.3678382833873995E-6"/>
    <n v="67"/>
    <m/>
    <x v="0"/>
  </r>
  <r>
    <x v="4"/>
    <x v="4"/>
    <s v="CUARTA"/>
    <x v="643"/>
    <x v="643"/>
    <x v="109"/>
    <x v="3"/>
    <x v="0"/>
    <x v="0"/>
    <x v="15"/>
    <x v="418"/>
    <n v="169907"/>
    <n v="169907"/>
    <n v="171720.26926847783"/>
    <n v="171720.26926847783"/>
    <n v="1.1427531135485817E-6"/>
    <n v="88"/>
    <m/>
    <x v="0"/>
  </r>
  <r>
    <x v="4"/>
    <x v="4"/>
    <s v="CUARTA"/>
    <x v="644"/>
    <x v="644"/>
    <x v="110"/>
    <x v="3"/>
    <x v="0"/>
    <x v="0"/>
    <x v="15"/>
    <x v="419"/>
    <n v="88381"/>
    <n v="88381"/>
    <n v="103025.83769247353"/>
    <n v="103025.83769247353"/>
    <n v="6.8560978445097778E-7"/>
    <n v="1271"/>
    <m/>
    <x v="0"/>
  </r>
  <r>
    <x v="4"/>
    <x v="4"/>
    <s v="CUARTA"/>
    <x v="645"/>
    <x v="645"/>
    <x v="111"/>
    <x v="3"/>
    <x v="0"/>
    <x v="0"/>
    <x v="15"/>
    <x v="420"/>
    <n v="3448828"/>
    <n v="3448828"/>
    <n v="3633760.1140505332"/>
    <n v="3633760.1140505332"/>
    <n v="2.4181715425379641E-5"/>
    <n v="433"/>
    <m/>
    <x v="0"/>
  </r>
  <r>
    <x v="4"/>
    <x v="4"/>
    <s v="CUARTA"/>
    <x v="646"/>
    <x v="646"/>
    <x v="112"/>
    <x v="3"/>
    <x v="0"/>
    <x v="0"/>
    <x v="15"/>
    <x v="421"/>
    <n v="19590287"/>
    <n v="19590287"/>
    <n v="19696920.52994417"/>
    <n v="19696920.52994417"/>
    <n v="1.3107781253080377E-4"/>
    <n v="45"/>
    <m/>
    <x v="0"/>
  </r>
  <r>
    <x v="4"/>
    <x v="4"/>
    <s v="CUARTA"/>
    <x v="646"/>
    <x v="646"/>
    <x v="112"/>
    <x v="3"/>
    <x v="0"/>
    <x v="0"/>
    <x v="15"/>
    <x v="422"/>
    <n v="10626221"/>
    <n v="10626221"/>
    <n v="10712453.515562637"/>
    <n v="10712453.515562637"/>
    <n v="7.1288553534203106E-5"/>
    <n v="67"/>
    <m/>
    <x v="0"/>
  </r>
  <r>
    <x v="4"/>
    <x v="4"/>
    <s v="CUARTA"/>
    <x v="647"/>
    <x v="647"/>
    <x v="113"/>
    <x v="1"/>
    <x v="0"/>
    <x v="0"/>
    <x v="15"/>
    <x v="423"/>
    <n v="2322702"/>
    <n v="2322702"/>
    <n v="2365113.2502137511"/>
    <n v="2365113.2502137511"/>
    <n v="1.5739205057681003E-5"/>
    <n v="150"/>
    <m/>
    <x v="0"/>
  </r>
  <r>
    <x v="4"/>
    <x v="4"/>
    <s v="CUARTA"/>
    <x v="648"/>
    <x v="648"/>
    <x v="114"/>
    <x v="1"/>
    <x v="0"/>
    <x v="0"/>
    <x v="15"/>
    <x v="424"/>
    <n v="147794619"/>
    <n v="147794619"/>
    <n v="150656743.71770772"/>
    <n v="150656743.71770772"/>
    <n v="1.0025809049444855E-3"/>
    <n v="159"/>
    <m/>
    <x v="0"/>
  </r>
  <r>
    <x v="4"/>
    <x v="4"/>
    <s v="CUARTA"/>
    <x v="648"/>
    <x v="648"/>
    <x v="114"/>
    <x v="1"/>
    <x v="0"/>
    <x v="0"/>
    <x v="15"/>
    <x v="425"/>
    <n v="147794619"/>
    <n v="147794619"/>
    <n v="150656743.71770772"/>
    <n v="150656743.71770772"/>
    <n v="1.0025809049444855E-3"/>
    <n v="159"/>
    <m/>
    <x v="0"/>
  </r>
  <r>
    <x v="4"/>
    <x v="4"/>
    <s v="QUINTA"/>
    <x v="648"/>
    <x v="648"/>
    <x v="114"/>
    <x v="1"/>
    <x v="0"/>
    <x v="0"/>
    <x v="21"/>
    <x v="426"/>
    <n v="3887712"/>
    <n v="0"/>
    <n v="0"/>
    <n v="3887712"/>
    <n v="2.5871698265475033E-5"/>
    <n v="0"/>
    <m/>
    <x v="0"/>
  </r>
  <r>
    <x v="5"/>
    <x v="4"/>
    <s v="CUARTA"/>
    <x v="649"/>
    <x v="649"/>
    <x v="115"/>
    <x v="3"/>
    <x v="0"/>
    <x v="0"/>
    <x v="15"/>
    <x v="427"/>
    <n v="5140933.5"/>
    <n v="0"/>
    <n v="0"/>
    <n v="5140933.5"/>
    <n v="3.4211556904130885E-5"/>
    <n v="0"/>
    <m/>
    <x v="4"/>
  </r>
  <r>
    <x v="5"/>
    <x v="4"/>
    <s v="CUARTA"/>
    <x v="649"/>
    <x v="649"/>
    <x v="115"/>
    <x v="3"/>
    <x v="0"/>
    <x v="0"/>
    <x v="15"/>
    <x v="428"/>
    <n v="2812488.5"/>
    <n v="0"/>
    <n v="0"/>
    <n v="2812488.5"/>
    <n v="1.8716369383102059E-5"/>
    <n v="0"/>
    <m/>
    <x v="4"/>
  </r>
  <r>
    <x v="4"/>
    <x v="4"/>
    <s v="CUARTA"/>
    <x v="650"/>
    <x v="650"/>
    <x v="116"/>
    <x v="9"/>
    <x v="0"/>
    <x v="0"/>
    <x v="15"/>
    <x v="429"/>
    <n v="1271160"/>
    <n v="1271160"/>
    <n v="1275922.5042723445"/>
    <n v="1275922.5042723445"/>
    <n v="8.4909278363889559E-6"/>
    <n v="31"/>
    <m/>
    <x v="0"/>
  </r>
  <r>
    <x v="4"/>
    <x v="4"/>
    <s v="CUARTA"/>
    <x v="650"/>
    <x v="650"/>
    <x v="116"/>
    <x v="9"/>
    <x v="0"/>
    <x v="0"/>
    <x v="15"/>
    <x v="430"/>
    <n v="847440"/>
    <n v="847440"/>
    <n v="848872.40209526813"/>
    <n v="848872.40209526813"/>
    <n v="5.6490220090628559E-6"/>
    <n v="14"/>
    <m/>
    <x v="0"/>
  </r>
  <r>
    <x v="4"/>
    <x v="4"/>
    <s v="CUARTA"/>
    <x v="650"/>
    <x v="650"/>
    <x v="116"/>
    <x v="9"/>
    <x v="0"/>
    <x v="0"/>
    <x v="15"/>
    <x v="431"/>
    <n v="708768"/>
    <n v="708768"/>
    <n v="709024.54592255433"/>
    <n v="709024.54592255433"/>
    <n v="4.718371400691145E-6"/>
    <n v="3"/>
    <m/>
    <x v="0"/>
  </r>
  <r>
    <x v="4"/>
    <x v="4"/>
    <s v="CUARTA"/>
    <x v="651"/>
    <x v="651"/>
    <x v="117"/>
    <x v="3"/>
    <x v="0"/>
    <x v="0"/>
    <x v="15"/>
    <x v="432"/>
    <n v="4062464"/>
    <n v="4062464"/>
    <n v="4110775.0410790723"/>
    <n v="4110775.0410790723"/>
    <n v="2.7356123987590516E-5"/>
    <n v="98"/>
    <m/>
    <x v="0"/>
  </r>
  <r>
    <x v="4"/>
    <x v="4"/>
    <s v="CUARTA"/>
    <x v="652"/>
    <x v="652"/>
    <x v="118"/>
    <x v="21"/>
    <x v="0"/>
    <x v="0"/>
    <x v="15"/>
    <x v="433"/>
    <n v="789550"/>
    <n v="789550"/>
    <n v="789931.07072497718"/>
    <n v="789931.07072497718"/>
    <n v="5.2567829901804016E-6"/>
    <n v="4"/>
    <m/>
    <x v="0"/>
  </r>
  <r>
    <x v="5"/>
    <x v="4"/>
    <s v="CUARTA"/>
    <x v="653"/>
    <x v="653"/>
    <x v="119"/>
    <x v="7"/>
    <x v="0"/>
    <x v="0"/>
    <x v="15"/>
    <x v="434"/>
    <n v="5445875.5"/>
    <n v="0"/>
    <n v="0"/>
    <n v="5445875.5"/>
    <n v="3.6240865508387188E-5"/>
    <n v="0"/>
    <m/>
    <x v="1"/>
  </r>
  <r>
    <x v="5"/>
    <x v="4"/>
    <s v="CUARTA"/>
    <x v="653"/>
    <x v="653"/>
    <x v="119"/>
    <x v="7"/>
    <x v="0"/>
    <x v="0"/>
    <x v="15"/>
    <x v="435"/>
    <n v="9473700.5"/>
    <n v="0"/>
    <n v="0"/>
    <n v="9473700.5"/>
    <n v="6.3044978844492591E-5"/>
    <n v="0"/>
    <m/>
    <x v="1"/>
  </r>
  <r>
    <x v="5"/>
    <x v="4"/>
    <s v="CUARTA"/>
    <x v="653"/>
    <x v="653"/>
    <x v="119"/>
    <x v="7"/>
    <x v="0"/>
    <x v="0"/>
    <x v="15"/>
    <x v="436"/>
    <n v="8441189"/>
    <n v="0"/>
    <n v="0"/>
    <n v="8441189"/>
    <n v="5.6173887060010345E-5"/>
    <n v="0"/>
    <m/>
    <x v="1"/>
  </r>
  <r>
    <x v="5"/>
    <x v="4"/>
    <s v="CUARTA"/>
    <x v="653"/>
    <x v="653"/>
    <x v="119"/>
    <x v="7"/>
    <x v="0"/>
    <x v="0"/>
    <x v="15"/>
    <x v="437"/>
    <n v="7500000"/>
    <n v="7500000"/>
    <n v="7564512.2138265744"/>
    <n v="7564512.2138265744"/>
    <n v="5.0339834206243078E-5"/>
    <n v="71"/>
    <m/>
    <x v="1"/>
  </r>
  <r>
    <x v="5"/>
    <x v="4"/>
    <s v="CUARTA"/>
    <x v="653"/>
    <x v="653"/>
    <x v="119"/>
    <x v="7"/>
    <x v="0"/>
    <x v="0"/>
    <x v="15"/>
    <x v="438"/>
    <n v="7465519"/>
    <n v="0"/>
    <n v="0"/>
    <n v="7465519"/>
    <n v="4.9681060470315422E-5"/>
    <n v="0"/>
    <m/>
    <x v="1"/>
  </r>
  <r>
    <x v="5"/>
    <x v="4"/>
    <s v="CUARTA"/>
    <x v="653"/>
    <x v="653"/>
    <x v="119"/>
    <x v="7"/>
    <x v="0"/>
    <x v="0"/>
    <x v="15"/>
    <x v="439"/>
    <n v="7084667"/>
    <n v="0"/>
    <n v="0"/>
    <n v="7084667"/>
    <n v="4.7146590831668657E-5"/>
    <n v="0"/>
    <m/>
    <x v="1"/>
  </r>
  <r>
    <x v="5"/>
    <x v="4"/>
    <s v="CUARTA"/>
    <x v="653"/>
    <x v="653"/>
    <x v="119"/>
    <x v="7"/>
    <x v="0"/>
    <x v="0"/>
    <x v="15"/>
    <x v="440"/>
    <n v="6284894"/>
    <n v="0"/>
    <n v="0"/>
    <n v="6284894"/>
    <n v="4.1824312397238901E-5"/>
    <n v="0"/>
    <m/>
    <x v="1"/>
  </r>
  <r>
    <x v="5"/>
    <x v="4"/>
    <s v="CUARTA"/>
    <x v="653"/>
    <x v="653"/>
    <x v="119"/>
    <x v="7"/>
    <x v="0"/>
    <x v="0"/>
    <x v="15"/>
    <x v="441"/>
    <n v="6027499"/>
    <n v="0"/>
    <n v="0"/>
    <n v="6027499"/>
    <n v="4.011141654100214E-5"/>
    <n v="0"/>
    <m/>
    <x v="1"/>
  </r>
  <r>
    <x v="5"/>
    <x v="4"/>
    <s v="CUARTA"/>
    <x v="653"/>
    <x v="653"/>
    <x v="119"/>
    <x v="7"/>
    <x v="0"/>
    <x v="0"/>
    <x v="15"/>
    <x v="442"/>
    <n v="5648176.5"/>
    <n v="0"/>
    <n v="0"/>
    <n v="5648176.5"/>
    <n v="3.7587125321563644E-5"/>
    <n v="0"/>
    <m/>
    <x v="1"/>
  </r>
  <r>
    <x v="5"/>
    <x v="4"/>
    <s v="CUARTA"/>
    <x v="653"/>
    <x v="653"/>
    <x v="119"/>
    <x v="7"/>
    <x v="0"/>
    <x v="0"/>
    <x v="15"/>
    <x v="443"/>
    <n v="5623620.5"/>
    <n v="0"/>
    <n v="0"/>
    <n v="5623620.5"/>
    <n v="3.7423711616379983E-5"/>
    <n v="0"/>
    <m/>
    <x v="1"/>
  </r>
  <r>
    <x v="5"/>
    <x v="4"/>
    <s v="CUARTA"/>
    <x v="653"/>
    <x v="653"/>
    <x v="119"/>
    <x v="7"/>
    <x v="0"/>
    <x v="0"/>
    <x v="15"/>
    <x v="444"/>
    <n v="5548129"/>
    <n v="0"/>
    <n v="0"/>
    <n v="5548129"/>
    <n v="3.6921335589141309E-5"/>
    <n v="0"/>
    <m/>
    <x v="1"/>
  </r>
  <r>
    <x v="5"/>
    <x v="4"/>
    <s v="CUARTA"/>
    <x v="653"/>
    <x v="653"/>
    <x v="119"/>
    <x v="7"/>
    <x v="0"/>
    <x v="0"/>
    <x v="15"/>
    <x v="152"/>
    <n v="5321106.5"/>
    <n v="0"/>
    <n v="0"/>
    <n v="5321106.5"/>
    <n v="3.5410560711919483E-5"/>
    <n v="0"/>
    <m/>
    <x v="1"/>
  </r>
  <r>
    <x v="5"/>
    <x v="4"/>
    <s v="CUARTA"/>
    <x v="653"/>
    <x v="653"/>
    <x v="119"/>
    <x v="7"/>
    <x v="0"/>
    <x v="0"/>
    <x v="15"/>
    <x v="445"/>
    <n v="5065060"/>
    <n v="0"/>
    <n v="0"/>
    <n v="5065060"/>
    <n v="3.3706638767616267E-5"/>
    <n v="0"/>
    <m/>
    <x v="1"/>
  </r>
  <r>
    <x v="5"/>
    <x v="4"/>
    <s v="CUARTA"/>
    <x v="653"/>
    <x v="653"/>
    <x v="119"/>
    <x v="7"/>
    <x v="0"/>
    <x v="0"/>
    <x v="15"/>
    <x v="446"/>
    <n v="5042634.5"/>
    <n v="0"/>
    <n v="0"/>
    <n v="5042634.5"/>
    <n v="3.3557402978171879E-5"/>
    <n v="0"/>
    <m/>
    <x v="1"/>
  </r>
  <r>
    <x v="5"/>
    <x v="4"/>
    <s v="CUARTA"/>
    <x v="653"/>
    <x v="653"/>
    <x v="119"/>
    <x v="7"/>
    <x v="0"/>
    <x v="0"/>
    <x v="15"/>
    <x v="447"/>
    <n v="4549335"/>
    <n v="0"/>
    <n v="0"/>
    <n v="4549335"/>
    <n v="3.027462487667936E-5"/>
    <n v="0"/>
    <m/>
    <x v="1"/>
  </r>
  <r>
    <x v="5"/>
    <x v="4"/>
    <s v="CUARTA"/>
    <x v="653"/>
    <x v="653"/>
    <x v="119"/>
    <x v="7"/>
    <x v="0"/>
    <x v="0"/>
    <x v="15"/>
    <x v="448"/>
    <n v="4003129"/>
    <n v="0"/>
    <n v="0"/>
    <n v="4003129"/>
    <n v="2.6639767967836303E-5"/>
    <n v="0"/>
    <m/>
    <x v="1"/>
  </r>
  <r>
    <x v="5"/>
    <x v="4"/>
    <s v="CUARTA"/>
    <x v="653"/>
    <x v="653"/>
    <x v="119"/>
    <x v="7"/>
    <x v="0"/>
    <x v="0"/>
    <x v="15"/>
    <x v="150"/>
    <n v="3800807.5"/>
    <n v="0"/>
    <n v="0"/>
    <n v="3800807.5"/>
    <n v="2.5293371732565194E-5"/>
    <n v="0"/>
    <m/>
    <x v="1"/>
  </r>
  <r>
    <x v="5"/>
    <x v="4"/>
    <s v="CUARTA"/>
    <x v="653"/>
    <x v="653"/>
    <x v="119"/>
    <x v="7"/>
    <x v="0"/>
    <x v="0"/>
    <x v="15"/>
    <x v="449"/>
    <n v="3741301.5"/>
    <n v="0"/>
    <n v="0"/>
    <n v="3741301.5"/>
    <n v="2.4897374992841326E-5"/>
    <n v="0"/>
    <m/>
    <x v="1"/>
  </r>
  <r>
    <x v="5"/>
    <x v="4"/>
    <s v="CUARTA"/>
    <x v="653"/>
    <x v="653"/>
    <x v="119"/>
    <x v="7"/>
    <x v="0"/>
    <x v="0"/>
    <x v="15"/>
    <x v="450"/>
    <n v="3735534"/>
    <n v="0"/>
    <n v="0"/>
    <n v="3735534"/>
    <n v="2.4858993801089953E-5"/>
    <n v="0"/>
    <m/>
    <x v="1"/>
  </r>
  <r>
    <x v="5"/>
    <x v="4"/>
    <s v="CUARTA"/>
    <x v="653"/>
    <x v="653"/>
    <x v="119"/>
    <x v="7"/>
    <x v="0"/>
    <x v="0"/>
    <x v="15"/>
    <x v="451"/>
    <n v="3698113"/>
    <n v="0"/>
    <n v="0"/>
    <n v="3698113"/>
    <n v="2.4609966913091987E-5"/>
    <n v="0"/>
    <m/>
    <x v="1"/>
  </r>
  <r>
    <x v="5"/>
    <x v="4"/>
    <s v="CUARTA"/>
    <x v="653"/>
    <x v="653"/>
    <x v="119"/>
    <x v="7"/>
    <x v="0"/>
    <x v="0"/>
    <x v="15"/>
    <x v="452"/>
    <n v="2484000"/>
    <n v="0"/>
    <n v="0"/>
    <n v="2484000"/>
    <n v="1.653036502998164E-5"/>
    <n v="0"/>
    <m/>
    <x v="1"/>
  </r>
  <r>
    <x v="5"/>
    <x v="4"/>
    <s v="CUARTA"/>
    <x v="653"/>
    <x v="653"/>
    <x v="119"/>
    <x v="7"/>
    <x v="0"/>
    <x v="0"/>
    <x v="15"/>
    <x v="453"/>
    <n v="1043280"/>
    <n v="0"/>
    <n v="0"/>
    <n v="1043280"/>
    <n v="6.9427533125922894E-6"/>
    <n v="0"/>
    <m/>
    <x v="1"/>
  </r>
  <r>
    <x v="5"/>
    <x v="4"/>
    <s v="CUARTA"/>
    <x v="653"/>
    <x v="653"/>
    <x v="119"/>
    <x v="7"/>
    <x v="0"/>
    <x v="0"/>
    <x v="15"/>
    <x v="454"/>
    <n v="194400"/>
    <n v="0"/>
    <n v="0"/>
    <n v="194400"/>
    <n v="1.293680741476824E-6"/>
    <n v="0"/>
    <m/>
    <x v="1"/>
  </r>
  <r>
    <x v="4"/>
    <x v="4"/>
    <s v="CUARTA"/>
    <x v="654"/>
    <x v="654"/>
    <x v="120"/>
    <x v="3"/>
    <x v="0"/>
    <x v="0"/>
    <x v="15"/>
    <x v="455"/>
    <n v="16641143"/>
    <n v="16641143"/>
    <n v="16788333.849446677"/>
    <n v="16788333.849446677"/>
    <n v="1.1172193509522964E-4"/>
    <n v="73"/>
    <m/>
    <x v="0"/>
  </r>
  <r>
    <x v="4"/>
    <x v="4"/>
    <s v="CUARTA"/>
    <x v="654"/>
    <x v="654"/>
    <x v="120"/>
    <x v="3"/>
    <x v="0"/>
    <x v="0"/>
    <x v="15"/>
    <x v="456"/>
    <n v="14906368"/>
    <n v="14906368"/>
    <n v="15141973.889179172"/>
    <n v="15141973.889179172"/>
    <n v="1.007658436644857E-4"/>
    <n v="130"/>
    <m/>
    <x v="0"/>
  </r>
  <r>
    <x v="4"/>
    <x v="4"/>
    <s v="CUARTA"/>
    <x v="654"/>
    <x v="654"/>
    <x v="120"/>
    <x v="3"/>
    <x v="0"/>
    <x v="0"/>
    <x v="15"/>
    <x v="457"/>
    <n v="8992983"/>
    <n v="8992983"/>
    <n v="9013618.5640164185"/>
    <n v="9013618.5640164185"/>
    <n v="5.9983254872870508E-5"/>
    <n v="19"/>
    <m/>
    <x v="0"/>
  </r>
  <r>
    <x v="4"/>
    <x v="4"/>
    <s v="CUARTA"/>
    <x v="654"/>
    <x v="654"/>
    <x v="120"/>
    <x v="3"/>
    <x v="0"/>
    <x v="0"/>
    <x v="15"/>
    <x v="458"/>
    <n v="7640587"/>
    <n v="7640587"/>
    <n v="7715610.3453959431"/>
    <n v="7715610.3453959431"/>
    <n v="5.1345352430957191E-5"/>
    <n v="81"/>
    <m/>
    <x v="0"/>
  </r>
  <r>
    <x v="4"/>
    <x v="4"/>
    <s v="CUARTA"/>
    <x v="654"/>
    <x v="654"/>
    <x v="120"/>
    <x v="3"/>
    <x v="0"/>
    <x v="0"/>
    <x v="15"/>
    <x v="459"/>
    <n v="7343920"/>
    <n v="7343920"/>
    <n v="7408876.9457499664"/>
    <n v="7408876.9457499664"/>
    <n v="4.9304122534405163E-5"/>
    <n v="73"/>
    <m/>
    <x v="0"/>
  </r>
  <r>
    <x v="4"/>
    <x v="4"/>
    <s v="CUARTA"/>
    <x v="654"/>
    <x v="654"/>
    <x v="120"/>
    <x v="3"/>
    <x v="0"/>
    <x v="0"/>
    <x v="15"/>
    <x v="460"/>
    <n v="5918796"/>
    <n v="5918796"/>
    <n v="5962510.2714011949"/>
    <n v="5962510.2714011949"/>
    <n v="3.9678933688114592E-5"/>
    <n v="61"/>
    <m/>
    <x v="0"/>
  </r>
  <r>
    <x v="4"/>
    <x v="4"/>
    <s v="CUARTA"/>
    <x v="654"/>
    <x v="654"/>
    <x v="120"/>
    <x v="3"/>
    <x v="0"/>
    <x v="0"/>
    <x v="15"/>
    <x v="461"/>
    <n v="3291330"/>
    <n v="3291330"/>
    <n v="3338112.870176374"/>
    <n v="3338112.870176374"/>
    <n v="2.2214260972341052E-5"/>
    <n v="117"/>
    <m/>
    <x v="0"/>
  </r>
  <r>
    <x v="4"/>
    <x v="4"/>
    <s v="CUARTA"/>
    <x v="654"/>
    <x v="654"/>
    <x v="120"/>
    <x v="3"/>
    <x v="0"/>
    <x v="0"/>
    <x v="15"/>
    <x v="462"/>
    <n v="3291330"/>
    <n v="3291330"/>
    <n v="3343351.8426938127"/>
    <n v="3343351.8426938127"/>
    <n v="2.2249124953055749E-5"/>
    <n v="130"/>
    <m/>
    <x v="0"/>
  </r>
  <r>
    <x v="4"/>
    <x v="4"/>
    <s v="CUARTA"/>
    <x v="654"/>
    <x v="654"/>
    <x v="120"/>
    <x v="3"/>
    <x v="0"/>
    <x v="0"/>
    <x v="15"/>
    <x v="463"/>
    <n v="21368568"/>
    <n v="21368568"/>
    <n v="21562774.583924122"/>
    <n v="21562774.583924122"/>
    <n v="1.4349457927998239E-4"/>
    <n v="75"/>
    <m/>
    <x v="0"/>
  </r>
  <r>
    <x v="4"/>
    <x v="4"/>
    <s v="CUARTA"/>
    <x v="654"/>
    <x v="654"/>
    <x v="120"/>
    <x v="3"/>
    <x v="0"/>
    <x v="0"/>
    <x v="15"/>
    <x v="464"/>
    <n v="19389292"/>
    <n v="19389292"/>
    <n v="19631707.960367758"/>
    <n v="19631707.960367758"/>
    <n v="1.3064384007523163E-4"/>
    <n v="103"/>
    <m/>
    <x v="0"/>
  </r>
  <r>
    <x v="4"/>
    <x v="4"/>
    <s v="CUARTA"/>
    <x v="654"/>
    <x v="654"/>
    <x v="120"/>
    <x v="3"/>
    <x v="0"/>
    <x v="0"/>
    <x v="15"/>
    <x v="465"/>
    <n v="16823846"/>
    <n v="16823846"/>
    <n v="17062979.664289303"/>
    <n v="17062979.664289303"/>
    <n v="1.1354963057562632E-4"/>
    <n v="117"/>
    <m/>
    <x v="0"/>
  </r>
  <r>
    <x v="4"/>
    <x v="4"/>
    <s v="CUARTA"/>
    <x v="654"/>
    <x v="654"/>
    <x v="120"/>
    <x v="3"/>
    <x v="0"/>
    <x v="0"/>
    <x v="15"/>
    <x v="466"/>
    <n v="16755332"/>
    <n v="16755332"/>
    <n v="16875009.534614563"/>
    <n v="16875009.534614563"/>
    <n v="1.1229873892576463E-4"/>
    <n v="59"/>
    <m/>
    <x v="0"/>
  </r>
  <r>
    <x v="4"/>
    <x v="4"/>
    <s v="CUARTA"/>
    <x v="654"/>
    <x v="654"/>
    <x v="120"/>
    <x v="3"/>
    <x v="0"/>
    <x v="0"/>
    <x v="15"/>
    <x v="467"/>
    <n v="7422285"/>
    <n v="7422285"/>
    <n v="7515082.6300732484"/>
    <n v="7515082.6300732484"/>
    <n v="5.0010893359736424E-5"/>
    <n v="103"/>
    <m/>
    <x v="0"/>
  </r>
  <r>
    <x v="4"/>
    <x v="4"/>
    <s v="CUARTA"/>
    <x v="654"/>
    <x v="654"/>
    <x v="120"/>
    <x v="3"/>
    <x v="0"/>
    <x v="0"/>
    <x v="15"/>
    <x v="468"/>
    <n v="4059576"/>
    <n v="4059576"/>
    <n v="4061045.4056025376"/>
    <n v="4061045.4056025376"/>
    <n v="2.7025186375982203E-5"/>
    <n v="3"/>
    <m/>
    <x v="0"/>
  </r>
  <r>
    <x v="4"/>
    <x v="4"/>
    <s v="CUARTA"/>
    <x v="654"/>
    <x v="654"/>
    <x v="120"/>
    <x v="3"/>
    <x v="0"/>
    <x v="0"/>
    <x v="15"/>
    <x v="469"/>
    <n v="3947167"/>
    <n v="0"/>
    <n v="0"/>
    <n v="3947167"/>
    <n v="2.6267355613646353E-5"/>
    <n v="0"/>
    <m/>
    <x v="0"/>
  </r>
  <r>
    <x v="4"/>
    <x v="4"/>
    <s v="CUARTA"/>
    <x v="655"/>
    <x v="655"/>
    <x v="121"/>
    <x v="3"/>
    <x v="0"/>
    <x v="0"/>
    <x v="15"/>
    <x v="470"/>
    <n v="377911"/>
    <n v="377911"/>
    <n v="393495.76763430994"/>
    <n v="393495.76763430994"/>
    <n v="2.6186105784009577E-6"/>
    <n v="335"/>
    <m/>
    <x v="0"/>
  </r>
  <r>
    <x v="4"/>
    <x v="4"/>
    <s v="CUARTA"/>
    <x v="655"/>
    <x v="655"/>
    <x v="121"/>
    <x v="3"/>
    <x v="0"/>
    <x v="0"/>
    <x v="15"/>
    <x v="471"/>
    <n v="354309"/>
    <n v="354309"/>
    <n v="366083.18308865244"/>
    <n v="366083.18308865244"/>
    <n v="2.4361870562773861E-6"/>
    <n v="271"/>
    <m/>
    <x v="0"/>
  </r>
  <r>
    <x v="4"/>
    <x v="4"/>
    <s v="CUARTA"/>
    <x v="655"/>
    <x v="655"/>
    <x v="121"/>
    <x v="3"/>
    <x v="0"/>
    <x v="0"/>
    <x v="15"/>
    <x v="472"/>
    <n v="339583"/>
    <n v="339583"/>
    <n v="353246.08377948939"/>
    <n v="353246.08377948939"/>
    <n v="2.3507595452038792E-6"/>
    <n v="327"/>
    <m/>
    <x v="0"/>
  </r>
  <r>
    <x v="4"/>
    <x v="4"/>
    <s v="CUARTA"/>
    <x v="655"/>
    <x v="655"/>
    <x v="121"/>
    <x v="3"/>
    <x v="0"/>
    <x v="0"/>
    <x v="15"/>
    <x v="473"/>
    <n v="230782"/>
    <n v="230782"/>
    <n v="237991.41605804235"/>
    <n v="237991.41605804235"/>
    <n v="1.583770121353331E-6"/>
    <n v="255"/>
    <m/>
    <x v="0"/>
  </r>
  <r>
    <x v="4"/>
    <x v="4"/>
    <s v="CUARTA"/>
    <x v="655"/>
    <x v="655"/>
    <x v="121"/>
    <x v="3"/>
    <x v="0"/>
    <x v="0"/>
    <x v="15"/>
    <x v="56"/>
    <n v="48494"/>
    <n v="48494"/>
    <n v="49930.544608272998"/>
    <n v="49930.544608272998"/>
    <n v="3.3227460890520705E-7"/>
    <n v="242"/>
    <m/>
    <x v="0"/>
  </r>
  <r>
    <x v="4"/>
    <x v="4"/>
    <s v="CUARTA"/>
    <x v="656"/>
    <x v="656"/>
    <x v="122"/>
    <x v="12"/>
    <x v="0"/>
    <x v="0"/>
    <x v="15"/>
    <x v="474"/>
    <n v="602981"/>
    <n v="602981"/>
    <n v="606263.13632190612"/>
    <n v="606263.13632190612"/>
    <n v="4.0345213154680471E-6"/>
    <n v="45"/>
    <m/>
    <x v="0"/>
  </r>
  <r>
    <x v="5"/>
    <x v="4"/>
    <s v="CUARTA"/>
    <x v="657"/>
    <x v="657"/>
    <x v="123"/>
    <x v="7"/>
    <x v="0"/>
    <x v="0"/>
    <x v="15"/>
    <x v="475"/>
    <n v="5469326"/>
    <n v="0"/>
    <n v="0"/>
    <n v="5469326"/>
    <n v="3.6396922402564155E-5"/>
    <n v="0"/>
    <m/>
    <x v="1"/>
  </r>
  <r>
    <x v="5"/>
    <x v="4"/>
    <s v="CUARTA"/>
    <x v="657"/>
    <x v="657"/>
    <x v="123"/>
    <x v="7"/>
    <x v="0"/>
    <x v="0"/>
    <x v="15"/>
    <x v="476"/>
    <n v="1474650"/>
    <n v="1474650"/>
    <n v="1490207.8766583696"/>
    <n v="1490207.8766583696"/>
    <n v="9.9169404878086572E-6"/>
    <n v="87"/>
    <m/>
    <x v="1"/>
  </r>
  <r>
    <x v="4"/>
    <x v="4"/>
    <s v="CUARTA"/>
    <x v="658"/>
    <x v="658"/>
    <x v="124"/>
    <x v="5"/>
    <x v="0"/>
    <x v="0"/>
    <x v="15"/>
    <x v="477"/>
    <n v="12675037"/>
    <n v="12675037"/>
    <n v="12808761.38360714"/>
    <n v="12808761.38360714"/>
    <n v="8.5238929650949564E-5"/>
    <n v="87"/>
    <m/>
    <x v="0"/>
  </r>
  <r>
    <x v="4"/>
    <x v="4"/>
    <s v="CUARTA"/>
    <x v="659"/>
    <x v="659"/>
    <x v="125"/>
    <x v="3"/>
    <x v="0"/>
    <x v="0"/>
    <x v="15"/>
    <x v="478"/>
    <n v="2722800"/>
    <n v="2722800"/>
    <n v="2772851.2911551497"/>
    <n v="2772851.2911551497"/>
    <n v="1.8452594209601661E-5"/>
    <n v="151"/>
    <m/>
    <x v="0"/>
  </r>
  <r>
    <x v="4"/>
    <x v="4"/>
    <s v="CUARTA"/>
    <x v="659"/>
    <x v="659"/>
    <x v="125"/>
    <x v="3"/>
    <x v="0"/>
    <x v="0"/>
    <x v="15"/>
    <x v="479"/>
    <n v="1361400"/>
    <n v="1361400"/>
    <n v="1388601.5593759206"/>
    <n v="1388601.5593759206"/>
    <n v="9.2407772373935959E-6"/>
    <n v="164"/>
    <m/>
    <x v="0"/>
  </r>
  <r>
    <x v="4"/>
    <x v="4"/>
    <s v="CUARTA"/>
    <x v="659"/>
    <x v="659"/>
    <x v="125"/>
    <x v="3"/>
    <x v="0"/>
    <x v="0"/>
    <x v="15"/>
    <x v="480"/>
    <n v="1101868"/>
    <n v="1101868"/>
    <n v="1121040.4682060867"/>
    <n v="1121040.4682060867"/>
    <n v="7.4602287249710714E-6"/>
    <n v="143"/>
    <m/>
    <x v="0"/>
  </r>
  <r>
    <x v="4"/>
    <x v="4"/>
    <s v="CUARTA"/>
    <x v="659"/>
    <x v="659"/>
    <x v="125"/>
    <x v="3"/>
    <x v="0"/>
    <x v="0"/>
    <x v="15"/>
    <x v="481"/>
    <n v="740670"/>
    <n v="740670"/>
    <n v="750654.3495378365"/>
    <n v="750654.3495378365"/>
    <n v="4.9954067669902847E-6"/>
    <n v="111"/>
    <m/>
    <x v="0"/>
  </r>
  <r>
    <x v="4"/>
    <x v="4"/>
    <s v="CUARTA"/>
    <x v="659"/>
    <x v="659"/>
    <x v="125"/>
    <x v="3"/>
    <x v="0"/>
    <x v="0"/>
    <x v="15"/>
    <x v="482"/>
    <n v="693103"/>
    <n v="693103"/>
    <n v="708146.53761867969"/>
    <n v="708146.53761867969"/>
    <n v="4.7125284869381648E-6"/>
    <n v="178"/>
    <m/>
    <x v="0"/>
  </r>
  <r>
    <x v="4"/>
    <x v="4"/>
    <s v="CUARTA"/>
    <x v="659"/>
    <x v="659"/>
    <x v="125"/>
    <x v="3"/>
    <x v="0"/>
    <x v="0"/>
    <x v="15"/>
    <x v="483"/>
    <n v="118010"/>
    <n v="118010"/>
    <n v="121081.50362133946"/>
    <n v="121081.50362133946"/>
    <n v="8.0576548037028396E-7"/>
    <n v="213"/>
    <m/>
    <x v="0"/>
  </r>
  <r>
    <x v="4"/>
    <x v="4"/>
    <s v="CUARTA"/>
    <x v="659"/>
    <x v="659"/>
    <x v="125"/>
    <x v="3"/>
    <x v="0"/>
    <x v="0"/>
    <x v="15"/>
    <x v="484"/>
    <n v="76160"/>
    <n v="76160"/>
    <n v="77186.648927054732"/>
    <n v="77186.648927054732"/>
    <n v="5.1365679637892732E-7"/>
    <n v="111"/>
    <m/>
    <x v="0"/>
  </r>
  <r>
    <x v="4"/>
    <x v="4"/>
    <s v="CUARTA"/>
    <x v="659"/>
    <x v="659"/>
    <x v="125"/>
    <x v="3"/>
    <x v="0"/>
    <x v="0"/>
    <x v="15"/>
    <x v="485"/>
    <n v="345505"/>
    <n v="345505"/>
    <n v="350162.46241520543"/>
    <n v="350162.46241520543"/>
    <n v="2.3302388581000696E-6"/>
    <n v="111"/>
    <m/>
    <x v="0"/>
  </r>
  <r>
    <x v="4"/>
    <x v="4"/>
    <s v="CUARTA"/>
    <x v="659"/>
    <x v="659"/>
    <x v="125"/>
    <x v="3"/>
    <x v="0"/>
    <x v="0"/>
    <x v="15"/>
    <x v="486"/>
    <n v="138040"/>
    <n v="0"/>
    <n v="0"/>
    <n v="138040"/>
    <n v="9.1861980222973654E-7"/>
    <n v="0"/>
    <m/>
    <x v="0"/>
  </r>
  <r>
    <x v="5"/>
    <x v="4"/>
    <s v="CUARTA"/>
    <x v="660"/>
    <x v="660"/>
    <x v="126"/>
    <x v="7"/>
    <x v="0"/>
    <x v="0"/>
    <x v="15"/>
    <x v="487"/>
    <n v="417961"/>
    <n v="417961"/>
    <n v="420185.34778438683"/>
    <n v="420185.34778438683"/>
    <n v="2.7962226969105081E-6"/>
    <n v="44"/>
    <m/>
    <x v="1"/>
  </r>
  <r>
    <x v="4"/>
    <x v="4"/>
    <s v="QUINTA"/>
    <x v="661"/>
    <x v="661"/>
    <x v="127"/>
    <x v="3"/>
    <x v="0"/>
    <x v="0"/>
    <x v="15"/>
    <x v="488"/>
    <n v="666188"/>
    <n v="666188"/>
    <n v="686667.68116589845"/>
    <n v="686667.68116589845"/>
    <n v="4.5695923606937806E-6"/>
    <n v="251"/>
    <m/>
    <x v="0"/>
  </r>
  <r>
    <x v="4"/>
    <x v="4"/>
    <s v="CUARTA"/>
    <x v="662"/>
    <x v="662"/>
    <x v="128"/>
    <x v="22"/>
    <x v="0"/>
    <x v="0"/>
    <x v="15"/>
    <x v="489"/>
    <n v="1756301"/>
    <n v="1756301"/>
    <n v="1771835.4759716352"/>
    <n v="1771835.4759716352"/>
    <n v="1.1791097902931721E-5"/>
    <n v="73"/>
    <m/>
    <x v="0"/>
  </r>
  <r>
    <x v="4"/>
    <x v="4"/>
    <s v="CUARTA"/>
    <x v="662"/>
    <x v="662"/>
    <x v="128"/>
    <x v="22"/>
    <x v="0"/>
    <x v="0"/>
    <x v="15"/>
    <x v="490"/>
    <n v="1170868"/>
    <n v="1170868"/>
    <n v="1181224.3232110876"/>
    <n v="1181224.3232110876"/>
    <n v="7.860736411019442E-6"/>
    <n v="73"/>
    <m/>
    <x v="0"/>
  </r>
  <r>
    <x v="4"/>
    <x v="4"/>
    <s v="CUARTA"/>
    <x v="662"/>
    <x v="662"/>
    <x v="128"/>
    <x v="22"/>
    <x v="0"/>
    <x v="0"/>
    <x v="15"/>
    <x v="491"/>
    <n v="1103551"/>
    <n v="1103551"/>
    <n v="1117348.2224813469"/>
    <n v="1117348.2224813469"/>
    <n v="7.4356578032277792E-6"/>
    <n v="103"/>
    <m/>
    <x v="0"/>
  </r>
  <r>
    <x v="4"/>
    <x v="4"/>
    <s v="CUARTA"/>
    <x v="663"/>
    <x v="663"/>
    <x v="129"/>
    <x v="3"/>
    <x v="0"/>
    <x v="0"/>
    <x v="15"/>
    <x v="492"/>
    <n v="5054197"/>
    <n v="0"/>
    <n v="0"/>
    <n v="5054197"/>
    <n v="3.3634348366923555E-5"/>
    <n v="0"/>
    <m/>
    <x v="0"/>
  </r>
  <r>
    <x v="4"/>
    <x v="4"/>
    <s v="QUINTA"/>
    <x v="664"/>
    <x v="664"/>
    <x v="130"/>
    <x v="3"/>
    <x v="0"/>
    <x v="0"/>
    <x v="15"/>
    <x v="493"/>
    <n v="723000"/>
    <n v="723000"/>
    <n v="732657.76809700031"/>
    <n v="732657.76809700031"/>
    <n v="4.8756442627596829E-6"/>
    <n v="110"/>
    <m/>
    <x v="0"/>
  </r>
  <r>
    <x v="4"/>
    <x v="4"/>
    <s v="QUINTA"/>
    <x v="664"/>
    <x v="664"/>
    <x v="130"/>
    <x v="3"/>
    <x v="0"/>
    <x v="0"/>
    <x v="15"/>
    <x v="494"/>
    <n v="604340"/>
    <n v="604340"/>
    <n v="607409.67538190598"/>
    <n v="607409.67538190598"/>
    <n v="4.0421512305980514E-6"/>
    <n v="42"/>
    <m/>
    <x v="0"/>
  </r>
  <r>
    <x v="4"/>
    <x v="4"/>
    <s v="CUARTA"/>
    <x v="665"/>
    <x v="665"/>
    <x v="131"/>
    <x v="3"/>
    <x v="0"/>
    <x v="0"/>
    <x v="15"/>
    <x v="495"/>
    <n v="2420000"/>
    <n v="2420000"/>
    <n v="2434346.8579442934"/>
    <n v="2434346.8579442934"/>
    <n v="1.6199936461919496E-5"/>
    <n v="49"/>
    <m/>
    <x v="0"/>
  </r>
  <r>
    <x v="4"/>
    <x v="4"/>
    <s v="CUARTA"/>
    <x v="665"/>
    <x v="665"/>
    <x v="131"/>
    <x v="3"/>
    <x v="0"/>
    <x v="0"/>
    <x v="15"/>
    <x v="496"/>
    <n v="2420000"/>
    <n v="2420000"/>
    <n v="2462107.9231439061"/>
    <n v="2462107.9231439061"/>
    <n v="1.6384679030909318E-5"/>
    <n v="143"/>
    <m/>
    <x v="0"/>
  </r>
  <r>
    <x v="4"/>
    <x v="4"/>
    <s v="CUARTA"/>
    <x v="665"/>
    <x v="665"/>
    <x v="131"/>
    <x v="3"/>
    <x v="0"/>
    <x v="0"/>
    <x v="15"/>
    <x v="497"/>
    <n v="2420000"/>
    <n v="2420000"/>
    <n v="2470438.2099110316"/>
    <n v="2470438.2099110316"/>
    <n v="1.6440114892851755E-5"/>
    <n v="171"/>
    <m/>
    <x v="0"/>
  </r>
  <r>
    <x v="4"/>
    <x v="4"/>
    <s v="CUARTA"/>
    <x v="665"/>
    <x v="665"/>
    <x v="131"/>
    <x v="3"/>
    <x v="0"/>
    <x v="0"/>
    <x v="15"/>
    <x v="498"/>
    <n v="2420000"/>
    <n v="2420000"/>
    <n v="2449665.1314242668"/>
    <n v="2449665.1314242668"/>
    <n v="1.630187553287483E-5"/>
    <n v="101"/>
    <m/>
    <x v="0"/>
  </r>
  <r>
    <x v="4"/>
    <x v="4"/>
    <s v="CUARTA"/>
    <x v="665"/>
    <x v="665"/>
    <x v="131"/>
    <x v="3"/>
    <x v="0"/>
    <x v="0"/>
    <x v="15"/>
    <x v="499"/>
    <n v="2420000"/>
    <n v="2420000"/>
    <n v="2423213.3453225889"/>
    <n v="2423213.3453225889"/>
    <n v="1.6125845871056903E-5"/>
    <n v="11"/>
    <m/>
    <x v="0"/>
  </r>
  <r>
    <x v="4"/>
    <x v="4"/>
    <s v="CUARTA"/>
    <x v="665"/>
    <x v="665"/>
    <x v="131"/>
    <x v="3"/>
    <x v="0"/>
    <x v="0"/>
    <x v="15"/>
    <x v="500"/>
    <n v="2420000"/>
    <n v="2420000"/>
    <n v="2441699.4196186978"/>
    <n v="2441699.4196186978"/>
    <n v="1.6248865821172056E-5"/>
    <n v="74"/>
    <m/>
    <x v="0"/>
  </r>
  <r>
    <x v="4"/>
    <x v="4"/>
    <s v="CUARTA"/>
    <x v="665"/>
    <x v="665"/>
    <x v="131"/>
    <x v="3"/>
    <x v="0"/>
    <x v="0"/>
    <x v="15"/>
    <x v="501"/>
    <n v="121000"/>
    <n v="121000"/>
    <n v="123105.39615719531"/>
    <n v="123105.39615719531"/>
    <n v="8.1923395154546608E-7"/>
    <n v="143"/>
    <m/>
    <x v="0"/>
  </r>
  <r>
    <x v="4"/>
    <x v="4"/>
    <s v="CUARTA"/>
    <x v="665"/>
    <x v="665"/>
    <x v="131"/>
    <x v="3"/>
    <x v="0"/>
    <x v="0"/>
    <x v="15"/>
    <x v="502"/>
    <n v="121000"/>
    <n v="121000"/>
    <n v="123521.91049555158"/>
    <n v="123521.91049555158"/>
    <n v="8.2200574464258779E-7"/>
    <n v="171"/>
    <m/>
    <x v="0"/>
  </r>
  <r>
    <x v="4"/>
    <x v="4"/>
    <s v="CUARTA"/>
    <x v="665"/>
    <x v="665"/>
    <x v="131"/>
    <x v="3"/>
    <x v="0"/>
    <x v="0"/>
    <x v="15"/>
    <x v="503"/>
    <n v="121000"/>
    <n v="121000"/>
    <n v="122483.25657121334"/>
    <n v="122483.25657121334"/>
    <n v="8.1509377664374156E-7"/>
    <n v="101"/>
    <m/>
    <x v="0"/>
  </r>
  <r>
    <x v="4"/>
    <x v="4"/>
    <s v="CUARTA"/>
    <x v="665"/>
    <x v="665"/>
    <x v="131"/>
    <x v="3"/>
    <x v="0"/>
    <x v="0"/>
    <x v="15"/>
    <x v="504"/>
    <n v="121000"/>
    <n v="121000"/>
    <n v="121160.66726612944"/>
    <n v="121160.66726612944"/>
    <n v="8.0629229355284518E-7"/>
    <n v="11"/>
    <m/>
    <x v="0"/>
  </r>
  <r>
    <x v="4"/>
    <x v="4"/>
    <s v="CUARTA"/>
    <x v="665"/>
    <x v="665"/>
    <x v="131"/>
    <x v="3"/>
    <x v="0"/>
    <x v="0"/>
    <x v="15"/>
    <x v="505"/>
    <n v="121000"/>
    <n v="121000"/>
    <n v="121673.30198466236"/>
    <n v="121673.30198466236"/>
    <n v="8.0970374243545029E-7"/>
    <n v="46"/>
    <m/>
    <x v="0"/>
  </r>
  <r>
    <x v="4"/>
    <x v="4"/>
    <s v="CUARTA"/>
    <x v="665"/>
    <x v="665"/>
    <x v="131"/>
    <x v="3"/>
    <x v="0"/>
    <x v="0"/>
    <x v="15"/>
    <x v="506"/>
    <n v="121000"/>
    <n v="121000"/>
    <n v="122084.97098093489"/>
    <n v="122084.97098093489"/>
    <n v="8.1244329105860278E-7"/>
    <n v="74"/>
    <m/>
    <x v="0"/>
  </r>
  <r>
    <x v="5"/>
    <x v="4"/>
    <s v="QUINTA"/>
    <x v="666"/>
    <x v="666"/>
    <x v="132"/>
    <x v="1"/>
    <x v="0"/>
    <x v="0"/>
    <x v="15"/>
    <x v="507"/>
    <n v="22482252"/>
    <n v="22482252"/>
    <n v="23499943.19343695"/>
    <n v="23499943.19343695"/>
    <n v="1.5638592559232901E-4"/>
    <n v="367"/>
    <m/>
    <x v="0"/>
  </r>
  <r>
    <x v="4"/>
    <x v="4"/>
    <s v="CUARTA"/>
    <x v="667"/>
    <x v="667"/>
    <x v="133"/>
    <x v="1"/>
    <x v="0"/>
    <x v="0"/>
    <x v="15"/>
    <x v="508"/>
    <n v="1622600"/>
    <n v="1622600"/>
    <n v="1644274.5428965322"/>
    <n v="1644274.5428965322"/>
    <n v="1.0942213528013641E-5"/>
    <n v="110"/>
    <m/>
    <x v="0"/>
  </r>
  <r>
    <x v="4"/>
    <x v="4"/>
    <s v="CUARTA"/>
    <x v="667"/>
    <x v="667"/>
    <x v="133"/>
    <x v="1"/>
    <x v="0"/>
    <x v="0"/>
    <x v="15"/>
    <x v="509"/>
    <n v="1622600"/>
    <n v="1622600"/>
    <n v="1639125.4827244645"/>
    <n v="1639125.4827244645"/>
    <n v="1.0907947890249703E-5"/>
    <n v="84"/>
    <m/>
    <x v="0"/>
  </r>
  <r>
    <x v="4"/>
    <x v="4"/>
    <s v="CUARTA"/>
    <x v="667"/>
    <x v="667"/>
    <x v="133"/>
    <x v="1"/>
    <x v="0"/>
    <x v="0"/>
    <x v="15"/>
    <x v="510"/>
    <n v="1622600"/>
    <n v="1622600"/>
    <n v="1626323.2658143621"/>
    <n v="1626323.2658143621"/>
    <n v="1.082275251234431E-5"/>
    <n v="19"/>
    <m/>
    <x v="0"/>
  </r>
  <r>
    <x v="4"/>
    <x v="4"/>
    <s v="CUARTA"/>
    <x v="667"/>
    <x v="667"/>
    <x v="133"/>
    <x v="1"/>
    <x v="0"/>
    <x v="0"/>
    <x v="15"/>
    <x v="511"/>
    <n v="1622600"/>
    <n v="1622600"/>
    <n v="1630841.8097009643"/>
    <n v="1630841.8097009643"/>
    <n v="1.085282223048019E-5"/>
    <n v="42"/>
    <m/>
    <x v="0"/>
  </r>
  <r>
    <x v="4"/>
    <x v="4"/>
    <s v="CUARTA"/>
    <x v="668"/>
    <x v="668"/>
    <x v="134"/>
    <x v="1"/>
    <x v="0"/>
    <x v="0"/>
    <x v="15"/>
    <x v="512"/>
    <n v="1215000"/>
    <n v="1215000"/>
    <n v="1216466.5586170047"/>
    <n v="1216466.5586170047"/>
    <n v="8.0952641951306938E-6"/>
    <n v="10"/>
    <m/>
    <x v="0"/>
  </r>
  <r>
    <x v="5"/>
    <x v="4"/>
    <s v="CUARTA"/>
    <x v="669"/>
    <x v="669"/>
    <x v="135"/>
    <x v="23"/>
    <x v="0"/>
    <x v="0"/>
    <x v="15"/>
    <x v="513"/>
    <n v="1400932.0430999999"/>
    <n v="1400932.0430999999"/>
    <n v="1593947.4262640614"/>
    <n v="1593947.4262640614"/>
    <n v="1.0607299836853735E-5"/>
    <n v="1070"/>
    <m/>
    <x v="5"/>
  </r>
  <r>
    <x v="5"/>
    <x v="4"/>
    <s v="CUARTA"/>
    <x v="669"/>
    <x v="669"/>
    <x v="135"/>
    <x v="23"/>
    <x v="0"/>
    <x v="0"/>
    <x v="15"/>
    <x v="514"/>
    <n v="545607.94569999992"/>
    <n v="545607.94569999992"/>
    <n v="620854.73821498756"/>
    <n v="620854.73821498756"/>
    <n v="4.1316245786181303E-6"/>
    <n v="1071"/>
    <m/>
    <x v="5"/>
  </r>
  <r>
    <x v="5"/>
    <x v="4"/>
    <s v="CUARTA"/>
    <x v="669"/>
    <x v="669"/>
    <x v="135"/>
    <x v="23"/>
    <x v="0"/>
    <x v="0"/>
    <x v="15"/>
    <x v="515"/>
    <n v="151649.5821"/>
    <n v="151649.5821"/>
    <n v="168653.94264912501"/>
    <n v="168653.94264912501"/>
    <n v="1.1223475184120875E-6"/>
    <n v="881"/>
    <m/>
    <x v="5"/>
  </r>
  <r>
    <x v="4"/>
    <x v="4"/>
    <s v="CUARTA"/>
    <x v="670"/>
    <x v="670"/>
    <x v="136"/>
    <x v="3"/>
    <x v="0"/>
    <x v="0"/>
    <x v="15"/>
    <x v="516"/>
    <n v="12914366"/>
    <n v="12914366"/>
    <n v="12933074.108747978"/>
    <n v="12933074.108747978"/>
    <n v="8.6066198058538061E-5"/>
    <n v="12"/>
    <m/>
    <x v="0"/>
  </r>
  <r>
    <x v="4"/>
    <x v="4"/>
    <s v="CUARTA"/>
    <x v="670"/>
    <x v="670"/>
    <x v="136"/>
    <x v="3"/>
    <x v="0"/>
    <x v="0"/>
    <x v="15"/>
    <x v="517"/>
    <n v="9116584"/>
    <n v="9116584"/>
    <n v="9229451.2893130239"/>
    <n v="9229451.2893130239"/>
    <n v="6.1419564749911023E-5"/>
    <n v="102"/>
    <m/>
    <x v="0"/>
  </r>
  <r>
    <x v="4"/>
    <x v="4"/>
    <s v="CUARTA"/>
    <x v="670"/>
    <x v="670"/>
    <x v="136"/>
    <x v="3"/>
    <x v="0"/>
    <x v="0"/>
    <x v="15"/>
    <x v="518"/>
    <n v="3220360"/>
    <n v="3220360"/>
    <n v="3241015.253629453"/>
    <n v="3241015.253629453"/>
    <n v="2.1568101936486871E-5"/>
    <n v="53"/>
    <m/>
    <x v="0"/>
  </r>
  <r>
    <x v="4"/>
    <x v="4"/>
    <s v="CUARTA"/>
    <x v="670"/>
    <x v="670"/>
    <x v="136"/>
    <x v="3"/>
    <x v="0"/>
    <x v="0"/>
    <x v="15"/>
    <x v="519"/>
    <n v="2925723"/>
    <n v="2925723"/>
    <n v="2939519.8831151444"/>
    <n v="2939519.8831151444"/>
    <n v="1.9561729742665985E-5"/>
    <n v="39"/>
    <m/>
    <x v="0"/>
  </r>
  <r>
    <x v="4"/>
    <x v="4"/>
    <s v="CUARTA"/>
    <x v="670"/>
    <x v="670"/>
    <x v="136"/>
    <x v="3"/>
    <x v="0"/>
    <x v="0"/>
    <x v="15"/>
    <x v="520"/>
    <n v="1644830"/>
    <n v="1644830"/>
    <n v="1655379.8704577542"/>
    <n v="1655379.8704577542"/>
    <n v="1.1016116554730434E-5"/>
    <n v="53"/>
    <m/>
    <x v="0"/>
  </r>
  <r>
    <x v="4"/>
    <x v="4"/>
    <s v="CUARTA"/>
    <x v="670"/>
    <x v="670"/>
    <x v="136"/>
    <x v="3"/>
    <x v="0"/>
    <x v="0"/>
    <x v="15"/>
    <x v="521"/>
    <n v="1637582"/>
    <n v="1637582"/>
    <n v="1642726.2115588845"/>
    <n v="1642726.2115588845"/>
    <n v="1.0931909791218683E-5"/>
    <n v="26"/>
    <m/>
    <x v="0"/>
  </r>
  <r>
    <x v="4"/>
    <x v="4"/>
    <s v="CUARTA"/>
    <x v="670"/>
    <x v="670"/>
    <x v="136"/>
    <x v="3"/>
    <x v="0"/>
    <x v="0"/>
    <x v="15"/>
    <x v="522"/>
    <n v="745590"/>
    <n v="745590"/>
    <n v="753547.03198740713"/>
    <n v="753547.03198740713"/>
    <n v="5.0146568059625974E-6"/>
    <n v="88"/>
    <m/>
    <x v="0"/>
  </r>
  <r>
    <x v="4"/>
    <x v="4"/>
    <s v="CUARTA"/>
    <x v="670"/>
    <x v="670"/>
    <x v="136"/>
    <x v="3"/>
    <x v="0"/>
    <x v="0"/>
    <x v="15"/>
    <x v="523"/>
    <n v="5518793"/>
    <n v="0"/>
    <n v="0"/>
    <n v="5518793"/>
    <n v="3.6726112244326681E-5"/>
    <n v="0"/>
    <m/>
    <x v="0"/>
  </r>
  <r>
    <x v="4"/>
    <x v="4"/>
    <s v="CUARTA"/>
    <x v="670"/>
    <x v="670"/>
    <x v="136"/>
    <x v="3"/>
    <x v="0"/>
    <x v="0"/>
    <x v="15"/>
    <x v="524"/>
    <n v="2788963"/>
    <n v="0"/>
    <n v="0"/>
    <n v="2788963"/>
    <n v="1.8559813383700759E-5"/>
    <n v="0"/>
    <m/>
    <x v="0"/>
  </r>
  <r>
    <x v="4"/>
    <x v="4"/>
    <s v="CUARTA"/>
    <x v="671"/>
    <x v="671"/>
    <x v="137"/>
    <x v="3"/>
    <x v="0"/>
    <x v="0"/>
    <x v="15"/>
    <x v="525"/>
    <n v="9615866"/>
    <n v="9615866"/>
    <n v="11861685.120648414"/>
    <n v="11861685.120648414"/>
    <n v="7.8936386841795526E-5"/>
    <n v="1740"/>
    <m/>
    <x v="0"/>
  </r>
  <r>
    <x v="4"/>
    <x v="4"/>
    <s v="CUARTA"/>
    <x v="671"/>
    <x v="671"/>
    <x v="137"/>
    <x v="3"/>
    <x v="0"/>
    <x v="0"/>
    <x v="15"/>
    <x v="526"/>
    <n v="2438398"/>
    <n v="2438398"/>
    <n v="2785417.9871086017"/>
    <n v="2785417.9871086017"/>
    <n v="1.853622225764166E-5"/>
    <n v="1103"/>
    <m/>
    <x v="0"/>
  </r>
  <r>
    <x v="4"/>
    <x v="4"/>
    <s v="CUARTA"/>
    <x v="671"/>
    <x v="671"/>
    <x v="137"/>
    <x v="3"/>
    <x v="0"/>
    <x v="0"/>
    <x v="15"/>
    <x v="527"/>
    <n v="1294440"/>
    <n v="1294440"/>
    <n v="1563028.6744628772"/>
    <n v="1563028.6744628772"/>
    <n v="1.0401543696135147E-5"/>
    <n v="1563"/>
    <m/>
    <x v="0"/>
  </r>
  <r>
    <x v="4"/>
    <x v="4"/>
    <s v="CUARTA"/>
    <x v="671"/>
    <x v="671"/>
    <x v="137"/>
    <x v="3"/>
    <x v="0"/>
    <x v="0"/>
    <x v="15"/>
    <x v="528"/>
    <n v="757560"/>
    <n v="757560"/>
    <n v="932238.92110894062"/>
    <n v="932238.92110894062"/>
    <n v="6.2038042113876996E-6"/>
    <n v="1720"/>
    <m/>
    <x v="0"/>
  </r>
  <r>
    <x v="4"/>
    <x v="4"/>
    <s v="CUARTA"/>
    <x v="671"/>
    <x v="671"/>
    <x v="137"/>
    <x v="3"/>
    <x v="0"/>
    <x v="0"/>
    <x v="15"/>
    <x v="529"/>
    <n v="533520"/>
    <n v="533520"/>
    <n v="639421.98863533686"/>
    <n v="639421.98863533686"/>
    <n v="4.2551847344359461E-6"/>
    <n v="1501"/>
    <m/>
    <x v="0"/>
  </r>
  <r>
    <x v="4"/>
    <x v="4"/>
    <s v="CUARTA"/>
    <x v="671"/>
    <x v="671"/>
    <x v="137"/>
    <x v="3"/>
    <x v="0"/>
    <x v="0"/>
    <x v="15"/>
    <x v="530"/>
    <n v="84912"/>
    <n v="0"/>
    <n v="0"/>
    <n v="84912"/>
    <n v="5.6506697078333378E-7"/>
    <n v="0"/>
    <m/>
    <x v="0"/>
  </r>
  <r>
    <x v="4"/>
    <x v="4"/>
    <s v="CUARTA"/>
    <x v="672"/>
    <x v="672"/>
    <x v="138"/>
    <x v="18"/>
    <x v="0"/>
    <x v="0"/>
    <x v="15"/>
    <x v="531"/>
    <n v="80964"/>
    <n v="80964"/>
    <n v="89717.166109454716"/>
    <n v="89717.166109454716"/>
    <n v="5.9704408423703073E-7"/>
    <n v="851"/>
    <m/>
    <x v="0"/>
  </r>
  <r>
    <x v="5"/>
    <x v="4"/>
    <s v="CUARTA"/>
    <x v="673"/>
    <x v="673"/>
    <x v="139"/>
    <x v="7"/>
    <x v="0"/>
    <x v="0"/>
    <x v="15"/>
    <x v="532"/>
    <n v="847443.5"/>
    <n v="847443.5"/>
    <n v="866568.37959661952"/>
    <n v="866568.37959661952"/>
    <n v="5.7667840733380895E-6"/>
    <n v="185"/>
    <m/>
    <x v="1"/>
  </r>
  <r>
    <x v="5"/>
    <x v="4"/>
    <s v="CUARTA"/>
    <x v="673"/>
    <x v="673"/>
    <x v="139"/>
    <x v="7"/>
    <x v="0"/>
    <x v="0"/>
    <x v="15"/>
    <x v="533"/>
    <n v="250589.5"/>
    <n v="250589.5"/>
    <n v="256554.03591699831"/>
    <n v="256554.03591699831"/>
    <n v="1.7072994620060397E-6"/>
    <n v="195"/>
    <m/>
    <x v="1"/>
  </r>
  <r>
    <x v="5"/>
    <x v="4"/>
    <s v="CUARTA"/>
    <x v="673"/>
    <x v="673"/>
    <x v="139"/>
    <x v="7"/>
    <x v="0"/>
    <x v="0"/>
    <x v="15"/>
    <x v="534"/>
    <n v="69184"/>
    <n v="0"/>
    <n v="0"/>
    <n v="69184"/>
    <n v="4.6040127787208124E-7"/>
    <n v="0"/>
    <m/>
    <x v="1"/>
  </r>
  <r>
    <x v="4"/>
    <x v="4"/>
    <s v="CUARTA"/>
    <x v="674"/>
    <x v="674"/>
    <x v="140"/>
    <x v="3"/>
    <x v="0"/>
    <x v="0"/>
    <x v="15"/>
    <x v="535"/>
    <n v="114597"/>
    <n v="114597"/>
    <n v="114943.1222082843"/>
    <n v="114943.1222082843"/>
    <n v="7.6491617060737882E-7"/>
    <n v="25"/>
    <m/>
    <x v="0"/>
  </r>
  <r>
    <x v="4"/>
    <x v="4"/>
    <s v="CUARTA"/>
    <x v="674"/>
    <x v="674"/>
    <x v="140"/>
    <x v="3"/>
    <x v="0"/>
    <x v="0"/>
    <x v="15"/>
    <x v="536"/>
    <n v="1117040"/>
    <n v="1117040"/>
    <n v="1145422.6635742083"/>
    <n v="1145422.6635742083"/>
    <n v="7.6224858061576157E-6"/>
    <n v="208"/>
    <m/>
    <x v="0"/>
  </r>
  <r>
    <x v="4"/>
    <x v="4"/>
    <s v="CUARTA"/>
    <x v="674"/>
    <x v="674"/>
    <x v="140"/>
    <x v="3"/>
    <x v="0"/>
    <x v="0"/>
    <x v="15"/>
    <x v="537"/>
    <n v="901987"/>
    <n v="901987"/>
    <n v="931736.46732525912"/>
    <n v="931736.46732525912"/>
    <n v="6.2004605139420671E-6"/>
    <n v="269"/>
    <m/>
    <x v="0"/>
  </r>
  <r>
    <x v="4"/>
    <x v="4"/>
    <s v="CUARTA"/>
    <x v="674"/>
    <x v="674"/>
    <x v="140"/>
    <x v="3"/>
    <x v="0"/>
    <x v="0"/>
    <x v="15"/>
    <x v="538"/>
    <n v="849065"/>
    <n v="849065"/>
    <n v="873373.71362137329"/>
    <n v="873373.71362137329"/>
    <n v="5.8120717768727657E-6"/>
    <n v="234"/>
    <m/>
    <x v="0"/>
  </r>
  <r>
    <x v="4"/>
    <x v="4"/>
    <s v="CUARTA"/>
    <x v="674"/>
    <x v="674"/>
    <x v="140"/>
    <x v="3"/>
    <x v="0"/>
    <x v="0"/>
    <x v="15"/>
    <x v="539"/>
    <n v="717332"/>
    <n v="717332"/>
    <n v="739383.92926035332"/>
    <n v="739383.92926035332"/>
    <n v="4.9204050917776824E-6"/>
    <n v="251"/>
    <m/>
    <x v="0"/>
  </r>
  <r>
    <x v="4"/>
    <x v="4"/>
    <s v="CUARTA"/>
    <x v="674"/>
    <x v="674"/>
    <x v="140"/>
    <x v="3"/>
    <x v="0"/>
    <x v="0"/>
    <x v="15"/>
    <x v="540"/>
    <n v="693532"/>
    <n v="693532"/>
    <n v="710382.15702588391"/>
    <n v="710382.15702588391"/>
    <n v="4.7274059446149749E-6"/>
    <n v="199"/>
    <m/>
    <x v="0"/>
  </r>
  <r>
    <x v="4"/>
    <x v="4"/>
    <s v="CUARTA"/>
    <x v="674"/>
    <x v="674"/>
    <x v="140"/>
    <x v="3"/>
    <x v="0"/>
    <x v="0"/>
    <x v="15"/>
    <x v="541"/>
    <n v="688475"/>
    <n v="688475"/>
    <n v="708186.0251988658"/>
    <n v="708186.0251988658"/>
    <n v="4.7127912663723949E-6"/>
    <n v="234"/>
    <m/>
    <x v="0"/>
  </r>
  <r>
    <x v="4"/>
    <x v="4"/>
    <s v="CUARTA"/>
    <x v="674"/>
    <x v="674"/>
    <x v="140"/>
    <x v="3"/>
    <x v="0"/>
    <x v="0"/>
    <x v="15"/>
    <x v="542"/>
    <n v="688475"/>
    <n v="688475"/>
    <n v="708271.45998194104"/>
    <n v="708271.45998194104"/>
    <n v="4.7133598123266989E-6"/>
    <n v="235"/>
    <m/>
    <x v="0"/>
  </r>
  <r>
    <x v="4"/>
    <x v="4"/>
    <s v="CUARTA"/>
    <x v="674"/>
    <x v="674"/>
    <x v="140"/>
    <x v="3"/>
    <x v="0"/>
    <x v="0"/>
    <x v="15"/>
    <x v="543"/>
    <n v="663653"/>
    <n v="663653"/>
    <n v="685293.65129572002"/>
    <n v="685293.65129572002"/>
    <n v="4.5604485542057987E-6"/>
    <n v="266"/>
    <m/>
    <x v="0"/>
  </r>
  <r>
    <x v="4"/>
    <x v="4"/>
    <s v="CUARTA"/>
    <x v="674"/>
    <x v="674"/>
    <x v="140"/>
    <x v="3"/>
    <x v="0"/>
    <x v="0"/>
    <x v="15"/>
    <x v="544"/>
    <n v="627666"/>
    <n v="627666"/>
    <n v="643614.24976273812"/>
    <n v="643614.24976273812"/>
    <n v="4.2830831268421241E-6"/>
    <n v="208"/>
    <m/>
    <x v="0"/>
  </r>
  <r>
    <x v="4"/>
    <x v="4"/>
    <s v="CUARTA"/>
    <x v="674"/>
    <x v="674"/>
    <x v="140"/>
    <x v="3"/>
    <x v="0"/>
    <x v="0"/>
    <x v="15"/>
    <x v="545"/>
    <n v="582908"/>
    <n v="582908"/>
    <n v="602133.55701981531"/>
    <n v="602133.55701981531"/>
    <n v="4.0070400540816469E-6"/>
    <n v="269"/>
    <m/>
    <x v="0"/>
  </r>
  <r>
    <x v="4"/>
    <x v="4"/>
    <s v="CUARTA"/>
    <x v="674"/>
    <x v="674"/>
    <x v="140"/>
    <x v="3"/>
    <x v="0"/>
    <x v="0"/>
    <x v="15"/>
    <x v="546"/>
    <n v="537999"/>
    <n v="537999"/>
    <n v="553401.90038994094"/>
    <n v="553401.90038994094"/>
    <n v="3.682743728555259E-6"/>
    <n v="234"/>
    <m/>
    <x v="0"/>
  </r>
  <r>
    <x v="4"/>
    <x v="4"/>
    <s v="CUARTA"/>
    <x v="674"/>
    <x v="674"/>
    <x v="140"/>
    <x v="3"/>
    <x v="0"/>
    <x v="0"/>
    <x v="15"/>
    <x v="547"/>
    <n v="483426"/>
    <n v="483426"/>
    <n v="499370.42712719884"/>
    <n v="499370.42712719884"/>
    <n v="3.3231785207690994E-6"/>
    <n v="269"/>
    <m/>
    <x v="0"/>
  </r>
  <r>
    <x v="4"/>
    <x v="4"/>
    <s v="CUARTA"/>
    <x v="674"/>
    <x v="674"/>
    <x v="140"/>
    <x v="3"/>
    <x v="0"/>
    <x v="0"/>
    <x v="15"/>
    <x v="548"/>
    <n v="448303"/>
    <n v="448303"/>
    <n v="459250.43340991915"/>
    <n v="459250.43340991915"/>
    <n v="3.0561905412412396E-6"/>
    <n v="200"/>
    <m/>
    <x v="0"/>
  </r>
  <r>
    <x v="4"/>
    <x v="4"/>
    <s v="CUARTA"/>
    <x v="674"/>
    <x v="674"/>
    <x v="140"/>
    <x v="3"/>
    <x v="0"/>
    <x v="0"/>
    <x v="15"/>
    <x v="549"/>
    <n v="391996"/>
    <n v="391996"/>
    <n v="404583.0865910424"/>
    <n v="404583.0865910424"/>
    <n v="2.6923937626033016E-6"/>
    <n v="262"/>
    <m/>
    <x v="0"/>
  </r>
  <r>
    <x v="4"/>
    <x v="4"/>
    <s v="CUARTA"/>
    <x v="674"/>
    <x v="674"/>
    <x v="140"/>
    <x v="3"/>
    <x v="0"/>
    <x v="0"/>
    <x v="15"/>
    <x v="550"/>
    <n v="359665"/>
    <n v="359665"/>
    <n v="371931.10445806058"/>
    <n v="371931.10445806058"/>
    <n v="2.4751034310370264E-6"/>
    <n v="278"/>
    <m/>
    <x v="0"/>
  </r>
  <r>
    <x v="4"/>
    <x v="4"/>
    <s v="CUARTA"/>
    <x v="674"/>
    <x v="674"/>
    <x v="140"/>
    <x v="3"/>
    <x v="0"/>
    <x v="0"/>
    <x v="15"/>
    <x v="551"/>
    <n v="335058"/>
    <n v="335058"/>
    <n v="345816.79360764264"/>
    <n v="345816.79360764264"/>
    <n v="2.3013195780322681E-6"/>
    <n v="262"/>
    <m/>
    <x v="0"/>
  </r>
  <r>
    <x v="4"/>
    <x v="4"/>
    <s v="CUARTA"/>
    <x v="674"/>
    <x v="674"/>
    <x v="140"/>
    <x v="3"/>
    <x v="0"/>
    <x v="0"/>
    <x v="15"/>
    <x v="552"/>
    <n v="235025"/>
    <n v="235025"/>
    <n v="242571.70972678228"/>
    <n v="242571.70972678228"/>
    <n v="1.6142507680074313E-6"/>
    <n v="262"/>
    <m/>
    <x v="0"/>
  </r>
  <r>
    <x v="4"/>
    <x v="4"/>
    <s v="CUARTA"/>
    <x v="674"/>
    <x v="674"/>
    <x v="140"/>
    <x v="3"/>
    <x v="0"/>
    <x v="0"/>
    <x v="15"/>
    <x v="553"/>
    <n v="150885"/>
    <n v="150885"/>
    <n v="155335.94809869322"/>
    <n v="155335.94809869322"/>
    <n v="1.0337197763082454E-6"/>
    <n v="241"/>
    <m/>
    <x v="0"/>
  </r>
  <r>
    <x v="4"/>
    <x v="4"/>
    <s v="CUARTA"/>
    <x v="674"/>
    <x v="674"/>
    <x v="140"/>
    <x v="3"/>
    <x v="0"/>
    <x v="0"/>
    <x v="15"/>
    <x v="554"/>
    <n v="48224"/>
    <n v="48224"/>
    <n v="49814.531030151535"/>
    <n v="49814.531030151535"/>
    <n v="3.3150256913275052E-7"/>
    <n v="269"/>
    <m/>
    <x v="0"/>
  </r>
  <r>
    <x v="4"/>
    <x v="4"/>
    <s v="CUARTA"/>
    <x v="674"/>
    <x v="674"/>
    <x v="140"/>
    <x v="3"/>
    <x v="0"/>
    <x v="0"/>
    <x v="15"/>
    <x v="555"/>
    <n v="457419"/>
    <n v="457419"/>
    <n v="465827.40735599282"/>
    <n v="465827.40735599282"/>
    <n v="3.0999585686652644E-6"/>
    <n v="151"/>
    <m/>
    <x v="0"/>
  </r>
  <r>
    <x v="4"/>
    <x v="4"/>
    <s v="CUARTA"/>
    <x v="674"/>
    <x v="674"/>
    <x v="140"/>
    <x v="3"/>
    <x v="0"/>
    <x v="0"/>
    <x v="15"/>
    <x v="556"/>
    <n v="383750"/>
    <n v="383750"/>
    <n v="391842.73372044129"/>
    <n v="391842.73372044129"/>
    <n v="2.6076100735687562E-6"/>
    <n v="173"/>
    <m/>
    <x v="0"/>
  </r>
  <r>
    <x v="4"/>
    <x v="4"/>
    <s v="CUARTA"/>
    <x v="674"/>
    <x v="674"/>
    <x v="140"/>
    <x v="3"/>
    <x v="0"/>
    <x v="0"/>
    <x v="15"/>
    <x v="557"/>
    <n v="362573"/>
    <n v="362573"/>
    <n v="369594.42711483588"/>
    <n v="369594.42711483588"/>
    <n v="2.4595534594425044E-6"/>
    <n v="159"/>
    <m/>
    <x v="0"/>
  </r>
  <r>
    <x v="4"/>
    <x v="4"/>
    <s v="CUARTA"/>
    <x v="674"/>
    <x v="674"/>
    <x v="140"/>
    <x v="3"/>
    <x v="0"/>
    <x v="0"/>
    <x v="15"/>
    <x v="558"/>
    <n v="341130"/>
    <n v="341130"/>
    <n v="347107.52078453352"/>
    <n v="347107.52078453352"/>
    <n v="2.3099090270613039E-6"/>
    <n v="144"/>
    <m/>
    <x v="0"/>
  </r>
  <r>
    <x v="4"/>
    <x v="4"/>
    <s v="CUARTA"/>
    <x v="674"/>
    <x v="674"/>
    <x v="140"/>
    <x v="3"/>
    <x v="0"/>
    <x v="0"/>
    <x v="15"/>
    <x v="559"/>
    <n v="192209"/>
    <n v="192209"/>
    <n v="195435.51642046278"/>
    <n v="195435.51642046278"/>
    <n v="1.3005718302146621E-6"/>
    <n v="138"/>
    <m/>
    <x v="0"/>
  </r>
  <r>
    <x v="4"/>
    <x v="4"/>
    <s v="CUARTA"/>
    <x v="674"/>
    <x v="674"/>
    <x v="140"/>
    <x v="3"/>
    <x v="0"/>
    <x v="0"/>
    <x v="15"/>
    <x v="560"/>
    <n v="179333"/>
    <n v="179333"/>
    <n v="182541.44834253701"/>
    <n v="182541.44834253701"/>
    <n v="1.2147652070063099E-6"/>
    <n v="147"/>
    <m/>
    <x v="0"/>
  </r>
  <r>
    <x v="4"/>
    <x v="4"/>
    <s v="CUARTA"/>
    <x v="674"/>
    <x v="674"/>
    <x v="140"/>
    <x v="3"/>
    <x v="0"/>
    <x v="0"/>
    <x v="15"/>
    <x v="561"/>
    <n v="155533"/>
    <n v="155533"/>
    <n v="157496.55997833563"/>
    <n v="157496.55997833563"/>
    <n v="1.0480980786667816E-6"/>
    <n v="104"/>
    <m/>
    <x v="0"/>
  </r>
  <r>
    <x v="4"/>
    <x v="4"/>
    <s v="CUARTA"/>
    <x v="674"/>
    <x v="674"/>
    <x v="140"/>
    <x v="3"/>
    <x v="0"/>
    <x v="0"/>
    <x v="15"/>
    <x v="562"/>
    <n v="126099"/>
    <n v="126099"/>
    <n v="127891.36756763089"/>
    <n v="127891.36756763089"/>
    <n v="8.5108332933836306E-7"/>
    <n v="117"/>
    <m/>
    <x v="0"/>
  </r>
  <r>
    <x v="4"/>
    <x v="4"/>
    <s v="CUARTA"/>
    <x v="674"/>
    <x v="674"/>
    <x v="140"/>
    <x v="3"/>
    <x v="0"/>
    <x v="0"/>
    <x v="15"/>
    <x v="563"/>
    <n v="43681"/>
    <n v="43681"/>
    <n v="44602.169255094712"/>
    <n v="44602.169255094712"/>
    <n v="2.968156758920048E-7"/>
    <n v="173"/>
    <m/>
    <x v="0"/>
  </r>
  <r>
    <x v="4"/>
    <x v="4"/>
    <s v="CUARTA"/>
    <x v="674"/>
    <x v="674"/>
    <x v="140"/>
    <x v="3"/>
    <x v="0"/>
    <x v="0"/>
    <x v="15"/>
    <x v="564"/>
    <n v="41876"/>
    <n v="41876"/>
    <n v="42965.927003196441"/>
    <n v="42965.927003196441"/>
    <n v="2.8592691514266597E-7"/>
    <n v="213"/>
    <m/>
    <x v="0"/>
  </r>
  <r>
    <x v="4"/>
    <x v="4"/>
    <s v="CUARTA"/>
    <x v="674"/>
    <x v="674"/>
    <x v="140"/>
    <x v="3"/>
    <x v="0"/>
    <x v="0"/>
    <x v="15"/>
    <x v="565"/>
    <n v="10977"/>
    <n v="10977"/>
    <n v="11169.346746553585"/>
    <n v="11169.346746553585"/>
    <n v="7.4329057514882687E-8"/>
    <n v="144"/>
    <m/>
    <x v="0"/>
  </r>
  <r>
    <x v="4"/>
    <x v="4"/>
    <s v="CUARTA"/>
    <x v="674"/>
    <x v="674"/>
    <x v="140"/>
    <x v="3"/>
    <x v="0"/>
    <x v="0"/>
    <x v="15"/>
    <x v="566"/>
    <n v="121588"/>
    <n v="121588"/>
    <n v="123539.58793478366"/>
    <n v="123539.58793478366"/>
    <n v="8.221233833395691E-7"/>
    <n v="132"/>
    <m/>
    <x v="0"/>
  </r>
  <r>
    <x v="4"/>
    <x v="4"/>
    <s v="CUARTA"/>
    <x v="674"/>
    <x v="674"/>
    <x v="140"/>
    <x v="3"/>
    <x v="0"/>
    <x v="0"/>
    <x v="15"/>
    <x v="567"/>
    <n v="72953"/>
    <n v="72953"/>
    <n v="74043.524402111056"/>
    <n v="74043.524402111056"/>
    <n v="4.9274013143045447E-7"/>
    <n v="123"/>
    <m/>
    <x v="0"/>
  </r>
  <r>
    <x v="4"/>
    <x v="4"/>
    <s v="CUARTA"/>
    <x v="674"/>
    <x v="674"/>
    <x v="140"/>
    <x v="3"/>
    <x v="0"/>
    <x v="0"/>
    <x v="15"/>
    <x v="568"/>
    <n v="227481"/>
    <n v="227481"/>
    <n v="228002.98461155978"/>
    <n v="228002.98461155978"/>
    <n v="1.5172997437819525E-6"/>
    <n v="19"/>
    <m/>
    <x v="0"/>
  </r>
  <r>
    <x v="4"/>
    <x v="4"/>
    <s v="CUARTA"/>
    <x v="674"/>
    <x v="674"/>
    <x v="140"/>
    <x v="3"/>
    <x v="0"/>
    <x v="0"/>
    <x v="15"/>
    <x v="569"/>
    <n v="182987"/>
    <n v="182987"/>
    <n v="183716.89445857878"/>
    <n v="183716.89445857878"/>
    <n v="1.2225874909721894E-6"/>
    <n v="33"/>
    <m/>
    <x v="0"/>
  </r>
  <r>
    <x v="4"/>
    <x v="4"/>
    <s v="CUARTA"/>
    <x v="674"/>
    <x v="674"/>
    <x v="140"/>
    <x v="3"/>
    <x v="0"/>
    <x v="0"/>
    <x v="15"/>
    <x v="570"/>
    <n v="97925"/>
    <n v="97925"/>
    <n v="97972.262808870102"/>
    <n v="97972.262808870102"/>
    <n v="6.5197957610463651E-7"/>
    <n v="4"/>
    <m/>
    <x v="0"/>
  </r>
  <r>
    <x v="4"/>
    <x v="4"/>
    <s v="CUARTA"/>
    <x v="674"/>
    <x v="674"/>
    <x v="140"/>
    <x v="3"/>
    <x v="0"/>
    <x v="0"/>
    <x v="15"/>
    <x v="571"/>
    <n v="47977"/>
    <n v="47977"/>
    <n v="48046.500812769416"/>
    <n v="48046.500812769416"/>
    <n v="3.1973679422237844E-7"/>
    <n v="12"/>
    <m/>
    <x v="0"/>
  </r>
  <r>
    <x v="4"/>
    <x v="4"/>
    <s v="CUARTA"/>
    <x v="674"/>
    <x v="674"/>
    <x v="140"/>
    <x v="3"/>
    <x v="0"/>
    <x v="0"/>
    <x v="15"/>
    <x v="572"/>
    <n v="372339"/>
    <n v="0"/>
    <n v="0"/>
    <n v="372339"/>
    <n v="2.4778178683165598E-6"/>
    <n v="0"/>
    <m/>
    <x v="0"/>
  </r>
  <r>
    <x v="4"/>
    <x v="4"/>
    <s v="CUARTA"/>
    <x v="674"/>
    <x v="674"/>
    <x v="140"/>
    <x v="3"/>
    <x v="0"/>
    <x v="0"/>
    <x v="15"/>
    <x v="573"/>
    <n v="276318"/>
    <n v="0"/>
    <n v="0"/>
    <n v="276318"/>
    <n v="1.838823431704697E-6"/>
    <n v="0"/>
    <m/>
    <x v="0"/>
  </r>
  <r>
    <x v="4"/>
    <x v="4"/>
    <s v="CUARTA"/>
    <x v="674"/>
    <x v="674"/>
    <x v="140"/>
    <x v="3"/>
    <x v="0"/>
    <x v="0"/>
    <x v="15"/>
    <x v="574"/>
    <n v="33576"/>
    <n v="0"/>
    <n v="0"/>
    <n v="33576"/>
    <n v="2.2343942683037986E-7"/>
    <n v="0"/>
    <m/>
    <x v="0"/>
  </r>
  <r>
    <x v="4"/>
    <x v="4"/>
    <s v="CUARTA"/>
    <x v="674"/>
    <x v="674"/>
    <x v="140"/>
    <x v="3"/>
    <x v="0"/>
    <x v="0"/>
    <x v="15"/>
    <x v="575"/>
    <n v="512840"/>
    <n v="512840"/>
    <n v="513087.51859995862"/>
    <n v="513087.51859995862"/>
    <n v="3.4144621476589413E-6"/>
    <n v="4"/>
    <m/>
    <x v="0"/>
  </r>
  <r>
    <x v="4"/>
    <x v="4"/>
    <s v="CUARTA"/>
    <x v="674"/>
    <x v="674"/>
    <x v="140"/>
    <x v="3"/>
    <x v="0"/>
    <x v="0"/>
    <x v="15"/>
    <x v="576"/>
    <n v="433707"/>
    <n v="433707"/>
    <n v="433916.32561701944"/>
    <n v="433916.32561701944"/>
    <n v="2.8875987338638102E-6"/>
    <n v="4"/>
    <m/>
    <x v="0"/>
  </r>
  <r>
    <x v="4"/>
    <x v="4"/>
    <s v="CUARTA"/>
    <x v="674"/>
    <x v="674"/>
    <x v="140"/>
    <x v="3"/>
    <x v="0"/>
    <x v="0"/>
    <x v="15"/>
    <x v="577"/>
    <n v="63237"/>
    <n v="63237"/>
    <n v="63267.520890932028"/>
    <n v="63267.520890932028"/>
    <n v="4.210286694320031E-7"/>
    <n v="4"/>
    <m/>
    <x v="0"/>
  </r>
  <r>
    <x v="4"/>
    <x v="4"/>
    <s v="CUARTA"/>
    <x v="674"/>
    <x v="674"/>
    <x v="140"/>
    <x v="3"/>
    <x v="0"/>
    <x v="0"/>
    <x v="15"/>
    <x v="154"/>
    <n v="2318791"/>
    <n v="0"/>
    <n v="0"/>
    <n v="2318791"/>
    <n v="1.5430942696552397E-5"/>
    <n v="0"/>
    <m/>
    <x v="0"/>
  </r>
  <r>
    <x v="4"/>
    <x v="4"/>
    <s v="CUARTA"/>
    <x v="674"/>
    <x v="674"/>
    <x v="140"/>
    <x v="3"/>
    <x v="0"/>
    <x v="0"/>
    <x v="15"/>
    <x v="578"/>
    <n v="2266484"/>
    <n v="0"/>
    <n v="0"/>
    <n v="2266484"/>
    <n v="1.5082853403628385E-5"/>
    <n v="0"/>
    <m/>
    <x v="0"/>
  </r>
  <r>
    <x v="4"/>
    <x v="4"/>
    <s v="CUARTA"/>
    <x v="674"/>
    <x v="674"/>
    <x v="140"/>
    <x v="3"/>
    <x v="0"/>
    <x v="0"/>
    <x v="15"/>
    <x v="579"/>
    <n v="1526163"/>
    <n v="0"/>
    <n v="0"/>
    <n v="1526163"/>
    <n v="1.0156212353160979E-5"/>
    <n v="0"/>
    <m/>
    <x v="0"/>
  </r>
  <r>
    <x v="4"/>
    <x v="4"/>
    <s v="CUARTA"/>
    <x v="674"/>
    <x v="674"/>
    <x v="140"/>
    <x v="3"/>
    <x v="0"/>
    <x v="0"/>
    <x v="15"/>
    <x v="580"/>
    <n v="385560"/>
    <n v="0"/>
    <n v="0"/>
    <n v="385560"/>
    <n v="2.5658001372623676E-6"/>
    <n v="0"/>
    <m/>
    <x v="0"/>
  </r>
  <r>
    <x v="4"/>
    <x v="4"/>
    <s v="CUARTA"/>
    <x v="674"/>
    <x v="674"/>
    <x v="140"/>
    <x v="3"/>
    <x v="0"/>
    <x v="0"/>
    <x v="15"/>
    <x v="581"/>
    <n v="338329"/>
    <n v="0"/>
    <n v="0"/>
    <n v="338329"/>
    <n v="2.2514902859213603E-6"/>
    <n v="0"/>
    <m/>
    <x v="0"/>
  </r>
  <r>
    <x v="4"/>
    <x v="4"/>
    <s v="CUARTA"/>
    <x v="674"/>
    <x v="674"/>
    <x v="140"/>
    <x v="3"/>
    <x v="0"/>
    <x v="0"/>
    <x v="15"/>
    <x v="582"/>
    <n v="182854"/>
    <n v="0"/>
    <n v="0"/>
    <n v="182854"/>
    <n v="1.216845155874502E-6"/>
    <n v="0"/>
    <m/>
    <x v="0"/>
  </r>
  <r>
    <x v="4"/>
    <x v="4"/>
    <s v="CUARTA"/>
    <x v="674"/>
    <x v="674"/>
    <x v="140"/>
    <x v="3"/>
    <x v="0"/>
    <x v="0"/>
    <x v="15"/>
    <x v="583"/>
    <n v="130566"/>
    <n v="0"/>
    <n v="0"/>
    <n v="130566"/>
    <n v="8.688823029406533E-7"/>
    <n v="0"/>
    <m/>
    <x v="0"/>
  </r>
  <r>
    <x v="4"/>
    <x v="4"/>
    <s v="CUARTA"/>
    <x v="674"/>
    <x v="674"/>
    <x v="140"/>
    <x v="3"/>
    <x v="0"/>
    <x v="0"/>
    <x v="15"/>
    <x v="584"/>
    <n v="65283"/>
    <n v="0"/>
    <n v="0"/>
    <n v="65283"/>
    <n v="4.3444115147032665E-7"/>
    <n v="0"/>
    <m/>
    <x v="0"/>
  </r>
  <r>
    <x v="4"/>
    <x v="4"/>
    <s v="CUARTA"/>
    <x v="674"/>
    <x v="674"/>
    <x v="140"/>
    <x v="3"/>
    <x v="0"/>
    <x v="0"/>
    <x v="15"/>
    <x v="585"/>
    <n v="52051"/>
    <n v="0"/>
    <n v="0"/>
    <n v="52051"/>
    <n v="3.4638568042494941E-7"/>
    <n v="0"/>
    <m/>
    <x v="0"/>
  </r>
  <r>
    <x v="4"/>
    <x v="4"/>
    <s v="CUARTA"/>
    <x v="674"/>
    <x v="674"/>
    <x v="140"/>
    <x v="3"/>
    <x v="0"/>
    <x v="0"/>
    <x v="15"/>
    <x v="586"/>
    <n v="-77767"/>
    <n v="0"/>
    <n v="0"/>
    <n v="-77767"/>
    <n v="-5.1751887974500095E-7"/>
    <n v="0"/>
    <m/>
    <x v="0"/>
  </r>
  <r>
    <x v="4"/>
    <x v="4"/>
    <s v="CUARTA"/>
    <x v="674"/>
    <x v="674"/>
    <x v="140"/>
    <x v="3"/>
    <x v="0"/>
    <x v="0"/>
    <x v="15"/>
    <x v="587"/>
    <n v="-155433"/>
    <n v="0"/>
    <n v="0"/>
    <n v="-155433"/>
    <n v="-1.0343656311212305E-6"/>
    <n v="0"/>
    <m/>
    <x v="0"/>
  </r>
  <r>
    <x v="4"/>
    <x v="4"/>
    <s v="CUARTA"/>
    <x v="675"/>
    <x v="675"/>
    <x v="141"/>
    <x v="3"/>
    <x v="0"/>
    <x v="0"/>
    <x v="15"/>
    <x v="588"/>
    <n v="26277135"/>
    <n v="26277135"/>
    <n v="26828045.351425424"/>
    <n v="26828045.351425424"/>
    <n v="1.7853356791463942E-4"/>
    <n v="172"/>
    <m/>
    <x v="0"/>
  </r>
  <r>
    <x v="4"/>
    <x v="4"/>
    <s v="CUARTA"/>
    <x v="675"/>
    <x v="675"/>
    <x v="141"/>
    <x v="3"/>
    <x v="0"/>
    <x v="0"/>
    <x v="15"/>
    <x v="589"/>
    <n v="18979891"/>
    <n v="18979891"/>
    <n v="19542134.990630988"/>
    <n v="19542134.990630988"/>
    <n v="1.3004775557983378E-4"/>
    <n v="242"/>
    <m/>
    <x v="0"/>
  </r>
  <r>
    <x v="4"/>
    <x v="4"/>
    <s v="CUARTA"/>
    <x v="675"/>
    <x v="675"/>
    <x v="141"/>
    <x v="3"/>
    <x v="0"/>
    <x v="0"/>
    <x v="15"/>
    <x v="590"/>
    <n v="31445207"/>
    <n v="31445207"/>
    <n v="31483162.752501521"/>
    <n v="31483162.752501521"/>
    <n v="2.0951214677824946E-4"/>
    <n v="10"/>
    <m/>
    <x v="0"/>
  </r>
  <r>
    <x v="4"/>
    <x v="4"/>
    <s v="CUARTA"/>
    <x v="675"/>
    <x v="675"/>
    <x v="141"/>
    <x v="3"/>
    <x v="0"/>
    <x v="0"/>
    <x v="15"/>
    <x v="591"/>
    <n v="3829901"/>
    <n v="3829901"/>
    <n v="3857721.9918649434"/>
    <n v="3857721.9918649434"/>
    <n v="2.5672122668967544E-5"/>
    <n v="60"/>
    <m/>
    <x v="0"/>
  </r>
  <r>
    <x v="4"/>
    <x v="4"/>
    <s v="CUARTA"/>
    <x v="675"/>
    <x v="675"/>
    <x v="141"/>
    <x v="3"/>
    <x v="0"/>
    <x v="0"/>
    <x v="15"/>
    <x v="592"/>
    <n v="15816040"/>
    <n v="0"/>
    <n v="0"/>
    <n v="15816040"/>
    <n v="1.0525157589725878E-4"/>
    <n v="0"/>
    <m/>
    <x v="0"/>
  </r>
  <r>
    <x v="4"/>
    <x v="4"/>
    <s v="CUARTA"/>
    <x v="675"/>
    <x v="675"/>
    <x v="141"/>
    <x v="3"/>
    <x v="0"/>
    <x v="0"/>
    <x v="15"/>
    <x v="590"/>
    <n v="12986499"/>
    <n v="12986499"/>
    <n v="13002174.277377097"/>
    <n v="13002174.277377097"/>
    <n v="8.6526041460741217E-5"/>
    <n v="10"/>
    <m/>
    <x v="0"/>
  </r>
  <r>
    <x v="4"/>
    <x v="4"/>
    <s v="CUARTA"/>
    <x v="675"/>
    <x v="675"/>
    <x v="141"/>
    <x v="3"/>
    <x v="0"/>
    <x v="0"/>
    <x v="15"/>
    <x v="593"/>
    <n v="11849487"/>
    <n v="11849487"/>
    <n v="12036776.681896491"/>
    <n v="12036776.681896491"/>
    <n v="8.0101575014541147E-5"/>
    <n v="130"/>
    <m/>
    <x v="0"/>
  </r>
  <r>
    <x v="4"/>
    <x v="4"/>
    <s v="CUARTA"/>
    <x v="675"/>
    <x v="675"/>
    <x v="141"/>
    <x v="3"/>
    <x v="0"/>
    <x v="0"/>
    <x v="15"/>
    <x v="594"/>
    <n v="9809751"/>
    <n v="9809751"/>
    <n v="10066288.396164274"/>
    <n v="10066288.396164274"/>
    <n v="6.6988495042537795E-5"/>
    <n v="214"/>
    <m/>
    <x v="0"/>
  </r>
  <r>
    <x v="4"/>
    <x v="4"/>
    <s v="CUARTA"/>
    <x v="675"/>
    <x v="675"/>
    <x v="141"/>
    <x v="3"/>
    <x v="0"/>
    <x v="0"/>
    <x v="15"/>
    <x v="591"/>
    <n v="5309389"/>
    <n v="5309389"/>
    <n v="5347957.2210001824"/>
    <n v="5347957.2210001824"/>
    <n v="3.5589245180297588E-5"/>
    <n v="60"/>
    <m/>
    <x v="0"/>
  </r>
  <r>
    <x v="4"/>
    <x v="4"/>
    <s v="CUARTA"/>
    <x v="675"/>
    <x v="675"/>
    <x v="141"/>
    <x v="3"/>
    <x v="0"/>
    <x v="0"/>
    <x v="15"/>
    <x v="595"/>
    <n v="3333955"/>
    <n v="3333955"/>
    <n v="3373195.6341334349"/>
    <n v="3373195.6341334349"/>
    <n v="2.2447727516008886E-5"/>
    <n v="97"/>
    <m/>
    <x v="0"/>
  </r>
  <r>
    <x v="4"/>
    <x v="4"/>
    <s v="CUARTA"/>
    <x v="675"/>
    <x v="675"/>
    <x v="141"/>
    <x v="3"/>
    <x v="0"/>
    <x v="0"/>
    <x v="15"/>
    <x v="592"/>
    <n v="2202005"/>
    <n v="0"/>
    <n v="0"/>
    <n v="2202005"/>
    <n v="1.4653762660162932E-5"/>
    <n v="0"/>
    <m/>
    <x v="0"/>
  </r>
  <r>
    <x v="4"/>
    <x v="4"/>
    <s v="CUARTA"/>
    <x v="676"/>
    <x v="676"/>
    <x v="142"/>
    <x v="5"/>
    <x v="0"/>
    <x v="0"/>
    <x v="15"/>
    <x v="596"/>
    <n v="325193"/>
    <n v="0"/>
    <n v="0"/>
    <n v="325193"/>
    <n v="2.1640736695631319E-6"/>
    <n v="0"/>
    <m/>
    <x v="0"/>
  </r>
  <r>
    <x v="5"/>
    <x v="4"/>
    <s v="CUARTA"/>
    <x v="677"/>
    <x v="677"/>
    <x v="143"/>
    <x v="7"/>
    <x v="0"/>
    <x v="0"/>
    <x v="15"/>
    <x v="597"/>
    <n v="459794.5"/>
    <n v="459794.5"/>
    <n v="465318.52974657418"/>
    <n v="465318.52974657418"/>
    <n v="3.0965721223531568E-6"/>
    <n v="99"/>
    <m/>
    <x v="1"/>
  </r>
  <r>
    <x v="4"/>
    <x v="4"/>
    <s v="CUARTA"/>
    <x v="677"/>
    <x v="677"/>
    <x v="143"/>
    <x v="1"/>
    <x v="0"/>
    <x v="0"/>
    <x v="15"/>
    <x v="598"/>
    <n v="892500"/>
    <n v="892500"/>
    <n v="896925.14682936727"/>
    <n v="896925.14682936727"/>
    <n v="5.9688003549353147E-6"/>
    <n v="41"/>
    <m/>
    <x v="0"/>
  </r>
  <r>
    <x v="5"/>
    <x v="4"/>
    <s v="CUARTA"/>
    <x v="678"/>
    <x v="678"/>
    <x v="144"/>
    <x v="7"/>
    <x v="0"/>
    <x v="0"/>
    <x v="15"/>
    <x v="487"/>
    <n v="199890"/>
    <n v="0"/>
    <n v="0"/>
    <n v="199890"/>
    <n v="1.3302152438981602E-6"/>
    <n v="0"/>
    <m/>
    <x v="1"/>
  </r>
  <r>
    <x v="5"/>
    <x v="4"/>
    <s v="CUARTA"/>
    <x v="678"/>
    <x v="678"/>
    <x v="144"/>
    <x v="7"/>
    <x v="0"/>
    <x v="0"/>
    <x v="15"/>
    <x v="599"/>
    <n v="495897"/>
    <n v="0"/>
    <n v="0"/>
    <n v="495897"/>
    <n v="3.3000637790953323E-6"/>
    <n v="0"/>
    <m/>
    <x v="1"/>
  </r>
  <r>
    <x v="5"/>
    <x v="4"/>
    <s v="CUARTA"/>
    <x v="678"/>
    <x v="678"/>
    <x v="144"/>
    <x v="7"/>
    <x v="0"/>
    <x v="0"/>
    <x v="15"/>
    <x v="600"/>
    <n v="494821"/>
    <n v="0"/>
    <n v="0"/>
    <n v="494821"/>
    <n v="3.2929032828102036E-6"/>
    <n v="0"/>
    <m/>
    <x v="1"/>
  </r>
  <r>
    <x v="5"/>
    <x v="4"/>
    <s v="CUARTA"/>
    <x v="678"/>
    <x v="678"/>
    <x v="144"/>
    <x v="7"/>
    <x v="0"/>
    <x v="0"/>
    <x v="15"/>
    <x v="601"/>
    <n v="473141"/>
    <n v="0"/>
    <n v="0"/>
    <n v="473141"/>
    <n v="3.1486285992957101E-6"/>
    <n v="0"/>
    <m/>
    <x v="1"/>
  </r>
  <r>
    <x v="5"/>
    <x v="4"/>
    <s v="CUARTA"/>
    <x v="678"/>
    <x v="678"/>
    <x v="144"/>
    <x v="7"/>
    <x v="0"/>
    <x v="0"/>
    <x v="15"/>
    <x v="333"/>
    <n v="471481.5"/>
    <n v="0"/>
    <n v="0"/>
    <n v="471481.5"/>
    <n v="3.1375850643652532E-6"/>
    <n v="0"/>
    <m/>
    <x v="1"/>
  </r>
  <r>
    <x v="5"/>
    <x v="4"/>
    <s v="CUARTA"/>
    <x v="678"/>
    <x v="678"/>
    <x v="144"/>
    <x v="7"/>
    <x v="0"/>
    <x v="0"/>
    <x v="15"/>
    <x v="602"/>
    <n v="440941"/>
    <n v="0"/>
    <n v="0"/>
    <n v="440941"/>
    <n v="2.9343460896477996E-6"/>
    <n v="0"/>
    <m/>
    <x v="1"/>
  </r>
  <r>
    <x v="5"/>
    <x v="4"/>
    <s v="CUARTA"/>
    <x v="678"/>
    <x v="678"/>
    <x v="144"/>
    <x v="7"/>
    <x v="0"/>
    <x v="0"/>
    <x v="15"/>
    <x v="603"/>
    <n v="429384"/>
    <n v="0"/>
    <n v="0"/>
    <n v="429384"/>
    <n v="2.8574373019459084E-6"/>
    <n v="0"/>
    <m/>
    <x v="1"/>
  </r>
  <r>
    <x v="5"/>
    <x v="4"/>
    <s v="CUARTA"/>
    <x v="678"/>
    <x v="678"/>
    <x v="144"/>
    <x v="7"/>
    <x v="0"/>
    <x v="0"/>
    <x v="15"/>
    <x v="306"/>
    <n v="412105.5"/>
    <n v="0"/>
    <n v="0"/>
    <n v="412105.5"/>
    <n v="2.7424534403635665E-6"/>
    <n v="0"/>
    <m/>
    <x v="1"/>
  </r>
  <r>
    <x v="5"/>
    <x v="4"/>
    <s v="CUARTA"/>
    <x v="678"/>
    <x v="678"/>
    <x v="144"/>
    <x v="7"/>
    <x v="0"/>
    <x v="0"/>
    <x v="15"/>
    <x v="604"/>
    <n v="411099.5"/>
    <n v="0"/>
    <n v="0"/>
    <n v="411099.5"/>
    <n v="2.7357587756211502E-6"/>
    <n v="0"/>
    <m/>
    <x v="1"/>
  </r>
  <r>
    <x v="5"/>
    <x v="4"/>
    <s v="CUARTA"/>
    <x v="678"/>
    <x v="678"/>
    <x v="144"/>
    <x v="7"/>
    <x v="0"/>
    <x v="0"/>
    <x v="15"/>
    <x v="605"/>
    <n v="410835"/>
    <n v="0"/>
    <n v="0"/>
    <n v="410835"/>
    <n v="2.7339985978633281E-6"/>
    <n v="0"/>
    <m/>
    <x v="1"/>
  </r>
  <r>
    <x v="5"/>
    <x v="4"/>
    <s v="CUARTA"/>
    <x v="678"/>
    <x v="678"/>
    <x v="144"/>
    <x v="7"/>
    <x v="0"/>
    <x v="0"/>
    <x v="15"/>
    <x v="606"/>
    <n v="410453.5"/>
    <n v="0"/>
    <n v="0"/>
    <n v="410453.5"/>
    <n v="2.7314598159555434E-6"/>
    <n v="0"/>
    <m/>
    <x v="1"/>
  </r>
  <r>
    <x v="5"/>
    <x v="4"/>
    <s v="CUARTA"/>
    <x v="678"/>
    <x v="678"/>
    <x v="144"/>
    <x v="7"/>
    <x v="0"/>
    <x v="0"/>
    <x v="15"/>
    <x v="607"/>
    <n v="405437.5"/>
    <n v="0"/>
    <n v="0"/>
    <n v="405437.5"/>
    <n v="2.6980796585520056E-6"/>
    <n v="0"/>
    <m/>
    <x v="1"/>
  </r>
  <r>
    <x v="5"/>
    <x v="4"/>
    <s v="CUARTA"/>
    <x v="678"/>
    <x v="678"/>
    <x v="144"/>
    <x v="7"/>
    <x v="0"/>
    <x v="0"/>
    <x v="15"/>
    <x v="608"/>
    <n v="403514"/>
    <n v="0"/>
    <n v="0"/>
    <n v="403514"/>
    <n v="2.6852792732318889E-6"/>
    <n v="0"/>
    <m/>
    <x v="1"/>
  </r>
  <r>
    <x v="5"/>
    <x v="4"/>
    <s v="CUARTA"/>
    <x v="678"/>
    <x v="678"/>
    <x v="144"/>
    <x v="7"/>
    <x v="0"/>
    <x v="0"/>
    <x v="15"/>
    <x v="609"/>
    <n v="403362"/>
    <n v="0"/>
    <n v="0"/>
    <n v="403362"/>
    <n v="2.6842677533105694E-6"/>
    <n v="0"/>
    <m/>
    <x v="1"/>
  </r>
  <r>
    <x v="5"/>
    <x v="4"/>
    <s v="CUARTA"/>
    <x v="678"/>
    <x v="678"/>
    <x v="144"/>
    <x v="7"/>
    <x v="0"/>
    <x v="0"/>
    <x v="15"/>
    <x v="331"/>
    <n v="399317.5"/>
    <n v="0"/>
    <n v="0"/>
    <n v="399317.5"/>
    <n v="2.6573526722462537E-6"/>
    <n v="0"/>
    <m/>
    <x v="1"/>
  </r>
  <r>
    <x v="5"/>
    <x v="4"/>
    <s v="CUARTA"/>
    <x v="678"/>
    <x v="678"/>
    <x v="144"/>
    <x v="7"/>
    <x v="0"/>
    <x v="0"/>
    <x v="15"/>
    <x v="610"/>
    <n v="383756.5"/>
    <n v="0"/>
    <n v="0"/>
    <n v="383756.5"/>
    <n v="2.5537983203011874E-6"/>
    <n v="0"/>
    <m/>
    <x v="1"/>
  </r>
  <r>
    <x v="5"/>
    <x v="4"/>
    <s v="CUARTA"/>
    <x v="678"/>
    <x v="678"/>
    <x v="144"/>
    <x v="7"/>
    <x v="0"/>
    <x v="0"/>
    <x v="15"/>
    <x v="611"/>
    <n v="376147.5"/>
    <n v="0"/>
    <n v="0"/>
    <n v="376147.5"/>
    <n v="2.5031624316083007E-6"/>
    <n v="0"/>
    <m/>
    <x v="1"/>
  </r>
  <r>
    <x v="5"/>
    <x v="4"/>
    <s v="CUARTA"/>
    <x v="678"/>
    <x v="678"/>
    <x v="144"/>
    <x v="7"/>
    <x v="0"/>
    <x v="0"/>
    <x v="15"/>
    <x v="332"/>
    <n v="360996.5"/>
    <n v="0"/>
    <n v="0"/>
    <n v="360996.5"/>
    <n v="2.402336521556267E-6"/>
    <n v="0"/>
    <m/>
    <x v="1"/>
  </r>
  <r>
    <x v="5"/>
    <x v="4"/>
    <s v="CUARTA"/>
    <x v="678"/>
    <x v="678"/>
    <x v="144"/>
    <x v="7"/>
    <x v="0"/>
    <x v="0"/>
    <x v="15"/>
    <x v="321"/>
    <n v="357193.5"/>
    <n v="0"/>
    <n v="0"/>
    <n v="357193.5"/>
    <n v="2.3770285593143104E-6"/>
    <n v="0"/>
    <m/>
    <x v="1"/>
  </r>
  <r>
    <x v="5"/>
    <x v="4"/>
    <s v="CUARTA"/>
    <x v="678"/>
    <x v="678"/>
    <x v="144"/>
    <x v="7"/>
    <x v="0"/>
    <x v="0"/>
    <x v="15"/>
    <x v="612"/>
    <n v="345387"/>
    <n v="0"/>
    <n v="0"/>
    <n v="345387"/>
    <n v="2.2984594148994643E-6"/>
    <n v="0"/>
    <m/>
    <x v="1"/>
  </r>
  <r>
    <x v="5"/>
    <x v="4"/>
    <s v="CUARTA"/>
    <x v="678"/>
    <x v="678"/>
    <x v="144"/>
    <x v="7"/>
    <x v="0"/>
    <x v="0"/>
    <x v="15"/>
    <x v="613"/>
    <n v="338651"/>
    <n v="0"/>
    <n v="0"/>
    <n v="338651"/>
    <n v="2.2536331110178392E-6"/>
    <n v="0"/>
    <m/>
    <x v="1"/>
  </r>
  <r>
    <x v="5"/>
    <x v="4"/>
    <s v="CUARTA"/>
    <x v="678"/>
    <x v="678"/>
    <x v="144"/>
    <x v="7"/>
    <x v="0"/>
    <x v="0"/>
    <x v="15"/>
    <x v="614"/>
    <n v="336575"/>
    <n v="0"/>
    <n v="0"/>
    <n v="336575"/>
    <n v="2.2398178784082411E-6"/>
    <n v="0"/>
    <m/>
    <x v="1"/>
  </r>
  <r>
    <x v="5"/>
    <x v="4"/>
    <s v="CUARTA"/>
    <x v="678"/>
    <x v="678"/>
    <x v="144"/>
    <x v="7"/>
    <x v="0"/>
    <x v="0"/>
    <x v="15"/>
    <x v="615"/>
    <n v="328617.5"/>
    <n v="0"/>
    <n v="0"/>
    <n v="328617.5"/>
    <n v="2.186862814106277E-6"/>
    <n v="0"/>
    <m/>
    <x v="1"/>
  </r>
  <r>
    <x v="5"/>
    <x v="4"/>
    <s v="CUARTA"/>
    <x v="678"/>
    <x v="678"/>
    <x v="144"/>
    <x v="7"/>
    <x v="0"/>
    <x v="0"/>
    <x v="15"/>
    <x v="335"/>
    <n v="327020.5"/>
    <n v="0"/>
    <n v="0"/>
    <n v="327020.5"/>
    <n v="2.1762352001960994E-6"/>
    <n v="0"/>
    <m/>
    <x v="1"/>
  </r>
  <r>
    <x v="5"/>
    <x v="4"/>
    <s v="CUARTA"/>
    <x v="678"/>
    <x v="678"/>
    <x v="144"/>
    <x v="7"/>
    <x v="0"/>
    <x v="0"/>
    <x v="15"/>
    <x v="616"/>
    <n v="316179.5"/>
    <n v="0"/>
    <n v="0"/>
    <n v="316179.5"/>
    <n v="2.1040912037025281E-6"/>
    <n v="0"/>
    <m/>
    <x v="1"/>
  </r>
  <r>
    <x v="5"/>
    <x v="4"/>
    <s v="CUARTA"/>
    <x v="678"/>
    <x v="678"/>
    <x v="144"/>
    <x v="7"/>
    <x v="0"/>
    <x v="0"/>
    <x v="15"/>
    <x v="617"/>
    <n v="296217"/>
    <n v="0"/>
    <n v="0"/>
    <n v="296217"/>
    <n v="1.9712460298253106E-6"/>
    <n v="0"/>
    <m/>
    <x v="1"/>
  </r>
  <r>
    <x v="5"/>
    <x v="4"/>
    <s v="CUARTA"/>
    <x v="678"/>
    <x v="678"/>
    <x v="144"/>
    <x v="7"/>
    <x v="0"/>
    <x v="0"/>
    <x v="15"/>
    <x v="618"/>
    <n v="275969.5"/>
    <n v="0"/>
    <n v="0"/>
    <n v="275969.5"/>
    <n v="1.8365042560956193E-6"/>
    <n v="0"/>
    <m/>
    <x v="1"/>
  </r>
  <r>
    <x v="5"/>
    <x v="4"/>
    <s v="CUARTA"/>
    <x v="678"/>
    <x v="678"/>
    <x v="144"/>
    <x v="7"/>
    <x v="0"/>
    <x v="0"/>
    <x v="15"/>
    <x v="619"/>
    <n v="268156.5"/>
    <n v="0"/>
    <n v="0"/>
    <n v="268156.5"/>
    <n v="1.7845108011925409E-6"/>
    <n v="0"/>
    <m/>
    <x v="1"/>
  </r>
  <r>
    <x v="5"/>
    <x v="4"/>
    <s v="CUARTA"/>
    <x v="678"/>
    <x v="678"/>
    <x v="144"/>
    <x v="7"/>
    <x v="0"/>
    <x v="0"/>
    <x v="15"/>
    <x v="620"/>
    <n v="109496.5"/>
    <n v="0"/>
    <n v="0"/>
    <n v="109496.5"/>
    <n v="7.2867033595224828E-7"/>
    <n v="0"/>
    <m/>
    <x v="1"/>
  </r>
  <r>
    <x v="5"/>
    <x v="4"/>
    <s v="CUARTA"/>
    <x v="678"/>
    <x v="678"/>
    <x v="144"/>
    <x v="7"/>
    <x v="0"/>
    <x v="0"/>
    <x v="15"/>
    <x v="621"/>
    <n v="135327"/>
    <n v="0"/>
    <n v="0"/>
    <n v="135327"/>
    <n v="9.005655025814515E-7"/>
    <n v="0"/>
    <m/>
    <x v="1"/>
  </r>
  <r>
    <x v="4"/>
    <x v="4"/>
    <s v="CUARTA"/>
    <x v="679"/>
    <x v="679"/>
    <x v="145"/>
    <x v="24"/>
    <x v="0"/>
    <x v="0"/>
    <x v="15"/>
    <x v="622"/>
    <n v="32332890"/>
    <n v="32332890"/>
    <n v="34062526.140309177"/>
    <n v="34062526.140309177"/>
    <n v="2.2667713000909916E-4"/>
    <n v="432"/>
    <m/>
    <x v="0"/>
  </r>
  <r>
    <x v="4"/>
    <x v="4"/>
    <s v="CUARTA"/>
    <x v="679"/>
    <x v="679"/>
    <x v="145"/>
    <x v="24"/>
    <x v="0"/>
    <x v="0"/>
    <x v="15"/>
    <x v="623"/>
    <n v="13733539"/>
    <n v="13733539"/>
    <n v="14239651.472197792"/>
    <n v="14239651.472197792"/>
    <n v="9.4761125899816813E-5"/>
    <n v="300"/>
    <m/>
    <x v="0"/>
  </r>
  <r>
    <x v="4"/>
    <x v="4"/>
    <s v="CUARTA"/>
    <x v="679"/>
    <x v="679"/>
    <x v="145"/>
    <x v="24"/>
    <x v="0"/>
    <x v="0"/>
    <x v="15"/>
    <x v="624"/>
    <n v="28752311"/>
    <n v="28752311"/>
    <n v="28884414.191838052"/>
    <n v="28884414.191838052"/>
    <n v="1.9221816033344007E-4"/>
    <n v="38"/>
    <m/>
    <x v="0"/>
  </r>
  <r>
    <x v="4"/>
    <x v="4"/>
    <s v="CUARTA"/>
    <x v="679"/>
    <x v="679"/>
    <x v="145"/>
    <x v="24"/>
    <x v="0"/>
    <x v="0"/>
    <x v="15"/>
    <x v="625"/>
    <n v="4680612"/>
    <n v="4680612"/>
    <n v="5013773.8556049401"/>
    <n v="5013773.8556049401"/>
    <n v="3.3365342999568489E-5"/>
    <n v="570"/>
    <m/>
    <x v="0"/>
  </r>
  <r>
    <x v="4"/>
    <x v="4"/>
    <s v="CUARTA"/>
    <x v="679"/>
    <x v="679"/>
    <x v="145"/>
    <x v="24"/>
    <x v="0"/>
    <x v="0"/>
    <x v="15"/>
    <x v="624"/>
    <n v="4285322"/>
    <n v="4285322"/>
    <n v="4305011.016102178"/>
    <n v="4305011.016102178"/>
    <n v="2.8648713186095481E-5"/>
    <n v="38"/>
    <m/>
    <x v="0"/>
  </r>
  <r>
    <x v="4"/>
    <x v="4"/>
    <s v="CUARTA"/>
    <x v="679"/>
    <x v="679"/>
    <x v="145"/>
    <x v="24"/>
    <x v="0"/>
    <x v="0"/>
    <x v="15"/>
    <x v="626"/>
    <n v="1738529"/>
    <n v="1738529"/>
    <n v="1740627.4812229322"/>
    <n v="1740627.4812229322"/>
    <n v="1.1583416926663681E-5"/>
    <n v="10"/>
    <m/>
    <x v="0"/>
  </r>
  <r>
    <x v="4"/>
    <x v="4"/>
    <s v="CUARTA"/>
    <x v="679"/>
    <x v="679"/>
    <x v="145"/>
    <x v="24"/>
    <x v="0"/>
    <x v="0"/>
    <x v="15"/>
    <x v="626"/>
    <n v="31747022"/>
    <n v="31747022"/>
    <n v="31785342.056525383"/>
    <n v="31785342.056525383"/>
    <n v="2.115230703692399E-4"/>
    <n v="10"/>
    <m/>
    <x v="0"/>
  </r>
  <r>
    <x v="4"/>
    <x v="4"/>
    <s v="CUARTA"/>
    <x v="680"/>
    <x v="680"/>
    <x v="146"/>
    <x v="3"/>
    <x v="0"/>
    <x v="0"/>
    <x v="15"/>
    <x v="627"/>
    <n v="680679"/>
    <n v="680679"/>
    <n v="689854.66130539239"/>
    <n v="689854.66130539239"/>
    <n v="4.5908008731934329E-6"/>
    <n v="111"/>
    <m/>
    <x v="0"/>
  </r>
  <r>
    <x v="4"/>
    <x v="4"/>
    <s v="CUARTA"/>
    <x v="681"/>
    <x v="681"/>
    <x v="147"/>
    <x v="1"/>
    <x v="0"/>
    <x v="0"/>
    <x v="15"/>
    <x v="628"/>
    <n v="4921339"/>
    <n v="4921339"/>
    <n v="4937989.8400232466"/>
    <n v="4937989.8400232466"/>
    <n v="3.2861020358262848E-5"/>
    <n v="28"/>
    <m/>
    <x v="0"/>
  </r>
  <r>
    <x v="4"/>
    <x v="4"/>
    <s v="CUARTA"/>
    <x v="681"/>
    <x v="681"/>
    <x v="147"/>
    <x v="1"/>
    <x v="0"/>
    <x v="0"/>
    <x v="15"/>
    <x v="629"/>
    <n v="4921339"/>
    <n v="4921339"/>
    <n v="4990086.7015641974"/>
    <n v="4990086.7015641974"/>
    <n v="3.3207711235150258E-5"/>
    <n v="115"/>
    <m/>
    <x v="0"/>
  </r>
  <r>
    <x v="4"/>
    <x v="4"/>
    <s v="CUARTA"/>
    <x v="681"/>
    <x v="681"/>
    <x v="147"/>
    <x v="1"/>
    <x v="0"/>
    <x v="0"/>
    <x v="15"/>
    <x v="630"/>
    <n v="4921339"/>
    <n v="4921339"/>
    <n v="4954697.0164365452"/>
    <n v="4954697.0164365452"/>
    <n v="3.2972202212019741E-5"/>
    <n v="56"/>
    <m/>
    <x v="0"/>
  </r>
  <r>
    <x v="4"/>
    <x v="4"/>
    <s v="CUARTA"/>
    <x v="681"/>
    <x v="681"/>
    <x v="147"/>
    <x v="1"/>
    <x v="0"/>
    <x v="0"/>
    <x v="15"/>
    <x v="631"/>
    <n v="4921339"/>
    <n v="4921339"/>
    <n v="5004554.7293492332"/>
    <n v="5004554.7293492332"/>
    <n v="3.3303992145194766E-5"/>
    <n v="139"/>
    <m/>
    <x v="0"/>
  </r>
  <r>
    <x v="4"/>
    <x v="4"/>
    <s v="CUARTA"/>
    <x v="681"/>
    <x v="681"/>
    <x v="147"/>
    <x v="1"/>
    <x v="0"/>
    <x v="0"/>
    <x v="15"/>
    <x v="632"/>
    <n v="4921339"/>
    <n v="4921339"/>
    <n v="4974460.2012323719"/>
    <n v="4974460.2012323719"/>
    <n v="3.3103720995767726E-5"/>
    <n v="89"/>
    <m/>
    <x v="0"/>
  </r>
  <r>
    <x v="4"/>
    <x v="4"/>
    <s v="CUARTA"/>
    <x v="681"/>
    <x v="681"/>
    <x v="147"/>
    <x v="1"/>
    <x v="0"/>
    <x v="0"/>
    <x v="15"/>
    <x v="633"/>
    <n v="4921339"/>
    <n v="4921339"/>
    <n v="5025729.1629583482"/>
    <n v="5025729.1629583482"/>
    <n v="3.3444902417683406E-5"/>
    <n v="174"/>
    <m/>
    <x v="0"/>
  </r>
  <r>
    <x v="5"/>
    <x v="4"/>
    <s v="QUINTA"/>
    <x v="682"/>
    <x v="682"/>
    <x v="148"/>
    <x v="1"/>
    <x v="0"/>
    <x v="0"/>
    <x v="21"/>
    <x v="634"/>
    <n v="486209246.51999998"/>
    <n v="0"/>
    <n v="0"/>
    <n v="486209246.51999998"/>
    <n v="3.2355943341094728E-3"/>
    <n v="0"/>
    <m/>
    <x v="7"/>
  </r>
  <r>
    <x v="4"/>
    <x v="4"/>
    <s v="CUARTA"/>
    <x v="683"/>
    <x v="683"/>
    <x v="149"/>
    <x v="3"/>
    <x v="0"/>
    <x v="0"/>
    <x v="15"/>
    <x v="635"/>
    <n v="2109489"/>
    <n v="2109489"/>
    <n v="2119692.4406859651"/>
    <n v="2119692.4406859651"/>
    <n v="1.4105994281735793E-5"/>
    <n v="40"/>
    <m/>
    <x v="0"/>
  </r>
  <r>
    <x v="4"/>
    <x v="4"/>
    <s v="CUARTA"/>
    <x v="683"/>
    <x v="683"/>
    <x v="149"/>
    <x v="3"/>
    <x v="0"/>
    <x v="0"/>
    <x v="15"/>
    <x v="636"/>
    <n v="433321"/>
    <n v="433321"/>
    <n v="436995.54760550475"/>
    <n v="436995.54760550475"/>
    <n v="2.908090144281688E-6"/>
    <n v="70"/>
    <m/>
    <x v="0"/>
  </r>
  <r>
    <x v="4"/>
    <x v="4"/>
    <s v="CUARTA"/>
    <x v="683"/>
    <x v="683"/>
    <x v="149"/>
    <x v="3"/>
    <x v="0"/>
    <x v="0"/>
    <x v="15"/>
    <x v="637"/>
    <n v="202300"/>
    <n v="202300"/>
    <n v="202617.49799407524"/>
    <n v="202617.49799407524"/>
    <n v="1.3483660238742498E-6"/>
    <n v="13"/>
    <m/>
    <x v="0"/>
  </r>
  <r>
    <x v="4"/>
    <x v="4"/>
    <s v="CUARTA"/>
    <x v="683"/>
    <x v="683"/>
    <x v="149"/>
    <x v="3"/>
    <x v="0"/>
    <x v="0"/>
    <x v="15"/>
    <x v="638"/>
    <n v="1101382"/>
    <n v="1101382"/>
    <n v="1103110.5545017824"/>
    <n v="1103110.5545017824"/>
    <n v="7.3409098769484382E-6"/>
    <n v="13"/>
    <m/>
    <x v="0"/>
  </r>
  <r>
    <x v="4"/>
    <x v="4"/>
    <s v="CUARTA"/>
    <x v="683"/>
    <x v="683"/>
    <x v="149"/>
    <x v="3"/>
    <x v="0"/>
    <x v="0"/>
    <x v="15"/>
    <x v="639"/>
    <n v="244843"/>
    <n v="244843"/>
    <n v="246919.26046135451"/>
    <n v="246919.26046135451"/>
    <n v="1.6431825718032621E-6"/>
    <n v="70"/>
    <m/>
    <x v="0"/>
  </r>
  <r>
    <x v="4"/>
    <x v="4"/>
    <s v="CUARTA"/>
    <x v="683"/>
    <x v="683"/>
    <x v="149"/>
    <x v="3"/>
    <x v="0"/>
    <x v="0"/>
    <x v="15"/>
    <x v="640"/>
    <n v="105315"/>
    <n v="105315"/>
    <n v="106208.06768209649"/>
    <n v="106208.06768209649"/>
    <n v="7.0678668595573717E-7"/>
    <n v="70"/>
    <m/>
    <x v="0"/>
  </r>
  <r>
    <x v="5"/>
    <x v="4"/>
    <s v="CUARTA"/>
    <x v="684"/>
    <x v="684"/>
    <x v="150"/>
    <x v="23"/>
    <x v="0"/>
    <x v="0"/>
    <x v="15"/>
    <x v="641"/>
    <n v="25896631"/>
    <n v="25896631"/>
    <n v="26589893.729630861"/>
    <n v="26589893.729630861"/>
    <n v="1.769487316663519E-4"/>
    <n v="219"/>
    <m/>
    <x v="1"/>
  </r>
  <r>
    <x v="5"/>
    <x v="4"/>
    <s v="CUARTA"/>
    <x v="684"/>
    <x v="684"/>
    <x v="150"/>
    <x v="23"/>
    <x v="0"/>
    <x v="0"/>
    <x v="15"/>
    <x v="642"/>
    <n v="11681478"/>
    <n v="11681478"/>
    <n v="11994195.639773408"/>
    <n v="11994195.639773408"/>
    <n v="7.9818209406790912E-5"/>
    <n v="219"/>
    <m/>
    <x v="1"/>
  </r>
  <r>
    <x v="5"/>
    <x v="4"/>
    <s v="CUARTA"/>
    <x v="684"/>
    <x v="684"/>
    <x v="150"/>
    <x v="23"/>
    <x v="0"/>
    <x v="0"/>
    <x v="15"/>
    <x v="643"/>
    <n v="32628491"/>
    <n v="32628491"/>
    <n v="33501968.199964583"/>
    <n v="33501968.199964583"/>
    <n v="2.2294676472151833E-4"/>
    <n v="219"/>
    <m/>
    <x v="1"/>
  </r>
  <r>
    <x v="5"/>
    <x v="4"/>
    <s v="CUARTA"/>
    <x v="684"/>
    <x v="684"/>
    <x v="150"/>
    <x v="23"/>
    <x v="0"/>
    <x v="0"/>
    <x v="15"/>
    <x v="644"/>
    <n v="29540649.5"/>
    <n v="29540649.5"/>
    <n v="30331464.000443652"/>
    <n v="30331464.000443652"/>
    <n v="2.0184789525808406E-4"/>
    <n v="219"/>
    <m/>
    <x v="1"/>
  </r>
  <r>
    <x v="5"/>
    <x v="4"/>
    <s v="CUARTA"/>
    <x v="684"/>
    <x v="684"/>
    <x v="150"/>
    <x v="23"/>
    <x v="0"/>
    <x v="0"/>
    <x v="15"/>
    <x v="645"/>
    <n v="25165450.5"/>
    <n v="25165450.5"/>
    <n v="25851610.325483959"/>
    <n v="25851610.325483959"/>
    <n v="1.7203565027902268E-4"/>
    <n v="223"/>
    <m/>
    <x v="1"/>
  </r>
  <r>
    <x v="5"/>
    <x v="4"/>
    <s v="CUARTA"/>
    <x v="684"/>
    <x v="684"/>
    <x v="150"/>
    <x v="23"/>
    <x v="0"/>
    <x v="0"/>
    <x v="15"/>
    <x v="646"/>
    <n v="24860498.5"/>
    <n v="24860498.5"/>
    <n v="25538343.520585038"/>
    <n v="25538343.520585038"/>
    <n v="1.6995094229321141E-4"/>
    <n v="223"/>
    <m/>
    <x v="1"/>
  </r>
  <r>
    <x v="5"/>
    <x v="4"/>
    <s v="CUARTA"/>
    <x v="684"/>
    <x v="684"/>
    <x v="150"/>
    <x v="23"/>
    <x v="0"/>
    <x v="0"/>
    <x v="15"/>
    <x v="647"/>
    <n v="23829662"/>
    <n v="23829662"/>
    <n v="24385086.766259044"/>
    <n v="24385086.766259044"/>
    <n v="1.622763226787587E-4"/>
    <n v="191"/>
    <m/>
    <x v="1"/>
  </r>
  <r>
    <x v="5"/>
    <x v="4"/>
    <s v="CUARTA"/>
    <x v="684"/>
    <x v="684"/>
    <x v="150"/>
    <x v="23"/>
    <x v="0"/>
    <x v="0"/>
    <x v="15"/>
    <x v="648"/>
    <n v="23084985"/>
    <n v="23084985"/>
    <n v="23623052.740856688"/>
    <n v="23623052.740856688"/>
    <n v="1.572051871694321E-4"/>
    <n v="191"/>
    <m/>
    <x v="1"/>
  </r>
  <r>
    <x v="5"/>
    <x v="4"/>
    <s v="CUARTA"/>
    <x v="684"/>
    <x v="684"/>
    <x v="150"/>
    <x v="23"/>
    <x v="0"/>
    <x v="0"/>
    <x v="15"/>
    <x v="649"/>
    <n v="19782738.5"/>
    <n v="19782738.5"/>
    <n v="20312329.985938214"/>
    <n v="20312329.985938214"/>
    <n v="1.351732001920292E-4"/>
    <n v="219"/>
    <m/>
    <x v="1"/>
  </r>
  <r>
    <x v="5"/>
    <x v="4"/>
    <s v="CUARTA"/>
    <x v="684"/>
    <x v="684"/>
    <x v="150"/>
    <x v="23"/>
    <x v="0"/>
    <x v="0"/>
    <x v="15"/>
    <x v="650"/>
    <n v="16612876"/>
    <n v="16612876"/>
    <n v="17057609.052835293"/>
    <n v="17057609.052835293"/>
    <n v="1.135138905724987E-4"/>
    <n v="219"/>
    <m/>
    <x v="1"/>
  </r>
  <r>
    <x v="5"/>
    <x v="4"/>
    <s v="CUARTA"/>
    <x v="684"/>
    <x v="684"/>
    <x v="150"/>
    <x v="23"/>
    <x v="0"/>
    <x v="0"/>
    <x v="15"/>
    <x v="651"/>
    <n v="14834004.5"/>
    <n v="14834004.5"/>
    <n v="15238467.672195081"/>
    <n v="15238467.672195081"/>
    <n v="1.0140798434740712E-4"/>
    <n v="223"/>
    <m/>
    <x v="1"/>
  </r>
  <r>
    <x v="5"/>
    <x v="4"/>
    <s v="CUARTA"/>
    <x v="684"/>
    <x v="684"/>
    <x v="150"/>
    <x v="23"/>
    <x v="0"/>
    <x v="0"/>
    <x v="15"/>
    <x v="652"/>
    <n v="1458177.5"/>
    <n v="1458177.5"/>
    <n v="1497936.0896157369"/>
    <n v="1497936.0896157369"/>
    <n v="9.9683697072992835E-6"/>
    <n v="223"/>
    <m/>
    <x v="1"/>
  </r>
  <r>
    <x v="4"/>
    <x v="4"/>
    <s v="CUARTA"/>
    <x v="685"/>
    <x v="685"/>
    <x v="151"/>
    <x v="1"/>
    <x v="0"/>
    <x v="0"/>
    <x v="15"/>
    <x v="653"/>
    <n v="3623926"/>
    <n v="0"/>
    <n v="0"/>
    <n v="3623926"/>
    <n v="2.4116271989388586E-5"/>
    <n v="0"/>
    <m/>
    <x v="0"/>
  </r>
  <r>
    <x v="4"/>
    <x v="4"/>
    <s v="CUARTA"/>
    <x v="686"/>
    <x v="686"/>
    <x v="152"/>
    <x v="25"/>
    <x v="0"/>
    <x v="0"/>
    <x v="15"/>
    <x v="654"/>
    <n v="1600723"/>
    <n v="1600723"/>
    <n v="1610018.5813149752"/>
    <n v="1610018.5813149752"/>
    <n v="1.071424913614723E-5"/>
    <n v="48"/>
    <m/>
    <x v="0"/>
  </r>
  <r>
    <x v="4"/>
    <x v="4"/>
    <s v="CUARTA"/>
    <x v="686"/>
    <x v="686"/>
    <x v="152"/>
    <x v="25"/>
    <x v="0"/>
    <x v="0"/>
    <x v="15"/>
    <x v="655"/>
    <n v="410000"/>
    <n v="410000"/>
    <n v="412380.9168351675"/>
    <n v="412380.9168351675"/>
    <n v="2.7442862667809259E-6"/>
    <n v="48"/>
    <m/>
    <x v="0"/>
  </r>
  <r>
    <x v="4"/>
    <x v="4"/>
    <s v="CUARTA"/>
    <x v="686"/>
    <x v="686"/>
    <x v="152"/>
    <x v="25"/>
    <x v="0"/>
    <x v="0"/>
    <x v="15"/>
    <x v="656"/>
    <n v="1000452"/>
    <n v="1000452"/>
    <n v="1003594.7658233354"/>
    <n v="1003594.7658233354"/>
    <n v="6.67865854317177E-6"/>
    <n v="26"/>
    <m/>
    <x v="0"/>
  </r>
  <r>
    <x v="4"/>
    <x v="4"/>
    <s v="CUARTA"/>
    <x v="686"/>
    <x v="686"/>
    <x v="152"/>
    <x v="25"/>
    <x v="0"/>
    <x v="0"/>
    <x v="15"/>
    <x v="657"/>
    <n v="1000452"/>
    <n v="1000452"/>
    <n v="1005897.643971408"/>
    <n v="1005897.643971408"/>
    <n v="6.6939835900345756E-6"/>
    <n v="45"/>
    <m/>
    <x v="0"/>
  </r>
  <r>
    <x v="5"/>
    <x v="4"/>
    <s v="CUARTA"/>
    <x v="687"/>
    <x v="687"/>
    <x v="153"/>
    <x v="26"/>
    <x v="0"/>
    <x v="0"/>
    <x v="15"/>
    <x v="658"/>
    <n v="2539026.9449999998"/>
    <n v="2539026.9449999998"/>
    <n v="3110563.6192347542"/>
    <n v="3110563.6192347542"/>
    <n v="2.0699980706494085E-5"/>
    <n v="1683"/>
    <m/>
    <x v="5"/>
  </r>
  <r>
    <x v="4"/>
    <x v="4"/>
    <s v="CUARTA"/>
    <x v="688"/>
    <x v="688"/>
    <x v="154"/>
    <x v="14"/>
    <x v="0"/>
    <x v="0"/>
    <x v="15"/>
    <x v="659"/>
    <n v="974450"/>
    <n v="974450"/>
    <n v="997042.32136645145"/>
    <n v="997042.32136645145"/>
    <n v="6.6350537530304776E-6"/>
    <n v="190"/>
    <m/>
    <x v="0"/>
  </r>
  <r>
    <x v="4"/>
    <x v="4"/>
    <s v="CUARTA"/>
    <x v="688"/>
    <x v="688"/>
    <x v="154"/>
    <x v="14"/>
    <x v="0"/>
    <x v="0"/>
    <x v="15"/>
    <x v="660"/>
    <n v="548773"/>
    <n v="548773"/>
    <n v="559940.40482495201"/>
    <n v="559940.40482495201"/>
    <n v="3.7262557515266304E-6"/>
    <n v="167"/>
    <m/>
    <x v="0"/>
  </r>
  <r>
    <x v="4"/>
    <x v="4"/>
    <s v="CUARTA"/>
    <x v="689"/>
    <x v="689"/>
    <x v="155"/>
    <x v="3"/>
    <x v="0"/>
    <x v="0"/>
    <x v="15"/>
    <x v="661"/>
    <n v="120785"/>
    <n v="120785"/>
    <n v="121457.10562163177"/>
    <n v="121457.10562163177"/>
    <n v="8.0826501264517238E-7"/>
    <n v="46"/>
    <m/>
    <x v="0"/>
  </r>
  <r>
    <x v="4"/>
    <x v="4"/>
    <s v="CUARTA"/>
    <x v="689"/>
    <x v="689"/>
    <x v="155"/>
    <x v="3"/>
    <x v="0"/>
    <x v="0"/>
    <x v="15"/>
    <x v="662"/>
    <n v="352240"/>
    <n v="352240"/>
    <n v="354755.92835001025"/>
    <n v="354755.92835001025"/>
    <n v="2.3608071627116274E-6"/>
    <n v="59"/>
    <m/>
    <x v="0"/>
  </r>
  <r>
    <x v="4"/>
    <x v="4"/>
    <s v="CUARTA"/>
    <x v="690"/>
    <x v="690"/>
    <x v="156"/>
    <x v="6"/>
    <x v="0"/>
    <x v="0"/>
    <x v="15"/>
    <x v="663"/>
    <n v="12140431"/>
    <n v="0"/>
    <n v="0"/>
    <n v="12140431"/>
    <n v="8.0791367170412651E-5"/>
    <n v="0"/>
    <m/>
    <x v="0"/>
  </r>
  <r>
    <x v="4"/>
    <x v="4"/>
    <s v="CUARTA"/>
    <x v="690"/>
    <x v="690"/>
    <x v="156"/>
    <x v="6"/>
    <x v="0"/>
    <x v="0"/>
    <x v="15"/>
    <x v="664"/>
    <n v="8611198"/>
    <n v="0"/>
    <n v="0"/>
    <n v="8611198"/>
    <n v="5.7305252127797042E-5"/>
    <n v="0"/>
    <m/>
    <x v="0"/>
  </r>
  <r>
    <x v="4"/>
    <x v="4"/>
    <s v="CUARTA"/>
    <x v="690"/>
    <x v="690"/>
    <x v="156"/>
    <x v="6"/>
    <x v="0"/>
    <x v="0"/>
    <x v="15"/>
    <x v="665"/>
    <n v="530140"/>
    <n v="0"/>
    <n v="0"/>
    <n v="530140"/>
    <n v="3.5279419150541333E-6"/>
    <n v="0"/>
    <m/>
    <x v="0"/>
  </r>
  <r>
    <x v="4"/>
    <x v="4"/>
    <s v="CUARTA"/>
    <x v="690"/>
    <x v="690"/>
    <x v="156"/>
    <x v="6"/>
    <x v="0"/>
    <x v="0"/>
    <x v="15"/>
    <x v="666"/>
    <n v="1803746"/>
    <n v="1803746"/>
    <n v="1812689.2390956683"/>
    <n v="1812689.2390956683"/>
    <n v="1.2062968924384486E-5"/>
    <n v="41"/>
    <m/>
    <x v="0"/>
  </r>
  <r>
    <x v="4"/>
    <x v="4"/>
    <s v="CUARTA"/>
    <x v="690"/>
    <x v="690"/>
    <x v="156"/>
    <x v="6"/>
    <x v="0"/>
    <x v="0"/>
    <x v="15"/>
    <x v="667"/>
    <n v="1314002"/>
    <n v="1314002"/>
    <n v="1327064.3344208188"/>
    <n v="1327064.3344208188"/>
    <n v="8.8312632311778445E-6"/>
    <n v="82"/>
    <m/>
    <x v="0"/>
  </r>
  <r>
    <x v="4"/>
    <x v="4"/>
    <s v="CUARTA"/>
    <x v="690"/>
    <x v="690"/>
    <x v="156"/>
    <x v="6"/>
    <x v="0"/>
    <x v="0"/>
    <x v="15"/>
    <x v="668"/>
    <n v="1270296"/>
    <n v="1270296"/>
    <n v="1276132.4058520065"/>
    <n v="1276132.4058520065"/>
    <n v="8.4923246760556951E-6"/>
    <n v="38"/>
    <m/>
    <x v="0"/>
  </r>
  <r>
    <x v="4"/>
    <x v="4"/>
    <s v="CUARTA"/>
    <x v="690"/>
    <x v="690"/>
    <x v="156"/>
    <x v="6"/>
    <x v="0"/>
    <x v="0"/>
    <x v="15"/>
    <x v="669"/>
    <n v="1199231"/>
    <n v="1199231"/>
    <n v="1224373.3441577731"/>
    <n v="1224373.3441577731"/>
    <n v="8.1478817680786346E-6"/>
    <n v="172"/>
    <m/>
    <x v="0"/>
  </r>
  <r>
    <x v="4"/>
    <x v="4"/>
    <s v="CUARTA"/>
    <x v="690"/>
    <x v="690"/>
    <x v="156"/>
    <x v="6"/>
    <x v="0"/>
    <x v="0"/>
    <x v="15"/>
    <x v="670"/>
    <n v="1109627"/>
    <n v="1109627"/>
    <n v="1115128.6945667567"/>
    <n v="1115128.6945667567"/>
    <n v="7.4208874301913819E-6"/>
    <n v="41"/>
    <m/>
    <x v="0"/>
  </r>
  <r>
    <x v="4"/>
    <x v="4"/>
    <s v="CUARTA"/>
    <x v="690"/>
    <x v="690"/>
    <x v="156"/>
    <x v="6"/>
    <x v="0"/>
    <x v="0"/>
    <x v="15"/>
    <x v="671"/>
    <n v="909277"/>
    <n v="909277"/>
    <n v="926885.65310626174"/>
    <n v="926885.65310626174"/>
    <n v="6.1681796243556533E-6"/>
    <n v="159"/>
    <m/>
    <x v="0"/>
  </r>
  <r>
    <x v="4"/>
    <x v="4"/>
    <s v="CUARTA"/>
    <x v="690"/>
    <x v="690"/>
    <x v="156"/>
    <x v="6"/>
    <x v="0"/>
    <x v="0"/>
    <x v="15"/>
    <x v="672"/>
    <n v="554813"/>
    <n v="554813"/>
    <n v="557362.10181561566"/>
    <n v="557362.10181561566"/>
    <n v="3.7090978248349114E-6"/>
    <n v="38"/>
    <m/>
    <x v="0"/>
  </r>
  <r>
    <x v="4"/>
    <x v="4"/>
    <s v="CUARTA"/>
    <x v="690"/>
    <x v="690"/>
    <x v="156"/>
    <x v="6"/>
    <x v="0"/>
    <x v="0"/>
    <x v="15"/>
    <x v="673"/>
    <n v="4409941"/>
    <n v="0"/>
    <n v="0"/>
    <n v="4409941"/>
    <n v="2.9346994561466291E-5"/>
    <n v="0"/>
    <m/>
    <x v="0"/>
  </r>
  <r>
    <x v="4"/>
    <x v="4"/>
    <s v="CUARTA"/>
    <x v="690"/>
    <x v="690"/>
    <x v="156"/>
    <x v="6"/>
    <x v="0"/>
    <x v="0"/>
    <x v="15"/>
    <x v="663"/>
    <n v="2082704"/>
    <n v="0"/>
    <n v="0"/>
    <n v="2082704"/>
    <n v="1.3859845961917424E-5"/>
    <n v="0"/>
    <m/>
    <x v="0"/>
  </r>
  <r>
    <x v="4"/>
    <x v="4"/>
    <s v="CUARTA"/>
    <x v="690"/>
    <x v="690"/>
    <x v="156"/>
    <x v="6"/>
    <x v="0"/>
    <x v="0"/>
    <x v="15"/>
    <x v="674"/>
    <n v="1570229"/>
    <n v="0"/>
    <n v="0"/>
    <n v="1570229"/>
    <n v="1.0449459964035041E-5"/>
    <n v="0"/>
    <m/>
    <x v="0"/>
  </r>
  <r>
    <x v="4"/>
    <x v="4"/>
    <s v="CUARTA"/>
    <x v="690"/>
    <x v="690"/>
    <x v="156"/>
    <x v="6"/>
    <x v="0"/>
    <x v="0"/>
    <x v="15"/>
    <x v="675"/>
    <n v="1126056"/>
    <n v="0"/>
    <n v="0"/>
    <n v="1126056"/>
    <n v="7.4936057665865564E-6"/>
    <n v="0"/>
    <m/>
    <x v="0"/>
  </r>
  <r>
    <x v="4"/>
    <x v="4"/>
    <s v="CUARTA"/>
    <x v="690"/>
    <x v="690"/>
    <x v="156"/>
    <x v="6"/>
    <x v="0"/>
    <x v="0"/>
    <x v="15"/>
    <x v="664"/>
    <n v="1033861"/>
    <n v="0"/>
    <n v="0"/>
    <n v="1033861"/>
    <n v="6.8800723511521133E-6"/>
    <n v="0"/>
    <m/>
    <x v="0"/>
  </r>
  <r>
    <x v="4"/>
    <x v="4"/>
    <s v="CUARTA"/>
    <x v="690"/>
    <x v="690"/>
    <x v="156"/>
    <x v="6"/>
    <x v="0"/>
    <x v="0"/>
    <x v="15"/>
    <x v="665"/>
    <n v="443107"/>
    <n v="0"/>
    <n v="0"/>
    <n v="443107"/>
    <n v="2.9487602485266002E-6"/>
    <n v="0"/>
    <m/>
    <x v="0"/>
  </r>
  <r>
    <x v="5"/>
    <x v="4"/>
    <s v="CUARTA"/>
    <x v="691"/>
    <x v="691"/>
    <x v="157"/>
    <x v="3"/>
    <x v="0"/>
    <x v="0"/>
    <x v="15"/>
    <x v="676"/>
    <n v="7612611.5"/>
    <n v="0"/>
    <n v="0"/>
    <n v="7612611.5"/>
    <n v="5.0659922273122419E-5"/>
    <n v="0"/>
    <m/>
    <x v="4"/>
  </r>
  <r>
    <x v="5"/>
    <x v="4"/>
    <s v="CUARTA"/>
    <x v="691"/>
    <x v="691"/>
    <x v="157"/>
    <x v="3"/>
    <x v="0"/>
    <x v="0"/>
    <x v="15"/>
    <x v="677"/>
    <n v="6517542.5"/>
    <n v="0"/>
    <n v="0"/>
    <n v="6517542.5"/>
    <n v="4.3372526821022188E-5"/>
    <n v="0"/>
    <m/>
    <x v="4"/>
  </r>
  <r>
    <x v="5"/>
    <x v="4"/>
    <s v="CUARTA"/>
    <x v="691"/>
    <x v="691"/>
    <x v="157"/>
    <x v="3"/>
    <x v="0"/>
    <x v="0"/>
    <x v="15"/>
    <x v="678"/>
    <n v="3422997.5"/>
    <n v="0"/>
    <n v="0"/>
    <n v="3422997.5"/>
    <n v="2.2779145801817464E-5"/>
    <n v="0"/>
    <m/>
    <x v="4"/>
  </r>
  <r>
    <x v="5"/>
    <x v="4"/>
    <s v="CUARTA"/>
    <x v="691"/>
    <x v="691"/>
    <x v="157"/>
    <x v="3"/>
    <x v="0"/>
    <x v="0"/>
    <x v="15"/>
    <x v="679"/>
    <n v="2364187.5"/>
    <n v="0"/>
    <n v="0"/>
    <n v="2364187.5"/>
    <n v="1.5733044434106168E-5"/>
    <n v="0"/>
    <m/>
    <x v="4"/>
  </r>
  <r>
    <x v="5"/>
    <x v="4"/>
    <s v="CUARTA"/>
    <x v="691"/>
    <x v="691"/>
    <x v="157"/>
    <x v="3"/>
    <x v="0"/>
    <x v="0"/>
    <x v="15"/>
    <x v="680"/>
    <n v="2176386"/>
    <n v="0"/>
    <n v="0"/>
    <n v="2176386"/>
    <n v="1.4483274970266354E-5"/>
    <n v="0"/>
    <m/>
    <x v="4"/>
  </r>
  <r>
    <x v="5"/>
    <x v="4"/>
    <s v="CUARTA"/>
    <x v="691"/>
    <x v="691"/>
    <x v="157"/>
    <x v="3"/>
    <x v="0"/>
    <x v="0"/>
    <x v="15"/>
    <x v="681"/>
    <n v="2053110.5"/>
    <n v="0"/>
    <n v="0"/>
    <n v="2053110.5"/>
    <n v="1.3662909022499244E-5"/>
    <n v="0"/>
    <m/>
    <x v="4"/>
  </r>
  <r>
    <x v="5"/>
    <x v="4"/>
    <s v="CUARTA"/>
    <x v="691"/>
    <x v="691"/>
    <x v="157"/>
    <x v="3"/>
    <x v="0"/>
    <x v="0"/>
    <x v="15"/>
    <x v="682"/>
    <n v="1569340.5"/>
    <n v="0"/>
    <n v="0"/>
    <n v="1569340.5"/>
    <n v="1.044354723081075E-5"/>
    <n v="0"/>
    <m/>
    <x v="4"/>
  </r>
  <r>
    <x v="5"/>
    <x v="4"/>
    <s v="CUARTA"/>
    <x v="691"/>
    <x v="691"/>
    <x v="157"/>
    <x v="3"/>
    <x v="0"/>
    <x v="0"/>
    <x v="15"/>
    <x v="683"/>
    <n v="1319459"/>
    <n v="0"/>
    <n v="0"/>
    <n v="1319459"/>
    <n v="8.7806517359478845E-6"/>
    <n v="0"/>
    <m/>
    <x v="4"/>
  </r>
  <r>
    <x v="5"/>
    <x v="4"/>
    <s v="CUARTA"/>
    <x v="691"/>
    <x v="691"/>
    <x v="157"/>
    <x v="3"/>
    <x v="0"/>
    <x v="0"/>
    <x v="15"/>
    <x v="684"/>
    <n v="1120839"/>
    <n v="0"/>
    <n v="0"/>
    <n v="1120839"/>
    <n v="7.4588880071818005E-6"/>
    <n v="0"/>
    <m/>
    <x v="4"/>
  </r>
  <r>
    <x v="5"/>
    <x v="4"/>
    <s v="CUARTA"/>
    <x v="691"/>
    <x v="691"/>
    <x v="157"/>
    <x v="3"/>
    <x v="0"/>
    <x v="0"/>
    <x v="15"/>
    <x v="685"/>
    <n v="1021248.5"/>
    <n v="0"/>
    <n v="0"/>
    <n v="1021248.5"/>
    <n v="6.7961394892597448E-6"/>
    <n v="0"/>
    <m/>
    <x v="4"/>
  </r>
  <r>
    <x v="5"/>
    <x v="4"/>
    <s v="CUARTA"/>
    <x v="691"/>
    <x v="691"/>
    <x v="157"/>
    <x v="3"/>
    <x v="0"/>
    <x v="0"/>
    <x v="15"/>
    <x v="686"/>
    <n v="995061.5"/>
    <n v="0"/>
    <n v="0"/>
    <n v="995061.5"/>
    <n v="6.621871909130868E-6"/>
    <n v="0"/>
    <m/>
    <x v="4"/>
  </r>
  <r>
    <x v="5"/>
    <x v="4"/>
    <s v="CUARTA"/>
    <x v="691"/>
    <x v="691"/>
    <x v="157"/>
    <x v="3"/>
    <x v="0"/>
    <x v="0"/>
    <x v="15"/>
    <x v="687"/>
    <n v="951940"/>
    <n v="0"/>
    <n v="0"/>
    <n v="951940"/>
    <n v="6.3349096967152665E-6"/>
    <n v="0"/>
    <m/>
    <x v="4"/>
  </r>
  <r>
    <x v="5"/>
    <x v="4"/>
    <s v="CUARTA"/>
    <x v="691"/>
    <x v="691"/>
    <x v="157"/>
    <x v="3"/>
    <x v="0"/>
    <x v="0"/>
    <x v="15"/>
    <x v="688"/>
    <n v="538747.5"/>
    <n v="0"/>
    <n v="0"/>
    <n v="538747.5"/>
    <n v="3.5852225579670024E-6"/>
    <n v="0"/>
    <m/>
    <x v="4"/>
  </r>
  <r>
    <x v="5"/>
    <x v="4"/>
    <s v="CUARTA"/>
    <x v="691"/>
    <x v="691"/>
    <x v="157"/>
    <x v="3"/>
    <x v="0"/>
    <x v="0"/>
    <x v="15"/>
    <x v="689"/>
    <n v="285593.5"/>
    <n v="0"/>
    <n v="0"/>
    <n v="285593.5"/>
    <n v="1.9005494384823114E-6"/>
    <n v="0"/>
    <m/>
    <x v="4"/>
  </r>
  <r>
    <x v="5"/>
    <x v="4"/>
    <s v="CUARTA"/>
    <x v="691"/>
    <x v="691"/>
    <x v="157"/>
    <x v="3"/>
    <x v="0"/>
    <x v="0"/>
    <x v="15"/>
    <x v="690"/>
    <n v="5929669"/>
    <n v="0"/>
    <n v="0"/>
    <n v="5929669"/>
    <n v="3.9460383686379311E-5"/>
    <n v="0"/>
    <m/>
    <x v="4"/>
  </r>
  <r>
    <x v="4"/>
    <x v="4"/>
    <s v="CUARTA"/>
    <x v="691"/>
    <x v="691"/>
    <x v="157"/>
    <x v="3"/>
    <x v="0"/>
    <x v="0"/>
    <x v="15"/>
    <x v="691"/>
    <n v="2138736"/>
    <n v="2138736"/>
    <n v="2159475.8500182256"/>
    <n v="2159475.8500182256"/>
    <n v="1.4370742380930416E-5"/>
    <n v="80"/>
    <m/>
    <x v="0"/>
  </r>
  <r>
    <x v="4"/>
    <x v="4"/>
    <s v="CUARTA"/>
    <x v="691"/>
    <x v="691"/>
    <x v="157"/>
    <x v="3"/>
    <x v="0"/>
    <x v="0"/>
    <x v="15"/>
    <x v="692"/>
    <n v="109349095"/>
    <n v="109349095"/>
    <n v="113515713.72582702"/>
    <n v="113515713.72582702"/>
    <n v="7.5541714352931482E-4"/>
    <n v="310"/>
    <m/>
    <x v="0"/>
  </r>
  <r>
    <x v="4"/>
    <x v="4"/>
    <s v="CUARTA"/>
    <x v="691"/>
    <x v="691"/>
    <x v="157"/>
    <x v="3"/>
    <x v="0"/>
    <x v="0"/>
    <x v="15"/>
    <x v="693"/>
    <n v="751283"/>
    <n v="751283"/>
    <n v="762053.63722732302"/>
    <n v="762053.63722732302"/>
    <n v="5.0712660208505863E-6"/>
    <n v="118"/>
    <m/>
    <x v="0"/>
  </r>
  <r>
    <x v="4"/>
    <x v="4"/>
    <s v="CUARTA"/>
    <x v="692"/>
    <x v="692"/>
    <x v="158"/>
    <x v="1"/>
    <x v="0"/>
    <x v="0"/>
    <x v="15"/>
    <x v="694"/>
    <n v="1400000"/>
    <n v="1400000"/>
    <n v="1469919.1695840012"/>
    <n v="1469919.1695840012"/>
    <n v="9.7819244918643424E-6"/>
    <n v="404"/>
    <m/>
    <x v="0"/>
  </r>
  <r>
    <x v="4"/>
    <x v="4"/>
    <s v="CUARTA"/>
    <x v="692"/>
    <x v="692"/>
    <x v="158"/>
    <x v="1"/>
    <x v="0"/>
    <x v="0"/>
    <x v="15"/>
    <x v="695"/>
    <n v="1030400"/>
    <n v="1030400"/>
    <n v="1078212.4886997042"/>
    <n v="1078212.4886997042"/>
    <n v="7.1752198140463221E-6"/>
    <n v="376"/>
    <m/>
    <x v="0"/>
  </r>
  <r>
    <x v="4"/>
    <x v="4"/>
    <s v="CUARTA"/>
    <x v="692"/>
    <x v="692"/>
    <x v="158"/>
    <x v="1"/>
    <x v="0"/>
    <x v="0"/>
    <x v="15"/>
    <x v="696"/>
    <n v="880000"/>
    <n v="880000"/>
    <n v="927075.27856223413"/>
    <n v="927075.27856223413"/>
    <n v="6.1694415317655566E-6"/>
    <n v="432"/>
    <m/>
    <x v="0"/>
  </r>
  <r>
    <x v="4"/>
    <x v="4"/>
    <s v="CUARTA"/>
    <x v="692"/>
    <x v="692"/>
    <x v="158"/>
    <x v="1"/>
    <x v="0"/>
    <x v="0"/>
    <x v="15"/>
    <x v="697"/>
    <n v="747500"/>
    <n v="747500"/>
    <n v="791391.71751192468"/>
    <n v="791391.71751192468"/>
    <n v="5.2665032094107199E-6"/>
    <n v="473"/>
    <m/>
    <x v="0"/>
  </r>
  <r>
    <x v="4"/>
    <x v="4"/>
    <s v="CUARTA"/>
    <x v="692"/>
    <x v="692"/>
    <x v="158"/>
    <x v="1"/>
    <x v="0"/>
    <x v="0"/>
    <x v="15"/>
    <x v="698"/>
    <n v="662500"/>
    <n v="662500"/>
    <n v="707433.87422770972"/>
    <n v="707433.87422770972"/>
    <n v="4.7077858999831578E-6"/>
    <n v="544"/>
    <m/>
    <x v="0"/>
  </r>
  <r>
    <x v="4"/>
    <x v="4"/>
    <s v="CUARTA"/>
    <x v="692"/>
    <x v="692"/>
    <x v="158"/>
    <x v="1"/>
    <x v="0"/>
    <x v="0"/>
    <x v="15"/>
    <x v="699"/>
    <n v="650000"/>
    <n v="650000"/>
    <n v="690578.35212715273"/>
    <n v="690578.35212715273"/>
    <n v="4.5956168447926867E-6"/>
    <n v="502"/>
    <m/>
    <x v="0"/>
  </r>
  <r>
    <x v="4"/>
    <x v="4"/>
    <s v="CUARTA"/>
    <x v="692"/>
    <x v="692"/>
    <x v="158"/>
    <x v="1"/>
    <x v="0"/>
    <x v="0"/>
    <x v="15"/>
    <x v="700"/>
    <n v="625000"/>
    <n v="625000"/>
    <n v="670780.38024768222"/>
    <n v="670780.38024768222"/>
    <n v="4.4638665621755529E-6"/>
    <n v="586"/>
    <m/>
    <x v="0"/>
  </r>
  <r>
    <x v="4"/>
    <x v="4"/>
    <s v="CUARTA"/>
    <x v="692"/>
    <x v="692"/>
    <x v="158"/>
    <x v="1"/>
    <x v="0"/>
    <x v="0"/>
    <x v="15"/>
    <x v="701"/>
    <n v="521667"/>
    <n v="521667"/>
    <n v="555706.58165159554"/>
    <n v="555706.58165159554"/>
    <n v="3.6980807746635154E-6"/>
    <n v="524"/>
    <m/>
    <x v="0"/>
  </r>
  <r>
    <x v="4"/>
    <x v="4"/>
    <s v="CUARTA"/>
    <x v="693"/>
    <x v="693"/>
    <x v="159"/>
    <x v="3"/>
    <x v="0"/>
    <x v="0"/>
    <x v="15"/>
    <x v="702"/>
    <n v="140420"/>
    <n v="0"/>
    <n v="0"/>
    <n v="140420"/>
    <n v="9.344580746819734E-7"/>
    <n v="0"/>
    <m/>
    <x v="0"/>
  </r>
  <r>
    <x v="4"/>
    <x v="4"/>
    <s v="CUARTA"/>
    <x v="693"/>
    <x v="693"/>
    <x v="159"/>
    <x v="3"/>
    <x v="0"/>
    <x v="0"/>
    <x v="15"/>
    <x v="703"/>
    <n v="237048"/>
    <n v="0"/>
    <n v="0"/>
    <n v="237048"/>
    <n v="1.577491936242789E-6"/>
    <n v="0"/>
    <m/>
    <x v="0"/>
  </r>
  <r>
    <x v="5"/>
    <x v="4"/>
    <s v="CUARTA"/>
    <x v="694"/>
    <x v="694"/>
    <x v="160"/>
    <x v="3"/>
    <x v="0"/>
    <x v="0"/>
    <x v="15"/>
    <x v="704"/>
    <n v="5492161"/>
    <n v="0"/>
    <n v="0"/>
    <n v="5492161"/>
    <n v="3.6548883306533416E-5"/>
    <n v="0"/>
    <m/>
    <x v="0"/>
  </r>
  <r>
    <x v="5"/>
    <x v="4"/>
    <s v="CUARTA"/>
    <x v="694"/>
    <x v="694"/>
    <x v="160"/>
    <x v="3"/>
    <x v="0"/>
    <x v="0"/>
    <x v="15"/>
    <x v="705"/>
    <n v="8917170"/>
    <n v="0"/>
    <n v="0"/>
    <n v="8917170"/>
    <n v="5.9341415110467545E-5"/>
    <n v="0"/>
    <m/>
    <x v="0"/>
  </r>
  <r>
    <x v="5"/>
    <x v="4"/>
    <s v="CUARTA"/>
    <x v="694"/>
    <x v="694"/>
    <x v="160"/>
    <x v="3"/>
    <x v="0"/>
    <x v="0"/>
    <x v="15"/>
    <x v="706"/>
    <n v="9346109.5"/>
    <n v="0"/>
    <n v="0"/>
    <n v="9346109.5"/>
    <n v="6.2195894382117232E-5"/>
    <n v="0"/>
    <m/>
    <x v="4"/>
  </r>
  <r>
    <x v="5"/>
    <x v="4"/>
    <s v="CUARTA"/>
    <x v="694"/>
    <x v="694"/>
    <x v="160"/>
    <x v="3"/>
    <x v="0"/>
    <x v="0"/>
    <x v="15"/>
    <x v="707"/>
    <n v="6661016"/>
    <n v="0"/>
    <n v="0"/>
    <n v="6661016"/>
    <n v="4.4327305133070928E-5"/>
    <n v="0"/>
    <m/>
    <x v="4"/>
  </r>
  <r>
    <x v="5"/>
    <x v="4"/>
    <s v="CUARTA"/>
    <x v="694"/>
    <x v="694"/>
    <x v="160"/>
    <x v="3"/>
    <x v="0"/>
    <x v="0"/>
    <x v="15"/>
    <x v="708"/>
    <n v="5392242.5"/>
    <n v="0"/>
    <n v="0"/>
    <n v="5392242.5"/>
    <n v="3.5883952035096931E-5"/>
    <n v="0"/>
    <m/>
    <x v="4"/>
  </r>
  <r>
    <x v="5"/>
    <x v="4"/>
    <s v="CUARTA"/>
    <x v="694"/>
    <x v="694"/>
    <x v="160"/>
    <x v="3"/>
    <x v="0"/>
    <x v="0"/>
    <x v="15"/>
    <x v="709"/>
    <n v="4828960"/>
    <n v="0"/>
    <n v="0"/>
    <n v="4828960"/>
    <n v="3.2135455521409075E-5"/>
    <n v="0"/>
    <m/>
    <x v="4"/>
  </r>
  <r>
    <x v="5"/>
    <x v="4"/>
    <s v="CUARTA"/>
    <x v="694"/>
    <x v="694"/>
    <x v="160"/>
    <x v="3"/>
    <x v="0"/>
    <x v="0"/>
    <x v="15"/>
    <x v="710"/>
    <n v="4213564.5"/>
    <n v="0"/>
    <n v="0"/>
    <n v="4213564.5"/>
    <n v="2.8040160733644154E-5"/>
    <n v="0"/>
    <m/>
    <x v="4"/>
  </r>
  <r>
    <x v="5"/>
    <x v="4"/>
    <s v="CUARTA"/>
    <x v="694"/>
    <x v="694"/>
    <x v="160"/>
    <x v="3"/>
    <x v="0"/>
    <x v="0"/>
    <x v="15"/>
    <x v="711"/>
    <n v="2379886.5"/>
    <n v="0"/>
    <n v="0"/>
    <n v="2379886.5"/>
    <n v="1.5837517139664012E-5"/>
    <n v="0"/>
    <m/>
    <x v="4"/>
  </r>
  <r>
    <x v="5"/>
    <x v="4"/>
    <s v="CUARTA"/>
    <x v="694"/>
    <x v="694"/>
    <x v="160"/>
    <x v="3"/>
    <x v="0"/>
    <x v="0"/>
    <x v="15"/>
    <x v="712"/>
    <n v="2005252.5"/>
    <n v="0"/>
    <n v="0"/>
    <n v="2005252.5"/>
    <n v="1.3344426651482794E-5"/>
    <n v="0"/>
    <m/>
    <x v="4"/>
  </r>
  <r>
    <x v="5"/>
    <x v="4"/>
    <s v="CUARTA"/>
    <x v="694"/>
    <x v="694"/>
    <x v="160"/>
    <x v="3"/>
    <x v="0"/>
    <x v="0"/>
    <x v="15"/>
    <x v="707"/>
    <n v="943405.5"/>
    <n v="0"/>
    <n v="0"/>
    <n v="943405.5"/>
    <n v="6.2781148495540841E-6"/>
    <n v="0"/>
    <m/>
    <x v="4"/>
  </r>
  <r>
    <x v="5"/>
    <x v="4"/>
    <s v="CUARTA"/>
    <x v="694"/>
    <x v="694"/>
    <x v="160"/>
    <x v="3"/>
    <x v="0"/>
    <x v="0"/>
    <x v="15"/>
    <x v="713"/>
    <n v="578043"/>
    <n v="0"/>
    <n v="0"/>
    <n v="578043"/>
    <n v="3.846723749205184E-6"/>
    <n v="0"/>
    <m/>
    <x v="4"/>
  </r>
  <r>
    <x v="5"/>
    <x v="4"/>
    <s v="CUARTA"/>
    <x v="694"/>
    <x v="694"/>
    <x v="160"/>
    <x v="3"/>
    <x v="0"/>
    <x v="0"/>
    <x v="15"/>
    <x v="714"/>
    <n v="153663.5"/>
    <n v="0"/>
    <n v="0"/>
    <n v="153663.5"/>
    <n v="1.0225900751950821E-6"/>
    <n v="0"/>
    <m/>
    <x v="4"/>
  </r>
  <r>
    <x v="4"/>
    <x v="4"/>
    <s v="CUARTA"/>
    <x v="694"/>
    <x v="694"/>
    <x v="160"/>
    <x v="3"/>
    <x v="0"/>
    <x v="0"/>
    <x v="15"/>
    <x v="371"/>
    <n v="4937235"/>
    <n v="0"/>
    <n v="0"/>
    <n v="4937235"/>
    <n v="3.2855997096940987E-5"/>
    <n v="0"/>
    <m/>
    <x v="0"/>
  </r>
  <r>
    <x v="4"/>
    <x v="4"/>
    <s v="CUARTA"/>
    <x v="694"/>
    <x v="694"/>
    <x v="160"/>
    <x v="3"/>
    <x v="0"/>
    <x v="0"/>
    <x v="15"/>
    <x v="371"/>
    <n v="10305752"/>
    <n v="10305752"/>
    <n v="10338125.932152037"/>
    <n v="10338125.932152037"/>
    <n v="6.8797502167629784E-5"/>
    <n v="26"/>
    <m/>
    <x v="0"/>
  </r>
  <r>
    <x v="4"/>
    <x v="4"/>
    <s v="CUARTA"/>
    <x v="694"/>
    <x v="694"/>
    <x v="160"/>
    <x v="3"/>
    <x v="0"/>
    <x v="0"/>
    <x v="15"/>
    <x v="715"/>
    <n v="8656026"/>
    <n v="8656026"/>
    <n v="8668565.359325368"/>
    <n v="8668565.359325368"/>
    <n v="5.7687016777738444E-5"/>
    <n v="12"/>
    <m/>
    <x v="0"/>
  </r>
  <r>
    <x v="4"/>
    <x v="4"/>
    <s v="CUARTA"/>
    <x v="694"/>
    <x v="694"/>
    <x v="160"/>
    <x v="3"/>
    <x v="0"/>
    <x v="0"/>
    <x v="15"/>
    <x v="348"/>
    <n v="7039117"/>
    <n v="7039117"/>
    <n v="7149512.807878051"/>
    <n v="7149512.807878051"/>
    <n v="4.7578122584844278E-5"/>
    <n v="129"/>
    <m/>
    <x v="0"/>
  </r>
  <r>
    <x v="4"/>
    <x v="4"/>
    <s v="CUARTA"/>
    <x v="694"/>
    <x v="694"/>
    <x v="160"/>
    <x v="3"/>
    <x v="0"/>
    <x v="0"/>
    <x v="15"/>
    <x v="716"/>
    <n v="1892954"/>
    <n v="1892954"/>
    <n v="1912925.0743918673"/>
    <n v="1912925.0743918673"/>
    <n v="1.273001197854362E-5"/>
    <n v="87"/>
    <m/>
    <x v="0"/>
  </r>
  <r>
    <x v="4"/>
    <x v="4"/>
    <s v="CUARTA"/>
    <x v="694"/>
    <x v="694"/>
    <x v="160"/>
    <x v="3"/>
    <x v="0"/>
    <x v="0"/>
    <x v="15"/>
    <x v="371"/>
    <n v="923046"/>
    <n v="0"/>
    <n v="0"/>
    <n v="923046"/>
    <n v="6.1426277453560524E-6"/>
    <n v="0"/>
    <m/>
    <x v="0"/>
  </r>
  <r>
    <x v="4"/>
    <x v="4"/>
    <s v="CUARTA"/>
    <x v="694"/>
    <x v="694"/>
    <x v="160"/>
    <x v="3"/>
    <x v="0"/>
    <x v="0"/>
    <x v="15"/>
    <x v="715"/>
    <n v="61987305"/>
    <n v="61987305"/>
    <n v="62077101.529146999"/>
    <n v="62077101.529146999"/>
    <n v="4.1310674246378078E-4"/>
    <n v="12"/>
    <m/>
    <x v="0"/>
  </r>
  <r>
    <x v="4"/>
    <x v="4"/>
    <s v="CUARTA"/>
    <x v="695"/>
    <x v="695"/>
    <x v="161"/>
    <x v="3"/>
    <x v="0"/>
    <x v="0"/>
    <x v="15"/>
    <x v="717"/>
    <n v="7819026"/>
    <n v="7819026"/>
    <n v="7896753.9885853129"/>
    <n v="7896753.9885853129"/>
    <n v="5.2550815613236187E-5"/>
    <n v="82"/>
    <m/>
    <x v="0"/>
  </r>
  <r>
    <x v="4"/>
    <x v="4"/>
    <s v="CUARTA"/>
    <x v="695"/>
    <x v="695"/>
    <x v="161"/>
    <x v="3"/>
    <x v="0"/>
    <x v="0"/>
    <x v="15"/>
    <x v="718"/>
    <n v="2977903"/>
    <n v="2977903"/>
    <n v="3007505.97233852"/>
    <n v="3007505.97233852"/>
    <n v="2.0014159240179391E-5"/>
    <n v="82"/>
    <m/>
    <x v="0"/>
  </r>
  <r>
    <x v="4"/>
    <x v="4"/>
    <s v="CUARTA"/>
    <x v="695"/>
    <x v="695"/>
    <x v="161"/>
    <x v="3"/>
    <x v="0"/>
    <x v="0"/>
    <x v="15"/>
    <x v="719"/>
    <n v="2842637"/>
    <n v="2842637"/>
    <n v="2883389.9677843978"/>
    <n v="2883389.9677843978"/>
    <n v="1.918819995622508E-5"/>
    <n v="118"/>
    <m/>
    <x v="0"/>
  </r>
  <r>
    <x v="4"/>
    <x v="4"/>
    <s v="CUARTA"/>
    <x v="695"/>
    <x v="695"/>
    <x v="161"/>
    <x v="3"/>
    <x v="0"/>
    <x v="0"/>
    <x v="15"/>
    <x v="720"/>
    <n v="1210304"/>
    <n v="1210304"/>
    <n v="1229285.4273378376"/>
    <n v="1229285.4273378376"/>
    <n v="8.1805703864458248E-6"/>
    <n v="129"/>
    <m/>
    <x v="0"/>
  </r>
  <r>
    <x v="4"/>
    <x v="4"/>
    <s v="CUARTA"/>
    <x v="695"/>
    <x v="695"/>
    <x v="161"/>
    <x v="3"/>
    <x v="0"/>
    <x v="0"/>
    <x v="15"/>
    <x v="721"/>
    <n v="954908"/>
    <n v="954908"/>
    <n v="955253.63884630019"/>
    <n v="955253.63884630019"/>
    <n v="6.3569610895119129E-6"/>
    <n v="3"/>
    <m/>
    <x v="0"/>
  </r>
  <r>
    <x v="4"/>
    <x v="4"/>
    <s v="CUARTA"/>
    <x v="695"/>
    <x v="695"/>
    <x v="161"/>
    <x v="3"/>
    <x v="0"/>
    <x v="0"/>
    <x v="15"/>
    <x v="722"/>
    <n v="929344"/>
    <n v="929344"/>
    <n v="938582.49592312763"/>
    <n v="938582.49592312763"/>
    <n v="6.2460190291306585E-6"/>
    <n v="82"/>
    <m/>
    <x v="0"/>
  </r>
  <r>
    <x v="4"/>
    <x v="4"/>
    <s v="CUARTA"/>
    <x v="695"/>
    <x v="695"/>
    <x v="161"/>
    <x v="3"/>
    <x v="0"/>
    <x v="0"/>
    <x v="15"/>
    <x v="723"/>
    <n v="264944"/>
    <n v="264944"/>
    <n v="267577.77615162643"/>
    <n v="267577.77615162643"/>
    <n v="1.7806595465769327E-6"/>
    <n v="82"/>
    <m/>
    <x v="0"/>
  </r>
  <r>
    <x v="4"/>
    <x v="4"/>
    <s v="CUARTA"/>
    <x v="695"/>
    <x v="695"/>
    <x v="161"/>
    <x v="3"/>
    <x v="0"/>
    <x v="0"/>
    <x v="15"/>
    <x v="724"/>
    <n v="202681"/>
    <n v="202681"/>
    <n v="205586.70067986505"/>
    <n v="205586.70067986505"/>
    <n v="1.368125284842087E-6"/>
    <n v="118"/>
    <m/>
    <x v="0"/>
  </r>
  <r>
    <x v="5"/>
    <x v="4"/>
    <s v="CUARTA"/>
    <x v="696"/>
    <x v="696"/>
    <x v="162"/>
    <x v="7"/>
    <x v="0"/>
    <x v="0"/>
    <x v="15"/>
    <x v="725"/>
    <n v="1216005"/>
    <n v="1216005"/>
    <n v="1244347.7978497902"/>
    <n v="1244347.7978497902"/>
    <n v="8.2808064906243294E-6"/>
    <n v="191"/>
    <m/>
    <x v="1"/>
  </r>
  <r>
    <x v="5"/>
    <x v="4"/>
    <s v="CUARTA"/>
    <x v="696"/>
    <x v="696"/>
    <x v="162"/>
    <x v="7"/>
    <x v="0"/>
    <x v="0"/>
    <x v="15"/>
    <x v="726"/>
    <n v="208250"/>
    <n v="208250"/>
    <n v="211847.98627821554"/>
    <n v="211847.98627821554"/>
    <n v="1.4097924895513062E-6"/>
    <n v="142"/>
    <m/>
    <x v="1"/>
  </r>
  <r>
    <x v="4"/>
    <x v="4"/>
    <s v="CUARTA"/>
    <x v="697"/>
    <x v="697"/>
    <x v="163"/>
    <x v="11"/>
    <x v="0"/>
    <x v="0"/>
    <x v="15"/>
    <x v="727"/>
    <n v="4869831"/>
    <n v="4869831"/>
    <n v="4929526.9407557724"/>
    <n v="4929526.9407557724"/>
    <n v="3.2804701995097265E-5"/>
    <n v="101"/>
    <m/>
    <x v="0"/>
  </r>
  <r>
    <x v="4"/>
    <x v="4"/>
    <s v="CUARTA"/>
    <x v="697"/>
    <x v="697"/>
    <x v="163"/>
    <x v="11"/>
    <x v="0"/>
    <x v="0"/>
    <x v="15"/>
    <x v="728"/>
    <n v="1400476"/>
    <n v="1400476"/>
    <n v="1415422.0592679568"/>
    <n v="1415422.0592679568"/>
    <n v="9.4192605922655524E-6"/>
    <n v="88"/>
    <m/>
    <x v="0"/>
  </r>
  <r>
    <x v="4"/>
    <x v="4"/>
    <s v="CUARTA"/>
    <x v="697"/>
    <x v="697"/>
    <x v="163"/>
    <x v="11"/>
    <x v="0"/>
    <x v="0"/>
    <x v="15"/>
    <x v="729"/>
    <n v="3938321"/>
    <n v="3938321"/>
    <n v="3947357.9875171236"/>
    <n v="3947357.9875171236"/>
    <n v="2.6268626585214076E-5"/>
    <n v="19"/>
    <m/>
    <x v="0"/>
  </r>
  <r>
    <x v="4"/>
    <x v="4"/>
    <s v="CUARTA"/>
    <x v="697"/>
    <x v="697"/>
    <x v="163"/>
    <x v="11"/>
    <x v="0"/>
    <x v="0"/>
    <x v="15"/>
    <x v="730"/>
    <n v="542718"/>
    <n v="542718"/>
    <n v="546133.0855369576"/>
    <n v="546133.0855369576"/>
    <n v="3.6343716823172688E-6"/>
    <n v="52"/>
    <m/>
    <x v="0"/>
  </r>
  <r>
    <x v="4"/>
    <x v="4"/>
    <s v="CUARTA"/>
    <x v="697"/>
    <x v="697"/>
    <x v="163"/>
    <x v="11"/>
    <x v="0"/>
    <x v="0"/>
    <x v="15"/>
    <x v="731"/>
    <n v="-241280"/>
    <n v="0"/>
    <n v="0"/>
    <n v="-241280"/>
    <n v="-1.6056547803679429E-6"/>
    <n v="0"/>
    <m/>
    <x v="0"/>
  </r>
  <r>
    <x v="4"/>
    <x v="4"/>
    <s v="CUARTA"/>
    <x v="698"/>
    <x v="698"/>
    <x v="164"/>
    <x v="3"/>
    <x v="0"/>
    <x v="0"/>
    <x v="15"/>
    <x v="732"/>
    <n v="2166895"/>
    <n v="2166895"/>
    <n v="2175538.2623783224"/>
    <n v="2175538.2623783224"/>
    <n v="1.4477633499921756E-5"/>
    <n v="33"/>
    <m/>
    <x v="0"/>
  </r>
  <r>
    <x v="4"/>
    <x v="4"/>
    <s v="CUARTA"/>
    <x v="698"/>
    <x v="698"/>
    <x v="164"/>
    <x v="3"/>
    <x v="0"/>
    <x v="0"/>
    <x v="15"/>
    <x v="733"/>
    <n v="75078"/>
    <n v="75078"/>
    <n v="75751.202076914284"/>
    <n v="75751.202076914284"/>
    <n v="5.0410427608345267E-7"/>
    <n v="74"/>
    <m/>
    <x v="0"/>
  </r>
  <r>
    <x v="5"/>
    <x v="4"/>
    <s v="CUARTA"/>
    <x v="699"/>
    <x v="699"/>
    <x v="165"/>
    <x v="7"/>
    <x v="0"/>
    <x v="0"/>
    <x v="15"/>
    <x v="734"/>
    <n v="118672.5"/>
    <n v="0"/>
    <n v="0"/>
    <n v="118672.5"/>
    <n v="7.8973419646557822E-7"/>
    <n v="0"/>
    <m/>
    <x v="1"/>
  </r>
  <r>
    <x v="5"/>
    <x v="4"/>
    <s v="CUARTA"/>
    <x v="699"/>
    <x v="699"/>
    <x v="165"/>
    <x v="7"/>
    <x v="0"/>
    <x v="0"/>
    <x v="15"/>
    <x v="735"/>
    <n v="66480"/>
    <n v="0"/>
    <n v="0"/>
    <n v="66480"/>
    <n v="4.4240687085071635E-7"/>
    <n v="0"/>
    <m/>
    <x v="1"/>
  </r>
  <r>
    <x v="5"/>
    <x v="4"/>
    <s v="CUARTA"/>
    <x v="699"/>
    <x v="699"/>
    <x v="165"/>
    <x v="7"/>
    <x v="0"/>
    <x v="0"/>
    <x v="15"/>
    <x v="736"/>
    <n v="58321"/>
    <n v="0"/>
    <n v="0"/>
    <n v="58321"/>
    <n v="3.8811087717937167E-7"/>
    <n v="0"/>
    <m/>
    <x v="1"/>
  </r>
  <r>
    <x v="4"/>
    <x v="4"/>
    <s v="CUARTA"/>
    <x v="700"/>
    <x v="700"/>
    <x v="166"/>
    <x v="1"/>
    <x v="0"/>
    <x v="0"/>
    <x v="15"/>
    <x v="737"/>
    <n v="10163400"/>
    <n v="10163400"/>
    <n v="10668409.000303071"/>
    <n v="10668409.000303071"/>
    <n v="7.0995448898611622E-5"/>
    <n v="402"/>
    <m/>
    <x v="0"/>
  </r>
  <r>
    <x v="4"/>
    <x v="4"/>
    <s v="CUARTA"/>
    <x v="701"/>
    <x v="701"/>
    <x v="167"/>
    <x v="1"/>
    <x v="0"/>
    <x v="0"/>
    <x v="15"/>
    <x v="615"/>
    <n v="1584961"/>
    <n v="1584961"/>
    <n v="1588789.5449578851"/>
    <n v="1588789.5449578851"/>
    <n v="1.0572975496768224E-5"/>
    <n v="20"/>
    <m/>
    <x v="0"/>
  </r>
  <r>
    <x v="4"/>
    <x v="4"/>
    <s v="CUARTA"/>
    <x v="702"/>
    <x v="702"/>
    <x v="168"/>
    <x v="1"/>
    <x v="0"/>
    <x v="0"/>
    <x v="15"/>
    <x v="738"/>
    <n v="29227037"/>
    <n v="29227037"/>
    <n v="29973276.905790236"/>
    <n v="29973276.905790236"/>
    <n v="1.9946425458833785E-4"/>
    <n v="209"/>
    <m/>
    <x v="0"/>
  </r>
  <r>
    <x v="4"/>
    <x v="4"/>
    <s v="CUARTA"/>
    <x v="703"/>
    <x v="703"/>
    <x v="169"/>
    <x v="3"/>
    <x v="0"/>
    <x v="0"/>
    <x v="15"/>
    <x v="739"/>
    <n v="4468918"/>
    <n v="4468918"/>
    <n v="4531345.6931499476"/>
    <n v="4531345.6931499476"/>
    <n v="3.0154910782932291E-5"/>
    <n v="115"/>
    <m/>
    <x v="0"/>
  </r>
  <r>
    <x v="4"/>
    <x v="4"/>
    <s v="CUARTA"/>
    <x v="703"/>
    <x v="703"/>
    <x v="169"/>
    <x v="3"/>
    <x v="0"/>
    <x v="0"/>
    <x v="15"/>
    <x v="740"/>
    <n v="2993520"/>
    <n v="2993520"/>
    <n v="3035337.4036753932"/>
    <n v="3035337.4036753932"/>
    <n v="2.0199370077258851E-5"/>
    <n v="115"/>
    <m/>
    <x v="0"/>
  </r>
  <r>
    <x v="5"/>
    <x v="4"/>
    <s v="QUINTA"/>
    <x v="704"/>
    <x v="704"/>
    <x v="170"/>
    <x v="7"/>
    <x v="0"/>
    <x v="0"/>
    <x v="15"/>
    <x v="741"/>
    <n v="1774850"/>
    <n v="0"/>
    <n v="0"/>
    <n v="1774850"/>
    <n v="1.1811158765484266E-5"/>
    <n v="0"/>
    <m/>
    <x v="1"/>
  </r>
  <r>
    <x v="4"/>
    <x v="4"/>
    <s v="CUARTA"/>
    <x v="705"/>
    <x v="705"/>
    <x v="171"/>
    <x v="1"/>
    <x v="0"/>
    <x v="0"/>
    <x v="15"/>
    <x v="742"/>
    <n v="23277299"/>
    <n v="23277299"/>
    <n v="25447699.951333765"/>
    <n v="25447699.951333765"/>
    <n v="1.6934773324033542E-4"/>
    <n v="739"/>
    <m/>
    <x v="0"/>
  </r>
  <r>
    <x v="5"/>
    <x v="4"/>
    <s v="QUINTA"/>
    <x v="706"/>
    <x v="706"/>
    <x v="172"/>
    <x v="7"/>
    <x v="0"/>
    <x v="0"/>
    <x v="15"/>
    <x v="743"/>
    <n v="158042.5"/>
    <n v="158042.5"/>
    <n v="161433.79975212514"/>
    <n v="161433.79975212514"/>
    <n v="1.0742993712075637E-6"/>
    <n v="176"/>
    <m/>
    <x v="1"/>
  </r>
  <r>
    <x v="4"/>
    <x v="4"/>
    <s v="QUINTA"/>
    <x v="707"/>
    <x v="707"/>
    <x v="173"/>
    <x v="1"/>
    <x v="0"/>
    <x v="0"/>
    <x v="15"/>
    <x v="744"/>
    <n v="134548"/>
    <n v="134548"/>
    <n v="134710.40537349856"/>
    <n v="134710.40537349856"/>
    <n v="8.9646222792299984E-7"/>
    <n v="10"/>
    <m/>
    <x v="0"/>
  </r>
  <r>
    <x v="5"/>
    <x v="4"/>
    <s v="CUARTA"/>
    <x v="708"/>
    <x v="708"/>
    <x v="174"/>
    <x v="7"/>
    <x v="0"/>
    <x v="0"/>
    <x v="15"/>
    <x v="745"/>
    <n v="918840.5"/>
    <n v="918840.5"/>
    <n v="934039.23972720676"/>
    <n v="934039.23972720676"/>
    <n v="6.2157848570922938E-6"/>
    <n v="136"/>
    <m/>
    <x v="1"/>
  </r>
  <r>
    <x v="5"/>
    <x v="4"/>
    <s v="CUARTA"/>
    <x v="708"/>
    <x v="708"/>
    <x v="174"/>
    <x v="7"/>
    <x v="0"/>
    <x v="0"/>
    <x v="15"/>
    <x v="746"/>
    <n v="766229.5"/>
    <n v="766229.5"/>
    <n v="778903.86812135275"/>
    <n v="778903.86812135275"/>
    <n v="5.18339986445678E-6"/>
    <n v="136"/>
    <m/>
    <x v="1"/>
  </r>
  <r>
    <x v="5"/>
    <x v="4"/>
    <s v="CUARTA"/>
    <x v="708"/>
    <x v="708"/>
    <x v="174"/>
    <x v="7"/>
    <x v="0"/>
    <x v="0"/>
    <x v="15"/>
    <x v="747"/>
    <n v="80325"/>
    <n v="80325"/>
    <n v="81211.623441928838"/>
    <n v="81211.623441928838"/>
    <n v="5.404419404881231E-7"/>
    <n v="91"/>
    <m/>
    <x v="1"/>
  </r>
  <r>
    <x v="5"/>
    <x v="4"/>
    <s v="CUARTA"/>
    <x v="708"/>
    <x v="708"/>
    <x v="174"/>
    <x v="1"/>
    <x v="0"/>
    <x v="0"/>
    <x v="15"/>
    <x v="748"/>
    <n v="7269.9480000000003"/>
    <n v="0"/>
    <n v="0"/>
    <n v="7269.9480000000003"/>
    <n v="4.8379587032602647E-8"/>
    <n v="0"/>
    <m/>
    <x v="2"/>
  </r>
  <r>
    <x v="5"/>
    <x v="4"/>
    <s v="CUARTA"/>
    <x v="708"/>
    <x v="708"/>
    <x v="174"/>
    <x v="1"/>
    <x v="0"/>
    <x v="0"/>
    <x v="15"/>
    <x v="749"/>
    <n v="999.6"/>
    <n v="0"/>
    <n v="0"/>
    <n v="999.6"/>
    <n v="6.6520744299394717E-9"/>
    <n v="0"/>
    <m/>
    <x v="2"/>
  </r>
  <r>
    <x v="4"/>
    <x v="4"/>
    <s v="CUARTA"/>
    <x v="709"/>
    <x v="709"/>
    <x v="175"/>
    <x v="8"/>
    <x v="0"/>
    <x v="0"/>
    <x v="15"/>
    <x v="750"/>
    <n v="1011920"/>
    <n v="1011920"/>
    <n v="1028162.1527039369"/>
    <n v="1028162.1527039369"/>
    <n v="6.8421480250433987E-6"/>
    <n v="132"/>
    <m/>
    <x v="0"/>
  </r>
  <r>
    <x v="4"/>
    <x v="4"/>
    <s v="CUARTA"/>
    <x v="709"/>
    <x v="709"/>
    <x v="175"/>
    <x v="8"/>
    <x v="0"/>
    <x v="0"/>
    <x v="15"/>
    <x v="751"/>
    <n v="597400"/>
    <n v="597400"/>
    <n v="605745.26475710201"/>
    <n v="605745.26475710201"/>
    <n v="4.0310750167543356E-6"/>
    <n v="115"/>
    <m/>
    <x v="0"/>
  </r>
  <r>
    <x v="4"/>
    <x v="4"/>
    <s v="CUARTA"/>
    <x v="709"/>
    <x v="709"/>
    <x v="175"/>
    <x v="8"/>
    <x v="0"/>
    <x v="0"/>
    <x v="15"/>
    <x v="752"/>
    <n v="508501"/>
    <n v="508501"/>
    <n v="514858.56882009743"/>
    <n v="514858.56882009743"/>
    <n v="3.4262480198913583E-6"/>
    <n v="103"/>
    <m/>
    <x v="0"/>
  </r>
  <r>
    <x v="4"/>
    <x v="4"/>
    <s v="CUARTA"/>
    <x v="709"/>
    <x v="709"/>
    <x v="175"/>
    <x v="8"/>
    <x v="0"/>
    <x v="0"/>
    <x v="15"/>
    <x v="753"/>
    <n v="323145"/>
    <n v="323145"/>
    <n v="326278.61669422482"/>
    <n v="326278.61669422482"/>
    <n v="2.1712981624126399E-6"/>
    <n v="80"/>
    <m/>
    <x v="0"/>
  </r>
  <r>
    <x v="4"/>
    <x v="4"/>
    <s v="CUARTA"/>
    <x v="709"/>
    <x v="709"/>
    <x v="175"/>
    <x v="8"/>
    <x v="0"/>
    <x v="0"/>
    <x v="15"/>
    <x v="754"/>
    <n v="305128"/>
    <n v="305128"/>
    <n v="312428.34876928653"/>
    <n v="312428.34876928653"/>
    <n v="2.0791282813489218E-6"/>
    <n v="196"/>
    <m/>
    <x v="0"/>
  </r>
  <r>
    <x v="4"/>
    <x v="4"/>
    <s v="CUARTA"/>
    <x v="709"/>
    <x v="709"/>
    <x v="175"/>
    <x v="8"/>
    <x v="0"/>
    <x v="0"/>
    <x v="15"/>
    <x v="755"/>
    <n v="258580"/>
    <n v="258580"/>
    <n v="262730.42280633253"/>
    <n v="262730.42280633253"/>
    <n v="1.7484016881924677E-6"/>
    <n v="132"/>
    <m/>
    <x v="0"/>
  </r>
  <r>
    <x v="4"/>
    <x v="4"/>
    <s v="CUARTA"/>
    <x v="709"/>
    <x v="709"/>
    <x v="175"/>
    <x v="8"/>
    <x v="0"/>
    <x v="0"/>
    <x v="15"/>
    <x v="756"/>
    <n v="173284"/>
    <n v="173284"/>
    <n v="175704.65761327362"/>
    <n v="175704.65761327362"/>
    <n v="1.1692681673974861E-6"/>
    <n v="115"/>
    <m/>
    <x v="0"/>
  </r>
  <r>
    <x v="4"/>
    <x v="4"/>
    <s v="CUARTA"/>
    <x v="709"/>
    <x v="709"/>
    <x v="175"/>
    <x v="8"/>
    <x v="0"/>
    <x v="0"/>
    <x v="15"/>
    <x v="757"/>
    <n v="115649"/>
    <n v="115649"/>
    <n v="117505.26207413392"/>
    <n v="117505.26207413392"/>
    <n v="7.8196653584101905E-7"/>
    <n v="132"/>
    <m/>
    <x v="0"/>
  </r>
  <r>
    <x v="4"/>
    <x v="4"/>
    <s v="CUARTA"/>
    <x v="709"/>
    <x v="709"/>
    <x v="175"/>
    <x v="8"/>
    <x v="0"/>
    <x v="0"/>
    <x v="15"/>
    <x v="758"/>
    <n v="107647"/>
    <n v="107647"/>
    <n v="109374.82335769695"/>
    <n v="109374.82335769695"/>
    <n v="7.2786060998087473E-7"/>
    <n v="132"/>
    <m/>
    <x v="0"/>
  </r>
  <r>
    <x v="4"/>
    <x v="4"/>
    <s v="CUARTA"/>
    <x v="709"/>
    <x v="709"/>
    <x v="175"/>
    <x v="8"/>
    <x v="0"/>
    <x v="0"/>
    <x v="15"/>
    <x v="759"/>
    <n v="13671"/>
    <n v="13671"/>
    <n v="13890.430853837775"/>
    <n v="13890.430853837775"/>
    <n v="9.2437154765562802E-8"/>
    <n v="132"/>
    <m/>
    <x v="0"/>
  </r>
  <r>
    <x v="4"/>
    <x v="4"/>
    <s v="CUARTA"/>
    <x v="709"/>
    <x v="709"/>
    <x v="175"/>
    <x v="8"/>
    <x v="0"/>
    <x v="0"/>
    <x v="15"/>
    <x v="760"/>
    <n v="10967"/>
    <n v="10967"/>
    <n v="11143.029418041027"/>
    <n v="11143.029418041027"/>
    <n v="7.4153922632867177E-8"/>
    <n v="132"/>
    <m/>
    <x v="0"/>
  </r>
  <r>
    <x v="4"/>
    <x v="4"/>
    <s v="CUARTA"/>
    <x v="709"/>
    <x v="709"/>
    <x v="175"/>
    <x v="8"/>
    <x v="0"/>
    <x v="0"/>
    <x v="15"/>
    <x v="761"/>
    <n v="462501"/>
    <n v="462501"/>
    <n v="463170.99177536456"/>
    <n v="463170.99177536456"/>
    <n v="3.082280823407971E-6"/>
    <n v="12"/>
    <m/>
    <x v="0"/>
  </r>
  <r>
    <x v="4"/>
    <x v="4"/>
    <s v="CUARTA"/>
    <x v="709"/>
    <x v="709"/>
    <x v="175"/>
    <x v="8"/>
    <x v="0"/>
    <x v="0"/>
    <x v="15"/>
    <x v="762"/>
    <n v="1009800"/>
    <n v="1009800"/>
    <n v="1039838.8778479523"/>
    <n v="1039838.8778479523"/>
    <n v="6.9198535520101217E-6"/>
    <n v="243"/>
    <m/>
    <x v="0"/>
  </r>
  <r>
    <x v="4"/>
    <x v="4"/>
    <s v="CUARTA"/>
    <x v="709"/>
    <x v="709"/>
    <x v="175"/>
    <x v="8"/>
    <x v="0"/>
    <x v="0"/>
    <x v="15"/>
    <x v="763"/>
    <n v="1009800"/>
    <n v="1009800"/>
    <n v="1033585.8819194875"/>
    <n v="1033585.8819194875"/>
    <n v="6.8782415128682082E-6"/>
    <n v="193"/>
    <m/>
    <x v="0"/>
  </r>
  <r>
    <x v="4"/>
    <x v="4"/>
    <s v="CUARTA"/>
    <x v="709"/>
    <x v="709"/>
    <x v="175"/>
    <x v="8"/>
    <x v="0"/>
    <x v="0"/>
    <x v="15"/>
    <x v="764"/>
    <n v="945648"/>
    <n v="945648"/>
    <n v="972839.23103816784"/>
    <n v="972839.23103816784"/>
    <n v="6.4739885686584379E-6"/>
    <n v="235"/>
    <m/>
    <x v="0"/>
  </r>
  <r>
    <x v="4"/>
    <x v="4"/>
    <s v="CUARTA"/>
    <x v="709"/>
    <x v="709"/>
    <x v="175"/>
    <x v="8"/>
    <x v="0"/>
    <x v="0"/>
    <x v="15"/>
    <x v="765"/>
    <n v="481236"/>
    <n v="481236"/>
    <n v="496448.99702710431"/>
    <n v="496448.99702710431"/>
    <n v="3.3037371737626027E-6"/>
    <n v="258"/>
    <m/>
    <x v="0"/>
  </r>
  <r>
    <x v="4"/>
    <x v="4"/>
    <s v="CUARTA"/>
    <x v="709"/>
    <x v="709"/>
    <x v="175"/>
    <x v="8"/>
    <x v="0"/>
    <x v="0"/>
    <x v="15"/>
    <x v="766"/>
    <n v="481236"/>
    <n v="481236"/>
    <n v="495073.49477594596"/>
    <n v="495073.49477594596"/>
    <n v="3.2945835689674297E-6"/>
    <n v="235"/>
    <m/>
    <x v="0"/>
  </r>
  <r>
    <x v="4"/>
    <x v="4"/>
    <s v="CUARTA"/>
    <x v="709"/>
    <x v="709"/>
    <x v="175"/>
    <x v="8"/>
    <x v="0"/>
    <x v="0"/>
    <x v="15"/>
    <x v="767"/>
    <n v="459561"/>
    <n v="459561"/>
    <n v="471522.21748772467"/>
    <n v="471522.21748772467"/>
    <n v="3.1378560285098556E-6"/>
    <n v="213"/>
    <m/>
    <x v="0"/>
  </r>
  <r>
    <x v="4"/>
    <x v="4"/>
    <s v="CUARTA"/>
    <x v="709"/>
    <x v="709"/>
    <x v="175"/>
    <x v="8"/>
    <x v="0"/>
    <x v="0"/>
    <x v="15"/>
    <x v="768"/>
    <n v="398640"/>
    <n v="398640"/>
    <n v="400616.51600230695"/>
    <n v="400616.51600230695"/>
    <n v="2.6659972812228723E-6"/>
    <n v="41"/>
    <m/>
    <x v="0"/>
  </r>
  <r>
    <x v="4"/>
    <x v="4"/>
    <s v="CUARTA"/>
    <x v="709"/>
    <x v="709"/>
    <x v="175"/>
    <x v="8"/>
    <x v="0"/>
    <x v="0"/>
    <x v="15"/>
    <x v="769"/>
    <n v="252099"/>
    <n v="252099"/>
    <n v="258037.20265995333"/>
    <n v="258037.20265995333"/>
    <n v="1.7171695456056273E-6"/>
    <n v="193"/>
    <m/>
    <x v="0"/>
  </r>
  <r>
    <x v="4"/>
    <x v="4"/>
    <s v="CUARTA"/>
    <x v="709"/>
    <x v="709"/>
    <x v="175"/>
    <x v="8"/>
    <x v="0"/>
    <x v="0"/>
    <x v="15"/>
    <x v="770"/>
    <n v="240618"/>
    <n v="240618"/>
    <n v="248644.06484481771"/>
    <n v="248644.06484481771"/>
    <n v="1.6546606901864984E-6"/>
    <n v="272"/>
    <m/>
    <x v="0"/>
  </r>
  <r>
    <x v="4"/>
    <x v="4"/>
    <s v="CUARTA"/>
    <x v="709"/>
    <x v="709"/>
    <x v="175"/>
    <x v="8"/>
    <x v="0"/>
    <x v="0"/>
    <x v="15"/>
    <x v="771"/>
    <n v="174302"/>
    <n v="174302"/>
    <n v="178407.69101835066"/>
    <n v="178407.69101835066"/>
    <n v="1.1872561419845061E-6"/>
    <n v="193"/>
    <m/>
    <x v="0"/>
  </r>
  <r>
    <x v="4"/>
    <x v="4"/>
    <s v="CUARTA"/>
    <x v="709"/>
    <x v="709"/>
    <x v="175"/>
    <x v="8"/>
    <x v="0"/>
    <x v="0"/>
    <x v="15"/>
    <x v="772"/>
    <n v="162921"/>
    <n v="162921"/>
    <n v="167443.97192288094"/>
    <n v="167443.97192288094"/>
    <n v="1.1142954822686066E-6"/>
    <n v="227"/>
    <m/>
    <x v="0"/>
  </r>
  <r>
    <x v="4"/>
    <x v="4"/>
    <s v="CUARTA"/>
    <x v="709"/>
    <x v="709"/>
    <x v="175"/>
    <x v="8"/>
    <x v="0"/>
    <x v="0"/>
    <x v="15"/>
    <x v="773"/>
    <n v="131305"/>
    <n v="131305"/>
    <n v="134154.92520162332"/>
    <n v="134154.92520162332"/>
    <n v="8.9276565384569927E-7"/>
    <n v="178"/>
    <m/>
    <x v="0"/>
  </r>
  <r>
    <x v="4"/>
    <x v="4"/>
    <s v="CUARTA"/>
    <x v="709"/>
    <x v="709"/>
    <x v="175"/>
    <x v="8"/>
    <x v="0"/>
    <x v="0"/>
    <x v="15"/>
    <x v="774"/>
    <n v="32826"/>
    <n v="32826"/>
    <n v="33920.945534398867"/>
    <n v="33920.945534398867"/>
    <n v="2.2573494840810746E-7"/>
    <n v="272"/>
    <m/>
    <x v="0"/>
  </r>
  <r>
    <x v="4"/>
    <x v="4"/>
    <s v="CUARTA"/>
    <x v="709"/>
    <x v="709"/>
    <x v="175"/>
    <x v="8"/>
    <x v="0"/>
    <x v="0"/>
    <x v="15"/>
    <x v="775"/>
    <n v="32826"/>
    <n v="32826"/>
    <n v="33599.217825202119"/>
    <n v="33599.217825202119"/>
    <n v="2.2359393533512757E-7"/>
    <n v="193"/>
    <m/>
    <x v="0"/>
  </r>
  <r>
    <x v="4"/>
    <x v="4"/>
    <s v="CUARTA"/>
    <x v="709"/>
    <x v="709"/>
    <x v="175"/>
    <x v="8"/>
    <x v="0"/>
    <x v="0"/>
    <x v="15"/>
    <x v="776"/>
    <n v="15804"/>
    <n v="15804"/>
    <n v="16176.263891716755"/>
    <n v="16176.263891716755"/>
    <n v="1.0764877091440796E-7"/>
    <n v="193"/>
    <m/>
    <x v="0"/>
  </r>
  <r>
    <x v="4"/>
    <x v="4"/>
    <s v="CUARTA"/>
    <x v="709"/>
    <x v="709"/>
    <x v="175"/>
    <x v="8"/>
    <x v="0"/>
    <x v="0"/>
    <x v="15"/>
    <x v="777"/>
    <n v="7810117"/>
    <n v="7810117"/>
    <n v="7922085.375312563"/>
    <n v="7922085.375312563"/>
    <n v="5.2719389312639202E-5"/>
    <n v="118"/>
    <m/>
    <x v="0"/>
  </r>
  <r>
    <x v="4"/>
    <x v="4"/>
    <s v="CUARTA"/>
    <x v="709"/>
    <x v="709"/>
    <x v="175"/>
    <x v="8"/>
    <x v="0"/>
    <x v="0"/>
    <x v="15"/>
    <x v="778"/>
    <n v="5808197"/>
    <n v="5808197"/>
    <n v="5859570.4813878853"/>
    <n v="5859570.4813878853"/>
    <n v="3.8993896528279787E-5"/>
    <n v="73"/>
    <m/>
    <x v="0"/>
  </r>
  <r>
    <x v="4"/>
    <x v="4"/>
    <s v="CUARTA"/>
    <x v="709"/>
    <x v="709"/>
    <x v="175"/>
    <x v="8"/>
    <x v="0"/>
    <x v="0"/>
    <x v="15"/>
    <x v="779"/>
    <n v="4462948"/>
    <n v="4462948"/>
    <n v="4540603.1534625003"/>
    <n v="4540603.1534625003"/>
    <n v="3.0216516740346567E-5"/>
    <n v="143"/>
    <m/>
    <x v="0"/>
  </r>
  <r>
    <x v="4"/>
    <x v="4"/>
    <s v="CUARTA"/>
    <x v="709"/>
    <x v="709"/>
    <x v="175"/>
    <x v="8"/>
    <x v="0"/>
    <x v="0"/>
    <x v="15"/>
    <x v="780"/>
    <n v="3942300"/>
    <n v="3942300"/>
    <n v="4027866.1256034398"/>
    <n v="4027866.1256034398"/>
    <n v="2.6804387016152473E-5"/>
    <n v="178"/>
    <m/>
    <x v="0"/>
  </r>
  <r>
    <x v="4"/>
    <x v="4"/>
    <s v="CUARTA"/>
    <x v="709"/>
    <x v="709"/>
    <x v="175"/>
    <x v="8"/>
    <x v="0"/>
    <x v="0"/>
    <x v="15"/>
    <x v="781"/>
    <n v="3429342"/>
    <n v="3429342"/>
    <n v="3445929.4710362977"/>
    <n v="3445929.4710362977"/>
    <n v="2.2931752022464393E-5"/>
    <n v="40"/>
    <m/>
    <x v="0"/>
  </r>
  <r>
    <x v="4"/>
    <x v="4"/>
    <s v="CUARTA"/>
    <x v="709"/>
    <x v="709"/>
    <x v="175"/>
    <x v="8"/>
    <x v="0"/>
    <x v="0"/>
    <x v="15"/>
    <x v="782"/>
    <n v="2799549"/>
    <n v="2799549"/>
    <n v="2858587.4484542739"/>
    <n v="2858587.4484542739"/>
    <n v="1.9023145729900553E-5"/>
    <n v="173"/>
    <m/>
    <x v="0"/>
  </r>
  <r>
    <x v="4"/>
    <x v="4"/>
    <s v="CUARTA"/>
    <x v="709"/>
    <x v="709"/>
    <x v="175"/>
    <x v="8"/>
    <x v="0"/>
    <x v="0"/>
    <x v="15"/>
    <x v="783"/>
    <n v="2104022"/>
    <n v="2104022"/>
    <n v="2140631.9159789621"/>
    <n v="2140631.9159789621"/>
    <n v="1.4245340968583427E-5"/>
    <n v="143"/>
    <m/>
    <x v="0"/>
  </r>
  <r>
    <x v="4"/>
    <x v="4"/>
    <s v="CUARTA"/>
    <x v="709"/>
    <x v="709"/>
    <x v="175"/>
    <x v="8"/>
    <x v="0"/>
    <x v="0"/>
    <x v="15"/>
    <x v="784"/>
    <n v="1941447"/>
    <n v="1941447"/>
    <n v="1975228.1161421351"/>
    <n v="1975228.1161421351"/>
    <n v="1.3144622293604052E-5"/>
    <n v="143"/>
    <m/>
    <x v="0"/>
  </r>
  <r>
    <x v="4"/>
    <x v="4"/>
    <s v="CUARTA"/>
    <x v="709"/>
    <x v="709"/>
    <x v="175"/>
    <x v="8"/>
    <x v="0"/>
    <x v="0"/>
    <x v="15"/>
    <x v="785"/>
    <n v="1605256"/>
    <n v="1605256"/>
    <n v="1619454.4834947558"/>
    <n v="1619454.4834947558"/>
    <n v="1.0777042577137154E-5"/>
    <n v="73"/>
    <m/>
    <x v="0"/>
  </r>
  <r>
    <x v="4"/>
    <x v="4"/>
    <s v="CUARTA"/>
    <x v="709"/>
    <x v="709"/>
    <x v="175"/>
    <x v="8"/>
    <x v="0"/>
    <x v="0"/>
    <x v="15"/>
    <x v="786"/>
    <n v="1438309"/>
    <n v="1438309"/>
    <n v="1463688.6225957256"/>
    <n v="1463688.6225957256"/>
    <n v="9.740461844500152E-6"/>
    <n v="145"/>
    <m/>
    <x v="0"/>
  </r>
  <r>
    <x v="4"/>
    <x v="4"/>
    <s v="CUARTA"/>
    <x v="709"/>
    <x v="709"/>
    <x v="175"/>
    <x v="8"/>
    <x v="0"/>
    <x v="0"/>
    <x v="15"/>
    <x v="787"/>
    <n v="1172749"/>
    <n v="1172749"/>
    <n v="1185264.7275529441"/>
    <n v="1185264.7275529441"/>
    <n v="7.8876242365587376E-6"/>
    <n v="88"/>
    <m/>
    <x v="0"/>
  </r>
  <r>
    <x v="4"/>
    <x v="4"/>
    <s v="CUARTA"/>
    <x v="709"/>
    <x v="709"/>
    <x v="175"/>
    <x v="8"/>
    <x v="0"/>
    <x v="0"/>
    <x v="15"/>
    <x v="788"/>
    <n v="1115737"/>
    <n v="1115737"/>
    <n v="1131732.5682054588"/>
    <n v="1131732.5682054588"/>
    <n v="7.5313818312217501E-6"/>
    <n v="118"/>
    <m/>
    <x v="0"/>
  </r>
  <r>
    <x v="4"/>
    <x v="4"/>
    <s v="CUARTA"/>
    <x v="709"/>
    <x v="709"/>
    <x v="175"/>
    <x v="8"/>
    <x v="0"/>
    <x v="0"/>
    <x v="15"/>
    <x v="789"/>
    <n v="1014472"/>
    <n v="1014472"/>
    <n v="1044649.8574848166"/>
    <n v="1044649.8574848166"/>
    <n v="6.9518693529558437E-6"/>
    <n v="243"/>
    <m/>
    <x v="0"/>
  </r>
  <r>
    <x v="4"/>
    <x v="4"/>
    <s v="CUARTA"/>
    <x v="709"/>
    <x v="709"/>
    <x v="175"/>
    <x v="8"/>
    <x v="0"/>
    <x v="0"/>
    <x v="15"/>
    <x v="790"/>
    <n v="1012176"/>
    <n v="1012176"/>
    <n v="1031777.349276935"/>
    <n v="1031777.349276935"/>
    <n v="6.8662062049978256E-6"/>
    <n v="159"/>
    <m/>
    <x v="0"/>
  </r>
  <r>
    <x v="4"/>
    <x v="4"/>
    <s v="CUARTA"/>
    <x v="709"/>
    <x v="709"/>
    <x v="175"/>
    <x v="8"/>
    <x v="0"/>
    <x v="0"/>
    <x v="15"/>
    <x v="791"/>
    <n v="869973"/>
    <n v="869973"/>
    <n v="879469.62139928946"/>
    <n v="879469.62139928946"/>
    <n v="5.8526384357930789E-6"/>
    <n v="90"/>
    <m/>
    <x v="0"/>
  </r>
  <r>
    <x v="4"/>
    <x v="4"/>
    <s v="CUARTA"/>
    <x v="709"/>
    <x v="709"/>
    <x v="175"/>
    <x v="8"/>
    <x v="0"/>
    <x v="0"/>
    <x v="15"/>
    <x v="792"/>
    <n v="794345"/>
    <n v="794345"/>
    <n v="809044.46826105413"/>
    <n v="809044.46826105413"/>
    <n v="5.3839776110477538E-6"/>
    <n v="152"/>
    <m/>
    <x v="0"/>
  </r>
  <r>
    <x v="4"/>
    <x v="4"/>
    <s v="CUARTA"/>
    <x v="709"/>
    <x v="709"/>
    <x v="175"/>
    <x v="8"/>
    <x v="0"/>
    <x v="0"/>
    <x v="15"/>
    <x v="793"/>
    <n v="603473"/>
    <n v="603473"/>
    <n v="606977.4366469977"/>
    <n v="606977.4366469977"/>
    <n v="4.039274795788014E-6"/>
    <n v="48"/>
    <m/>
    <x v="0"/>
  </r>
  <r>
    <x v="4"/>
    <x v="4"/>
    <s v="CUARTA"/>
    <x v="709"/>
    <x v="709"/>
    <x v="175"/>
    <x v="8"/>
    <x v="0"/>
    <x v="0"/>
    <x v="15"/>
    <x v="794"/>
    <n v="595758"/>
    <n v="595758"/>
    <n v="607661.58940111625"/>
    <n v="607661.58940111625"/>
    <n v="4.0438276519723326E-6"/>
    <n v="164"/>
    <m/>
    <x v="0"/>
  </r>
  <r>
    <x v="4"/>
    <x v="4"/>
    <s v="CUARTA"/>
    <x v="709"/>
    <x v="709"/>
    <x v="175"/>
    <x v="8"/>
    <x v="0"/>
    <x v="0"/>
    <x v="15"/>
    <x v="795"/>
    <n v="571557"/>
    <n v="571557"/>
    <n v="581642.38565214083"/>
    <n v="581642.38565214083"/>
    <n v="3.8706767116502595E-6"/>
    <n v="145"/>
    <m/>
    <x v="0"/>
  </r>
  <r>
    <x v="4"/>
    <x v="4"/>
    <s v="CUARTA"/>
    <x v="709"/>
    <x v="709"/>
    <x v="175"/>
    <x v="8"/>
    <x v="0"/>
    <x v="0"/>
    <x v="15"/>
    <x v="796"/>
    <n v="370388"/>
    <n v="370388"/>
    <n v="377788.56645668315"/>
    <n v="377788.56645668315"/>
    <n v="2.5140832961684581E-6"/>
    <n v="164"/>
    <m/>
    <x v="0"/>
  </r>
  <r>
    <x v="4"/>
    <x v="4"/>
    <s v="CUARTA"/>
    <x v="709"/>
    <x v="709"/>
    <x v="175"/>
    <x v="8"/>
    <x v="0"/>
    <x v="0"/>
    <x v="15"/>
    <x v="797"/>
    <n v="283577"/>
    <n v="283577"/>
    <n v="289557.22970746993"/>
    <n v="289557.22970746993"/>
    <n v="1.9269270145469894E-6"/>
    <n v="173"/>
    <m/>
    <x v="0"/>
  </r>
  <r>
    <x v="4"/>
    <x v="4"/>
    <s v="CUARTA"/>
    <x v="709"/>
    <x v="709"/>
    <x v="175"/>
    <x v="8"/>
    <x v="0"/>
    <x v="0"/>
    <x v="15"/>
    <x v="798"/>
    <n v="266698"/>
    <n v="266698"/>
    <n v="271633.28477712657"/>
    <n v="271633.28477712657"/>
    <n v="1.807647887141247E-6"/>
    <n v="152"/>
    <m/>
    <x v="0"/>
  </r>
  <r>
    <x v="4"/>
    <x v="4"/>
    <s v="CUARTA"/>
    <x v="709"/>
    <x v="709"/>
    <x v="175"/>
    <x v="8"/>
    <x v="0"/>
    <x v="0"/>
    <x v="15"/>
    <x v="799"/>
    <n v="222601"/>
    <n v="222601"/>
    <n v="224569.90503721285"/>
    <n v="224569.90503721285"/>
    <n v="1.4944535044337526E-6"/>
    <n v="73"/>
    <m/>
    <x v="0"/>
  </r>
  <r>
    <x v="4"/>
    <x v="4"/>
    <s v="CUARTA"/>
    <x v="709"/>
    <x v="709"/>
    <x v="175"/>
    <x v="8"/>
    <x v="0"/>
    <x v="0"/>
    <x v="15"/>
    <x v="800"/>
    <n v="185194"/>
    <n v="185194"/>
    <n v="187215.5768804549"/>
    <n v="187215.5768804549"/>
    <n v="1.2458702999728306E-6"/>
    <n v="90"/>
    <m/>
    <x v="0"/>
  </r>
  <r>
    <x v="4"/>
    <x v="4"/>
    <s v="CUARTA"/>
    <x v="709"/>
    <x v="709"/>
    <x v="175"/>
    <x v="8"/>
    <x v="0"/>
    <x v="0"/>
    <x v="15"/>
    <x v="801"/>
    <n v="182700"/>
    <n v="182700"/>
    <n v="187455.22168984596"/>
    <n v="187455.22168984596"/>
    <n v="1.2474650729908558E-6"/>
    <n v="213"/>
    <m/>
    <x v="0"/>
  </r>
  <r>
    <x v="4"/>
    <x v="4"/>
    <s v="CUARTA"/>
    <x v="709"/>
    <x v="709"/>
    <x v="175"/>
    <x v="8"/>
    <x v="0"/>
    <x v="0"/>
    <x v="15"/>
    <x v="802"/>
    <n v="167949"/>
    <n v="167949"/>
    <n v="169087.39861519422"/>
    <n v="169087.39861519422"/>
    <n v="1.1252320535745462E-6"/>
    <n v="56"/>
    <m/>
    <x v="0"/>
  </r>
  <r>
    <x v="4"/>
    <x v="4"/>
    <s v="CUARTA"/>
    <x v="709"/>
    <x v="709"/>
    <x v="175"/>
    <x v="8"/>
    <x v="0"/>
    <x v="0"/>
    <x v="15"/>
    <x v="803"/>
    <n v="159202"/>
    <n v="159202"/>
    <n v="160126.50419998131"/>
    <n v="160126.50419998131"/>
    <n v="1.0655996640098951E-6"/>
    <n v="48"/>
    <m/>
    <x v="0"/>
  </r>
  <r>
    <x v="4"/>
    <x v="4"/>
    <s v="CUARTA"/>
    <x v="709"/>
    <x v="709"/>
    <x v="175"/>
    <x v="8"/>
    <x v="0"/>
    <x v="0"/>
    <x v="15"/>
    <x v="804"/>
    <n v="122882"/>
    <n v="122882"/>
    <n v="124343.31937412334"/>
    <n v="124343.31937412334"/>
    <n v="8.2747200414406082E-7"/>
    <n v="98"/>
    <m/>
    <x v="0"/>
  </r>
  <r>
    <x v="4"/>
    <x v="4"/>
    <s v="CUARTA"/>
    <x v="709"/>
    <x v="709"/>
    <x v="175"/>
    <x v="8"/>
    <x v="0"/>
    <x v="0"/>
    <x v="15"/>
    <x v="805"/>
    <n v="114954"/>
    <n v="114954"/>
    <n v="118259.39563639065"/>
    <n v="118259.39563639065"/>
    <n v="7.8698509585127031E-7"/>
    <n v="235"/>
    <m/>
    <x v="0"/>
  </r>
  <r>
    <x v="4"/>
    <x v="4"/>
    <s v="CUARTA"/>
    <x v="709"/>
    <x v="709"/>
    <x v="175"/>
    <x v="8"/>
    <x v="0"/>
    <x v="0"/>
    <x v="15"/>
    <x v="806"/>
    <n v="70635"/>
    <n v="70635"/>
    <n v="71225.389887846322"/>
    <n v="71225.389887846322"/>
    <n v="4.7398618931113639E-7"/>
    <n v="69"/>
    <m/>
    <x v="0"/>
  </r>
  <r>
    <x v="4"/>
    <x v="4"/>
    <s v="CUARTA"/>
    <x v="709"/>
    <x v="709"/>
    <x v="175"/>
    <x v="8"/>
    <x v="0"/>
    <x v="0"/>
    <x v="15"/>
    <x v="807"/>
    <n v="66780"/>
    <n v="66780"/>
    <n v="67688.369898952282"/>
    <n v="67688.369898952282"/>
    <n v="4.504482539106694E-7"/>
    <n v="112"/>
    <m/>
    <x v="0"/>
  </r>
  <r>
    <x v="4"/>
    <x v="4"/>
    <s v="CUARTA"/>
    <x v="709"/>
    <x v="709"/>
    <x v="175"/>
    <x v="8"/>
    <x v="0"/>
    <x v="0"/>
    <x v="15"/>
    <x v="808"/>
    <n v="65652"/>
    <n v="65652"/>
    <n v="67604.973270423608"/>
    <n v="67604.973270423608"/>
    <n v="4.4989327133746134E-7"/>
    <n v="243"/>
    <m/>
    <x v="0"/>
  </r>
  <r>
    <x v="4"/>
    <x v="4"/>
    <s v="CUARTA"/>
    <x v="709"/>
    <x v="709"/>
    <x v="175"/>
    <x v="8"/>
    <x v="0"/>
    <x v="0"/>
    <x v="15"/>
    <x v="809"/>
    <n v="65652"/>
    <n v="65652"/>
    <n v="66368.65694005003"/>
    <n v="66368.65694005003"/>
    <n v="4.4166591214518976E-7"/>
    <n v="90"/>
    <m/>
    <x v="0"/>
  </r>
  <r>
    <x v="4"/>
    <x v="4"/>
    <s v="CUARTA"/>
    <x v="709"/>
    <x v="709"/>
    <x v="175"/>
    <x v="8"/>
    <x v="0"/>
    <x v="0"/>
    <x v="15"/>
    <x v="810"/>
    <n v="65652"/>
    <n v="65652"/>
    <n v="66232.691701758289"/>
    <n v="66232.691701758289"/>
    <n v="4.4076109933506458E-7"/>
    <n v="73"/>
    <m/>
    <x v="0"/>
  </r>
  <r>
    <x v="4"/>
    <x v="4"/>
    <s v="CUARTA"/>
    <x v="709"/>
    <x v="709"/>
    <x v="175"/>
    <x v="8"/>
    <x v="0"/>
    <x v="0"/>
    <x v="15"/>
    <x v="811"/>
    <n v="32826"/>
    <n v="32826"/>
    <n v="33272.513182135488"/>
    <n v="33272.513182135488"/>
    <n v="2.2141980207953931E-7"/>
    <n v="112"/>
    <m/>
    <x v="0"/>
  </r>
  <r>
    <x v="4"/>
    <x v="4"/>
    <s v="CUARTA"/>
    <x v="709"/>
    <x v="709"/>
    <x v="175"/>
    <x v="8"/>
    <x v="0"/>
    <x v="0"/>
    <x v="15"/>
    <x v="812"/>
    <n v="32826"/>
    <n v="32826"/>
    <n v="33236.409328769303"/>
    <n v="33236.409328769303"/>
    <n v="2.2117954045509005E-7"/>
    <n v="103"/>
    <m/>
    <x v="0"/>
  </r>
  <r>
    <x v="4"/>
    <x v="4"/>
    <s v="CUARTA"/>
    <x v="709"/>
    <x v="709"/>
    <x v="175"/>
    <x v="8"/>
    <x v="0"/>
    <x v="0"/>
    <x v="15"/>
    <x v="813"/>
    <n v="30501"/>
    <n v="30501"/>
    <n v="30755.937098735762"/>
    <n v="30755.937098735762"/>
    <n v="2.0467265180404857E-7"/>
    <n v="69"/>
    <m/>
    <x v="0"/>
  </r>
  <r>
    <x v="4"/>
    <x v="4"/>
    <s v="CUARTA"/>
    <x v="709"/>
    <x v="709"/>
    <x v="175"/>
    <x v="8"/>
    <x v="0"/>
    <x v="0"/>
    <x v="15"/>
    <x v="814"/>
    <n v="23080"/>
    <n v="23080"/>
    <n v="23284.142516245985"/>
    <n v="23284.142516245985"/>
    <n v="1.5494982898698122E-7"/>
    <n v="73"/>
    <m/>
    <x v="0"/>
  </r>
  <r>
    <x v="4"/>
    <x v="4"/>
    <s v="CUARTA"/>
    <x v="709"/>
    <x v="709"/>
    <x v="175"/>
    <x v="8"/>
    <x v="0"/>
    <x v="0"/>
    <x v="15"/>
    <x v="815"/>
    <n v="18534"/>
    <n v="18534"/>
    <n v="19016.393425285194"/>
    <n v="19016.393425285194"/>
    <n v="1.2654908408764379E-7"/>
    <n v="213"/>
    <m/>
    <x v="0"/>
  </r>
  <r>
    <x v="4"/>
    <x v="4"/>
    <s v="CUARTA"/>
    <x v="709"/>
    <x v="709"/>
    <x v="175"/>
    <x v="8"/>
    <x v="0"/>
    <x v="0"/>
    <x v="15"/>
    <x v="816"/>
    <n v="10482"/>
    <n v="10482"/>
    <n v="10675.970914794416"/>
    <n v="10675.970914794416"/>
    <n v="7.1045771445659704E-8"/>
    <n v="152"/>
    <m/>
    <x v="0"/>
  </r>
  <r>
    <x v="4"/>
    <x v="4"/>
    <s v="CUARTA"/>
    <x v="709"/>
    <x v="709"/>
    <x v="175"/>
    <x v="8"/>
    <x v="0"/>
    <x v="0"/>
    <x v="15"/>
    <x v="817"/>
    <n v="5933"/>
    <n v="5933"/>
    <n v="6007.177741655647"/>
    <n v="6007.177741655647"/>
    <n v="3.997618392493905E-8"/>
    <n v="103"/>
    <m/>
    <x v="0"/>
  </r>
  <r>
    <x v="4"/>
    <x v="4"/>
    <s v="CUARTA"/>
    <x v="709"/>
    <x v="709"/>
    <x v="175"/>
    <x v="8"/>
    <x v="0"/>
    <x v="0"/>
    <x v="15"/>
    <x v="818"/>
    <n v="5643"/>
    <n v="5643"/>
    <n v="5765.4791737767828"/>
    <n v="5765.4791737767828"/>
    <n v="3.836774368570337E-8"/>
    <n v="178"/>
    <m/>
    <x v="0"/>
  </r>
  <r>
    <x v="4"/>
    <x v="4"/>
    <s v="CUARTA"/>
    <x v="709"/>
    <x v="709"/>
    <x v="175"/>
    <x v="8"/>
    <x v="0"/>
    <x v="0"/>
    <x v="15"/>
    <x v="819"/>
    <n v="3163115"/>
    <n v="3163115"/>
    <n v="3184555.352343271"/>
    <n v="3184555.352343271"/>
    <n v="2.1192376180521767E-5"/>
    <n v="56"/>
    <m/>
    <x v="0"/>
  </r>
  <r>
    <x v="4"/>
    <x v="4"/>
    <s v="CUARTA"/>
    <x v="709"/>
    <x v="709"/>
    <x v="175"/>
    <x v="8"/>
    <x v="0"/>
    <x v="0"/>
    <x v="15"/>
    <x v="820"/>
    <n v="306270"/>
    <n v="306270"/>
    <n v="311636.67924450821"/>
    <n v="311636.67924450821"/>
    <n v="2.0738599294054043E-6"/>
    <n v="144"/>
    <m/>
    <x v="0"/>
  </r>
  <r>
    <x v="4"/>
    <x v="4"/>
    <s v="CUARTA"/>
    <x v="709"/>
    <x v="709"/>
    <x v="175"/>
    <x v="8"/>
    <x v="0"/>
    <x v="0"/>
    <x v="15"/>
    <x v="821"/>
    <n v="296608"/>
    <n v="296608"/>
    <n v="300642.58788542135"/>
    <n v="300642.58788542135"/>
    <n v="2.0006971502835551E-6"/>
    <n v="112"/>
    <m/>
    <x v="0"/>
  </r>
  <r>
    <x v="4"/>
    <x v="4"/>
    <s v="CUARTA"/>
    <x v="709"/>
    <x v="709"/>
    <x v="175"/>
    <x v="8"/>
    <x v="0"/>
    <x v="0"/>
    <x v="15"/>
    <x v="822"/>
    <n v="136993"/>
    <n v="136993"/>
    <n v="137788.53400000025"/>
    <n v="137788.53400000025"/>
    <n v="9.1694636230516924E-7"/>
    <n v="48"/>
    <m/>
    <x v="0"/>
  </r>
  <r>
    <x v="4"/>
    <x v="4"/>
    <s v="CUARTA"/>
    <x v="709"/>
    <x v="709"/>
    <x v="175"/>
    <x v="8"/>
    <x v="0"/>
    <x v="0"/>
    <x v="15"/>
    <x v="823"/>
    <n v="98478"/>
    <n v="98478"/>
    <n v="99540.976896117398"/>
    <n v="99540.976896117398"/>
    <n v="6.6241895472374777E-7"/>
    <n v="89"/>
    <m/>
    <x v="0"/>
  </r>
  <r>
    <x v="4"/>
    <x v="4"/>
    <s v="CUARTA"/>
    <x v="709"/>
    <x v="709"/>
    <x v="175"/>
    <x v="8"/>
    <x v="0"/>
    <x v="0"/>
    <x v="15"/>
    <x v="824"/>
    <n v="65652"/>
    <n v="65652"/>
    <n v="67206.542395762823"/>
    <n v="67206.542395762823"/>
    <n v="4.4724181892306618E-7"/>
    <n v="194"/>
    <m/>
    <x v="0"/>
  </r>
  <r>
    <x v="4"/>
    <x v="4"/>
    <s v="CUARTA"/>
    <x v="709"/>
    <x v="709"/>
    <x v="175"/>
    <x v="8"/>
    <x v="0"/>
    <x v="0"/>
    <x v="15"/>
    <x v="825"/>
    <n v="65652"/>
    <n v="65652"/>
    <n v="66360.65126407826"/>
    <n v="66360.65126407826"/>
    <n v="4.4161263648249848E-7"/>
    <n v="89"/>
    <m/>
    <x v="0"/>
  </r>
  <r>
    <x v="4"/>
    <x v="4"/>
    <s v="CUARTA"/>
    <x v="709"/>
    <x v="709"/>
    <x v="175"/>
    <x v="8"/>
    <x v="0"/>
    <x v="0"/>
    <x v="15"/>
    <x v="826"/>
    <n v="32826"/>
    <n v="32826"/>
    <n v="33802.486635211804"/>
    <n v="33802.486635211804"/>
    <n v="2.2494663566873067E-7"/>
    <n v="243"/>
    <m/>
    <x v="0"/>
  </r>
  <r>
    <x v="4"/>
    <x v="4"/>
    <s v="CUARTA"/>
    <x v="709"/>
    <x v="709"/>
    <x v="175"/>
    <x v="8"/>
    <x v="0"/>
    <x v="0"/>
    <x v="15"/>
    <x v="827"/>
    <n v="755970"/>
    <n v="755970"/>
    <n v="757065.11910768272"/>
    <n v="757065.11910768272"/>
    <n v="5.0380687481145424E-6"/>
    <n v="12"/>
    <m/>
    <x v="0"/>
  </r>
  <r>
    <x v="4"/>
    <x v="4"/>
    <s v="CUARTA"/>
    <x v="709"/>
    <x v="709"/>
    <x v="175"/>
    <x v="8"/>
    <x v="0"/>
    <x v="0"/>
    <x v="15"/>
    <x v="828"/>
    <n v="574873"/>
    <n v="574873"/>
    <n v="575705.7769710318"/>
    <n v="575705.7769710318"/>
    <n v="3.8311701462159237E-6"/>
    <n v="12"/>
    <m/>
    <x v="0"/>
  </r>
  <r>
    <x v="4"/>
    <x v="4"/>
    <s v="CUARTA"/>
    <x v="709"/>
    <x v="709"/>
    <x v="175"/>
    <x v="8"/>
    <x v="0"/>
    <x v="0"/>
    <x v="15"/>
    <x v="829"/>
    <n v="383894"/>
    <n v="383894"/>
    <n v="385099.94385636045"/>
    <n v="385099.94385636045"/>
    <n v="2.5627385849319944E-6"/>
    <n v="26"/>
    <m/>
    <x v="0"/>
  </r>
  <r>
    <x v="4"/>
    <x v="4"/>
    <s v="CUARTA"/>
    <x v="709"/>
    <x v="709"/>
    <x v="175"/>
    <x v="8"/>
    <x v="0"/>
    <x v="0"/>
    <x v="15"/>
    <x v="830"/>
    <n v="2087471"/>
    <n v="0"/>
    <n v="0"/>
    <n v="2087471"/>
    <n v="1.3891569089976169E-5"/>
    <n v="0"/>
    <m/>
    <x v="0"/>
  </r>
  <r>
    <x v="4"/>
    <x v="4"/>
    <s v="CUARTA"/>
    <x v="709"/>
    <x v="709"/>
    <x v="175"/>
    <x v="8"/>
    <x v="0"/>
    <x v="0"/>
    <x v="15"/>
    <x v="831"/>
    <n v="366818"/>
    <n v="0"/>
    <n v="0"/>
    <n v="366818"/>
    <n v="2.4410770690691648E-6"/>
    <n v="0"/>
    <m/>
    <x v="0"/>
  </r>
  <r>
    <x v="4"/>
    <x v="4"/>
    <s v="CUARTA"/>
    <x v="709"/>
    <x v="709"/>
    <x v="175"/>
    <x v="8"/>
    <x v="0"/>
    <x v="0"/>
    <x v="15"/>
    <x v="832"/>
    <n v="1011500"/>
    <n v="1011500"/>
    <n v="1024146.3485057622"/>
    <n v="1024146.3485057622"/>
    <n v="6.8154239069738491E-6"/>
    <n v="103"/>
    <m/>
    <x v="0"/>
  </r>
  <r>
    <x v="4"/>
    <x v="4"/>
    <s v="CUARTA"/>
    <x v="709"/>
    <x v="709"/>
    <x v="175"/>
    <x v="8"/>
    <x v="0"/>
    <x v="0"/>
    <x v="15"/>
    <x v="833"/>
    <n v="188796"/>
    <n v="188796"/>
    <n v="190190.38486872331"/>
    <n v="190190.38486872331"/>
    <n v="1.2656668627506815E-6"/>
    <n v="61"/>
    <m/>
    <x v="0"/>
  </r>
  <r>
    <x v="4"/>
    <x v="4"/>
    <s v="CUARTA"/>
    <x v="709"/>
    <x v="709"/>
    <x v="175"/>
    <x v="8"/>
    <x v="0"/>
    <x v="0"/>
    <x v="15"/>
    <x v="834"/>
    <n v="721629"/>
    <n v="0"/>
    <n v="0"/>
    <n v="721629"/>
    <n v="4.8022507190904269E-6"/>
    <n v="0"/>
    <m/>
    <x v="0"/>
  </r>
  <r>
    <x v="4"/>
    <x v="4"/>
    <s v="CUARTA"/>
    <x v="710"/>
    <x v="710"/>
    <x v="176"/>
    <x v="1"/>
    <x v="0"/>
    <x v="0"/>
    <x v="15"/>
    <x v="835"/>
    <n v="68467854"/>
    <n v="68467854"/>
    <n v="71463624.848338127"/>
    <n v="71463624.848338127"/>
    <n v="4.7557158015647971E-4"/>
    <n v="355"/>
    <m/>
    <x v="0"/>
  </r>
  <r>
    <x v="4"/>
    <x v="4"/>
    <s v="CUARTA"/>
    <x v="710"/>
    <x v="710"/>
    <x v="176"/>
    <x v="1"/>
    <x v="0"/>
    <x v="0"/>
    <x v="15"/>
    <x v="836"/>
    <n v="12272047"/>
    <n v="12272047"/>
    <n v="12751959.305462111"/>
    <n v="12751959.305462111"/>
    <n v="8.48609267982125E-5"/>
    <n v="318"/>
    <m/>
    <x v="0"/>
  </r>
  <r>
    <x v="4"/>
    <x v="4"/>
    <s v="CUARTA"/>
    <x v="710"/>
    <x v="710"/>
    <x v="176"/>
    <x v="1"/>
    <x v="0"/>
    <x v="0"/>
    <x v="15"/>
    <x v="837"/>
    <n v="27253465"/>
    <n v="27253465"/>
    <n v="28611113.1304175"/>
    <n v="28611113.1304175"/>
    <n v="1.9039941383248874E-4"/>
    <n v="403"/>
    <m/>
    <x v="0"/>
  </r>
  <r>
    <x v="4"/>
    <x v="4"/>
    <s v="CUARTA"/>
    <x v="710"/>
    <x v="710"/>
    <x v="176"/>
    <x v="1"/>
    <x v="0"/>
    <x v="0"/>
    <x v="15"/>
    <x v="838"/>
    <n v="12675107"/>
    <n v="12675107"/>
    <n v="13354768.129324719"/>
    <n v="13354768.129324719"/>
    <n v="8.8872460575081585E-5"/>
    <n v="433"/>
    <m/>
    <x v="0"/>
  </r>
  <r>
    <x v="4"/>
    <x v="4"/>
    <s v="CUARTA"/>
    <x v="710"/>
    <x v="710"/>
    <x v="176"/>
    <x v="1"/>
    <x v="0"/>
    <x v="0"/>
    <x v="15"/>
    <x v="839"/>
    <n v="6955181"/>
    <n v="6955181"/>
    <n v="7437673.0086175306"/>
    <n v="7437673.0086175306"/>
    <n v="4.9495752739971645E-5"/>
    <n v="556"/>
    <m/>
    <x v="0"/>
  </r>
  <r>
    <x v="4"/>
    <x v="4"/>
    <s v="CUARTA"/>
    <x v="710"/>
    <x v="710"/>
    <x v="176"/>
    <x v="1"/>
    <x v="0"/>
    <x v="0"/>
    <x v="15"/>
    <x v="835"/>
    <n v="6920128"/>
    <n v="6920128"/>
    <n v="7222914.1473381128"/>
    <n v="7222914.1473381128"/>
    <n v="4.806658914481385E-5"/>
    <n v="355"/>
    <m/>
    <x v="0"/>
  </r>
  <r>
    <x v="4"/>
    <x v="4"/>
    <s v="CUARTA"/>
    <x v="710"/>
    <x v="710"/>
    <x v="176"/>
    <x v="1"/>
    <x v="0"/>
    <x v="0"/>
    <x v="15"/>
    <x v="840"/>
    <n v="5494706"/>
    <n v="5494706"/>
    <n v="5817344.2388803717"/>
    <n v="5817344.2388803717"/>
    <n v="3.8712892018419183E-5"/>
    <n v="473"/>
    <m/>
    <x v="0"/>
  </r>
  <r>
    <x v="4"/>
    <x v="4"/>
    <s v="CUARTA"/>
    <x v="710"/>
    <x v="710"/>
    <x v="176"/>
    <x v="1"/>
    <x v="0"/>
    <x v="0"/>
    <x v="15"/>
    <x v="841"/>
    <n v="4913361"/>
    <n v="4913361"/>
    <n v="5292376.0785889402"/>
    <n v="5292376.0785889402"/>
    <n v="3.5219367332937996E-5"/>
    <n v="616"/>
    <m/>
    <x v="0"/>
  </r>
  <r>
    <x v="4"/>
    <x v="4"/>
    <s v="CUARTA"/>
    <x v="710"/>
    <x v="710"/>
    <x v="176"/>
    <x v="1"/>
    <x v="0"/>
    <x v="0"/>
    <x v="15"/>
    <x v="842"/>
    <n v="4763569"/>
    <n v="4763569"/>
    <n v="5111877.1090183472"/>
    <n v="5111877.1090183472"/>
    <n v="3.4018194283607301E-5"/>
    <n v="585"/>
    <m/>
    <x v="0"/>
  </r>
  <r>
    <x v="4"/>
    <x v="4"/>
    <s v="CUARTA"/>
    <x v="710"/>
    <x v="710"/>
    <x v="176"/>
    <x v="1"/>
    <x v="0"/>
    <x v="0"/>
    <x v="15"/>
    <x v="843"/>
    <n v="3510259"/>
    <n v="3510259"/>
    <n v="3726250.4160622023"/>
    <n v="3726250.4160622023"/>
    <n v="2.4797213997837828E-5"/>
    <n v="495"/>
    <m/>
    <x v="0"/>
  </r>
  <r>
    <x v="4"/>
    <x v="4"/>
    <s v="CUARTA"/>
    <x v="710"/>
    <x v="710"/>
    <x v="176"/>
    <x v="1"/>
    <x v="0"/>
    <x v="0"/>
    <x v="15"/>
    <x v="844"/>
    <n v="3159340"/>
    <n v="3159340"/>
    <n v="3282889.5710812276"/>
    <n v="3282889.5710812276"/>
    <n v="2.1846764477895552E-5"/>
    <n v="318"/>
    <m/>
    <x v="0"/>
  </r>
  <r>
    <x v="4"/>
    <x v="4"/>
    <s v="CUARTA"/>
    <x v="710"/>
    <x v="710"/>
    <x v="176"/>
    <x v="1"/>
    <x v="0"/>
    <x v="0"/>
    <x v="15"/>
    <x v="836"/>
    <n v="2040324"/>
    <n v="2040324"/>
    <n v="2120113.1822553873"/>
    <n v="2120113.1822553873"/>
    <n v="1.4108794205941041E-5"/>
    <n v="318"/>
    <m/>
    <x v="0"/>
  </r>
  <r>
    <x v="4"/>
    <x v="4"/>
    <s v="CUARTA"/>
    <x v="710"/>
    <x v="710"/>
    <x v="176"/>
    <x v="1"/>
    <x v="0"/>
    <x v="0"/>
    <x v="15"/>
    <x v="845"/>
    <n v="1903935"/>
    <n v="1903935"/>
    <n v="2028169.7146586436"/>
    <n v="2028169.7146586436"/>
    <n v="1.3496934672327329E-5"/>
    <n v="524"/>
    <m/>
    <x v="0"/>
  </r>
  <r>
    <x v="4"/>
    <x v="4"/>
    <s v="CUARTA"/>
    <x v="710"/>
    <x v="710"/>
    <x v="176"/>
    <x v="1"/>
    <x v="0"/>
    <x v="0"/>
    <x v="15"/>
    <x v="846"/>
    <n v="1684038"/>
    <n v="1684038"/>
    <n v="1813944.1467123549"/>
    <n v="1813944.1467123549"/>
    <n v="1.2071320003685104E-5"/>
    <n v="616"/>
    <m/>
    <x v="0"/>
  </r>
  <r>
    <x v="4"/>
    <x v="4"/>
    <s v="CUARTA"/>
    <x v="710"/>
    <x v="710"/>
    <x v="176"/>
    <x v="1"/>
    <x v="0"/>
    <x v="0"/>
    <x v="15"/>
    <x v="847"/>
    <n v="676846"/>
    <n v="676846"/>
    <n v="732054.03408933769"/>
    <n v="732054.03408933769"/>
    <n v="4.8716265721285732E-6"/>
    <n v="650"/>
    <m/>
    <x v="0"/>
  </r>
  <r>
    <x v="4"/>
    <x v="4"/>
    <s v="CUARTA"/>
    <x v="711"/>
    <x v="711"/>
    <x v="177"/>
    <x v="6"/>
    <x v="0"/>
    <x v="0"/>
    <x v="15"/>
    <x v="848"/>
    <n v="1252752"/>
    <n v="1252752"/>
    <n v="1263222.9012922666"/>
    <n v="1263222.9012922666"/>
    <n v="8.4064153271310926E-6"/>
    <n v="69"/>
    <m/>
    <x v="0"/>
  </r>
  <r>
    <x v="4"/>
    <x v="4"/>
    <s v="CUARTA"/>
    <x v="711"/>
    <x v="711"/>
    <x v="177"/>
    <x v="6"/>
    <x v="0"/>
    <x v="0"/>
    <x v="15"/>
    <x v="849"/>
    <n v="632998"/>
    <n v="0"/>
    <n v="0"/>
    <n v="632998"/>
    <n v="4.2124347839163924E-6"/>
    <n v="0"/>
    <m/>
    <x v="0"/>
  </r>
  <r>
    <x v="4"/>
    <x v="4"/>
    <s v="CUARTA"/>
    <x v="711"/>
    <x v="711"/>
    <x v="177"/>
    <x v="6"/>
    <x v="0"/>
    <x v="0"/>
    <x v="15"/>
    <x v="849"/>
    <n v="153920"/>
    <n v="0"/>
    <n v="0"/>
    <n v="153920"/>
    <n v="1.0242970150623083E-6"/>
    <n v="0"/>
    <m/>
    <x v="0"/>
  </r>
  <r>
    <x v="4"/>
    <x v="4"/>
    <s v="CUARTA"/>
    <x v="712"/>
    <x v="712"/>
    <x v="178"/>
    <x v="3"/>
    <x v="0"/>
    <x v="0"/>
    <x v="15"/>
    <x v="850"/>
    <n v="1429843"/>
    <n v="1429843"/>
    <n v="1436759.0437626091"/>
    <n v="1436759.0437626091"/>
    <n v="9.5612525980367532E-6"/>
    <n v="40"/>
    <m/>
    <x v="0"/>
  </r>
  <r>
    <x v="4"/>
    <x v="4"/>
    <s v="CUARTA"/>
    <x v="712"/>
    <x v="712"/>
    <x v="178"/>
    <x v="3"/>
    <x v="0"/>
    <x v="0"/>
    <x v="15"/>
    <x v="851"/>
    <n v="18621838"/>
    <n v="18621838"/>
    <n v="19062775.620453712"/>
    <n v="19062775.620453712"/>
    <n v="1.2685774536664034E-4"/>
    <n v="194"/>
    <m/>
    <x v="0"/>
  </r>
  <r>
    <x v="4"/>
    <x v="4"/>
    <s v="CUARTA"/>
    <x v="712"/>
    <x v="712"/>
    <x v="178"/>
    <x v="3"/>
    <x v="0"/>
    <x v="0"/>
    <x v="15"/>
    <x v="852"/>
    <n v="11661114"/>
    <n v="11661114"/>
    <n v="11875471.944765458"/>
    <n v="11875471.944765458"/>
    <n v="7.9028134521046296E-5"/>
    <n v="151"/>
    <m/>
    <x v="0"/>
  </r>
  <r>
    <x v="4"/>
    <x v="4"/>
    <s v="CUARTA"/>
    <x v="712"/>
    <x v="712"/>
    <x v="178"/>
    <x v="3"/>
    <x v="0"/>
    <x v="0"/>
    <x v="15"/>
    <x v="853"/>
    <n v="11574769"/>
    <n v="11574769"/>
    <n v="11835985.309386624"/>
    <n v="11835985.309386624"/>
    <n v="7.8765361374259695E-5"/>
    <n v="185"/>
    <m/>
    <x v="0"/>
  </r>
  <r>
    <x v="4"/>
    <x v="4"/>
    <s v="CUARTA"/>
    <x v="712"/>
    <x v="712"/>
    <x v="178"/>
    <x v="3"/>
    <x v="0"/>
    <x v="0"/>
    <x v="15"/>
    <x v="854"/>
    <n v="10124388"/>
    <n v="10124388"/>
    <n v="10400439.020950804"/>
    <n v="10400439.020950804"/>
    <n v="6.9212179343148812E-5"/>
    <n v="223"/>
    <m/>
    <x v="0"/>
  </r>
  <r>
    <x v="4"/>
    <x v="4"/>
    <s v="CUARTA"/>
    <x v="712"/>
    <x v="712"/>
    <x v="178"/>
    <x v="3"/>
    <x v="0"/>
    <x v="0"/>
    <x v="15"/>
    <x v="855"/>
    <n v="9376552"/>
    <n v="9376552"/>
    <n v="9620600.0757874567"/>
    <n v="9620600.0757874567"/>
    <n v="6.4022556787534499E-5"/>
    <n v="213"/>
    <m/>
    <x v="0"/>
  </r>
  <r>
    <x v="4"/>
    <x v="4"/>
    <s v="CUARTA"/>
    <x v="712"/>
    <x v="712"/>
    <x v="178"/>
    <x v="3"/>
    <x v="0"/>
    <x v="0"/>
    <x v="15"/>
    <x v="856"/>
    <n v="9048644"/>
    <n v="9048644"/>
    <n v="9315569.4386291001"/>
    <n v="9315569.4386291001"/>
    <n v="6.1992658326360777E-5"/>
    <n v="241"/>
    <m/>
    <x v="0"/>
  </r>
  <r>
    <x v="4"/>
    <x v="4"/>
    <s v="CUARTA"/>
    <x v="712"/>
    <x v="712"/>
    <x v="178"/>
    <x v="3"/>
    <x v="0"/>
    <x v="0"/>
    <x v="15"/>
    <x v="857"/>
    <n v="8997012"/>
    <n v="8997012"/>
    <n v="9210047.9560894836"/>
    <n v="9210047.9560894836"/>
    <n v="6.129044068349255E-5"/>
    <n v="194"/>
    <m/>
    <x v="0"/>
  </r>
  <r>
    <x v="4"/>
    <x v="4"/>
    <s v="CUARTA"/>
    <x v="712"/>
    <x v="712"/>
    <x v="178"/>
    <x v="3"/>
    <x v="0"/>
    <x v="0"/>
    <x v="15"/>
    <x v="858"/>
    <n v="8761927"/>
    <n v="8761927"/>
    <n v="8826639.6974599995"/>
    <n v="8826639.6974599995"/>
    <n v="5.8738959817689411E-5"/>
    <n v="61"/>
    <m/>
    <x v="0"/>
  </r>
  <r>
    <x v="4"/>
    <x v="4"/>
    <s v="CUARTA"/>
    <x v="712"/>
    <x v="712"/>
    <x v="178"/>
    <x v="3"/>
    <x v="0"/>
    <x v="0"/>
    <x v="15"/>
    <x v="859"/>
    <n v="8480068"/>
    <n v="8480068"/>
    <n v="8723904.4890608061"/>
    <n v="8723904.4890608061"/>
    <n v="5.8055284094553382E-5"/>
    <n v="235"/>
    <m/>
    <x v="0"/>
  </r>
  <r>
    <x v="4"/>
    <x v="4"/>
    <s v="CUARTA"/>
    <x v="712"/>
    <x v="712"/>
    <x v="178"/>
    <x v="3"/>
    <x v="0"/>
    <x v="0"/>
    <x v="15"/>
    <x v="860"/>
    <n v="7076295"/>
    <n v="7076295"/>
    <n v="7285038.2268021489"/>
    <n v="7285038.2268021489"/>
    <n v="4.8480008513047387E-5"/>
    <n v="241"/>
    <m/>
    <x v="0"/>
  </r>
  <r>
    <x v="4"/>
    <x v="4"/>
    <s v="CUARTA"/>
    <x v="712"/>
    <x v="712"/>
    <x v="178"/>
    <x v="3"/>
    <x v="0"/>
    <x v="0"/>
    <x v="15"/>
    <x v="861"/>
    <n v="6119064"/>
    <n v="6119064"/>
    <n v="6295012.0091549242"/>
    <n v="6295012.0091549242"/>
    <n v="4.1891645080293486E-5"/>
    <n v="235"/>
    <m/>
    <x v="0"/>
  </r>
  <r>
    <x v="4"/>
    <x v="4"/>
    <s v="CUARTA"/>
    <x v="712"/>
    <x v="712"/>
    <x v="178"/>
    <x v="3"/>
    <x v="0"/>
    <x v="0"/>
    <x v="15"/>
    <x v="862"/>
    <n v="4108559"/>
    <n v="4108559"/>
    <n v="4188123.5223596436"/>
    <n v="4188123.5223596436"/>
    <n v="2.7870857735610862E-5"/>
    <n v="159"/>
    <m/>
    <x v="0"/>
  </r>
  <r>
    <x v="4"/>
    <x v="4"/>
    <s v="CUARTA"/>
    <x v="712"/>
    <x v="712"/>
    <x v="178"/>
    <x v="3"/>
    <x v="0"/>
    <x v="0"/>
    <x v="15"/>
    <x v="863"/>
    <n v="3886240"/>
    <n v="3886240"/>
    <n v="3953860.4525780058"/>
    <n v="3953860.4525780058"/>
    <n v="2.6311898775653321E-5"/>
    <n v="143"/>
    <m/>
    <x v="0"/>
  </r>
  <r>
    <x v="4"/>
    <x v="4"/>
    <s v="CUARTA"/>
    <x v="712"/>
    <x v="712"/>
    <x v="178"/>
    <x v="3"/>
    <x v="0"/>
    <x v="0"/>
    <x v="15"/>
    <x v="864"/>
    <n v="3747845"/>
    <n v="3747845"/>
    <n v="3820424.095810229"/>
    <n v="3820424.095810229"/>
    <n v="2.5423915005265956E-5"/>
    <n v="159"/>
    <m/>
    <x v="0"/>
  </r>
  <r>
    <x v="4"/>
    <x v="4"/>
    <s v="CUARTA"/>
    <x v="712"/>
    <x v="712"/>
    <x v="178"/>
    <x v="3"/>
    <x v="0"/>
    <x v="0"/>
    <x v="15"/>
    <x v="865"/>
    <n v="3740476"/>
    <n v="3740476"/>
    <n v="3831817.3738730294"/>
    <n v="3831817.3738730294"/>
    <n v="2.5499734266645252E-5"/>
    <n v="200"/>
    <m/>
    <x v="0"/>
  </r>
  <r>
    <x v="4"/>
    <x v="4"/>
    <s v="CUARTA"/>
    <x v="712"/>
    <x v="712"/>
    <x v="178"/>
    <x v="3"/>
    <x v="0"/>
    <x v="0"/>
    <x v="15"/>
    <x v="866"/>
    <n v="3695594"/>
    <n v="3695594"/>
    <n v="3754458.4056620197"/>
    <n v="3754458.4056620197"/>
    <n v="2.4984930730867987E-5"/>
    <n v="131"/>
    <m/>
    <x v="0"/>
  </r>
  <r>
    <x v="4"/>
    <x v="4"/>
    <s v="CUARTA"/>
    <x v="712"/>
    <x v="712"/>
    <x v="178"/>
    <x v="3"/>
    <x v="0"/>
    <x v="0"/>
    <x v="15"/>
    <x v="867"/>
    <n v="3602104"/>
    <n v="3602104"/>
    <n v="3683395.3253739057"/>
    <n v="3683395.3253739057"/>
    <n v="2.4512024669145997E-5"/>
    <n v="185"/>
    <m/>
    <x v="0"/>
  </r>
  <r>
    <x v="4"/>
    <x v="4"/>
    <s v="CUARTA"/>
    <x v="712"/>
    <x v="712"/>
    <x v="178"/>
    <x v="3"/>
    <x v="0"/>
    <x v="0"/>
    <x v="15"/>
    <x v="868"/>
    <n v="3482717"/>
    <n v="3482717"/>
    <n v="3559166.6435011053"/>
    <n v="3559166.6435011053"/>
    <n v="2.3685315547346137E-5"/>
    <n v="180"/>
    <m/>
    <x v="0"/>
  </r>
  <r>
    <x v="4"/>
    <x v="4"/>
    <s v="CUARTA"/>
    <x v="712"/>
    <x v="712"/>
    <x v="178"/>
    <x v="3"/>
    <x v="0"/>
    <x v="0"/>
    <x v="15"/>
    <x v="869"/>
    <n v="2771696"/>
    <n v="2771696"/>
    <n v="2815844.3122106479"/>
    <n v="2815844.3122106479"/>
    <n v="1.8738701428518356E-5"/>
    <n v="131"/>
    <m/>
    <x v="0"/>
  </r>
  <r>
    <x v="4"/>
    <x v="4"/>
    <s v="CUARTA"/>
    <x v="712"/>
    <x v="712"/>
    <x v="178"/>
    <x v="3"/>
    <x v="0"/>
    <x v="0"/>
    <x v="15"/>
    <x v="870"/>
    <n v="2769080"/>
    <n v="2769080"/>
    <n v="2831571.8612195472"/>
    <n v="2831571.8612195472"/>
    <n v="1.8843364120202749E-5"/>
    <n v="185"/>
    <m/>
    <x v="0"/>
  </r>
  <r>
    <x v="4"/>
    <x v="4"/>
    <s v="CUARTA"/>
    <x v="712"/>
    <x v="712"/>
    <x v="178"/>
    <x v="3"/>
    <x v="0"/>
    <x v="0"/>
    <x v="15"/>
    <x v="871"/>
    <n v="2635273"/>
    <n v="2635273"/>
    <n v="2708432.7877997695"/>
    <n v="2708432.7877997695"/>
    <n v="1.8023906055354669E-5"/>
    <n v="227"/>
    <m/>
    <x v="0"/>
  </r>
  <r>
    <x v="4"/>
    <x v="4"/>
    <s v="CUARTA"/>
    <x v="712"/>
    <x v="712"/>
    <x v="178"/>
    <x v="3"/>
    <x v="0"/>
    <x v="0"/>
    <x v="15"/>
    <x v="872"/>
    <n v="2492826"/>
    <n v="2492826"/>
    <n v="2556165.7565951436"/>
    <n v="2556165.7565951436"/>
    <n v="1.7010609111778151E-5"/>
    <n v="208"/>
    <m/>
    <x v="0"/>
  </r>
  <r>
    <x v="4"/>
    <x v="4"/>
    <s v="CUARTA"/>
    <x v="712"/>
    <x v="712"/>
    <x v="178"/>
    <x v="3"/>
    <x v="0"/>
    <x v="0"/>
    <x v="15"/>
    <x v="873"/>
    <n v="2485704"/>
    <n v="2485704"/>
    <n v="2548862.7950091884"/>
    <n v="2548862.7950091884"/>
    <n v="1.6962009828035891E-5"/>
    <n v="208"/>
    <m/>
    <x v="0"/>
  </r>
  <r>
    <x v="4"/>
    <x v="4"/>
    <s v="CUARTA"/>
    <x v="712"/>
    <x v="712"/>
    <x v="178"/>
    <x v="3"/>
    <x v="0"/>
    <x v="0"/>
    <x v="15"/>
    <x v="874"/>
    <n v="2078772"/>
    <n v="2078772"/>
    <n v="2127994.2507330268"/>
    <n v="2127994.2507330268"/>
    <n v="1.4161240638614819E-5"/>
    <n v="194"/>
    <m/>
    <x v="0"/>
  </r>
  <r>
    <x v="4"/>
    <x v="4"/>
    <s v="CUARTA"/>
    <x v="712"/>
    <x v="712"/>
    <x v="178"/>
    <x v="3"/>
    <x v="0"/>
    <x v="0"/>
    <x v="15"/>
    <x v="875"/>
    <n v="2031110"/>
    <n v="2031110"/>
    <n v="2057744.8641382968"/>
    <n v="2057744.8641382968"/>
    <n v="1.3693749493871186E-5"/>
    <n v="108"/>
    <m/>
    <x v="0"/>
  </r>
  <r>
    <x v="4"/>
    <x v="4"/>
    <s v="CUARTA"/>
    <x v="712"/>
    <x v="712"/>
    <x v="178"/>
    <x v="3"/>
    <x v="0"/>
    <x v="0"/>
    <x v="15"/>
    <x v="876"/>
    <n v="1923037"/>
    <n v="1923037"/>
    <n v="1975470.4238450928"/>
    <n v="1975470.4238450928"/>
    <n v="1.3146234787476623E-5"/>
    <n v="223"/>
    <m/>
    <x v="0"/>
  </r>
  <r>
    <x v="4"/>
    <x v="4"/>
    <s v="CUARTA"/>
    <x v="712"/>
    <x v="712"/>
    <x v="178"/>
    <x v="3"/>
    <x v="0"/>
    <x v="0"/>
    <x v="15"/>
    <x v="877"/>
    <n v="1898798"/>
    <n v="1898798"/>
    <n v="1947044.208577472"/>
    <n v="1947044.208577472"/>
    <n v="1.2957065820168004E-5"/>
    <n v="208"/>
    <m/>
    <x v="0"/>
  </r>
  <r>
    <x v="4"/>
    <x v="4"/>
    <s v="CUARTA"/>
    <x v="712"/>
    <x v="712"/>
    <x v="178"/>
    <x v="3"/>
    <x v="0"/>
    <x v="0"/>
    <x v="15"/>
    <x v="878"/>
    <n v="1838632"/>
    <n v="1838632"/>
    <n v="1889675.6402459501"/>
    <n v="1889675.6402459501"/>
    <n v="1.2575293124609428E-5"/>
    <n v="227"/>
    <m/>
    <x v="0"/>
  </r>
  <r>
    <x v="4"/>
    <x v="4"/>
    <s v="CUARTA"/>
    <x v="712"/>
    <x v="712"/>
    <x v="178"/>
    <x v="3"/>
    <x v="0"/>
    <x v="0"/>
    <x v="15"/>
    <x v="879"/>
    <n v="1811134"/>
    <n v="1811134"/>
    <n v="1861414.2476695764"/>
    <n v="1861414.2476695764"/>
    <n v="1.2387221008851348E-5"/>
    <n v="227"/>
    <m/>
    <x v="0"/>
  </r>
  <r>
    <x v="4"/>
    <x v="4"/>
    <s v="CUARTA"/>
    <x v="712"/>
    <x v="712"/>
    <x v="178"/>
    <x v="3"/>
    <x v="0"/>
    <x v="0"/>
    <x v="15"/>
    <x v="880"/>
    <n v="1732309"/>
    <n v="1732309"/>
    <n v="1771403.2889397822"/>
    <n v="1771403.2889397822"/>
    <n v="1.1788221812191884E-5"/>
    <n v="185"/>
    <m/>
    <x v="0"/>
  </r>
  <r>
    <x v="4"/>
    <x v="4"/>
    <s v="CUARTA"/>
    <x v="712"/>
    <x v="712"/>
    <x v="178"/>
    <x v="3"/>
    <x v="0"/>
    <x v="0"/>
    <x v="15"/>
    <x v="881"/>
    <n v="1709366"/>
    <n v="1709366"/>
    <n v="1755973.4818032053"/>
    <n v="1755973.4818032053"/>
    <n v="1.168554051416055E-5"/>
    <n v="223"/>
    <m/>
    <x v="0"/>
  </r>
  <r>
    <x v="4"/>
    <x v="4"/>
    <s v="CUARTA"/>
    <x v="712"/>
    <x v="712"/>
    <x v="178"/>
    <x v="3"/>
    <x v="0"/>
    <x v="0"/>
    <x v="15"/>
    <x v="882"/>
    <n v="1649819"/>
    <n v="1649819"/>
    <n v="1678525.7982038662"/>
    <n v="1678525.7982038662"/>
    <n v="1.1170146600866027E-5"/>
    <n v="143"/>
    <m/>
    <x v="0"/>
  </r>
  <r>
    <x v="4"/>
    <x v="4"/>
    <s v="CUARTA"/>
    <x v="712"/>
    <x v="712"/>
    <x v="178"/>
    <x v="3"/>
    <x v="0"/>
    <x v="0"/>
    <x v="15"/>
    <x v="883"/>
    <n v="1466506"/>
    <n v="1466506"/>
    <n v="1474488.4614853424"/>
    <n v="1474488.4614853424"/>
    <n v="9.8123319246573003E-6"/>
    <n v="45"/>
    <m/>
    <x v="0"/>
  </r>
  <r>
    <x v="4"/>
    <x v="4"/>
    <s v="CUARTA"/>
    <x v="712"/>
    <x v="712"/>
    <x v="178"/>
    <x v="3"/>
    <x v="0"/>
    <x v="0"/>
    <x v="15"/>
    <x v="884"/>
    <n v="1374849"/>
    <n v="1374849"/>
    <n v="1404689.5758617467"/>
    <n v="1404689.5758617467"/>
    <n v="9.3478387450904834E-6"/>
    <n v="178"/>
    <m/>
    <x v="0"/>
  </r>
  <r>
    <x v="4"/>
    <x v="4"/>
    <s v="CUARTA"/>
    <x v="712"/>
    <x v="712"/>
    <x v="178"/>
    <x v="3"/>
    <x v="0"/>
    <x v="0"/>
    <x v="15"/>
    <x v="334"/>
    <n v="564070"/>
    <n v="564070"/>
    <n v="573054.657216614"/>
    <n v="573054.657216614"/>
    <n v="3.8135276432856813E-6"/>
    <n v="131"/>
    <m/>
    <x v="0"/>
  </r>
  <r>
    <x v="4"/>
    <x v="4"/>
    <s v="CUARTA"/>
    <x v="712"/>
    <x v="712"/>
    <x v="178"/>
    <x v="3"/>
    <x v="0"/>
    <x v="0"/>
    <x v="15"/>
    <x v="885"/>
    <n v="150700"/>
    <n v="150700"/>
    <n v="151045.80066450412"/>
    <n v="151045.80066450412"/>
    <n v="1.0051699763406185E-6"/>
    <n v="19"/>
    <m/>
    <x v="0"/>
  </r>
  <r>
    <x v="4"/>
    <x v="4"/>
    <s v="CUARTA"/>
    <x v="712"/>
    <x v="712"/>
    <x v="178"/>
    <x v="3"/>
    <x v="0"/>
    <x v="0"/>
    <x v="15"/>
    <x v="886"/>
    <n v="3690223"/>
    <n v="3690223"/>
    <n v="3749001.8549432959"/>
    <n v="3749001.8549432959"/>
    <n v="2.4948618824593784E-5"/>
    <n v="131"/>
    <m/>
    <x v="0"/>
  </r>
  <r>
    <x v="4"/>
    <x v="4"/>
    <s v="CUARTA"/>
    <x v="713"/>
    <x v="713"/>
    <x v="179"/>
    <x v="3"/>
    <x v="0"/>
    <x v="0"/>
    <x v="15"/>
    <x v="887"/>
    <n v="1925540"/>
    <n v="1925540"/>
    <n v="1936955.4747297745"/>
    <n v="1936955.4747297745"/>
    <n v="1.2889927956563829E-5"/>
    <n v="49"/>
    <m/>
    <x v="0"/>
  </r>
  <r>
    <x v="5"/>
    <x v="4"/>
    <s v="CUARTA"/>
    <x v="714"/>
    <x v="714"/>
    <x v="180"/>
    <x v="3"/>
    <x v="0"/>
    <x v="0"/>
    <x v="15"/>
    <x v="888"/>
    <n v="94828"/>
    <n v="94828"/>
    <n v="96384.942713851429"/>
    <n v="96384.942713851429"/>
    <n v="6.4141637940975582E-7"/>
    <n v="135"/>
    <m/>
    <x v="1"/>
  </r>
  <r>
    <x v="4"/>
    <x v="4"/>
    <s v="CUARTA"/>
    <x v="714"/>
    <x v="714"/>
    <x v="180"/>
    <x v="3"/>
    <x v="0"/>
    <x v="0"/>
    <x v="15"/>
    <x v="889"/>
    <n v="2587114"/>
    <n v="2587114"/>
    <n v="2658936.8097255249"/>
    <n v="2658936.8097255249"/>
    <n v="1.769452337214886E-5"/>
    <n v="227"/>
    <m/>
    <x v="0"/>
  </r>
  <r>
    <x v="4"/>
    <x v="4"/>
    <s v="CUARTA"/>
    <x v="714"/>
    <x v="714"/>
    <x v="180"/>
    <x v="3"/>
    <x v="0"/>
    <x v="0"/>
    <x v="15"/>
    <x v="890"/>
    <n v="335580"/>
    <n v="335580"/>
    <n v="335741.96531427756"/>
    <n v="335741.96531427756"/>
    <n v="2.2342742522256209E-6"/>
    <n v="4"/>
    <m/>
    <x v="0"/>
  </r>
  <r>
    <x v="4"/>
    <x v="4"/>
    <s v="CUARTA"/>
    <x v="714"/>
    <x v="714"/>
    <x v="180"/>
    <x v="3"/>
    <x v="0"/>
    <x v="0"/>
    <x v="15"/>
    <x v="891"/>
    <n v="72385"/>
    <n v="0"/>
    <n v="0"/>
    <n v="72385"/>
    <n v="4.8170308884670733E-7"/>
    <n v="0"/>
    <m/>
    <x v="0"/>
  </r>
  <r>
    <x v="5"/>
    <x v="4"/>
    <s v="CUARTA"/>
    <x v="715"/>
    <x v="715"/>
    <x v="181"/>
    <x v="7"/>
    <x v="0"/>
    <x v="0"/>
    <x v="15"/>
    <x v="892"/>
    <n v="4272617.5"/>
    <n v="4272617.5"/>
    <n v="4348534.3363555996"/>
    <n v="4348534.3363555996"/>
    <n v="2.8938349406347432E-5"/>
    <n v="146"/>
    <m/>
    <x v="1"/>
  </r>
  <r>
    <x v="5"/>
    <x v="4"/>
    <s v="CUARTA"/>
    <x v="715"/>
    <x v="715"/>
    <x v="181"/>
    <x v="7"/>
    <x v="0"/>
    <x v="0"/>
    <x v="15"/>
    <x v="893"/>
    <n v="3538733.5"/>
    <n v="3538733.5"/>
    <n v="3597268.4572972106"/>
    <n v="3597268.4572972106"/>
    <n v="2.3938873071643241E-5"/>
    <n v="136"/>
    <m/>
    <x v="1"/>
  </r>
  <r>
    <x v="5"/>
    <x v="4"/>
    <s v="CUARTA"/>
    <x v="715"/>
    <x v="715"/>
    <x v="181"/>
    <x v="7"/>
    <x v="0"/>
    <x v="0"/>
    <x v="15"/>
    <x v="894"/>
    <n v="3396233.5"/>
    <n v="3396233.5"/>
    <n v="3417192.256500511"/>
    <n v="3417192.256500511"/>
    <n v="2.2740513437029027E-5"/>
    <n v="51"/>
    <m/>
    <x v="1"/>
  </r>
  <r>
    <x v="5"/>
    <x v="4"/>
    <s v="CUARTA"/>
    <x v="715"/>
    <x v="715"/>
    <x v="181"/>
    <x v="7"/>
    <x v="0"/>
    <x v="0"/>
    <x v="15"/>
    <x v="895"/>
    <n v="1508802.5"/>
    <n v="1508802.5"/>
    <n v="1529879.4272324697"/>
    <n v="1529879.4272324697"/>
    <n v="1.0180944196462141E-5"/>
    <n v="115"/>
    <m/>
    <x v="1"/>
  </r>
  <r>
    <x v="5"/>
    <x v="4"/>
    <s v="CUARTA"/>
    <x v="715"/>
    <x v="715"/>
    <x v="181"/>
    <x v="7"/>
    <x v="0"/>
    <x v="0"/>
    <x v="15"/>
    <x v="896"/>
    <n v="1384752"/>
    <n v="1384752"/>
    <n v="1409356.5874635605"/>
    <n v="1409356.5874635605"/>
    <n v="9.3788964767237935E-6"/>
    <n v="146"/>
    <m/>
    <x v="1"/>
  </r>
  <r>
    <x v="5"/>
    <x v="4"/>
    <s v="CUARTA"/>
    <x v="715"/>
    <x v="715"/>
    <x v="181"/>
    <x v="7"/>
    <x v="0"/>
    <x v="0"/>
    <x v="15"/>
    <x v="897"/>
    <n v="1269413.5"/>
    <n v="1269413.5"/>
    <n v="1288233.6813847173"/>
    <n v="1288233.6813847173"/>
    <n v="8.5728554739156378E-6"/>
    <n v="122"/>
    <m/>
    <x v="1"/>
  </r>
  <r>
    <x v="5"/>
    <x v="4"/>
    <s v="CUARTA"/>
    <x v="715"/>
    <x v="715"/>
    <x v="181"/>
    <x v="7"/>
    <x v="0"/>
    <x v="0"/>
    <x v="15"/>
    <x v="898"/>
    <n v="995710.5"/>
    <n v="995710.5"/>
    <n v="1009619.8869165155"/>
    <n v="1009619.8869165155"/>
    <n v="6.7187541353698816E-6"/>
    <n v="115"/>
    <m/>
    <x v="1"/>
  </r>
  <r>
    <x v="5"/>
    <x v="4"/>
    <s v="CUARTA"/>
    <x v="715"/>
    <x v="715"/>
    <x v="181"/>
    <x v="7"/>
    <x v="0"/>
    <x v="0"/>
    <x v="15"/>
    <x v="899"/>
    <n v="985482"/>
    <n v="985482"/>
    <n v="1000092.6449879208"/>
    <n v="1000092.6449879208"/>
    <n v="6.6553528524356556E-6"/>
    <n v="122"/>
    <m/>
    <x v="1"/>
  </r>
  <r>
    <x v="5"/>
    <x v="4"/>
    <s v="CUARTA"/>
    <x v="715"/>
    <x v="715"/>
    <x v="181"/>
    <x v="7"/>
    <x v="0"/>
    <x v="0"/>
    <x v="15"/>
    <x v="900"/>
    <n v="930092"/>
    <n v="930092"/>
    <n v="946732.28447528859"/>
    <n v="946732.28447528859"/>
    <n v="6.3002537230454675E-6"/>
    <n v="147"/>
    <m/>
    <x v="1"/>
  </r>
  <r>
    <x v="5"/>
    <x v="4"/>
    <s v="CUARTA"/>
    <x v="715"/>
    <x v="715"/>
    <x v="181"/>
    <x v="7"/>
    <x v="0"/>
    <x v="0"/>
    <x v="15"/>
    <x v="901"/>
    <n v="789078"/>
    <n v="789078"/>
    <n v="803292.2983218272"/>
    <n v="803292.2983218272"/>
    <n v="5.34569843680866E-6"/>
    <n v="148"/>
    <m/>
    <x v="1"/>
  </r>
  <r>
    <x v="5"/>
    <x v="4"/>
    <s v="CUARTA"/>
    <x v="715"/>
    <x v="715"/>
    <x v="181"/>
    <x v="7"/>
    <x v="0"/>
    <x v="0"/>
    <x v="15"/>
    <x v="902"/>
    <n v="589099.5"/>
    <n v="589099.5"/>
    <n v="597833.42274751002"/>
    <n v="597833.42274751002"/>
    <n v="3.978423794339642E-6"/>
    <n v="122"/>
    <m/>
    <x v="1"/>
  </r>
  <r>
    <x v="5"/>
    <x v="4"/>
    <s v="CUARTA"/>
    <x v="715"/>
    <x v="715"/>
    <x v="181"/>
    <x v="7"/>
    <x v="0"/>
    <x v="0"/>
    <x v="15"/>
    <x v="903"/>
    <n v="573616"/>
    <n v="573616"/>
    <n v="583104.30649863766"/>
    <n v="583104.30649863766"/>
    <n v="3.8804054094109403E-6"/>
    <n v="136"/>
    <m/>
    <x v="1"/>
  </r>
  <r>
    <x v="5"/>
    <x v="4"/>
    <s v="CUARTA"/>
    <x v="715"/>
    <x v="715"/>
    <x v="181"/>
    <x v="7"/>
    <x v="0"/>
    <x v="0"/>
    <x v="15"/>
    <x v="904"/>
    <n v="356161"/>
    <n v="356161"/>
    <n v="361136.3228007268"/>
    <n v="361136.3228007268"/>
    <n v="2.4032670054272527E-6"/>
    <n v="115"/>
    <m/>
    <x v="1"/>
  </r>
  <r>
    <x v="5"/>
    <x v="4"/>
    <s v="CUARTA"/>
    <x v="715"/>
    <x v="715"/>
    <x v="181"/>
    <x v="7"/>
    <x v="0"/>
    <x v="0"/>
    <x v="15"/>
    <x v="905"/>
    <n v="335928"/>
    <n v="335928"/>
    <n v="340292.12334295548"/>
    <n v="340292.12334295548"/>
    <n v="2.2645543541411395E-6"/>
    <n v="107"/>
    <m/>
    <x v="1"/>
  </r>
  <r>
    <x v="5"/>
    <x v="4"/>
    <s v="CUARTA"/>
    <x v="715"/>
    <x v="715"/>
    <x v="181"/>
    <x v="7"/>
    <x v="0"/>
    <x v="0"/>
    <x v="15"/>
    <x v="906"/>
    <n v="317544.5"/>
    <n v="317544.5"/>
    <n v="320469.13510347571"/>
    <n v="320469.13510347571"/>
    <n v="2.1326375942443465E-6"/>
    <n v="76"/>
    <m/>
    <x v="1"/>
  </r>
  <r>
    <x v="5"/>
    <x v="4"/>
    <s v="CUARTA"/>
    <x v="715"/>
    <x v="715"/>
    <x v="181"/>
    <x v="7"/>
    <x v="0"/>
    <x v="0"/>
    <x v="15"/>
    <x v="907"/>
    <n v="207376.5"/>
    <n v="207376.5"/>
    <n v="210806.75960331428"/>
    <n v="210806.75960331428"/>
    <n v="1.4028634005758343E-6"/>
    <n v="136"/>
    <m/>
    <x v="1"/>
  </r>
  <r>
    <x v="5"/>
    <x v="4"/>
    <s v="CUARTA"/>
    <x v="715"/>
    <x v="715"/>
    <x v="181"/>
    <x v="7"/>
    <x v="0"/>
    <x v="0"/>
    <x v="15"/>
    <x v="908"/>
    <n v="148750"/>
    <n v="148750"/>
    <n v="151411.28760993449"/>
    <n v="151411.28760993449"/>
    <n v="1.0076021955924933E-6"/>
    <n v="147"/>
    <m/>
    <x v="1"/>
  </r>
  <r>
    <x v="5"/>
    <x v="4"/>
    <s v="CUARTA"/>
    <x v="715"/>
    <x v="715"/>
    <x v="181"/>
    <x v="7"/>
    <x v="0"/>
    <x v="0"/>
    <x v="15"/>
    <x v="909"/>
    <n v="96015"/>
    <n v="96015"/>
    <n v="97438.507561290025"/>
    <n v="97438.507561290025"/>
    <n v="6.4842757567018928E-7"/>
    <n v="122"/>
    <m/>
    <x v="1"/>
  </r>
  <r>
    <x v="5"/>
    <x v="4"/>
    <s v="CUARTA"/>
    <x v="715"/>
    <x v="715"/>
    <x v="181"/>
    <x v="7"/>
    <x v="0"/>
    <x v="0"/>
    <x v="15"/>
    <x v="910"/>
    <n v="91981"/>
    <n v="91981"/>
    <n v="93322.182003298236"/>
    <n v="93322.182003298236"/>
    <n v="6.2103451445608014E-7"/>
    <n v="120"/>
    <m/>
    <x v="1"/>
  </r>
  <r>
    <x v="5"/>
    <x v="4"/>
    <s v="CUARTA"/>
    <x v="715"/>
    <x v="715"/>
    <x v="181"/>
    <x v="7"/>
    <x v="0"/>
    <x v="0"/>
    <x v="15"/>
    <x v="911"/>
    <n v="87762.5"/>
    <n v="87762.5"/>
    <n v="89214.198521461542"/>
    <n v="89214.198521461542"/>
    <n v="5.9369696755918186E-7"/>
    <n v="136"/>
    <m/>
    <x v="1"/>
  </r>
  <r>
    <x v="5"/>
    <x v="4"/>
    <s v="CUARTA"/>
    <x v="715"/>
    <x v="715"/>
    <x v="181"/>
    <x v="7"/>
    <x v="0"/>
    <x v="0"/>
    <x v="15"/>
    <x v="912"/>
    <n v="74970"/>
    <n v="74970"/>
    <n v="76063.143309893014"/>
    <n v="76063.143309893014"/>
    <n v="5.0618016273765596E-7"/>
    <n v="120"/>
    <m/>
    <x v="1"/>
  </r>
  <r>
    <x v="5"/>
    <x v="4"/>
    <s v="CUARTA"/>
    <x v="715"/>
    <x v="715"/>
    <x v="181"/>
    <x v="7"/>
    <x v="0"/>
    <x v="0"/>
    <x v="15"/>
    <x v="913"/>
    <n v="71400"/>
    <n v="71400"/>
    <n v="72677.418052768553"/>
    <n v="72677.418052768553"/>
    <n v="4.8364905388439681E-7"/>
    <n v="147"/>
    <m/>
    <x v="1"/>
  </r>
  <r>
    <x v="5"/>
    <x v="4"/>
    <s v="CUARTA"/>
    <x v="715"/>
    <x v="715"/>
    <x v="181"/>
    <x v="7"/>
    <x v="0"/>
    <x v="0"/>
    <x v="15"/>
    <x v="914"/>
    <n v="51200"/>
    <n v="51200"/>
    <n v="51946.551120001626"/>
    <n v="51946.551120001626"/>
    <n v="3.4569060066917411E-7"/>
    <n v="120"/>
    <m/>
    <x v="1"/>
  </r>
  <r>
    <x v="5"/>
    <x v="4"/>
    <s v="CUARTA"/>
    <x v="715"/>
    <x v="715"/>
    <x v="181"/>
    <x v="7"/>
    <x v="0"/>
    <x v="0"/>
    <x v="15"/>
    <x v="915"/>
    <n v="34212.5"/>
    <n v="34212.5"/>
    <n v="34690.424958992888"/>
    <n v="34690.424958992888"/>
    <n v="2.3085563108588498E-7"/>
    <n v="115"/>
    <m/>
    <x v="1"/>
  </r>
  <r>
    <x v="5"/>
    <x v="4"/>
    <s v="CUARTA"/>
    <x v="715"/>
    <x v="715"/>
    <x v="181"/>
    <x v="7"/>
    <x v="0"/>
    <x v="0"/>
    <x v="15"/>
    <x v="916"/>
    <n v="23086"/>
    <n v="23086"/>
    <n v="23422.61873352261"/>
    <n v="23422.61873352261"/>
    <n v="1.5587135170016708E-7"/>
    <n v="120"/>
    <m/>
    <x v="1"/>
  </r>
  <r>
    <x v="5"/>
    <x v="4"/>
    <s v="CUARTA"/>
    <x v="716"/>
    <x v="716"/>
    <x v="182"/>
    <x v="7"/>
    <x v="0"/>
    <x v="0"/>
    <x v="15"/>
    <x v="917"/>
    <n v="25983365.5"/>
    <n v="25983365.5"/>
    <n v="26074422.732194819"/>
    <n v="26074422.732194819"/>
    <n v="1.7351840809550384E-4"/>
    <n v="29"/>
    <m/>
    <x v="1"/>
  </r>
  <r>
    <x v="5"/>
    <x v="4"/>
    <s v="CUARTA"/>
    <x v="716"/>
    <x v="716"/>
    <x v="182"/>
    <x v="7"/>
    <x v="0"/>
    <x v="0"/>
    <x v="15"/>
    <x v="917"/>
    <n v="10727577"/>
    <n v="10727577"/>
    <n v="10861699.271245079"/>
    <n v="10861699.271245079"/>
    <n v="7.2281744685815909E-5"/>
    <n v="103"/>
    <m/>
    <x v="1"/>
  </r>
  <r>
    <x v="4"/>
    <x v="4"/>
    <s v="CUARTA"/>
    <x v="717"/>
    <x v="717"/>
    <x v="183"/>
    <x v="9"/>
    <x v="0"/>
    <x v="0"/>
    <x v="15"/>
    <x v="918"/>
    <n v="14323177"/>
    <n v="14323177"/>
    <n v="14388985.184912907"/>
    <n v="14388985.184912907"/>
    <n v="9.5754902382289949E-5"/>
    <n v="38"/>
    <m/>
    <x v="0"/>
  </r>
  <r>
    <x v="4"/>
    <x v="4"/>
    <s v="CUARTA"/>
    <x v="717"/>
    <x v="717"/>
    <x v="183"/>
    <x v="9"/>
    <x v="0"/>
    <x v="0"/>
    <x v="15"/>
    <x v="919"/>
    <n v="5323821"/>
    <n v="5323821"/>
    <n v="5348281.4250028618"/>
    <n v="5348281.4250028618"/>
    <n v="3.5591402672450761E-5"/>
    <n v="38"/>
    <m/>
    <x v="0"/>
  </r>
  <r>
    <x v="4"/>
    <x v="4"/>
    <s v="CUARTA"/>
    <x v="717"/>
    <x v="717"/>
    <x v="183"/>
    <x v="9"/>
    <x v="0"/>
    <x v="0"/>
    <x v="15"/>
    <x v="920"/>
    <n v="2514175"/>
    <n v="2514175"/>
    <n v="2529080.1700711129"/>
    <n v="2529080.1700711129"/>
    <n v="1.6830361675267128E-5"/>
    <n v="49"/>
    <m/>
    <x v="0"/>
  </r>
  <r>
    <x v="4"/>
    <x v="4"/>
    <s v="CUARTA"/>
    <x v="717"/>
    <x v="717"/>
    <x v="183"/>
    <x v="9"/>
    <x v="0"/>
    <x v="0"/>
    <x v="15"/>
    <x v="921"/>
    <n v="49980"/>
    <n v="49980"/>
    <n v="50209.634324978811"/>
    <n v="50209.634324978811"/>
    <n v="3.3413187738075504E-7"/>
    <n v="38"/>
    <m/>
    <x v="0"/>
  </r>
  <r>
    <x v="4"/>
    <x v="4"/>
    <s v="CUARTA"/>
    <x v="717"/>
    <x v="717"/>
    <x v="183"/>
    <x v="9"/>
    <x v="0"/>
    <x v="0"/>
    <x v="15"/>
    <x v="922"/>
    <n v="6113821"/>
    <n v="6113821"/>
    <n v="6209705.2150964094"/>
    <n v="6209705.2150964094"/>
    <n v="4.1323950859148272E-5"/>
    <n v="129"/>
    <m/>
    <x v="0"/>
  </r>
  <r>
    <x v="4"/>
    <x v="4"/>
    <s v="CUARTA"/>
    <x v="717"/>
    <x v="717"/>
    <x v="183"/>
    <x v="9"/>
    <x v="0"/>
    <x v="0"/>
    <x v="15"/>
    <x v="923"/>
    <n v="4211139"/>
    <n v="4211139"/>
    <n v="4256080.8148398148"/>
    <n v="4256080.8148398148"/>
    <n v="2.832309559839124E-5"/>
    <n v="88"/>
    <m/>
    <x v="0"/>
  </r>
  <r>
    <x v="4"/>
    <x v="4"/>
    <s v="CUARTA"/>
    <x v="717"/>
    <x v="717"/>
    <x v="183"/>
    <x v="9"/>
    <x v="0"/>
    <x v="0"/>
    <x v="15"/>
    <x v="918"/>
    <n v="2457170"/>
    <n v="2457170"/>
    <n v="2468459.5272970828"/>
    <n v="2468459.5272970828"/>
    <n v="1.6426947281786115E-5"/>
    <n v="38"/>
    <m/>
    <x v="0"/>
  </r>
  <r>
    <x v="4"/>
    <x v="4"/>
    <s v="CUARTA"/>
    <x v="718"/>
    <x v="718"/>
    <x v="184"/>
    <x v="3"/>
    <x v="0"/>
    <x v="0"/>
    <x v="15"/>
    <x v="924"/>
    <n v="5482760"/>
    <n v="5482760"/>
    <n v="5549969.4198213695"/>
    <n v="5549969.4198213695"/>
    <n v="3.6933583097778849E-5"/>
    <n v="101"/>
    <m/>
    <x v="0"/>
  </r>
  <r>
    <x v="4"/>
    <x v="4"/>
    <s v="CUARTA"/>
    <x v="718"/>
    <x v="718"/>
    <x v="184"/>
    <x v="3"/>
    <x v="0"/>
    <x v="0"/>
    <x v="15"/>
    <x v="925"/>
    <n v="417481"/>
    <n v="417481"/>
    <n v="422598.61517856794"/>
    <n v="422598.61517856794"/>
    <n v="2.8122823550992221E-6"/>
    <n v="101"/>
    <m/>
    <x v="0"/>
  </r>
  <r>
    <x v="4"/>
    <x v="4"/>
    <s v="CUARTA"/>
    <x v="719"/>
    <x v="719"/>
    <x v="185"/>
    <x v="1"/>
    <x v="0"/>
    <x v="0"/>
    <x v="15"/>
    <x v="926"/>
    <n v="154288"/>
    <n v="0"/>
    <n v="0"/>
    <n v="154288"/>
    <n v="1.0267459580297132E-6"/>
    <n v="0"/>
    <m/>
    <x v="0"/>
  </r>
  <r>
    <x v="5"/>
    <x v="4"/>
    <s v="CUARTA"/>
    <x v="720"/>
    <x v="720"/>
    <x v="186"/>
    <x v="3"/>
    <x v="0"/>
    <x v="0"/>
    <x v="15"/>
    <x v="927"/>
    <n v="19615425"/>
    <n v="0"/>
    <n v="0"/>
    <n v="19615425"/>
    <n v="1.3053548126740243E-4"/>
    <n v="0"/>
    <m/>
    <x v="1"/>
  </r>
  <r>
    <x v="4"/>
    <x v="4"/>
    <s v="CUARTA"/>
    <x v="721"/>
    <x v="721"/>
    <x v="187"/>
    <x v="1"/>
    <x v="0"/>
    <x v="0"/>
    <x v="15"/>
    <x v="928"/>
    <n v="7140"/>
    <n v="7140"/>
    <n v="7279.1481001094407"/>
    <n v="7279.1481001094407"/>
    <n v="4.8440811272989692E-8"/>
    <n v="160"/>
    <m/>
    <x v="0"/>
  </r>
  <r>
    <x v="4"/>
    <x v="4"/>
    <s v="CUARTA"/>
    <x v="722"/>
    <x v="722"/>
    <x v="188"/>
    <x v="3"/>
    <x v="0"/>
    <x v="0"/>
    <x v="15"/>
    <x v="929"/>
    <n v="1043681"/>
    <n v="1043681"/>
    <n v="1062738.0361735332"/>
    <n v="1062738.0361735332"/>
    <n v="7.0722414127191374E-6"/>
    <n v="150"/>
    <m/>
    <x v="0"/>
  </r>
  <r>
    <x v="4"/>
    <x v="4"/>
    <s v="CUARTA"/>
    <x v="722"/>
    <x v="722"/>
    <x v="188"/>
    <x v="3"/>
    <x v="0"/>
    <x v="0"/>
    <x v="15"/>
    <x v="930"/>
    <n v="925267"/>
    <n v="925267"/>
    <n v="943982.09050836682"/>
    <n v="943982.09050836682"/>
    <n v="6.2819519073544565E-6"/>
    <n v="166"/>
    <m/>
    <x v="0"/>
  </r>
  <r>
    <x v="4"/>
    <x v="4"/>
    <s v="CUARTA"/>
    <x v="722"/>
    <x v="722"/>
    <x v="188"/>
    <x v="3"/>
    <x v="0"/>
    <x v="0"/>
    <x v="15"/>
    <x v="931"/>
    <n v="886868"/>
    <n v="886868"/>
    <n v="906117.13342000137"/>
    <n v="906117.13342000137"/>
    <n v="6.0299706019940417E-6"/>
    <n v="178"/>
    <m/>
    <x v="0"/>
  </r>
  <r>
    <x v="4"/>
    <x v="4"/>
    <s v="CUARTA"/>
    <x v="722"/>
    <x v="722"/>
    <x v="188"/>
    <x v="3"/>
    <x v="0"/>
    <x v="0"/>
    <x v="15"/>
    <x v="932"/>
    <n v="863389"/>
    <n v="863389"/>
    <n v="875766.82527364674"/>
    <n v="875766.82527364674"/>
    <n v="5.8279973039136597E-6"/>
    <n v="118"/>
    <m/>
    <x v="0"/>
  </r>
  <r>
    <x v="4"/>
    <x v="4"/>
    <s v="CUARTA"/>
    <x v="722"/>
    <x v="722"/>
    <x v="188"/>
    <x v="3"/>
    <x v="0"/>
    <x v="0"/>
    <x v="15"/>
    <x v="933"/>
    <n v="781936"/>
    <n v="781936"/>
    <n v="794199.25069308153"/>
    <n v="794199.25069308153"/>
    <n v="5.2851866024535177E-6"/>
    <n v="129"/>
    <m/>
    <x v="0"/>
  </r>
  <r>
    <x v="4"/>
    <x v="4"/>
    <s v="CUARTA"/>
    <x v="722"/>
    <x v="722"/>
    <x v="188"/>
    <x v="3"/>
    <x v="0"/>
    <x v="0"/>
    <x v="15"/>
    <x v="934"/>
    <n v="358880"/>
    <n v="358880"/>
    <n v="366669.35422381922"/>
    <n v="366669.35422381922"/>
    <n v="2.4400878706229355E-6"/>
    <n v="178"/>
    <m/>
    <x v="0"/>
  </r>
  <r>
    <x v="4"/>
    <x v="4"/>
    <s v="CUARTA"/>
    <x v="722"/>
    <x v="722"/>
    <x v="188"/>
    <x v="3"/>
    <x v="0"/>
    <x v="0"/>
    <x v="15"/>
    <x v="935"/>
    <n v="130612"/>
    <n v="130612"/>
    <n v="131799.05709898286"/>
    <n v="131799.05709898286"/>
    <n v="8.7708797280739925E-7"/>
    <n v="75"/>
    <m/>
    <x v="0"/>
  </r>
  <r>
    <x v="4"/>
    <x v="4"/>
    <s v="CUARTA"/>
    <x v="722"/>
    <x v="722"/>
    <x v="188"/>
    <x v="3"/>
    <x v="0"/>
    <x v="0"/>
    <x v="15"/>
    <x v="936"/>
    <n v="73014"/>
    <n v="73014"/>
    <n v="73739.823313360001"/>
    <n v="73739.823313360001"/>
    <n v="4.9071908076336196E-7"/>
    <n v="82"/>
    <m/>
    <x v="0"/>
  </r>
  <r>
    <x v="4"/>
    <x v="4"/>
    <s v="CUARTA"/>
    <x v="722"/>
    <x v="722"/>
    <x v="188"/>
    <x v="3"/>
    <x v="0"/>
    <x v="0"/>
    <x v="15"/>
    <x v="937"/>
    <n v="68451"/>
    <n v="68451"/>
    <n v="69306.813348065174"/>
    <n v="69306.813348065174"/>
    <n v="4.6121856832058026E-7"/>
    <n v="103"/>
    <m/>
    <x v="0"/>
  </r>
  <r>
    <x v="4"/>
    <x v="4"/>
    <s v="CUARTA"/>
    <x v="722"/>
    <x v="722"/>
    <x v="188"/>
    <x v="3"/>
    <x v="0"/>
    <x v="0"/>
    <x v="15"/>
    <x v="938"/>
    <n v="57679"/>
    <n v="57679"/>
    <n v="58104.998034084892"/>
    <n v="58104.998034084892"/>
    <n v="3.8667344105063965E-7"/>
    <n v="61"/>
    <m/>
    <x v="0"/>
  </r>
  <r>
    <x v="5"/>
    <x v="4"/>
    <s v="QUINTA"/>
    <x v="723"/>
    <x v="723"/>
    <x v="189"/>
    <x v="7"/>
    <x v="0"/>
    <x v="2"/>
    <x v="15"/>
    <x v="939"/>
    <n v="1102895521"/>
    <n v="0"/>
    <n v="0"/>
    <n v="1102895521"/>
    <n v="7.339478885693149E-3"/>
    <n v="0"/>
    <m/>
    <x v="1"/>
  </r>
  <r>
    <x v="5"/>
    <x v="4"/>
    <s v="CUARTA"/>
    <x v="724"/>
    <x v="724"/>
    <x v="190"/>
    <x v="3"/>
    <x v="0"/>
    <x v="0"/>
    <x v="15"/>
    <x v="940"/>
    <n v="7635250.7999999998"/>
    <n v="7635250.7999999998"/>
    <n v="8120717.7779930485"/>
    <n v="8120717.7779930485"/>
    <n v="5.4041235577973632E-5"/>
    <n v="511"/>
    <m/>
    <x v="3"/>
  </r>
  <r>
    <x v="5"/>
    <x v="4"/>
    <s v="CUARTA"/>
    <x v="724"/>
    <x v="724"/>
    <x v="190"/>
    <x v="3"/>
    <x v="0"/>
    <x v="0"/>
    <x v="15"/>
    <x v="941"/>
    <n v="7054215"/>
    <n v="7054215"/>
    <n v="7283362.8885816699"/>
    <n v="7283362.8885816699"/>
    <n v="4.8468859578935792E-5"/>
    <n v="265"/>
    <m/>
    <x v="3"/>
  </r>
  <r>
    <x v="5"/>
    <x v="4"/>
    <s v="CUARTA"/>
    <x v="724"/>
    <x v="724"/>
    <x v="190"/>
    <x v="3"/>
    <x v="0"/>
    <x v="0"/>
    <x v="15"/>
    <x v="942"/>
    <n v="3962653.8"/>
    <n v="3962653.8"/>
    <n v="4114142.3307115701"/>
    <n v="4114142.3307115701"/>
    <n v="2.7378532412222905E-5"/>
    <n v="311"/>
    <m/>
    <x v="3"/>
  </r>
  <r>
    <x v="5"/>
    <x v="4"/>
    <s v="CUARTA"/>
    <x v="724"/>
    <x v="724"/>
    <x v="190"/>
    <x v="3"/>
    <x v="0"/>
    <x v="0"/>
    <x v="15"/>
    <x v="943"/>
    <n v="3254303.4"/>
    <n v="3254303.4"/>
    <n v="3423018.9440585645"/>
    <n v="3423018.9440585645"/>
    <n v="2.2779288506372936E-5"/>
    <n v="419"/>
    <m/>
    <x v="3"/>
  </r>
  <r>
    <x v="5"/>
    <x v="4"/>
    <s v="CUARTA"/>
    <x v="724"/>
    <x v="724"/>
    <x v="190"/>
    <x v="3"/>
    <x v="0"/>
    <x v="0"/>
    <x v="15"/>
    <x v="944"/>
    <n v="1145467.8"/>
    <n v="1145467.8"/>
    <n v="1159369.4443791173"/>
    <n v="1159369.4443791173"/>
    <n v="7.7152979549894552E-6"/>
    <n v="100"/>
    <m/>
    <x v="3"/>
  </r>
  <r>
    <x v="5"/>
    <x v="4"/>
    <s v="CUARTA"/>
    <x v="724"/>
    <x v="724"/>
    <x v="190"/>
    <x v="3"/>
    <x v="0"/>
    <x v="0"/>
    <x v="15"/>
    <x v="945"/>
    <n v="8526025"/>
    <n v="0"/>
    <n v="0"/>
    <n v="8526025"/>
    <n v="5.6738448270833022E-5"/>
    <n v="0"/>
    <m/>
    <x v="4"/>
  </r>
  <r>
    <x v="5"/>
    <x v="4"/>
    <s v="CUARTA"/>
    <x v="724"/>
    <x v="724"/>
    <x v="190"/>
    <x v="3"/>
    <x v="0"/>
    <x v="0"/>
    <x v="15"/>
    <x v="946"/>
    <n v="8526025"/>
    <n v="0"/>
    <n v="0"/>
    <n v="8526025"/>
    <n v="5.6738448270833022E-5"/>
    <n v="0"/>
    <m/>
    <x v="4"/>
  </r>
  <r>
    <x v="5"/>
    <x v="4"/>
    <s v="CUARTA"/>
    <x v="724"/>
    <x v="724"/>
    <x v="190"/>
    <x v="3"/>
    <x v="0"/>
    <x v="0"/>
    <x v="15"/>
    <x v="947"/>
    <n v="2412788"/>
    <n v="0"/>
    <n v="0"/>
    <n v="2412788"/>
    <n v="1.6056467946843536E-5"/>
    <n v="0"/>
    <m/>
    <x v="4"/>
  </r>
  <r>
    <x v="4"/>
    <x v="4"/>
    <s v="CUARTA"/>
    <x v="724"/>
    <x v="724"/>
    <x v="190"/>
    <x v="3"/>
    <x v="0"/>
    <x v="0"/>
    <x v="15"/>
    <x v="948"/>
    <n v="33954306"/>
    <n v="33954306"/>
    <n v="34457708.711340472"/>
    <n v="34457708.711340472"/>
    <n v="2.2930696581933827E-4"/>
    <n v="122"/>
    <m/>
    <x v="0"/>
  </r>
  <r>
    <x v="4"/>
    <x v="4"/>
    <s v="CUARTA"/>
    <x v="724"/>
    <x v="724"/>
    <x v="190"/>
    <x v="3"/>
    <x v="0"/>
    <x v="0"/>
    <x v="15"/>
    <x v="949"/>
    <n v="30860913"/>
    <n v="30860913"/>
    <n v="32129717.929184165"/>
    <n v="32129717.929184165"/>
    <n v="2.1381480099829311E-4"/>
    <n v="334"/>
    <m/>
    <x v="0"/>
  </r>
  <r>
    <x v="4"/>
    <x v="4"/>
    <s v="CUARTA"/>
    <x v="724"/>
    <x v="724"/>
    <x v="190"/>
    <x v="3"/>
    <x v="0"/>
    <x v="0"/>
    <x v="15"/>
    <x v="950"/>
    <n v="30132559"/>
    <n v="30132559"/>
    <n v="30801433.681996379"/>
    <n v="30801433.681996379"/>
    <n v="2.0497541956931224E-4"/>
    <n v="182"/>
    <m/>
    <x v="0"/>
  </r>
  <r>
    <x v="4"/>
    <x v="4"/>
    <s v="CUARTA"/>
    <x v="724"/>
    <x v="724"/>
    <x v="190"/>
    <x v="3"/>
    <x v="0"/>
    <x v="0"/>
    <x v="15"/>
    <x v="951"/>
    <n v="16590206"/>
    <n v="16590206"/>
    <n v="17299397.85229785"/>
    <n v="17299397.85229785"/>
    <n v="1.1512293127913199E-4"/>
    <n v="347"/>
    <m/>
    <x v="0"/>
  </r>
  <r>
    <x v="4"/>
    <x v="4"/>
    <s v="CUARTA"/>
    <x v="724"/>
    <x v="724"/>
    <x v="190"/>
    <x v="3"/>
    <x v="0"/>
    <x v="0"/>
    <x v="15"/>
    <x v="952"/>
    <n v="11093645"/>
    <n v="11093645"/>
    <n v="11116418.498210536"/>
    <n v="11116418.498210536"/>
    <n v="7.3976833978043672E-5"/>
    <n v="17"/>
    <m/>
    <x v="0"/>
  </r>
  <r>
    <x v="4"/>
    <x v="4"/>
    <s v="CUARTA"/>
    <x v="724"/>
    <x v="724"/>
    <x v="190"/>
    <x v="3"/>
    <x v="0"/>
    <x v="0"/>
    <x v="15"/>
    <x v="952"/>
    <n v="55773195"/>
    <n v="55773195"/>
    <n v="55887688.546217531"/>
    <n v="55887688.546217531"/>
    <n v="3.7191783105913837E-4"/>
    <n v="17"/>
    <m/>
    <x v="0"/>
  </r>
  <r>
    <x v="4"/>
    <x v="4"/>
    <s v="CUARTA"/>
    <x v="725"/>
    <x v="725"/>
    <x v="191"/>
    <x v="4"/>
    <x v="0"/>
    <x v="0"/>
    <x v="15"/>
    <x v="953"/>
    <n v="492893"/>
    <n v="492893"/>
    <n v="493964.4154906717"/>
    <n v="493964.4154906717"/>
    <n v="3.2872029387609989E-6"/>
    <n v="18"/>
    <m/>
    <x v="0"/>
  </r>
  <r>
    <x v="4"/>
    <x v="4"/>
    <s v="CUARTA"/>
    <x v="725"/>
    <x v="725"/>
    <x v="191"/>
    <x v="4"/>
    <x v="0"/>
    <x v="0"/>
    <x v="15"/>
    <x v="954"/>
    <n v="89996"/>
    <n v="89996"/>
    <n v="90191.626857144438"/>
    <n v="90191.626857144438"/>
    <n v="6.0020149540921635E-7"/>
    <n v="18"/>
    <m/>
    <x v="0"/>
  </r>
  <r>
    <x v="5"/>
    <x v="4"/>
    <s v="CUARTA"/>
    <x v="726"/>
    <x v="726"/>
    <x v="192"/>
    <x v="7"/>
    <x v="0"/>
    <x v="0"/>
    <x v="15"/>
    <x v="955"/>
    <n v="6794976.5"/>
    <n v="6794976.5"/>
    <n v="6911541.1732625728"/>
    <n v="6911541.1732625728"/>
    <n v="4.599448410377533E-5"/>
    <n v="141"/>
    <m/>
    <x v="1"/>
  </r>
  <r>
    <x v="5"/>
    <x v="4"/>
    <s v="CUARTA"/>
    <x v="726"/>
    <x v="726"/>
    <x v="192"/>
    <x v="7"/>
    <x v="0"/>
    <x v="0"/>
    <x v="15"/>
    <x v="956"/>
    <n v="6616949"/>
    <n v="6616949"/>
    <n v="6737770.8185934434"/>
    <n v="6737770.8185934434"/>
    <n v="4.4838088212442762E-5"/>
    <n v="150"/>
    <m/>
    <x v="1"/>
  </r>
  <r>
    <x v="5"/>
    <x v="4"/>
    <s v="CUARTA"/>
    <x v="726"/>
    <x v="726"/>
    <x v="192"/>
    <x v="7"/>
    <x v="0"/>
    <x v="0"/>
    <x v="15"/>
    <x v="957"/>
    <n v="6105617"/>
    <n v="6105617"/>
    <n v="6243406.9411442457"/>
    <n v="6243406.9411442457"/>
    <n v="4.1548226959676119E-5"/>
    <n v="185"/>
    <m/>
    <x v="1"/>
  </r>
  <r>
    <x v="5"/>
    <x v="4"/>
    <s v="CUARTA"/>
    <x v="726"/>
    <x v="726"/>
    <x v="192"/>
    <x v="7"/>
    <x v="0"/>
    <x v="0"/>
    <x v="15"/>
    <x v="958"/>
    <n v="5283322.5"/>
    <n v="5283322.5"/>
    <n v="5422796.2294135392"/>
    <n v="5422796.2294135392"/>
    <n v="3.6087279048073218E-5"/>
    <n v="216"/>
    <m/>
    <x v="1"/>
  </r>
  <r>
    <x v="5"/>
    <x v="4"/>
    <s v="CUARTA"/>
    <x v="726"/>
    <x v="726"/>
    <x v="192"/>
    <x v="7"/>
    <x v="0"/>
    <x v="0"/>
    <x v="15"/>
    <x v="959"/>
    <n v="2647123"/>
    <n v="2647123"/>
    <n v="2676018.9828964244"/>
    <n v="2676018.9828964244"/>
    <n v="1.7808200730450117E-5"/>
    <n v="90"/>
    <m/>
    <x v="1"/>
  </r>
  <r>
    <x v="5"/>
    <x v="4"/>
    <s v="CUARTA"/>
    <x v="726"/>
    <x v="726"/>
    <x v="192"/>
    <x v="7"/>
    <x v="0"/>
    <x v="0"/>
    <x v="15"/>
    <x v="960"/>
    <n v="965790"/>
    <n v="965790"/>
    <n v="979872.25793332758"/>
    <n v="979872.25793332758"/>
    <n v="6.5207915082086263E-6"/>
    <n v="120"/>
    <m/>
    <x v="1"/>
  </r>
  <r>
    <x v="5"/>
    <x v="4"/>
    <s v="CUARTA"/>
    <x v="726"/>
    <x v="726"/>
    <x v="192"/>
    <x v="7"/>
    <x v="0"/>
    <x v="0"/>
    <x v="15"/>
    <x v="961"/>
    <n v="26568"/>
    <n v="26568"/>
    <n v="26731.955818322145"/>
    <n v="26731.955818322145"/>
    <n v="1.7789411740829576E-7"/>
    <n v="51"/>
    <m/>
    <x v="1"/>
  </r>
  <r>
    <x v="5"/>
    <x v="4"/>
    <s v="CUARTA"/>
    <x v="727"/>
    <x v="727"/>
    <x v="193"/>
    <x v="7"/>
    <x v="0"/>
    <x v="0"/>
    <x v="15"/>
    <x v="962"/>
    <n v="3066024.5"/>
    <n v="3066024.5"/>
    <n v="3134839.5421523191"/>
    <n v="3134839.5421523191"/>
    <n v="2.0861530572543622E-5"/>
    <n v="184"/>
    <m/>
    <x v="1"/>
  </r>
  <r>
    <x v="5"/>
    <x v="4"/>
    <s v="CUARTA"/>
    <x v="728"/>
    <x v="728"/>
    <x v="194"/>
    <x v="7"/>
    <x v="0"/>
    <x v="0"/>
    <x v="15"/>
    <x v="963"/>
    <n v="8668330"/>
    <n v="8668330"/>
    <n v="9195047.4459067844"/>
    <n v="9195047.4459067844"/>
    <n v="6.119061624349417E-5"/>
    <n v="489"/>
    <m/>
    <x v="1"/>
  </r>
  <r>
    <x v="5"/>
    <x v="4"/>
    <s v="CUARTA"/>
    <x v="729"/>
    <x v="729"/>
    <x v="195"/>
    <x v="7"/>
    <x v="0"/>
    <x v="0"/>
    <x v="15"/>
    <x v="964"/>
    <n v="172016407.5"/>
    <n v="172016407.5"/>
    <n v="174967269.26325098"/>
    <n v="174967269.26325098"/>
    <n v="1.16436104235935E-3"/>
    <n v="141"/>
    <m/>
    <x v="1"/>
  </r>
  <r>
    <x v="5"/>
    <x v="4"/>
    <s v="CUARTA"/>
    <x v="729"/>
    <x v="729"/>
    <x v="195"/>
    <x v="7"/>
    <x v="0"/>
    <x v="0"/>
    <x v="15"/>
    <x v="965"/>
    <n v="48077412"/>
    <n v="48077412"/>
    <n v="48896258.934290491"/>
    <n v="48896258.934290491"/>
    <n v="3.253917104606775E-4"/>
    <n v="140"/>
    <m/>
    <x v="1"/>
  </r>
  <r>
    <x v="5"/>
    <x v="4"/>
    <s v="CUARTA"/>
    <x v="729"/>
    <x v="729"/>
    <x v="195"/>
    <x v="7"/>
    <x v="0"/>
    <x v="0"/>
    <x v="15"/>
    <x v="966"/>
    <n v="42975797.5"/>
    <n v="42975797.5"/>
    <n v="43676130.758418225"/>
    <n v="43676130.758418225"/>
    <n v="2.9065313387031488E-4"/>
    <n v="134"/>
    <m/>
    <x v="1"/>
  </r>
  <r>
    <x v="5"/>
    <x v="4"/>
    <s v="CUARTA"/>
    <x v="729"/>
    <x v="729"/>
    <x v="195"/>
    <x v="7"/>
    <x v="0"/>
    <x v="0"/>
    <x v="15"/>
    <x v="964"/>
    <n v="19499730.5"/>
    <n v="0"/>
    <n v="0"/>
    <n v="19499730.5"/>
    <n v="1.2976556487571112E-4"/>
    <n v="0"/>
    <m/>
    <x v="1"/>
  </r>
  <r>
    <x v="5"/>
    <x v="4"/>
    <s v="CUARTA"/>
    <x v="729"/>
    <x v="729"/>
    <x v="195"/>
    <x v="7"/>
    <x v="0"/>
    <x v="0"/>
    <x v="15"/>
    <x v="967"/>
    <n v="18310017.5"/>
    <n v="18310017.5"/>
    <n v="18581479.754424855"/>
    <n v="18581479.754424855"/>
    <n v="1.2365484828416121E-4"/>
    <n v="122"/>
    <m/>
    <x v="1"/>
  </r>
  <r>
    <x v="5"/>
    <x v="4"/>
    <s v="CUARTA"/>
    <x v="729"/>
    <x v="729"/>
    <x v="195"/>
    <x v="7"/>
    <x v="0"/>
    <x v="0"/>
    <x v="15"/>
    <x v="968"/>
    <n v="17756815"/>
    <n v="0"/>
    <n v="0"/>
    <n v="17756815"/>
    <n v="1.1816692178738062E-4"/>
    <n v="0"/>
    <m/>
    <x v="1"/>
  </r>
  <r>
    <x v="5"/>
    <x v="4"/>
    <s v="CUARTA"/>
    <x v="729"/>
    <x v="729"/>
    <x v="195"/>
    <x v="7"/>
    <x v="0"/>
    <x v="0"/>
    <x v="15"/>
    <x v="969"/>
    <n v="13325678.5"/>
    <n v="0"/>
    <n v="0"/>
    <n v="13325678.5"/>
    <n v="8.8678876762149041E-5"/>
    <n v="0"/>
    <m/>
    <x v="1"/>
  </r>
  <r>
    <x v="5"/>
    <x v="4"/>
    <s v="CUARTA"/>
    <x v="729"/>
    <x v="729"/>
    <x v="195"/>
    <x v="7"/>
    <x v="0"/>
    <x v="0"/>
    <x v="15"/>
    <x v="970"/>
    <n v="12931743"/>
    <n v="0"/>
    <n v="0"/>
    <n v="12931743"/>
    <n v="8.6057339880801081E-5"/>
    <n v="0"/>
    <m/>
    <x v="1"/>
  </r>
  <r>
    <x v="5"/>
    <x v="4"/>
    <s v="CUARTA"/>
    <x v="729"/>
    <x v="729"/>
    <x v="195"/>
    <x v="7"/>
    <x v="0"/>
    <x v="0"/>
    <x v="15"/>
    <x v="971"/>
    <n v="11067249.5"/>
    <n v="0"/>
    <n v="0"/>
    <n v="11067249.5"/>
    <n v="7.3649627259614244E-5"/>
    <n v="0"/>
    <m/>
    <x v="1"/>
  </r>
  <r>
    <x v="5"/>
    <x v="4"/>
    <s v="CUARTA"/>
    <x v="729"/>
    <x v="729"/>
    <x v="195"/>
    <x v="7"/>
    <x v="0"/>
    <x v="0"/>
    <x v="15"/>
    <x v="972"/>
    <n v="7999157.5"/>
    <n v="7999157.5"/>
    <n v="8042698.3833369501"/>
    <n v="8042698.3833369501"/>
    <n v="5.3522037078342594E-5"/>
    <n v="45"/>
    <m/>
    <x v="1"/>
  </r>
  <r>
    <x v="5"/>
    <x v="4"/>
    <s v="CUARTA"/>
    <x v="729"/>
    <x v="729"/>
    <x v="195"/>
    <x v="7"/>
    <x v="0"/>
    <x v="0"/>
    <x v="15"/>
    <x v="973"/>
    <n v="6322272"/>
    <n v="0"/>
    <n v="0"/>
    <n v="6322272"/>
    <n v="4.2073053131574913E-5"/>
    <n v="0"/>
    <m/>
    <x v="1"/>
  </r>
  <r>
    <x v="5"/>
    <x v="4"/>
    <s v="CUARTA"/>
    <x v="729"/>
    <x v="729"/>
    <x v="195"/>
    <x v="7"/>
    <x v="0"/>
    <x v="0"/>
    <x v="15"/>
    <x v="965"/>
    <n v="5450042"/>
    <n v="0"/>
    <n v="0"/>
    <n v="5450042"/>
    <n v="3.6268592467283091E-5"/>
    <n v="0"/>
    <m/>
    <x v="1"/>
  </r>
  <r>
    <x v="5"/>
    <x v="4"/>
    <s v="CUARTA"/>
    <x v="729"/>
    <x v="729"/>
    <x v="195"/>
    <x v="7"/>
    <x v="0"/>
    <x v="0"/>
    <x v="15"/>
    <x v="966"/>
    <n v="5236358"/>
    <n v="0"/>
    <n v="0"/>
    <n v="5236358"/>
    <n v="3.4846581790525205E-5"/>
    <n v="0"/>
    <m/>
    <x v="1"/>
  </r>
  <r>
    <x v="5"/>
    <x v="4"/>
    <s v="CUARTA"/>
    <x v="729"/>
    <x v="729"/>
    <x v="195"/>
    <x v="7"/>
    <x v="0"/>
    <x v="0"/>
    <x v="15"/>
    <x v="974"/>
    <n v="4817535"/>
    <n v="0"/>
    <n v="0"/>
    <n v="4817535"/>
    <n v="3.2059425158902014E-5"/>
    <n v="0"/>
    <m/>
    <x v="1"/>
  </r>
  <r>
    <x v="5"/>
    <x v="4"/>
    <s v="CUARTA"/>
    <x v="729"/>
    <x v="729"/>
    <x v="195"/>
    <x v="7"/>
    <x v="0"/>
    <x v="0"/>
    <x v="15"/>
    <x v="975"/>
    <n v="4509976.5"/>
    <n v="0"/>
    <n v="0"/>
    <n v="4509976.5"/>
    <n v="3.0012704437052737E-5"/>
    <n v="0"/>
    <m/>
    <x v="1"/>
  </r>
  <r>
    <x v="5"/>
    <x v="4"/>
    <s v="CUARTA"/>
    <x v="729"/>
    <x v="729"/>
    <x v="195"/>
    <x v="7"/>
    <x v="0"/>
    <x v="0"/>
    <x v="15"/>
    <x v="976"/>
    <n v="4364750.5"/>
    <n v="0"/>
    <n v="0"/>
    <n v="4364750.5"/>
    <n v="2.9046263699595362E-5"/>
    <n v="0"/>
    <m/>
    <x v="1"/>
  </r>
  <r>
    <x v="5"/>
    <x v="4"/>
    <s v="CUARTA"/>
    <x v="729"/>
    <x v="729"/>
    <x v="195"/>
    <x v="7"/>
    <x v="0"/>
    <x v="0"/>
    <x v="15"/>
    <x v="977"/>
    <n v="3587634"/>
    <n v="3587634"/>
    <n v="3644339.1409585103"/>
    <n v="3644339.1409585103"/>
    <n v="2.4252116060021695E-5"/>
    <n v="130"/>
    <m/>
    <x v="1"/>
  </r>
  <r>
    <x v="5"/>
    <x v="4"/>
    <s v="CUARTA"/>
    <x v="729"/>
    <x v="729"/>
    <x v="195"/>
    <x v="7"/>
    <x v="0"/>
    <x v="0"/>
    <x v="15"/>
    <x v="978"/>
    <n v="3520407"/>
    <n v="0"/>
    <n v="0"/>
    <n v="3520407"/>
    <n v="2.3427380339815853E-5"/>
    <n v="0"/>
    <m/>
    <x v="1"/>
  </r>
  <r>
    <x v="5"/>
    <x v="4"/>
    <s v="CUARTA"/>
    <x v="729"/>
    <x v="729"/>
    <x v="195"/>
    <x v="7"/>
    <x v="0"/>
    <x v="0"/>
    <x v="15"/>
    <x v="967"/>
    <n v="2059509.5"/>
    <n v="0"/>
    <n v="0"/>
    <n v="2059509.5"/>
    <n v="1.3705492680239523E-5"/>
    <n v="0"/>
    <m/>
    <x v="1"/>
  </r>
  <r>
    <x v="5"/>
    <x v="4"/>
    <s v="CUARTA"/>
    <x v="729"/>
    <x v="729"/>
    <x v="195"/>
    <x v="7"/>
    <x v="0"/>
    <x v="0"/>
    <x v="15"/>
    <x v="979"/>
    <n v="1947993.5"/>
    <n v="0"/>
    <n v="0"/>
    <n v="1947993.5"/>
    <n v="1.2963383104280009E-5"/>
    <n v="0"/>
    <m/>
    <x v="1"/>
  </r>
  <r>
    <x v="5"/>
    <x v="4"/>
    <s v="CUARTA"/>
    <x v="729"/>
    <x v="729"/>
    <x v="195"/>
    <x v="7"/>
    <x v="0"/>
    <x v="0"/>
    <x v="15"/>
    <x v="980"/>
    <n v="1915760"/>
    <n v="0"/>
    <n v="0"/>
    <n v="1915760"/>
    <n v="1.2748877660965228E-5"/>
    <n v="0"/>
    <m/>
    <x v="1"/>
  </r>
  <r>
    <x v="5"/>
    <x v="4"/>
    <s v="CUARTA"/>
    <x v="729"/>
    <x v="729"/>
    <x v="195"/>
    <x v="7"/>
    <x v="0"/>
    <x v="0"/>
    <x v="15"/>
    <x v="981"/>
    <n v="1485000"/>
    <n v="1485000"/>
    <n v="1507016.4425195614"/>
    <n v="1507016.4425195614"/>
    <n v="1.0028797061607366E-5"/>
    <n v="122"/>
    <m/>
    <x v="1"/>
  </r>
  <r>
    <x v="5"/>
    <x v="4"/>
    <s v="CUARTA"/>
    <x v="729"/>
    <x v="729"/>
    <x v="195"/>
    <x v="7"/>
    <x v="0"/>
    <x v="0"/>
    <x v="15"/>
    <x v="982"/>
    <n v="1294648.5"/>
    <n v="0"/>
    <n v="0"/>
    <n v="1294648.5"/>
    <n v="8.6155444003696393E-6"/>
    <n v="0"/>
    <m/>
    <x v="1"/>
  </r>
  <r>
    <x v="5"/>
    <x v="4"/>
    <s v="CUARTA"/>
    <x v="729"/>
    <x v="729"/>
    <x v="195"/>
    <x v="7"/>
    <x v="0"/>
    <x v="0"/>
    <x v="15"/>
    <x v="983"/>
    <n v="1268306"/>
    <n v="0"/>
    <n v="0"/>
    <n v="1268306"/>
    <n v="8.4402420087423092E-6"/>
    <n v="0"/>
    <m/>
    <x v="1"/>
  </r>
  <r>
    <x v="5"/>
    <x v="4"/>
    <s v="CUARTA"/>
    <x v="729"/>
    <x v="729"/>
    <x v="195"/>
    <x v="7"/>
    <x v="0"/>
    <x v="0"/>
    <x v="15"/>
    <x v="984"/>
    <n v="1167905"/>
    <n v="0"/>
    <n v="0"/>
    <n v="1167905"/>
    <n v="7.7720998270292701E-6"/>
    <n v="0"/>
    <m/>
    <x v="1"/>
  </r>
  <r>
    <x v="5"/>
    <x v="4"/>
    <s v="CUARTA"/>
    <x v="729"/>
    <x v="729"/>
    <x v="195"/>
    <x v="7"/>
    <x v="0"/>
    <x v="0"/>
    <x v="15"/>
    <x v="985"/>
    <n v="1016853.5"/>
    <n v="0"/>
    <n v="0"/>
    <n v="1016853.5"/>
    <n v="6.7668919231137023E-6"/>
    <n v="0"/>
    <m/>
    <x v="1"/>
  </r>
  <r>
    <x v="5"/>
    <x v="4"/>
    <s v="CUARTA"/>
    <x v="729"/>
    <x v="729"/>
    <x v="195"/>
    <x v="7"/>
    <x v="0"/>
    <x v="0"/>
    <x v="15"/>
    <x v="905"/>
    <n v="932932.5"/>
    <n v="0"/>
    <n v="0"/>
    <n v="932932.5"/>
    <n v="6.2084197960279173E-6"/>
    <n v="0"/>
    <m/>
    <x v="1"/>
  </r>
  <r>
    <x v="5"/>
    <x v="4"/>
    <s v="CUARTA"/>
    <x v="729"/>
    <x v="729"/>
    <x v="195"/>
    <x v="7"/>
    <x v="0"/>
    <x v="0"/>
    <x v="15"/>
    <x v="986"/>
    <n v="928242.5"/>
    <n v="0"/>
    <n v="0"/>
    <n v="928242.5"/>
    <n v="6.1772090826661563E-6"/>
    <n v="0"/>
    <m/>
    <x v="1"/>
  </r>
  <r>
    <x v="5"/>
    <x v="4"/>
    <s v="CUARTA"/>
    <x v="729"/>
    <x v="729"/>
    <x v="195"/>
    <x v="7"/>
    <x v="0"/>
    <x v="0"/>
    <x v="15"/>
    <x v="987"/>
    <n v="820402"/>
    <n v="0"/>
    <n v="0"/>
    <n v="820402"/>
    <n v="5.4595589900672297E-6"/>
    <n v="0"/>
    <m/>
    <x v="1"/>
  </r>
  <r>
    <x v="5"/>
    <x v="4"/>
    <s v="CUARTA"/>
    <x v="729"/>
    <x v="729"/>
    <x v="195"/>
    <x v="7"/>
    <x v="0"/>
    <x v="0"/>
    <x v="15"/>
    <x v="988"/>
    <n v="289731"/>
    <n v="0"/>
    <n v="0"/>
    <n v="289731"/>
    <n v="1.9280834100248032E-6"/>
    <n v="0"/>
    <m/>
    <x v="1"/>
  </r>
  <r>
    <x v="5"/>
    <x v="4"/>
    <s v="CUARTA"/>
    <x v="730"/>
    <x v="730"/>
    <x v="196"/>
    <x v="7"/>
    <x v="0"/>
    <x v="0"/>
    <x v="15"/>
    <x v="989"/>
    <n v="1987885.5"/>
    <n v="1987885.5"/>
    <n v="2017357.6662264103"/>
    <n v="2017357.6662264103"/>
    <n v="1.3424983340883425E-5"/>
    <n v="122"/>
    <m/>
    <x v="1"/>
  </r>
  <r>
    <x v="5"/>
    <x v="4"/>
    <s v="CUARTA"/>
    <x v="730"/>
    <x v="730"/>
    <x v="196"/>
    <x v="7"/>
    <x v="0"/>
    <x v="0"/>
    <x v="15"/>
    <x v="990"/>
    <n v="870333.5"/>
    <n v="0"/>
    <n v="0"/>
    <n v="870333.5"/>
    <n v="5.7918399568524665E-6"/>
    <n v="0"/>
    <m/>
    <x v="1"/>
  </r>
  <r>
    <x v="5"/>
    <x v="4"/>
    <s v="CUARTA"/>
    <x v="730"/>
    <x v="730"/>
    <x v="196"/>
    <x v="7"/>
    <x v="0"/>
    <x v="0"/>
    <x v="15"/>
    <x v="991"/>
    <n v="616202"/>
    <n v="0"/>
    <n v="0"/>
    <n v="616202"/>
    <n v="4.1006618326106066E-6"/>
    <n v="0"/>
    <m/>
    <x v="1"/>
  </r>
  <r>
    <x v="5"/>
    <x v="4"/>
    <s v="CUARTA"/>
    <x v="730"/>
    <x v="730"/>
    <x v="196"/>
    <x v="7"/>
    <x v="0"/>
    <x v="0"/>
    <x v="15"/>
    <x v="989"/>
    <n v="276941"/>
    <n v="0"/>
    <n v="0"/>
    <n v="276941"/>
    <n v="1.8429693324348412E-6"/>
    <n v="0"/>
    <m/>
    <x v="1"/>
  </r>
  <r>
    <x v="4"/>
    <x v="4"/>
    <s v="CUARTA"/>
    <x v="731"/>
    <x v="731"/>
    <x v="197"/>
    <x v="18"/>
    <x v="0"/>
    <x v="0"/>
    <x v="15"/>
    <x v="992"/>
    <n v="916567"/>
    <n v="916567"/>
    <n v="930941.69421794836"/>
    <n v="930941.69421794836"/>
    <n v="6.1951715084751346E-6"/>
    <n v="129"/>
    <m/>
    <x v="0"/>
  </r>
  <r>
    <x v="4"/>
    <x v="4"/>
    <s v="CUARTA"/>
    <x v="731"/>
    <x v="731"/>
    <x v="197"/>
    <x v="18"/>
    <x v="0"/>
    <x v="0"/>
    <x v="15"/>
    <x v="993"/>
    <n v="863994"/>
    <n v="863994"/>
    <n v="877544.18188102124"/>
    <n v="877544.18188102124"/>
    <n v="5.8398251434902904E-6"/>
    <n v="129"/>
    <m/>
    <x v="0"/>
  </r>
  <r>
    <x v="5"/>
    <x v="4"/>
    <s v="CUARTA"/>
    <x v="732"/>
    <x v="732"/>
    <x v="198"/>
    <x v="19"/>
    <x v="0"/>
    <x v="0"/>
    <x v="15"/>
    <x v="994"/>
    <n v="6291000"/>
    <n v="6291000"/>
    <n v="6365045.0394001836"/>
    <n v="6365045.0394001836"/>
    <n v="4.235769643057927E-5"/>
    <n v="97"/>
    <m/>
    <x v="1"/>
  </r>
  <r>
    <x v="5"/>
    <x v="4"/>
    <s v="CUARTA"/>
    <x v="732"/>
    <x v="732"/>
    <x v="198"/>
    <x v="19"/>
    <x v="0"/>
    <x v="0"/>
    <x v="15"/>
    <x v="995"/>
    <n v="3058707.5"/>
    <n v="3058707.5"/>
    <n v="3121704.5586012816"/>
    <n v="3121704.5586012816"/>
    <n v="2.0774120720385224E-5"/>
    <n v="169"/>
    <m/>
    <x v="1"/>
  </r>
  <r>
    <x v="5"/>
    <x v="4"/>
    <s v="CUARTA"/>
    <x v="732"/>
    <x v="732"/>
    <x v="198"/>
    <x v="19"/>
    <x v="0"/>
    <x v="0"/>
    <x v="15"/>
    <x v="996"/>
    <n v="830062.5"/>
    <n v="830062.5"/>
    <n v="834480.01187976298"/>
    <n v="834480.01187976298"/>
    <n v="5.5532444470997979E-6"/>
    <n v="44"/>
    <m/>
    <x v="1"/>
  </r>
  <r>
    <x v="5"/>
    <x v="4"/>
    <s v="CUARTA"/>
    <x v="732"/>
    <x v="732"/>
    <x v="198"/>
    <x v="19"/>
    <x v="0"/>
    <x v="0"/>
    <x v="15"/>
    <x v="997"/>
    <n v="809675"/>
    <n v="809675"/>
    <n v="820985.59966890945"/>
    <n v="820985.59966890945"/>
    <n v="5.4634426919828691E-6"/>
    <n v="115"/>
    <m/>
    <x v="1"/>
  </r>
  <r>
    <x v="5"/>
    <x v="4"/>
    <s v="CUARTA"/>
    <x v="732"/>
    <x v="732"/>
    <x v="198"/>
    <x v="19"/>
    <x v="0"/>
    <x v="0"/>
    <x v="15"/>
    <x v="998"/>
    <n v="736280"/>
    <n v="736280"/>
    <n v="749000.88997322705"/>
    <n v="749000.88997322705"/>
    <n v="4.984403429564637E-6"/>
    <n v="142"/>
    <m/>
    <x v="1"/>
  </r>
  <r>
    <x v="5"/>
    <x v="4"/>
    <s v="CUARTA"/>
    <x v="732"/>
    <x v="732"/>
    <x v="198"/>
    <x v="19"/>
    <x v="0"/>
    <x v="0"/>
    <x v="15"/>
    <x v="999"/>
    <n v="627352.5"/>
    <n v="627352.5"/>
    <n v="637498.924242198"/>
    <n v="637498.924242198"/>
    <n v="4.2423872479646319E-6"/>
    <n v="133"/>
    <m/>
    <x v="1"/>
  </r>
  <r>
    <x v="5"/>
    <x v="4"/>
    <s v="CUARTA"/>
    <x v="732"/>
    <x v="732"/>
    <x v="198"/>
    <x v="19"/>
    <x v="0"/>
    <x v="0"/>
    <x v="15"/>
    <x v="1000"/>
    <n v="499800"/>
    <n v="499800"/>
    <n v="508373.83740718366"/>
    <n v="508373.83740718366"/>
    <n v="3.3830938422034143E-6"/>
    <n v="141"/>
    <m/>
    <x v="1"/>
  </r>
  <r>
    <x v="5"/>
    <x v="4"/>
    <s v="CUARTA"/>
    <x v="732"/>
    <x v="732"/>
    <x v="198"/>
    <x v="19"/>
    <x v="0"/>
    <x v="0"/>
    <x v="15"/>
    <x v="1001"/>
    <n v="383775"/>
    <n v="383775"/>
    <n v="387496.56074463826"/>
    <n v="387496.56074463826"/>
    <n v="2.5786874383942531E-6"/>
    <n v="80"/>
    <m/>
    <x v="1"/>
  </r>
  <r>
    <x v="5"/>
    <x v="4"/>
    <s v="CUARTA"/>
    <x v="732"/>
    <x v="732"/>
    <x v="198"/>
    <x v="19"/>
    <x v="0"/>
    <x v="0"/>
    <x v="15"/>
    <x v="948"/>
    <n v="383775"/>
    <n v="383775"/>
    <n v="388432.57620737632"/>
    <n v="388432.57620737632"/>
    <n v="2.5849163744944012E-6"/>
    <n v="100"/>
    <m/>
    <x v="1"/>
  </r>
  <r>
    <x v="5"/>
    <x v="4"/>
    <s v="CUARTA"/>
    <x v="732"/>
    <x v="732"/>
    <x v="198"/>
    <x v="19"/>
    <x v="0"/>
    <x v="0"/>
    <x v="15"/>
    <x v="992"/>
    <n v="345100"/>
    <n v="345100"/>
    <n v="348278.42561974609"/>
    <n v="348278.42561974609"/>
    <n v="2.3177010900006897E-6"/>
    <n v="76"/>
    <m/>
    <x v="1"/>
  </r>
  <r>
    <x v="5"/>
    <x v="4"/>
    <s v="CUARTA"/>
    <x v="732"/>
    <x v="732"/>
    <x v="198"/>
    <x v="19"/>
    <x v="0"/>
    <x v="0"/>
    <x v="15"/>
    <x v="1002"/>
    <n v="315350"/>
    <n v="315350"/>
    <n v="319755.22136115184"/>
    <n v="319755.22136115184"/>
    <n v="2.1278866865307659E-6"/>
    <n v="115"/>
    <m/>
    <x v="1"/>
  </r>
  <r>
    <x v="5"/>
    <x v="4"/>
    <s v="CUARTA"/>
    <x v="732"/>
    <x v="732"/>
    <x v="198"/>
    <x v="19"/>
    <x v="0"/>
    <x v="0"/>
    <x v="15"/>
    <x v="1003"/>
    <n v="312375"/>
    <n v="312375"/>
    <n v="313999.5488032123"/>
    <n v="313999.5488032123"/>
    <n v="2.089584203287695E-6"/>
    <n v="43"/>
    <m/>
    <x v="1"/>
  </r>
  <r>
    <x v="5"/>
    <x v="4"/>
    <s v="CUARTA"/>
    <x v="732"/>
    <x v="732"/>
    <x v="198"/>
    <x v="19"/>
    <x v="0"/>
    <x v="0"/>
    <x v="15"/>
    <x v="1004"/>
    <n v="282030"/>
    <n v="282030"/>
    <n v="285969.76400978485"/>
    <n v="285969.76400978485"/>
    <n v="1.9030533762558172E-6"/>
    <n v="115"/>
    <m/>
    <x v="1"/>
  </r>
  <r>
    <x v="5"/>
    <x v="4"/>
    <s v="CUARTA"/>
    <x v="732"/>
    <x v="732"/>
    <x v="198"/>
    <x v="19"/>
    <x v="0"/>
    <x v="0"/>
    <x v="15"/>
    <x v="1005"/>
    <n v="255850"/>
    <n v="255850"/>
    <n v="260238.98819653448"/>
    <n v="260238.98819653448"/>
    <n v="1.7318218477946048E-6"/>
    <n v="141"/>
    <m/>
    <x v="1"/>
  </r>
  <r>
    <x v="5"/>
    <x v="4"/>
    <s v="CUARTA"/>
    <x v="732"/>
    <x v="732"/>
    <x v="198"/>
    <x v="19"/>
    <x v="0"/>
    <x v="0"/>
    <x v="15"/>
    <x v="1006"/>
    <n v="238000"/>
    <n v="238000"/>
    <n v="242901.84169199082"/>
    <n v="242901.84169199082"/>
    <n v="1.6164477091881729E-6"/>
    <n v="169"/>
    <m/>
    <x v="1"/>
  </r>
  <r>
    <x v="5"/>
    <x v="4"/>
    <s v="CUARTA"/>
    <x v="732"/>
    <x v="732"/>
    <x v="198"/>
    <x v="19"/>
    <x v="0"/>
    <x v="0"/>
    <x v="15"/>
    <x v="1007"/>
    <n v="218662.5"/>
    <n v="218662.5"/>
    <n v="222413.55386564284"/>
    <n v="222413.55386564284"/>
    <n v="1.4801035559639937E-6"/>
    <n v="141"/>
    <m/>
    <x v="1"/>
  </r>
  <r>
    <x v="5"/>
    <x v="4"/>
    <s v="CUARTA"/>
    <x v="732"/>
    <x v="732"/>
    <x v="198"/>
    <x v="19"/>
    <x v="0"/>
    <x v="0"/>
    <x v="15"/>
    <x v="1008"/>
    <n v="163625"/>
    <n v="163625"/>
    <n v="166995.01616324368"/>
    <n v="166995.01616324368"/>
    <n v="1.1113078000668688E-6"/>
    <n v="169"/>
    <m/>
    <x v="1"/>
  </r>
  <r>
    <x v="5"/>
    <x v="4"/>
    <s v="CUARTA"/>
    <x v="732"/>
    <x v="732"/>
    <x v="198"/>
    <x v="19"/>
    <x v="0"/>
    <x v="0"/>
    <x v="15"/>
    <x v="1009"/>
    <n v="49980"/>
    <n v="49980"/>
    <n v="50788.346637058203"/>
    <n v="50788.346637058203"/>
    <n v="3.3798305522536739E-7"/>
    <n v="133"/>
    <m/>
    <x v="1"/>
  </r>
  <r>
    <x v="5"/>
    <x v="4"/>
    <s v="CUARTA"/>
    <x v="732"/>
    <x v="732"/>
    <x v="198"/>
    <x v="19"/>
    <x v="0"/>
    <x v="0"/>
    <x v="15"/>
    <x v="1010"/>
    <n v="25000"/>
    <n v="25000"/>
    <n v="25349.232706607883"/>
    <n v="25349.232706607883"/>
    <n v="1.6869245969008768E-7"/>
    <n v="115"/>
    <m/>
    <x v="1"/>
  </r>
  <r>
    <x v="5"/>
    <x v="4"/>
    <s v="CUARTA"/>
    <x v="733"/>
    <x v="733"/>
    <x v="199"/>
    <x v="7"/>
    <x v="0"/>
    <x v="0"/>
    <x v="15"/>
    <x v="1011"/>
    <n v="3835298"/>
    <n v="0"/>
    <n v="0"/>
    <n v="3835298"/>
    <n v="2.5522896915764302E-5"/>
    <n v="0"/>
    <m/>
    <x v="1"/>
  </r>
  <r>
    <x v="5"/>
    <x v="4"/>
    <s v="CUARTA"/>
    <x v="733"/>
    <x v="733"/>
    <x v="199"/>
    <x v="7"/>
    <x v="0"/>
    <x v="0"/>
    <x v="15"/>
    <x v="1012"/>
    <n v="541055.5"/>
    <n v="541055.5"/>
    <n v="541970.02967980783"/>
    <n v="541970.02967980783"/>
    <n v="3.6066676432838998E-6"/>
    <n v="14"/>
    <m/>
    <x v="1"/>
  </r>
  <r>
    <x v="5"/>
    <x v="4"/>
    <s v="CUARTA"/>
    <x v="734"/>
    <x v="734"/>
    <x v="200"/>
    <x v="7"/>
    <x v="0"/>
    <x v="0"/>
    <x v="15"/>
    <x v="1013"/>
    <n v="7933915.5"/>
    <n v="7933915.5"/>
    <n v="8104162.6529400758"/>
    <n v="8104162.6529400758"/>
    <n v="5.3931065585927486E-5"/>
    <n v="176"/>
    <m/>
    <x v="1"/>
  </r>
  <r>
    <x v="5"/>
    <x v="4"/>
    <s v="CUARTA"/>
    <x v="734"/>
    <x v="734"/>
    <x v="200"/>
    <x v="7"/>
    <x v="0"/>
    <x v="0"/>
    <x v="15"/>
    <x v="1014"/>
    <n v="7822732.5"/>
    <n v="7822732.5"/>
    <n v="7898591.4647262217"/>
    <n v="7898591.4647262217"/>
    <n v="5.2563043532456439E-5"/>
    <n v="80"/>
    <m/>
    <x v="1"/>
  </r>
  <r>
    <x v="5"/>
    <x v="4"/>
    <s v="CUARTA"/>
    <x v="734"/>
    <x v="734"/>
    <x v="200"/>
    <x v="7"/>
    <x v="0"/>
    <x v="0"/>
    <x v="15"/>
    <x v="1015"/>
    <n v="7549051"/>
    <n v="7549051"/>
    <n v="7699885.4050303744"/>
    <n v="7699885.4050303744"/>
    <n v="5.1240707099106329E-5"/>
    <n v="164"/>
    <m/>
    <x v="1"/>
  </r>
  <r>
    <x v="5"/>
    <x v="4"/>
    <s v="CUARTA"/>
    <x v="734"/>
    <x v="734"/>
    <x v="200"/>
    <x v="7"/>
    <x v="0"/>
    <x v="0"/>
    <x v="15"/>
    <x v="1016"/>
    <n v="7138528.5"/>
    <n v="7138528.5"/>
    <n v="7207752.5699370233"/>
    <n v="7207752.5699370233"/>
    <n v="4.7965692844946568E-5"/>
    <n v="80"/>
    <m/>
    <x v="1"/>
  </r>
  <r>
    <x v="5"/>
    <x v="4"/>
    <s v="CUARTA"/>
    <x v="734"/>
    <x v="734"/>
    <x v="200"/>
    <x v="7"/>
    <x v="0"/>
    <x v="0"/>
    <x v="15"/>
    <x v="1017"/>
    <n v="4592719.5"/>
    <n v="4592719.5"/>
    <n v="4691270.7662855266"/>
    <n v="4691270.7662855266"/>
    <n v="3.121916997632103E-5"/>
    <n v="176"/>
    <m/>
    <x v="1"/>
  </r>
  <r>
    <x v="5"/>
    <x v="4"/>
    <s v="CUARTA"/>
    <x v="734"/>
    <x v="734"/>
    <x v="200"/>
    <x v="7"/>
    <x v="0"/>
    <x v="0"/>
    <x v="15"/>
    <x v="1018"/>
    <n v="4002593.5"/>
    <n v="4002593.5"/>
    <n v="4053614.0713912398"/>
    <n v="4053614.0713912398"/>
    <n v="2.6975732806267011E-5"/>
    <n v="105"/>
    <m/>
    <x v="1"/>
  </r>
  <r>
    <x v="5"/>
    <x v="4"/>
    <s v="CUARTA"/>
    <x v="734"/>
    <x v="734"/>
    <x v="200"/>
    <x v="7"/>
    <x v="0"/>
    <x v="0"/>
    <x v="15"/>
    <x v="1019"/>
    <n v="2032656"/>
    <n v="2032656"/>
    <n v="2057076.5883466473"/>
    <n v="2057076.5883466473"/>
    <n v="1.3689302294685732E-5"/>
    <n v="99"/>
    <m/>
    <x v="1"/>
  </r>
  <r>
    <x v="5"/>
    <x v="4"/>
    <s v="CUARTA"/>
    <x v="734"/>
    <x v="734"/>
    <x v="200"/>
    <x v="7"/>
    <x v="0"/>
    <x v="0"/>
    <x v="15"/>
    <x v="1020"/>
    <n v="1975639"/>
    <n v="1975639"/>
    <n v="2000822.2294842876"/>
    <n v="2000822.2294842876"/>
    <n v="1.3314944369354657E-5"/>
    <n v="105"/>
    <m/>
    <x v="1"/>
  </r>
  <r>
    <x v="5"/>
    <x v="4"/>
    <s v="CUARTA"/>
    <x v="734"/>
    <x v="734"/>
    <x v="200"/>
    <x v="7"/>
    <x v="0"/>
    <x v="0"/>
    <x v="15"/>
    <x v="704"/>
    <n v="1967190"/>
    <n v="0"/>
    <n v="0"/>
    <n v="1967190"/>
    <n v="1.3091130750132682E-5"/>
    <n v="0"/>
    <m/>
    <x v="1"/>
  </r>
  <r>
    <x v="5"/>
    <x v="4"/>
    <s v="CUARTA"/>
    <x v="734"/>
    <x v="734"/>
    <x v="200"/>
    <x v="7"/>
    <x v="0"/>
    <x v="0"/>
    <x v="15"/>
    <x v="1021"/>
    <n v="1801737"/>
    <n v="0"/>
    <n v="0"/>
    <n v="1801737"/>
    <n v="1.199008466104027E-5"/>
    <n v="0"/>
    <m/>
    <x v="1"/>
  </r>
  <r>
    <x v="5"/>
    <x v="4"/>
    <s v="CUARTA"/>
    <x v="734"/>
    <x v="734"/>
    <x v="200"/>
    <x v="7"/>
    <x v="0"/>
    <x v="0"/>
    <x v="15"/>
    <x v="1022"/>
    <n v="875598"/>
    <n v="0"/>
    <n v="0"/>
    <n v="875598"/>
    <n v="5.826873816232635E-6"/>
    <n v="0"/>
    <m/>
    <x v="1"/>
  </r>
  <r>
    <x v="5"/>
    <x v="4"/>
    <s v="CUARTA"/>
    <x v="734"/>
    <x v="734"/>
    <x v="200"/>
    <x v="7"/>
    <x v="0"/>
    <x v="0"/>
    <x v="15"/>
    <x v="1023"/>
    <n v="524635.5"/>
    <n v="524635.5"/>
    <n v="530938.53778777004"/>
    <n v="530938.53778777004"/>
    <n v="3.5332559734768677E-6"/>
    <n v="99"/>
    <m/>
    <x v="1"/>
  </r>
  <r>
    <x v="5"/>
    <x v="4"/>
    <s v="CUARTA"/>
    <x v="734"/>
    <x v="734"/>
    <x v="200"/>
    <x v="7"/>
    <x v="0"/>
    <x v="0"/>
    <x v="15"/>
    <x v="381"/>
    <n v="271111.5"/>
    <n v="271111.5"/>
    <n v="273476.48833094712"/>
    <n v="273476.48833094712"/>
    <n v="1.8199139207842473E-6"/>
    <n v="72"/>
    <m/>
    <x v="1"/>
  </r>
  <r>
    <x v="5"/>
    <x v="4"/>
    <s v="CUARTA"/>
    <x v="734"/>
    <x v="734"/>
    <x v="200"/>
    <x v="7"/>
    <x v="0"/>
    <x v="0"/>
    <x v="15"/>
    <x v="1024"/>
    <n v="167596"/>
    <n v="167596"/>
    <n v="169609.51971240813"/>
    <n v="169609.51971240813"/>
    <n v="1.1287066318059473E-6"/>
    <n v="99"/>
    <m/>
    <x v="1"/>
  </r>
  <r>
    <x v="5"/>
    <x v="4"/>
    <s v="CUARTA"/>
    <x v="734"/>
    <x v="734"/>
    <x v="200"/>
    <x v="7"/>
    <x v="0"/>
    <x v="0"/>
    <x v="15"/>
    <x v="1025"/>
    <n v="147879"/>
    <n v="147879"/>
    <n v="149763.99558517875"/>
    <n v="149763.99558517875"/>
    <n v="9.9663990151834279E-7"/>
    <n v="105"/>
    <m/>
    <x v="1"/>
  </r>
  <r>
    <x v="5"/>
    <x v="4"/>
    <s v="CUARTA"/>
    <x v="734"/>
    <x v="734"/>
    <x v="200"/>
    <x v="7"/>
    <x v="0"/>
    <x v="0"/>
    <x v="15"/>
    <x v="1026"/>
    <n v="1922180"/>
    <n v="1922180"/>
    <n v="1946681.7941284352"/>
    <n v="1946681.7941284352"/>
    <n v="1.2954654047569486E-5"/>
    <n v="105"/>
    <m/>
    <x v="1"/>
  </r>
  <r>
    <x v="5"/>
    <x v="4"/>
    <s v="CUARTA"/>
    <x v="734"/>
    <x v="734"/>
    <x v="200"/>
    <x v="7"/>
    <x v="0"/>
    <x v="0"/>
    <x v="15"/>
    <x v="697"/>
    <n v="275006"/>
    <n v="275006"/>
    <n v="278511.46795621869"/>
    <n v="278511.46795621869"/>
    <n v="1.8534203825895048E-6"/>
    <n v="105"/>
    <m/>
    <x v="1"/>
  </r>
  <r>
    <x v="5"/>
    <x v="4"/>
    <s v="CUARTA"/>
    <x v="734"/>
    <x v="734"/>
    <x v="200"/>
    <x v="7"/>
    <x v="0"/>
    <x v="0"/>
    <x v="15"/>
    <x v="1027"/>
    <n v="1967086"/>
    <n v="1967086"/>
    <n v="1992160.2054359776"/>
    <n v="1992160.2054359776"/>
    <n v="1.3257300883276943E-5"/>
    <n v="105"/>
    <m/>
    <x v="1"/>
  </r>
  <r>
    <x v="4"/>
    <x v="4"/>
    <s v="CUARTA"/>
    <x v="735"/>
    <x v="735"/>
    <x v="201"/>
    <x v="3"/>
    <x v="0"/>
    <x v="0"/>
    <x v="15"/>
    <x v="1028"/>
    <n v="4125818"/>
    <n v="0"/>
    <n v="0"/>
    <n v="4125818"/>
    <n v="2.7456230912749113E-5"/>
    <n v="0"/>
    <m/>
    <x v="0"/>
  </r>
  <r>
    <x v="4"/>
    <x v="4"/>
    <s v="CUARTA"/>
    <x v="736"/>
    <x v="736"/>
    <x v="202"/>
    <x v="23"/>
    <x v="0"/>
    <x v="0"/>
    <x v="15"/>
    <x v="1029"/>
    <n v="62094236"/>
    <n v="62094236"/>
    <n v="66409822.914761804"/>
    <n v="66409822.914761804"/>
    <n v="4.419398608524364E-4"/>
    <n v="557"/>
    <m/>
    <x v="0"/>
  </r>
  <r>
    <x v="4"/>
    <x v="4"/>
    <s v="CUARTA"/>
    <x v="736"/>
    <x v="736"/>
    <x v="202"/>
    <x v="23"/>
    <x v="0"/>
    <x v="0"/>
    <x v="15"/>
    <x v="1030"/>
    <n v="290000000"/>
    <n v="290000000"/>
    <n v="302105122.15696084"/>
    <n v="302105122.15696084"/>
    <n v="2.0104299302261502E-3"/>
    <n v="339"/>
    <m/>
    <x v="0"/>
  </r>
  <r>
    <x v="5"/>
    <x v="4"/>
    <s v="QUINTA"/>
    <x v="737"/>
    <x v="737"/>
    <x v="203"/>
    <x v="3"/>
    <x v="0"/>
    <x v="2"/>
    <x v="21"/>
    <x v="634"/>
    <n v="12659136.195"/>
    <n v="12659136.195"/>
    <n v="13048298.223000033"/>
    <n v="13048298.223000033"/>
    <n v="8.6832984157106014E-5"/>
    <n v="251"/>
    <m/>
    <x v="8"/>
  </r>
  <r>
    <x v="5"/>
    <x v="4"/>
    <s v="QUINTA"/>
    <x v="737"/>
    <x v="737"/>
    <x v="203"/>
    <x v="3"/>
    <x v="0"/>
    <x v="2"/>
    <x v="21"/>
    <x v="634"/>
    <n v="12081125"/>
    <n v="12081125"/>
    <n v="14212688.393255467"/>
    <n v="14212688.393255467"/>
    <n v="9.4581693718959794E-5"/>
    <n v="1347"/>
    <m/>
    <x v="8"/>
  </r>
  <r>
    <x v="5"/>
    <x v="4"/>
    <s v="QUINTA"/>
    <x v="737"/>
    <x v="737"/>
    <x v="203"/>
    <x v="3"/>
    <x v="0"/>
    <x v="2"/>
    <x v="21"/>
    <x v="634"/>
    <n v="3858906.88"/>
    <n v="3858906.88"/>
    <n v="4156581.7087761885"/>
    <n v="4156581.7087761885"/>
    <n v="2.7660955283017406E-5"/>
    <n v="616"/>
    <m/>
    <x v="8"/>
  </r>
  <r>
    <x v="4"/>
    <x v="4"/>
    <s v="CUARTA"/>
    <x v="738"/>
    <x v="738"/>
    <x v="204"/>
    <x v="3"/>
    <x v="0"/>
    <x v="0"/>
    <x v="15"/>
    <x v="1031"/>
    <n v="5179153"/>
    <n v="5179153"/>
    <n v="5244538.3365682969"/>
    <n v="5244538.3365682969"/>
    <n v="3.490101977343263E-5"/>
    <n v="104"/>
    <m/>
    <x v="0"/>
  </r>
  <r>
    <x v="4"/>
    <x v="4"/>
    <s v="CUARTA"/>
    <x v="738"/>
    <x v="738"/>
    <x v="204"/>
    <x v="3"/>
    <x v="0"/>
    <x v="0"/>
    <x v="15"/>
    <x v="1032"/>
    <n v="2269704"/>
    <n v="2269704"/>
    <n v="2282884.4304010905"/>
    <n v="2282884.4304010905"/>
    <n v="1.5191993943555452E-5"/>
    <n v="48"/>
    <m/>
    <x v="0"/>
  </r>
  <r>
    <x v="4"/>
    <x v="4"/>
    <s v="CUARTA"/>
    <x v="738"/>
    <x v="738"/>
    <x v="204"/>
    <x v="3"/>
    <x v="0"/>
    <x v="0"/>
    <x v="15"/>
    <x v="1033"/>
    <n v="2269704"/>
    <n v="2269704"/>
    <n v="2297526.7551463572"/>
    <n v="2297526.7551463572"/>
    <n v="1.5289434753912455E-5"/>
    <n v="101"/>
    <m/>
    <x v="0"/>
  </r>
  <r>
    <x v="4"/>
    <x v="4"/>
    <s v="CUARTA"/>
    <x v="738"/>
    <x v="738"/>
    <x v="204"/>
    <x v="3"/>
    <x v="0"/>
    <x v="0"/>
    <x v="15"/>
    <x v="1034"/>
    <n v="2269704"/>
    <n v="2269704"/>
    <n v="2292543.3885747963"/>
    <n v="2292543.3885747963"/>
    <n v="1.5256271763370541E-5"/>
    <n v="83"/>
    <m/>
    <x v="0"/>
  </r>
  <r>
    <x v="4"/>
    <x v="4"/>
    <s v="CUARTA"/>
    <x v="738"/>
    <x v="738"/>
    <x v="204"/>
    <x v="3"/>
    <x v="0"/>
    <x v="0"/>
    <x v="15"/>
    <x v="1035"/>
    <n v="2255667"/>
    <n v="2255667"/>
    <n v="2263025.8063735287"/>
    <n v="2263025.8063735287"/>
    <n v="1.5059840036885258E-5"/>
    <n v="27"/>
    <m/>
    <x v="0"/>
  </r>
  <r>
    <x v="4"/>
    <x v="4"/>
    <s v="CUARTA"/>
    <x v="738"/>
    <x v="738"/>
    <x v="204"/>
    <x v="3"/>
    <x v="0"/>
    <x v="0"/>
    <x v="15"/>
    <x v="1036"/>
    <n v="2073240"/>
    <n v="2073240"/>
    <n v="2085279.541510592"/>
    <n v="2085279.541510592"/>
    <n v="1.387698551156314E-5"/>
    <n v="48"/>
    <m/>
    <x v="0"/>
  </r>
  <r>
    <x v="4"/>
    <x v="4"/>
    <s v="CUARTA"/>
    <x v="738"/>
    <x v="738"/>
    <x v="204"/>
    <x v="3"/>
    <x v="0"/>
    <x v="0"/>
    <x v="15"/>
    <x v="1037"/>
    <n v="1899790"/>
    <n v="1899790"/>
    <n v="1918907.048751957"/>
    <n v="1918907.048751957"/>
    <n v="1.2769820440609753E-5"/>
    <n v="83"/>
    <m/>
    <x v="0"/>
  </r>
  <r>
    <x v="4"/>
    <x v="4"/>
    <s v="CUARTA"/>
    <x v="738"/>
    <x v="738"/>
    <x v="204"/>
    <x v="3"/>
    <x v="0"/>
    <x v="0"/>
    <x v="15"/>
    <x v="1038"/>
    <n v="1899790"/>
    <n v="1899790"/>
    <n v="1910822.2975470314"/>
    <n v="1910822.2975470314"/>
    <n v="1.2716018553092037E-5"/>
    <n v="48"/>
    <m/>
    <x v="0"/>
  </r>
  <r>
    <x v="4"/>
    <x v="4"/>
    <s v="CUARTA"/>
    <x v="738"/>
    <x v="738"/>
    <x v="204"/>
    <x v="3"/>
    <x v="0"/>
    <x v="0"/>
    <x v="15"/>
    <x v="14"/>
    <n v="1888187"/>
    <n v="1888187"/>
    <n v="1894575.4848556407"/>
    <n v="1894575.4848556407"/>
    <n v="1.2607900298517792E-5"/>
    <n v="28"/>
    <m/>
    <x v="0"/>
  </r>
  <r>
    <x v="4"/>
    <x v="4"/>
    <s v="CUARTA"/>
    <x v="738"/>
    <x v="738"/>
    <x v="204"/>
    <x v="3"/>
    <x v="0"/>
    <x v="0"/>
    <x v="15"/>
    <x v="1039"/>
    <n v="1849235"/>
    <n v="1849235"/>
    <n v="1864241.6694374674"/>
    <n v="1864241.6694374674"/>
    <n v="1.2406036755194728E-5"/>
    <n v="67"/>
    <m/>
    <x v="0"/>
  </r>
  <r>
    <x v="4"/>
    <x v="4"/>
    <s v="CUARTA"/>
    <x v="738"/>
    <x v="738"/>
    <x v="204"/>
    <x v="3"/>
    <x v="0"/>
    <x v="0"/>
    <x v="15"/>
    <x v="1040"/>
    <n v="1775507"/>
    <n v="1775507"/>
    <n v="1781299.3497696444"/>
    <n v="1781299.3497696444"/>
    <n v="1.1854077487665526E-5"/>
    <n v="27"/>
    <m/>
    <x v="0"/>
  </r>
  <r>
    <x v="4"/>
    <x v="4"/>
    <s v="CUARTA"/>
    <x v="738"/>
    <x v="738"/>
    <x v="204"/>
    <x v="3"/>
    <x v="0"/>
    <x v="0"/>
    <x v="15"/>
    <x v="1041"/>
    <n v="1755330"/>
    <n v="1755330"/>
    <n v="1757448.7607713472"/>
    <n v="1757448.7607713472"/>
    <n v="1.169535810669857E-5"/>
    <n v="10"/>
    <m/>
    <x v="0"/>
  </r>
  <r>
    <x v="4"/>
    <x v="4"/>
    <s v="CUARTA"/>
    <x v="738"/>
    <x v="738"/>
    <x v="204"/>
    <x v="3"/>
    <x v="0"/>
    <x v="0"/>
    <x v="15"/>
    <x v="1042"/>
    <n v="1584955"/>
    <n v="1584955"/>
    <n v="1600903.9533078172"/>
    <n v="1600903.9533078172"/>
    <n v="1.0653593690063971E-5"/>
    <n v="83"/>
    <m/>
    <x v="0"/>
  </r>
  <r>
    <x v="4"/>
    <x v="4"/>
    <s v="CUARTA"/>
    <x v="738"/>
    <x v="738"/>
    <x v="204"/>
    <x v="3"/>
    <x v="0"/>
    <x v="0"/>
    <x v="15"/>
    <x v="1043"/>
    <n v="1062215"/>
    <n v="1062215"/>
    <n v="1075235.9700726559"/>
    <n v="1075235.9700726559"/>
    <n v="7.1554118674184454E-6"/>
    <n v="101"/>
    <m/>
    <x v="0"/>
  </r>
  <r>
    <x v="4"/>
    <x v="4"/>
    <s v="CUARTA"/>
    <x v="738"/>
    <x v="738"/>
    <x v="204"/>
    <x v="3"/>
    <x v="0"/>
    <x v="0"/>
    <x v="15"/>
    <x v="1044"/>
    <n v="927410"/>
    <n v="927410"/>
    <n v="938778.48741081788"/>
    <n v="938778.48741081788"/>
    <n v="6.2473233008030776E-6"/>
    <n v="101"/>
    <m/>
    <x v="0"/>
  </r>
  <r>
    <x v="4"/>
    <x v="4"/>
    <s v="CUARTA"/>
    <x v="738"/>
    <x v="738"/>
    <x v="204"/>
    <x v="3"/>
    <x v="0"/>
    <x v="0"/>
    <x v="15"/>
    <x v="1045"/>
    <n v="724472"/>
    <n v="724472"/>
    <n v="733352.80871619901"/>
    <n v="733352.80871619901"/>
    <n v="4.880269574815246E-6"/>
    <n v="101"/>
    <m/>
    <x v="0"/>
  </r>
  <r>
    <x v="4"/>
    <x v="4"/>
    <s v="CUARTA"/>
    <x v="738"/>
    <x v="738"/>
    <x v="204"/>
    <x v="3"/>
    <x v="0"/>
    <x v="0"/>
    <x v="15"/>
    <x v="1046"/>
    <n v="497131"/>
    <n v="497131"/>
    <n v="503285.69877790549"/>
    <n v="503285.69877790549"/>
    <n v="3.3492336212432216E-6"/>
    <n v="102"/>
    <m/>
    <x v="0"/>
  </r>
  <r>
    <x v="4"/>
    <x v="4"/>
    <s v="CUARTA"/>
    <x v="738"/>
    <x v="738"/>
    <x v="204"/>
    <x v="3"/>
    <x v="0"/>
    <x v="0"/>
    <x v="15"/>
    <x v="1047"/>
    <n v="489158"/>
    <n v="489158"/>
    <n v="493127.55087303271"/>
    <n v="493127.55087303271"/>
    <n v="3.2816338253913337E-6"/>
    <n v="67"/>
    <m/>
    <x v="0"/>
  </r>
  <r>
    <x v="4"/>
    <x v="4"/>
    <s v="CUARTA"/>
    <x v="738"/>
    <x v="738"/>
    <x v="204"/>
    <x v="3"/>
    <x v="0"/>
    <x v="0"/>
    <x v="15"/>
    <x v="1048"/>
    <n v="1651030"/>
    <n v="1651030"/>
    <n v="1660417.408880902"/>
    <n v="1660417.408880902"/>
    <n v="1.1049640044660865E-5"/>
    <n v="47"/>
    <m/>
    <x v="0"/>
  </r>
  <r>
    <x v="4"/>
    <x v="4"/>
    <s v="CUARTA"/>
    <x v="739"/>
    <x v="739"/>
    <x v="205"/>
    <x v="27"/>
    <x v="0"/>
    <x v="0"/>
    <x v="15"/>
    <x v="1049"/>
    <n v="138725"/>
    <n v="138725"/>
    <n v="139043.32247633266"/>
    <n v="139043.32247633266"/>
    <n v="9.2529664875814401E-7"/>
    <n v="19"/>
    <m/>
    <x v="0"/>
  </r>
  <r>
    <x v="4"/>
    <x v="4"/>
    <s v="CUARTA"/>
    <x v="739"/>
    <x v="739"/>
    <x v="205"/>
    <x v="27"/>
    <x v="0"/>
    <x v="0"/>
    <x v="15"/>
    <x v="1050"/>
    <n v="136731"/>
    <n v="136731"/>
    <n v="137392.35763136603"/>
    <n v="137392.35763136603"/>
    <n v="9.1430991303392276E-7"/>
    <n v="40"/>
    <m/>
    <x v="0"/>
  </r>
  <r>
    <x v="4"/>
    <x v="4"/>
    <s v="CUARTA"/>
    <x v="739"/>
    <x v="739"/>
    <x v="205"/>
    <x v="27"/>
    <x v="0"/>
    <x v="0"/>
    <x v="15"/>
    <x v="1051"/>
    <n v="134736"/>
    <n v="134736"/>
    <n v="135976.939884967"/>
    <n v="135976.939884967"/>
    <n v="9.0489068114266278E-7"/>
    <n v="76"/>
    <m/>
    <x v="0"/>
  </r>
  <r>
    <x v="4"/>
    <x v="4"/>
    <s v="CUARTA"/>
    <x v="739"/>
    <x v="739"/>
    <x v="205"/>
    <x v="27"/>
    <x v="0"/>
    <x v="0"/>
    <x v="15"/>
    <x v="1052"/>
    <n v="132984"/>
    <n v="132984"/>
    <n v="135788.44065427795"/>
    <n v="135788.44065427795"/>
    <n v="9.0363626846506182E-7"/>
    <n v="173"/>
    <m/>
    <x v="0"/>
  </r>
  <r>
    <x v="4"/>
    <x v="4"/>
    <s v="CUARTA"/>
    <x v="739"/>
    <x v="739"/>
    <x v="205"/>
    <x v="27"/>
    <x v="0"/>
    <x v="0"/>
    <x v="15"/>
    <x v="1053"/>
    <n v="132984"/>
    <n v="132984"/>
    <n v="135821.20536673465"/>
    <n v="135821.20536673465"/>
    <n v="9.0385430898720821E-7"/>
    <n v="175"/>
    <m/>
    <x v="0"/>
  </r>
  <r>
    <x v="4"/>
    <x v="4"/>
    <s v="CUARTA"/>
    <x v="740"/>
    <x v="740"/>
    <x v="206"/>
    <x v="3"/>
    <x v="0"/>
    <x v="0"/>
    <x v="15"/>
    <x v="1054"/>
    <n v="299000"/>
    <n v="299000"/>
    <n v="299866.90684279479"/>
    <n v="299866.90684279479"/>
    <n v="1.995535197472986E-6"/>
    <n v="24"/>
    <m/>
    <x v="0"/>
  </r>
  <r>
    <x v="4"/>
    <x v="4"/>
    <s v="CUARTA"/>
    <x v="741"/>
    <x v="741"/>
    <x v="207"/>
    <x v="28"/>
    <x v="0"/>
    <x v="0"/>
    <x v="15"/>
    <x v="148"/>
    <n v="38008500"/>
    <n v="38008500"/>
    <n v="39205308.016652465"/>
    <n v="39205308.016652465"/>
    <n v="2.60900987370423E-4"/>
    <n v="257"/>
    <m/>
    <x v="0"/>
  </r>
  <r>
    <x v="4"/>
    <x v="4"/>
    <s v="CUARTA"/>
    <x v="742"/>
    <x v="742"/>
    <x v="208"/>
    <x v="3"/>
    <x v="0"/>
    <x v="0"/>
    <x v="15"/>
    <x v="1055"/>
    <n v="4329077"/>
    <n v="4329077"/>
    <n v="4350541.2032051953"/>
    <n v="4350541.2032051953"/>
    <n v="2.8951704576069811E-5"/>
    <n v="41"/>
    <m/>
    <x v="0"/>
  </r>
  <r>
    <x v="4"/>
    <x v="4"/>
    <s v="QUINTA"/>
    <x v="742"/>
    <x v="742"/>
    <x v="209"/>
    <x v="3"/>
    <x v="0"/>
    <x v="0"/>
    <x v="21"/>
    <x v="1056"/>
    <n v="595485451"/>
    <n v="0"/>
    <n v="0"/>
    <n v="595485451"/>
    <n v="3.962798661462659E-3"/>
    <n v="0"/>
    <m/>
    <x v="0"/>
  </r>
  <r>
    <x v="4"/>
    <x v="4"/>
    <s v="QUINTA"/>
    <x v="742"/>
    <x v="742"/>
    <x v="209"/>
    <x v="3"/>
    <x v="0"/>
    <x v="0"/>
    <x v="21"/>
    <x v="1057"/>
    <n v="180000000"/>
    <n v="0"/>
    <n v="0"/>
    <n v="180000000"/>
    <n v="1.1978525384044667E-3"/>
    <n v="0"/>
    <m/>
    <x v="0"/>
  </r>
  <r>
    <x v="4"/>
    <x v="4"/>
    <s v="QUINTA"/>
    <x v="742"/>
    <x v="742"/>
    <x v="209"/>
    <x v="3"/>
    <x v="0"/>
    <x v="0"/>
    <x v="21"/>
    <x v="1058"/>
    <n v="120000000"/>
    <n v="0"/>
    <n v="0"/>
    <n v="120000000"/>
    <n v="7.9856835893631116E-4"/>
    <n v="0"/>
    <m/>
    <x v="0"/>
  </r>
  <r>
    <x v="4"/>
    <x v="4"/>
    <s v="QUINTA"/>
    <x v="742"/>
    <x v="742"/>
    <x v="209"/>
    <x v="3"/>
    <x v="0"/>
    <x v="0"/>
    <x v="21"/>
    <x v="1059"/>
    <n v="1962877"/>
    <n v="0"/>
    <n v="0"/>
    <n v="1962877"/>
    <n v="1.3062428872365247E-5"/>
    <n v="0"/>
    <m/>
    <x v="0"/>
  </r>
  <r>
    <x v="4"/>
    <x v="4"/>
    <s v="QUINTA"/>
    <x v="742"/>
    <x v="742"/>
    <x v="209"/>
    <x v="3"/>
    <x v="0"/>
    <x v="0"/>
    <x v="21"/>
    <x v="1059"/>
    <n v="725306"/>
    <n v="0"/>
    <n v="0"/>
    <n v="725306"/>
    <n v="4.8267201845555006E-6"/>
    <n v="0"/>
    <m/>
    <x v="0"/>
  </r>
  <r>
    <x v="4"/>
    <x v="4"/>
    <s v="QUINTA"/>
    <x v="742"/>
    <x v="742"/>
    <x v="209"/>
    <x v="3"/>
    <x v="0"/>
    <x v="0"/>
    <x v="21"/>
    <x v="1060"/>
    <n v="706415"/>
    <n v="0"/>
    <n v="0"/>
    <n v="706415"/>
    <n v="4.7010055606499523E-6"/>
    <n v="0"/>
    <m/>
    <x v="0"/>
  </r>
  <r>
    <x v="4"/>
    <x v="4"/>
    <s v="QUINTA"/>
    <x v="743"/>
    <x v="743"/>
    <x v="210"/>
    <x v="1"/>
    <x v="0"/>
    <x v="0"/>
    <x v="21"/>
    <x v="612"/>
    <n v="459536"/>
    <n v="0"/>
    <n v="0"/>
    <n v="459536"/>
    <n v="3.0580909116013055E-6"/>
    <n v="0"/>
    <m/>
    <x v="0"/>
  </r>
  <r>
    <x v="4"/>
    <x v="4"/>
    <s v="QUINTA"/>
    <x v="743"/>
    <x v="743"/>
    <x v="209"/>
    <x v="3"/>
    <x v="0"/>
    <x v="0"/>
    <x v="21"/>
    <x v="319"/>
    <n v="771500000"/>
    <n v="0"/>
    <n v="0"/>
    <n v="771500000"/>
    <n v="5.1341290743280336E-3"/>
    <n v="0"/>
    <m/>
    <x v="0"/>
  </r>
  <r>
    <x v="4"/>
    <x v="4"/>
    <s v="QUINTA"/>
    <x v="744"/>
    <x v="744"/>
    <x v="211"/>
    <x v="1"/>
    <x v="0"/>
    <x v="0"/>
    <x v="21"/>
    <x v="1061"/>
    <n v="3430000"/>
    <n v="0"/>
    <n v="0"/>
    <n v="3430000"/>
    <n v="2.2825745592929559E-5"/>
    <n v="0"/>
    <m/>
    <x v="0"/>
  </r>
  <r>
    <x v="4"/>
    <x v="4"/>
    <s v="QUINTA"/>
    <x v="744"/>
    <x v="744"/>
    <x v="211"/>
    <x v="1"/>
    <x v="0"/>
    <x v="0"/>
    <x v="21"/>
    <x v="616"/>
    <n v="1426000"/>
    <n v="0"/>
    <n v="0"/>
    <n v="1426000"/>
    <n v="9.4896539986931645E-6"/>
    <n v="0"/>
    <m/>
    <x v="0"/>
  </r>
  <r>
    <x v="4"/>
    <x v="4"/>
    <s v="QUINTA"/>
    <x v="744"/>
    <x v="744"/>
    <x v="210"/>
    <x v="1"/>
    <x v="0"/>
    <x v="0"/>
    <x v="21"/>
    <x v="1059"/>
    <n v="906059484"/>
    <n v="0"/>
    <n v="0"/>
    <n v="906059484"/>
    <n v="6.0295869603046743E-3"/>
    <n v="0"/>
    <m/>
    <x v="0"/>
  </r>
  <r>
    <x v="4"/>
    <x v="4"/>
    <s v="QUINTA"/>
    <x v="744"/>
    <x v="744"/>
    <x v="210"/>
    <x v="1"/>
    <x v="0"/>
    <x v="0"/>
    <x v="21"/>
    <x v="1059"/>
    <n v="722763"/>
    <n v="0"/>
    <n v="0"/>
    <n v="722763"/>
    <n v="4.8097971900823751E-6"/>
    <n v="0"/>
    <m/>
    <x v="0"/>
  </r>
  <r>
    <x v="4"/>
    <x v="4"/>
    <s v="QUINTA"/>
    <x v="744"/>
    <x v="744"/>
    <x v="210"/>
    <x v="1"/>
    <x v="0"/>
    <x v="0"/>
    <x v="21"/>
    <x v="1062"/>
    <n v="52324"/>
    <n v="0"/>
    <n v="0"/>
    <n v="52324"/>
    <n v="3.4820242344152954E-7"/>
    <n v="0"/>
    <m/>
    <x v="0"/>
  </r>
  <r>
    <x v="4"/>
    <x v="4"/>
    <s v="QUINTA"/>
    <x v="745"/>
    <x v="745"/>
    <x v="212"/>
    <x v="3"/>
    <x v="0"/>
    <x v="0"/>
    <x v="21"/>
    <x v="1063"/>
    <n v="12381406"/>
    <n v="0"/>
    <n v="0"/>
    <n v="12381406"/>
    <n v="8.239499225620164E-5"/>
    <n v="0"/>
    <m/>
    <x v="0"/>
  </r>
  <r>
    <x v="4"/>
    <x v="4"/>
    <s v="QUINTA"/>
    <x v="746"/>
    <x v="746"/>
    <x v="209"/>
    <x v="3"/>
    <x v="0"/>
    <x v="0"/>
    <x v="21"/>
    <x v="319"/>
    <n v="3956811999.1100001"/>
    <n v="0"/>
    <n v="0"/>
    <n v="3956811999.1100001"/>
    <n v="2.6331540539573144E-2"/>
    <n v="0"/>
    <m/>
    <x v="0"/>
  </r>
  <r>
    <x v="5"/>
    <x v="4"/>
    <s v="QUINTA"/>
    <x v="747"/>
    <x v="747"/>
    <x v="213"/>
    <x v="3"/>
    <x v="0"/>
    <x v="2"/>
    <x v="21"/>
    <x v="1056"/>
    <n v="3451595.740460007"/>
    <n v="0"/>
    <n v="0"/>
    <n v="3451595.740460007"/>
    <n v="2.2969459551422578E-5"/>
    <n v="0"/>
    <m/>
    <x v="2"/>
  </r>
  <r>
    <x v="4"/>
    <x v="4"/>
    <s v="QUINTA"/>
    <x v="748"/>
    <x v="748"/>
    <x v="214"/>
    <x v="3"/>
    <x v="0"/>
    <x v="0"/>
    <x v="21"/>
    <x v="1064"/>
    <n v="83829266"/>
    <n v="0"/>
    <n v="0"/>
    <n v="83829266"/>
    <n v="5.5786166150379585E-4"/>
    <n v="0"/>
    <m/>
    <x v="0"/>
  </r>
  <r>
    <x v="4"/>
    <x v="4"/>
    <s v="QUINTA"/>
    <x v="748"/>
    <x v="748"/>
    <x v="209"/>
    <x v="3"/>
    <x v="0"/>
    <x v="0"/>
    <x v="21"/>
    <x v="1065"/>
    <n v="1682448616"/>
    <n v="0"/>
    <n v="0"/>
    <n v="1682448616"/>
    <n v="1.1196251918948233E-2"/>
    <n v="0"/>
    <m/>
    <x v="0"/>
  </r>
  <r>
    <x v="4"/>
    <x v="4"/>
    <s v="QUINTA"/>
    <x v="748"/>
    <x v="748"/>
    <x v="209"/>
    <x v="3"/>
    <x v="0"/>
    <x v="0"/>
    <x v="21"/>
    <x v="1066"/>
    <n v="54000000"/>
    <n v="0"/>
    <n v="0"/>
    <n v="54000000"/>
    <n v="3.5935576152134002E-4"/>
    <n v="0"/>
    <m/>
    <x v="0"/>
  </r>
  <r>
    <x v="4"/>
    <x v="4"/>
    <s v="QUINTA"/>
    <x v="748"/>
    <x v="748"/>
    <x v="214"/>
    <x v="3"/>
    <x v="0"/>
    <x v="0"/>
    <x v="21"/>
    <x v="323"/>
    <n v="35659605"/>
    <n v="0"/>
    <n v="0"/>
    <n v="35659605"/>
    <n v="2.3730526870972563E-4"/>
    <n v="0"/>
    <m/>
    <x v="0"/>
  </r>
  <r>
    <x v="5"/>
    <x v="4"/>
    <s v="CUARTA"/>
    <x v="749"/>
    <x v="749"/>
    <x v="215"/>
    <x v="7"/>
    <x v="0"/>
    <x v="0"/>
    <x v="15"/>
    <x v="1067"/>
    <n v="34743220.5"/>
    <n v="34743220.5"/>
    <n v="35228559.257259578"/>
    <n v="35228559.257259578"/>
    <n v="2.344367729480031E-4"/>
    <n v="115"/>
    <m/>
    <x v="1"/>
  </r>
  <r>
    <x v="5"/>
    <x v="4"/>
    <s v="CUARTA"/>
    <x v="749"/>
    <x v="749"/>
    <x v="215"/>
    <x v="7"/>
    <x v="0"/>
    <x v="0"/>
    <x v="15"/>
    <x v="1068"/>
    <n v="34743220.5"/>
    <n v="34743220.5"/>
    <n v="35160629.980830647"/>
    <n v="35160629.980830647"/>
    <n v="2.3398472152465658E-4"/>
    <n v="99"/>
    <m/>
    <x v="1"/>
  </r>
  <r>
    <x v="5"/>
    <x v="4"/>
    <s v="CUARTA"/>
    <x v="749"/>
    <x v="749"/>
    <x v="215"/>
    <x v="7"/>
    <x v="0"/>
    <x v="0"/>
    <x v="15"/>
    <x v="1069"/>
    <n v="34743220.5"/>
    <n v="0"/>
    <n v="0"/>
    <n v="34743220.5"/>
    <n v="2.3120697149039504E-4"/>
    <n v="0"/>
    <m/>
    <x v="1"/>
  </r>
  <r>
    <x v="5"/>
    <x v="4"/>
    <s v="CUARTA"/>
    <x v="749"/>
    <x v="749"/>
    <x v="215"/>
    <x v="7"/>
    <x v="0"/>
    <x v="0"/>
    <x v="15"/>
    <x v="1070"/>
    <n v="4653878.5"/>
    <n v="0"/>
    <n v="0"/>
    <n v="4653878.5"/>
    <n v="3.0970334303616511E-5"/>
    <n v="0"/>
    <m/>
    <x v="1"/>
  </r>
  <r>
    <x v="5"/>
    <x v="4"/>
    <s v="CUARTA"/>
    <x v="749"/>
    <x v="749"/>
    <x v="215"/>
    <x v="7"/>
    <x v="0"/>
    <x v="0"/>
    <x v="15"/>
    <x v="1071"/>
    <n v="3635578"/>
    <n v="0"/>
    <n v="0"/>
    <n v="3635578"/>
    <n v="2.4193812977041302E-5"/>
    <n v="0"/>
    <m/>
    <x v="1"/>
  </r>
  <r>
    <x v="5"/>
    <x v="4"/>
    <s v="CUARTA"/>
    <x v="749"/>
    <x v="749"/>
    <x v="215"/>
    <x v="7"/>
    <x v="0"/>
    <x v="0"/>
    <x v="15"/>
    <x v="1072"/>
    <n v="1926856.5"/>
    <n v="0"/>
    <n v="0"/>
    <n v="1926856.5"/>
    <n v="1.2822721942589701E-5"/>
    <n v="0"/>
    <m/>
    <x v="1"/>
  </r>
  <r>
    <x v="5"/>
    <x v="4"/>
    <s v="CUARTA"/>
    <x v="749"/>
    <x v="749"/>
    <x v="215"/>
    <x v="7"/>
    <x v="0"/>
    <x v="0"/>
    <x v="15"/>
    <x v="1073"/>
    <n v="1872322.5"/>
    <n v="0"/>
    <n v="0"/>
    <n v="1872322.5"/>
    <n v="1.2459812551871095E-5"/>
    <n v="0"/>
    <m/>
    <x v="1"/>
  </r>
  <r>
    <x v="5"/>
    <x v="4"/>
    <s v="CUARTA"/>
    <x v="749"/>
    <x v="749"/>
    <x v="215"/>
    <x v="7"/>
    <x v="0"/>
    <x v="0"/>
    <x v="15"/>
    <x v="1068"/>
    <n v="1872322.5"/>
    <n v="0"/>
    <n v="0"/>
    <n v="1872322.5"/>
    <n v="1.2459812551871095E-5"/>
    <n v="0"/>
    <m/>
    <x v="1"/>
  </r>
  <r>
    <x v="5"/>
    <x v="4"/>
    <s v="CUARTA"/>
    <x v="749"/>
    <x v="749"/>
    <x v="215"/>
    <x v="7"/>
    <x v="0"/>
    <x v="0"/>
    <x v="15"/>
    <x v="435"/>
    <n v="1872322.5"/>
    <n v="0"/>
    <n v="0"/>
    <n v="1872322.5"/>
    <n v="1.2459812551871095E-5"/>
    <n v="0"/>
    <m/>
    <x v="1"/>
  </r>
  <r>
    <x v="5"/>
    <x v="4"/>
    <s v="CUARTA"/>
    <x v="749"/>
    <x v="749"/>
    <x v="215"/>
    <x v="7"/>
    <x v="0"/>
    <x v="0"/>
    <x v="15"/>
    <x v="1074"/>
    <n v="1872322.5"/>
    <n v="0"/>
    <n v="0"/>
    <n v="1872322.5"/>
    <n v="1.2459812551871095E-5"/>
    <n v="0"/>
    <m/>
    <x v="1"/>
  </r>
  <r>
    <x v="5"/>
    <x v="4"/>
    <s v="CUARTA"/>
    <x v="749"/>
    <x v="749"/>
    <x v="215"/>
    <x v="7"/>
    <x v="0"/>
    <x v="0"/>
    <x v="15"/>
    <x v="1075"/>
    <n v="1872322.5"/>
    <n v="0"/>
    <n v="0"/>
    <n v="1872322.5"/>
    <n v="1.2459812551871095E-5"/>
    <n v="0"/>
    <m/>
    <x v="1"/>
  </r>
  <r>
    <x v="5"/>
    <x v="4"/>
    <s v="CUARTA"/>
    <x v="749"/>
    <x v="749"/>
    <x v="215"/>
    <x v="7"/>
    <x v="0"/>
    <x v="0"/>
    <x v="15"/>
    <x v="1076"/>
    <n v="1872322.5"/>
    <n v="0"/>
    <n v="0"/>
    <n v="1872322.5"/>
    <n v="1.2459812551871095E-5"/>
    <n v="0"/>
    <m/>
    <x v="1"/>
  </r>
  <r>
    <x v="5"/>
    <x v="4"/>
    <s v="CUARTA"/>
    <x v="749"/>
    <x v="749"/>
    <x v="215"/>
    <x v="7"/>
    <x v="0"/>
    <x v="0"/>
    <x v="15"/>
    <x v="1077"/>
    <n v="1872322.5"/>
    <n v="0"/>
    <n v="0"/>
    <n v="1872322.5"/>
    <n v="1.2459812551871095E-5"/>
    <n v="0"/>
    <m/>
    <x v="1"/>
  </r>
  <r>
    <x v="5"/>
    <x v="4"/>
    <s v="CUARTA"/>
    <x v="749"/>
    <x v="749"/>
    <x v="215"/>
    <x v="7"/>
    <x v="0"/>
    <x v="0"/>
    <x v="15"/>
    <x v="1078"/>
    <n v="1872322.5"/>
    <n v="0"/>
    <n v="0"/>
    <n v="1872322.5"/>
    <n v="1.2459812551871095E-5"/>
    <n v="0"/>
    <m/>
    <x v="1"/>
  </r>
  <r>
    <x v="5"/>
    <x v="4"/>
    <s v="CUARTA"/>
    <x v="749"/>
    <x v="749"/>
    <x v="215"/>
    <x v="7"/>
    <x v="0"/>
    <x v="0"/>
    <x v="15"/>
    <x v="438"/>
    <n v="1872322.5"/>
    <n v="0"/>
    <n v="0"/>
    <n v="1872322.5"/>
    <n v="1.2459812551871095E-5"/>
    <n v="0"/>
    <m/>
    <x v="1"/>
  </r>
  <r>
    <x v="5"/>
    <x v="4"/>
    <s v="CUARTA"/>
    <x v="749"/>
    <x v="749"/>
    <x v="215"/>
    <x v="7"/>
    <x v="0"/>
    <x v="0"/>
    <x v="15"/>
    <x v="1079"/>
    <n v="1872322.5"/>
    <n v="0"/>
    <n v="0"/>
    <n v="1872322.5"/>
    <n v="1.2459812551871095E-5"/>
    <n v="0"/>
    <m/>
    <x v="1"/>
  </r>
  <r>
    <x v="5"/>
    <x v="4"/>
    <s v="CUARTA"/>
    <x v="749"/>
    <x v="749"/>
    <x v="215"/>
    <x v="7"/>
    <x v="0"/>
    <x v="0"/>
    <x v="15"/>
    <x v="1080"/>
    <n v="1872322.5"/>
    <n v="0"/>
    <n v="0"/>
    <n v="1872322.5"/>
    <n v="1.2459812551871095E-5"/>
    <n v="0"/>
    <m/>
    <x v="1"/>
  </r>
  <r>
    <x v="5"/>
    <x v="4"/>
    <s v="CUARTA"/>
    <x v="749"/>
    <x v="749"/>
    <x v="215"/>
    <x v="7"/>
    <x v="0"/>
    <x v="0"/>
    <x v="15"/>
    <x v="1081"/>
    <n v="1872322.5"/>
    <n v="0"/>
    <n v="0"/>
    <n v="1872322.5"/>
    <n v="1.2459812551871095E-5"/>
    <n v="0"/>
    <m/>
    <x v="1"/>
  </r>
  <r>
    <x v="5"/>
    <x v="4"/>
    <s v="CUARTA"/>
    <x v="749"/>
    <x v="749"/>
    <x v="215"/>
    <x v="7"/>
    <x v="0"/>
    <x v="0"/>
    <x v="15"/>
    <x v="731"/>
    <n v="1872322.5"/>
    <n v="0"/>
    <n v="0"/>
    <n v="1872322.5"/>
    <n v="1.2459812551871095E-5"/>
    <n v="0"/>
    <m/>
    <x v="1"/>
  </r>
  <r>
    <x v="5"/>
    <x v="4"/>
    <s v="CUARTA"/>
    <x v="749"/>
    <x v="749"/>
    <x v="215"/>
    <x v="7"/>
    <x v="0"/>
    <x v="0"/>
    <x v="15"/>
    <x v="1067"/>
    <n v="1872322.5"/>
    <n v="0"/>
    <n v="0"/>
    <n v="1872322.5"/>
    <n v="1.2459812551871095E-5"/>
    <n v="0"/>
    <m/>
    <x v="1"/>
  </r>
  <r>
    <x v="5"/>
    <x v="4"/>
    <s v="CUARTA"/>
    <x v="749"/>
    <x v="749"/>
    <x v="215"/>
    <x v="7"/>
    <x v="0"/>
    <x v="0"/>
    <x v="15"/>
    <x v="439"/>
    <n v="1872322.5"/>
    <n v="0"/>
    <n v="0"/>
    <n v="1872322.5"/>
    <n v="1.2459812551871095E-5"/>
    <n v="0"/>
    <m/>
    <x v="1"/>
  </r>
  <r>
    <x v="5"/>
    <x v="4"/>
    <s v="CUARTA"/>
    <x v="749"/>
    <x v="749"/>
    <x v="215"/>
    <x v="7"/>
    <x v="0"/>
    <x v="0"/>
    <x v="15"/>
    <x v="149"/>
    <n v="1872322.5"/>
    <n v="0"/>
    <n v="0"/>
    <n v="1872322.5"/>
    <n v="1.2459812551871095E-5"/>
    <n v="0"/>
    <m/>
    <x v="1"/>
  </r>
  <r>
    <x v="5"/>
    <x v="4"/>
    <s v="CUARTA"/>
    <x v="749"/>
    <x v="749"/>
    <x v="215"/>
    <x v="7"/>
    <x v="0"/>
    <x v="0"/>
    <x v="15"/>
    <x v="1082"/>
    <n v="1872322.5"/>
    <n v="0"/>
    <n v="0"/>
    <n v="1872322.5"/>
    <n v="1.2459812551871095E-5"/>
    <n v="0"/>
    <m/>
    <x v="1"/>
  </r>
  <r>
    <x v="5"/>
    <x v="4"/>
    <s v="CUARTA"/>
    <x v="749"/>
    <x v="749"/>
    <x v="215"/>
    <x v="7"/>
    <x v="0"/>
    <x v="0"/>
    <x v="15"/>
    <x v="1069"/>
    <n v="1872322.5"/>
    <n v="0"/>
    <n v="0"/>
    <n v="1872322.5"/>
    <n v="1.2459812551871095E-5"/>
    <n v="0"/>
    <m/>
    <x v="1"/>
  </r>
  <r>
    <x v="5"/>
    <x v="4"/>
    <s v="CUARTA"/>
    <x v="749"/>
    <x v="749"/>
    <x v="215"/>
    <x v="7"/>
    <x v="0"/>
    <x v="0"/>
    <x v="15"/>
    <x v="1083"/>
    <n v="1872322.5"/>
    <n v="0"/>
    <n v="0"/>
    <n v="1872322.5"/>
    <n v="1.2459812551871095E-5"/>
    <n v="0"/>
    <m/>
    <x v="1"/>
  </r>
  <r>
    <x v="5"/>
    <x v="4"/>
    <s v="CUARTA"/>
    <x v="749"/>
    <x v="749"/>
    <x v="215"/>
    <x v="7"/>
    <x v="0"/>
    <x v="0"/>
    <x v="15"/>
    <x v="436"/>
    <n v="1872322.5"/>
    <n v="0"/>
    <n v="0"/>
    <n v="1872322.5"/>
    <n v="1.2459812551871095E-5"/>
    <n v="0"/>
    <m/>
    <x v="1"/>
  </r>
  <r>
    <x v="5"/>
    <x v="4"/>
    <s v="CUARTA"/>
    <x v="749"/>
    <x v="749"/>
    <x v="215"/>
    <x v="7"/>
    <x v="0"/>
    <x v="0"/>
    <x v="15"/>
    <x v="1084"/>
    <n v="1872322.5"/>
    <n v="0"/>
    <n v="0"/>
    <n v="1872322.5"/>
    <n v="1.2459812551871095E-5"/>
    <n v="0"/>
    <m/>
    <x v="1"/>
  </r>
  <r>
    <x v="5"/>
    <x v="4"/>
    <s v="CUARTA"/>
    <x v="749"/>
    <x v="749"/>
    <x v="215"/>
    <x v="7"/>
    <x v="0"/>
    <x v="0"/>
    <x v="15"/>
    <x v="1085"/>
    <n v="1872322.5"/>
    <n v="0"/>
    <n v="0"/>
    <n v="1872322.5"/>
    <n v="1.2459812551871095E-5"/>
    <n v="0"/>
    <m/>
    <x v="1"/>
  </r>
  <r>
    <x v="5"/>
    <x v="4"/>
    <s v="CUARTA"/>
    <x v="749"/>
    <x v="749"/>
    <x v="215"/>
    <x v="7"/>
    <x v="0"/>
    <x v="0"/>
    <x v="15"/>
    <x v="1086"/>
    <n v="1872322.5"/>
    <n v="0"/>
    <n v="0"/>
    <n v="1872322.5"/>
    <n v="1.2459812551871095E-5"/>
    <n v="0"/>
    <m/>
    <x v="1"/>
  </r>
  <r>
    <x v="5"/>
    <x v="4"/>
    <s v="CUARTA"/>
    <x v="749"/>
    <x v="749"/>
    <x v="215"/>
    <x v="7"/>
    <x v="0"/>
    <x v="0"/>
    <x v="15"/>
    <x v="989"/>
    <n v="1872322.5"/>
    <n v="0"/>
    <n v="0"/>
    <n v="1872322.5"/>
    <n v="1.2459812551871095E-5"/>
    <n v="0"/>
    <m/>
    <x v="1"/>
  </r>
  <r>
    <x v="5"/>
    <x v="4"/>
    <s v="CUARTA"/>
    <x v="749"/>
    <x v="749"/>
    <x v="215"/>
    <x v="7"/>
    <x v="0"/>
    <x v="0"/>
    <x v="15"/>
    <x v="442"/>
    <n v="1817789"/>
    <n v="0"/>
    <n v="0"/>
    <n v="1817789"/>
    <n v="1.2096906488520651E-5"/>
    <n v="0"/>
    <m/>
    <x v="1"/>
  </r>
  <r>
    <x v="5"/>
    <x v="4"/>
    <s v="CUARTA"/>
    <x v="749"/>
    <x v="749"/>
    <x v="215"/>
    <x v="7"/>
    <x v="0"/>
    <x v="0"/>
    <x v="15"/>
    <x v="1087"/>
    <n v="1817789"/>
    <n v="0"/>
    <n v="0"/>
    <n v="1817789"/>
    <n v="1.2096906488520651E-5"/>
    <n v="0"/>
    <m/>
    <x v="1"/>
  </r>
  <r>
    <x v="5"/>
    <x v="4"/>
    <s v="CUARTA"/>
    <x v="749"/>
    <x v="749"/>
    <x v="215"/>
    <x v="7"/>
    <x v="0"/>
    <x v="0"/>
    <x v="15"/>
    <x v="447"/>
    <n v="1817789"/>
    <n v="0"/>
    <n v="0"/>
    <n v="1817789"/>
    <n v="1.2096906488520651E-5"/>
    <n v="0"/>
    <m/>
    <x v="1"/>
  </r>
  <r>
    <x v="5"/>
    <x v="4"/>
    <s v="CUARTA"/>
    <x v="749"/>
    <x v="749"/>
    <x v="215"/>
    <x v="7"/>
    <x v="0"/>
    <x v="0"/>
    <x v="15"/>
    <x v="1088"/>
    <n v="1817789"/>
    <n v="0"/>
    <n v="0"/>
    <n v="1817789"/>
    <n v="1.2096906488520651E-5"/>
    <n v="0"/>
    <m/>
    <x v="1"/>
  </r>
  <r>
    <x v="5"/>
    <x v="4"/>
    <s v="CUARTA"/>
    <x v="749"/>
    <x v="749"/>
    <x v="215"/>
    <x v="7"/>
    <x v="0"/>
    <x v="0"/>
    <x v="15"/>
    <x v="450"/>
    <n v="1817789"/>
    <n v="0"/>
    <n v="0"/>
    <n v="1817789"/>
    <n v="1.2096906488520651E-5"/>
    <n v="0"/>
    <m/>
    <x v="1"/>
  </r>
  <r>
    <x v="5"/>
    <x v="4"/>
    <s v="CUARTA"/>
    <x v="749"/>
    <x v="749"/>
    <x v="215"/>
    <x v="7"/>
    <x v="0"/>
    <x v="0"/>
    <x v="15"/>
    <x v="1089"/>
    <n v="14204972"/>
    <n v="0"/>
    <n v="0"/>
    <n v="14204972"/>
    <n v="9.453034315646874E-5"/>
    <n v="0"/>
    <m/>
    <x v="1"/>
  </r>
  <r>
    <x v="5"/>
    <x v="4"/>
    <s v="CUARTA"/>
    <x v="749"/>
    <x v="749"/>
    <x v="215"/>
    <x v="7"/>
    <x v="0"/>
    <x v="0"/>
    <x v="15"/>
    <x v="1090"/>
    <n v="35117685"/>
    <n v="0"/>
    <n v="0"/>
    <n v="35117685"/>
    <n v="2.3369893400076926E-4"/>
    <n v="0"/>
    <m/>
    <x v="1"/>
  </r>
  <r>
    <x v="5"/>
    <x v="4"/>
    <s v="QUINTA"/>
    <x v="750"/>
    <x v="750"/>
    <x v="216"/>
    <x v="3"/>
    <x v="0"/>
    <x v="0"/>
    <x v="21"/>
    <x v="334"/>
    <n v="1645312.5"/>
    <n v="0"/>
    <n v="0"/>
    <n v="1645312.5"/>
    <n v="1.0949120858853329E-5"/>
    <n v="0"/>
    <m/>
    <x v="4"/>
  </r>
  <r>
    <x v="4"/>
    <x v="4"/>
    <s v="CUARTA"/>
    <x v="751"/>
    <x v="751"/>
    <x v="217"/>
    <x v="3"/>
    <x v="0"/>
    <x v="0"/>
    <x v="15"/>
    <x v="1091"/>
    <n v="139200"/>
    <n v="139200"/>
    <n v="143964.67700604463"/>
    <n v="143964.67700604463"/>
    <n v="9.580469655126095E-7"/>
    <n v="279"/>
    <m/>
    <x v="0"/>
  </r>
  <r>
    <x v="4"/>
    <x v="4"/>
    <s v="QUINTA"/>
    <x v="751"/>
    <x v="751"/>
    <x v="218"/>
    <x v="3"/>
    <x v="0"/>
    <x v="0"/>
    <x v="21"/>
    <x v="602"/>
    <n v="224650"/>
    <n v="0"/>
    <n v="0"/>
    <n v="224650"/>
    <n v="1.4949865152920192E-6"/>
    <n v="0"/>
    <m/>
    <x v="0"/>
  </r>
  <r>
    <x v="4"/>
    <x v="4"/>
    <s v="QUINTA"/>
    <x v="751"/>
    <x v="751"/>
    <x v="209"/>
    <x v="3"/>
    <x v="0"/>
    <x v="0"/>
    <x v="21"/>
    <x v="1059"/>
    <n v="500924061"/>
    <n v="0"/>
    <n v="0"/>
    <n v="500924061"/>
    <n v="3.3335175445373551E-3"/>
    <n v="0"/>
    <m/>
    <x v="0"/>
  </r>
  <r>
    <x v="4"/>
    <x v="4"/>
    <s v="QUINTA"/>
    <x v="751"/>
    <x v="751"/>
    <x v="209"/>
    <x v="3"/>
    <x v="0"/>
    <x v="0"/>
    <x v="21"/>
    <x v="1059"/>
    <n v="425000000"/>
    <n v="0"/>
    <n v="0"/>
    <n v="425000000"/>
    <n v="2.8282629378994354E-3"/>
    <n v="0"/>
    <m/>
    <x v="0"/>
  </r>
  <r>
    <x v="4"/>
    <x v="4"/>
    <s v="QUINTA"/>
    <x v="751"/>
    <x v="751"/>
    <x v="209"/>
    <x v="3"/>
    <x v="0"/>
    <x v="0"/>
    <x v="21"/>
    <x v="1092"/>
    <n v="200000000"/>
    <n v="0"/>
    <n v="0"/>
    <n v="200000000"/>
    <n v="1.3309472648938519E-3"/>
    <n v="0"/>
    <m/>
    <x v="0"/>
  </r>
  <r>
    <x v="4"/>
    <x v="4"/>
    <s v="QUINTA"/>
    <x v="751"/>
    <x v="751"/>
    <x v="209"/>
    <x v="3"/>
    <x v="0"/>
    <x v="0"/>
    <x v="21"/>
    <x v="1093"/>
    <n v="81740684"/>
    <n v="0"/>
    <n v="0"/>
    <n v="81740684"/>
    <n v="5.439626990017632E-4"/>
    <n v="0"/>
    <m/>
    <x v="0"/>
  </r>
  <r>
    <x v="4"/>
    <x v="4"/>
    <s v="QUINTA"/>
    <x v="751"/>
    <x v="751"/>
    <x v="209"/>
    <x v="3"/>
    <x v="0"/>
    <x v="0"/>
    <x v="21"/>
    <x v="1094"/>
    <n v="18259316"/>
    <n v="0"/>
    <n v="0"/>
    <n v="18259316"/>
    <n v="1.2151093344516274E-4"/>
    <n v="0"/>
    <m/>
    <x v="0"/>
  </r>
  <r>
    <x v="4"/>
    <x v="4"/>
    <s v="QUINTA"/>
    <x v="751"/>
    <x v="751"/>
    <x v="209"/>
    <x v="3"/>
    <x v="0"/>
    <x v="0"/>
    <x v="21"/>
    <x v="1062"/>
    <n v="3341328"/>
    <n v="0"/>
    <n v="0"/>
    <n v="3341328"/>
    <n v="2.2235656813566222E-5"/>
    <n v="0"/>
    <m/>
    <x v="0"/>
  </r>
  <r>
    <x v="4"/>
    <x v="4"/>
    <s v="QUINTA"/>
    <x v="751"/>
    <x v="751"/>
    <x v="209"/>
    <x v="3"/>
    <x v="0"/>
    <x v="0"/>
    <x v="21"/>
    <x v="1059"/>
    <n v="1690239"/>
    <n v="0"/>
    <n v="0"/>
    <n v="1690239"/>
    <n v="1.1248094870334597E-5"/>
    <n v="0"/>
    <m/>
    <x v="0"/>
  </r>
  <r>
    <x v="4"/>
    <x v="4"/>
    <s v="QUINTA"/>
    <x v="751"/>
    <x v="751"/>
    <x v="209"/>
    <x v="3"/>
    <x v="0"/>
    <x v="0"/>
    <x v="21"/>
    <x v="1060"/>
    <n v="690674"/>
    <n v="0"/>
    <n v="0"/>
    <n v="690674"/>
    <n v="4.5962533561664811E-6"/>
    <n v="0"/>
    <m/>
    <x v="0"/>
  </r>
  <r>
    <x v="4"/>
    <x v="4"/>
    <s v="CUARTA"/>
    <x v="752"/>
    <x v="752"/>
    <x v="219"/>
    <x v="1"/>
    <x v="0"/>
    <x v="0"/>
    <x v="15"/>
    <x v="962"/>
    <n v="4294201"/>
    <n v="4294201"/>
    <n v="4299384.2901067492"/>
    <n v="4299384.2901067492"/>
    <n v="2.8611268808225866E-5"/>
    <n v="10"/>
    <m/>
    <x v="0"/>
  </r>
  <r>
    <x v="4"/>
    <x v="4"/>
    <s v="CUARTA"/>
    <x v="753"/>
    <x v="753"/>
    <x v="220"/>
    <x v="26"/>
    <x v="0"/>
    <x v="0"/>
    <x v="15"/>
    <x v="1095"/>
    <n v="46209808"/>
    <n v="0"/>
    <n v="0"/>
    <n v="46209808"/>
    <n v="3.0751408784435017E-4"/>
    <n v="0"/>
    <m/>
    <x v="0"/>
  </r>
  <r>
    <x v="4"/>
    <x v="4"/>
    <s v="CUARTA"/>
    <x v="753"/>
    <x v="753"/>
    <x v="220"/>
    <x v="26"/>
    <x v="0"/>
    <x v="0"/>
    <x v="15"/>
    <x v="1095"/>
    <n v="207893125"/>
    <n v="0"/>
    <n v="0"/>
    <n v="207893125"/>
    <n v="1.3834739305449283E-3"/>
    <n v="0"/>
    <m/>
    <x v="0"/>
  </r>
  <r>
    <x v="4"/>
    <x v="4"/>
    <s v="CUARTA"/>
    <x v="753"/>
    <x v="753"/>
    <x v="220"/>
    <x v="26"/>
    <x v="0"/>
    <x v="0"/>
    <x v="15"/>
    <x v="1096"/>
    <n v="53582727"/>
    <n v="53582727"/>
    <n v="55785708.750304326"/>
    <n v="55785708.750304326"/>
    <n v="3.712391824069128E-4"/>
    <n v="334"/>
    <m/>
    <x v="0"/>
  </r>
  <r>
    <x v="4"/>
    <x v="4"/>
    <s v="CUARTA"/>
    <x v="754"/>
    <x v="754"/>
    <x v="221"/>
    <x v="1"/>
    <x v="0"/>
    <x v="0"/>
    <x v="15"/>
    <x v="1097"/>
    <n v="3070355"/>
    <n v="3070355"/>
    <n v="3546025.3226237553"/>
    <n v="3546025.3226237553"/>
    <n v="2.3597863521952129E-5"/>
    <n v="1194"/>
    <m/>
    <x v="0"/>
  </r>
  <r>
    <x v="4"/>
    <x v="4"/>
    <s v="CUARTA"/>
    <x v="754"/>
    <x v="754"/>
    <x v="221"/>
    <x v="1"/>
    <x v="0"/>
    <x v="0"/>
    <x v="15"/>
    <x v="442"/>
    <n v="2801590"/>
    <n v="2801590"/>
    <n v="3279238.9961229893"/>
    <n v="3279238.9961229893"/>
    <n v="2.1822470864115767E-5"/>
    <n v="1305"/>
    <m/>
    <x v="0"/>
  </r>
  <r>
    <x v="4"/>
    <x v="4"/>
    <s v="CUARTA"/>
    <x v="754"/>
    <x v="754"/>
    <x v="221"/>
    <x v="1"/>
    <x v="0"/>
    <x v="0"/>
    <x v="15"/>
    <x v="1098"/>
    <n v="1110157"/>
    <n v="1110157"/>
    <n v="1252187.2312568647"/>
    <n v="1252187.2312568647"/>
    <n v="8.3329758528816467E-6"/>
    <n v="998"/>
    <m/>
    <x v="0"/>
  </r>
  <r>
    <x v="4"/>
    <x v="4"/>
    <s v="CUARTA"/>
    <x v="754"/>
    <x v="754"/>
    <x v="221"/>
    <x v="1"/>
    <x v="0"/>
    <x v="0"/>
    <x v="15"/>
    <x v="454"/>
    <n v="564024"/>
    <n v="564024"/>
    <n v="648738.35686574003"/>
    <n v="648738.35686574003"/>
    <n v="4.3171827085109416E-6"/>
    <n v="1160"/>
    <m/>
    <x v="0"/>
  </r>
  <r>
    <x v="4"/>
    <x v="4"/>
    <s v="CUARTA"/>
    <x v="754"/>
    <x v="754"/>
    <x v="221"/>
    <x v="1"/>
    <x v="0"/>
    <x v="0"/>
    <x v="15"/>
    <x v="1099"/>
    <n v="285825"/>
    <n v="285825"/>
    <n v="324577.86684576847"/>
    <n v="324577.86684576847"/>
    <n v="2.159980120617282E-6"/>
    <n v="1054"/>
    <m/>
    <x v="0"/>
  </r>
  <r>
    <x v="4"/>
    <x v="4"/>
    <s v="CUARTA"/>
    <x v="755"/>
    <x v="755"/>
    <x v="222"/>
    <x v="3"/>
    <x v="0"/>
    <x v="0"/>
    <x v="15"/>
    <x v="439"/>
    <n v="1432576"/>
    <n v="1432576"/>
    <n v="1475013.4010958325"/>
    <n v="1475013.4010958325"/>
    <n v="9.8158252593513818E-6"/>
    <n v="242"/>
    <m/>
    <x v="0"/>
  </r>
  <r>
    <x v="4"/>
    <x v="4"/>
    <s v="CUARTA"/>
    <x v="755"/>
    <x v="755"/>
    <x v="222"/>
    <x v="3"/>
    <x v="0"/>
    <x v="0"/>
    <x v="15"/>
    <x v="451"/>
    <n v="1270676"/>
    <n v="1270676"/>
    <n v="1306267.3045593076"/>
    <n v="1306267.3045593076"/>
    <n v="8.692864481117373E-6"/>
    <n v="229"/>
    <m/>
    <x v="0"/>
  </r>
  <r>
    <x v="4"/>
    <x v="4"/>
    <s v="CUARTA"/>
    <x v="755"/>
    <x v="755"/>
    <x v="222"/>
    <x v="3"/>
    <x v="0"/>
    <x v="0"/>
    <x v="15"/>
    <x v="1100"/>
    <n v="1011279"/>
    <n v="1011279"/>
    <n v="1037725.2249302362"/>
    <n v="1037725.2249302362"/>
    <n v="6.9057877491612763E-6"/>
    <n v="214"/>
    <m/>
    <x v="0"/>
  </r>
  <r>
    <x v="4"/>
    <x v="4"/>
    <s v="CUARTA"/>
    <x v="755"/>
    <x v="755"/>
    <x v="222"/>
    <x v="3"/>
    <x v="0"/>
    <x v="0"/>
    <x v="15"/>
    <x v="438"/>
    <n v="966910"/>
    <n v="966910"/>
    <n v="997235.66428744548"/>
    <n v="997235.66428744548"/>
    <n v="6.6363403991898955E-6"/>
    <n v="256"/>
    <m/>
    <x v="0"/>
  </r>
  <r>
    <x v="4"/>
    <x v="4"/>
    <s v="CUARTA"/>
    <x v="755"/>
    <x v="755"/>
    <x v="222"/>
    <x v="3"/>
    <x v="0"/>
    <x v="0"/>
    <x v="15"/>
    <x v="1101"/>
    <n v="535269"/>
    <n v="535269"/>
    <n v="548340.11871634587"/>
    <n v="548340.11871634587"/>
    <n v="3.6490589061854529E-6"/>
    <n v="200"/>
    <m/>
    <x v="0"/>
  </r>
  <r>
    <x v="4"/>
    <x v="4"/>
    <s v="CUARTA"/>
    <x v="755"/>
    <x v="755"/>
    <x v="222"/>
    <x v="3"/>
    <x v="0"/>
    <x v="0"/>
    <x v="15"/>
    <x v="1102"/>
    <n v="68151"/>
    <n v="68151"/>
    <n v="69579.812211072262"/>
    <n v="69579.812211072262"/>
    <n v="4.630353037707723E-7"/>
    <n v="172"/>
    <m/>
    <x v="0"/>
  </r>
  <r>
    <x v="5"/>
    <x v="4"/>
    <s v="CUARTA"/>
    <x v="756"/>
    <x v="756"/>
    <x v="223"/>
    <x v="3"/>
    <x v="0"/>
    <x v="0"/>
    <x v="15"/>
    <x v="1103"/>
    <n v="479432.5"/>
    <n v="0"/>
    <n v="0"/>
    <n v="479432.5"/>
    <n v="3.1904968728811081E-6"/>
    <n v="0"/>
    <m/>
    <x v="4"/>
  </r>
  <r>
    <x v="5"/>
    <x v="4"/>
    <s v="CUARTA"/>
    <x v="756"/>
    <x v="756"/>
    <x v="223"/>
    <x v="3"/>
    <x v="0"/>
    <x v="0"/>
    <x v="15"/>
    <x v="1104"/>
    <n v="185737.5"/>
    <n v="0"/>
    <n v="0"/>
    <n v="185737.5"/>
    <n v="1.2360340880661091E-6"/>
    <n v="0"/>
    <m/>
    <x v="4"/>
  </r>
  <r>
    <x v="5"/>
    <x v="4"/>
    <s v="CUARTA"/>
    <x v="756"/>
    <x v="756"/>
    <x v="223"/>
    <x v="3"/>
    <x v="0"/>
    <x v="0"/>
    <x v="15"/>
    <x v="1105"/>
    <n v="57012.5"/>
    <n v="0"/>
    <n v="0"/>
    <n v="57012.5"/>
    <n v="3.7940315469880364E-7"/>
    <n v="0"/>
    <m/>
    <x v="4"/>
  </r>
  <r>
    <x v="5"/>
    <x v="4"/>
    <s v="CUARTA"/>
    <x v="757"/>
    <x v="757"/>
    <x v="224"/>
    <x v="7"/>
    <x v="0"/>
    <x v="0"/>
    <x v="15"/>
    <x v="611"/>
    <n v="4534029"/>
    <n v="4534029"/>
    <n v="4592377.6674847873"/>
    <n v="4592377.6674847873"/>
    <n v="3.0561062479492426E-5"/>
    <n v="106"/>
    <m/>
    <x v="1"/>
  </r>
  <r>
    <x v="4"/>
    <x v="4"/>
    <s v="CUARTA"/>
    <x v="758"/>
    <x v="758"/>
    <x v="225"/>
    <x v="3"/>
    <x v="0"/>
    <x v="0"/>
    <x v="15"/>
    <x v="1106"/>
    <n v="2064465"/>
    <n v="2064465"/>
    <n v="2079461.5923324025"/>
    <n v="2079461.5923324025"/>
    <n v="1.3838268593833126E-5"/>
    <n v="60"/>
    <m/>
    <x v="0"/>
  </r>
  <r>
    <x v="4"/>
    <x v="4"/>
    <s v="CUARTA"/>
    <x v="758"/>
    <x v="758"/>
    <x v="225"/>
    <x v="3"/>
    <x v="0"/>
    <x v="0"/>
    <x v="15"/>
    <x v="1107"/>
    <n v="3808559"/>
    <n v="3808559"/>
    <n v="3908157.6349702463"/>
    <n v="3908157.6349702463"/>
    <n v="2.6007758575188372E-5"/>
    <n v="214"/>
    <m/>
    <x v="0"/>
  </r>
  <r>
    <x v="4"/>
    <x v="4"/>
    <s v="CUARTA"/>
    <x v="758"/>
    <x v="758"/>
    <x v="225"/>
    <x v="3"/>
    <x v="0"/>
    <x v="0"/>
    <x v="15"/>
    <x v="1108"/>
    <n v="2532607"/>
    <n v="2532607"/>
    <n v="2590074.6274903053"/>
    <n v="2590074.6274903053"/>
    <n v="1.7236263706645922E-5"/>
    <n v="186"/>
    <m/>
    <x v="0"/>
  </r>
  <r>
    <x v="4"/>
    <x v="4"/>
    <s v="CUARTA"/>
    <x v="758"/>
    <x v="758"/>
    <x v="225"/>
    <x v="3"/>
    <x v="0"/>
    <x v="0"/>
    <x v="15"/>
    <x v="1109"/>
    <n v="2451198"/>
    <n v="2451198"/>
    <n v="2502588.3190585007"/>
    <n v="2502588.3190585007"/>
    <n v="1.6654065392031071E-5"/>
    <n v="172"/>
    <m/>
    <x v="0"/>
  </r>
  <r>
    <x v="4"/>
    <x v="4"/>
    <s v="CUARTA"/>
    <x v="758"/>
    <x v="758"/>
    <x v="225"/>
    <x v="3"/>
    <x v="0"/>
    <x v="0"/>
    <x v="15"/>
    <x v="1110"/>
    <n v="2164114"/>
    <n v="2164114"/>
    <n v="2224730.2707685214"/>
    <n v="2224730.2707685214"/>
    <n v="1.480499334502961E-5"/>
    <n v="229"/>
    <m/>
    <x v="0"/>
  </r>
  <r>
    <x v="4"/>
    <x v="4"/>
    <s v="CUARTA"/>
    <x v="758"/>
    <x v="758"/>
    <x v="225"/>
    <x v="3"/>
    <x v="0"/>
    <x v="0"/>
    <x v="15"/>
    <x v="1111"/>
    <n v="1623693"/>
    <n v="1623693"/>
    <n v="1654937.0651513159"/>
    <n v="1654937.0651513159"/>
    <n v="1.1013169802173012E-5"/>
    <n v="158"/>
    <m/>
    <x v="0"/>
  </r>
  <r>
    <x v="4"/>
    <x v="4"/>
    <s v="CUARTA"/>
    <x v="758"/>
    <x v="758"/>
    <x v="225"/>
    <x v="3"/>
    <x v="0"/>
    <x v="0"/>
    <x v="15"/>
    <x v="1112"/>
    <n v="1614104"/>
    <n v="1614104"/>
    <n v="1664727.9215945879"/>
    <n v="1664727.9215945879"/>
    <n v="1.1078325370193717E-5"/>
    <n v="256"/>
    <m/>
    <x v="0"/>
  </r>
  <r>
    <x v="4"/>
    <x v="4"/>
    <s v="CUARTA"/>
    <x v="758"/>
    <x v="758"/>
    <x v="225"/>
    <x v="3"/>
    <x v="0"/>
    <x v="0"/>
    <x v="15"/>
    <x v="1113"/>
    <n v="1295462"/>
    <n v="1295462"/>
    <n v="1338512.012199498"/>
    <n v="1338512.012199498"/>
    <n v="8.9074445083224397E-6"/>
    <n v="271"/>
    <m/>
    <x v="0"/>
  </r>
  <r>
    <x v="4"/>
    <x v="4"/>
    <s v="CUARTA"/>
    <x v="758"/>
    <x v="758"/>
    <x v="225"/>
    <x v="3"/>
    <x v="0"/>
    <x v="0"/>
    <x v="15"/>
    <x v="1114"/>
    <n v="925471"/>
    <n v="925471"/>
    <n v="948070.74201669684"/>
    <n v="948070.74201669684"/>
    <n v="6.3091608050650366E-6"/>
    <n v="200"/>
    <m/>
    <x v="0"/>
  </r>
  <r>
    <x v="4"/>
    <x v="4"/>
    <s v="CUARTA"/>
    <x v="758"/>
    <x v="758"/>
    <x v="225"/>
    <x v="3"/>
    <x v="0"/>
    <x v="0"/>
    <x v="15"/>
    <x v="1115"/>
    <n v="624595"/>
    <n v="624595"/>
    <n v="643097.46586390631"/>
    <n v="643097.46586390631"/>
    <n v="4.279644066258667E-6"/>
    <n v="242"/>
    <m/>
    <x v="0"/>
  </r>
  <r>
    <x v="4"/>
    <x v="4"/>
    <s v="CUARTA"/>
    <x v="758"/>
    <x v="758"/>
    <x v="225"/>
    <x v="3"/>
    <x v="0"/>
    <x v="0"/>
    <x v="15"/>
    <x v="1116"/>
    <n v="446614"/>
    <n v="446614"/>
    <n v="462235.59159995493"/>
    <n v="462235.59159995493"/>
    <n v="3.0760559818827578E-6"/>
    <n v="285"/>
    <m/>
    <x v="0"/>
  </r>
  <r>
    <x v="4"/>
    <x v="4"/>
    <s v="CUARTA"/>
    <x v="758"/>
    <x v="758"/>
    <x v="225"/>
    <x v="3"/>
    <x v="0"/>
    <x v="0"/>
    <x v="15"/>
    <x v="1117"/>
    <n v="410822"/>
    <n v="410822"/>
    <n v="418020.71322880907"/>
    <n v="418020.71322880907"/>
    <n v="2.7818176247043034E-6"/>
    <n v="144"/>
    <m/>
    <x v="0"/>
  </r>
  <r>
    <x v="4"/>
    <x v="4"/>
    <s v="CUARTA"/>
    <x v="758"/>
    <x v="758"/>
    <x v="225"/>
    <x v="3"/>
    <x v="0"/>
    <x v="0"/>
    <x v="15"/>
    <x v="1106"/>
    <n v="286171"/>
    <n v="286171"/>
    <n v="288249.79030371353"/>
    <n v="288249.79030371353"/>
    <n v="1.9182263500547693E-6"/>
    <n v="60"/>
    <m/>
    <x v="0"/>
  </r>
  <r>
    <x v="4"/>
    <x v="4"/>
    <s v="CUARTA"/>
    <x v="758"/>
    <x v="758"/>
    <x v="225"/>
    <x v="3"/>
    <x v="0"/>
    <x v="0"/>
    <x v="15"/>
    <x v="1118"/>
    <n v="259497"/>
    <n v="259497"/>
    <n v="261823.83235239389"/>
    <n v="261823.83235239389"/>
    <n v="1.7423685677672253E-6"/>
    <n v="74"/>
    <m/>
    <x v="0"/>
  </r>
  <r>
    <x v="4"/>
    <x v="4"/>
    <s v="CUARTA"/>
    <x v="758"/>
    <x v="758"/>
    <x v="225"/>
    <x v="3"/>
    <x v="0"/>
    <x v="0"/>
    <x v="15"/>
    <x v="1119"/>
    <n v="229832"/>
    <n v="229832"/>
    <n v="233464.66039868514"/>
    <n v="233464.66039868514"/>
    <n v="1.5536457560350098E-6"/>
    <n v="130"/>
    <m/>
    <x v="0"/>
  </r>
  <r>
    <x v="4"/>
    <x v="4"/>
    <s v="CUARTA"/>
    <x v="758"/>
    <x v="758"/>
    <x v="225"/>
    <x v="3"/>
    <x v="0"/>
    <x v="0"/>
    <x v="15"/>
    <x v="1120"/>
    <n v="185245"/>
    <n v="185245"/>
    <n v="186590.6482655874"/>
    <n v="186590.6482655874"/>
    <n v="1.2417115648192716E-6"/>
    <n v="60"/>
    <m/>
    <x v="0"/>
  </r>
  <r>
    <x v="4"/>
    <x v="4"/>
    <s v="CUARTA"/>
    <x v="758"/>
    <x v="758"/>
    <x v="225"/>
    <x v="3"/>
    <x v="0"/>
    <x v="0"/>
    <x v="15"/>
    <x v="1121"/>
    <n v="164103"/>
    <n v="164103"/>
    <n v="165574.46275111038"/>
    <n v="165574.46275111038"/>
    <n v="1.1018543916742965E-6"/>
    <n v="74"/>
    <m/>
    <x v="0"/>
  </r>
  <r>
    <x v="5"/>
    <x v="4"/>
    <s v="CUARTA"/>
    <x v="759"/>
    <x v="759"/>
    <x v="226"/>
    <x v="23"/>
    <x v="0"/>
    <x v="0"/>
    <x v="15"/>
    <x v="98"/>
    <n v="4234205.6996999998"/>
    <n v="4234205.6996999998"/>
    <n v="4983081.3584806323"/>
    <n v="4983081.3584806323"/>
    <n v="3.3161092524066686E-5"/>
    <n v="1350"/>
    <m/>
    <x v="5"/>
  </r>
  <r>
    <x v="4"/>
    <x v="4"/>
    <s v="CUARTA"/>
    <x v="760"/>
    <x v="760"/>
    <x v="227"/>
    <x v="3"/>
    <x v="0"/>
    <x v="0"/>
    <x v="15"/>
    <x v="1122"/>
    <n v="8866548"/>
    <n v="8866548"/>
    <n v="9231084.1952592917"/>
    <n v="9231084.1952592917"/>
    <n v="6.1430431308426094E-5"/>
    <n v="334"/>
    <m/>
    <x v="0"/>
  </r>
  <r>
    <x v="4"/>
    <x v="4"/>
    <s v="CUARTA"/>
    <x v="760"/>
    <x v="760"/>
    <x v="227"/>
    <x v="3"/>
    <x v="0"/>
    <x v="0"/>
    <x v="15"/>
    <x v="1123"/>
    <n v="7373068"/>
    <n v="7373068"/>
    <n v="7701244.3366478579"/>
    <n v="7701244.3366478579"/>
    <n v="5.1249750430703665E-5"/>
    <n v="361"/>
    <m/>
    <x v="0"/>
  </r>
  <r>
    <x v="4"/>
    <x v="4"/>
    <s v="CUARTA"/>
    <x v="760"/>
    <x v="760"/>
    <x v="227"/>
    <x v="3"/>
    <x v="0"/>
    <x v="0"/>
    <x v="15"/>
    <x v="1124"/>
    <n v="5753466"/>
    <n v="5753466"/>
    <n v="6019711.3803615747"/>
    <n v="6019711.3803615747"/>
    <n v="4.005959198571316E-5"/>
    <n v="375"/>
    <m/>
    <x v="0"/>
  </r>
  <r>
    <x v="4"/>
    <x v="4"/>
    <s v="CUARTA"/>
    <x v="760"/>
    <x v="760"/>
    <x v="227"/>
    <x v="3"/>
    <x v="0"/>
    <x v="0"/>
    <x v="15"/>
    <x v="1125"/>
    <n v="5414604"/>
    <n v="5414604"/>
    <n v="5675428.5777991526"/>
    <n v="5675428.5777991526"/>
    <n v="3.7768480713610928E-5"/>
    <n v="390"/>
    <m/>
    <x v="0"/>
  </r>
  <r>
    <x v="4"/>
    <x v="4"/>
    <s v="CUARTA"/>
    <x v="760"/>
    <x v="760"/>
    <x v="227"/>
    <x v="3"/>
    <x v="0"/>
    <x v="0"/>
    <x v="15"/>
    <x v="1126"/>
    <n v="5171860"/>
    <n v="5171860"/>
    <n v="5379300.2520590676"/>
    <n v="5379300.2520590676"/>
    <n v="3.5797824787604123E-5"/>
    <n v="326"/>
    <m/>
    <x v="0"/>
  </r>
  <r>
    <x v="4"/>
    <x v="4"/>
    <s v="CUARTA"/>
    <x v="760"/>
    <x v="760"/>
    <x v="227"/>
    <x v="3"/>
    <x v="0"/>
    <x v="0"/>
    <x v="15"/>
    <x v="1127"/>
    <n v="4785535"/>
    <n v="4785535"/>
    <n v="4960097.603311209"/>
    <n v="4960097.603311209"/>
    <n v="3.3008141693668015E-5"/>
    <n v="297"/>
    <m/>
    <x v="0"/>
  </r>
  <r>
    <x v="4"/>
    <x v="4"/>
    <s v="CUARTA"/>
    <x v="760"/>
    <x v="760"/>
    <x v="227"/>
    <x v="3"/>
    <x v="0"/>
    <x v="0"/>
    <x v="15"/>
    <x v="1128"/>
    <n v="4435332"/>
    <n v="4435332"/>
    <n v="4590470.3188037351"/>
    <n v="4590470.3188037351"/>
    <n v="3.05483695769412E-5"/>
    <n v="285"/>
    <m/>
    <x v="0"/>
  </r>
  <r>
    <x v="4"/>
    <x v="4"/>
    <s v="CUARTA"/>
    <x v="760"/>
    <x v="760"/>
    <x v="227"/>
    <x v="3"/>
    <x v="0"/>
    <x v="0"/>
    <x v="15"/>
    <x v="1062"/>
    <n v="4230583"/>
    <n v="4230583"/>
    <n v="4341218.0963522764"/>
    <n v="4341218.0963522764"/>
    <n v="2.8889661758238784E-5"/>
    <n v="214"/>
    <m/>
    <x v="0"/>
  </r>
  <r>
    <x v="4"/>
    <x v="4"/>
    <s v="CUARTA"/>
    <x v="760"/>
    <x v="760"/>
    <x v="227"/>
    <x v="3"/>
    <x v="0"/>
    <x v="0"/>
    <x v="15"/>
    <x v="1129"/>
    <n v="4190425"/>
    <n v="4190425"/>
    <n v="4369555.7032393217"/>
    <n v="4369555.7032393217"/>
    <n v="2.9078241060138534E-5"/>
    <n v="347"/>
    <m/>
    <x v="0"/>
  </r>
  <r>
    <x v="4"/>
    <x v="4"/>
    <s v="CUARTA"/>
    <x v="760"/>
    <x v="760"/>
    <x v="227"/>
    <x v="3"/>
    <x v="0"/>
    <x v="0"/>
    <x v="15"/>
    <x v="1130"/>
    <n v="4046594"/>
    <n v="4046594"/>
    <n v="4166466.8253509682"/>
    <n v="4166466.8253509682"/>
    <n v="2.7726738127359207E-5"/>
    <n v="242"/>
    <m/>
    <x v="0"/>
  </r>
  <r>
    <x v="4"/>
    <x v="4"/>
    <s v="CUARTA"/>
    <x v="760"/>
    <x v="760"/>
    <x v="227"/>
    <x v="3"/>
    <x v="0"/>
    <x v="0"/>
    <x v="15"/>
    <x v="1060"/>
    <n v="3780638"/>
    <n v="3780638"/>
    <n v="3886532.6879349984"/>
    <n v="3886532.6879349984"/>
    <n v="2.5863850254638183E-5"/>
    <n v="229"/>
    <m/>
    <x v="0"/>
  </r>
  <r>
    <x v="4"/>
    <x v="4"/>
    <s v="CUARTA"/>
    <x v="760"/>
    <x v="760"/>
    <x v="227"/>
    <x v="3"/>
    <x v="0"/>
    <x v="0"/>
    <x v="15"/>
    <x v="477"/>
    <n v="3617392"/>
    <n v="3617392"/>
    <n v="3655997.2707989519"/>
    <n v="3655997.2707989519"/>
    <n v="2.4329697840146261E-5"/>
    <n v="88"/>
    <m/>
    <x v="0"/>
  </r>
  <r>
    <x v="4"/>
    <x v="4"/>
    <s v="CUARTA"/>
    <x v="760"/>
    <x v="760"/>
    <x v="227"/>
    <x v="3"/>
    <x v="0"/>
    <x v="0"/>
    <x v="15"/>
    <x v="1131"/>
    <n v="3214175"/>
    <n v="3214175"/>
    <n v="3253967.8894888354"/>
    <n v="3253967.8894888354"/>
    <n v="2.1654298312837926E-5"/>
    <n v="102"/>
    <m/>
    <x v="0"/>
  </r>
  <r>
    <x v="4"/>
    <x v="4"/>
    <s v="CUARTA"/>
    <x v="760"/>
    <x v="760"/>
    <x v="227"/>
    <x v="3"/>
    <x v="0"/>
    <x v="0"/>
    <x v="15"/>
    <x v="1132"/>
    <n v="3058491"/>
    <n v="3058491"/>
    <n v="3133178.4916236051"/>
    <n v="3133178.4916236051"/>
    <n v="2.085047671925341E-5"/>
    <n v="200"/>
    <m/>
    <x v="0"/>
  </r>
  <r>
    <x v="4"/>
    <x v="4"/>
    <s v="CUARTA"/>
    <x v="760"/>
    <x v="760"/>
    <x v="227"/>
    <x v="3"/>
    <x v="0"/>
    <x v="0"/>
    <x v="15"/>
    <x v="1133"/>
    <n v="2809640"/>
    <n v="2809640"/>
    <n v="2833123.8684007721"/>
    <n v="2833123.8684007721"/>
    <n v="1.8853692318767484E-5"/>
    <n v="69"/>
    <m/>
    <x v="0"/>
  </r>
  <r>
    <x v="4"/>
    <x v="4"/>
    <s v="CUARTA"/>
    <x v="760"/>
    <x v="760"/>
    <x v="227"/>
    <x v="3"/>
    <x v="0"/>
    <x v="0"/>
    <x v="15"/>
    <x v="446"/>
    <n v="2346115"/>
    <n v="2346115"/>
    <n v="2383197.0384074505"/>
    <n v="2383197.0384074505"/>
    <n v="1.5859547899857623E-5"/>
    <n v="130"/>
    <m/>
    <x v="0"/>
  </r>
  <r>
    <x v="4"/>
    <x v="4"/>
    <s v="CUARTA"/>
    <x v="760"/>
    <x v="760"/>
    <x v="227"/>
    <x v="3"/>
    <x v="0"/>
    <x v="0"/>
    <x v="15"/>
    <x v="1087"/>
    <n v="2032348"/>
    <n v="2032348"/>
    <n v="2047111.2894883533"/>
    <n v="2047111.2894883533"/>
    <n v="1.3622985858389251E-5"/>
    <n v="60"/>
    <m/>
    <x v="0"/>
  </r>
  <r>
    <x v="4"/>
    <x v="4"/>
    <s v="CUARTA"/>
    <x v="760"/>
    <x v="760"/>
    <x v="227"/>
    <x v="3"/>
    <x v="0"/>
    <x v="0"/>
    <x v="15"/>
    <x v="1134"/>
    <n v="2030263"/>
    <n v="2030263"/>
    <n v="2059121.1000242746"/>
    <n v="2059121.1000242746"/>
    <n v="1.3702907980812639E-5"/>
    <n v="117"/>
    <m/>
    <x v="0"/>
  </r>
  <r>
    <x v="4"/>
    <x v="4"/>
    <s v="CUARTA"/>
    <x v="760"/>
    <x v="760"/>
    <x v="227"/>
    <x v="3"/>
    <x v="0"/>
    <x v="0"/>
    <x v="15"/>
    <x v="1135"/>
    <n v="2025012"/>
    <n v="2025012"/>
    <n v="2060495.6904374573"/>
    <n v="2060495.6904374573"/>
    <n v="1.3712055517566513E-5"/>
    <n v="144"/>
    <m/>
    <x v="0"/>
  </r>
  <r>
    <x v="4"/>
    <x v="4"/>
    <s v="CUARTA"/>
    <x v="760"/>
    <x v="760"/>
    <x v="227"/>
    <x v="3"/>
    <x v="0"/>
    <x v="0"/>
    <x v="15"/>
    <x v="1136"/>
    <n v="1743682"/>
    <n v="1743682"/>
    <n v="1777449.368431878"/>
    <n v="1777449.368431878"/>
    <n v="1.1828456877008562E-5"/>
    <n v="159"/>
    <m/>
    <x v="0"/>
  </r>
  <r>
    <x v="4"/>
    <x v="4"/>
    <s v="CUARTA"/>
    <x v="760"/>
    <x v="760"/>
    <x v="227"/>
    <x v="3"/>
    <x v="0"/>
    <x v="0"/>
    <x v="15"/>
    <x v="1137"/>
    <n v="1547334"/>
    <n v="1547334"/>
    <n v="1579774.4588899249"/>
    <n v="1579774.4588899249"/>
    <n v="1.0512982476043553E-5"/>
    <n v="172"/>
    <m/>
    <x v="0"/>
  </r>
  <r>
    <x v="4"/>
    <x v="4"/>
    <s v="CUARTA"/>
    <x v="760"/>
    <x v="760"/>
    <x v="227"/>
    <x v="3"/>
    <x v="0"/>
    <x v="0"/>
    <x v="15"/>
    <x v="1138"/>
    <n v="1373693"/>
    <n v="1373693"/>
    <n v="1404863.5991533783"/>
    <n v="1404863.5991533783"/>
    <n v="9.3489968242106072E-6"/>
    <n v="186"/>
    <m/>
    <x v="0"/>
  </r>
  <r>
    <x v="4"/>
    <x v="4"/>
    <s v="CUARTA"/>
    <x v="760"/>
    <x v="760"/>
    <x v="227"/>
    <x v="3"/>
    <x v="0"/>
    <x v="0"/>
    <x v="15"/>
    <x v="1088"/>
    <n v="1095518"/>
    <n v="1095518"/>
    <n v="1100684.1533906446"/>
    <n v="1100684.1533906446"/>
    <n v="7.3247628173364168E-6"/>
    <n v="39"/>
    <m/>
    <x v="0"/>
  </r>
  <r>
    <x v="4"/>
    <x v="4"/>
    <s v="CUARTA"/>
    <x v="760"/>
    <x v="760"/>
    <x v="227"/>
    <x v="3"/>
    <x v="0"/>
    <x v="0"/>
    <x v="15"/>
    <x v="977"/>
    <n v="140482"/>
    <n v="140482"/>
    <n v="141622.02110922316"/>
    <n v="141622.02110922316"/>
    <n v="9.4245720822029958E-7"/>
    <n v="67"/>
    <m/>
    <x v="0"/>
  </r>
  <r>
    <x v="4"/>
    <x v="4"/>
    <s v="CUARTA"/>
    <x v="760"/>
    <x v="760"/>
    <x v="227"/>
    <x v="3"/>
    <x v="0"/>
    <x v="0"/>
    <x v="15"/>
    <x v="322"/>
    <n v="53531095"/>
    <n v="53531095"/>
    <n v="53602175.121376574"/>
    <n v="53602175.121376574"/>
    <n v="3.5670834185078711E-4"/>
    <n v="11"/>
    <m/>
    <x v="0"/>
  </r>
  <r>
    <x v="4"/>
    <x v="4"/>
    <s v="CUARTA"/>
    <x v="760"/>
    <x v="760"/>
    <x v="227"/>
    <x v="3"/>
    <x v="0"/>
    <x v="0"/>
    <x v="15"/>
    <x v="1139"/>
    <n v="2380646"/>
    <n v="2380646"/>
    <n v="2442902.9039753294"/>
    <n v="2442902.9039753294"/>
    <n v="1.6256874692236062E-5"/>
    <n v="214"/>
    <m/>
    <x v="0"/>
  </r>
  <r>
    <x v="4"/>
    <x v="4"/>
    <s v="CUARTA"/>
    <x v="760"/>
    <x v="760"/>
    <x v="227"/>
    <x v="3"/>
    <x v="0"/>
    <x v="0"/>
    <x v="15"/>
    <x v="1140"/>
    <n v="2252529"/>
    <n v="2252529"/>
    <n v="2319255.9845739384"/>
    <n v="2319255.9845739384"/>
    <n v="1.5434037046286904E-5"/>
    <n v="242"/>
    <m/>
    <x v="0"/>
  </r>
  <r>
    <x v="4"/>
    <x v="4"/>
    <s v="CUARTA"/>
    <x v="760"/>
    <x v="760"/>
    <x v="227"/>
    <x v="3"/>
    <x v="0"/>
    <x v="0"/>
    <x v="15"/>
    <x v="1059"/>
    <n v="2172933"/>
    <n v="2172933"/>
    <n v="2233526.8384458851"/>
    <n v="2233526.8384458851"/>
    <n v="1.4863532183482815E-5"/>
    <n v="228"/>
    <m/>
    <x v="0"/>
  </r>
  <r>
    <x v="4"/>
    <x v="4"/>
    <s v="CUARTA"/>
    <x v="760"/>
    <x v="760"/>
    <x v="227"/>
    <x v="3"/>
    <x v="0"/>
    <x v="0"/>
    <x v="15"/>
    <x v="1141"/>
    <n v="1932728"/>
    <n v="1932728"/>
    <n v="1963039.3400400262"/>
    <n v="1963039.3400400262"/>
    <n v="1.3063509202526526E-5"/>
    <n v="129"/>
    <m/>
    <x v="0"/>
  </r>
  <r>
    <x v="4"/>
    <x v="4"/>
    <s v="CUARTA"/>
    <x v="760"/>
    <x v="760"/>
    <x v="227"/>
    <x v="3"/>
    <x v="0"/>
    <x v="0"/>
    <x v="15"/>
    <x v="1071"/>
    <n v="1833625"/>
    <n v="1833625"/>
    <n v="1856550.0230142146"/>
    <n v="1856550.0230142146"/>
    <n v="1.2354850876346934E-5"/>
    <n v="103"/>
    <m/>
    <x v="0"/>
  </r>
  <r>
    <x v="4"/>
    <x v="4"/>
    <s v="CUARTA"/>
    <x v="760"/>
    <x v="760"/>
    <x v="227"/>
    <x v="3"/>
    <x v="0"/>
    <x v="0"/>
    <x v="15"/>
    <x v="1142"/>
    <n v="1693662"/>
    <n v="1693662"/>
    <n v="1729170.2823000259"/>
    <n v="1729170.2823000259"/>
    <n v="1.1507172288814746E-5"/>
    <n v="172"/>
    <m/>
    <x v="0"/>
  </r>
  <r>
    <x v="4"/>
    <x v="4"/>
    <s v="CUARTA"/>
    <x v="760"/>
    <x v="760"/>
    <x v="227"/>
    <x v="3"/>
    <x v="0"/>
    <x v="0"/>
    <x v="15"/>
    <x v="1143"/>
    <n v="1597332"/>
    <n v="1597332"/>
    <n v="1625517.6564341011"/>
    <n v="1625517.6564341011"/>
    <n v="1.0817391394338155E-5"/>
    <n v="145"/>
    <m/>
    <x v="0"/>
  </r>
  <r>
    <x v="4"/>
    <x v="4"/>
    <s v="CUARTA"/>
    <x v="760"/>
    <x v="760"/>
    <x v="227"/>
    <x v="3"/>
    <x v="0"/>
    <x v="0"/>
    <x v="15"/>
    <x v="1144"/>
    <n v="1544575"/>
    <n v="1544575"/>
    <n v="1582293.0878984211"/>
    <n v="1582293.0878984211"/>
    <n v="1.0529743287994254E-5"/>
    <n v="200"/>
    <m/>
    <x v="0"/>
  </r>
  <r>
    <x v="4"/>
    <x v="4"/>
    <s v="CUARTA"/>
    <x v="760"/>
    <x v="760"/>
    <x v="227"/>
    <x v="3"/>
    <x v="0"/>
    <x v="0"/>
    <x v="15"/>
    <x v="442"/>
    <n v="1441825"/>
    <n v="1441825"/>
    <n v="1454753.4155750945"/>
    <n v="1454753.4155750945"/>
    <n v="9.6810003977733053E-6"/>
    <n v="74"/>
    <m/>
    <x v="0"/>
  </r>
  <r>
    <x v="4"/>
    <x v="4"/>
    <s v="CUARTA"/>
    <x v="760"/>
    <x v="760"/>
    <x v="227"/>
    <x v="3"/>
    <x v="0"/>
    <x v="0"/>
    <x v="15"/>
    <x v="1145"/>
    <n v="1390232"/>
    <n v="1390232"/>
    <n v="1409992.7177557524"/>
    <n v="1409992.7177557524"/>
    <n v="9.383129756086338E-6"/>
    <n v="117"/>
    <m/>
    <x v="0"/>
  </r>
  <r>
    <x v="4"/>
    <x v="4"/>
    <s v="CUARTA"/>
    <x v="760"/>
    <x v="760"/>
    <x v="227"/>
    <x v="3"/>
    <x v="0"/>
    <x v="0"/>
    <x v="15"/>
    <x v="450"/>
    <n v="1274954"/>
    <n v="1274954"/>
    <n v="1281893.8087703583"/>
    <n v="1281893.8087703583"/>
    <n v="8.5306652933363548E-6"/>
    <n v="45"/>
    <m/>
    <x v="0"/>
  </r>
  <r>
    <x v="4"/>
    <x v="4"/>
    <s v="CUARTA"/>
    <x v="760"/>
    <x v="760"/>
    <x v="227"/>
    <x v="3"/>
    <x v="0"/>
    <x v="0"/>
    <x v="15"/>
    <x v="1146"/>
    <n v="1253799"/>
    <n v="1253799"/>
    <n v="1282403.7620582238"/>
    <n v="1282403.7620582238"/>
    <n v="8.5340588980048949E-6"/>
    <n v="187"/>
    <m/>
    <x v="0"/>
  </r>
  <r>
    <x v="4"/>
    <x v="4"/>
    <s v="CUARTA"/>
    <x v="760"/>
    <x v="760"/>
    <x v="227"/>
    <x v="3"/>
    <x v="0"/>
    <x v="0"/>
    <x v="15"/>
    <x v="447"/>
    <n v="1228822"/>
    <n v="1228822"/>
    <n v="1242085.9716021931"/>
    <n v="1242085.9716021931"/>
    <n v="8.2657546333348073E-6"/>
    <n v="89"/>
    <m/>
    <x v="0"/>
  </r>
  <r>
    <x v="4"/>
    <x v="4"/>
    <s v="CUARTA"/>
    <x v="760"/>
    <x v="760"/>
    <x v="227"/>
    <x v="3"/>
    <x v="0"/>
    <x v="0"/>
    <x v="15"/>
    <x v="1070"/>
    <n v="1209460"/>
    <n v="1209460"/>
    <n v="1218245.7040745895"/>
    <n v="1218245.7040745895"/>
    <n v="8.107103939033799E-6"/>
    <n v="60"/>
    <m/>
    <x v="0"/>
  </r>
  <r>
    <x v="4"/>
    <x v="4"/>
    <s v="CUARTA"/>
    <x v="760"/>
    <x v="760"/>
    <x v="227"/>
    <x v="3"/>
    <x v="0"/>
    <x v="0"/>
    <x v="15"/>
    <x v="1147"/>
    <n v="969099"/>
    <n v="969099"/>
    <n v="987866.13929487404"/>
    <n v="987866.13929487404"/>
    <n v="6.5739886808788074E-6"/>
    <n v="159"/>
    <m/>
    <x v="0"/>
  </r>
  <r>
    <x v="4"/>
    <x v="4"/>
    <s v="CUARTA"/>
    <x v="760"/>
    <x v="760"/>
    <x v="227"/>
    <x v="3"/>
    <x v="0"/>
    <x v="0"/>
    <x v="15"/>
    <x v="1084"/>
    <n v="534001"/>
    <n v="534001"/>
    <n v="536066.34080818633"/>
    <n v="536066.34080818633"/>
    <n v="3.5673801505015554E-6"/>
    <n v="32"/>
    <m/>
    <x v="0"/>
  </r>
  <r>
    <x v="5"/>
    <x v="4"/>
    <s v="CUARTA"/>
    <x v="761"/>
    <x v="761"/>
    <x v="228"/>
    <x v="3"/>
    <x v="0"/>
    <x v="0"/>
    <x v="15"/>
    <x v="1148"/>
    <n v="21336636"/>
    <n v="0"/>
    <n v="0"/>
    <n v="21336636"/>
    <n v="1.4198968663117848E-4"/>
    <n v="0"/>
    <m/>
    <x v="6"/>
  </r>
  <r>
    <x v="5"/>
    <x v="4"/>
    <s v="CUARTA"/>
    <x v="762"/>
    <x v="762"/>
    <x v="229"/>
    <x v="7"/>
    <x v="0"/>
    <x v="0"/>
    <x v="15"/>
    <x v="1149"/>
    <n v="21833543.5"/>
    <n v="0"/>
    <n v="0"/>
    <n v="21833543.5"/>
    <n v="1.452964750213297E-4"/>
    <n v="0"/>
    <m/>
    <x v="1"/>
  </r>
  <r>
    <x v="5"/>
    <x v="4"/>
    <s v="CUARTA"/>
    <x v="762"/>
    <x v="762"/>
    <x v="229"/>
    <x v="7"/>
    <x v="0"/>
    <x v="0"/>
    <x v="15"/>
    <x v="487"/>
    <n v="9139141.5"/>
    <n v="9139141.5"/>
    <n v="9187779.122043021"/>
    <n v="9187779.122043021"/>
    <n v="6.1142247464659975E-5"/>
    <n v="44"/>
    <m/>
    <x v="1"/>
  </r>
  <r>
    <x v="5"/>
    <x v="4"/>
    <s v="CUARTA"/>
    <x v="762"/>
    <x v="762"/>
    <x v="229"/>
    <x v="7"/>
    <x v="0"/>
    <x v="0"/>
    <x v="15"/>
    <x v="1150"/>
    <n v="8487722.5"/>
    <n v="0"/>
    <n v="0"/>
    <n v="8487722.5"/>
    <n v="5.6483555232765033E-5"/>
    <n v="0"/>
    <m/>
    <x v="1"/>
  </r>
  <r>
    <x v="5"/>
    <x v="4"/>
    <s v="CUARTA"/>
    <x v="762"/>
    <x v="762"/>
    <x v="229"/>
    <x v="7"/>
    <x v="0"/>
    <x v="0"/>
    <x v="15"/>
    <x v="960"/>
    <n v="7995856.5"/>
    <n v="7995856.5"/>
    <n v="8190125.0234155525"/>
    <n v="8190125.0234155525"/>
    <n v="5.4503122495268123E-5"/>
    <n v="199"/>
    <m/>
    <x v="1"/>
  </r>
  <r>
    <x v="5"/>
    <x v="4"/>
    <s v="CUARTA"/>
    <x v="762"/>
    <x v="762"/>
    <x v="229"/>
    <x v="7"/>
    <x v="0"/>
    <x v="0"/>
    <x v="15"/>
    <x v="990"/>
    <n v="5732750.5"/>
    <n v="5732750.5"/>
    <n v="6270303.3172137374"/>
    <n v="6270303.3172137374"/>
    <n v="4.1727215250502354E-5"/>
    <n v="743"/>
    <m/>
    <x v="1"/>
  </r>
  <r>
    <x v="5"/>
    <x v="4"/>
    <s v="CUARTA"/>
    <x v="762"/>
    <x v="762"/>
    <x v="229"/>
    <x v="7"/>
    <x v="0"/>
    <x v="0"/>
    <x v="15"/>
    <x v="1101"/>
    <n v="2342000"/>
    <n v="0"/>
    <n v="0"/>
    <n v="2342000"/>
    <n v="1.5585392471907005E-5"/>
    <n v="0"/>
    <m/>
    <x v="1"/>
  </r>
  <r>
    <x v="5"/>
    <x v="4"/>
    <s v="CUARTA"/>
    <x v="762"/>
    <x v="762"/>
    <x v="229"/>
    <x v="7"/>
    <x v="0"/>
    <x v="0"/>
    <x v="15"/>
    <x v="1151"/>
    <n v="2097202.5"/>
    <n v="0"/>
    <n v="0"/>
    <n v="2097202.5"/>
    <n v="1.3956329656517743E-5"/>
    <n v="0"/>
    <m/>
    <x v="1"/>
  </r>
  <r>
    <x v="5"/>
    <x v="4"/>
    <s v="CUARTA"/>
    <x v="762"/>
    <x v="762"/>
    <x v="229"/>
    <x v="7"/>
    <x v="0"/>
    <x v="0"/>
    <x v="15"/>
    <x v="1152"/>
    <n v="1695201"/>
    <n v="0"/>
    <n v="0"/>
    <n v="1695201"/>
    <n v="1.1281115671976613E-5"/>
    <n v="0"/>
    <m/>
    <x v="1"/>
  </r>
  <r>
    <x v="5"/>
    <x v="4"/>
    <s v="CUARTA"/>
    <x v="762"/>
    <x v="762"/>
    <x v="229"/>
    <x v="7"/>
    <x v="0"/>
    <x v="0"/>
    <x v="15"/>
    <x v="444"/>
    <n v="1563533"/>
    <n v="0"/>
    <n v="0"/>
    <n v="1563533"/>
    <n v="1.0404899849606394E-5"/>
    <n v="0"/>
    <m/>
    <x v="1"/>
  </r>
  <r>
    <x v="5"/>
    <x v="4"/>
    <s v="CUARTA"/>
    <x v="762"/>
    <x v="762"/>
    <x v="229"/>
    <x v="7"/>
    <x v="0"/>
    <x v="0"/>
    <x v="15"/>
    <x v="1153"/>
    <n v="1067900.5"/>
    <n v="0"/>
    <n v="0"/>
    <n v="1067900.5"/>
    <n v="7.1065962482688845E-6"/>
    <n v="0"/>
    <m/>
    <x v="1"/>
  </r>
  <r>
    <x v="5"/>
    <x v="4"/>
    <s v="CUARTA"/>
    <x v="762"/>
    <x v="762"/>
    <x v="229"/>
    <x v="7"/>
    <x v="0"/>
    <x v="0"/>
    <x v="15"/>
    <x v="1154"/>
    <n v="894067"/>
    <n v="0"/>
    <n v="0"/>
    <n v="894067"/>
    <n v="5.9497801414092576E-6"/>
    <n v="0"/>
    <m/>
    <x v="1"/>
  </r>
  <r>
    <x v="5"/>
    <x v="4"/>
    <s v="CUARTA"/>
    <x v="762"/>
    <x v="762"/>
    <x v="229"/>
    <x v="7"/>
    <x v="0"/>
    <x v="0"/>
    <x v="15"/>
    <x v="1155"/>
    <n v="882242.5"/>
    <n v="0"/>
    <n v="0"/>
    <n v="882242.5"/>
    <n v="5.8710912117405711E-6"/>
    <n v="0"/>
    <m/>
    <x v="1"/>
  </r>
  <r>
    <x v="5"/>
    <x v="4"/>
    <s v="CUARTA"/>
    <x v="762"/>
    <x v="762"/>
    <x v="229"/>
    <x v="7"/>
    <x v="0"/>
    <x v="0"/>
    <x v="15"/>
    <x v="1156"/>
    <n v="782821.5"/>
    <n v="0"/>
    <n v="0"/>
    <n v="782821.5"/>
    <n v="5.2094706716255125E-6"/>
    <n v="0"/>
    <m/>
    <x v="1"/>
  </r>
  <r>
    <x v="5"/>
    <x v="4"/>
    <s v="CUARTA"/>
    <x v="762"/>
    <x v="762"/>
    <x v="229"/>
    <x v="7"/>
    <x v="0"/>
    <x v="0"/>
    <x v="15"/>
    <x v="434"/>
    <n v="605171"/>
    <n v="0"/>
    <n v="0"/>
    <n v="605171"/>
    <n v="4.0272534362153865E-6"/>
    <n v="0"/>
    <m/>
    <x v="1"/>
  </r>
  <r>
    <x v="5"/>
    <x v="4"/>
    <s v="CUARTA"/>
    <x v="762"/>
    <x v="762"/>
    <x v="229"/>
    <x v="7"/>
    <x v="0"/>
    <x v="0"/>
    <x v="15"/>
    <x v="1097"/>
    <n v="524065.5"/>
    <n v="0"/>
    <n v="0"/>
    <n v="524065.5"/>
    <n v="3.4875177192511449E-6"/>
    <n v="0"/>
    <m/>
    <x v="1"/>
  </r>
  <r>
    <x v="5"/>
    <x v="4"/>
    <s v="CUARTA"/>
    <x v="762"/>
    <x v="762"/>
    <x v="229"/>
    <x v="7"/>
    <x v="0"/>
    <x v="0"/>
    <x v="15"/>
    <x v="1157"/>
    <n v="387278"/>
    <n v="0"/>
    <n v="0"/>
    <n v="387278"/>
    <n v="2.577232974267806E-6"/>
    <n v="0"/>
    <m/>
    <x v="1"/>
  </r>
  <r>
    <x v="5"/>
    <x v="4"/>
    <s v="CUARTA"/>
    <x v="762"/>
    <x v="762"/>
    <x v="229"/>
    <x v="7"/>
    <x v="0"/>
    <x v="0"/>
    <x v="15"/>
    <x v="454"/>
    <n v="323394.5"/>
    <n v="0"/>
    <n v="0"/>
    <n v="323394.5"/>
    <n v="2.1521051262835738E-6"/>
    <n v="0"/>
    <m/>
    <x v="1"/>
  </r>
  <r>
    <x v="5"/>
    <x v="4"/>
    <s v="CUARTA"/>
    <x v="762"/>
    <x v="762"/>
    <x v="229"/>
    <x v="7"/>
    <x v="0"/>
    <x v="0"/>
    <x v="15"/>
    <x v="1158"/>
    <n v="200656.5"/>
    <n v="0"/>
    <n v="0"/>
    <n v="200656.5"/>
    <n v="1.335316099290866E-6"/>
    <n v="0"/>
    <m/>
    <x v="1"/>
  </r>
  <r>
    <x v="5"/>
    <x v="4"/>
    <s v="CUARTA"/>
    <x v="762"/>
    <x v="762"/>
    <x v="229"/>
    <x v="7"/>
    <x v="0"/>
    <x v="0"/>
    <x v="15"/>
    <x v="1159"/>
    <n v="191022.5"/>
    <n v="191022.5"/>
    <n v="194182.24454711168"/>
    <n v="194182.24454711168"/>
    <n v="1.2922316363546369E-6"/>
    <n v="136"/>
    <m/>
    <x v="1"/>
  </r>
  <r>
    <x v="5"/>
    <x v="4"/>
    <s v="CUARTA"/>
    <x v="762"/>
    <x v="762"/>
    <x v="229"/>
    <x v="7"/>
    <x v="0"/>
    <x v="0"/>
    <x v="15"/>
    <x v="1159"/>
    <n v="26711.5"/>
    <n v="0"/>
    <n v="0"/>
    <n v="26711.5"/>
    <n v="1.7775798933106061E-7"/>
    <n v="0"/>
    <m/>
    <x v="1"/>
  </r>
  <r>
    <x v="4"/>
    <x v="4"/>
    <s v="CUARTA"/>
    <x v="763"/>
    <x v="763"/>
    <x v="230"/>
    <x v="1"/>
    <x v="0"/>
    <x v="0"/>
    <x v="15"/>
    <x v="607"/>
    <n v="1554693"/>
    <n v="1554693"/>
    <n v="1556569.5830583926"/>
    <n v="1556569.5830583926"/>
    <n v="1.0358560145942655E-5"/>
    <n v="10"/>
    <m/>
    <x v="0"/>
  </r>
  <r>
    <x v="5"/>
    <x v="4"/>
    <s v="CUARTA"/>
    <x v="764"/>
    <x v="764"/>
    <x v="231"/>
    <x v="23"/>
    <x v="0"/>
    <x v="0"/>
    <x v="15"/>
    <x v="1160"/>
    <n v="6896.3447999999999"/>
    <n v="0"/>
    <n v="0"/>
    <n v="6896.3447999999999"/>
    <n v="4.5893356246624688E-8"/>
    <n v="0"/>
    <m/>
    <x v="5"/>
  </r>
  <r>
    <x v="4"/>
    <x v="4"/>
    <s v="CUARTA"/>
    <x v="765"/>
    <x v="765"/>
    <x v="232"/>
    <x v="1"/>
    <x v="0"/>
    <x v="0"/>
    <x v="15"/>
    <x v="1161"/>
    <n v="3994443"/>
    <n v="3994443"/>
    <n v="4096431.1956561133"/>
    <n v="4096431.1956561133"/>
    <n v="2.7260669478421779E-5"/>
    <n v="209"/>
    <m/>
    <x v="0"/>
  </r>
  <r>
    <x v="5"/>
    <x v="4"/>
    <s v="CUARTA"/>
    <x v="766"/>
    <x v="766"/>
    <x v="233"/>
    <x v="7"/>
    <x v="0"/>
    <x v="0"/>
    <x v="15"/>
    <x v="1162"/>
    <n v="705739.5"/>
    <n v="0"/>
    <n v="0"/>
    <n v="705739.5"/>
    <n v="4.6965102862627726E-6"/>
    <n v="0"/>
    <m/>
    <x v="1"/>
  </r>
  <r>
    <x v="5"/>
    <x v="4"/>
    <s v="CUARTA"/>
    <x v="766"/>
    <x v="766"/>
    <x v="233"/>
    <x v="7"/>
    <x v="0"/>
    <x v="0"/>
    <x v="15"/>
    <x v="1163"/>
    <n v="537464.5"/>
    <n v="0"/>
    <n v="0"/>
    <n v="537464.5"/>
    <n v="3.5766845312627084E-6"/>
    <n v="0"/>
    <m/>
    <x v="1"/>
  </r>
  <r>
    <x v="5"/>
    <x v="4"/>
    <s v="CUARTA"/>
    <x v="766"/>
    <x v="766"/>
    <x v="233"/>
    <x v="7"/>
    <x v="0"/>
    <x v="0"/>
    <x v="15"/>
    <x v="1164"/>
    <n v="478256.5"/>
    <n v="0"/>
    <n v="0"/>
    <n v="478256.5"/>
    <n v="3.1826709029635323E-6"/>
    <n v="0"/>
    <m/>
    <x v="1"/>
  </r>
  <r>
    <x v="5"/>
    <x v="4"/>
    <s v="CUARTA"/>
    <x v="766"/>
    <x v="766"/>
    <x v="233"/>
    <x v="7"/>
    <x v="0"/>
    <x v="0"/>
    <x v="15"/>
    <x v="1165"/>
    <n v="434231"/>
    <n v="0"/>
    <n v="0"/>
    <n v="434231"/>
    <n v="2.889692808910611E-6"/>
    <n v="0"/>
    <m/>
    <x v="1"/>
  </r>
  <r>
    <x v="5"/>
    <x v="4"/>
    <s v="CUARTA"/>
    <x v="766"/>
    <x v="766"/>
    <x v="233"/>
    <x v="7"/>
    <x v="0"/>
    <x v="0"/>
    <x v="15"/>
    <x v="1166"/>
    <n v="400299"/>
    <n v="0"/>
    <n v="0"/>
    <n v="400299"/>
    <n v="2.66388429594872E-6"/>
    <n v="0"/>
    <m/>
    <x v="1"/>
  </r>
  <r>
    <x v="5"/>
    <x v="4"/>
    <s v="CUARTA"/>
    <x v="766"/>
    <x v="766"/>
    <x v="233"/>
    <x v="7"/>
    <x v="0"/>
    <x v="0"/>
    <x v="15"/>
    <x v="1167"/>
    <n v="353198.5"/>
    <n v="0"/>
    <n v="0"/>
    <n v="353198.5"/>
    <n v="2.3504428876980557E-6"/>
    <n v="0"/>
    <m/>
    <x v="1"/>
  </r>
  <r>
    <x v="5"/>
    <x v="4"/>
    <s v="CUARTA"/>
    <x v="766"/>
    <x v="766"/>
    <x v="233"/>
    <x v="7"/>
    <x v="0"/>
    <x v="0"/>
    <x v="15"/>
    <x v="1168"/>
    <n v="249378.5"/>
    <n v="0"/>
    <n v="0"/>
    <n v="249378.5"/>
    <n v="1.6595481624916573E-6"/>
    <n v="0"/>
    <m/>
    <x v="1"/>
  </r>
  <r>
    <x v="5"/>
    <x v="4"/>
    <s v="CUARTA"/>
    <x v="766"/>
    <x v="766"/>
    <x v="233"/>
    <x v="7"/>
    <x v="0"/>
    <x v="0"/>
    <x v="15"/>
    <x v="1169"/>
    <n v="225720"/>
    <n v="0"/>
    <n v="0"/>
    <n v="225720"/>
    <n v="1.5021070831592013E-6"/>
    <n v="0"/>
    <m/>
    <x v="1"/>
  </r>
  <r>
    <x v="5"/>
    <x v="4"/>
    <s v="CUARTA"/>
    <x v="766"/>
    <x v="766"/>
    <x v="233"/>
    <x v="7"/>
    <x v="0"/>
    <x v="0"/>
    <x v="15"/>
    <x v="1170"/>
    <n v="195937"/>
    <n v="0"/>
    <n v="0"/>
    <n v="195937"/>
    <n v="1.3039090712075333E-6"/>
    <n v="0"/>
    <m/>
    <x v="1"/>
  </r>
  <r>
    <x v="5"/>
    <x v="4"/>
    <s v="CUARTA"/>
    <x v="766"/>
    <x v="766"/>
    <x v="233"/>
    <x v="7"/>
    <x v="0"/>
    <x v="0"/>
    <x v="15"/>
    <x v="1171"/>
    <n v="122887.5"/>
    <n v="122887.5"/>
    <n v="124920.20875437808"/>
    <n v="124920.20875437808"/>
    <n v="8.3131105085804262E-7"/>
    <n v="136"/>
    <m/>
    <x v="1"/>
  </r>
  <r>
    <x v="5"/>
    <x v="4"/>
    <s v="CUARTA"/>
    <x v="766"/>
    <x v="766"/>
    <x v="233"/>
    <x v="7"/>
    <x v="0"/>
    <x v="0"/>
    <x v="15"/>
    <x v="1172"/>
    <n v="79418"/>
    <n v="0"/>
    <n v="0"/>
    <n v="79418"/>
    <n v="5.285058494166997E-7"/>
    <n v="0"/>
    <m/>
    <x v="1"/>
  </r>
  <r>
    <x v="4"/>
    <x v="4"/>
    <s v="CUARTA"/>
    <x v="767"/>
    <x v="767"/>
    <x v="234"/>
    <x v="3"/>
    <x v="0"/>
    <x v="0"/>
    <x v="15"/>
    <x v="1125"/>
    <n v="4609341"/>
    <n v="4609341"/>
    <n v="4793640.6474449523"/>
    <n v="4793640.6474449523"/>
    <n v="3.1900414543004263E-5"/>
    <n v="325"/>
    <m/>
    <x v="0"/>
  </r>
  <r>
    <x v="4"/>
    <x v="4"/>
    <s v="CUARTA"/>
    <x v="767"/>
    <x v="767"/>
    <x v="234"/>
    <x v="3"/>
    <x v="0"/>
    <x v="0"/>
    <x v="15"/>
    <x v="1173"/>
    <n v="3421659"/>
    <n v="3421659"/>
    <n v="3541768.4535622187"/>
    <n v="3541768.4535622187"/>
    <n v="2.3569535180779814E-5"/>
    <n v="286"/>
    <m/>
    <x v="0"/>
  </r>
  <r>
    <x v="4"/>
    <x v="4"/>
    <s v="CUARTA"/>
    <x v="767"/>
    <x v="767"/>
    <x v="234"/>
    <x v="3"/>
    <x v="0"/>
    <x v="0"/>
    <x v="15"/>
    <x v="1174"/>
    <n v="3398458"/>
    <n v="3398458"/>
    <n v="3505891.2166561498"/>
    <n v="3505891.2166561498"/>
    <n v="2.3330781629119408E-5"/>
    <n v="258"/>
    <m/>
    <x v="0"/>
  </r>
  <r>
    <x v="4"/>
    <x v="4"/>
    <s v="CUARTA"/>
    <x v="767"/>
    <x v="767"/>
    <x v="234"/>
    <x v="3"/>
    <x v="0"/>
    <x v="0"/>
    <x v="15"/>
    <x v="1175"/>
    <n v="3378761"/>
    <n v="3378761"/>
    <n v="3491463.1040867316"/>
    <n v="3491463.1040867316"/>
    <n v="2.3234766344310169E-5"/>
    <n v="272"/>
    <m/>
    <x v="0"/>
  </r>
  <r>
    <x v="4"/>
    <x v="4"/>
    <s v="CUARTA"/>
    <x v="767"/>
    <x v="767"/>
    <x v="234"/>
    <x v="3"/>
    <x v="0"/>
    <x v="0"/>
    <x v="15"/>
    <x v="1176"/>
    <n v="3166763"/>
    <n v="3166763"/>
    <n v="3302532.9530579266"/>
    <n v="3302532.9530579266"/>
    <n v="2.1977486005471317E-5"/>
    <n v="348"/>
    <m/>
    <x v="0"/>
  </r>
  <r>
    <x v="4"/>
    <x v="4"/>
    <s v="CUARTA"/>
    <x v="767"/>
    <x v="767"/>
    <x v="234"/>
    <x v="3"/>
    <x v="0"/>
    <x v="0"/>
    <x v="15"/>
    <x v="1177"/>
    <n v="3096502"/>
    <n v="3096502"/>
    <n v="3224199.4318005457"/>
    <n v="3224199.4318005457"/>
    <n v="2.1456197076136239E-5"/>
    <n v="335"/>
    <m/>
    <x v="0"/>
  </r>
  <r>
    <x v="4"/>
    <x v="4"/>
    <s v="CUARTA"/>
    <x v="767"/>
    <x v="767"/>
    <x v="234"/>
    <x v="3"/>
    <x v="0"/>
    <x v="0"/>
    <x v="15"/>
    <x v="1178"/>
    <n v="2803244"/>
    <n v="2803244"/>
    <n v="2877246.4662768794"/>
    <n v="2877246.4662768794"/>
    <n v="1.9147316573583565E-5"/>
    <n v="216"/>
    <m/>
    <x v="0"/>
  </r>
  <r>
    <x v="4"/>
    <x v="4"/>
    <s v="CUARTA"/>
    <x v="767"/>
    <x v="767"/>
    <x v="234"/>
    <x v="3"/>
    <x v="0"/>
    <x v="0"/>
    <x v="15"/>
    <x v="1123"/>
    <n v="2798127"/>
    <n v="2798127"/>
    <n v="2881711.47836112"/>
    <n v="2881711.47836112"/>
    <n v="1.9177030051689757E-5"/>
    <n v="244"/>
    <m/>
    <x v="0"/>
  </r>
  <r>
    <x v="4"/>
    <x v="4"/>
    <s v="CUARTA"/>
    <x v="767"/>
    <x v="767"/>
    <x v="234"/>
    <x v="3"/>
    <x v="0"/>
    <x v="0"/>
    <x v="15"/>
    <x v="737"/>
    <n v="2756267"/>
    <n v="2756267"/>
    <n v="2833811.1490425658"/>
    <n v="2833811.1490425658"/>
    <n v="1.8858265990219533E-5"/>
    <n v="230"/>
    <m/>
    <x v="0"/>
  </r>
  <r>
    <x v="4"/>
    <x v="4"/>
    <s v="CUARTA"/>
    <x v="767"/>
    <x v="767"/>
    <x v="234"/>
    <x v="3"/>
    <x v="0"/>
    <x v="0"/>
    <x v="15"/>
    <x v="1179"/>
    <n v="2729232"/>
    <n v="2729232"/>
    <n v="2777390.5515603232"/>
    <n v="2777390.5515603232"/>
    <n v="1.8482801790706196E-5"/>
    <n v="145"/>
    <m/>
    <x v="0"/>
  </r>
  <r>
    <x v="4"/>
    <x v="4"/>
    <s v="CUARTA"/>
    <x v="767"/>
    <x v="767"/>
    <x v="234"/>
    <x v="3"/>
    <x v="0"/>
    <x v="0"/>
    <x v="15"/>
    <x v="1180"/>
    <n v="2686109"/>
    <n v="2686109"/>
    <n v="2747722.6005576332"/>
    <n v="2747722.6005576332"/>
    <n v="1.828536939949602E-5"/>
    <n v="188"/>
    <m/>
    <x v="0"/>
  </r>
  <r>
    <x v="4"/>
    <x v="4"/>
    <s v="CUARTA"/>
    <x v="767"/>
    <x v="767"/>
    <x v="234"/>
    <x v="3"/>
    <x v="0"/>
    <x v="0"/>
    <x v="15"/>
    <x v="1181"/>
    <n v="2644034"/>
    <n v="2644034"/>
    <n v="2700118.5615649344"/>
    <n v="2700118.5615649344"/>
    <n v="1.7968577072019857E-5"/>
    <n v="174"/>
    <m/>
    <x v="0"/>
  </r>
  <r>
    <x v="4"/>
    <x v="4"/>
    <s v="CUARTA"/>
    <x v="767"/>
    <x v="767"/>
    <x v="234"/>
    <x v="3"/>
    <x v="0"/>
    <x v="0"/>
    <x v="15"/>
    <x v="620"/>
    <n v="2616124"/>
    <n v="2616124"/>
    <n v="2648512.7570593045"/>
    <n v="2648512.7570593045"/>
    <n v="1.7625154050222782E-5"/>
    <n v="102"/>
    <m/>
    <x v="0"/>
  </r>
  <r>
    <x v="4"/>
    <x v="4"/>
    <s v="CUARTA"/>
    <x v="767"/>
    <x v="767"/>
    <x v="234"/>
    <x v="3"/>
    <x v="0"/>
    <x v="0"/>
    <x v="15"/>
    <x v="1126"/>
    <n v="2574121"/>
    <n v="2574121"/>
    <n v="2623653.765264967"/>
    <n v="2623653.765264967"/>
    <n v="1.7459724014539321E-5"/>
    <n v="158"/>
    <m/>
    <x v="0"/>
  </r>
  <r>
    <x v="4"/>
    <x v="4"/>
    <s v="CUARTA"/>
    <x v="767"/>
    <x v="767"/>
    <x v="234"/>
    <x v="3"/>
    <x v="0"/>
    <x v="0"/>
    <x v="15"/>
    <x v="1128"/>
    <n v="2485411"/>
    <n v="2485411"/>
    <n v="2490813.6083675073"/>
    <n v="2490813.6083675073"/>
    <n v="1.65757077970856E-5"/>
    <n v="18"/>
    <m/>
    <x v="0"/>
  </r>
  <r>
    <x v="4"/>
    <x v="4"/>
    <s v="CUARTA"/>
    <x v="767"/>
    <x v="767"/>
    <x v="234"/>
    <x v="3"/>
    <x v="0"/>
    <x v="0"/>
    <x v="15"/>
    <x v="1182"/>
    <n v="2465715"/>
    <n v="2465715"/>
    <n v="2475251.5772926593"/>
    <n v="2475251.5772926593"/>
    <n v="1.6472146583609289E-5"/>
    <n v="32"/>
    <m/>
    <x v="0"/>
  </r>
  <r>
    <x v="4"/>
    <x v="4"/>
    <s v="CUARTA"/>
    <x v="767"/>
    <x v="767"/>
    <x v="234"/>
    <x v="3"/>
    <x v="0"/>
    <x v="0"/>
    <x v="15"/>
    <x v="1183"/>
    <n v="2463160"/>
    <n v="2463160"/>
    <n v="2489747.483208844"/>
    <n v="2489747.483208844"/>
    <n v="1.6568613015265812E-5"/>
    <n v="89"/>
    <m/>
    <x v="0"/>
  </r>
  <r>
    <x v="4"/>
    <x v="4"/>
    <s v="CUARTA"/>
    <x v="767"/>
    <x v="767"/>
    <x v="234"/>
    <x v="3"/>
    <x v="0"/>
    <x v="0"/>
    <x v="15"/>
    <x v="1150"/>
    <n v="2458339"/>
    <n v="2458339"/>
    <n v="2472316.5978394505"/>
    <n v="2472316.5978394505"/>
    <n v="1.6452615069230449E-5"/>
    <n v="47"/>
    <m/>
    <x v="0"/>
  </r>
  <r>
    <x v="4"/>
    <x v="4"/>
    <s v="CUARTA"/>
    <x v="767"/>
    <x v="767"/>
    <x v="234"/>
    <x v="3"/>
    <x v="0"/>
    <x v="0"/>
    <x v="15"/>
    <x v="1184"/>
    <n v="2357502"/>
    <n v="2357502"/>
    <n v="2374913.7307399781"/>
    <n v="2374913.7307399781"/>
    <n v="1.5804424671436139E-5"/>
    <n v="61"/>
    <m/>
    <x v="0"/>
  </r>
  <r>
    <x v="4"/>
    <x v="4"/>
    <s v="CUARTA"/>
    <x v="767"/>
    <x v="767"/>
    <x v="234"/>
    <x v="3"/>
    <x v="0"/>
    <x v="0"/>
    <x v="15"/>
    <x v="1185"/>
    <n v="2349224"/>
    <n v="2349224"/>
    <n v="2350641.3809373677"/>
    <n v="2350641.3809373677"/>
    <n v="1.5642898583524484E-5"/>
    <n v="5"/>
    <m/>
    <x v="0"/>
  </r>
  <r>
    <x v="4"/>
    <x v="4"/>
    <s v="CUARTA"/>
    <x v="767"/>
    <x v="767"/>
    <x v="234"/>
    <x v="3"/>
    <x v="0"/>
    <x v="0"/>
    <x v="15"/>
    <x v="1186"/>
    <n v="2307353"/>
    <n v="2307353"/>
    <n v="2340149.6493332684"/>
    <n v="2340149.6493332684"/>
    <n v="1.5573078876112101E-5"/>
    <n v="117"/>
    <m/>
    <x v="0"/>
  </r>
  <r>
    <x v="4"/>
    <x v="4"/>
    <s v="CUARTA"/>
    <x v="767"/>
    <x v="767"/>
    <x v="234"/>
    <x v="3"/>
    <x v="0"/>
    <x v="0"/>
    <x v="15"/>
    <x v="609"/>
    <n v="2269777"/>
    <n v="2269777"/>
    <n v="2305930.6126777786"/>
    <n v="2305930.6126777786"/>
    <n v="1.5345360209892468E-5"/>
    <n v="131"/>
    <m/>
    <x v="0"/>
  </r>
  <r>
    <x v="4"/>
    <x v="4"/>
    <s v="CUARTA"/>
    <x v="767"/>
    <x v="767"/>
    <x v="234"/>
    <x v="3"/>
    <x v="0"/>
    <x v="0"/>
    <x v="15"/>
    <x v="1187"/>
    <n v="2243045"/>
    <n v="2243045"/>
    <n v="2263430.7416668297"/>
    <n v="2263430.7416668297"/>
    <n v="1.5062534774490648E-5"/>
    <n v="75"/>
    <m/>
    <x v="0"/>
  </r>
  <r>
    <x v="4"/>
    <x v="4"/>
    <s v="CUARTA"/>
    <x v="767"/>
    <x v="767"/>
    <x v="234"/>
    <x v="3"/>
    <x v="0"/>
    <x v="0"/>
    <x v="15"/>
    <x v="1188"/>
    <n v="2216873"/>
    <n v="2216873"/>
    <n v="2271556.3932933812"/>
    <n v="2271556.3932933812"/>
    <n v="1.5116608843529843E-5"/>
    <n v="202"/>
    <m/>
    <x v="0"/>
  </r>
  <r>
    <x v="4"/>
    <x v="4"/>
    <s v="CUARTA"/>
    <x v="767"/>
    <x v="767"/>
    <x v="234"/>
    <x v="3"/>
    <x v="0"/>
    <x v="0"/>
    <x v="15"/>
    <x v="1189"/>
    <n v="1679668"/>
    <n v="1679668"/>
    <n v="1754430.2687088514"/>
    <n v="1754430.2687088514"/>
    <n v="1.1675270837925157E-5"/>
    <n v="361"/>
    <m/>
    <x v="0"/>
  </r>
  <r>
    <x v="4"/>
    <x v="4"/>
    <s v="CUARTA"/>
    <x v="768"/>
    <x v="768"/>
    <x v="235"/>
    <x v="3"/>
    <x v="0"/>
    <x v="0"/>
    <x v="15"/>
    <x v="1190"/>
    <n v="11044"/>
    <n v="11044"/>
    <n v="11180.729540710976"/>
    <n v="11180.729540710976"/>
    <n v="7.440480700863583E-8"/>
    <n v="102"/>
    <m/>
    <x v="0"/>
  </r>
  <r>
    <x v="4"/>
    <x v="4"/>
    <s v="CUARTA"/>
    <x v="768"/>
    <x v="768"/>
    <x v="235"/>
    <x v="3"/>
    <x v="0"/>
    <x v="0"/>
    <x v="15"/>
    <x v="1191"/>
    <n v="34094955"/>
    <n v="34094955"/>
    <n v="34140227.257922783"/>
    <n v="34140227.257922783"/>
    <n v="2.271942104589343E-4"/>
    <n v="11"/>
    <m/>
    <x v="0"/>
  </r>
  <r>
    <x v="4"/>
    <x v="4"/>
    <s v="CUARTA"/>
    <x v="769"/>
    <x v="769"/>
    <x v="236"/>
    <x v="3"/>
    <x v="0"/>
    <x v="0"/>
    <x v="15"/>
    <x v="1176"/>
    <n v="867240"/>
    <n v="867240"/>
    <n v="896059.59685416671"/>
    <n v="896059.59685416671"/>
    <n v="5.9630403480747038E-6"/>
    <n v="271"/>
    <m/>
    <x v="0"/>
  </r>
  <r>
    <x v="4"/>
    <x v="4"/>
    <s v="CUARTA"/>
    <x v="769"/>
    <x v="769"/>
    <x v="236"/>
    <x v="3"/>
    <x v="0"/>
    <x v="0"/>
    <x v="15"/>
    <x v="1177"/>
    <n v="723667"/>
    <n v="723667"/>
    <n v="745913.67725969583"/>
    <n v="745913.67725969583"/>
    <n v="4.9638588429785378E-6"/>
    <n v="251"/>
    <m/>
    <x v="0"/>
  </r>
  <r>
    <x v="4"/>
    <x v="4"/>
    <s v="CUARTA"/>
    <x v="769"/>
    <x v="769"/>
    <x v="236"/>
    <x v="3"/>
    <x v="0"/>
    <x v="0"/>
    <x v="15"/>
    <x v="1125"/>
    <n v="712665"/>
    <n v="712665"/>
    <n v="733776.37590742926"/>
    <n v="733776.37590742926"/>
    <n v="4.8830883027885792E-6"/>
    <n v="242"/>
    <m/>
    <x v="0"/>
  </r>
  <r>
    <x v="4"/>
    <x v="4"/>
    <s v="CUARTA"/>
    <x v="769"/>
    <x v="769"/>
    <x v="236"/>
    <x v="3"/>
    <x v="0"/>
    <x v="0"/>
    <x v="15"/>
    <x v="735"/>
    <n v="705414"/>
    <n v="705414"/>
    <n v="730087.85576110601"/>
    <n v="730087.85576110601"/>
    <n v="4.8585421737873058E-6"/>
    <n v="285"/>
    <m/>
    <x v="0"/>
  </r>
  <r>
    <x v="4"/>
    <x v="4"/>
    <s v="CUARTA"/>
    <x v="769"/>
    <x v="769"/>
    <x v="236"/>
    <x v="3"/>
    <x v="0"/>
    <x v="0"/>
    <x v="15"/>
    <x v="990"/>
    <n v="678336"/>
    <n v="678336"/>
    <n v="697336.01508609788"/>
    <n v="697336.01508609788"/>
    <n v="4.6405873099540993E-6"/>
    <n v="229"/>
    <m/>
    <x v="0"/>
  </r>
  <r>
    <x v="4"/>
    <x v="4"/>
    <s v="CUARTA"/>
    <x v="769"/>
    <x v="769"/>
    <x v="236"/>
    <x v="3"/>
    <x v="0"/>
    <x v="0"/>
    <x v="15"/>
    <x v="1192"/>
    <n v="483956"/>
    <n v="483956"/>
    <n v="496612.0615145152"/>
    <n v="496612.0615145152"/>
    <n v="3.3048223249302067E-6"/>
    <n v="214"/>
    <m/>
    <x v="0"/>
  </r>
  <r>
    <x v="5"/>
    <x v="4"/>
    <s v="CUARTA"/>
    <x v="770"/>
    <x v="770"/>
    <x v="237"/>
    <x v="7"/>
    <x v="0"/>
    <x v="0"/>
    <x v="15"/>
    <x v="1193"/>
    <n v="1600275.5"/>
    <n v="0"/>
    <n v="0"/>
    <n v="1600275.5"/>
    <n v="1.0649411499008207E-5"/>
    <n v="0"/>
    <m/>
    <x v="1"/>
  </r>
  <r>
    <x v="5"/>
    <x v="4"/>
    <s v="CUARTA"/>
    <x v="771"/>
    <x v="771"/>
    <x v="238"/>
    <x v="5"/>
    <x v="0"/>
    <x v="0"/>
    <x v="15"/>
    <x v="1194"/>
    <n v="772800"/>
    <n v="0"/>
    <n v="0"/>
    <n v="772800"/>
    <n v="5.1427802315498439E-6"/>
    <n v="0"/>
    <m/>
    <x v="4"/>
  </r>
  <r>
    <x v="4"/>
    <x v="4"/>
    <s v="CUARTA"/>
    <x v="771"/>
    <x v="771"/>
    <x v="238"/>
    <x v="3"/>
    <x v="0"/>
    <x v="0"/>
    <x v="15"/>
    <x v="1195"/>
    <n v="7541711"/>
    <n v="0"/>
    <n v="0"/>
    <n v="7541711"/>
    <n v="5.0188098140349384E-5"/>
    <n v="0"/>
    <m/>
    <x v="0"/>
  </r>
  <r>
    <x v="4"/>
    <x v="4"/>
    <s v="CUARTA"/>
    <x v="771"/>
    <x v="771"/>
    <x v="239"/>
    <x v="3"/>
    <x v="0"/>
    <x v="0"/>
    <x v="15"/>
    <x v="1196"/>
    <n v="1090339"/>
    <n v="1090339"/>
    <n v="1105036.943336081"/>
    <n v="1105036.943336081"/>
    <n v="7.353729486699097E-6"/>
    <n v="111"/>
    <m/>
    <x v="0"/>
  </r>
  <r>
    <x v="4"/>
    <x v="4"/>
    <s v="CUARTA"/>
    <x v="771"/>
    <x v="771"/>
    <x v="239"/>
    <x v="3"/>
    <x v="0"/>
    <x v="0"/>
    <x v="15"/>
    <x v="706"/>
    <n v="1069172"/>
    <n v="1069172"/>
    <n v="1084630.8301202634"/>
    <n v="1084630.8301202634"/>
    <n v="7.2179321838405637E-6"/>
    <n v="119"/>
    <m/>
    <x v="0"/>
  </r>
  <r>
    <x v="4"/>
    <x v="4"/>
    <s v="CUARTA"/>
    <x v="771"/>
    <x v="771"/>
    <x v="239"/>
    <x v="3"/>
    <x v="0"/>
    <x v="0"/>
    <x v="15"/>
    <x v="432"/>
    <n v="816586"/>
    <n v="816586"/>
    <n v="829492.73023913428"/>
    <n v="829492.73023913428"/>
    <n v="5.5200554028055475E-6"/>
    <n v="130"/>
    <m/>
    <x v="0"/>
  </r>
  <r>
    <x v="4"/>
    <x v="4"/>
    <s v="CUARTA"/>
    <x v="772"/>
    <x v="772"/>
    <x v="240"/>
    <x v="1"/>
    <x v="0"/>
    <x v="0"/>
    <x v="15"/>
    <x v="1197"/>
    <n v="1120244"/>
    <n v="1120244"/>
    <n v="1180171.043588263"/>
    <n v="1180171.043588263"/>
    <n v="7.8537271128536076E-6"/>
    <n v="432"/>
    <m/>
    <x v="0"/>
  </r>
  <r>
    <x v="4"/>
    <x v="4"/>
    <s v="CUARTA"/>
    <x v="772"/>
    <x v="772"/>
    <x v="240"/>
    <x v="1"/>
    <x v="0"/>
    <x v="0"/>
    <x v="15"/>
    <x v="1198"/>
    <n v="1120244"/>
    <n v="1120244"/>
    <n v="1178037.4852412548"/>
    <n v="1178037.4852412548"/>
    <n v="7.839528844621397E-6"/>
    <n v="417"/>
    <m/>
    <x v="0"/>
  </r>
  <r>
    <x v="5"/>
    <x v="4"/>
    <s v="CUARTA"/>
    <x v="773"/>
    <x v="773"/>
    <x v="241"/>
    <x v="7"/>
    <x v="0"/>
    <x v="0"/>
    <x v="15"/>
    <x v="1199"/>
    <n v="57750922"/>
    <n v="57750922"/>
    <n v="58607130.656339847"/>
    <n v="58607130.656339847"/>
    <n v="3.9001500125166068E-4"/>
    <n v="122"/>
    <m/>
    <x v="1"/>
  </r>
  <r>
    <x v="5"/>
    <x v="4"/>
    <s v="CUARTA"/>
    <x v="773"/>
    <x v="773"/>
    <x v="241"/>
    <x v="7"/>
    <x v="0"/>
    <x v="0"/>
    <x v="15"/>
    <x v="1200"/>
    <n v="57717863"/>
    <n v="57717863"/>
    <n v="58559451.579428725"/>
    <n v="58559451.579428725"/>
    <n v="3.8969770956662306E-4"/>
    <n v="120"/>
    <m/>
    <x v="1"/>
  </r>
  <r>
    <x v="5"/>
    <x v="4"/>
    <s v="CUARTA"/>
    <x v="773"/>
    <x v="773"/>
    <x v="241"/>
    <x v="7"/>
    <x v="0"/>
    <x v="0"/>
    <x v="15"/>
    <x v="1201"/>
    <n v="43561040"/>
    <n v="43561040"/>
    <n v="43634669.902964294"/>
    <n v="43634669.902964294"/>
    <n v="2.9037722280948205E-4"/>
    <n v="14"/>
    <m/>
    <x v="1"/>
  </r>
  <r>
    <x v="5"/>
    <x v="4"/>
    <s v="CUARTA"/>
    <x v="773"/>
    <x v="773"/>
    <x v="241"/>
    <x v="7"/>
    <x v="0"/>
    <x v="0"/>
    <x v="15"/>
    <x v="1202"/>
    <n v="27389380.5"/>
    <n v="0"/>
    <n v="0"/>
    <n v="27389380.5"/>
    <n v="1.8226910531806E-4"/>
    <n v="0"/>
    <m/>
    <x v="1"/>
  </r>
  <r>
    <x v="5"/>
    <x v="4"/>
    <s v="CUARTA"/>
    <x v="773"/>
    <x v="773"/>
    <x v="241"/>
    <x v="7"/>
    <x v="0"/>
    <x v="0"/>
    <x v="15"/>
    <x v="1203"/>
    <n v="22772032"/>
    <n v="0"/>
    <n v="0"/>
    <n v="22772032"/>
    <n v="1.5154186853237635E-4"/>
    <n v="0"/>
    <m/>
    <x v="1"/>
  </r>
  <r>
    <x v="5"/>
    <x v="4"/>
    <s v="CUARTA"/>
    <x v="773"/>
    <x v="773"/>
    <x v="241"/>
    <x v="7"/>
    <x v="0"/>
    <x v="0"/>
    <x v="15"/>
    <x v="1204"/>
    <n v="17445129"/>
    <n v="0"/>
    <n v="0"/>
    <n v="17445129"/>
    <n v="1.1609273364135209E-4"/>
    <n v="0"/>
    <m/>
    <x v="1"/>
  </r>
  <r>
    <x v="5"/>
    <x v="4"/>
    <s v="CUARTA"/>
    <x v="773"/>
    <x v="773"/>
    <x v="241"/>
    <x v="7"/>
    <x v="0"/>
    <x v="0"/>
    <x v="15"/>
    <x v="1205"/>
    <n v="17403322"/>
    <n v="0"/>
    <n v="0"/>
    <n v="17403322"/>
    <n v="1.1581451907983501E-4"/>
    <n v="0"/>
    <m/>
    <x v="1"/>
  </r>
  <r>
    <x v="5"/>
    <x v="4"/>
    <s v="CUARTA"/>
    <x v="773"/>
    <x v="773"/>
    <x v="241"/>
    <x v="7"/>
    <x v="0"/>
    <x v="0"/>
    <x v="15"/>
    <x v="1206"/>
    <n v="16427804"/>
    <n v="0"/>
    <n v="0"/>
    <n v="16427804"/>
    <n v="1.093227040100614E-4"/>
    <n v="0"/>
    <m/>
    <x v="1"/>
  </r>
  <r>
    <x v="5"/>
    <x v="4"/>
    <s v="CUARTA"/>
    <x v="773"/>
    <x v="773"/>
    <x v="241"/>
    <x v="7"/>
    <x v="0"/>
    <x v="0"/>
    <x v="15"/>
    <x v="1207"/>
    <n v="16047299.5"/>
    <n v="0"/>
    <n v="0"/>
    <n v="16047299.5"/>
    <n v="1.0679054689228738E-4"/>
    <n v="0"/>
    <m/>
    <x v="1"/>
  </r>
  <r>
    <x v="5"/>
    <x v="4"/>
    <s v="CUARTA"/>
    <x v="773"/>
    <x v="773"/>
    <x v="241"/>
    <x v="7"/>
    <x v="0"/>
    <x v="0"/>
    <x v="15"/>
    <x v="1208"/>
    <n v="14234193"/>
    <n v="0"/>
    <n v="0"/>
    <n v="14234193"/>
    <n v="9.4724801206606062E-5"/>
    <n v="0"/>
    <m/>
    <x v="1"/>
  </r>
  <r>
    <x v="5"/>
    <x v="4"/>
    <s v="CUARTA"/>
    <x v="773"/>
    <x v="773"/>
    <x v="241"/>
    <x v="7"/>
    <x v="0"/>
    <x v="0"/>
    <x v="15"/>
    <x v="1209"/>
    <n v="13963061.5"/>
    <n v="0"/>
    <n v="0"/>
    <n v="13963061.5"/>
    <n v="9.2920492564848228E-5"/>
    <n v="0"/>
    <m/>
    <x v="1"/>
  </r>
  <r>
    <x v="5"/>
    <x v="4"/>
    <s v="CUARTA"/>
    <x v="773"/>
    <x v="773"/>
    <x v="241"/>
    <x v="7"/>
    <x v="0"/>
    <x v="0"/>
    <x v="15"/>
    <x v="1210"/>
    <n v="13606825.5"/>
    <n v="0"/>
    <n v="0"/>
    <n v="13606825.5"/>
    <n v="9.0549835915564595E-5"/>
    <n v="0"/>
    <m/>
    <x v="1"/>
  </r>
  <r>
    <x v="5"/>
    <x v="4"/>
    <s v="CUARTA"/>
    <x v="773"/>
    <x v="773"/>
    <x v="241"/>
    <x v="7"/>
    <x v="0"/>
    <x v="0"/>
    <x v="15"/>
    <x v="1211"/>
    <n v="12763563"/>
    <n v="0"/>
    <n v="0"/>
    <n v="12763563"/>
    <n v="8.4938146325751841E-5"/>
    <n v="0"/>
    <m/>
    <x v="1"/>
  </r>
  <r>
    <x v="5"/>
    <x v="4"/>
    <s v="CUARTA"/>
    <x v="773"/>
    <x v="773"/>
    <x v="241"/>
    <x v="7"/>
    <x v="0"/>
    <x v="0"/>
    <x v="15"/>
    <x v="1212"/>
    <n v="11571092.5"/>
    <n v="0"/>
    <n v="0"/>
    <n v="11571092.5"/>
    <n v="7.7002569573543812E-5"/>
    <n v="0"/>
    <m/>
    <x v="1"/>
  </r>
  <r>
    <x v="5"/>
    <x v="4"/>
    <s v="CUARTA"/>
    <x v="773"/>
    <x v="773"/>
    <x v="241"/>
    <x v="7"/>
    <x v="0"/>
    <x v="0"/>
    <x v="15"/>
    <x v="342"/>
    <n v="11383538"/>
    <n v="0"/>
    <n v="0"/>
    <n v="11383538"/>
    <n v="7.5754443829576152E-5"/>
    <n v="0"/>
    <m/>
    <x v="1"/>
  </r>
  <r>
    <x v="5"/>
    <x v="4"/>
    <s v="CUARTA"/>
    <x v="773"/>
    <x v="773"/>
    <x v="241"/>
    <x v="7"/>
    <x v="0"/>
    <x v="0"/>
    <x v="15"/>
    <x v="1213"/>
    <n v="10968355"/>
    <n v="0"/>
    <n v="0"/>
    <n v="10968355"/>
    <n v="7.2991510438174021E-5"/>
    <n v="0"/>
    <m/>
    <x v="1"/>
  </r>
  <r>
    <x v="5"/>
    <x v="4"/>
    <s v="CUARTA"/>
    <x v="773"/>
    <x v="773"/>
    <x v="241"/>
    <x v="7"/>
    <x v="0"/>
    <x v="0"/>
    <x v="15"/>
    <x v="1214"/>
    <n v="10827810"/>
    <n v="0"/>
    <n v="0"/>
    <n v="10827810"/>
    <n v="7.2056220521451498E-5"/>
    <n v="0"/>
    <m/>
    <x v="1"/>
  </r>
  <r>
    <x v="5"/>
    <x v="4"/>
    <s v="CUARTA"/>
    <x v="773"/>
    <x v="773"/>
    <x v="241"/>
    <x v="7"/>
    <x v="0"/>
    <x v="0"/>
    <x v="15"/>
    <x v="1215"/>
    <n v="10179006"/>
    <n v="0"/>
    <n v="0"/>
    <n v="10179006"/>
    <n v="6.7738600975190546E-5"/>
    <n v="0"/>
    <m/>
    <x v="1"/>
  </r>
  <r>
    <x v="5"/>
    <x v="4"/>
    <s v="CUARTA"/>
    <x v="773"/>
    <x v="773"/>
    <x v="241"/>
    <x v="7"/>
    <x v="0"/>
    <x v="0"/>
    <x v="15"/>
    <x v="1216"/>
    <n v="9033925"/>
    <n v="0"/>
    <n v="0"/>
    <n v="9033925"/>
    <n v="6.0118388850030953E-5"/>
    <n v="0"/>
    <m/>
    <x v="1"/>
  </r>
  <r>
    <x v="5"/>
    <x v="4"/>
    <s v="CUARTA"/>
    <x v="773"/>
    <x v="773"/>
    <x v="241"/>
    <x v="7"/>
    <x v="0"/>
    <x v="0"/>
    <x v="15"/>
    <x v="1217"/>
    <n v="9003267"/>
    <n v="9003267"/>
    <n v="9174299.5230716541"/>
    <n v="9174299.5230716541"/>
    <n v="6.1052544287745934E-5"/>
    <n v="156"/>
    <m/>
    <x v="1"/>
  </r>
  <r>
    <x v="5"/>
    <x v="4"/>
    <s v="CUARTA"/>
    <x v="773"/>
    <x v="773"/>
    <x v="241"/>
    <x v="7"/>
    <x v="0"/>
    <x v="0"/>
    <x v="15"/>
    <x v="1199"/>
    <n v="8742109"/>
    <n v="0"/>
    <n v="0"/>
    <n v="8742109"/>
    <n v="5.8176430314769637E-5"/>
    <n v="0"/>
    <m/>
    <x v="1"/>
  </r>
  <r>
    <x v="5"/>
    <x v="4"/>
    <s v="CUARTA"/>
    <x v="773"/>
    <x v="773"/>
    <x v="241"/>
    <x v="7"/>
    <x v="0"/>
    <x v="0"/>
    <x v="15"/>
    <x v="1218"/>
    <n v="8154261.5"/>
    <n v="0"/>
    <n v="0"/>
    <n v="8154261.5"/>
    <n v="5.4264460203271189E-5"/>
    <n v="0"/>
    <m/>
    <x v="1"/>
  </r>
  <r>
    <x v="5"/>
    <x v="4"/>
    <s v="CUARTA"/>
    <x v="773"/>
    <x v="773"/>
    <x v="241"/>
    <x v="7"/>
    <x v="0"/>
    <x v="0"/>
    <x v="15"/>
    <x v="1219"/>
    <n v="7848456.5"/>
    <n v="0"/>
    <n v="0"/>
    <n v="7848456.5"/>
    <n v="5.2229408561566866E-5"/>
    <n v="0"/>
    <m/>
    <x v="1"/>
  </r>
  <r>
    <x v="5"/>
    <x v="4"/>
    <s v="CUARTA"/>
    <x v="773"/>
    <x v="773"/>
    <x v="241"/>
    <x v="7"/>
    <x v="0"/>
    <x v="0"/>
    <x v="15"/>
    <x v="1220"/>
    <n v="6250013.5"/>
    <n v="0"/>
    <n v="0"/>
    <n v="6250013.5"/>
    <n v="4.1592191866873251E-5"/>
    <n v="0"/>
    <m/>
    <x v="1"/>
  </r>
  <r>
    <x v="5"/>
    <x v="4"/>
    <s v="CUARTA"/>
    <x v="773"/>
    <x v="773"/>
    <x v="241"/>
    <x v="7"/>
    <x v="0"/>
    <x v="0"/>
    <x v="15"/>
    <x v="1201"/>
    <n v="6068681.5"/>
    <n v="0"/>
    <n v="0"/>
    <n v="6068681.5"/>
    <n v="4.0385475219684595E-5"/>
    <n v="0"/>
    <m/>
    <x v="1"/>
  </r>
  <r>
    <x v="5"/>
    <x v="4"/>
    <s v="CUARTA"/>
    <x v="773"/>
    <x v="773"/>
    <x v="241"/>
    <x v="7"/>
    <x v="0"/>
    <x v="0"/>
    <x v="15"/>
    <x v="1221"/>
    <n v="5697113.5"/>
    <n v="0"/>
    <n v="0"/>
    <n v="5697113.5"/>
    <n v="3.7912788153074196E-5"/>
    <n v="0"/>
    <m/>
    <x v="1"/>
  </r>
  <r>
    <x v="5"/>
    <x v="4"/>
    <s v="CUARTA"/>
    <x v="773"/>
    <x v="773"/>
    <x v="241"/>
    <x v="7"/>
    <x v="0"/>
    <x v="0"/>
    <x v="15"/>
    <x v="1222"/>
    <n v="4898750.5"/>
    <n v="0"/>
    <n v="0"/>
    <n v="4898750.5"/>
    <n v="3.2599892896861948E-5"/>
    <n v="0"/>
    <m/>
    <x v="1"/>
  </r>
  <r>
    <x v="5"/>
    <x v="4"/>
    <s v="CUARTA"/>
    <x v="773"/>
    <x v="773"/>
    <x v="241"/>
    <x v="7"/>
    <x v="0"/>
    <x v="0"/>
    <x v="15"/>
    <x v="885"/>
    <n v="4573935.5"/>
    <n v="0"/>
    <n v="0"/>
    <n v="4573935.5"/>
    <n v="3.0438334717629463E-5"/>
    <n v="0"/>
    <m/>
    <x v="1"/>
  </r>
  <r>
    <x v="5"/>
    <x v="4"/>
    <s v="CUARTA"/>
    <x v="773"/>
    <x v="773"/>
    <x v="241"/>
    <x v="7"/>
    <x v="0"/>
    <x v="0"/>
    <x v="15"/>
    <x v="1223"/>
    <n v="4236132.5"/>
    <n v="0"/>
    <n v="0"/>
    <n v="4236132.5"/>
    <n v="2.8190344823014776E-5"/>
    <n v="0"/>
    <m/>
    <x v="1"/>
  </r>
  <r>
    <x v="5"/>
    <x v="4"/>
    <s v="CUARTA"/>
    <x v="773"/>
    <x v="773"/>
    <x v="241"/>
    <x v="7"/>
    <x v="0"/>
    <x v="0"/>
    <x v="15"/>
    <x v="1224"/>
    <n v="4148905"/>
    <n v="0"/>
    <n v="0"/>
    <n v="4148905"/>
    <n v="2.7609868810272135E-5"/>
    <n v="0"/>
    <m/>
    <x v="1"/>
  </r>
  <r>
    <x v="5"/>
    <x v="4"/>
    <s v="CUARTA"/>
    <x v="773"/>
    <x v="773"/>
    <x v="241"/>
    <x v="7"/>
    <x v="0"/>
    <x v="0"/>
    <x v="15"/>
    <x v="1112"/>
    <n v="1813026.5"/>
    <n v="0"/>
    <n v="0"/>
    <n v="1813026.5"/>
    <n v="1.2065213306775365E-5"/>
    <n v="0"/>
    <m/>
    <x v="1"/>
  </r>
  <r>
    <x v="5"/>
    <x v="4"/>
    <s v="CUARTA"/>
    <x v="773"/>
    <x v="773"/>
    <x v="241"/>
    <x v="7"/>
    <x v="0"/>
    <x v="0"/>
    <x v="15"/>
    <x v="1225"/>
    <n v="3500996"/>
    <n v="0"/>
    <n v="0"/>
    <n v="3500996"/>
    <n v="2.3298205253021579E-5"/>
    <n v="0"/>
    <m/>
    <x v="1"/>
  </r>
  <r>
    <x v="5"/>
    <x v="4"/>
    <s v="CUARTA"/>
    <x v="773"/>
    <x v="773"/>
    <x v="241"/>
    <x v="7"/>
    <x v="0"/>
    <x v="0"/>
    <x v="15"/>
    <x v="1226"/>
    <n v="3307908.5"/>
    <n v="0"/>
    <n v="0"/>
    <n v="3307908.5"/>
    <n v="2.2013258852970621E-5"/>
    <n v="0"/>
    <m/>
    <x v="1"/>
  </r>
  <r>
    <x v="5"/>
    <x v="4"/>
    <s v="CUARTA"/>
    <x v="773"/>
    <x v="773"/>
    <x v="241"/>
    <x v="7"/>
    <x v="0"/>
    <x v="0"/>
    <x v="15"/>
    <x v="1227"/>
    <n v="3150905"/>
    <n v="3150905"/>
    <n v="3187991.1365238014"/>
    <n v="3187991.1365238014"/>
    <n v="2.1215240418310978E-5"/>
    <n v="97"/>
    <m/>
    <x v="1"/>
  </r>
  <r>
    <x v="5"/>
    <x v="4"/>
    <s v="CUARTA"/>
    <x v="773"/>
    <x v="773"/>
    <x v="241"/>
    <x v="7"/>
    <x v="0"/>
    <x v="0"/>
    <x v="15"/>
    <x v="1228"/>
    <n v="3091067"/>
    <n v="0"/>
    <n v="0"/>
    <n v="3091067"/>
    <n v="2.057023584626822E-5"/>
    <n v="0"/>
    <m/>
    <x v="1"/>
  </r>
  <r>
    <x v="5"/>
    <x v="4"/>
    <s v="CUARTA"/>
    <x v="773"/>
    <x v="773"/>
    <x v="241"/>
    <x v="7"/>
    <x v="0"/>
    <x v="0"/>
    <x v="15"/>
    <x v="1229"/>
    <n v="3056335"/>
    <n v="3056335"/>
    <n v="3103519.2264134469"/>
    <n v="3103519.2264134469"/>
    <n v="2.0653102129702302E-5"/>
    <n v="127"/>
    <m/>
    <x v="1"/>
  </r>
  <r>
    <x v="5"/>
    <x v="4"/>
    <s v="CUARTA"/>
    <x v="773"/>
    <x v="773"/>
    <x v="241"/>
    <x v="7"/>
    <x v="0"/>
    <x v="0"/>
    <x v="15"/>
    <x v="1230"/>
    <n v="3005089"/>
    <n v="0"/>
    <n v="0"/>
    <n v="3005089"/>
    <n v="1.9998074926563002E-5"/>
    <n v="0"/>
    <m/>
    <x v="1"/>
  </r>
  <r>
    <x v="5"/>
    <x v="4"/>
    <s v="CUARTA"/>
    <x v="773"/>
    <x v="773"/>
    <x v="241"/>
    <x v="7"/>
    <x v="0"/>
    <x v="0"/>
    <x v="15"/>
    <x v="1231"/>
    <n v="2887584"/>
    <n v="0"/>
    <n v="0"/>
    <n v="2887584"/>
    <n v="1.9216110134756241E-5"/>
    <n v="0"/>
    <m/>
    <x v="1"/>
  </r>
  <r>
    <x v="5"/>
    <x v="4"/>
    <s v="CUARTA"/>
    <x v="773"/>
    <x v="773"/>
    <x v="241"/>
    <x v="7"/>
    <x v="0"/>
    <x v="0"/>
    <x v="15"/>
    <x v="1232"/>
    <n v="2786162.5"/>
    <n v="0"/>
    <n v="0"/>
    <n v="2786162.5"/>
    <n v="1.8541176794624084E-5"/>
    <n v="0"/>
    <m/>
    <x v="1"/>
  </r>
  <r>
    <x v="5"/>
    <x v="4"/>
    <s v="CUARTA"/>
    <x v="773"/>
    <x v="773"/>
    <x v="241"/>
    <x v="7"/>
    <x v="0"/>
    <x v="0"/>
    <x v="15"/>
    <x v="1233"/>
    <n v="2627994"/>
    <n v="0"/>
    <n v="0"/>
    <n v="2627994"/>
    <n v="1.7488607132287268E-5"/>
    <n v="0"/>
    <m/>
    <x v="1"/>
  </r>
  <r>
    <x v="5"/>
    <x v="4"/>
    <s v="CUARTA"/>
    <x v="773"/>
    <x v="773"/>
    <x v="241"/>
    <x v="7"/>
    <x v="0"/>
    <x v="0"/>
    <x v="15"/>
    <x v="1234"/>
    <n v="2486430.5"/>
    <n v="0"/>
    <n v="0"/>
    <n v="2486430.5"/>
    <n v="1.6546539366618263E-5"/>
    <n v="0"/>
    <m/>
    <x v="1"/>
  </r>
  <r>
    <x v="5"/>
    <x v="4"/>
    <s v="CUARTA"/>
    <x v="773"/>
    <x v="773"/>
    <x v="241"/>
    <x v="7"/>
    <x v="0"/>
    <x v="0"/>
    <x v="15"/>
    <x v="1235"/>
    <n v="2482303.5"/>
    <n v="0"/>
    <n v="0"/>
    <n v="2482303.5"/>
    <n v="1.6519075269807177E-5"/>
    <n v="0"/>
    <m/>
    <x v="1"/>
  </r>
  <r>
    <x v="5"/>
    <x v="4"/>
    <s v="CUARTA"/>
    <x v="773"/>
    <x v="773"/>
    <x v="241"/>
    <x v="7"/>
    <x v="0"/>
    <x v="0"/>
    <x v="15"/>
    <x v="1236"/>
    <n v="2400895"/>
    <n v="0"/>
    <n v="0"/>
    <n v="2400895"/>
    <n v="1.5977323167736623E-5"/>
    <n v="0"/>
    <m/>
    <x v="1"/>
  </r>
  <r>
    <x v="5"/>
    <x v="4"/>
    <s v="CUARTA"/>
    <x v="773"/>
    <x v="773"/>
    <x v="241"/>
    <x v="7"/>
    <x v="0"/>
    <x v="0"/>
    <x v="15"/>
    <x v="1237"/>
    <n v="2361292.5"/>
    <n v="0"/>
    <n v="0"/>
    <n v="2361292.5"/>
    <n v="1.5713778972446829E-5"/>
    <n v="0"/>
    <m/>
    <x v="1"/>
  </r>
  <r>
    <x v="5"/>
    <x v="4"/>
    <s v="CUARTA"/>
    <x v="773"/>
    <x v="773"/>
    <x v="241"/>
    <x v="7"/>
    <x v="0"/>
    <x v="0"/>
    <x v="15"/>
    <x v="1238"/>
    <n v="2328292.5"/>
    <n v="0"/>
    <n v="0"/>
    <n v="2328292.5"/>
    <n v="1.5494172673739342E-5"/>
    <n v="0"/>
    <m/>
    <x v="1"/>
  </r>
  <r>
    <x v="5"/>
    <x v="4"/>
    <s v="CUARTA"/>
    <x v="773"/>
    <x v="773"/>
    <x v="241"/>
    <x v="7"/>
    <x v="0"/>
    <x v="0"/>
    <x v="15"/>
    <x v="340"/>
    <n v="2276536.5"/>
    <n v="0"/>
    <n v="0"/>
    <n v="2276536.5"/>
    <n v="1.5149750140530113E-5"/>
    <n v="0"/>
    <m/>
    <x v="1"/>
  </r>
  <r>
    <x v="5"/>
    <x v="4"/>
    <s v="CUARTA"/>
    <x v="773"/>
    <x v="773"/>
    <x v="241"/>
    <x v="7"/>
    <x v="0"/>
    <x v="0"/>
    <x v="15"/>
    <x v="1239"/>
    <n v="2064216"/>
    <n v="0"/>
    <n v="0"/>
    <n v="2064216"/>
    <n v="1.3736813196750637E-5"/>
    <n v="0"/>
    <m/>
    <x v="1"/>
  </r>
  <r>
    <x v="5"/>
    <x v="4"/>
    <s v="CUARTA"/>
    <x v="773"/>
    <x v="773"/>
    <x v="241"/>
    <x v="7"/>
    <x v="0"/>
    <x v="0"/>
    <x v="15"/>
    <x v="1240"/>
    <n v="2040067.5"/>
    <n v="0"/>
    <n v="0"/>
    <n v="2040067.5"/>
    <n v="1.3576111296619192E-5"/>
    <n v="0"/>
    <m/>
    <x v="1"/>
  </r>
  <r>
    <x v="5"/>
    <x v="4"/>
    <s v="CUARTA"/>
    <x v="773"/>
    <x v="773"/>
    <x v="241"/>
    <x v="7"/>
    <x v="0"/>
    <x v="0"/>
    <x v="15"/>
    <x v="1241"/>
    <n v="2018461"/>
    <n v="0"/>
    <n v="0"/>
    <n v="2018461"/>
    <n v="1.3432325736224546E-5"/>
    <n v="0"/>
    <m/>
    <x v="1"/>
  </r>
  <r>
    <x v="5"/>
    <x v="4"/>
    <s v="CUARTA"/>
    <x v="773"/>
    <x v="773"/>
    <x v="241"/>
    <x v="7"/>
    <x v="0"/>
    <x v="0"/>
    <x v="15"/>
    <x v="695"/>
    <n v="2009407.5"/>
    <n v="0"/>
    <n v="0"/>
    <n v="2009407.5"/>
    <n v="1.3372077080910963E-5"/>
    <n v="0"/>
    <m/>
    <x v="1"/>
  </r>
  <r>
    <x v="5"/>
    <x v="4"/>
    <s v="CUARTA"/>
    <x v="773"/>
    <x v="773"/>
    <x v="241"/>
    <x v="7"/>
    <x v="0"/>
    <x v="0"/>
    <x v="15"/>
    <x v="1024"/>
    <n v="1936465.5"/>
    <n v="0"/>
    <n v="0"/>
    <n v="1936465.5"/>
    <n v="1.2886667303931526E-5"/>
    <n v="0"/>
    <m/>
    <x v="1"/>
  </r>
  <r>
    <x v="5"/>
    <x v="4"/>
    <s v="CUARTA"/>
    <x v="773"/>
    <x v="773"/>
    <x v="241"/>
    <x v="7"/>
    <x v="0"/>
    <x v="0"/>
    <x v="15"/>
    <x v="1242"/>
    <n v="1774299"/>
    <n v="0"/>
    <n v="0"/>
    <n v="1774299"/>
    <n v="1.1807492005769483E-5"/>
    <n v="0"/>
    <m/>
    <x v="1"/>
  </r>
  <r>
    <x v="5"/>
    <x v="4"/>
    <s v="CUARTA"/>
    <x v="773"/>
    <x v="773"/>
    <x v="241"/>
    <x v="7"/>
    <x v="0"/>
    <x v="0"/>
    <x v="15"/>
    <x v="1243"/>
    <n v="1751147"/>
    <n v="1751147"/>
    <n v="1778181.5091527037"/>
    <n v="1778181.5091527037"/>
    <n v="1.1833329080458064E-5"/>
    <n v="127"/>
    <m/>
    <x v="1"/>
  </r>
  <r>
    <x v="5"/>
    <x v="4"/>
    <s v="CUARTA"/>
    <x v="773"/>
    <x v="773"/>
    <x v="241"/>
    <x v="7"/>
    <x v="0"/>
    <x v="0"/>
    <x v="15"/>
    <x v="1244"/>
    <n v="1736395.5"/>
    <n v="0"/>
    <n v="0"/>
    <n v="1736395.5"/>
    <n v="1.1555254207494963E-5"/>
    <n v="0"/>
    <m/>
    <x v="1"/>
  </r>
  <r>
    <x v="5"/>
    <x v="4"/>
    <s v="CUARTA"/>
    <x v="773"/>
    <x v="773"/>
    <x v="241"/>
    <x v="7"/>
    <x v="0"/>
    <x v="0"/>
    <x v="15"/>
    <x v="1245"/>
    <n v="1676686"/>
    <n v="0"/>
    <n v="0"/>
    <n v="1676686"/>
    <n v="1.1157903228929065E-5"/>
    <n v="0"/>
    <m/>
    <x v="1"/>
  </r>
  <r>
    <x v="5"/>
    <x v="4"/>
    <s v="CUARTA"/>
    <x v="773"/>
    <x v="773"/>
    <x v="241"/>
    <x v="7"/>
    <x v="0"/>
    <x v="0"/>
    <x v="15"/>
    <x v="1246"/>
    <n v="1501832"/>
    <n v="0"/>
    <n v="0"/>
    <n v="1501832"/>
    <n v="9.9942959636503172E-6"/>
    <n v="0"/>
    <m/>
    <x v="1"/>
  </r>
  <r>
    <x v="5"/>
    <x v="4"/>
    <s v="CUARTA"/>
    <x v="773"/>
    <x v="773"/>
    <x v="241"/>
    <x v="7"/>
    <x v="0"/>
    <x v="0"/>
    <x v="15"/>
    <x v="1247"/>
    <n v="1461297.5"/>
    <n v="0"/>
    <n v="0"/>
    <n v="1461297.5"/>
    <n v="9.7245495541061186E-6"/>
    <n v="0"/>
    <m/>
    <x v="1"/>
  </r>
  <r>
    <x v="5"/>
    <x v="4"/>
    <s v="CUARTA"/>
    <x v="773"/>
    <x v="773"/>
    <x v="241"/>
    <x v="7"/>
    <x v="0"/>
    <x v="0"/>
    <x v="15"/>
    <x v="1248"/>
    <n v="1393077"/>
    <n v="0"/>
    <n v="0"/>
    <n v="1393077"/>
    <n v="9.2705601146826634E-6"/>
    <n v="0"/>
    <m/>
    <x v="1"/>
  </r>
  <r>
    <x v="5"/>
    <x v="4"/>
    <s v="CUARTA"/>
    <x v="773"/>
    <x v="773"/>
    <x v="241"/>
    <x v="7"/>
    <x v="0"/>
    <x v="0"/>
    <x v="15"/>
    <x v="1217"/>
    <n v="1254285"/>
    <n v="0"/>
    <n v="0"/>
    <n v="1254285"/>
    <n v="8.3469359507369244E-6"/>
    <n v="0"/>
    <m/>
    <x v="1"/>
  </r>
  <r>
    <x v="5"/>
    <x v="4"/>
    <s v="CUARTA"/>
    <x v="773"/>
    <x v="773"/>
    <x v="241"/>
    <x v="7"/>
    <x v="0"/>
    <x v="0"/>
    <x v="15"/>
    <x v="1249"/>
    <n v="1249962"/>
    <n v="0"/>
    <n v="0"/>
    <n v="1249962"/>
    <n v="8.3181675256062453E-6"/>
    <n v="0"/>
    <m/>
    <x v="1"/>
  </r>
  <r>
    <x v="5"/>
    <x v="4"/>
    <s v="CUARTA"/>
    <x v="773"/>
    <x v="773"/>
    <x v="241"/>
    <x v="7"/>
    <x v="0"/>
    <x v="0"/>
    <x v="15"/>
    <x v="1250"/>
    <n v="1242866.5"/>
    <n v="0"/>
    <n v="0"/>
    <n v="1242866.5"/>
    <n v="8.2709488440159721E-6"/>
    <n v="0"/>
    <m/>
    <x v="1"/>
  </r>
  <r>
    <x v="5"/>
    <x v="4"/>
    <s v="CUARTA"/>
    <x v="773"/>
    <x v="773"/>
    <x v="241"/>
    <x v="7"/>
    <x v="0"/>
    <x v="0"/>
    <x v="15"/>
    <x v="1251"/>
    <n v="1121039"/>
    <n v="0"/>
    <n v="0"/>
    <n v="1121039"/>
    <n v="7.4602189544466939E-6"/>
    <n v="0"/>
    <m/>
    <x v="1"/>
  </r>
  <r>
    <x v="5"/>
    <x v="4"/>
    <s v="CUARTA"/>
    <x v="773"/>
    <x v="773"/>
    <x v="241"/>
    <x v="7"/>
    <x v="0"/>
    <x v="0"/>
    <x v="15"/>
    <x v="155"/>
    <n v="875997.5"/>
    <n v="0"/>
    <n v="0"/>
    <n v="875997.5"/>
    <n v="5.8295323833942601E-6"/>
    <n v="0"/>
    <m/>
    <x v="1"/>
  </r>
  <r>
    <x v="5"/>
    <x v="4"/>
    <s v="CUARTA"/>
    <x v="773"/>
    <x v="773"/>
    <x v="241"/>
    <x v="7"/>
    <x v="0"/>
    <x v="0"/>
    <x v="15"/>
    <x v="1252"/>
    <n v="698917"/>
    <n v="0"/>
    <n v="0"/>
    <n v="698917"/>
    <n v="4.6511083476890818E-6"/>
    <n v="0"/>
    <m/>
    <x v="1"/>
  </r>
  <r>
    <x v="5"/>
    <x v="4"/>
    <s v="CUARTA"/>
    <x v="773"/>
    <x v="773"/>
    <x v="241"/>
    <x v="7"/>
    <x v="0"/>
    <x v="0"/>
    <x v="15"/>
    <x v="1227"/>
    <n v="438966.5"/>
    <n v="0"/>
    <n v="0"/>
    <n v="438966.5"/>
    <n v="2.9212063127751352E-6"/>
    <n v="0"/>
    <m/>
    <x v="1"/>
  </r>
  <r>
    <x v="5"/>
    <x v="4"/>
    <s v="CUARTA"/>
    <x v="773"/>
    <x v="773"/>
    <x v="241"/>
    <x v="7"/>
    <x v="0"/>
    <x v="0"/>
    <x v="15"/>
    <x v="1253"/>
    <n v="387603.5"/>
    <n v="0"/>
    <n v="0"/>
    <n v="387603.5"/>
    <n v="2.5793990909414205E-6"/>
    <n v="0"/>
    <m/>
    <x v="1"/>
  </r>
  <r>
    <x v="5"/>
    <x v="4"/>
    <s v="CUARTA"/>
    <x v="773"/>
    <x v="773"/>
    <x v="241"/>
    <x v="7"/>
    <x v="0"/>
    <x v="0"/>
    <x v="15"/>
    <x v="1254"/>
    <n v="370880"/>
    <n v="0"/>
    <n v="0"/>
    <n v="370880"/>
    <n v="2.4681086080191591E-6"/>
    <n v="0"/>
    <m/>
    <x v="1"/>
  </r>
  <r>
    <x v="5"/>
    <x v="4"/>
    <s v="CUARTA"/>
    <x v="774"/>
    <x v="774"/>
    <x v="242"/>
    <x v="7"/>
    <x v="0"/>
    <x v="0"/>
    <x v="15"/>
    <x v="1122"/>
    <n v="5925899.5"/>
    <n v="5925899.5"/>
    <n v="6053788.5776838809"/>
    <n v="6053788.5776838809"/>
    <n v="4.0286366748570017E-5"/>
    <n v="177"/>
    <m/>
    <x v="1"/>
  </r>
  <r>
    <x v="5"/>
    <x v="4"/>
    <s v="CUARTA"/>
    <x v="774"/>
    <x v="774"/>
    <x v="242"/>
    <x v="7"/>
    <x v="0"/>
    <x v="0"/>
    <x v="15"/>
    <x v="439"/>
    <n v="3638808.5"/>
    <n v="0"/>
    <n v="0"/>
    <n v="3638808.5"/>
    <n v="2.4215311102737499E-5"/>
    <n v="0"/>
    <m/>
    <x v="1"/>
  </r>
  <r>
    <x v="5"/>
    <x v="4"/>
    <s v="CUARTA"/>
    <x v="774"/>
    <x v="774"/>
    <x v="242"/>
    <x v="7"/>
    <x v="0"/>
    <x v="0"/>
    <x v="15"/>
    <x v="231"/>
    <n v="3469390"/>
    <n v="0"/>
    <n v="0"/>
    <n v="3469390"/>
    <n v="2.3087875656750405E-5"/>
    <n v="0"/>
    <m/>
    <x v="1"/>
  </r>
  <r>
    <x v="5"/>
    <x v="4"/>
    <s v="CUARTA"/>
    <x v="774"/>
    <x v="774"/>
    <x v="242"/>
    <x v="7"/>
    <x v="0"/>
    <x v="0"/>
    <x v="15"/>
    <x v="470"/>
    <n v="2608200"/>
    <n v="0"/>
    <n v="0"/>
    <n v="2608200"/>
    <n v="1.7356883281480724E-5"/>
    <n v="0"/>
    <m/>
    <x v="1"/>
  </r>
  <r>
    <x v="5"/>
    <x v="4"/>
    <s v="CUARTA"/>
    <x v="774"/>
    <x v="774"/>
    <x v="242"/>
    <x v="7"/>
    <x v="0"/>
    <x v="0"/>
    <x v="15"/>
    <x v="1074"/>
    <n v="2543398.5"/>
    <n v="0"/>
    <n v="0"/>
    <n v="2543398.5"/>
    <n v="1.6925646385550629E-5"/>
    <n v="0"/>
    <m/>
    <x v="1"/>
  </r>
  <r>
    <x v="5"/>
    <x v="4"/>
    <s v="CUARTA"/>
    <x v="774"/>
    <x v="774"/>
    <x v="242"/>
    <x v="7"/>
    <x v="0"/>
    <x v="0"/>
    <x v="15"/>
    <x v="1090"/>
    <n v="2431931.5"/>
    <n v="0"/>
    <n v="0"/>
    <n v="2431931.5"/>
    <n v="1.6183862891671013E-5"/>
    <n v="0"/>
    <m/>
    <x v="1"/>
  </r>
  <r>
    <x v="5"/>
    <x v="4"/>
    <s v="CUARTA"/>
    <x v="774"/>
    <x v="774"/>
    <x v="242"/>
    <x v="7"/>
    <x v="0"/>
    <x v="0"/>
    <x v="15"/>
    <x v="1255"/>
    <n v="1730520"/>
    <n v="0"/>
    <n v="0"/>
    <n v="1730520"/>
    <n v="1.1516154304220542E-5"/>
    <n v="0"/>
    <m/>
    <x v="1"/>
  </r>
  <r>
    <x v="5"/>
    <x v="4"/>
    <s v="CUARTA"/>
    <x v="774"/>
    <x v="774"/>
    <x v="242"/>
    <x v="7"/>
    <x v="0"/>
    <x v="0"/>
    <x v="15"/>
    <x v="1101"/>
    <n v="1415214"/>
    <n v="0"/>
    <n v="0"/>
    <n v="1415214"/>
    <n v="9.4178760126974383E-6"/>
    <n v="0"/>
    <m/>
    <x v="1"/>
  </r>
  <r>
    <x v="5"/>
    <x v="4"/>
    <s v="CUARTA"/>
    <x v="774"/>
    <x v="774"/>
    <x v="242"/>
    <x v="7"/>
    <x v="0"/>
    <x v="0"/>
    <x v="15"/>
    <x v="1075"/>
    <n v="1272624"/>
    <n v="0"/>
    <n v="0"/>
    <n v="1272624"/>
    <n v="8.4689771601913675E-6"/>
    <n v="0"/>
    <m/>
    <x v="1"/>
  </r>
  <r>
    <x v="5"/>
    <x v="4"/>
    <s v="CUARTA"/>
    <x v="774"/>
    <x v="774"/>
    <x v="242"/>
    <x v="7"/>
    <x v="0"/>
    <x v="0"/>
    <x v="15"/>
    <x v="1159"/>
    <n v="1200600"/>
    <n v="0"/>
    <n v="0"/>
    <n v="1200600"/>
    <n v="7.9896764311577934E-6"/>
    <n v="0"/>
    <m/>
    <x v="1"/>
  </r>
  <r>
    <x v="5"/>
    <x v="4"/>
    <s v="CUARTA"/>
    <x v="774"/>
    <x v="774"/>
    <x v="242"/>
    <x v="7"/>
    <x v="0"/>
    <x v="0"/>
    <x v="15"/>
    <x v="1152"/>
    <n v="1200600"/>
    <n v="0"/>
    <n v="0"/>
    <n v="1200600"/>
    <n v="7.9896764311577934E-6"/>
    <n v="0"/>
    <m/>
    <x v="1"/>
  </r>
  <r>
    <x v="5"/>
    <x v="4"/>
    <s v="CUARTA"/>
    <x v="774"/>
    <x v="774"/>
    <x v="242"/>
    <x v="7"/>
    <x v="0"/>
    <x v="0"/>
    <x v="15"/>
    <x v="1067"/>
    <n v="1200600"/>
    <n v="0"/>
    <n v="0"/>
    <n v="1200600"/>
    <n v="7.9896764311577934E-6"/>
    <n v="0"/>
    <m/>
    <x v="1"/>
  </r>
  <r>
    <x v="5"/>
    <x v="4"/>
    <s v="CUARTA"/>
    <x v="774"/>
    <x v="774"/>
    <x v="242"/>
    <x v="7"/>
    <x v="0"/>
    <x v="0"/>
    <x v="15"/>
    <x v="1084"/>
    <n v="1160865.5"/>
    <n v="0"/>
    <n v="0"/>
    <n v="1160865.5"/>
    <n v="7.7252538106731688E-6"/>
    <n v="0"/>
    <m/>
    <x v="1"/>
  </r>
  <r>
    <x v="5"/>
    <x v="4"/>
    <s v="CUARTA"/>
    <x v="774"/>
    <x v="774"/>
    <x v="242"/>
    <x v="7"/>
    <x v="0"/>
    <x v="0"/>
    <x v="15"/>
    <x v="1079"/>
    <n v="1156437.5"/>
    <n v="0"/>
    <n v="0"/>
    <n v="1156437.5"/>
    <n v="7.6957866382284195E-6"/>
    <n v="0"/>
    <m/>
    <x v="1"/>
  </r>
  <r>
    <x v="5"/>
    <x v="4"/>
    <s v="CUARTA"/>
    <x v="774"/>
    <x v="774"/>
    <x v="242"/>
    <x v="7"/>
    <x v="0"/>
    <x v="0"/>
    <x v="15"/>
    <x v="1083"/>
    <n v="1074353.5"/>
    <n v="0"/>
    <n v="0"/>
    <n v="1074353.5"/>
    <n v="7.1495392617706847E-6"/>
    <n v="0"/>
    <m/>
    <x v="1"/>
  </r>
  <r>
    <x v="5"/>
    <x v="4"/>
    <s v="CUARTA"/>
    <x v="774"/>
    <x v="774"/>
    <x v="242"/>
    <x v="7"/>
    <x v="0"/>
    <x v="0"/>
    <x v="15"/>
    <x v="451"/>
    <n v="979144.5"/>
    <n v="0"/>
    <n v="0"/>
    <n v="979144.5"/>
    <n v="6.5159484710542905E-6"/>
    <n v="0"/>
    <m/>
    <x v="1"/>
  </r>
  <r>
    <x v="5"/>
    <x v="4"/>
    <s v="CUARTA"/>
    <x v="774"/>
    <x v="774"/>
    <x v="242"/>
    <x v="7"/>
    <x v="0"/>
    <x v="0"/>
    <x v="15"/>
    <x v="444"/>
    <n v="896931.5"/>
    <n v="0"/>
    <n v="0"/>
    <n v="896931.5"/>
    <n v="5.9688426336107001E-6"/>
    <n v="0"/>
    <m/>
    <x v="1"/>
  </r>
  <r>
    <x v="5"/>
    <x v="4"/>
    <s v="CUARTA"/>
    <x v="774"/>
    <x v="774"/>
    <x v="242"/>
    <x v="7"/>
    <x v="0"/>
    <x v="0"/>
    <x v="15"/>
    <x v="447"/>
    <n v="816235.5"/>
    <n v="0"/>
    <n v="0"/>
    <n v="816235.5"/>
    <n v="5.4318320311713286E-6"/>
    <n v="0"/>
    <m/>
    <x v="1"/>
  </r>
  <r>
    <x v="5"/>
    <x v="4"/>
    <s v="CUARTA"/>
    <x v="774"/>
    <x v="774"/>
    <x v="242"/>
    <x v="7"/>
    <x v="0"/>
    <x v="0"/>
    <x v="15"/>
    <x v="434"/>
    <n v="725700"/>
    <n v="0"/>
    <n v="0"/>
    <n v="725700"/>
    <n v="4.829342150667342E-6"/>
    <n v="0"/>
    <m/>
    <x v="1"/>
  </r>
  <r>
    <x v="5"/>
    <x v="4"/>
    <s v="CUARTA"/>
    <x v="774"/>
    <x v="774"/>
    <x v="242"/>
    <x v="7"/>
    <x v="0"/>
    <x v="0"/>
    <x v="15"/>
    <x v="150"/>
    <n v="715986.5"/>
    <n v="0"/>
    <n v="0"/>
    <n v="715986.5"/>
    <n v="4.7647013693796093E-6"/>
    <n v="0"/>
    <m/>
    <x v="1"/>
  </r>
  <r>
    <x v="5"/>
    <x v="4"/>
    <s v="CUARTA"/>
    <x v="774"/>
    <x v="774"/>
    <x v="242"/>
    <x v="7"/>
    <x v="0"/>
    <x v="0"/>
    <x v="15"/>
    <x v="1256"/>
    <n v="619471"/>
    <n v="0"/>
    <n v="0"/>
    <n v="619471"/>
    <n v="4.1224161656552967E-6"/>
    <n v="0"/>
    <m/>
    <x v="1"/>
  </r>
  <r>
    <x v="5"/>
    <x v="4"/>
    <s v="CUARTA"/>
    <x v="774"/>
    <x v="774"/>
    <x v="242"/>
    <x v="7"/>
    <x v="0"/>
    <x v="0"/>
    <x v="15"/>
    <x v="435"/>
    <n v="592614"/>
    <n v="0"/>
    <n v="0"/>
    <n v="592614"/>
    <n v="3.9436899121890254E-6"/>
    <n v="0"/>
    <m/>
    <x v="1"/>
  </r>
  <r>
    <x v="5"/>
    <x v="4"/>
    <s v="CUARTA"/>
    <x v="774"/>
    <x v="774"/>
    <x v="242"/>
    <x v="7"/>
    <x v="0"/>
    <x v="0"/>
    <x v="15"/>
    <x v="411"/>
    <n v="259964.5"/>
    <n v="0"/>
    <n v="0"/>
    <n v="259964.5"/>
    <n v="1.7299952012224889E-6"/>
    <n v="0"/>
    <m/>
    <x v="1"/>
  </r>
  <r>
    <x v="5"/>
    <x v="4"/>
    <s v="CUARTA"/>
    <x v="774"/>
    <x v="774"/>
    <x v="242"/>
    <x v="7"/>
    <x v="0"/>
    <x v="0"/>
    <x v="15"/>
    <x v="0"/>
    <n v="-9417749"/>
    <n v="0"/>
    <n v="0"/>
    <n v="-9417749"/>
    <n v="-6.2672636365034045E-5"/>
    <n v="0"/>
    <m/>
    <x v="1"/>
  </r>
  <r>
    <x v="4"/>
    <x v="4"/>
    <s v="CUARTA"/>
    <x v="775"/>
    <x v="775"/>
    <x v="243"/>
    <x v="26"/>
    <x v="0"/>
    <x v="0"/>
    <x v="15"/>
    <x v="1070"/>
    <n v="899597"/>
    <n v="899597"/>
    <n v="951500.85973247187"/>
    <n v="951500.85973247187"/>
    <n v="6.3319873340254107E-6"/>
    <n v="465"/>
    <m/>
    <x v="0"/>
  </r>
  <r>
    <x v="4"/>
    <x v="4"/>
    <s v="CUARTA"/>
    <x v="775"/>
    <x v="775"/>
    <x v="243"/>
    <x v="26"/>
    <x v="0"/>
    <x v="0"/>
    <x v="15"/>
    <x v="1257"/>
    <n v="314040"/>
    <n v="314040"/>
    <n v="321708.76864096604"/>
    <n v="321708.76864096604"/>
    <n v="2.1408870285753137E-6"/>
    <n v="200"/>
    <m/>
    <x v="0"/>
  </r>
  <r>
    <x v="4"/>
    <x v="4"/>
    <s v="CUARTA"/>
    <x v="776"/>
    <x v="776"/>
    <x v="244"/>
    <x v="11"/>
    <x v="0"/>
    <x v="0"/>
    <x v="15"/>
    <x v="1258"/>
    <n v="3332787"/>
    <n v="3332787"/>
    <n v="3385464.1004566494"/>
    <n v="3385464.1004566494"/>
    <n v="2.2529370924495512E-5"/>
    <n v="130"/>
    <m/>
    <x v="0"/>
  </r>
  <r>
    <x v="4"/>
    <x v="4"/>
    <s v="CUARTA"/>
    <x v="776"/>
    <x v="776"/>
    <x v="244"/>
    <x v="11"/>
    <x v="0"/>
    <x v="0"/>
    <x v="15"/>
    <x v="164"/>
    <n v="5395724"/>
    <n v="5395724"/>
    <n v="5519490.3785256799"/>
    <n v="5519490.3785256799"/>
    <n v="3.6730753114533426E-5"/>
    <n v="188"/>
    <m/>
    <x v="0"/>
  </r>
  <r>
    <x v="4"/>
    <x v="4"/>
    <s v="CUARTA"/>
    <x v="776"/>
    <x v="776"/>
    <x v="244"/>
    <x v="11"/>
    <x v="0"/>
    <x v="0"/>
    <x v="15"/>
    <x v="1258"/>
    <n v="2832433"/>
    <n v="2832433"/>
    <n v="2877201.6448842152"/>
    <n v="2877201.6448842152"/>
    <n v="1.914701829903369E-5"/>
    <n v="130"/>
    <m/>
    <x v="0"/>
  </r>
  <r>
    <x v="4"/>
    <x v="4"/>
    <s v="CUARTA"/>
    <x v="776"/>
    <x v="776"/>
    <x v="244"/>
    <x v="11"/>
    <x v="0"/>
    <x v="0"/>
    <x v="15"/>
    <x v="1193"/>
    <n v="2760729"/>
    <n v="2760729"/>
    <n v="2813852.5872428636"/>
    <n v="2813852.5872428636"/>
    <n v="1.872544702402689E-5"/>
    <n v="158"/>
    <m/>
    <x v="0"/>
  </r>
  <r>
    <x v="4"/>
    <x v="4"/>
    <s v="CUARTA"/>
    <x v="776"/>
    <x v="776"/>
    <x v="244"/>
    <x v="11"/>
    <x v="0"/>
    <x v="0"/>
    <x v="15"/>
    <x v="367"/>
    <n v="2681557"/>
    <n v="2681557"/>
    <n v="2728874.304298955"/>
    <n v="2728874.304298955"/>
    <n v="1.8159938957729036E-5"/>
    <n v="145"/>
    <m/>
    <x v="0"/>
  </r>
  <r>
    <x v="4"/>
    <x v="4"/>
    <s v="CUARTA"/>
    <x v="776"/>
    <x v="776"/>
    <x v="244"/>
    <x v="11"/>
    <x v="0"/>
    <x v="0"/>
    <x v="15"/>
    <x v="1259"/>
    <n v="2681413"/>
    <n v="2681413"/>
    <n v="2738620.7795376289"/>
    <n v="2738620.7795376289"/>
    <n v="1.8224799180535379E-5"/>
    <n v="175"/>
    <m/>
    <x v="0"/>
  </r>
  <r>
    <x v="5"/>
    <x v="4"/>
    <s v="CUARTA"/>
    <x v="777"/>
    <x v="777"/>
    <x v="245"/>
    <x v="29"/>
    <x v="0"/>
    <x v="0"/>
    <x v="15"/>
    <x v="1138"/>
    <n v="2274013.5"/>
    <n v="0"/>
    <n v="0"/>
    <n v="2274013.5"/>
    <n v="1.5132960240783477E-5"/>
    <n v="0"/>
    <m/>
    <x v="1"/>
  </r>
  <r>
    <x v="5"/>
    <x v="4"/>
    <s v="CUARTA"/>
    <x v="777"/>
    <x v="777"/>
    <x v="245"/>
    <x v="29"/>
    <x v="0"/>
    <x v="0"/>
    <x v="15"/>
    <x v="1062"/>
    <n v="2035326"/>
    <n v="0"/>
    <n v="0"/>
    <n v="2035326"/>
    <n v="1.3544557864336721E-5"/>
    <n v="0"/>
    <m/>
    <x v="1"/>
  </r>
  <r>
    <x v="5"/>
    <x v="4"/>
    <s v="CUARTA"/>
    <x v="777"/>
    <x v="777"/>
    <x v="245"/>
    <x v="29"/>
    <x v="0"/>
    <x v="0"/>
    <x v="15"/>
    <x v="1260"/>
    <n v="2029748.5"/>
    <n v="0"/>
    <n v="0"/>
    <n v="2029748.5"/>
    <n v="1.3507441072486994E-5"/>
    <n v="0"/>
    <m/>
    <x v="1"/>
  </r>
  <r>
    <x v="5"/>
    <x v="4"/>
    <s v="CUARTA"/>
    <x v="777"/>
    <x v="777"/>
    <x v="245"/>
    <x v="29"/>
    <x v="0"/>
    <x v="0"/>
    <x v="15"/>
    <x v="991"/>
    <n v="1760076"/>
    <n v="1760076"/>
    <n v="1779503.6332546074"/>
    <n v="1779503.6332546074"/>
    <n v="1.184212746774446E-5"/>
    <n v="91"/>
    <m/>
    <x v="1"/>
  </r>
  <r>
    <x v="5"/>
    <x v="4"/>
    <s v="CUARTA"/>
    <x v="777"/>
    <x v="777"/>
    <x v="245"/>
    <x v="29"/>
    <x v="0"/>
    <x v="0"/>
    <x v="15"/>
    <x v="1261"/>
    <n v="1690685"/>
    <n v="0"/>
    <n v="0"/>
    <n v="1690685"/>
    <n v="1.1251062882735311E-5"/>
    <n v="0"/>
    <m/>
    <x v="1"/>
  </r>
  <r>
    <x v="5"/>
    <x v="4"/>
    <s v="CUARTA"/>
    <x v="777"/>
    <x v="777"/>
    <x v="245"/>
    <x v="29"/>
    <x v="0"/>
    <x v="0"/>
    <x v="15"/>
    <x v="1262"/>
    <n v="1677654"/>
    <n v="0"/>
    <n v="0"/>
    <n v="1677654"/>
    <n v="1.1164345013691151E-5"/>
    <n v="0"/>
    <m/>
    <x v="1"/>
  </r>
  <r>
    <x v="5"/>
    <x v="4"/>
    <s v="CUARTA"/>
    <x v="777"/>
    <x v="777"/>
    <x v="245"/>
    <x v="29"/>
    <x v="0"/>
    <x v="0"/>
    <x v="15"/>
    <x v="1144"/>
    <n v="1566542.5"/>
    <n v="0"/>
    <n v="0"/>
    <n v="1566542.5"/>
    <n v="1.0424927278574885E-5"/>
    <n v="0"/>
    <m/>
    <x v="1"/>
  </r>
  <r>
    <x v="5"/>
    <x v="4"/>
    <s v="CUARTA"/>
    <x v="777"/>
    <x v="777"/>
    <x v="245"/>
    <x v="29"/>
    <x v="0"/>
    <x v="0"/>
    <x v="15"/>
    <x v="1263"/>
    <n v="1424705.5"/>
    <n v="0"/>
    <n v="0"/>
    <n v="1424705.5"/>
    <n v="9.4810394425211379E-6"/>
    <n v="0"/>
    <m/>
    <x v="1"/>
  </r>
  <r>
    <x v="5"/>
    <x v="4"/>
    <s v="CUARTA"/>
    <x v="777"/>
    <x v="777"/>
    <x v="245"/>
    <x v="29"/>
    <x v="0"/>
    <x v="0"/>
    <x v="15"/>
    <x v="1182"/>
    <n v="1257741.5"/>
    <n v="0"/>
    <n v="0"/>
    <n v="1257741.5"/>
    <n v="8.3699380468424533E-6"/>
    <n v="0"/>
    <m/>
    <x v="1"/>
  </r>
  <r>
    <x v="5"/>
    <x v="4"/>
    <s v="CUARTA"/>
    <x v="777"/>
    <x v="777"/>
    <x v="245"/>
    <x v="29"/>
    <x v="0"/>
    <x v="0"/>
    <x v="15"/>
    <x v="1264"/>
    <n v="1100246.5"/>
    <n v="0"/>
    <n v="0"/>
    <n v="1100246.5"/>
    <n v="7.3218503494201668E-6"/>
    <n v="0"/>
    <m/>
    <x v="1"/>
  </r>
  <r>
    <x v="5"/>
    <x v="4"/>
    <s v="CUARTA"/>
    <x v="777"/>
    <x v="777"/>
    <x v="245"/>
    <x v="29"/>
    <x v="0"/>
    <x v="0"/>
    <x v="15"/>
    <x v="1142"/>
    <n v="1082334.5"/>
    <n v="0"/>
    <n v="0"/>
    <n v="1082334.5"/>
    <n v="7.2026507123762737E-6"/>
    <n v="0"/>
    <m/>
    <x v="1"/>
  </r>
  <r>
    <x v="5"/>
    <x v="4"/>
    <s v="CUARTA"/>
    <x v="777"/>
    <x v="777"/>
    <x v="245"/>
    <x v="29"/>
    <x v="0"/>
    <x v="0"/>
    <x v="15"/>
    <x v="1146"/>
    <n v="1009556"/>
    <n v="0"/>
    <n v="0"/>
    <n v="1009556"/>
    <n v="6.718328984785888E-6"/>
    <n v="0"/>
    <m/>
    <x v="1"/>
  </r>
  <r>
    <x v="5"/>
    <x v="4"/>
    <s v="CUARTA"/>
    <x v="777"/>
    <x v="777"/>
    <x v="245"/>
    <x v="29"/>
    <x v="0"/>
    <x v="0"/>
    <x v="15"/>
    <x v="1147"/>
    <n v="664079"/>
    <n v="0"/>
    <n v="0"/>
    <n v="664079"/>
    <n v="4.4192706436172216E-6"/>
    <n v="0"/>
    <m/>
    <x v="1"/>
  </r>
  <r>
    <x v="5"/>
    <x v="4"/>
    <s v="CUARTA"/>
    <x v="777"/>
    <x v="777"/>
    <x v="245"/>
    <x v="29"/>
    <x v="0"/>
    <x v="0"/>
    <x v="15"/>
    <x v="960"/>
    <n v="645451.5"/>
    <n v="0"/>
    <n v="0"/>
    <n v="645451.5"/>
    <n v="4.29530954273317E-6"/>
    <n v="0"/>
    <m/>
    <x v="1"/>
  </r>
  <r>
    <x v="5"/>
    <x v="4"/>
    <s v="CUARTA"/>
    <x v="777"/>
    <x v="777"/>
    <x v="245"/>
    <x v="29"/>
    <x v="0"/>
    <x v="0"/>
    <x v="15"/>
    <x v="620"/>
    <n v="636033.5"/>
    <n v="0"/>
    <n v="0"/>
    <n v="636033.5"/>
    <n v="4.2326352360293186E-6"/>
    <n v="0"/>
    <m/>
    <x v="1"/>
  </r>
  <r>
    <x v="5"/>
    <x v="4"/>
    <s v="CUARTA"/>
    <x v="777"/>
    <x v="777"/>
    <x v="245"/>
    <x v="29"/>
    <x v="0"/>
    <x v="0"/>
    <x v="15"/>
    <x v="1265"/>
    <n v="627005.5"/>
    <n v="0"/>
    <n v="0"/>
    <n v="627005.5"/>
    <n v="4.17255627649201E-6"/>
    <n v="0"/>
    <m/>
    <x v="1"/>
  </r>
  <r>
    <x v="5"/>
    <x v="4"/>
    <s v="CUARTA"/>
    <x v="777"/>
    <x v="777"/>
    <x v="245"/>
    <x v="29"/>
    <x v="0"/>
    <x v="0"/>
    <x v="15"/>
    <x v="1139"/>
    <n v="582914.5"/>
    <n v="0"/>
    <n v="0"/>
    <n v="582914.5"/>
    <n v="3.8791422972098366E-6"/>
    <n v="0"/>
    <m/>
    <x v="1"/>
  </r>
  <r>
    <x v="5"/>
    <x v="4"/>
    <s v="CUARTA"/>
    <x v="777"/>
    <x v="777"/>
    <x v="245"/>
    <x v="29"/>
    <x v="0"/>
    <x v="0"/>
    <x v="15"/>
    <x v="1140"/>
    <n v="576210"/>
    <n v="0"/>
    <n v="0"/>
    <n v="576210"/>
    <n v="3.8345256175224317E-6"/>
    <n v="0"/>
    <m/>
    <x v="1"/>
  </r>
  <r>
    <x v="5"/>
    <x v="4"/>
    <s v="CUARTA"/>
    <x v="777"/>
    <x v="777"/>
    <x v="245"/>
    <x v="29"/>
    <x v="0"/>
    <x v="0"/>
    <x v="15"/>
    <x v="1145"/>
    <n v="575385.5"/>
    <n v="0"/>
    <n v="0"/>
    <n v="575385.5"/>
    <n v="3.8290387874229069E-6"/>
    <n v="0"/>
    <m/>
    <x v="1"/>
  </r>
  <r>
    <x v="5"/>
    <x v="4"/>
    <s v="CUARTA"/>
    <x v="777"/>
    <x v="777"/>
    <x v="245"/>
    <x v="29"/>
    <x v="0"/>
    <x v="0"/>
    <x v="15"/>
    <x v="1150"/>
    <n v="570009"/>
    <n v="0"/>
    <n v="0"/>
    <n v="570009"/>
    <n v="3.7932595975743981E-6"/>
    <n v="0"/>
    <m/>
    <x v="1"/>
  </r>
  <r>
    <x v="5"/>
    <x v="4"/>
    <s v="CUARTA"/>
    <x v="777"/>
    <x v="777"/>
    <x v="245"/>
    <x v="29"/>
    <x v="0"/>
    <x v="0"/>
    <x v="15"/>
    <x v="1266"/>
    <n v="418263"/>
    <n v="0"/>
    <n v="0"/>
    <n v="418263"/>
    <n v="2.7834299792814859E-6"/>
    <n v="0"/>
    <m/>
    <x v="1"/>
  </r>
  <r>
    <x v="5"/>
    <x v="4"/>
    <s v="CUARTA"/>
    <x v="777"/>
    <x v="777"/>
    <x v="245"/>
    <x v="29"/>
    <x v="0"/>
    <x v="0"/>
    <x v="15"/>
    <x v="991"/>
    <n v="246561.5"/>
    <n v="0"/>
    <n v="0"/>
    <n v="246561.5"/>
    <n v="1.6408017702656273E-6"/>
    <n v="0"/>
    <m/>
    <x v="1"/>
  </r>
  <r>
    <x v="5"/>
    <x v="4"/>
    <s v="CUARTA"/>
    <x v="777"/>
    <x v="777"/>
    <x v="245"/>
    <x v="29"/>
    <x v="0"/>
    <x v="0"/>
    <x v="15"/>
    <x v="1267"/>
    <n v="233619.5"/>
    <n v="0"/>
    <n v="0"/>
    <n v="233619.5"/>
    <n v="1.5546761727543462E-6"/>
    <n v="0"/>
    <m/>
    <x v="1"/>
  </r>
  <r>
    <x v="5"/>
    <x v="4"/>
    <s v="CUARTA"/>
    <x v="777"/>
    <x v="777"/>
    <x v="245"/>
    <x v="29"/>
    <x v="0"/>
    <x v="0"/>
    <x v="15"/>
    <x v="1268"/>
    <n v="42479"/>
    <n v="0"/>
    <n v="0"/>
    <n v="42479"/>
    <n v="2.8268654432712969E-7"/>
    <n v="0"/>
    <m/>
    <x v="1"/>
  </r>
  <r>
    <x v="5"/>
    <x v="4"/>
    <s v="CUARTA"/>
    <x v="777"/>
    <x v="777"/>
    <x v="245"/>
    <x v="29"/>
    <x v="0"/>
    <x v="0"/>
    <x v="15"/>
    <x v="1269"/>
    <n v="164374.5"/>
    <n v="0"/>
    <n v="0"/>
    <n v="164374.5"/>
    <n v="1.0938689559664724E-6"/>
    <n v="0"/>
    <m/>
    <x v="1"/>
  </r>
  <r>
    <x v="4"/>
    <x v="4"/>
    <s v="CUARTA"/>
    <x v="778"/>
    <x v="778"/>
    <x v="246"/>
    <x v="3"/>
    <x v="0"/>
    <x v="0"/>
    <x v="15"/>
    <x v="1270"/>
    <n v="1554368"/>
    <n v="1554368"/>
    <n v="1775363.3061053574"/>
    <n v="1775363.3061053574"/>
    <n v="1.1814574682269158E-5"/>
    <n v="1102"/>
    <m/>
    <x v="0"/>
  </r>
  <r>
    <x v="4"/>
    <x v="4"/>
    <s v="CUARTA"/>
    <x v="778"/>
    <x v="778"/>
    <x v="246"/>
    <x v="3"/>
    <x v="0"/>
    <x v="0"/>
    <x v="15"/>
    <x v="600"/>
    <n v="1534179"/>
    <n v="1534179"/>
    <n v="1758444.7453186989"/>
    <n v="1758444.7453186989"/>
    <n v="1.1701986121244441E-5"/>
    <n v="1131"/>
    <m/>
    <x v="0"/>
  </r>
  <r>
    <x v="4"/>
    <x v="4"/>
    <s v="CUARTA"/>
    <x v="778"/>
    <x v="778"/>
    <x v="246"/>
    <x v="3"/>
    <x v="0"/>
    <x v="0"/>
    <x v="15"/>
    <x v="607"/>
    <n v="1526916"/>
    <n v="1526916"/>
    <n v="1741275.4346450844"/>
    <n v="1741275.4346450844"/>
    <n v="1.1587728885838641E-5"/>
    <n v="1089"/>
    <m/>
    <x v="0"/>
  </r>
  <r>
    <x v="4"/>
    <x v="4"/>
    <s v="CUARTA"/>
    <x v="778"/>
    <x v="778"/>
    <x v="246"/>
    <x v="3"/>
    <x v="0"/>
    <x v="0"/>
    <x v="15"/>
    <x v="608"/>
    <n v="1522447"/>
    <n v="1522447"/>
    <n v="1742053.2260331677"/>
    <n v="1742053.2260331677"/>
    <n v="1.1592904882441779E-5"/>
    <n v="1117"/>
    <m/>
    <x v="0"/>
  </r>
  <r>
    <x v="4"/>
    <x v="4"/>
    <s v="CUARTA"/>
    <x v="778"/>
    <x v="778"/>
    <x v="246"/>
    <x v="3"/>
    <x v="0"/>
    <x v="0"/>
    <x v="15"/>
    <x v="601"/>
    <n v="1470027"/>
    <n v="1470027"/>
    <n v="1670747.1485657799"/>
    <n v="1670747.1485657799"/>
    <n v="1.1118381738564134E-5"/>
    <n v="1061"/>
    <m/>
    <x v="0"/>
  </r>
  <r>
    <x v="4"/>
    <x v="4"/>
    <s v="CUARTA"/>
    <x v="778"/>
    <x v="778"/>
    <x v="246"/>
    <x v="3"/>
    <x v="0"/>
    <x v="0"/>
    <x v="15"/>
    <x v="335"/>
    <n v="1176368"/>
    <n v="1176368"/>
    <n v="1359926.8851704102"/>
    <n v="1359926.8851704102"/>
    <n v="9.0499548413658638E-6"/>
    <n v="1202"/>
    <m/>
    <x v="0"/>
  </r>
  <r>
    <x v="4"/>
    <x v="4"/>
    <s v="CUARTA"/>
    <x v="778"/>
    <x v="778"/>
    <x v="246"/>
    <x v="3"/>
    <x v="0"/>
    <x v="0"/>
    <x v="15"/>
    <x v="414"/>
    <n v="1171740"/>
    <n v="1171740"/>
    <n v="1352291.0018453414"/>
    <n v="1352291.0018453414"/>
    <n v="8.9991400512331192E-6"/>
    <n v="1188"/>
    <m/>
    <x v="0"/>
  </r>
  <r>
    <x v="4"/>
    <x v="4"/>
    <s v="CUARTA"/>
    <x v="778"/>
    <x v="778"/>
    <x v="246"/>
    <x v="3"/>
    <x v="0"/>
    <x v="0"/>
    <x v="15"/>
    <x v="230"/>
    <n v="1068164"/>
    <n v="1068164"/>
    <n v="1226377.2472748824"/>
    <n v="1226377.2472748824"/>
    <n v="8.1612172149427797E-6"/>
    <n v="1145"/>
    <m/>
    <x v="0"/>
  </r>
  <r>
    <x v="4"/>
    <x v="4"/>
    <s v="CUARTA"/>
    <x v="778"/>
    <x v="778"/>
    <x v="246"/>
    <x v="3"/>
    <x v="0"/>
    <x v="0"/>
    <x v="15"/>
    <x v="1271"/>
    <n v="1020279"/>
    <n v="1020279"/>
    <n v="1173521.2012336715"/>
    <n v="1173521.2012336715"/>
    <n v="7.8094741653845137E-6"/>
    <n v="1160"/>
    <m/>
    <x v="0"/>
  </r>
  <r>
    <x v="4"/>
    <x v="4"/>
    <s v="CUARTA"/>
    <x v="778"/>
    <x v="778"/>
    <x v="246"/>
    <x v="3"/>
    <x v="0"/>
    <x v="0"/>
    <x v="15"/>
    <x v="606"/>
    <n v="1008710"/>
    <n v="1008710"/>
    <n v="1148378.8845709113"/>
    <n v="1148378.8845709113"/>
    <n v="7.6421586774075349E-6"/>
    <n v="1075"/>
    <m/>
    <x v="0"/>
  </r>
  <r>
    <x v="4"/>
    <x v="4"/>
    <s v="CUARTA"/>
    <x v="778"/>
    <x v="778"/>
    <x v="246"/>
    <x v="3"/>
    <x v="0"/>
    <x v="0"/>
    <x v="15"/>
    <x v="1272"/>
    <n v="866222"/>
    <n v="866222"/>
    <n v="997889.07352830924"/>
    <n v="997889.07352830924"/>
    <n v="6.6406886653998153E-6"/>
    <n v="1173"/>
    <m/>
    <x v="0"/>
  </r>
  <r>
    <x v="4"/>
    <x v="4"/>
    <s v="CUARTA"/>
    <x v="778"/>
    <x v="778"/>
    <x v="246"/>
    <x v="3"/>
    <x v="0"/>
    <x v="0"/>
    <x v="15"/>
    <x v="602"/>
    <n v="686651"/>
    <n v="686651"/>
    <n v="779748.85628448788"/>
    <n v="779748.85628448788"/>
    <n v="5.1890230378797414E-6"/>
    <n v="1054"/>
    <m/>
    <x v="0"/>
  </r>
  <r>
    <x v="4"/>
    <x v="4"/>
    <s v="CUARTA"/>
    <x v="778"/>
    <x v="778"/>
    <x v="246"/>
    <x v="3"/>
    <x v="0"/>
    <x v="0"/>
    <x v="15"/>
    <x v="306"/>
    <n v="636847"/>
    <n v="636847"/>
    <n v="738621.56851630216"/>
    <n v="738621.56851630216"/>
    <n v="4.9153317820418956E-6"/>
    <n v="1229"/>
    <m/>
    <x v="0"/>
  </r>
  <r>
    <x v="4"/>
    <x v="4"/>
    <s v="CUARTA"/>
    <x v="778"/>
    <x v="778"/>
    <x v="246"/>
    <x v="3"/>
    <x v="0"/>
    <x v="0"/>
    <x v="15"/>
    <x v="604"/>
    <n v="543699"/>
    <n v="543699"/>
    <n v="614813.7703214807"/>
    <n v="614813.7703214807"/>
    <n v="4.0914235301422583E-6"/>
    <n v="1019"/>
    <m/>
    <x v="0"/>
  </r>
  <r>
    <x v="4"/>
    <x v="4"/>
    <s v="CUARTA"/>
    <x v="778"/>
    <x v="778"/>
    <x v="246"/>
    <x v="3"/>
    <x v="0"/>
    <x v="0"/>
    <x v="15"/>
    <x v="334"/>
    <n v="516741"/>
    <n v="516741"/>
    <n v="598310.11391610012"/>
    <n v="598310.11391610012"/>
    <n v="3.9815960483748123E-6"/>
    <n v="1215"/>
    <m/>
    <x v="0"/>
  </r>
  <r>
    <x v="4"/>
    <x v="4"/>
    <s v="CUARTA"/>
    <x v="778"/>
    <x v="778"/>
    <x v="246"/>
    <x v="3"/>
    <x v="0"/>
    <x v="0"/>
    <x v="15"/>
    <x v="323"/>
    <n v="486433"/>
    <n v="486433"/>
    <n v="566078.7058187084"/>
    <n v="566078.7058187084"/>
    <n v="3.7671045261203066E-6"/>
    <n v="1257"/>
    <m/>
    <x v="0"/>
  </r>
  <r>
    <x v="4"/>
    <x v="4"/>
    <s v="CUARTA"/>
    <x v="778"/>
    <x v="778"/>
    <x v="246"/>
    <x v="3"/>
    <x v="0"/>
    <x v="0"/>
    <x v="15"/>
    <x v="333"/>
    <n v="321401"/>
    <n v="321401"/>
    <n v="373394.19063344155"/>
    <n v="373394.19063344155"/>
    <n v="2.4848398837541628E-6"/>
    <n v="1243"/>
    <m/>
    <x v="0"/>
  </r>
  <r>
    <x v="4"/>
    <x v="4"/>
    <s v="CUARTA"/>
    <x v="778"/>
    <x v="778"/>
    <x v="246"/>
    <x v="3"/>
    <x v="0"/>
    <x v="0"/>
    <x v="15"/>
    <x v="616"/>
    <n v="214827"/>
    <n v="214827"/>
    <n v="242516.03572467199"/>
    <n v="242516.03572467199"/>
    <n v="1.6138802722032592E-6"/>
    <n v="1005"/>
    <m/>
    <x v="0"/>
  </r>
  <r>
    <x v="5"/>
    <x v="4"/>
    <s v="CUARTA"/>
    <x v="779"/>
    <x v="779"/>
    <x v="247"/>
    <x v="1"/>
    <x v="0"/>
    <x v="2"/>
    <x v="15"/>
    <x v="1273"/>
    <n v="11942447"/>
    <n v="11942447"/>
    <n v="14539211.001196882"/>
    <n v="14539211.001196882"/>
    <n v="9.6754615578787965E-5"/>
    <n v="1631"/>
    <m/>
    <x v="9"/>
  </r>
  <r>
    <x v="5"/>
    <x v="4"/>
    <s v="QUINTA"/>
    <x v="780"/>
    <x v="780"/>
    <x v="248"/>
    <x v="3"/>
    <x v="0"/>
    <x v="2"/>
    <x v="21"/>
    <x v="634"/>
    <n v="292186858.38"/>
    <n v="292186858.38"/>
    <n v="314726058.14398056"/>
    <n v="314726058.14398056"/>
    <n v="2.0944189313877718E-3"/>
    <n v="616"/>
    <m/>
    <x v="3"/>
  </r>
  <r>
    <x v="5"/>
    <x v="4"/>
    <s v="QUINTA"/>
    <x v="780"/>
    <x v="780"/>
    <x v="248"/>
    <x v="3"/>
    <x v="0"/>
    <x v="2"/>
    <x v="21"/>
    <x v="1274"/>
    <n v="36000000"/>
    <n v="36000000"/>
    <n v="37561563.116828255"/>
    <n v="37561563.116828255"/>
    <n v="2.4996229847740176E-4"/>
    <n v="352"/>
    <m/>
    <x v="3"/>
  </r>
  <r>
    <x v="5"/>
    <x v="4"/>
    <s v="QUINTA"/>
    <x v="780"/>
    <x v="780"/>
    <x v="248"/>
    <x v="3"/>
    <x v="0"/>
    <x v="2"/>
    <x v="21"/>
    <x v="634"/>
    <n v="23413474.505999997"/>
    <n v="23413474.505999997"/>
    <n v="24130330.981805135"/>
    <n v="24130330.981805135"/>
    <n v="1.6058099010608459E-4"/>
    <n v="250"/>
    <m/>
    <x v="3"/>
  </r>
  <r>
    <x v="5"/>
    <x v="4"/>
    <s v="QUINTA"/>
    <x v="780"/>
    <x v="780"/>
    <x v="248"/>
    <x v="3"/>
    <x v="0"/>
    <x v="2"/>
    <x v="21"/>
    <x v="1274"/>
    <n v="10001101.799999999"/>
    <n v="10001101.799999999"/>
    <n v="10016797.94315394"/>
    <n v="10016797.94315394"/>
    <n v="6.6659149127175493E-5"/>
    <n v="13"/>
    <m/>
    <x v="3"/>
  </r>
  <r>
    <x v="5"/>
    <x v="4"/>
    <s v="QUINTA"/>
    <x v="780"/>
    <x v="780"/>
    <x v="248"/>
    <x v="3"/>
    <x v="0"/>
    <x v="2"/>
    <x v="21"/>
    <x v="1062"/>
    <n v="6294000"/>
    <n v="6294000"/>
    <n v="6578113.3080409514"/>
    <n v="6578113.3080409514"/>
    <n v="4.3775609577494764E-5"/>
    <n v="366"/>
    <m/>
    <x v="3"/>
  </r>
  <r>
    <x v="5"/>
    <x v="4"/>
    <s v="QUINTA"/>
    <x v="780"/>
    <x v="780"/>
    <x v="248"/>
    <x v="3"/>
    <x v="0"/>
    <x v="2"/>
    <x v="21"/>
    <x v="696"/>
    <n v="78257.160000000891"/>
    <n v="78257.160000000891"/>
    <n v="83072.438532270593"/>
    <n v="83072.438532270593"/>
    <n v="5.5282517426294092E-7"/>
    <n v="495"/>
    <m/>
    <x v="3"/>
  </r>
  <r>
    <x v="4"/>
    <x v="4"/>
    <s v="CUARTA"/>
    <x v="781"/>
    <x v="781"/>
    <x v="249"/>
    <x v="3"/>
    <x v="0"/>
    <x v="0"/>
    <x v="15"/>
    <x v="599"/>
    <n v="3845703"/>
    <n v="3845703"/>
    <n v="4078889.0246964637"/>
    <n v="4078889.0246964637"/>
    <n v="2.7143930956126547E-5"/>
    <n v="488"/>
    <m/>
    <x v="0"/>
  </r>
  <r>
    <x v="4"/>
    <x v="4"/>
    <s v="CUARTA"/>
    <x v="781"/>
    <x v="781"/>
    <x v="249"/>
    <x v="3"/>
    <x v="0"/>
    <x v="0"/>
    <x v="15"/>
    <x v="866"/>
    <n v="3728628"/>
    <n v="3728628"/>
    <n v="3948518.1587202735"/>
    <n v="3948518.1587202735"/>
    <n v="2.627634721866228E-5"/>
    <n v="475"/>
    <m/>
    <x v="0"/>
  </r>
  <r>
    <x v="4"/>
    <x v="4"/>
    <s v="CUARTA"/>
    <x v="781"/>
    <x v="781"/>
    <x v="249"/>
    <x v="3"/>
    <x v="0"/>
    <x v="0"/>
    <x v="15"/>
    <x v="1275"/>
    <n v="3705941"/>
    <n v="3705941"/>
    <n v="3917398.3784960415"/>
    <n v="3917398.3784960415"/>
    <n v="2.6069253286794584E-5"/>
    <n v="460"/>
    <m/>
    <x v="0"/>
  </r>
  <r>
    <x v="4"/>
    <x v="4"/>
    <s v="CUARTA"/>
    <x v="781"/>
    <x v="781"/>
    <x v="249"/>
    <x v="3"/>
    <x v="0"/>
    <x v="0"/>
    <x v="15"/>
    <x v="1276"/>
    <n v="3577774"/>
    <n v="3577774"/>
    <n v="3775081.1979683638"/>
    <n v="3775081.1979683638"/>
    <n v="2.5122169975940998E-5"/>
    <n v="445"/>
    <m/>
    <x v="0"/>
  </r>
  <r>
    <x v="4"/>
    <x v="4"/>
    <s v="CUARTA"/>
    <x v="781"/>
    <x v="781"/>
    <x v="249"/>
    <x v="3"/>
    <x v="0"/>
    <x v="0"/>
    <x v="15"/>
    <x v="1198"/>
    <n v="3566540"/>
    <n v="3566540"/>
    <n v="3756877.5289767319"/>
    <n v="3756877.5289767319"/>
    <n v="2.5001029358663771E-5"/>
    <n v="431"/>
    <m/>
    <x v="0"/>
  </r>
  <r>
    <x v="4"/>
    <x v="4"/>
    <s v="CUARTA"/>
    <x v="781"/>
    <x v="781"/>
    <x v="249"/>
    <x v="3"/>
    <x v="0"/>
    <x v="0"/>
    <x v="15"/>
    <x v="734"/>
    <n v="3531502"/>
    <n v="3531502"/>
    <n v="3707873.2051601708"/>
    <n v="3707873.2051601708"/>
    <n v="2.4674918504905646E-5"/>
    <n v="404"/>
    <m/>
    <x v="0"/>
  </r>
  <r>
    <x v="4"/>
    <x v="4"/>
    <s v="CUARTA"/>
    <x v="781"/>
    <x v="781"/>
    <x v="249"/>
    <x v="3"/>
    <x v="0"/>
    <x v="0"/>
    <x v="15"/>
    <x v="736"/>
    <n v="3510360"/>
    <n v="3510360"/>
    <n v="3691459.7772373618"/>
    <n v="3691459.7772373618"/>
    <n v="2.4565691469898673E-5"/>
    <n v="417"/>
    <m/>
    <x v="0"/>
  </r>
  <r>
    <x v="4"/>
    <x v="4"/>
    <s v="CUARTA"/>
    <x v="781"/>
    <x v="781"/>
    <x v="249"/>
    <x v="3"/>
    <x v="0"/>
    <x v="0"/>
    <x v="15"/>
    <x v="322"/>
    <n v="3487343"/>
    <n v="3487343"/>
    <n v="3655330.3109124564"/>
    <n v="3655330.3109124564"/>
    <n v="2.4325259397962635E-5"/>
    <n v="390"/>
    <m/>
    <x v="0"/>
  </r>
  <r>
    <x v="4"/>
    <x v="4"/>
    <s v="CUARTA"/>
    <x v="781"/>
    <x v="781"/>
    <x v="249"/>
    <x v="3"/>
    <x v="0"/>
    <x v="0"/>
    <x v="15"/>
    <x v="1161"/>
    <n v="3195132"/>
    <n v="3195132"/>
    <n v="3343392.105438726"/>
    <n v="3343392.105438726"/>
    <n v="2.2249392891006848E-5"/>
    <n v="376"/>
    <m/>
    <x v="0"/>
  </r>
  <r>
    <x v="4"/>
    <x v="4"/>
    <s v="CUARTA"/>
    <x v="781"/>
    <x v="781"/>
    <x v="249"/>
    <x v="3"/>
    <x v="0"/>
    <x v="0"/>
    <x v="15"/>
    <x v="1189"/>
    <n v="1467867"/>
    <n v="1467867"/>
    <n v="1533201.9751753653"/>
    <n v="1533201.9751753653"/>
    <n v="1.020305487694752E-5"/>
    <n v="361"/>
    <m/>
    <x v="0"/>
  </r>
  <r>
    <x v="4"/>
    <x v="4"/>
    <s v="CUARTA"/>
    <x v="781"/>
    <x v="781"/>
    <x v="249"/>
    <x v="3"/>
    <x v="0"/>
    <x v="0"/>
    <x v="15"/>
    <x v="610"/>
    <n v="1096517"/>
    <n v="1096517"/>
    <n v="1165111.1606809006"/>
    <n v="1165111.1606809006"/>
    <n v="7.7535075630277284E-6"/>
    <n v="503"/>
    <m/>
    <x v="0"/>
  </r>
  <r>
    <x v="4"/>
    <x v="4"/>
    <s v="CUARTA"/>
    <x v="781"/>
    <x v="781"/>
    <x v="249"/>
    <x v="3"/>
    <x v="0"/>
    <x v="0"/>
    <x v="15"/>
    <x v="1277"/>
    <n v="450808"/>
    <n v="450808"/>
    <n v="468833.08329615102"/>
    <n v="468833.08329615102"/>
    <n v="3.119960549523818E-6"/>
    <n v="325"/>
    <m/>
    <x v="0"/>
  </r>
  <r>
    <x v="4"/>
    <x v="4"/>
    <s v="CUARTA"/>
    <x v="781"/>
    <x v="781"/>
    <x v="249"/>
    <x v="3"/>
    <x v="0"/>
    <x v="0"/>
    <x v="15"/>
    <x v="1278"/>
    <n v="400210"/>
    <n v="400210"/>
    <n v="425245.69853098789"/>
    <n v="425245.69853098789"/>
    <n v="2.8298979968384692E-6"/>
    <n v="503"/>
    <m/>
    <x v="0"/>
  </r>
  <r>
    <x v="4"/>
    <x v="4"/>
    <s v="CUARTA"/>
    <x v="781"/>
    <x v="781"/>
    <x v="249"/>
    <x v="3"/>
    <x v="0"/>
    <x v="0"/>
    <x v="15"/>
    <x v="1279"/>
    <n v="355133"/>
    <n v="355133"/>
    <n v="376666.65782758815"/>
    <n v="376666.65782758815"/>
    <n v="2.506617290061684E-6"/>
    <n v="488"/>
    <m/>
    <x v="0"/>
  </r>
  <r>
    <x v="4"/>
    <x v="4"/>
    <s v="CUARTA"/>
    <x v="781"/>
    <x v="781"/>
    <x v="249"/>
    <x v="3"/>
    <x v="0"/>
    <x v="0"/>
    <x v="15"/>
    <x v="1280"/>
    <n v="332869"/>
    <n v="332869"/>
    <n v="348314.74466321996"/>
    <n v="348314.74466321996"/>
    <n v="2.3179427836585649E-6"/>
    <n v="376"/>
    <m/>
    <x v="0"/>
  </r>
  <r>
    <x v="4"/>
    <x v="4"/>
    <s v="CUARTA"/>
    <x v="781"/>
    <x v="781"/>
    <x v="249"/>
    <x v="3"/>
    <x v="0"/>
    <x v="0"/>
    <x v="15"/>
    <x v="1281"/>
    <n v="327491"/>
    <n v="327491"/>
    <n v="349660.80131266115"/>
    <n v="349660.80131266115"/>
    <n v="2.3269004357383947E-6"/>
    <n v="543"/>
    <m/>
    <x v="0"/>
  </r>
  <r>
    <x v="4"/>
    <x v="4"/>
    <s v="CUARTA"/>
    <x v="781"/>
    <x v="781"/>
    <x v="249"/>
    <x v="3"/>
    <x v="0"/>
    <x v="0"/>
    <x v="15"/>
    <x v="1282"/>
    <n v="325691"/>
    <n v="325691"/>
    <n v="339654.48630490794"/>
    <n v="339654.48630490794"/>
    <n v="2.2603110477822177E-6"/>
    <n v="348"/>
    <m/>
    <x v="0"/>
  </r>
  <r>
    <x v="4"/>
    <x v="4"/>
    <s v="CUARTA"/>
    <x v="781"/>
    <x v="781"/>
    <x v="249"/>
    <x v="3"/>
    <x v="0"/>
    <x v="0"/>
    <x v="15"/>
    <x v="1283"/>
    <n v="320003"/>
    <n v="320003"/>
    <n v="330677.03448011453"/>
    <n v="330677.03448011453"/>
    <n v="2.2005684730225921E-6"/>
    <n v="272"/>
    <m/>
    <x v="0"/>
  </r>
  <r>
    <x v="4"/>
    <x v="4"/>
    <s v="CUARTA"/>
    <x v="781"/>
    <x v="781"/>
    <x v="249"/>
    <x v="3"/>
    <x v="0"/>
    <x v="0"/>
    <x v="15"/>
    <x v="1284"/>
    <n v="303998"/>
    <n v="303998"/>
    <n v="325126.04465319065"/>
    <n v="325126.04465319065"/>
    <n v="2.1636280993846024E-6"/>
    <n v="557"/>
    <m/>
    <x v="0"/>
  </r>
  <r>
    <x v="4"/>
    <x v="4"/>
    <s v="CUARTA"/>
    <x v="781"/>
    <x v="781"/>
    <x v="249"/>
    <x v="3"/>
    <x v="0"/>
    <x v="0"/>
    <x v="15"/>
    <x v="1285"/>
    <n v="300861"/>
    <n v="300861"/>
    <n v="318027.83518482826"/>
    <n v="318027.83518482826"/>
    <n v="2.1163913869967994E-6"/>
    <n v="460"/>
    <m/>
    <x v="0"/>
  </r>
  <r>
    <x v="4"/>
    <x v="4"/>
    <s v="CUARTA"/>
    <x v="781"/>
    <x v="781"/>
    <x v="249"/>
    <x v="3"/>
    <x v="0"/>
    <x v="0"/>
    <x v="15"/>
    <x v="1286"/>
    <n v="297279"/>
    <n v="297279"/>
    <n v="307714.29417908762"/>
    <n v="307714.29417908762"/>
    <n v="2.0477574910319939E-6"/>
    <n v="286"/>
    <m/>
    <x v="0"/>
  </r>
  <r>
    <x v="4"/>
    <x v="4"/>
    <s v="CUARTA"/>
    <x v="781"/>
    <x v="781"/>
    <x v="249"/>
    <x v="3"/>
    <x v="0"/>
    <x v="0"/>
    <x v="15"/>
    <x v="1287"/>
    <n v="293839"/>
    <n v="293839"/>
    <n v="306917.81692997675"/>
    <n v="306917.81692997675"/>
    <n v="2.0424571449507224E-6"/>
    <n v="361"/>
    <m/>
    <x v="0"/>
  </r>
  <r>
    <x v="4"/>
    <x v="4"/>
    <s v="CUARTA"/>
    <x v="781"/>
    <x v="781"/>
    <x v="249"/>
    <x v="3"/>
    <x v="0"/>
    <x v="0"/>
    <x v="15"/>
    <x v="1288"/>
    <n v="290722"/>
    <n v="290722"/>
    <n v="302711.15833670326"/>
    <n v="302711.15833670326"/>
    <n v="2.0144629412054246E-6"/>
    <n v="335"/>
    <m/>
    <x v="0"/>
  </r>
  <r>
    <x v="4"/>
    <x v="4"/>
    <s v="CUARTA"/>
    <x v="781"/>
    <x v="781"/>
    <x v="249"/>
    <x v="3"/>
    <x v="0"/>
    <x v="0"/>
    <x v="15"/>
    <x v="1289"/>
    <n v="289327"/>
    <n v="289327"/>
    <n v="306389.61926694232"/>
    <n v="306389.61926694232"/>
    <n v="2.0389421287760275E-6"/>
    <n v="475"/>
    <m/>
    <x v="0"/>
  </r>
  <r>
    <x v="4"/>
    <x v="4"/>
    <s v="CUARTA"/>
    <x v="781"/>
    <x v="781"/>
    <x v="249"/>
    <x v="3"/>
    <x v="0"/>
    <x v="0"/>
    <x v="15"/>
    <x v="1290"/>
    <n v="277583"/>
    <n v="277583"/>
    <n v="291446.12346473988"/>
    <n v="291446.12346473988"/>
    <n v="1.9394971044465569E-6"/>
    <n v="404"/>
    <m/>
    <x v="0"/>
  </r>
  <r>
    <x v="4"/>
    <x v="4"/>
    <s v="CUARTA"/>
    <x v="781"/>
    <x v="781"/>
    <x v="249"/>
    <x v="3"/>
    <x v="0"/>
    <x v="0"/>
    <x v="15"/>
    <x v="1291"/>
    <n v="271545"/>
    <n v="271545"/>
    <n v="286036.69343565102"/>
    <n v="286036.69343565102"/>
    <n v="1.9034987739373046E-6"/>
    <n v="431"/>
    <m/>
    <x v="0"/>
  </r>
  <r>
    <x v="4"/>
    <x v="4"/>
    <s v="CUARTA"/>
    <x v="781"/>
    <x v="781"/>
    <x v="249"/>
    <x v="3"/>
    <x v="0"/>
    <x v="0"/>
    <x v="15"/>
    <x v="1114"/>
    <n v="271338"/>
    <n v="271338"/>
    <n v="291705.3596160661"/>
    <n v="291705.3596160661"/>
    <n v="1.9412222526794034E-6"/>
    <n v="600"/>
    <m/>
    <x v="0"/>
  </r>
  <r>
    <x v="4"/>
    <x v="4"/>
    <s v="CUARTA"/>
    <x v="781"/>
    <x v="781"/>
    <x v="249"/>
    <x v="3"/>
    <x v="0"/>
    <x v="0"/>
    <x v="15"/>
    <x v="1292"/>
    <n v="269120"/>
    <n v="269120"/>
    <n v="290790.44259310223"/>
    <n v="290790.44259310223"/>
    <n v="1.9351337211328103E-6"/>
    <n v="642"/>
    <m/>
    <x v="0"/>
  </r>
  <r>
    <x v="4"/>
    <x v="4"/>
    <s v="CUARTA"/>
    <x v="781"/>
    <x v="781"/>
    <x v="249"/>
    <x v="3"/>
    <x v="0"/>
    <x v="0"/>
    <x v="15"/>
    <x v="1293"/>
    <n v="264404"/>
    <n v="264404"/>
    <n v="281860.70556993567"/>
    <n v="281860.70556993567"/>
    <n v="1.8757086757967858E-6"/>
    <n v="530"/>
    <m/>
    <x v="0"/>
  </r>
  <r>
    <x v="4"/>
    <x v="4"/>
    <s v="CUARTA"/>
    <x v="781"/>
    <x v="781"/>
    <x v="249"/>
    <x v="3"/>
    <x v="0"/>
    <x v="0"/>
    <x v="15"/>
    <x v="1294"/>
    <n v="260745"/>
    <n v="260745"/>
    <n v="268987.76012150443"/>
    <n v="268987.76012150443"/>
    <n v="1.7900426181181992E-6"/>
    <n v="258"/>
    <m/>
    <x v="0"/>
  </r>
  <r>
    <x v="4"/>
    <x v="4"/>
    <s v="CUARTA"/>
    <x v="781"/>
    <x v="781"/>
    <x v="249"/>
    <x v="3"/>
    <x v="0"/>
    <x v="0"/>
    <x v="15"/>
    <x v="1295"/>
    <n v="260189"/>
    <n v="260189"/>
    <n v="272722.45324477722"/>
    <n v="272722.45324477722"/>
    <n v="1.8148960161063883E-6"/>
    <n v="390"/>
    <m/>
    <x v="0"/>
  </r>
  <r>
    <x v="4"/>
    <x v="4"/>
    <s v="CUARTA"/>
    <x v="781"/>
    <x v="781"/>
    <x v="249"/>
    <x v="3"/>
    <x v="0"/>
    <x v="0"/>
    <x v="15"/>
    <x v="1296"/>
    <n v="259167"/>
    <n v="259167"/>
    <n v="272537.44803589245"/>
    <n v="272537.44803589245"/>
    <n v="1.8136648552226068E-6"/>
    <n v="417"/>
    <m/>
    <x v="0"/>
  </r>
  <r>
    <x v="4"/>
    <x v="4"/>
    <s v="CUARTA"/>
    <x v="781"/>
    <x v="781"/>
    <x v="249"/>
    <x v="3"/>
    <x v="0"/>
    <x v="0"/>
    <x v="15"/>
    <x v="1297"/>
    <n v="250011"/>
    <n v="250011"/>
    <n v="269231.80411224655"/>
    <n v="269231.80411224655"/>
    <n v="1.7916666665281593E-6"/>
    <n v="614"/>
    <m/>
    <x v="0"/>
  </r>
  <r>
    <x v="4"/>
    <x v="4"/>
    <s v="CUARTA"/>
    <x v="781"/>
    <x v="781"/>
    <x v="249"/>
    <x v="3"/>
    <x v="0"/>
    <x v="0"/>
    <x v="15"/>
    <x v="1298"/>
    <n v="249961"/>
    <n v="249961"/>
    <n v="268270.29540334543"/>
    <n v="268270.29540334543"/>
    <n v="1.7852680795967415E-6"/>
    <n v="586"/>
    <m/>
    <x v="0"/>
  </r>
  <r>
    <x v="4"/>
    <x v="4"/>
    <s v="CUARTA"/>
    <x v="781"/>
    <x v="781"/>
    <x v="249"/>
    <x v="3"/>
    <x v="0"/>
    <x v="0"/>
    <x v="15"/>
    <x v="1299"/>
    <n v="231268"/>
    <n v="231268"/>
    <n v="249468.80339801023"/>
    <n v="249468.80339801023"/>
    <n v="1.6601491077946189E-6"/>
    <n v="628"/>
    <m/>
    <x v="0"/>
  </r>
  <r>
    <x v="4"/>
    <x v="4"/>
    <s v="CUARTA"/>
    <x v="781"/>
    <x v="781"/>
    <x v="249"/>
    <x v="3"/>
    <x v="0"/>
    <x v="0"/>
    <x v="15"/>
    <x v="1300"/>
    <n v="209870"/>
    <n v="209870"/>
    <n v="224835.48310321243"/>
    <n v="224835.48310321243"/>
    <n v="1.4962208564365422E-6"/>
    <n v="571"/>
    <m/>
    <x v="0"/>
  </r>
  <r>
    <x v="4"/>
    <x v="4"/>
    <s v="CUARTA"/>
    <x v="781"/>
    <x v="781"/>
    <x v="249"/>
    <x v="3"/>
    <x v="0"/>
    <x v="0"/>
    <x v="15"/>
    <x v="1301"/>
    <n v="135998"/>
    <n v="135998"/>
    <n v="144714.88060184242"/>
    <n v="144714.88060184242"/>
    <n v="9.6303937263231266E-7"/>
    <n v="515"/>
    <m/>
    <x v="0"/>
  </r>
  <r>
    <x v="4"/>
    <x v="4"/>
    <s v="CUARTA"/>
    <x v="781"/>
    <x v="781"/>
    <x v="249"/>
    <x v="3"/>
    <x v="0"/>
    <x v="0"/>
    <x v="15"/>
    <x v="1302"/>
    <n v="126317"/>
    <n v="126317"/>
    <n v="130924.68218442911"/>
    <n v="130924.68218442911"/>
    <n v="8.7126923830231372E-7"/>
    <n v="297"/>
    <m/>
    <x v="0"/>
  </r>
  <r>
    <x v="4"/>
    <x v="4"/>
    <s v="CUARTA"/>
    <x v="781"/>
    <x v="781"/>
    <x v="249"/>
    <x v="3"/>
    <x v="0"/>
    <x v="0"/>
    <x v="15"/>
    <x v="1115"/>
    <n v="111807"/>
    <n v="111807"/>
    <n v="121014.27522734634"/>
    <n v="121014.27522734634"/>
    <n v="8.0531809313474212E-7"/>
    <n v="656"/>
    <m/>
    <x v="0"/>
  </r>
  <r>
    <x v="5"/>
    <x v="4"/>
    <s v="CUARTA"/>
    <x v="782"/>
    <x v="782"/>
    <x v="250"/>
    <x v="1"/>
    <x v="0"/>
    <x v="0"/>
    <x v="15"/>
    <x v="1303"/>
    <n v="8611067"/>
    <n v="8611067"/>
    <n v="13171210.787122307"/>
    <n v="13171210.787122307"/>
    <n v="8.7650934862304163E-5"/>
    <n v="3523"/>
    <m/>
    <x v="10"/>
  </r>
  <r>
    <x v="5"/>
    <x v="4"/>
    <s v="QUINTA"/>
    <x v="782"/>
    <x v="782"/>
    <x v="250"/>
    <x v="1"/>
    <x v="0"/>
    <x v="0"/>
    <x v="21"/>
    <x v="321"/>
    <n v="448553037.5"/>
    <n v="448553037.5"/>
    <n v="718274750.81521082"/>
    <n v="718274750.81521082"/>
    <n v="4.7799290751990896E-3"/>
    <n v="3903"/>
    <m/>
    <x v="10"/>
  </r>
  <r>
    <x v="5"/>
    <x v="4"/>
    <s v="CUARTA"/>
    <x v="783"/>
    <x v="783"/>
    <x v="251"/>
    <x v="7"/>
    <x v="0"/>
    <x v="0"/>
    <x v="15"/>
    <x v="322"/>
    <n v="8378588.5"/>
    <n v="0"/>
    <n v="0"/>
    <n v="8378588.5"/>
    <n v="5.5757297238730409E-5"/>
    <n v="0"/>
    <m/>
    <x v="1"/>
  </r>
  <r>
    <x v="5"/>
    <x v="4"/>
    <s v="CUARTA"/>
    <x v="783"/>
    <x v="783"/>
    <x v="251"/>
    <x v="7"/>
    <x v="0"/>
    <x v="0"/>
    <x v="15"/>
    <x v="737"/>
    <n v="2613679.5"/>
    <n v="0"/>
    <n v="0"/>
    <n v="2613679.5"/>
    <n v="1.7393347909170651E-5"/>
    <n v="0"/>
    <m/>
    <x v="1"/>
  </r>
  <r>
    <x v="5"/>
    <x v="4"/>
    <s v="CUARTA"/>
    <x v="783"/>
    <x v="783"/>
    <x v="251"/>
    <x v="7"/>
    <x v="0"/>
    <x v="0"/>
    <x v="15"/>
    <x v="1175"/>
    <n v="712134.5"/>
    <n v="0"/>
    <n v="0"/>
    <n v="712134.5"/>
    <n v="4.7390673250577541E-6"/>
    <n v="0"/>
    <m/>
    <x v="1"/>
  </r>
  <r>
    <x v="5"/>
    <x v="4"/>
    <s v="CUARTA"/>
    <x v="783"/>
    <x v="783"/>
    <x v="251"/>
    <x v="7"/>
    <x v="0"/>
    <x v="0"/>
    <x v="15"/>
    <x v="1123"/>
    <n v="1002237.5"/>
    <n v="0"/>
    <n v="0"/>
    <n v="1002237.5"/>
    <n v="6.6696262969952596E-6"/>
    <n v="0"/>
    <m/>
    <x v="1"/>
  </r>
  <r>
    <x v="4"/>
    <x v="4"/>
    <s v="CUARTA"/>
    <x v="784"/>
    <x v="784"/>
    <x v="252"/>
    <x v="3"/>
    <x v="0"/>
    <x v="0"/>
    <x v="15"/>
    <x v="734"/>
    <n v="2854845"/>
    <n v="2854845"/>
    <n v="3126309.27539474"/>
    <n v="3126309.27539474"/>
    <n v="2.0804763896494545E-5"/>
    <n v="753"/>
    <m/>
    <x v="0"/>
  </r>
  <r>
    <x v="4"/>
    <x v="4"/>
    <s v="CUARTA"/>
    <x v="784"/>
    <x v="784"/>
    <x v="252"/>
    <x v="3"/>
    <x v="0"/>
    <x v="0"/>
    <x v="15"/>
    <x v="322"/>
    <n v="1933948"/>
    <n v="1933948"/>
    <n v="2114271.4378279899"/>
    <n v="2114271.4378279899"/>
    <n v="1.4069918937101774E-5"/>
    <n v="739"/>
    <m/>
    <x v="0"/>
  </r>
  <r>
    <x v="4"/>
    <x v="4"/>
    <s v="CUARTA"/>
    <x v="784"/>
    <x v="784"/>
    <x v="252"/>
    <x v="3"/>
    <x v="0"/>
    <x v="0"/>
    <x v="15"/>
    <x v="1189"/>
    <n v="761117"/>
    <n v="761117"/>
    <n v="830780.52455659257"/>
    <n v="830780.52455659257"/>
    <n v="5.5286253344283824E-6"/>
    <n v="726"/>
    <m/>
    <x v="0"/>
  </r>
  <r>
    <x v="4"/>
    <x v="4"/>
    <s v="CUARTA"/>
    <x v="784"/>
    <x v="784"/>
    <x v="252"/>
    <x v="3"/>
    <x v="0"/>
    <x v="0"/>
    <x v="15"/>
    <x v="1177"/>
    <n v="475511"/>
    <n v="475511"/>
    <n v="516846.78015480487"/>
    <n v="516846.78015480487"/>
    <n v="3.4394790420811575E-6"/>
    <n v="691"/>
    <m/>
    <x v="0"/>
  </r>
  <r>
    <x v="4"/>
    <x v="4"/>
    <s v="CUARTA"/>
    <x v="784"/>
    <x v="784"/>
    <x v="252"/>
    <x v="3"/>
    <x v="0"/>
    <x v="0"/>
    <x v="15"/>
    <x v="734"/>
    <n v="96051"/>
    <n v="96051"/>
    <n v="105184.39082014616"/>
    <n v="105184.39082014616"/>
    <n v="6.9997438635799754E-7"/>
    <n v="753"/>
    <m/>
    <x v="0"/>
  </r>
  <r>
    <x v="4"/>
    <x v="4"/>
    <s v="CUARTA"/>
    <x v="785"/>
    <x v="785"/>
    <x v="253"/>
    <x v="3"/>
    <x v="0"/>
    <x v="0"/>
    <x v="15"/>
    <x v="487"/>
    <n v="417941"/>
    <n v="417941"/>
    <n v="460840.45082834555"/>
    <n v="460840.45082834555"/>
    <n v="3.0667716879121807E-6"/>
    <n v="810"/>
    <m/>
    <x v="0"/>
  </r>
  <r>
    <x v="5"/>
    <x v="4"/>
    <s v="CUARTA"/>
    <x v="786"/>
    <x v="786"/>
    <x v="254"/>
    <x v="7"/>
    <x v="0"/>
    <x v="0"/>
    <x v="15"/>
    <x v="1304"/>
    <n v="1088073"/>
    <n v="0"/>
    <n v="0"/>
    <n v="1088073"/>
    <n v="7.240838916774241E-6"/>
    <n v="0"/>
    <m/>
    <x v="1"/>
  </r>
  <r>
    <x v="5"/>
    <x v="4"/>
    <s v="QUINTA"/>
    <x v="787"/>
    <x v="787"/>
    <x v="255"/>
    <x v="1"/>
    <x v="0"/>
    <x v="2"/>
    <x v="21"/>
    <x v="317"/>
    <n v="5917997.25"/>
    <n v="5917997.25"/>
    <n v="9166256.6737211701"/>
    <n v="9166256.6737211701"/>
    <n v="6.0999021246021039E-5"/>
    <n v="3627"/>
    <m/>
    <x v="11"/>
  </r>
  <r>
    <x v="5"/>
    <x v="4"/>
    <s v="CUARTA"/>
    <x v="788"/>
    <x v="788"/>
    <x v="256"/>
    <x v="7"/>
    <x v="0"/>
    <x v="0"/>
    <x v="15"/>
    <x v="1305"/>
    <n v="1857614"/>
    <n v="1857614"/>
    <n v="1894730.2020850163"/>
    <n v="1894730.2020850163"/>
    <n v="1.2608929900884139E-5"/>
    <n v="164"/>
    <m/>
    <x v="1"/>
  </r>
  <r>
    <x v="5"/>
    <x v="4"/>
    <s v="CUARTA"/>
    <x v="788"/>
    <x v="788"/>
    <x v="256"/>
    <x v="7"/>
    <x v="0"/>
    <x v="0"/>
    <x v="15"/>
    <x v="1306"/>
    <n v="1582411"/>
    <n v="1582411"/>
    <n v="1608003.9693936354"/>
    <n v="1608003.9693936354"/>
    <n v="1.0700842425014581E-5"/>
    <n v="133"/>
    <m/>
    <x v="1"/>
  </r>
  <r>
    <x v="5"/>
    <x v="4"/>
    <s v="CUARTA"/>
    <x v="788"/>
    <x v="788"/>
    <x v="256"/>
    <x v="7"/>
    <x v="0"/>
    <x v="0"/>
    <x v="15"/>
    <x v="1307"/>
    <n v="911605.5"/>
    <n v="911605.5"/>
    <n v="921223.13532369793"/>
    <n v="921223.13532369793"/>
    <n v="6.130497061580073E-6"/>
    <n v="87"/>
    <m/>
    <x v="1"/>
  </r>
  <r>
    <x v="5"/>
    <x v="4"/>
    <s v="CUARTA"/>
    <x v="788"/>
    <x v="788"/>
    <x v="256"/>
    <x v="7"/>
    <x v="0"/>
    <x v="0"/>
    <x v="15"/>
    <x v="1308"/>
    <n v="529764"/>
    <n v="529764"/>
    <n v="534643.21028692892"/>
    <n v="534643.21028692892"/>
    <n v="3.5579095921272827E-6"/>
    <n v="76"/>
    <m/>
    <x v="1"/>
  </r>
  <r>
    <x v="5"/>
    <x v="4"/>
    <s v="CUARTA"/>
    <x v="788"/>
    <x v="788"/>
    <x v="256"/>
    <x v="7"/>
    <x v="0"/>
    <x v="0"/>
    <x v="15"/>
    <x v="1309"/>
    <n v="412803"/>
    <n v="412803"/>
    <n v="414999.89741013694"/>
    <n v="414999.89741013694"/>
    <n v="2.7617148919462545E-6"/>
    <n v="44"/>
    <m/>
    <x v="1"/>
  </r>
  <r>
    <x v="5"/>
    <x v="4"/>
    <s v="CUARTA"/>
    <x v="788"/>
    <x v="788"/>
    <x v="256"/>
    <x v="7"/>
    <x v="0"/>
    <x v="0"/>
    <x v="15"/>
    <x v="1310"/>
    <n v="412803"/>
    <n v="412803"/>
    <n v="413201.5690585064"/>
    <n v="413201.5690585064"/>
    <n v="2.7497474909413359E-6"/>
    <n v="8"/>
    <m/>
    <x v="1"/>
  </r>
  <r>
    <x v="4"/>
    <x v="4"/>
    <s v="CUARTA"/>
    <x v="789"/>
    <x v="789"/>
    <x v="257"/>
    <x v="1"/>
    <x v="0"/>
    <x v="0"/>
    <x v="15"/>
    <x v="1311"/>
    <n v="105946839"/>
    <n v="105946839"/>
    <n v="108783076.45501496"/>
    <n v="108783076.45501496"/>
    <n v="7.2392269037270475E-4"/>
    <n v="219"/>
    <m/>
    <x v="0"/>
  </r>
  <r>
    <x v="4"/>
    <x v="4"/>
    <s v="CUARTA"/>
    <x v="790"/>
    <x v="790"/>
    <x v="258"/>
    <x v="3"/>
    <x v="0"/>
    <x v="0"/>
    <x v="15"/>
    <x v="1312"/>
    <n v="82260"/>
    <n v="82260"/>
    <n v="82508.453387553483"/>
    <n v="82508.453387553483"/>
    <n v="5.4907200183393087E-7"/>
    <n v="25"/>
    <m/>
    <x v="0"/>
  </r>
  <r>
    <x v="4"/>
    <x v="4"/>
    <s v="CUARTA"/>
    <x v="790"/>
    <x v="790"/>
    <x v="258"/>
    <x v="3"/>
    <x v="0"/>
    <x v="0"/>
    <x v="15"/>
    <x v="1313"/>
    <n v="73494"/>
    <n v="73494"/>
    <n v="73715.977063759492"/>
    <n v="73715.977063759492"/>
    <n v="4.9056039025994309E-7"/>
    <n v="25"/>
    <m/>
    <x v="0"/>
  </r>
  <r>
    <x v="4"/>
    <x v="4"/>
    <s v="CUARTA"/>
    <x v="791"/>
    <x v="791"/>
    <x v="259"/>
    <x v="3"/>
    <x v="0"/>
    <x v="0"/>
    <x v="15"/>
    <x v="1314"/>
    <n v="1239012"/>
    <n v="1239012"/>
    <n v="1268044.0048877744"/>
    <n v="1268044.0048877744"/>
    <n v="8.438498500352147E-6"/>
    <n v="192"/>
    <m/>
    <x v="0"/>
  </r>
  <r>
    <x v="4"/>
    <x v="4"/>
    <s v="CUARTA"/>
    <x v="792"/>
    <x v="792"/>
    <x v="260"/>
    <x v="1"/>
    <x v="0"/>
    <x v="0"/>
    <x v="15"/>
    <x v="735"/>
    <n v="1815495"/>
    <n v="1815495"/>
    <n v="2012014.1825820876"/>
    <n v="2012014.1825820876"/>
    <n v="1.3389423866176343E-5"/>
    <n v="852"/>
    <m/>
    <x v="0"/>
  </r>
  <r>
    <x v="4"/>
    <x v="4"/>
    <s v="CUARTA"/>
    <x v="792"/>
    <x v="792"/>
    <x v="260"/>
    <x v="1"/>
    <x v="0"/>
    <x v="0"/>
    <x v="15"/>
    <x v="1192"/>
    <n v="661353"/>
    <n v="661353"/>
    <n v="730470.02336894406"/>
    <n v="730470.02336894406"/>
    <n v="4.8610853984492211E-6"/>
    <n v="824"/>
    <m/>
    <x v="0"/>
  </r>
  <r>
    <x v="4"/>
    <x v="4"/>
    <s v="CUARTA"/>
    <x v="792"/>
    <x v="792"/>
    <x v="260"/>
    <x v="1"/>
    <x v="0"/>
    <x v="0"/>
    <x v="15"/>
    <x v="1173"/>
    <n v="166668"/>
    <n v="166668"/>
    <n v="184397.38140418348"/>
    <n v="184397.38140418348"/>
    <n v="1.2271159521674323E-6"/>
    <n v="838"/>
    <m/>
    <x v="0"/>
  </r>
  <r>
    <x v="4"/>
    <x v="4"/>
    <s v="CUARTA"/>
    <x v="793"/>
    <x v="793"/>
    <x v="261"/>
    <x v="23"/>
    <x v="0"/>
    <x v="0"/>
    <x v="15"/>
    <x v="1315"/>
    <n v="580590"/>
    <n v="580590"/>
    <n v="583468.65097777289"/>
    <n v="583468.65097777289"/>
    <n v="3.8828300258508618E-6"/>
    <n v="41"/>
    <m/>
    <x v="0"/>
  </r>
  <r>
    <x v="4"/>
    <x v="4"/>
    <s v="CUARTA"/>
    <x v="793"/>
    <x v="793"/>
    <x v="261"/>
    <x v="23"/>
    <x v="0"/>
    <x v="0"/>
    <x v="15"/>
    <x v="1316"/>
    <n v="501962"/>
    <n v="501962"/>
    <n v="502567.89028519252"/>
    <n v="502567.89028519252"/>
    <n v="3.3444567949927524E-6"/>
    <n v="10"/>
    <m/>
    <x v="0"/>
  </r>
  <r>
    <x v="4"/>
    <x v="4"/>
    <s v="CUARTA"/>
    <x v="793"/>
    <x v="793"/>
    <x v="261"/>
    <x v="23"/>
    <x v="0"/>
    <x v="0"/>
    <x v="15"/>
    <x v="1317"/>
    <n v="437040"/>
    <n v="437040"/>
    <n v="437567.52656623517"/>
    <n v="437567.52656623517"/>
    <n v="2.9118965134484929E-6"/>
    <n v="10"/>
    <m/>
    <x v="0"/>
  </r>
  <r>
    <x v="4"/>
    <x v="4"/>
    <s v="CUARTA"/>
    <x v="793"/>
    <x v="793"/>
    <x v="261"/>
    <x v="23"/>
    <x v="0"/>
    <x v="0"/>
    <x v="15"/>
    <x v="1318"/>
    <n v="321320"/>
    <n v="321320"/>
    <n v="322640.59235040046"/>
    <n v="322640.59235040046"/>
    <n v="2.1470880696624886E-6"/>
    <n v="34"/>
    <m/>
    <x v="0"/>
  </r>
  <r>
    <x v="4"/>
    <x v="4"/>
    <s v="CUARTA"/>
    <x v="793"/>
    <x v="793"/>
    <x v="261"/>
    <x v="23"/>
    <x v="0"/>
    <x v="0"/>
    <x v="15"/>
    <x v="1319"/>
    <n v="255170"/>
    <n v="0"/>
    <n v="0"/>
    <n v="255170"/>
    <n v="1.6980890679148209E-6"/>
    <n v="0"/>
    <m/>
    <x v="0"/>
  </r>
  <r>
    <x v="4"/>
    <x v="4"/>
    <s v="CUARTA"/>
    <x v="793"/>
    <x v="793"/>
    <x v="261"/>
    <x v="23"/>
    <x v="0"/>
    <x v="0"/>
    <x v="15"/>
    <x v="1320"/>
    <n v="211700"/>
    <n v="211700"/>
    <n v="212185.77306354028"/>
    <n v="212185.77306354028"/>
    <n v="1.4120403715415325E-6"/>
    <n v="19"/>
    <m/>
    <x v="0"/>
  </r>
  <r>
    <x v="4"/>
    <x v="4"/>
    <s v="CUARTA"/>
    <x v="793"/>
    <x v="793"/>
    <x v="261"/>
    <x v="23"/>
    <x v="0"/>
    <x v="0"/>
    <x v="15"/>
    <x v="1321"/>
    <n v="192262"/>
    <n v="192262"/>
    <n v="193075.46676671965"/>
    <n v="193075.46676671965"/>
    <n v="1.2848663220563465E-6"/>
    <n v="35"/>
    <m/>
    <x v="0"/>
  </r>
  <r>
    <x v="4"/>
    <x v="4"/>
    <s v="CUARTA"/>
    <x v="793"/>
    <x v="793"/>
    <x v="261"/>
    <x v="23"/>
    <x v="0"/>
    <x v="0"/>
    <x v="15"/>
    <x v="1322"/>
    <n v="136304"/>
    <n v="136304"/>
    <n v="137062.46077452414"/>
    <n v="137062.46077452414"/>
    <n v="9.1211453643736877E-7"/>
    <n v="46"/>
    <m/>
    <x v="0"/>
  </r>
  <r>
    <x v="4"/>
    <x v="4"/>
    <s v="CUARTA"/>
    <x v="793"/>
    <x v="793"/>
    <x v="261"/>
    <x v="23"/>
    <x v="0"/>
    <x v="0"/>
    <x v="15"/>
    <x v="1323"/>
    <n v="67130"/>
    <n v="0"/>
    <n v="0"/>
    <n v="67130"/>
    <n v="4.4673244946162138E-7"/>
    <n v="0"/>
    <m/>
    <x v="0"/>
  </r>
  <r>
    <x v="4"/>
    <x v="4"/>
    <s v="CUARTA"/>
    <x v="793"/>
    <x v="793"/>
    <x v="261"/>
    <x v="23"/>
    <x v="0"/>
    <x v="0"/>
    <x v="15"/>
    <x v="1324"/>
    <n v="43218"/>
    <n v="43218"/>
    <n v="43317.169297402383"/>
    <n v="43317.169297402383"/>
    <n v="2.882643399966082E-7"/>
    <n v="19"/>
    <m/>
    <x v="0"/>
  </r>
  <r>
    <x v="4"/>
    <x v="4"/>
    <s v="CUARTA"/>
    <x v="793"/>
    <x v="793"/>
    <x v="261"/>
    <x v="23"/>
    <x v="0"/>
    <x v="0"/>
    <x v="15"/>
    <x v="1325"/>
    <n v="116986"/>
    <n v="0"/>
    <n v="0"/>
    <n v="116986"/>
    <n v="7.7851098365436076E-7"/>
    <n v="0"/>
    <m/>
    <x v="0"/>
  </r>
  <r>
    <x v="4"/>
    <x v="4"/>
    <s v="CUARTA"/>
    <x v="794"/>
    <x v="794"/>
    <x v="262"/>
    <x v="3"/>
    <x v="0"/>
    <x v="0"/>
    <x v="15"/>
    <x v="333"/>
    <n v="2006680"/>
    <n v="2006680"/>
    <n v="2219873.6596487407"/>
    <n v="2219873.6596487407"/>
    <n v="1.4772673878596984E-5"/>
    <n v="837"/>
    <m/>
    <x v="0"/>
  </r>
  <r>
    <x v="4"/>
    <x v="4"/>
    <s v="CUARTA"/>
    <x v="794"/>
    <x v="794"/>
    <x v="262"/>
    <x v="3"/>
    <x v="0"/>
    <x v="0"/>
    <x v="15"/>
    <x v="332"/>
    <n v="525418"/>
    <n v="525418"/>
    <n v="582221.90088060719"/>
    <n v="582221.90088060719"/>
    <n v="3.8745332326917178E-6"/>
    <n v="851"/>
    <m/>
    <x v="0"/>
  </r>
  <r>
    <x v="5"/>
    <x v="4"/>
    <s v="CUARTA"/>
    <x v="795"/>
    <x v="795"/>
    <x v="263"/>
    <x v="7"/>
    <x v="0"/>
    <x v="0"/>
    <x v="15"/>
    <x v="1326"/>
    <n v="7882271"/>
    <n v="7882271"/>
    <n v="8154040.2986725625"/>
    <n v="8154040.2986725625"/>
    <n v="5.426298816676247E-5"/>
    <n v="281"/>
    <m/>
    <x v="1"/>
  </r>
  <r>
    <x v="4"/>
    <x v="4"/>
    <s v="CUARTA"/>
    <x v="796"/>
    <x v="796"/>
    <x v="264"/>
    <x v="1"/>
    <x v="0"/>
    <x v="0"/>
    <x v="15"/>
    <x v="1327"/>
    <n v="950065"/>
    <n v="950065"/>
    <n v="954890.74567579606"/>
    <n v="954890.74567579606"/>
    <n v="6.3545461311482575E-6"/>
    <n v="42"/>
    <m/>
    <x v="0"/>
  </r>
  <r>
    <x v="4"/>
    <x v="4"/>
    <s v="CUARTA"/>
    <x v="796"/>
    <x v="796"/>
    <x v="264"/>
    <x v="1"/>
    <x v="0"/>
    <x v="0"/>
    <x v="15"/>
    <x v="1328"/>
    <n v="654712"/>
    <n v="654712"/>
    <n v="657878.7930282593"/>
    <n v="657878.7930282593"/>
    <n v="4.378009901063151E-6"/>
    <n v="40"/>
    <m/>
    <x v="0"/>
  </r>
  <r>
    <x v="4"/>
    <x v="4"/>
    <s v="CUARTA"/>
    <x v="797"/>
    <x v="797"/>
    <x v="265"/>
    <x v="3"/>
    <x v="0"/>
    <x v="0"/>
    <x v="15"/>
    <x v="1329"/>
    <n v="1934526"/>
    <n v="1934526"/>
    <n v="1938731.134022003"/>
    <n v="1938731.134022003"/>
    <n v="1.2901744500955704E-5"/>
    <n v="18"/>
    <m/>
    <x v="0"/>
  </r>
  <r>
    <x v="4"/>
    <x v="4"/>
    <s v="CUARTA"/>
    <x v="797"/>
    <x v="797"/>
    <x v="265"/>
    <x v="3"/>
    <x v="0"/>
    <x v="0"/>
    <x v="15"/>
    <x v="1330"/>
    <n v="1934526"/>
    <n v="0"/>
    <n v="0"/>
    <n v="1934526"/>
    <n v="1.2873760442830218E-5"/>
    <n v="0"/>
    <m/>
    <x v="0"/>
  </r>
  <r>
    <x v="4"/>
    <x v="4"/>
    <s v="CUARTA"/>
    <x v="797"/>
    <x v="797"/>
    <x v="265"/>
    <x v="3"/>
    <x v="0"/>
    <x v="0"/>
    <x v="15"/>
    <x v="1331"/>
    <n v="1545093"/>
    <n v="1545093"/>
    <n v="1552753.7993165576"/>
    <n v="1552753.7993165576"/>
    <n v="1.0333167111269547E-5"/>
    <n v="41"/>
    <m/>
    <x v="0"/>
  </r>
  <r>
    <x v="4"/>
    <x v="4"/>
    <s v="CUARTA"/>
    <x v="797"/>
    <x v="797"/>
    <x v="265"/>
    <x v="3"/>
    <x v="0"/>
    <x v="0"/>
    <x v="15"/>
    <x v="1332"/>
    <n v="-443138"/>
    <n v="0"/>
    <n v="0"/>
    <n v="-443138"/>
    <n v="-2.9489665453526589E-6"/>
    <n v="0"/>
    <m/>
    <x v="0"/>
  </r>
  <r>
    <x v="4"/>
    <x v="4"/>
    <s v="CUARTA"/>
    <x v="798"/>
    <x v="798"/>
    <x v="266"/>
    <x v="3"/>
    <x v="0"/>
    <x v="0"/>
    <x v="15"/>
    <x v="1333"/>
    <n v="515000"/>
    <n v="515000"/>
    <n v="521753.42794394342"/>
    <n v="521753.42794394342"/>
    <n v="3.4721314893549148E-6"/>
    <n v="108"/>
    <m/>
    <x v="0"/>
  </r>
  <r>
    <x v="4"/>
    <x v="4"/>
    <s v="CUARTA"/>
    <x v="798"/>
    <x v="798"/>
    <x v="266"/>
    <x v="3"/>
    <x v="0"/>
    <x v="0"/>
    <x v="15"/>
    <x v="1334"/>
    <n v="515000"/>
    <n v="515000"/>
    <n v="519994.08190603531"/>
    <n v="519994.08190603531"/>
    <n v="3.4604235053691365E-6"/>
    <n v="80"/>
    <m/>
    <x v="0"/>
  </r>
  <r>
    <x v="4"/>
    <x v="4"/>
    <s v="CUARTA"/>
    <x v="798"/>
    <x v="798"/>
    <x v="266"/>
    <x v="3"/>
    <x v="0"/>
    <x v="0"/>
    <x v="15"/>
    <x v="1335"/>
    <n v="515000"/>
    <n v="515000"/>
    <n v="517553.44606960687"/>
    <n v="517553.44606960687"/>
    <n v="3.4441817174136549E-6"/>
    <n v="41"/>
    <m/>
    <x v="0"/>
  </r>
  <r>
    <x v="4"/>
    <x v="4"/>
    <s v="CUARTA"/>
    <x v="798"/>
    <x v="798"/>
    <x v="266"/>
    <x v="3"/>
    <x v="0"/>
    <x v="0"/>
    <x v="15"/>
    <x v="1336"/>
    <n v="515000"/>
    <n v="515000"/>
    <n v="523960.98364426102"/>
    <n v="523960.98364426102"/>
    <n v="3.4868221904621073E-6"/>
    <n v="143"/>
    <m/>
    <x v="0"/>
  </r>
  <r>
    <x v="4"/>
    <x v="4"/>
    <s v="CUARTA"/>
    <x v="798"/>
    <x v="798"/>
    <x v="266"/>
    <x v="3"/>
    <x v="0"/>
    <x v="0"/>
    <x v="15"/>
    <x v="1337"/>
    <n v="515000"/>
    <n v="515000"/>
    <n v="525416.74631410057"/>
    <n v="525416.74631410057"/>
    <n v="3.4965099071808948E-6"/>
    <n v="166"/>
    <m/>
    <x v="0"/>
  </r>
  <r>
    <x v="4"/>
    <x v="4"/>
    <s v="CUARTA"/>
    <x v="799"/>
    <x v="799"/>
    <x v="267"/>
    <x v="3"/>
    <x v="0"/>
    <x v="0"/>
    <x v="15"/>
    <x v="1338"/>
    <n v="7883100"/>
    <n v="7883100"/>
    <n v="8020265.6896428624"/>
    <n v="8020265.6896428624"/>
    <n v="5.3372753416760854E-5"/>
    <n v="143"/>
    <m/>
    <x v="0"/>
  </r>
  <r>
    <x v="4"/>
    <x v="4"/>
    <s v="CUARTA"/>
    <x v="799"/>
    <x v="799"/>
    <x v="267"/>
    <x v="3"/>
    <x v="0"/>
    <x v="0"/>
    <x v="15"/>
    <x v="150"/>
    <n v="7427792"/>
    <n v="7427792"/>
    <n v="7631238.2919866396"/>
    <n v="7631238.2919866396"/>
    <n v="5.078387866236424E-5"/>
    <n v="224"/>
    <m/>
    <x v="0"/>
  </r>
  <r>
    <x v="4"/>
    <x v="4"/>
    <s v="CUARTA"/>
    <x v="800"/>
    <x v="800"/>
    <x v="268"/>
    <x v="1"/>
    <x v="0"/>
    <x v="0"/>
    <x v="15"/>
    <x v="306"/>
    <n v="7442720"/>
    <n v="7442720"/>
    <n v="7449007.4460423728"/>
    <n v="7449007.4460423728"/>
    <n v="4.9571180432420168E-5"/>
    <n v="7"/>
    <m/>
    <x v="0"/>
  </r>
  <r>
    <x v="4"/>
    <x v="4"/>
    <s v="CUARTA"/>
    <x v="801"/>
    <x v="801"/>
    <x v="269"/>
    <x v="1"/>
    <x v="0"/>
    <x v="0"/>
    <x v="15"/>
    <x v="1339"/>
    <n v="7312916"/>
    <n v="7312916"/>
    <n v="7337658.4927279828"/>
    <n v="7337658.4927279828"/>
    <n v="4.8830182508107265E-5"/>
    <n v="28"/>
    <m/>
    <x v="0"/>
  </r>
  <r>
    <x v="4"/>
    <x v="4"/>
    <s v="CUARTA"/>
    <x v="801"/>
    <x v="801"/>
    <x v="269"/>
    <x v="1"/>
    <x v="0"/>
    <x v="0"/>
    <x v="15"/>
    <x v="1340"/>
    <n v="7312916"/>
    <n v="0"/>
    <n v="0"/>
    <n v="7312916"/>
    <n v="4.8665527742992437E-5"/>
    <n v="0"/>
    <m/>
    <x v="0"/>
  </r>
  <r>
    <x v="4"/>
    <x v="4"/>
    <s v="CUARTA"/>
    <x v="802"/>
    <x v="802"/>
    <x v="270"/>
    <x v="3"/>
    <x v="0"/>
    <x v="0"/>
    <x v="15"/>
    <x v="1069"/>
    <n v="570747"/>
    <n v="570747"/>
    <n v="572885.35003141058"/>
    <n v="572885.35003141058"/>
    <n v="3.8124009486103145E-6"/>
    <n v="31"/>
    <m/>
    <x v="0"/>
  </r>
  <r>
    <x v="5"/>
    <x v="4"/>
    <s v="CUARTA"/>
    <x v="803"/>
    <x v="803"/>
    <x v="271"/>
    <x v="7"/>
    <x v="0"/>
    <x v="0"/>
    <x v="15"/>
    <x v="1341"/>
    <n v="2332672"/>
    <n v="0"/>
    <n v="0"/>
    <n v="2332672"/>
    <n v="1.5523317091472356E-5"/>
    <n v="0"/>
    <m/>
    <x v="1"/>
  </r>
  <r>
    <x v="5"/>
    <x v="4"/>
    <s v="CUARTA"/>
    <x v="803"/>
    <x v="803"/>
    <x v="271"/>
    <x v="7"/>
    <x v="0"/>
    <x v="0"/>
    <x v="15"/>
    <x v="1342"/>
    <n v="2226115.5"/>
    <n v="0"/>
    <n v="0"/>
    <n v="2226115.5"/>
    <n v="1.4814211680314047E-5"/>
    <n v="0"/>
    <m/>
    <x v="1"/>
  </r>
  <r>
    <x v="5"/>
    <x v="4"/>
    <s v="CUARTA"/>
    <x v="803"/>
    <x v="803"/>
    <x v="271"/>
    <x v="7"/>
    <x v="0"/>
    <x v="0"/>
    <x v="15"/>
    <x v="1343"/>
    <n v="2184465.5"/>
    <n v="0"/>
    <n v="0"/>
    <n v="2184465.5"/>
    <n v="1.4537041912399903E-5"/>
    <n v="0"/>
    <m/>
    <x v="1"/>
  </r>
  <r>
    <x v="5"/>
    <x v="4"/>
    <s v="CUARTA"/>
    <x v="803"/>
    <x v="803"/>
    <x v="271"/>
    <x v="7"/>
    <x v="0"/>
    <x v="0"/>
    <x v="15"/>
    <x v="1344"/>
    <n v="1933534"/>
    <n v="0"/>
    <n v="0"/>
    <n v="1933534"/>
    <n v="1.2867158944396345E-5"/>
    <n v="0"/>
    <m/>
    <x v="1"/>
  </r>
  <r>
    <x v="5"/>
    <x v="4"/>
    <s v="CUARTA"/>
    <x v="803"/>
    <x v="803"/>
    <x v="271"/>
    <x v="7"/>
    <x v="0"/>
    <x v="0"/>
    <x v="15"/>
    <x v="1345"/>
    <n v="1820494.5"/>
    <n v="0"/>
    <n v="0"/>
    <n v="1820494.5"/>
    <n v="1.2114910877646502E-5"/>
    <n v="0"/>
    <m/>
    <x v="1"/>
  </r>
  <r>
    <x v="5"/>
    <x v="4"/>
    <s v="CUARTA"/>
    <x v="803"/>
    <x v="803"/>
    <x v="271"/>
    <x v="7"/>
    <x v="0"/>
    <x v="0"/>
    <x v="15"/>
    <x v="472"/>
    <n v="1707394.5"/>
    <n v="0"/>
    <n v="0"/>
    <n v="1707394.5"/>
    <n v="1.136226019934903E-5"/>
    <n v="0"/>
    <m/>
    <x v="1"/>
  </r>
  <r>
    <x v="5"/>
    <x v="4"/>
    <s v="CUARTA"/>
    <x v="803"/>
    <x v="803"/>
    <x v="271"/>
    <x v="7"/>
    <x v="0"/>
    <x v="0"/>
    <x v="15"/>
    <x v="1346"/>
    <n v="1587501"/>
    <n v="0"/>
    <n v="0"/>
    <n v="1587501"/>
    <n v="1.0564400569831275E-5"/>
    <n v="0"/>
    <m/>
    <x v="1"/>
  </r>
  <r>
    <x v="5"/>
    <x v="4"/>
    <s v="CUARTA"/>
    <x v="803"/>
    <x v="803"/>
    <x v="271"/>
    <x v="7"/>
    <x v="0"/>
    <x v="0"/>
    <x v="15"/>
    <x v="1347"/>
    <n v="1358245"/>
    <n v="0"/>
    <n v="0"/>
    <n v="1358245"/>
    <n v="9.0387623390287488E-6"/>
    <n v="0"/>
    <m/>
    <x v="1"/>
  </r>
  <r>
    <x v="5"/>
    <x v="4"/>
    <s v="CUARTA"/>
    <x v="803"/>
    <x v="803"/>
    <x v="271"/>
    <x v="7"/>
    <x v="0"/>
    <x v="0"/>
    <x v="15"/>
    <x v="1348"/>
    <n v="1067148.5"/>
    <n v="0"/>
    <n v="0"/>
    <n v="1067148.5"/>
    <n v="7.1015918865528833E-6"/>
    <n v="0"/>
    <m/>
    <x v="1"/>
  </r>
  <r>
    <x v="5"/>
    <x v="4"/>
    <s v="CUARTA"/>
    <x v="803"/>
    <x v="803"/>
    <x v="271"/>
    <x v="7"/>
    <x v="0"/>
    <x v="0"/>
    <x v="15"/>
    <x v="1338"/>
    <n v="845777.5"/>
    <n v="0"/>
    <n v="0"/>
    <n v="845777.5"/>
    <n v="5.6284262516687992E-6"/>
    <n v="0"/>
    <m/>
    <x v="1"/>
  </r>
  <r>
    <x v="5"/>
    <x v="4"/>
    <s v="CUARTA"/>
    <x v="803"/>
    <x v="803"/>
    <x v="271"/>
    <x v="7"/>
    <x v="0"/>
    <x v="0"/>
    <x v="15"/>
    <x v="470"/>
    <n v="158400"/>
    <n v="0"/>
    <n v="0"/>
    <n v="158400"/>
    <n v="1.0541102337959308E-6"/>
    <n v="0"/>
    <m/>
    <x v="1"/>
  </r>
  <r>
    <x v="5"/>
    <x v="4"/>
    <s v="CUARTA"/>
    <x v="803"/>
    <x v="803"/>
    <x v="271"/>
    <x v="7"/>
    <x v="0"/>
    <x v="0"/>
    <x v="15"/>
    <x v="0"/>
    <n v="-4842245"/>
    <n v="0"/>
    <n v="0"/>
    <n v="-4842245"/>
    <n v="-3.222386369347965E-5"/>
    <n v="0"/>
    <m/>
    <x v="1"/>
  </r>
  <r>
    <x v="4"/>
    <x v="4"/>
    <s v="CUARTA"/>
    <x v="804"/>
    <x v="804"/>
    <x v="272"/>
    <x v="22"/>
    <x v="0"/>
    <x v="0"/>
    <x v="15"/>
    <x v="617"/>
    <n v="12150369"/>
    <n v="12150369"/>
    <n v="12222401.90000568"/>
    <n v="12222401.90000568"/>
    <n v="8.1336861896229892E-5"/>
    <n v="49"/>
    <m/>
    <x v="0"/>
  </r>
  <r>
    <x v="4"/>
    <x v="4"/>
    <s v="CUARTA"/>
    <x v="804"/>
    <x v="804"/>
    <x v="272"/>
    <x v="22"/>
    <x v="0"/>
    <x v="0"/>
    <x v="15"/>
    <x v="1125"/>
    <n v="7278975"/>
    <n v="7278975"/>
    <n v="7295677.5507094152"/>
    <n v="7295677.5507094152"/>
    <n v="4.8550810408320862E-5"/>
    <n v="19"/>
    <m/>
    <x v="0"/>
  </r>
  <r>
    <x v="5"/>
    <x v="4"/>
    <s v="CUARTA"/>
    <x v="805"/>
    <x v="805"/>
    <x v="273"/>
    <x v="23"/>
    <x v="0"/>
    <x v="0"/>
    <x v="15"/>
    <x v="1349"/>
    <n v="27296.264744999997"/>
    <n v="0"/>
    <n v="0"/>
    <n v="27296.264744999997"/>
    <n v="1.8164944452088112E-7"/>
    <n v="0"/>
    <m/>
    <x v="5"/>
  </r>
  <r>
    <x v="4"/>
    <x v="4"/>
    <s v="CUARTA"/>
    <x v="806"/>
    <x v="806"/>
    <x v="274"/>
    <x v="1"/>
    <x v="0"/>
    <x v="0"/>
    <x v="15"/>
    <x v="1350"/>
    <n v="13473600"/>
    <n v="13473600"/>
    <n v="14061433.120332275"/>
    <n v="14061433.120332275"/>
    <n v="9.3575129759970317E-5"/>
    <n v="354"/>
    <m/>
    <x v="0"/>
  </r>
  <r>
    <x v="4"/>
    <x v="4"/>
    <s v="CUARTA"/>
    <x v="807"/>
    <x v="807"/>
    <x v="275"/>
    <x v="3"/>
    <x v="0"/>
    <x v="0"/>
    <x v="15"/>
    <x v="454"/>
    <n v="341088"/>
    <n v="341088"/>
    <n v="368553.54668250616"/>
    <n v="368553.54668250616"/>
    <n v="2.4526266746200506E-6"/>
    <n v="642"/>
    <m/>
    <x v="0"/>
  </r>
  <r>
    <x v="4"/>
    <x v="4"/>
    <s v="CUARTA"/>
    <x v="807"/>
    <x v="807"/>
    <x v="275"/>
    <x v="3"/>
    <x v="0"/>
    <x v="0"/>
    <x v="15"/>
    <x v="445"/>
    <n v="245784"/>
    <n v="245784"/>
    <n v="270098.58748502127"/>
    <n v="270098.58748502127"/>
    <n v="1.7974348813244091E-6"/>
    <n v="782"/>
    <m/>
    <x v="0"/>
  </r>
  <r>
    <x v="4"/>
    <x v="4"/>
    <s v="CUARTA"/>
    <x v="807"/>
    <x v="807"/>
    <x v="275"/>
    <x v="3"/>
    <x v="0"/>
    <x v="0"/>
    <x v="15"/>
    <x v="1131"/>
    <n v="235752"/>
    <n v="235752"/>
    <n v="263042.05369394377"/>
    <n v="263042.05369394377"/>
    <n v="1.750475509580081E-6"/>
    <n v="908"/>
    <m/>
    <x v="0"/>
  </r>
  <r>
    <x v="4"/>
    <x v="4"/>
    <s v="CUARTA"/>
    <x v="807"/>
    <x v="807"/>
    <x v="275"/>
    <x v="3"/>
    <x v="0"/>
    <x v="0"/>
    <x v="15"/>
    <x v="56"/>
    <n v="182482"/>
    <n v="182482"/>
    <n v="194178.30293081817"/>
    <n v="194178.30293081817"/>
    <n v="1.2922054059375114E-6"/>
    <n v="515"/>
    <m/>
    <x v="0"/>
  </r>
  <r>
    <x v="4"/>
    <x v="4"/>
    <s v="CUARTA"/>
    <x v="807"/>
    <x v="807"/>
    <x v="275"/>
    <x v="3"/>
    <x v="0"/>
    <x v="0"/>
    <x v="15"/>
    <x v="1134"/>
    <n v="165528"/>
    <n v="165528"/>
    <n v="185918.53956122379"/>
    <n v="185918.53956122379"/>
    <n v="1.2372388586103511E-6"/>
    <n v="963"/>
    <m/>
    <x v="0"/>
  </r>
  <r>
    <x v="4"/>
    <x v="4"/>
    <s v="CUARTA"/>
    <x v="807"/>
    <x v="807"/>
    <x v="275"/>
    <x v="3"/>
    <x v="0"/>
    <x v="0"/>
    <x v="15"/>
    <x v="1351"/>
    <n v="155646"/>
    <n v="155646"/>
    <n v="166202.64571780543"/>
    <n v="166202.64571780543"/>
    <n v="1.1060347836811749E-6"/>
    <n v="544"/>
    <m/>
    <x v="0"/>
  </r>
  <r>
    <x v="4"/>
    <x v="4"/>
    <s v="CUARTA"/>
    <x v="807"/>
    <x v="807"/>
    <x v="275"/>
    <x v="3"/>
    <x v="0"/>
    <x v="0"/>
    <x v="15"/>
    <x v="1141"/>
    <n v="135432"/>
    <n v="135432"/>
    <n v="153924.13052587517"/>
    <n v="153924.13052587517"/>
    <n v="1.024324502622889E-6"/>
    <n v="1061"/>
    <m/>
    <x v="0"/>
  </r>
  <r>
    <x v="4"/>
    <x v="4"/>
    <s v="CUARTA"/>
    <x v="807"/>
    <x v="807"/>
    <x v="275"/>
    <x v="3"/>
    <x v="0"/>
    <x v="0"/>
    <x v="15"/>
    <x v="1352"/>
    <n v="134178"/>
    <n v="134178"/>
    <n v="142313.94664531352"/>
    <n v="142313.94664531352"/>
    <n v="9.4706179021914806E-7"/>
    <n v="488"/>
    <m/>
    <x v="0"/>
  </r>
  <r>
    <x v="4"/>
    <x v="4"/>
    <s v="CUARTA"/>
    <x v="807"/>
    <x v="807"/>
    <x v="275"/>
    <x v="3"/>
    <x v="0"/>
    <x v="0"/>
    <x v="15"/>
    <x v="1353"/>
    <n v="110352"/>
    <n v="110352"/>
    <n v="124365.05043651506"/>
    <n v="124365.05043651506"/>
    <n v="8.2761661863432832E-7"/>
    <n v="991"/>
    <m/>
    <x v="0"/>
  </r>
  <r>
    <x v="4"/>
    <x v="4"/>
    <s v="CUARTA"/>
    <x v="807"/>
    <x v="807"/>
    <x v="275"/>
    <x v="3"/>
    <x v="0"/>
    <x v="0"/>
    <x v="15"/>
    <x v="1354"/>
    <n v="105336"/>
    <n v="105336"/>
    <n v="120719.41588443315"/>
    <n v="120719.41588443315"/>
    <n v="8.0335588195484865E-7"/>
    <n v="1130"/>
    <m/>
    <x v="0"/>
  </r>
  <r>
    <x v="4"/>
    <x v="4"/>
    <s v="CUARTA"/>
    <x v="807"/>
    <x v="807"/>
    <x v="275"/>
    <x v="3"/>
    <x v="0"/>
    <x v="0"/>
    <x v="15"/>
    <x v="1136"/>
    <n v="97881"/>
    <n v="97881"/>
    <n v="112759.06223349723"/>
    <n v="112759.06223349723"/>
    <n v="7.5038182735834384E-7"/>
    <n v="1173"/>
    <m/>
    <x v="0"/>
  </r>
  <r>
    <x v="4"/>
    <x v="4"/>
    <s v="CUARTA"/>
    <x v="807"/>
    <x v="807"/>
    <x v="275"/>
    <x v="3"/>
    <x v="0"/>
    <x v="0"/>
    <x v="15"/>
    <x v="1355"/>
    <n v="64405"/>
    <n v="64405"/>
    <n v="65430.859996163643"/>
    <n v="65430.859996163643"/>
    <n v="4.3542512075773276E-7"/>
    <n v="131"/>
    <m/>
    <x v="0"/>
  </r>
  <r>
    <x v="5"/>
    <x v="4"/>
    <s v="CUARTA"/>
    <x v="808"/>
    <x v="808"/>
    <x v="276"/>
    <x v="30"/>
    <x v="0"/>
    <x v="0"/>
    <x v="15"/>
    <x v="1356"/>
    <n v="2181500"/>
    <n v="2181500"/>
    <n v="2202654.5430641086"/>
    <n v="2202654.5430641086"/>
    <n v="1.4658085197985962E-5"/>
    <n v="80"/>
    <m/>
    <x v="1"/>
  </r>
  <r>
    <x v="5"/>
    <x v="4"/>
    <s v="CUARTA"/>
    <x v="808"/>
    <x v="808"/>
    <x v="276"/>
    <x v="30"/>
    <x v="0"/>
    <x v="0"/>
    <x v="15"/>
    <x v="1357"/>
    <n v="2181500"/>
    <n v="2181500"/>
    <n v="2200529.8900782932"/>
    <n v="2200529.8900782932"/>
    <n v="1.4643946192584365E-5"/>
    <n v="72"/>
    <m/>
    <x v="1"/>
  </r>
  <r>
    <x v="5"/>
    <x v="4"/>
    <s v="CUARTA"/>
    <x v="808"/>
    <x v="808"/>
    <x v="276"/>
    <x v="30"/>
    <x v="0"/>
    <x v="0"/>
    <x v="15"/>
    <x v="1358"/>
    <n v="2181500"/>
    <n v="0"/>
    <n v="0"/>
    <n v="2181500"/>
    <n v="1.4517307291829689E-5"/>
    <n v="0"/>
    <m/>
    <x v="1"/>
  </r>
  <r>
    <x v="5"/>
    <x v="4"/>
    <s v="CUARTA"/>
    <x v="808"/>
    <x v="808"/>
    <x v="276"/>
    <x v="30"/>
    <x v="0"/>
    <x v="0"/>
    <x v="15"/>
    <x v="1359"/>
    <n v="2181500"/>
    <n v="0"/>
    <n v="0"/>
    <n v="2181500"/>
    <n v="1.4517307291829689E-5"/>
    <n v="0"/>
    <m/>
    <x v="1"/>
  </r>
  <r>
    <x v="5"/>
    <x v="4"/>
    <s v="CUARTA"/>
    <x v="808"/>
    <x v="808"/>
    <x v="276"/>
    <x v="30"/>
    <x v="0"/>
    <x v="0"/>
    <x v="15"/>
    <x v="1360"/>
    <n v="1448141"/>
    <n v="0"/>
    <n v="0"/>
    <n v="1448141"/>
    <n v="9.6369965156532381E-6"/>
    <n v="0"/>
    <m/>
    <x v="1"/>
  </r>
  <r>
    <x v="5"/>
    <x v="4"/>
    <s v="CUARTA"/>
    <x v="808"/>
    <x v="808"/>
    <x v="276"/>
    <x v="30"/>
    <x v="0"/>
    <x v="0"/>
    <x v="15"/>
    <x v="1361"/>
    <n v="1308900"/>
    <n v="1308900"/>
    <n v="1331514.18602428"/>
    <n v="1331514.18602428"/>
    <n v="8.8608758202818952E-6"/>
    <n v="142"/>
    <m/>
    <x v="1"/>
  </r>
  <r>
    <x v="5"/>
    <x v="4"/>
    <s v="CUARTA"/>
    <x v="808"/>
    <x v="808"/>
    <x v="276"/>
    <x v="30"/>
    <x v="0"/>
    <x v="0"/>
    <x v="15"/>
    <x v="1362"/>
    <n v="1238875"/>
    <n v="0"/>
    <n v="0"/>
    <n v="1238875"/>
    <n v="8.2443864639768542E-6"/>
    <n v="0"/>
    <m/>
    <x v="1"/>
  </r>
  <r>
    <x v="4"/>
    <x v="4"/>
    <s v="CUARTA"/>
    <x v="809"/>
    <x v="809"/>
    <x v="277"/>
    <x v="18"/>
    <x v="0"/>
    <x v="0"/>
    <x v="15"/>
    <x v="1363"/>
    <n v="19494189"/>
    <n v="19494189"/>
    <n v="19799920.065925233"/>
    <n v="19799920.065925233"/>
    <n v="1.3176324728430042E-4"/>
    <n v="129"/>
    <m/>
    <x v="0"/>
  </r>
  <r>
    <x v="4"/>
    <x v="4"/>
    <s v="CUARTA"/>
    <x v="809"/>
    <x v="809"/>
    <x v="277"/>
    <x v="18"/>
    <x v="0"/>
    <x v="0"/>
    <x v="15"/>
    <x v="110"/>
    <n v="17911552"/>
    <n v="17911552"/>
    <n v="18225410.86425484"/>
    <n v="18225410.86425484"/>
    <n v="1.2128530370673336E-4"/>
    <n v="144"/>
    <m/>
    <x v="0"/>
  </r>
  <r>
    <x v="4"/>
    <x v="4"/>
    <s v="CUARTA"/>
    <x v="809"/>
    <x v="809"/>
    <x v="277"/>
    <x v="18"/>
    <x v="0"/>
    <x v="0"/>
    <x v="15"/>
    <x v="1364"/>
    <n v="4231932"/>
    <n v="0"/>
    <n v="0"/>
    <n v="4231932"/>
    <n v="2.8162391603083842E-5"/>
    <n v="0"/>
    <m/>
    <x v="0"/>
  </r>
  <r>
    <x v="4"/>
    <x v="4"/>
    <s v="CUARTA"/>
    <x v="809"/>
    <x v="809"/>
    <x v="277"/>
    <x v="18"/>
    <x v="0"/>
    <x v="0"/>
    <x v="15"/>
    <x v="1365"/>
    <n v="3793920"/>
    <n v="0"/>
    <n v="0"/>
    <n v="3793920"/>
    <n v="2.5247537236130413E-5"/>
    <n v="0"/>
    <m/>
    <x v="0"/>
  </r>
  <r>
    <x v="4"/>
    <x v="4"/>
    <s v="CUARTA"/>
    <x v="809"/>
    <x v="809"/>
    <x v="277"/>
    <x v="18"/>
    <x v="0"/>
    <x v="0"/>
    <x v="15"/>
    <x v="104"/>
    <n v="3481601"/>
    <n v="3481601"/>
    <n v="3543035.44795861"/>
    <n v="3543035.44795861"/>
    <n v="2.3577966694412376E-5"/>
    <n v="145"/>
    <m/>
    <x v="0"/>
  </r>
  <r>
    <x v="4"/>
    <x v="4"/>
    <s v="CUARTA"/>
    <x v="809"/>
    <x v="809"/>
    <x v="277"/>
    <x v="18"/>
    <x v="0"/>
    <x v="0"/>
    <x v="15"/>
    <x v="1366"/>
    <n v="2044879"/>
    <n v="0"/>
    <n v="0"/>
    <n v="2044879"/>
    <n v="1.3608130560444376E-5"/>
    <n v="0"/>
    <m/>
    <x v="0"/>
  </r>
  <r>
    <x v="4"/>
    <x v="4"/>
    <s v="CUARTA"/>
    <x v="809"/>
    <x v="809"/>
    <x v="277"/>
    <x v="18"/>
    <x v="0"/>
    <x v="0"/>
    <x v="15"/>
    <x v="1367"/>
    <n v="375702"/>
    <n v="0"/>
    <n v="0"/>
    <n v="375702"/>
    <n v="2.5001977465757498E-6"/>
    <n v="0"/>
    <m/>
    <x v="0"/>
  </r>
  <r>
    <x v="4"/>
    <x v="4"/>
    <s v="CUARTA"/>
    <x v="809"/>
    <x v="809"/>
    <x v="277"/>
    <x v="18"/>
    <x v="0"/>
    <x v="0"/>
    <x v="15"/>
    <x v="1368"/>
    <n v="51249366"/>
    <n v="51249366"/>
    <n v="51677724.567918666"/>
    <n v="51677724.567918666"/>
    <n v="3.4390163084804581E-4"/>
    <n v="69"/>
    <m/>
    <x v="0"/>
  </r>
  <r>
    <x v="4"/>
    <x v="4"/>
    <s v="CUARTA"/>
    <x v="809"/>
    <x v="809"/>
    <x v="277"/>
    <x v="18"/>
    <x v="0"/>
    <x v="0"/>
    <x v="15"/>
    <x v="1369"/>
    <n v="30932680"/>
    <n v="30932680"/>
    <n v="31086048.796443511"/>
    <n v="31086048.796443511"/>
    <n v="2.0686945810991653E-4"/>
    <n v="41"/>
    <m/>
    <x v="0"/>
  </r>
  <r>
    <x v="4"/>
    <x v="4"/>
    <s v="CUARTA"/>
    <x v="809"/>
    <x v="809"/>
    <x v="277"/>
    <x v="18"/>
    <x v="0"/>
    <x v="0"/>
    <x v="15"/>
    <x v="1370"/>
    <n v="30876594"/>
    <n v="30876594"/>
    <n v="31262630.745818019"/>
    <n v="31262630.745818019"/>
    <n v="2.0804456442266467E-4"/>
    <n v="103"/>
    <m/>
    <x v="0"/>
  </r>
  <r>
    <x v="4"/>
    <x v="4"/>
    <s v="CUARTA"/>
    <x v="809"/>
    <x v="809"/>
    <x v="277"/>
    <x v="18"/>
    <x v="0"/>
    <x v="0"/>
    <x v="15"/>
    <x v="305"/>
    <n v="15733901"/>
    <n v="15733901"/>
    <n v="15926772.173959257"/>
    <n v="15926772.173959257"/>
    <n v="1.059884693175929E-4"/>
    <n v="101"/>
    <m/>
    <x v="0"/>
  </r>
  <r>
    <x v="4"/>
    <x v="4"/>
    <s v="CUARTA"/>
    <x v="809"/>
    <x v="809"/>
    <x v="277"/>
    <x v="18"/>
    <x v="0"/>
    <x v="0"/>
    <x v="15"/>
    <x v="1371"/>
    <n v="6085602"/>
    <n v="6085602"/>
    <n v="6115775.3136079451"/>
    <n v="6115775.3136079451"/>
    <n v="4.0698872131759168E-5"/>
    <n v="41"/>
    <m/>
    <x v="0"/>
  </r>
  <r>
    <x v="4"/>
    <x v="4"/>
    <s v="CUARTA"/>
    <x v="809"/>
    <x v="809"/>
    <x v="277"/>
    <x v="18"/>
    <x v="0"/>
    <x v="0"/>
    <x v="15"/>
    <x v="713"/>
    <n v="3979151"/>
    <n v="3979151"/>
    <n v="4036197.401813617"/>
    <n v="4036197.401813617"/>
    <n v="2.6859829462577526E-5"/>
    <n v="118"/>
    <m/>
    <x v="0"/>
  </r>
  <r>
    <x v="4"/>
    <x v="4"/>
    <s v="CUARTA"/>
    <x v="809"/>
    <x v="809"/>
    <x v="277"/>
    <x v="18"/>
    <x v="0"/>
    <x v="0"/>
    <x v="15"/>
    <x v="1372"/>
    <n v="2094697"/>
    <n v="0"/>
    <n v="0"/>
    <n v="2094697"/>
    <n v="1.3939656214656785E-5"/>
    <n v="0"/>
    <m/>
    <x v="0"/>
  </r>
  <r>
    <x v="4"/>
    <x v="4"/>
    <s v="CUARTA"/>
    <x v="810"/>
    <x v="810"/>
    <x v="278"/>
    <x v="31"/>
    <x v="0"/>
    <x v="0"/>
    <x v="15"/>
    <x v="1283"/>
    <n v="23561944"/>
    <n v="23561944"/>
    <n v="24286275.721329045"/>
    <n v="24286275.721329045"/>
    <n v="1.6161876122880426E-4"/>
    <n v="251"/>
    <m/>
    <x v="0"/>
  </r>
  <r>
    <x v="4"/>
    <x v="4"/>
    <s v="CUARTA"/>
    <x v="811"/>
    <x v="811"/>
    <x v="279"/>
    <x v="9"/>
    <x v="0"/>
    <x v="0"/>
    <x v="15"/>
    <x v="1373"/>
    <n v="4886950"/>
    <n v="4886950"/>
    <n v="5014145.0226447331"/>
    <n v="5014145.0226447331"/>
    <n v="3.3367813018350642E-5"/>
    <n v="213"/>
    <m/>
    <x v="0"/>
  </r>
  <r>
    <x v="4"/>
    <x v="4"/>
    <s v="CUARTA"/>
    <x v="811"/>
    <x v="811"/>
    <x v="279"/>
    <x v="9"/>
    <x v="0"/>
    <x v="0"/>
    <x v="15"/>
    <x v="1374"/>
    <n v="3295850"/>
    <n v="3295850"/>
    <n v="3409074.8719622875"/>
    <n v="3409074.8719622875"/>
    <n v="2.2686494383282826E-5"/>
    <n v="280"/>
    <m/>
    <x v="0"/>
  </r>
  <r>
    <x v="4"/>
    <x v="4"/>
    <s v="CUARTA"/>
    <x v="811"/>
    <x v="811"/>
    <x v="279"/>
    <x v="9"/>
    <x v="0"/>
    <x v="0"/>
    <x v="15"/>
    <x v="1375"/>
    <n v="3068550"/>
    <n v="3068550"/>
    <n v="3162882.118923814"/>
    <n v="3162882.118923814"/>
    <n v="2.1048146526816606E-5"/>
    <n v="251"/>
    <m/>
    <x v="0"/>
  </r>
  <r>
    <x v="4"/>
    <x v="4"/>
    <s v="CUARTA"/>
    <x v="811"/>
    <x v="811"/>
    <x v="279"/>
    <x v="9"/>
    <x v="0"/>
    <x v="0"/>
    <x v="15"/>
    <x v="1376"/>
    <n v="2386650"/>
    <n v="2386650"/>
    <n v="2466259.2048885957"/>
    <n v="2466259.2048885957"/>
    <n v="1.6412304716328811E-5"/>
    <n v="272"/>
    <m/>
    <x v="0"/>
  </r>
  <r>
    <x v="4"/>
    <x v="4"/>
    <s v="CUARTA"/>
    <x v="811"/>
    <x v="811"/>
    <x v="279"/>
    <x v="9"/>
    <x v="0"/>
    <x v="0"/>
    <x v="15"/>
    <x v="1377"/>
    <n v="2062747"/>
    <n v="2062747"/>
    <n v="2122059.3765399889"/>
    <n v="2122059.3765399889"/>
    <n v="1.4121745615741254E-5"/>
    <n v="235"/>
    <m/>
    <x v="0"/>
  </r>
  <r>
    <x v="4"/>
    <x v="4"/>
    <s v="CUARTA"/>
    <x v="811"/>
    <x v="811"/>
    <x v="279"/>
    <x v="9"/>
    <x v="0"/>
    <x v="0"/>
    <x v="15"/>
    <x v="1378"/>
    <n v="2045700"/>
    <n v="2045700"/>
    <n v="2118531.5849622842"/>
    <n v="2118531.5849622842"/>
    <n v="1.4098269092983945E-5"/>
    <n v="290"/>
    <m/>
    <x v="0"/>
  </r>
  <r>
    <x v="4"/>
    <x v="4"/>
    <s v="CUARTA"/>
    <x v="811"/>
    <x v="811"/>
    <x v="279"/>
    <x v="9"/>
    <x v="0"/>
    <x v="0"/>
    <x v="15"/>
    <x v="1379"/>
    <n v="2045700"/>
    <n v="2045700"/>
    <n v="2098944.4280838417"/>
    <n v="2098944.4280838417"/>
    <n v="1.3967921728611896E-5"/>
    <n v="213"/>
    <m/>
    <x v="0"/>
  </r>
  <r>
    <x v="4"/>
    <x v="4"/>
    <s v="CUARTA"/>
    <x v="811"/>
    <x v="811"/>
    <x v="279"/>
    <x v="9"/>
    <x v="0"/>
    <x v="0"/>
    <x v="15"/>
    <x v="1380"/>
    <n v="952000"/>
    <n v="952000"/>
    <n v="980437.7454632282"/>
    <n v="980437.7454632282"/>
    <n v="6.5245546786148903E-6"/>
    <n v="244"/>
    <m/>
    <x v="0"/>
  </r>
  <r>
    <x v="4"/>
    <x v="4"/>
    <s v="CUARTA"/>
    <x v="811"/>
    <x v="811"/>
    <x v="279"/>
    <x v="9"/>
    <x v="0"/>
    <x v="0"/>
    <x v="15"/>
    <x v="1381"/>
    <n v="833000"/>
    <n v="833000"/>
    <n v="862656.69955202751"/>
    <n v="862656.69955202751"/>
    <n v="5.7407528740556417E-6"/>
    <n v="290"/>
    <m/>
    <x v="0"/>
  </r>
  <r>
    <x v="4"/>
    <x v="4"/>
    <s v="CUARTA"/>
    <x v="811"/>
    <x v="811"/>
    <x v="279"/>
    <x v="9"/>
    <x v="0"/>
    <x v="0"/>
    <x v="15"/>
    <x v="1382"/>
    <n v="743750"/>
    <n v="743750"/>
    <n v="770229.19602859591"/>
    <n v="770229.19602859591"/>
    <n v="5.1256722089782509E-6"/>
    <n v="290"/>
    <m/>
    <x v="0"/>
  </r>
  <r>
    <x v="4"/>
    <x v="4"/>
    <s v="CUARTA"/>
    <x v="811"/>
    <x v="811"/>
    <x v="279"/>
    <x v="9"/>
    <x v="0"/>
    <x v="0"/>
    <x v="15"/>
    <x v="1383"/>
    <n v="714000"/>
    <n v="714000"/>
    <n v="733821.88884758251"/>
    <n v="733821.88884758251"/>
    <n v="4.8833911794046505E-6"/>
    <n v="227"/>
    <m/>
    <x v="0"/>
  </r>
  <r>
    <x v="4"/>
    <x v="4"/>
    <s v="CUARTA"/>
    <x v="811"/>
    <x v="811"/>
    <x v="279"/>
    <x v="9"/>
    <x v="0"/>
    <x v="0"/>
    <x v="15"/>
    <x v="1384"/>
    <n v="476000"/>
    <n v="476000"/>
    <n v="489214.59256505501"/>
    <n v="489214.59256505501"/>
    <n v="3.2555941196031003E-6"/>
    <n v="227"/>
    <m/>
    <x v="0"/>
  </r>
  <r>
    <x v="4"/>
    <x v="4"/>
    <s v="CUARTA"/>
    <x v="811"/>
    <x v="811"/>
    <x v="279"/>
    <x v="9"/>
    <x v="0"/>
    <x v="0"/>
    <x v="15"/>
    <x v="1385"/>
    <n v="1011500"/>
    <n v="1011500"/>
    <n v="1016392.549927425"/>
    <n v="1016392.549927425"/>
    <n v="6.7638244219219707E-6"/>
    <n v="40"/>
    <m/>
    <x v="0"/>
  </r>
  <r>
    <x v="4"/>
    <x v="4"/>
    <s v="CUARTA"/>
    <x v="811"/>
    <x v="811"/>
    <x v="279"/>
    <x v="9"/>
    <x v="0"/>
    <x v="0"/>
    <x v="15"/>
    <x v="1386"/>
    <n v="678300"/>
    <n v="678300"/>
    <n v="690768.70529988909"/>
    <n v="690768.70529988909"/>
    <n v="4.596883594965773E-6"/>
    <n v="151"/>
    <m/>
    <x v="0"/>
  </r>
  <r>
    <x v="4"/>
    <x v="4"/>
    <s v="CUARTA"/>
    <x v="811"/>
    <x v="811"/>
    <x v="279"/>
    <x v="9"/>
    <x v="0"/>
    <x v="0"/>
    <x v="15"/>
    <x v="1387"/>
    <n v="654500"/>
    <n v="654500"/>
    <n v="671534.98957856698"/>
    <n v="671534.98957856698"/>
    <n v="4.4688882883005751E-6"/>
    <n v="213"/>
    <m/>
    <x v="0"/>
  </r>
  <r>
    <x v="4"/>
    <x v="4"/>
    <s v="CUARTA"/>
    <x v="811"/>
    <x v="811"/>
    <x v="279"/>
    <x v="9"/>
    <x v="0"/>
    <x v="0"/>
    <x v="15"/>
    <x v="1388"/>
    <n v="606900"/>
    <n v="606900"/>
    <n v="610203.46815863985"/>
    <n v="610203.46815863985"/>
    <n v="4.0607431848724218E-6"/>
    <n v="45"/>
    <m/>
    <x v="0"/>
  </r>
  <r>
    <x v="4"/>
    <x v="4"/>
    <s v="CUARTA"/>
    <x v="811"/>
    <x v="811"/>
    <x v="279"/>
    <x v="9"/>
    <x v="0"/>
    <x v="0"/>
    <x v="15"/>
    <x v="1389"/>
    <n v="505750"/>
    <n v="505750"/>
    <n v="509178.09483613761"/>
    <n v="509178.09483613761"/>
    <n v="3.3884459633300985E-6"/>
    <n v="56"/>
    <m/>
    <x v="0"/>
  </r>
  <r>
    <x v="4"/>
    <x v="4"/>
    <s v="CUARTA"/>
    <x v="811"/>
    <x v="811"/>
    <x v="279"/>
    <x v="9"/>
    <x v="0"/>
    <x v="0"/>
    <x v="15"/>
    <x v="1390"/>
    <n v="119000"/>
    <n v="119000"/>
    <n v="119994.64000359186"/>
    <n v="119994.64000359186"/>
    <n v="7.9853268957351484E-7"/>
    <n v="69"/>
    <m/>
    <x v="0"/>
  </r>
  <r>
    <x v="4"/>
    <x v="4"/>
    <s v="CUARTA"/>
    <x v="811"/>
    <x v="811"/>
    <x v="279"/>
    <x v="9"/>
    <x v="0"/>
    <x v="0"/>
    <x v="15"/>
    <x v="1391"/>
    <n v="3722037"/>
    <n v="3722037"/>
    <n v="3818912.2658610246"/>
    <n v="3818912.2658610246"/>
    <n v="2.5413854175586567E-5"/>
    <n v="213"/>
    <m/>
    <x v="0"/>
  </r>
  <r>
    <x v="4"/>
    <x v="4"/>
    <s v="CUARTA"/>
    <x v="811"/>
    <x v="811"/>
    <x v="279"/>
    <x v="9"/>
    <x v="0"/>
    <x v="0"/>
    <x v="15"/>
    <x v="1392"/>
    <n v="1693385"/>
    <n v="1693385"/>
    <n v="1704863.1697955369"/>
    <n v="1704863.1697955369"/>
    <n v="1.1345414864288162E-5"/>
    <n v="56"/>
    <m/>
    <x v="0"/>
  </r>
  <r>
    <x v="4"/>
    <x v="4"/>
    <s v="CUARTA"/>
    <x v="811"/>
    <x v="811"/>
    <x v="279"/>
    <x v="9"/>
    <x v="0"/>
    <x v="0"/>
    <x v="15"/>
    <x v="1393"/>
    <n v="731850"/>
    <n v="731850"/>
    <n v="745303.07677093288"/>
    <n v="745303.07677093288"/>
    <n v="4.9597954577262285E-6"/>
    <n v="151"/>
    <m/>
    <x v="0"/>
  </r>
  <r>
    <x v="4"/>
    <x v="4"/>
    <s v="CUARTA"/>
    <x v="811"/>
    <x v="811"/>
    <x v="279"/>
    <x v="9"/>
    <x v="0"/>
    <x v="0"/>
    <x v="15"/>
    <x v="1394"/>
    <n v="476000"/>
    <n v="476000"/>
    <n v="490218.8727316141"/>
    <n v="490218.8727316141"/>
    <n v="3.2622773393074452E-6"/>
    <n v="244"/>
    <m/>
    <x v="0"/>
  </r>
  <r>
    <x v="4"/>
    <x v="4"/>
    <s v="CUARTA"/>
    <x v="811"/>
    <x v="811"/>
    <x v="279"/>
    <x v="9"/>
    <x v="0"/>
    <x v="0"/>
    <x v="15"/>
    <x v="1395"/>
    <n v="416500"/>
    <n v="416500"/>
    <n v="421707.31997296086"/>
    <n v="421707.31997296086"/>
    <n v="2.8063510205186435E-6"/>
    <n v="103"/>
    <m/>
    <x v="0"/>
  </r>
  <r>
    <x v="4"/>
    <x v="4"/>
    <s v="CUARTA"/>
    <x v="811"/>
    <x v="811"/>
    <x v="279"/>
    <x v="9"/>
    <x v="0"/>
    <x v="0"/>
    <x v="15"/>
    <x v="1396"/>
    <n v="214200"/>
    <n v="214200"/>
    <n v="215391.91144722875"/>
    <n v="215391.91144722875"/>
    <n v="1.4333763771047393E-6"/>
    <n v="46"/>
    <m/>
    <x v="0"/>
  </r>
  <r>
    <x v="4"/>
    <x v="4"/>
    <s v="CUARTA"/>
    <x v="811"/>
    <x v="811"/>
    <x v="279"/>
    <x v="9"/>
    <x v="0"/>
    <x v="0"/>
    <x v="15"/>
    <x v="1397"/>
    <n v="831810"/>
    <n v="831810"/>
    <n v="833718.6957580701"/>
    <n v="833718.6957580701"/>
    <n v="5.5481780890503639E-6"/>
    <n v="19"/>
    <m/>
    <x v="0"/>
  </r>
  <r>
    <x v="4"/>
    <x v="4"/>
    <s v="CUARTA"/>
    <x v="811"/>
    <x v="811"/>
    <x v="279"/>
    <x v="9"/>
    <x v="0"/>
    <x v="0"/>
    <x v="15"/>
    <x v="1398"/>
    <n v="357000"/>
    <n v="357000"/>
    <n v="358683.51114309405"/>
    <n v="358683.51114309405"/>
    <n v="2.3869441905921222E-6"/>
    <n v="39"/>
    <m/>
    <x v="0"/>
  </r>
  <r>
    <x v="4"/>
    <x v="4"/>
    <s v="CUARTA"/>
    <x v="811"/>
    <x v="811"/>
    <x v="279"/>
    <x v="9"/>
    <x v="0"/>
    <x v="0"/>
    <x v="15"/>
    <x v="1399"/>
    <n v="141750"/>
    <n v="141750"/>
    <n v="142693.60110863161"/>
    <n v="142693.60110863161"/>
    <n v="9.4958829056693785E-7"/>
    <n v="55"/>
    <m/>
    <x v="0"/>
  </r>
  <r>
    <x v="4"/>
    <x v="4"/>
    <s v="CUARTA"/>
    <x v="811"/>
    <x v="811"/>
    <x v="279"/>
    <x v="9"/>
    <x v="0"/>
    <x v="0"/>
    <x v="15"/>
    <x v="1400"/>
    <n v="5369962"/>
    <n v="5369962"/>
    <n v="5372553.7741909195"/>
    <n v="5372553.7741909195"/>
    <n v="3.5752928756272728E-5"/>
    <n v="4"/>
    <m/>
    <x v="0"/>
  </r>
  <r>
    <x v="4"/>
    <x v="4"/>
    <s v="CUARTA"/>
    <x v="811"/>
    <x v="811"/>
    <x v="279"/>
    <x v="9"/>
    <x v="0"/>
    <x v="0"/>
    <x v="15"/>
    <x v="1401"/>
    <n v="4926727"/>
    <n v="4926727"/>
    <n v="4929104.8499520672"/>
    <n v="4929104.8499520672"/>
    <n v="3.2801893092093619E-5"/>
    <n v="4"/>
    <m/>
    <x v="0"/>
  </r>
  <r>
    <x v="4"/>
    <x v="4"/>
    <s v="CUARTA"/>
    <x v="811"/>
    <x v="811"/>
    <x v="279"/>
    <x v="9"/>
    <x v="0"/>
    <x v="0"/>
    <x v="15"/>
    <x v="1402"/>
    <n v="678300"/>
    <n v="678300"/>
    <n v="678627.37669907173"/>
    <n v="678627.37669907173"/>
    <n v="4.5160862544985959E-6"/>
    <n v="4"/>
    <m/>
    <x v="0"/>
  </r>
  <r>
    <x v="4"/>
    <x v="4"/>
    <s v="CUARTA"/>
    <x v="811"/>
    <x v="811"/>
    <x v="279"/>
    <x v="9"/>
    <x v="0"/>
    <x v="0"/>
    <x v="15"/>
    <x v="1403"/>
    <n v="1406418"/>
    <n v="0"/>
    <n v="0"/>
    <n v="1406418"/>
    <n v="9.359340951987407E-6"/>
    <n v="0"/>
    <m/>
    <x v="0"/>
  </r>
  <r>
    <x v="4"/>
    <x v="4"/>
    <s v="CUARTA"/>
    <x v="811"/>
    <x v="811"/>
    <x v="279"/>
    <x v="9"/>
    <x v="0"/>
    <x v="0"/>
    <x v="15"/>
    <x v="1404"/>
    <n v="1302429"/>
    <n v="0"/>
    <n v="0"/>
    <n v="1302429"/>
    <n v="8.6673215763421729E-6"/>
    <n v="0"/>
    <m/>
    <x v="0"/>
  </r>
  <r>
    <x v="4"/>
    <x v="4"/>
    <s v="CUARTA"/>
    <x v="812"/>
    <x v="812"/>
    <x v="280"/>
    <x v="32"/>
    <x v="0"/>
    <x v="0"/>
    <x v="15"/>
    <x v="1405"/>
    <n v="6705350"/>
    <n v="6705350"/>
    <n v="6908982.3709925618"/>
    <n v="6908982.3709925618"/>
    <n v="4.5977455949361949E-5"/>
    <n v="248"/>
    <m/>
    <x v="0"/>
  </r>
  <r>
    <x v="4"/>
    <x v="4"/>
    <s v="CUARTA"/>
    <x v="812"/>
    <x v="812"/>
    <x v="280"/>
    <x v="32"/>
    <x v="0"/>
    <x v="0"/>
    <x v="15"/>
    <x v="1406"/>
    <n v="6648525"/>
    <n v="6648525"/>
    <n v="6873609.3979134755"/>
    <n v="6873609.3979134755"/>
    <n v="4.5742058140508084E-5"/>
    <n v="276"/>
    <m/>
    <x v="0"/>
  </r>
  <r>
    <x v="4"/>
    <x v="4"/>
    <s v="CUARTA"/>
    <x v="812"/>
    <x v="812"/>
    <x v="280"/>
    <x v="32"/>
    <x v="0"/>
    <x v="0"/>
    <x v="15"/>
    <x v="1407"/>
    <n v="6478050"/>
    <n v="6478050"/>
    <n v="6674779.5787555259"/>
    <n v="6674779.5787555259"/>
    <n v="4.4418898120570021E-5"/>
    <n v="248"/>
    <m/>
    <x v="0"/>
  </r>
  <r>
    <x v="4"/>
    <x v="4"/>
    <s v="CUARTA"/>
    <x v="812"/>
    <x v="812"/>
    <x v="280"/>
    <x v="32"/>
    <x v="0"/>
    <x v="0"/>
    <x v="15"/>
    <x v="1408"/>
    <n v="5625675"/>
    <n v="5625675"/>
    <n v="5823151.3558170563"/>
    <n v="5823151.3558170563"/>
    <n v="3.8751536850438184E-5"/>
    <n v="286"/>
    <m/>
    <x v="0"/>
  </r>
  <r>
    <x v="4"/>
    <x v="4"/>
    <s v="CUARTA"/>
    <x v="812"/>
    <x v="812"/>
    <x v="280"/>
    <x v="32"/>
    <x v="0"/>
    <x v="0"/>
    <x v="15"/>
    <x v="1409"/>
    <n v="5499450"/>
    <n v="5499450"/>
    <n v="5700054.1767074792"/>
    <n v="5700054.1767074792"/>
    <n v="3.7932357581177981E-5"/>
    <n v="297"/>
    <m/>
    <x v="0"/>
  </r>
  <r>
    <x v="4"/>
    <x v="4"/>
    <s v="CUARTA"/>
    <x v="812"/>
    <x v="812"/>
    <x v="280"/>
    <x v="32"/>
    <x v="0"/>
    <x v="0"/>
    <x v="15"/>
    <x v="1410"/>
    <n v="5114250"/>
    <n v="5114250"/>
    <n v="5269562.8253333094"/>
    <n v="5269562.8253333094"/>
    <n v="3.5067551147818432E-5"/>
    <n v="248"/>
    <m/>
    <x v="0"/>
  </r>
  <r>
    <x v="4"/>
    <x v="4"/>
    <s v="CUARTA"/>
    <x v="812"/>
    <x v="812"/>
    <x v="280"/>
    <x v="32"/>
    <x v="0"/>
    <x v="0"/>
    <x v="15"/>
    <x v="1411"/>
    <n v="3841370"/>
    <n v="3841370"/>
    <n v="3938974.6626567142"/>
    <n v="3938974.6626567142"/>
    <n v="2.6212837768745685E-5"/>
    <n v="208"/>
    <m/>
    <x v="0"/>
  </r>
  <r>
    <x v="4"/>
    <x v="4"/>
    <s v="CUARTA"/>
    <x v="812"/>
    <x v="812"/>
    <x v="280"/>
    <x v="32"/>
    <x v="0"/>
    <x v="0"/>
    <x v="15"/>
    <x v="1412"/>
    <n v="3131057"/>
    <n v="3131057"/>
    <n v="3201717.8619160485"/>
    <n v="3201717.8619160485"/>
    <n v="2.1306588156394782E-5"/>
    <n v="185"/>
    <m/>
    <x v="0"/>
  </r>
  <r>
    <x v="4"/>
    <x v="4"/>
    <s v="CUARTA"/>
    <x v="812"/>
    <x v="812"/>
    <x v="280"/>
    <x v="32"/>
    <x v="0"/>
    <x v="0"/>
    <x v="15"/>
    <x v="1413"/>
    <n v="2670775"/>
    <n v="2670775"/>
    <n v="2761193.5188199431"/>
    <n v="2761193.5188199431"/>
    <n v="1.837501480858017E-5"/>
    <n v="276"/>
    <m/>
    <x v="0"/>
  </r>
  <r>
    <x v="4"/>
    <x v="4"/>
    <s v="CUARTA"/>
    <x v="812"/>
    <x v="812"/>
    <x v="280"/>
    <x v="32"/>
    <x v="0"/>
    <x v="0"/>
    <x v="15"/>
    <x v="1414"/>
    <n v="1704750"/>
    <n v="1704750"/>
    <n v="1756520.9417777699"/>
    <n v="1756520.9417777699"/>
    <n v="1.1689183715939479E-5"/>
    <n v="248"/>
    <m/>
    <x v="0"/>
  </r>
  <r>
    <x v="4"/>
    <x v="4"/>
    <s v="CUARTA"/>
    <x v="812"/>
    <x v="812"/>
    <x v="280"/>
    <x v="32"/>
    <x v="0"/>
    <x v="0"/>
    <x v="15"/>
    <x v="1415"/>
    <n v="1068310"/>
    <n v="1068310"/>
    <n v="1099824.0163920531"/>
    <n v="1099824.0163920531"/>
    <n v="7.3190388324078701E-6"/>
    <n v="241"/>
    <m/>
    <x v="0"/>
  </r>
  <r>
    <x v="4"/>
    <x v="4"/>
    <s v="CUARTA"/>
    <x v="812"/>
    <x v="812"/>
    <x v="280"/>
    <x v="32"/>
    <x v="0"/>
    <x v="0"/>
    <x v="15"/>
    <x v="1416"/>
    <n v="1909320"/>
    <n v="1909320"/>
    <n v="1930162.1286293841"/>
    <n v="1930162.1286293841"/>
    <n v="1.284472002950487E-5"/>
    <n v="90"/>
    <m/>
    <x v="0"/>
  </r>
  <r>
    <x v="4"/>
    <x v="4"/>
    <s v="CUARTA"/>
    <x v="812"/>
    <x v="812"/>
    <x v="280"/>
    <x v="32"/>
    <x v="0"/>
    <x v="0"/>
    <x v="15"/>
    <x v="1417"/>
    <n v="918680"/>
    <n v="918680"/>
    <n v="931063.95268259768"/>
    <n v="931063.95268259768"/>
    <n v="6.1959851063208108E-6"/>
    <n v="111"/>
    <m/>
    <x v="0"/>
  </r>
  <r>
    <x v="4"/>
    <x v="4"/>
    <s v="CUARTA"/>
    <x v="812"/>
    <x v="812"/>
    <x v="280"/>
    <x v="32"/>
    <x v="0"/>
    <x v="0"/>
    <x v="15"/>
    <x v="1418"/>
    <n v="464611"/>
    <n v="464611"/>
    <n v="471897.58249238209"/>
    <n v="471897.58249238209"/>
    <n v="3.1403539836412841E-6"/>
    <n v="129"/>
    <m/>
    <x v="0"/>
  </r>
  <r>
    <x v="4"/>
    <x v="4"/>
    <s v="CUARTA"/>
    <x v="812"/>
    <x v="812"/>
    <x v="280"/>
    <x v="32"/>
    <x v="0"/>
    <x v="0"/>
    <x v="15"/>
    <x v="1419"/>
    <n v="3818640"/>
    <n v="3818640"/>
    <n v="3873385.2639574497"/>
    <n v="3873385.2639574497"/>
    <n v="2.577635761472159E-5"/>
    <n v="118"/>
    <m/>
    <x v="0"/>
  </r>
  <r>
    <x v="4"/>
    <x v="4"/>
    <s v="CUARTA"/>
    <x v="812"/>
    <x v="812"/>
    <x v="280"/>
    <x v="32"/>
    <x v="0"/>
    <x v="0"/>
    <x v="15"/>
    <x v="1420"/>
    <n v="2557125"/>
    <n v="2557125"/>
    <n v="2595975.9472604226"/>
    <n v="2595975.9472604226"/>
    <n v="1.7275535433682431E-5"/>
    <n v="125"/>
    <m/>
    <x v="0"/>
  </r>
  <r>
    <x v="4"/>
    <x v="4"/>
    <s v="CUARTA"/>
    <x v="812"/>
    <x v="812"/>
    <x v="280"/>
    <x v="32"/>
    <x v="0"/>
    <x v="0"/>
    <x v="15"/>
    <x v="1421"/>
    <n v="1272880"/>
    <n v="1272880"/>
    <n v="1306009.8663632793"/>
    <n v="1306009.8663632793"/>
    <n v="8.6911512978029573E-6"/>
    <n v="213"/>
    <m/>
    <x v="0"/>
  </r>
  <r>
    <x v="4"/>
    <x v="4"/>
    <s v="CUARTA"/>
    <x v="812"/>
    <x v="812"/>
    <x v="280"/>
    <x v="32"/>
    <x v="0"/>
    <x v="0"/>
    <x v="15"/>
    <x v="1422"/>
    <n v="1136500"/>
    <n v="1136500"/>
    <n v="1162148.2298366299"/>
    <n v="1162148.2298366299"/>
    <n v="7.733790039511471E-6"/>
    <n v="185"/>
    <m/>
    <x v="0"/>
  </r>
  <r>
    <x v="4"/>
    <x v="4"/>
    <s v="CUARTA"/>
    <x v="812"/>
    <x v="812"/>
    <x v="280"/>
    <x v="32"/>
    <x v="0"/>
    <x v="0"/>
    <x v="15"/>
    <x v="1423"/>
    <n v="773500"/>
    <n v="773500"/>
    <n v="785915.31456685823"/>
    <n v="785915.31456685823"/>
    <n v="5.2300591918047558E-6"/>
    <n v="132"/>
    <m/>
    <x v="0"/>
  </r>
  <r>
    <x v="4"/>
    <x v="4"/>
    <s v="CUARTA"/>
    <x v="813"/>
    <x v="813"/>
    <x v="281"/>
    <x v="3"/>
    <x v="0"/>
    <x v="0"/>
    <x v="15"/>
    <x v="1424"/>
    <n v="1765282"/>
    <n v="1765282"/>
    <n v="1782400.374553883"/>
    <n v="1782400.374553883"/>
    <n v="1.1861404517291339E-5"/>
    <n v="80"/>
    <m/>
    <x v="0"/>
  </r>
  <r>
    <x v="4"/>
    <x v="4"/>
    <s v="CUARTA"/>
    <x v="813"/>
    <x v="813"/>
    <x v="281"/>
    <x v="3"/>
    <x v="0"/>
    <x v="0"/>
    <x v="15"/>
    <x v="1425"/>
    <n v="784080"/>
    <n v="784080"/>
    <n v="785310.5676084751"/>
    <n v="785310.5676084751"/>
    <n v="5.2260347602536918E-6"/>
    <n v="13"/>
    <m/>
    <x v="0"/>
  </r>
  <r>
    <x v="4"/>
    <x v="4"/>
    <s v="CUARTA"/>
    <x v="813"/>
    <x v="813"/>
    <x v="281"/>
    <x v="3"/>
    <x v="0"/>
    <x v="0"/>
    <x v="15"/>
    <x v="1426"/>
    <n v="6956754"/>
    <n v="6956754"/>
    <n v="7054786.0201090425"/>
    <n v="7054786.0201090425"/>
    <n v="4.6947740789377563E-5"/>
    <n v="116"/>
    <m/>
    <x v="0"/>
  </r>
  <r>
    <x v="4"/>
    <x v="4"/>
    <s v="CUARTA"/>
    <x v="813"/>
    <x v="813"/>
    <x v="281"/>
    <x v="3"/>
    <x v="0"/>
    <x v="0"/>
    <x v="15"/>
    <x v="1427"/>
    <n v="1021050"/>
    <n v="1021050"/>
    <n v="1035438.2612684504"/>
    <n v="1035438.2612684504"/>
    <n v="6.8905686090084488E-6"/>
    <n v="116"/>
    <m/>
    <x v="0"/>
  </r>
  <r>
    <x v="4"/>
    <x v="4"/>
    <s v="CUARTA"/>
    <x v="813"/>
    <x v="813"/>
    <x v="281"/>
    <x v="3"/>
    <x v="0"/>
    <x v="0"/>
    <x v="15"/>
    <x v="1428"/>
    <n v="896940"/>
    <n v="896940"/>
    <n v="909579.34877050482"/>
    <n v="909579.34877050482"/>
    <n v="6.0530107322501719E-6"/>
    <n v="116"/>
    <m/>
    <x v="0"/>
  </r>
  <r>
    <x v="4"/>
    <x v="4"/>
    <s v="CUARTA"/>
    <x v="813"/>
    <x v="813"/>
    <x v="281"/>
    <x v="3"/>
    <x v="0"/>
    <x v="0"/>
    <x v="15"/>
    <x v="1429"/>
    <n v="243950"/>
    <n v="243950"/>
    <n v="247387.65372551637"/>
    <n v="247387.65372551637"/>
    <n v="1.6462996054724167E-6"/>
    <n v="116"/>
    <m/>
    <x v="0"/>
  </r>
  <r>
    <x v="5"/>
    <x v="4"/>
    <s v="CUARTA"/>
    <x v="814"/>
    <x v="814"/>
    <x v="282"/>
    <x v="7"/>
    <x v="0"/>
    <x v="0"/>
    <x v="15"/>
    <x v="1430"/>
    <n v="1260263.5"/>
    <n v="1260263.5"/>
    <n v="1290260.3151523985"/>
    <n v="1290260.3151523985"/>
    <n v="8.5863421872658211E-6"/>
    <n v="195"/>
    <m/>
    <x v="1"/>
  </r>
  <r>
    <x v="5"/>
    <x v="4"/>
    <s v="CUARTA"/>
    <x v="814"/>
    <x v="814"/>
    <x v="282"/>
    <x v="7"/>
    <x v="0"/>
    <x v="0"/>
    <x v="15"/>
    <x v="1431"/>
    <n v="1204699.5"/>
    <n v="1204699.5"/>
    <n v="1207900.8930516352"/>
    <n v="1207900.8930516352"/>
    <n v="8.0382619493495744E-6"/>
    <n v="22"/>
    <m/>
    <x v="1"/>
  </r>
  <r>
    <x v="5"/>
    <x v="4"/>
    <s v="CUARTA"/>
    <x v="814"/>
    <x v="814"/>
    <x v="282"/>
    <x v="7"/>
    <x v="0"/>
    <x v="0"/>
    <x v="15"/>
    <x v="1432"/>
    <n v="182677"/>
    <n v="0"/>
    <n v="0"/>
    <n v="182677"/>
    <n v="1.215667267545071E-6"/>
    <n v="0"/>
    <m/>
    <x v="1"/>
  </r>
  <r>
    <x v="5"/>
    <x v="4"/>
    <s v="CUARTA"/>
    <x v="814"/>
    <x v="814"/>
    <x v="282"/>
    <x v="7"/>
    <x v="0"/>
    <x v="0"/>
    <x v="15"/>
    <x v="1433"/>
    <n v="83300"/>
    <n v="83300"/>
    <n v="83521.363121011673"/>
    <n v="83521.363121011673"/>
    <n v="5.5581264903058358E-7"/>
    <n v="22"/>
    <m/>
    <x v="1"/>
  </r>
  <r>
    <x v="4"/>
    <x v="4"/>
    <s v="CUARTA"/>
    <x v="815"/>
    <x v="815"/>
    <x v="283"/>
    <x v="3"/>
    <x v="0"/>
    <x v="0"/>
    <x v="15"/>
    <x v="1434"/>
    <n v="1622335"/>
    <n v="1622335"/>
    <n v="1627431.3154574139"/>
    <n v="1627431.3154574139"/>
    <n v="1.0830126290553242E-5"/>
    <n v="26"/>
    <m/>
    <x v="0"/>
  </r>
  <r>
    <x v="4"/>
    <x v="4"/>
    <s v="CUARTA"/>
    <x v="815"/>
    <x v="815"/>
    <x v="283"/>
    <x v="3"/>
    <x v="0"/>
    <x v="0"/>
    <x v="15"/>
    <x v="1435"/>
    <n v="114240"/>
    <n v="114240"/>
    <n v="114598.86735961128"/>
    <n v="114598.86735961128"/>
    <n v="7.6262524536103975E-7"/>
    <n v="26"/>
    <m/>
    <x v="0"/>
  </r>
  <r>
    <x v="4"/>
    <x v="4"/>
    <s v="CUARTA"/>
    <x v="816"/>
    <x v="816"/>
    <x v="284"/>
    <x v="3"/>
    <x v="0"/>
    <x v="0"/>
    <x v="15"/>
    <x v="1436"/>
    <n v="801920"/>
    <n v="801920"/>
    <n v="803178.56644295016"/>
    <n v="803178.56644295016"/>
    <n v="5.3449415811430472E-6"/>
    <n v="13"/>
    <m/>
    <x v="0"/>
  </r>
  <r>
    <x v="4"/>
    <x v="4"/>
    <s v="CUARTA"/>
    <x v="816"/>
    <x v="816"/>
    <x v="284"/>
    <x v="3"/>
    <x v="0"/>
    <x v="0"/>
    <x v="15"/>
    <x v="610"/>
    <n v="644026"/>
    <n v="644026"/>
    <n v="645036.76106343197"/>
    <n v="645036.76106343197"/>
    <n v="4.2925495644668191E-6"/>
    <n v="13"/>
    <m/>
    <x v="0"/>
  </r>
  <r>
    <x v="4"/>
    <x v="4"/>
    <s v="CUARTA"/>
    <x v="816"/>
    <x v="816"/>
    <x v="284"/>
    <x v="3"/>
    <x v="0"/>
    <x v="0"/>
    <x v="15"/>
    <x v="605"/>
    <n v="454274"/>
    <n v="454274"/>
    <n v="454986.95641997299"/>
    <n v="454986.95641997299"/>
    <n v="3.027818226047706E-6"/>
    <n v="13"/>
    <m/>
    <x v="0"/>
  </r>
  <r>
    <x v="4"/>
    <x v="4"/>
    <s v="CUARTA"/>
    <x v="816"/>
    <x v="816"/>
    <x v="284"/>
    <x v="3"/>
    <x v="0"/>
    <x v="0"/>
    <x v="15"/>
    <x v="601"/>
    <n v="215059"/>
    <n v="215059"/>
    <n v="215396.52249682564"/>
    <n v="215396.52249682564"/>
    <n v="1.4334070624239856E-6"/>
    <n v="13"/>
    <m/>
    <x v="0"/>
  </r>
  <r>
    <x v="4"/>
    <x v="4"/>
    <s v="CUARTA"/>
    <x v="816"/>
    <x v="816"/>
    <x v="284"/>
    <x v="3"/>
    <x v="0"/>
    <x v="0"/>
    <x v="15"/>
    <x v="604"/>
    <n v="654986"/>
    <n v="654986"/>
    <n v="656013.96214111394"/>
    <n v="656013.96214111394"/>
    <n v="4.3655999432194727E-6"/>
    <n v="13"/>
    <m/>
    <x v="0"/>
  </r>
  <r>
    <x v="4"/>
    <x v="4"/>
    <s v="CUARTA"/>
    <x v="817"/>
    <x v="817"/>
    <x v="285"/>
    <x v="1"/>
    <x v="0"/>
    <x v="0"/>
    <x v="15"/>
    <x v="109"/>
    <n v="14773987"/>
    <n v="14773987"/>
    <n v="14996642.167193377"/>
    <n v="14996642.167193377"/>
    <n v="9.9798699375089168E-5"/>
    <n v="124"/>
    <m/>
    <x v="0"/>
  </r>
  <r>
    <x v="4"/>
    <x v="4"/>
    <s v="QUINTA"/>
    <x v="818"/>
    <x v="818"/>
    <x v="286"/>
    <x v="1"/>
    <x v="0"/>
    <x v="0"/>
    <x v="15"/>
    <x v="1437"/>
    <n v="141516"/>
    <n v="141516"/>
    <n v="146908.300828865"/>
    <n v="146908.300828865"/>
    <n v="9.7763600589190539E-7"/>
    <n v="310"/>
    <m/>
    <x v="0"/>
  </r>
  <r>
    <x v="4"/>
    <x v="4"/>
    <s v="QUINTA"/>
    <x v="818"/>
    <x v="818"/>
    <x v="286"/>
    <x v="1"/>
    <x v="0"/>
    <x v="0"/>
    <x v="15"/>
    <x v="1438"/>
    <n v="121325"/>
    <n v="121325"/>
    <n v="125947.94650825381"/>
    <n v="125947.94650825381"/>
    <n v="8.3815037462078786E-7"/>
    <n v="310"/>
    <m/>
    <x v="0"/>
  </r>
  <r>
    <x v="4"/>
    <x v="4"/>
    <s v="QUINTA"/>
    <x v="818"/>
    <x v="818"/>
    <x v="286"/>
    <x v="1"/>
    <x v="0"/>
    <x v="0"/>
    <x v="15"/>
    <x v="1439"/>
    <n v="117325"/>
    <n v="117325"/>
    <n v="121795.53121022771"/>
    <n v="121795.53121022771"/>
    <n v="8.1051714570273173E-7"/>
    <n v="310"/>
    <m/>
    <x v="0"/>
  </r>
  <r>
    <x v="4"/>
    <x v="4"/>
    <s v="QUINTA"/>
    <x v="818"/>
    <x v="818"/>
    <x v="286"/>
    <x v="1"/>
    <x v="0"/>
    <x v="0"/>
    <x v="15"/>
    <x v="1440"/>
    <n v="103900"/>
    <n v="103900"/>
    <n v="107858.98736622765"/>
    <n v="107858.98736622765"/>
    <n v="7.1777312114650615E-7"/>
    <n v="310"/>
    <m/>
    <x v="0"/>
  </r>
  <r>
    <x v="4"/>
    <x v="4"/>
    <s v="QUINTA"/>
    <x v="818"/>
    <x v="818"/>
    <x v="286"/>
    <x v="1"/>
    <x v="0"/>
    <x v="0"/>
    <x v="15"/>
    <x v="1441"/>
    <n v="79900"/>
    <n v="79900"/>
    <n v="82944.495578071117"/>
    <n v="82944.495578071117"/>
    <n v="5.5197374763816968E-7"/>
    <n v="310"/>
    <m/>
    <x v="0"/>
  </r>
  <r>
    <x v="4"/>
    <x v="4"/>
    <s v="QUINTA"/>
    <x v="818"/>
    <x v="818"/>
    <x v="286"/>
    <x v="1"/>
    <x v="0"/>
    <x v="0"/>
    <x v="15"/>
    <x v="1442"/>
    <n v="79900"/>
    <n v="79900"/>
    <n v="82944.495578071117"/>
    <n v="82944.495578071117"/>
    <n v="5.5197374763816968E-7"/>
    <n v="310"/>
    <m/>
    <x v="0"/>
  </r>
  <r>
    <x v="4"/>
    <x v="4"/>
    <s v="QUINTA"/>
    <x v="818"/>
    <x v="818"/>
    <x v="286"/>
    <x v="1"/>
    <x v="0"/>
    <x v="0"/>
    <x v="15"/>
    <x v="1443"/>
    <n v="79900"/>
    <n v="79900"/>
    <n v="82944.495578071117"/>
    <n v="82944.495578071117"/>
    <n v="5.5197374763816968E-7"/>
    <n v="310"/>
    <m/>
    <x v="0"/>
  </r>
  <r>
    <x v="4"/>
    <x v="4"/>
    <s v="QUINTA"/>
    <x v="818"/>
    <x v="818"/>
    <x v="286"/>
    <x v="1"/>
    <x v="0"/>
    <x v="0"/>
    <x v="15"/>
    <x v="1444"/>
    <n v="79900"/>
    <n v="79900"/>
    <n v="82944.495578071117"/>
    <n v="82944.495578071117"/>
    <n v="5.5197374763816968E-7"/>
    <n v="310"/>
    <m/>
    <x v="0"/>
  </r>
  <r>
    <x v="4"/>
    <x v="4"/>
    <s v="QUINTA"/>
    <x v="818"/>
    <x v="818"/>
    <x v="286"/>
    <x v="1"/>
    <x v="0"/>
    <x v="0"/>
    <x v="15"/>
    <x v="1445"/>
    <n v="79900"/>
    <n v="79900"/>
    <n v="82944.495578071117"/>
    <n v="82944.495578071117"/>
    <n v="5.5197374763816968E-7"/>
    <n v="310"/>
    <m/>
    <x v="0"/>
  </r>
  <r>
    <x v="4"/>
    <x v="4"/>
    <s v="QUINTA"/>
    <x v="818"/>
    <x v="818"/>
    <x v="286"/>
    <x v="1"/>
    <x v="0"/>
    <x v="0"/>
    <x v="15"/>
    <x v="1446"/>
    <n v="79900"/>
    <n v="79900"/>
    <n v="82944.495578071117"/>
    <n v="82944.495578071117"/>
    <n v="5.5197374763816968E-7"/>
    <n v="310"/>
    <m/>
    <x v="0"/>
  </r>
  <r>
    <x v="4"/>
    <x v="4"/>
    <s v="QUINTA"/>
    <x v="818"/>
    <x v="818"/>
    <x v="286"/>
    <x v="1"/>
    <x v="0"/>
    <x v="0"/>
    <x v="15"/>
    <x v="1447"/>
    <n v="79513"/>
    <n v="79513"/>
    <n v="82542.749397987092"/>
    <n v="82542.749397987092"/>
    <n v="5.4930023274034785E-7"/>
    <n v="310"/>
    <m/>
    <x v="0"/>
  </r>
  <r>
    <x v="4"/>
    <x v="4"/>
    <s v="QUINTA"/>
    <x v="818"/>
    <x v="818"/>
    <x v="286"/>
    <x v="1"/>
    <x v="0"/>
    <x v="0"/>
    <x v="15"/>
    <x v="1448"/>
    <n v="77596"/>
    <n v="77596"/>
    <n v="80552.704366408099"/>
    <n v="80552.704366408099"/>
    <n v="5.3605700778136952E-7"/>
    <n v="310"/>
    <m/>
    <x v="0"/>
  </r>
  <r>
    <x v="4"/>
    <x v="4"/>
    <s v="QUINTA"/>
    <x v="818"/>
    <x v="818"/>
    <x v="286"/>
    <x v="1"/>
    <x v="0"/>
    <x v="0"/>
    <x v="15"/>
    <x v="1449"/>
    <n v="77596"/>
    <n v="77596"/>
    <n v="80552.704366408099"/>
    <n v="80552.704366408099"/>
    <n v="5.3605700778136952E-7"/>
    <n v="310"/>
    <m/>
    <x v="0"/>
  </r>
  <r>
    <x v="4"/>
    <x v="4"/>
    <s v="QUINTA"/>
    <x v="818"/>
    <x v="818"/>
    <x v="286"/>
    <x v="1"/>
    <x v="0"/>
    <x v="0"/>
    <x v="15"/>
    <x v="1450"/>
    <n v="77596"/>
    <n v="77596"/>
    <n v="80552.704366408099"/>
    <n v="80552.704366408099"/>
    <n v="5.3605700778136952E-7"/>
    <n v="310"/>
    <m/>
    <x v="0"/>
  </r>
  <r>
    <x v="4"/>
    <x v="4"/>
    <s v="QUINTA"/>
    <x v="818"/>
    <x v="818"/>
    <x v="286"/>
    <x v="1"/>
    <x v="0"/>
    <x v="0"/>
    <x v="15"/>
    <x v="1451"/>
    <n v="77596"/>
    <n v="77596"/>
    <n v="80552.704366408099"/>
    <n v="80552.704366408099"/>
    <n v="5.3605700778136952E-7"/>
    <n v="310"/>
    <m/>
    <x v="0"/>
  </r>
  <r>
    <x v="4"/>
    <x v="4"/>
    <s v="QUINTA"/>
    <x v="818"/>
    <x v="818"/>
    <x v="286"/>
    <x v="1"/>
    <x v="0"/>
    <x v="0"/>
    <x v="15"/>
    <x v="1452"/>
    <n v="13676"/>
    <n v="13676"/>
    <n v="14197.107903951197"/>
    <n v="14197.107903951197"/>
    <n v="9.4478009670833657E-8"/>
    <n v="310"/>
    <m/>
    <x v="0"/>
  </r>
  <r>
    <x v="5"/>
    <x v="4"/>
    <s v="CUARTA"/>
    <x v="819"/>
    <x v="819"/>
    <x v="287"/>
    <x v="7"/>
    <x v="0"/>
    <x v="0"/>
    <x v="15"/>
    <x v="1062"/>
    <n v="3650850"/>
    <n v="3650850"/>
    <n v="3729640.3742313208"/>
    <n v="3729640.3742313208"/>
    <n v="2.4819773275604292E-5"/>
    <n v="177"/>
    <m/>
    <x v="1"/>
  </r>
  <r>
    <x v="5"/>
    <x v="4"/>
    <s v="CUARTA"/>
    <x v="819"/>
    <x v="819"/>
    <x v="287"/>
    <x v="7"/>
    <x v="0"/>
    <x v="0"/>
    <x v="15"/>
    <x v="1453"/>
    <n v="3555281.5"/>
    <n v="0"/>
    <n v="0"/>
    <n v="3555281.5"/>
    <n v="2.3659460941763557E-5"/>
    <n v="0"/>
    <m/>
    <x v="1"/>
  </r>
  <r>
    <x v="5"/>
    <x v="4"/>
    <s v="CUARTA"/>
    <x v="820"/>
    <x v="820"/>
    <x v="288"/>
    <x v="7"/>
    <x v="0"/>
    <x v="0"/>
    <x v="15"/>
    <x v="1454"/>
    <n v="1436680"/>
    <n v="1436680"/>
    <n v="1455168.7135927104"/>
    <n v="1455168.7135927104"/>
    <n v="9.6837640965766148E-6"/>
    <n v="106"/>
    <m/>
    <x v="1"/>
  </r>
  <r>
    <x v="5"/>
    <x v="4"/>
    <s v="CUARTA"/>
    <x v="821"/>
    <x v="821"/>
    <x v="289"/>
    <x v="7"/>
    <x v="0"/>
    <x v="0"/>
    <x v="15"/>
    <x v="1455"/>
    <n v="1568178.5"/>
    <n v="1568178.5"/>
    <n v="1588167.8801640004"/>
    <n v="1588167.8801640004"/>
    <n v="1.0568838481482716E-5"/>
    <n v="105"/>
    <m/>
    <x v="1"/>
  </r>
  <r>
    <x v="5"/>
    <x v="4"/>
    <s v="CUARTA"/>
    <x v="821"/>
    <x v="821"/>
    <x v="289"/>
    <x v="7"/>
    <x v="0"/>
    <x v="0"/>
    <x v="15"/>
    <x v="1456"/>
    <n v="982741.5"/>
    <n v="982741.5"/>
    <n v="992750.29926097894"/>
    <n v="992750.29926097894"/>
    <n v="6.6064914776197643E-6"/>
    <n v="84"/>
    <m/>
    <x v="1"/>
  </r>
  <r>
    <x v="5"/>
    <x v="4"/>
    <s v="CUARTA"/>
    <x v="821"/>
    <x v="821"/>
    <x v="289"/>
    <x v="7"/>
    <x v="0"/>
    <x v="0"/>
    <x v="15"/>
    <x v="1457"/>
    <n v="757266"/>
    <n v="757266"/>
    <n v="766363.89027504518"/>
    <n v="766363.89027504518"/>
    <n v="5.0999496183749174E-6"/>
    <n v="99"/>
    <m/>
    <x v="1"/>
  </r>
  <r>
    <x v="5"/>
    <x v="4"/>
    <s v="CUARTA"/>
    <x v="821"/>
    <x v="821"/>
    <x v="289"/>
    <x v="7"/>
    <x v="0"/>
    <x v="0"/>
    <x v="15"/>
    <x v="1458"/>
    <n v="390359"/>
    <n v="390359"/>
    <n v="394953.52353126946"/>
    <n v="394953.52353126946"/>
    <n v="2.6283115595206631E-6"/>
    <n v="97"/>
    <m/>
    <x v="1"/>
  </r>
  <r>
    <x v="5"/>
    <x v="4"/>
    <s v="CUARTA"/>
    <x v="821"/>
    <x v="821"/>
    <x v="289"/>
    <x v="7"/>
    <x v="0"/>
    <x v="0"/>
    <x v="15"/>
    <x v="1459"/>
    <n v="70820"/>
    <n v="0"/>
    <n v="0"/>
    <n v="70820"/>
    <n v="4.7128842649891298E-7"/>
    <n v="0"/>
    <m/>
    <x v="1"/>
  </r>
  <r>
    <x v="4"/>
    <x v="4"/>
    <s v="CUARTA"/>
    <x v="821"/>
    <x v="821"/>
    <x v="289"/>
    <x v="1"/>
    <x v="0"/>
    <x v="0"/>
    <x v="15"/>
    <x v="1460"/>
    <n v="1866656"/>
    <n v="0"/>
    <n v="0"/>
    <n v="1866656"/>
    <n v="1.2422103488488491E-5"/>
    <n v="0"/>
    <m/>
    <x v="0"/>
  </r>
  <r>
    <x v="5"/>
    <x v="4"/>
    <s v="CUARTA"/>
    <x v="822"/>
    <x v="822"/>
    <x v="290"/>
    <x v="7"/>
    <x v="0"/>
    <x v="0"/>
    <x v="15"/>
    <x v="1461"/>
    <n v="848160.5"/>
    <n v="848160.5"/>
    <n v="868348.4319190518"/>
    <n v="868348.4319190518"/>
    <n v="5.7786298521876359E-6"/>
    <n v="195"/>
    <m/>
    <x v="1"/>
  </r>
  <r>
    <x v="5"/>
    <x v="4"/>
    <s v="CUARTA"/>
    <x v="822"/>
    <x v="822"/>
    <x v="290"/>
    <x v="7"/>
    <x v="0"/>
    <x v="0"/>
    <x v="15"/>
    <x v="1462"/>
    <n v="600059"/>
    <n v="600059"/>
    <n v="616420.17655513773"/>
    <n v="616420.17655513773"/>
    <n v="4.1021137400572293E-6"/>
    <n v="223"/>
    <m/>
    <x v="1"/>
  </r>
  <r>
    <x v="5"/>
    <x v="4"/>
    <s v="CUARTA"/>
    <x v="822"/>
    <x v="822"/>
    <x v="290"/>
    <x v="7"/>
    <x v="0"/>
    <x v="0"/>
    <x v="15"/>
    <x v="1463"/>
    <n v="497385.5"/>
    <n v="497385.5"/>
    <n v="510947.18640327948"/>
    <n v="510947.18640327948"/>
    <n v="3.4002188012432695E-6"/>
    <n v="223"/>
    <m/>
    <x v="1"/>
  </r>
  <r>
    <x v="5"/>
    <x v="4"/>
    <s v="CUARTA"/>
    <x v="822"/>
    <x v="822"/>
    <x v="290"/>
    <x v="7"/>
    <x v="0"/>
    <x v="0"/>
    <x v="15"/>
    <x v="1464"/>
    <n v="336594"/>
    <n v="336594"/>
    <n v="345771.55397619243"/>
    <n v="345771.55397619243"/>
    <n v="2.3010185202135509E-6"/>
    <n v="223"/>
    <m/>
    <x v="1"/>
  </r>
  <r>
    <x v="5"/>
    <x v="4"/>
    <s v="CUARTA"/>
    <x v="822"/>
    <x v="822"/>
    <x v="290"/>
    <x v="7"/>
    <x v="0"/>
    <x v="0"/>
    <x v="15"/>
    <x v="1465"/>
    <n v="236036.5"/>
    <n v="236036.5"/>
    <n v="241654.64514164627"/>
    <n v="241654.64514164627"/>
    <n v="1.6081479450008422E-6"/>
    <n v="195"/>
    <m/>
    <x v="1"/>
  </r>
  <r>
    <x v="5"/>
    <x v="4"/>
    <s v="CUARTA"/>
    <x v="822"/>
    <x v="822"/>
    <x v="290"/>
    <x v="7"/>
    <x v="0"/>
    <x v="0"/>
    <x v="15"/>
    <x v="1466"/>
    <n v="172788"/>
    <n v="172788"/>
    <n v="177413.60093347498"/>
    <n v="177413.60093347498"/>
    <n v="1.1806407345868894E-6"/>
    <n v="219"/>
    <m/>
    <x v="1"/>
  </r>
  <r>
    <x v="5"/>
    <x v="4"/>
    <s v="CUARTA"/>
    <x v="822"/>
    <x v="822"/>
    <x v="290"/>
    <x v="7"/>
    <x v="0"/>
    <x v="0"/>
    <x v="15"/>
    <x v="1467"/>
    <n v="150416"/>
    <n v="150416"/>
    <n v="154517.23459979368"/>
    <n v="154517.23459979368"/>
    <n v="1.0282714538477854E-6"/>
    <n v="223"/>
    <m/>
    <x v="1"/>
  </r>
  <r>
    <x v="5"/>
    <x v="4"/>
    <s v="CUARTA"/>
    <x v="822"/>
    <x v="822"/>
    <x v="290"/>
    <x v="7"/>
    <x v="0"/>
    <x v="0"/>
    <x v="15"/>
    <x v="1468"/>
    <n v="71281"/>
    <n v="71281"/>
    <n v="72977.631681293729"/>
    <n v="72977.631681293729"/>
    <n v="4.8564689642324397E-7"/>
    <n v="195"/>
    <m/>
    <x v="1"/>
  </r>
  <r>
    <x v="5"/>
    <x v="4"/>
    <s v="CUARTA"/>
    <x v="822"/>
    <x v="822"/>
    <x v="290"/>
    <x v="7"/>
    <x v="0"/>
    <x v="0"/>
    <x v="15"/>
    <x v="1469"/>
    <n v="61773"/>
    <n v="61773"/>
    <n v="63243.322089316338"/>
    <n v="63243.322089316338"/>
    <n v="4.2086763278788254E-7"/>
    <n v="195"/>
    <m/>
    <x v="1"/>
  </r>
  <r>
    <x v="5"/>
    <x v="4"/>
    <s v="CUARTA"/>
    <x v="822"/>
    <x v="822"/>
    <x v="290"/>
    <x v="7"/>
    <x v="0"/>
    <x v="0"/>
    <x v="15"/>
    <x v="1470"/>
    <n v="61582.5"/>
    <n v="61582.5"/>
    <n v="62209.691260864871"/>
    <n v="62209.691260864871"/>
    <n v="4.1398909216769532E-7"/>
    <n v="84"/>
    <m/>
    <x v="1"/>
  </r>
  <r>
    <x v="5"/>
    <x v="4"/>
    <s v="CUARTA"/>
    <x v="822"/>
    <x v="822"/>
    <x v="290"/>
    <x v="7"/>
    <x v="0"/>
    <x v="0"/>
    <x v="15"/>
    <x v="1471"/>
    <n v="44744"/>
    <n v="44744"/>
    <n v="45941.814015830991"/>
    <n v="45941.814015830991"/>
    <n v="3.0573065854316144E-7"/>
    <n v="219"/>
    <m/>
    <x v="1"/>
  </r>
  <r>
    <x v="5"/>
    <x v="4"/>
    <s v="CUARTA"/>
    <x v="822"/>
    <x v="822"/>
    <x v="290"/>
    <x v="7"/>
    <x v="0"/>
    <x v="0"/>
    <x v="15"/>
    <x v="1472"/>
    <n v="44149"/>
    <n v="44149"/>
    <n v="45330.885637960899"/>
    <n v="45330.885637960899"/>
    <n v="3.0166509127530027E-7"/>
    <n v="219"/>
    <m/>
    <x v="1"/>
  </r>
  <r>
    <x v="4"/>
    <x v="4"/>
    <s v="CUARTA"/>
    <x v="823"/>
    <x v="823"/>
    <x v="291"/>
    <x v="3"/>
    <x v="0"/>
    <x v="0"/>
    <x v="15"/>
    <x v="1473"/>
    <n v="15016573"/>
    <n v="15016573"/>
    <n v="15041955.057288948"/>
    <n v="15041955.057288948"/>
    <n v="1.0010024471077484E-4"/>
    <n v="14"/>
    <m/>
    <x v="0"/>
  </r>
  <r>
    <x v="4"/>
    <x v="4"/>
    <s v="CUARTA"/>
    <x v="823"/>
    <x v="823"/>
    <x v="291"/>
    <x v="3"/>
    <x v="0"/>
    <x v="0"/>
    <x v="15"/>
    <x v="1473"/>
    <n v="3745662"/>
    <n v="3745662"/>
    <n v="3751993.1787229376"/>
    <n v="3751993.1787229376"/>
    <n v="2.4968525295608415E-5"/>
    <n v="14"/>
    <m/>
    <x v="0"/>
  </r>
  <r>
    <x v="4"/>
    <x v="4"/>
    <s v="CUARTA"/>
    <x v="823"/>
    <x v="823"/>
    <x v="291"/>
    <x v="3"/>
    <x v="0"/>
    <x v="0"/>
    <x v="15"/>
    <x v="1474"/>
    <n v="2320682"/>
    <n v="2320682"/>
    <n v="2339796.7307803398"/>
    <n v="2339796.7307803398"/>
    <n v="1.5570730296198347E-5"/>
    <n v="68"/>
    <m/>
    <x v="0"/>
  </r>
  <r>
    <x v="4"/>
    <x v="4"/>
    <s v="CUARTA"/>
    <x v="823"/>
    <x v="823"/>
    <x v="291"/>
    <x v="3"/>
    <x v="0"/>
    <x v="0"/>
    <x v="15"/>
    <x v="1475"/>
    <n v="2255042"/>
    <n v="2255042"/>
    <n v="2258853.6290070303"/>
    <n v="2258853.6290070303"/>
    <n v="1.5032075296612293E-5"/>
    <n v="14"/>
    <m/>
    <x v="0"/>
  </r>
  <r>
    <x v="4"/>
    <x v="4"/>
    <s v="CUARTA"/>
    <x v="823"/>
    <x v="823"/>
    <x v="291"/>
    <x v="3"/>
    <x v="0"/>
    <x v="0"/>
    <x v="15"/>
    <x v="1476"/>
    <n v="1732981"/>
    <n v="1732981"/>
    <n v="1742413.9338491149"/>
    <n v="1742413.9338491149"/>
    <n v="1.1595305297847082E-5"/>
    <n v="45"/>
    <m/>
    <x v="0"/>
  </r>
  <r>
    <x v="4"/>
    <x v="4"/>
    <s v="CUARTA"/>
    <x v="823"/>
    <x v="823"/>
    <x v="291"/>
    <x v="3"/>
    <x v="0"/>
    <x v="0"/>
    <x v="15"/>
    <x v="1477"/>
    <n v="760743"/>
    <n v="760743"/>
    <n v="764238.25220662972"/>
    <n v="764238.25220662972"/>
    <n v="5.0858040575083581E-6"/>
    <n v="38"/>
    <m/>
    <x v="0"/>
  </r>
  <r>
    <x v="4"/>
    <x v="4"/>
    <s v="CUARTA"/>
    <x v="824"/>
    <x v="824"/>
    <x v="292"/>
    <x v="11"/>
    <x v="0"/>
    <x v="0"/>
    <x v="15"/>
    <x v="1478"/>
    <n v="54371"/>
    <n v="0"/>
    <n v="0"/>
    <n v="54371"/>
    <n v="3.6182466869771812E-7"/>
    <n v="0"/>
    <m/>
    <x v="0"/>
  </r>
  <r>
    <x v="4"/>
    <x v="4"/>
    <s v="CUARTA"/>
    <x v="824"/>
    <x v="824"/>
    <x v="292"/>
    <x v="11"/>
    <x v="0"/>
    <x v="0"/>
    <x v="15"/>
    <x v="1479"/>
    <n v="513029"/>
    <n v="513029"/>
    <n v="524417.08387398894"/>
    <n v="524417.08387398894"/>
    <n v="3.4898574172284764E-6"/>
    <n v="182"/>
    <m/>
    <x v="0"/>
  </r>
  <r>
    <x v="4"/>
    <x v="4"/>
    <s v="CUARTA"/>
    <x v="824"/>
    <x v="824"/>
    <x v="292"/>
    <x v="11"/>
    <x v="0"/>
    <x v="0"/>
    <x v="15"/>
    <x v="1480"/>
    <n v="71966"/>
    <n v="71966"/>
    <n v="73563.482489441129"/>
    <n v="73563.482489441129"/>
    <n v="4.8954557907694224E-7"/>
    <n v="182"/>
    <m/>
    <x v="0"/>
  </r>
  <r>
    <x v="4"/>
    <x v="4"/>
    <s v="CUARTA"/>
    <x v="824"/>
    <x v="824"/>
    <x v="292"/>
    <x v="11"/>
    <x v="0"/>
    <x v="0"/>
    <x v="15"/>
    <x v="1481"/>
    <n v="102340"/>
    <n v="0"/>
    <n v="0"/>
    <n v="102340"/>
    <n v="6.8104571544618397E-7"/>
    <n v="0"/>
    <m/>
    <x v="0"/>
  </r>
  <r>
    <x v="4"/>
    <x v="4"/>
    <s v="CUARTA"/>
    <x v="824"/>
    <x v="824"/>
    <x v="292"/>
    <x v="11"/>
    <x v="0"/>
    <x v="0"/>
    <x v="15"/>
    <x v="1482"/>
    <n v="168639"/>
    <n v="168639"/>
    <n v="168720.39242098591"/>
    <n v="168720.39242098591"/>
    <n v="1.1227897241226428E-6"/>
    <n v="4"/>
    <m/>
    <x v="0"/>
  </r>
  <r>
    <x v="4"/>
    <x v="4"/>
    <s v="CUARTA"/>
    <x v="825"/>
    <x v="825"/>
    <x v="293"/>
    <x v="3"/>
    <x v="0"/>
    <x v="0"/>
    <x v="15"/>
    <x v="1483"/>
    <n v="155640"/>
    <n v="155640"/>
    <n v="155846.66325041643"/>
    <n v="155846.66325041643"/>
    <n v="1.0371184509798746E-6"/>
    <n v="11"/>
    <m/>
    <x v="0"/>
  </r>
  <r>
    <x v="4"/>
    <x v="4"/>
    <s v="CUARTA"/>
    <x v="826"/>
    <x v="826"/>
    <x v="294"/>
    <x v="3"/>
    <x v="0"/>
    <x v="0"/>
    <x v="15"/>
    <x v="1484"/>
    <n v="1157244"/>
    <n v="0"/>
    <n v="0"/>
    <n v="1157244"/>
    <n v="7.7011536830741042E-6"/>
    <n v="0"/>
    <m/>
    <x v="0"/>
  </r>
  <r>
    <x v="4"/>
    <x v="4"/>
    <s v="CUARTA"/>
    <x v="826"/>
    <x v="826"/>
    <x v="294"/>
    <x v="3"/>
    <x v="0"/>
    <x v="0"/>
    <x v="15"/>
    <x v="1485"/>
    <n v="301990"/>
    <n v="0"/>
    <n v="0"/>
    <n v="301990"/>
    <n v="2.0096638226264718E-6"/>
    <n v="0"/>
    <m/>
    <x v="0"/>
  </r>
  <r>
    <x v="4"/>
    <x v="4"/>
    <s v="CUARTA"/>
    <x v="826"/>
    <x v="826"/>
    <x v="294"/>
    <x v="3"/>
    <x v="0"/>
    <x v="0"/>
    <x v="15"/>
    <x v="1486"/>
    <n v="177869"/>
    <n v="177869"/>
    <n v="178105.17955338163"/>
    <n v="178105.17955338163"/>
    <n v="1.1852430079500084E-6"/>
    <n v="11"/>
    <m/>
    <x v="0"/>
  </r>
  <r>
    <x v="4"/>
    <x v="4"/>
    <s v="CUARTA"/>
    <x v="826"/>
    <x v="826"/>
    <x v="294"/>
    <x v="3"/>
    <x v="0"/>
    <x v="0"/>
    <x v="15"/>
    <x v="1487"/>
    <n v="137445"/>
    <n v="137445"/>
    <n v="138209.80984530511"/>
    <n v="138209.80984530511"/>
    <n v="9.1974984197554099E-7"/>
    <n v="46"/>
    <m/>
    <x v="0"/>
  </r>
  <r>
    <x v="4"/>
    <x v="4"/>
    <s v="CUARTA"/>
    <x v="826"/>
    <x v="826"/>
    <x v="294"/>
    <x v="3"/>
    <x v="0"/>
    <x v="0"/>
    <x v="15"/>
    <x v="1488"/>
    <n v="118096"/>
    <n v="118096"/>
    <n v="118466.98038953653"/>
    <n v="118466.98038953653"/>
    <n v="7.8836651764843615E-7"/>
    <n v="26"/>
    <m/>
    <x v="0"/>
  </r>
  <r>
    <x v="4"/>
    <x v="4"/>
    <s v="CUARTA"/>
    <x v="826"/>
    <x v="826"/>
    <x v="294"/>
    <x v="3"/>
    <x v="0"/>
    <x v="0"/>
    <x v="15"/>
    <x v="1489"/>
    <n v="700493"/>
    <n v="0"/>
    <n v="0"/>
    <n v="700493"/>
    <n v="4.6615962121364449E-6"/>
    <n v="0"/>
    <m/>
    <x v="0"/>
  </r>
  <r>
    <x v="4"/>
    <x v="4"/>
    <s v="CUARTA"/>
    <x v="826"/>
    <x v="826"/>
    <x v="294"/>
    <x v="3"/>
    <x v="0"/>
    <x v="0"/>
    <x v="15"/>
    <x v="1490"/>
    <n v="6031"/>
    <n v="6031"/>
    <n v="6068.9504289030237"/>
    <n v="6068.9504289030237"/>
    <n v="4.0387264870624245E-8"/>
    <n v="52"/>
    <m/>
    <x v="0"/>
  </r>
  <r>
    <x v="4"/>
    <x v="4"/>
    <s v="CUARTA"/>
    <x v="827"/>
    <x v="827"/>
    <x v="295"/>
    <x v="1"/>
    <x v="0"/>
    <x v="0"/>
    <x v="15"/>
    <x v="1491"/>
    <n v="5336832"/>
    <n v="5336832"/>
    <n v="5363292.8013486452"/>
    <n v="5363292.8013486452"/>
    <n v="3.5691299423899325E-5"/>
    <n v="41"/>
    <m/>
    <x v="0"/>
  </r>
  <r>
    <x v="4"/>
    <x v="4"/>
    <s v="CUARTA"/>
    <x v="827"/>
    <x v="827"/>
    <x v="295"/>
    <x v="1"/>
    <x v="0"/>
    <x v="0"/>
    <x v="15"/>
    <x v="1492"/>
    <n v="2144875"/>
    <n v="2144875"/>
    <n v="2188258.7257290417"/>
    <n v="2188258.7257290417"/>
    <n v="1.4562284829445869E-5"/>
    <n v="166"/>
    <m/>
    <x v="0"/>
  </r>
  <r>
    <x v="4"/>
    <x v="4"/>
    <s v="CUARTA"/>
    <x v="827"/>
    <x v="827"/>
    <x v="295"/>
    <x v="1"/>
    <x v="0"/>
    <x v="0"/>
    <x v="15"/>
    <x v="1493"/>
    <n v="17455888"/>
    <n v="17455888"/>
    <n v="17470634.349979807"/>
    <n v="17470634.349979807"/>
    <n v="1.16262465020331E-4"/>
    <n v="7"/>
    <m/>
    <x v="0"/>
  </r>
  <r>
    <x v="4"/>
    <x v="4"/>
    <s v="CUARTA"/>
    <x v="827"/>
    <x v="827"/>
    <x v="295"/>
    <x v="1"/>
    <x v="0"/>
    <x v="0"/>
    <x v="15"/>
    <x v="1494"/>
    <n v="12119056"/>
    <n v="12119056"/>
    <n v="12179144.069729215"/>
    <n v="12179144.069729215"/>
    <n v="8.1048992441771369E-5"/>
    <n v="41"/>
    <m/>
    <x v="0"/>
  </r>
  <r>
    <x v="4"/>
    <x v="4"/>
    <s v="CUARTA"/>
    <x v="828"/>
    <x v="828"/>
    <x v="296"/>
    <x v="3"/>
    <x v="0"/>
    <x v="0"/>
    <x v="15"/>
    <x v="1495"/>
    <n v="259777"/>
    <n v="0"/>
    <n v="0"/>
    <n v="259777"/>
    <n v="1.7287474381616509E-6"/>
    <n v="0"/>
    <m/>
    <x v="0"/>
  </r>
  <r>
    <x v="5"/>
    <x v="4"/>
    <s v="CUARTA"/>
    <x v="829"/>
    <x v="829"/>
    <x v="297"/>
    <x v="7"/>
    <x v="0"/>
    <x v="0"/>
    <x v="15"/>
    <x v="1496"/>
    <n v="1289550.5"/>
    <n v="0"/>
    <n v="0"/>
    <n v="1289550.5"/>
    <n v="8.5816185545874956E-6"/>
    <n v="0"/>
    <m/>
    <x v="1"/>
  </r>
  <r>
    <x v="5"/>
    <x v="4"/>
    <s v="CUARTA"/>
    <x v="829"/>
    <x v="829"/>
    <x v="297"/>
    <x v="7"/>
    <x v="0"/>
    <x v="0"/>
    <x v="15"/>
    <x v="1497"/>
    <n v="446250"/>
    <n v="0"/>
    <n v="0"/>
    <n v="446250"/>
    <n v="2.969676084794407E-6"/>
    <n v="0"/>
    <m/>
    <x v="1"/>
  </r>
  <r>
    <x v="4"/>
    <x v="4"/>
    <s v="CUARTA"/>
    <x v="830"/>
    <x v="830"/>
    <x v="298"/>
    <x v="1"/>
    <x v="0"/>
    <x v="0"/>
    <x v="15"/>
    <x v="1498"/>
    <n v="622965"/>
    <n v="622965"/>
    <n v="625449.86887805432"/>
    <n v="625449.86887805432"/>
    <n v="4.1622039615573231E-6"/>
    <n v="33"/>
    <m/>
    <x v="0"/>
  </r>
  <r>
    <x v="4"/>
    <x v="4"/>
    <s v="CUARTA"/>
    <x v="831"/>
    <x v="831"/>
    <x v="299"/>
    <x v="6"/>
    <x v="0"/>
    <x v="0"/>
    <x v="15"/>
    <x v="340"/>
    <n v="2418450"/>
    <n v="2418450"/>
    <n v="2438664.1774511491"/>
    <n v="2438664.1774511491"/>
    <n v="1.622866708486611E-5"/>
    <n v="69"/>
    <m/>
    <x v="0"/>
  </r>
  <r>
    <x v="4"/>
    <x v="4"/>
    <s v="CUARTA"/>
    <x v="832"/>
    <x v="832"/>
    <x v="300"/>
    <x v="3"/>
    <x v="0"/>
    <x v="0"/>
    <x v="15"/>
    <x v="2"/>
    <n v="23066910"/>
    <n v="23066910"/>
    <n v="23086396.417867295"/>
    <n v="23086396.417867295"/>
    <n v="1.5363388084307849E-4"/>
    <n v="7"/>
    <m/>
    <x v="0"/>
  </r>
  <r>
    <x v="4"/>
    <x v="4"/>
    <s v="CUARTA"/>
    <x v="832"/>
    <x v="832"/>
    <x v="300"/>
    <x v="3"/>
    <x v="0"/>
    <x v="0"/>
    <x v="15"/>
    <x v="616"/>
    <n v="20341194"/>
    <n v="20341194"/>
    <n v="20373118.311873924"/>
    <n v="20373118.311873924"/>
    <n v="1.3557773047273724E-4"/>
    <n v="13"/>
    <m/>
    <x v="0"/>
  </r>
  <r>
    <x v="4"/>
    <x v="4"/>
    <s v="CUARTA"/>
    <x v="832"/>
    <x v="832"/>
    <x v="300"/>
    <x v="3"/>
    <x v="0"/>
    <x v="0"/>
    <x v="15"/>
    <x v="611"/>
    <n v="8084493"/>
    <n v="0"/>
    <n v="0"/>
    <n v="8084493"/>
    <n v="5.3800169232017458E-5"/>
    <n v="0"/>
    <m/>
    <x v="0"/>
  </r>
  <r>
    <x v="4"/>
    <x v="4"/>
    <s v="CUARTA"/>
    <x v="832"/>
    <x v="832"/>
    <x v="300"/>
    <x v="3"/>
    <x v="0"/>
    <x v="0"/>
    <x v="15"/>
    <x v="614"/>
    <n v="1240830"/>
    <n v="0"/>
    <n v="0"/>
    <n v="1240830"/>
    <n v="8.2573964734911912E-6"/>
    <n v="0"/>
    <m/>
    <x v="0"/>
  </r>
  <r>
    <x v="4"/>
    <x v="4"/>
    <s v="CUARTA"/>
    <x v="832"/>
    <x v="832"/>
    <x v="300"/>
    <x v="3"/>
    <x v="0"/>
    <x v="0"/>
    <x v="15"/>
    <x v="617"/>
    <n v="6925743"/>
    <n v="6925743"/>
    <n v="6963441.0910783038"/>
    <n v="6963441.0910783038"/>
    <n v="4.633986437210064E-5"/>
    <n v="45"/>
    <m/>
    <x v="0"/>
  </r>
  <r>
    <x v="4"/>
    <x v="4"/>
    <s v="CUARTA"/>
    <x v="832"/>
    <x v="832"/>
    <x v="300"/>
    <x v="3"/>
    <x v="0"/>
    <x v="0"/>
    <x v="15"/>
    <x v="608"/>
    <n v="5369579"/>
    <n v="5369579"/>
    <n v="5417726.4164862586"/>
    <n v="5417726.4164862586"/>
    <n v="3.605354077982778E-5"/>
    <n v="74"/>
    <m/>
    <x v="0"/>
  </r>
  <r>
    <x v="4"/>
    <x v="4"/>
    <s v="CUARTA"/>
    <x v="832"/>
    <x v="832"/>
    <x v="300"/>
    <x v="3"/>
    <x v="0"/>
    <x v="0"/>
    <x v="15"/>
    <x v="616"/>
    <n v="4377323"/>
    <n v="4377323"/>
    <n v="4384192.9519126015"/>
    <n v="4384192.9519126015"/>
    <n v="2.91756480905749E-5"/>
    <n v="13"/>
    <m/>
    <x v="0"/>
  </r>
  <r>
    <x v="4"/>
    <x v="4"/>
    <s v="CUARTA"/>
    <x v="832"/>
    <x v="832"/>
    <x v="300"/>
    <x v="3"/>
    <x v="0"/>
    <x v="0"/>
    <x v="15"/>
    <x v="2"/>
    <n v="3275690"/>
    <n v="3275690"/>
    <n v="3278457.2308143447"/>
    <n v="3278457.2308143447"/>
    <n v="2.1817268422119118E-5"/>
    <n v="7"/>
    <m/>
    <x v="0"/>
  </r>
  <r>
    <x v="4"/>
    <x v="4"/>
    <s v="CUARTA"/>
    <x v="832"/>
    <x v="832"/>
    <x v="300"/>
    <x v="3"/>
    <x v="0"/>
    <x v="0"/>
    <x v="15"/>
    <x v="886"/>
    <n v="3088993"/>
    <n v="3088993"/>
    <n v="3116691.0807050494"/>
    <n v="3116691.0807050494"/>
    <n v="2.0740757346917247E-5"/>
    <n v="74"/>
    <m/>
    <x v="0"/>
  </r>
  <r>
    <x v="4"/>
    <x v="4"/>
    <s v="CUARTA"/>
    <x v="832"/>
    <x v="832"/>
    <x v="300"/>
    <x v="3"/>
    <x v="0"/>
    <x v="0"/>
    <x v="15"/>
    <x v="607"/>
    <n v="2419261"/>
    <n v="2419261"/>
    <n v="2436834.8852257994"/>
    <n v="2436834.8852257994"/>
    <n v="1.6216493627446006E-5"/>
    <n v="60"/>
    <m/>
    <x v="0"/>
  </r>
  <r>
    <x v="4"/>
    <x v="4"/>
    <s v="CUARTA"/>
    <x v="832"/>
    <x v="832"/>
    <x v="300"/>
    <x v="3"/>
    <x v="0"/>
    <x v="0"/>
    <x v="15"/>
    <x v="600"/>
    <n v="1988922"/>
    <n v="1988922"/>
    <n v="2006756.0715152312"/>
    <n v="2006756.0715152312"/>
    <n v="1.335443252346164E-5"/>
    <n v="74"/>
    <m/>
    <x v="0"/>
  </r>
  <r>
    <x v="4"/>
    <x v="4"/>
    <s v="CUARTA"/>
    <x v="832"/>
    <x v="832"/>
    <x v="300"/>
    <x v="3"/>
    <x v="0"/>
    <x v="0"/>
    <x v="15"/>
    <x v="601"/>
    <n v="1880501"/>
    <n v="1880501"/>
    <n v="1887546.4498620536"/>
    <n v="1887546.4498620536"/>
    <n v="1.2561123924020003E-5"/>
    <n v="31"/>
    <m/>
    <x v="0"/>
  </r>
  <r>
    <x v="4"/>
    <x v="4"/>
    <s v="CUARTA"/>
    <x v="832"/>
    <x v="832"/>
    <x v="300"/>
    <x v="3"/>
    <x v="0"/>
    <x v="0"/>
    <x v="15"/>
    <x v="414"/>
    <n v="1726162"/>
    <n v="1726162"/>
    <n v="1753445.2344456611"/>
    <n v="1753445.2344456611"/>
    <n v="1.1668715694633058E-5"/>
    <n v="130"/>
    <m/>
    <x v="0"/>
  </r>
  <r>
    <x v="4"/>
    <x v="4"/>
    <s v="CUARTA"/>
    <x v="832"/>
    <x v="832"/>
    <x v="300"/>
    <x v="3"/>
    <x v="0"/>
    <x v="0"/>
    <x v="15"/>
    <x v="619"/>
    <n v="1317739"/>
    <n v="1317739"/>
    <n v="1334053.1840136671"/>
    <n v="1334053.1840136671"/>
    <n v="8.8777721824296228E-6"/>
    <n v="102"/>
    <m/>
    <x v="0"/>
  </r>
  <r>
    <x v="4"/>
    <x v="4"/>
    <s v="CUARTA"/>
    <x v="832"/>
    <x v="832"/>
    <x v="300"/>
    <x v="3"/>
    <x v="0"/>
    <x v="0"/>
    <x v="15"/>
    <x v="606"/>
    <n v="1276509"/>
    <n v="1276509"/>
    <n v="1285781.7583570769"/>
    <n v="1285781.7583570769"/>
    <n v="8.5565385726787952E-6"/>
    <n v="60"/>
    <m/>
    <x v="0"/>
  </r>
  <r>
    <x v="4"/>
    <x v="4"/>
    <s v="CUARTA"/>
    <x v="832"/>
    <x v="832"/>
    <x v="300"/>
    <x v="3"/>
    <x v="0"/>
    <x v="0"/>
    <x v="15"/>
    <x v="613"/>
    <n v="1227313"/>
    <n v="1227313"/>
    <n v="1243857.3746666273"/>
    <n v="1243857.3746666273"/>
    <n v="8.2775428536529737E-6"/>
    <n v="111"/>
    <m/>
    <x v="0"/>
  </r>
  <r>
    <x v="4"/>
    <x v="4"/>
    <s v="CUARTA"/>
    <x v="832"/>
    <x v="832"/>
    <x v="300"/>
    <x v="3"/>
    <x v="0"/>
    <x v="0"/>
    <x v="15"/>
    <x v="335"/>
    <n v="1143546"/>
    <n v="1143546"/>
    <n v="1163584.0206462936"/>
    <n v="1163584.0206462936"/>
    <n v="7.7433448487668792E-6"/>
    <n v="144"/>
    <m/>
    <x v="0"/>
  </r>
  <r>
    <x v="4"/>
    <x v="4"/>
    <s v="CUARTA"/>
    <x v="832"/>
    <x v="832"/>
    <x v="300"/>
    <x v="3"/>
    <x v="0"/>
    <x v="0"/>
    <x v="15"/>
    <x v="230"/>
    <n v="822742"/>
    <n v="822742"/>
    <n v="834335.77782922226"/>
    <n v="834335.77782922226"/>
    <n v="5.5522846075244395E-6"/>
    <n v="116"/>
    <m/>
    <x v="0"/>
  </r>
  <r>
    <x v="4"/>
    <x v="4"/>
    <s v="CUARTA"/>
    <x v="832"/>
    <x v="832"/>
    <x v="300"/>
    <x v="3"/>
    <x v="0"/>
    <x v="0"/>
    <x v="15"/>
    <x v="331"/>
    <n v="535659"/>
    <n v="535659"/>
    <n v="544125.4765415577"/>
    <n v="544125.4765415577"/>
    <n v="3.6210115738102498E-6"/>
    <n v="130"/>
    <m/>
    <x v="0"/>
  </r>
  <r>
    <x v="4"/>
    <x v="4"/>
    <s v="CUARTA"/>
    <x v="832"/>
    <x v="832"/>
    <x v="300"/>
    <x v="3"/>
    <x v="0"/>
    <x v="0"/>
    <x v="15"/>
    <x v="1272"/>
    <n v="433029"/>
    <n v="433029"/>
    <n v="439290.0335363698"/>
    <n v="439290.0335363698"/>
    <n v="2.9233593431517991E-6"/>
    <n v="119"/>
    <m/>
    <x v="0"/>
  </r>
  <r>
    <x v="4"/>
    <x v="4"/>
    <s v="CUARTA"/>
    <x v="832"/>
    <x v="832"/>
    <x v="300"/>
    <x v="3"/>
    <x v="0"/>
    <x v="0"/>
    <x v="15"/>
    <x v="621"/>
    <n v="166748"/>
    <n v="166748"/>
    <n v="169977.16744640295"/>
    <n v="169977.16744640295"/>
    <n v="1.1311532305359714E-6"/>
    <n v="159"/>
    <m/>
    <x v="0"/>
  </r>
  <r>
    <x v="4"/>
    <x v="4"/>
    <s v="CUARTA"/>
    <x v="832"/>
    <x v="832"/>
    <x v="300"/>
    <x v="3"/>
    <x v="0"/>
    <x v="0"/>
    <x v="15"/>
    <x v="1499"/>
    <n v="23761681"/>
    <n v="0"/>
    <n v="0"/>
    <n v="23761681"/>
    <n v="1.5812772168115105E-4"/>
    <n v="0"/>
    <m/>
    <x v="0"/>
  </r>
  <r>
    <x v="4"/>
    <x v="4"/>
    <s v="CUARTA"/>
    <x v="833"/>
    <x v="833"/>
    <x v="301"/>
    <x v="3"/>
    <x v="0"/>
    <x v="0"/>
    <x v="15"/>
    <x v="1123"/>
    <n v="23435853"/>
    <n v="23435853"/>
    <n v="23543529.596317679"/>
    <n v="23543529.596317679"/>
    <n v="1.5667598161083233E-4"/>
    <n v="38"/>
    <m/>
    <x v="0"/>
  </r>
  <r>
    <x v="4"/>
    <x v="4"/>
    <s v="CUARTA"/>
    <x v="833"/>
    <x v="833"/>
    <x v="301"/>
    <x v="3"/>
    <x v="0"/>
    <x v="0"/>
    <x v="15"/>
    <x v="1179"/>
    <n v="10468449"/>
    <n v="10468449"/>
    <n v="10481084.879907509"/>
    <n v="10481084.879907509"/>
    <n v="6.9748856270166029E-5"/>
    <n v="10"/>
    <m/>
    <x v="0"/>
  </r>
  <r>
    <x v="4"/>
    <x v="4"/>
    <s v="CUARTA"/>
    <x v="833"/>
    <x v="833"/>
    <x v="301"/>
    <x v="3"/>
    <x v="0"/>
    <x v="0"/>
    <x v="15"/>
    <x v="1178"/>
    <n v="3774262"/>
    <n v="3774262"/>
    <n v="3791602.9385086671"/>
    <n v="3791602.9385086671"/>
    <n v="2.5232117802858012E-5"/>
    <n v="38"/>
    <m/>
    <x v="0"/>
  </r>
  <r>
    <x v="4"/>
    <x v="4"/>
    <s v="CUARTA"/>
    <x v="833"/>
    <x v="833"/>
    <x v="301"/>
    <x v="3"/>
    <x v="0"/>
    <x v="0"/>
    <x v="15"/>
    <x v="1175"/>
    <n v="1709101"/>
    <n v="1709101"/>
    <n v="1716953.5060915488"/>
    <n v="1716953.5060915488"/>
    <n v="1.1425872864412281E-5"/>
    <n v="38"/>
    <m/>
    <x v="0"/>
  </r>
  <r>
    <x v="4"/>
    <x v="4"/>
    <s v="CUARTA"/>
    <x v="833"/>
    <x v="833"/>
    <x v="301"/>
    <x v="3"/>
    <x v="0"/>
    <x v="0"/>
    <x v="15"/>
    <x v="1500"/>
    <n v="1311705"/>
    <n v="1311705"/>
    <n v="1322668.6492933738"/>
    <n v="1322668.6492933738"/>
    <n v="8.8020111056893066E-6"/>
    <n v="69"/>
    <m/>
    <x v="0"/>
  </r>
  <r>
    <x v="4"/>
    <x v="4"/>
    <s v="CUARTA"/>
    <x v="833"/>
    <x v="833"/>
    <x v="301"/>
    <x v="3"/>
    <x v="0"/>
    <x v="0"/>
    <x v="15"/>
    <x v="1276"/>
    <n v="12184890"/>
    <n v="12184890"/>
    <n v="12288217.460180419"/>
    <n v="12288217.460180419"/>
    <n v="8.1774847095240016E-5"/>
    <n v="70"/>
    <m/>
    <x v="0"/>
  </r>
  <r>
    <x v="4"/>
    <x v="4"/>
    <s v="CUARTA"/>
    <x v="833"/>
    <x v="833"/>
    <x v="301"/>
    <x v="3"/>
    <x v="0"/>
    <x v="0"/>
    <x v="15"/>
    <x v="1501"/>
    <n v="10418248"/>
    <n v="10418248"/>
    <n v="10636670.619776366"/>
    <n v="10636670.619776366"/>
    <n v="7.0784238344840736E-5"/>
    <n v="172"/>
    <m/>
    <x v="0"/>
  </r>
  <r>
    <x v="4"/>
    <x v="4"/>
    <s v="CUARTA"/>
    <x v="833"/>
    <x v="833"/>
    <x v="301"/>
    <x v="3"/>
    <x v="0"/>
    <x v="0"/>
    <x v="15"/>
    <x v="1502"/>
    <n v="7879923"/>
    <n v="7879923"/>
    <n v="8072348.5075647281"/>
    <n v="8072348.5075647281"/>
    <n v="5.3719350837066211E-5"/>
    <n v="200"/>
    <m/>
    <x v="0"/>
  </r>
  <r>
    <x v="4"/>
    <x v="4"/>
    <s v="CUARTA"/>
    <x v="833"/>
    <x v="833"/>
    <x v="301"/>
    <x v="3"/>
    <x v="0"/>
    <x v="0"/>
    <x v="15"/>
    <x v="1503"/>
    <n v="6623248"/>
    <n v="6623248"/>
    <n v="6762106.9693380864"/>
    <n v="6762106.9693380864"/>
    <n v="4.5000038878800904E-5"/>
    <n v="172"/>
    <m/>
    <x v="0"/>
  </r>
  <r>
    <x v="4"/>
    <x v="4"/>
    <s v="CUARTA"/>
    <x v="833"/>
    <x v="833"/>
    <x v="301"/>
    <x v="3"/>
    <x v="0"/>
    <x v="0"/>
    <x v="15"/>
    <x v="1123"/>
    <n v="4971451"/>
    <n v="4971451"/>
    <n v="4994292.4524719939"/>
    <n v="4994292.4524719939"/>
    <n v="3.3235699398488041E-5"/>
    <n v="38"/>
    <m/>
    <x v="0"/>
  </r>
  <r>
    <x v="4"/>
    <x v="4"/>
    <s v="CUARTA"/>
    <x v="833"/>
    <x v="833"/>
    <x v="301"/>
    <x v="3"/>
    <x v="0"/>
    <x v="0"/>
    <x v="15"/>
    <x v="610"/>
    <n v="4795432"/>
    <n v="4795432"/>
    <n v="4846609.4645816544"/>
    <n v="4846609.4645816544"/>
    <n v="3.2252908054468046E-5"/>
    <n v="88"/>
    <m/>
    <x v="0"/>
  </r>
  <r>
    <x v="4"/>
    <x v="4"/>
    <s v="CUARTA"/>
    <x v="833"/>
    <x v="833"/>
    <x v="301"/>
    <x v="3"/>
    <x v="0"/>
    <x v="0"/>
    <x v="15"/>
    <x v="1504"/>
    <n v="4754802"/>
    <n v="4754802"/>
    <n v="4838118.9987434158"/>
    <n v="4838118.9987434158"/>
    <n v="3.2196406243042652E-5"/>
    <n v="144"/>
    <m/>
    <x v="0"/>
  </r>
  <r>
    <x v="4"/>
    <x v="4"/>
    <s v="CUARTA"/>
    <x v="833"/>
    <x v="833"/>
    <x v="301"/>
    <x v="3"/>
    <x v="0"/>
    <x v="0"/>
    <x v="15"/>
    <x v="601"/>
    <n v="4397691"/>
    <n v="4397691"/>
    <n v="4451599.2981315358"/>
    <n v="4451599.2981315358"/>
    <n v="2.9624219551257792E-5"/>
    <n v="101"/>
    <m/>
    <x v="0"/>
  </r>
  <r>
    <x v="4"/>
    <x v="4"/>
    <s v="CUARTA"/>
    <x v="833"/>
    <x v="833"/>
    <x v="301"/>
    <x v="3"/>
    <x v="0"/>
    <x v="0"/>
    <x v="15"/>
    <x v="621"/>
    <n v="3035864"/>
    <n v="3035864"/>
    <n v="3079758.6267244406"/>
    <n v="3079758.6267244406"/>
    <n v="2.0494981603860699E-5"/>
    <n v="119"/>
    <m/>
    <x v="0"/>
  </r>
  <r>
    <x v="4"/>
    <x v="4"/>
    <s v="CUARTA"/>
    <x v="833"/>
    <x v="833"/>
    <x v="301"/>
    <x v="3"/>
    <x v="0"/>
    <x v="0"/>
    <x v="15"/>
    <x v="602"/>
    <n v="2612047"/>
    <n v="2612047"/>
    <n v="2644066.3047691579"/>
    <n v="2644066.3047691579"/>
    <n v="1.7595564082652523E-5"/>
    <n v="101"/>
    <m/>
    <x v="0"/>
  </r>
  <r>
    <x v="4"/>
    <x v="4"/>
    <s v="CUARTA"/>
    <x v="833"/>
    <x v="833"/>
    <x v="301"/>
    <x v="3"/>
    <x v="0"/>
    <x v="0"/>
    <x v="15"/>
    <x v="1179"/>
    <n v="2220674"/>
    <n v="2220674"/>
    <n v="2223354.4515146161"/>
    <n v="2223354.4515146161"/>
    <n v="1.4795837630664743E-5"/>
    <n v="10"/>
    <m/>
    <x v="0"/>
  </r>
  <r>
    <x v="4"/>
    <x v="4"/>
    <s v="CUARTA"/>
    <x v="833"/>
    <x v="833"/>
    <x v="301"/>
    <x v="3"/>
    <x v="0"/>
    <x v="0"/>
    <x v="15"/>
    <x v="613"/>
    <n v="2159216"/>
    <n v="2159216"/>
    <n v="2189907.0342660109"/>
    <n v="2189907.0342660109"/>
    <n v="1.457325388814077E-5"/>
    <n v="117"/>
    <m/>
    <x v="0"/>
  </r>
  <r>
    <x v="4"/>
    <x v="4"/>
    <s v="CUARTA"/>
    <x v="833"/>
    <x v="833"/>
    <x v="301"/>
    <x v="3"/>
    <x v="0"/>
    <x v="0"/>
    <x v="15"/>
    <x v="617"/>
    <n v="1298787"/>
    <n v="1298787"/>
    <n v="1314707.9450607973"/>
    <n v="1314707.9450607973"/>
    <n v="8.749034718064424E-6"/>
    <n v="101"/>
    <m/>
    <x v="0"/>
  </r>
  <r>
    <x v="4"/>
    <x v="4"/>
    <s v="CUARTA"/>
    <x v="833"/>
    <x v="833"/>
    <x v="301"/>
    <x v="3"/>
    <x v="0"/>
    <x v="0"/>
    <x v="15"/>
    <x v="1175"/>
    <n v="930000"/>
    <n v="930000"/>
    <n v="934272.90760764899"/>
    <n v="934272.90760764899"/>
    <n v="6.2173398552241342E-6"/>
    <n v="38"/>
    <m/>
    <x v="0"/>
  </r>
  <r>
    <x v="4"/>
    <x v="4"/>
    <s v="CUARTA"/>
    <x v="833"/>
    <x v="833"/>
    <x v="301"/>
    <x v="3"/>
    <x v="0"/>
    <x v="0"/>
    <x v="15"/>
    <x v="1178"/>
    <n v="800634"/>
    <n v="800634"/>
    <n v="804312.53237585211"/>
    <n v="804312.53237585211"/>
    <n v="5.3524878254274401E-6"/>
    <n v="38"/>
    <m/>
    <x v="0"/>
  </r>
  <r>
    <x v="4"/>
    <x v="4"/>
    <s v="CUARTA"/>
    <x v="833"/>
    <x v="833"/>
    <x v="301"/>
    <x v="3"/>
    <x v="0"/>
    <x v="0"/>
    <x v="15"/>
    <x v="1062"/>
    <n v="386010"/>
    <n v="0"/>
    <n v="0"/>
    <n v="386010"/>
    <n v="2.5687947686083788E-6"/>
    <n v="0"/>
    <m/>
    <x v="0"/>
  </r>
  <r>
    <x v="5"/>
    <x v="4"/>
    <s v="CUARTA"/>
    <x v="834"/>
    <x v="834"/>
    <x v="302"/>
    <x v="7"/>
    <x v="0"/>
    <x v="0"/>
    <x v="15"/>
    <x v="1505"/>
    <n v="12589817"/>
    <n v="12589817"/>
    <n v="12850666.64053349"/>
    <n v="12850666.64053349"/>
    <n v="8.5517798086403565E-5"/>
    <n v="170"/>
    <m/>
    <x v="1"/>
  </r>
  <r>
    <x v="5"/>
    <x v="4"/>
    <s v="CUARTA"/>
    <x v="834"/>
    <x v="834"/>
    <x v="302"/>
    <x v="7"/>
    <x v="0"/>
    <x v="0"/>
    <x v="15"/>
    <x v="1506"/>
    <n v="1152753.5"/>
    <n v="1152753.5"/>
    <n v="1176637.5116658346"/>
    <n v="1176637.5116658346"/>
    <n v="7.8302123896157514E-6"/>
    <n v="170"/>
    <m/>
    <x v="1"/>
  </r>
  <r>
    <x v="5"/>
    <x v="4"/>
    <s v="CUARTA"/>
    <x v="835"/>
    <x v="835"/>
    <x v="303"/>
    <x v="7"/>
    <x v="0"/>
    <x v="0"/>
    <x v="15"/>
    <x v="1270"/>
    <n v="1993433"/>
    <n v="1993433"/>
    <n v="2012763.8110217352"/>
    <n v="2012763.8110217352"/>
    <n v="1.3394412445783521E-5"/>
    <n v="80"/>
    <m/>
    <x v="1"/>
  </r>
  <r>
    <x v="5"/>
    <x v="4"/>
    <s v="CUARTA"/>
    <x v="835"/>
    <x v="835"/>
    <x v="303"/>
    <x v="7"/>
    <x v="0"/>
    <x v="0"/>
    <x v="15"/>
    <x v="1507"/>
    <n v="260013"/>
    <n v="260013"/>
    <n v="261396.76389295119"/>
    <n v="261396.76389295119"/>
    <n v="1.7395265397771369E-6"/>
    <n v="44"/>
    <m/>
    <x v="1"/>
  </r>
  <r>
    <x v="5"/>
    <x v="4"/>
    <s v="CUARTA"/>
    <x v="836"/>
    <x v="836"/>
    <x v="304"/>
    <x v="7"/>
    <x v="0"/>
    <x v="0"/>
    <x v="15"/>
    <x v="1508"/>
    <n v="29563599.5"/>
    <n v="29563599.5"/>
    <n v="30165211.976742204"/>
    <n v="30165211.976742204"/>
    <n v="2.0074153187694149E-4"/>
    <n v="167"/>
    <m/>
    <x v="1"/>
  </r>
  <r>
    <x v="5"/>
    <x v="4"/>
    <s v="CUARTA"/>
    <x v="836"/>
    <x v="836"/>
    <x v="304"/>
    <x v="7"/>
    <x v="0"/>
    <x v="0"/>
    <x v="15"/>
    <x v="1060"/>
    <n v="7063194.5"/>
    <n v="0"/>
    <n v="0"/>
    <n v="7063194.5"/>
    <n v="4.7003697005941493E-5"/>
    <n v="0"/>
    <m/>
    <x v="1"/>
  </r>
  <r>
    <x v="5"/>
    <x v="4"/>
    <s v="CUARTA"/>
    <x v="836"/>
    <x v="836"/>
    <x v="304"/>
    <x v="7"/>
    <x v="0"/>
    <x v="0"/>
    <x v="15"/>
    <x v="1508"/>
    <n v="4342386.5"/>
    <n v="0"/>
    <n v="0"/>
    <n v="4342386.5"/>
    <n v="2.8897437176434933E-5"/>
    <n v="0"/>
    <m/>
    <x v="1"/>
  </r>
  <r>
    <x v="5"/>
    <x v="4"/>
    <s v="CUARTA"/>
    <x v="836"/>
    <x v="836"/>
    <x v="304"/>
    <x v="7"/>
    <x v="0"/>
    <x v="0"/>
    <x v="15"/>
    <x v="1509"/>
    <n v="1886235.5"/>
    <n v="1886235.5"/>
    <n v="1907055.6756775395"/>
    <n v="1907055.6756775395"/>
    <n v="1.269095267771659E-5"/>
    <n v="91"/>
    <m/>
    <x v="1"/>
  </r>
  <r>
    <x v="5"/>
    <x v="4"/>
    <s v="CUARTA"/>
    <x v="836"/>
    <x v="836"/>
    <x v="304"/>
    <x v="7"/>
    <x v="0"/>
    <x v="0"/>
    <x v="15"/>
    <x v="1510"/>
    <n v="1679150.5"/>
    <n v="0"/>
    <n v="0"/>
    <n v="1679150.5"/>
    <n v="1.1174303826600719E-5"/>
    <n v="0"/>
    <m/>
    <x v="1"/>
  </r>
  <r>
    <x v="4"/>
    <x v="4"/>
    <s v="CUARTA"/>
    <x v="837"/>
    <x v="837"/>
    <x v="27"/>
    <x v="9"/>
    <x v="0"/>
    <x v="0"/>
    <x v="15"/>
    <x v="1511"/>
    <n v="144461"/>
    <n v="144461"/>
    <n v="145668.45117276374"/>
    <n v="145668.45117276374"/>
    <n v="9.6938513334856756E-7"/>
    <n v="69"/>
    <m/>
    <x v="0"/>
  </r>
  <r>
    <x v="4"/>
    <x v="4"/>
    <s v="CUARTA"/>
    <x v="838"/>
    <x v="838"/>
    <x v="305"/>
    <x v="33"/>
    <x v="0"/>
    <x v="0"/>
    <x v="15"/>
    <x v="1512"/>
    <n v="2072016"/>
    <n v="2072016"/>
    <n v="2082038.1865846992"/>
    <n v="2082038.1865846992"/>
    <n v="1.3855415149197304E-5"/>
    <n v="40"/>
    <m/>
    <x v="0"/>
  </r>
  <r>
    <x v="4"/>
    <x v="4"/>
    <s v="CUARTA"/>
    <x v="838"/>
    <x v="838"/>
    <x v="305"/>
    <x v="33"/>
    <x v="0"/>
    <x v="0"/>
    <x v="15"/>
    <x v="1513"/>
    <n v="298085"/>
    <n v="298085"/>
    <n v="299526.8148740647"/>
    <n v="299526.8148740647"/>
    <n v="1.9932719750950177E-6"/>
    <n v="40"/>
    <m/>
    <x v="0"/>
  </r>
  <r>
    <x v="4"/>
    <x v="4"/>
    <s v="CUARTA"/>
    <x v="839"/>
    <x v="839"/>
    <x v="306"/>
    <x v="6"/>
    <x v="0"/>
    <x v="0"/>
    <x v="15"/>
    <x v="1514"/>
    <n v="1199520"/>
    <n v="1199520"/>
    <n v="1216863.4918851771"/>
    <n v="1216863.4918851771"/>
    <n v="8.0979056813687928E-6"/>
    <n v="119"/>
    <m/>
    <x v="0"/>
  </r>
  <r>
    <x v="4"/>
    <x v="4"/>
    <s v="CUARTA"/>
    <x v="839"/>
    <x v="839"/>
    <x v="306"/>
    <x v="6"/>
    <x v="0"/>
    <x v="0"/>
    <x v="15"/>
    <x v="1515"/>
    <n v="1011456"/>
    <n v="1011456"/>
    <n v="1027442.7910308943"/>
    <n v="1027442.7910308943"/>
    <n v="6.837360862787371E-6"/>
    <n v="130"/>
    <m/>
    <x v="0"/>
  </r>
  <r>
    <x v="4"/>
    <x v="4"/>
    <s v="CUARTA"/>
    <x v="839"/>
    <x v="839"/>
    <x v="306"/>
    <x v="6"/>
    <x v="0"/>
    <x v="0"/>
    <x v="15"/>
    <x v="1516"/>
    <n v="305760"/>
    <n v="305760"/>
    <n v="309545.44226437772"/>
    <n v="309545.44226437772"/>
    <n v="2.0599432987106565E-6"/>
    <n v="102"/>
    <m/>
    <x v="0"/>
  </r>
  <r>
    <x v="4"/>
    <x v="4"/>
    <s v="CUARTA"/>
    <x v="840"/>
    <x v="840"/>
    <x v="307"/>
    <x v="1"/>
    <x v="0"/>
    <x v="0"/>
    <x v="15"/>
    <x v="321"/>
    <n v="3227974"/>
    <n v="3227974"/>
    <n v="3663862.4338155035"/>
    <n v="3663862.4338155035"/>
    <n v="2.4382038426170379E-5"/>
    <n v="1050"/>
    <m/>
    <x v="0"/>
  </r>
  <r>
    <x v="4"/>
    <x v="4"/>
    <s v="CUARTA"/>
    <x v="840"/>
    <x v="840"/>
    <x v="307"/>
    <x v="1"/>
    <x v="0"/>
    <x v="0"/>
    <x v="15"/>
    <x v="612"/>
    <n v="2690341"/>
    <n v="2690341"/>
    <n v="3037098.8472936349"/>
    <n v="3037098.8472936349"/>
    <n v="2.0211092020088669E-5"/>
    <n v="1005"/>
    <m/>
    <x v="0"/>
  </r>
  <r>
    <x v="4"/>
    <x v="4"/>
    <s v="CUARTA"/>
    <x v="840"/>
    <x v="840"/>
    <x v="307"/>
    <x v="1"/>
    <x v="0"/>
    <x v="0"/>
    <x v="15"/>
    <x v="323"/>
    <n v="1553201"/>
    <n v="1553201"/>
    <n v="1756568.5508066216"/>
    <n v="1756568.5508066216"/>
    <n v="1.1689500541473151E-5"/>
    <n v="1020"/>
    <m/>
    <x v="0"/>
  </r>
  <r>
    <x v="4"/>
    <x v="4"/>
    <s v="CUARTA"/>
    <x v="840"/>
    <x v="840"/>
    <x v="307"/>
    <x v="1"/>
    <x v="0"/>
    <x v="0"/>
    <x v="15"/>
    <x v="1272"/>
    <n v="1400972"/>
    <n v="1400972"/>
    <n v="1568244.5136557566"/>
    <n v="1568244.5136557566"/>
    <n v="1.0436253730674591E-5"/>
    <n v="935"/>
    <m/>
    <x v="0"/>
  </r>
  <r>
    <x v="4"/>
    <x v="4"/>
    <s v="CUARTA"/>
    <x v="840"/>
    <x v="840"/>
    <x v="307"/>
    <x v="1"/>
    <x v="0"/>
    <x v="0"/>
    <x v="15"/>
    <x v="414"/>
    <n v="918175"/>
    <n v="918175"/>
    <n v="1030409.7694545875"/>
    <n v="1030409.7694545875"/>
    <n v="6.857105321877439E-6"/>
    <n v="956"/>
    <m/>
    <x v="0"/>
  </r>
  <r>
    <x v="4"/>
    <x v="4"/>
    <s v="CUARTA"/>
    <x v="840"/>
    <x v="840"/>
    <x v="307"/>
    <x v="1"/>
    <x v="0"/>
    <x v="0"/>
    <x v="15"/>
    <x v="1517"/>
    <n v="853373"/>
    <n v="853373"/>
    <n v="961854.60676396033"/>
    <n v="961854.60676396033"/>
    <n v="6.4008887904902222E-6"/>
    <n v="992"/>
    <m/>
    <x v="0"/>
  </r>
  <r>
    <x v="4"/>
    <x v="4"/>
    <s v="CUARTA"/>
    <x v="840"/>
    <x v="840"/>
    <x v="307"/>
    <x v="1"/>
    <x v="0"/>
    <x v="0"/>
    <x v="15"/>
    <x v="1271"/>
    <n v="502529"/>
    <n v="502529"/>
    <n v="560700.48271388526"/>
    <n v="560700.48271388526"/>
    <n v="3.7313138694635405E-6"/>
    <n v="908"/>
    <m/>
    <x v="0"/>
  </r>
  <r>
    <x v="4"/>
    <x v="4"/>
    <s v="CUARTA"/>
    <x v="840"/>
    <x v="840"/>
    <x v="307"/>
    <x v="1"/>
    <x v="0"/>
    <x v="0"/>
    <x v="15"/>
    <x v="333"/>
    <n v="197344"/>
    <n v="197344"/>
    <n v="222055.22824263369"/>
    <n v="222055.22824263369"/>
    <n v="1.4777189934245666E-6"/>
    <n v="978"/>
    <m/>
    <x v="0"/>
  </r>
  <r>
    <x v="5"/>
    <x v="4"/>
    <s v="CUARTA"/>
    <x v="841"/>
    <x v="841"/>
    <x v="308"/>
    <x v="7"/>
    <x v="0"/>
    <x v="0"/>
    <x v="15"/>
    <x v="1518"/>
    <n v="10107900"/>
    <n v="10107900"/>
    <n v="10298674.503754584"/>
    <n v="10298674.503754584"/>
    <n v="6.8534963314021059E-5"/>
    <n v="155"/>
    <m/>
    <x v="1"/>
  </r>
  <r>
    <x v="5"/>
    <x v="4"/>
    <s v="CUARTA"/>
    <x v="841"/>
    <x v="841"/>
    <x v="308"/>
    <x v="7"/>
    <x v="0"/>
    <x v="0"/>
    <x v="15"/>
    <x v="1519"/>
    <n v="2051784"/>
    <n v="0"/>
    <n v="0"/>
    <n v="2051784"/>
    <n v="1.3654081514764836E-5"/>
    <n v="0"/>
    <m/>
    <x v="1"/>
  </r>
  <r>
    <x v="4"/>
    <x v="4"/>
    <s v="QUINTA"/>
    <x v="842"/>
    <x v="842"/>
    <x v="309"/>
    <x v="1"/>
    <x v="0"/>
    <x v="0"/>
    <x v="15"/>
    <x v="1520"/>
    <n v="5837710"/>
    <n v="5837710"/>
    <n v="5850399.5957622631"/>
    <n v="5850399.5957622631"/>
    <n v="3.8932866702579401E-5"/>
    <n v="18"/>
    <m/>
    <x v="0"/>
  </r>
  <r>
    <x v="4"/>
    <x v="4"/>
    <s v="QUINTA"/>
    <x v="842"/>
    <x v="842"/>
    <x v="309"/>
    <x v="1"/>
    <x v="0"/>
    <x v="0"/>
    <x v="15"/>
    <x v="1521"/>
    <n v="5789347"/>
    <n v="5789347"/>
    <n v="5801931.4677377725"/>
    <n v="5801931.4677377725"/>
    <n v="3.8610324090435801E-5"/>
    <n v="18"/>
    <m/>
    <x v="0"/>
  </r>
  <r>
    <x v="4"/>
    <x v="4"/>
    <s v="QUINTA"/>
    <x v="842"/>
    <x v="842"/>
    <x v="309"/>
    <x v="1"/>
    <x v="0"/>
    <x v="0"/>
    <x v="15"/>
    <x v="1522"/>
    <n v="5832858.3899999997"/>
    <n v="0"/>
    <n v="0"/>
    <n v="5832858.3899999997"/>
    <n v="3.8816134603418278E-5"/>
    <n v="0"/>
    <m/>
    <x v="0"/>
  </r>
  <r>
    <x v="5"/>
    <x v="4"/>
    <s v="CUARTA"/>
    <x v="843"/>
    <x v="843"/>
    <x v="310"/>
    <x v="3"/>
    <x v="0"/>
    <x v="0"/>
    <x v="15"/>
    <x v="1523"/>
    <n v="5172447"/>
    <n v="5172447"/>
    <n v="5178065.6956354138"/>
    <n v="5178065.6956354138"/>
    <n v="3.445866187523317E-5"/>
    <n v="9"/>
    <m/>
    <x v="3"/>
  </r>
  <r>
    <x v="4"/>
    <x v="4"/>
    <s v="CUARTA"/>
    <x v="844"/>
    <x v="844"/>
    <x v="311"/>
    <x v="14"/>
    <x v="0"/>
    <x v="0"/>
    <x v="15"/>
    <x v="321"/>
    <n v="3600000"/>
    <n v="3600000"/>
    <n v="3629214.2480403422"/>
    <n v="3629214.2480403422"/>
    <n v="2.4151463885715454E-5"/>
    <n v="67"/>
    <m/>
    <x v="0"/>
  </r>
  <r>
    <x v="4"/>
    <x v="4"/>
    <s v="CUARTA"/>
    <x v="845"/>
    <x v="845"/>
    <x v="312"/>
    <x v="3"/>
    <x v="0"/>
    <x v="0"/>
    <x v="15"/>
    <x v="1524"/>
    <n v="277731"/>
    <n v="277731"/>
    <n v="279343.81564279977"/>
    <n v="279343.81564279977"/>
    <n v="1.8589594369739838E-6"/>
    <n v="48"/>
    <m/>
    <x v="0"/>
  </r>
  <r>
    <x v="4"/>
    <x v="4"/>
    <s v="CUARTA"/>
    <x v="845"/>
    <x v="845"/>
    <x v="312"/>
    <x v="3"/>
    <x v="0"/>
    <x v="0"/>
    <x v="15"/>
    <x v="1525"/>
    <n v="158455"/>
    <n v="158455"/>
    <n v="158665.40108805406"/>
    <n v="158665.40108805406"/>
    <n v="1.0558764080571577E-6"/>
    <n v="11"/>
    <m/>
    <x v="0"/>
  </r>
  <r>
    <x v="4"/>
    <x v="4"/>
    <s v="CUARTA"/>
    <x v="845"/>
    <x v="845"/>
    <x v="312"/>
    <x v="3"/>
    <x v="0"/>
    <x v="0"/>
    <x v="15"/>
    <x v="1526"/>
    <n v="28080"/>
    <n v="28080"/>
    <n v="28335.202916573042"/>
    <n v="28335.202916573042"/>
    <n v="1.8856330411012594E-7"/>
    <n v="75"/>
    <m/>
    <x v="0"/>
  </r>
  <r>
    <x v="4"/>
    <x v="4"/>
    <s v="CUARTA"/>
    <x v="845"/>
    <x v="845"/>
    <x v="312"/>
    <x v="3"/>
    <x v="0"/>
    <x v="0"/>
    <x v="15"/>
    <x v="1527"/>
    <n v="34190"/>
    <n v="34190"/>
    <n v="34297.402617516716"/>
    <n v="34297.402617516716"/>
    <n v="2.2824017103373554E-7"/>
    <n v="26"/>
    <m/>
    <x v="0"/>
  </r>
  <r>
    <x v="4"/>
    <x v="4"/>
    <s v="CUARTA"/>
    <x v="846"/>
    <x v="846"/>
    <x v="313"/>
    <x v="3"/>
    <x v="0"/>
    <x v="0"/>
    <x v="15"/>
    <x v="1174"/>
    <n v="14883109"/>
    <n v="14883109"/>
    <n v="16165180.997583855"/>
    <n v="16165180.997583855"/>
    <n v="1.0757501717624151E-4"/>
    <n v="685"/>
    <m/>
    <x v="0"/>
  </r>
  <r>
    <x v="5"/>
    <x v="4"/>
    <s v="CUARTA"/>
    <x v="847"/>
    <x v="847"/>
    <x v="314"/>
    <x v="3"/>
    <x v="0"/>
    <x v="0"/>
    <x v="15"/>
    <x v="1528"/>
    <n v="55050.6"/>
    <n v="55050.6"/>
    <n v="58855.346654876972"/>
    <n v="58855.346654876972"/>
    <n v="3.9166681327344012E-7"/>
    <n v="554"/>
    <m/>
    <x v="6"/>
  </r>
  <r>
    <x v="4"/>
    <x v="4"/>
    <s v="CUARTA"/>
    <x v="848"/>
    <x v="848"/>
    <x v="315"/>
    <x v="11"/>
    <x v="0"/>
    <x v="0"/>
    <x v="15"/>
    <x v="321"/>
    <n v="1238772"/>
    <n v="1238772"/>
    <n v="1365760.6824371079"/>
    <n v="1365760.6824371079"/>
    <n v="9.088777223946147E-6"/>
    <n v="809"/>
    <m/>
    <x v="0"/>
  </r>
  <r>
    <x v="4"/>
    <x v="4"/>
    <s v="CUARTA"/>
    <x v="848"/>
    <x v="848"/>
    <x v="315"/>
    <x v="11"/>
    <x v="0"/>
    <x v="0"/>
    <x v="15"/>
    <x v="612"/>
    <n v="396022"/>
    <n v="396022"/>
    <n v="435882.14889807632"/>
    <n v="435882.14889807632"/>
    <n v="2.9006807694597471E-6"/>
    <n v="795"/>
    <m/>
    <x v="0"/>
  </r>
  <r>
    <x v="4"/>
    <x v="4"/>
    <s v="CUARTA"/>
    <x v="849"/>
    <x v="849"/>
    <x v="316"/>
    <x v="3"/>
    <x v="0"/>
    <x v="0"/>
    <x v="15"/>
    <x v="1529"/>
    <n v="6484800"/>
    <n v="6484800"/>
    <n v="6525605.9925966384"/>
    <n v="6525605.9925966384"/>
    <n v="4.3426187238107127E-5"/>
    <n v="52"/>
    <m/>
    <x v="0"/>
  </r>
  <r>
    <x v="4"/>
    <x v="4"/>
    <s v="CUARTA"/>
    <x v="850"/>
    <x v="850"/>
    <x v="317"/>
    <x v="1"/>
    <x v="0"/>
    <x v="0"/>
    <x v="15"/>
    <x v="1530"/>
    <n v="2271894"/>
    <n v="2271894"/>
    <n v="2307802.9220117754"/>
    <n v="2307802.9220117754"/>
    <n v="1.5357819934828061E-5"/>
    <n v="130"/>
    <m/>
    <x v="0"/>
  </r>
  <r>
    <x v="4"/>
    <x v="4"/>
    <s v="CUARTA"/>
    <x v="850"/>
    <x v="850"/>
    <x v="317"/>
    <x v="1"/>
    <x v="0"/>
    <x v="0"/>
    <x v="15"/>
    <x v="1531"/>
    <n v="1509950"/>
    <n v="1509950"/>
    <n v="1533815.8479628365"/>
    <n v="1533815.8479628365"/>
    <n v="1.0207140038484907E-5"/>
    <n v="130"/>
    <m/>
    <x v="0"/>
  </r>
  <r>
    <x v="4"/>
    <x v="4"/>
    <s v="CUARTA"/>
    <x v="850"/>
    <x v="850"/>
    <x v="317"/>
    <x v="1"/>
    <x v="0"/>
    <x v="0"/>
    <x v="15"/>
    <x v="1532"/>
    <n v="1484269"/>
    <n v="1484269"/>
    <n v="1524371.1799473001"/>
    <n v="1524371.1799473001"/>
    <n v="1.0144288263169365E-5"/>
    <n v="221"/>
    <m/>
    <x v="0"/>
  </r>
  <r>
    <x v="4"/>
    <x v="4"/>
    <s v="CUARTA"/>
    <x v="850"/>
    <x v="850"/>
    <x v="317"/>
    <x v="1"/>
    <x v="0"/>
    <x v="0"/>
    <x v="15"/>
    <x v="1192"/>
    <n v="1484269"/>
    <n v="1484269"/>
    <n v="1519597.5982093709"/>
    <n v="1519597.5982093709"/>
    <n v="1.0112521335380143E-5"/>
    <n v="195"/>
    <m/>
    <x v="0"/>
  </r>
  <r>
    <x v="4"/>
    <x v="4"/>
    <s v="CUARTA"/>
    <x v="851"/>
    <x v="851"/>
    <x v="318"/>
    <x v="3"/>
    <x v="0"/>
    <x v="0"/>
    <x v="15"/>
    <x v="1533"/>
    <n v="637840"/>
    <n v="637840"/>
    <n v="641853.6464220701"/>
    <n v="641853.6464220701"/>
    <n v="4.2713667758379982E-6"/>
    <n v="52"/>
    <m/>
    <x v="0"/>
  </r>
  <r>
    <x v="4"/>
    <x v="4"/>
    <s v="CUARTA"/>
    <x v="852"/>
    <x v="852"/>
    <x v="319"/>
    <x v="3"/>
    <x v="0"/>
    <x v="0"/>
    <x v="15"/>
    <x v="1534"/>
    <n v="1974361"/>
    <n v="1974361"/>
    <n v="2028193.8212802047"/>
    <n v="2028193.8212802047"/>
    <n v="1.3497095095537491E-5"/>
    <n v="223"/>
    <m/>
    <x v="0"/>
  </r>
  <r>
    <x v="4"/>
    <x v="4"/>
    <s v="CUARTA"/>
    <x v="852"/>
    <x v="852"/>
    <x v="319"/>
    <x v="3"/>
    <x v="0"/>
    <x v="0"/>
    <x v="15"/>
    <x v="1535"/>
    <n v="1201662"/>
    <n v="1201662"/>
    <n v="1228780.7885278878"/>
    <n v="1228780.7885278878"/>
    <n v="8.1772121482265151E-6"/>
    <n v="185"/>
    <m/>
    <x v="0"/>
  </r>
  <r>
    <x v="4"/>
    <x v="4"/>
    <s v="CUARTA"/>
    <x v="852"/>
    <x v="852"/>
    <x v="319"/>
    <x v="3"/>
    <x v="0"/>
    <x v="0"/>
    <x v="15"/>
    <x v="1536"/>
    <n v="316540"/>
    <n v="316540"/>
    <n v="325327.70405576157"/>
    <n v="325327.70405576157"/>
    <n v="2.1649700895360616E-6"/>
    <n v="227"/>
    <m/>
    <x v="0"/>
  </r>
  <r>
    <x v="4"/>
    <x v="4"/>
    <s v="CUARTA"/>
    <x v="852"/>
    <x v="852"/>
    <x v="319"/>
    <x v="3"/>
    <x v="0"/>
    <x v="0"/>
    <x v="15"/>
    <x v="1537"/>
    <n v="1038799"/>
    <n v="1038799"/>
    <n v="1057001.5697342732"/>
    <n v="1057001.5697342732"/>
    <n v="7.0340667411316955E-6"/>
    <n v="144"/>
    <m/>
    <x v="0"/>
  </r>
  <r>
    <x v="4"/>
    <x v="4"/>
    <s v="CUARTA"/>
    <x v="852"/>
    <x v="852"/>
    <x v="319"/>
    <x v="3"/>
    <x v="0"/>
    <x v="0"/>
    <x v="15"/>
    <x v="1538"/>
    <n v="400554"/>
    <n v="400554"/>
    <n v="408705.18213223648"/>
    <n v="408705.18213223648"/>
    <n v="2.7198252215342187E-6"/>
    <n v="167"/>
    <m/>
    <x v="0"/>
  </r>
  <r>
    <x v="4"/>
    <x v="4"/>
    <s v="CUARTA"/>
    <x v="852"/>
    <x v="852"/>
    <x v="319"/>
    <x v="3"/>
    <x v="0"/>
    <x v="0"/>
    <x v="15"/>
    <x v="1539"/>
    <n v="396389"/>
    <n v="396389"/>
    <n v="400667.64445739228"/>
    <n v="400667.64445739228"/>
    <n v="2.6663375276101429E-6"/>
    <n v="89"/>
    <m/>
    <x v="0"/>
  </r>
  <r>
    <x v="4"/>
    <x v="4"/>
    <s v="CUARTA"/>
    <x v="852"/>
    <x v="852"/>
    <x v="319"/>
    <x v="3"/>
    <x v="0"/>
    <x v="0"/>
    <x v="15"/>
    <x v="1540"/>
    <n v="372242"/>
    <n v="372242"/>
    <n v="378490.64041426731"/>
    <n v="378490.64041426731"/>
    <n v="2.5187554132364576E-6"/>
    <n v="138"/>
    <m/>
    <x v="0"/>
  </r>
  <r>
    <x v="4"/>
    <x v="4"/>
    <s v="CUARTA"/>
    <x v="852"/>
    <x v="852"/>
    <x v="319"/>
    <x v="3"/>
    <x v="0"/>
    <x v="0"/>
    <x v="15"/>
    <x v="1541"/>
    <n v="361623"/>
    <n v="361623"/>
    <n v="363986.34033136821"/>
    <n v="363986.34033136821"/>
    <n v="2.4222331206137861E-6"/>
    <n v="54"/>
    <m/>
    <x v="0"/>
  </r>
  <r>
    <x v="4"/>
    <x v="4"/>
    <s v="CUARTA"/>
    <x v="852"/>
    <x v="852"/>
    <x v="319"/>
    <x v="3"/>
    <x v="0"/>
    <x v="0"/>
    <x v="15"/>
    <x v="1542"/>
    <n v="176715"/>
    <n v="176715"/>
    <n v="180245.86790444821"/>
    <n v="180245.86790444821"/>
    <n v="1.1994887244792194E-6"/>
    <n v="164"/>
    <m/>
    <x v="0"/>
  </r>
  <r>
    <x v="4"/>
    <x v="4"/>
    <s v="CUARTA"/>
    <x v="852"/>
    <x v="852"/>
    <x v="319"/>
    <x v="3"/>
    <x v="0"/>
    <x v="0"/>
    <x v="15"/>
    <x v="1543"/>
    <n v="23937"/>
    <n v="23937"/>
    <n v="24026.681916333986"/>
    <n v="24026.681916333986"/>
    <n v="1.5989123290509645E-7"/>
    <n v="31"/>
    <m/>
    <x v="0"/>
  </r>
  <r>
    <x v="4"/>
    <x v="4"/>
    <s v="CUARTA"/>
    <x v="852"/>
    <x v="852"/>
    <x v="319"/>
    <x v="3"/>
    <x v="0"/>
    <x v="0"/>
    <x v="15"/>
    <x v="1544"/>
    <n v="791446"/>
    <n v="791446"/>
    <n v="802792.42704681971"/>
    <n v="802792.42704681971"/>
    <n v="5.3423719252773088E-6"/>
    <n v="118"/>
    <m/>
    <x v="0"/>
  </r>
  <r>
    <x v="4"/>
    <x v="4"/>
    <s v="CUARTA"/>
    <x v="852"/>
    <x v="852"/>
    <x v="319"/>
    <x v="3"/>
    <x v="0"/>
    <x v="0"/>
    <x v="15"/>
    <x v="1545"/>
    <n v="400554"/>
    <n v="400554"/>
    <n v="407966.30927347473"/>
    <n v="407966.30927347473"/>
    <n v="2.7149082174818526E-6"/>
    <n v="152"/>
    <m/>
    <x v="0"/>
  </r>
  <r>
    <x v="4"/>
    <x v="4"/>
    <s v="CUARTA"/>
    <x v="852"/>
    <x v="852"/>
    <x v="319"/>
    <x v="3"/>
    <x v="0"/>
    <x v="0"/>
    <x v="15"/>
    <x v="1546"/>
    <n v="188026"/>
    <n v="188026"/>
    <n v="188912.67749633445"/>
    <n v="188912.67749633445"/>
    <n v="1.2571640570876033E-6"/>
    <n v="39"/>
    <m/>
    <x v="0"/>
  </r>
  <r>
    <x v="4"/>
    <x v="4"/>
    <s v="CUARTA"/>
    <x v="852"/>
    <x v="852"/>
    <x v="319"/>
    <x v="3"/>
    <x v="0"/>
    <x v="0"/>
    <x v="15"/>
    <x v="1547"/>
    <n v="1387525"/>
    <n v="1387525"/>
    <n v="1395077.5533972923"/>
    <n v="1395077.5533972923"/>
    <n v="9.2838732700446632E-6"/>
    <n v="45"/>
    <m/>
    <x v="0"/>
  </r>
  <r>
    <x v="4"/>
    <x v="4"/>
    <s v="CUARTA"/>
    <x v="852"/>
    <x v="852"/>
    <x v="319"/>
    <x v="3"/>
    <x v="0"/>
    <x v="0"/>
    <x v="15"/>
    <x v="1548"/>
    <n v="1343996"/>
    <n v="1343996"/>
    <n v="1345780.5963885034"/>
    <n v="1345780.5963885034"/>
    <n v="8.9558150195524775E-6"/>
    <n v="11"/>
    <m/>
    <x v="0"/>
  </r>
  <r>
    <x v="4"/>
    <x v="4"/>
    <s v="CUARTA"/>
    <x v="852"/>
    <x v="852"/>
    <x v="319"/>
    <x v="3"/>
    <x v="0"/>
    <x v="0"/>
    <x v="15"/>
    <x v="1549"/>
    <n v="669970"/>
    <n v="669970"/>
    <n v="671345.3424231722"/>
    <n v="671345.3424231722"/>
    <n v="4.4676262364867374E-6"/>
    <n v="17"/>
    <m/>
    <x v="0"/>
  </r>
  <r>
    <x v="4"/>
    <x v="4"/>
    <s v="CUARTA"/>
    <x v="852"/>
    <x v="852"/>
    <x v="319"/>
    <x v="3"/>
    <x v="0"/>
    <x v="0"/>
    <x v="15"/>
    <x v="1550"/>
    <n v="643255"/>
    <n v="643255"/>
    <n v="647302.72063405975"/>
    <n v="647302.72063405975"/>
    <n v="4.3076289279312548E-6"/>
    <n v="52"/>
    <m/>
    <x v="0"/>
  </r>
  <r>
    <x v="4"/>
    <x v="4"/>
    <s v="CUARTA"/>
    <x v="852"/>
    <x v="852"/>
    <x v="319"/>
    <x v="3"/>
    <x v="0"/>
    <x v="0"/>
    <x v="15"/>
    <x v="1551"/>
    <n v="335999"/>
    <n v="335999"/>
    <n v="337054.4890928049"/>
    <n v="337054.4890928049"/>
    <n v="2.2430087518913167E-6"/>
    <n v="26"/>
    <m/>
    <x v="0"/>
  </r>
  <r>
    <x v="4"/>
    <x v="4"/>
    <s v="CUARTA"/>
    <x v="852"/>
    <x v="852"/>
    <x v="319"/>
    <x v="3"/>
    <x v="0"/>
    <x v="0"/>
    <x v="15"/>
    <x v="1552"/>
    <n v="316701"/>
    <n v="316701"/>
    <n v="318463.27613094676"/>
    <n v="318463.27613094676"/>
    <n v="2.1192891316780954E-6"/>
    <n v="46"/>
    <m/>
    <x v="0"/>
  </r>
  <r>
    <x v="4"/>
    <x v="4"/>
    <s v="CUARTA"/>
    <x v="852"/>
    <x v="852"/>
    <x v="319"/>
    <x v="3"/>
    <x v="0"/>
    <x v="0"/>
    <x v="15"/>
    <x v="1553"/>
    <n v="143105"/>
    <n v="143105"/>
    <n v="144127.14946209465"/>
    <n v="144127.14946209465"/>
    <n v="9.5912817686761139E-7"/>
    <n v="59"/>
    <m/>
    <x v="0"/>
  </r>
  <r>
    <x v="4"/>
    <x v="4"/>
    <s v="CUARTA"/>
    <x v="852"/>
    <x v="852"/>
    <x v="319"/>
    <x v="3"/>
    <x v="0"/>
    <x v="0"/>
    <x v="15"/>
    <x v="1554"/>
    <n v="30916"/>
    <n v="30916"/>
    <n v="30957.051150410396"/>
    <n v="30957.051150410396"/>
    <n v="2.0601101278908895E-7"/>
    <n v="11"/>
    <m/>
    <x v="0"/>
  </r>
  <r>
    <x v="5"/>
    <x v="4"/>
    <s v="CUARTA"/>
    <x v="853"/>
    <x v="853"/>
    <x v="320"/>
    <x v="7"/>
    <x v="0"/>
    <x v="0"/>
    <x v="15"/>
    <x v="1555"/>
    <n v="69797455.5"/>
    <n v="69797455.5"/>
    <n v="71424303.392620698"/>
    <n v="71424303.392620698"/>
    <n v="4.753099062367859E-4"/>
    <n v="191"/>
    <m/>
    <x v="1"/>
  </r>
  <r>
    <x v="5"/>
    <x v="4"/>
    <s v="CUARTA"/>
    <x v="853"/>
    <x v="853"/>
    <x v="320"/>
    <x v="7"/>
    <x v="0"/>
    <x v="0"/>
    <x v="15"/>
    <x v="1556"/>
    <n v="66036828"/>
    <n v="66036828"/>
    <n v="67518984.160991356"/>
    <n v="67518984.160991356"/>
    <n v="4.4932103648741376E-4"/>
    <n v="184"/>
    <m/>
    <x v="1"/>
  </r>
  <r>
    <x v="5"/>
    <x v="4"/>
    <s v="CUARTA"/>
    <x v="853"/>
    <x v="853"/>
    <x v="320"/>
    <x v="7"/>
    <x v="0"/>
    <x v="0"/>
    <x v="15"/>
    <x v="1557"/>
    <n v="25958915"/>
    <n v="25958915"/>
    <n v="26563968.663632046"/>
    <n v="26563968.663632046"/>
    <n v="1.7677620718793531E-4"/>
    <n v="191"/>
    <m/>
    <x v="1"/>
  </r>
  <r>
    <x v="5"/>
    <x v="4"/>
    <s v="CUARTA"/>
    <x v="853"/>
    <x v="853"/>
    <x v="320"/>
    <x v="7"/>
    <x v="0"/>
    <x v="0"/>
    <x v="15"/>
    <x v="1555"/>
    <n v="12019538"/>
    <n v="0"/>
    <n v="0"/>
    <n v="12019538"/>
    <n v="7.9986856131938593E-5"/>
    <n v="0"/>
    <m/>
    <x v="1"/>
  </r>
  <r>
    <x v="5"/>
    <x v="4"/>
    <s v="CUARTA"/>
    <x v="853"/>
    <x v="853"/>
    <x v="320"/>
    <x v="7"/>
    <x v="0"/>
    <x v="0"/>
    <x v="15"/>
    <x v="1556"/>
    <n v="11371935.5"/>
    <n v="0"/>
    <n v="0"/>
    <n v="11371935.5"/>
    <n v="7.5677232251371496E-5"/>
    <n v="0"/>
    <m/>
    <x v="1"/>
  </r>
  <r>
    <x v="5"/>
    <x v="4"/>
    <s v="CUARTA"/>
    <x v="853"/>
    <x v="853"/>
    <x v="320"/>
    <x v="7"/>
    <x v="0"/>
    <x v="0"/>
    <x v="15"/>
    <x v="1558"/>
    <n v="5702074.5"/>
    <n v="5702074.5"/>
    <n v="5809694.3253949061"/>
    <n v="5809694.3253949061"/>
    <n v="3.866198386126841E-5"/>
    <n v="155"/>
    <m/>
    <x v="1"/>
  </r>
  <r>
    <x v="5"/>
    <x v="4"/>
    <s v="CUARTA"/>
    <x v="853"/>
    <x v="853"/>
    <x v="320"/>
    <x v="7"/>
    <x v="0"/>
    <x v="0"/>
    <x v="15"/>
    <x v="1557"/>
    <n v="4470279.5"/>
    <n v="0"/>
    <n v="0"/>
    <n v="4470279.5"/>
    <n v="2.9748531369180279E-5"/>
    <n v="0"/>
    <m/>
    <x v="1"/>
  </r>
  <r>
    <x v="5"/>
    <x v="4"/>
    <s v="CUARTA"/>
    <x v="853"/>
    <x v="853"/>
    <x v="320"/>
    <x v="7"/>
    <x v="0"/>
    <x v="0"/>
    <x v="15"/>
    <x v="1559"/>
    <n v="680061.5"/>
    <n v="680061.5"/>
    <n v="695912.45918184961"/>
    <n v="695912.45918184961"/>
    <n v="4.6311139207681853E-6"/>
    <n v="191"/>
    <m/>
    <x v="1"/>
  </r>
  <r>
    <x v="5"/>
    <x v="4"/>
    <s v="CUARTA"/>
    <x v="853"/>
    <x v="853"/>
    <x v="320"/>
    <x v="7"/>
    <x v="0"/>
    <x v="0"/>
    <x v="15"/>
    <x v="1560"/>
    <n v="312008"/>
    <n v="312008"/>
    <n v="319049.31358985236"/>
    <n v="319049.31358985236"/>
    <n v="2.1231890564433743E-6"/>
    <n v="185"/>
    <m/>
    <x v="1"/>
  </r>
  <r>
    <x v="5"/>
    <x v="4"/>
    <s v="CUARTA"/>
    <x v="853"/>
    <x v="853"/>
    <x v="320"/>
    <x v="7"/>
    <x v="0"/>
    <x v="0"/>
    <x v="15"/>
    <x v="1559"/>
    <n v="79590.5"/>
    <n v="0"/>
    <n v="0"/>
    <n v="79590.5"/>
    <n v="5.2965379143267065E-7"/>
    <n v="0"/>
    <m/>
    <x v="1"/>
  </r>
  <r>
    <x v="5"/>
    <x v="4"/>
    <s v="CUARTA"/>
    <x v="853"/>
    <x v="853"/>
    <x v="320"/>
    <x v="7"/>
    <x v="0"/>
    <x v="0"/>
    <x v="15"/>
    <x v="1560"/>
    <n v="35310.5"/>
    <n v="0"/>
    <n v="0"/>
    <n v="35310.5"/>
    <n v="2.349820669851718E-7"/>
    <n v="0"/>
    <m/>
    <x v="1"/>
  </r>
  <r>
    <x v="5"/>
    <x v="4"/>
    <s v="CUARTA"/>
    <x v="854"/>
    <x v="854"/>
    <x v="321"/>
    <x v="3"/>
    <x v="0"/>
    <x v="0"/>
    <x v="15"/>
    <x v="1561"/>
    <n v="7658591.3999999994"/>
    <n v="7658591.3999999994"/>
    <n v="7907371.7460512239"/>
    <n v="7907371.7460512239"/>
    <n v="5.2621473989528992E-5"/>
    <n v="265"/>
    <m/>
    <x v="3"/>
  </r>
  <r>
    <x v="5"/>
    <x v="4"/>
    <s v="CUARTA"/>
    <x v="854"/>
    <x v="854"/>
    <x v="321"/>
    <x v="3"/>
    <x v="0"/>
    <x v="0"/>
    <x v="15"/>
    <x v="345"/>
    <n v="2509053.6"/>
    <n v="2509053.6"/>
    <n v="2624528.4082238716"/>
    <n v="2624528.4082238716"/>
    <n v="1.7465544532808885E-5"/>
    <n v="373"/>
    <m/>
    <x v="3"/>
  </r>
  <r>
    <x v="5"/>
    <x v="4"/>
    <s v="CUARTA"/>
    <x v="854"/>
    <x v="854"/>
    <x v="321"/>
    <x v="3"/>
    <x v="0"/>
    <x v="0"/>
    <x v="15"/>
    <x v="1562"/>
    <n v="14840359"/>
    <n v="0"/>
    <n v="0"/>
    <n v="14840359"/>
    <n v="9.875867610546429E-5"/>
    <n v="0"/>
    <m/>
    <x v="4"/>
  </r>
  <r>
    <x v="5"/>
    <x v="4"/>
    <s v="CUARTA"/>
    <x v="854"/>
    <x v="854"/>
    <x v="321"/>
    <x v="3"/>
    <x v="0"/>
    <x v="0"/>
    <x v="15"/>
    <x v="1563"/>
    <n v="10624303"/>
    <n v="0"/>
    <n v="0"/>
    <n v="10624303"/>
    <n v="7.0701935096267724E-5"/>
    <n v="0"/>
    <m/>
    <x v="4"/>
  </r>
  <r>
    <x v="5"/>
    <x v="4"/>
    <s v="CUARTA"/>
    <x v="854"/>
    <x v="854"/>
    <x v="321"/>
    <x v="3"/>
    <x v="0"/>
    <x v="0"/>
    <x v="15"/>
    <x v="1564"/>
    <n v="10205182"/>
    <n v="0"/>
    <n v="0"/>
    <n v="10205182"/>
    <n v="6.7912795353219845E-5"/>
    <n v="0"/>
    <m/>
    <x v="4"/>
  </r>
  <r>
    <x v="5"/>
    <x v="4"/>
    <s v="CUARTA"/>
    <x v="854"/>
    <x v="854"/>
    <x v="321"/>
    <x v="3"/>
    <x v="0"/>
    <x v="0"/>
    <x v="15"/>
    <x v="1565"/>
    <n v="8391171.5"/>
    <n v="0"/>
    <n v="0"/>
    <n v="8391171.5"/>
    <n v="5.5841033785901204E-5"/>
    <n v="0"/>
    <m/>
    <x v="4"/>
  </r>
  <r>
    <x v="5"/>
    <x v="4"/>
    <s v="CUARTA"/>
    <x v="854"/>
    <x v="854"/>
    <x v="321"/>
    <x v="3"/>
    <x v="0"/>
    <x v="0"/>
    <x v="15"/>
    <x v="1566"/>
    <n v="5775134.5"/>
    <n v="0"/>
    <n v="0"/>
    <n v="5775134.5"/>
    <n v="3.8431997335845615E-5"/>
    <n v="0"/>
    <m/>
    <x v="4"/>
  </r>
  <r>
    <x v="5"/>
    <x v="4"/>
    <s v="CUARTA"/>
    <x v="854"/>
    <x v="854"/>
    <x v="321"/>
    <x v="3"/>
    <x v="0"/>
    <x v="0"/>
    <x v="15"/>
    <x v="1567"/>
    <n v="3256517"/>
    <n v="0"/>
    <n v="0"/>
    <n v="3256517"/>
    <n v="2.167126197115166E-5"/>
    <n v="0"/>
    <m/>
    <x v="4"/>
  </r>
  <r>
    <x v="5"/>
    <x v="4"/>
    <s v="CUARTA"/>
    <x v="854"/>
    <x v="854"/>
    <x v="321"/>
    <x v="3"/>
    <x v="0"/>
    <x v="0"/>
    <x v="15"/>
    <x v="1568"/>
    <n v="1594372.5"/>
    <n v="0"/>
    <n v="0"/>
    <n v="1594372.5"/>
    <n v="1.0610128590484864E-5"/>
    <n v="0"/>
    <m/>
    <x v="4"/>
  </r>
  <r>
    <x v="5"/>
    <x v="4"/>
    <s v="CUARTA"/>
    <x v="854"/>
    <x v="854"/>
    <x v="321"/>
    <x v="3"/>
    <x v="0"/>
    <x v="0"/>
    <x v="15"/>
    <x v="1569"/>
    <n v="631939"/>
    <n v="0"/>
    <n v="0"/>
    <n v="631939"/>
    <n v="4.2053874181487791E-6"/>
    <n v="0"/>
    <m/>
    <x v="4"/>
  </r>
  <r>
    <x v="4"/>
    <x v="4"/>
    <s v="CUARTA"/>
    <x v="854"/>
    <x v="854"/>
    <x v="321"/>
    <x v="3"/>
    <x v="0"/>
    <x v="0"/>
    <x v="15"/>
    <x v="1570"/>
    <n v="34955957"/>
    <n v="34955957"/>
    <n v="35564189.541643672"/>
    <n v="35564189.541643672"/>
    <n v="2.3667030399308588E-4"/>
    <n v="143"/>
    <m/>
    <x v="0"/>
  </r>
  <r>
    <x v="4"/>
    <x v="4"/>
    <s v="CUARTA"/>
    <x v="854"/>
    <x v="854"/>
    <x v="321"/>
    <x v="3"/>
    <x v="0"/>
    <x v="0"/>
    <x v="15"/>
    <x v="1571"/>
    <n v="31403167"/>
    <n v="31403167"/>
    <n v="32729780.91008278"/>
    <n v="32729780.91008278"/>
    <n v="2.1780806191424841E-4"/>
    <n v="343"/>
    <m/>
    <x v="0"/>
  </r>
  <r>
    <x v="4"/>
    <x v="4"/>
    <s v="CUARTA"/>
    <x v="854"/>
    <x v="854"/>
    <x v="321"/>
    <x v="3"/>
    <x v="0"/>
    <x v="0"/>
    <x v="15"/>
    <x v="1572"/>
    <n v="15012382"/>
    <n v="15012382"/>
    <n v="15419848.569986627"/>
    <n v="15419848.569986627"/>
    <n v="1.0261502639650538E-4"/>
    <n v="222"/>
    <m/>
    <x v="0"/>
  </r>
  <r>
    <x v="4"/>
    <x v="4"/>
    <s v="CUARTA"/>
    <x v="854"/>
    <x v="854"/>
    <x v="321"/>
    <x v="3"/>
    <x v="0"/>
    <x v="0"/>
    <x v="15"/>
    <x v="1573"/>
    <n v="29912109"/>
    <n v="0"/>
    <n v="0"/>
    <n v="29912109"/>
    <n v="1.9905719830378386E-4"/>
    <n v="0"/>
    <m/>
    <x v="0"/>
  </r>
  <r>
    <x v="4"/>
    <x v="4"/>
    <s v="CUARTA"/>
    <x v="854"/>
    <x v="854"/>
    <x v="321"/>
    <x v="3"/>
    <x v="0"/>
    <x v="0"/>
    <x v="15"/>
    <x v="1574"/>
    <n v="1056004"/>
    <n v="1056004"/>
    <n v="1059321.273872715"/>
    <n v="1059321.273872715"/>
    <n v="7.0495037605238053E-6"/>
    <n v="26"/>
    <m/>
    <x v="0"/>
  </r>
  <r>
    <x v="4"/>
    <x v="4"/>
    <s v="CUARTA"/>
    <x v="854"/>
    <x v="854"/>
    <x v="321"/>
    <x v="3"/>
    <x v="0"/>
    <x v="0"/>
    <x v="15"/>
    <x v="1575"/>
    <n v="654042"/>
    <n v="654042"/>
    <n v="655542.78406246577"/>
    <n v="655542.78406246577"/>
    <n v="4.3624643773441986E-6"/>
    <n v="19"/>
    <m/>
    <x v="0"/>
  </r>
  <r>
    <x v="4"/>
    <x v="4"/>
    <s v="CUARTA"/>
    <x v="854"/>
    <x v="854"/>
    <x v="321"/>
    <x v="3"/>
    <x v="0"/>
    <x v="0"/>
    <x v="15"/>
    <x v="1573"/>
    <n v="138919933"/>
    <n v="0"/>
    <n v="0"/>
    <n v="138919933"/>
    <n v="9.2447552432793579E-4"/>
    <n v="0"/>
    <m/>
    <x v="0"/>
  </r>
  <r>
    <x v="4"/>
    <x v="4"/>
    <s v="CUARTA"/>
    <x v="855"/>
    <x v="855"/>
    <x v="322"/>
    <x v="9"/>
    <x v="0"/>
    <x v="0"/>
    <x v="15"/>
    <x v="1576"/>
    <n v="1627310"/>
    <n v="1627310"/>
    <n v="1646066.2475853637"/>
    <n v="1646066.2475853637"/>
    <n v="1.0954136850289129E-5"/>
    <n v="95"/>
    <m/>
    <x v="0"/>
  </r>
  <r>
    <x v="4"/>
    <x v="4"/>
    <s v="CUARTA"/>
    <x v="855"/>
    <x v="855"/>
    <x v="322"/>
    <x v="9"/>
    <x v="0"/>
    <x v="0"/>
    <x v="15"/>
    <x v="1577"/>
    <n v="979200"/>
    <n v="979200"/>
    <n v="990486.18249478471"/>
    <n v="990486.18249478471"/>
    <n v="6.5914243775329319E-6"/>
    <n v="95"/>
    <m/>
    <x v="0"/>
  </r>
  <r>
    <x v="4"/>
    <x v="4"/>
    <s v="CUARTA"/>
    <x v="856"/>
    <x v="856"/>
    <x v="323"/>
    <x v="3"/>
    <x v="0"/>
    <x v="0"/>
    <x v="15"/>
    <x v="612"/>
    <n v="1369728"/>
    <n v="1369728"/>
    <n v="1403176.3732424313"/>
    <n v="1403176.3732424313"/>
    <n v="9.3377687806534432E-6"/>
    <n v="200"/>
    <m/>
    <x v="0"/>
  </r>
  <r>
    <x v="4"/>
    <x v="4"/>
    <s v="CUARTA"/>
    <x v="856"/>
    <x v="856"/>
    <x v="323"/>
    <x v="3"/>
    <x v="0"/>
    <x v="0"/>
    <x v="15"/>
    <x v="321"/>
    <n v="874859"/>
    <n v="874859"/>
    <n v="897737.66938425647"/>
    <n v="897737.66938425647"/>
    <n v="5.9742074782957862E-6"/>
    <n v="214"/>
    <m/>
    <x v="0"/>
  </r>
  <r>
    <x v="4"/>
    <x v="4"/>
    <s v="CUARTA"/>
    <x v="856"/>
    <x v="856"/>
    <x v="323"/>
    <x v="3"/>
    <x v="0"/>
    <x v="0"/>
    <x v="15"/>
    <x v="487"/>
    <n v="353110"/>
    <n v="353110"/>
    <n v="361122.45275840338"/>
    <n v="361122.45275840338"/>
    <n v="2.4031747039527812E-6"/>
    <n v="186"/>
    <m/>
    <x v="0"/>
  </r>
  <r>
    <x v="4"/>
    <x v="4"/>
    <s v="CUARTA"/>
    <x v="857"/>
    <x v="857"/>
    <x v="324"/>
    <x v="34"/>
    <x v="0"/>
    <x v="0"/>
    <x v="15"/>
    <x v="1578"/>
    <n v="226041"/>
    <n v="0"/>
    <n v="0"/>
    <n v="226041"/>
    <n v="1.5042432535193559E-6"/>
    <n v="0"/>
    <m/>
    <x v="0"/>
  </r>
  <r>
    <x v="4"/>
    <x v="4"/>
    <s v="CUARTA"/>
    <x v="858"/>
    <x v="858"/>
    <x v="325"/>
    <x v="35"/>
    <x v="0"/>
    <x v="0"/>
    <x v="15"/>
    <x v="1579"/>
    <n v="2511068"/>
    <n v="2511068"/>
    <n v="2540929.7561411853"/>
    <n v="2540929.7561411853"/>
    <n v="1.6909217546117565E-5"/>
    <n v="98"/>
    <m/>
    <x v="0"/>
  </r>
  <r>
    <x v="5"/>
    <x v="4"/>
    <s v="QUINTA"/>
    <x v="859"/>
    <x v="859"/>
    <x v="326"/>
    <x v="7"/>
    <x v="0"/>
    <x v="0"/>
    <x v="15"/>
    <x v="1580"/>
    <n v="148845"/>
    <n v="148845"/>
    <n v="152167.37756160795"/>
    <n v="152167.37756160795"/>
    <n v="1.0126337748584611E-6"/>
    <n v="183"/>
    <m/>
    <x v="1"/>
  </r>
  <r>
    <x v="4"/>
    <x v="4"/>
    <s v="QUINTA"/>
    <x v="860"/>
    <x v="860"/>
    <x v="327"/>
    <x v="14"/>
    <x v="0"/>
    <x v="0"/>
    <x v="15"/>
    <x v="1581"/>
    <n v="572350"/>
    <n v="0"/>
    <n v="0"/>
    <n v="572350"/>
    <n v="3.8088383353099807E-6"/>
    <n v="0"/>
    <m/>
    <x v="0"/>
  </r>
  <r>
    <x v="4"/>
    <x v="4"/>
    <s v="QUINTA"/>
    <x v="860"/>
    <x v="860"/>
    <x v="327"/>
    <x v="14"/>
    <x v="0"/>
    <x v="0"/>
    <x v="15"/>
    <x v="1582"/>
    <n v="129380"/>
    <n v="0"/>
    <n v="0"/>
    <n v="129380"/>
    <n v="8.6098978565983284E-7"/>
    <n v="0"/>
    <m/>
    <x v="0"/>
  </r>
  <r>
    <x v="4"/>
    <x v="4"/>
    <s v="QUINTA"/>
    <x v="860"/>
    <x v="860"/>
    <x v="327"/>
    <x v="14"/>
    <x v="0"/>
    <x v="0"/>
    <x v="15"/>
    <x v="1583"/>
    <n v="255190"/>
    <n v="0"/>
    <n v="0"/>
    <n v="255190"/>
    <n v="1.6982221626413103E-6"/>
    <n v="0"/>
    <m/>
    <x v="0"/>
  </r>
  <r>
    <x v="4"/>
    <x v="4"/>
    <s v="QUINTA"/>
    <x v="860"/>
    <x v="860"/>
    <x v="327"/>
    <x v="14"/>
    <x v="0"/>
    <x v="0"/>
    <x v="15"/>
    <x v="1584"/>
    <n v="21410"/>
    <n v="0"/>
    <n v="0"/>
    <n v="21410"/>
    <n v="1.4247790470688686E-7"/>
    <n v="0"/>
    <m/>
    <x v="0"/>
  </r>
  <r>
    <x v="4"/>
    <x v="4"/>
    <s v="QUINTA"/>
    <x v="861"/>
    <x v="861"/>
    <x v="328"/>
    <x v="1"/>
    <x v="0"/>
    <x v="0"/>
    <x v="15"/>
    <x v="1585"/>
    <n v="691090"/>
    <n v="0"/>
    <n v="0"/>
    <n v="691090"/>
    <n v="4.5990217264774604E-6"/>
    <n v="0"/>
    <m/>
    <x v="0"/>
  </r>
  <r>
    <x v="4"/>
    <x v="4"/>
    <s v="QUINTA"/>
    <x v="861"/>
    <x v="861"/>
    <x v="328"/>
    <x v="1"/>
    <x v="0"/>
    <x v="0"/>
    <x v="15"/>
    <x v="1586"/>
    <n v="666260"/>
    <n v="0"/>
    <n v="0"/>
    <n v="666260"/>
    <n v="4.4337846235408886E-6"/>
    <n v="0"/>
    <m/>
    <x v="0"/>
  </r>
  <r>
    <x v="4"/>
    <x v="4"/>
    <s v="QUINTA"/>
    <x v="861"/>
    <x v="861"/>
    <x v="328"/>
    <x v="1"/>
    <x v="0"/>
    <x v="0"/>
    <x v="15"/>
    <x v="1587"/>
    <n v="142820"/>
    <n v="0"/>
    <n v="0"/>
    <n v="142820"/>
    <n v="9.5042944186069962E-7"/>
    <n v="0"/>
    <m/>
    <x v="0"/>
  </r>
  <r>
    <x v="4"/>
    <x v="4"/>
    <s v="QUINTA"/>
    <x v="861"/>
    <x v="861"/>
    <x v="328"/>
    <x v="1"/>
    <x v="0"/>
    <x v="0"/>
    <x v="15"/>
    <x v="1588"/>
    <n v="688220"/>
    <n v="0"/>
    <n v="0"/>
    <n v="688220"/>
    <n v="4.5799226332262334E-6"/>
    <n v="0"/>
    <m/>
    <x v="0"/>
  </r>
  <r>
    <x v="5"/>
    <x v="4"/>
    <s v="QUINTA"/>
    <x v="862"/>
    <x v="862"/>
    <x v="329"/>
    <x v="3"/>
    <x v="0"/>
    <x v="0"/>
    <x v="15"/>
    <x v="1589"/>
    <n v="998745.94"/>
    <n v="0"/>
    <n v="0"/>
    <n v="998745.94"/>
    <n v="6.6463908858341956E-6"/>
    <n v="0"/>
    <m/>
    <x v="0"/>
  </r>
  <r>
    <x v="4"/>
    <x v="4"/>
    <s v="CUARTA"/>
    <x v="863"/>
    <x v="863"/>
    <x v="330"/>
    <x v="1"/>
    <x v="0"/>
    <x v="0"/>
    <x v="15"/>
    <x v="1590"/>
    <n v="4552984"/>
    <n v="0"/>
    <n v="0"/>
    <n v="4552984"/>
    <n v="3.0298908009527346E-5"/>
    <n v="0"/>
    <m/>
    <x v="0"/>
  </r>
  <r>
    <x v="4"/>
    <x v="4"/>
    <s v="CUARTA"/>
    <x v="864"/>
    <x v="864"/>
    <x v="331"/>
    <x v="11"/>
    <x v="0"/>
    <x v="0"/>
    <x v="15"/>
    <x v="1591"/>
    <n v="100000"/>
    <n v="100000"/>
    <n v="101998.05783575146"/>
    <n v="101998.05783575146"/>
    <n v="6.7877018050489167E-7"/>
    <n v="164"/>
    <m/>
    <x v="0"/>
  </r>
  <r>
    <x v="5"/>
    <x v="4"/>
    <s v="CUARTA"/>
    <x v="865"/>
    <x v="865"/>
    <x v="332"/>
    <x v="23"/>
    <x v="0"/>
    <x v="0"/>
    <x v="15"/>
    <x v="1592"/>
    <n v="50153.840899999996"/>
    <n v="0"/>
    <n v="0"/>
    <n v="50153.840899999996"/>
    <n v="3.3376058684888197E-7"/>
    <n v="0"/>
    <m/>
    <x v="5"/>
  </r>
  <r>
    <x v="5"/>
    <x v="4"/>
    <s v="CUARTA"/>
    <x v="865"/>
    <x v="865"/>
    <x v="332"/>
    <x v="23"/>
    <x v="0"/>
    <x v="0"/>
    <x v="15"/>
    <x v="1593"/>
    <n v="28530.093099999998"/>
    <n v="0"/>
    <n v="0"/>
    <n v="28530.093099999998"/>
    <n v="1.8986024689305976E-7"/>
    <n v="0"/>
    <m/>
    <x v="5"/>
  </r>
  <r>
    <x v="5"/>
    <x v="4"/>
    <s v="CUARTA"/>
    <x v="865"/>
    <x v="865"/>
    <x v="332"/>
    <x v="23"/>
    <x v="0"/>
    <x v="0"/>
    <x v="15"/>
    <x v="1594"/>
    <n v="24901.244999999999"/>
    <n v="0"/>
    <n v="0"/>
    <n v="24901.244999999999"/>
    <n v="1.6571121962600851E-7"/>
    <n v="0"/>
    <m/>
    <x v="5"/>
  </r>
  <r>
    <x v="5"/>
    <x v="4"/>
    <s v="CUARTA"/>
    <x v="866"/>
    <x v="866"/>
    <x v="333"/>
    <x v="7"/>
    <x v="0"/>
    <x v="0"/>
    <x v="15"/>
    <x v="1595"/>
    <n v="11512684"/>
    <n v="11512684"/>
    <n v="11599112.015003936"/>
    <n v="11599112.015003936"/>
    <n v="7.7189032057834519E-5"/>
    <n v="62"/>
    <m/>
    <x v="1"/>
  </r>
  <r>
    <x v="5"/>
    <x v="4"/>
    <s v="CUARTA"/>
    <x v="866"/>
    <x v="866"/>
    <x v="333"/>
    <x v="7"/>
    <x v="0"/>
    <x v="0"/>
    <x v="15"/>
    <x v="1596"/>
    <n v="8296269.5"/>
    <n v="0"/>
    <n v="0"/>
    <n v="8296269.5"/>
    <n v="5.5209485999236419E-5"/>
    <n v="0"/>
    <m/>
    <x v="1"/>
  </r>
  <r>
    <x v="5"/>
    <x v="4"/>
    <s v="CUARTA"/>
    <x v="866"/>
    <x v="866"/>
    <x v="333"/>
    <x v="7"/>
    <x v="0"/>
    <x v="0"/>
    <x v="15"/>
    <x v="1597"/>
    <n v="6795736"/>
    <n v="6795736"/>
    <n v="6846752.9455681043"/>
    <n v="6846752.9455681043"/>
    <n v="4.5563335531538965E-5"/>
    <n v="62"/>
    <m/>
    <x v="1"/>
  </r>
  <r>
    <x v="5"/>
    <x v="4"/>
    <s v="CUARTA"/>
    <x v="866"/>
    <x v="866"/>
    <x v="333"/>
    <x v="7"/>
    <x v="0"/>
    <x v="0"/>
    <x v="15"/>
    <x v="1598"/>
    <n v="6176081.5"/>
    <n v="0"/>
    <n v="0"/>
    <n v="6176081.5"/>
    <n v="4.1100193900932592E-5"/>
    <n v="0"/>
    <m/>
    <x v="1"/>
  </r>
  <r>
    <x v="5"/>
    <x v="4"/>
    <s v="CUARTA"/>
    <x v="866"/>
    <x v="866"/>
    <x v="333"/>
    <x v="7"/>
    <x v="0"/>
    <x v="0"/>
    <x v="15"/>
    <x v="1599"/>
    <n v="6087511.5"/>
    <n v="6087511.5"/>
    <n v="6218138.2380040744"/>
    <n v="6218138.2380040744"/>
    <n v="4.1380070403016994E-5"/>
    <n v="176"/>
    <m/>
    <x v="1"/>
  </r>
  <r>
    <x v="5"/>
    <x v="4"/>
    <s v="CUARTA"/>
    <x v="866"/>
    <x v="866"/>
    <x v="333"/>
    <x v="7"/>
    <x v="0"/>
    <x v="0"/>
    <x v="15"/>
    <x v="1600"/>
    <n v="5234160.5"/>
    <n v="5234160.5"/>
    <n v="5291934.9089401551"/>
    <n v="5291934.9089401551"/>
    <n v="3.5216431465250975E-5"/>
    <n v="91"/>
    <m/>
    <x v="1"/>
  </r>
  <r>
    <x v="5"/>
    <x v="4"/>
    <s v="CUARTA"/>
    <x v="866"/>
    <x v="866"/>
    <x v="333"/>
    <x v="7"/>
    <x v="0"/>
    <x v="0"/>
    <x v="15"/>
    <x v="1601"/>
    <n v="3954892"/>
    <n v="0"/>
    <n v="0"/>
    <n v="3954892"/>
    <n v="2.6318763451752878E-5"/>
    <n v="0"/>
    <m/>
    <x v="1"/>
  </r>
  <r>
    <x v="5"/>
    <x v="4"/>
    <s v="CUARTA"/>
    <x v="866"/>
    <x v="866"/>
    <x v="333"/>
    <x v="7"/>
    <x v="0"/>
    <x v="0"/>
    <x v="15"/>
    <x v="1602"/>
    <n v="3783068.5"/>
    <n v="0"/>
    <n v="0"/>
    <n v="3783068.5"/>
    <n v="2.5175323364905435E-5"/>
    <n v="0"/>
    <m/>
    <x v="1"/>
  </r>
  <r>
    <x v="5"/>
    <x v="4"/>
    <s v="CUARTA"/>
    <x v="866"/>
    <x v="866"/>
    <x v="333"/>
    <x v="7"/>
    <x v="0"/>
    <x v="0"/>
    <x v="15"/>
    <x v="370"/>
    <n v="3138786"/>
    <n v="3138786"/>
    <n v="3173431.7671559048"/>
    <n v="3173431.7671559048"/>
    <n v="2.1118351654117074E-5"/>
    <n v="91"/>
    <m/>
    <x v="1"/>
  </r>
  <r>
    <x v="5"/>
    <x v="4"/>
    <s v="CUARTA"/>
    <x v="866"/>
    <x v="866"/>
    <x v="333"/>
    <x v="7"/>
    <x v="0"/>
    <x v="0"/>
    <x v="15"/>
    <x v="1603"/>
    <n v="2075419"/>
    <n v="0"/>
    <n v="0"/>
    <n v="2075419"/>
    <n v="1.3811366207793667E-5"/>
    <n v="0"/>
    <m/>
    <x v="1"/>
  </r>
  <r>
    <x v="5"/>
    <x v="4"/>
    <s v="CUARTA"/>
    <x v="866"/>
    <x v="866"/>
    <x v="333"/>
    <x v="7"/>
    <x v="0"/>
    <x v="0"/>
    <x v="15"/>
    <x v="1604"/>
    <n v="1197357"/>
    <n v="0"/>
    <n v="0"/>
    <n v="1197357"/>
    <n v="7.9680951212575391E-6"/>
    <n v="0"/>
    <m/>
    <x v="1"/>
  </r>
  <r>
    <x v="5"/>
    <x v="4"/>
    <s v="CUARTA"/>
    <x v="866"/>
    <x v="866"/>
    <x v="333"/>
    <x v="7"/>
    <x v="0"/>
    <x v="0"/>
    <x v="15"/>
    <x v="1605"/>
    <n v="1117533"/>
    <n v="0"/>
    <n v="0"/>
    <n v="1117533"/>
    <n v="7.4368874488931049E-6"/>
    <n v="0"/>
    <m/>
    <x v="1"/>
  </r>
  <r>
    <x v="5"/>
    <x v="4"/>
    <s v="CUARTA"/>
    <x v="866"/>
    <x v="866"/>
    <x v="333"/>
    <x v="7"/>
    <x v="0"/>
    <x v="0"/>
    <x v="15"/>
    <x v="1606"/>
    <n v="618634.5"/>
    <n v="0"/>
    <n v="0"/>
    <n v="618634.5"/>
    <n v="4.1168494787198783E-6"/>
    <n v="0"/>
    <m/>
    <x v="1"/>
  </r>
  <r>
    <x v="5"/>
    <x v="4"/>
    <s v="CUARTA"/>
    <x v="866"/>
    <x v="866"/>
    <x v="333"/>
    <x v="7"/>
    <x v="0"/>
    <x v="0"/>
    <x v="15"/>
    <x v="1607"/>
    <n v="590126"/>
    <n v="590126"/>
    <n v="602352.87787832553"/>
    <n v="602352.87787832553"/>
    <n v="4.0084995765654885E-6"/>
    <n v="170"/>
    <m/>
    <x v="1"/>
  </r>
  <r>
    <x v="4"/>
    <x v="4"/>
    <s v="CUARTA"/>
    <x v="867"/>
    <x v="867"/>
    <x v="334"/>
    <x v="1"/>
    <x v="0"/>
    <x v="0"/>
    <x v="15"/>
    <x v="438"/>
    <n v="49973944"/>
    <n v="49973944"/>
    <n v="50586540.535764031"/>
    <n v="50586540.535764031"/>
    <n v="3.3664008883258552E-4"/>
    <n v="101"/>
    <m/>
    <x v="0"/>
  </r>
  <r>
    <x v="4"/>
    <x v="4"/>
    <s v="CUARTA"/>
    <x v="867"/>
    <x v="867"/>
    <x v="334"/>
    <x v="1"/>
    <x v="0"/>
    <x v="0"/>
    <x v="15"/>
    <x v="441"/>
    <n v="12482843"/>
    <n v="0"/>
    <n v="0"/>
    <n v="12482843"/>
    <n v="8.307002874474682E-5"/>
    <n v="0"/>
    <m/>
    <x v="0"/>
  </r>
  <r>
    <x v="4"/>
    <x v="4"/>
    <s v="CUARTA"/>
    <x v="868"/>
    <x v="868"/>
    <x v="335"/>
    <x v="3"/>
    <x v="0"/>
    <x v="0"/>
    <x v="15"/>
    <x v="1608"/>
    <n v="36554290"/>
    <n v="0"/>
    <n v="0"/>
    <n v="36554290"/>
    <n v="2.432591614781834E-4"/>
    <n v="0"/>
    <m/>
    <x v="0"/>
  </r>
  <r>
    <x v="4"/>
    <x v="4"/>
    <s v="CUARTA"/>
    <x v="868"/>
    <x v="868"/>
    <x v="335"/>
    <x v="3"/>
    <x v="0"/>
    <x v="0"/>
    <x v="15"/>
    <x v="1609"/>
    <n v="30642023"/>
    <n v="0"/>
    <n v="0"/>
    <n v="30642023"/>
    <n v="2.0391458351332251E-4"/>
    <n v="0"/>
    <m/>
    <x v="0"/>
  </r>
  <r>
    <x v="4"/>
    <x v="4"/>
    <s v="CUARTA"/>
    <x v="868"/>
    <x v="868"/>
    <x v="335"/>
    <x v="3"/>
    <x v="0"/>
    <x v="0"/>
    <x v="15"/>
    <x v="930"/>
    <n v="3792866"/>
    <n v="0"/>
    <n v="0"/>
    <n v="3792866"/>
    <n v="2.5240523144044424E-5"/>
    <n v="0"/>
    <m/>
    <x v="0"/>
  </r>
  <r>
    <x v="4"/>
    <x v="4"/>
    <s v="CUARTA"/>
    <x v="868"/>
    <x v="868"/>
    <x v="335"/>
    <x v="3"/>
    <x v="0"/>
    <x v="0"/>
    <x v="15"/>
    <x v="1610"/>
    <n v="944580"/>
    <n v="0"/>
    <n v="0"/>
    <n v="944580"/>
    <n v="6.2859308373671729E-6"/>
    <n v="0"/>
    <m/>
    <x v="0"/>
  </r>
  <r>
    <x v="4"/>
    <x v="4"/>
    <s v="CUARTA"/>
    <x v="868"/>
    <x v="868"/>
    <x v="335"/>
    <x v="3"/>
    <x v="0"/>
    <x v="0"/>
    <x v="15"/>
    <x v="1611"/>
    <n v="5712289"/>
    <n v="5712289"/>
    <n v="5741303.9136539577"/>
    <n v="5741303.9136539577"/>
    <n v="3.8206863704010513E-5"/>
    <n v="42"/>
    <m/>
    <x v="0"/>
  </r>
  <r>
    <x v="4"/>
    <x v="4"/>
    <s v="CUARTA"/>
    <x v="868"/>
    <x v="868"/>
    <x v="335"/>
    <x v="3"/>
    <x v="0"/>
    <x v="0"/>
    <x v="15"/>
    <x v="1612"/>
    <n v="4142313"/>
    <n v="4142313"/>
    <n v="4163353.4014962595"/>
    <n v="4163353.4014962595"/>
    <n v="2.7706019112539807E-5"/>
    <n v="42"/>
    <m/>
    <x v="0"/>
  </r>
  <r>
    <x v="4"/>
    <x v="4"/>
    <s v="CUARTA"/>
    <x v="868"/>
    <x v="868"/>
    <x v="335"/>
    <x v="3"/>
    <x v="0"/>
    <x v="0"/>
    <x v="15"/>
    <x v="1613"/>
    <n v="2769819"/>
    <n v="2769819"/>
    <n v="2783887.9763984438"/>
    <n v="2783887.9763984438"/>
    <n v="1.8526040439791945E-5"/>
    <n v="42"/>
    <m/>
    <x v="0"/>
  </r>
  <r>
    <x v="4"/>
    <x v="4"/>
    <s v="CUARTA"/>
    <x v="868"/>
    <x v="868"/>
    <x v="335"/>
    <x v="3"/>
    <x v="0"/>
    <x v="0"/>
    <x v="15"/>
    <x v="1614"/>
    <n v="1586666"/>
    <n v="1586666"/>
    <n v="1594725.2870892335"/>
    <n v="1594725.2870892335"/>
    <n v="1.061247629554239E-5"/>
    <n v="42"/>
    <m/>
    <x v="0"/>
  </r>
  <r>
    <x v="4"/>
    <x v="4"/>
    <s v="CUARTA"/>
    <x v="868"/>
    <x v="868"/>
    <x v="335"/>
    <x v="3"/>
    <x v="0"/>
    <x v="0"/>
    <x v="15"/>
    <x v="1615"/>
    <n v="1391503"/>
    <n v="1391503"/>
    <n v="1398570.979122594"/>
    <n v="1398570.979122594"/>
    <n v="9.3071210971156649E-6"/>
    <n v="42"/>
    <m/>
    <x v="0"/>
  </r>
  <r>
    <x v="4"/>
    <x v="4"/>
    <s v="CUARTA"/>
    <x v="868"/>
    <x v="868"/>
    <x v="335"/>
    <x v="3"/>
    <x v="0"/>
    <x v="0"/>
    <x v="15"/>
    <x v="1616"/>
    <n v="513601"/>
    <n v="513601"/>
    <n v="516209.77708876185"/>
    <n v="516209.77708876185"/>
    <n v="3.4352399546387628E-6"/>
    <n v="42"/>
    <m/>
    <x v="0"/>
  </r>
  <r>
    <x v="4"/>
    <x v="4"/>
    <s v="CUARTA"/>
    <x v="868"/>
    <x v="868"/>
    <x v="335"/>
    <x v="3"/>
    <x v="0"/>
    <x v="0"/>
    <x v="15"/>
    <x v="1617"/>
    <n v="472608"/>
    <n v="472608"/>
    <n v="475008.55786956323"/>
    <n v="475008.55786956323"/>
    <n v="3.1610567044883409E-6"/>
    <n v="42"/>
    <m/>
    <x v="0"/>
  </r>
  <r>
    <x v="4"/>
    <x v="4"/>
    <s v="CUARTA"/>
    <x v="868"/>
    <x v="868"/>
    <x v="335"/>
    <x v="3"/>
    <x v="0"/>
    <x v="0"/>
    <x v="15"/>
    <x v="1618"/>
    <n v="354504"/>
    <n v="354504"/>
    <n v="356304.66221264057"/>
    <n v="356304.66221264057"/>
    <n v="2.3711135782042086E-6"/>
    <n v="42"/>
    <m/>
    <x v="0"/>
  </r>
  <r>
    <x v="4"/>
    <x v="4"/>
    <s v="CUARTA"/>
    <x v="868"/>
    <x v="868"/>
    <x v="335"/>
    <x v="3"/>
    <x v="0"/>
    <x v="0"/>
    <x v="15"/>
    <x v="1619"/>
    <n v="116911"/>
    <n v="116911"/>
    <n v="117504.83595091177"/>
    <n v="117504.83595091177"/>
    <n v="7.8196370010333391E-7"/>
    <n v="42"/>
    <m/>
    <x v="0"/>
  </r>
  <r>
    <x v="4"/>
    <x v="4"/>
    <s v="CUARTA"/>
    <x v="868"/>
    <x v="868"/>
    <x v="335"/>
    <x v="3"/>
    <x v="0"/>
    <x v="0"/>
    <x v="15"/>
    <x v="1620"/>
    <n v="5760989"/>
    <n v="5760989"/>
    <n v="5792347.1211464396"/>
    <n v="5792347.1211464396"/>
    <n v="3.8546542791028155E-5"/>
    <n v="45"/>
    <m/>
    <x v="0"/>
  </r>
  <r>
    <x v="4"/>
    <x v="4"/>
    <s v="CUARTA"/>
    <x v="868"/>
    <x v="868"/>
    <x v="335"/>
    <x v="3"/>
    <x v="0"/>
    <x v="0"/>
    <x v="15"/>
    <x v="1621"/>
    <n v="5230979"/>
    <n v="0"/>
    <n v="0"/>
    <n v="5230979"/>
    <n v="3.4810785963835885E-5"/>
    <n v="0"/>
    <m/>
    <x v="0"/>
  </r>
  <r>
    <x v="4"/>
    <x v="4"/>
    <s v="CUARTA"/>
    <x v="868"/>
    <x v="868"/>
    <x v="335"/>
    <x v="3"/>
    <x v="0"/>
    <x v="0"/>
    <x v="15"/>
    <x v="1622"/>
    <n v="3510973"/>
    <n v="0"/>
    <n v="0"/>
    <n v="3510973"/>
    <n v="2.336459955733081E-5"/>
    <n v="0"/>
    <m/>
    <x v="0"/>
  </r>
  <r>
    <x v="4"/>
    <x v="4"/>
    <s v="CUARTA"/>
    <x v="868"/>
    <x v="868"/>
    <x v="335"/>
    <x v="3"/>
    <x v="0"/>
    <x v="0"/>
    <x v="15"/>
    <x v="1623"/>
    <n v="759620"/>
    <n v="0"/>
    <n v="0"/>
    <n v="759620"/>
    <n v="5.055070806793339E-6"/>
    <n v="0"/>
    <m/>
    <x v="0"/>
  </r>
  <r>
    <x v="4"/>
    <x v="4"/>
    <s v="CUARTA"/>
    <x v="868"/>
    <x v="868"/>
    <x v="335"/>
    <x v="3"/>
    <x v="0"/>
    <x v="0"/>
    <x v="15"/>
    <x v="1624"/>
    <n v="10363588"/>
    <n v="10363588"/>
    <n v="10419998.912781779"/>
    <n v="10419998.912781779"/>
    <n v="6.9342345265819096E-5"/>
    <n v="45"/>
    <m/>
    <x v="0"/>
  </r>
  <r>
    <x v="4"/>
    <x v="4"/>
    <s v="CUARTA"/>
    <x v="868"/>
    <x v="868"/>
    <x v="335"/>
    <x v="3"/>
    <x v="0"/>
    <x v="0"/>
    <x v="15"/>
    <x v="1625"/>
    <n v="10131239"/>
    <n v="10131239"/>
    <n v="10186385.194503328"/>
    <n v="10186385.194503328"/>
    <n v="6.7787707568897157E-5"/>
    <n v="45"/>
    <m/>
    <x v="0"/>
  </r>
  <r>
    <x v="4"/>
    <x v="4"/>
    <s v="CUARTA"/>
    <x v="868"/>
    <x v="868"/>
    <x v="335"/>
    <x v="3"/>
    <x v="0"/>
    <x v="0"/>
    <x v="15"/>
    <x v="1626"/>
    <n v="5076936"/>
    <n v="5076936"/>
    <n v="5104570.695039467"/>
    <n v="5104570.695039467"/>
    <n v="3.3969572025100437E-5"/>
    <n v="45"/>
    <m/>
    <x v="0"/>
  </r>
  <r>
    <x v="4"/>
    <x v="4"/>
    <s v="CUARTA"/>
    <x v="868"/>
    <x v="868"/>
    <x v="335"/>
    <x v="3"/>
    <x v="0"/>
    <x v="0"/>
    <x v="15"/>
    <x v="1627"/>
    <n v="3844247"/>
    <n v="3844247"/>
    <n v="3878249.3507647784"/>
    <n v="3878249.3507647784"/>
    <n v="2.5808726829883695E-5"/>
    <n v="73"/>
    <m/>
    <x v="0"/>
  </r>
  <r>
    <x v="4"/>
    <x v="4"/>
    <s v="CUARTA"/>
    <x v="868"/>
    <x v="868"/>
    <x v="335"/>
    <x v="3"/>
    <x v="0"/>
    <x v="0"/>
    <x v="15"/>
    <x v="1628"/>
    <n v="2455635"/>
    <n v="2455635"/>
    <n v="2469001.4722882542"/>
    <n v="2469001.4722882542"/>
    <n v="1.6430553782804725E-5"/>
    <n v="45"/>
    <m/>
    <x v="0"/>
  </r>
  <r>
    <x v="4"/>
    <x v="4"/>
    <s v="CUARTA"/>
    <x v="868"/>
    <x v="868"/>
    <x v="335"/>
    <x v="3"/>
    <x v="0"/>
    <x v="0"/>
    <x v="15"/>
    <x v="1629"/>
    <n v="1519448"/>
    <n v="1519448"/>
    <n v="1527718.6345142676"/>
    <n v="1527718.6345142676"/>
    <n v="1.0166564690670674E-5"/>
    <n v="45"/>
    <m/>
    <x v="0"/>
  </r>
  <r>
    <x v="4"/>
    <x v="4"/>
    <s v="CUARTA"/>
    <x v="868"/>
    <x v="868"/>
    <x v="335"/>
    <x v="3"/>
    <x v="0"/>
    <x v="0"/>
    <x v="15"/>
    <x v="1630"/>
    <n v="1232296"/>
    <n v="1232296"/>
    <n v="1243345.6314043151"/>
    <n v="1243345.6314043151"/>
    <n v="8.2741373371764627E-6"/>
    <n v="74"/>
    <m/>
    <x v="0"/>
  </r>
  <r>
    <x v="4"/>
    <x v="4"/>
    <s v="CUARTA"/>
    <x v="868"/>
    <x v="868"/>
    <x v="335"/>
    <x v="3"/>
    <x v="0"/>
    <x v="0"/>
    <x v="15"/>
    <x v="1631"/>
    <n v="1227817"/>
    <n v="1227817"/>
    <n v="1234500.2334225352"/>
    <n v="1234500.2334225352"/>
    <n v="8.2152735459227247E-6"/>
    <n v="45"/>
    <m/>
    <x v="0"/>
  </r>
  <r>
    <x v="4"/>
    <x v="4"/>
    <s v="CUARTA"/>
    <x v="868"/>
    <x v="868"/>
    <x v="335"/>
    <x v="3"/>
    <x v="0"/>
    <x v="0"/>
    <x v="15"/>
    <x v="1632"/>
    <n v="1227817"/>
    <n v="1227817"/>
    <n v="1234500.2334225352"/>
    <n v="1234500.2334225352"/>
    <n v="8.2152735459227247E-6"/>
    <n v="45"/>
    <m/>
    <x v="0"/>
  </r>
  <r>
    <x v="4"/>
    <x v="4"/>
    <s v="CUARTA"/>
    <x v="868"/>
    <x v="868"/>
    <x v="335"/>
    <x v="3"/>
    <x v="0"/>
    <x v="0"/>
    <x v="15"/>
    <x v="1633"/>
    <n v="1039142"/>
    <n v="1039142"/>
    <n v="1044798.2407469193"/>
    <n v="1044798.2407469193"/>
    <n v="6.9528568044401026E-6"/>
    <n v="45"/>
    <m/>
    <x v="0"/>
  </r>
  <r>
    <x v="4"/>
    <x v="4"/>
    <s v="CUARTA"/>
    <x v="868"/>
    <x v="868"/>
    <x v="335"/>
    <x v="3"/>
    <x v="0"/>
    <x v="0"/>
    <x v="15"/>
    <x v="1634"/>
    <n v="74848439"/>
    <n v="0"/>
    <n v="0"/>
    <n v="74848439"/>
    <n v="4.9809662584312153E-4"/>
    <n v="0"/>
    <m/>
    <x v="0"/>
  </r>
  <r>
    <x v="4"/>
    <x v="4"/>
    <s v="CUARTA"/>
    <x v="868"/>
    <x v="868"/>
    <x v="335"/>
    <x v="3"/>
    <x v="0"/>
    <x v="0"/>
    <x v="15"/>
    <x v="1635"/>
    <n v="51533247"/>
    <n v="0"/>
    <n v="0"/>
    <n v="51533247"/>
    <n v="3.4294017072874648E-4"/>
    <n v="0"/>
    <m/>
    <x v="0"/>
  </r>
  <r>
    <x v="4"/>
    <x v="4"/>
    <s v="CUARTA"/>
    <x v="868"/>
    <x v="868"/>
    <x v="335"/>
    <x v="3"/>
    <x v="0"/>
    <x v="0"/>
    <x v="15"/>
    <x v="1636"/>
    <n v="30067376"/>
    <n v="0"/>
    <n v="0"/>
    <n v="30067376"/>
    <n v="2.0009045924867524E-4"/>
    <n v="0"/>
    <m/>
    <x v="0"/>
  </r>
  <r>
    <x v="4"/>
    <x v="4"/>
    <s v="CUARTA"/>
    <x v="868"/>
    <x v="868"/>
    <x v="335"/>
    <x v="3"/>
    <x v="0"/>
    <x v="0"/>
    <x v="15"/>
    <x v="1637"/>
    <n v="22637793"/>
    <n v="0"/>
    <n v="0"/>
    <n v="22637793"/>
    <n v="1.5064854338291595E-4"/>
    <n v="0"/>
    <m/>
    <x v="0"/>
  </r>
  <r>
    <x v="4"/>
    <x v="4"/>
    <s v="CUARTA"/>
    <x v="868"/>
    <x v="868"/>
    <x v="335"/>
    <x v="3"/>
    <x v="0"/>
    <x v="0"/>
    <x v="15"/>
    <x v="1638"/>
    <n v="8405206"/>
    <n v="0"/>
    <n v="0"/>
    <n v="8405206"/>
    <n v="5.5934429682846964E-5"/>
    <n v="0"/>
    <m/>
    <x v="0"/>
  </r>
  <r>
    <x v="4"/>
    <x v="4"/>
    <s v="CUARTA"/>
    <x v="868"/>
    <x v="868"/>
    <x v="335"/>
    <x v="3"/>
    <x v="0"/>
    <x v="0"/>
    <x v="15"/>
    <x v="1639"/>
    <n v="7053969"/>
    <n v="0"/>
    <n v="0"/>
    <n v="7053969"/>
    <n v="4.6942303735980098E-5"/>
    <n v="0"/>
    <m/>
    <x v="0"/>
  </r>
  <r>
    <x v="4"/>
    <x v="4"/>
    <s v="CUARTA"/>
    <x v="868"/>
    <x v="868"/>
    <x v="335"/>
    <x v="3"/>
    <x v="0"/>
    <x v="0"/>
    <x v="15"/>
    <x v="1640"/>
    <n v="5224583"/>
    <n v="0"/>
    <n v="0"/>
    <n v="5224583"/>
    <n v="3.4768222270304575E-5"/>
    <n v="0"/>
    <m/>
    <x v="0"/>
  </r>
  <r>
    <x v="4"/>
    <x v="4"/>
    <s v="CUARTA"/>
    <x v="868"/>
    <x v="868"/>
    <x v="335"/>
    <x v="3"/>
    <x v="0"/>
    <x v="0"/>
    <x v="15"/>
    <x v="1641"/>
    <n v="4067418"/>
    <n v="0"/>
    <n v="0"/>
    <n v="4067418"/>
    <n v="2.7067594311400108E-5"/>
    <n v="0"/>
    <m/>
    <x v="0"/>
  </r>
  <r>
    <x v="4"/>
    <x v="4"/>
    <s v="CUARTA"/>
    <x v="868"/>
    <x v="868"/>
    <x v="335"/>
    <x v="3"/>
    <x v="0"/>
    <x v="0"/>
    <x v="15"/>
    <x v="1642"/>
    <n v="3107732"/>
    <n v="0"/>
    <n v="0"/>
    <n v="3107732"/>
    <n v="2.0681137027115502E-5"/>
    <n v="0"/>
    <m/>
    <x v="0"/>
  </r>
  <r>
    <x v="4"/>
    <x v="4"/>
    <s v="CUARTA"/>
    <x v="868"/>
    <x v="868"/>
    <x v="335"/>
    <x v="3"/>
    <x v="0"/>
    <x v="0"/>
    <x v="15"/>
    <x v="1643"/>
    <n v="3051757"/>
    <n v="0"/>
    <n v="0"/>
    <n v="3051757"/>
    <n v="2.0308638161353334E-5"/>
    <n v="0"/>
    <m/>
    <x v="0"/>
  </r>
  <r>
    <x v="4"/>
    <x v="4"/>
    <s v="CUARTA"/>
    <x v="868"/>
    <x v="868"/>
    <x v="335"/>
    <x v="3"/>
    <x v="0"/>
    <x v="0"/>
    <x v="15"/>
    <x v="1644"/>
    <n v="2055402"/>
    <n v="0"/>
    <n v="0"/>
    <n v="2055402"/>
    <n v="1.3678158350786765E-5"/>
    <n v="0"/>
    <m/>
    <x v="0"/>
  </r>
  <r>
    <x v="4"/>
    <x v="4"/>
    <s v="CUARTA"/>
    <x v="868"/>
    <x v="868"/>
    <x v="335"/>
    <x v="3"/>
    <x v="0"/>
    <x v="0"/>
    <x v="15"/>
    <x v="1645"/>
    <n v="1851525"/>
    <n v="0"/>
    <n v="0"/>
    <n v="1851525"/>
    <n v="1.2321410673162946E-5"/>
    <n v="0"/>
    <m/>
    <x v="0"/>
  </r>
  <r>
    <x v="4"/>
    <x v="4"/>
    <s v="CUARTA"/>
    <x v="868"/>
    <x v="868"/>
    <x v="335"/>
    <x v="3"/>
    <x v="0"/>
    <x v="0"/>
    <x v="15"/>
    <x v="1646"/>
    <n v="1244122"/>
    <n v="0"/>
    <n v="0"/>
    <n v="1244122"/>
    <n v="8.2793038654713438E-6"/>
    <n v="0"/>
    <m/>
    <x v="0"/>
  </r>
  <r>
    <x v="4"/>
    <x v="4"/>
    <s v="CUARTA"/>
    <x v="868"/>
    <x v="868"/>
    <x v="335"/>
    <x v="3"/>
    <x v="0"/>
    <x v="0"/>
    <x v="15"/>
    <x v="1647"/>
    <n v="1208805"/>
    <n v="0"/>
    <n v="0"/>
    <n v="1208805"/>
    <n v="8.0442785427000639E-6"/>
    <n v="0"/>
    <m/>
    <x v="0"/>
  </r>
  <r>
    <x v="4"/>
    <x v="4"/>
    <s v="CUARTA"/>
    <x v="868"/>
    <x v="868"/>
    <x v="335"/>
    <x v="3"/>
    <x v="0"/>
    <x v="0"/>
    <x v="15"/>
    <x v="1648"/>
    <n v="1186670"/>
    <n v="0"/>
    <n v="0"/>
    <n v="1186670"/>
    <n v="7.8969759541579367E-6"/>
    <n v="0"/>
    <m/>
    <x v="0"/>
  </r>
  <r>
    <x v="4"/>
    <x v="4"/>
    <s v="CUARTA"/>
    <x v="868"/>
    <x v="868"/>
    <x v="335"/>
    <x v="3"/>
    <x v="0"/>
    <x v="0"/>
    <x v="15"/>
    <x v="1649"/>
    <n v="533195"/>
    <n v="0"/>
    <n v="0"/>
    <n v="533195"/>
    <n v="3.5482721345253869E-6"/>
    <n v="0"/>
    <m/>
    <x v="0"/>
  </r>
  <r>
    <x v="4"/>
    <x v="4"/>
    <s v="CUARTA"/>
    <x v="868"/>
    <x v="868"/>
    <x v="335"/>
    <x v="3"/>
    <x v="0"/>
    <x v="0"/>
    <x v="15"/>
    <x v="1650"/>
    <n v="435142"/>
    <n v="0"/>
    <n v="0"/>
    <n v="435142"/>
    <n v="2.8957552737022023E-6"/>
    <n v="0"/>
    <m/>
    <x v="0"/>
  </r>
  <r>
    <x v="4"/>
    <x v="4"/>
    <s v="CUARTA"/>
    <x v="868"/>
    <x v="868"/>
    <x v="335"/>
    <x v="3"/>
    <x v="0"/>
    <x v="0"/>
    <x v="15"/>
    <x v="1651"/>
    <n v="392148"/>
    <n v="0"/>
    <n v="0"/>
    <n v="392148"/>
    <n v="2.6096415401679712E-6"/>
    <n v="0"/>
    <m/>
    <x v="0"/>
  </r>
  <r>
    <x v="4"/>
    <x v="4"/>
    <s v="CUARTA"/>
    <x v="868"/>
    <x v="868"/>
    <x v="335"/>
    <x v="3"/>
    <x v="0"/>
    <x v="0"/>
    <x v="15"/>
    <x v="1652"/>
    <n v="80146"/>
    <n v="0"/>
    <n v="0"/>
    <n v="80146"/>
    <n v="5.3335049746091324E-7"/>
    <n v="0"/>
    <m/>
    <x v="0"/>
  </r>
  <r>
    <x v="4"/>
    <x v="4"/>
    <s v="CUARTA"/>
    <x v="868"/>
    <x v="868"/>
    <x v="335"/>
    <x v="3"/>
    <x v="0"/>
    <x v="0"/>
    <x v="15"/>
    <x v="1653"/>
    <n v="66601"/>
    <n v="0"/>
    <n v="0"/>
    <n v="66601"/>
    <n v="4.4321209394597717E-7"/>
    <n v="0"/>
    <m/>
    <x v="0"/>
  </r>
  <r>
    <x v="4"/>
    <x v="4"/>
    <s v="CUARTA"/>
    <x v="868"/>
    <x v="868"/>
    <x v="335"/>
    <x v="3"/>
    <x v="0"/>
    <x v="0"/>
    <x v="15"/>
    <x v="1654"/>
    <n v="5340"/>
    <n v="0"/>
    <n v="0"/>
    <n v="5340"/>
    <n v="3.5536291972665845E-8"/>
    <n v="0"/>
    <m/>
    <x v="0"/>
  </r>
  <r>
    <x v="4"/>
    <x v="4"/>
    <s v="CUARTA"/>
    <x v="868"/>
    <x v="868"/>
    <x v="335"/>
    <x v="3"/>
    <x v="0"/>
    <x v="0"/>
    <x v="15"/>
    <x v="1655"/>
    <n v="2500300"/>
    <n v="0"/>
    <n v="0"/>
    <n v="2500300"/>
    <n v="1.6638837232070489E-5"/>
    <n v="0"/>
    <m/>
    <x v="0"/>
  </r>
  <r>
    <x v="4"/>
    <x v="4"/>
    <s v="CUARTA"/>
    <x v="868"/>
    <x v="868"/>
    <x v="335"/>
    <x v="3"/>
    <x v="0"/>
    <x v="0"/>
    <x v="15"/>
    <x v="1656"/>
    <n v="8143589"/>
    <n v="0"/>
    <n v="0"/>
    <n v="8143589"/>
    <n v="5.419343752984829E-5"/>
    <n v="0"/>
    <m/>
    <x v="0"/>
  </r>
  <r>
    <x v="4"/>
    <x v="4"/>
    <s v="CUARTA"/>
    <x v="869"/>
    <x v="869"/>
    <x v="336"/>
    <x v="3"/>
    <x v="0"/>
    <x v="0"/>
    <x v="15"/>
    <x v="1657"/>
    <n v="156658"/>
    <n v="156658"/>
    <n v="157643.77985260982"/>
    <n v="157643.77985260982"/>
    <n v="1.0490777881117977E-6"/>
    <n v="52"/>
    <m/>
    <x v="0"/>
  </r>
  <r>
    <x v="4"/>
    <x v="4"/>
    <s v="CUARTA"/>
    <x v="869"/>
    <x v="869"/>
    <x v="336"/>
    <x v="3"/>
    <x v="0"/>
    <x v="0"/>
    <x v="15"/>
    <x v="1658"/>
    <n v="151604"/>
    <n v="151604"/>
    <n v="151915.21902879621"/>
    <n v="151915.21902879621"/>
    <n v="1.0109557263106339E-6"/>
    <n v="17"/>
    <m/>
    <x v="0"/>
  </r>
  <r>
    <x v="4"/>
    <x v="4"/>
    <s v="CUARTA"/>
    <x v="869"/>
    <x v="869"/>
    <x v="336"/>
    <x v="3"/>
    <x v="0"/>
    <x v="0"/>
    <x v="15"/>
    <x v="1659"/>
    <n v="10107"/>
    <n v="10107"/>
    <n v="10127.748072109202"/>
    <n v="10127.748072109202"/>
    <n v="6.7397492980538617E-8"/>
    <n v="17"/>
    <m/>
    <x v="0"/>
  </r>
  <r>
    <x v="4"/>
    <x v="4"/>
    <s v="CUARTA"/>
    <x v="870"/>
    <x v="870"/>
    <x v="337"/>
    <x v="3"/>
    <x v="0"/>
    <x v="0"/>
    <x v="15"/>
    <x v="1660"/>
    <n v="787800"/>
    <n v="787800"/>
    <n v="791419.56625086651"/>
    <n v="791419.56625086651"/>
    <n v="5.2666885354253473E-6"/>
    <n v="38"/>
    <m/>
    <x v="0"/>
  </r>
  <r>
    <x v="4"/>
    <x v="4"/>
    <s v="CUARTA"/>
    <x v="870"/>
    <x v="870"/>
    <x v="337"/>
    <x v="3"/>
    <x v="0"/>
    <x v="0"/>
    <x v="15"/>
    <x v="1661"/>
    <n v="537298"/>
    <n v="537298"/>
    <n v="538206.17849167297"/>
    <n v="538206.17849167297"/>
    <n v="3.5816202060623221E-6"/>
    <n v="14"/>
    <m/>
    <x v="0"/>
  </r>
  <r>
    <x v="4"/>
    <x v="4"/>
    <s v="CUARTA"/>
    <x v="871"/>
    <x v="871"/>
    <x v="338"/>
    <x v="3"/>
    <x v="0"/>
    <x v="0"/>
    <x v="15"/>
    <x v="1662"/>
    <n v="4223790"/>
    <n v="0"/>
    <n v="0"/>
    <n v="4223790"/>
    <n v="2.8108208739930014E-5"/>
    <n v="0"/>
    <m/>
    <x v="0"/>
  </r>
  <r>
    <x v="4"/>
    <x v="4"/>
    <s v="CUARTA"/>
    <x v="871"/>
    <x v="871"/>
    <x v="338"/>
    <x v="3"/>
    <x v="0"/>
    <x v="0"/>
    <x v="15"/>
    <x v="1663"/>
    <n v="412714"/>
    <n v="0"/>
    <n v="0"/>
    <n v="412714"/>
    <n v="2.7465028474170059E-6"/>
    <n v="0"/>
    <m/>
    <x v="0"/>
  </r>
  <r>
    <x v="4"/>
    <x v="4"/>
    <s v="CUARTA"/>
    <x v="871"/>
    <x v="871"/>
    <x v="338"/>
    <x v="3"/>
    <x v="0"/>
    <x v="0"/>
    <x v="15"/>
    <x v="1664"/>
    <n v="242550"/>
    <n v="0"/>
    <n v="0"/>
    <n v="242550"/>
    <n v="1.6141062955000188E-6"/>
    <n v="0"/>
    <m/>
    <x v="0"/>
  </r>
  <r>
    <x v="4"/>
    <x v="4"/>
    <s v="CUARTA"/>
    <x v="871"/>
    <x v="871"/>
    <x v="338"/>
    <x v="3"/>
    <x v="0"/>
    <x v="0"/>
    <x v="15"/>
    <x v="1665"/>
    <n v="512267"/>
    <n v="0"/>
    <n v="0"/>
    <n v="512267"/>
    <n v="3.4090018127268941E-6"/>
    <n v="0"/>
    <m/>
    <x v="0"/>
  </r>
  <r>
    <x v="5"/>
    <x v="4"/>
    <s v="CUARTA"/>
    <x v="872"/>
    <x v="872"/>
    <x v="339"/>
    <x v="7"/>
    <x v="0"/>
    <x v="0"/>
    <x v="15"/>
    <x v="1666"/>
    <n v="678516"/>
    <n v="678516"/>
    <n v="687911.41029043531"/>
    <n v="687911.41029043531"/>
    <n v="4.5778690500766362E-6"/>
    <n v="114"/>
    <m/>
    <x v="1"/>
  </r>
  <r>
    <x v="4"/>
    <x v="4"/>
    <s v="CUARTA"/>
    <x v="873"/>
    <x v="873"/>
    <x v="340"/>
    <x v="1"/>
    <x v="0"/>
    <x v="0"/>
    <x v="15"/>
    <x v="1667"/>
    <n v="3458280"/>
    <n v="3458280"/>
    <n v="4184425.0923407055"/>
    <n v="4184425.0923407055"/>
    <n v="2.7846245659020328E-5"/>
    <n v="1580"/>
    <m/>
    <x v="0"/>
  </r>
  <r>
    <x v="4"/>
    <x v="4"/>
    <s v="CUARTA"/>
    <x v="873"/>
    <x v="873"/>
    <x v="340"/>
    <x v="1"/>
    <x v="0"/>
    <x v="0"/>
    <x v="15"/>
    <x v="1668"/>
    <n v="1722960"/>
    <n v="1722960"/>
    <n v="2091283.787173813"/>
    <n v="2091283.787173813"/>
    <n v="1.3916942183279214E-5"/>
    <n v="1606"/>
    <m/>
    <x v="0"/>
  </r>
  <r>
    <x v="4"/>
    <x v="4"/>
    <s v="CUARTA"/>
    <x v="873"/>
    <x v="873"/>
    <x v="340"/>
    <x v="1"/>
    <x v="0"/>
    <x v="0"/>
    <x v="15"/>
    <x v="1669"/>
    <n v="1381800"/>
    <n v="1381800"/>
    <n v="1697342.7085394994"/>
    <n v="1697342.7085394994"/>
    <n v="1.1295368177590847E-5"/>
    <n v="1705"/>
    <m/>
    <x v="0"/>
  </r>
  <r>
    <x v="4"/>
    <x v="4"/>
    <s v="CUARTA"/>
    <x v="873"/>
    <x v="873"/>
    <x v="340"/>
    <x v="1"/>
    <x v="0"/>
    <x v="0"/>
    <x v="15"/>
    <x v="1670"/>
    <n v="950040"/>
    <n v="950040"/>
    <n v="1134917.3436938862"/>
    <n v="1134917.3436938862"/>
    <n v="7.5525756723498671E-6"/>
    <n v="1474"/>
    <m/>
    <x v="0"/>
  </r>
  <r>
    <x v="4"/>
    <x v="4"/>
    <s v="CUARTA"/>
    <x v="873"/>
    <x v="873"/>
    <x v="340"/>
    <x v="1"/>
    <x v="0"/>
    <x v="0"/>
    <x v="15"/>
    <x v="1671"/>
    <n v="685200"/>
    <n v="685200"/>
    <n v="813813.69335581537"/>
    <n v="813813.69335581537"/>
    <n v="5.4157155465254314E-6"/>
    <n v="1426"/>
    <m/>
    <x v="0"/>
  </r>
  <r>
    <x v="4"/>
    <x v="4"/>
    <s v="CUARTA"/>
    <x v="873"/>
    <x v="873"/>
    <x v="340"/>
    <x v="1"/>
    <x v="0"/>
    <x v="0"/>
    <x v="15"/>
    <x v="1672"/>
    <n v="407160"/>
    <n v="407160"/>
    <n v="487568.05193644378"/>
    <n v="487568.05193644378"/>
    <n v="3.2446368258721668E-6"/>
    <n v="1494"/>
    <m/>
    <x v="0"/>
  </r>
  <r>
    <x v="4"/>
    <x v="4"/>
    <s v="CUARTA"/>
    <x v="874"/>
    <x v="874"/>
    <x v="341"/>
    <x v="9"/>
    <x v="0"/>
    <x v="0"/>
    <x v="15"/>
    <x v="1194"/>
    <n v="1560636"/>
    <n v="1560636"/>
    <n v="1569320.1265796325"/>
    <n v="1569320.1265796325"/>
    <n v="1.0443411651070177E-5"/>
    <n v="46"/>
    <m/>
    <x v="0"/>
  </r>
  <r>
    <x v="4"/>
    <x v="4"/>
    <s v="CUARTA"/>
    <x v="874"/>
    <x v="874"/>
    <x v="341"/>
    <x v="9"/>
    <x v="0"/>
    <x v="0"/>
    <x v="15"/>
    <x v="1596"/>
    <n v="479981"/>
    <n v="479981"/>
    <n v="482651.84429669613"/>
    <n v="482651.84429669613"/>
    <n v="3.2119207603133048E-6"/>
    <n v="46"/>
    <m/>
    <x v="0"/>
  </r>
  <r>
    <x v="4"/>
    <x v="4"/>
    <s v="CUARTA"/>
    <x v="875"/>
    <x v="875"/>
    <x v="342"/>
    <x v="1"/>
    <x v="0"/>
    <x v="0"/>
    <x v="15"/>
    <x v="1125"/>
    <n v="3589130"/>
    <n v="3589130"/>
    <n v="3884225.2645545588"/>
    <n v="3884225.2645545588"/>
    <n v="2.5848494960452443E-5"/>
    <n v="655"/>
    <m/>
    <x v="0"/>
  </r>
  <r>
    <x v="4"/>
    <x v="4"/>
    <s v="CUARTA"/>
    <x v="875"/>
    <x v="875"/>
    <x v="342"/>
    <x v="1"/>
    <x v="0"/>
    <x v="0"/>
    <x v="15"/>
    <x v="1176"/>
    <n v="1599317"/>
    <n v="1599317"/>
    <n v="1739812.826494952"/>
    <n v="1739812.826494952"/>
    <n v="1.157799561425349E-5"/>
    <n v="698"/>
    <m/>
    <x v="0"/>
  </r>
  <r>
    <x v="4"/>
    <x v="4"/>
    <s v="CUARTA"/>
    <x v="875"/>
    <x v="875"/>
    <x v="342"/>
    <x v="1"/>
    <x v="0"/>
    <x v="0"/>
    <x v="15"/>
    <x v="1124"/>
    <n v="1196489"/>
    <n v="1196489"/>
    <n v="1290652.7453382304"/>
    <n v="1290652.7453382304"/>
    <n v="8.5889537066782954E-6"/>
    <n v="628"/>
    <m/>
    <x v="0"/>
  </r>
  <r>
    <x v="4"/>
    <x v="4"/>
    <s v="CUARTA"/>
    <x v="875"/>
    <x v="875"/>
    <x v="342"/>
    <x v="1"/>
    <x v="0"/>
    <x v="0"/>
    <x v="15"/>
    <x v="1436"/>
    <n v="300999"/>
    <n v="300999"/>
    <n v="348554.63748401485"/>
    <n v="348554.63748401485"/>
    <n v="2.319539207127088E-6"/>
    <n v="1216"/>
    <m/>
    <x v="0"/>
  </r>
  <r>
    <x v="4"/>
    <x v="4"/>
    <s v="CUARTA"/>
    <x v="875"/>
    <x v="875"/>
    <x v="342"/>
    <x v="1"/>
    <x v="0"/>
    <x v="0"/>
    <x v="15"/>
    <x v="0"/>
    <n v="6733380"/>
    <n v="6733380"/>
    <n v="7797204.7247403339"/>
    <n v="7797204.7247403339"/>
    <n v="5.1888341511052831E-5"/>
    <n v="1216"/>
    <m/>
    <x v="0"/>
  </r>
  <r>
    <x v="4"/>
    <x v="4"/>
    <s v="CUARTA"/>
    <x v="876"/>
    <x v="876"/>
    <x v="343"/>
    <x v="3"/>
    <x v="0"/>
    <x v="0"/>
    <x v="15"/>
    <x v="1673"/>
    <n v="873222"/>
    <n v="873222"/>
    <n v="883286.68836852617"/>
    <n v="883286.68836852617"/>
    <n v="5.8780400100061905E-6"/>
    <n v="95"/>
    <m/>
    <x v="0"/>
  </r>
  <r>
    <x v="4"/>
    <x v="4"/>
    <s v="CUARTA"/>
    <x v="876"/>
    <x v="876"/>
    <x v="343"/>
    <x v="3"/>
    <x v="0"/>
    <x v="0"/>
    <x v="15"/>
    <x v="1674"/>
    <n v="871754"/>
    <n v="871754"/>
    <n v="880313.80063341919"/>
    <n v="880313.80063341919"/>
    <n v="5.8582562260068048E-6"/>
    <n v="81"/>
    <m/>
    <x v="0"/>
  </r>
  <r>
    <x v="4"/>
    <x v="4"/>
    <s v="CUARTA"/>
    <x v="876"/>
    <x v="876"/>
    <x v="343"/>
    <x v="3"/>
    <x v="0"/>
    <x v="0"/>
    <x v="15"/>
    <x v="1675"/>
    <n v="871754"/>
    <n v="871754"/>
    <n v="884145.08634130727"/>
    <n v="884145.08634130727"/>
    <n v="5.8837524221765072E-6"/>
    <n v="117"/>
    <m/>
    <x v="0"/>
  </r>
  <r>
    <x v="4"/>
    <x v="4"/>
    <s v="CUARTA"/>
    <x v="877"/>
    <x v="877"/>
    <x v="344"/>
    <x v="3"/>
    <x v="0"/>
    <x v="0"/>
    <x v="15"/>
    <x v="1676"/>
    <n v="230868"/>
    <n v="230868"/>
    <n v="247509.8961132236"/>
    <n v="247509.8961132236"/>
    <n v="1.6471130963302818E-6"/>
    <n v="577"/>
    <m/>
    <x v="0"/>
  </r>
  <r>
    <x v="4"/>
    <x v="4"/>
    <s v="CUARTA"/>
    <x v="877"/>
    <x v="877"/>
    <x v="344"/>
    <x v="3"/>
    <x v="0"/>
    <x v="0"/>
    <x v="15"/>
    <x v="1677"/>
    <n v="230472"/>
    <n v="230472"/>
    <n v="250446.31063280266"/>
    <n v="250446.31063280266"/>
    <n v="1.6666541606974236E-6"/>
    <n v="689"/>
    <m/>
    <x v="0"/>
  </r>
  <r>
    <x v="4"/>
    <x v="4"/>
    <s v="CUARTA"/>
    <x v="877"/>
    <x v="877"/>
    <x v="344"/>
    <x v="3"/>
    <x v="0"/>
    <x v="0"/>
    <x v="15"/>
    <x v="1678"/>
    <n v="207438"/>
    <n v="207438"/>
    <n v="231032.07179352766"/>
    <n v="231032.07179352766"/>
    <n v="1.5374575202817784E-6"/>
    <n v="893"/>
    <m/>
    <x v="0"/>
  </r>
  <r>
    <x v="4"/>
    <x v="4"/>
    <s v="CUARTA"/>
    <x v="877"/>
    <x v="877"/>
    <x v="344"/>
    <x v="3"/>
    <x v="0"/>
    <x v="0"/>
    <x v="15"/>
    <x v="1679"/>
    <n v="197934"/>
    <n v="197934"/>
    <n v="217147.90881736486"/>
    <n v="217147.90881736486"/>
    <n v="1.4450620765894566E-6"/>
    <n v="768"/>
    <m/>
    <x v="0"/>
  </r>
  <r>
    <x v="4"/>
    <x v="4"/>
    <s v="CUARTA"/>
    <x v="877"/>
    <x v="877"/>
    <x v="344"/>
    <x v="3"/>
    <x v="0"/>
    <x v="0"/>
    <x v="15"/>
    <x v="1680"/>
    <n v="197208"/>
    <n v="197208"/>
    <n v="204920.0423296596"/>
    <n v="204920.0423296596"/>
    <n v="1.3636888493029641E-6"/>
    <n v="318"/>
    <m/>
    <x v="0"/>
  </r>
  <r>
    <x v="4"/>
    <x v="4"/>
    <s v="CUARTA"/>
    <x v="877"/>
    <x v="877"/>
    <x v="344"/>
    <x v="3"/>
    <x v="0"/>
    <x v="0"/>
    <x v="15"/>
    <x v="1681"/>
    <n v="195822"/>
    <n v="195822"/>
    <n v="219176.21037720752"/>
    <n v="219176.21037720752"/>
    <n v="1.4585598886567191E-6"/>
    <n v="934"/>
    <m/>
    <x v="0"/>
  </r>
  <r>
    <x v="4"/>
    <x v="4"/>
    <s v="CUARTA"/>
    <x v="877"/>
    <x v="877"/>
    <x v="344"/>
    <x v="3"/>
    <x v="0"/>
    <x v="0"/>
    <x v="15"/>
    <x v="1682"/>
    <n v="177432"/>
    <n v="177432"/>
    <n v="201367.18049893033"/>
    <n v="201367.18049893033"/>
    <n v="1.3400454906221897E-6"/>
    <n v="1049"/>
    <m/>
    <x v="0"/>
  </r>
  <r>
    <x v="5"/>
    <x v="4"/>
    <s v="CUARTA"/>
    <x v="878"/>
    <x v="878"/>
    <x v="345"/>
    <x v="7"/>
    <x v="0"/>
    <x v="0"/>
    <x v="15"/>
    <x v="1080"/>
    <n v="6695903.5"/>
    <n v="6695903.5"/>
    <n v="6795176.2101173596"/>
    <n v="6795176.2101173596"/>
    <n v="4.5220105956637348E-5"/>
    <n v="122"/>
    <m/>
    <x v="1"/>
  </r>
  <r>
    <x v="5"/>
    <x v="4"/>
    <s v="CUARTA"/>
    <x v="878"/>
    <x v="878"/>
    <x v="345"/>
    <x v="7"/>
    <x v="0"/>
    <x v="0"/>
    <x v="15"/>
    <x v="1085"/>
    <n v="4827279.5"/>
    <n v="4827279.5"/>
    <n v="4888812.2432963699"/>
    <n v="4888812.2432963699"/>
    <n v="3.2533756418974401E-5"/>
    <n v="105"/>
    <m/>
    <x v="1"/>
  </r>
  <r>
    <x v="5"/>
    <x v="4"/>
    <s v="CUARTA"/>
    <x v="878"/>
    <x v="878"/>
    <x v="345"/>
    <x v="7"/>
    <x v="0"/>
    <x v="0"/>
    <x v="15"/>
    <x v="435"/>
    <n v="3415784.5"/>
    <n v="3415784.5"/>
    <n v="3468517.9697366431"/>
    <n v="3468517.9697366431"/>
    <n v="2.3082072525280808E-5"/>
    <n v="127"/>
    <m/>
    <x v="1"/>
  </r>
  <r>
    <x v="5"/>
    <x v="4"/>
    <s v="CUARTA"/>
    <x v="878"/>
    <x v="878"/>
    <x v="345"/>
    <x v="7"/>
    <x v="0"/>
    <x v="0"/>
    <x v="15"/>
    <x v="439"/>
    <n v="3091261.5"/>
    <n v="3091261.5"/>
    <n v="3125382.6940371254"/>
    <n v="3125382.6940371254"/>
    <n v="2.0798597741876452E-5"/>
    <n v="91"/>
    <m/>
    <x v="1"/>
  </r>
  <r>
    <x v="5"/>
    <x v="4"/>
    <s v="CUARTA"/>
    <x v="878"/>
    <x v="878"/>
    <x v="345"/>
    <x v="7"/>
    <x v="0"/>
    <x v="0"/>
    <x v="15"/>
    <x v="1683"/>
    <n v="3068902"/>
    <n v="3068902"/>
    <n v="3089703.7540263217"/>
    <n v="3089703.7540263217"/>
    <n v="2.0561163803767996E-5"/>
    <n v="56"/>
    <m/>
    <x v="1"/>
  </r>
  <r>
    <x v="5"/>
    <x v="4"/>
    <s v="CUARTA"/>
    <x v="878"/>
    <x v="878"/>
    <x v="345"/>
    <x v="7"/>
    <x v="0"/>
    <x v="0"/>
    <x v="15"/>
    <x v="231"/>
    <n v="2831155"/>
    <n v="2831155"/>
    <n v="2838678.5691100578"/>
    <n v="2838678.5691100578"/>
    <n v="1.8890657387349123E-5"/>
    <n v="22"/>
    <m/>
    <x v="1"/>
  </r>
  <r>
    <x v="5"/>
    <x v="4"/>
    <s v="CUARTA"/>
    <x v="878"/>
    <x v="878"/>
    <x v="345"/>
    <x v="7"/>
    <x v="0"/>
    <x v="0"/>
    <x v="15"/>
    <x v="1086"/>
    <n v="2565765"/>
    <n v="2565765"/>
    <n v="2587834.757374499"/>
    <n v="2587834.757374499"/>
    <n v="1.7221357961624172E-5"/>
    <n v="71"/>
    <m/>
    <x v="1"/>
  </r>
  <r>
    <x v="5"/>
    <x v="4"/>
    <s v="CUARTA"/>
    <x v="878"/>
    <x v="878"/>
    <x v="345"/>
    <x v="7"/>
    <x v="0"/>
    <x v="0"/>
    <x v="15"/>
    <x v="1075"/>
    <n v="855255"/>
    <n v="855255"/>
    <n v="861052.12357702595"/>
    <n v="861052.12357702595"/>
    <n v="5.7300748440294287E-6"/>
    <n v="56"/>
    <m/>
    <x v="1"/>
  </r>
  <r>
    <x v="5"/>
    <x v="4"/>
    <s v="CUARTA"/>
    <x v="879"/>
    <x v="879"/>
    <x v="346"/>
    <x v="7"/>
    <x v="0"/>
    <x v="0"/>
    <x v="15"/>
    <x v="1684"/>
    <n v="2358345"/>
    <n v="2358345"/>
    <n v="2386678.4575178358"/>
    <n v="2386678.4575178358"/>
    <n v="1.5882715826072203E-5"/>
    <n v="99"/>
    <m/>
    <x v="1"/>
  </r>
  <r>
    <x v="4"/>
    <x v="4"/>
    <s v="CUARTA"/>
    <x v="880"/>
    <x v="880"/>
    <x v="347"/>
    <x v="6"/>
    <x v="0"/>
    <x v="0"/>
    <x v="15"/>
    <x v="1685"/>
    <n v="831581"/>
    <n v="831581"/>
    <n v="832584.75496402255"/>
    <n v="832584.75496402255"/>
    <n v="5.5406320120584186E-6"/>
    <n v="10"/>
    <m/>
    <x v="0"/>
  </r>
  <r>
    <x v="4"/>
    <x v="4"/>
    <s v="CUARTA"/>
    <x v="880"/>
    <x v="880"/>
    <x v="347"/>
    <x v="6"/>
    <x v="0"/>
    <x v="0"/>
    <x v="15"/>
    <x v="1686"/>
    <n v="831581"/>
    <n v="831581"/>
    <n v="836107.44810484408"/>
    <n v="836107.44810484408"/>
    <n v="5.5640746060626019E-6"/>
    <n v="45"/>
    <m/>
    <x v="0"/>
  </r>
  <r>
    <x v="5"/>
    <x v="4"/>
    <s v="CUARTA"/>
    <x v="881"/>
    <x v="881"/>
    <x v="348"/>
    <x v="7"/>
    <x v="0"/>
    <x v="0"/>
    <x v="15"/>
    <x v="442"/>
    <n v="40241250"/>
    <n v="40241250"/>
    <n v="40906889.232323192"/>
    <n v="40906889.232323192"/>
    <n v="2.7222456169538156E-4"/>
    <n v="136"/>
    <m/>
    <x v="1"/>
  </r>
  <r>
    <x v="5"/>
    <x v="4"/>
    <s v="CUARTA"/>
    <x v="881"/>
    <x v="881"/>
    <x v="348"/>
    <x v="7"/>
    <x v="0"/>
    <x v="0"/>
    <x v="15"/>
    <x v="477"/>
    <n v="26827500"/>
    <n v="0"/>
    <n v="0"/>
    <n v="26827500"/>
    <n v="1.7852993874469905E-4"/>
    <n v="0"/>
    <m/>
    <x v="1"/>
  </r>
  <r>
    <x v="4"/>
    <x v="4"/>
    <s v="CUARTA"/>
    <x v="882"/>
    <x v="882"/>
    <x v="349"/>
    <x v="1"/>
    <x v="0"/>
    <x v="0"/>
    <x v="15"/>
    <x v="1178"/>
    <n v="1795600"/>
    <n v="1795600"/>
    <n v="2051140.3543031965"/>
    <n v="2051140.3543031965"/>
    <n v="1.3649798222366229E-5"/>
    <n v="1103"/>
    <m/>
    <x v="0"/>
  </r>
  <r>
    <x v="4"/>
    <x v="4"/>
    <s v="CUARTA"/>
    <x v="882"/>
    <x v="882"/>
    <x v="349"/>
    <x v="1"/>
    <x v="0"/>
    <x v="0"/>
    <x v="15"/>
    <x v="599"/>
    <n v="1589200"/>
    <n v="1589200"/>
    <n v="1834076.5529320638"/>
    <n v="1834076.5529320638"/>
    <n v="1.2205295858654371E-5"/>
    <n v="1188"/>
    <m/>
    <x v="0"/>
  </r>
  <r>
    <x v="4"/>
    <x v="4"/>
    <s v="CUARTA"/>
    <x v="882"/>
    <x v="882"/>
    <x v="349"/>
    <x v="1"/>
    <x v="0"/>
    <x v="0"/>
    <x v="15"/>
    <x v="2"/>
    <n v="1232153"/>
    <n v="1232153"/>
    <n v="1431478.9691742307"/>
    <n v="1431478.9691742307"/>
    <n v="9.526115093877564E-6"/>
    <n v="1243"/>
    <m/>
    <x v="0"/>
  </r>
  <r>
    <x v="4"/>
    <x v="4"/>
    <s v="CUARTA"/>
    <x v="882"/>
    <x v="882"/>
    <x v="349"/>
    <x v="1"/>
    <x v="0"/>
    <x v="0"/>
    <x v="15"/>
    <x v="610"/>
    <n v="1136503"/>
    <n v="1136503"/>
    <n v="1313682.9227679826"/>
    <n v="1313682.9227679826"/>
    <n v="8.7422134649790393E-6"/>
    <n v="1201"/>
    <m/>
    <x v="0"/>
  </r>
  <r>
    <x v="4"/>
    <x v="4"/>
    <s v="CUARTA"/>
    <x v="882"/>
    <x v="882"/>
    <x v="349"/>
    <x v="1"/>
    <x v="0"/>
    <x v="0"/>
    <x v="15"/>
    <x v="604"/>
    <n v="1002167"/>
    <n v="1002167"/>
    <n v="1166255.9866913173"/>
    <n v="1166255.9866913173"/>
    <n v="7.7611260782644471E-6"/>
    <n v="1257"/>
    <m/>
    <x v="0"/>
  </r>
  <r>
    <x v="4"/>
    <x v="4"/>
    <s v="CUARTA"/>
    <x v="882"/>
    <x v="882"/>
    <x v="349"/>
    <x v="1"/>
    <x v="0"/>
    <x v="0"/>
    <x v="15"/>
    <x v="735"/>
    <n v="896477"/>
    <n v="896477"/>
    <n v="1029260.4838819178"/>
    <n v="1029260.4838819178"/>
    <n v="6.8494571294298049E-6"/>
    <n v="1145"/>
    <m/>
    <x v="0"/>
  </r>
  <r>
    <x v="4"/>
    <x v="4"/>
    <s v="CUARTA"/>
    <x v="882"/>
    <x v="882"/>
    <x v="349"/>
    <x v="1"/>
    <x v="0"/>
    <x v="0"/>
    <x v="15"/>
    <x v="619"/>
    <n v="825122"/>
    <n v="825122"/>
    <n v="961845.70494211593"/>
    <n v="961845.70494211593"/>
    <n v="6.4008295512130406E-6"/>
    <n v="1271"/>
    <m/>
    <x v="0"/>
  </r>
  <r>
    <x v="4"/>
    <x v="4"/>
    <s v="CUARTA"/>
    <x v="882"/>
    <x v="882"/>
    <x v="349"/>
    <x v="1"/>
    <x v="0"/>
    <x v="0"/>
    <x v="15"/>
    <x v="738"/>
    <n v="736261"/>
    <n v="736261"/>
    <n v="848173.80205654725"/>
    <n v="848173.80205654725"/>
    <n v="5.6443730100089047E-6"/>
    <n v="1173"/>
    <m/>
    <x v="0"/>
  </r>
  <r>
    <x v="4"/>
    <x v="4"/>
    <s v="CUARTA"/>
    <x v="882"/>
    <x v="882"/>
    <x v="349"/>
    <x v="1"/>
    <x v="0"/>
    <x v="0"/>
    <x v="15"/>
    <x v="611"/>
    <n v="466771"/>
    <n v="466771"/>
    <n v="540517.39937026729"/>
    <n v="540517.39937026729"/>
    <n v="3.5970007715969752E-6"/>
    <n v="1216"/>
    <m/>
    <x v="0"/>
  </r>
  <r>
    <x v="4"/>
    <x v="4"/>
    <s v="CUARTA"/>
    <x v="882"/>
    <x v="882"/>
    <x v="349"/>
    <x v="1"/>
    <x v="0"/>
    <x v="0"/>
    <x v="15"/>
    <x v="737"/>
    <n v="283626"/>
    <n v="283626"/>
    <n v="323990.16157807887"/>
    <n v="323990.16157807887"/>
    <n v="2.156069097024306E-6"/>
    <n v="1103"/>
    <m/>
    <x v="0"/>
  </r>
  <r>
    <x v="4"/>
    <x v="4"/>
    <s v="CUARTA"/>
    <x v="882"/>
    <x v="882"/>
    <x v="349"/>
    <x v="1"/>
    <x v="0"/>
    <x v="0"/>
    <x v="15"/>
    <x v="1161"/>
    <n v="269366"/>
    <n v="269366"/>
    <n v="309263.6838439097"/>
    <n v="309263.6838439097"/>
    <n v="2.0580682707152428E-6"/>
    <n v="1145"/>
    <m/>
    <x v="0"/>
  </r>
  <r>
    <x v="4"/>
    <x v="4"/>
    <s v="CUARTA"/>
    <x v="882"/>
    <x v="882"/>
    <x v="349"/>
    <x v="1"/>
    <x v="0"/>
    <x v="0"/>
    <x v="15"/>
    <x v="322"/>
    <n v="184659"/>
    <n v="184659"/>
    <n v="212010.1371180198"/>
    <n v="212010.1371180198"/>
    <n v="1.4108715606349948E-6"/>
    <n v="1145"/>
    <m/>
    <x v="0"/>
  </r>
  <r>
    <x v="4"/>
    <x v="4"/>
    <s v="CUARTA"/>
    <x v="883"/>
    <x v="883"/>
    <x v="350"/>
    <x v="1"/>
    <x v="0"/>
    <x v="0"/>
    <x v="15"/>
    <x v="1085"/>
    <n v="5943922"/>
    <n v="5943922"/>
    <n v="5956123.9315590654"/>
    <n v="5956123.9315590654"/>
    <n v="3.9636434280386769E-5"/>
    <n v="17"/>
    <m/>
    <x v="0"/>
  </r>
  <r>
    <x v="4"/>
    <x v="4"/>
    <s v="CUARTA"/>
    <x v="883"/>
    <x v="883"/>
    <x v="350"/>
    <x v="1"/>
    <x v="0"/>
    <x v="0"/>
    <x v="15"/>
    <x v="1687"/>
    <n v="6412182"/>
    <n v="6412182"/>
    <n v="6480613.6276815357"/>
    <n v="6480613.6276815357"/>
    <n v="4.3126774912982815E-5"/>
    <n v="88"/>
    <m/>
    <x v="0"/>
  </r>
  <r>
    <x v="4"/>
    <x v="4"/>
    <s v="CUARTA"/>
    <x v="883"/>
    <x v="883"/>
    <x v="350"/>
    <x v="1"/>
    <x v="0"/>
    <x v="0"/>
    <x v="15"/>
    <x v="1128"/>
    <n v="5703353"/>
    <n v="5703353"/>
    <n v="5803991.2819478977"/>
    <n v="5803991.2819478977"/>
    <n v="3.8624031610881577E-5"/>
    <n v="145"/>
    <m/>
    <x v="0"/>
  </r>
  <r>
    <x v="4"/>
    <x v="4"/>
    <s v="CUARTA"/>
    <x v="883"/>
    <x v="883"/>
    <x v="350"/>
    <x v="1"/>
    <x v="0"/>
    <x v="0"/>
    <x v="15"/>
    <x v="1186"/>
    <n v="5044850"/>
    <n v="5044850"/>
    <n v="5150617.2416109499"/>
    <n v="5150617.2416109499"/>
    <n v="3.4275999651186047E-5"/>
    <n v="172"/>
    <m/>
    <x v="0"/>
  </r>
  <r>
    <x v="4"/>
    <x v="4"/>
    <s v="CUARTA"/>
    <x v="883"/>
    <x v="883"/>
    <x v="350"/>
    <x v="1"/>
    <x v="0"/>
    <x v="0"/>
    <x v="15"/>
    <x v="1262"/>
    <n v="4204652"/>
    <n v="4204652"/>
    <n v="4278328.881897606"/>
    <n v="4278328.881897606"/>
    <n v="2.8471150618389952E-5"/>
    <n v="144"/>
    <m/>
    <x v="0"/>
  </r>
  <r>
    <x v="4"/>
    <x v="4"/>
    <s v="CUARTA"/>
    <x v="883"/>
    <x v="883"/>
    <x v="350"/>
    <x v="1"/>
    <x v="0"/>
    <x v="0"/>
    <x v="15"/>
    <x v="1085"/>
    <n v="3681336"/>
    <n v="3681336"/>
    <n v="3688893.2004339765"/>
    <n v="3688893.2004339765"/>
    <n v="2.4548611578015643E-5"/>
    <n v="17"/>
    <m/>
    <x v="0"/>
  </r>
  <r>
    <x v="4"/>
    <x v="4"/>
    <s v="CUARTA"/>
    <x v="883"/>
    <x v="883"/>
    <x v="350"/>
    <x v="1"/>
    <x v="0"/>
    <x v="0"/>
    <x v="15"/>
    <x v="618"/>
    <n v="3078935"/>
    <n v="3078935"/>
    <n v="3148799.4083534726"/>
    <n v="3148799.4083534726"/>
    <n v="2.0954429801237169E-5"/>
    <n v="186"/>
    <m/>
    <x v="0"/>
  </r>
  <r>
    <x v="4"/>
    <x v="4"/>
    <s v="CUARTA"/>
    <x v="883"/>
    <x v="883"/>
    <x v="350"/>
    <x v="1"/>
    <x v="0"/>
    <x v="0"/>
    <x v="15"/>
    <x v="1147"/>
    <n v="2452485"/>
    <n v="2452485"/>
    <n v="2473281.9908780935"/>
    <n v="2473281.9908780935"/>
    <n v="1.6459039505352097E-5"/>
    <n v="70"/>
    <m/>
    <x v="0"/>
  </r>
  <r>
    <x v="4"/>
    <x v="4"/>
    <s v="CUARTA"/>
    <x v="883"/>
    <x v="883"/>
    <x v="350"/>
    <x v="1"/>
    <x v="0"/>
    <x v="0"/>
    <x v="15"/>
    <x v="1123"/>
    <n v="2171464"/>
    <n v="2171464"/>
    <n v="2224490.5412946972"/>
    <n v="2224490.5412946972"/>
    <n v="1.4803398008592107E-5"/>
    <n v="200"/>
    <m/>
    <x v="0"/>
  </r>
  <r>
    <x v="4"/>
    <x v="4"/>
    <s v="CUARTA"/>
    <x v="883"/>
    <x v="883"/>
    <x v="350"/>
    <x v="1"/>
    <x v="0"/>
    <x v="0"/>
    <x v="15"/>
    <x v="1065"/>
    <n v="2099945"/>
    <n v="2099945"/>
    <n v="2128252.5929769427"/>
    <n v="2128252.5929769427"/>
    <n v="1.4162959838129551E-5"/>
    <n v="111"/>
    <m/>
    <x v="0"/>
  </r>
  <r>
    <x v="4"/>
    <x v="4"/>
    <s v="CUARTA"/>
    <x v="883"/>
    <x v="883"/>
    <x v="350"/>
    <x v="1"/>
    <x v="0"/>
    <x v="0"/>
    <x v="15"/>
    <x v="1688"/>
    <n v="1578383"/>
    <n v="1578383"/>
    <n v="1599659.8541679548"/>
    <n v="1599659.8541679548"/>
    <n v="1.0645314538326687E-5"/>
    <n v="111"/>
    <m/>
    <x v="0"/>
  </r>
  <r>
    <x v="4"/>
    <x v="4"/>
    <s v="CUARTA"/>
    <x v="883"/>
    <x v="883"/>
    <x v="350"/>
    <x v="1"/>
    <x v="0"/>
    <x v="0"/>
    <x v="15"/>
    <x v="1059"/>
    <n v="1029934"/>
    <n v="1029934"/>
    <n v="1043817.6743177152"/>
    <n v="1043817.6743177152"/>
    <n v="6.9463313934051229E-6"/>
    <n v="111"/>
    <m/>
    <x v="0"/>
  </r>
  <r>
    <x v="4"/>
    <x v="4"/>
    <s v="CUARTA"/>
    <x v="883"/>
    <x v="883"/>
    <x v="350"/>
    <x v="1"/>
    <x v="0"/>
    <x v="0"/>
    <x v="15"/>
    <x v="1274"/>
    <n v="752821"/>
    <n v="752821"/>
    <n v="762969.14695265586"/>
    <n v="762969.14695265586"/>
    <n v="5.0773584966751633E-6"/>
    <n v="111"/>
    <m/>
    <x v="0"/>
  </r>
  <r>
    <x v="4"/>
    <x v="4"/>
    <s v="CUARTA"/>
    <x v="883"/>
    <x v="883"/>
    <x v="350"/>
    <x v="1"/>
    <x v="0"/>
    <x v="0"/>
    <x v="15"/>
    <x v="1264"/>
    <n v="354910"/>
    <n v="354910"/>
    <n v="359303.94071837491"/>
    <n v="359303.94071837491"/>
    <n v="2.3910729858235189E-6"/>
    <n v="102"/>
    <m/>
    <x v="0"/>
  </r>
  <r>
    <x v="4"/>
    <x v="4"/>
    <s v="CUARTA"/>
    <x v="884"/>
    <x v="884"/>
    <x v="351"/>
    <x v="14"/>
    <x v="0"/>
    <x v="0"/>
    <x v="15"/>
    <x v="1689"/>
    <n v="3170861"/>
    <n v="3170861"/>
    <n v="3334043.7789714439"/>
    <n v="3334043.7789714439"/>
    <n v="2.2187182243292027E-5"/>
    <n v="416"/>
    <m/>
    <x v="0"/>
  </r>
  <r>
    <x v="4"/>
    <x v="4"/>
    <s v="CUARTA"/>
    <x v="885"/>
    <x v="885"/>
    <x v="352"/>
    <x v="36"/>
    <x v="0"/>
    <x v="0"/>
    <x v="15"/>
    <x v="620"/>
    <n v="23268376"/>
    <n v="23268376"/>
    <n v="25743559.675090294"/>
    <n v="25743559.675090294"/>
    <n v="1.7131660169096544E-4"/>
    <n v="838"/>
    <m/>
    <x v="0"/>
  </r>
  <r>
    <x v="4"/>
    <x v="4"/>
    <s v="CUARTA"/>
    <x v="885"/>
    <x v="885"/>
    <x v="352"/>
    <x v="36"/>
    <x v="0"/>
    <x v="0"/>
    <x v="15"/>
    <x v="1150"/>
    <n v="10274512"/>
    <n v="10274512"/>
    <n v="11320939.803079711"/>
    <n v="11320939.803079711"/>
    <n v="7.5337869334684426E-5"/>
    <n v="804"/>
    <m/>
    <x v="0"/>
  </r>
  <r>
    <x v="4"/>
    <x v="4"/>
    <s v="CUARTA"/>
    <x v="885"/>
    <x v="885"/>
    <x v="352"/>
    <x v="36"/>
    <x v="0"/>
    <x v="0"/>
    <x v="15"/>
    <x v="1065"/>
    <n v="6474192"/>
    <n v="6474192"/>
    <n v="7114662.1192055829"/>
    <n v="7114662.1192055829"/>
    <n v="4.7346200441002836E-5"/>
    <n v="782"/>
    <m/>
    <x v="0"/>
  </r>
  <r>
    <x v="4"/>
    <x v="4"/>
    <s v="CUARTA"/>
    <x v="885"/>
    <x v="885"/>
    <x v="352"/>
    <x v="36"/>
    <x v="0"/>
    <x v="0"/>
    <x v="15"/>
    <x v="1182"/>
    <n v="5410629"/>
    <n v="5410629"/>
    <n v="5961685.1102804085"/>
    <n v="5961685.1102804085"/>
    <n v="3.9673442458430555E-5"/>
    <n v="804"/>
    <m/>
    <x v="0"/>
  </r>
  <r>
    <x v="4"/>
    <x v="4"/>
    <s v="CUARTA"/>
    <x v="885"/>
    <x v="885"/>
    <x v="352"/>
    <x v="36"/>
    <x v="0"/>
    <x v="0"/>
    <x v="15"/>
    <x v="1128"/>
    <n v="5248425"/>
    <n v="5248425"/>
    <n v="5782961.1261321837"/>
    <n v="5782961.1261321837"/>
    <n v="3.8484081469065495E-5"/>
    <n v="804"/>
    <m/>
    <x v="0"/>
  </r>
  <r>
    <x v="4"/>
    <x v="4"/>
    <s v="CUARTA"/>
    <x v="885"/>
    <x v="885"/>
    <x v="352"/>
    <x v="36"/>
    <x v="0"/>
    <x v="0"/>
    <x v="15"/>
    <x v="1146"/>
    <n v="5248425"/>
    <n v="5248425"/>
    <n v="5722586.5989740938"/>
    <n v="5722586.5989740938"/>
    <n v="3.80823049101139E-5"/>
    <n v="717"/>
    <m/>
    <x v="0"/>
  </r>
  <r>
    <x v="4"/>
    <x v="4"/>
    <s v="CUARTA"/>
    <x v="885"/>
    <x v="885"/>
    <x v="352"/>
    <x v="36"/>
    <x v="0"/>
    <x v="0"/>
    <x v="15"/>
    <x v="1059"/>
    <n v="4328503"/>
    <n v="4328503"/>
    <n v="4756133.5220347671"/>
    <n v="4756133.5220347671"/>
    <n v="3.1650814513110683E-5"/>
    <n v="781"/>
    <m/>
    <x v="0"/>
  </r>
  <r>
    <x v="4"/>
    <x v="4"/>
    <s v="CUARTA"/>
    <x v="885"/>
    <x v="885"/>
    <x v="352"/>
    <x v="36"/>
    <x v="0"/>
    <x v="0"/>
    <x v="15"/>
    <x v="960"/>
    <n v="2606447"/>
    <n v="2606447"/>
    <n v="2841922.8002946083"/>
    <n v="2841922.8002946083"/>
    <n v="1.8912246890457928E-5"/>
    <n v="717"/>
    <m/>
    <x v="0"/>
  </r>
  <r>
    <x v="4"/>
    <x v="4"/>
    <s v="CUARTA"/>
    <x v="885"/>
    <x v="885"/>
    <x v="352"/>
    <x v="36"/>
    <x v="0"/>
    <x v="0"/>
    <x v="15"/>
    <x v="448"/>
    <n v="1406927"/>
    <n v="1406927"/>
    <n v="1518018.4245515489"/>
    <n v="1518018.4245515489"/>
    <n v="1.010201235107679E-5"/>
    <n v="630"/>
    <m/>
    <x v="0"/>
  </r>
  <r>
    <x v="4"/>
    <x v="4"/>
    <s v="CUARTA"/>
    <x v="885"/>
    <x v="885"/>
    <x v="352"/>
    <x v="36"/>
    <x v="0"/>
    <x v="0"/>
    <x v="15"/>
    <x v="1138"/>
    <n v="1082125"/>
    <n v="1082125"/>
    <n v="1179888.0661179004"/>
    <n v="1179888.0661179004"/>
    <n v="7.8518439724025793E-6"/>
    <n v="717"/>
    <m/>
    <x v="0"/>
  </r>
  <r>
    <x v="4"/>
    <x v="4"/>
    <s v="CUARTA"/>
    <x v="886"/>
    <x v="886"/>
    <x v="353"/>
    <x v="3"/>
    <x v="0"/>
    <x v="0"/>
    <x v="15"/>
    <x v="105"/>
    <n v="1729865"/>
    <n v="1729865"/>
    <n v="1754453.2514720957"/>
    <n v="1754453.2514720957"/>
    <n v="1.1675423782154557E-5"/>
    <n v="117"/>
    <m/>
    <x v="0"/>
  </r>
  <r>
    <x v="4"/>
    <x v="4"/>
    <s v="CUARTA"/>
    <x v="887"/>
    <x v="887"/>
    <x v="354"/>
    <x v="1"/>
    <x v="0"/>
    <x v="0"/>
    <x v="15"/>
    <x v="1690"/>
    <n v="4671351"/>
    <n v="4671351"/>
    <n v="4678118.0486114435"/>
    <n v="4678118.0486114435"/>
    <n v="3.1131642108249821E-5"/>
    <n v="12"/>
    <m/>
    <x v="0"/>
  </r>
  <r>
    <x v="4"/>
    <x v="4"/>
    <s v="CUARTA"/>
    <x v="888"/>
    <x v="888"/>
    <x v="355"/>
    <x v="9"/>
    <x v="0"/>
    <x v="0"/>
    <x v="15"/>
    <x v="1177"/>
    <n v="586243"/>
    <n v="586243"/>
    <n v="723598.41477414768"/>
    <n v="723598.41477414768"/>
    <n v="4.8153566551258942E-6"/>
    <n v="1745"/>
    <m/>
    <x v="0"/>
  </r>
  <r>
    <x v="4"/>
    <x v="4"/>
    <s v="CUARTA"/>
    <x v="888"/>
    <x v="888"/>
    <x v="355"/>
    <x v="9"/>
    <x v="0"/>
    <x v="0"/>
    <x v="15"/>
    <x v="1509"/>
    <n v="57351"/>
    <n v="57351"/>
    <n v="68793.053190579754"/>
    <n v="68793.053190579754"/>
    <n v="4.5779962993849696E-7"/>
    <n v="1508"/>
    <m/>
    <x v="0"/>
  </r>
  <r>
    <x v="4"/>
    <x v="4"/>
    <s v="CUARTA"/>
    <x v="889"/>
    <x v="889"/>
    <x v="356"/>
    <x v="14"/>
    <x v="0"/>
    <x v="0"/>
    <x v="15"/>
    <x v="1266"/>
    <n v="3004197"/>
    <n v="3004197"/>
    <n v="3046898.5699535604"/>
    <n v="3046898.5699535604"/>
    <n v="2.0276306590443399E-5"/>
    <n v="117"/>
    <m/>
    <x v="0"/>
  </r>
  <r>
    <x v="5"/>
    <x v="4"/>
    <s v="CUARTA"/>
    <x v="890"/>
    <x v="890"/>
    <x v="357"/>
    <x v="7"/>
    <x v="0"/>
    <x v="0"/>
    <x v="15"/>
    <x v="1691"/>
    <n v="9713075"/>
    <n v="9713075"/>
    <n v="9853513.373218134"/>
    <n v="9853513.373218134"/>
    <n v="6.5572533368398345E-5"/>
    <n v="119"/>
    <m/>
    <x v="1"/>
  </r>
  <r>
    <x v="5"/>
    <x v="4"/>
    <s v="CUARTA"/>
    <x v="890"/>
    <x v="890"/>
    <x v="357"/>
    <x v="7"/>
    <x v="0"/>
    <x v="0"/>
    <x v="15"/>
    <x v="411"/>
    <n v="5288111"/>
    <n v="0"/>
    <n v="0"/>
    <n v="5288111"/>
    <n v="3.5190984359525457E-5"/>
    <n v="0"/>
    <m/>
    <x v="1"/>
  </r>
  <r>
    <x v="5"/>
    <x v="4"/>
    <s v="CUARTA"/>
    <x v="890"/>
    <x v="890"/>
    <x v="357"/>
    <x v="7"/>
    <x v="0"/>
    <x v="0"/>
    <x v="15"/>
    <x v="1692"/>
    <n v="4277901"/>
    <n v="0"/>
    <n v="0"/>
    <n v="4277901"/>
    <n v="2.846830317718337E-5"/>
    <n v="0"/>
    <m/>
    <x v="1"/>
  </r>
  <r>
    <x v="5"/>
    <x v="4"/>
    <s v="CUARTA"/>
    <x v="890"/>
    <x v="890"/>
    <x v="357"/>
    <x v="7"/>
    <x v="0"/>
    <x v="0"/>
    <x v="15"/>
    <x v="1693"/>
    <n v="1890114.5"/>
    <n v="0"/>
    <n v="0"/>
    <n v="1890114.5"/>
    <n v="1.2578213620556053E-5"/>
    <n v="0"/>
    <m/>
    <x v="1"/>
  </r>
  <r>
    <x v="5"/>
    <x v="4"/>
    <s v="CUARTA"/>
    <x v="890"/>
    <x v="890"/>
    <x v="357"/>
    <x v="7"/>
    <x v="0"/>
    <x v="0"/>
    <x v="15"/>
    <x v="1694"/>
    <n v="1782764"/>
    <n v="0"/>
    <n v="0"/>
    <n v="1782764"/>
    <n v="1.1863824348756115E-5"/>
    <n v="0"/>
    <m/>
    <x v="1"/>
  </r>
  <r>
    <x v="5"/>
    <x v="4"/>
    <s v="CUARTA"/>
    <x v="890"/>
    <x v="890"/>
    <x v="357"/>
    <x v="7"/>
    <x v="0"/>
    <x v="0"/>
    <x v="15"/>
    <x v="1695"/>
    <n v="1639734.5"/>
    <n v="0"/>
    <n v="0"/>
    <n v="1639734.5"/>
    <n v="1.0912000739635439E-5"/>
    <n v="0"/>
    <m/>
    <x v="1"/>
  </r>
  <r>
    <x v="5"/>
    <x v="4"/>
    <s v="CUARTA"/>
    <x v="890"/>
    <x v="890"/>
    <x v="357"/>
    <x v="7"/>
    <x v="0"/>
    <x v="0"/>
    <x v="15"/>
    <x v="1696"/>
    <n v="1439278.5"/>
    <n v="0"/>
    <n v="0"/>
    <n v="1439278.5"/>
    <n v="9.5780189149776287E-6"/>
    <n v="0"/>
    <m/>
    <x v="1"/>
  </r>
  <r>
    <x v="5"/>
    <x v="4"/>
    <s v="CUARTA"/>
    <x v="890"/>
    <x v="890"/>
    <x v="357"/>
    <x v="7"/>
    <x v="0"/>
    <x v="0"/>
    <x v="15"/>
    <x v="1697"/>
    <n v="1336707"/>
    <n v="0"/>
    <n v="0"/>
    <n v="1336707"/>
    <n v="8.8954326280723305E-6"/>
    <n v="0"/>
    <m/>
    <x v="1"/>
  </r>
  <r>
    <x v="5"/>
    <x v="4"/>
    <s v="CUARTA"/>
    <x v="890"/>
    <x v="890"/>
    <x v="357"/>
    <x v="7"/>
    <x v="0"/>
    <x v="0"/>
    <x v="15"/>
    <x v="1698"/>
    <n v="1322500.5"/>
    <n v="0"/>
    <n v="0"/>
    <n v="1322500.5"/>
    <n v="8.8008921164787588E-6"/>
    <n v="0"/>
    <m/>
    <x v="1"/>
  </r>
  <r>
    <x v="5"/>
    <x v="4"/>
    <s v="CUARTA"/>
    <x v="890"/>
    <x v="890"/>
    <x v="357"/>
    <x v="7"/>
    <x v="0"/>
    <x v="0"/>
    <x v="15"/>
    <x v="1699"/>
    <n v="1224922.5"/>
    <n v="0"/>
    <n v="0"/>
    <n v="1224922.5"/>
    <n v="8.1515362554096968E-6"/>
    <n v="0"/>
    <m/>
    <x v="1"/>
  </r>
  <r>
    <x v="5"/>
    <x v="4"/>
    <s v="CUARTA"/>
    <x v="890"/>
    <x v="890"/>
    <x v="357"/>
    <x v="7"/>
    <x v="0"/>
    <x v="0"/>
    <x v="15"/>
    <x v="1700"/>
    <n v="1134546"/>
    <n v="0"/>
    <n v="0"/>
    <n v="1134546"/>
    <n v="7.5501044779813003E-6"/>
    <n v="0"/>
    <m/>
    <x v="1"/>
  </r>
  <r>
    <x v="5"/>
    <x v="4"/>
    <s v="CUARTA"/>
    <x v="890"/>
    <x v="890"/>
    <x v="357"/>
    <x v="7"/>
    <x v="0"/>
    <x v="0"/>
    <x v="15"/>
    <x v="1229"/>
    <n v="1124664"/>
    <n v="0"/>
    <n v="0"/>
    <n v="1124664"/>
    <n v="7.4843423736228953E-6"/>
    <n v="0"/>
    <m/>
    <x v="1"/>
  </r>
  <r>
    <x v="5"/>
    <x v="4"/>
    <s v="CUARTA"/>
    <x v="890"/>
    <x v="890"/>
    <x v="357"/>
    <x v="7"/>
    <x v="0"/>
    <x v="0"/>
    <x v="15"/>
    <x v="1701"/>
    <n v="1109766.5"/>
    <n v="0"/>
    <n v="0"/>
    <n v="1109766.5"/>
    <n v="7.3852034392291143E-6"/>
    <n v="0"/>
    <m/>
    <x v="1"/>
  </r>
  <r>
    <x v="5"/>
    <x v="4"/>
    <s v="CUARTA"/>
    <x v="890"/>
    <x v="890"/>
    <x v="357"/>
    <x v="7"/>
    <x v="0"/>
    <x v="0"/>
    <x v="15"/>
    <x v="1702"/>
    <n v="1099998"/>
    <n v="0"/>
    <n v="0"/>
    <n v="1099998"/>
    <n v="7.3201966474435361E-6"/>
    <n v="0"/>
    <m/>
    <x v="1"/>
  </r>
  <r>
    <x v="5"/>
    <x v="4"/>
    <s v="CUARTA"/>
    <x v="890"/>
    <x v="890"/>
    <x v="357"/>
    <x v="7"/>
    <x v="0"/>
    <x v="0"/>
    <x v="15"/>
    <x v="1703"/>
    <n v="1077885.5"/>
    <n v="0"/>
    <n v="0"/>
    <n v="1077885.5"/>
    <n v="7.1730437904687103E-6"/>
    <n v="0"/>
    <m/>
    <x v="1"/>
  </r>
  <r>
    <x v="5"/>
    <x v="4"/>
    <s v="CUARTA"/>
    <x v="890"/>
    <x v="890"/>
    <x v="357"/>
    <x v="7"/>
    <x v="0"/>
    <x v="0"/>
    <x v="15"/>
    <x v="1704"/>
    <n v="1055097.5"/>
    <n v="0"/>
    <n v="0"/>
    <n v="1055097.5"/>
    <n v="7.0213956591067048E-6"/>
    <n v="0"/>
    <m/>
    <x v="1"/>
  </r>
  <r>
    <x v="5"/>
    <x v="4"/>
    <s v="CUARTA"/>
    <x v="890"/>
    <x v="890"/>
    <x v="357"/>
    <x v="7"/>
    <x v="0"/>
    <x v="0"/>
    <x v="15"/>
    <x v="1705"/>
    <n v="1053138"/>
    <n v="0"/>
    <n v="0"/>
    <n v="1053138"/>
    <n v="7.0083557032789072E-6"/>
    <n v="0"/>
    <m/>
    <x v="1"/>
  </r>
  <r>
    <x v="5"/>
    <x v="4"/>
    <s v="CUARTA"/>
    <x v="890"/>
    <x v="890"/>
    <x v="357"/>
    <x v="7"/>
    <x v="0"/>
    <x v="0"/>
    <x v="15"/>
    <x v="411"/>
    <n v="961683.5"/>
    <n v="0"/>
    <n v="0"/>
    <n v="961683.5"/>
    <n v="6.3997501200927328E-6"/>
    <n v="0"/>
    <m/>
    <x v="1"/>
  </r>
  <r>
    <x v="5"/>
    <x v="4"/>
    <s v="CUARTA"/>
    <x v="890"/>
    <x v="890"/>
    <x v="357"/>
    <x v="7"/>
    <x v="0"/>
    <x v="0"/>
    <x v="15"/>
    <x v="1706"/>
    <n v="737859.5"/>
    <n v="0"/>
    <n v="0"/>
    <n v="737859.5"/>
    <n v="4.9102604170047257E-6"/>
    <n v="0"/>
    <m/>
    <x v="1"/>
  </r>
  <r>
    <x v="5"/>
    <x v="4"/>
    <s v="CUARTA"/>
    <x v="890"/>
    <x v="890"/>
    <x v="357"/>
    <x v="7"/>
    <x v="0"/>
    <x v="0"/>
    <x v="15"/>
    <x v="1707"/>
    <n v="737859.5"/>
    <n v="0"/>
    <n v="0"/>
    <n v="737859.5"/>
    <n v="4.9102604170047257E-6"/>
    <n v="0"/>
    <m/>
    <x v="1"/>
  </r>
  <r>
    <x v="5"/>
    <x v="4"/>
    <s v="CUARTA"/>
    <x v="890"/>
    <x v="890"/>
    <x v="357"/>
    <x v="7"/>
    <x v="0"/>
    <x v="0"/>
    <x v="15"/>
    <x v="1708"/>
    <n v="737859.5"/>
    <n v="0"/>
    <n v="0"/>
    <n v="737859.5"/>
    <n v="4.9102604170047257E-6"/>
    <n v="0"/>
    <m/>
    <x v="1"/>
  </r>
  <r>
    <x v="5"/>
    <x v="4"/>
    <s v="CUARTA"/>
    <x v="890"/>
    <x v="890"/>
    <x v="357"/>
    <x v="7"/>
    <x v="0"/>
    <x v="0"/>
    <x v="15"/>
    <x v="1709"/>
    <n v="695320"/>
    <n v="0"/>
    <n v="0"/>
    <n v="695320"/>
    <n v="4.6271712611299655E-6"/>
    <n v="0"/>
    <m/>
    <x v="1"/>
  </r>
  <r>
    <x v="5"/>
    <x v="4"/>
    <s v="CUARTA"/>
    <x v="890"/>
    <x v="890"/>
    <x v="357"/>
    <x v="7"/>
    <x v="0"/>
    <x v="0"/>
    <x v="15"/>
    <x v="1710"/>
    <n v="565001"/>
    <n v="0"/>
    <n v="0"/>
    <n v="565001"/>
    <n v="3.759932678061456E-6"/>
    <n v="0"/>
    <m/>
    <x v="1"/>
  </r>
  <r>
    <x v="5"/>
    <x v="4"/>
    <s v="CUARTA"/>
    <x v="890"/>
    <x v="890"/>
    <x v="357"/>
    <x v="7"/>
    <x v="0"/>
    <x v="0"/>
    <x v="15"/>
    <x v="1692"/>
    <n v="538609"/>
    <n v="0"/>
    <n v="0"/>
    <n v="538609"/>
    <n v="3.5843008769860636E-6"/>
    <n v="0"/>
    <m/>
    <x v="1"/>
  </r>
  <r>
    <x v="5"/>
    <x v="4"/>
    <s v="CUARTA"/>
    <x v="890"/>
    <x v="890"/>
    <x v="357"/>
    <x v="7"/>
    <x v="0"/>
    <x v="0"/>
    <x v="15"/>
    <x v="1711"/>
    <n v="435460.5"/>
    <n v="0"/>
    <n v="0"/>
    <n v="435460.5"/>
    <n v="2.8978748072215461E-6"/>
    <n v="0"/>
    <m/>
    <x v="1"/>
  </r>
  <r>
    <x v="5"/>
    <x v="4"/>
    <s v="CUARTA"/>
    <x v="890"/>
    <x v="890"/>
    <x v="357"/>
    <x v="7"/>
    <x v="0"/>
    <x v="0"/>
    <x v="15"/>
    <x v="1712"/>
    <n v="411260"/>
    <n v="0"/>
    <n v="0"/>
    <n v="411260"/>
    <n v="2.7368268608012278E-6"/>
    <n v="0"/>
    <m/>
    <x v="1"/>
  </r>
  <r>
    <x v="5"/>
    <x v="4"/>
    <s v="CUARTA"/>
    <x v="891"/>
    <x v="891"/>
    <x v="358"/>
    <x v="3"/>
    <x v="0"/>
    <x v="2"/>
    <x v="15"/>
    <x v="1713"/>
    <n v="286661418"/>
    <n v="286661418"/>
    <n v="385977614.85740662"/>
    <n v="385977614.85740662"/>
    <n v="2.5685792540235896E-3"/>
    <n v="2466"/>
    <m/>
    <x v="10"/>
  </r>
  <r>
    <x v="5"/>
    <x v="4"/>
    <s v="CUARTA"/>
    <x v="891"/>
    <x v="891"/>
    <x v="358"/>
    <x v="3"/>
    <x v="0"/>
    <x v="2"/>
    <x v="15"/>
    <x v="1714"/>
    <n v="5374145.5"/>
    <n v="5374145.5"/>
    <n v="6993201.1948272027"/>
    <n v="6993201.1948272027"/>
    <n v="4.6537910015538414E-5"/>
    <n v="2183"/>
    <m/>
    <x v="10"/>
  </r>
  <r>
    <x v="4"/>
    <x v="4"/>
    <s v="CUARTA"/>
    <x v="891"/>
    <x v="891"/>
    <x v="359"/>
    <x v="3"/>
    <x v="0"/>
    <x v="0"/>
    <x v="15"/>
    <x v="1715"/>
    <n v="1472000"/>
    <n v="0"/>
    <n v="0"/>
    <n v="1472000"/>
    <n v="9.7957718696187497E-6"/>
    <n v="0"/>
    <m/>
    <x v="0"/>
  </r>
  <r>
    <x v="4"/>
    <x v="4"/>
    <s v="CUARTA"/>
    <x v="892"/>
    <x v="892"/>
    <x v="360"/>
    <x v="3"/>
    <x v="0"/>
    <x v="0"/>
    <x v="15"/>
    <x v="1371"/>
    <n v="1387251"/>
    <n v="1387251"/>
    <n v="1406799.6311472692"/>
    <n v="1406799.6311472692"/>
    <n v="9.3618806066456876E-6"/>
    <n v="116"/>
    <m/>
    <x v="0"/>
  </r>
  <r>
    <x v="5"/>
    <x v="4"/>
    <s v="CUARTA"/>
    <x v="893"/>
    <x v="893"/>
    <x v="361"/>
    <x v="7"/>
    <x v="0"/>
    <x v="0"/>
    <x v="15"/>
    <x v="1150"/>
    <n v="3153519.5"/>
    <n v="0"/>
    <n v="0"/>
    <n v="3153519.5"/>
    <n v="2.0985840766572137E-5"/>
    <n v="0"/>
    <m/>
    <x v="1"/>
  </r>
  <r>
    <x v="4"/>
    <x v="4"/>
    <s v="CUARTA"/>
    <x v="894"/>
    <x v="894"/>
    <x v="362"/>
    <x v="3"/>
    <x v="0"/>
    <x v="0"/>
    <x v="15"/>
    <x v="1716"/>
    <n v="66646"/>
    <n v="66646"/>
    <n v="66726.444663036134"/>
    <n v="66726.444663036134"/>
    <n v="4.4404689510179454E-7"/>
    <n v="10"/>
    <m/>
    <x v="0"/>
  </r>
  <r>
    <x v="4"/>
    <x v="4"/>
    <s v="CUARTA"/>
    <x v="895"/>
    <x v="895"/>
    <x v="363"/>
    <x v="3"/>
    <x v="0"/>
    <x v="0"/>
    <x v="15"/>
    <x v="1717"/>
    <n v="34332"/>
    <n v="34332"/>
    <n v="34506.385437355792"/>
    <n v="34506.385437355792"/>
    <n v="2.2963089659610867E-7"/>
    <n v="42"/>
    <m/>
    <x v="0"/>
  </r>
  <r>
    <x v="4"/>
    <x v="4"/>
    <s v="CUARTA"/>
    <x v="895"/>
    <x v="895"/>
    <x v="363"/>
    <x v="3"/>
    <x v="0"/>
    <x v="0"/>
    <x v="15"/>
    <x v="1718"/>
    <n v="330154"/>
    <n v="330154"/>
    <n v="331510.8991872716"/>
    <n v="331510.8991872716"/>
    <n v="2.2061176227790032E-6"/>
    <n v="34"/>
    <m/>
    <x v="0"/>
  </r>
  <r>
    <x v="4"/>
    <x v="4"/>
    <s v="CUARTA"/>
    <x v="895"/>
    <x v="895"/>
    <x v="363"/>
    <x v="3"/>
    <x v="0"/>
    <x v="0"/>
    <x v="15"/>
    <x v="1719"/>
    <n v="10500"/>
    <n v="10500"/>
    <n v="10543.153926550494"/>
    <n v="10543.153926550494"/>
    <n v="7.0161909409486277E-8"/>
    <n v="34"/>
    <m/>
    <x v="0"/>
  </r>
  <r>
    <x v="4"/>
    <x v="4"/>
    <s v="CUARTA"/>
    <x v="895"/>
    <x v="895"/>
    <x v="363"/>
    <x v="3"/>
    <x v="0"/>
    <x v="0"/>
    <x v="15"/>
    <x v="1720"/>
    <n v="2386954"/>
    <n v="2386954"/>
    <n v="2434940.4345351453"/>
    <n v="2434940.4345351453"/>
    <n v="1.6203886557619994E-5"/>
    <n v="165"/>
    <m/>
    <x v="0"/>
  </r>
  <r>
    <x v="4"/>
    <x v="4"/>
    <s v="CUARTA"/>
    <x v="895"/>
    <x v="895"/>
    <x v="363"/>
    <x v="3"/>
    <x v="0"/>
    <x v="0"/>
    <x v="15"/>
    <x v="1721"/>
    <n v="110051"/>
    <n v="110051"/>
    <n v="113297.38823746089"/>
    <n v="113297.38823746089"/>
    <n v="7.539642449713272E-7"/>
    <n v="241"/>
    <m/>
    <x v="0"/>
  </r>
  <r>
    <x v="4"/>
    <x v="4"/>
    <s v="CUARTA"/>
    <x v="895"/>
    <x v="895"/>
    <x v="363"/>
    <x v="3"/>
    <x v="0"/>
    <x v="0"/>
    <x v="15"/>
    <x v="1722"/>
    <n v="53538"/>
    <n v="53538"/>
    <n v="55237.124509504632"/>
    <n v="55237.124509504632"/>
    <n v="3.6758849893263169E-7"/>
    <n v="259"/>
    <m/>
    <x v="0"/>
  </r>
  <r>
    <x v="4"/>
    <x v="4"/>
    <s v="CUARTA"/>
    <x v="895"/>
    <x v="895"/>
    <x v="363"/>
    <x v="3"/>
    <x v="0"/>
    <x v="0"/>
    <x v="15"/>
    <x v="1723"/>
    <n v="1378469"/>
    <n v="1378469"/>
    <n v="1388984.9871284422"/>
    <n v="1388984.9871284422"/>
    <n v="9.2433288479861101E-6"/>
    <n v="63"/>
    <m/>
    <x v="0"/>
  </r>
  <r>
    <x v="4"/>
    <x v="4"/>
    <s v="CUARTA"/>
    <x v="895"/>
    <x v="895"/>
    <x v="363"/>
    <x v="3"/>
    <x v="0"/>
    <x v="0"/>
    <x v="15"/>
    <x v="1724"/>
    <n v="190747"/>
    <n v="190747"/>
    <n v="191554.05675251206"/>
    <n v="191554.05675251206"/>
    <n v="1.2747417395703881E-6"/>
    <n v="35"/>
    <m/>
    <x v="0"/>
  </r>
  <r>
    <x v="4"/>
    <x v="4"/>
    <s v="CUARTA"/>
    <x v="895"/>
    <x v="895"/>
    <x v="363"/>
    <x v="3"/>
    <x v="0"/>
    <x v="0"/>
    <x v="15"/>
    <x v="1725"/>
    <n v="143061"/>
    <n v="143061"/>
    <n v="143666.29573765839"/>
    <n v="143666.29573765839"/>
    <n v="9.5606131684733842E-7"/>
    <n v="35"/>
    <m/>
    <x v="0"/>
  </r>
  <r>
    <x v="4"/>
    <x v="4"/>
    <s v="CUARTA"/>
    <x v="895"/>
    <x v="895"/>
    <x v="363"/>
    <x v="3"/>
    <x v="0"/>
    <x v="0"/>
    <x v="15"/>
    <x v="1726"/>
    <n v="110051"/>
    <n v="110051"/>
    <n v="112534.60170853582"/>
    <n v="112534.60170853582"/>
    <n v="7.4888810174947368E-7"/>
    <n v="185"/>
    <m/>
    <x v="0"/>
  </r>
  <r>
    <x v="4"/>
    <x v="4"/>
    <s v="CUARTA"/>
    <x v="895"/>
    <x v="895"/>
    <x v="363"/>
    <x v="3"/>
    <x v="0"/>
    <x v="0"/>
    <x v="15"/>
    <x v="1727"/>
    <n v="190747"/>
    <n v="190747"/>
    <n v="191184.69369178612"/>
    <n v="191184.69369178612"/>
    <n v="1.272283725793258E-6"/>
    <n v="19"/>
    <m/>
    <x v="0"/>
  </r>
  <r>
    <x v="4"/>
    <x v="4"/>
    <s v="CUARTA"/>
    <x v="895"/>
    <x v="895"/>
    <x v="363"/>
    <x v="3"/>
    <x v="0"/>
    <x v="0"/>
    <x v="15"/>
    <x v="1728"/>
    <n v="55026"/>
    <n v="55026"/>
    <n v="55245.486479792315"/>
    <n v="55245.486479792315"/>
    <n v="3.6764414564004925E-7"/>
    <n v="33"/>
    <m/>
    <x v="0"/>
  </r>
  <r>
    <x v="4"/>
    <x v="4"/>
    <s v="CUARTA"/>
    <x v="895"/>
    <x v="895"/>
    <x v="363"/>
    <x v="3"/>
    <x v="0"/>
    <x v="0"/>
    <x v="15"/>
    <x v="1729"/>
    <n v="30208"/>
    <n v="30208"/>
    <n v="30581.98822580561"/>
    <n v="30581.98822580561"/>
    <n v="2.0351506792075979E-7"/>
    <n v="102"/>
    <m/>
    <x v="0"/>
  </r>
  <r>
    <x v="4"/>
    <x v="4"/>
    <s v="CUARTA"/>
    <x v="895"/>
    <x v="895"/>
    <x v="363"/>
    <x v="3"/>
    <x v="0"/>
    <x v="0"/>
    <x v="15"/>
    <x v="1730"/>
    <n v="1365395"/>
    <n v="1365395"/>
    <n v="1372164.83008973"/>
    <n v="1372164.83008973"/>
    <n v="9.1313951379573149E-6"/>
    <n v="41"/>
    <m/>
    <x v="0"/>
  </r>
  <r>
    <x v="4"/>
    <x v="4"/>
    <s v="CUARTA"/>
    <x v="895"/>
    <x v="895"/>
    <x v="363"/>
    <x v="3"/>
    <x v="0"/>
    <x v="0"/>
    <x v="15"/>
    <x v="1731"/>
    <n v="24055"/>
    <n v="24055"/>
    <n v="24174.268243115326"/>
    <n v="24174.268243115326"/>
    <n v="1.6087338099492322E-7"/>
    <n v="41"/>
    <m/>
    <x v="0"/>
  </r>
  <r>
    <x v="4"/>
    <x v="4"/>
    <s v="CUARTA"/>
    <x v="895"/>
    <x v="895"/>
    <x v="363"/>
    <x v="3"/>
    <x v="0"/>
    <x v="0"/>
    <x v="15"/>
    <x v="1732"/>
    <n v="267789"/>
    <n v="267789"/>
    <n v="269116.73741657077"/>
    <n v="269116.73741657077"/>
    <n v="1.790900928008709E-6"/>
    <n v="41"/>
    <m/>
    <x v="0"/>
  </r>
  <r>
    <x v="4"/>
    <x v="4"/>
    <s v="CUARTA"/>
    <x v="896"/>
    <x v="896"/>
    <x v="364"/>
    <x v="3"/>
    <x v="0"/>
    <x v="0"/>
    <x v="15"/>
    <x v="740"/>
    <n v="44800329"/>
    <n v="44800329"/>
    <n v="47482438.447021924"/>
    <n v="47482438.447021924"/>
    <n v="3.1598310790777255E-4"/>
    <n v="482"/>
    <m/>
    <x v="0"/>
  </r>
  <r>
    <x v="4"/>
    <x v="4"/>
    <s v="CUARTA"/>
    <x v="896"/>
    <x v="896"/>
    <x v="364"/>
    <x v="3"/>
    <x v="0"/>
    <x v="0"/>
    <x v="15"/>
    <x v="1733"/>
    <n v="15981658"/>
    <n v="15981658"/>
    <n v="17075905.7778304"/>
    <n v="17075905.7778304"/>
    <n v="1.1363565045294246E-4"/>
    <n v="549"/>
    <m/>
    <x v="0"/>
  </r>
  <r>
    <x v="4"/>
    <x v="4"/>
    <s v="CUARTA"/>
    <x v="896"/>
    <x v="896"/>
    <x v="364"/>
    <x v="3"/>
    <x v="0"/>
    <x v="0"/>
    <x v="15"/>
    <x v="1734"/>
    <n v="13712758"/>
    <n v="13712758"/>
    <n v="14895809.536591655"/>
    <n v="14895809.536591655"/>
    <n v="9.9127684805532093E-5"/>
    <n v="686"/>
    <m/>
    <x v="0"/>
  </r>
  <r>
    <x v="4"/>
    <x v="4"/>
    <s v="CUARTA"/>
    <x v="896"/>
    <x v="896"/>
    <x v="364"/>
    <x v="3"/>
    <x v="0"/>
    <x v="0"/>
    <x v="15"/>
    <x v="1735"/>
    <n v="10328837"/>
    <n v="10328837"/>
    <n v="11132312.66610088"/>
    <n v="11132312.66610088"/>
    <n v="7.4082605474450755E-5"/>
    <n v="621"/>
    <m/>
    <x v="0"/>
  </r>
  <r>
    <x v="4"/>
    <x v="4"/>
    <s v="CUARTA"/>
    <x v="896"/>
    <x v="896"/>
    <x v="364"/>
    <x v="3"/>
    <x v="0"/>
    <x v="0"/>
    <x v="15"/>
    <x v="1736"/>
    <n v="6092184"/>
    <n v="6092184"/>
    <n v="6439798.0764128538"/>
    <n v="6439798.0764128538"/>
    <n v="4.2855158181351883E-5"/>
    <n v="460"/>
    <m/>
    <x v="0"/>
  </r>
  <r>
    <x v="4"/>
    <x v="4"/>
    <s v="CUARTA"/>
    <x v="896"/>
    <x v="896"/>
    <x v="364"/>
    <x v="3"/>
    <x v="0"/>
    <x v="0"/>
    <x v="15"/>
    <x v="1737"/>
    <n v="4986346"/>
    <n v="4986346"/>
    <n v="5248021.6942811664"/>
    <n v="5248021.6942811664"/>
    <n v="3.4924200600535585E-5"/>
    <n v="424"/>
    <m/>
    <x v="0"/>
  </r>
  <r>
    <x v="4"/>
    <x v="4"/>
    <s v="CUARTA"/>
    <x v="896"/>
    <x v="896"/>
    <x v="364"/>
    <x v="3"/>
    <x v="0"/>
    <x v="0"/>
    <x v="15"/>
    <x v="1738"/>
    <n v="4222800"/>
    <n v="4222800"/>
    <n v="4421945.2248329865"/>
    <n v="4421945.2248329865"/>
    <n v="2.9426879512509462E-5"/>
    <n v="382"/>
    <m/>
    <x v="0"/>
  </r>
  <r>
    <x v="4"/>
    <x v="4"/>
    <s v="CUARTA"/>
    <x v="896"/>
    <x v="896"/>
    <x v="364"/>
    <x v="3"/>
    <x v="0"/>
    <x v="0"/>
    <x v="15"/>
    <x v="1739"/>
    <n v="1733283"/>
    <n v="1733283"/>
    <n v="1889874.0227839046"/>
    <n v="1889874.0227839046"/>
    <n v="1.2576613308090896E-5"/>
    <n v="717"/>
    <m/>
    <x v="0"/>
  </r>
  <r>
    <x v="4"/>
    <x v="4"/>
    <s v="CUARTA"/>
    <x v="897"/>
    <x v="897"/>
    <x v="365"/>
    <x v="1"/>
    <x v="0"/>
    <x v="0"/>
    <x v="15"/>
    <x v="1740"/>
    <n v="13213463"/>
    <n v="13213463"/>
    <n v="13311053.271354452"/>
    <n v="13311053.271354452"/>
    <n v="8.8581549721827843E-5"/>
    <n v="61"/>
    <m/>
    <x v="0"/>
  </r>
  <r>
    <x v="4"/>
    <x v="4"/>
    <s v="CUARTA"/>
    <x v="897"/>
    <x v="897"/>
    <x v="365"/>
    <x v="1"/>
    <x v="0"/>
    <x v="0"/>
    <x v="15"/>
    <x v="1741"/>
    <n v="13213463"/>
    <n v="13213463"/>
    <n v="13258169.381447425"/>
    <n v="13258169.381447425"/>
    <n v="8.8229621378684318E-5"/>
    <n v="28"/>
    <m/>
    <x v="0"/>
  </r>
  <r>
    <x v="4"/>
    <x v="4"/>
    <s v="CUARTA"/>
    <x v="898"/>
    <x v="898"/>
    <x v="366"/>
    <x v="9"/>
    <x v="0"/>
    <x v="0"/>
    <x v="15"/>
    <x v="1742"/>
    <n v="1361400"/>
    <n v="1361400"/>
    <n v="1367654.9853946809"/>
    <n v="1367654.9853946809"/>
    <n v="9.1013833106474572E-6"/>
    <n v="38"/>
    <m/>
    <x v="0"/>
  </r>
  <r>
    <x v="4"/>
    <x v="4"/>
    <s v="CUARTA"/>
    <x v="898"/>
    <x v="898"/>
    <x v="366"/>
    <x v="9"/>
    <x v="0"/>
    <x v="0"/>
    <x v="15"/>
    <x v="1743"/>
    <n v="1247950"/>
    <n v="1247950"/>
    <n v="1249607.0637583986"/>
    <n v="1249607.0637583986"/>
    <n v="8.3158055185063901E-6"/>
    <n v="11"/>
    <m/>
    <x v="0"/>
  </r>
  <r>
    <x v="4"/>
    <x v="4"/>
    <s v="CUARTA"/>
    <x v="898"/>
    <x v="898"/>
    <x v="366"/>
    <x v="9"/>
    <x v="0"/>
    <x v="0"/>
    <x v="15"/>
    <x v="1744"/>
    <n v="3563136"/>
    <n v="3563136"/>
    <n v="3600727.8559692102"/>
    <n v="3600727.8559692102"/>
    <n v="2.3961894457646618E-5"/>
    <n v="87"/>
    <m/>
    <x v="0"/>
  </r>
  <r>
    <x v="4"/>
    <x v="4"/>
    <s v="CUARTA"/>
    <x v="899"/>
    <x v="899"/>
    <x v="367"/>
    <x v="3"/>
    <x v="0"/>
    <x v="0"/>
    <x v="15"/>
    <x v="1745"/>
    <n v="1705230"/>
    <n v="0"/>
    <n v="0"/>
    <n v="1705230"/>
    <n v="1.1347856022574715E-5"/>
    <n v="0"/>
    <m/>
    <x v="0"/>
  </r>
  <r>
    <x v="4"/>
    <x v="4"/>
    <s v="CUARTA"/>
    <x v="900"/>
    <x v="900"/>
    <x v="368"/>
    <x v="14"/>
    <x v="0"/>
    <x v="0"/>
    <x v="15"/>
    <x v="1746"/>
    <n v="493000"/>
    <n v="493000"/>
    <n v="499886.86897430744"/>
    <n v="499886.86897430744"/>
    <n v="3.3266153050885289E-6"/>
    <n v="115"/>
    <m/>
    <x v="0"/>
  </r>
  <r>
    <x v="5"/>
    <x v="4"/>
    <s v="CUARTA"/>
    <x v="901"/>
    <x v="901"/>
    <x v="369"/>
    <x v="7"/>
    <x v="0"/>
    <x v="0"/>
    <x v="15"/>
    <x v="1747"/>
    <n v="1422867.5"/>
    <n v="1422867.5"/>
    <n v="1425272.5297227993"/>
    <n v="1425272.5297227993"/>
    <n v="9.4848128758145056E-6"/>
    <n v="14"/>
    <m/>
    <x v="1"/>
  </r>
  <r>
    <x v="5"/>
    <x v="4"/>
    <s v="CUARTA"/>
    <x v="901"/>
    <x v="901"/>
    <x v="369"/>
    <x v="7"/>
    <x v="0"/>
    <x v="0"/>
    <x v="15"/>
    <x v="1748"/>
    <n v="468384"/>
    <n v="468384"/>
    <n v="469175.69525038952"/>
    <n v="469175.69525038952"/>
    <n v="3.1222405417408865E-6"/>
    <n v="14"/>
    <m/>
    <x v="1"/>
  </r>
  <r>
    <x v="5"/>
    <x v="4"/>
    <s v="CUARTA"/>
    <x v="901"/>
    <x v="901"/>
    <x v="369"/>
    <x v="7"/>
    <x v="0"/>
    <x v="0"/>
    <x v="15"/>
    <x v="1749"/>
    <n v="368379.5"/>
    <n v="368379.5"/>
    <n v="371951.76678738702"/>
    <n v="371951.76678738702"/>
    <n v="2.4752409333905429E-6"/>
    <n v="80"/>
    <m/>
    <x v="1"/>
  </r>
  <r>
    <x v="5"/>
    <x v="4"/>
    <s v="CUARTA"/>
    <x v="901"/>
    <x v="901"/>
    <x v="369"/>
    <x v="7"/>
    <x v="0"/>
    <x v="0"/>
    <x v="15"/>
    <x v="1750"/>
    <n v="367905.5"/>
    <n v="367905.5"/>
    <n v="370175.90979063977"/>
    <n v="370175.90979063977"/>
    <n v="2.4634230733272263E-6"/>
    <n v="51"/>
    <m/>
    <x v="1"/>
  </r>
  <r>
    <x v="5"/>
    <x v="4"/>
    <s v="CUARTA"/>
    <x v="901"/>
    <x v="901"/>
    <x v="369"/>
    <x v="7"/>
    <x v="0"/>
    <x v="0"/>
    <x v="15"/>
    <x v="1751"/>
    <n v="338293"/>
    <n v="338293"/>
    <n v="340380.66582534072"/>
    <n v="340380.66582534072"/>
    <n v="2.2651435810149274E-6"/>
    <n v="51"/>
    <m/>
    <x v="1"/>
  </r>
  <r>
    <x v="5"/>
    <x v="4"/>
    <s v="CUARTA"/>
    <x v="901"/>
    <x v="901"/>
    <x v="369"/>
    <x v="7"/>
    <x v="0"/>
    <x v="0"/>
    <x v="15"/>
    <x v="1752"/>
    <n v="338155"/>
    <n v="338155"/>
    <n v="338726.57312674099"/>
    <n v="338726.57312674099"/>
    <n v="2.2541360302495162E-6"/>
    <n v="14"/>
    <m/>
    <x v="1"/>
  </r>
  <r>
    <x v="5"/>
    <x v="4"/>
    <s v="CUARTA"/>
    <x v="901"/>
    <x v="901"/>
    <x v="369"/>
    <x v="7"/>
    <x v="0"/>
    <x v="0"/>
    <x v="15"/>
    <x v="1753"/>
    <n v="294229.5"/>
    <n v="0"/>
    <n v="0"/>
    <n v="294229.5"/>
    <n v="1.958019741380428E-6"/>
    <n v="0"/>
    <m/>
    <x v="1"/>
  </r>
  <r>
    <x v="5"/>
    <x v="4"/>
    <s v="CUARTA"/>
    <x v="901"/>
    <x v="901"/>
    <x v="369"/>
    <x v="7"/>
    <x v="0"/>
    <x v="0"/>
    <x v="15"/>
    <x v="1754"/>
    <n v="248399"/>
    <n v="248399"/>
    <n v="248818.86128582852"/>
    <n v="248818.86128582852"/>
    <n v="1.655823914411881E-6"/>
    <n v="14"/>
    <m/>
    <x v="1"/>
  </r>
  <r>
    <x v="5"/>
    <x v="4"/>
    <s v="CUARTA"/>
    <x v="901"/>
    <x v="901"/>
    <x v="369"/>
    <x v="7"/>
    <x v="0"/>
    <x v="0"/>
    <x v="15"/>
    <x v="1755"/>
    <n v="228009"/>
    <n v="228009"/>
    <n v="229250.09486139941"/>
    <n v="229250.09486139941"/>
    <n v="1.5255989336621783E-6"/>
    <n v="45"/>
    <m/>
    <x v="1"/>
  </r>
  <r>
    <x v="5"/>
    <x v="4"/>
    <s v="CUARTA"/>
    <x v="901"/>
    <x v="901"/>
    <x v="369"/>
    <x v="7"/>
    <x v="0"/>
    <x v="0"/>
    <x v="15"/>
    <x v="1756"/>
    <n v="222098.5"/>
    <n v="222098.5"/>
    <n v="222339.75986647749"/>
    <n v="222339.75986647749"/>
    <n v="1.4796124763572202E-6"/>
    <n v="9"/>
    <m/>
    <x v="1"/>
  </r>
  <r>
    <x v="5"/>
    <x v="4"/>
    <s v="CUARTA"/>
    <x v="901"/>
    <x v="901"/>
    <x v="369"/>
    <x v="7"/>
    <x v="0"/>
    <x v="0"/>
    <x v="15"/>
    <x v="1757"/>
    <n v="195748.5"/>
    <n v="195748.5"/>
    <n v="196079.3677446729"/>
    <n v="196079.3677446729"/>
    <n v="1.3048564910094408E-6"/>
    <n v="14"/>
    <m/>
    <x v="1"/>
  </r>
  <r>
    <x v="5"/>
    <x v="4"/>
    <s v="CUARTA"/>
    <x v="901"/>
    <x v="901"/>
    <x v="369"/>
    <x v="7"/>
    <x v="0"/>
    <x v="0"/>
    <x v="15"/>
    <x v="1758"/>
    <n v="184274.5"/>
    <n v="184274.5"/>
    <n v="184585.973590938"/>
    <n v="184585.973590938"/>
    <n v="1.2283709834431385E-6"/>
    <n v="14"/>
    <m/>
    <x v="1"/>
  </r>
  <r>
    <x v="5"/>
    <x v="4"/>
    <s v="CUARTA"/>
    <x v="901"/>
    <x v="901"/>
    <x v="369"/>
    <x v="7"/>
    <x v="0"/>
    <x v="0"/>
    <x v="15"/>
    <x v="1759"/>
    <n v="169146.5"/>
    <n v="169146.5"/>
    <n v="170190.33291267036"/>
    <n v="170190.33291267036"/>
    <n v="1.1325717905074637E-6"/>
    <n v="51"/>
    <m/>
    <x v="1"/>
  </r>
  <r>
    <x v="5"/>
    <x v="4"/>
    <s v="CUARTA"/>
    <x v="901"/>
    <x v="901"/>
    <x v="369"/>
    <x v="7"/>
    <x v="0"/>
    <x v="0"/>
    <x v="15"/>
    <x v="1760"/>
    <n v="169146.5"/>
    <n v="169146.5"/>
    <n v="170067.1954636602"/>
    <n v="170067.1954636602"/>
    <n v="1.1317523432526332E-6"/>
    <n v="45"/>
    <m/>
    <x v="1"/>
  </r>
  <r>
    <x v="5"/>
    <x v="4"/>
    <s v="CUARTA"/>
    <x v="901"/>
    <x v="901"/>
    <x v="369"/>
    <x v="7"/>
    <x v="0"/>
    <x v="0"/>
    <x v="15"/>
    <x v="1761"/>
    <n v="168620"/>
    <n v="168620"/>
    <n v="170193.54637343017"/>
    <n v="170193.54637343017"/>
    <n v="1.1325931752415091E-6"/>
    <n v="77"/>
    <m/>
    <x v="1"/>
  </r>
  <r>
    <x v="5"/>
    <x v="4"/>
    <s v="CUARTA"/>
    <x v="901"/>
    <x v="901"/>
    <x v="369"/>
    <x v="7"/>
    <x v="0"/>
    <x v="0"/>
    <x v="15"/>
    <x v="1762"/>
    <n v="130394"/>
    <n v="130394"/>
    <n v="130614.40101813745"/>
    <n v="130614.40101813745"/>
    <n v="8.6920439895419388E-7"/>
    <n v="14"/>
    <m/>
    <x v="1"/>
  </r>
  <r>
    <x v="5"/>
    <x v="4"/>
    <s v="CUARTA"/>
    <x v="901"/>
    <x v="901"/>
    <x v="369"/>
    <x v="7"/>
    <x v="0"/>
    <x v="0"/>
    <x v="15"/>
    <x v="1763"/>
    <n v="120190"/>
    <n v="0"/>
    <n v="0"/>
    <n v="120190"/>
    <n v="7.9983275883796025E-7"/>
    <n v="0"/>
    <m/>
    <x v="1"/>
  </r>
  <r>
    <x v="5"/>
    <x v="4"/>
    <s v="CUARTA"/>
    <x v="901"/>
    <x v="901"/>
    <x v="369"/>
    <x v="7"/>
    <x v="0"/>
    <x v="0"/>
    <x v="15"/>
    <x v="1764"/>
    <n v="111812.5"/>
    <n v="0"/>
    <n v="0"/>
    <n v="111812.5"/>
    <n v="7.4408270527971913E-7"/>
    <n v="0"/>
    <m/>
    <x v="1"/>
  </r>
  <r>
    <x v="5"/>
    <x v="4"/>
    <s v="CUARTA"/>
    <x v="901"/>
    <x v="901"/>
    <x v="369"/>
    <x v="7"/>
    <x v="0"/>
    <x v="0"/>
    <x v="15"/>
    <x v="1765"/>
    <n v="76912.5"/>
    <n v="76912.5"/>
    <n v="77042.502862919282"/>
    <n v="77042.502862919282"/>
    <n v="5.1269754232989589E-7"/>
    <n v="14"/>
    <m/>
    <x v="1"/>
  </r>
  <r>
    <x v="5"/>
    <x v="4"/>
    <s v="CUARTA"/>
    <x v="901"/>
    <x v="901"/>
    <x v="369"/>
    <x v="7"/>
    <x v="0"/>
    <x v="0"/>
    <x v="15"/>
    <x v="1766"/>
    <n v="35099"/>
    <n v="35099"/>
    <n v="35158.326773744237"/>
    <n v="35158.326773744237"/>
    <n v="2.3396939428879588E-7"/>
    <n v="14"/>
    <m/>
    <x v="1"/>
  </r>
  <r>
    <x v="5"/>
    <x v="4"/>
    <s v="CUARTA"/>
    <x v="901"/>
    <x v="901"/>
    <x v="369"/>
    <x v="7"/>
    <x v="0"/>
    <x v="0"/>
    <x v="15"/>
    <x v="1767"/>
    <n v="32636"/>
    <n v="32636"/>
    <n v="32976.338634187749"/>
    <n v="32976.338634187749"/>
    <n v="2.1944883855692823E-7"/>
    <n v="86"/>
    <m/>
    <x v="1"/>
  </r>
  <r>
    <x v="5"/>
    <x v="4"/>
    <s v="CUARTA"/>
    <x v="901"/>
    <x v="901"/>
    <x v="369"/>
    <x v="7"/>
    <x v="0"/>
    <x v="0"/>
    <x v="15"/>
    <x v="1768"/>
    <n v="31442"/>
    <n v="31442"/>
    <n v="31609.331265445078"/>
    <n v="31609.331265445078"/>
    <n v="2.1035176496433922E-7"/>
    <n v="44"/>
    <m/>
    <x v="1"/>
  </r>
  <r>
    <x v="5"/>
    <x v="4"/>
    <s v="CUARTA"/>
    <x v="901"/>
    <x v="901"/>
    <x v="369"/>
    <x v="7"/>
    <x v="0"/>
    <x v="0"/>
    <x v="15"/>
    <x v="1769"/>
    <n v="22759"/>
    <n v="0"/>
    <n v="0"/>
    <n v="22759"/>
    <n v="1.5145514400859587E-7"/>
    <n v="0"/>
    <m/>
    <x v="1"/>
  </r>
  <r>
    <x v="5"/>
    <x v="4"/>
    <s v="CUARTA"/>
    <x v="901"/>
    <x v="901"/>
    <x v="369"/>
    <x v="7"/>
    <x v="0"/>
    <x v="0"/>
    <x v="15"/>
    <x v="1770"/>
    <n v="17906.5"/>
    <n v="0"/>
    <n v="0"/>
    <n v="17906.5"/>
    <n v="1.191630359941088E-7"/>
    <n v="0"/>
    <m/>
    <x v="1"/>
  </r>
  <r>
    <x v="5"/>
    <x v="4"/>
    <s v="CUARTA"/>
    <x v="901"/>
    <x v="901"/>
    <x v="369"/>
    <x v="7"/>
    <x v="0"/>
    <x v="0"/>
    <x v="15"/>
    <x v="1771"/>
    <n v="17273"/>
    <n v="0"/>
    <n v="0"/>
    <n v="17273"/>
    <n v="1.1494726053255752E-7"/>
    <n v="0"/>
    <m/>
    <x v="1"/>
  </r>
  <r>
    <x v="4"/>
    <x v="4"/>
    <s v="CUARTA"/>
    <x v="901"/>
    <x v="901"/>
    <x v="370"/>
    <x v="1"/>
    <x v="0"/>
    <x v="0"/>
    <x v="15"/>
    <x v="1772"/>
    <n v="35630"/>
    <n v="0"/>
    <n v="0"/>
    <n v="35630"/>
    <n v="2.3710825524083972E-7"/>
    <n v="0"/>
    <m/>
    <x v="0"/>
  </r>
  <r>
    <x v="4"/>
    <x v="4"/>
    <s v="CUARTA"/>
    <x v="901"/>
    <x v="901"/>
    <x v="370"/>
    <x v="1"/>
    <x v="0"/>
    <x v="0"/>
    <x v="15"/>
    <x v="1773"/>
    <n v="123219"/>
    <n v="0"/>
    <n v="0"/>
    <n v="123219"/>
    <n v="8.1998995516477773E-7"/>
    <n v="0"/>
    <m/>
    <x v="0"/>
  </r>
  <r>
    <x v="4"/>
    <x v="4"/>
    <s v="CUARTA"/>
    <x v="901"/>
    <x v="901"/>
    <x v="370"/>
    <x v="1"/>
    <x v="0"/>
    <x v="0"/>
    <x v="15"/>
    <x v="1774"/>
    <n v="295072"/>
    <n v="295072"/>
    <n v="297000.40488093253"/>
    <n v="297000.40488093253"/>
    <n v="1.9764593827432188E-6"/>
    <n v="54"/>
    <m/>
    <x v="0"/>
  </r>
  <r>
    <x v="4"/>
    <x v="4"/>
    <s v="CUARTA"/>
    <x v="902"/>
    <x v="902"/>
    <x v="371"/>
    <x v="3"/>
    <x v="0"/>
    <x v="0"/>
    <x v="15"/>
    <x v="1775"/>
    <n v="1620401"/>
    <n v="1620401"/>
    <n v="1635127.8896445113"/>
    <n v="1635127.8896445113"/>
    <n v="1.0881344962370092E-5"/>
    <n v="75"/>
    <m/>
    <x v="0"/>
  </r>
  <r>
    <x v="4"/>
    <x v="4"/>
    <s v="CUARTA"/>
    <x v="902"/>
    <x v="902"/>
    <x v="371"/>
    <x v="3"/>
    <x v="0"/>
    <x v="0"/>
    <x v="15"/>
    <x v="1776"/>
    <n v="190400"/>
    <n v="190400"/>
    <n v="191690.57687948708"/>
    <n v="191690.57687948708"/>
    <n v="1.2756502450183899E-6"/>
    <n v="56"/>
    <m/>
    <x v="0"/>
  </r>
  <r>
    <x v="5"/>
    <x v="4"/>
    <s v="CUARTA"/>
    <x v="903"/>
    <x v="903"/>
    <x v="372"/>
    <x v="23"/>
    <x v="0"/>
    <x v="0"/>
    <x v="15"/>
    <x v="1777"/>
    <n v="6128339.7349999994"/>
    <n v="6128339.7349999994"/>
    <n v="7534143.9099131227"/>
    <n v="7534143.9099131227"/>
    <n v="5.0137741151077709E-5"/>
    <n v="1712"/>
    <m/>
    <x v="5"/>
  </r>
  <r>
    <x v="5"/>
    <x v="4"/>
    <s v="CUARTA"/>
    <x v="903"/>
    <x v="903"/>
    <x v="372"/>
    <x v="23"/>
    <x v="0"/>
    <x v="0"/>
    <x v="15"/>
    <x v="1778"/>
    <n v="760314.6804999999"/>
    <n v="760314.6804999999"/>
    <n v="928433.14014690637"/>
    <n v="928433.14014690637"/>
    <n v="6.1784777425766763E-6"/>
    <n v="1656"/>
    <m/>
    <x v="5"/>
  </r>
  <r>
    <x v="5"/>
    <x v="4"/>
    <s v="CUARTA"/>
    <x v="903"/>
    <x v="903"/>
    <x v="372"/>
    <x v="23"/>
    <x v="0"/>
    <x v="0"/>
    <x v="15"/>
    <x v="1779"/>
    <n v="200447.35519999999"/>
    <n v="200447.35519999999"/>
    <n v="246458.49847144727"/>
    <n v="246458.49847144727"/>
    <n v="1.6401163222520915E-6"/>
    <n v="1713"/>
    <m/>
    <x v="5"/>
  </r>
  <r>
    <x v="5"/>
    <x v="4"/>
    <s v="CUARTA"/>
    <x v="903"/>
    <x v="903"/>
    <x v="372"/>
    <x v="23"/>
    <x v="0"/>
    <x v="0"/>
    <x v="15"/>
    <x v="1780"/>
    <n v="185461.9393"/>
    <n v="185461.9393"/>
    <n v="220912.2439377355"/>
    <n v="220912.2439377355"/>
    <n v="1.4701127342524623E-6"/>
    <n v="1450"/>
    <m/>
    <x v="5"/>
  </r>
  <r>
    <x v="5"/>
    <x v="4"/>
    <s v="CUARTA"/>
    <x v="903"/>
    <x v="903"/>
    <x v="372"/>
    <x v="23"/>
    <x v="0"/>
    <x v="0"/>
    <x v="15"/>
    <x v="1781"/>
    <n v="92797.972999999998"/>
    <n v="92797.972999999998"/>
    <n v="111971.93225275817"/>
    <n v="111971.93225275817"/>
    <n v="7.4514368488344079E-7"/>
    <n v="1557"/>
    <m/>
    <x v="5"/>
  </r>
  <r>
    <x v="5"/>
    <x v="4"/>
    <s v="CUARTA"/>
    <x v="903"/>
    <x v="903"/>
    <x v="372"/>
    <x v="23"/>
    <x v="0"/>
    <x v="0"/>
    <x v="15"/>
    <x v="1782"/>
    <n v="43445.505499999999"/>
    <n v="43445.505499999999"/>
    <n v="52409.589509937949"/>
    <n v="52409.589509937949"/>
    <n v="3.4877199906230713E-7"/>
    <n v="1555"/>
    <m/>
    <x v="5"/>
  </r>
  <r>
    <x v="5"/>
    <x v="4"/>
    <s v="CUARTA"/>
    <x v="903"/>
    <x v="903"/>
    <x v="372"/>
    <x v="23"/>
    <x v="0"/>
    <x v="0"/>
    <x v="15"/>
    <x v="1783"/>
    <n v="24798.573199999999"/>
    <n v="24798.573199999999"/>
    <n v="29918.856259519522"/>
    <n v="29918.856259519522"/>
    <n v="1.9910209953679905E-7"/>
    <n v="1556"/>
    <m/>
    <x v="5"/>
  </r>
  <r>
    <x v="5"/>
    <x v="4"/>
    <s v="CUARTA"/>
    <x v="903"/>
    <x v="903"/>
    <x v="372"/>
    <x v="23"/>
    <x v="0"/>
    <x v="0"/>
    <x v="15"/>
    <x v="1784"/>
    <n v="11254.562699999999"/>
    <n v="11254.562699999999"/>
    <n v="13391.280544631856"/>
    <n v="13391.280544631856"/>
    <n v="8.91154410715201E-8"/>
    <n v="1441"/>
    <m/>
    <x v="5"/>
  </r>
  <r>
    <x v="5"/>
    <x v="4"/>
    <s v="CUARTA"/>
    <x v="903"/>
    <x v="903"/>
    <x v="372"/>
    <x v="23"/>
    <x v="0"/>
    <x v="0"/>
    <x v="15"/>
    <x v="71"/>
    <n v="11049.8858"/>
    <n v="11049.8858"/>
    <n v="13292.869193690007"/>
    <n v="13292.869193690007"/>
    <n v="8.8460539479667289E-8"/>
    <n v="1532"/>
    <m/>
    <x v="5"/>
  </r>
  <r>
    <x v="4"/>
    <x v="4"/>
    <s v="CUARTA"/>
    <x v="904"/>
    <x v="904"/>
    <x v="373"/>
    <x v="3"/>
    <x v="0"/>
    <x v="0"/>
    <x v="15"/>
    <x v="1785"/>
    <n v="684202"/>
    <n v="684202"/>
    <n v="697199.59235738229"/>
    <n v="697199.59235738229"/>
    <n v="4.6396794526658325E-6"/>
    <n v="156"/>
    <m/>
    <x v="0"/>
  </r>
  <r>
    <x v="4"/>
    <x v="4"/>
    <s v="CUARTA"/>
    <x v="904"/>
    <x v="904"/>
    <x v="373"/>
    <x v="3"/>
    <x v="0"/>
    <x v="0"/>
    <x v="15"/>
    <x v="1786"/>
    <n v="1957012"/>
    <n v="1957012"/>
    <n v="1997077.6420329346"/>
    <n v="1997077.6420329346"/>
    <n v="1.3290025127221987E-5"/>
    <n v="168"/>
    <m/>
    <x v="0"/>
  </r>
  <r>
    <x v="4"/>
    <x v="4"/>
    <s v="CUARTA"/>
    <x v="904"/>
    <x v="904"/>
    <x v="373"/>
    <x v="3"/>
    <x v="0"/>
    <x v="0"/>
    <x v="15"/>
    <x v="1787"/>
    <n v="989604"/>
    <n v="989604"/>
    <n v="1012181.2926536602"/>
    <n v="1012181.2926536602"/>
    <n v="6.7357996151705627E-6"/>
    <n v="187"/>
    <m/>
    <x v="0"/>
  </r>
  <r>
    <x v="4"/>
    <x v="4"/>
    <s v="CUARTA"/>
    <x v="904"/>
    <x v="904"/>
    <x v="373"/>
    <x v="3"/>
    <x v="0"/>
    <x v="0"/>
    <x v="15"/>
    <x v="1788"/>
    <n v="956340"/>
    <n v="956340"/>
    <n v="974624.88465527853"/>
    <n v="974624.88465527853"/>
    <n v="6.485871622647144E-6"/>
    <n v="157"/>
    <m/>
    <x v="0"/>
  </r>
  <r>
    <x v="4"/>
    <x v="4"/>
    <s v="CUARTA"/>
    <x v="904"/>
    <x v="904"/>
    <x v="373"/>
    <x v="3"/>
    <x v="0"/>
    <x v="0"/>
    <x v="15"/>
    <x v="1789"/>
    <n v="681912"/>
    <n v="681912"/>
    <n v="694447.10212068108"/>
    <n v="694447.10212068108"/>
    <n v="4.6213623559049101E-6"/>
    <n v="151"/>
    <m/>
    <x v="0"/>
  </r>
  <r>
    <x v="4"/>
    <x v="4"/>
    <s v="CUARTA"/>
    <x v="904"/>
    <x v="904"/>
    <x v="373"/>
    <x v="3"/>
    <x v="0"/>
    <x v="0"/>
    <x v="15"/>
    <x v="1790"/>
    <n v="401238"/>
    <n v="401238"/>
    <n v="408613.67208774417"/>
    <n v="408613.67208774417"/>
    <n v="2.7192162463170817E-6"/>
    <n v="151"/>
    <m/>
    <x v="0"/>
  </r>
  <r>
    <x v="4"/>
    <x v="4"/>
    <s v="CUARTA"/>
    <x v="904"/>
    <x v="904"/>
    <x v="373"/>
    <x v="3"/>
    <x v="0"/>
    <x v="0"/>
    <x v="15"/>
    <x v="1791"/>
    <n v="259628"/>
    <n v="259628"/>
    <n v="264591.9961031439"/>
    <n v="264591.9961031439"/>
    <n v="1.7607899676314206E-6"/>
    <n v="157"/>
    <m/>
    <x v="0"/>
  </r>
  <r>
    <x v="4"/>
    <x v="4"/>
    <s v="CUARTA"/>
    <x v="904"/>
    <x v="904"/>
    <x v="373"/>
    <x v="3"/>
    <x v="0"/>
    <x v="0"/>
    <x v="15"/>
    <x v="1792"/>
    <n v="142800"/>
    <n v="142800"/>
    <n v="145530.28580711229"/>
    <n v="145530.28580711229"/>
    <n v="9.6846567927098324E-7"/>
    <n v="157"/>
    <m/>
    <x v="0"/>
  </r>
  <r>
    <x v="4"/>
    <x v="4"/>
    <s v="CUARTA"/>
    <x v="904"/>
    <x v="904"/>
    <x v="373"/>
    <x v="3"/>
    <x v="0"/>
    <x v="0"/>
    <x v="15"/>
    <x v="1793"/>
    <n v="137088"/>
    <n v="137088"/>
    <n v="140469.53652455643"/>
    <n v="140469.53652455643"/>
    <n v="9.3478772719132704E-7"/>
    <n v="202"/>
    <m/>
    <x v="0"/>
  </r>
  <r>
    <x v="4"/>
    <x v="4"/>
    <s v="CUARTA"/>
    <x v="904"/>
    <x v="904"/>
    <x v="373"/>
    <x v="3"/>
    <x v="0"/>
    <x v="0"/>
    <x v="15"/>
    <x v="1794"/>
    <n v="102114"/>
    <n v="102114"/>
    <n v="104066.38378786741"/>
    <n v="104066.38378786741"/>
    <n v="6.9253434434928007E-7"/>
    <n v="157"/>
    <m/>
    <x v="0"/>
  </r>
  <r>
    <x v="4"/>
    <x v="4"/>
    <s v="CUARTA"/>
    <x v="904"/>
    <x v="904"/>
    <x v="373"/>
    <x v="3"/>
    <x v="0"/>
    <x v="0"/>
    <x v="15"/>
    <x v="1795"/>
    <n v="93296"/>
    <n v="93296"/>
    <n v="95263.478006989681"/>
    <n v="95263.478006989681"/>
    <n v="6.3395332748839261E-7"/>
    <n v="173"/>
    <m/>
    <x v="0"/>
  </r>
  <r>
    <x v="4"/>
    <x v="4"/>
    <s v="CUARTA"/>
    <x v="904"/>
    <x v="904"/>
    <x v="373"/>
    <x v="3"/>
    <x v="0"/>
    <x v="0"/>
    <x v="15"/>
    <x v="1796"/>
    <n v="73780"/>
    <n v="73780"/>
    <n v="75463.251737045372"/>
    <n v="75463.251737045372"/>
    <n v="5.0218804249708379E-7"/>
    <n v="187"/>
    <m/>
    <x v="0"/>
  </r>
  <r>
    <x v="4"/>
    <x v="4"/>
    <s v="CUARTA"/>
    <x v="904"/>
    <x v="904"/>
    <x v="373"/>
    <x v="3"/>
    <x v="0"/>
    <x v="0"/>
    <x v="15"/>
    <x v="1797"/>
    <n v="69139"/>
    <n v="69139"/>
    <n v="71058.419570074242"/>
    <n v="71058.419570074242"/>
    <n v="4.7287504587235035E-7"/>
    <n v="227"/>
    <m/>
    <x v="0"/>
  </r>
  <r>
    <x v="4"/>
    <x v="4"/>
    <s v="CUARTA"/>
    <x v="904"/>
    <x v="904"/>
    <x v="373"/>
    <x v="3"/>
    <x v="0"/>
    <x v="0"/>
    <x v="15"/>
    <x v="1798"/>
    <n v="28917"/>
    <n v="28917"/>
    <n v="29669.636812289413"/>
    <n v="29669.636812289413"/>
    <n v="1.9744360982855269E-7"/>
    <n v="213"/>
    <m/>
    <x v="0"/>
  </r>
  <r>
    <x v="4"/>
    <x v="4"/>
    <s v="CUARTA"/>
    <x v="904"/>
    <x v="904"/>
    <x v="373"/>
    <x v="3"/>
    <x v="0"/>
    <x v="0"/>
    <x v="15"/>
    <x v="1799"/>
    <n v="214200"/>
    <n v="0"/>
    <n v="0"/>
    <n v="214200"/>
    <n v="1.4254445207013154E-6"/>
    <n v="0"/>
    <m/>
    <x v="0"/>
  </r>
  <r>
    <x v="4"/>
    <x v="4"/>
    <s v="CUARTA"/>
    <x v="905"/>
    <x v="905"/>
    <x v="374"/>
    <x v="3"/>
    <x v="0"/>
    <x v="0"/>
    <x v="15"/>
    <x v="1800"/>
    <n v="904306"/>
    <n v="904306"/>
    <n v="907146.73797707143"/>
    <n v="907146.73797707143"/>
    <n v="6.0368223488398151E-6"/>
    <n v="26"/>
    <m/>
    <x v="0"/>
  </r>
  <r>
    <x v="4"/>
    <x v="4"/>
    <s v="CUARTA"/>
    <x v="905"/>
    <x v="905"/>
    <x v="374"/>
    <x v="3"/>
    <x v="0"/>
    <x v="0"/>
    <x v="15"/>
    <x v="1801"/>
    <n v="516776"/>
    <n v="516776"/>
    <n v="519714.27950542205"/>
    <n v="519714.27950542205"/>
    <n v="3.4585614941701017E-6"/>
    <n v="47"/>
    <m/>
    <x v="0"/>
  </r>
  <r>
    <x v="4"/>
    <x v="4"/>
    <s v="CUARTA"/>
    <x v="905"/>
    <x v="905"/>
    <x v="374"/>
    <x v="3"/>
    <x v="0"/>
    <x v="0"/>
    <x v="15"/>
    <x v="1802"/>
    <n v="386881"/>
    <n v="386881"/>
    <n v="388096.32705666817"/>
    <n v="388096.32705666817"/>
    <n v="2.5826787250571117E-6"/>
    <n v="26"/>
    <m/>
    <x v="0"/>
  </r>
  <r>
    <x v="4"/>
    <x v="4"/>
    <s v="CUARTA"/>
    <x v="905"/>
    <x v="905"/>
    <x v="374"/>
    <x v="3"/>
    <x v="0"/>
    <x v="0"/>
    <x v="15"/>
    <x v="1803"/>
    <n v="253946"/>
    <n v="253946"/>
    <n v="254743.73223480259"/>
    <n v="254743.73223480259"/>
    <n v="1.6952523683338113E-6"/>
    <n v="26"/>
    <m/>
    <x v="0"/>
  </r>
  <r>
    <x v="4"/>
    <x v="4"/>
    <s v="CUARTA"/>
    <x v="905"/>
    <x v="905"/>
    <x v="374"/>
    <x v="3"/>
    <x v="0"/>
    <x v="0"/>
    <x v="15"/>
    <x v="1804"/>
    <n v="119024"/>
    <n v="119024"/>
    <n v="119282.72584386816"/>
    <n v="119282.72584386816"/>
    <n v="7.9379508855489753E-7"/>
    <n v="18"/>
    <m/>
    <x v="0"/>
  </r>
  <r>
    <x v="4"/>
    <x v="4"/>
    <s v="CUARTA"/>
    <x v="905"/>
    <x v="905"/>
    <x v="374"/>
    <x v="3"/>
    <x v="0"/>
    <x v="0"/>
    <x v="15"/>
    <x v="1805"/>
    <n v="97947"/>
    <n v="97947"/>
    <n v="98503.906014825712"/>
    <n v="98503.906014825712"/>
    <n v="6.5551752145896665E-7"/>
    <n v="47"/>
    <m/>
    <x v="0"/>
  </r>
  <r>
    <x v="4"/>
    <x v="4"/>
    <s v="CUARTA"/>
    <x v="905"/>
    <x v="905"/>
    <x v="374"/>
    <x v="3"/>
    <x v="0"/>
    <x v="0"/>
    <x v="15"/>
    <x v="1806"/>
    <n v="90593"/>
    <n v="90593"/>
    <n v="91108.092719543289"/>
    <n v="91108.092719543289"/>
    <n v="6.0630033407385806E-7"/>
    <n v="47"/>
    <m/>
    <x v="0"/>
  </r>
  <r>
    <x v="4"/>
    <x v="4"/>
    <s v="CUARTA"/>
    <x v="905"/>
    <x v="905"/>
    <x v="374"/>
    <x v="3"/>
    <x v="0"/>
    <x v="0"/>
    <x v="15"/>
    <x v="1807"/>
    <n v="79111"/>
    <n v="79111"/>
    <n v="79359.515018261634"/>
    <n v="79359.515018261634"/>
    <n v="5.2811664728428946E-7"/>
    <n v="26"/>
    <m/>
    <x v="0"/>
  </r>
  <r>
    <x v="4"/>
    <x v="4"/>
    <s v="CUARTA"/>
    <x v="905"/>
    <x v="905"/>
    <x v="374"/>
    <x v="3"/>
    <x v="0"/>
    <x v="0"/>
    <x v="15"/>
    <x v="1808"/>
    <n v="27311"/>
    <n v="27311"/>
    <n v="27466.284594432756"/>
    <n v="27466.284594432756"/>
    <n v="1.8278088178878209E-7"/>
    <n v="47"/>
    <m/>
    <x v="0"/>
  </r>
  <r>
    <x v="4"/>
    <x v="4"/>
    <s v="CUARTA"/>
    <x v="905"/>
    <x v="905"/>
    <x v="374"/>
    <x v="3"/>
    <x v="0"/>
    <x v="0"/>
    <x v="15"/>
    <x v="1809"/>
    <n v="490875"/>
    <n v="0"/>
    <n v="0"/>
    <n v="490875"/>
    <n v="3.2666436932738476E-6"/>
    <n v="0"/>
    <m/>
    <x v="0"/>
  </r>
  <r>
    <x v="4"/>
    <x v="4"/>
    <s v="CUARTA"/>
    <x v="905"/>
    <x v="905"/>
    <x v="374"/>
    <x v="3"/>
    <x v="0"/>
    <x v="0"/>
    <x v="15"/>
    <x v="1810"/>
    <n v="263698"/>
    <n v="0"/>
    <n v="0"/>
    <n v="263698"/>
    <n v="1.7548406592898948E-6"/>
    <n v="0"/>
    <m/>
    <x v="0"/>
  </r>
  <r>
    <x v="4"/>
    <x v="4"/>
    <s v="CUARTA"/>
    <x v="905"/>
    <x v="905"/>
    <x v="374"/>
    <x v="3"/>
    <x v="0"/>
    <x v="0"/>
    <x v="15"/>
    <x v="1811"/>
    <n v="176834"/>
    <n v="0"/>
    <n v="0"/>
    <n v="176834"/>
    <n v="1.176783643201197E-6"/>
    <n v="0"/>
    <m/>
    <x v="0"/>
  </r>
  <r>
    <x v="4"/>
    <x v="4"/>
    <s v="CUARTA"/>
    <x v="905"/>
    <x v="905"/>
    <x v="374"/>
    <x v="3"/>
    <x v="0"/>
    <x v="0"/>
    <x v="15"/>
    <x v="1812"/>
    <n v="140718"/>
    <n v="0"/>
    <n v="0"/>
    <n v="140718"/>
    <n v="9.3644118610666522E-7"/>
    <n v="0"/>
    <m/>
    <x v="0"/>
  </r>
  <r>
    <x v="4"/>
    <x v="4"/>
    <s v="CUARTA"/>
    <x v="906"/>
    <x v="906"/>
    <x v="375"/>
    <x v="3"/>
    <x v="0"/>
    <x v="0"/>
    <x v="15"/>
    <x v="1813"/>
    <n v="1046860"/>
    <n v="1046860"/>
    <n v="1051923.5836055602"/>
    <n v="1051923.5836055602"/>
    <n v="7.0002740823857976E-6"/>
    <n v="40"/>
    <m/>
    <x v="0"/>
  </r>
  <r>
    <x v="4"/>
    <x v="4"/>
    <s v="CUARTA"/>
    <x v="906"/>
    <x v="906"/>
    <x v="375"/>
    <x v="3"/>
    <x v="0"/>
    <x v="0"/>
    <x v="15"/>
    <x v="1814"/>
    <n v="616531"/>
    <n v="616531"/>
    <n v="624841.93605102389"/>
    <n v="624841.93605102389"/>
    <n v="4.1581583288904467E-6"/>
    <n v="111"/>
    <m/>
    <x v="0"/>
  </r>
  <r>
    <x v="4"/>
    <x v="4"/>
    <s v="CUARTA"/>
    <x v="906"/>
    <x v="906"/>
    <x v="375"/>
    <x v="3"/>
    <x v="0"/>
    <x v="0"/>
    <x v="15"/>
    <x v="1815"/>
    <n v="574814"/>
    <n v="574814"/>
    <n v="579199.10886008199"/>
    <n v="579199.10886008199"/>
    <n v="3.8544173488314125E-6"/>
    <n v="63"/>
    <m/>
    <x v="0"/>
  </r>
  <r>
    <x v="4"/>
    <x v="4"/>
    <s v="CUARTA"/>
    <x v="906"/>
    <x v="906"/>
    <x v="375"/>
    <x v="3"/>
    <x v="0"/>
    <x v="0"/>
    <x v="15"/>
    <x v="1816"/>
    <n v="505582"/>
    <n v="505582"/>
    <n v="511964.82924502762"/>
    <n v="511964.82924502762"/>
    <n v="3.4069909460275872E-6"/>
    <n v="104"/>
    <m/>
    <x v="0"/>
  </r>
  <r>
    <x v="4"/>
    <x v="4"/>
    <s v="CUARTA"/>
    <x v="906"/>
    <x v="906"/>
    <x v="375"/>
    <x v="3"/>
    <x v="0"/>
    <x v="0"/>
    <x v="15"/>
    <x v="1817"/>
    <n v="257540"/>
    <n v="257540"/>
    <n v="261389.78896713885"/>
    <n v="261389.78896713885"/>
    <n v="1.739480123484973E-6"/>
    <n v="123"/>
    <m/>
    <x v="0"/>
  </r>
  <r>
    <x v="4"/>
    <x v="4"/>
    <s v="CUARTA"/>
    <x v="906"/>
    <x v="906"/>
    <x v="375"/>
    <x v="3"/>
    <x v="0"/>
    <x v="0"/>
    <x v="15"/>
    <x v="1818"/>
    <n v="126271"/>
    <n v="126271"/>
    <n v="128158.53864514091"/>
    <n v="128158.53864514091"/>
    <n v="8.5286128241271656E-7"/>
    <n v="123"/>
    <m/>
    <x v="0"/>
  </r>
  <r>
    <x v="4"/>
    <x v="4"/>
    <s v="CUARTA"/>
    <x v="906"/>
    <x v="906"/>
    <x v="375"/>
    <x v="3"/>
    <x v="0"/>
    <x v="0"/>
    <x v="15"/>
    <x v="1819"/>
    <n v="67592"/>
    <n v="67592"/>
    <n v="68206.304684366274"/>
    <n v="68206.304684366274"/>
    <n v="4.5389497334087008E-7"/>
    <n v="75"/>
    <m/>
    <x v="0"/>
  </r>
  <r>
    <x v="4"/>
    <x v="4"/>
    <s v="CUARTA"/>
    <x v="906"/>
    <x v="906"/>
    <x v="375"/>
    <x v="3"/>
    <x v="0"/>
    <x v="0"/>
    <x v="15"/>
    <x v="1820"/>
    <n v="31773"/>
    <n v="31773"/>
    <n v="31899.735432748905"/>
    <n v="31899.735432748905"/>
    <n v="2.1228432812527326E-7"/>
    <n v="33"/>
    <m/>
    <x v="0"/>
  </r>
  <r>
    <x v="4"/>
    <x v="4"/>
    <s v="CUARTA"/>
    <x v="906"/>
    <x v="906"/>
    <x v="375"/>
    <x v="3"/>
    <x v="0"/>
    <x v="0"/>
    <x v="15"/>
    <x v="1821"/>
    <n v="222637"/>
    <n v="222637"/>
    <n v="223147.86942629862"/>
    <n v="223147.86942629862"/>
    <n v="1.4849902323991127E-6"/>
    <n v="19"/>
    <m/>
    <x v="0"/>
  </r>
  <r>
    <x v="4"/>
    <x v="4"/>
    <s v="CUARTA"/>
    <x v="906"/>
    <x v="906"/>
    <x v="375"/>
    <x v="3"/>
    <x v="0"/>
    <x v="0"/>
    <x v="15"/>
    <x v="1822"/>
    <n v="423164"/>
    <n v="423164"/>
    <n v="424493.30451122677"/>
    <n v="424493.30451122677"/>
    <n v="2.8248910130248513E-6"/>
    <n v="26"/>
    <m/>
    <x v="0"/>
  </r>
  <r>
    <x v="4"/>
    <x v="4"/>
    <s v="CUARTA"/>
    <x v="906"/>
    <x v="906"/>
    <x v="375"/>
    <x v="3"/>
    <x v="0"/>
    <x v="0"/>
    <x v="15"/>
    <x v="1823"/>
    <n v="85368"/>
    <n v="85368"/>
    <n v="85553.56684231195"/>
    <n v="85553.56684231195"/>
    <n v="5.693364289534421E-7"/>
    <n v="18"/>
    <m/>
    <x v="0"/>
  </r>
  <r>
    <x v="4"/>
    <x v="4"/>
    <s v="CUARTA"/>
    <x v="906"/>
    <x v="906"/>
    <x v="375"/>
    <x v="3"/>
    <x v="0"/>
    <x v="0"/>
    <x v="15"/>
    <x v="1824"/>
    <n v="1308148"/>
    <n v="0"/>
    <n v="0"/>
    <n v="1308148"/>
    <n v="8.7053800133818127E-6"/>
    <n v="0"/>
    <m/>
    <x v="0"/>
  </r>
  <r>
    <x v="4"/>
    <x v="4"/>
    <s v="CUARTA"/>
    <x v="907"/>
    <x v="907"/>
    <x v="376"/>
    <x v="3"/>
    <x v="0"/>
    <x v="0"/>
    <x v="15"/>
    <x v="1825"/>
    <n v="875556"/>
    <n v="875556"/>
    <n v="881065.48859701806"/>
    <n v="881065.48859701806"/>
    <n v="5.8632585112028324E-6"/>
    <n v="52"/>
    <m/>
    <x v="0"/>
  </r>
  <r>
    <x v="4"/>
    <x v="4"/>
    <s v="CUARTA"/>
    <x v="907"/>
    <x v="907"/>
    <x v="376"/>
    <x v="3"/>
    <x v="0"/>
    <x v="0"/>
    <x v="15"/>
    <x v="1826"/>
    <n v="348670"/>
    <n v="348670"/>
    <n v="349132.97401389549"/>
    <n v="349132.97401389549"/>
    <n v="2.3233878842402526E-6"/>
    <n v="11"/>
    <m/>
    <x v="0"/>
  </r>
  <r>
    <x v="5"/>
    <x v="4"/>
    <s v="CUARTA"/>
    <x v="908"/>
    <x v="908"/>
    <x v="377"/>
    <x v="1"/>
    <x v="0"/>
    <x v="0"/>
    <x v="15"/>
    <x v="1827"/>
    <n v="2255248.1999999997"/>
    <n v="0"/>
    <n v="0"/>
    <n v="2255248.1999999997"/>
    <n v="1.5008082117233912E-5"/>
    <n v="0"/>
    <m/>
    <x v="6"/>
  </r>
  <r>
    <x v="5"/>
    <x v="4"/>
    <s v="CUARTA"/>
    <x v="908"/>
    <x v="908"/>
    <x v="377"/>
    <x v="1"/>
    <x v="0"/>
    <x v="0"/>
    <x v="15"/>
    <x v="1828"/>
    <n v="627731.4"/>
    <n v="0"/>
    <n v="0"/>
    <n v="627731.4"/>
    <n v="4.1773869495899424E-6"/>
    <n v="0"/>
    <m/>
    <x v="6"/>
  </r>
  <r>
    <x v="5"/>
    <x v="4"/>
    <s v="CUARTA"/>
    <x v="908"/>
    <x v="908"/>
    <x v="377"/>
    <x v="1"/>
    <x v="0"/>
    <x v="0"/>
    <x v="15"/>
    <x v="1829"/>
    <n v="411345.6"/>
    <n v="0"/>
    <n v="0"/>
    <n v="411345.6"/>
    <n v="2.7373965062306023E-6"/>
    <n v="0"/>
    <m/>
    <x v="6"/>
  </r>
  <r>
    <x v="5"/>
    <x v="4"/>
    <s v="CUARTA"/>
    <x v="909"/>
    <x v="909"/>
    <x v="378"/>
    <x v="35"/>
    <x v="0"/>
    <x v="0"/>
    <x v="15"/>
    <x v="1830"/>
    <n v="2692542.6203999999"/>
    <n v="0"/>
    <n v="0"/>
    <n v="2692542.6203999999"/>
    <n v="1.7918161181157526E-5"/>
    <n v="0"/>
    <m/>
    <x v="5"/>
  </r>
  <r>
    <x v="5"/>
    <x v="4"/>
    <s v="CUARTA"/>
    <x v="909"/>
    <x v="909"/>
    <x v="378"/>
    <x v="35"/>
    <x v="0"/>
    <x v="0"/>
    <x v="15"/>
    <x v="402"/>
    <n v="850307.84659999993"/>
    <n v="0"/>
    <n v="0"/>
    <n v="850307.84659999993"/>
    <n v="5.6585745137502549E-6"/>
    <n v="0"/>
    <m/>
    <x v="5"/>
  </r>
  <r>
    <x v="5"/>
    <x v="4"/>
    <s v="CUARTA"/>
    <x v="909"/>
    <x v="909"/>
    <x v="378"/>
    <x v="35"/>
    <x v="0"/>
    <x v="0"/>
    <x v="15"/>
    <x v="1831"/>
    <n v="134574.06169999999"/>
    <n v="0"/>
    <n v="0"/>
    <n v="134574.06169999999"/>
    <n v="8.9555489672635724E-7"/>
    <n v="0"/>
    <m/>
    <x v="5"/>
  </r>
  <r>
    <x v="4"/>
    <x v="4"/>
    <s v="CUARTA"/>
    <x v="910"/>
    <x v="910"/>
    <x v="379"/>
    <x v="3"/>
    <x v="0"/>
    <x v="0"/>
    <x v="15"/>
    <x v="1832"/>
    <n v="1479050"/>
    <n v="1479050"/>
    <n v="1502246.2218616386"/>
    <n v="1502246.2218616386"/>
    <n v="9.9970525009193522E-6"/>
    <n v="129"/>
    <m/>
    <x v="0"/>
  </r>
  <r>
    <x v="4"/>
    <x v="4"/>
    <s v="CUARTA"/>
    <x v="910"/>
    <x v="910"/>
    <x v="379"/>
    <x v="3"/>
    <x v="0"/>
    <x v="0"/>
    <x v="15"/>
    <x v="1833"/>
    <n v="460039"/>
    <n v="460039"/>
    <n v="469344.06710212136"/>
    <n v="469344.06710212136"/>
    <n v="3.1233610120186246E-6"/>
    <n v="166"/>
    <m/>
    <x v="0"/>
  </r>
  <r>
    <x v="4"/>
    <x v="4"/>
    <s v="CUARTA"/>
    <x v="910"/>
    <x v="910"/>
    <x v="379"/>
    <x v="3"/>
    <x v="0"/>
    <x v="0"/>
    <x v="15"/>
    <x v="1834"/>
    <n v="317070"/>
    <n v="317070"/>
    <n v="324538.59732641303"/>
    <n v="324538.59732641303"/>
    <n v="2.1597187923203828E-6"/>
    <n v="193"/>
    <m/>
    <x v="0"/>
  </r>
  <r>
    <x v="4"/>
    <x v="4"/>
    <s v="CUARTA"/>
    <x v="910"/>
    <x v="910"/>
    <x v="379"/>
    <x v="3"/>
    <x v="0"/>
    <x v="0"/>
    <x v="15"/>
    <x v="1835"/>
    <n v="158131"/>
    <n v="158131"/>
    <n v="161563.17335256006"/>
    <n v="161563.17335256006"/>
    <n v="1.0751603184058054E-6"/>
    <n v="178"/>
    <m/>
    <x v="0"/>
  </r>
  <r>
    <x v="4"/>
    <x v="4"/>
    <s v="CUARTA"/>
    <x v="910"/>
    <x v="910"/>
    <x v="379"/>
    <x v="3"/>
    <x v="0"/>
    <x v="0"/>
    <x v="15"/>
    <x v="1836"/>
    <n v="65450"/>
    <n v="65450"/>
    <n v="66991.677531818626"/>
    <n v="66991.677531818626"/>
    <n v="4.4581194990812459E-7"/>
    <n v="193"/>
    <m/>
    <x v="0"/>
  </r>
  <r>
    <x v="4"/>
    <x v="4"/>
    <s v="CUARTA"/>
    <x v="910"/>
    <x v="910"/>
    <x v="379"/>
    <x v="3"/>
    <x v="0"/>
    <x v="0"/>
    <x v="15"/>
    <x v="1837"/>
    <n v="254456"/>
    <n v="254456"/>
    <n v="254793.87396586972"/>
    <n v="254793.87396586972"/>
    <n v="1.6955860483329156E-6"/>
    <n v="11"/>
    <m/>
    <x v="0"/>
  </r>
  <r>
    <x v="4"/>
    <x v="4"/>
    <s v="CUARTA"/>
    <x v="910"/>
    <x v="910"/>
    <x v="379"/>
    <x v="3"/>
    <x v="0"/>
    <x v="0"/>
    <x v="15"/>
    <x v="1838"/>
    <n v="169346"/>
    <n v="169346"/>
    <n v="169570.86246983436"/>
    <n v="169570.86246983436"/>
    <n v="1.1284493780495879E-6"/>
    <n v="11"/>
    <m/>
    <x v="0"/>
  </r>
  <r>
    <x v="4"/>
    <x v="4"/>
    <s v="CUARTA"/>
    <x v="911"/>
    <x v="911"/>
    <x v="380"/>
    <x v="3"/>
    <x v="0"/>
    <x v="0"/>
    <x v="15"/>
    <x v="1839"/>
    <n v="618340"/>
    <n v="618340"/>
    <n v="620282.419845431"/>
    <n v="620282.419845431"/>
    <n v="4.1278159507750819E-6"/>
    <n v="26"/>
    <m/>
    <x v="0"/>
  </r>
  <r>
    <x v="4"/>
    <x v="4"/>
    <s v="CUARTA"/>
    <x v="911"/>
    <x v="911"/>
    <x v="380"/>
    <x v="3"/>
    <x v="0"/>
    <x v="0"/>
    <x v="15"/>
    <x v="1840"/>
    <n v="2396183"/>
    <n v="2396183"/>
    <n v="2425556.1750461133"/>
    <n v="2425556.1750461133"/>
    <n v="1.6141436785120086E-5"/>
    <n v="101"/>
    <m/>
    <x v="0"/>
  </r>
  <r>
    <x v="4"/>
    <x v="4"/>
    <s v="CUARTA"/>
    <x v="911"/>
    <x v="911"/>
    <x v="380"/>
    <x v="3"/>
    <x v="0"/>
    <x v="0"/>
    <x v="15"/>
    <x v="1841"/>
    <n v="1138610"/>
    <n v="1138610"/>
    <n v="1148265.3747662904"/>
    <n v="1148265.3747662904"/>
    <n v="7.6414032995875398E-6"/>
    <n v="70"/>
    <m/>
    <x v="0"/>
  </r>
  <r>
    <x v="4"/>
    <x v="4"/>
    <s v="CUARTA"/>
    <x v="911"/>
    <x v="911"/>
    <x v="380"/>
    <x v="3"/>
    <x v="0"/>
    <x v="0"/>
    <x v="15"/>
    <x v="1842"/>
    <n v="1034831"/>
    <n v="1034831"/>
    <n v="1036455.1066075475"/>
    <n v="1036455.1066075475"/>
    <n v="6.8973354466229055E-6"/>
    <n v="13"/>
    <m/>
    <x v="0"/>
  </r>
  <r>
    <x v="4"/>
    <x v="4"/>
    <s v="CUARTA"/>
    <x v="911"/>
    <x v="911"/>
    <x v="380"/>
    <x v="3"/>
    <x v="0"/>
    <x v="0"/>
    <x v="15"/>
    <x v="1843"/>
    <n v="960226"/>
    <n v="960226"/>
    <n v="961733.01843232266"/>
    <n v="961733.01843232266"/>
    <n v="6.4000796522030417E-6"/>
    <n v="13"/>
    <m/>
    <x v="0"/>
  </r>
  <r>
    <x v="4"/>
    <x v="4"/>
    <s v="CUARTA"/>
    <x v="911"/>
    <x v="911"/>
    <x v="380"/>
    <x v="3"/>
    <x v="0"/>
    <x v="0"/>
    <x v="15"/>
    <x v="1844"/>
    <n v="872856"/>
    <n v="0"/>
    <n v="0"/>
    <n v="872856"/>
    <n v="5.8086265292309399E-6"/>
    <n v="0"/>
    <m/>
    <x v="0"/>
  </r>
  <r>
    <x v="4"/>
    <x v="4"/>
    <s v="CUARTA"/>
    <x v="911"/>
    <x v="911"/>
    <x v="380"/>
    <x v="3"/>
    <x v="0"/>
    <x v="0"/>
    <x v="15"/>
    <x v="1845"/>
    <n v="175734"/>
    <n v="0"/>
    <n v="0"/>
    <n v="175734"/>
    <n v="1.1694634332442809E-6"/>
    <n v="0"/>
    <m/>
    <x v="0"/>
  </r>
  <r>
    <x v="4"/>
    <x v="4"/>
    <s v="CUARTA"/>
    <x v="911"/>
    <x v="911"/>
    <x v="380"/>
    <x v="3"/>
    <x v="0"/>
    <x v="0"/>
    <x v="15"/>
    <x v="1846"/>
    <n v="4434062"/>
    <n v="4434062"/>
    <n v="4505232.3613948971"/>
    <n v="4505232.3613948971"/>
    <n v="2.9981133445549041E-5"/>
    <n v="132"/>
    <m/>
    <x v="0"/>
  </r>
  <r>
    <x v="4"/>
    <x v="4"/>
    <s v="CUARTA"/>
    <x v="911"/>
    <x v="911"/>
    <x v="380"/>
    <x v="3"/>
    <x v="0"/>
    <x v="0"/>
    <x v="15"/>
    <x v="1847"/>
    <n v="2839799"/>
    <n v="2839799"/>
    <n v="2874610.1613857443"/>
    <n v="2874610.1613857443"/>
    <n v="1.9129772659662152E-5"/>
    <n v="101"/>
    <m/>
    <x v="0"/>
  </r>
  <r>
    <x v="4"/>
    <x v="4"/>
    <s v="CUARTA"/>
    <x v="911"/>
    <x v="911"/>
    <x v="380"/>
    <x v="3"/>
    <x v="0"/>
    <x v="0"/>
    <x v="15"/>
    <x v="1848"/>
    <n v="653246"/>
    <n v="653246"/>
    <n v="654271.23131308786"/>
    <n v="654271.23131308786"/>
    <n v="4.354002529074435E-6"/>
    <n v="13"/>
    <m/>
    <x v="0"/>
  </r>
  <r>
    <x v="4"/>
    <x v="4"/>
    <s v="CUARTA"/>
    <x v="911"/>
    <x v="911"/>
    <x v="380"/>
    <x v="3"/>
    <x v="0"/>
    <x v="0"/>
    <x v="15"/>
    <x v="1849"/>
    <n v="214318"/>
    <n v="214318"/>
    <n v="216135.40948100039"/>
    <n v="216135.40948100039"/>
    <n v="1.4383241604772508E-6"/>
    <n v="70"/>
    <m/>
    <x v="0"/>
  </r>
  <r>
    <x v="4"/>
    <x v="4"/>
    <s v="CUARTA"/>
    <x v="911"/>
    <x v="911"/>
    <x v="380"/>
    <x v="3"/>
    <x v="0"/>
    <x v="0"/>
    <x v="15"/>
    <x v="1850"/>
    <n v="611296"/>
    <n v="0"/>
    <n v="0"/>
    <n v="611296"/>
    <n v="4.0680136962027606E-6"/>
    <n v="0"/>
    <m/>
    <x v="0"/>
  </r>
  <r>
    <x v="4"/>
    <x v="4"/>
    <s v="CUARTA"/>
    <x v="912"/>
    <x v="912"/>
    <x v="381"/>
    <x v="1"/>
    <x v="0"/>
    <x v="0"/>
    <x v="15"/>
    <x v="1851"/>
    <n v="20878010"/>
    <n v="20878010"/>
    <n v="21467976.443653077"/>
    <n v="21467976.443653077"/>
    <n v="1.4286372265242853E-4"/>
    <n v="231"/>
    <m/>
    <x v="0"/>
  </r>
  <r>
    <x v="4"/>
    <x v="4"/>
    <s v="CUARTA"/>
    <x v="912"/>
    <x v="912"/>
    <x v="381"/>
    <x v="1"/>
    <x v="0"/>
    <x v="0"/>
    <x v="15"/>
    <x v="977"/>
    <n v="10637820"/>
    <n v="10637820"/>
    <n v="10864777.227894763"/>
    <n v="10864777.227894763"/>
    <n v="7.2302227675737706E-5"/>
    <n v="175"/>
    <m/>
    <x v="0"/>
  </r>
  <r>
    <x v="4"/>
    <x v="4"/>
    <s v="CUARTA"/>
    <x v="913"/>
    <x v="913"/>
    <x v="382"/>
    <x v="24"/>
    <x v="0"/>
    <x v="0"/>
    <x v="15"/>
    <x v="1852"/>
    <n v="3787997"/>
    <n v="3787997"/>
    <n v="3799896.4089776389"/>
    <n v="3799896.4089776389"/>
    <n v="2.528730866204379E-5"/>
    <n v="26"/>
    <m/>
    <x v="0"/>
  </r>
  <r>
    <x v="4"/>
    <x v="4"/>
    <s v="CUARTA"/>
    <x v="914"/>
    <x v="914"/>
    <x v="383"/>
    <x v="1"/>
    <x v="0"/>
    <x v="0"/>
    <x v="15"/>
    <x v="1853"/>
    <n v="5976202"/>
    <n v="5976202"/>
    <n v="6059685.4079878181"/>
    <n v="6059685.4079878181"/>
    <n v="4.0325608599392857E-5"/>
    <n v="115"/>
    <m/>
    <x v="0"/>
  </r>
  <r>
    <x v="4"/>
    <x v="4"/>
    <s v="CUARTA"/>
    <x v="914"/>
    <x v="914"/>
    <x v="383"/>
    <x v="1"/>
    <x v="0"/>
    <x v="0"/>
    <x v="15"/>
    <x v="1854"/>
    <n v="992931"/>
    <n v="992931"/>
    <n v="1012648.1708876826"/>
    <n v="1012648.1708876826"/>
    <n v="6.7389065667136154E-6"/>
    <n v="163"/>
    <m/>
    <x v="0"/>
  </r>
  <r>
    <x v="5"/>
    <x v="4"/>
    <s v="CUARTA"/>
    <x v="915"/>
    <x v="915"/>
    <x v="384"/>
    <x v="7"/>
    <x v="0"/>
    <x v="0"/>
    <x v="15"/>
    <x v="1855"/>
    <n v="76634453"/>
    <n v="76634453"/>
    <n v="77902080.085749775"/>
    <n v="77902080.085749775"/>
    <n v="5.1841780209835233E-4"/>
    <n v="136"/>
    <m/>
    <x v="1"/>
  </r>
  <r>
    <x v="5"/>
    <x v="4"/>
    <s v="CUARTA"/>
    <x v="915"/>
    <x v="915"/>
    <x v="384"/>
    <x v="7"/>
    <x v="0"/>
    <x v="0"/>
    <x v="15"/>
    <x v="1855"/>
    <n v="10712362"/>
    <n v="0"/>
    <n v="0"/>
    <n v="10712362"/>
    <n v="7.1287944522264163E-5"/>
    <n v="0"/>
    <m/>
    <x v="1"/>
  </r>
  <r>
    <x v="4"/>
    <x v="4"/>
    <s v="CUARTA"/>
    <x v="916"/>
    <x v="916"/>
    <x v="385"/>
    <x v="14"/>
    <x v="0"/>
    <x v="0"/>
    <x v="15"/>
    <x v="1856"/>
    <n v="2012706"/>
    <n v="2012706"/>
    <n v="2055151.0650567673"/>
    <n v="2055151.0650567673"/>
    <n v="1.3676488444904956E-5"/>
    <n v="173"/>
    <m/>
    <x v="0"/>
  </r>
  <r>
    <x v="4"/>
    <x v="4"/>
    <s v="CUARTA"/>
    <x v="917"/>
    <x v="917"/>
    <x v="386"/>
    <x v="14"/>
    <x v="0"/>
    <x v="0"/>
    <x v="15"/>
    <x v="612"/>
    <n v="1632825"/>
    <n v="1632825"/>
    <n v="1658632.9758931876"/>
    <n v="1658632.9758931876"/>
    <n v="1.103776511363894E-5"/>
    <n v="130"/>
    <m/>
    <x v="0"/>
  </r>
  <r>
    <x v="5"/>
    <x v="4"/>
    <s v="CUARTA"/>
    <x v="918"/>
    <x v="918"/>
    <x v="387"/>
    <x v="7"/>
    <x v="0"/>
    <x v="0"/>
    <x v="15"/>
    <x v="1857"/>
    <n v="219371"/>
    <n v="0"/>
    <n v="0"/>
    <n v="219371"/>
    <n v="1.4598561622351459E-6"/>
    <n v="0"/>
    <m/>
    <x v="1"/>
  </r>
  <r>
    <x v="5"/>
    <x v="4"/>
    <s v="CUARTA"/>
    <x v="918"/>
    <x v="918"/>
    <x v="387"/>
    <x v="7"/>
    <x v="0"/>
    <x v="0"/>
    <x v="15"/>
    <x v="1858"/>
    <n v="38258.5"/>
    <n v="0"/>
    <n v="0"/>
    <n v="38258.5"/>
    <n v="2.5460022966970718E-7"/>
    <n v="0"/>
    <m/>
    <x v="1"/>
  </r>
  <r>
    <x v="5"/>
    <x v="4"/>
    <s v="CUARTA"/>
    <x v="918"/>
    <x v="918"/>
    <x v="387"/>
    <x v="7"/>
    <x v="0"/>
    <x v="0"/>
    <x v="15"/>
    <x v="1859"/>
    <n v="16451.5"/>
    <n v="0"/>
    <n v="0"/>
    <n v="16451.5"/>
    <n v="1.0948039464200603E-7"/>
    <n v="0"/>
    <m/>
    <x v="1"/>
  </r>
  <r>
    <x v="5"/>
    <x v="4"/>
    <s v="CUARTA"/>
    <x v="919"/>
    <x v="919"/>
    <x v="388"/>
    <x v="37"/>
    <x v="0"/>
    <x v="0"/>
    <x v="15"/>
    <x v="1860"/>
    <n v="59118648.5"/>
    <n v="59118648.5"/>
    <n v="59211431.754133411"/>
    <n v="59211431.754133411"/>
    <n v="3.9403646571806416E-4"/>
    <n v="13"/>
    <m/>
    <x v="1"/>
  </r>
  <r>
    <x v="5"/>
    <x v="4"/>
    <s v="CUARTA"/>
    <x v="919"/>
    <x v="919"/>
    <x v="388"/>
    <x v="37"/>
    <x v="0"/>
    <x v="0"/>
    <x v="15"/>
    <x v="1861"/>
    <n v="19849053"/>
    <n v="19849053"/>
    <n v="20360761.052856546"/>
    <n v="20360761.052856546"/>
    <n v="1.3549549617228342E-4"/>
    <n v="211"/>
    <m/>
    <x v="1"/>
  </r>
  <r>
    <x v="5"/>
    <x v="4"/>
    <s v="CUARTA"/>
    <x v="919"/>
    <x v="919"/>
    <x v="388"/>
    <x v="37"/>
    <x v="0"/>
    <x v="0"/>
    <x v="15"/>
    <x v="1862"/>
    <n v="18502922"/>
    <n v="18502922"/>
    <n v="19074032.112575434"/>
    <n v="19074032.112575434"/>
    <n v="1.2693265435364886E-4"/>
    <n v="252"/>
    <m/>
    <x v="1"/>
  </r>
  <r>
    <x v="5"/>
    <x v="4"/>
    <s v="CUARTA"/>
    <x v="919"/>
    <x v="919"/>
    <x v="388"/>
    <x v="37"/>
    <x v="0"/>
    <x v="0"/>
    <x v="15"/>
    <x v="1863"/>
    <n v="13371538.5"/>
    <n v="13371538.5"/>
    <n v="13510981.175268995"/>
    <n v="13510981.175268995"/>
    <n v="8.991201720628295E-5"/>
    <n v="86"/>
    <m/>
    <x v="1"/>
  </r>
  <r>
    <x v="5"/>
    <x v="4"/>
    <s v="CUARTA"/>
    <x v="919"/>
    <x v="919"/>
    <x v="388"/>
    <x v="37"/>
    <x v="0"/>
    <x v="0"/>
    <x v="15"/>
    <x v="1864"/>
    <n v="6500000"/>
    <n v="6500000"/>
    <n v="6711144.8652728694"/>
    <n v="6711144.8652728694"/>
    <n v="4.4660899513706721E-5"/>
    <n v="265"/>
    <m/>
    <x v="1"/>
  </r>
  <r>
    <x v="5"/>
    <x v="4"/>
    <s v="CUARTA"/>
    <x v="920"/>
    <x v="920"/>
    <x v="389"/>
    <x v="3"/>
    <x v="0"/>
    <x v="0"/>
    <x v="15"/>
    <x v="101"/>
    <n v="715382"/>
    <n v="0"/>
    <n v="0"/>
    <n v="715382"/>
    <n v="4.7606785812714674E-6"/>
    <n v="0"/>
    <m/>
    <x v="4"/>
  </r>
  <r>
    <x v="5"/>
    <x v="4"/>
    <s v="CUARTA"/>
    <x v="920"/>
    <x v="920"/>
    <x v="389"/>
    <x v="3"/>
    <x v="0"/>
    <x v="0"/>
    <x v="15"/>
    <x v="441"/>
    <n v="567225"/>
    <n v="0"/>
    <n v="0"/>
    <n v="567225"/>
    <n v="3.7747328116470757E-6"/>
    <n v="0"/>
    <m/>
    <x v="4"/>
  </r>
  <r>
    <x v="5"/>
    <x v="4"/>
    <s v="CUARTA"/>
    <x v="920"/>
    <x v="920"/>
    <x v="389"/>
    <x v="3"/>
    <x v="0"/>
    <x v="0"/>
    <x v="15"/>
    <x v="1683"/>
    <n v="352833"/>
    <n v="0"/>
    <n v="0"/>
    <n v="352833"/>
    <n v="2.3480105815714622E-6"/>
    <n v="0"/>
    <m/>
    <x v="4"/>
  </r>
  <r>
    <x v="5"/>
    <x v="4"/>
    <s v="CUARTA"/>
    <x v="920"/>
    <x v="920"/>
    <x v="389"/>
    <x v="3"/>
    <x v="0"/>
    <x v="0"/>
    <x v="15"/>
    <x v="1343"/>
    <n v="348502.5"/>
    <n v="0"/>
    <n v="0"/>
    <n v="348502.5"/>
    <n v="2.3191922459183479E-6"/>
    <n v="0"/>
    <m/>
    <x v="4"/>
  </r>
  <r>
    <x v="5"/>
    <x v="4"/>
    <s v="CUARTA"/>
    <x v="920"/>
    <x v="920"/>
    <x v="389"/>
    <x v="3"/>
    <x v="0"/>
    <x v="0"/>
    <x v="15"/>
    <x v="1346"/>
    <n v="337035.5"/>
    <n v="0"/>
    <n v="0"/>
    <n v="337035.5"/>
    <n v="2.2428823844856593E-6"/>
    <n v="0"/>
    <m/>
    <x v="4"/>
  </r>
  <r>
    <x v="5"/>
    <x v="4"/>
    <s v="CUARTA"/>
    <x v="920"/>
    <x v="920"/>
    <x v="389"/>
    <x v="3"/>
    <x v="0"/>
    <x v="0"/>
    <x v="15"/>
    <x v="56"/>
    <n v="327881"/>
    <n v="0"/>
    <n v="0"/>
    <n v="327881"/>
    <n v="2.1819616008033054E-6"/>
    <n v="0"/>
    <m/>
    <x v="4"/>
  </r>
  <r>
    <x v="5"/>
    <x v="4"/>
    <s v="CUARTA"/>
    <x v="920"/>
    <x v="920"/>
    <x v="389"/>
    <x v="3"/>
    <x v="0"/>
    <x v="0"/>
    <x v="15"/>
    <x v="1068"/>
    <n v="318085"/>
    <n v="0"/>
    <n v="0"/>
    <n v="318085"/>
    <n v="2.1167718037688045E-6"/>
    <n v="0"/>
    <m/>
    <x v="4"/>
  </r>
  <r>
    <x v="5"/>
    <x v="4"/>
    <s v="CUARTA"/>
    <x v="920"/>
    <x v="920"/>
    <x v="389"/>
    <x v="3"/>
    <x v="0"/>
    <x v="0"/>
    <x v="15"/>
    <x v="1865"/>
    <n v="308829"/>
    <n v="0"/>
    <n v="0"/>
    <n v="308829"/>
    <n v="2.0551755643495168E-6"/>
    <n v="0"/>
    <m/>
    <x v="4"/>
  </r>
  <r>
    <x v="5"/>
    <x v="4"/>
    <s v="CUARTA"/>
    <x v="920"/>
    <x v="920"/>
    <x v="389"/>
    <x v="3"/>
    <x v="0"/>
    <x v="0"/>
    <x v="15"/>
    <x v="1083"/>
    <n v="302616.5"/>
    <n v="0"/>
    <n v="0"/>
    <n v="302616.5"/>
    <n v="2.0138330149337515E-6"/>
    <n v="0"/>
    <m/>
    <x v="4"/>
  </r>
  <r>
    <x v="5"/>
    <x v="4"/>
    <s v="CUARTA"/>
    <x v="920"/>
    <x v="920"/>
    <x v="389"/>
    <x v="3"/>
    <x v="0"/>
    <x v="0"/>
    <x v="15"/>
    <x v="1098"/>
    <n v="286771"/>
    <n v="0"/>
    <n v="0"/>
    <n v="286771"/>
    <n v="1.9083853905043742E-6"/>
    <n v="0"/>
    <m/>
    <x v="4"/>
  </r>
  <r>
    <x v="5"/>
    <x v="4"/>
    <s v="CUARTA"/>
    <x v="920"/>
    <x v="920"/>
    <x v="389"/>
    <x v="3"/>
    <x v="0"/>
    <x v="0"/>
    <x v="15"/>
    <x v="1866"/>
    <n v="248620"/>
    <n v="0"/>
    <n v="0"/>
    <n v="248620"/>
    <n v="1.6545005449895474E-6"/>
    <n v="0"/>
    <m/>
    <x v="4"/>
  </r>
  <r>
    <x v="5"/>
    <x v="4"/>
    <s v="CUARTA"/>
    <x v="920"/>
    <x v="920"/>
    <x v="389"/>
    <x v="3"/>
    <x v="0"/>
    <x v="0"/>
    <x v="15"/>
    <x v="1867"/>
    <n v="245318.5"/>
    <n v="0"/>
    <n v="0"/>
    <n v="245318.5"/>
    <n v="1.632529933014312E-6"/>
    <n v="0"/>
    <m/>
    <x v="4"/>
  </r>
  <r>
    <x v="5"/>
    <x v="4"/>
    <s v="CUARTA"/>
    <x v="920"/>
    <x v="920"/>
    <x v="389"/>
    <x v="3"/>
    <x v="0"/>
    <x v="0"/>
    <x v="15"/>
    <x v="437"/>
    <n v="207953"/>
    <n v="0"/>
    <n v="0"/>
    <n v="207953"/>
    <n v="1.3838723828823559E-6"/>
    <n v="0"/>
    <m/>
    <x v="4"/>
  </r>
  <r>
    <x v="5"/>
    <x v="4"/>
    <s v="CUARTA"/>
    <x v="920"/>
    <x v="920"/>
    <x v="389"/>
    <x v="3"/>
    <x v="0"/>
    <x v="0"/>
    <x v="15"/>
    <x v="1352"/>
    <n v="196304.5"/>
    <n v="0"/>
    <n v="0"/>
    <n v="196304.5"/>
    <n v="1.3063546868067759E-6"/>
    <n v="0"/>
    <m/>
    <x v="4"/>
  </r>
  <r>
    <x v="5"/>
    <x v="4"/>
    <s v="CUARTA"/>
    <x v="920"/>
    <x v="920"/>
    <x v="389"/>
    <x v="3"/>
    <x v="0"/>
    <x v="0"/>
    <x v="15"/>
    <x v="1868"/>
    <n v="182814"/>
    <n v="0"/>
    <n v="0"/>
    <n v="182814"/>
    <n v="1.2165789664215233E-6"/>
    <n v="0"/>
    <m/>
    <x v="4"/>
  </r>
  <r>
    <x v="5"/>
    <x v="4"/>
    <s v="CUARTA"/>
    <x v="920"/>
    <x v="920"/>
    <x v="389"/>
    <x v="3"/>
    <x v="0"/>
    <x v="0"/>
    <x v="15"/>
    <x v="1869"/>
    <n v="139424"/>
    <n v="0"/>
    <n v="0"/>
    <n v="139424"/>
    <n v="9.2782995730280207E-7"/>
    <n v="0"/>
    <m/>
    <x v="4"/>
  </r>
  <r>
    <x v="5"/>
    <x v="4"/>
    <s v="CUARTA"/>
    <x v="920"/>
    <x v="920"/>
    <x v="389"/>
    <x v="3"/>
    <x v="0"/>
    <x v="0"/>
    <x v="15"/>
    <x v="1338"/>
    <n v="131881"/>
    <n v="0"/>
    <n v="0"/>
    <n v="131881"/>
    <n v="8.7763328120733037E-7"/>
    <n v="0"/>
    <m/>
    <x v="4"/>
  </r>
  <r>
    <x v="5"/>
    <x v="4"/>
    <s v="CUARTA"/>
    <x v="920"/>
    <x v="920"/>
    <x v="389"/>
    <x v="3"/>
    <x v="0"/>
    <x v="0"/>
    <x v="15"/>
    <x v="1089"/>
    <n v="89353.5"/>
    <n v="0"/>
    <n v="0"/>
    <n v="89353.5"/>
    <n v="5.9462398216846401E-7"/>
    <n v="0"/>
    <m/>
    <x v="4"/>
  </r>
  <r>
    <x v="5"/>
    <x v="4"/>
    <s v="CUARTA"/>
    <x v="920"/>
    <x v="920"/>
    <x v="389"/>
    <x v="3"/>
    <x v="0"/>
    <x v="0"/>
    <x v="15"/>
    <x v="1870"/>
    <n v="82550.5"/>
    <n v="0"/>
    <n v="0"/>
    <n v="82550.5"/>
    <n v="5.4935181095309956E-7"/>
    <n v="0"/>
    <m/>
    <x v="4"/>
  </r>
  <r>
    <x v="5"/>
    <x v="4"/>
    <s v="CUARTA"/>
    <x v="921"/>
    <x v="921"/>
    <x v="390"/>
    <x v="7"/>
    <x v="0"/>
    <x v="0"/>
    <x v="15"/>
    <x v="1871"/>
    <n v="2672922"/>
    <n v="0"/>
    <n v="0"/>
    <n v="2672922"/>
    <n v="1.7787591125873024E-5"/>
    <n v="0"/>
    <m/>
    <x v="1"/>
  </r>
  <r>
    <x v="4"/>
    <x v="4"/>
    <s v="CUARTA"/>
    <x v="922"/>
    <x v="922"/>
    <x v="391"/>
    <x v="3"/>
    <x v="0"/>
    <x v="0"/>
    <x v="15"/>
    <x v="1691"/>
    <n v="3031316"/>
    <n v="3031316"/>
    <n v="3052967.6405355432"/>
    <n v="3052967.6405355432"/>
    <n v="2.0316694654901089E-5"/>
    <n v="59"/>
    <m/>
    <x v="0"/>
  </r>
  <r>
    <x v="4"/>
    <x v="4"/>
    <s v="CUARTA"/>
    <x v="922"/>
    <x v="922"/>
    <x v="391"/>
    <x v="3"/>
    <x v="0"/>
    <x v="0"/>
    <x v="15"/>
    <x v="1872"/>
    <n v="1330120"/>
    <n v="1330120"/>
    <n v="1335103.4027051912"/>
    <n v="1335103.4027051912"/>
    <n v="8.8847611109047462E-6"/>
    <n v="31"/>
    <m/>
    <x v="0"/>
  </r>
  <r>
    <x v="4"/>
    <x v="4"/>
    <s v="CUARTA"/>
    <x v="922"/>
    <x v="922"/>
    <x v="391"/>
    <x v="3"/>
    <x v="0"/>
    <x v="0"/>
    <x v="15"/>
    <x v="1201"/>
    <n v="919244"/>
    <n v="919244"/>
    <n v="924247.61391336413"/>
    <n v="924247.61391336413"/>
    <n v="6.1506241691133041E-6"/>
    <n v="45"/>
    <m/>
    <x v="0"/>
  </r>
  <r>
    <x v="4"/>
    <x v="4"/>
    <s v="CUARTA"/>
    <x v="922"/>
    <x v="922"/>
    <x v="391"/>
    <x v="3"/>
    <x v="0"/>
    <x v="0"/>
    <x v="15"/>
    <x v="1873"/>
    <n v="216611"/>
    <n v="216611"/>
    <n v="218158.17736720439"/>
    <n v="218158.17736720439"/>
    <n v="1.4517851474055425E-6"/>
    <n v="59"/>
    <m/>
    <x v="0"/>
  </r>
  <r>
    <x v="4"/>
    <x v="4"/>
    <s v="CUARTA"/>
    <x v="922"/>
    <x v="922"/>
    <x v="391"/>
    <x v="3"/>
    <x v="0"/>
    <x v="0"/>
    <x v="15"/>
    <x v="1874"/>
    <n v="2803807"/>
    <n v="2803807"/>
    <n v="2826560.086987569"/>
    <n v="2826560.086987569"/>
    <n v="1.8810012084171166E-5"/>
    <n v="67"/>
    <m/>
    <x v="0"/>
  </r>
  <r>
    <x v="4"/>
    <x v="4"/>
    <s v="CUARTA"/>
    <x v="922"/>
    <x v="922"/>
    <x v="391"/>
    <x v="3"/>
    <x v="0"/>
    <x v="0"/>
    <x v="15"/>
    <x v="1875"/>
    <n v="638379"/>
    <n v="638379"/>
    <n v="650113.86601892649"/>
    <n v="650113.86601892649"/>
    <n v="4.3263363592372919E-6"/>
    <n v="151"/>
    <m/>
    <x v="0"/>
  </r>
  <r>
    <x v="4"/>
    <x v="4"/>
    <s v="CUARTA"/>
    <x v="922"/>
    <x v="922"/>
    <x v="391"/>
    <x v="3"/>
    <x v="0"/>
    <x v="0"/>
    <x v="15"/>
    <x v="1876"/>
    <n v="13666856"/>
    <n v="13666856"/>
    <n v="13713096.389633136"/>
    <n v="13713096.389633136"/>
    <n v="9.1257040665039882E-5"/>
    <n v="28"/>
    <m/>
    <x v="0"/>
  </r>
  <r>
    <x v="4"/>
    <x v="4"/>
    <s v="CUARTA"/>
    <x v="922"/>
    <x v="922"/>
    <x v="391"/>
    <x v="3"/>
    <x v="0"/>
    <x v="0"/>
    <x v="15"/>
    <x v="1877"/>
    <n v="620007"/>
    <n v="620007"/>
    <n v="622104.72937208612"/>
    <n v="622104.72937208612"/>
    <n v="4.1399429401765397E-6"/>
    <n v="28"/>
    <m/>
    <x v="0"/>
  </r>
  <r>
    <x v="4"/>
    <x v="4"/>
    <s v="CUARTA"/>
    <x v="922"/>
    <x v="922"/>
    <x v="391"/>
    <x v="3"/>
    <x v="0"/>
    <x v="0"/>
    <x v="15"/>
    <x v="1878"/>
    <n v="350000"/>
    <n v="350000"/>
    <n v="354718.05573095003"/>
    <n v="354718.05573095003"/>
    <n v="2.3605551304178642E-6"/>
    <n v="111"/>
    <m/>
    <x v="0"/>
  </r>
  <r>
    <x v="4"/>
    <x v="4"/>
    <s v="CUARTA"/>
    <x v="923"/>
    <x v="923"/>
    <x v="392"/>
    <x v="3"/>
    <x v="0"/>
    <x v="0"/>
    <x v="15"/>
    <x v="1879"/>
    <n v="371525"/>
    <n v="371525"/>
    <n v="372018.32153759291"/>
    <n v="372018.32153759291"/>
    <n v="2.4756838377043041E-6"/>
    <n v="11"/>
    <m/>
    <x v="0"/>
  </r>
  <r>
    <x v="4"/>
    <x v="4"/>
    <s v="CUARTA"/>
    <x v="923"/>
    <x v="923"/>
    <x v="392"/>
    <x v="3"/>
    <x v="0"/>
    <x v="0"/>
    <x v="15"/>
    <x v="1880"/>
    <n v="371525"/>
    <n v="0"/>
    <n v="0"/>
    <n v="371525"/>
    <n v="2.4724009129484416E-6"/>
    <n v="0"/>
    <m/>
    <x v="0"/>
  </r>
  <r>
    <x v="4"/>
    <x v="4"/>
    <s v="CUARTA"/>
    <x v="923"/>
    <x v="923"/>
    <x v="392"/>
    <x v="3"/>
    <x v="0"/>
    <x v="0"/>
    <x v="15"/>
    <x v="1881"/>
    <n v="1881750"/>
    <n v="0"/>
    <n v="0"/>
    <n v="1881750"/>
    <n v="1.2522550078570028E-5"/>
    <n v="0"/>
    <m/>
    <x v="0"/>
  </r>
  <r>
    <x v="4"/>
    <x v="4"/>
    <s v="CUARTA"/>
    <x v="924"/>
    <x v="924"/>
    <x v="393"/>
    <x v="1"/>
    <x v="0"/>
    <x v="0"/>
    <x v="15"/>
    <x v="200"/>
    <n v="116682488"/>
    <n v="116682488"/>
    <n v="122628161.20702356"/>
    <n v="122628161.20702356"/>
    <n v="8.1605807878725183E-4"/>
    <n v="412"/>
    <m/>
    <x v="0"/>
  </r>
  <r>
    <x v="4"/>
    <x v="4"/>
    <s v="CUARTA"/>
    <x v="925"/>
    <x v="925"/>
    <x v="394"/>
    <x v="3"/>
    <x v="0"/>
    <x v="0"/>
    <x v="15"/>
    <x v="1882"/>
    <n v="417800"/>
    <n v="417800"/>
    <n v="425890.92858149513"/>
    <n v="425890.92858149513"/>
    <n v="2.8341918326932189E-6"/>
    <n v="159"/>
    <m/>
    <x v="0"/>
  </r>
  <r>
    <x v="4"/>
    <x v="4"/>
    <s v="CUARTA"/>
    <x v="925"/>
    <x v="925"/>
    <x v="394"/>
    <x v="3"/>
    <x v="0"/>
    <x v="0"/>
    <x v="15"/>
    <x v="1883"/>
    <n v="382800"/>
    <n v="382800"/>
    <n v="390213.13418141776"/>
    <n v="390213.13418141776"/>
    <n v="2.5967655183220778E-6"/>
    <n v="159"/>
    <m/>
    <x v="0"/>
  </r>
  <r>
    <x v="4"/>
    <x v="4"/>
    <s v="CUARTA"/>
    <x v="925"/>
    <x v="925"/>
    <x v="394"/>
    <x v="3"/>
    <x v="0"/>
    <x v="0"/>
    <x v="15"/>
    <x v="1884"/>
    <n v="382800"/>
    <n v="382800"/>
    <n v="390213.13418141776"/>
    <n v="390213.13418141776"/>
    <n v="2.5967655183220778E-6"/>
    <n v="159"/>
    <m/>
    <x v="0"/>
  </r>
  <r>
    <x v="4"/>
    <x v="4"/>
    <s v="CUARTA"/>
    <x v="926"/>
    <x v="926"/>
    <x v="395"/>
    <x v="9"/>
    <x v="0"/>
    <x v="0"/>
    <x v="15"/>
    <x v="1885"/>
    <n v="2727600"/>
    <n v="2727600"/>
    <n v="2741123.8436882715"/>
    <n v="2741123.8436882715"/>
    <n v="1.8241456412461136E-5"/>
    <n v="41"/>
    <m/>
    <x v="0"/>
  </r>
  <r>
    <x v="4"/>
    <x v="4"/>
    <s v="CUARTA"/>
    <x v="927"/>
    <x v="927"/>
    <x v="396"/>
    <x v="14"/>
    <x v="0"/>
    <x v="0"/>
    <x v="15"/>
    <x v="1886"/>
    <n v="3573987"/>
    <n v="3573987"/>
    <n v="3630914.416972423"/>
    <n v="3630914.416972423"/>
    <n v="2.4162778061665508E-5"/>
    <n v="131"/>
    <m/>
    <x v="0"/>
  </r>
  <r>
    <x v="4"/>
    <x v="4"/>
    <s v="CUARTA"/>
    <x v="928"/>
    <x v="928"/>
    <x v="397"/>
    <x v="14"/>
    <x v="0"/>
    <x v="0"/>
    <x v="15"/>
    <x v="738"/>
    <n v="3775803"/>
    <n v="3775803"/>
    <n v="3842892.3236902161"/>
    <n v="3842892.3236902161"/>
    <n v="2.5573435137485361E-5"/>
    <n v="146"/>
    <m/>
    <x v="0"/>
  </r>
  <r>
    <x v="4"/>
    <x v="4"/>
    <s v="CUARTA"/>
    <x v="928"/>
    <x v="928"/>
    <x v="397"/>
    <x v="14"/>
    <x v="0"/>
    <x v="0"/>
    <x v="15"/>
    <x v="866"/>
    <n v="1648887"/>
    <n v="1648887"/>
    <n v="1671920.8107960222"/>
    <n v="1671920.8107960222"/>
    <n v="1.1126192151240386E-5"/>
    <n v="115"/>
    <m/>
    <x v="0"/>
  </r>
  <r>
    <x v="4"/>
    <x v="4"/>
    <s v="CUARTA"/>
    <x v="928"/>
    <x v="928"/>
    <x v="397"/>
    <x v="14"/>
    <x v="0"/>
    <x v="0"/>
    <x v="15"/>
    <x v="738"/>
    <n v="523757"/>
    <n v="523757"/>
    <n v="531073.52298859297"/>
    <n v="531073.52298859297"/>
    <n v="3.5341542643960498E-6"/>
    <n v="115"/>
    <m/>
    <x v="0"/>
  </r>
  <r>
    <x v="4"/>
    <x v="4"/>
    <s v="CUARTA"/>
    <x v="928"/>
    <x v="928"/>
    <x v="397"/>
    <x v="14"/>
    <x v="0"/>
    <x v="0"/>
    <x v="15"/>
    <x v="1091"/>
    <n v="223776"/>
    <n v="223776"/>
    <n v="226901.99592615542"/>
    <n v="226901.99592615542"/>
    <n v="1.5099729543843625E-6"/>
    <n v="115"/>
    <m/>
    <x v="0"/>
  </r>
  <r>
    <x v="4"/>
    <x v="4"/>
    <s v="CUARTA"/>
    <x v="929"/>
    <x v="929"/>
    <x v="398"/>
    <x v="3"/>
    <x v="0"/>
    <x v="0"/>
    <x v="15"/>
    <x v="331"/>
    <n v="1948800"/>
    <n v="1948800"/>
    <n v="2424919.4338949164"/>
    <n v="2424919.4338949164"/>
    <n v="1.6137199440651932E-5"/>
    <n v="1812"/>
    <m/>
    <x v="0"/>
  </r>
  <r>
    <x v="4"/>
    <x v="4"/>
    <s v="CUARTA"/>
    <x v="929"/>
    <x v="929"/>
    <x v="398"/>
    <x v="3"/>
    <x v="0"/>
    <x v="0"/>
    <x v="15"/>
    <x v="600"/>
    <n v="1848000"/>
    <n v="1848000"/>
    <n v="2291738.7064299677"/>
    <n v="2291738.7064299677"/>
    <n v="1.5250916815871698E-5"/>
    <n v="1784"/>
    <m/>
    <x v="0"/>
  </r>
  <r>
    <x v="4"/>
    <x v="4"/>
    <s v="CUARTA"/>
    <x v="929"/>
    <x v="929"/>
    <x v="398"/>
    <x v="3"/>
    <x v="0"/>
    <x v="0"/>
    <x v="15"/>
    <x v="414"/>
    <n v="1359600"/>
    <n v="1359600"/>
    <n v="1688711.0855010569"/>
    <n v="1688711.0855010569"/>
    <n v="1.1237927002217797E-5"/>
    <n v="1797"/>
    <m/>
    <x v="0"/>
  </r>
  <r>
    <x v="4"/>
    <x v="4"/>
    <s v="CUARTA"/>
    <x v="930"/>
    <x v="930"/>
    <x v="399"/>
    <x v="3"/>
    <x v="0"/>
    <x v="0"/>
    <x v="15"/>
    <x v="1177"/>
    <n v="10550850"/>
    <n v="10550850"/>
    <n v="10663450.022726074"/>
    <n v="10663450.022726074"/>
    <n v="7.0962448210397754E-5"/>
    <n v="88"/>
    <m/>
    <x v="0"/>
  </r>
  <r>
    <x v="4"/>
    <x v="4"/>
    <s v="CUARTA"/>
    <x v="931"/>
    <x v="931"/>
    <x v="400"/>
    <x v="1"/>
    <x v="0"/>
    <x v="0"/>
    <x v="15"/>
    <x v="1887"/>
    <n v="107509"/>
    <n v="107509"/>
    <n v="126096.76287438993"/>
    <n v="126096.76287438993"/>
    <n v="8.3914070829818938E-7"/>
    <n v="1322"/>
    <m/>
    <x v="0"/>
  </r>
  <r>
    <x v="4"/>
    <x v="4"/>
    <s v="CUARTA"/>
    <x v="931"/>
    <x v="931"/>
    <x v="400"/>
    <x v="1"/>
    <x v="0"/>
    <x v="0"/>
    <x v="15"/>
    <x v="1888"/>
    <n v="19630718"/>
    <n v="19630718"/>
    <n v="20020535.843791671"/>
    <n v="20020535.843791671"/>
    <n v="1.3323138711501925E-4"/>
    <n v="163"/>
    <m/>
    <x v="0"/>
  </r>
  <r>
    <x v="4"/>
    <x v="4"/>
    <s v="CUARTA"/>
    <x v="931"/>
    <x v="931"/>
    <x v="400"/>
    <x v="1"/>
    <x v="0"/>
    <x v="0"/>
    <x v="15"/>
    <x v="1889"/>
    <n v="8300596"/>
    <n v="8300596"/>
    <n v="8313623.2989601037"/>
    <n v="8313623.2989601037"/>
    <n v="5.5324970955543757E-5"/>
    <n v="13"/>
    <m/>
    <x v="0"/>
  </r>
  <r>
    <x v="4"/>
    <x v="4"/>
    <s v="CUARTA"/>
    <x v="931"/>
    <x v="931"/>
    <x v="400"/>
    <x v="1"/>
    <x v="0"/>
    <x v="0"/>
    <x v="15"/>
    <x v="1890"/>
    <n v="1626830"/>
    <n v="1626830"/>
    <n v="1640625.4640579694"/>
    <n v="1640625.4640579694"/>
    <n v="1.0917929870515804E-5"/>
    <n v="70"/>
    <m/>
    <x v="0"/>
  </r>
  <r>
    <x v="4"/>
    <x v="4"/>
    <s v="CUARTA"/>
    <x v="931"/>
    <x v="931"/>
    <x v="400"/>
    <x v="1"/>
    <x v="0"/>
    <x v="0"/>
    <x v="15"/>
    <x v="1891"/>
    <n v="379813"/>
    <n v="379813"/>
    <n v="380409.09424430894"/>
    <n v="380409.09424430894"/>
    <n v="2.5315222176260525E-6"/>
    <n v="13"/>
    <m/>
    <x v="0"/>
  </r>
  <r>
    <x v="4"/>
    <x v="4"/>
    <s v="CUARTA"/>
    <x v="931"/>
    <x v="931"/>
    <x v="400"/>
    <x v="1"/>
    <x v="0"/>
    <x v="0"/>
    <x v="15"/>
    <x v="1892"/>
    <n v="2737"/>
    <n v="2737"/>
    <n v="2741.2955610963118"/>
    <n v="2741.2955610963118"/>
    <n v="1.8242599146533965E-8"/>
    <n v="13"/>
    <m/>
    <x v="0"/>
  </r>
  <r>
    <x v="4"/>
    <x v="4"/>
    <s v="CUARTA"/>
    <x v="931"/>
    <x v="931"/>
    <x v="400"/>
    <x v="1"/>
    <x v="0"/>
    <x v="0"/>
    <x v="15"/>
    <x v="1893"/>
    <n v="2737"/>
    <n v="2737"/>
    <n v="2741.2955610963118"/>
    <n v="2741.2955610963118"/>
    <n v="1.8242599146533965E-8"/>
    <n v="13"/>
    <m/>
    <x v="0"/>
  </r>
  <r>
    <x v="4"/>
    <x v="4"/>
    <s v="CUARTA"/>
    <x v="931"/>
    <x v="931"/>
    <x v="400"/>
    <x v="1"/>
    <x v="0"/>
    <x v="0"/>
    <x v="15"/>
    <x v="1894"/>
    <n v="5662256"/>
    <n v="0"/>
    <n v="0"/>
    <n v="5662256"/>
    <n v="3.7680820681644013E-5"/>
    <n v="0"/>
    <m/>
    <x v="0"/>
  </r>
  <r>
    <x v="4"/>
    <x v="4"/>
    <s v="CUARTA"/>
    <x v="931"/>
    <x v="931"/>
    <x v="400"/>
    <x v="1"/>
    <x v="0"/>
    <x v="0"/>
    <x v="15"/>
    <x v="1895"/>
    <n v="5474"/>
    <n v="0"/>
    <n v="0"/>
    <n v="5474"/>
    <n v="3.6428026640144728E-8"/>
    <n v="0"/>
    <m/>
    <x v="0"/>
  </r>
  <r>
    <x v="4"/>
    <x v="4"/>
    <s v="CUARTA"/>
    <x v="931"/>
    <x v="931"/>
    <x v="400"/>
    <x v="1"/>
    <x v="0"/>
    <x v="0"/>
    <x v="15"/>
    <x v="1896"/>
    <n v="1825635"/>
    <n v="1825635"/>
    <n v="1828500.2271399582"/>
    <n v="1828500.2271399582"/>
    <n v="1.2168186880848571E-5"/>
    <n v="13"/>
    <m/>
    <x v="0"/>
  </r>
  <r>
    <x v="4"/>
    <x v="4"/>
    <s v="CUARTA"/>
    <x v="931"/>
    <x v="931"/>
    <x v="400"/>
    <x v="1"/>
    <x v="0"/>
    <x v="0"/>
    <x v="15"/>
    <x v="1897"/>
    <n v="1736264"/>
    <n v="1736264"/>
    <n v="1738569.4610756941"/>
    <n v="1738569.4610756941"/>
    <n v="1.1569721345233366E-5"/>
    <n v="11"/>
    <m/>
    <x v="0"/>
  </r>
  <r>
    <x v="4"/>
    <x v="4"/>
    <s v="CUARTA"/>
    <x v="931"/>
    <x v="931"/>
    <x v="400"/>
    <x v="1"/>
    <x v="0"/>
    <x v="0"/>
    <x v="15"/>
    <x v="1898"/>
    <n v="1502962"/>
    <n v="1502962"/>
    <n v="1505320.8107769219"/>
    <n v="1505320.8107769219"/>
    <n v="1.0017513079456699E-5"/>
    <n v="13"/>
    <m/>
    <x v="0"/>
  </r>
  <r>
    <x v="4"/>
    <x v="4"/>
    <s v="CUARTA"/>
    <x v="931"/>
    <x v="931"/>
    <x v="400"/>
    <x v="1"/>
    <x v="0"/>
    <x v="0"/>
    <x v="15"/>
    <x v="1899"/>
    <n v="1331015"/>
    <n v="1331015"/>
    <n v="1342301.9627392646"/>
    <n v="1342301.9627392646"/>
    <n v="8.9326656298473664E-6"/>
    <n v="70"/>
    <m/>
    <x v="0"/>
  </r>
  <r>
    <x v="4"/>
    <x v="4"/>
    <s v="CUARTA"/>
    <x v="931"/>
    <x v="931"/>
    <x v="400"/>
    <x v="1"/>
    <x v="0"/>
    <x v="0"/>
    <x v="15"/>
    <x v="1900"/>
    <n v="755413"/>
    <n v="755413"/>
    <n v="756598.57643202355"/>
    <n v="756598.57643202355"/>
    <n v="5.0349640296239185E-6"/>
    <n v="13"/>
    <m/>
    <x v="0"/>
  </r>
  <r>
    <x v="4"/>
    <x v="4"/>
    <s v="CUARTA"/>
    <x v="931"/>
    <x v="931"/>
    <x v="400"/>
    <x v="1"/>
    <x v="0"/>
    <x v="0"/>
    <x v="15"/>
    <x v="1901"/>
    <n v="755413"/>
    <n v="755413"/>
    <n v="756598.57643202355"/>
    <n v="756598.57643202355"/>
    <n v="5.0349640296239185E-6"/>
    <n v="13"/>
    <m/>
    <x v="0"/>
  </r>
  <r>
    <x v="4"/>
    <x v="4"/>
    <s v="CUARTA"/>
    <x v="931"/>
    <x v="931"/>
    <x v="400"/>
    <x v="1"/>
    <x v="0"/>
    <x v="0"/>
    <x v="15"/>
    <x v="1902"/>
    <n v="546434"/>
    <n v="546434"/>
    <n v="547291.59613887547"/>
    <n v="547291.59613887547"/>
    <n v="3.6420812649021346E-6"/>
    <n v="13"/>
    <m/>
    <x v="0"/>
  </r>
  <r>
    <x v="4"/>
    <x v="4"/>
    <s v="CUARTA"/>
    <x v="931"/>
    <x v="931"/>
    <x v="400"/>
    <x v="1"/>
    <x v="0"/>
    <x v="0"/>
    <x v="15"/>
    <x v="1903"/>
    <n v="375159"/>
    <n v="375159"/>
    <n v="375747.79006405966"/>
    <n v="375747.79006405966"/>
    <n v="2.5005024673783474E-6"/>
    <n v="13"/>
    <m/>
    <x v="0"/>
  </r>
  <r>
    <x v="4"/>
    <x v="4"/>
    <s v="CUARTA"/>
    <x v="931"/>
    <x v="931"/>
    <x v="400"/>
    <x v="1"/>
    <x v="0"/>
    <x v="0"/>
    <x v="15"/>
    <x v="1904"/>
    <n v="238083"/>
    <n v="238083"/>
    <n v="238399.13342745369"/>
    <n v="238399.13342745369"/>
    <n v="1.5864833729416698E-6"/>
    <n v="11"/>
    <m/>
    <x v="0"/>
  </r>
  <r>
    <x v="4"/>
    <x v="4"/>
    <s v="CUARTA"/>
    <x v="931"/>
    <x v="931"/>
    <x v="400"/>
    <x v="1"/>
    <x v="0"/>
    <x v="0"/>
    <x v="15"/>
    <x v="1905"/>
    <n v="986483"/>
    <n v="0"/>
    <n v="0"/>
    <n v="986483"/>
    <n v="6.5647842535714082E-6"/>
    <n v="0"/>
    <m/>
    <x v="0"/>
  </r>
  <r>
    <x v="4"/>
    <x v="4"/>
    <s v="CUARTA"/>
    <x v="931"/>
    <x v="931"/>
    <x v="400"/>
    <x v="1"/>
    <x v="0"/>
    <x v="0"/>
    <x v="15"/>
    <x v="1906"/>
    <n v="323576"/>
    <n v="0"/>
    <n v="0"/>
    <n v="323576"/>
    <n v="2.1533129609264649E-6"/>
    <n v="0"/>
    <m/>
    <x v="0"/>
  </r>
  <r>
    <x v="4"/>
    <x v="4"/>
    <s v="CUARTA"/>
    <x v="932"/>
    <x v="932"/>
    <x v="401"/>
    <x v="3"/>
    <x v="0"/>
    <x v="0"/>
    <x v="15"/>
    <x v="704"/>
    <n v="869769"/>
    <n v="869769"/>
    <n v="876192.82642049936"/>
    <n v="876192.82642049936"/>
    <n v="5.8308322292198856E-6"/>
    <n v="61"/>
    <m/>
    <x v="0"/>
  </r>
  <r>
    <x v="4"/>
    <x v="4"/>
    <s v="CUARTA"/>
    <x v="932"/>
    <x v="932"/>
    <x v="401"/>
    <x v="3"/>
    <x v="0"/>
    <x v="0"/>
    <x v="15"/>
    <x v="1907"/>
    <n v="696661"/>
    <n v="696661"/>
    <n v="701806.30793570646"/>
    <n v="701806.30793570646"/>
    <n v="4.6703359301614043E-6"/>
    <n v="61"/>
    <m/>
    <x v="0"/>
  </r>
  <r>
    <x v="4"/>
    <x v="4"/>
    <s v="CUARTA"/>
    <x v="932"/>
    <x v="932"/>
    <x v="401"/>
    <x v="3"/>
    <x v="0"/>
    <x v="0"/>
    <x v="15"/>
    <x v="1908"/>
    <n v="650448"/>
    <n v="0"/>
    <n v="0"/>
    <n v="650448"/>
    <n v="4.3285599327783812E-6"/>
    <n v="-1"/>
    <m/>
    <x v="0"/>
  </r>
  <r>
    <x v="4"/>
    <x v="4"/>
    <s v="CUARTA"/>
    <x v="932"/>
    <x v="932"/>
    <x v="401"/>
    <x v="3"/>
    <x v="0"/>
    <x v="0"/>
    <x v="15"/>
    <x v="1908"/>
    <n v="4655888"/>
    <n v="0"/>
    <n v="0"/>
    <n v="4655888"/>
    <n v="3.0983706996260531E-5"/>
    <n v="0"/>
    <m/>
    <x v="0"/>
  </r>
  <r>
    <x v="5"/>
    <x v="4"/>
    <s v="CUARTA"/>
    <x v="933"/>
    <x v="933"/>
    <x v="402"/>
    <x v="7"/>
    <x v="0"/>
    <x v="0"/>
    <x v="15"/>
    <x v="1909"/>
    <n v="908650.5"/>
    <n v="908650.5"/>
    <n v="917129.94312057004"/>
    <n v="917129.94312057004"/>
    <n v="6.1032579467428837E-6"/>
    <n v="77"/>
    <m/>
    <x v="1"/>
  </r>
  <r>
    <x v="5"/>
    <x v="4"/>
    <s v="CUARTA"/>
    <x v="934"/>
    <x v="934"/>
    <x v="403"/>
    <x v="7"/>
    <x v="0"/>
    <x v="0"/>
    <x v="15"/>
    <x v="1910"/>
    <n v="28021140"/>
    <n v="28021140"/>
    <n v="28581018.583436888"/>
    <n v="28581018.583436888"/>
    <n v="1.9019914255752839E-4"/>
    <n v="164"/>
    <m/>
    <x v="1"/>
  </r>
  <r>
    <x v="5"/>
    <x v="4"/>
    <s v="CUARTA"/>
    <x v="934"/>
    <x v="934"/>
    <x v="403"/>
    <x v="7"/>
    <x v="0"/>
    <x v="0"/>
    <x v="15"/>
    <x v="1911"/>
    <n v="5870916"/>
    <n v="5870916"/>
    <n v="6278190.814740953"/>
    <n v="6278190.814740953"/>
    <n v="4.1779704466805875E-5"/>
    <n v="556"/>
    <m/>
    <x v="1"/>
  </r>
  <r>
    <x v="5"/>
    <x v="4"/>
    <s v="CUARTA"/>
    <x v="934"/>
    <x v="934"/>
    <x v="403"/>
    <x v="7"/>
    <x v="0"/>
    <x v="0"/>
    <x v="15"/>
    <x v="1912"/>
    <n v="4209336"/>
    <n v="4209336"/>
    <n v="4442544.2932488499"/>
    <n v="4442544.2932488499"/>
    <n v="2.9563960881346737E-5"/>
    <n v="447"/>
    <m/>
    <x v="1"/>
  </r>
  <r>
    <x v="5"/>
    <x v="4"/>
    <s v="CUARTA"/>
    <x v="934"/>
    <x v="934"/>
    <x v="403"/>
    <x v="7"/>
    <x v="0"/>
    <x v="0"/>
    <x v="15"/>
    <x v="1913"/>
    <n v="3890451.5"/>
    <n v="3890451.5"/>
    <n v="4088693.3582536108"/>
    <n v="4088693.3582536108"/>
    <n v="2.7209176210786508E-5"/>
    <n v="412"/>
    <m/>
    <x v="1"/>
  </r>
  <r>
    <x v="5"/>
    <x v="4"/>
    <s v="CUARTA"/>
    <x v="934"/>
    <x v="934"/>
    <x v="403"/>
    <x v="7"/>
    <x v="0"/>
    <x v="0"/>
    <x v="15"/>
    <x v="1910"/>
    <n v="3528000"/>
    <n v="0"/>
    <n v="0"/>
    <n v="3528000"/>
    <n v="2.3477909752727547E-5"/>
    <n v="0"/>
    <m/>
    <x v="1"/>
  </r>
  <r>
    <x v="5"/>
    <x v="4"/>
    <s v="CUARTA"/>
    <x v="934"/>
    <x v="934"/>
    <x v="403"/>
    <x v="7"/>
    <x v="0"/>
    <x v="0"/>
    <x v="15"/>
    <x v="1914"/>
    <n v="2923583"/>
    <n v="2923583"/>
    <n v="3126396.6196642569"/>
    <n v="3126396.6196642569"/>
    <n v="2.0805345149577635E-5"/>
    <n v="556"/>
    <m/>
    <x v="1"/>
  </r>
  <r>
    <x v="5"/>
    <x v="4"/>
    <s v="CUARTA"/>
    <x v="934"/>
    <x v="934"/>
    <x v="403"/>
    <x v="7"/>
    <x v="0"/>
    <x v="0"/>
    <x v="15"/>
    <x v="1915"/>
    <n v="2770995"/>
    <n v="2770995"/>
    <n v="2909735.7487785951"/>
    <n v="2909735.7487785951"/>
    <n v="1.9363524182003678E-5"/>
    <n v="405"/>
    <m/>
    <x v="1"/>
  </r>
  <r>
    <x v="5"/>
    <x v="4"/>
    <s v="CUARTA"/>
    <x v="934"/>
    <x v="934"/>
    <x v="403"/>
    <x v="7"/>
    <x v="0"/>
    <x v="0"/>
    <x v="15"/>
    <x v="1916"/>
    <n v="2657283"/>
    <n v="0"/>
    <n v="0"/>
    <n v="2657283"/>
    <n v="1.7683517704494647E-5"/>
    <n v="0"/>
    <m/>
    <x v="1"/>
  </r>
  <r>
    <x v="5"/>
    <x v="4"/>
    <s v="CUARTA"/>
    <x v="934"/>
    <x v="934"/>
    <x v="403"/>
    <x v="7"/>
    <x v="0"/>
    <x v="0"/>
    <x v="15"/>
    <x v="1917"/>
    <n v="1859181"/>
    <n v="1859181"/>
    <n v="1937487.6024392538"/>
    <n v="1937487.6024392538"/>
    <n v="1.2893469126161358E-5"/>
    <n v="342"/>
    <m/>
    <x v="1"/>
  </r>
  <r>
    <x v="5"/>
    <x v="4"/>
    <s v="CUARTA"/>
    <x v="934"/>
    <x v="934"/>
    <x v="403"/>
    <x v="7"/>
    <x v="0"/>
    <x v="0"/>
    <x v="15"/>
    <x v="462"/>
    <n v="1843695"/>
    <n v="1843695"/>
    <n v="1921349.3496218175"/>
    <n v="1921349.3496218175"/>
    <n v="1.2786073308923696E-5"/>
    <n v="342"/>
    <m/>
    <x v="1"/>
  </r>
  <r>
    <x v="5"/>
    <x v="4"/>
    <s v="CUARTA"/>
    <x v="934"/>
    <x v="934"/>
    <x v="403"/>
    <x v="7"/>
    <x v="0"/>
    <x v="0"/>
    <x v="15"/>
    <x v="1918"/>
    <n v="1611207"/>
    <n v="0"/>
    <n v="0"/>
    <n v="1611207"/>
    <n v="1.0722157749139142E-5"/>
    <n v="0"/>
    <m/>
    <x v="1"/>
  </r>
  <r>
    <x v="5"/>
    <x v="4"/>
    <s v="CUARTA"/>
    <x v="934"/>
    <x v="934"/>
    <x v="403"/>
    <x v="7"/>
    <x v="0"/>
    <x v="0"/>
    <x v="15"/>
    <x v="1919"/>
    <n v="1253428.5"/>
    <n v="0"/>
    <n v="0"/>
    <n v="1253428.5"/>
    <n v="8.3412361690750176E-6"/>
    <n v="0"/>
    <m/>
    <x v="1"/>
  </r>
  <r>
    <x v="5"/>
    <x v="4"/>
    <s v="CUARTA"/>
    <x v="934"/>
    <x v="934"/>
    <x v="403"/>
    <x v="7"/>
    <x v="0"/>
    <x v="0"/>
    <x v="15"/>
    <x v="423"/>
    <n v="1239032.5"/>
    <n v="0"/>
    <n v="0"/>
    <n v="1239032.5"/>
    <n v="8.2454345849479586E-6"/>
    <n v="0"/>
    <m/>
    <x v="1"/>
  </r>
  <r>
    <x v="5"/>
    <x v="4"/>
    <s v="CUARTA"/>
    <x v="934"/>
    <x v="934"/>
    <x v="403"/>
    <x v="7"/>
    <x v="0"/>
    <x v="0"/>
    <x v="15"/>
    <x v="1920"/>
    <n v="1148160"/>
    <n v="0"/>
    <n v="0"/>
    <n v="1148160"/>
    <n v="7.6407020583026246E-6"/>
    <n v="0"/>
    <m/>
    <x v="1"/>
  </r>
  <r>
    <x v="5"/>
    <x v="4"/>
    <s v="CUARTA"/>
    <x v="934"/>
    <x v="934"/>
    <x v="403"/>
    <x v="7"/>
    <x v="0"/>
    <x v="0"/>
    <x v="15"/>
    <x v="1226"/>
    <n v="1041000"/>
    <n v="0"/>
    <n v="0"/>
    <n v="1041000"/>
    <n v="6.9275805137724994E-6"/>
    <n v="0"/>
    <m/>
    <x v="1"/>
  </r>
  <r>
    <x v="5"/>
    <x v="4"/>
    <s v="CUARTA"/>
    <x v="934"/>
    <x v="934"/>
    <x v="403"/>
    <x v="7"/>
    <x v="0"/>
    <x v="0"/>
    <x v="15"/>
    <x v="1921"/>
    <n v="989829"/>
    <n v="989829"/>
    <n v="1000271.9101786031"/>
    <n v="1000271.9101786031"/>
    <n v="6.656545815011803E-6"/>
    <n v="87"/>
    <m/>
    <x v="1"/>
  </r>
  <r>
    <x v="5"/>
    <x v="4"/>
    <s v="CUARTA"/>
    <x v="934"/>
    <x v="934"/>
    <x v="403"/>
    <x v="7"/>
    <x v="0"/>
    <x v="0"/>
    <x v="15"/>
    <x v="1914"/>
    <n v="977465"/>
    <n v="0"/>
    <n v="0"/>
    <n v="977465"/>
    <n v="6.5047718413973446E-6"/>
    <n v="0"/>
    <m/>
    <x v="1"/>
  </r>
  <r>
    <x v="5"/>
    <x v="4"/>
    <s v="CUARTA"/>
    <x v="934"/>
    <x v="934"/>
    <x v="403"/>
    <x v="7"/>
    <x v="0"/>
    <x v="0"/>
    <x v="15"/>
    <x v="1922"/>
    <n v="809377.5"/>
    <n v="0"/>
    <n v="0"/>
    <n v="809377.5"/>
    <n v="5.386193849458118E-6"/>
    <n v="0"/>
    <m/>
    <x v="1"/>
  </r>
  <r>
    <x v="5"/>
    <x v="4"/>
    <s v="CUARTA"/>
    <x v="934"/>
    <x v="934"/>
    <x v="403"/>
    <x v="7"/>
    <x v="0"/>
    <x v="0"/>
    <x v="15"/>
    <x v="1911"/>
    <n v="763200"/>
    <n v="0"/>
    <n v="0"/>
    <n v="763200"/>
    <n v="5.0788947628349391E-6"/>
    <n v="0"/>
    <m/>
    <x v="1"/>
  </r>
  <r>
    <x v="5"/>
    <x v="4"/>
    <s v="CUARTA"/>
    <x v="934"/>
    <x v="934"/>
    <x v="403"/>
    <x v="7"/>
    <x v="0"/>
    <x v="0"/>
    <x v="15"/>
    <x v="1923"/>
    <n v="609984"/>
    <n v="0"/>
    <n v="0"/>
    <n v="609984"/>
    <n v="4.0592826821450568E-6"/>
    <n v="0"/>
    <m/>
    <x v="1"/>
  </r>
  <r>
    <x v="5"/>
    <x v="4"/>
    <s v="CUARTA"/>
    <x v="934"/>
    <x v="934"/>
    <x v="403"/>
    <x v="7"/>
    <x v="0"/>
    <x v="0"/>
    <x v="15"/>
    <x v="1912"/>
    <n v="547200"/>
    <n v="0"/>
    <n v="0"/>
    <n v="547200"/>
    <n v="3.6414717167495789E-6"/>
    <n v="0"/>
    <m/>
    <x v="1"/>
  </r>
  <r>
    <x v="5"/>
    <x v="4"/>
    <s v="CUARTA"/>
    <x v="934"/>
    <x v="934"/>
    <x v="403"/>
    <x v="7"/>
    <x v="0"/>
    <x v="0"/>
    <x v="15"/>
    <x v="1924"/>
    <n v="316548.5"/>
    <n v="0"/>
    <n v="0"/>
    <n v="316548.5"/>
    <n v="2.1065468014062572E-6"/>
    <n v="0"/>
    <m/>
    <x v="1"/>
  </r>
  <r>
    <x v="5"/>
    <x v="4"/>
    <s v="CUARTA"/>
    <x v="934"/>
    <x v="934"/>
    <x v="403"/>
    <x v="7"/>
    <x v="0"/>
    <x v="0"/>
    <x v="15"/>
    <x v="1921"/>
    <n v="300000"/>
    <n v="0"/>
    <n v="0"/>
    <n v="300000"/>
    <n v="1.9964208973407778E-6"/>
    <n v="0"/>
    <m/>
    <x v="1"/>
  </r>
  <r>
    <x v="5"/>
    <x v="4"/>
    <s v="CUARTA"/>
    <x v="934"/>
    <x v="934"/>
    <x v="403"/>
    <x v="7"/>
    <x v="0"/>
    <x v="0"/>
    <x v="15"/>
    <x v="1925"/>
    <n v="182400"/>
    <n v="0"/>
    <n v="0"/>
    <n v="182400"/>
    <n v="1.2138239055831929E-6"/>
    <n v="0"/>
    <m/>
    <x v="1"/>
  </r>
  <r>
    <x v="5"/>
    <x v="4"/>
    <s v="CUARTA"/>
    <x v="934"/>
    <x v="934"/>
    <x v="403"/>
    <x v="7"/>
    <x v="0"/>
    <x v="0"/>
    <x v="15"/>
    <x v="701"/>
    <n v="180281"/>
    <n v="0"/>
    <n v="0"/>
    <n v="180281"/>
    <n v="1.1997225193116427E-6"/>
    <n v="0"/>
    <m/>
    <x v="1"/>
  </r>
  <r>
    <x v="5"/>
    <x v="4"/>
    <s v="CUARTA"/>
    <x v="934"/>
    <x v="934"/>
    <x v="403"/>
    <x v="7"/>
    <x v="0"/>
    <x v="0"/>
    <x v="15"/>
    <x v="1926"/>
    <n v="161121"/>
    <n v="0"/>
    <n v="0"/>
    <n v="161121"/>
    <n v="1.0722177713348117E-6"/>
    <n v="0"/>
    <m/>
    <x v="1"/>
  </r>
  <r>
    <x v="5"/>
    <x v="4"/>
    <s v="CUARTA"/>
    <x v="934"/>
    <x v="934"/>
    <x v="403"/>
    <x v="7"/>
    <x v="0"/>
    <x v="0"/>
    <x v="15"/>
    <x v="1927"/>
    <n v="115200"/>
    <n v="0"/>
    <n v="0"/>
    <n v="115200"/>
    <n v="7.666256245788587E-7"/>
    <n v="0"/>
    <m/>
    <x v="1"/>
  </r>
  <r>
    <x v="5"/>
    <x v="4"/>
    <s v="CUARTA"/>
    <x v="934"/>
    <x v="934"/>
    <x v="403"/>
    <x v="7"/>
    <x v="0"/>
    <x v="0"/>
    <x v="15"/>
    <x v="1928"/>
    <n v="115200"/>
    <n v="0"/>
    <n v="0"/>
    <n v="115200"/>
    <n v="7.666256245788587E-7"/>
    <n v="0"/>
    <m/>
    <x v="1"/>
  </r>
  <r>
    <x v="5"/>
    <x v="4"/>
    <s v="CUARTA"/>
    <x v="934"/>
    <x v="934"/>
    <x v="403"/>
    <x v="7"/>
    <x v="0"/>
    <x v="0"/>
    <x v="15"/>
    <x v="1929"/>
    <n v="91200"/>
    <n v="0"/>
    <n v="0"/>
    <n v="91200"/>
    <n v="6.0691195279159645E-7"/>
    <n v="0"/>
    <m/>
    <x v="1"/>
  </r>
  <r>
    <x v="5"/>
    <x v="4"/>
    <s v="CUARTA"/>
    <x v="934"/>
    <x v="934"/>
    <x v="403"/>
    <x v="7"/>
    <x v="0"/>
    <x v="0"/>
    <x v="15"/>
    <x v="1923"/>
    <n v="76800"/>
    <n v="0"/>
    <n v="0"/>
    <n v="76800"/>
    <n v="5.1108374971923917E-7"/>
    <n v="0"/>
    <m/>
    <x v="1"/>
  </r>
  <r>
    <x v="5"/>
    <x v="4"/>
    <s v="CUARTA"/>
    <x v="934"/>
    <x v="934"/>
    <x v="403"/>
    <x v="7"/>
    <x v="0"/>
    <x v="0"/>
    <x v="15"/>
    <x v="1930"/>
    <n v="51606.5"/>
    <n v="0"/>
    <n v="0"/>
    <n v="51606.5"/>
    <n v="3.4342765012872285E-7"/>
    <n v="0"/>
    <m/>
    <x v="1"/>
  </r>
  <r>
    <x v="4"/>
    <x v="4"/>
    <s v="CUARTA"/>
    <x v="935"/>
    <x v="935"/>
    <x v="404"/>
    <x v="11"/>
    <x v="0"/>
    <x v="0"/>
    <x v="15"/>
    <x v="1931"/>
    <n v="1208796"/>
    <n v="1208796"/>
    <n v="1214935.9399724435"/>
    <n v="1214935.9399724435"/>
    <n v="8.0850783316378236E-6"/>
    <n v="42"/>
    <m/>
    <x v="0"/>
  </r>
  <r>
    <x v="4"/>
    <x v="4"/>
    <s v="CUARTA"/>
    <x v="935"/>
    <x v="935"/>
    <x v="404"/>
    <x v="11"/>
    <x v="0"/>
    <x v="0"/>
    <x v="15"/>
    <x v="1932"/>
    <n v="4143039"/>
    <n v="4143039"/>
    <n v="4162074.2933998778"/>
    <n v="4162074.2933998778"/>
    <n v="2.7697506985427892E-5"/>
    <n v="38"/>
    <m/>
    <x v="0"/>
  </r>
  <r>
    <x v="4"/>
    <x v="4"/>
    <s v="CUARTA"/>
    <x v="936"/>
    <x v="936"/>
    <x v="405"/>
    <x v="1"/>
    <x v="0"/>
    <x v="0"/>
    <x v="15"/>
    <x v="1933"/>
    <n v="544377"/>
    <n v="544377"/>
    <n v="545231.36779792735"/>
    <n v="545231.36779792735"/>
    <n v="3.6283709885249259E-6"/>
    <n v="13"/>
    <m/>
    <x v="0"/>
  </r>
  <r>
    <x v="5"/>
    <x v="4"/>
    <s v="CUARTA"/>
    <x v="937"/>
    <x v="937"/>
    <x v="406"/>
    <x v="38"/>
    <x v="0"/>
    <x v="0"/>
    <x v="15"/>
    <x v="1934"/>
    <n v="2455909.5"/>
    <n v="0"/>
    <n v="0"/>
    <n v="2455909.5"/>
    <n v="1.6343430159259137E-5"/>
    <n v="0"/>
    <m/>
    <x v="1"/>
  </r>
  <r>
    <x v="5"/>
    <x v="4"/>
    <s v="CUARTA"/>
    <x v="937"/>
    <x v="937"/>
    <x v="406"/>
    <x v="38"/>
    <x v="0"/>
    <x v="0"/>
    <x v="15"/>
    <x v="1935"/>
    <n v="2383264.5"/>
    <n v="0"/>
    <n v="0"/>
    <n v="2383264.5"/>
    <n v="1.5859996838968068E-5"/>
    <n v="0"/>
    <m/>
    <x v="1"/>
  </r>
  <r>
    <x v="5"/>
    <x v="4"/>
    <s v="CUARTA"/>
    <x v="937"/>
    <x v="937"/>
    <x v="406"/>
    <x v="38"/>
    <x v="0"/>
    <x v="0"/>
    <x v="15"/>
    <x v="408"/>
    <n v="2135606"/>
    <n v="0"/>
    <n v="0"/>
    <n v="2135606"/>
    <n v="1.4211894822954498E-5"/>
    <n v="0"/>
    <m/>
    <x v="1"/>
  </r>
  <r>
    <x v="5"/>
    <x v="4"/>
    <s v="CUARTA"/>
    <x v="937"/>
    <x v="937"/>
    <x v="406"/>
    <x v="38"/>
    <x v="0"/>
    <x v="0"/>
    <x v="15"/>
    <x v="1936"/>
    <n v="1940164"/>
    <n v="0"/>
    <n v="0"/>
    <n v="1940164"/>
    <n v="1.2911279846227577E-5"/>
    <n v="0"/>
    <m/>
    <x v="1"/>
  </r>
  <r>
    <x v="5"/>
    <x v="4"/>
    <s v="CUARTA"/>
    <x v="937"/>
    <x v="937"/>
    <x v="406"/>
    <x v="38"/>
    <x v="0"/>
    <x v="0"/>
    <x v="15"/>
    <x v="977"/>
    <n v="1801942.5"/>
    <n v="0"/>
    <n v="0"/>
    <n v="1801942.5"/>
    <n v="1.1991452209354949E-5"/>
    <n v="0"/>
    <m/>
    <x v="1"/>
  </r>
  <r>
    <x v="5"/>
    <x v="4"/>
    <s v="CUARTA"/>
    <x v="937"/>
    <x v="937"/>
    <x v="406"/>
    <x v="38"/>
    <x v="0"/>
    <x v="0"/>
    <x v="15"/>
    <x v="347"/>
    <n v="1692543"/>
    <n v="0"/>
    <n v="0"/>
    <n v="1692543"/>
    <n v="1.1263427382826173E-5"/>
    <n v="0"/>
    <m/>
    <x v="1"/>
  </r>
  <r>
    <x v="5"/>
    <x v="4"/>
    <s v="CUARTA"/>
    <x v="937"/>
    <x v="937"/>
    <x v="406"/>
    <x v="38"/>
    <x v="0"/>
    <x v="0"/>
    <x v="15"/>
    <x v="1937"/>
    <n v="1449443.5"/>
    <n v="0"/>
    <n v="0"/>
    <n v="1449443.5"/>
    <n v="9.6456643097158587E-6"/>
    <n v="0"/>
    <m/>
    <x v="1"/>
  </r>
  <r>
    <x v="5"/>
    <x v="4"/>
    <s v="CUARTA"/>
    <x v="937"/>
    <x v="937"/>
    <x v="406"/>
    <x v="38"/>
    <x v="0"/>
    <x v="0"/>
    <x v="15"/>
    <x v="1938"/>
    <n v="1408330.5"/>
    <n v="0"/>
    <n v="0"/>
    <n v="1408330.5"/>
    <n v="9.3720681352079548E-6"/>
    <n v="0"/>
    <m/>
    <x v="1"/>
  </r>
  <r>
    <x v="5"/>
    <x v="4"/>
    <s v="CUARTA"/>
    <x v="937"/>
    <x v="937"/>
    <x v="406"/>
    <x v="38"/>
    <x v="0"/>
    <x v="0"/>
    <x v="15"/>
    <x v="363"/>
    <n v="1398262"/>
    <n v="0"/>
    <n v="0"/>
    <n v="1398262"/>
    <n v="9.3050649225250364E-6"/>
    <n v="0"/>
    <m/>
    <x v="1"/>
  </r>
  <r>
    <x v="5"/>
    <x v="4"/>
    <s v="CUARTA"/>
    <x v="937"/>
    <x v="937"/>
    <x v="406"/>
    <x v="38"/>
    <x v="0"/>
    <x v="0"/>
    <x v="15"/>
    <x v="531"/>
    <n v="1376861"/>
    <n v="0"/>
    <n v="0"/>
    <n v="1376861"/>
    <n v="9.1626469104450695E-6"/>
    <n v="0"/>
    <m/>
    <x v="1"/>
  </r>
  <r>
    <x v="5"/>
    <x v="4"/>
    <s v="CUARTA"/>
    <x v="937"/>
    <x v="937"/>
    <x v="406"/>
    <x v="38"/>
    <x v="0"/>
    <x v="0"/>
    <x v="15"/>
    <x v="709"/>
    <n v="1337030"/>
    <n v="0"/>
    <n v="0"/>
    <n v="1337030"/>
    <n v="8.8975821079051349E-6"/>
    <n v="0"/>
    <m/>
    <x v="1"/>
  </r>
  <r>
    <x v="5"/>
    <x v="4"/>
    <s v="CUARTA"/>
    <x v="937"/>
    <x v="937"/>
    <x v="406"/>
    <x v="38"/>
    <x v="0"/>
    <x v="0"/>
    <x v="15"/>
    <x v="1939"/>
    <n v="1304605.5"/>
    <n v="0"/>
    <n v="0"/>
    <n v="1304605.5"/>
    <n v="8.6818056099523801E-6"/>
    <n v="0"/>
    <m/>
    <x v="1"/>
  </r>
  <r>
    <x v="5"/>
    <x v="4"/>
    <s v="CUARTA"/>
    <x v="937"/>
    <x v="937"/>
    <x v="406"/>
    <x v="38"/>
    <x v="0"/>
    <x v="0"/>
    <x v="15"/>
    <x v="1940"/>
    <n v="1278096"/>
    <n v="0"/>
    <n v="0"/>
    <n v="1278096"/>
    <n v="8.5053918773588633E-6"/>
    <n v="0"/>
    <m/>
    <x v="1"/>
  </r>
  <r>
    <x v="5"/>
    <x v="4"/>
    <s v="CUARTA"/>
    <x v="937"/>
    <x v="937"/>
    <x v="406"/>
    <x v="38"/>
    <x v="0"/>
    <x v="0"/>
    <x v="15"/>
    <x v="1529"/>
    <n v="1263034"/>
    <n v="0"/>
    <n v="0"/>
    <n v="1263034"/>
    <n v="8.4051582388397069E-6"/>
    <n v="0"/>
    <m/>
    <x v="1"/>
  </r>
  <r>
    <x v="5"/>
    <x v="4"/>
    <s v="CUARTA"/>
    <x v="937"/>
    <x v="937"/>
    <x v="406"/>
    <x v="38"/>
    <x v="0"/>
    <x v="0"/>
    <x v="15"/>
    <x v="1941"/>
    <n v="1259464.5"/>
    <n v="0"/>
    <n v="0"/>
    <n v="1259464.5"/>
    <n v="8.3814041575295138E-6"/>
    <n v="0"/>
    <m/>
    <x v="1"/>
  </r>
  <r>
    <x v="5"/>
    <x v="4"/>
    <s v="CUARTA"/>
    <x v="937"/>
    <x v="937"/>
    <x v="406"/>
    <x v="38"/>
    <x v="0"/>
    <x v="0"/>
    <x v="15"/>
    <x v="1942"/>
    <n v="1252518"/>
    <n v="0"/>
    <n v="0"/>
    <n v="1252518"/>
    <n v="8.3351770316515882E-6"/>
    <n v="0"/>
    <m/>
    <x v="1"/>
  </r>
  <r>
    <x v="5"/>
    <x v="4"/>
    <s v="CUARTA"/>
    <x v="937"/>
    <x v="937"/>
    <x v="406"/>
    <x v="38"/>
    <x v="0"/>
    <x v="0"/>
    <x v="15"/>
    <x v="411"/>
    <n v="1232570"/>
    <n v="0"/>
    <n v="0"/>
    <n v="1232570"/>
    <n v="8.202428351451076E-6"/>
    <n v="0"/>
    <m/>
    <x v="1"/>
  </r>
  <r>
    <x v="5"/>
    <x v="4"/>
    <s v="CUARTA"/>
    <x v="937"/>
    <x v="937"/>
    <x v="406"/>
    <x v="38"/>
    <x v="0"/>
    <x v="0"/>
    <x v="15"/>
    <x v="1943"/>
    <n v="1226664.5"/>
    <n v="0"/>
    <n v="0"/>
    <n v="1226664.5"/>
    <n v="8.163128806086922E-6"/>
    <n v="0"/>
    <m/>
    <x v="1"/>
  </r>
  <r>
    <x v="5"/>
    <x v="4"/>
    <s v="CUARTA"/>
    <x v="937"/>
    <x v="937"/>
    <x v="406"/>
    <x v="38"/>
    <x v="0"/>
    <x v="0"/>
    <x v="15"/>
    <x v="1944"/>
    <n v="1220182.5"/>
    <n v="0"/>
    <n v="0"/>
    <n v="1220182.5"/>
    <n v="8.119992805231712E-6"/>
    <n v="0"/>
    <m/>
    <x v="1"/>
  </r>
  <r>
    <x v="5"/>
    <x v="4"/>
    <s v="CUARTA"/>
    <x v="937"/>
    <x v="937"/>
    <x v="406"/>
    <x v="38"/>
    <x v="0"/>
    <x v="0"/>
    <x v="15"/>
    <x v="1945"/>
    <n v="1161823"/>
    <n v="0"/>
    <n v="0"/>
    <n v="1161823"/>
    <n v="7.7316257207038487E-6"/>
    <n v="0"/>
    <m/>
    <x v="1"/>
  </r>
  <r>
    <x v="5"/>
    <x v="4"/>
    <s v="CUARTA"/>
    <x v="937"/>
    <x v="937"/>
    <x v="406"/>
    <x v="38"/>
    <x v="0"/>
    <x v="0"/>
    <x v="15"/>
    <x v="714"/>
    <n v="1157843"/>
    <n v="0"/>
    <n v="0"/>
    <n v="1157843"/>
    <n v="7.7051398701324608E-6"/>
    <n v="0"/>
    <m/>
    <x v="1"/>
  </r>
  <r>
    <x v="5"/>
    <x v="4"/>
    <s v="CUARTA"/>
    <x v="937"/>
    <x v="937"/>
    <x v="406"/>
    <x v="38"/>
    <x v="0"/>
    <x v="0"/>
    <x v="15"/>
    <x v="716"/>
    <n v="1150151.5"/>
    <n v="0"/>
    <n v="0"/>
    <n v="1150151.5"/>
    <n v="7.6539549656928059E-6"/>
    <n v="0"/>
    <m/>
    <x v="1"/>
  </r>
  <r>
    <x v="5"/>
    <x v="4"/>
    <s v="CUARTA"/>
    <x v="937"/>
    <x v="937"/>
    <x v="406"/>
    <x v="38"/>
    <x v="0"/>
    <x v="0"/>
    <x v="15"/>
    <x v="432"/>
    <n v="1134777"/>
    <n v="0"/>
    <n v="0"/>
    <n v="1134777"/>
    <n v="7.551641722072253E-6"/>
    <n v="0"/>
    <m/>
    <x v="1"/>
  </r>
  <r>
    <x v="5"/>
    <x v="4"/>
    <s v="CUARTA"/>
    <x v="937"/>
    <x v="937"/>
    <x v="406"/>
    <x v="38"/>
    <x v="0"/>
    <x v="0"/>
    <x v="15"/>
    <x v="1946"/>
    <n v="1113707.5"/>
    <n v="0"/>
    <n v="0"/>
    <n v="1113707.5"/>
    <n v="7.4114297550838481E-6"/>
    <n v="0"/>
    <m/>
    <x v="1"/>
  </r>
  <r>
    <x v="5"/>
    <x v="4"/>
    <s v="CUARTA"/>
    <x v="937"/>
    <x v="937"/>
    <x v="406"/>
    <x v="38"/>
    <x v="0"/>
    <x v="0"/>
    <x v="15"/>
    <x v="1947"/>
    <n v="1098419"/>
    <n v="0"/>
    <n v="0"/>
    <n v="1098419"/>
    <n v="7.3096888187871998E-6"/>
    <n v="0"/>
    <m/>
    <x v="1"/>
  </r>
  <r>
    <x v="5"/>
    <x v="4"/>
    <s v="CUARTA"/>
    <x v="937"/>
    <x v="937"/>
    <x v="406"/>
    <x v="38"/>
    <x v="0"/>
    <x v="0"/>
    <x v="15"/>
    <x v="1371"/>
    <n v="1097975.5"/>
    <n v="0"/>
    <n v="0"/>
    <n v="1097975.5"/>
    <n v="7.3067374432272973E-6"/>
    <n v="0"/>
    <m/>
    <x v="1"/>
  </r>
  <r>
    <x v="5"/>
    <x v="4"/>
    <s v="CUARTA"/>
    <x v="937"/>
    <x v="937"/>
    <x v="406"/>
    <x v="38"/>
    <x v="0"/>
    <x v="0"/>
    <x v="15"/>
    <x v="1948"/>
    <n v="1073914"/>
    <n v="0"/>
    <n v="0"/>
    <n v="1073914"/>
    <n v="7.1466145051560801E-6"/>
    <n v="0"/>
    <m/>
    <x v="1"/>
  </r>
  <r>
    <x v="5"/>
    <x v="4"/>
    <s v="CUARTA"/>
    <x v="937"/>
    <x v="937"/>
    <x v="406"/>
    <x v="38"/>
    <x v="0"/>
    <x v="0"/>
    <x v="15"/>
    <x v="1949"/>
    <n v="1061101.5"/>
    <n v="0"/>
    <n v="0"/>
    <n v="1061101.5"/>
    <n v="7.0613506959988181E-6"/>
    <n v="0"/>
    <m/>
    <x v="1"/>
  </r>
  <r>
    <x v="5"/>
    <x v="4"/>
    <s v="CUARTA"/>
    <x v="937"/>
    <x v="937"/>
    <x v="406"/>
    <x v="38"/>
    <x v="0"/>
    <x v="0"/>
    <x v="15"/>
    <x v="1950"/>
    <n v="1048019"/>
    <n v="0"/>
    <n v="0"/>
    <n v="1048019"/>
    <n v="6.9742901080339486E-6"/>
    <n v="0"/>
    <m/>
    <x v="1"/>
  </r>
  <r>
    <x v="5"/>
    <x v="4"/>
    <s v="CUARTA"/>
    <x v="937"/>
    <x v="937"/>
    <x v="406"/>
    <x v="38"/>
    <x v="0"/>
    <x v="0"/>
    <x v="15"/>
    <x v="1951"/>
    <n v="1031100"/>
    <n v="0"/>
    <n v="0"/>
    <n v="1031100"/>
    <n v="6.8616986241602535E-6"/>
    <n v="0"/>
    <m/>
    <x v="1"/>
  </r>
  <r>
    <x v="5"/>
    <x v="4"/>
    <s v="CUARTA"/>
    <x v="937"/>
    <x v="937"/>
    <x v="406"/>
    <x v="38"/>
    <x v="0"/>
    <x v="0"/>
    <x v="15"/>
    <x v="1952"/>
    <n v="993704.5"/>
    <n v="0"/>
    <n v="0"/>
    <n v="993704.5"/>
    <n v="6.612841431938563E-6"/>
    <n v="0"/>
    <m/>
    <x v="1"/>
  </r>
  <r>
    <x v="5"/>
    <x v="4"/>
    <s v="CUARTA"/>
    <x v="937"/>
    <x v="937"/>
    <x v="406"/>
    <x v="38"/>
    <x v="0"/>
    <x v="0"/>
    <x v="15"/>
    <x v="348"/>
    <n v="974340"/>
    <n v="0"/>
    <n v="0"/>
    <n v="974340"/>
    <n v="6.4839757903833787E-6"/>
    <n v="0"/>
    <m/>
    <x v="1"/>
  </r>
  <r>
    <x v="5"/>
    <x v="4"/>
    <s v="CUARTA"/>
    <x v="937"/>
    <x v="937"/>
    <x v="406"/>
    <x v="38"/>
    <x v="0"/>
    <x v="0"/>
    <x v="15"/>
    <x v="1689"/>
    <n v="897489.5"/>
    <n v="0"/>
    <n v="0"/>
    <n v="897489.5"/>
    <n v="5.9725559764797533E-6"/>
    <n v="0"/>
    <m/>
    <x v="1"/>
  </r>
  <r>
    <x v="5"/>
    <x v="4"/>
    <s v="CUARTA"/>
    <x v="937"/>
    <x v="937"/>
    <x v="406"/>
    <x v="38"/>
    <x v="0"/>
    <x v="0"/>
    <x v="15"/>
    <x v="1953"/>
    <n v="841688.5"/>
    <n v="0"/>
    <n v="0"/>
    <n v="841688.5"/>
    <n v="5.6012150348380442E-6"/>
    <n v="0"/>
    <m/>
    <x v="1"/>
  </r>
  <r>
    <x v="5"/>
    <x v="4"/>
    <s v="CUARTA"/>
    <x v="937"/>
    <x v="937"/>
    <x v="406"/>
    <x v="38"/>
    <x v="0"/>
    <x v="0"/>
    <x v="15"/>
    <x v="1954"/>
    <n v="821085"/>
    <n v="0"/>
    <n v="0"/>
    <n v="821085"/>
    <n v="5.4641041749768416E-6"/>
    <n v="0"/>
    <m/>
    <x v="1"/>
  </r>
  <r>
    <x v="5"/>
    <x v="4"/>
    <s v="CUARTA"/>
    <x v="937"/>
    <x v="937"/>
    <x v="406"/>
    <x v="38"/>
    <x v="0"/>
    <x v="0"/>
    <x v="15"/>
    <x v="625"/>
    <n v="809391.5"/>
    <n v="0"/>
    <n v="0"/>
    <n v="809391.5"/>
    <n v="5.386287015766661E-6"/>
    <n v="0"/>
    <m/>
    <x v="1"/>
  </r>
  <r>
    <x v="5"/>
    <x v="4"/>
    <s v="CUARTA"/>
    <x v="937"/>
    <x v="937"/>
    <x v="406"/>
    <x v="38"/>
    <x v="0"/>
    <x v="0"/>
    <x v="15"/>
    <x v="1955"/>
    <n v="807577.5"/>
    <n v="0"/>
    <n v="0"/>
    <n v="807577.5"/>
    <n v="5.3742153240740733E-6"/>
    <n v="0"/>
    <m/>
    <x v="1"/>
  </r>
  <r>
    <x v="5"/>
    <x v="4"/>
    <s v="CUARTA"/>
    <x v="937"/>
    <x v="937"/>
    <x v="406"/>
    <x v="38"/>
    <x v="0"/>
    <x v="0"/>
    <x v="15"/>
    <x v="1365"/>
    <n v="764980.5"/>
    <n v="0"/>
    <n v="0"/>
    <n v="764980.5"/>
    <n v="5.0907435208606563E-6"/>
    <n v="0"/>
    <m/>
    <x v="1"/>
  </r>
  <r>
    <x v="5"/>
    <x v="4"/>
    <s v="CUARTA"/>
    <x v="937"/>
    <x v="937"/>
    <x v="406"/>
    <x v="38"/>
    <x v="0"/>
    <x v="0"/>
    <x v="15"/>
    <x v="1956"/>
    <n v="761632.5"/>
    <n v="0"/>
    <n v="0"/>
    <n v="761632.5"/>
    <n v="5.0684634636463335E-6"/>
    <n v="0"/>
    <m/>
    <x v="1"/>
  </r>
  <r>
    <x v="5"/>
    <x v="4"/>
    <s v="CUARTA"/>
    <x v="937"/>
    <x v="937"/>
    <x v="406"/>
    <x v="38"/>
    <x v="0"/>
    <x v="0"/>
    <x v="15"/>
    <x v="1957"/>
    <n v="562400.5"/>
    <n v="0"/>
    <n v="0"/>
    <n v="562400.5"/>
    <n v="3.7426270362496738E-6"/>
    <n v="0"/>
    <m/>
    <x v="1"/>
  </r>
  <r>
    <x v="5"/>
    <x v="4"/>
    <s v="CUARTA"/>
    <x v="937"/>
    <x v="937"/>
    <x v="406"/>
    <x v="38"/>
    <x v="0"/>
    <x v="0"/>
    <x v="15"/>
    <x v="1364"/>
    <n v="545812.5"/>
    <n v="0"/>
    <n v="0"/>
    <n v="545812.5"/>
    <n v="3.6322382700993776E-6"/>
    <n v="0"/>
    <m/>
    <x v="1"/>
  </r>
  <r>
    <x v="5"/>
    <x v="4"/>
    <s v="CUARTA"/>
    <x v="937"/>
    <x v="937"/>
    <x v="406"/>
    <x v="38"/>
    <x v="0"/>
    <x v="0"/>
    <x v="15"/>
    <x v="1958"/>
    <n v="537920.5"/>
    <n v="0"/>
    <n v="0"/>
    <n v="537920.5"/>
    <n v="3.5797190910266664E-6"/>
    <n v="0"/>
    <m/>
    <x v="1"/>
  </r>
  <r>
    <x v="5"/>
    <x v="4"/>
    <s v="CUARTA"/>
    <x v="937"/>
    <x v="937"/>
    <x v="406"/>
    <x v="38"/>
    <x v="0"/>
    <x v="0"/>
    <x v="15"/>
    <x v="1959"/>
    <n v="448264"/>
    <n v="0"/>
    <n v="0"/>
    <n v="448264"/>
    <n v="2.9830787237518881E-6"/>
    <n v="0"/>
    <m/>
    <x v="1"/>
  </r>
  <r>
    <x v="5"/>
    <x v="4"/>
    <s v="CUARTA"/>
    <x v="937"/>
    <x v="937"/>
    <x v="406"/>
    <x v="38"/>
    <x v="0"/>
    <x v="0"/>
    <x v="15"/>
    <x v="1960"/>
    <n v="356889.5"/>
    <n v="0"/>
    <n v="0"/>
    <n v="356889.5"/>
    <n v="2.3750055194716719E-6"/>
    <n v="0"/>
    <m/>
    <x v="1"/>
  </r>
  <r>
    <x v="5"/>
    <x v="4"/>
    <s v="CUARTA"/>
    <x v="937"/>
    <x v="937"/>
    <x v="406"/>
    <x v="38"/>
    <x v="0"/>
    <x v="0"/>
    <x v="15"/>
    <x v="708"/>
    <n v="289644"/>
    <n v="0"/>
    <n v="0"/>
    <n v="289644"/>
    <n v="1.9275044479645743E-6"/>
    <n v="0"/>
    <m/>
    <x v="1"/>
  </r>
  <r>
    <x v="5"/>
    <x v="4"/>
    <s v="CUARTA"/>
    <x v="937"/>
    <x v="937"/>
    <x v="406"/>
    <x v="38"/>
    <x v="0"/>
    <x v="0"/>
    <x v="15"/>
    <x v="0"/>
    <n v="-19776952"/>
    <n v="0"/>
    <n v="0"/>
    <n v="-19776952"/>
    <n v="-1.3161040086168496E-4"/>
    <n v="0"/>
    <m/>
    <x v="1"/>
  </r>
  <r>
    <x v="4"/>
    <x v="4"/>
    <s v="CUARTA"/>
    <x v="938"/>
    <x v="938"/>
    <x v="407"/>
    <x v="3"/>
    <x v="0"/>
    <x v="0"/>
    <x v="15"/>
    <x v="1961"/>
    <n v="1189581"/>
    <n v="1189581"/>
    <n v="1208237.4245957809"/>
    <n v="1208237.4245957809"/>
    <n v="8.0405014780407313E-6"/>
    <n v="129"/>
    <m/>
    <x v="0"/>
  </r>
  <r>
    <x v="4"/>
    <x v="4"/>
    <s v="CUARTA"/>
    <x v="939"/>
    <x v="939"/>
    <x v="408"/>
    <x v="3"/>
    <x v="0"/>
    <x v="0"/>
    <x v="15"/>
    <x v="1962"/>
    <n v="951575"/>
    <n v="951575"/>
    <n v="959297.09668860794"/>
    <n v="959297.09668860794"/>
    <n v="6.3838692352915787E-6"/>
    <n v="67"/>
    <m/>
    <x v="0"/>
  </r>
  <r>
    <x v="5"/>
    <x v="4"/>
    <s v="CUARTA"/>
    <x v="940"/>
    <x v="940"/>
    <x v="409"/>
    <x v="7"/>
    <x v="0"/>
    <x v="0"/>
    <x v="15"/>
    <x v="699"/>
    <n v="7499747.5"/>
    <n v="7499747.5"/>
    <n v="7616448.6234496282"/>
    <n v="7616448.6234496282"/>
    <n v="5.068545731792413E-5"/>
    <n v="128"/>
    <m/>
    <x v="1"/>
  </r>
  <r>
    <x v="4"/>
    <x v="4"/>
    <s v="CUARTA"/>
    <x v="941"/>
    <x v="941"/>
    <x v="410"/>
    <x v="3"/>
    <x v="0"/>
    <x v="0"/>
    <x v="15"/>
    <x v="1963"/>
    <n v="822580"/>
    <n v="0"/>
    <n v="0"/>
    <n v="822580"/>
    <n v="5.4740530057819236E-6"/>
    <n v="0"/>
    <m/>
    <x v="0"/>
  </r>
  <r>
    <x v="4"/>
    <x v="4"/>
    <s v="CUARTA"/>
    <x v="942"/>
    <x v="942"/>
    <x v="411"/>
    <x v="3"/>
    <x v="0"/>
    <x v="0"/>
    <x v="15"/>
    <x v="1261"/>
    <n v="1911590"/>
    <n v="1911590"/>
    <n v="2125678.7972234632"/>
    <n v="2125678.7972234632"/>
    <n v="1.4145831906037106E-5"/>
    <n v="880"/>
    <m/>
    <x v="0"/>
  </r>
  <r>
    <x v="4"/>
    <x v="4"/>
    <s v="CUARTA"/>
    <x v="943"/>
    <x v="943"/>
    <x v="412"/>
    <x v="3"/>
    <x v="0"/>
    <x v="0"/>
    <x v="15"/>
    <x v="1233"/>
    <n v="22031034"/>
    <n v="22031034"/>
    <n v="22495636.714652739"/>
    <n v="22495636.714652739"/>
    <n v="1.4970253078706389E-4"/>
    <n v="173"/>
    <m/>
    <x v="0"/>
  </r>
  <r>
    <x v="4"/>
    <x v="4"/>
    <s v="CUARTA"/>
    <x v="944"/>
    <x v="944"/>
    <x v="413"/>
    <x v="1"/>
    <x v="0"/>
    <x v="0"/>
    <x v="15"/>
    <x v="306"/>
    <n v="178261"/>
    <n v="0"/>
    <n v="0"/>
    <n v="178261"/>
    <n v="1.1862799519362147E-6"/>
    <n v="0"/>
    <m/>
    <x v="0"/>
  </r>
  <r>
    <x v="4"/>
    <x v="4"/>
    <s v="CUARTA"/>
    <x v="945"/>
    <x v="945"/>
    <x v="414"/>
    <x v="3"/>
    <x v="0"/>
    <x v="0"/>
    <x v="15"/>
    <x v="1964"/>
    <n v="6978176"/>
    <n v="6978176"/>
    <n v="7193563.9739065645"/>
    <n v="7193563.9739065645"/>
    <n v="4.7871271479549449E-5"/>
    <n v="252"/>
    <m/>
    <x v="0"/>
  </r>
  <r>
    <x v="4"/>
    <x v="4"/>
    <s v="CUARTA"/>
    <x v="945"/>
    <x v="945"/>
    <x v="414"/>
    <x v="3"/>
    <x v="0"/>
    <x v="0"/>
    <x v="15"/>
    <x v="1965"/>
    <n v="3489088"/>
    <n v="3489088"/>
    <n v="3493720.9109937609"/>
    <n v="3493720.9109937609"/>
    <n v="2.3249791453948014E-5"/>
    <n v="11"/>
    <m/>
    <x v="0"/>
  </r>
  <r>
    <x v="4"/>
    <x v="4"/>
    <s v="CUARTA"/>
    <x v="945"/>
    <x v="945"/>
    <x v="414"/>
    <x v="3"/>
    <x v="0"/>
    <x v="0"/>
    <x v="15"/>
    <x v="1825"/>
    <n v="3489088"/>
    <n v="3489088"/>
    <n v="3524622.8597732875"/>
    <n v="3524622.8597732875"/>
    <n v="2.3455435774988019E-5"/>
    <n v="84"/>
    <m/>
    <x v="0"/>
  </r>
  <r>
    <x v="4"/>
    <x v="4"/>
    <s v="CUARTA"/>
    <x v="945"/>
    <x v="945"/>
    <x v="414"/>
    <x v="3"/>
    <x v="0"/>
    <x v="0"/>
    <x v="15"/>
    <x v="1966"/>
    <n v="3489088"/>
    <n v="3489088"/>
    <n v="3588980.5182309602"/>
    <n v="3588980.5182309602"/>
    <n v="2.3883719022484078E-5"/>
    <n v="234"/>
    <m/>
    <x v="0"/>
  </r>
  <r>
    <x v="4"/>
    <x v="4"/>
    <s v="CUARTA"/>
    <x v="945"/>
    <x v="945"/>
    <x v="414"/>
    <x v="3"/>
    <x v="0"/>
    <x v="0"/>
    <x v="15"/>
    <x v="1967"/>
    <n v="3489088"/>
    <n v="3489088"/>
    <n v="3532710.5633368981"/>
    <n v="3532710.5633368981"/>
    <n v="2.3509257309674318E-5"/>
    <n v="103"/>
    <m/>
    <x v="0"/>
  </r>
  <r>
    <x v="4"/>
    <x v="4"/>
    <s v="CUARTA"/>
    <x v="945"/>
    <x v="945"/>
    <x v="414"/>
    <x v="3"/>
    <x v="0"/>
    <x v="0"/>
    <x v="15"/>
    <x v="1968"/>
    <n v="3489088"/>
    <n v="3489088"/>
    <n v="3571273.6161365625"/>
    <n v="3571273.6161365625"/>
    <n v="2.3765884257922669E-5"/>
    <n v="193"/>
    <m/>
    <x v="0"/>
  </r>
  <r>
    <x v="4"/>
    <x v="4"/>
    <s v="CUARTA"/>
    <x v="945"/>
    <x v="945"/>
    <x v="414"/>
    <x v="3"/>
    <x v="0"/>
    <x v="0"/>
    <x v="15"/>
    <x v="1969"/>
    <n v="3489088"/>
    <n v="3489088"/>
    <n v="3559231.3261384009"/>
    <n v="3559231.3261384009"/>
    <n v="2.3685745993242112E-5"/>
    <n v="165"/>
    <m/>
    <x v="0"/>
  </r>
  <r>
    <x v="4"/>
    <x v="4"/>
    <s v="CUARTA"/>
    <x v="945"/>
    <x v="945"/>
    <x v="414"/>
    <x v="3"/>
    <x v="0"/>
    <x v="0"/>
    <x v="15"/>
    <x v="1970"/>
    <n v="3489088"/>
    <n v="3489088"/>
    <n v="3549798.0203910433"/>
    <n v="3549798.0203910433"/>
    <n v="2.3622969830825344E-5"/>
    <n v="143"/>
    <m/>
    <x v="0"/>
  </r>
  <r>
    <x v="4"/>
    <x v="4"/>
    <s v="CUARTA"/>
    <x v="945"/>
    <x v="945"/>
    <x v="414"/>
    <x v="3"/>
    <x v="0"/>
    <x v="0"/>
    <x v="15"/>
    <x v="1971"/>
    <n v="3489088"/>
    <n v="3489088"/>
    <n v="3508502.9576451378"/>
    <n v="3508502.9576451378"/>
    <n v="2.3348162076748931E-5"/>
    <n v="46"/>
    <m/>
    <x v="0"/>
  </r>
  <r>
    <x v="4"/>
    <x v="4"/>
    <s v="CUARTA"/>
    <x v="946"/>
    <x v="946"/>
    <x v="415"/>
    <x v="3"/>
    <x v="0"/>
    <x v="0"/>
    <x v="15"/>
    <x v="477"/>
    <n v="720000"/>
    <n v="720000"/>
    <n v="720869.07177303988"/>
    <n v="720869.07177303988"/>
    <n v="4.7971935971144866E-6"/>
    <n v="10"/>
    <m/>
    <x v="0"/>
  </r>
  <r>
    <x v="4"/>
    <x v="4"/>
    <s v="CUARTA"/>
    <x v="946"/>
    <x v="946"/>
    <x v="415"/>
    <x v="3"/>
    <x v="0"/>
    <x v="0"/>
    <x v="15"/>
    <x v="447"/>
    <n v="720000"/>
    <n v="720000"/>
    <n v="720956.03662490251"/>
    <n v="720956.03662490251"/>
    <n v="4.7977723252731287E-6"/>
    <n v="11"/>
    <m/>
    <x v="0"/>
  </r>
  <r>
    <x v="4"/>
    <x v="4"/>
    <s v="CUARTA"/>
    <x v="946"/>
    <x v="946"/>
    <x v="415"/>
    <x v="3"/>
    <x v="0"/>
    <x v="0"/>
    <x v="15"/>
    <x v="1972"/>
    <n v="2395120"/>
    <n v="2395120"/>
    <n v="2408157.0780295297"/>
    <n v="2408157.0780295297"/>
    <n v="1.6025650382190866E-5"/>
    <n v="45"/>
    <m/>
    <x v="0"/>
  </r>
  <r>
    <x v="4"/>
    <x v="4"/>
    <s v="CUARTA"/>
    <x v="946"/>
    <x v="946"/>
    <x v="415"/>
    <x v="3"/>
    <x v="0"/>
    <x v="0"/>
    <x v="15"/>
    <x v="1133"/>
    <n v="1269000"/>
    <n v="0"/>
    <n v="0"/>
    <n v="1269000"/>
    <n v="8.4448603957514908E-6"/>
    <n v="0"/>
    <m/>
    <x v="0"/>
  </r>
  <r>
    <x v="4"/>
    <x v="4"/>
    <s v="CUARTA"/>
    <x v="946"/>
    <x v="946"/>
    <x v="415"/>
    <x v="3"/>
    <x v="0"/>
    <x v="0"/>
    <x v="15"/>
    <x v="151"/>
    <n v="740720"/>
    <n v="740720"/>
    <n v="742240.58098077844"/>
    <n v="742240.58098077844"/>
    <n v="4.9394153557479534E-6"/>
    <n v="17"/>
    <m/>
    <x v="0"/>
  </r>
  <r>
    <x v="4"/>
    <x v="4"/>
    <s v="CUARTA"/>
    <x v="946"/>
    <x v="946"/>
    <x v="415"/>
    <x v="3"/>
    <x v="0"/>
    <x v="0"/>
    <x v="15"/>
    <x v="991"/>
    <n v="526400"/>
    <n v="526400"/>
    <n v="527035.3880296225"/>
    <n v="527035.3880296225"/>
    <n v="3.5072815410014799E-6"/>
    <n v="10"/>
    <m/>
    <x v="0"/>
  </r>
  <r>
    <x v="4"/>
    <x v="4"/>
    <s v="CUARTA"/>
    <x v="946"/>
    <x v="946"/>
    <x v="415"/>
    <x v="3"/>
    <x v="0"/>
    <x v="0"/>
    <x v="15"/>
    <x v="1131"/>
    <n v="1081000"/>
    <n v="1081000"/>
    <n v="1081913.205007283"/>
    <n v="1081913.205007283"/>
    <n v="7.1998471052849234E-6"/>
    <n v="7"/>
    <m/>
    <x v="0"/>
  </r>
  <r>
    <x v="4"/>
    <x v="4"/>
    <s v="CUARTA"/>
    <x v="947"/>
    <x v="947"/>
    <x v="416"/>
    <x v="14"/>
    <x v="0"/>
    <x v="0"/>
    <x v="15"/>
    <x v="442"/>
    <n v="2770486"/>
    <n v="0"/>
    <n v="0"/>
    <n v="2770486"/>
    <n v="1.843685382063354E-5"/>
    <n v="0"/>
    <m/>
    <x v="0"/>
  </r>
  <r>
    <x v="4"/>
    <x v="4"/>
    <s v="CUARTA"/>
    <x v="948"/>
    <x v="948"/>
    <x v="417"/>
    <x v="1"/>
    <x v="0"/>
    <x v="0"/>
    <x v="15"/>
    <x v="1973"/>
    <n v="4456079"/>
    <n v="4456079"/>
    <n v="4553895.0588307241"/>
    <n v="4553895.0588307241"/>
    <n v="3.0304970865821896E-5"/>
    <n v="180"/>
    <m/>
    <x v="0"/>
  </r>
  <r>
    <x v="4"/>
    <x v="4"/>
    <s v="CUARTA"/>
    <x v="949"/>
    <x v="949"/>
    <x v="418"/>
    <x v="1"/>
    <x v="0"/>
    <x v="0"/>
    <x v="15"/>
    <x v="1370"/>
    <n v="2772913"/>
    <n v="2772913"/>
    <n v="3044288.6729581594"/>
    <n v="3044288.6729581594"/>
    <n v="2.0258938414104979E-5"/>
    <n v="774"/>
    <m/>
    <x v="0"/>
  </r>
  <r>
    <x v="4"/>
    <x v="4"/>
    <s v="CUARTA"/>
    <x v="949"/>
    <x v="949"/>
    <x v="418"/>
    <x v="1"/>
    <x v="0"/>
    <x v="0"/>
    <x v="15"/>
    <x v="1974"/>
    <n v="2772913"/>
    <n v="2772913"/>
    <n v="3031096.7886582017"/>
    <n v="3031096.7886582017"/>
    <n v="2.0171149902465858E-5"/>
    <n v="738"/>
    <m/>
    <x v="0"/>
  </r>
  <r>
    <x v="4"/>
    <x v="4"/>
    <s v="CUARTA"/>
    <x v="949"/>
    <x v="949"/>
    <x v="418"/>
    <x v="1"/>
    <x v="0"/>
    <x v="0"/>
    <x v="15"/>
    <x v="1975"/>
    <n v="1848609"/>
    <n v="1848609"/>
    <n v="2015618.9885809363"/>
    <n v="2015618.9885809363"/>
    <n v="1.3413412899599547E-5"/>
    <n v="717"/>
    <m/>
    <x v="0"/>
  </r>
  <r>
    <x v="5"/>
    <x v="4"/>
    <s v="CUARTA"/>
    <x v="950"/>
    <x v="950"/>
    <x v="419"/>
    <x v="7"/>
    <x v="0"/>
    <x v="0"/>
    <x v="15"/>
    <x v="1976"/>
    <n v="155228"/>
    <n v="155228"/>
    <n v="157928.96227015796"/>
    <n v="157928.96227015796"/>
    <n v="1.0509756019049555E-6"/>
    <n v="143"/>
    <m/>
    <x v="1"/>
  </r>
  <r>
    <x v="4"/>
    <x v="4"/>
    <s v="CUARTA"/>
    <x v="950"/>
    <x v="950"/>
    <x v="420"/>
    <x v="1"/>
    <x v="0"/>
    <x v="0"/>
    <x v="15"/>
    <x v="1977"/>
    <n v="854247"/>
    <n v="854247"/>
    <n v="855278.11382625555"/>
    <n v="855278.11382625555"/>
    <n v="5.691650331603137E-6"/>
    <n v="10"/>
    <m/>
    <x v="0"/>
  </r>
  <r>
    <x v="4"/>
    <x v="4"/>
    <s v="CUARTA"/>
    <x v="951"/>
    <x v="951"/>
    <x v="421"/>
    <x v="1"/>
    <x v="0"/>
    <x v="0"/>
    <x v="15"/>
    <x v="1954"/>
    <n v="2775000"/>
    <n v="2775000"/>
    <n v="2888393.445292661"/>
    <n v="2888393.445292661"/>
    <n v="1.9221496779747985E-5"/>
    <n v="332"/>
    <m/>
    <x v="0"/>
  </r>
  <r>
    <x v="4"/>
    <x v="4"/>
    <s v="CUARTA"/>
    <x v="951"/>
    <x v="951"/>
    <x v="421"/>
    <x v="1"/>
    <x v="0"/>
    <x v="0"/>
    <x v="15"/>
    <x v="1934"/>
    <n v="2775000"/>
    <n v="2775000"/>
    <n v="2891531.0325206053"/>
    <n v="2891531.0325206053"/>
    <n v="1.9242376595444977E-5"/>
    <n v="341"/>
    <m/>
    <x v="0"/>
  </r>
  <r>
    <x v="4"/>
    <x v="4"/>
    <s v="CUARTA"/>
    <x v="951"/>
    <x v="951"/>
    <x v="421"/>
    <x v="1"/>
    <x v="0"/>
    <x v="0"/>
    <x v="15"/>
    <x v="1938"/>
    <n v="2775000"/>
    <n v="2775000"/>
    <n v="2909024.2395096603"/>
    <n v="2909024.2395096603"/>
    <n v="1.93587892754265E-5"/>
    <n v="391"/>
    <m/>
    <x v="0"/>
  </r>
  <r>
    <x v="4"/>
    <x v="4"/>
    <s v="CUARTA"/>
    <x v="951"/>
    <x v="951"/>
    <x v="421"/>
    <x v="1"/>
    <x v="0"/>
    <x v="0"/>
    <x v="15"/>
    <x v="1954"/>
    <n v="1165500"/>
    <n v="1165500"/>
    <n v="1201329.328055826"/>
    <n v="1201329.328055826"/>
    <n v="7.9945299170633533E-6"/>
    <n v="251"/>
    <m/>
    <x v="0"/>
  </r>
  <r>
    <x v="4"/>
    <x v="4"/>
    <s v="CUARTA"/>
    <x v="951"/>
    <x v="951"/>
    <x v="421"/>
    <x v="1"/>
    <x v="0"/>
    <x v="0"/>
    <x v="15"/>
    <x v="1978"/>
    <n v="1165500"/>
    <n v="1165500"/>
    <n v="1191371.4648784653"/>
    <n v="1191371.4648784653"/>
    <n v="7.9282629632628754E-6"/>
    <n v="182"/>
    <m/>
    <x v="0"/>
  </r>
  <r>
    <x v="5"/>
    <x v="4"/>
    <s v="CUARTA"/>
    <x v="952"/>
    <x v="952"/>
    <x v="422"/>
    <x v="7"/>
    <x v="0"/>
    <x v="0"/>
    <x v="15"/>
    <x v="1979"/>
    <n v="5175765"/>
    <n v="5175765"/>
    <n v="5223434.6148298616"/>
    <n v="5223434.6148298616"/>
    <n v="3.4760580069798374E-5"/>
    <n v="76"/>
    <m/>
    <x v="1"/>
  </r>
  <r>
    <x v="4"/>
    <x v="4"/>
    <s v="CUARTA"/>
    <x v="953"/>
    <x v="953"/>
    <x v="423"/>
    <x v="9"/>
    <x v="0"/>
    <x v="0"/>
    <x v="15"/>
    <x v="1980"/>
    <n v="1167702"/>
    <n v="1167702"/>
    <n v="1173208.5527417737"/>
    <n v="1173208.5527417737"/>
    <n v="7.8073935721086904E-6"/>
    <n v="39"/>
    <m/>
    <x v="0"/>
  </r>
  <r>
    <x v="4"/>
    <x v="4"/>
    <s v="CUARTA"/>
    <x v="953"/>
    <x v="953"/>
    <x v="423"/>
    <x v="9"/>
    <x v="0"/>
    <x v="0"/>
    <x v="15"/>
    <x v="1981"/>
    <n v="600000"/>
    <n v="600000"/>
    <n v="603921.22237474087"/>
    <n v="603921.22237474087"/>
    <n v="4.0189364956550653E-6"/>
    <n v="54"/>
    <m/>
    <x v="0"/>
  </r>
  <r>
    <x v="4"/>
    <x v="4"/>
    <s v="CUARTA"/>
    <x v="953"/>
    <x v="953"/>
    <x v="423"/>
    <x v="9"/>
    <x v="0"/>
    <x v="0"/>
    <x v="15"/>
    <x v="1982"/>
    <n v="600000"/>
    <n v="600000"/>
    <n v="600217.1762177929"/>
    <n v="600217.1762177929"/>
    <n v="3.9942870451469131E-6"/>
    <n v="3"/>
    <m/>
    <x v="0"/>
  </r>
  <r>
    <x v="4"/>
    <x v="4"/>
    <s v="CUARTA"/>
    <x v="953"/>
    <x v="953"/>
    <x v="423"/>
    <x v="9"/>
    <x v="0"/>
    <x v="0"/>
    <x v="15"/>
    <x v="1983"/>
    <n v="120000"/>
    <n v="120000"/>
    <n v="120043.43524355858"/>
    <n v="120043.43524355858"/>
    <n v="7.9885740902938259E-7"/>
    <n v="3"/>
    <m/>
    <x v="0"/>
  </r>
  <r>
    <x v="4"/>
    <x v="4"/>
    <s v="CUARTA"/>
    <x v="953"/>
    <x v="953"/>
    <x v="423"/>
    <x v="9"/>
    <x v="0"/>
    <x v="0"/>
    <x v="15"/>
    <x v="1984"/>
    <n v="120000"/>
    <n v="120000"/>
    <n v="120784.24447494817"/>
    <n v="120784.24447494817"/>
    <n v="8.0378729913101304E-7"/>
    <n v="54"/>
    <m/>
    <x v="0"/>
  </r>
  <r>
    <x v="4"/>
    <x v="4"/>
    <s v="CUARTA"/>
    <x v="953"/>
    <x v="953"/>
    <x v="423"/>
    <x v="9"/>
    <x v="0"/>
    <x v="0"/>
    <x v="15"/>
    <x v="1985"/>
    <n v="1453373"/>
    <n v="1453373"/>
    <n v="1460579.0380087821"/>
    <n v="1460579.0380087821"/>
    <n v="9.7197683789954094E-6"/>
    <n v="41"/>
    <m/>
    <x v="0"/>
  </r>
  <r>
    <x v="4"/>
    <x v="4"/>
    <s v="CUARTA"/>
    <x v="953"/>
    <x v="953"/>
    <x v="423"/>
    <x v="9"/>
    <x v="0"/>
    <x v="0"/>
    <x v="15"/>
    <x v="1986"/>
    <n v="1346739"/>
    <n v="1346739"/>
    <n v="1353416.3308860899"/>
    <n v="1353416.3308860899"/>
    <n v="9.0066288192775692E-6"/>
    <n v="41"/>
    <m/>
    <x v="0"/>
  </r>
  <r>
    <x v="4"/>
    <x v="4"/>
    <s v="QUINTA"/>
    <x v="954"/>
    <x v="954"/>
    <x v="424"/>
    <x v="1"/>
    <x v="0"/>
    <x v="0"/>
    <x v="15"/>
    <x v="1987"/>
    <n v="973420"/>
    <n v="973420"/>
    <n v="979899.86025512661"/>
    <n v="979899.86025512661"/>
    <n v="6.5209751943821426E-6"/>
    <n v="55"/>
    <m/>
    <x v="0"/>
  </r>
  <r>
    <x v="4"/>
    <x v="4"/>
    <s v="QUINTA"/>
    <x v="954"/>
    <x v="954"/>
    <x v="424"/>
    <x v="1"/>
    <x v="0"/>
    <x v="0"/>
    <x v="15"/>
    <x v="1988"/>
    <n v="780640"/>
    <n v="780640"/>
    <n v="789066.27068162512"/>
    <n v="789066.27068162512"/>
    <n v="5.2510279739185038E-6"/>
    <n v="89"/>
    <m/>
    <x v="0"/>
  </r>
  <r>
    <x v="4"/>
    <x v="4"/>
    <s v="QUINTA"/>
    <x v="954"/>
    <x v="954"/>
    <x v="424"/>
    <x v="1"/>
    <x v="0"/>
    <x v="0"/>
    <x v="15"/>
    <x v="1989"/>
    <n v="746725"/>
    <n v="746725"/>
    <n v="749251.46658081445"/>
    <n v="749251.46658081445"/>
    <n v="4.9860709508172117E-6"/>
    <n v="28"/>
    <m/>
    <x v="0"/>
  </r>
  <r>
    <x v="4"/>
    <x v="4"/>
    <s v="QUINTA"/>
    <x v="954"/>
    <x v="954"/>
    <x v="424"/>
    <x v="1"/>
    <x v="0"/>
    <x v="0"/>
    <x v="15"/>
    <x v="1990"/>
    <n v="194113"/>
    <n v="194113"/>
    <n v="195405.17101939901"/>
    <n v="195405.17101939901"/>
    <n v="1.3003698895719224E-6"/>
    <n v="55"/>
    <m/>
    <x v="0"/>
  </r>
  <r>
    <x v="4"/>
    <x v="4"/>
    <s v="QUINTA"/>
    <x v="954"/>
    <x v="954"/>
    <x v="424"/>
    <x v="1"/>
    <x v="0"/>
    <x v="0"/>
    <x v="15"/>
    <x v="1876"/>
    <n v="148702"/>
    <n v="148702"/>
    <n v="149205.11779236034"/>
    <n v="149205.11779236034"/>
    <n v="9.9292071716953505E-7"/>
    <n v="28"/>
    <m/>
    <x v="0"/>
  </r>
  <r>
    <x v="4"/>
    <x v="4"/>
    <s v="QUINTA"/>
    <x v="954"/>
    <x v="954"/>
    <x v="424"/>
    <x v="1"/>
    <x v="0"/>
    <x v="0"/>
    <x v="15"/>
    <x v="1991"/>
    <n v="148037"/>
    <n v="148037"/>
    <n v="149616.86982700918"/>
    <n v="149616.86982700918"/>
    <n v="9.9566081839118672E-7"/>
    <n v="88"/>
    <m/>
    <x v="0"/>
  </r>
  <r>
    <x v="4"/>
    <x v="4"/>
    <s v="QUINTA"/>
    <x v="954"/>
    <x v="954"/>
    <x v="424"/>
    <x v="1"/>
    <x v="0"/>
    <x v="0"/>
    <x v="15"/>
    <x v="1992"/>
    <n v="950810"/>
    <n v="0"/>
    <n v="0"/>
    <n v="950810"/>
    <n v="6.3273898446686162E-6"/>
    <n v="0"/>
    <m/>
    <x v="0"/>
  </r>
  <r>
    <x v="4"/>
    <x v="4"/>
    <s v="CUARTA"/>
    <x v="955"/>
    <x v="955"/>
    <x v="425"/>
    <x v="3"/>
    <x v="0"/>
    <x v="0"/>
    <x v="15"/>
    <x v="362"/>
    <n v="314020"/>
    <n v="0"/>
    <n v="0"/>
    <n v="314020"/>
    <n v="2.0897203006098371E-6"/>
    <n v="0"/>
    <m/>
    <x v="0"/>
  </r>
  <r>
    <x v="4"/>
    <x v="4"/>
    <s v="CUARTA"/>
    <x v="956"/>
    <x v="956"/>
    <x v="426"/>
    <x v="8"/>
    <x v="0"/>
    <x v="0"/>
    <x v="15"/>
    <x v="1993"/>
    <n v="3448707"/>
    <n v="3448707"/>
    <n v="3527387.4289551442"/>
    <n v="3527387.4289551442"/>
    <n v="2.3473833253944027E-5"/>
    <n v="187"/>
    <m/>
    <x v="0"/>
  </r>
  <r>
    <x v="4"/>
    <x v="4"/>
    <s v="CUARTA"/>
    <x v="956"/>
    <x v="956"/>
    <x v="426"/>
    <x v="8"/>
    <x v="0"/>
    <x v="0"/>
    <x v="15"/>
    <x v="1994"/>
    <n v="2672089"/>
    <n v="2672089"/>
    <n v="2730085.6778270476"/>
    <n v="2730085.6778270476"/>
    <n v="1.8168000329148936E-5"/>
    <n v="178"/>
    <m/>
    <x v="0"/>
  </r>
  <r>
    <x v="4"/>
    <x v="4"/>
    <s v="CUARTA"/>
    <x v="956"/>
    <x v="956"/>
    <x v="426"/>
    <x v="8"/>
    <x v="0"/>
    <x v="0"/>
    <x v="15"/>
    <x v="1995"/>
    <n v="632604"/>
    <n v="632604"/>
    <n v="640358.66148740367"/>
    <n v="640358.66148740367"/>
    <n v="4.2614180452887397E-6"/>
    <n v="101"/>
    <m/>
    <x v="0"/>
  </r>
  <r>
    <x v="4"/>
    <x v="4"/>
    <s v="CUARTA"/>
    <x v="956"/>
    <x v="956"/>
    <x v="426"/>
    <x v="8"/>
    <x v="0"/>
    <x v="0"/>
    <x v="15"/>
    <x v="1996"/>
    <n v="555128"/>
    <n v="555128"/>
    <n v="558890.79076657514"/>
    <n v="558890.79076657514"/>
    <n v="3.719270846725676E-6"/>
    <n v="56"/>
    <m/>
    <x v="0"/>
  </r>
  <r>
    <x v="4"/>
    <x v="4"/>
    <s v="CUARTA"/>
    <x v="956"/>
    <x v="956"/>
    <x v="426"/>
    <x v="8"/>
    <x v="0"/>
    <x v="0"/>
    <x v="15"/>
    <x v="1997"/>
    <n v="480284"/>
    <n v="480284"/>
    <n v="483947.9636886986"/>
    <n v="483947.9636886986"/>
    <n v="3.2205460931121126E-6"/>
    <n v="63"/>
    <m/>
    <x v="0"/>
  </r>
  <r>
    <x v="4"/>
    <x v="4"/>
    <s v="CUARTA"/>
    <x v="956"/>
    <x v="956"/>
    <x v="426"/>
    <x v="8"/>
    <x v="0"/>
    <x v="0"/>
    <x v="15"/>
    <x v="1998"/>
    <n v="195398"/>
    <n v="195398"/>
    <n v="197340.42780540607"/>
    <n v="197340.42780540607"/>
    <n v="1.3132485132029392E-6"/>
    <n v="82"/>
    <m/>
    <x v="0"/>
  </r>
  <r>
    <x v="4"/>
    <x v="4"/>
    <s v="CUARTA"/>
    <x v="956"/>
    <x v="956"/>
    <x v="426"/>
    <x v="8"/>
    <x v="0"/>
    <x v="0"/>
    <x v="15"/>
    <x v="1999"/>
    <n v="152320"/>
    <n v="152320"/>
    <n v="155532.20899100357"/>
    <n v="155532.20899100357"/>
    <n v="1.0350258407973758E-6"/>
    <n v="173"/>
    <m/>
    <x v="0"/>
  </r>
  <r>
    <x v="4"/>
    <x v="4"/>
    <s v="CUARTA"/>
    <x v="956"/>
    <x v="956"/>
    <x v="426"/>
    <x v="8"/>
    <x v="0"/>
    <x v="0"/>
    <x v="15"/>
    <x v="2000"/>
    <n v="617176"/>
    <n v="617176"/>
    <n v="619114.76331876277"/>
    <n v="619114.76331876277"/>
    <n v="4.1200455044725591E-6"/>
    <n v="26"/>
    <m/>
    <x v="0"/>
  </r>
  <r>
    <x v="4"/>
    <x v="4"/>
    <s v="CUARTA"/>
    <x v="956"/>
    <x v="956"/>
    <x v="426"/>
    <x v="8"/>
    <x v="0"/>
    <x v="0"/>
    <x v="15"/>
    <x v="2001"/>
    <n v="231336"/>
    <n v="231336"/>
    <n v="231447.65268473604"/>
    <n v="231447.65268473604"/>
    <n v="1.5402231015342581E-6"/>
    <n v="4"/>
    <m/>
    <x v="0"/>
  </r>
  <r>
    <x v="4"/>
    <x v="4"/>
    <s v="CUARTA"/>
    <x v="956"/>
    <x v="956"/>
    <x v="426"/>
    <x v="8"/>
    <x v="0"/>
    <x v="0"/>
    <x v="15"/>
    <x v="2002"/>
    <n v="12990448"/>
    <n v="12990448"/>
    <n v="13061157.394190915"/>
    <n v="13061157.394190915"/>
    <n v="8.6918558550732545E-5"/>
    <n v="45"/>
    <m/>
    <x v="0"/>
  </r>
  <r>
    <x v="4"/>
    <x v="4"/>
    <s v="CUARTA"/>
    <x v="956"/>
    <x v="956"/>
    <x v="426"/>
    <x v="8"/>
    <x v="0"/>
    <x v="0"/>
    <x v="15"/>
    <x v="2003"/>
    <n v="1037222"/>
    <n v="1037222"/>
    <n v="1037722.6078646093"/>
    <n v="1037722.6078646093"/>
    <n v="6.9057703332795851E-6"/>
    <n v="4"/>
    <m/>
    <x v="0"/>
  </r>
  <r>
    <x v="4"/>
    <x v="4"/>
    <s v="CUARTA"/>
    <x v="956"/>
    <x v="956"/>
    <x v="426"/>
    <x v="8"/>
    <x v="0"/>
    <x v="0"/>
    <x v="15"/>
    <x v="2004"/>
    <n v="269178"/>
    <n v="269178"/>
    <n v="269307.91685847373"/>
    <n v="269307.91685847373"/>
    <n v="1.7921731767852324E-6"/>
    <n v="4"/>
    <m/>
    <x v="0"/>
  </r>
  <r>
    <x v="4"/>
    <x v="4"/>
    <s v="CUARTA"/>
    <x v="956"/>
    <x v="956"/>
    <x v="426"/>
    <x v="8"/>
    <x v="0"/>
    <x v="0"/>
    <x v="15"/>
    <x v="2005"/>
    <n v="261800"/>
    <n v="261800"/>
    <n v="262369.08208365273"/>
    <n v="262369.08208365273"/>
    <n v="1.7459970609597407E-6"/>
    <n v="18"/>
    <m/>
    <x v="0"/>
  </r>
  <r>
    <x v="4"/>
    <x v="4"/>
    <s v="CUARTA"/>
    <x v="956"/>
    <x v="956"/>
    <x v="426"/>
    <x v="8"/>
    <x v="0"/>
    <x v="0"/>
    <x v="15"/>
    <x v="2006"/>
    <n v="1997780"/>
    <n v="0"/>
    <n v="0"/>
    <n v="1997780"/>
    <n v="1.3294699134298198E-5"/>
    <n v="0"/>
    <m/>
    <x v="0"/>
  </r>
  <r>
    <x v="4"/>
    <x v="4"/>
    <s v="CUARTA"/>
    <x v="957"/>
    <x v="957"/>
    <x v="427"/>
    <x v="38"/>
    <x v="0"/>
    <x v="0"/>
    <x v="15"/>
    <x v="1303"/>
    <n v="1052330"/>
    <n v="1052330"/>
    <n v="1057292.4909837877"/>
    <n v="1057292.4909837877"/>
    <n v="7.0360027453383991E-6"/>
    <n v="39"/>
    <m/>
    <x v="0"/>
  </r>
  <r>
    <x v="4"/>
    <x v="4"/>
    <s v="CUARTA"/>
    <x v="957"/>
    <x v="957"/>
    <x v="427"/>
    <x v="38"/>
    <x v="0"/>
    <x v="0"/>
    <x v="15"/>
    <x v="2007"/>
    <n v="504675"/>
    <n v="504675"/>
    <n v="510923.09679086489"/>
    <n v="510923.09679086489"/>
    <n v="3.4000584912244918E-6"/>
    <n v="102"/>
    <m/>
    <x v="0"/>
  </r>
  <r>
    <x v="4"/>
    <x v="4"/>
    <s v="CUARTA"/>
    <x v="957"/>
    <x v="957"/>
    <x v="427"/>
    <x v="38"/>
    <x v="0"/>
    <x v="0"/>
    <x v="15"/>
    <x v="2008"/>
    <n v="2500963"/>
    <n v="2500963"/>
    <n v="2513363.1439661793"/>
    <n v="2513363.1439661793"/>
    <n v="1.6725769010733995E-5"/>
    <n v="41"/>
    <m/>
    <x v="0"/>
  </r>
  <r>
    <x v="4"/>
    <x v="4"/>
    <s v="CUARTA"/>
    <x v="957"/>
    <x v="957"/>
    <x v="427"/>
    <x v="38"/>
    <x v="0"/>
    <x v="0"/>
    <x v="15"/>
    <x v="2009"/>
    <n v="1724030"/>
    <n v="1724030"/>
    <n v="1732577.9953929794"/>
    <n v="1732577.9953929794"/>
    <n v="1.1529849720917793E-5"/>
    <n v="41"/>
    <m/>
    <x v="0"/>
  </r>
  <r>
    <x v="4"/>
    <x v="4"/>
    <s v="CUARTA"/>
    <x v="957"/>
    <x v="957"/>
    <x v="427"/>
    <x v="38"/>
    <x v="0"/>
    <x v="0"/>
    <x v="15"/>
    <x v="2010"/>
    <n v="1085915"/>
    <n v="1085915"/>
    <n v="1093671.314825691"/>
    <n v="1093671.314825691"/>
    <n v="7.278094225800582E-6"/>
    <n v="59"/>
    <m/>
    <x v="0"/>
  </r>
  <r>
    <x v="4"/>
    <x v="4"/>
    <s v="CUARTA"/>
    <x v="957"/>
    <x v="957"/>
    <x v="427"/>
    <x v="38"/>
    <x v="0"/>
    <x v="0"/>
    <x v="15"/>
    <x v="2011"/>
    <n v="795960"/>
    <n v="795960"/>
    <n v="800582.23064419499"/>
    <n v="800582.23064419499"/>
    <n v="5.3276636509925514E-6"/>
    <n v="48"/>
    <m/>
    <x v="0"/>
  </r>
  <r>
    <x v="4"/>
    <x v="4"/>
    <s v="CUARTA"/>
    <x v="957"/>
    <x v="957"/>
    <x v="427"/>
    <x v="38"/>
    <x v="0"/>
    <x v="0"/>
    <x v="15"/>
    <x v="2012"/>
    <n v="202300"/>
    <n v="202300"/>
    <n v="203303.03328132324"/>
    <n v="203303.03328132324"/>
    <n v="1.3529280804520045E-6"/>
    <n v="41"/>
    <m/>
    <x v="0"/>
  </r>
  <r>
    <x v="4"/>
    <x v="4"/>
    <s v="CUARTA"/>
    <x v="957"/>
    <x v="957"/>
    <x v="427"/>
    <x v="38"/>
    <x v="0"/>
    <x v="0"/>
    <x v="15"/>
    <x v="2013"/>
    <n v="119000"/>
    <n v="119000"/>
    <n v="119590.01957724897"/>
    <n v="119590.01957724897"/>
    <n v="7.9584004732470857E-7"/>
    <n v="41"/>
    <m/>
    <x v="0"/>
  </r>
  <r>
    <x v="4"/>
    <x v="4"/>
    <s v="CUARTA"/>
    <x v="957"/>
    <x v="957"/>
    <x v="427"/>
    <x v="38"/>
    <x v="0"/>
    <x v="0"/>
    <x v="15"/>
    <x v="2014"/>
    <n v="101150"/>
    <n v="101150"/>
    <n v="101737.38960457852"/>
    <n v="101737.38960457852"/>
    <n v="6.7703550215826998E-7"/>
    <n v="48"/>
    <m/>
    <x v="0"/>
  </r>
  <r>
    <x v="4"/>
    <x v="4"/>
    <s v="CUARTA"/>
    <x v="957"/>
    <x v="957"/>
    <x v="427"/>
    <x v="38"/>
    <x v="0"/>
    <x v="0"/>
    <x v="15"/>
    <x v="2015"/>
    <n v="65450"/>
    <n v="65450"/>
    <n v="65774.510767486936"/>
    <n v="65774.510767486936"/>
    <n v="4.3771202602858975E-7"/>
    <n v="41"/>
    <m/>
    <x v="0"/>
  </r>
  <r>
    <x v="4"/>
    <x v="4"/>
    <s v="CUARTA"/>
    <x v="957"/>
    <x v="957"/>
    <x v="427"/>
    <x v="38"/>
    <x v="0"/>
    <x v="0"/>
    <x v="15"/>
    <x v="2016"/>
    <n v="3454960"/>
    <n v="0"/>
    <n v="0"/>
    <n v="3454960"/>
    <n v="2.2991847811588312E-5"/>
    <n v="0"/>
    <m/>
    <x v="0"/>
  </r>
  <r>
    <x v="4"/>
    <x v="4"/>
    <s v="CUARTA"/>
    <x v="958"/>
    <x v="958"/>
    <x v="428"/>
    <x v="3"/>
    <x v="0"/>
    <x v="0"/>
    <x v="15"/>
    <x v="1195"/>
    <n v="32895079"/>
    <n v="32895079"/>
    <n v="32946705.898652725"/>
    <n v="32946705.898652725"/>
    <n v="2.1925164051536991E-4"/>
    <n v="13"/>
    <m/>
    <x v="0"/>
  </r>
  <r>
    <x v="4"/>
    <x v="4"/>
    <s v="CUARTA"/>
    <x v="958"/>
    <x v="958"/>
    <x v="428"/>
    <x v="3"/>
    <x v="0"/>
    <x v="0"/>
    <x v="15"/>
    <x v="2017"/>
    <n v="4329095"/>
    <n v="4329095"/>
    <n v="4343742.0438818447"/>
    <n v="4343742.0438818447"/>
    <n v="2.8906457963544858E-5"/>
    <n v="28"/>
    <m/>
    <x v="0"/>
  </r>
  <r>
    <x v="4"/>
    <x v="4"/>
    <s v="CUARTA"/>
    <x v="958"/>
    <x v="958"/>
    <x v="428"/>
    <x v="3"/>
    <x v="0"/>
    <x v="0"/>
    <x v="15"/>
    <x v="704"/>
    <n v="25042119"/>
    <n v="0"/>
    <n v="0"/>
    <n v="25042119"/>
    <n v="1.6664869895098182E-4"/>
    <n v="0"/>
    <m/>
    <x v="0"/>
  </r>
  <r>
    <x v="4"/>
    <x v="4"/>
    <s v="CUARTA"/>
    <x v="958"/>
    <x v="958"/>
    <x v="428"/>
    <x v="3"/>
    <x v="0"/>
    <x v="0"/>
    <x v="15"/>
    <x v="409"/>
    <n v="7959963"/>
    <n v="7959963"/>
    <n v="8044912.7447787346"/>
    <n v="8044912.7447787346"/>
    <n v="5.3536773069864739E-5"/>
    <n v="88"/>
    <m/>
    <x v="0"/>
  </r>
  <r>
    <x v="4"/>
    <x v="4"/>
    <s v="CUARTA"/>
    <x v="958"/>
    <x v="958"/>
    <x v="428"/>
    <x v="3"/>
    <x v="0"/>
    <x v="0"/>
    <x v="15"/>
    <x v="2018"/>
    <n v="7577584"/>
    <n v="7577584"/>
    <n v="7645529.9400462518"/>
    <n v="7645529.9400462518"/>
    <n v="5.0878985811843069E-5"/>
    <n v="74"/>
    <m/>
    <x v="0"/>
  </r>
  <r>
    <x v="4"/>
    <x v="4"/>
    <s v="CUARTA"/>
    <x v="958"/>
    <x v="958"/>
    <x v="428"/>
    <x v="3"/>
    <x v="0"/>
    <x v="0"/>
    <x v="15"/>
    <x v="2019"/>
    <n v="7538720"/>
    <n v="7538720"/>
    <n v="7593482.4253974417"/>
    <n v="7593482.4253974417"/>
    <n v="5.0532623325511286E-5"/>
    <n v="60"/>
    <m/>
    <x v="0"/>
  </r>
  <r>
    <x v="4"/>
    <x v="4"/>
    <s v="CUARTA"/>
    <x v="958"/>
    <x v="958"/>
    <x v="428"/>
    <x v="3"/>
    <x v="0"/>
    <x v="0"/>
    <x v="15"/>
    <x v="2020"/>
    <n v="7202262"/>
    <n v="7202262"/>
    <n v="7291429.1473506074"/>
    <n v="7291429.1473506074"/>
    <n v="4.8522538404168011E-5"/>
    <n v="102"/>
    <m/>
    <x v="0"/>
  </r>
  <r>
    <x v="4"/>
    <x v="4"/>
    <s v="CUARTA"/>
    <x v="958"/>
    <x v="958"/>
    <x v="428"/>
    <x v="3"/>
    <x v="0"/>
    <x v="0"/>
    <x v="15"/>
    <x v="2021"/>
    <n v="6559657"/>
    <n v="6559657"/>
    <n v="6595362.4177477323"/>
    <n v="6595362.4177477323"/>
    <n v="4.3890397854425235E-5"/>
    <n v="45"/>
    <m/>
    <x v="0"/>
  </r>
  <r>
    <x v="4"/>
    <x v="4"/>
    <s v="CUARTA"/>
    <x v="958"/>
    <x v="958"/>
    <x v="428"/>
    <x v="3"/>
    <x v="0"/>
    <x v="0"/>
    <x v="15"/>
    <x v="2022"/>
    <n v="5305713"/>
    <n v="5305713"/>
    <n v="5389573.6177637968"/>
    <n v="5389573.6177637968"/>
    <n v="3.586619132753394E-5"/>
    <n v="130"/>
    <m/>
    <x v="0"/>
  </r>
  <r>
    <x v="4"/>
    <x v="4"/>
    <s v="CUARTA"/>
    <x v="958"/>
    <x v="958"/>
    <x v="428"/>
    <x v="3"/>
    <x v="0"/>
    <x v="0"/>
    <x v="15"/>
    <x v="2017"/>
    <n v="4823521"/>
    <n v="4823521"/>
    <n v="4839840.8829667633"/>
    <n v="4839840.8829667633"/>
    <n v="3.2207864928530292E-5"/>
    <n v="28"/>
    <m/>
    <x v="0"/>
  </r>
  <r>
    <x v="4"/>
    <x v="4"/>
    <s v="CUARTA"/>
    <x v="958"/>
    <x v="958"/>
    <x v="428"/>
    <x v="3"/>
    <x v="0"/>
    <x v="0"/>
    <x v="15"/>
    <x v="1195"/>
    <n v="4667676"/>
    <n v="4667676"/>
    <n v="4675001.643929773"/>
    <n v="4675001.643929773"/>
    <n v="3.1110903256812965E-5"/>
    <n v="13"/>
    <m/>
    <x v="0"/>
  </r>
  <r>
    <x v="4"/>
    <x v="4"/>
    <s v="CUARTA"/>
    <x v="958"/>
    <x v="958"/>
    <x v="428"/>
    <x v="3"/>
    <x v="0"/>
    <x v="0"/>
    <x v="15"/>
    <x v="534"/>
    <n v="4116640"/>
    <n v="4116640"/>
    <n v="4119620.660360225"/>
    <n v="4119620.660360225"/>
    <n v="2.7414989251533228E-5"/>
    <n v="6"/>
    <m/>
    <x v="0"/>
  </r>
  <r>
    <x v="4"/>
    <x v="4"/>
    <s v="CUARTA"/>
    <x v="958"/>
    <x v="958"/>
    <x v="428"/>
    <x v="3"/>
    <x v="0"/>
    <x v="0"/>
    <x v="15"/>
    <x v="2023"/>
    <n v="3862473"/>
    <n v="3862473"/>
    <n v="3917374.0803896142"/>
    <n v="3917374.0803896142"/>
    <n v="2.6069091589303128E-5"/>
    <n v="117"/>
    <m/>
    <x v="0"/>
  </r>
  <r>
    <x v="4"/>
    <x v="4"/>
    <s v="CUARTA"/>
    <x v="958"/>
    <x v="958"/>
    <x v="428"/>
    <x v="3"/>
    <x v="0"/>
    <x v="0"/>
    <x v="15"/>
    <x v="2024"/>
    <n v="3653526"/>
    <n v="3653526"/>
    <n v="3692962.3586523305"/>
    <n v="3692962.3586523305"/>
    <n v="2.4575690753021338E-5"/>
    <n v="89"/>
    <m/>
    <x v="0"/>
  </r>
  <r>
    <x v="4"/>
    <x v="4"/>
    <s v="CUARTA"/>
    <x v="958"/>
    <x v="958"/>
    <x v="428"/>
    <x v="3"/>
    <x v="0"/>
    <x v="0"/>
    <x v="15"/>
    <x v="2025"/>
    <n v="3534654"/>
    <n v="3534654"/>
    <n v="3541910.0854925378"/>
    <n v="3541910.0854925378"/>
    <n v="2.3570477703931211E-5"/>
    <n v="17"/>
    <m/>
    <x v="0"/>
  </r>
  <r>
    <x v="4"/>
    <x v="4"/>
    <s v="CUARTA"/>
    <x v="958"/>
    <x v="958"/>
    <x v="428"/>
    <x v="3"/>
    <x v="0"/>
    <x v="0"/>
    <x v="15"/>
    <x v="1259"/>
    <n v="3259338"/>
    <n v="3259338"/>
    <n v="3271944.0508858082"/>
    <n v="3271944.0508858082"/>
    <n v="2.1773924927060882E-5"/>
    <n v="32"/>
    <m/>
    <x v="0"/>
  </r>
  <r>
    <x v="4"/>
    <x v="4"/>
    <s v="CUARTA"/>
    <x v="958"/>
    <x v="958"/>
    <x v="428"/>
    <x v="3"/>
    <x v="0"/>
    <x v="0"/>
    <x v="15"/>
    <x v="623"/>
    <n v="3191080"/>
    <n v="3191080"/>
    <n v="3230976.6977654644"/>
    <n v="3230976.6977654644"/>
    <n v="2.1501297994133573E-5"/>
    <n v="103"/>
    <m/>
    <x v="0"/>
  </r>
  <r>
    <x v="4"/>
    <x v="4"/>
    <s v="CUARTA"/>
    <x v="958"/>
    <x v="958"/>
    <x v="428"/>
    <x v="3"/>
    <x v="0"/>
    <x v="0"/>
    <x v="15"/>
    <x v="2026"/>
    <n v="3128612"/>
    <n v="3128612"/>
    <n v="3146021.0964366817"/>
    <n v="3146021.0964366817"/>
    <n v="2.0935940868003792E-5"/>
    <n v="46"/>
    <m/>
    <x v="0"/>
  </r>
  <r>
    <x v="4"/>
    <x v="4"/>
    <s v="CUARTA"/>
    <x v="958"/>
    <x v="958"/>
    <x v="428"/>
    <x v="3"/>
    <x v="0"/>
    <x v="0"/>
    <x v="15"/>
    <x v="2027"/>
    <n v="2943666"/>
    <n v="2943666"/>
    <n v="2985147.0591989174"/>
    <n v="2985147.0591989174"/>
    <n v="1.9865366568733623E-5"/>
    <n v="116"/>
    <m/>
    <x v="0"/>
  </r>
  <r>
    <x v="4"/>
    <x v="4"/>
    <s v="CUARTA"/>
    <x v="958"/>
    <x v="958"/>
    <x v="428"/>
    <x v="3"/>
    <x v="0"/>
    <x v="0"/>
    <x v="15"/>
    <x v="2028"/>
    <n v="2875220"/>
    <n v="2875220"/>
    <n v="2896106.0417618947"/>
    <n v="2896106.0417618947"/>
    <n v="1.9272822075627767E-5"/>
    <n v="60"/>
    <m/>
    <x v="0"/>
  </r>
  <r>
    <x v="4"/>
    <x v="4"/>
    <s v="CUARTA"/>
    <x v="958"/>
    <x v="958"/>
    <x v="428"/>
    <x v="3"/>
    <x v="0"/>
    <x v="0"/>
    <x v="15"/>
    <x v="715"/>
    <n v="2234998"/>
    <n v="2234998"/>
    <n v="2254766.5491995122"/>
    <n v="2254766.5491995122"/>
    <n v="1.5004876858156198E-5"/>
    <n v="73"/>
    <m/>
    <x v="0"/>
  </r>
  <r>
    <x v="4"/>
    <x v="4"/>
    <s v="CUARTA"/>
    <x v="958"/>
    <x v="958"/>
    <x v="428"/>
    <x v="3"/>
    <x v="0"/>
    <x v="0"/>
    <x v="15"/>
    <x v="130"/>
    <n v="1223566"/>
    <n v="1223566"/>
    <n v="1224451.9250928718"/>
    <n v="1224451.9250928718"/>
    <n v="8.1484047034818461E-6"/>
    <n v="6"/>
    <m/>
    <x v="0"/>
  </r>
  <r>
    <x v="4"/>
    <x v="4"/>
    <s v="CUARTA"/>
    <x v="958"/>
    <x v="958"/>
    <x v="428"/>
    <x v="3"/>
    <x v="0"/>
    <x v="0"/>
    <x v="15"/>
    <x v="164"/>
    <n v="1064071"/>
    <n v="1064071"/>
    <n v="1069992.0009596832"/>
    <n v="1069992.0009596832"/>
    <n v="7.1205146356779504E-6"/>
    <n v="46"/>
    <m/>
    <x v="0"/>
  </r>
  <r>
    <x v="4"/>
    <x v="4"/>
    <s v="CUARTA"/>
    <x v="958"/>
    <x v="958"/>
    <x v="428"/>
    <x v="3"/>
    <x v="0"/>
    <x v="0"/>
    <x v="15"/>
    <x v="2029"/>
    <n v="869889"/>
    <n v="869889"/>
    <n v="871674.74450371042"/>
    <n v="871674.74450371042"/>
    <n v="5.8007655853713024E-6"/>
    <n v="17"/>
    <m/>
    <x v="0"/>
  </r>
  <r>
    <x v="4"/>
    <x v="4"/>
    <s v="CUARTA"/>
    <x v="958"/>
    <x v="958"/>
    <x v="428"/>
    <x v="3"/>
    <x v="0"/>
    <x v="0"/>
    <x v="15"/>
    <x v="2030"/>
    <n v="781612"/>
    <n v="781612"/>
    <n v="784635.01898267632"/>
    <n v="784635.01898267632"/>
    <n v="5.2215391622746431E-6"/>
    <n v="32"/>
    <m/>
    <x v="0"/>
  </r>
  <r>
    <x v="4"/>
    <x v="4"/>
    <s v="CUARTA"/>
    <x v="958"/>
    <x v="958"/>
    <x v="428"/>
    <x v="3"/>
    <x v="0"/>
    <x v="0"/>
    <x v="15"/>
    <x v="2031"/>
    <n v="763562"/>
    <n v="763562"/>
    <n v="769108.63219503057"/>
    <n v="769108.63219503057"/>
    <n v="5.1182151521311371E-6"/>
    <n v="60"/>
    <m/>
    <x v="0"/>
  </r>
  <r>
    <x v="4"/>
    <x v="4"/>
    <s v="CUARTA"/>
    <x v="958"/>
    <x v="958"/>
    <x v="428"/>
    <x v="3"/>
    <x v="0"/>
    <x v="0"/>
    <x v="15"/>
    <x v="704"/>
    <n v="3553373"/>
    <n v="0"/>
    <n v="0"/>
    <n v="3553373"/>
    <n v="2.3646760377488306E-5"/>
    <n v="0"/>
    <m/>
    <x v="0"/>
  </r>
  <r>
    <x v="4"/>
    <x v="4"/>
    <s v="CUARTA"/>
    <x v="959"/>
    <x v="959"/>
    <x v="429"/>
    <x v="1"/>
    <x v="0"/>
    <x v="0"/>
    <x v="15"/>
    <x v="2032"/>
    <n v="16757968"/>
    <n v="16757968"/>
    <n v="18050672.232095089"/>
    <n v="18050672.232095089"/>
    <n v="1.201224641840118E-4"/>
    <n v="616"/>
    <m/>
    <x v="0"/>
  </r>
  <r>
    <x v="4"/>
    <x v="4"/>
    <s v="QUINTA"/>
    <x v="960"/>
    <x v="960"/>
    <x v="430"/>
    <x v="1"/>
    <x v="0"/>
    <x v="0"/>
    <x v="15"/>
    <x v="2033"/>
    <n v="4389416"/>
    <n v="0"/>
    <n v="0"/>
    <n v="4389416"/>
    <n v="2.921040609840656E-5"/>
    <n v="0"/>
    <m/>
    <x v="0"/>
  </r>
  <r>
    <x v="4"/>
    <x v="4"/>
    <s v="CUARTA"/>
    <x v="961"/>
    <x v="961"/>
    <x v="431"/>
    <x v="32"/>
    <x v="0"/>
    <x v="0"/>
    <x v="15"/>
    <x v="339"/>
    <n v="2150616"/>
    <n v="2150616"/>
    <n v="2153211.8884170111"/>
    <n v="2153211.8884170111"/>
    <n v="1.4329057368127734E-5"/>
    <n v="10"/>
    <m/>
    <x v="0"/>
  </r>
  <r>
    <x v="5"/>
    <x v="4"/>
    <s v="CUARTA"/>
    <x v="962"/>
    <x v="962"/>
    <x v="432"/>
    <x v="1"/>
    <x v="0"/>
    <x v="0"/>
    <x v="15"/>
    <x v="364"/>
    <n v="18483610.134299997"/>
    <n v="18483610.134299997"/>
    <n v="20964359.219931319"/>
    <n v="20964359.219931319"/>
    <n v="1.3951228282009899E-4"/>
    <n v="1044"/>
    <m/>
    <x v="5"/>
  </r>
  <r>
    <x v="5"/>
    <x v="4"/>
    <s v="CUARTA"/>
    <x v="963"/>
    <x v="963"/>
    <x v="433"/>
    <x v="11"/>
    <x v="0"/>
    <x v="0"/>
    <x v="15"/>
    <x v="2034"/>
    <n v="13450371"/>
    <n v="0"/>
    <n v="0"/>
    <n v="13450371"/>
    <n v="8.9508672471287921E-5"/>
    <n v="0"/>
    <m/>
    <x v="0"/>
  </r>
  <r>
    <x v="4"/>
    <x v="4"/>
    <s v="CUARTA"/>
    <x v="963"/>
    <x v="963"/>
    <x v="433"/>
    <x v="11"/>
    <x v="0"/>
    <x v="0"/>
    <x v="15"/>
    <x v="2035"/>
    <n v="11427811"/>
    <n v="11427811"/>
    <n v="11451270.488144685"/>
    <n v="11451270.488144685"/>
    <n v="7.6205185678779257E-5"/>
    <n v="17"/>
    <m/>
    <x v="0"/>
  </r>
  <r>
    <x v="4"/>
    <x v="4"/>
    <s v="CUARTA"/>
    <x v="963"/>
    <x v="963"/>
    <x v="433"/>
    <x v="11"/>
    <x v="0"/>
    <x v="0"/>
    <x v="15"/>
    <x v="2036"/>
    <n v="5795435"/>
    <n v="5795435"/>
    <n v="5847400.940470201"/>
    <n v="5847400.940470201"/>
    <n v="3.8912911442282754E-5"/>
    <n v="74"/>
    <m/>
    <x v="0"/>
  </r>
  <r>
    <x v="4"/>
    <x v="4"/>
    <s v="CUARTA"/>
    <x v="963"/>
    <x v="963"/>
    <x v="433"/>
    <x v="11"/>
    <x v="0"/>
    <x v="0"/>
    <x v="15"/>
    <x v="2037"/>
    <n v="5262004"/>
    <n v="5262004"/>
    <n v="5286818.1242829282"/>
    <n v="5286818.1242829282"/>
    <n v="3.5182380612528036E-5"/>
    <n v="39"/>
    <m/>
    <x v="0"/>
  </r>
  <r>
    <x v="4"/>
    <x v="4"/>
    <s v="CUARTA"/>
    <x v="963"/>
    <x v="963"/>
    <x v="433"/>
    <x v="11"/>
    <x v="0"/>
    <x v="0"/>
    <x v="15"/>
    <x v="1959"/>
    <n v="2688440"/>
    <n v="2688440"/>
    <n v="2730932.7317442354"/>
    <n v="2730932.7317442354"/>
    <n v="1.8173637249620426E-5"/>
    <n v="130"/>
    <m/>
    <x v="0"/>
  </r>
  <r>
    <x v="4"/>
    <x v="4"/>
    <s v="CUARTA"/>
    <x v="963"/>
    <x v="963"/>
    <x v="433"/>
    <x v="11"/>
    <x v="0"/>
    <x v="0"/>
    <x v="15"/>
    <x v="2035"/>
    <n v="1591050"/>
    <n v="1591050"/>
    <n v="1594316.1739516519"/>
    <n v="1594316.1739516519"/>
    <n v="1.0609753755484909E-5"/>
    <n v="17"/>
    <m/>
    <x v="0"/>
  </r>
  <r>
    <x v="5"/>
    <x v="4"/>
    <s v="CUARTA"/>
    <x v="964"/>
    <x v="964"/>
    <x v="434"/>
    <x v="7"/>
    <x v="0"/>
    <x v="0"/>
    <x v="15"/>
    <x v="849"/>
    <n v="6850592.5"/>
    <n v="6850592.5"/>
    <n v="6968951.8652468007"/>
    <n v="6968951.8652468007"/>
    <n v="4.6376537121135686E-5"/>
    <n v="142"/>
    <m/>
    <x v="1"/>
  </r>
  <r>
    <x v="5"/>
    <x v="4"/>
    <s v="CUARTA"/>
    <x v="964"/>
    <x v="964"/>
    <x v="434"/>
    <x v="7"/>
    <x v="0"/>
    <x v="0"/>
    <x v="15"/>
    <x v="2038"/>
    <n v="6408711"/>
    <n v="0"/>
    <n v="0"/>
    <n v="6408711"/>
    <n v="4.2648281884725714E-5"/>
    <n v="0"/>
    <m/>
    <x v="1"/>
  </r>
  <r>
    <x v="5"/>
    <x v="4"/>
    <s v="CUARTA"/>
    <x v="965"/>
    <x v="965"/>
    <x v="435"/>
    <x v="7"/>
    <x v="0"/>
    <x v="0"/>
    <x v="15"/>
    <x v="2039"/>
    <n v="8101115.5"/>
    <n v="8101115.5"/>
    <n v="8261983.756398838"/>
    <n v="8261983.756398838"/>
    <n v="5.4981323415882326E-5"/>
    <n v="163"/>
    <m/>
    <x v="1"/>
  </r>
  <r>
    <x v="5"/>
    <x v="4"/>
    <s v="CUARTA"/>
    <x v="965"/>
    <x v="965"/>
    <x v="435"/>
    <x v="7"/>
    <x v="0"/>
    <x v="0"/>
    <x v="15"/>
    <x v="2040"/>
    <n v="7285161.5"/>
    <n v="7285161.5"/>
    <n v="7441487.5919635016"/>
    <n v="7441487.5919635016"/>
    <n v="4.9521137786326791E-5"/>
    <n v="176"/>
    <m/>
    <x v="1"/>
  </r>
  <r>
    <x v="5"/>
    <x v="4"/>
    <s v="CUARTA"/>
    <x v="965"/>
    <x v="965"/>
    <x v="435"/>
    <x v="7"/>
    <x v="0"/>
    <x v="0"/>
    <x v="15"/>
    <x v="2041"/>
    <n v="5560166"/>
    <n v="5560166"/>
    <n v="5565534.4448217656"/>
    <n v="5565534.4448217656"/>
    <n v="3.7037164235040259E-5"/>
    <n v="8"/>
    <m/>
    <x v="1"/>
  </r>
  <r>
    <x v="5"/>
    <x v="4"/>
    <s v="CUARTA"/>
    <x v="965"/>
    <x v="965"/>
    <x v="435"/>
    <x v="7"/>
    <x v="0"/>
    <x v="0"/>
    <x v="15"/>
    <x v="2042"/>
    <n v="5318203"/>
    <n v="5318203"/>
    <n v="5323980.0266151289"/>
    <n v="5323980.0266151289"/>
    <n v="3.5429683273864513E-5"/>
    <n v="9"/>
    <m/>
    <x v="1"/>
  </r>
  <r>
    <x v="5"/>
    <x v="4"/>
    <s v="CUARTA"/>
    <x v="965"/>
    <x v="965"/>
    <x v="435"/>
    <x v="7"/>
    <x v="0"/>
    <x v="0"/>
    <x v="15"/>
    <x v="2043"/>
    <n v="5274494"/>
    <n v="5274494"/>
    <n v="5383776.7531882357"/>
    <n v="5383776.7531882357"/>
    <n v="3.5827614722274922E-5"/>
    <n v="170"/>
    <m/>
    <x v="1"/>
  </r>
  <r>
    <x v="5"/>
    <x v="4"/>
    <s v="CUARTA"/>
    <x v="965"/>
    <x v="965"/>
    <x v="435"/>
    <x v="7"/>
    <x v="0"/>
    <x v="0"/>
    <x v="15"/>
    <x v="2044"/>
    <n v="4915417.5"/>
    <n v="4915417.5"/>
    <n v="5011211.7585951956"/>
    <n v="5011211.7585951956"/>
    <n v="3.334829291953093E-5"/>
    <n v="160"/>
    <m/>
    <x v="1"/>
  </r>
  <r>
    <x v="5"/>
    <x v="4"/>
    <s v="CUARTA"/>
    <x v="965"/>
    <x v="965"/>
    <x v="435"/>
    <x v="7"/>
    <x v="0"/>
    <x v="0"/>
    <x v="15"/>
    <x v="2045"/>
    <n v="4431835.5"/>
    <n v="4431835.5"/>
    <n v="4472653.4063914809"/>
    <n v="4472653.4063914809"/>
    <n v="2.9764329090274557E-5"/>
    <n v="76"/>
    <m/>
    <x v="1"/>
  </r>
  <r>
    <x v="5"/>
    <x v="4"/>
    <s v="CUARTA"/>
    <x v="965"/>
    <x v="965"/>
    <x v="435"/>
    <x v="7"/>
    <x v="0"/>
    <x v="0"/>
    <x v="15"/>
    <x v="2046"/>
    <n v="4280966.5"/>
    <n v="4280966.5"/>
    <n v="4353879.2494284688"/>
    <n v="4353879.2494284688"/>
    <n v="2.8973918393524585E-5"/>
    <n v="140"/>
    <m/>
    <x v="1"/>
  </r>
  <r>
    <x v="5"/>
    <x v="4"/>
    <s v="CUARTA"/>
    <x v="965"/>
    <x v="965"/>
    <x v="435"/>
    <x v="7"/>
    <x v="0"/>
    <x v="0"/>
    <x v="15"/>
    <x v="2047"/>
    <n v="4188800"/>
    <n v="4188800"/>
    <n v="4279200.0765794702"/>
    <n v="4279200.0765794702"/>
    <n v="2.8476948189285036E-5"/>
    <n v="177"/>
    <m/>
    <x v="1"/>
  </r>
  <r>
    <x v="5"/>
    <x v="4"/>
    <s v="CUARTA"/>
    <x v="965"/>
    <x v="965"/>
    <x v="435"/>
    <x v="7"/>
    <x v="0"/>
    <x v="0"/>
    <x v="15"/>
    <x v="2048"/>
    <n v="4188800"/>
    <n v="4188800"/>
    <n v="4278683.900860223"/>
    <n v="4278683.900860223"/>
    <n v="2.8473513175976353E-5"/>
    <n v="176"/>
    <m/>
    <x v="1"/>
  </r>
  <r>
    <x v="5"/>
    <x v="4"/>
    <s v="CUARTA"/>
    <x v="965"/>
    <x v="965"/>
    <x v="435"/>
    <x v="7"/>
    <x v="0"/>
    <x v="0"/>
    <x v="15"/>
    <x v="2049"/>
    <n v="4014424"/>
    <n v="4014424"/>
    <n v="4101060.802192146"/>
    <n v="4101060.802192146"/>
    <n v="2.7291478289205113E-5"/>
    <n v="177"/>
    <m/>
    <x v="1"/>
  </r>
  <r>
    <x v="5"/>
    <x v="4"/>
    <s v="CUARTA"/>
    <x v="965"/>
    <x v="965"/>
    <x v="435"/>
    <x v="7"/>
    <x v="0"/>
    <x v="0"/>
    <x v="15"/>
    <x v="2050"/>
    <n v="3874640"/>
    <n v="3874640"/>
    <n v="3954919.0422765226"/>
    <n v="3954919.0422765226"/>
    <n v="2.631894341097275E-5"/>
    <n v="170"/>
    <m/>
    <x v="1"/>
  </r>
  <r>
    <x v="5"/>
    <x v="4"/>
    <s v="CUARTA"/>
    <x v="965"/>
    <x v="965"/>
    <x v="435"/>
    <x v="7"/>
    <x v="0"/>
    <x v="0"/>
    <x v="15"/>
    <x v="2051"/>
    <n v="3750015"/>
    <n v="3750015"/>
    <n v="3814804.9280341053"/>
    <n v="3814804.9280341053"/>
    <n v="2.53865209253529E-5"/>
    <n v="142"/>
    <m/>
    <x v="1"/>
  </r>
  <r>
    <x v="5"/>
    <x v="4"/>
    <s v="CUARTA"/>
    <x v="965"/>
    <x v="965"/>
    <x v="435"/>
    <x v="7"/>
    <x v="0"/>
    <x v="0"/>
    <x v="15"/>
    <x v="2052"/>
    <n v="3574770.5"/>
    <n v="3574770.5"/>
    <n v="3636094.0314825862"/>
    <n v="3636094.0314825862"/>
    <n v="2.4197247030493038E-5"/>
    <n v="141"/>
    <m/>
    <x v="1"/>
  </r>
  <r>
    <x v="5"/>
    <x v="4"/>
    <s v="CUARTA"/>
    <x v="965"/>
    <x v="965"/>
    <x v="435"/>
    <x v="7"/>
    <x v="0"/>
    <x v="0"/>
    <x v="15"/>
    <x v="2053"/>
    <n v="3542410"/>
    <n v="3542410"/>
    <n v="3615369.3824711139"/>
    <n v="3615369.3824711139"/>
    <n v="2.4059329955904516E-5"/>
    <n v="169"/>
    <m/>
    <x v="1"/>
  </r>
  <r>
    <x v="5"/>
    <x v="4"/>
    <s v="CUARTA"/>
    <x v="965"/>
    <x v="965"/>
    <x v="435"/>
    <x v="7"/>
    <x v="0"/>
    <x v="0"/>
    <x v="15"/>
    <x v="2054"/>
    <n v="3113430.5"/>
    <n v="3113430.5"/>
    <n v="3167222.0016431105"/>
    <n v="3167222.0016431105"/>
    <n v="2.1077027301992645E-5"/>
    <n v="142"/>
    <m/>
    <x v="1"/>
  </r>
  <r>
    <x v="5"/>
    <x v="4"/>
    <s v="CUARTA"/>
    <x v="965"/>
    <x v="965"/>
    <x v="435"/>
    <x v="7"/>
    <x v="0"/>
    <x v="0"/>
    <x v="15"/>
    <x v="2055"/>
    <n v="3113430.5"/>
    <n v="3113430.5"/>
    <n v="3166457.9595490186"/>
    <n v="3166457.9595490186"/>
    <n v="2.1071942803315668E-5"/>
    <n v="140"/>
    <m/>
    <x v="1"/>
  </r>
  <r>
    <x v="5"/>
    <x v="4"/>
    <s v="CUARTA"/>
    <x v="965"/>
    <x v="965"/>
    <x v="435"/>
    <x v="7"/>
    <x v="0"/>
    <x v="0"/>
    <x v="15"/>
    <x v="2056"/>
    <n v="3113430.5"/>
    <n v="3113430.5"/>
    <n v="3164930.4282554998"/>
    <n v="3164930.4282554998"/>
    <n v="2.1061777485329925E-5"/>
    <n v="136"/>
    <m/>
    <x v="1"/>
  </r>
  <r>
    <x v="5"/>
    <x v="4"/>
    <s v="CUARTA"/>
    <x v="965"/>
    <x v="965"/>
    <x v="435"/>
    <x v="7"/>
    <x v="0"/>
    <x v="0"/>
    <x v="15"/>
    <x v="2057"/>
    <n v="3015798.5"/>
    <n v="3015798.5"/>
    <n v="3080883.5876977299"/>
    <n v="3080883.5876977299"/>
    <n v="2.0502467922513258E-5"/>
    <n v="177"/>
    <m/>
    <x v="1"/>
  </r>
  <r>
    <x v="5"/>
    <x v="4"/>
    <s v="CUARTA"/>
    <x v="965"/>
    <x v="965"/>
    <x v="435"/>
    <x v="7"/>
    <x v="0"/>
    <x v="0"/>
    <x v="15"/>
    <x v="2058"/>
    <n v="2915356.5"/>
    <n v="2915356.5"/>
    <n v="2965010.394273445"/>
    <n v="2965010.394273445"/>
    <n v="1.9731362373200414E-5"/>
    <n v="140"/>
    <m/>
    <x v="1"/>
  </r>
  <r>
    <x v="5"/>
    <x v="4"/>
    <s v="CUARTA"/>
    <x v="965"/>
    <x v="965"/>
    <x v="435"/>
    <x v="7"/>
    <x v="0"/>
    <x v="0"/>
    <x v="15"/>
    <x v="2059"/>
    <n v="2899286.5"/>
    <n v="2899286.5"/>
    <n v="2951869.7530563441"/>
    <n v="2951869.7530563441"/>
    <n v="1.9643914870766155E-5"/>
    <n v="149"/>
    <m/>
    <x v="1"/>
  </r>
  <r>
    <x v="5"/>
    <x v="4"/>
    <s v="CUARTA"/>
    <x v="965"/>
    <x v="965"/>
    <x v="435"/>
    <x v="7"/>
    <x v="0"/>
    <x v="0"/>
    <x v="15"/>
    <x v="2060"/>
    <n v="2727283.5"/>
    <n v="2727283.5"/>
    <n v="2733871.3766055745"/>
    <n v="2733871.3766055745"/>
    <n v="1.8193193156323896E-5"/>
    <n v="20"/>
    <m/>
    <x v="1"/>
  </r>
  <r>
    <x v="5"/>
    <x v="4"/>
    <s v="CUARTA"/>
    <x v="965"/>
    <x v="965"/>
    <x v="435"/>
    <x v="7"/>
    <x v="0"/>
    <x v="0"/>
    <x v="15"/>
    <x v="2061"/>
    <n v="2601823.5"/>
    <n v="2601823.5"/>
    <n v="2652849.2120504268"/>
    <n v="2652849.2120504268"/>
    <n v="1.7654012014771628E-5"/>
    <n v="161"/>
    <m/>
    <x v="1"/>
  </r>
  <r>
    <x v="5"/>
    <x v="4"/>
    <s v="CUARTA"/>
    <x v="965"/>
    <x v="965"/>
    <x v="435"/>
    <x v="7"/>
    <x v="0"/>
    <x v="0"/>
    <x v="15"/>
    <x v="2062"/>
    <n v="2165824.5"/>
    <n v="2165824.5"/>
    <n v="2212565.9774297392"/>
    <n v="2212565.9774297392"/>
    <n v="1.4724043180286517E-5"/>
    <n v="177"/>
    <m/>
    <x v="1"/>
  </r>
  <r>
    <x v="5"/>
    <x v="4"/>
    <s v="CUARTA"/>
    <x v="965"/>
    <x v="965"/>
    <x v="435"/>
    <x v="7"/>
    <x v="0"/>
    <x v="0"/>
    <x v="15"/>
    <x v="2063"/>
    <n v="2162384.5"/>
    <n v="2162384.5"/>
    <n v="2206920.9138496416"/>
    <n v="2206920.9138496416"/>
    <n v="1.4686476770626103E-5"/>
    <n v="169"/>
    <m/>
    <x v="1"/>
  </r>
  <r>
    <x v="5"/>
    <x v="4"/>
    <s v="CUARTA"/>
    <x v="965"/>
    <x v="965"/>
    <x v="435"/>
    <x v="7"/>
    <x v="0"/>
    <x v="0"/>
    <x v="15"/>
    <x v="2064"/>
    <n v="2105855.5"/>
    <n v="2105855.5"/>
    <n v="2122688.5836603693"/>
    <n v="2122688.5836603693"/>
    <n v="1.4125932823220865E-5"/>
    <n v="66"/>
    <m/>
    <x v="1"/>
  </r>
  <r>
    <x v="5"/>
    <x v="4"/>
    <s v="CUARTA"/>
    <x v="965"/>
    <x v="965"/>
    <x v="435"/>
    <x v="7"/>
    <x v="0"/>
    <x v="0"/>
    <x v="15"/>
    <x v="2065"/>
    <n v="1945894"/>
    <n v="1945894"/>
    <n v="1987889.0741538224"/>
    <n v="1987889.0741538224"/>
    <n v="1.3228877630787008E-5"/>
    <n v="177"/>
    <m/>
    <x v="1"/>
  </r>
  <r>
    <x v="5"/>
    <x v="4"/>
    <s v="CUARTA"/>
    <x v="965"/>
    <x v="965"/>
    <x v="435"/>
    <x v="7"/>
    <x v="0"/>
    <x v="0"/>
    <x v="15"/>
    <x v="2066"/>
    <n v="1937320"/>
    <n v="1937320"/>
    <n v="1977220.9913728051"/>
    <n v="1977220.9913728051"/>
    <n v="1.3157884352791726E-5"/>
    <n v="169"/>
    <m/>
    <x v="1"/>
  </r>
  <r>
    <x v="5"/>
    <x v="4"/>
    <s v="CUARTA"/>
    <x v="965"/>
    <x v="965"/>
    <x v="435"/>
    <x v="7"/>
    <x v="0"/>
    <x v="0"/>
    <x v="15"/>
    <x v="2067"/>
    <n v="1937320"/>
    <n v="1937320"/>
    <n v="1972456.4336746701"/>
    <n v="1972456.4336746701"/>
    <n v="1.3126177477607918E-5"/>
    <n v="149"/>
    <m/>
    <x v="1"/>
  </r>
  <r>
    <x v="5"/>
    <x v="4"/>
    <s v="CUARTA"/>
    <x v="965"/>
    <x v="965"/>
    <x v="435"/>
    <x v="7"/>
    <x v="0"/>
    <x v="0"/>
    <x v="15"/>
    <x v="2068"/>
    <n v="1854045.5"/>
    <n v="1854045.5"/>
    <n v="1893829.88739313"/>
    <n v="1893829.88739313"/>
    <n v="1.260293854400059E-5"/>
    <n v="176"/>
    <m/>
    <x v="1"/>
  </r>
  <r>
    <x v="5"/>
    <x v="4"/>
    <s v="CUARTA"/>
    <x v="965"/>
    <x v="965"/>
    <x v="435"/>
    <x v="7"/>
    <x v="0"/>
    <x v="0"/>
    <x v="15"/>
    <x v="2069"/>
    <n v="1801987.5"/>
    <n v="1801987.5"/>
    <n v="1839323.0539338533"/>
    <n v="1839323.0539338533"/>
    <n v="1.2240209939447345E-5"/>
    <n v="170"/>
    <m/>
    <x v="1"/>
  </r>
  <r>
    <x v="5"/>
    <x v="4"/>
    <s v="CUARTA"/>
    <x v="965"/>
    <x v="965"/>
    <x v="435"/>
    <x v="7"/>
    <x v="0"/>
    <x v="0"/>
    <x v="15"/>
    <x v="2070"/>
    <n v="1801987.5"/>
    <n v="1801987.5"/>
    <n v="1839323.0539338533"/>
    <n v="1839323.0539338533"/>
    <n v="1.2240209939447345E-5"/>
    <n v="170"/>
    <m/>
    <x v="1"/>
  </r>
  <r>
    <x v="5"/>
    <x v="4"/>
    <s v="CUARTA"/>
    <x v="965"/>
    <x v="965"/>
    <x v="435"/>
    <x v="7"/>
    <x v="0"/>
    <x v="0"/>
    <x v="15"/>
    <x v="2071"/>
    <n v="1751304.5"/>
    <n v="1751304.5"/>
    <n v="1784573.5374840312"/>
    <n v="1784573.5374840312"/>
    <n v="1.1875866343581586E-5"/>
    <n v="156"/>
    <m/>
    <x v="1"/>
  </r>
  <r>
    <x v="5"/>
    <x v="4"/>
    <s v="CUARTA"/>
    <x v="965"/>
    <x v="965"/>
    <x v="435"/>
    <x v="7"/>
    <x v="0"/>
    <x v="0"/>
    <x v="15"/>
    <x v="2072"/>
    <n v="1672173.5"/>
    <n v="1672173.5"/>
    <n v="1706613.5410863117"/>
    <n v="1706613.5410863117"/>
    <n v="1.135706312369819E-5"/>
    <n v="169"/>
    <m/>
    <x v="1"/>
  </r>
  <r>
    <x v="5"/>
    <x v="4"/>
    <s v="CUARTA"/>
    <x v="965"/>
    <x v="965"/>
    <x v="435"/>
    <x v="7"/>
    <x v="0"/>
    <x v="0"/>
    <x v="15"/>
    <x v="2073"/>
    <n v="1672173.5"/>
    <n v="1672173.5"/>
    <n v="1703733.7716344707"/>
    <n v="1703733.7716344707"/>
    <n v="1.1337899017320927E-5"/>
    <n v="155"/>
    <m/>
    <x v="1"/>
  </r>
  <r>
    <x v="5"/>
    <x v="4"/>
    <s v="CUARTA"/>
    <x v="965"/>
    <x v="965"/>
    <x v="435"/>
    <x v="7"/>
    <x v="0"/>
    <x v="0"/>
    <x v="15"/>
    <x v="2074"/>
    <n v="1639843"/>
    <n v="1639843"/>
    <n v="1675435.1700803901"/>
    <n v="1675435.1700803901"/>
    <n v="1.1149579285627304E-5"/>
    <n v="178"/>
    <m/>
    <x v="1"/>
  </r>
  <r>
    <x v="5"/>
    <x v="4"/>
    <s v="CUARTA"/>
    <x v="965"/>
    <x v="965"/>
    <x v="435"/>
    <x v="7"/>
    <x v="0"/>
    <x v="0"/>
    <x v="15"/>
    <x v="2075"/>
    <n v="1623907.5"/>
    <n v="1623907.5"/>
    <n v="1658953.6617546733"/>
    <n v="1658953.6617546733"/>
    <n v="1.1039899193490114E-5"/>
    <n v="177"/>
    <m/>
    <x v="1"/>
  </r>
  <r>
    <x v="5"/>
    <x v="4"/>
    <s v="CUARTA"/>
    <x v="965"/>
    <x v="965"/>
    <x v="435"/>
    <x v="7"/>
    <x v="0"/>
    <x v="0"/>
    <x v="15"/>
    <x v="2076"/>
    <n v="1576588"/>
    <n v="1576588"/>
    <n v="1607313.3816324009"/>
    <n v="1607313.3816324009"/>
    <n v="1.069624674555466E-5"/>
    <n v="160"/>
    <m/>
    <x v="1"/>
  </r>
  <r>
    <x v="5"/>
    <x v="4"/>
    <s v="CUARTA"/>
    <x v="965"/>
    <x v="965"/>
    <x v="435"/>
    <x v="7"/>
    <x v="0"/>
    <x v="0"/>
    <x v="15"/>
    <x v="2077"/>
    <n v="1556715"/>
    <n v="1556715"/>
    <n v="1582464.9599924455"/>
    <n v="1582464.9599924455"/>
    <n v="1.0530887051461521E-5"/>
    <n v="136"/>
    <m/>
    <x v="1"/>
  </r>
  <r>
    <x v="5"/>
    <x v="4"/>
    <s v="CUARTA"/>
    <x v="965"/>
    <x v="965"/>
    <x v="435"/>
    <x v="7"/>
    <x v="0"/>
    <x v="0"/>
    <x v="15"/>
    <x v="2078"/>
    <n v="1449643"/>
    <n v="1449643"/>
    <n v="1473621.8588491336"/>
    <n v="1473621.8588491336"/>
    <n v="9.8065649126152407E-6"/>
    <n v="136"/>
    <m/>
    <x v="1"/>
  </r>
  <r>
    <x v="5"/>
    <x v="4"/>
    <s v="CUARTA"/>
    <x v="965"/>
    <x v="965"/>
    <x v="435"/>
    <x v="7"/>
    <x v="0"/>
    <x v="0"/>
    <x v="15"/>
    <x v="2079"/>
    <n v="1449643"/>
    <n v="1449643"/>
    <n v="1466705.2910588461"/>
    <n v="1466705.2910588461"/>
    <n v="9.7605369777005604E-6"/>
    <n v="97"/>
    <m/>
    <x v="1"/>
  </r>
  <r>
    <x v="5"/>
    <x v="4"/>
    <s v="CUARTA"/>
    <x v="965"/>
    <x v="965"/>
    <x v="435"/>
    <x v="7"/>
    <x v="0"/>
    <x v="0"/>
    <x v="15"/>
    <x v="2080"/>
    <n v="1363642"/>
    <n v="1363642"/>
    <n v="1385863.8993184697"/>
    <n v="1385863.8993184697"/>
    <n v="9.2225588315652283E-6"/>
    <n v="134"/>
    <m/>
    <x v="1"/>
  </r>
  <r>
    <x v="5"/>
    <x v="4"/>
    <s v="CUARTA"/>
    <x v="965"/>
    <x v="965"/>
    <x v="435"/>
    <x v="7"/>
    <x v="0"/>
    <x v="0"/>
    <x v="15"/>
    <x v="2081"/>
    <n v="1362126"/>
    <n v="1362126"/>
    <n v="1391522.5562239513"/>
    <n v="1391522.5562239513"/>
    <n v="9.2602157012218455E-6"/>
    <n v="177"/>
    <m/>
    <x v="1"/>
  </r>
  <r>
    <x v="5"/>
    <x v="4"/>
    <s v="CUARTA"/>
    <x v="965"/>
    <x v="965"/>
    <x v="435"/>
    <x v="7"/>
    <x v="0"/>
    <x v="0"/>
    <x v="15"/>
    <x v="2082"/>
    <n v="1362094"/>
    <n v="1362094"/>
    <n v="1384290.6731226316"/>
    <n v="1384290.6731226316"/>
    <n v="9.2120894260531791E-6"/>
    <n v="134"/>
    <m/>
    <x v="1"/>
  </r>
  <r>
    <x v="5"/>
    <x v="4"/>
    <s v="CUARTA"/>
    <x v="965"/>
    <x v="965"/>
    <x v="435"/>
    <x v="7"/>
    <x v="0"/>
    <x v="0"/>
    <x v="15"/>
    <x v="2083"/>
    <n v="1353447.5"/>
    <n v="1353447.5"/>
    <n v="1371030.4696488972"/>
    <n v="1371030.4696488972"/>
    <n v="9.1238462683266645E-6"/>
    <n v="107"/>
    <m/>
    <x v="1"/>
  </r>
  <r>
    <x v="5"/>
    <x v="4"/>
    <s v="CUARTA"/>
    <x v="965"/>
    <x v="965"/>
    <x v="435"/>
    <x v="7"/>
    <x v="0"/>
    <x v="0"/>
    <x v="15"/>
    <x v="2084"/>
    <n v="1319424.5"/>
    <n v="1319424.5"/>
    <n v="1347899.4990070732"/>
    <n v="1347899.4990070732"/>
    <n v="8.9699157577762877E-6"/>
    <n v="177"/>
    <m/>
    <x v="1"/>
  </r>
  <r>
    <x v="5"/>
    <x v="4"/>
    <s v="CUARTA"/>
    <x v="965"/>
    <x v="965"/>
    <x v="435"/>
    <x v="7"/>
    <x v="0"/>
    <x v="0"/>
    <x v="15"/>
    <x v="2085"/>
    <n v="1254130.5"/>
    <n v="1254130.5"/>
    <n v="1281196.3645055024"/>
    <n v="1281196.3645055024"/>
    <n v="8.5260239856527239E-6"/>
    <n v="177"/>
    <m/>
    <x v="1"/>
  </r>
  <r>
    <x v="5"/>
    <x v="4"/>
    <s v="CUARTA"/>
    <x v="965"/>
    <x v="965"/>
    <x v="435"/>
    <x v="7"/>
    <x v="0"/>
    <x v="0"/>
    <x v="15"/>
    <x v="2086"/>
    <n v="1254130.5"/>
    <n v="1254130.5"/>
    <n v="1279188.7527257991"/>
    <n v="1279188.7527257991"/>
    <n v="8.5126638586169015E-6"/>
    <n v="164"/>
    <m/>
    <x v="1"/>
  </r>
  <r>
    <x v="5"/>
    <x v="4"/>
    <s v="CUARTA"/>
    <x v="965"/>
    <x v="965"/>
    <x v="435"/>
    <x v="7"/>
    <x v="0"/>
    <x v="0"/>
    <x v="15"/>
    <x v="2087"/>
    <n v="1149619.5"/>
    <n v="1149619.5"/>
    <n v="1171458.4972948013"/>
    <n v="1171458.4972948013"/>
    <n v="7.7957474145558874E-6"/>
    <n v="156"/>
    <m/>
    <x v="1"/>
  </r>
  <r>
    <x v="5"/>
    <x v="4"/>
    <s v="CUARTA"/>
    <x v="965"/>
    <x v="965"/>
    <x v="435"/>
    <x v="7"/>
    <x v="0"/>
    <x v="0"/>
    <x v="15"/>
    <x v="2088"/>
    <n v="1145653.5"/>
    <n v="1145653.5"/>
    <n v="1157321.4878728413"/>
    <n v="1157321.4878728413"/>
    <n v="7.7016693444362068E-6"/>
    <n v="84"/>
    <m/>
    <x v="1"/>
  </r>
  <r>
    <x v="5"/>
    <x v="4"/>
    <s v="CUARTA"/>
    <x v="965"/>
    <x v="965"/>
    <x v="435"/>
    <x v="7"/>
    <x v="0"/>
    <x v="0"/>
    <x v="15"/>
    <x v="2089"/>
    <n v="1136593"/>
    <n v="1136593"/>
    <n v="1157346.557759109"/>
    <n v="1157346.557759109"/>
    <n v="7.7018361779190027E-6"/>
    <n v="150"/>
    <m/>
    <x v="1"/>
  </r>
  <r>
    <x v="5"/>
    <x v="4"/>
    <s v="CUARTA"/>
    <x v="965"/>
    <x v="965"/>
    <x v="435"/>
    <x v="7"/>
    <x v="0"/>
    <x v="0"/>
    <x v="15"/>
    <x v="2090"/>
    <n v="1047200"/>
    <n v="1047200"/>
    <n v="1069800.0191448675"/>
    <n v="1069800.0191448675"/>
    <n v="7.119237047321259E-6"/>
    <n v="177"/>
    <m/>
    <x v="1"/>
  </r>
  <r>
    <x v="5"/>
    <x v="4"/>
    <s v="CUARTA"/>
    <x v="965"/>
    <x v="965"/>
    <x v="435"/>
    <x v="7"/>
    <x v="0"/>
    <x v="0"/>
    <x v="15"/>
    <x v="2091"/>
    <n v="1046563.5"/>
    <n v="1046563.5"/>
    <n v="1065544.6228935232"/>
    <n v="1065544.6228935232"/>
    <n v="7.0909185073124277E-6"/>
    <n v="149"/>
    <m/>
    <x v="1"/>
  </r>
  <r>
    <x v="5"/>
    <x v="4"/>
    <s v="CUARTA"/>
    <x v="965"/>
    <x v="965"/>
    <x v="435"/>
    <x v="7"/>
    <x v="0"/>
    <x v="0"/>
    <x v="15"/>
    <x v="2092"/>
    <n v="1045108.5"/>
    <n v="1045108.5"/>
    <n v="1067534.5954932622"/>
    <n v="1067534.5954932622"/>
    <n v="7.104161250256609E-6"/>
    <n v="176"/>
    <m/>
    <x v="1"/>
  </r>
  <r>
    <x v="5"/>
    <x v="4"/>
    <s v="CUARTA"/>
    <x v="965"/>
    <x v="965"/>
    <x v="435"/>
    <x v="7"/>
    <x v="0"/>
    <x v="0"/>
    <x v="15"/>
    <x v="2093"/>
    <n v="1045108.5"/>
    <n v="1045108.5"/>
    <n v="1066633.5269661932"/>
    <n v="1066633.5269661932"/>
    <n v="7.0981648767986878E-6"/>
    <n v="169"/>
    <m/>
    <x v="1"/>
  </r>
  <r>
    <x v="5"/>
    <x v="4"/>
    <s v="CUARTA"/>
    <x v="965"/>
    <x v="965"/>
    <x v="435"/>
    <x v="7"/>
    <x v="0"/>
    <x v="0"/>
    <x v="15"/>
    <x v="2094"/>
    <n v="1014942"/>
    <n v="1014942"/>
    <n v="1034222.5668243973"/>
    <n v="1034222.5668243973"/>
    <n v="6.8824784830321531E-6"/>
    <n v="156"/>
    <m/>
    <x v="1"/>
  </r>
  <r>
    <x v="5"/>
    <x v="4"/>
    <s v="CUARTA"/>
    <x v="965"/>
    <x v="965"/>
    <x v="435"/>
    <x v="7"/>
    <x v="0"/>
    <x v="0"/>
    <x v="15"/>
    <x v="2095"/>
    <n v="1012711"/>
    <n v="1012711"/>
    <n v="1031202.5411513047"/>
    <n v="1031202.5411513047"/>
    <n v="6.8623810084845938E-6"/>
    <n v="150"/>
    <m/>
    <x v="1"/>
  </r>
  <r>
    <x v="5"/>
    <x v="4"/>
    <s v="CUARTA"/>
    <x v="965"/>
    <x v="965"/>
    <x v="435"/>
    <x v="7"/>
    <x v="0"/>
    <x v="0"/>
    <x v="15"/>
    <x v="2096"/>
    <n v="1012711"/>
    <n v="1012711"/>
    <n v="1029338.2937601467"/>
    <n v="1029338.2937601467"/>
    <n v="6.8499749336528575E-6"/>
    <n v="135"/>
    <m/>
    <x v="1"/>
  </r>
  <r>
    <x v="5"/>
    <x v="4"/>
    <s v="CUARTA"/>
    <x v="965"/>
    <x v="965"/>
    <x v="435"/>
    <x v="7"/>
    <x v="0"/>
    <x v="0"/>
    <x v="15"/>
    <x v="2097"/>
    <n v="972947"/>
    <n v="972947"/>
    <n v="986300.40982045652"/>
    <n v="986300.40982045652"/>
    <n v="6.5635691640711089E-6"/>
    <n v="113"/>
    <m/>
    <x v="1"/>
  </r>
  <r>
    <x v="5"/>
    <x v="4"/>
    <s v="CUARTA"/>
    <x v="965"/>
    <x v="965"/>
    <x v="435"/>
    <x v="7"/>
    <x v="0"/>
    <x v="0"/>
    <x v="15"/>
    <x v="2098"/>
    <n v="966429"/>
    <n v="966429"/>
    <n v="979692.95219819166"/>
    <n v="979692.95219819166"/>
    <n v="6.5195982758198322E-6"/>
    <n v="113"/>
    <m/>
    <x v="1"/>
  </r>
  <r>
    <x v="5"/>
    <x v="4"/>
    <s v="CUARTA"/>
    <x v="965"/>
    <x v="965"/>
    <x v="435"/>
    <x v="7"/>
    <x v="0"/>
    <x v="0"/>
    <x v="15"/>
    <x v="2099"/>
    <n v="836087"/>
    <n v="836087"/>
    <n v="853409.96771309106"/>
    <n v="853409.96771309106"/>
    <n v="5.6792183118044448E-6"/>
    <n v="170"/>
    <m/>
    <x v="1"/>
  </r>
  <r>
    <x v="5"/>
    <x v="4"/>
    <s v="CUARTA"/>
    <x v="965"/>
    <x v="965"/>
    <x v="435"/>
    <x v="7"/>
    <x v="0"/>
    <x v="0"/>
    <x v="15"/>
    <x v="2100"/>
    <n v="810111.5"/>
    <n v="810111.5"/>
    <n v="825899.38180697605"/>
    <n v="825899.38180697605"/>
    <n v="5.4961426164675895E-6"/>
    <n v="160"/>
    <m/>
    <x v="1"/>
  </r>
  <r>
    <x v="5"/>
    <x v="4"/>
    <s v="CUARTA"/>
    <x v="965"/>
    <x v="965"/>
    <x v="435"/>
    <x v="7"/>
    <x v="0"/>
    <x v="0"/>
    <x v="15"/>
    <x v="2101"/>
    <n v="778357.5"/>
    <n v="778357.5"/>
    <n v="791137.03809419798"/>
    <n v="791137.03809419798"/>
    <n v="5.2648083850384792E-6"/>
    <n v="135"/>
    <m/>
    <x v="1"/>
  </r>
  <r>
    <x v="5"/>
    <x v="4"/>
    <s v="CUARTA"/>
    <x v="965"/>
    <x v="965"/>
    <x v="435"/>
    <x v="7"/>
    <x v="0"/>
    <x v="0"/>
    <x v="15"/>
    <x v="2102"/>
    <n v="778357.5"/>
    <n v="778357.5"/>
    <n v="790946.18882661115"/>
    <n v="790946.18882661115"/>
    <n v="5.263538333484971E-6"/>
    <n v="133"/>
    <m/>
    <x v="1"/>
  </r>
  <r>
    <x v="5"/>
    <x v="4"/>
    <s v="CUARTA"/>
    <x v="965"/>
    <x v="965"/>
    <x v="435"/>
    <x v="7"/>
    <x v="0"/>
    <x v="0"/>
    <x v="15"/>
    <x v="2103"/>
    <n v="773143"/>
    <n v="773143"/>
    <n v="781017.12873785326"/>
    <n v="781017.12873785326"/>
    <n v="5.1974630566444765E-6"/>
    <n v="84"/>
    <m/>
    <x v="1"/>
  </r>
  <r>
    <x v="5"/>
    <x v="4"/>
    <s v="CUARTA"/>
    <x v="965"/>
    <x v="965"/>
    <x v="435"/>
    <x v="7"/>
    <x v="0"/>
    <x v="0"/>
    <x v="15"/>
    <x v="2104"/>
    <n v="676500"/>
    <n v="676500"/>
    <n v="682483.64004507835"/>
    <n v="682483.64004507835"/>
    <n v="4.5417486702639861E-6"/>
    <n v="73"/>
    <m/>
    <x v="1"/>
  </r>
  <r>
    <x v="5"/>
    <x v="4"/>
    <s v="CUARTA"/>
    <x v="965"/>
    <x v="965"/>
    <x v="435"/>
    <x v="7"/>
    <x v="0"/>
    <x v="0"/>
    <x v="15"/>
    <x v="2105"/>
    <n v="209440"/>
    <n v="209440"/>
    <n v="213960.00382897348"/>
    <n v="213960.00382897348"/>
    <n v="1.4238474094642517E-6"/>
    <n v="177"/>
    <m/>
    <x v="1"/>
  </r>
  <r>
    <x v="4"/>
    <x v="4"/>
    <s v="CUARTA"/>
    <x v="965"/>
    <x v="965"/>
    <x v="435"/>
    <x v="1"/>
    <x v="0"/>
    <x v="0"/>
    <x v="15"/>
    <x v="2106"/>
    <n v="922994"/>
    <n v="0"/>
    <n v="0"/>
    <n v="922994"/>
    <n v="6.1422816990671801E-6"/>
    <n v="0"/>
    <m/>
    <x v="0"/>
  </r>
  <r>
    <x v="4"/>
    <x v="4"/>
    <s v="CUARTA"/>
    <x v="966"/>
    <x v="966"/>
    <x v="436"/>
    <x v="39"/>
    <x v="0"/>
    <x v="0"/>
    <x v="15"/>
    <x v="2107"/>
    <n v="1083305"/>
    <n v="1083305"/>
    <n v="1089333.0281528486"/>
    <n v="1089333.0281528486"/>
    <n v="7.2492240718928563E-6"/>
    <n v="46"/>
    <m/>
    <x v="0"/>
  </r>
  <r>
    <x v="4"/>
    <x v="4"/>
    <s v="CUARTA"/>
    <x v="966"/>
    <x v="966"/>
    <x v="436"/>
    <x v="39"/>
    <x v="0"/>
    <x v="0"/>
    <x v="15"/>
    <x v="2108"/>
    <n v="294012"/>
    <n v="294012"/>
    <n v="294686.6486063184"/>
    <n v="294686.6486063184"/>
    <n v="1.9610619448165755E-6"/>
    <n v="19"/>
    <m/>
    <x v="0"/>
  </r>
  <r>
    <x v="4"/>
    <x v="4"/>
    <s v="CUARTA"/>
    <x v="966"/>
    <x v="966"/>
    <x v="436"/>
    <x v="39"/>
    <x v="0"/>
    <x v="0"/>
    <x v="15"/>
    <x v="2109"/>
    <n v="428562"/>
    <n v="428562"/>
    <n v="429545.39100452029"/>
    <n v="429545.39100452029"/>
    <n v="2.8585113165261322E-6"/>
    <n v="19"/>
    <m/>
    <x v="0"/>
  </r>
  <r>
    <x v="4"/>
    <x v="4"/>
    <s v="CUARTA"/>
    <x v="966"/>
    <x v="966"/>
    <x v="436"/>
    <x v="39"/>
    <x v="0"/>
    <x v="0"/>
    <x v="15"/>
    <x v="2110"/>
    <n v="214281"/>
    <n v="214281"/>
    <n v="214462.01987249361"/>
    <n v="214462.01987249361"/>
    <n v="1.4271881938645313E-6"/>
    <n v="7"/>
    <m/>
    <x v="0"/>
  </r>
  <r>
    <x v="4"/>
    <x v="4"/>
    <s v="CUARTA"/>
    <x v="966"/>
    <x v="966"/>
    <x v="436"/>
    <x v="39"/>
    <x v="0"/>
    <x v="0"/>
    <x v="15"/>
    <x v="2111"/>
    <n v="310672"/>
    <n v="310672"/>
    <n v="311647.92822430987"/>
    <n v="311647.92822430987"/>
    <n v="2.0739347883999035E-6"/>
    <n v="26"/>
    <m/>
    <x v="0"/>
  </r>
  <r>
    <x v="4"/>
    <x v="4"/>
    <s v="CUARTA"/>
    <x v="966"/>
    <x v="966"/>
    <x v="436"/>
    <x v="39"/>
    <x v="0"/>
    <x v="0"/>
    <x v="15"/>
    <x v="2112"/>
    <n v="294012"/>
    <n v="294012"/>
    <n v="294971.17410659191"/>
    <n v="294971.17410659191"/>
    <n v="1.9629553869984835E-6"/>
    <n v="27"/>
    <m/>
    <x v="0"/>
  </r>
  <r>
    <x v="4"/>
    <x v="4"/>
    <s v="CUARTA"/>
    <x v="966"/>
    <x v="966"/>
    <x v="436"/>
    <x v="39"/>
    <x v="0"/>
    <x v="0"/>
    <x v="15"/>
    <x v="2113"/>
    <n v="214281"/>
    <n v="0"/>
    <n v="0"/>
    <n v="214281"/>
    <n v="1.4259835543435975E-6"/>
    <n v="0"/>
    <m/>
    <x v="0"/>
  </r>
  <r>
    <x v="4"/>
    <x v="4"/>
    <s v="CUARTA"/>
    <x v="966"/>
    <x v="966"/>
    <x v="436"/>
    <x v="39"/>
    <x v="0"/>
    <x v="0"/>
    <x v="15"/>
    <x v="2114"/>
    <n v="1307357"/>
    <n v="1307357"/>
    <n v="1310198.8389825746"/>
    <n v="1310198.8389825746"/>
    <n v="8.7190278060547905E-6"/>
    <n v="18"/>
    <m/>
    <x v="0"/>
  </r>
  <r>
    <x v="4"/>
    <x v="4"/>
    <s v="CUARTA"/>
    <x v="966"/>
    <x v="966"/>
    <x v="436"/>
    <x v="39"/>
    <x v="0"/>
    <x v="0"/>
    <x v="15"/>
    <x v="2115"/>
    <n v="216662"/>
    <n v="0"/>
    <n v="0"/>
    <n v="216662"/>
    <n v="1.4418284815321588E-6"/>
    <n v="0"/>
    <m/>
    <x v="0"/>
  </r>
  <r>
    <x v="4"/>
    <x v="4"/>
    <s v="CUARTA"/>
    <x v="966"/>
    <x v="966"/>
    <x v="436"/>
    <x v="39"/>
    <x v="0"/>
    <x v="0"/>
    <x v="15"/>
    <x v="2116"/>
    <n v="214281"/>
    <n v="214281"/>
    <n v="214436.15053117333"/>
    <n v="214436.15053117333"/>
    <n v="1.4270160402191573E-6"/>
    <n v="6"/>
    <m/>
    <x v="0"/>
  </r>
  <r>
    <x v="4"/>
    <x v="4"/>
    <s v="CUARTA"/>
    <x v="966"/>
    <x v="966"/>
    <x v="436"/>
    <x v="39"/>
    <x v="0"/>
    <x v="0"/>
    <x v="15"/>
    <x v="2117"/>
    <n v="216661"/>
    <n v="216661"/>
    <n v="217892.8888182196"/>
    <n v="217892.8888182196"/>
    <n v="1.4500197220621477E-6"/>
    <n v="47"/>
    <m/>
    <x v="0"/>
  </r>
  <r>
    <x v="4"/>
    <x v="4"/>
    <s v="CUARTA"/>
    <x v="966"/>
    <x v="966"/>
    <x v="436"/>
    <x v="39"/>
    <x v="0"/>
    <x v="0"/>
    <x v="15"/>
    <x v="2118"/>
    <n v="216661"/>
    <n v="0"/>
    <n v="0"/>
    <n v="216661"/>
    <n v="1.4418218267958343E-6"/>
    <n v="0"/>
    <m/>
    <x v="0"/>
  </r>
  <r>
    <x v="4"/>
    <x v="4"/>
    <s v="CUARTA"/>
    <x v="967"/>
    <x v="967"/>
    <x v="437"/>
    <x v="39"/>
    <x v="0"/>
    <x v="0"/>
    <x v="15"/>
    <x v="2119"/>
    <n v="211690"/>
    <n v="211690"/>
    <n v="214104.09307507993"/>
    <n v="214104.09307507993"/>
    <n v="1.4248062854042816E-6"/>
    <n v="94"/>
    <m/>
    <x v="0"/>
  </r>
  <r>
    <x v="4"/>
    <x v="4"/>
    <s v="CUARTA"/>
    <x v="967"/>
    <x v="967"/>
    <x v="437"/>
    <x v="39"/>
    <x v="0"/>
    <x v="0"/>
    <x v="15"/>
    <x v="2120"/>
    <n v="211690"/>
    <n v="0"/>
    <n v="0"/>
    <n v="211690"/>
    <n v="1.4087411325268976E-6"/>
    <n v="0"/>
    <m/>
    <x v="0"/>
  </r>
  <r>
    <x v="5"/>
    <x v="4"/>
    <s v="CUARTA"/>
    <x v="968"/>
    <x v="968"/>
    <x v="438"/>
    <x v="7"/>
    <x v="0"/>
    <x v="0"/>
    <x v="15"/>
    <x v="1140"/>
    <n v="2605526"/>
    <n v="0"/>
    <n v="0"/>
    <n v="2605526"/>
    <n v="1.7339088516549092E-5"/>
    <n v="0"/>
    <m/>
    <x v="1"/>
  </r>
  <r>
    <x v="4"/>
    <x v="4"/>
    <s v="CUARTA"/>
    <x v="969"/>
    <x v="969"/>
    <x v="439"/>
    <x v="3"/>
    <x v="0"/>
    <x v="0"/>
    <x v="15"/>
    <x v="2121"/>
    <n v="9941848"/>
    <n v="9941848"/>
    <n v="10074650.299363246"/>
    <n v="10074650.299363246"/>
    <n v="6.7044141303497688E-5"/>
    <n v="110"/>
    <m/>
    <x v="0"/>
  </r>
  <r>
    <x v="4"/>
    <x v="4"/>
    <s v="CUARTA"/>
    <x v="969"/>
    <x v="969"/>
    <x v="439"/>
    <x v="3"/>
    <x v="0"/>
    <x v="0"/>
    <x v="15"/>
    <x v="2122"/>
    <n v="2460661"/>
    <n v="2460661"/>
    <n v="2481527.3230849854"/>
    <n v="2481527.3230849854"/>
    <n v="1.6513910017096617E-5"/>
    <n v="70"/>
    <m/>
    <x v="0"/>
  </r>
  <r>
    <x v="4"/>
    <x v="4"/>
    <s v="CUARTA"/>
    <x v="969"/>
    <x v="969"/>
    <x v="439"/>
    <x v="3"/>
    <x v="0"/>
    <x v="0"/>
    <x v="15"/>
    <x v="2123"/>
    <n v="2376848"/>
    <n v="2376848"/>
    <n v="2380578.3236392573"/>
    <n v="2380578.3236392573"/>
    <n v="1.5842121043566302E-5"/>
    <n v="13"/>
    <m/>
    <x v="0"/>
  </r>
  <r>
    <x v="4"/>
    <x v="4"/>
    <s v="CUARTA"/>
    <x v="969"/>
    <x v="969"/>
    <x v="439"/>
    <x v="3"/>
    <x v="0"/>
    <x v="0"/>
    <x v="15"/>
    <x v="2124"/>
    <n v="1912168"/>
    <n v="1912168"/>
    <n v="1937710.5658457882"/>
    <n v="1937710.5658457882"/>
    <n v="1.289495288884185E-5"/>
    <n v="110"/>
    <m/>
    <x v="0"/>
  </r>
  <r>
    <x v="4"/>
    <x v="4"/>
    <s v="CUARTA"/>
    <x v="969"/>
    <x v="969"/>
    <x v="439"/>
    <x v="3"/>
    <x v="0"/>
    <x v="0"/>
    <x v="15"/>
    <x v="2125"/>
    <n v="873210"/>
    <n v="873210"/>
    <n v="880614.79163161444"/>
    <n v="880614.79163161444"/>
    <n v="5.8602592417358331E-6"/>
    <n v="70"/>
    <m/>
    <x v="0"/>
  </r>
  <r>
    <x v="4"/>
    <x v="4"/>
    <s v="CUARTA"/>
    <x v="969"/>
    <x v="969"/>
    <x v="439"/>
    <x v="3"/>
    <x v="0"/>
    <x v="0"/>
    <x v="15"/>
    <x v="2126"/>
    <n v="806040"/>
    <n v="806040"/>
    <n v="807305.03254149482"/>
    <n v="807305.03254149482"/>
    <n v="5.3724021249807228E-6"/>
    <n v="13"/>
    <m/>
    <x v="0"/>
  </r>
  <r>
    <x v="4"/>
    <x v="4"/>
    <s v="CUARTA"/>
    <x v="969"/>
    <x v="969"/>
    <x v="439"/>
    <x v="3"/>
    <x v="0"/>
    <x v="0"/>
    <x v="15"/>
    <x v="2127"/>
    <n v="389833"/>
    <n v="389833"/>
    <n v="393138.77081816189"/>
    <n v="393138.77081816189"/>
    <n v="2.6162348587208175E-6"/>
    <n v="70"/>
    <m/>
    <x v="0"/>
  </r>
  <r>
    <x v="4"/>
    <x v="4"/>
    <s v="CUARTA"/>
    <x v="969"/>
    <x v="969"/>
    <x v="439"/>
    <x v="3"/>
    <x v="0"/>
    <x v="0"/>
    <x v="15"/>
    <x v="2128"/>
    <n v="246730"/>
    <n v="246730"/>
    <n v="247117.22827522582"/>
    <n v="247117.22827522582"/>
    <n v="1.6444999954053071E-6"/>
    <n v="13"/>
    <m/>
    <x v="0"/>
  </r>
  <r>
    <x v="4"/>
    <x v="4"/>
    <s v="CUARTA"/>
    <x v="969"/>
    <x v="969"/>
    <x v="439"/>
    <x v="3"/>
    <x v="0"/>
    <x v="0"/>
    <x v="15"/>
    <x v="2129"/>
    <n v="1406734"/>
    <n v="1406734"/>
    <n v="1425525.0245451806"/>
    <n v="1425525.0245451806"/>
    <n v="9.4864931622807458E-6"/>
    <n v="110"/>
    <m/>
    <x v="0"/>
  </r>
  <r>
    <x v="4"/>
    <x v="4"/>
    <s v="CUARTA"/>
    <x v="969"/>
    <x v="969"/>
    <x v="439"/>
    <x v="3"/>
    <x v="0"/>
    <x v="0"/>
    <x v="15"/>
    <x v="2130"/>
    <n v="1354595"/>
    <n v="1354595"/>
    <n v="1356720.9574655676"/>
    <n v="1356720.9574655676"/>
    <n v="9.0286202378148269E-6"/>
    <n v="13"/>
    <m/>
    <x v="0"/>
  </r>
  <r>
    <x v="4"/>
    <x v="4"/>
    <s v="CUARTA"/>
    <x v="969"/>
    <x v="969"/>
    <x v="439"/>
    <x v="3"/>
    <x v="0"/>
    <x v="0"/>
    <x v="15"/>
    <x v="2131"/>
    <n v="1141890"/>
    <n v="1141890"/>
    <n v="1143682.1294337844"/>
    <n v="1143682.1294337844"/>
    <n v="7.6109030103893581E-6"/>
    <n v="13"/>
    <m/>
    <x v="0"/>
  </r>
  <r>
    <x v="4"/>
    <x v="4"/>
    <s v="CUARTA"/>
    <x v="969"/>
    <x v="969"/>
    <x v="439"/>
    <x v="3"/>
    <x v="0"/>
    <x v="0"/>
    <x v="15"/>
    <x v="2132"/>
    <n v="963366"/>
    <n v="963366"/>
    <n v="964761.5587050966"/>
    <n v="964761.5587050966"/>
    <n v="6.4202337891663882E-6"/>
    <n v="12"/>
    <m/>
    <x v="0"/>
  </r>
  <r>
    <x v="4"/>
    <x v="4"/>
    <s v="CUARTA"/>
    <x v="969"/>
    <x v="969"/>
    <x v="439"/>
    <x v="3"/>
    <x v="0"/>
    <x v="0"/>
    <x v="15"/>
    <x v="2133"/>
    <n v="880196"/>
    <n v="880196"/>
    <n v="887660.03267825674"/>
    <n v="887660.03267825674"/>
    <n v="5.9071434632435647E-6"/>
    <n v="70"/>
    <m/>
    <x v="0"/>
  </r>
  <r>
    <x v="4"/>
    <x v="4"/>
    <s v="CUARTA"/>
    <x v="969"/>
    <x v="969"/>
    <x v="439"/>
    <x v="3"/>
    <x v="0"/>
    <x v="0"/>
    <x v="15"/>
    <x v="2134"/>
    <n v="235515"/>
    <n v="235515"/>
    <n v="237512.15933294361"/>
    <n v="237512.15933294361"/>
    <n v="1.5805807942160702E-6"/>
    <n v="70"/>
    <m/>
    <x v="0"/>
  </r>
  <r>
    <x v="5"/>
    <x v="4"/>
    <s v="CUARTA"/>
    <x v="970"/>
    <x v="970"/>
    <x v="440"/>
    <x v="3"/>
    <x v="0"/>
    <x v="0"/>
    <x v="15"/>
    <x v="2135"/>
    <n v="909759.5"/>
    <n v="0"/>
    <n v="0"/>
    <n v="909759.5"/>
    <n v="6.0542095911809916E-6"/>
    <n v="0"/>
    <m/>
    <x v="4"/>
  </r>
  <r>
    <x v="5"/>
    <x v="4"/>
    <s v="CUARTA"/>
    <x v="970"/>
    <x v="970"/>
    <x v="440"/>
    <x v="3"/>
    <x v="0"/>
    <x v="0"/>
    <x v="15"/>
    <x v="2136"/>
    <n v="480829.5"/>
    <n v="0"/>
    <n v="0"/>
    <n v="480829.5"/>
    <n v="3.1997935395263918E-6"/>
    <n v="0"/>
    <m/>
    <x v="4"/>
  </r>
  <r>
    <x v="5"/>
    <x v="4"/>
    <s v="CUARTA"/>
    <x v="970"/>
    <x v="970"/>
    <x v="440"/>
    <x v="3"/>
    <x v="0"/>
    <x v="0"/>
    <x v="15"/>
    <x v="2137"/>
    <n v="19457696"/>
    <n v="0"/>
    <n v="0"/>
    <n v="19457696"/>
    <n v="1.294858363616802E-4"/>
    <n v="0"/>
    <m/>
    <x v="4"/>
  </r>
  <r>
    <x v="5"/>
    <x v="4"/>
    <s v="CUARTA"/>
    <x v="970"/>
    <x v="970"/>
    <x v="440"/>
    <x v="3"/>
    <x v="0"/>
    <x v="0"/>
    <x v="15"/>
    <x v="2138"/>
    <n v="5802616"/>
    <n v="0"/>
    <n v="0"/>
    <n v="5802616"/>
    <n v="3.8614879472146517E-5"/>
    <n v="0"/>
    <m/>
    <x v="4"/>
  </r>
  <r>
    <x v="4"/>
    <x v="4"/>
    <s v="CUARTA"/>
    <x v="971"/>
    <x v="971"/>
    <x v="441"/>
    <x v="11"/>
    <x v="0"/>
    <x v="0"/>
    <x v="15"/>
    <x v="332"/>
    <n v="2484888"/>
    <n v="2484888"/>
    <n v="2562822.7398205642"/>
    <n v="2562822.7398205642"/>
    <n v="1.7054909579859738E-5"/>
    <n v="256"/>
    <m/>
    <x v="0"/>
  </r>
  <r>
    <x v="4"/>
    <x v="4"/>
    <s v="CUARTA"/>
    <x v="971"/>
    <x v="971"/>
    <x v="441"/>
    <x v="11"/>
    <x v="0"/>
    <x v="0"/>
    <x v="15"/>
    <x v="615"/>
    <n v="1749984"/>
    <n v="1749984"/>
    <n v="1789693.0541983002"/>
    <n v="1789693.0541983002"/>
    <n v="1.190993537742376E-5"/>
    <n v="186"/>
    <m/>
    <x v="0"/>
  </r>
  <r>
    <x v="4"/>
    <x v="4"/>
    <s v="CUARTA"/>
    <x v="971"/>
    <x v="971"/>
    <x v="441"/>
    <x v="11"/>
    <x v="0"/>
    <x v="0"/>
    <x v="15"/>
    <x v="331"/>
    <n v="1728066"/>
    <n v="1728066"/>
    <n v="1770264.8866078195"/>
    <n v="1770264.8866078195"/>
    <n v="1.178064604484151E-5"/>
    <n v="200"/>
    <m/>
    <x v="0"/>
  </r>
  <r>
    <x v="4"/>
    <x v="4"/>
    <s v="CUARTA"/>
    <x v="971"/>
    <x v="971"/>
    <x v="441"/>
    <x v="11"/>
    <x v="0"/>
    <x v="0"/>
    <x v="15"/>
    <x v="335"/>
    <n v="1647258"/>
    <n v="1647258"/>
    <n v="1690335.8801756301"/>
    <n v="1690335.8801756301"/>
    <n v="1.1248739582358483E-5"/>
    <n v="214"/>
    <m/>
    <x v="0"/>
  </r>
  <r>
    <x v="4"/>
    <x v="4"/>
    <s v="CUARTA"/>
    <x v="971"/>
    <x v="971"/>
    <x v="441"/>
    <x v="11"/>
    <x v="0"/>
    <x v="0"/>
    <x v="15"/>
    <x v="1517"/>
    <n v="1342975"/>
    <n v="1342975"/>
    <n v="1387603.9355717271"/>
    <n v="1387603.9355717271"/>
    <n v="9.2341383140256737E-6"/>
    <n v="271"/>
    <m/>
    <x v="0"/>
  </r>
  <r>
    <x v="4"/>
    <x v="4"/>
    <s v="CUARTA"/>
    <x v="971"/>
    <x v="971"/>
    <x v="441"/>
    <x v="11"/>
    <x v="0"/>
    <x v="0"/>
    <x v="15"/>
    <x v="333"/>
    <n v="1247696"/>
    <n v="1247696"/>
    <n v="1284656.6747548929"/>
    <n v="1284656.6747548929"/>
    <n v="8.549051437963278E-6"/>
    <n v="242"/>
    <m/>
    <x v="0"/>
  </r>
  <r>
    <x v="4"/>
    <x v="4"/>
    <s v="CUARTA"/>
    <x v="971"/>
    <x v="971"/>
    <x v="441"/>
    <x v="11"/>
    <x v="0"/>
    <x v="0"/>
    <x v="15"/>
    <x v="334"/>
    <n v="1218680"/>
    <n v="1218680"/>
    <n v="1252814.9101111039"/>
    <n v="1252814.9101111039"/>
    <n v="8.3371528901530542E-6"/>
    <n v="229"/>
    <m/>
    <x v="0"/>
  </r>
  <r>
    <x v="4"/>
    <x v="4"/>
    <s v="CUARTA"/>
    <x v="971"/>
    <x v="971"/>
    <x v="441"/>
    <x v="11"/>
    <x v="0"/>
    <x v="0"/>
    <x v="15"/>
    <x v="612"/>
    <n v="1129572"/>
    <n v="1129572"/>
    <n v="1169081.9850581135"/>
    <n v="1169081.9850581135"/>
    <n v="7.7799323522488552E-6"/>
    <n v="285"/>
    <m/>
    <x v="0"/>
  </r>
  <r>
    <x v="4"/>
    <x v="4"/>
    <s v="CUARTA"/>
    <x v="971"/>
    <x v="971"/>
    <x v="441"/>
    <x v="11"/>
    <x v="0"/>
    <x v="0"/>
    <x v="15"/>
    <x v="414"/>
    <n v="1123449"/>
    <n v="1123449"/>
    <n v="1147002.545064884"/>
    <n v="1147002.545064884"/>
    <n v="7.6329995009019731E-6"/>
    <n v="172"/>
    <m/>
    <x v="0"/>
  </r>
  <r>
    <x v="4"/>
    <x v="4"/>
    <s v="CUARTA"/>
    <x v="971"/>
    <x v="971"/>
    <x v="441"/>
    <x v="11"/>
    <x v="0"/>
    <x v="0"/>
    <x v="15"/>
    <x v="230"/>
    <n v="365958"/>
    <n v="365958"/>
    <n v="372730.10532687797"/>
    <n v="372730.10532687797"/>
    <n v="2.4804205711420277E-6"/>
    <n v="152"/>
    <m/>
    <x v="0"/>
  </r>
  <r>
    <x v="4"/>
    <x v="4"/>
    <s v="CUARTA"/>
    <x v="971"/>
    <x v="971"/>
    <x v="441"/>
    <x v="11"/>
    <x v="0"/>
    <x v="0"/>
    <x v="15"/>
    <x v="600"/>
    <n v="202731"/>
    <n v="202731"/>
    <n v="205662.22536795869"/>
    <n v="205662.22536795869"/>
    <n v="1.3686278817273378E-6"/>
    <n v="119"/>
    <m/>
    <x v="0"/>
  </r>
  <r>
    <x v="4"/>
    <x v="4"/>
    <s v="CUARTA"/>
    <x v="972"/>
    <x v="972"/>
    <x v="442"/>
    <x v="1"/>
    <x v="0"/>
    <x v="0"/>
    <x v="15"/>
    <x v="2139"/>
    <n v="1080000"/>
    <n v="1080000"/>
    <n v="1196760.7751372349"/>
    <n v="1196760.7751372349"/>
    <n v="7.9641274020057444E-6"/>
    <n v="851"/>
    <m/>
    <x v="0"/>
  </r>
  <r>
    <x v="5"/>
    <x v="4"/>
    <s v="CUARTA"/>
    <x v="973"/>
    <x v="973"/>
    <x v="443"/>
    <x v="23"/>
    <x v="0"/>
    <x v="0"/>
    <x v="15"/>
    <x v="2140"/>
    <n v="114205.04329999999"/>
    <n v="0"/>
    <n v="0"/>
    <n v="114205.04329999999"/>
    <n v="7.6000445008609452E-7"/>
    <n v="0"/>
    <m/>
    <x v="5"/>
  </r>
  <r>
    <x v="4"/>
    <x v="4"/>
    <s v="CUARTA"/>
    <x v="974"/>
    <x v="974"/>
    <x v="444"/>
    <x v="3"/>
    <x v="0"/>
    <x v="0"/>
    <x v="15"/>
    <x v="2141"/>
    <n v="1466162"/>
    <n v="1466162"/>
    <n v="1680282.3368264628"/>
    <n v="1680282.3368264628"/>
    <n v="1.1181835902243154E-5"/>
    <n v="1130"/>
    <m/>
    <x v="0"/>
  </r>
  <r>
    <x v="4"/>
    <x v="4"/>
    <s v="CUARTA"/>
    <x v="974"/>
    <x v="974"/>
    <x v="444"/>
    <x v="3"/>
    <x v="0"/>
    <x v="0"/>
    <x v="15"/>
    <x v="2142"/>
    <n v="1423389"/>
    <n v="1423389"/>
    <n v="1634217.1086287757"/>
    <n v="1634217.1086287757"/>
    <n v="1.0875283954861039E-5"/>
    <n v="1145"/>
    <m/>
    <x v="0"/>
  </r>
  <r>
    <x v="4"/>
    <x v="4"/>
    <s v="CUARTA"/>
    <x v="974"/>
    <x v="974"/>
    <x v="444"/>
    <x v="3"/>
    <x v="0"/>
    <x v="0"/>
    <x v="15"/>
    <x v="2143"/>
    <n v="1206053"/>
    <n v="1206053"/>
    <n v="1377525.940715638"/>
    <n v="1377525.940715638"/>
    <n v="9.1670719155790442E-6"/>
    <n v="1102"/>
    <m/>
    <x v="0"/>
  </r>
  <r>
    <x v="4"/>
    <x v="4"/>
    <s v="CUARTA"/>
    <x v="974"/>
    <x v="974"/>
    <x v="444"/>
    <x v="3"/>
    <x v="0"/>
    <x v="0"/>
    <x v="15"/>
    <x v="2144"/>
    <n v="1116035"/>
    <n v="1116035"/>
    <n v="1283659.4047498975"/>
    <n v="1283659.4047498975"/>
    <n v="8.5424148690357306E-6"/>
    <n v="1160"/>
    <m/>
    <x v="0"/>
  </r>
  <r>
    <x v="4"/>
    <x v="4"/>
    <s v="CUARTA"/>
    <x v="974"/>
    <x v="974"/>
    <x v="444"/>
    <x v="3"/>
    <x v="0"/>
    <x v="0"/>
    <x v="15"/>
    <x v="2145"/>
    <n v="901985"/>
    <n v="901985"/>
    <n v="1030226.4789660112"/>
    <n v="1030226.4789660112"/>
    <n v="6.8558855720051801E-6"/>
    <n v="1102"/>
    <m/>
    <x v="0"/>
  </r>
  <r>
    <x v="4"/>
    <x v="4"/>
    <s v="CUARTA"/>
    <x v="974"/>
    <x v="974"/>
    <x v="444"/>
    <x v="3"/>
    <x v="0"/>
    <x v="0"/>
    <x v="15"/>
    <x v="2146"/>
    <n v="590685"/>
    <n v="590685"/>
    <n v="673609.60269807361"/>
    <n v="673609.60269807361"/>
    <n v="4.4826942915861765E-6"/>
    <n v="1089"/>
    <m/>
    <x v="0"/>
  </r>
  <r>
    <x v="4"/>
    <x v="4"/>
    <s v="CUARTA"/>
    <x v="974"/>
    <x v="974"/>
    <x v="444"/>
    <x v="3"/>
    <x v="0"/>
    <x v="0"/>
    <x v="15"/>
    <x v="372"/>
    <n v="196313"/>
    <n v="196313"/>
    <n v="226152.87731270154"/>
    <n v="226152.87731270154"/>
    <n v="1.5049877675360748E-6"/>
    <n v="1173"/>
    <m/>
    <x v="0"/>
  </r>
  <r>
    <x v="5"/>
    <x v="4"/>
    <s v="CUARTA"/>
    <x v="975"/>
    <x v="975"/>
    <x v="445"/>
    <x v="7"/>
    <x v="0"/>
    <x v="0"/>
    <x v="15"/>
    <x v="2147"/>
    <n v="40197336.5"/>
    <n v="40197336.5"/>
    <n v="42067642.536810175"/>
    <n v="42067642.536810175"/>
    <n v="2.7994906887449881E-4"/>
    <n v="377"/>
    <m/>
    <x v="1"/>
  </r>
  <r>
    <x v="5"/>
    <x v="4"/>
    <s v="CUARTA"/>
    <x v="975"/>
    <x v="975"/>
    <x v="445"/>
    <x v="7"/>
    <x v="0"/>
    <x v="0"/>
    <x v="15"/>
    <x v="2148"/>
    <n v="12483554.5"/>
    <n v="0"/>
    <n v="0"/>
    <n v="12483554.5"/>
    <n v="8.3074763589641683E-5"/>
    <n v="0"/>
    <m/>
    <x v="1"/>
  </r>
  <r>
    <x v="5"/>
    <x v="4"/>
    <s v="CUARTA"/>
    <x v="975"/>
    <x v="975"/>
    <x v="445"/>
    <x v="7"/>
    <x v="0"/>
    <x v="0"/>
    <x v="15"/>
    <x v="2149"/>
    <n v="12250964"/>
    <n v="12250964"/>
    <n v="12909439.041767931"/>
    <n v="12909439.041767931"/>
    <n v="8.5908912919774679E-5"/>
    <n v="434"/>
    <m/>
    <x v="1"/>
  </r>
  <r>
    <x v="5"/>
    <x v="4"/>
    <s v="CUARTA"/>
    <x v="975"/>
    <x v="975"/>
    <x v="445"/>
    <x v="7"/>
    <x v="0"/>
    <x v="0"/>
    <x v="15"/>
    <x v="2150"/>
    <n v="3762624.5"/>
    <n v="0"/>
    <n v="0"/>
    <n v="3762624.5"/>
    <n v="2.5039273935487987E-5"/>
    <n v="0"/>
    <m/>
    <x v="1"/>
  </r>
  <r>
    <x v="5"/>
    <x v="4"/>
    <s v="CUARTA"/>
    <x v="975"/>
    <x v="975"/>
    <x v="445"/>
    <x v="7"/>
    <x v="0"/>
    <x v="0"/>
    <x v="15"/>
    <x v="2151"/>
    <n v="7495171"/>
    <n v="0"/>
    <n v="0"/>
    <n v="7495171"/>
    <n v="4.9878386711808584E-5"/>
    <n v="0"/>
    <m/>
    <x v="1"/>
  </r>
  <r>
    <x v="5"/>
    <x v="4"/>
    <s v="CUARTA"/>
    <x v="975"/>
    <x v="975"/>
    <x v="445"/>
    <x v="7"/>
    <x v="0"/>
    <x v="0"/>
    <x v="15"/>
    <x v="2152"/>
    <n v="6509911"/>
    <n v="0"/>
    <n v="0"/>
    <n v="6509911"/>
    <n v="4.3321741200762002E-5"/>
    <n v="0"/>
    <m/>
    <x v="1"/>
  </r>
  <r>
    <x v="5"/>
    <x v="4"/>
    <s v="CUARTA"/>
    <x v="975"/>
    <x v="975"/>
    <x v="445"/>
    <x v="7"/>
    <x v="0"/>
    <x v="0"/>
    <x v="15"/>
    <x v="2153"/>
    <n v="6290002"/>
    <n v="0"/>
    <n v="0"/>
    <n v="6290002"/>
    <n v="4.1858304790384288E-5"/>
    <n v="0"/>
    <m/>
    <x v="1"/>
  </r>
  <r>
    <x v="5"/>
    <x v="4"/>
    <s v="CUARTA"/>
    <x v="975"/>
    <x v="975"/>
    <x v="445"/>
    <x v="7"/>
    <x v="0"/>
    <x v="0"/>
    <x v="15"/>
    <x v="2154"/>
    <n v="5834769.5"/>
    <n v="0"/>
    <n v="0"/>
    <n v="5834769.5"/>
    <n v="3.8828852536555337E-5"/>
    <n v="0"/>
    <m/>
    <x v="1"/>
  </r>
  <r>
    <x v="5"/>
    <x v="4"/>
    <s v="CUARTA"/>
    <x v="975"/>
    <x v="975"/>
    <x v="445"/>
    <x v="7"/>
    <x v="0"/>
    <x v="0"/>
    <x v="15"/>
    <x v="2147"/>
    <n v="5609716"/>
    <n v="0"/>
    <n v="0"/>
    <n v="5609716"/>
    <n v="3.7331180835156398E-5"/>
    <n v="0"/>
    <m/>
    <x v="1"/>
  </r>
  <r>
    <x v="5"/>
    <x v="4"/>
    <s v="CUARTA"/>
    <x v="975"/>
    <x v="975"/>
    <x v="445"/>
    <x v="7"/>
    <x v="0"/>
    <x v="0"/>
    <x v="15"/>
    <x v="2155"/>
    <n v="4939052"/>
    <n v="0"/>
    <n v="0"/>
    <n v="4939052"/>
    <n v="3.2868088752842543E-5"/>
    <n v="0"/>
    <m/>
    <x v="1"/>
  </r>
  <r>
    <x v="5"/>
    <x v="4"/>
    <s v="CUARTA"/>
    <x v="975"/>
    <x v="975"/>
    <x v="445"/>
    <x v="7"/>
    <x v="0"/>
    <x v="0"/>
    <x v="15"/>
    <x v="2156"/>
    <n v="4236672"/>
    <n v="0"/>
    <n v="0"/>
    <n v="4236672"/>
    <n v="2.8193935053261825E-5"/>
    <n v="0"/>
    <m/>
    <x v="1"/>
  </r>
  <r>
    <x v="5"/>
    <x v="4"/>
    <s v="CUARTA"/>
    <x v="975"/>
    <x v="975"/>
    <x v="445"/>
    <x v="7"/>
    <x v="0"/>
    <x v="0"/>
    <x v="15"/>
    <x v="2157"/>
    <n v="3202874"/>
    <n v="0"/>
    <n v="0"/>
    <n v="3202874"/>
    <n v="2.1314281950498155E-5"/>
    <n v="0"/>
    <m/>
    <x v="1"/>
  </r>
  <r>
    <x v="5"/>
    <x v="4"/>
    <s v="CUARTA"/>
    <x v="975"/>
    <x v="975"/>
    <x v="445"/>
    <x v="7"/>
    <x v="0"/>
    <x v="0"/>
    <x v="15"/>
    <x v="2158"/>
    <n v="3053250"/>
    <n v="0"/>
    <n v="0"/>
    <n v="3053250"/>
    <n v="2.0318573682685765E-5"/>
    <n v="0"/>
    <m/>
    <x v="1"/>
  </r>
  <r>
    <x v="5"/>
    <x v="4"/>
    <s v="CUARTA"/>
    <x v="975"/>
    <x v="975"/>
    <x v="445"/>
    <x v="7"/>
    <x v="0"/>
    <x v="0"/>
    <x v="15"/>
    <x v="2159"/>
    <n v="2135780"/>
    <n v="0"/>
    <n v="0"/>
    <n v="2135780"/>
    <n v="1.4213052747074955E-5"/>
    <n v="0"/>
    <m/>
    <x v="1"/>
  </r>
  <r>
    <x v="5"/>
    <x v="4"/>
    <s v="CUARTA"/>
    <x v="975"/>
    <x v="975"/>
    <x v="445"/>
    <x v="7"/>
    <x v="0"/>
    <x v="0"/>
    <x v="15"/>
    <x v="2160"/>
    <n v="1941080"/>
    <n v="0"/>
    <n v="0"/>
    <n v="1941080"/>
    <n v="1.291737558470079E-5"/>
    <n v="0"/>
    <m/>
    <x v="1"/>
  </r>
  <r>
    <x v="5"/>
    <x v="4"/>
    <s v="CUARTA"/>
    <x v="975"/>
    <x v="975"/>
    <x v="445"/>
    <x v="7"/>
    <x v="0"/>
    <x v="0"/>
    <x v="15"/>
    <x v="2161"/>
    <n v="1518617"/>
    <n v="0"/>
    <n v="0"/>
    <n v="1518617"/>
    <n v="1.0105995712856534E-5"/>
    <n v="0"/>
    <m/>
    <x v="1"/>
  </r>
  <r>
    <x v="5"/>
    <x v="4"/>
    <s v="CUARTA"/>
    <x v="975"/>
    <x v="975"/>
    <x v="445"/>
    <x v="7"/>
    <x v="0"/>
    <x v="0"/>
    <x v="15"/>
    <x v="2162"/>
    <n v="1359514.5"/>
    <n v="1359514.5"/>
    <n v="1422770.1382555587"/>
    <n v="1422770.1382555587"/>
    <n v="9.4681601204194173E-6"/>
    <n v="377"/>
    <m/>
    <x v="1"/>
  </r>
  <r>
    <x v="5"/>
    <x v="4"/>
    <s v="CUARTA"/>
    <x v="975"/>
    <x v="975"/>
    <x v="445"/>
    <x v="7"/>
    <x v="0"/>
    <x v="0"/>
    <x v="15"/>
    <x v="2163"/>
    <n v="1168978.5"/>
    <n v="0"/>
    <n v="0"/>
    <n v="1168978.5"/>
    <n v="7.7792436864735891E-6"/>
    <n v="0"/>
    <m/>
    <x v="1"/>
  </r>
  <r>
    <x v="5"/>
    <x v="4"/>
    <s v="CUARTA"/>
    <x v="975"/>
    <x v="975"/>
    <x v="445"/>
    <x v="7"/>
    <x v="0"/>
    <x v="0"/>
    <x v="15"/>
    <x v="2164"/>
    <n v="1051395.5"/>
    <n v="0"/>
    <n v="0"/>
    <n v="1051395.5"/>
    <n v="6.9967598252335193E-6"/>
    <n v="0"/>
    <m/>
    <x v="1"/>
  </r>
  <r>
    <x v="5"/>
    <x v="4"/>
    <s v="CUARTA"/>
    <x v="975"/>
    <x v="975"/>
    <x v="445"/>
    <x v="7"/>
    <x v="0"/>
    <x v="0"/>
    <x v="15"/>
    <x v="2165"/>
    <n v="1018980"/>
    <n v="0"/>
    <n v="0"/>
    <n v="1018980"/>
    <n v="6.7810432199076857E-6"/>
    <n v="0"/>
    <m/>
    <x v="1"/>
  </r>
  <r>
    <x v="5"/>
    <x v="4"/>
    <s v="CUARTA"/>
    <x v="975"/>
    <x v="975"/>
    <x v="445"/>
    <x v="7"/>
    <x v="0"/>
    <x v="0"/>
    <x v="15"/>
    <x v="2166"/>
    <n v="907639"/>
    <n v="0"/>
    <n v="0"/>
    <n v="907639"/>
    <n v="6.0400982228049546E-6"/>
    <n v="0"/>
    <m/>
    <x v="1"/>
  </r>
  <r>
    <x v="5"/>
    <x v="4"/>
    <s v="CUARTA"/>
    <x v="975"/>
    <x v="975"/>
    <x v="445"/>
    <x v="7"/>
    <x v="0"/>
    <x v="0"/>
    <x v="15"/>
    <x v="2167"/>
    <n v="720543.5"/>
    <n v="0"/>
    <n v="0"/>
    <n v="720543.5"/>
    <n v="4.795027002810216E-6"/>
    <n v="0"/>
    <m/>
    <x v="1"/>
  </r>
  <r>
    <x v="5"/>
    <x v="4"/>
    <s v="CUARTA"/>
    <x v="975"/>
    <x v="975"/>
    <x v="445"/>
    <x v="7"/>
    <x v="0"/>
    <x v="0"/>
    <x v="15"/>
    <x v="2168"/>
    <n v="381272"/>
    <n v="0"/>
    <n v="0"/>
    <n v="381272"/>
    <n v="2.5372646279030434E-6"/>
    <n v="0"/>
    <m/>
    <x v="1"/>
  </r>
  <r>
    <x v="5"/>
    <x v="4"/>
    <s v="CUARTA"/>
    <x v="975"/>
    <x v="975"/>
    <x v="445"/>
    <x v="7"/>
    <x v="0"/>
    <x v="0"/>
    <x v="15"/>
    <x v="2162"/>
    <n v="189726.5"/>
    <n v="0"/>
    <n v="0"/>
    <n v="189726.5"/>
    <n v="1.262579831264417E-6"/>
    <n v="0"/>
    <m/>
    <x v="1"/>
  </r>
  <r>
    <x v="5"/>
    <x v="4"/>
    <s v="CUARTA"/>
    <x v="975"/>
    <x v="975"/>
    <x v="445"/>
    <x v="7"/>
    <x v="0"/>
    <x v="0"/>
    <x v="15"/>
    <x v="2169"/>
    <n v="158399.5"/>
    <n v="0"/>
    <n v="0"/>
    <n v="158399.5"/>
    <n v="1.0541069064277684E-6"/>
    <n v="0"/>
    <m/>
    <x v="1"/>
  </r>
  <r>
    <x v="4"/>
    <x v="4"/>
    <s v="CUARTA"/>
    <x v="976"/>
    <x v="976"/>
    <x v="446"/>
    <x v="3"/>
    <x v="0"/>
    <x v="0"/>
    <x v="15"/>
    <x v="2170"/>
    <n v="45419533"/>
    <n v="45419533"/>
    <n v="46657939.554130353"/>
    <n v="46657939.554130353"/>
    <n v="3.1049628517576229E-4"/>
    <n v="223"/>
    <m/>
    <x v="0"/>
  </r>
  <r>
    <x v="4"/>
    <x v="4"/>
    <s v="CUARTA"/>
    <x v="976"/>
    <x v="976"/>
    <x v="446"/>
    <x v="3"/>
    <x v="0"/>
    <x v="0"/>
    <x v="15"/>
    <x v="2171"/>
    <n v="11350255"/>
    <n v="11350255"/>
    <n v="11744428.526108012"/>
    <n v="11744428.526108012"/>
    <n v="7.8156075122823952E-5"/>
    <n v="283"/>
    <m/>
    <x v="0"/>
  </r>
  <r>
    <x v="4"/>
    <x v="4"/>
    <s v="CUARTA"/>
    <x v="976"/>
    <x v="976"/>
    <x v="446"/>
    <x v="3"/>
    <x v="0"/>
    <x v="0"/>
    <x v="15"/>
    <x v="2172"/>
    <n v="6517146"/>
    <n v="6517146"/>
    <n v="6610577.922888577"/>
    <n v="6610577.922888577"/>
    <n v="4.3991653029181158E-5"/>
    <n v="118"/>
    <m/>
    <x v="0"/>
  </r>
  <r>
    <x v="4"/>
    <x v="4"/>
    <s v="CUARTA"/>
    <x v="977"/>
    <x v="977"/>
    <x v="447"/>
    <x v="1"/>
    <x v="0"/>
    <x v="0"/>
    <x v="15"/>
    <x v="2173"/>
    <n v="10935029"/>
    <n v="0"/>
    <n v="0"/>
    <n v="10935029"/>
    <n v="7.2769734695424758E-5"/>
    <n v="0"/>
    <m/>
    <x v="0"/>
  </r>
  <r>
    <x v="4"/>
    <x v="4"/>
    <s v="CUARTA"/>
    <x v="977"/>
    <x v="977"/>
    <x v="447"/>
    <x v="1"/>
    <x v="0"/>
    <x v="0"/>
    <x v="15"/>
    <x v="2174"/>
    <n v="2358104"/>
    <n v="0"/>
    <n v="0"/>
    <n v="2358104"/>
    <n v="1.569256034567626E-5"/>
    <n v="0"/>
    <m/>
    <x v="0"/>
  </r>
  <r>
    <x v="4"/>
    <x v="4"/>
    <s v="CUARTA"/>
    <x v="977"/>
    <x v="977"/>
    <x v="447"/>
    <x v="1"/>
    <x v="0"/>
    <x v="0"/>
    <x v="15"/>
    <x v="2175"/>
    <n v="4294472"/>
    <n v="0"/>
    <n v="0"/>
    <n v="4294472"/>
    <n v="2.8578578812816151E-5"/>
    <n v="0"/>
    <m/>
    <x v="0"/>
  </r>
  <r>
    <x v="4"/>
    <x v="4"/>
    <s v="CUARTA"/>
    <x v="978"/>
    <x v="978"/>
    <x v="448"/>
    <x v="1"/>
    <x v="0"/>
    <x v="0"/>
    <x v="15"/>
    <x v="2176"/>
    <n v="19782957"/>
    <n v="19782957"/>
    <n v="20354252.795944657"/>
    <n v="20354252.795944657"/>
    <n v="1.3545218543860289E-4"/>
    <n v="236"/>
    <m/>
    <x v="0"/>
  </r>
  <r>
    <x v="5"/>
    <x v="4"/>
    <s v="CUARTA"/>
    <x v="979"/>
    <x v="979"/>
    <x v="449"/>
    <x v="7"/>
    <x v="0"/>
    <x v="0"/>
    <x v="15"/>
    <x v="2177"/>
    <n v="1719282"/>
    <n v="1719282"/>
    <n v="1760204.3819850739"/>
    <n v="1760204.3819850739"/>
    <n v="1.1713696039286035E-5"/>
    <n v="195"/>
    <m/>
    <x v="1"/>
  </r>
  <r>
    <x v="5"/>
    <x v="4"/>
    <s v="CUARTA"/>
    <x v="979"/>
    <x v="979"/>
    <x v="449"/>
    <x v="7"/>
    <x v="0"/>
    <x v="0"/>
    <x v="15"/>
    <x v="2178"/>
    <n v="1611574.5"/>
    <n v="1611574.5"/>
    <n v="1664125.3387539489"/>
    <n v="1664125.3387539489"/>
    <n v="1.1074315340275616E-5"/>
    <n v="266"/>
    <m/>
    <x v="1"/>
  </r>
  <r>
    <x v="5"/>
    <x v="4"/>
    <s v="CUARTA"/>
    <x v="979"/>
    <x v="979"/>
    <x v="449"/>
    <x v="7"/>
    <x v="0"/>
    <x v="0"/>
    <x v="15"/>
    <x v="2179"/>
    <n v="1476195"/>
    <n v="1476195"/>
    <n v="1509509.376281288"/>
    <n v="1509509.376281288"/>
    <n v="1.0045386878466024E-5"/>
    <n v="185"/>
    <m/>
    <x v="1"/>
  </r>
  <r>
    <x v="5"/>
    <x v="4"/>
    <s v="CUARTA"/>
    <x v="979"/>
    <x v="979"/>
    <x v="449"/>
    <x v="7"/>
    <x v="0"/>
    <x v="0"/>
    <x v="15"/>
    <x v="2180"/>
    <n v="1222161.5"/>
    <n v="1222161.5"/>
    <n v="1251251.4106431934"/>
    <n v="1251251.4106431934"/>
    <n v="8.3267482134506602E-6"/>
    <n v="195"/>
    <m/>
    <x v="1"/>
  </r>
  <r>
    <x v="5"/>
    <x v="4"/>
    <s v="CUARTA"/>
    <x v="979"/>
    <x v="979"/>
    <x v="449"/>
    <x v="7"/>
    <x v="0"/>
    <x v="0"/>
    <x v="15"/>
    <x v="2181"/>
    <n v="1153960"/>
    <n v="1153960"/>
    <n v="1174605.5089099831"/>
    <n v="1174605.5089099831"/>
    <n v="7.8166899470649642E-6"/>
    <n v="147"/>
    <m/>
    <x v="1"/>
  </r>
  <r>
    <x v="5"/>
    <x v="4"/>
    <s v="CUARTA"/>
    <x v="979"/>
    <x v="979"/>
    <x v="449"/>
    <x v="7"/>
    <x v="0"/>
    <x v="0"/>
    <x v="15"/>
    <x v="2182"/>
    <n v="1053978.5"/>
    <n v="1053978.5"/>
    <n v="1072835.2389794106"/>
    <n v="1072835.2389794106"/>
    <n v="7.1394356350069427E-6"/>
    <n v="147"/>
    <m/>
    <x v="1"/>
  </r>
  <r>
    <x v="5"/>
    <x v="4"/>
    <s v="CUARTA"/>
    <x v="979"/>
    <x v="979"/>
    <x v="449"/>
    <x v="7"/>
    <x v="0"/>
    <x v="0"/>
    <x v="15"/>
    <x v="2183"/>
    <n v="999127"/>
    <n v="999127"/>
    <n v="1012839.7225775744"/>
    <n v="1012839.7225775744"/>
    <n v="6.7401812927023519E-6"/>
    <n v="113"/>
    <m/>
    <x v="1"/>
  </r>
  <r>
    <x v="5"/>
    <x v="4"/>
    <s v="CUARTA"/>
    <x v="979"/>
    <x v="979"/>
    <x v="449"/>
    <x v="7"/>
    <x v="0"/>
    <x v="0"/>
    <x v="15"/>
    <x v="2184"/>
    <n v="985482"/>
    <n v="985482"/>
    <n v="1006628.6210818216"/>
    <n v="1006628.6210818216"/>
    <n v="6.6988480499636002E-6"/>
    <n v="176"/>
    <m/>
    <x v="1"/>
  </r>
  <r>
    <x v="5"/>
    <x v="4"/>
    <s v="CUARTA"/>
    <x v="979"/>
    <x v="979"/>
    <x v="449"/>
    <x v="7"/>
    <x v="0"/>
    <x v="0"/>
    <x v="15"/>
    <x v="2185"/>
    <n v="563709.5"/>
    <n v="563709.5"/>
    <n v="577126.92395233305"/>
    <n v="577126.92395233305"/>
    <n v="3.8406275046547988E-6"/>
    <n v="195"/>
    <m/>
    <x v="1"/>
  </r>
  <r>
    <x v="5"/>
    <x v="4"/>
    <s v="CUARTA"/>
    <x v="979"/>
    <x v="979"/>
    <x v="449"/>
    <x v="7"/>
    <x v="0"/>
    <x v="0"/>
    <x v="15"/>
    <x v="2186"/>
    <n v="537191.5"/>
    <n v="537191.5"/>
    <n v="549977.74202552857"/>
    <n v="549977.74202552857"/>
    <n v="3.6599568575068685E-6"/>
    <n v="195"/>
    <m/>
    <x v="1"/>
  </r>
  <r>
    <x v="5"/>
    <x v="4"/>
    <s v="CUARTA"/>
    <x v="979"/>
    <x v="979"/>
    <x v="449"/>
    <x v="7"/>
    <x v="0"/>
    <x v="0"/>
    <x v="15"/>
    <x v="2187"/>
    <n v="513683"/>
    <n v="513683"/>
    <n v="514241.00058078626"/>
    <n v="514241.00058078626"/>
    <n v="3.4221382660963758E-6"/>
    <n v="9"/>
    <m/>
    <x v="1"/>
  </r>
  <r>
    <x v="5"/>
    <x v="4"/>
    <s v="CUARTA"/>
    <x v="979"/>
    <x v="979"/>
    <x v="449"/>
    <x v="7"/>
    <x v="0"/>
    <x v="0"/>
    <x v="15"/>
    <x v="2188"/>
    <n v="477981"/>
    <n v="477981"/>
    <n v="487884.33473725937"/>
    <n v="487884.33473725937"/>
    <n v="3.2467416045155592E-6"/>
    <n v="170"/>
    <m/>
    <x v="1"/>
  </r>
  <r>
    <x v="5"/>
    <x v="4"/>
    <s v="CUARTA"/>
    <x v="979"/>
    <x v="979"/>
    <x v="449"/>
    <x v="7"/>
    <x v="0"/>
    <x v="0"/>
    <x v="15"/>
    <x v="2189"/>
    <n v="430929"/>
    <n v="430929"/>
    <n v="439539.21065102541"/>
    <n v="439539.21065102541"/>
    <n v="2.9250175511479243E-6"/>
    <n v="164"/>
    <m/>
    <x v="1"/>
  </r>
  <r>
    <x v="5"/>
    <x v="4"/>
    <s v="CUARTA"/>
    <x v="979"/>
    <x v="979"/>
    <x v="449"/>
    <x v="7"/>
    <x v="0"/>
    <x v="0"/>
    <x v="15"/>
    <x v="2190"/>
    <n v="326673"/>
    <n v="326673"/>
    <n v="327027.85644595436"/>
    <n v="327027.85644595436"/>
    <n v="2.1762841554042109E-6"/>
    <n v="9"/>
    <m/>
    <x v="1"/>
  </r>
  <r>
    <x v="5"/>
    <x v="4"/>
    <s v="CUARTA"/>
    <x v="979"/>
    <x v="979"/>
    <x v="449"/>
    <x v="7"/>
    <x v="0"/>
    <x v="0"/>
    <x v="15"/>
    <x v="2191"/>
    <n v="140037"/>
    <n v="140037"/>
    <n v="143370.16326585389"/>
    <n v="143370.16326585389"/>
    <n v="9.5409063333036605E-7"/>
    <n v="195"/>
    <m/>
    <x v="1"/>
  </r>
  <r>
    <x v="5"/>
    <x v="4"/>
    <s v="CUARTA"/>
    <x v="979"/>
    <x v="979"/>
    <x v="449"/>
    <x v="7"/>
    <x v="0"/>
    <x v="0"/>
    <x v="15"/>
    <x v="2192"/>
    <n v="139342.5"/>
    <n v="139342.5"/>
    <n v="141254.93460117248"/>
    <n v="141254.93460117248"/>
    <n v="9.4001434430095223E-7"/>
    <n v="113"/>
    <m/>
    <x v="1"/>
  </r>
  <r>
    <x v="5"/>
    <x v="4"/>
    <s v="CUARTA"/>
    <x v="979"/>
    <x v="979"/>
    <x v="449"/>
    <x v="7"/>
    <x v="0"/>
    <x v="0"/>
    <x v="15"/>
    <x v="2193"/>
    <n v="124875"/>
    <n v="124875"/>
    <n v="126588.87244251692"/>
    <n v="126588.87244251692"/>
    <n v="8.4241556771682303E-7"/>
    <n v="113"/>
    <m/>
    <x v="1"/>
  </r>
  <r>
    <x v="5"/>
    <x v="4"/>
    <s v="CUARTA"/>
    <x v="979"/>
    <x v="979"/>
    <x v="449"/>
    <x v="7"/>
    <x v="0"/>
    <x v="0"/>
    <x v="15"/>
    <x v="2194"/>
    <n v="81611"/>
    <n v="81611"/>
    <n v="82731.086838088071"/>
    <n v="82731.086838088071"/>
    <n v="5.5055356874424538E-7"/>
    <n v="113"/>
    <m/>
    <x v="1"/>
  </r>
  <r>
    <x v="5"/>
    <x v="4"/>
    <s v="CUARTA"/>
    <x v="979"/>
    <x v="979"/>
    <x v="449"/>
    <x v="7"/>
    <x v="0"/>
    <x v="0"/>
    <x v="15"/>
    <x v="2195"/>
    <n v="71400"/>
    <n v="71400"/>
    <n v="72397.408610072118"/>
    <n v="72397.408610072118"/>
    <n v="4.8178566487489045E-7"/>
    <n v="115"/>
    <m/>
    <x v="1"/>
  </r>
  <r>
    <x v="5"/>
    <x v="4"/>
    <s v="CUARTA"/>
    <x v="979"/>
    <x v="979"/>
    <x v="449"/>
    <x v="7"/>
    <x v="0"/>
    <x v="0"/>
    <x v="15"/>
    <x v="2196"/>
    <n v="53550"/>
    <n v="53550"/>
    <n v="54508.063539576411"/>
    <n v="54508.063539576411"/>
    <n v="3.6273679041329758E-7"/>
    <n v="147"/>
    <m/>
    <x v="1"/>
  </r>
  <r>
    <x v="5"/>
    <x v="4"/>
    <s v="CUARTA"/>
    <x v="979"/>
    <x v="979"/>
    <x v="449"/>
    <x v="7"/>
    <x v="0"/>
    <x v="0"/>
    <x v="15"/>
    <x v="965"/>
    <n v="17814.5"/>
    <n v="17814.5"/>
    <n v="18133.219382367581"/>
    <n v="18133.219382367581"/>
    <n v="1.2067179370341158E-7"/>
    <n v="147"/>
    <m/>
    <x v="1"/>
  </r>
  <r>
    <x v="5"/>
    <x v="4"/>
    <s v="CUARTA"/>
    <x v="980"/>
    <x v="980"/>
    <x v="450"/>
    <x v="7"/>
    <x v="0"/>
    <x v="0"/>
    <x v="15"/>
    <x v="2197"/>
    <n v="23341347.5"/>
    <n v="23341347.5"/>
    <n v="24427376.250599783"/>
    <n v="24427376.250599783"/>
    <n v="1.6255774804634407E-4"/>
    <n v="377"/>
    <m/>
    <x v="1"/>
  </r>
  <r>
    <x v="5"/>
    <x v="4"/>
    <s v="CUARTA"/>
    <x v="980"/>
    <x v="980"/>
    <x v="450"/>
    <x v="7"/>
    <x v="0"/>
    <x v="0"/>
    <x v="15"/>
    <x v="2198"/>
    <n v="6678077.5"/>
    <n v="6678077.5"/>
    <n v="6718478.5853359597"/>
    <n v="6718478.5853359597"/>
    <n v="4.4709703487004058E-5"/>
    <n v="50"/>
    <m/>
    <x v="1"/>
  </r>
  <r>
    <x v="5"/>
    <x v="4"/>
    <s v="CUARTA"/>
    <x v="980"/>
    <x v="980"/>
    <x v="450"/>
    <x v="7"/>
    <x v="0"/>
    <x v="0"/>
    <x v="15"/>
    <x v="2199"/>
    <n v="6555487"/>
    <n v="0"/>
    <n v="0"/>
    <n v="6555487"/>
    <n v="4.3625037463486011E-5"/>
    <n v="0"/>
    <m/>
    <x v="1"/>
  </r>
  <r>
    <x v="5"/>
    <x v="4"/>
    <s v="CUARTA"/>
    <x v="980"/>
    <x v="980"/>
    <x v="450"/>
    <x v="7"/>
    <x v="0"/>
    <x v="0"/>
    <x v="15"/>
    <x v="2200"/>
    <n v="4340494.5"/>
    <n v="4340494.5"/>
    <n v="4367280.4578316119"/>
    <n v="4367280.4578316119"/>
    <n v="2.9063099901876765E-5"/>
    <n v="51"/>
    <m/>
    <x v="1"/>
  </r>
  <r>
    <x v="5"/>
    <x v="4"/>
    <s v="CUARTA"/>
    <x v="980"/>
    <x v="980"/>
    <x v="450"/>
    <x v="7"/>
    <x v="0"/>
    <x v="0"/>
    <x v="15"/>
    <x v="2201"/>
    <n v="3726367"/>
    <n v="0"/>
    <n v="0"/>
    <n v="3726367"/>
    <n v="2.4797989833203541E-5"/>
    <n v="0"/>
    <m/>
    <x v="1"/>
  </r>
  <r>
    <x v="5"/>
    <x v="4"/>
    <s v="CUARTA"/>
    <x v="980"/>
    <x v="980"/>
    <x v="450"/>
    <x v="7"/>
    <x v="0"/>
    <x v="0"/>
    <x v="15"/>
    <x v="2197"/>
    <n v="1310062"/>
    <n v="1310062"/>
    <n v="1336882.7221687706"/>
    <n v="1336882.7221687706"/>
    <n v="8.8966020127718636E-6"/>
    <n v="168"/>
    <m/>
    <x v="1"/>
  </r>
  <r>
    <x v="4"/>
    <x v="4"/>
    <s v="CUARTA"/>
    <x v="981"/>
    <x v="981"/>
    <x v="451"/>
    <x v="3"/>
    <x v="0"/>
    <x v="0"/>
    <x v="15"/>
    <x v="2202"/>
    <n v="1220722"/>
    <n v="1220722"/>
    <n v="1227958.993852675"/>
    <n v="1227958.993852675"/>
    <n v="8.1717433213501202E-6"/>
    <n v="49"/>
    <m/>
    <x v="0"/>
  </r>
  <r>
    <x v="4"/>
    <x v="4"/>
    <s v="CUARTA"/>
    <x v="981"/>
    <x v="981"/>
    <x v="451"/>
    <x v="3"/>
    <x v="0"/>
    <x v="0"/>
    <x v="15"/>
    <x v="2203"/>
    <n v="819720"/>
    <n v="819720"/>
    <n v="824579.67206367606"/>
    <n v="824579.67206367606"/>
    <n v="5.4873602961010952E-6"/>
    <n v="49"/>
    <m/>
    <x v="0"/>
  </r>
  <r>
    <x v="4"/>
    <x v="4"/>
    <s v="CUARTA"/>
    <x v="981"/>
    <x v="981"/>
    <x v="451"/>
    <x v="3"/>
    <x v="0"/>
    <x v="0"/>
    <x v="15"/>
    <x v="2204"/>
    <n v="241122"/>
    <n v="241122"/>
    <n v="242639.27463404989"/>
    <n v="242639.27463404989"/>
    <n v="1.6147003946500844E-6"/>
    <n v="52"/>
    <m/>
    <x v="0"/>
  </r>
  <r>
    <x v="4"/>
    <x v="4"/>
    <s v="CUARTA"/>
    <x v="982"/>
    <x v="982"/>
    <x v="452"/>
    <x v="3"/>
    <x v="0"/>
    <x v="0"/>
    <x v="15"/>
    <x v="2205"/>
    <n v="1352660"/>
    <n v="1352660"/>
    <n v="1374039.7661547803"/>
    <n v="1374039.7661547803"/>
    <n v="9.1438723430954631E-6"/>
    <n v="130"/>
    <m/>
    <x v="0"/>
  </r>
  <r>
    <x v="4"/>
    <x v="4"/>
    <s v="CUARTA"/>
    <x v="982"/>
    <x v="982"/>
    <x v="452"/>
    <x v="3"/>
    <x v="0"/>
    <x v="0"/>
    <x v="15"/>
    <x v="2206"/>
    <n v="1003694"/>
    <n v="1003694"/>
    <n v="1021281.4351312156"/>
    <n v="1021281.4351312156"/>
    <n v="6.7963586638737962E-6"/>
    <n v="144"/>
    <m/>
    <x v="0"/>
  </r>
  <r>
    <x v="4"/>
    <x v="4"/>
    <s v="CUARTA"/>
    <x v="982"/>
    <x v="982"/>
    <x v="452"/>
    <x v="3"/>
    <x v="0"/>
    <x v="0"/>
    <x v="15"/>
    <x v="875"/>
    <n v="504796"/>
    <n v="504796"/>
    <n v="514509.58447201754"/>
    <n v="514509.58447201754"/>
    <n v="3.42392562107352E-6"/>
    <n v="158"/>
    <m/>
    <x v="0"/>
  </r>
  <r>
    <x v="4"/>
    <x v="4"/>
    <s v="CUARTA"/>
    <x v="982"/>
    <x v="982"/>
    <x v="452"/>
    <x v="3"/>
    <x v="0"/>
    <x v="0"/>
    <x v="15"/>
    <x v="1338"/>
    <n v="170400"/>
    <n v="170400"/>
    <n v="172780.37012823933"/>
    <n v="172780.37012823933"/>
    <n v="1.1498078052476377E-6"/>
    <n v="115"/>
    <m/>
    <x v="0"/>
  </r>
  <r>
    <x v="4"/>
    <x v="4"/>
    <s v="CUARTA"/>
    <x v="982"/>
    <x v="982"/>
    <x v="452"/>
    <x v="3"/>
    <x v="0"/>
    <x v="0"/>
    <x v="15"/>
    <x v="1342"/>
    <n v="123945"/>
    <n v="123945"/>
    <n v="125706.75067343921"/>
    <n v="125706.75067343921"/>
    <n v="8.365452799375365E-7"/>
    <n v="117"/>
    <m/>
    <x v="0"/>
  </r>
  <r>
    <x v="5"/>
    <x v="4"/>
    <s v="CUARTA"/>
    <x v="983"/>
    <x v="983"/>
    <x v="453"/>
    <x v="3"/>
    <x v="0"/>
    <x v="0"/>
    <x v="15"/>
    <x v="476"/>
    <n v="7557037.5"/>
    <n v="0"/>
    <n v="0"/>
    <n v="7557037.5"/>
    <n v="5.0290091956626363E-5"/>
    <n v="0"/>
    <m/>
    <x v="4"/>
  </r>
  <r>
    <x v="5"/>
    <x v="4"/>
    <s v="CUARTA"/>
    <x v="983"/>
    <x v="983"/>
    <x v="453"/>
    <x v="3"/>
    <x v="0"/>
    <x v="0"/>
    <x v="15"/>
    <x v="1283"/>
    <n v="2523661.5"/>
    <n v="0"/>
    <n v="0"/>
    <n v="2523661.5"/>
    <n v="1.6794301854714579E-5"/>
    <n v="0"/>
    <m/>
    <x v="4"/>
  </r>
  <r>
    <x v="5"/>
    <x v="4"/>
    <s v="CUARTA"/>
    <x v="983"/>
    <x v="983"/>
    <x v="453"/>
    <x v="3"/>
    <x v="0"/>
    <x v="0"/>
    <x v="15"/>
    <x v="2207"/>
    <n v="1675009"/>
    <n v="0"/>
    <n v="0"/>
    <n v="1675009"/>
    <n v="1.114674323611293E-5"/>
    <n v="0"/>
    <m/>
    <x v="4"/>
  </r>
  <r>
    <x v="4"/>
    <x v="4"/>
    <s v="CUARTA"/>
    <x v="983"/>
    <x v="983"/>
    <x v="454"/>
    <x v="3"/>
    <x v="0"/>
    <x v="0"/>
    <x v="15"/>
    <x v="2208"/>
    <n v="93345412"/>
    <n v="93345412"/>
    <n v="97007491.587121353"/>
    <n v="97007491.587121353"/>
    <n v="6.4555927801046261E-4"/>
    <n v="319"/>
    <m/>
    <x v="0"/>
  </r>
  <r>
    <x v="4"/>
    <x v="4"/>
    <s v="CUARTA"/>
    <x v="983"/>
    <x v="983"/>
    <x v="454"/>
    <x v="3"/>
    <x v="0"/>
    <x v="0"/>
    <x v="15"/>
    <x v="2209"/>
    <n v="92685243"/>
    <n v="92685243"/>
    <n v="95269839.322417498"/>
    <n v="95269839.322417498"/>
    <n v="6.3399566036524159E-4"/>
    <n v="228"/>
    <m/>
    <x v="0"/>
  </r>
  <r>
    <x v="4"/>
    <x v="4"/>
    <s v="CUARTA"/>
    <x v="983"/>
    <x v="983"/>
    <x v="454"/>
    <x v="3"/>
    <x v="0"/>
    <x v="0"/>
    <x v="15"/>
    <x v="1872"/>
    <n v="76236084"/>
    <n v="76236084"/>
    <n v="79226939.158670977"/>
    <n v="79226939.158670977"/>
    <n v="5.2723438989572379E-4"/>
    <n v="319"/>
    <m/>
    <x v="0"/>
  </r>
  <r>
    <x v="5"/>
    <x v="4"/>
    <s v="CUARTA"/>
    <x v="984"/>
    <x v="984"/>
    <x v="455"/>
    <x v="7"/>
    <x v="0"/>
    <x v="0"/>
    <x v="15"/>
    <x v="2210"/>
    <n v="627128.5"/>
    <n v="627128.5"/>
    <n v="639658.89013448067"/>
    <n v="639658.89013448067"/>
    <n v="4.2567612514476194E-6"/>
    <n v="164"/>
    <m/>
    <x v="1"/>
  </r>
  <r>
    <x v="4"/>
    <x v="4"/>
    <s v="CUARTA"/>
    <x v="984"/>
    <x v="984"/>
    <x v="455"/>
    <x v="1"/>
    <x v="0"/>
    <x v="0"/>
    <x v="15"/>
    <x v="2211"/>
    <n v="7028"/>
    <n v="7028"/>
    <n v="7092.7289923372227"/>
    <n v="7092.7289923372227"/>
    <n v="4.7200241264922763E-8"/>
    <n v="76"/>
    <m/>
    <x v="0"/>
  </r>
  <r>
    <x v="4"/>
    <x v="4"/>
    <s v="CUARTA"/>
    <x v="985"/>
    <x v="985"/>
    <x v="456"/>
    <x v="3"/>
    <x v="0"/>
    <x v="0"/>
    <x v="15"/>
    <x v="2212"/>
    <n v="10000320"/>
    <n v="0"/>
    <n v="0"/>
    <n v="10000320"/>
    <n v="6.6549492760316426E-5"/>
    <n v="0"/>
    <m/>
    <x v="0"/>
  </r>
  <r>
    <x v="4"/>
    <x v="4"/>
    <s v="CUARTA"/>
    <x v="985"/>
    <x v="985"/>
    <x v="456"/>
    <x v="3"/>
    <x v="0"/>
    <x v="0"/>
    <x v="15"/>
    <x v="2213"/>
    <n v="21581603"/>
    <n v="21581603"/>
    <n v="26825154.723060004"/>
    <n v="26825154.723060004"/>
    <n v="1.7851433154505552E-4"/>
    <n v="1803"/>
    <m/>
    <x v="0"/>
  </r>
  <r>
    <x v="4"/>
    <x v="4"/>
    <s v="CUARTA"/>
    <x v="985"/>
    <x v="985"/>
    <x v="456"/>
    <x v="3"/>
    <x v="0"/>
    <x v="0"/>
    <x v="15"/>
    <x v="2214"/>
    <n v="19585375"/>
    <n v="19585375"/>
    <n v="24086857.23769585"/>
    <n v="24086857.23769585"/>
    <n v="1.6029168380199987E-4"/>
    <n v="1715"/>
    <m/>
    <x v="0"/>
  </r>
  <r>
    <x v="4"/>
    <x v="4"/>
    <s v="CUARTA"/>
    <x v="985"/>
    <x v="985"/>
    <x v="456"/>
    <x v="3"/>
    <x v="0"/>
    <x v="0"/>
    <x v="15"/>
    <x v="2215"/>
    <n v="15394733"/>
    <n v="15394733"/>
    <n v="18737640.335642237"/>
    <n v="18737640.335642237"/>
    <n v="1.2469405577643876E-4"/>
    <n v="1629"/>
    <m/>
    <x v="0"/>
  </r>
  <r>
    <x v="4"/>
    <x v="4"/>
    <s v="CUARTA"/>
    <x v="985"/>
    <x v="985"/>
    <x v="456"/>
    <x v="3"/>
    <x v="0"/>
    <x v="0"/>
    <x v="15"/>
    <x v="2216"/>
    <n v="12083475"/>
    <n v="12083475"/>
    <n v="13930260.678258285"/>
    <n v="13930260.678258285"/>
    <n v="9.2702211744931194E-5"/>
    <n v="1179"/>
    <m/>
    <x v="0"/>
  </r>
  <r>
    <x v="4"/>
    <x v="4"/>
    <s v="CUARTA"/>
    <x v="985"/>
    <x v="985"/>
    <x v="456"/>
    <x v="3"/>
    <x v="0"/>
    <x v="0"/>
    <x v="15"/>
    <x v="2217"/>
    <n v="10800266"/>
    <n v="10800266"/>
    <n v="12813582.924427301"/>
    <n v="12813582.924427301"/>
    <n v="8.5271015733785399E-5"/>
    <n v="1417"/>
    <m/>
    <x v="0"/>
  </r>
  <r>
    <x v="4"/>
    <x v="4"/>
    <s v="CUARTA"/>
    <x v="985"/>
    <x v="985"/>
    <x v="456"/>
    <x v="3"/>
    <x v="0"/>
    <x v="0"/>
    <x v="15"/>
    <x v="2218"/>
    <n v="9274966"/>
    <n v="9274966"/>
    <n v="11134805.717485333"/>
    <n v="11134805.717485333"/>
    <n v="7.4099196074057635E-5"/>
    <n v="1515"/>
    <m/>
    <x v="0"/>
  </r>
  <r>
    <x v="4"/>
    <x v="4"/>
    <s v="CUARTA"/>
    <x v="985"/>
    <x v="985"/>
    <x v="456"/>
    <x v="3"/>
    <x v="0"/>
    <x v="0"/>
    <x v="15"/>
    <x v="2219"/>
    <n v="8736845"/>
    <n v="8736845"/>
    <n v="10230109.710877443"/>
    <n v="10230109.710877443"/>
    <n v="6.8078682696281838E-5"/>
    <n v="1308"/>
    <m/>
    <x v="0"/>
  </r>
  <r>
    <x v="4"/>
    <x v="4"/>
    <s v="CUARTA"/>
    <x v="985"/>
    <x v="985"/>
    <x v="456"/>
    <x v="3"/>
    <x v="0"/>
    <x v="0"/>
    <x v="15"/>
    <x v="2220"/>
    <n v="4947576"/>
    <n v="4947576"/>
    <n v="5570465.6260147365"/>
    <n v="5570465.6260147365"/>
    <n v="3.7069979945647659E-5"/>
    <n v="983"/>
    <m/>
    <x v="0"/>
  </r>
  <r>
    <x v="4"/>
    <x v="4"/>
    <s v="CUARTA"/>
    <x v="985"/>
    <x v="985"/>
    <x v="456"/>
    <x v="3"/>
    <x v="0"/>
    <x v="0"/>
    <x v="15"/>
    <x v="2221"/>
    <n v="4641004"/>
    <n v="4641004"/>
    <n v="4822495.7209247062"/>
    <n v="4822495.7209247062"/>
    <n v="3.2092437448635214E-5"/>
    <n v="318"/>
    <m/>
    <x v="0"/>
  </r>
  <r>
    <x v="4"/>
    <x v="4"/>
    <s v="CUARTA"/>
    <x v="985"/>
    <x v="985"/>
    <x v="456"/>
    <x v="3"/>
    <x v="0"/>
    <x v="0"/>
    <x v="15"/>
    <x v="2222"/>
    <n v="4321833"/>
    <n v="4321833"/>
    <n v="4407653.9883758547"/>
    <n v="4407653.9883758547"/>
    <n v="2.9331775102136606E-5"/>
    <n v="163"/>
    <m/>
    <x v="0"/>
  </r>
  <r>
    <x v="4"/>
    <x v="4"/>
    <s v="CUARTA"/>
    <x v="985"/>
    <x v="985"/>
    <x v="456"/>
    <x v="3"/>
    <x v="0"/>
    <x v="0"/>
    <x v="15"/>
    <x v="2223"/>
    <n v="3789649"/>
    <n v="3789649"/>
    <n v="4205945.525401216"/>
    <n v="4205945.525401216"/>
    <n v="2.7989458466626417E-5"/>
    <n v="864"/>
    <m/>
    <x v="0"/>
  </r>
  <r>
    <x v="4"/>
    <x v="4"/>
    <s v="CUARTA"/>
    <x v="985"/>
    <x v="985"/>
    <x v="456"/>
    <x v="3"/>
    <x v="0"/>
    <x v="0"/>
    <x v="15"/>
    <x v="2224"/>
    <n v="3736970"/>
    <n v="3736970"/>
    <n v="4463644.1409424664"/>
    <n v="4463644.1409424664"/>
    <n v="2.9704374804234214E-5"/>
    <n v="1473"/>
    <m/>
    <x v="0"/>
  </r>
  <r>
    <x v="4"/>
    <x v="4"/>
    <s v="CUARTA"/>
    <x v="985"/>
    <x v="985"/>
    <x v="456"/>
    <x v="3"/>
    <x v="0"/>
    <x v="0"/>
    <x v="15"/>
    <x v="154"/>
    <n v="3709653"/>
    <n v="3709653"/>
    <n v="3854723.1845987421"/>
    <n v="3854723.1845987421"/>
    <n v="2.5652166397323073E-5"/>
    <n v="318"/>
    <m/>
    <x v="0"/>
  </r>
  <r>
    <x v="4"/>
    <x v="4"/>
    <s v="CUARTA"/>
    <x v="985"/>
    <x v="985"/>
    <x v="456"/>
    <x v="3"/>
    <x v="0"/>
    <x v="0"/>
    <x v="15"/>
    <x v="2225"/>
    <n v="3702652"/>
    <n v="3702652"/>
    <n v="4044474.6602415643"/>
    <n v="4044474.6602415643"/>
    <n v="2.6914912434905006E-5"/>
    <n v="732"/>
    <m/>
    <x v="0"/>
  </r>
  <r>
    <x v="4"/>
    <x v="4"/>
    <s v="CUARTA"/>
    <x v="985"/>
    <x v="985"/>
    <x v="456"/>
    <x v="3"/>
    <x v="0"/>
    <x v="0"/>
    <x v="15"/>
    <x v="2226"/>
    <n v="2861689"/>
    <n v="2861689"/>
    <n v="3016956.8601352102"/>
    <n v="3016956.8601352102"/>
    <n v="2.0077052406498508E-5"/>
    <n v="438"/>
    <m/>
    <x v="0"/>
  </r>
  <r>
    <x v="4"/>
    <x v="4"/>
    <s v="CUARTA"/>
    <x v="985"/>
    <x v="985"/>
    <x v="456"/>
    <x v="3"/>
    <x v="0"/>
    <x v="0"/>
    <x v="15"/>
    <x v="2227"/>
    <n v="2385354"/>
    <n v="2385354"/>
    <n v="2564405.0828915294"/>
    <n v="2564405.0828915294"/>
    <n v="1.7065439655771862E-5"/>
    <n v="600"/>
    <m/>
    <x v="0"/>
  </r>
  <r>
    <x v="4"/>
    <x v="4"/>
    <s v="CUARTA"/>
    <x v="985"/>
    <x v="985"/>
    <x v="456"/>
    <x v="3"/>
    <x v="0"/>
    <x v="0"/>
    <x v="15"/>
    <x v="2228"/>
    <n v="1717614"/>
    <n v="1717614"/>
    <n v="1726130.1839172849"/>
    <n v="1726130.1839172849"/>
    <n v="1.148694123567716E-5"/>
    <n v="41"/>
    <m/>
    <x v="0"/>
  </r>
  <r>
    <x v="4"/>
    <x v="4"/>
    <s v="CUARTA"/>
    <x v="985"/>
    <x v="985"/>
    <x v="456"/>
    <x v="3"/>
    <x v="0"/>
    <x v="0"/>
    <x v="15"/>
    <x v="2229"/>
    <n v="240000"/>
    <n v="240000"/>
    <n v="293351.02961002209"/>
    <n v="293351.02961002209"/>
    <n v="1.9521737525662714E-6"/>
    <n v="1664"/>
    <m/>
    <x v="0"/>
  </r>
  <r>
    <x v="4"/>
    <x v="4"/>
    <s v="CUARTA"/>
    <x v="985"/>
    <x v="985"/>
    <x v="456"/>
    <x v="3"/>
    <x v="0"/>
    <x v="0"/>
    <x v="15"/>
    <x v="2230"/>
    <n v="123829"/>
    <n v="123829"/>
    <n v="131765.90060181433"/>
    <n v="131765.90060181433"/>
    <n v="8.7686732506129964E-7"/>
    <n v="515"/>
    <m/>
    <x v="0"/>
  </r>
  <r>
    <x v="4"/>
    <x v="4"/>
    <s v="CUARTA"/>
    <x v="985"/>
    <x v="985"/>
    <x v="456"/>
    <x v="3"/>
    <x v="0"/>
    <x v="0"/>
    <x v="15"/>
    <x v="2212"/>
    <n v="1397897"/>
    <n v="0"/>
    <n v="0"/>
    <n v="1397897"/>
    <n v="9.3026359437666039E-6"/>
    <n v="0"/>
    <m/>
    <x v="0"/>
  </r>
  <r>
    <x v="4"/>
    <x v="4"/>
    <s v="CUARTA"/>
    <x v="986"/>
    <x v="986"/>
    <x v="457"/>
    <x v="3"/>
    <x v="0"/>
    <x v="0"/>
    <x v="15"/>
    <x v="2231"/>
    <n v="452752"/>
    <n v="452752"/>
    <n v="454064.68831735465"/>
    <n v="454064.68831735465"/>
    <n v="3.0216807750043127E-6"/>
    <n v="24"/>
    <m/>
    <x v="0"/>
  </r>
  <r>
    <x v="4"/>
    <x v="4"/>
    <s v="CUARTA"/>
    <x v="986"/>
    <x v="986"/>
    <x v="457"/>
    <x v="3"/>
    <x v="0"/>
    <x v="0"/>
    <x v="15"/>
    <x v="2232"/>
    <n v="452752"/>
    <n v="452752"/>
    <n v="454064.68831735465"/>
    <n v="454064.68831735465"/>
    <n v="3.0216807750043127E-6"/>
    <n v="24"/>
    <m/>
    <x v="0"/>
  </r>
  <r>
    <x v="4"/>
    <x v="4"/>
    <s v="CUARTA"/>
    <x v="986"/>
    <x v="986"/>
    <x v="457"/>
    <x v="3"/>
    <x v="0"/>
    <x v="0"/>
    <x v="15"/>
    <x v="2233"/>
    <n v="2825041"/>
    <n v="2825041"/>
    <n v="2830840.3622617447"/>
    <n v="2830840.3622617447"/>
    <n v="1.8838496187516948E-5"/>
    <n v="17"/>
    <m/>
    <x v="0"/>
  </r>
  <r>
    <x v="4"/>
    <x v="4"/>
    <s v="CUARTA"/>
    <x v="987"/>
    <x v="987"/>
    <x v="458"/>
    <x v="1"/>
    <x v="0"/>
    <x v="0"/>
    <x v="15"/>
    <x v="2234"/>
    <n v="1190512"/>
    <n v="0"/>
    <n v="0"/>
    <n v="1190512"/>
    <n v="7.9225434511165476E-6"/>
    <n v="0"/>
    <m/>
    <x v="0"/>
  </r>
  <r>
    <x v="5"/>
    <x v="4"/>
    <s v="CUARTA"/>
    <x v="988"/>
    <x v="988"/>
    <x v="459"/>
    <x v="6"/>
    <x v="0"/>
    <x v="0"/>
    <x v="15"/>
    <x v="2235"/>
    <n v="14821181"/>
    <n v="0"/>
    <n v="0"/>
    <n v="14821181"/>
    <n v="9.8631051572233624E-5"/>
    <n v="0"/>
    <m/>
    <x v="4"/>
  </r>
  <r>
    <x v="5"/>
    <x v="4"/>
    <s v="CUARTA"/>
    <x v="988"/>
    <x v="988"/>
    <x v="459"/>
    <x v="6"/>
    <x v="0"/>
    <x v="0"/>
    <x v="15"/>
    <x v="2236"/>
    <n v="10759626"/>
    <n v="0"/>
    <n v="0"/>
    <n v="10759626"/>
    <n v="7.1602473979903879E-5"/>
    <n v="0"/>
    <m/>
    <x v="4"/>
  </r>
  <r>
    <x v="5"/>
    <x v="4"/>
    <s v="CUARTA"/>
    <x v="988"/>
    <x v="988"/>
    <x v="459"/>
    <x v="6"/>
    <x v="0"/>
    <x v="0"/>
    <x v="15"/>
    <x v="2237"/>
    <n v="7533981.5"/>
    <n v="0"/>
    <n v="0"/>
    <n v="7533981.5"/>
    <n v="5.0136660355929398E-5"/>
    <n v="0"/>
    <m/>
    <x v="4"/>
  </r>
  <r>
    <x v="5"/>
    <x v="4"/>
    <s v="CUARTA"/>
    <x v="988"/>
    <x v="988"/>
    <x v="459"/>
    <x v="6"/>
    <x v="0"/>
    <x v="0"/>
    <x v="15"/>
    <x v="2236"/>
    <n v="1206687"/>
    <n v="0"/>
    <n v="0"/>
    <n v="1206687"/>
    <n v="8.0301838111648373E-6"/>
    <n v="0"/>
    <m/>
    <x v="4"/>
  </r>
  <r>
    <x v="5"/>
    <x v="4"/>
    <s v="CUARTA"/>
    <x v="989"/>
    <x v="989"/>
    <x v="460"/>
    <x v="3"/>
    <x v="0"/>
    <x v="0"/>
    <x v="15"/>
    <x v="2238"/>
    <n v="5670129.5999999996"/>
    <n v="0"/>
    <n v="0"/>
    <n v="5670129.5999999996"/>
    <n v="3.7733217413568349E-5"/>
    <n v="0"/>
    <m/>
    <x v="3"/>
  </r>
  <r>
    <x v="5"/>
    <x v="4"/>
    <s v="CUARTA"/>
    <x v="989"/>
    <x v="989"/>
    <x v="460"/>
    <x v="6"/>
    <x v="0"/>
    <x v="0"/>
    <x v="15"/>
    <x v="2239"/>
    <n v="118644337"/>
    <n v="0"/>
    <n v="0"/>
    <n v="118644337"/>
    <n v="7.8954677912647213E-4"/>
    <n v="0"/>
    <m/>
    <x v="4"/>
  </r>
  <r>
    <x v="4"/>
    <x v="4"/>
    <s v="CUARTA"/>
    <x v="990"/>
    <x v="990"/>
    <x v="461"/>
    <x v="3"/>
    <x v="0"/>
    <x v="0"/>
    <x v="15"/>
    <x v="1128"/>
    <n v="2940624"/>
    <n v="2940624"/>
    <n v="2956630.3564846469"/>
    <n v="2956630.3564846469"/>
    <n v="1.9675595431326874E-5"/>
    <n v="45"/>
    <m/>
    <x v="0"/>
  </r>
  <r>
    <x v="4"/>
    <x v="4"/>
    <s v="CUARTA"/>
    <x v="990"/>
    <x v="990"/>
    <x v="461"/>
    <x v="3"/>
    <x v="0"/>
    <x v="0"/>
    <x v="15"/>
    <x v="1182"/>
    <n v="2314380"/>
    <n v="2314380"/>
    <n v="2326977.595381435"/>
    <n v="2326977.595381435"/>
    <n v="1.5485422330210966E-5"/>
    <n v="45"/>
    <m/>
    <x v="0"/>
  </r>
  <r>
    <x v="4"/>
    <x v="4"/>
    <s v="CUARTA"/>
    <x v="991"/>
    <x v="991"/>
    <x v="462"/>
    <x v="22"/>
    <x v="0"/>
    <x v="0"/>
    <x v="15"/>
    <x v="2240"/>
    <n v="1839791"/>
    <n v="0"/>
    <n v="0"/>
    <n v="1839791"/>
    <n v="1.2243323997131624E-5"/>
    <n v="0"/>
    <m/>
    <x v="0"/>
  </r>
  <r>
    <x v="4"/>
    <x v="4"/>
    <s v="CUARTA"/>
    <x v="991"/>
    <x v="991"/>
    <x v="462"/>
    <x v="22"/>
    <x v="0"/>
    <x v="0"/>
    <x v="15"/>
    <x v="2241"/>
    <n v="927172"/>
    <n v="0"/>
    <n v="0"/>
    <n v="927172"/>
    <n v="6.1700851874308121E-6"/>
    <n v="0"/>
    <m/>
    <x v="0"/>
  </r>
  <r>
    <x v="4"/>
    <x v="4"/>
    <s v="CUARTA"/>
    <x v="991"/>
    <x v="991"/>
    <x v="462"/>
    <x v="22"/>
    <x v="0"/>
    <x v="0"/>
    <x v="15"/>
    <x v="2242"/>
    <n v="169867"/>
    <n v="0"/>
    <n v="0"/>
    <n v="169867"/>
    <n v="1.1304200952286197E-6"/>
    <n v="0"/>
    <m/>
    <x v="0"/>
  </r>
  <r>
    <x v="5"/>
    <x v="4"/>
    <s v="CUARTA"/>
    <x v="992"/>
    <x v="992"/>
    <x v="463"/>
    <x v="8"/>
    <x v="0"/>
    <x v="0"/>
    <x v="15"/>
    <x v="56"/>
    <n v="10994243.4"/>
    <n v="0"/>
    <n v="0"/>
    <n v="10994243.4"/>
    <n v="7.3163790914036416E-5"/>
    <n v="0"/>
    <m/>
    <x v="3"/>
  </r>
  <r>
    <x v="5"/>
    <x v="4"/>
    <s v="CUARTA"/>
    <x v="992"/>
    <x v="992"/>
    <x v="463"/>
    <x v="8"/>
    <x v="0"/>
    <x v="0"/>
    <x v="15"/>
    <x v="2243"/>
    <n v="10942057.5"/>
    <n v="0"/>
    <n v="0"/>
    <n v="10942057.5"/>
    <n v="7.2816507509681296E-5"/>
    <n v="0"/>
    <m/>
    <x v="4"/>
  </r>
  <r>
    <x v="5"/>
    <x v="4"/>
    <s v="CUARTA"/>
    <x v="992"/>
    <x v="992"/>
    <x v="463"/>
    <x v="8"/>
    <x v="0"/>
    <x v="0"/>
    <x v="15"/>
    <x v="1372"/>
    <n v="3107342.5"/>
    <n v="0"/>
    <n v="0"/>
    <n v="3107342.5"/>
    <n v="2.067854500731712E-5"/>
    <n v="0"/>
    <m/>
    <x v="4"/>
  </r>
  <r>
    <x v="5"/>
    <x v="4"/>
    <s v="CUARTA"/>
    <x v="992"/>
    <x v="992"/>
    <x v="463"/>
    <x v="8"/>
    <x v="0"/>
    <x v="0"/>
    <x v="15"/>
    <x v="1088"/>
    <n v="1430315"/>
    <n v="0"/>
    <n v="0"/>
    <n v="1430315"/>
    <n v="9.5183691859332496E-6"/>
    <n v="0"/>
    <m/>
    <x v="4"/>
  </r>
  <r>
    <x v="5"/>
    <x v="4"/>
    <s v="CUARTA"/>
    <x v="992"/>
    <x v="992"/>
    <x v="463"/>
    <x v="8"/>
    <x v="0"/>
    <x v="0"/>
    <x v="15"/>
    <x v="1255"/>
    <n v="1141050.5"/>
    <n v="0"/>
    <n v="0"/>
    <n v="1141050.5"/>
    <n v="7.593390210403811E-6"/>
    <n v="0"/>
    <m/>
    <x v="4"/>
  </r>
  <r>
    <x v="5"/>
    <x v="4"/>
    <s v="CUARTA"/>
    <x v="992"/>
    <x v="992"/>
    <x v="463"/>
    <x v="8"/>
    <x v="0"/>
    <x v="0"/>
    <x v="15"/>
    <x v="1367"/>
    <n v="216686"/>
    <n v="0"/>
    <n v="0"/>
    <n v="216686"/>
    <n v="1.441988195203946E-6"/>
    <n v="0"/>
    <m/>
    <x v="4"/>
  </r>
  <r>
    <x v="4"/>
    <x v="4"/>
    <s v="CUARTA"/>
    <x v="992"/>
    <x v="992"/>
    <x v="464"/>
    <x v="9"/>
    <x v="0"/>
    <x v="0"/>
    <x v="15"/>
    <x v="2244"/>
    <n v="36265970"/>
    <n v="36265970"/>
    <n v="36865853.26481548"/>
    <n v="36865853.26481548"/>
    <n v="2.4533253285392121E-4"/>
    <n v="136"/>
    <m/>
    <x v="0"/>
  </r>
  <r>
    <x v="4"/>
    <x v="4"/>
    <s v="CUARTA"/>
    <x v="992"/>
    <x v="992"/>
    <x v="464"/>
    <x v="9"/>
    <x v="0"/>
    <x v="0"/>
    <x v="15"/>
    <x v="2245"/>
    <n v="28880652"/>
    <n v="28880652"/>
    <n v="31202454.473608896"/>
    <n v="31202454.473608896"/>
    <n v="2.0764410719812347E-4"/>
    <n v="641"/>
    <m/>
    <x v="0"/>
  </r>
  <r>
    <x v="4"/>
    <x v="4"/>
    <s v="CUARTA"/>
    <x v="992"/>
    <x v="992"/>
    <x v="464"/>
    <x v="9"/>
    <x v="0"/>
    <x v="0"/>
    <x v="15"/>
    <x v="2246"/>
    <n v="23410273"/>
    <n v="23410273"/>
    <n v="24973955.289964113"/>
    <n v="24973955.289964113"/>
    <n v="1.661950874337954E-4"/>
    <n v="536"/>
    <m/>
    <x v="0"/>
  </r>
  <r>
    <x v="4"/>
    <x v="4"/>
    <s v="CUARTA"/>
    <x v="992"/>
    <x v="992"/>
    <x v="464"/>
    <x v="9"/>
    <x v="0"/>
    <x v="0"/>
    <x v="15"/>
    <x v="1054"/>
    <n v="11518520"/>
    <n v="11518520"/>
    <n v="12012358.319980621"/>
    <n v="12012358.319980621"/>
    <n v="7.9939077254515564E-5"/>
    <n v="348"/>
    <m/>
    <x v="0"/>
  </r>
  <r>
    <x v="4"/>
    <x v="4"/>
    <s v="CUARTA"/>
    <x v="992"/>
    <x v="992"/>
    <x v="464"/>
    <x v="9"/>
    <x v="0"/>
    <x v="0"/>
    <x v="15"/>
    <x v="2028"/>
    <n v="35214564"/>
    <n v="0"/>
    <n v="0"/>
    <n v="35214564"/>
    <n v="2.343436382011475E-4"/>
    <n v="0"/>
    <m/>
    <x v="0"/>
  </r>
  <r>
    <x v="4"/>
    <x v="4"/>
    <s v="CUARTA"/>
    <x v="992"/>
    <x v="992"/>
    <x v="464"/>
    <x v="9"/>
    <x v="0"/>
    <x v="0"/>
    <x v="15"/>
    <x v="2028"/>
    <n v="70491743"/>
    <n v="0"/>
    <n v="0"/>
    <n v="70491743"/>
    <n v="4.6910396271725163E-4"/>
    <n v="0"/>
    <m/>
    <x v="0"/>
  </r>
  <r>
    <x v="5"/>
    <x v="4"/>
    <s v="CUARTA"/>
    <x v="993"/>
    <x v="993"/>
    <x v="465"/>
    <x v="6"/>
    <x v="0"/>
    <x v="0"/>
    <x v="15"/>
    <x v="2247"/>
    <n v="1636934"/>
    <n v="0"/>
    <n v="0"/>
    <n v="1636934"/>
    <n v="1.0893364150558763E-5"/>
    <n v="0"/>
    <m/>
    <x v="4"/>
  </r>
  <r>
    <x v="5"/>
    <x v="4"/>
    <s v="CUARTA"/>
    <x v="993"/>
    <x v="993"/>
    <x v="465"/>
    <x v="6"/>
    <x v="0"/>
    <x v="0"/>
    <x v="15"/>
    <x v="2248"/>
    <n v="1235601.5"/>
    <n v="0"/>
    <n v="0"/>
    <n v="1235601.5"/>
    <n v="8.2226021846187035E-6"/>
    <n v="0"/>
    <m/>
    <x v="4"/>
  </r>
  <r>
    <x v="4"/>
    <x v="4"/>
    <s v="CUARTA"/>
    <x v="994"/>
    <x v="994"/>
    <x v="466"/>
    <x v="3"/>
    <x v="0"/>
    <x v="0"/>
    <x v="15"/>
    <x v="2249"/>
    <n v="1012131"/>
    <n v="0"/>
    <n v="0"/>
    <n v="1012131"/>
    <n v="6.7354649308213964E-6"/>
    <n v="0"/>
    <m/>
    <x v="0"/>
  </r>
  <r>
    <x v="4"/>
    <x v="4"/>
    <s v="CUARTA"/>
    <x v="994"/>
    <x v="994"/>
    <x v="466"/>
    <x v="3"/>
    <x v="0"/>
    <x v="0"/>
    <x v="15"/>
    <x v="1285"/>
    <n v="3823562"/>
    <n v="0"/>
    <n v="0"/>
    <n v="3823562"/>
    <n v="2.5444796930260331E-5"/>
    <n v="0"/>
    <m/>
    <x v="0"/>
  </r>
  <r>
    <x v="4"/>
    <x v="4"/>
    <s v="CUARTA"/>
    <x v="994"/>
    <x v="994"/>
    <x v="466"/>
    <x v="3"/>
    <x v="0"/>
    <x v="0"/>
    <x v="15"/>
    <x v="1285"/>
    <n v="508839"/>
    <n v="0"/>
    <n v="0"/>
    <n v="508839"/>
    <n v="3.3861893766066135E-6"/>
    <n v="0"/>
    <m/>
    <x v="0"/>
  </r>
  <r>
    <x v="5"/>
    <x v="4"/>
    <s v="CUARTA"/>
    <x v="995"/>
    <x v="995"/>
    <x v="467"/>
    <x v="3"/>
    <x v="0"/>
    <x v="0"/>
    <x v="15"/>
    <x v="640"/>
    <n v="2626105.5"/>
    <n v="0"/>
    <n v="0"/>
    <n v="2626105.5"/>
    <n v="1.7476039662738507E-5"/>
    <n v="0"/>
    <m/>
    <x v="4"/>
  </r>
  <r>
    <x v="4"/>
    <x v="4"/>
    <s v="CUARTA"/>
    <x v="995"/>
    <x v="995"/>
    <x v="467"/>
    <x v="3"/>
    <x v="0"/>
    <x v="0"/>
    <x v="15"/>
    <x v="2250"/>
    <n v="7723034"/>
    <n v="7723034"/>
    <n v="7780073.7770622028"/>
    <n v="7780073.7770622028"/>
    <n v="5.1774339571266596E-5"/>
    <n v="61"/>
    <m/>
    <x v="0"/>
  </r>
  <r>
    <x v="4"/>
    <x v="4"/>
    <s v="CUARTA"/>
    <x v="996"/>
    <x v="996"/>
    <x v="468"/>
    <x v="3"/>
    <x v="0"/>
    <x v="0"/>
    <x v="15"/>
    <x v="2251"/>
    <n v="328068"/>
    <n v="328068"/>
    <n v="328503.61808813683"/>
    <n v="328503.61808813683"/>
    <n v="2.1861049600107009E-6"/>
    <n v="11"/>
    <m/>
    <x v="0"/>
  </r>
  <r>
    <x v="4"/>
    <x v="4"/>
    <s v="CUARTA"/>
    <x v="996"/>
    <x v="996"/>
    <x v="468"/>
    <x v="3"/>
    <x v="0"/>
    <x v="0"/>
    <x v="15"/>
    <x v="2252"/>
    <n v="287104"/>
    <n v="287104"/>
    <n v="287485.22491549444"/>
    <n v="287485.22491549444"/>
    <n v="1.913138368993356E-6"/>
    <n v="11"/>
    <m/>
    <x v="0"/>
  </r>
  <r>
    <x v="4"/>
    <x v="4"/>
    <s v="CUARTA"/>
    <x v="996"/>
    <x v="996"/>
    <x v="468"/>
    <x v="3"/>
    <x v="0"/>
    <x v="0"/>
    <x v="15"/>
    <x v="2253"/>
    <n v="283905"/>
    <n v="283905"/>
    <n v="284281.97719165689"/>
    <n v="284281.97719165689"/>
    <n v="1.8918216000092607E-6"/>
    <n v="11"/>
    <m/>
    <x v="0"/>
  </r>
  <r>
    <x v="4"/>
    <x v="4"/>
    <s v="CUARTA"/>
    <x v="996"/>
    <x v="996"/>
    <x v="468"/>
    <x v="3"/>
    <x v="0"/>
    <x v="0"/>
    <x v="15"/>
    <x v="2254"/>
    <n v="119871"/>
    <n v="119871"/>
    <n v="120030.16814758845"/>
    <n v="120030.16814758845"/>
    <n v="7.9876912000390999E-7"/>
    <n v="11"/>
    <m/>
    <x v="0"/>
  </r>
  <r>
    <x v="5"/>
    <x v="4"/>
    <s v="CUARTA"/>
    <x v="997"/>
    <x v="997"/>
    <x v="469"/>
    <x v="3"/>
    <x v="0"/>
    <x v="0"/>
    <x v="15"/>
    <x v="2255"/>
    <n v="1568631.5999999999"/>
    <n v="1568631.5999999999"/>
    <n v="1714272.0365108261"/>
    <n v="1714272.0365108261"/>
    <n v="1.1408028391390487E-5"/>
    <n v="736"/>
    <m/>
    <x v="3"/>
  </r>
  <r>
    <x v="5"/>
    <x v="4"/>
    <s v="CUARTA"/>
    <x v="997"/>
    <x v="997"/>
    <x v="469"/>
    <x v="3"/>
    <x v="0"/>
    <x v="0"/>
    <x v="15"/>
    <x v="2256"/>
    <n v="1254905.3999999999"/>
    <n v="1254905.3999999999"/>
    <n v="1382880.5079642476"/>
    <n v="1382880.5079642476"/>
    <n v="9.2027051487501794E-6"/>
    <n v="805"/>
    <m/>
    <x v="3"/>
  </r>
  <r>
    <x v="5"/>
    <x v="4"/>
    <s v="CUARTA"/>
    <x v="997"/>
    <x v="997"/>
    <x v="469"/>
    <x v="3"/>
    <x v="0"/>
    <x v="0"/>
    <x v="15"/>
    <x v="2257"/>
    <n v="911299.79999999993"/>
    <n v="911299.79999999993"/>
    <n v="959354.82739706768"/>
    <n v="959354.82739706768"/>
    <n v="6.3842534179342027E-6"/>
    <n v="426"/>
    <m/>
    <x v="3"/>
  </r>
  <r>
    <x v="5"/>
    <x v="4"/>
    <s v="CUARTA"/>
    <x v="997"/>
    <x v="997"/>
    <x v="469"/>
    <x v="3"/>
    <x v="0"/>
    <x v="0"/>
    <x v="15"/>
    <x v="2258"/>
    <n v="261438.59999999998"/>
    <n v="261438.59999999998"/>
    <n v="272910.61247619666"/>
    <n v="272910.61247619666"/>
    <n v="1.8161481661784994E-6"/>
    <n v="356"/>
    <m/>
    <x v="3"/>
  </r>
  <r>
    <x v="5"/>
    <x v="4"/>
    <s v="CUARTA"/>
    <x v="998"/>
    <x v="998"/>
    <x v="470"/>
    <x v="7"/>
    <x v="0"/>
    <x v="0"/>
    <x v="15"/>
    <x v="2259"/>
    <n v="16777579.5"/>
    <n v="16777579.5"/>
    <n v="17083928.795844063"/>
    <n v="17083928.795844063"/>
    <n v="1.1368904152234986E-4"/>
    <n v="150"/>
    <m/>
    <x v="1"/>
  </r>
  <r>
    <x v="5"/>
    <x v="4"/>
    <s v="CUARTA"/>
    <x v="999"/>
    <x v="999"/>
    <x v="471"/>
    <x v="7"/>
    <x v="0"/>
    <x v="0"/>
    <x v="15"/>
    <x v="707"/>
    <n v="6279624.5"/>
    <n v="0"/>
    <n v="0"/>
    <n v="6279624.5"/>
    <n v="4.1789245264177114E-5"/>
    <n v="0"/>
    <m/>
    <x v="1"/>
  </r>
  <r>
    <x v="5"/>
    <x v="4"/>
    <s v="CUARTA"/>
    <x v="999"/>
    <x v="999"/>
    <x v="471"/>
    <x v="7"/>
    <x v="0"/>
    <x v="0"/>
    <x v="15"/>
    <x v="2260"/>
    <n v="1136707.5"/>
    <n v="0"/>
    <n v="0"/>
    <n v="1136707.5"/>
    <n v="7.5644886905466408E-6"/>
    <n v="0"/>
    <m/>
    <x v="1"/>
  </r>
  <r>
    <x v="5"/>
    <x v="4"/>
    <s v="CUARTA"/>
    <x v="999"/>
    <x v="999"/>
    <x v="471"/>
    <x v="7"/>
    <x v="0"/>
    <x v="0"/>
    <x v="15"/>
    <x v="2261"/>
    <n v="3523355.5"/>
    <n v="0"/>
    <n v="0"/>
    <n v="3523355.5"/>
    <n v="2.344700182986855E-5"/>
    <n v="0"/>
    <m/>
    <x v="1"/>
  </r>
  <r>
    <x v="5"/>
    <x v="4"/>
    <s v="CUARTA"/>
    <x v="999"/>
    <x v="999"/>
    <x v="471"/>
    <x v="7"/>
    <x v="0"/>
    <x v="0"/>
    <x v="15"/>
    <x v="1116"/>
    <n v="3411655.5"/>
    <n v="0"/>
    <n v="0"/>
    <n v="3411655.5"/>
    <n v="2.2703667782425334E-5"/>
    <n v="0"/>
    <m/>
    <x v="1"/>
  </r>
  <r>
    <x v="5"/>
    <x v="4"/>
    <s v="CUARTA"/>
    <x v="999"/>
    <x v="999"/>
    <x v="471"/>
    <x v="7"/>
    <x v="0"/>
    <x v="0"/>
    <x v="15"/>
    <x v="1221"/>
    <n v="2484894.5"/>
    <n v="0"/>
    <n v="0"/>
    <n v="2484894.5"/>
    <n v="1.6536317691623878E-5"/>
    <n v="0"/>
    <m/>
    <x v="1"/>
  </r>
  <r>
    <x v="5"/>
    <x v="4"/>
    <s v="CUARTA"/>
    <x v="999"/>
    <x v="999"/>
    <x v="471"/>
    <x v="7"/>
    <x v="0"/>
    <x v="0"/>
    <x v="15"/>
    <x v="2262"/>
    <n v="2400030.5"/>
    <n v="0"/>
    <n v="0"/>
    <n v="2400030.5"/>
    <n v="1.5971570148184121E-5"/>
    <n v="0"/>
    <m/>
    <x v="1"/>
  </r>
  <r>
    <x v="5"/>
    <x v="4"/>
    <s v="CUARTA"/>
    <x v="999"/>
    <x v="999"/>
    <x v="471"/>
    <x v="7"/>
    <x v="0"/>
    <x v="0"/>
    <x v="15"/>
    <x v="1238"/>
    <n v="1753723"/>
    <n v="0"/>
    <n v="0"/>
    <n v="1753723"/>
    <n v="1.1670564151157203E-5"/>
    <n v="0"/>
    <m/>
    <x v="1"/>
  </r>
  <r>
    <x v="5"/>
    <x v="4"/>
    <s v="CUARTA"/>
    <x v="999"/>
    <x v="999"/>
    <x v="471"/>
    <x v="7"/>
    <x v="0"/>
    <x v="0"/>
    <x v="15"/>
    <x v="1211"/>
    <n v="1724386"/>
    <n v="0"/>
    <n v="0"/>
    <n v="1724386"/>
    <n v="1.1475334151606249E-5"/>
    <n v="0"/>
    <m/>
    <x v="1"/>
  </r>
  <r>
    <x v="5"/>
    <x v="4"/>
    <s v="CUARTA"/>
    <x v="999"/>
    <x v="999"/>
    <x v="471"/>
    <x v="7"/>
    <x v="0"/>
    <x v="0"/>
    <x v="15"/>
    <x v="2263"/>
    <n v="1669099"/>
    <n v="0"/>
    <n v="0"/>
    <n v="1669099"/>
    <n v="1.1107413744435316E-5"/>
    <n v="0"/>
    <m/>
    <x v="1"/>
  </r>
  <r>
    <x v="5"/>
    <x v="4"/>
    <s v="CUARTA"/>
    <x v="999"/>
    <x v="999"/>
    <x v="471"/>
    <x v="7"/>
    <x v="0"/>
    <x v="0"/>
    <x v="15"/>
    <x v="2264"/>
    <n v="1599779"/>
    <n v="0"/>
    <n v="0"/>
    <n v="1599779"/>
    <n v="1.0646107422423107E-5"/>
    <n v="0"/>
    <m/>
    <x v="1"/>
  </r>
  <r>
    <x v="5"/>
    <x v="4"/>
    <s v="CUARTA"/>
    <x v="999"/>
    <x v="999"/>
    <x v="471"/>
    <x v="7"/>
    <x v="0"/>
    <x v="0"/>
    <x v="15"/>
    <x v="1215"/>
    <n v="1302717.5"/>
    <n v="0"/>
    <n v="0"/>
    <n v="1302717.5"/>
    <n v="8.6692414677717822E-6"/>
    <n v="0"/>
    <m/>
    <x v="1"/>
  </r>
  <r>
    <x v="5"/>
    <x v="4"/>
    <s v="CUARTA"/>
    <x v="999"/>
    <x v="999"/>
    <x v="471"/>
    <x v="7"/>
    <x v="0"/>
    <x v="0"/>
    <x v="15"/>
    <x v="1208"/>
    <n v="1209500"/>
    <n v="0"/>
    <n v="0"/>
    <n v="1209500"/>
    <n v="8.0489035844455694E-6"/>
    <n v="0"/>
    <m/>
    <x v="1"/>
  </r>
  <r>
    <x v="5"/>
    <x v="4"/>
    <s v="CUARTA"/>
    <x v="999"/>
    <x v="999"/>
    <x v="471"/>
    <x v="7"/>
    <x v="0"/>
    <x v="0"/>
    <x v="15"/>
    <x v="1218"/>
    <n v="1085353"/>
    <n v="0"/>
    <n v="0"/>
    <n v="1085353"/>
    <n v="7.2227380339716845E-6"/>
    <n v="0"/>
    <m/>
    <x v="1"/>
  </r>
  <r>
    <x v="5"/>
    <x v="4"/>
    <s v="CUARTA"/>
    <x v="999"/>
    <x v="999"/>
    <x v="471"/>
    <x v="7"/>
    <x v="0"/>
    <x v="0"/>
    <x v="15"/>
    <x v="2265"/>
    <n v="1063975"/>
    <n v="0"/>
    <n v="0"/>
    <n v="1063975"/>
    <n v="7.0804730808271802E-6"/>
    <n v="0"/>
    <m/>
    <x v="1"/>
  </r>
  <r>
    <x v="5"/>
    <x v="4"/>
    <s v="CUARTA"/>
    <x v="999"/>
    <x v="999"/>
    <x v="471"/>
    <x v="7"/>
    <x v="0"/>
    <x v="0"/>
    <x v="15"/>
    <x v="1115"/>
    <n v="1040717"/>
    <n v="0"/>
    <n v="0"/>
    <n v="1040717"/>
    <n v="6.9256972233926745E-6"/>
    <n v="0"/>
    <m/>
    <x v="1"/>
  </r>
  <r>
    <x v="5"/>
    <x v="4"/>
    <s v="CUARTA"/>
    <x v="999"/>
    <x v="999"/>
    <x v="471"/>
    <x v="7"/>
    <x v="0"/>
    <x v="0"/>
    <x v="15"/>
    <x v="2266"/>
    <n v="1036008"/>
    <n v="0"/>
    <n v="0"/>
    <n v="1036008"/>
    <n v="6.8943600700407489E-6"/>
    <n v="0"/>
    <m/>
    <x v="1"/>
  </r>
  <r>
    <x v="5"/>
    <x v="4"/>
    <s v="CUARTA"/>
    <x v="999"/>
    <x v="999"/>
    <x v="471"/>
    <x v="7"/>
    <x v="0"/>
    <x v="0"/>
    <x v="15"/>
    <x v="2267"/>
    <n v="969580.5"/>
    <n v="0"/>
    <n v="0"/>
    <n v="969580.5"/>
    <n v="6.4523025728470673E-6"/>
    <n v="0"/>
    <m/>
    <x v="1"/>
  </r>
  <r>
    <x v="5"/>
    <x v="4"/>
    <s v="CUARTA"/>
    <x v="999"/>
    <x v="999"/>
    <x v="471"/>
    <x v="7"/>
    <x v="0"/>
    <x v="0"/>
    <x v="15"/>
    <x v="707"/>
    <n v="896005"/>
    <n v="0"/>
    <n v="0"/>
    <n v="896005"/>
    <n v="5.9626770204060792E-6"/>
    <n v="0"/>
    <m/>
    <x v="1"/>
  </r>
  <r>
    <x v="5"/>
    <x v="4"/>
    <s v="CUARTA"/>
    <x v="999"/>
    <x v="999"/>
    <x v="471"/>
    <x v="7"/>
    <x v="0"/>
    <x v="0"/>
    <x v="15"/>
    <x v="2268"/>
    <n v="778943"/>
    <n v="0"/>
    <n v="0"/>
    <n v="778943"/>
    <n v="5.1836602767910588E-6"/>
    <n v="0"/>
    <m/>
    <x v="1"/>
  </r>
  <r>
    <x v="5"/>
    <x v="4"/>
    <s v="CUARTA"/>
    <x v="999"/>
    <x v="999"/>
    <x v="471"/>
    <x v="7"/>
    <x v="0"/>
    <x v="0"/>
    <x v="15"/>
    <x v="1216"/>
    <n v="743962"/>
    <n v="0"/>
    <n v="0"/>
    <n v="743962"/>
    <n v="4.9508709454247992E-6"/>
    <n v="0"/>
    <m/>
    <x v="1"/>
  </r>
  <r>
    <x v="5"/>
    <x v="4"/>
    <s v="CUARTA"/>
    <x v="999"/>
    <x v="999"/>
    <x v="471"/>
    <x v="7"/>
    <x v="0"/>
    <x v="0"/>
    <x v="15"/>
    <x v="117"/>
    <n v="704962"/>
    <n v="0"/>
    <n v="0"/>
    <n v="704962"/>
    <n v="4.6913362287704984E-6"/>
    <n v="0"/>
    <m/>
    <x v="1"/>
  </r>
  <r>
    <x v="5"/>
    <x v="4"/>
    <s v="CUARTA"/>
    <x v="999"/>
    <x v="999"/>
    <x v="471"/>
    <x v="7"/>
    <x v="0"/>
    <x v="0"/>
    <x v="15"/>
    <x v="1248"/>
    <n v="691548.5"/>
    <n v="0"/>
    <n v="0"/>
    <n v="691548.5"/>
    <n v="4.6020729230822296E-6"/>
    <n v="0"/>
    <m/>
    <x v="1"/>
  </r>
  <r>
    <x v="5"/>
    <x v="4"/>
    <s v="CUARTA"/>
    <x v="999"/>
    <x v="999"/>
    <x v="471"/>
    <x v="7"/>
    <x v="0"/>
    <x v="0"/>
    <x v="15"/>
    <x v="2269"/>
    <n v="617353.5"/>
    <n v="0"/>
    <n v="0"/>
    <n v="617353.5"/>
    <n v="4.1083247614882328E-6"/>
    <n v="0"/>
    <m/>
    <x v="1"/>
  </r>
  <r>
    <x v="5"/>
    <x v="4"/>
    <s v="CUARTA"/>
    <x v="999"/>
    <x v="999"/>
    <x v="471"/>
    <x v="7"/>
    <x v="0"/>
    <x v="0"/>
    <x v="15"/>
    <x v="2270"/>
    <n v="611859.5"/>
    <n v="0"/>
    <n v="0"/>
    <n v="611859.5"/>
    <n v="4.0717636401215992E-6"/>
    <n v="0"/>
    <m/>
    <x v="1"/>
  </r>
  <r>
    <x v="5"/>
    <x v="4"/>
    <s v="CUARTA"/>
    <x v="1000"/>
    <x v="1000"/>
    <x v="472"/>
    <x v="7"/>
    <x v="0"/>
    <x v="0"/>
    <x v="15"/>
    <x v="1197"/>
    <n v="27602579.5"/>
    <n v="27602579.5"/>
    <n v="28716630.103853028"/>
    <n v="28716630.103853028"/>
    <n v="1.9110160146845818E-4"/>
    <n v="328"/>
    <m/>
    <x v="1"/>
  </r>
  <r>
    <x v="5"/>
    <x v="4"/>
    <s v="CUARTA"/>
    <x v="1000"/>
    <x v="1000"/>
    <x v="472"/>
    <x v="7"/>
    <x v="0"/>
    <x v="0"/>
    <x v="15"/>
    <x v="1197"/>
    <n v="6603618"/>
    <n v="0"/>
    <n v="0"/>
    <n v="6603618"/>
    <n v="4.3945336577519043E-5"/>
    <n v="0"/>
    <m/>
    <x v="1"/>
  </r>
  <r>
    <x v="4"/>
    <x v="4"/>
    <s v="CUARTA"/>
    <x v="1001"/>
    <x v="1001"/>
    <x v="473"/>
    <x v="1"/>
    <x v="0"/>
    <x v="0"/>
    <x v="15"/>
    <x v="2271"/>
    <n v="940303"/>
    <n v="940303"/>
    <n v="941437.98721583979"/>
    <n v="941437.98721583979"/>
    <n v="6.2650215707604758E-6"/>
    <n v="10"/>
    <m/>
    <x v="0"/>
  </r>
  <r>
    <x v="4"/>
    <x v="4"/>
    <s v="CUARTA"/>
    <x v="1002"/>
    <x v="1002"/>
    <x v="474"/>
    <x v="4"/>
    <x v="0"/>
    <x v="0"/>
    <x v="15"/>
    <x v="108"/>
    <n v="1270219"/>
    <n v="1270219"/>
    <n v="1513381.3382316025"/>
    <n v="1513381.3382316025"/>
    <n v="1.0071153764303743E-5"/>
    <n v="1452"/>
    <m/>
    <x v="0"/>
  </r>
  <r>
    <x v="4"/>
    <x v="4"/>
    <s v="CUARTA"/>
    <x v="1003"/>
    <x v="1003"/>
    <x v="475"/>
    <x v="3"/>
    <x v="0"/>
    <x v="0"/>
    <x v="15"/>
    <x v="2272"/>
    <n v="10462177"/>
    <n v="10462177"/>
    <n v="12308097.268762991"/>
    <n v="12308097.268762991"/>
    <n v="8.1907141979537963E-5"/>
    <n v="1347"/>
    <m/>
    <x v="0"/>
  </r>
  <r>
    <x v="4"/>
    <x v="4"/>
    <s v="CUARTA"/>
    <x v="1003"/>
    <x v="1003"/>
    <x v="475"/>
    <x v="3"/>
    <x v="0"/>
    <x v="0"/>
    <x v="15"/>
    <x v="2273"/>
    <n v="8346179"/>
    <n v="8346179"/>
    <n v="9911581.2149877362"/>
    <n v="9911581.2149877362"/>
    <n v="6.5958959544306039E-5"/>
    <n v="1425"/>
    <m/>
    <x v="0"/>
  </r>
  <r>
    <x v="4"/>
    <x v="4"/>
    <s v="CUARTA"/>
    <x v="1003"/>
    <x v="1003"/>
    <x v="475"/>
    <x v="3"/>
    <x v="0"/>
    <x v="0"/>
    <x v="15"/>
    <x v="2274"/>
    <n v="6384993"/>
    <n v="6384993"/>
    <n v="7660705.987466001"/>
    <n v="7660705.987466001"/>
    <n v="5.0979978405869141E-5"/>
    <n v="1510"/>
    <m/>
    <x v="0"/>
  </r>
  <r>
    <x v="4"/>
    <x v="4"/>
    <s v="CUARTA"/>
    <x v="1004"/>
    <x v="1004"/>
    <x v="476"/>
    <x v="40"/>
    <x v="0"/>
    <x v="0"/>
    <x v="15"/>
    <x v="1177"/>
    <n v="2415208"/>
    <n v="2415208"/>
    <n v="2820850.1509335823"/>
    <n v="2820850.1509335823"/>
    <n v="1.8772013965302302E-5"/>
    <n v="1287"/>
    <m/>
    <x v="0"/>
  </r>
  <r>
    <x v="4"/>
    <x v="4"/>
    <s v="CUARTA"/>
    <x v="1004"/>
    <x v="1004"/>
    <x v="476"/>
    <x v="40"/>
    <x v="0"/>
    <x v="0"/>
    <x v="15"/>
    <x v="1173"/>
    <n v="811125"/>
    <n v="811125"/>
    <n v="947356.11950440798"/>
    <n v="947356.11950440798"/>
    <n v="6.3044051806742246E-6"/>
    <n v="1287"/>
    <m/>
    <x v="0"/>
  </r>
  <r>
    <x v="5"/>
    <x v="4"/>
    <s v="CUARTA"/>
    <x v="1005"/>
    <x v="1005"/>
    <x v="477"/>
    <x v="7"/>
    <x v="0"/>
    <x v="0"/>
    <x v="15"/>
    <x v="2275"/>
    <n v="57588862.5"/>
    <n v="57588862.5"/>
    <n v="58831709.515881531"/>
    <n v="58831709.515881531"/>
    <n v="3.9150951434596063E-4"/>
    <n v="177"/>
    <m/>
    <x v="1"/>
  </r>
  <r>
    <x v="5"/>
    <x v="4"/>
    <s v="CUARTA"/>
    <x v="1005"/>
    <x v="1005"/>
    <x v="477"/>
    <x v="7"/>
    <x v="0"/>
    <x v="0"/>
    <x v="15"/>
    <x v="2276"/>
    <n v="57256464"/>
    <n v="57256464"/>
    <n v="58231647.107083917"/>
    <n v="58231647.107083917"/>
    <n v="3.875162572371866E-4"/>
    <n v="140"/>
    <m/>
    <x v="1"/>
  </r>
  <r>
    <x v="5"/>
    <x v="4"/>
    <s v="CUARTA"/>
    <x v="1005"/>
    <x v="1005"/>
    <x v="477"/>
    <x v="7"/>
    <x v="0"/>
    <x v="0"/>
    <x v="15"/>
    <x v="2277"/>
    <n v="29218200"/>
    <n v="29218200"/>
    <n v="29902828.498522993"/>
    <n v="29902828.498522993"/>
    <n v="1.9899543901349552E-4"/>
    <n v="192"/>
    <m/>
    <x v="1"/>
  </r>
  <r>
    <x v="5"/>
    <x v="4"/>
    <s v="CUARTA"/>
    <x v="1005"/>
    <x v="1005"/>
    <x v="477"/>
    <x v="7"/>
    <x v="0"/>
    <x v="0"/>
    <x v="15"/>
    <x v="2278"/>
    <n v="13011253.5"/>
    <n v="13011253.5"/>
    <n v="13167572.358477466"/>
    <n v="13167572.358477466"/>
    <n v="8.7626722079037355E-5"/>
    <n v="99"/>
    <m/>
    <x v="1"/>
  </r>
  <r>
    <x v="5"/>
    <x v="4"/>
    <s v="CUARTA"/>
    <x v="1005"/>
    <x v="1005"/>
    <x v="477"/>
    <x v="7"/>
    <x v="0"/>
    <x v="0"/>
    <x v="15"/>
    <x v="2279"/>
    <n v="12381037.5"/>
    <n v="12381037.5"/>
    <n v="12671144.731581064"/>
    <n v="12671144.731581064"/>
    <n v="8.4323127117859789E-5"/>
    <n v="192"/>
    <m/>
    <x v="1"/>
  </r>
  <r>
    <x v="5"/>
    <x v="4"/>
    <s v="CUARTA"/>
    <x v="1005"/>
    <x v="1005"/>
    <x v="477"/>
    <x v="7"/>
    <x v="0"/>
    <x v="0"/>
    <x v="15"/>
    <x v="2280"/>
    <n v="6626762.5"/>
    <n v="6626762.5"/>
    <n v="6782037.9947410682"/>
    <n v="6782037.9947410682"/>
    <n v="4.5132674597534044E-5"/>
    <n v="192"/>
    <m/>
    <x v="1"/>
  </r>
  <r>
    <x v="5"/>
    <x v="4"/>
    <s v="CUARTA"/>
    <x v="1005"/>
    <x v="1005"/>
    <x v="477"/>
    <x v="7"/>
    <x v="0"/>
    <x v="0"/>
    <x v="15"/>
    <x v="2281"/>
    <n v="2726746.5"/>
    <n v="0"/>
    <n v="0"/>
    <n v="2726746.5"/>
    <n v="1.8145778981169418E-5"/>
    <n v="0"/>
    <m/>
    <x v="1"/>
  </r>
  <r>
    <x v="4"/>
    <x v="4"/>
    <s v="CUARTA"/>
    <x v="1006"/>
    <x v="1006"/>
    <x v="478"/>
    <x v="3"/>
    <x v="0"/>
    <x v="0"/>
    <x v="15"/>
    <x v="1124"/>
    <n v="3891513"/>
    <n v="3891513"/>
    <n v="4058355.4625822366"/>
    <n v="4058355.4625822366"/>
    <n v="2.7007285514454256E-5"/>
    <n v="348"/>
    <m/>
    <x v="0"/>
  </r>
  <r>
    <x v="4"/>
    <x v="4"/>
    <s v="CUARTA"/>
    <x v="1007"/>
    <x v="1007"/>
    <x v="479"/>
    <x v="3"/>
    <x v="0"/>
    <x v="0"/>
    <x v="15"/>
    <x v="2282"/>
    <n v="23404941.82"/>
    <n v="0"/>
    <n v="0"/>
    <n v="23404941.82"/>
    <n v="1.5575371650164367E-4"/>
    <n v="0"/>
    <m/>
    <x v="0"/>
  </r>
  <r>
    <x v="4"/>
    <x v="4"/>
    <s v="CUARTA"/>
    <x v="1007"/>
    <x v="1007"/>
    <x v="479"/>
    <x v="3"/>
    <x v="0"/>
    <x v="0"/>
    <x v="15"/>
    <x v="2283"/>
    <n v="248831"/>
    <n v="248831"/>
    <n v="282397.74612656864"/>
    <n v="282397.74612656864"/>
    <n v="1.8792825390967244E-6"/>
    <n v="1049"/>
    <m/>
    <x v="0"/>
  </r>
  <r>
    <x v="4"/>
    <x v="4"/>
    <s v="CUARTA"/>
    <x v="1007"/>
    <x v="1007"/>
    <x v="479"/>
    <x v="3"/>
    <x v="0"/>
    <x v="0"/>
    <x v="15"/>
    <x v="2284"/>
    <n v="2113890"/>
    <n v="2113890"/>
    <n v="2145489.0929554445"/>
    <n v="2145489.0929554445"/>
    <n v="1.42776642006432E-5"/>
    <n v="123"/>
    <m/>
    <x v="0"/>
  </r>
  <r>
    <x v="4"/>
    <x v="4"/>
    <s v="CUARTA"/>
    <x v="1007"/>
    <x v="1007"/>
    <x v="479"/>
    <x v="3"/>
    <x v="0"/>
    <x v="0"/>
    <x v="15"/>
    <x v="2285"/>
    <n v="790400"/>
    <n v="790400"/>
    <n v="797583.48950353754"/>
    <n v="797583.48950353754"/>
    <n v="5.3077078193961375E-6"/>
    <n v="75"/>
    <m/>
    <x v="0"/>
  </r>
  <r>
    <x v="4"/>
    <x v="4"/>
    <s v="CUARTA"/>
    <x v="1008"/>
    <x v="1008"/>
    <x v="480"/>
    <x v="11"/>
    <x v="0"/>
    <x v="0"/>
    <x v="15"/>
    <x v="2286"/>
    <n v="9825206"/>
    <n v="9825206"/>
    <n v="9921680.2399143279"/>
    <n v="9921680.2399143279"/>
    <n v="6.6026165892326752E-5"/>
    <n v="81"/>
    <m/>
    <x v="0"/>
  </r>
  <r>
    <x v="4"/>
    <x v="4"/>
    <s v="CUARTA"/>
    <x v="1008"/>
    <x v="1008"/>
    <x v="480"/>
    <x v="11"/>
    <x v="0"/>
    <x v="0"/>
    <x v="15"/>
    <x v="2287"/>
    <n v="3993285"/>
    <n v="3993285"/>
    <n v="4029091.5978810126"/>
    <n v="4029091.5978810126"/>
    <n v="2.6812542211032664E-5"/>
    <n v="74"/>
    <m/>
    <x v="0"/>
  </r>
  <r>
    <x v="4"/>
    <x v="4"/>
    <s v="CUARTA"/>
    <x v="1008"/>
    <x v="1008"/>
    <x v="480"/>
    <x v="11"/>
    <x v="0"/>
    <x v="0"/>
    <x v="15"/>
    <x v="2288"/>
    <n v="3732675"/>
    <n v="3732675"/>
    <n v="3756163.0811151704"/>
    <n v="3756163.0811151704"/>
    <n v="2.4996274896527497E-5"/>
    <n v="52"/>
    <m/>
    <x v="0"/>
  </r>
  <r>
    <x v="4"/>
    <x v="4"/>
    <s v="CUARTA"/>
    <x v="1008"/>
    <x v="1008"/>
    <x v="480"/>
    <x v="11"/>
    <x v="0"/>
    <x v="0"/>
    <x v="15"/>
    <x v="883"/>
    <n v="3586536"/>
    <n v="3586536"/>
    <n v="3667475.9908889988"/>
    <n v="3667475.9908889988"/>
    <n v="2.4406085695687911E-5"/>
    <n v="185"/>
    <m/>
    <x v="0"/>
  </r>
  <r>
    <x v="4"/>
    <x v="4"/>
    <s v="CUARTA"/>
    <x v="1008"/>
    <x v="1008"/>
    <x v="480"/>
    <x v="11"/>
    <x v="0"/>
    <x v="0"/>
    <x v="15"/>
    <x v="2289"/>
    <n v="3358143"/>
    <n v="3358143"/>
    <n v="3376421.9890800118"/>
    <n v="3376421.9890800118"/>
    <n v="2.2469198057467505E-5"/>
    <n v="45"/>
    <m/>
    <x v="0"/>
  </r>
  <r>
    <x v="4"/>
    <x v="4"/>
    <s v="CUARTA"/>
    <x v="1008"/>
    <x v="1008"/>
    <x v="480"/>
    <x v="11"/>
    <x v="0"/>
    <x v="0"/>
    <x v="15"/>
    <x v="2290"/>
    <n v="3087291"/>
    <n v="3087291"/>
    <n v="3136087.8592490042"/>
    <n v="3136087.8592490042"/>
    <n v="2.0869837793671385E-5"/>
    <n v="130"/>
    <m/>
    <x v="0"/>
  </r>
  <r>
    <x v="4"/>
    <x v="4"/>
    <s v="CUARTA"/>
    <x v="1008"/>
    <x v="1008"/>
    <x v="480"/>
    <x v="11"/>
    <x v="0"/>
    <x v="0"/>
    <x v="15"/>
    <x v="2291"/>
    <n v="2889912"/>
    <n v="2889912"/>
    <n v="2903189.7709357375"/>
    <n v="2903189.7709357375"/>
    <n v="1.9319962425473642E-5"/>
    <n v="38"/>
    <m/>
    <x v="0"/>
  </r>
  <r>
    <x v="4"/>
    <x v="4"/>
    <s v="CUARTA"/>
    <x v="1008"/>
    <x v="1008"/>
    <x v="480"/>
    <x v="11"/>
    <x v="0"/>
    <x v="0"/>
    <x v="15"/>
    <x v="2292"/>
    <n v="2370321"/>
    <n v="2370321"/>
    <n v="2416223.5800053091"/>
    <n v="2416223.5800053091"/>
    <n v="1.6079330825900487E-5"/>
    <n v="159"/>
    <m/>
    <x v="0"/>
  </r>
  <r>
    <x v="4"/>
    <x v="4"/>
    <s v="CUARTA"/>
    <x v="1008"/>
    <x v="1008"/>
    <x v="480"/>
    <x v="11"/>
    <x v="0"/>
    <x v="0"/>
    <x v="15"/>
    <x v="2293"/>
    <n v="1699778"/>
    <n v="1699778"/>
    <n v="1722691.2780978365"/>
    <n v="1722691.2780978365"/>
    <n v="1.1464056224204048E-5"/>
    <n v="111"/>
    <m/>
    <x v="0"/>
  </r>
  <r>
    <x v="4"/>
    <x v="4"/>
    <s v="CUARTA"/>
    <x v="1008"/>
    <x v="1008"/>
    <x v="480"/>
    <x v="11"/>
    <x v="0"/>
    <x v="0"/>
    <x v="15"/>
    <x v="1023"/>
    <n v="1456384"/>
    <n v="1456384"/>
    <n v="1466963.398114007"/>
    <n v="1466963.398114007"/>
    <n v="9.7622546120961423E-6"/>
    <n v="60"/>
    <m/>
    <x v="0"/>
  </r>
  <r>
    <x v="5"/>
    <x v="4"/>
    <s v="CUARTA"/>
    <x v="1009"/>
    <x v="1009"/>
    <x v="481"/>
    <x v="1"/>
    <x v="0"/>
    <x v="0"/>
    <x v="15"/>
    <x v="1183"/>
    <n v="441199.5"/>
    <n v="0"/>
    <n v="0"/>
    <n v="441199.5"/>
    <n v="2.9360663389876749E-6"/>
    <n v="0"/>
    <m/>
    <x v="4"/>
  </r>
  <r>
    <x v="5"/>
    <x v="4"/>
    <s v="CUARTA"/>
    <x v="1009"/>
    <x v="1009"/>
    <x v="481"/>
    <x v="1"/>
    <x v="0"/>
    <x v="0"/>
    <x v="15"/>
    <x v="1128"/>
    <n v="382662"/>
    <n v="0"/>
    <n v="0"/>
    <n v="382662"/>
    <n v="2.5465147113940556E-6"/>
    <n v="0"/>
    <m/>
    <x v="4"/>
  </r>
  <r>
    <x v="4"/>
    <x v="4"/>
    <s v="CUARTA"/>
    <x v="1010"/>
    <x v="1010"/>
    <x v="482"/>
    <x v="28"/>
    <x v="0"/>
    <x v="0"/>
    <x v="15"/>
    <x v="444"/>
    <n v="1141097"/>
    <n v="1141097"/>
    <n v="1161512.3768593844"/>
    <n v="1161512.3768593844"/>
    <n v="7.7295586056067731E-6"/>
    <n v="147"/>
    <m/>
    <x v="0"/>
  </r>
  <r>
    <x v="4"/>
    <x v="4"/>
    <s v="CUARTA"/>
    <x v="1010"/>
    <x v="1010"/>
    <x v="482"/>
    <x v="28"/>
    <x v="0"/>
    <x v="0"/>
    <x v="15"/>
    <x v="149"/>
    <n v="1013239"/>
    <n v="1013239"/>
    <n v="1038357.7202837977"/>
    <n v="1038357.7202837977"/>
    <n v="6.9099968389656791E-6"/>
    <n v="203"/>
    <m/>
    <x v="0"/>
  </r>
  <r>
    <x v="4"/>
    <x v="4"/>
    <s v="CUARTA"/>
    <x v="1010"/>
    <x v="1010"/>
    <x v="482"/>
    <x v="28"/>
    <x v="0"/>
    <x v="0"/>
    <x v="15"/>
    <x v="1156"/>
    <n v="995420"/>
    <n v="995420"/>
    <n v="1009568.8713167523"/>
    <n v="1009568.8713167523"/>
    <n v="6.7184146400050226E-6"/>
    <n v="117"/>
    <m/>
    <x v="0"/>
  </r>
  <r>
    <x v="4"/>
    <x v="4"/>
    <s v="CUARTA"/>
    <x v="1010"/>
    <x v="1010"/>
    <x v="482"/>
    <x v="28"/>
    <x v="0"/>
    <x v="0"/>
    <x v="15"/>
    <x v="731"/>
    <n v="918648"/>
    <n v="918648"/>
    <n v="938247.29792862339"/>
    <n v="938247.29792862339"/>
    <n v="6.2437883748607411E-6"/>
    <n v="175"/>
    <m/>
    <x v="0"/>
  </r>
  <r>
    <x v="4"/>
    <x v="4"/>
    <s v="CUARTA"/>
    <x v="1010"/>
    <x v="1010"/>
    <x v="482"/>
    <x v="28"/>
    <x v="0"/>
    <x v="0"/>
    <x v="15"/>
    <x v="2294"/>
    <n v="872830"/>
    <n v="872830"/>
    <n v="886625.70719388232"/>
    <n v="886625.70719388232"/>
    <n v="5.9002602998713743E-6"/>
    <n v="130"/>
    <m/>
    <x v="0"/>
  </r>
  <r>
    <x v="4"/>
    <x v="4"/>
    <s v="CUARTA"/>
    <x v="1010"/>
    <x v="1010"/>
    <x v="482"/>
    <x v="28"/>
    <x v="0"/>
    <x v="0"/>
    <x v="15"/>
    <x v="1089"/>
    <n v="713376"/>
    <n v="713376"/>
    <n v="727103.20472489879"/>
    <n v="727103.20472489879"/>
    <n v="4.8386801081207922E-6"/>
    <n v="158"/>
    <m/>
    <x v="0"/>
  </r>
  <r>
    <x v="4"/>
    <x v="4"/>
    <s v="CUARTA"/>
    <x v="1010"/>
    <x v="1010"/>
    <x v="482"/>
    <x v="28"/>
    <x v="0"/>
    <x v="0"/>
    <x v="15"/>
    <x v="439"/>
    <n v="543737"/>
    <n v="543737"/>
    <n v="556209.16487730236"/>
    <n v="556209.16487730236"/>
    <n v="3.7014253335116953E-6"/>
    <n v="188"/>
    <m/>
    <x v="0"/>
  </r>
  <r>
    <x v="4"/>
    <x v="4"/>
    <s v="CUARTA"/>
    <x v="1010"/>
    <x v="1010"/>
    <x v="482"/>
    <x v="28"/>
    <x v="0"/>
    <x v="0"/>
    <x v="15"/>
    <x v="1072"/>
    <n v="354413"/>
    <n v="354413"/>
    <n v="365043.90995134256"/>
    <n v="365043.90995134256"/>
    <n v="2.4292709675794849E-6"/>
    <n v="245"/>
    <m/>
    <x v="0"/>
  </r>
  <r>
    <x v="4"/>
    <x v="4"/>
    <s v="CUARTA"/>
    <x v="1010"/>
    <x v="1010"/>
    <x v="482"/>
    <x v="28"/>
    <x v="0"/>
    <x v="0"/>
    <x v="15"/>
    <x v="2295"/>
    <n v="354413"/>
    <n v="354413"/>
    <n v="364383.96961020934"/>
    <n v="364383.96961020934"/>
    <n v="2.4248792386193629E-6"/>
    <n v="230"/>
    <m/>
    <x v="0"/>
  </r>
  <r>
    <x v="4"/>
    <x v="4"/>
    <s v="CUARTA"/>
    <x v="1010"/>
    <x v="1010"/>
    <x v="482"/>
    <x v="28"/>
    <x v="0"/>
    <x v="0"/>
    <x v="15"/>
    <x v="1079"/>
    <n v="300111"/>
    <n v="300111"/>
    <n v="308070.75128829596"/>
    <n v="308070.75128829596"/>
    <n v="2.0501296191047581E-6"/>
    <n v="217"/>
    <m/>
    <x v="0"/>
  </r>
  <r>
    <x v="4"/>
    <x v="4"/>
    <s v="CUARTA"/>
    <x v="1011"/>
    <x v="1011"/>
    <x v="483"/>
    <x v="3"/>
    <x v="0"/>
    <x v="0"/>
    <x v="15"/>
    <x v="2296"/>
    <n v="443269"/>
    <n v="443269"/>
    <n v="444554.19374347432"/>
    <n v="444554.19374347432"/>
    <n v="2.9583909412998433E-6"/>
    <n v="24"/>
    <m/>
    <x v="0"/>
  </r>
  <r>
    <x v="4"/>
    <x v="4"/>
    <s v="CUARTA"/>
    <x v="1011"/>
    <x v="1011"/>
    <x v="483"/>
    <x v="3"/>
    <x v="0"/>
    <x v="0"/>
    <x v="15"/>
    <x v="2297"/>
    <n v="212772"/>
    <n v="212772"/>
    <n v="214705.76192895582"/>
    <n v="214705.76192895582"/>
    <n v="1.4288102329814713E-6"/>
    <n v="75"/>
    <m/>
    <x v="0"/>
  </r>
  <r>
    <x v="4"/>
    <x v="4"/>
    <s v="CUARTA"/>
    <x v="1011"/>
    <x v="1011"/>
    <x v="483"/>
    <x v="3"/>
    <x v="0"/>
    <x v="0"/>
    <x v="15"/>
    <x v="2298"/>
    <n v="151309"/>
    <n v="151309"/>
    <n v="152684.16018887999"/>
    <n v="152684.16018887999"/>
    <n v="1.0160728269800228E-6"/>
    <n v="75"/>
    <m/>
    <x v="0"/>
  </r>
  <r>
    <x v="4"/>
    <x v="4"/>
    <s v="CUARTA"/>
    <x v="1011"/>
    <x v="1011"/>
    <x v="483"/>
    <x v="3"/>
    <x v="0"/>
    <x v="0"/>
    <x v="15"/>
    <x v="2299"/>
    <n v="287147"/>
    <n v="287147"/>
    <n v="287528.28201212623"/>
    <n v="287528.28201212623"/>
    <n v="1.9134249026183375E-6"/>
    <n v="11"/>
    <m/>
    <x v="0"/>
  </r>
  <r>
    <x v="4"/>
    <x v="4"/>
    <s v="CUARTA"/>
    <x v="1011"/>
    <x v="1011"/>
    <x v="483"/>
    <x v="3"/>
    <x v="0"/>
    <x v="0"/>
    <x v="15"/>
    <x v="2300"/>
    <n v="81910"/>
    <n v="81910"/>
    <n v="82018.762444369117"/>
    <n v="82018.762444369117"/>
    <n v="5.4581323772655826E-7"/>
    <n v="11"/>
    <m/>
    <x v="0"/>
  </r>
  <r>
    <x v="4"/>
    <x v="4"/>
    <s v="CUARTA"/>
    <x v="1012"/>
    <x v="1012"/>
    <x v="484"/>
    <x v="1"/>
    <x v="0"/>
    <x v="0"/>
    <x v="15"/>
    <x v="2301"/>
    <n v="35473120"/>
    <n v="35473120"/>
    <n v="39651081.158471718"/>
    <n v="39651081.158471718"/>
    <n v="2.6386749008976037E-4"/>
    <n v="923"/>
    <m/>
    <x v="0"/>
  </r>
  <r>
    <x v="4"/>
    <x v="4"/>
    <s v="CUARTA"/>
    <x v="1012"/>
    <x v="1012"/>
    <x v="484"/>
    <x v="1"/>
    <x v="0"/>
    <x v="0"/>
    <x v="15"/>
    <x v="2302"/>
    <n v="35473120"/>
    <n v="35473120"/>
    <n v="39109531.519418761"/>
    <n v="39109531.519418761"/>
    <n v="2.6026362003525144E-4"/>
    <n v="809"/>
    <m/>
    <x v="0"/>
  </r>
  <r>
    <x v="4"/>
    <x v="4"/>
    <s v="CUARTA"/>
    <x v="1012"/>
    <x v="1012"/>
    <x v="484"/>
    <x v="1"/>
    <x v="0"/>
    <x v="0"/>
    <x v="15"/>
    <x v="2303"/>
    <n v="17736560"/>
    <n v="17736560"/>
    <n v="18830188.088301975"/>
    <n v="18830188.088301975"/>
    <n v="1.2530993666781153E-4"/>
    <n v="496"/>
    <m/>
    <x v="0"/>
  </r>
  <r>
    <x v="4"/>
    <x v="4"/>
    <s v="CUARTA"/>
    <x v="1012"/>
    <x v="1012"/>
    <x v="484"/>
    <x v="1"/>
    <x v="0"/>
    <x v="0"/>
    <x v="15"/>
    <x v="2304"/>
    <n v="1337700"/>
    <n v="1337700"/>
    <n v="1442803.0000751866"/>
    <n v="1442803.0000751866"/>
    <n v="9.601473533653568E-6"/>
    <n v="627"/>
    <m/>
    <x v="0"/>
  </r>
  <r>
    <x v="4"/>
    <x v="4"/>
    <s v="CUARTA"/>
    <x v="1013"/>
    <x v="1013"/>
    <x v="485"/>
    <x v="3"/>
    <x v="0"/>
    <x v="0"/>
    <x v="15"/>
    <x v="306"/>
    <n v="4994310"/>
    <n v="4994310"/>
    <n v="4996117.7422604747"/>
    <n v="4996117.7422604747"/>
    <n v="3.3247846220746127E-5"/>
    <n v="3"/>
    <m/>
    <x v="0"/>
  </r>
  <r>
    <x v="4"/>
    <x v="4"/>
    <s v="CUARTA"/>
    <x v="1013"/>
    <x v="1013"/>
    <x v="485"/>
    <x v="3"/>
    <x v="0"/>
    <x v="0"/>
    <x v="15"/>
    <x v="612"/>
    <n v="1267200"/>
    <n v="1267200"/>
    <n v="1271947.667810437"/>
    <n v="1271947.667810437"/>
    <n v="8.4644763478020749E-6"/>
    <n v="31"/>
    <m/>
    <x v="0"/>
  </r>
  <r>
    <x v="4"/>
    <x v="4"/>
    <s v="CUARTA"/>
    <x v="1013"/>
    <x v="1013"/>
    <x v="485"/>
    <x v="3"/>
    <x v="0"/>
    <x v="0"/>
    <x v="15"/>
    <x v="306"/>
    <n v="708672"/>
    <n v="708672"/>
    <n v="708928.51117435948"/>
    <n v="708928.51117435948"/>
    <n v="4.7177323147639211E-6"/>
    <n v="3"/>
    <m/>
    <x v="0"/>
  </r>
  <r>
    <x v="5"/>
    <x v="4"/>
    <s v="CUARTA"/>
    <x v="1014"/>
    <x v="1014"/>
    <x v="486"/>
    <x v="10"/>
    <x v="0"/>
    <x v="0"/>
    <x v="15"/>
    <x v="2305"/>
    <n v="695606"/>
    <n v="0"/>
    <n v="0"/>
    <n v="695606"/>
    <n v="4.6290745157187636E-6"/>
    <n v="0"/>
    <m/>
    <x v="4"/>
  </r>
  <r>
    <x v="4"/>
    <x v="4"/>
    <s v="CUARTA"/>
    <x v="1014"/>
    <x v="1014"/>
    <x v="487"/>
    <x v="10"/>
    <x v="0"/>
    <x v="0"/>
    <x v="15"/>
    <x v="2306"/>
    <n v="3450184"/>
    <n v="3450184"/>
    <n v="3461022.2214833079"/>
    <n v="3461022.2214833079"/>
    <n v="2.3032190297100261E-5"/>
    <n v="26"/>
    <m/>
    <x v="0"/>
  </r>
  <r>
    <x v="4"/>
    <x v="4"/>
    <s v="CUARTA"/>
    <x v="1014"/>
    <x v="1014"/>
    <x v="487"/>
    <x v="10"/>
    <x v="0"/>
    <x v="0"/>
    <x v="15"/>
    <x v="2307"/>
    <n v="3375986"/>
    <n v="3375986"/>
    <n v="3386591.139897625"/>
    <n v="3386591.139897625"/>
    <n v="2.2536871074802481E-5"/>
    <n v="26"/>
    <m/>
    <x v="0"/>
  </r>
  <r>
    <x v="4"/>
    <x v="4"/>
    <s v="CUARTA"/>
    <x v="1014"/>
    <x v="1014"/>
    <x v="487"/>
    <x v="10"/>
    <x v="0"/>
    <x v="0"/>
    <x v="15"/>
    <x v="2308"/>
    <n v="6900367"/>
    <n v="0"/>
    <n v="0"/>
    <n v="6900367"/>
    <n v="4.592012292706897E-5"/>
    <n v="0"/>
    <m/>
    <x v="0"/>
  </r>
  <r>
    <x v="4"/>
    <x v="4"/>
    <s v="CUARTA"/>
    <x v="1015"/>
    <x v="1015"/>
    <x v="488"/>
    <x v="9"/>
    <x v="0"/>
    <x v="0"/>
    <x v="15"/>
    <x v="2309"/>
    <n v="2662293"/>
    <n v="2662293"/>
    <n v="2950474.2641478023"/>
    <n v="2950474.2641478023"/>
    <n v="1.9634628260036089E-5"/>
    <n v="852"/>
    <m/>
    <x v="0"/>
  </r>
  <r>
    <x v="4"/>
    <x v="4"/>
    <s v="CUARTA"/>
    <x v="1016"/>
    <x v="1016"/>
    <x v="489"/>
    <x v="11"/>
    <x v="0"/>
    <x v="0"/>
    <x v="15"/>
    <x v="2310"/>
    <n v="55930"/>
    <n v="0"/>
    <n v="0"/>
    <n v="55930"/>
    <n v="3.7219940262756566E-7"/>
    <n v="0"/>
    <m/>
    <x v="0"/>
  </r>
  <r>
    <x v="4"/>
    <x v="4"/>
    <s v="CUARTA"/>
    <x v="1016"/>
    <x v="1016"/>
    <x v="489"/>
    <x v="11"/>
    <x v="0"/>
    <x v="0"/>
    <x v="15"/>
    <x v="2311"/>
    <n v="166600"/>
    <n v="166600"/>
    <n v="166720.62702009734"/>
    <n v="166720.62702009734"/>
    <n v="1.1094818126689328E-6"/>
    <n v="6"/>
    <m/>
    <x v="0"/>
  </r>
  <r>
    <x v="4"/>
    <x v="4"/>
    <s v="CUARTA"/>
    <x v="1016"/>
    <x v="1016"/>
    <x v="489"/>
    <x v="11"/>
    <x v="0"/>
    <x v="0"/>
    <x v="15"/>
    <x v="2312"/>
    <n v="166600"/>
    <n v="166600"/>
    <n v="167506.83439648937"/>
    <n v="167506.83439648937"/>
    <n v="1.1147138154551747E-6"/>
    <n v="45"/>
    <m/>
    <x v="0"/>
  </r>
  <r>
    <x v="4"/>
    <x v="4"/>
    <s v="CUARTA"/>
    <x v="1017"/>
    <x v="1017"/>
    <x v="490"/>
    <x v="3"/>
    <x v="0"/>
    <x v="0"/>
    <x v="15"/>
    <x v="1085"/>
    <n v="3001340"/>
    <n v="3001340"/>
    <n v="3006050.4272344923"/>
    <n v="3006050.4272344923"/>
    <n v="2.0004472971303714E-5"/>
    <n v="13"/>
    <m/>
    <x v="0"/>
  </r>
  <r>
    <x v="4"/>
    <x v="4"/>
    <s v="CUARTA"/>
    <x v="1017"/>
    <x v="1017"/>
    <x v="490"/>
    <x v="3"/>
    <x v="0"/>
    <x v="0"/>
    <x v="15"/>
    <x v="1087"/>
    <n v="1191326"/>
    <n v="1191326"/>
    <n v="1204039.9836765914"/>
    <n v="1204039.9836765914"/>
    <n v="8.0125686154859872E-6"/>
    <n v="88"/>
    <m/>
    <x v="0"/>
  </r>
  <r>
    <x v="4"/>
    <x v="4"/>
    <s v="CUARTA"/>
    <x v="1017"/>
    <x v="1017"/>
    <x v="490"/>
    <x v="3"/>
    <x v="0"/>
    <x v="0"/>
    <x v="15"/>
    <x v="436"/>
    <n v="600526"/>
    <n v="600526"/>
    <n v="604888.31353256572"/>
    <n v="604888.31353256572"/>
    <n v="4.0253722323121152E-6"/>
    <n v="60"/>
    <m/>
    <x v="0"/>
  </r>
  <r>
    <x v="4"/>
    <x v="4"/>
    <s v="CUARTA"/>
    <x v="1017"/>
    <x v="1017"/>
    <x v="490"/>
    <x v="3"/>
    <x v="0"/>
    <x v="0"/>
    <x v="15"/>
    <x v="1073"/>
    <n v="579595"/>
    <n v="579595"/>
    <n v="581836.68345325347"/>
    <n v="581836.68345325347"/>
    <n v="3.8719697122850882E-6"/>
    <n v="32"/>
    <m/>
    <x v="0"/>
  </r>
  <r>
    <x v="4"/>
    <x v="4"/>
    <s v="CUARTA"/>
    <x v="1017"/>
    <x v="1017"/>
    <x v="490"/>
    <x v="3"/>
    <x v="0"/>
    <x v="0"/>
    <x v="15"/>
    <x v="1076"/>
    <n v="481414"/>
    <n v="481414"/>
    <n v="484151.2186204918"/>
    <n v="484151.2186204918"/>
    <n v="3.2218987010898446E-6"/>
    <n v="47"/>
    <m/>
    <x v="0"/>
  </r>
  <r>
    <x v="4"/>
    <x v="4"/>
    <s v="CUARTA"/>
    <x v="1017"/>
    <x v="1017"/>
    <x v="490"/>
    <x v="3"/>
    <x v="0"/>
    <x v="0"/>
    <x v="15"/>
    <x v="1085"/>
    <n v="458305"/>
    <n v="458305"/>
    <n v="459024.28283823357"/>
    <n v="459024.28283823357"/>
    <n v="3.0546855688170445E-6"/>
    <n v="13"/>
    <m/>
    <x v="0"/>
  </r>
  <r>
    <x v="4"/>
    <x v="4"/>
    <s v="CUARTA"/>
    <x v="1017"/>
    <x v="1017"/>
    <x v="490"/>
    <x v="3"/>
    <x v="0"/>
    <x v="0"/>
    <x v="15"/>
    <x v="1072"/>
    <n v="442886"/>
    <n v="442886"/>
    <n v="446587.78262714949"/>
    <n v="446587.78262714949"/>
    <n v="2.9719239391130734E-6"/>
    <n v="69"/>
    <m/>
    <x v="0"/>
  </r>
  <r>
    <x v="4"/>
    <x v="4"/>
    <s v="CUARTA"/>
    <x v="1018"/>
    <x v="1018"/>
    <x v="491"/>
    <x v="5"/>
    <x v="0"/>
    <x v="0"/>
    <x v="15"/>
    <x v="2313"/>
    <n v="835089"/>
    <n v="835089"/>
    <n v="838419.98435145721"/>
    <n v="838419.98435145721"/>
    <n v="5.5794639250245902E-6"/>
    <n v="33"/>
    <m/>
    <x v="0"/>
  </r>
  <r>
    <x v="4"/>
    <x v="4"/>
    <s v="CUARTA"/>
    <x v="1018"/>
    <x v="1018"/>
    <x v="491"/>
    <x v="5"/>
    <x v="0"/>
    <x v="0"/>
    <x v="15"/>
    <x v="2314"/>
    <n v="413519"/>
    <n v="413519"/>
    <n v="414118.03509172302"/>
    <n v="414118.03509172302"/>
    <n v="2.7558463307427247E-6"/>
    <n v="12"/>
    <m/>
    <x v="0"/>
  </r>
  <r>
    <x v="4"/>
    <x v="4"/>
    <s v="CUARTA"/>
    <x v="1018"/>
    <x v="1018"/>
    <x v="491"/>
    <x v="5"/>
    <x v="0"/>
    <x v="0"/>
    <x v="15"/>
    <x v="2315"/>
    <n v="1248909"/>
    <n v="0"/>
    <n v="0"/>
    <n v="1248909"/>
    <n v="8.3111600882565792E-6"/>
    <n v="0"/>
    <m/>
    <x v="0"/>
  </r>
  <r>
    <x v="4"/>
    <x v="4"/>
    <s v="CUARTA"/>
    <x v="1019"/>
    <x v="1019"/>
    <x v="492"/>
    <x v="18"/>
    <x v="0"/>
    <x v="0"/>
    <x v="15"/>
    <x v="1867"/>
    <n v="16982169"/>
    <n v="16982169"/>
    <n v="17045794.076635655"/>
    <n v="17045794.076635655"/>
    <n v="1.1343526502121023E-4"/>
    <n v="31"/>
    <m/>
    <x v="0"/>
  </r>
  <r>
    <x v="4"/>
    <x v="4"/>
    <s v="CUARTA"/>
    <x v="1019"/>
    <x v="1019"/>
    <x v="492"/>
    <x v="18"/>
    <x v="0"/>
    <x v="0"/>
    <x v="15"/>
    <x v="2316"/>
    <n v="15599186"/>
    <n v="15599186"/>
    <n v="15676529.068312168"/>
    <n v="15676529.068312168"/>
    <n v="1.0432316743249522E-4"/>
    <n v="41"/>
    <m/>
    <x v="0"/>
  </r>
  <r>
    <x v="4"/>
    <x v="4"/>
    <s v="CUARTA"/>
    <x v="1019"/>
    <x v="1019"/>
    <x v="492"/>
    <x v="18"/>
    <x v="0"/>
    <x v="0"/>
    <x v="15"/>
    <x v="1345"/>
    <n v="14200000"/>
    <n v="14200000"/>
    <n v="14303150.991235074"/>
    <n v="14303150.991235074"/>
    <n v="9.5183698455740537E-5"/>
    <n v="60"/>
    <m/>
    <x v="0"/>
  </r>
  <r>
    <x v="4"/>
    <x v="4"/>
    <s v="CUARTA"/>
    <x v="1019"/>
    <x v="1019"/>
    <x v="492"/>
    <x v="18"/>
    <x v="0"/>
    <x v="0"/>
    <x v="15"/>
    <x v="2317"/>
    <n v="5763706"/>
    <n v="5763706"/>
    <n v="5792283.3056933386"/>
    <n v="5792283.3056933386"/>
    <n v="3.8546118116014338E-5"/>
    <n v="41"/>
    <m/>
    <x v="0"/>
  </r>
  <r>
    <x v="4"/>
    <x v="4"/>
    <s v="CUARTA"/>
    <x v="1019"/>
    <x v="1019"/>
    <x v="492"/>
    <x v="18"/>
    <x v="0"/>
    <x v="0"/>
    <x v="15"/>
    <x v="154"/>
    <n v="5482777"/>
    <n v="0"/>
    <n v="0"/>
    <n v="5482777"/>
    <n v="3.6486435260864592E-5"/>
    <n v="0"/>
    <m/>
    <x v="0"/>
  </r>
  <r>
    <x v="4"/>
    <x v="4"/>
    <s v="CUARTA"/>
    <x v="1020"/>
    <x v="1020"/>
    <x v="493"/>
    <x v="5"/>
    <x v="0"/>
    <x v="0"/>
    <x v="15"/>
    <x v="531"/>
    <n v="8324337"/>
    <n v="8324337"/>
    <n v="8457949.4918106496"/>
    <n v="8457949.4918106496"/>
    <n v="5.6285423713678646E-5"/>
    <n v="132"/>
    <m/>
    <x v="0"/>
  </r>
  <r>
    <x v="4"/>
    <x v="4"/>
    <s v="CUARTA"/>
    <x v="1021"/>
    <x v="1021"/>
    <x v="494"/>
    <x v="1"/>
    <x v="0"/>
    <x v="0"/>
    <x v="15"/>
    <x v="2318"/>
    <n v="3741497"/>
    <n v="3741497"/>
    <n v="3781426.7352563576"/>
    <n v="3781426.7352563576"/>
    <n v="2.5164397853429683E-5"/>
    <n v="88"/>
    <m/>
    <x v="0"/>
  </r>
  <r>
    <x v="4"/>
    <x v="4"/>
    <s v="CUARTA"/>
    <x v="1021"/>
    <x v="1021"/>
    <x v="494"/>
    <x v="1"/>
    <x v="0"/>
    <x v="0"/>
    <x v="15"/>
    <x v="2319"/>
    <n v="3539550"/>
    <n v="3539550"/>
    <n v="3590294.1390234721"/>
    <n v="3590294.1390234721"/>
    <n v="2.3892460822488585E-5"/>
    <n v="118"/>
    <m/>
    <x v="0"/>
  </r>
  <r>
    <x v="4"/>
    <x v="4"/>
    <s v="CUARTA"/>
    <x v="1021"/>
    <x v="1021"/>
    <x v="494"/>
    <x v="1"/>
    <x v="0"/>
    <x v="0"/>
    <x v="15"/>
    <x v="2320"/>
    <n v="3426567"/>
    <n v="3426567"/>
    <n v="3449376.9641622612"/>
    <n v="3449376.9641622612"/>
    <n v="2.29546941801981E-5"/>
    <n v="55"/>
    <m/>
    <x v="0"/>
  </r>
  <r>
    <x v="4"/>
    <x v="4"/>
    <s v="CUARTA"/>
    <x v="1021"/>
    <x v="1021"/>
    <x v="494"/>
    <x v="1"/>
    <x v="0"/>
    <x v="0"/>
    <x v="15"/>
    <x v="2321"/>
    <n v="3281190"/>
    <n v="3281190"/>
    <n v="3292291.566011989"/>
    <n v="3292291.566011989"/>
    <n v="2.1909332275083766E-5"/>
    <n v="28"/>
    <m/>
    <x v="0"/>
  </r>
  <r>
    <x v="4"/>
    <x v="4"/>
    <s v="CUARTA"/>
    <x v="1021"/>
    <x v="1021"/>
    <x v="494"/>
    <x v="1"/>
    <x v="0"/>
    <x v="0"/>
    <x v="15"/>
    <x v="2322"/>
    <n v="481633"/>
    <n v="481633"/>
    <n v="488537.84720099781"/>
    <n v="488537.84720099781"/>
    <n v="3.2510905576464929E-6"/>
    <n v="118"/>
    <m/>
    <x v="0"/>
  </r>
  <r>
    <x v="4"/>
    <x v="4"/>
    <s v="CUARTA"/>
    <x v="1021"/>
    <x v="1021"/>
    <x v="494"/>
    <x v="1"/>
    <x v="0"/>
    <x v="0"/>
    <x v="15"/>
    <x v="2323"/>
    <n v="481633"/>
    <n v="481633"/>
    <n v="483262.55529641756"/>
    <n v="483262.55529641756"/>
    <n v="3.2159848809869039E-6"/>
    <n v="28"/>
    <m/>
    <x v="0"/>
  </r>
  <r>
    <x v="4"/>
    <x v="4"/>
    <s v="CUARTA"/>
    <x v="1021"/>
    <x v="1021"/>
    <x v="494"/>
    <x v="1"/>
    <x v="0"/>
    <x v="0"/>
    <x v="15"/>
    <x v="2324"/>
    <n v="481633"/>
    <n v="481633"/>
    <n v="484839.13356439909"/>
    <n v="484839.13356439909"/>
    <n v="3.2264765936552097E-6"/>
    <n v="55"/>
    <m/>
    <x v="0"/>
  </r>
  <r>
    <x v="4"/>
    <x v="4"/>
    <s v="CUARTA"/>
    <x v="1021"/>
    <x v="1021"/>
    <x v="494"/>
    <x v="1"/>
    <x v="0"/>
    <x v="0"/>
    <x v="15"/>
    <x v="2325"/>
    <n v="481633"/>
    <n v="481633"/>
    <n v="486773.04907146131"/>
    <n v="486773.04907146131"/>
    <n v="3.2393462914285109E-6"/>
    <n v="88"/>
    <m/>
    <x v="0"/>
  </r>
  <r>
    <x v="4"/>
    <x v="4"/>
    <s v="CUARTA"/>
    <x v="1021"/>
    <x v="1021"/>
    <x v="494"/>
    <x v="1"/>
    <x v="0"/>
    <x v="0"/>
    <x v="15"/>
    <x v="2326"/>
    <n v="481633"/>
    <n v="481633"/>
    <n v="489245.55667531036"/>
    <n v="489245.55667531036"/>
    <n v="3.2558001775923716E-6"/>
    <n v="130"/>
    <m/>
    <x v="0"/>
  </r>
  <r>
    <x v="4"/>
    <x v="4"/>
    <s v="CUARTA"/>
    <x v="1021"/>
    <x v="1021"/>
    <x v="494"/>
    <x v="1"/>
    <x v="0"/>
    <x v="0"/>
    <x v="15"/>
    <x v="2327"/>
    <n v="3073956"/>
    <n v="0"/>
    <n v="0"/>
    <n v="3073956"/>
    <n v="2.0456366653020227E-5"/>
    <n v="0"/>
    <m/>
    <x v="0"/>
  </r>
  <r>
    <x v="4"/>
    <x v="4"/>
    <s v="CUARTA"/>
    <x v="1021"/>
    <x v="1021"/>
    <x v="494"/>
    <x v="1"/>
    <x v="0"/>
    <x v="0"/>
    <x v="15"/>
    <x v="2328"/>
    <n v="481633"/>
    <n v="0"/>
    <n v="0"/>
    <n v="481633"/>
    <n v="3.205140620163103E-6"/>
    <n v="0"/>
    <m/>
    <x v="0"/>
  </r>
  <r>
    <x v="4"/>
    <x v="4"/>
    <s v="CUARTA"/>
    <x v="1022"/>
    <x v="1022"/>
    <x v="495"/>
    <x v="14"/>
    <x v="0"/>
    <x v="0"/>
    <x v="15"/>
    <x v="2329"/>
    <n v="157242"/>
    <n v="0"/>
    <n v="0"/>
    <n v="157242"/>
    <n v="1.0464040491321954E-6"/>
    <n v="0"/>
    <m/>
    <x v="0"/>
  </r>
  <r>
    <x v="4"/>
    <x v="4"/>
    <s v="CUARTA"/>
    <x v="1022"/>
    <x v="1022"/>
    <x v="495"/>
    <x v="14"/>
    <x v="0"/>
    <x v="0"/>
    <x v="15"/>
    <x v="2330"/>
    <n v="353715"/>
    <n v="0"/>
    <n v="0"/>
    <n v="353715"/>
    <n v="2.3538800590096441E-6"/>
    <n v="0"/>
    <m/>
    <x v="0"/>
  </r>
  <r>
    <x v="4"/>
    <x v="4"/>
    <s v="CUARTA"/>
    <x v="1022"/>
    <x v="1022"/>
    <x v="495"/>
    <x v="14"/>
    <x v="0"/>
    <x v="0"/>
    <x v="15"/>
    <x v="2331"/>
    <n v="155173"/>
    <n v="0"/>
    <n v="0"/>
    <n v="155173"/>
    <n v="1.0326353996768683E-6"/>
    <n v="0"/>
    <m/>
    <x v="0"/>
  </r>
  <r>
    <x v="4"/>
    <x v="4"/>
    <s v="CUARTA"/>
    <x v="1022"/>
    <x v="1022"/>
    <x v="495"/>
    <x v="14"/>
    <x v="0"/>
    <x v="0"/>
    <x v="15"/>
    <x v="2332"/>
    <n v="155173"/>
    <n v="0"/>
    <n v="0"/>
    <n v="155173"/>
    <n v="1.0326353996768683E-6"/>
    <n v="0"/>
    <m/>
    <x v="0"/>
  </r>
  <r>
    <x v="4"/>
    <x v="4"/>
    <s v="CUARTA"/>
    <x v="1023"/>
    <x v="1023"/>
    <x v="496"/>
    <x v="3"/>
    <x v="0"/>
    <x v="0"/>
    <x v="15"/>
    <x v="2333"/>
    <n v="8652751"/>
    <n v="8652751"/>
    <n v="8722968.6705403663"/>
    <n v="8722968.6705403663"/>
    <n v="5.80490564690523E-5"/>
    <n v="67"/>
    <m/>
    <x v="0"/>
  </r>
  <r>
    <x v="4"/>
    <x v="4"/>
    <s v="CUARTA"/>
    <x v="1024"/>
    <x v="1024"/>
    <x v="497"/>
    <x v="3"/>
    <x v="0"/>
    <x v="0"/>
    <x v="15"/>
    <x v="2334"/>
    <n v="300018"/>
    <n v="300018"/>
    <n v="300996.76786359568"/>
    <n v="300996.76786359568"/>
    <n v="2.0030541246497115E-6"/>
    <n v="27"/>
    <m/>
    <x v="0"/>
  </r>
  <r>
    <x v="4"/>
    <x v="4"/>
    <s v="CUARTA"/>
    <x v="1024"/>
    <x v="1024"/>
    <x v="497"/>
    <x v="3"/>
    <x v="0"/>
    <x v="0"/>
    <x v="15"/>
    <x v="2335"/>
    <n v="180032"/>
    <n v="180032"/>
    <n v="180619.32988027006"/>
    <n v="180619.32988027006"/>
    <n v="1.201974015455529E-6"/>
    <n v="27"/>
    <m/>
    <x v="0"/>
  </r>
  <r>
    <x v="4"/>
    <x v="4"/>
    <s v="CUARTA"/>
    <x v="1024"/>
    <x v="1024"/>
    <x v="497"/>
    <x v="3"/>
    <x v="0"/>
    <x v="0"/>
    <x v="15"/>
    <x v="2336"/>
    <n v="99918"/>
    <n v="0"/>
    <n v="0"/>
    <n v="99918"/>
    <n v="6.6492794406831947E-7"/>
    <n v="0"/>
    <m/>
    <x v="0"/>
  </r>
  <r>
    <x v="4"/>
    <x v="4"/>
    <s v="CUARTA"/>
    <x v="1024"/>
    <x v="1024"/>
    <x v="497"/>
    <x v="3"/>
    <x v="0"/>
    <x v="0"/>
    <x v="15"/>
    <x v="2337"/>
    <n v="1003244"/>
    <n v="0"/>
    <n v="0"/>
    <n v="1003244"/>
    <n v="6.6763242891058379E-6"/>
    <n v="0"/>
    <m/>
    <x v="0"/>
  </r>
  <r>
    <x v="4"/>
    <x v="4"/>
    <s v="CUARTA"/>
    <x v="1024"/>
    <x v="1024"/>
    <x v="497"/>
    <x v="3"/>
    <x v="0"/>
    <x v="0"/>
    <x v="15"/>
    <x v="2338"/>
    <n v="321300"/>
    <n v="0"/>
    <n v="0"/>
    <n v="321300"/>
    <n v="2.1381667810519729E-6"/>
    <n v="0"/>
    <m/>
    <x v="0"/>
  </r>
  <r>
    <x v="4"/>
    <x v="4"/>
    <s v="CUARTA"/>
    <x v="1024"/>
    <x v="1024"/>
    <x v="497"/>
    <x v="3"/>
    <x v="0"/>
    <x v="0"/>
    <x v="15"/>
    <x v="2339"/>
    <n v="82943"/>
    <n v="0"/>
    <n v="0"/>
    <n v="82943"/>
    <n v="5.5196379496045375E-7"/>
    <n v="0"/>
    <m/>
    <x v="0"/>
  </r>
  <r>
    <x v="4"/>
    <x v="4"/>
    <s v="CUARTA"/>
    <x v="1025"/>
    <x v="1025"/>
    <x v="498"/>
    <x v="3"/>
    <x v="0"/>
    <x v="0"/>
    <x v="15"/>
    <x v="2340"/>
    <n v="3431913"/>
    <n v="3431913"/>
    <n v="3451842.5108256834"/>
    <n v="3451842.5108256834"/>
    <n v="2.2971101743138848E-5"/>
    <n v="48"/>
    <m/>
    <x v="0"/>
  </r>
  <r>
    <x v="4"/>
    <x v="4"/>
    <s v="CUARTA"/>
    <x v="1025"/>
    <x v="1025"/>
    <x v="498"/>
    <x v="3"/>
    <x v="0"/>
    <x v="0"/>
    <x v="15"/>
    <x v="2341"/>
    <n v="3431913"/>
    <n v="3431913"/>
    <n v="3475239.9275068939"/>
    <n v="3475239.9275068939"/>
    <n v="2.3126805381826044E-5"/>
    <n v="104"/>
    <m/>
    <x v="0"/>
  </r>
  <r>
    <x v="4"/>
    <x v="4"/>
    <s v="CUARTA"/>
    <x v="1025"/>
    <x v="1025"/>
    <x v="498"/>
    <x v="3"/>
    <x v="0"/>
    <x v="0"/>
    <x v="15"/>
    <x v="2342"/>
    <n v="3431913"/>
    <n v="3431913"/>
    <n v="3466865.5570031833"/>
    <n v="3466865.5570031833"/>
    <n v="2.3071076154240435E-5"/>
    <n v="84"/>
    <m/>
    <x v="0"/>
  </r>
  <r>
    <x v="4"/>
    <x v="4"/>
    <s v="CUARTA"/>
    <x v="1025"/>
    <x v="1025"/>
    <x v="498"/>
    <x v="3"/>
    <x v="0"/>
    <x v="0"/>
    <x v="15"/>
    <x v="2343"/>
    <n v="3431913"/>
    <n v="3431913"/>
    <n v="3443109.1487479294"/>
    <n v="3443109.1487479294"/>
    <n v="2.2912983521285278E-5"/>
    <n v="27"/>
    <m/>
    <x v="0"/>
  </r>
  <r>
    <x v="4"/>
    <x v="4"/>
    <s v="CUARTA"/>
    <x v="1025"/>
    <x v="1025"/>
    <x v="498"/>
    <x v="3"/>
    <x v="0"/>
    <x v="0"/>
    <x v="15"/>
    <x v="2344"/>
    <n v="3408718"/>
    <n v="3408718"/>
    <n v="3469703.4049019204"/>
    <n v="3469703.4049019204"/>
    <n v="2.3089961283735479E-5"/>
    <n v="147"/>
    <m/>
    <x v="0"/>
  </r>
  <r>
    <x v="4"/>
    <x v="4"/>
    <s v="CUARTA"/>
    <x v="1025"/>
    <x v="1025"/>
    <x v="498"/>
    <x v="3"/>
    <x v="0"/>
    <x v="0"/>
    <x v="15"/>
    <x v="2345"/>
    <n v="23195"/>
    <n v="23195"/>
    <n v="23561.613691511633"/>
    <n v="23561.613691511633"/>
    <n v="1.567963264960147E-7"/>
    <n v="130"/>
    <m/>
    <x v="0"/>
  </r>
  <r>
    <x v="4"/>
    <x v="4"/>
    <s v="CUARTA"/>
    <x v="1026"/>
    <x v="1026"/>
    <x v="499"/>
    <x v="14"/>
    <x v="0"/>
    <x v="0"/>
    <x v="15"/>
    <x v="2346"/>
    <n v="3984750"/>
    <n v="3984750"/>
    <n v="4041389.1221589162"/>
    <n v="4041389.1221589162"/>
    <n v="2.6894378992545873E-5"/>
    <n v="117"/>
    <m/>
    <x v="0"/>
  </r>
  <r>
    <x v="4"/>
    <x v="4"/>
    <s v="CUARTA"/>
    <x v="1026"/>
    <x v="1026"/>
    <x v="499"/>
    <x v="14"/>
    <x v="0"/>
    <x v="0"/>
    <x v="15"/>
    <x v="119"/>
    <n v="1337490"/>
    <n v="1337490"/>
    <n v="1357483.2214244721"/>
    <n v="1357483.2214244721"/>
    <n v="9.0336929034709806E-6"/>
    <n v="123"/>
    <m/>
    <x v="0"/>
  </r>
  <r>
    <x v="4"/>
    <x v="4"/>
    <s v="CUARTA"/>
    <x v="1026"/>
    <x v="1026"/>
    <x v="499"/>
    <x v="14"/>
    <x v="0"/>
    <x v="0"/>
    <x v="15"/>
    <x v="2347"/>
    <n v="1212750"/>
    <n v="1212750"/>
    <n v="1223476.769349104"/>
    <n v="1223476.769349104"/>
    <n v="8.141915299131781E-6"/>
    <n v="73"/>
    <m/>
    <x v="0"/>
  </r>
  <r>
    <x v="5"/>
    <x v="4"/>
    <s v="CUARTA"/>
    <x v="1027"/>
    <x v="1027"/>
    <x v="500"/>
    <x v="7"/>
    <x v="0"/>
    <x v="0"/>
    <x v="15"/>
    <x v="2348"/>
    <n v="281851.5"/>
    <n v="281851.5"/>
    <n v="287691.20858820464"/>
    <n v="287691.20858820464"/>
    <n v="1.9145091360223881E-6"/>
    <n v="170"/>
    <m/>
    <x v="1"/>
  </r>
  <r>
    <x v="5"/>
    <x v="4"/>
    <s v="CUARTA"/>
    <x v="1027"/>
    <x v="1027"/>
    <x v="500"/>
    <x v="7"/>
    <x v="0"/>
    <x v="0"/>
    <x v="15"/>
    <x v="2349"/>
    <n v="134232"/>
    <n v="134232"/>
    <n v="137145.45462598"/>
    <n v="137145.45462598"/>
    <n v="9.1266683863535978E-7"/>
    <n v="178"/>
    <m/>
    <x v="1"/>
  </r>
  <r>
    <x v="5"/>
    <x v="4"/>
    <s v="CUARTA"/>
    <x v="1027"/>
    <x v="1027"/>
    <x v="500"/>
    <x v="7"/>
    <x v="0"/>
    <x v="0"/>
    <x v="15"/>
    <x v="2350"/>
    <n v="39270"/>
    <n v="39270"/>
    <n v="40083.638941991783"/>
    <n v="40083.638941991783"/>
    <n v="2.6674604808418326E-7"/>
    <n v="170"/>
    <m/>
    <x v="1"/>
  </r>
  <r>
    <x v="5"/>
    <x v="4"/>
    <s v="CUARTA"/>
    <x v="1028"/>
    <x v="1028"/>
    <x v="501"/>
    <x v="41"/>
    <x v="0"/>
    <x v="0"/>
    <x v="15"/>
    <x v="1149"/>
    <n v="1149276.5999999999"/>
    <n v="0"/>
    <n v="0"/>
    <n v="1149276.5999999999"/>
    <n v="7.648132736882526E-6"/>
    <n v="0"/>
    <m/>
    <x v="6"/>
  </r>
  <r>
    <x v="5"/>
    <x v="4"/>
    <s v="CUARTA"/>
    <x v="1028"/>
    <x v="1028"/>
    <x v="501"/>
    <x v="41"/>
    <x v="0"/>
    <x v="0"/>
    <x v="15"/>
    <x v="2351"/>
    <n v="315666.59999999998"/>
    <n v="0"/>
    <n v="0"/>
    <n v="315666.59999999998"/>
    <n v="2.1006779894417079E-6"/>
    <n v="0"/>
    <m/>
    <x v="6"/>
  </r>
  <r>
    <x v="5"/>
    <x v="4"/>
    <s v="CUARTA"/>
    <x v="1028"/>
    <x v="1028"/>
    <x v="501"/>
    <x v="41"/>
    <x v="0"/>
    <x v="0"/>
    <x v="15"/>
    <x v="1688"/>
    <n v="178983.6"/>
    <n v="0"/>
    <n v="0"/>
    <n v="178983.6"/>
    <n v="1.1910886644042762E-6"/>
    <n v="0"/>
    <m/>
    <x v="6"/>
  </r>
  <r>
    <x v="5"/>
    <x v="4"/>
    <s v="CUARTA"/>
    <x v="1029"/>
    <x v="1029"/>
    <x v="502"/>
    <x v="3"/>
    <x v="0"/>
    <x v="0"/>
    <x v="15"/>
    <x v="2352"/>
    <n v="7704742"/>
    <n v="0"/>
    <n v="0"/>
    <n v="7704742"/>
    <n v="5.1273026458063932E-5"/>
    <n v="0"/>
    <m/>
    <x v="4"/>
  </r>
  <r>
    <x v="5"/>
    <x v="4"/>
    <s v="CUARTA"/>
    <x v="1029"/>
    <x v="1029"/>
    <x v="502"/>
    <x v="3"/>
    <x v="0"/>
    <x v="0"/>
    <x v="15"/>
    <x v="2353"/>
    <n v="5451496"/>
    <n v="0"/>
    <n v="0"/>
    <n v="5451496"/>
    <n v="3.6278268453898868E-5"/>
    <n v="0"/>
    <m/>
    <x v="4"/>
  </r>
  <r>
    <x v="5"/>
    <x v="4"/>
    <s v="CUARTA"/>
    <x v="1029"/>
    <x v="1029"/>
    <x v="502"/>
    <x v="3"/>
    <x v="0"/>
    <x v="0"/>
    <x v="15"/>
    <x v="2354"/>
    <n v="4880708.5"/>
    <n v="0"/>
    <n v="0"/>
    <n v="4880708.5"/>
    <n v="3.2479828144095873E-5"/>
    <n v="0"/>
    <m/>
    <x v="4"/>
  </r>
  <r>
    <x v="5"/>
    <x v="4"/>
    <s v="CUARTA"/>
    <x v="1029"/>
    <x v="1029"/>
    <x v="502"/>
    <x v="3"/>
    <x v="0"/>
    <x v="0"/>
    <x v="15"/>
    <x v="2355"/>
    <n v="4847809.5"/>
    <n v="0"/>
    <n v="0"/>
    <n v="4847809.5"/>
    <n v="3.2260893973757156E-5"/>
    <n v="0"/>
    <m/>
    <x v="4"/>
  </r>
  <r>
    <x v="5"/>
    <x v="4"/>
    <s v="CUARTA"/>
    <x v="1029"/>
    <x v="1029"/>
    <x v="502"/>
    <x v="3"/>
    <x v="0"/>
    <x v="0"/>
    <x v="15"/>
    <x v="2356"/>
    <n v="4368754.5"/>
    <n v="0"/>
    <n v="0"/>
    <n v="4368754.5"/>
    <n v="2.9072909263838537E-5"/>
    <n v="0"/>
    <m/>
    <x v="4"/>
  </r>
  <r>
    <x v="5"/>
    <x v="4"/>
    <s v="CUARTA"/>
    <x v="1029"/>
    <x v="1029"/>
    <x v="502"/>
    <x v="3"/>
    <x v="0"/>
    <x v="0"/>
    <x v="15"/>
    <x v="2357"/>
    <n v="4328038"/>
    <n v="0"/>
    <n v="0"/>
    <n v="4328038"/>
    <n v="2.8801951692283286E-5"/>
    <n v="0"/>
    <m/>
    <x v="4"/>
  </r>
  <r>
    <x v="5"/>
    <x v="4"/>
    <s v="CUARTA"/>
    <x v="1029"/>
    <x v="1029"/>
    <x v="502"/>
    <x v="3"/>
    <x v="0"/>
    <x v="0"/>
    <x v="15"/>
    <x v="2358"/>
    <n v="4229727"/>
    <n v="0"/>
    <n v="0"/>
    <n v="4229727"/>
    <n v="2.8147717909488388E-5"/>
    <n v="0"/>
    <m/>
    <x v="4"/>
  </r>
  <r>
    <x v="5"/>
    <x v="4"/>
    <s v="CUARTA"/>
    <x v="1029"/>
    <x v="1029"/>
    <x v="502"/>
    <x v="3"/>
    <x v="0"/>
    <x v="0"/>
    <x v="15"/>
    <x v="134"/>
    <n v="3824610"/>
    <n v="0"/>
    <n v="0"/>
    <n v="3824610"/>
    <n v="2.5451771093928374E-5"/>
    <n v="0"/>
    <m/>
    <x v="4"/>
  </r>
  <r>
    <x v="5"/>
    <x v="4"/>
    <s v="CUARTA"/>
    <x v="1029"/>
    <x v="1029"/>
    <x v="502"/>
    <x v="3"/>
    <x v="0"/>
    <x v="0"/>
    <x v="15"/>
    <x v="2359"/>
    <n v="3132686.5"/>
    <n v="0"/>
    <n v="0"/>
    <n v="3132686.5"/>
    <n v="2.0847202644724469E-5"/>
    <n v="0"/>
    <m/>
    <x v="4"/>
  </r>
  <r>
    <x v="5"/>
    <x v="4"/>
    <s v="CUARTA"/>
    <x v="1029"/>
    <x v="1029"/>
    <x v="502"/>
    <x v="3"/>
    <x v="0"/>
    <x v="0"/>
    <x v="15"/>
    <x v="2360"/>
    <n v="2336961.5"/>
    <n v="0"/>
    <n v="0"/>
    <n v="2336961.5"/>
    <n v="1.5551862582936167E-5"/>
    <n v="0"/>
    <m/>
    <x v="4"/>
  </r>
  <r>
    <x v="5"/>
    <x v="4"/>
    <s v="CUARTA"/>
    <x v="1029"/>
    <x v="1029"/>
    <x v="502"/>
    <x v="3"/>
    <x v="0"/>
    <x v="0"/>
    <x v="15"/>
    <x v="2361"/>
    <n v="608706"/>
    <n v="0"/>
    <n v="0"/>
    <n v="608706"/>
    <n v="4.0507779291223854E-6"/>
    <n v="0"/>
    <m/>
    <x v="4"/>
  </r>
  <r>
    <x v="4"/>
    <x v="4"/>
    <s v="CUARTA"/>
    <x v="1029"/>
    <x v="1029"/>
    <x v="502"/>
    <x v="3"/>
    <x v="0"/>
    <x v="0"/>
    <x v="15"/>
    <x v="2362"/>
    <n v="41789731"/>
    <n v="41789731"/>
    <n v="42810224.499577142"/>
    <n v="42810224.499577142"/>
    <n v="2.8489075603601986E-4"/>
    <n v="200"/>
    <m/>
    <x v="0"/>
  </r>
  <r>
    <x v="4"/>
    <x v="4"/>
    <s v="CUARTA"/>
    <x v="1029"/>
    <x v="1029"/>
    <x v="502"/>
    <x v="3"/>
    <x v="0"/>
    <x v="0"/>
    <x v="15"/>
    <x v="2363"/>
    <n v="23206354"/>
    <n v="23206354"/>
    <n v="23573147.149664402"/>
    <n v="23573147.149664402"/>
    <n v="1.5687307861893067E-4"/>
    <n v="130"/>
    <m/>
    <x v="0"/>
  </r>
  <r>
    <x v="4"/>
    <x v="4"/>
    <s v="CUARTA"/>
    <x v="1029"/>
    <x v="1029"/>
    <x v="502"/>
    <x v="3"/>
    <x v="0"/>
    <x v="0"/>
    <x v="15"/>
    <x v="2364"/>
    <n v="20254188"/>
    <n v="20254188"/>
    <n v="20527217.6793404"/>
    <n v="20527217.6793404"/>
    <n v="1.3660322113099414E-4"/>
    <n v="111"/>
    <m/>
    <x v="0"/>
  </r>
  <r>
    <x v="4"/>
    <x v="4"/>
    <s v="CUARTA"/>
    <x v="1029"/>
    <x v="1029"/>
    <x v="502"/>
    <x v="3"/>
    <x v="0"/>
    <x v="0"/>
    <x v="15"/>
    <x v="2365"/>
    <n v="15282390"/>
    <n v="15282390"/>
    <n v="15445485.623699393"/>
    <n v="15445485.623699393"/>
    <n v="1.0278563422910009E-4"/>
    <n v="88"/>
    <m/>
    <x v="0"/>
  </r>
  <r>
    <x v="4"/>
    <x v="4"/>
    <s v="CUARTA"/>
    <x v="1029"/>
    <x v="1029"/>
    <x v="502"/>
    <x v="3"/>
    <x v="0"/>
    <x v="0"/>
    <x v="15"/>
    <x v="2366"/>
    <n v="10484332"/>
    <n v="10484332"/>
    <n v="10635921.741699597"/>
    <n v="10635921.741699597"/>
    <n v="7.0779254758700661E-5"/>
    <n v="119"/>
    <m/>
    <x v="0"/>
  </r>
  <r>
    <x v="4"/>
    <x v="4"/>
    <s v="CUARTA"/>
    <x v="1029"/>
    <x v="1029"/>
    <x v="502"/>
    <x v="3"/>
    <x v="0"/>
    <x v="0"/>
    <x v="15"/>
    <x v="2367"/>
    <n v="10418555"/>
    <n v="10418555"/>
    <n v="10628005.750813929"/>
    <n v="10628005.750813929"/>
    <n v="7.0726575926609639E-5"/>
    <n v="165"/>
    <m/>
    <x v="0"/>
  </r>
  <r>
    <x v="4"/>
    <x v="4"/>
    <s v="CUARTA"/>
    <x v="1029"/>
    <x v="1029"/>
    <x v="502"/>
    <x v="3"/>
    <x v="0"/>
    <x v="0"/>
    <x v="15"/>
    <x v="2368"/>
    <n v="4150035"/>
    <n v="4150035"/>
    <n v="4408050.7273261305"/>
    <n v="4408050.7273261305"/>
    <n v="2.933441529524034E-5"/>
    <n v="500"/>
    <m/>
    <x v="0"/>
  </r>
  <r>
    <x v="4"/>
    <x v="4"/>
    <s v="CUARTA"/>
    <x v="1029"/>
    <x v="1029"/>
    <x v="502"/>
    <x v="3"/>
    <x v="0"/>
    <x v="0"/>
    <x v="15"/>
    <x v="2369"/>
    <n v="3355961"/>
    <n v="3355961"/>
    <n v="3579689.5767447366"/>
    <n v="3579689.5767447366"/>
    <n v="2.3821890256687188E-5"/>
    <n v="535"/>
    <m/>
    <x v="0"/>
  </r>
  <r>
    <x v="4"/>
    <x v="4"/>
    <s v="CUARTA"/>
    <x v="1029"/>
    <x v="1029"/>
    <x v="502"/>
    <x v="3"/>
    <x v="0"/>
    <x v="0"/>
    <x v="15"/>
    <x v="2032"/>
    <n v="2403084"/>
    <n v="2403084"/>
    <n v="2478453.081546919"/>
    <n v="2478453.081546919"/>
    <n v="1.6493451750263055E-5"/>
    <n v="256"/>
    <m/>
    <x v="0"/>
  </r>
  <r>
    <x v="4"/>
    <x v="4"/>
    <s v="CUARTA"/>
    <x v="1029"/>
    <x v="1029"/>
    <x v="502"/>
    <x v="3"/>
    <x v="0"/>
    <x v="0"/>
    <x v="15"/>
    <x v="2370"/>
    <n v="1841075"/>
    <n v="1841075"/>
    <n v="1985967.6964214318"/>
    <n v="1985967.6964214318"/>
    <n v="1.3216091368598241E-5"/>
    <n v="628"/>
    <m/>
    <x v="0"/>
  </r>
  <r>
    <x v="4"/>
    <x v="4"/>
    <s v="CUARTA"/>
    <x v="1029"/>
    <x v="1029"/>
    <x v="502"/>
    <x v="3"/>
    <x v="0"/>
    <x v="0"/>
    <x v="15"/>
    <x v="459"/>
    <n v="1824377"/>
    <n v="1824377"/>
    <n v="1951172.3036541492"/>
    <n v="1951172.3036541492"/>
    <n v="1.298453720442563E-5"/>
    <n v="557"/>
    <m/>
    <x v="0"/>
  </r>
  <r>
    <x v="4"/>
    <x v="4"/>
    <s v="CUARTA"/>
    <x v="1029"/>
    <x v="1029"/>
    <x v="502"/>
    <x v="3"/>
    <x v="0"/>
    <x v="0"/>
    <x v="15"/>
    <x v="2371"/>
    <n v="1386353"/>
    <n v="1386353"/>
    <n v="1476814.6855991168"/>
    <n v="1476814.6855991168"/>
    <n v="9.8278123327660926E-6"/>
    <n v="524"/>
    <m/>
    <x v="0"/>
  </r>
  <r>
    <x v="4"/>
    <x v="4"/>
    <s v="CUARTA"/>
    <x v="1029"/>
    <x v="1029"/>
    <x v="502"/>
    <x v="3"/>
    <x v="0"/>
    <x v="0"/>
    <x v="15"/>
    <x v="2372"/>
    <n v="742153"/>
    <n v="742153"/>
    <n v="777715.27858908672"/>
    <n v="777715.27858908672"/>
    <n v="5.1754901145215251E-6"/>
    <n v="388"/>
    <m/>
    <x v="0"/>
  </r>
  <r>
    <x v="4"/>
    <x v="4"/>
    <s v="CUARTA"/>
    <x v="1029"/>
    <x v="1029"/>
    <x v="502"/>
    <x v="3"/>
    <x v="0"/>
    <x v="0"/>
    <x v="15"/>
    <x v="2373"/>
    <n v="579891"/>
    <n v="579891"/>
    <n v="622367.20877153391"/>
    <n v="622367.20877153391"/>
    <n v="4.1416896713704702E-6"/>
    <n v="586"/>
    <m/>
    <x v="0"/>
  </r>
  <r>
    <x v="4"/>
    <x v="4"/>
    <s v="CUARTA"/>
    <x v="1029"/>
    <x v="1029"/>
    <x v="502"/>
    <x v="3"/>
    <x v="0"/>
    <x v="0"/>
    <x v="15"/>
    <x v="2374"/>
    <n v="322622"/>
    <n v="322622"/>
    <n v="341689.35724960541"/>
    <n v="341689.35724960541"/>
    <n v="2.2738525773735028E-6"/>
    <n v="476"/>
    <m/>
    <x v="0"/>
  </r>
  <r>
    <x v="4"/>
    <x v="4"/>
    <s v="CUARTA"/>
    <x v="1030"/>
    <x v="1030"/>
    <x v="503"/>
    <x v="3"/>
    <x v="0"/>
    <x v="0"/>
    <x v="15"/>
    <x v="2375"/>
    <n v="321300"/>
    <n v="321300"/>
    <n v="322270.4360979934"/>
    <n v="322270.4360979934"/>
    <n v="2.1446247774038659E-6"/>
    <n v="25"/>
    <m/>
    <x v="0"/>
  </r>
  <r>
    <x v="4"/>
    <x v="4"/>
    <s v="CUARTA"/>
    <x v="1031"/>
    <x v="1031"/>
    <x v="504"/>
    <x v="1"/>
    <x v="0"/>
    <x v="0"/>
    <x v="15"/>
    <x v="1174"/>
    <n v="1398619"/>
    <n v="1398619"/>
    <n v="1550013.2272624143"/>
    <n v="1550013.2272624143"/>
    <n v="1.0314929326871013E-5"/>
    <n v="852"/>
    <m/>
    <x v="0"/>
  </r>
  <r>
    <x v="4"/>
    <x v="4"/>
    <s v="CUARTA"/>
    <x v="1031"/>
    <x v="1031"/>
    <x v="504"/>
    <x v="1"/>
    <x v="0"/>
    <x v="0"/>
    <x v="15"/>
    <x v="1122"/>
    <n v="921078"/>
    <n v="921078"/>
    <n v="1013785.7440817489"/>
    <n v="1013785.7440817489"/>
    <n v="6.7464768163699106E-6"/>
    <n v="795"/>
    <m/>
    <x v="0"/>
  </r>
  <r>
    <x v="4"/>
    <x v="4"/>
    <s v="CUARTA"/>
    <x v="1031"/>
    <x v="1031"/>
    <x v="504"/>
    <x v="1"/>
    <x v="0"/>
    <x v="0"/>
    <x v="15"/>
    <x v="1126"/>
    <n v="765665"/>
    <n v="765665"/>
    <n v="839989.86331124348"/>
    <n v="839989.86331124348"/>
    <n v="5.5899110555633002E-6"/>
    <n v="768"/>
    <m/>
    <x v="0"/>
  </r>
  <r>
    <x v="4"/>
    <x v="4"/>
    <s v="CUARTA"/>
    <x v="1031"/>
    <x v="1031"/>
    <x v="504"/>
    <x v="1"/>
    <x v="0"/>
    <x v="0"/>
    <x v="15"/>
    <x v="618"/>
    <n v="760094"/>
    <n v="760094"/>
    <n v="832571.40150135814"/>
    <n v="832571.40150135814"/>
    <n v="5.5405431482853679E-6"/>
    <n v="755"/>
    <m/>
    <x v="0"/>
  </r>
  <r>
    <x v="4"/>
    <x v="4"/>
    <s v="CUARTA"/>
    <x v="1031"/>
    <x v="1031"/>
    <x v="504"/>
    <x v="1"/>
    <x v="0"/>
    <x v="0"/>
    <x v="15"/>
    <x v="2376"/>
    <n v="703540"/>
    <n v="703540"/>
    <n v="773138.85460083594"/>
    <n v="773138.85460083594"/>
    <n v="5.1450352195707399E-6"/>
    <n v="782"/>
    <m/>
    <x v="0"/>
  </r>
  <r>
    <x v="4"/>
    <x v="4"/>
    <s v="CUARTA"/>
    <x v="1031"/>
    <x v="1031"/>
    <x v="504"/>
    <x v="1"/>
    <x v="0"/>
    <x v="0"/>
    <x v="15"/>
    <x v="1129"/>
    <n v="497651"/>
    <n v="497651"/>
    <n v="549659.76959290786"/>
    <n v="549659.76959290786"/>
    <n v="3.6578408348093277E-6"/>
    <n v="824"/>
    <m/>
    <x v="0"/>
  </r>
  <r>
    <x v="4"/>
    <x v="4"/>
    <s v="CUARTA"/>
    <x v="1031"/>
    <x v="1031"/>
    <x v="504"/>
    <x v="1"/>
    <x v="0"/>
    <x v="0"/>
    <x v="15"/>
    <x v="1123"/>
    <n v="421342"/>
    <n v="421342"/>
    <n v="466162.43955409242"/>
    <n v="466162.43955409242"/>
    <n v="3.1021881196038243E-6"/>
    <n v="838"/>
    <m/>
    <x v="0"/>
  </r>
  <r>
    <x v="4"/>
    <x v="4"/>
    <s v="CUARTA"/>
    <x v="1031"/>
    <x v="1031"/>
    <x v="504"/>
    <x v="1"/>
    <x v="0"/>
    <x v="0"/>
    <x v="15"/>
    <x v="1186"/>
    <n v="222720"/>
    <n v="222720"/>
    <n v="243486.65767282777"/>
    <n v="243486.65767282777"/>
    <n v="1.6203395053389788E-6"/>
    <n v="739"/>
    <m/>
    <x v="0"/>
  </r>
  <r>
    <x v="4"/>
    <x v="4"/>
    <s v="CUARTA"/>
    <x v="1032"/>
    <x v="1032"/>
    <x v="505"/>
    <x v="3"/>
    <x v="0"/>
    <x v="0"/>
    <x v="15"/>
    <x v="1434"/>
    <n v="10644101"/>
    <n v="0"/>
    <n v="0"/>
    <n v="10644101"/>
    <n v="7.0833685566019567E-5"/>
    <n v="0"/>
    <m/>
    <x v="0"/>
  </r>
  <r>
    <x v="4"/>
    <x v="4"/>
    <s v="CUARTA"/>
    <x v="1032"/>
    <x v="1032"/>
    <x v="505"/>
    <x v="3"/>
    <x v="0"/>
    <x v="0"/>
    <x v="15"/>
    <x v="2377"/>
    <n v="1511213"/>
    <n v="0"/>
    <n v="0"/>
    <n v="1511213"/>
    <n v="1.0056724045110163E-5"/>
    <n v="0"/>
    <m/>
    <x v="0"/>
  </r>
  <r>
    <x v="4"/>
    <x v="4"/>
    <s v="CUARTA"/>
    <x v="1033"/>
    <x v="1033"/>
    <x v="506"/>
    <x v="19"/>
    <x v="0"/>
    <x v="0"/>
    <x v="15"/>
    <x v="2027"/>
    <n v="6261534"/>
    <n v="6261534"/>
    <n v="6381252.3292083414"/>
    <n v="6381252.3292083414"/>
    <n v="4.2465551670786819E-5"/>
    <n v="157"/>
    <m/>
    <x v="0"/>
  </r>
  <r>
    <x v="5"/>
    <x v="4"/>
    <s v="QUINTA"/>
    <x v="1034"/>
    <x v="1034"/>
    <x v="507"/>
    <x v="1"/>
    <x v="0"/>
    <x v="0"/>
    <x v="21"/>
    <x v="1265"/>
    <n v="29448680.370000001"/>
    <n v="29448680.370000001"/>
    <n v="46568699.849739999"/>
    <n v="46568699.849739999"/>
    <n v="3.0990241847337089E-4"/>
    <n v="3799"/>
    <m/>
    <x v="10"/>
  </r>
  <r>
    <x v="4"/>
    <x v="4"/>
    <s v="CUARTA"/>
    <x v="1035"/>
    <x v="1035"/>
    <x v="508"/>
    <x v="3"/>
    <x v="0"/>
    <x v="0"/>
    <x v="15"/>
    <x v="2378"/>
    <n v="4482019"/>
    <n v="4482019"/>
    <n v="4503154.9353783177"/>
    <n v="4503154.9353783177"/>
    <n v="2.9967308723175113E-5"/>
    <n v="39"/>
    <m/>
    <x v="0"/>
  </r>
  <r>
    <x v="4"/>
    <x v="4"/>
    <s v="CUARTA"/>
    <x v="1035"/>
    <x v="1035"/>
    <x v="508"/>
    <x v="3"/>
    <x v="0"/>
    <x v="0"/>
    <x v="15"/>
    <x v="2379"/>
    <n v="2240477"/>
    <n v="2240477"/>
    <n v="2251042.4565695967"/>
    <n v="2251042.4565695967"/>
    <n v="1.498009400365621E-5"/>
    <n v="39"/>
    <m/>
    <x v="0"/>
  </r>
  <r>
    <x v="5"/>
    <x v="4"/>
    <s v="CUARTA"/>
    <x v="1036"/>
    <x v="1036"/>
    <x v="509"/>
    <x v="7"/>
    <x v="0"/>
    <x v="0"/>
    <x v="15"/>
    <x v="2380"/>
    <n v="6738600"/>
    <n v="6738600"/>
    <n v="6889012.6671144571"/>
    <n v="6889012.6671144571"/>
    <n v="4.5844562835575432E-5"/>
    <n v="183"/>
    <m/>
    <x v="1"/>
  </r>
  <r>
    <x v="5"/>
    <x v="4"/>
    <s v="CUARTA"/>
    <x v="1036"/>
    <x v="1036"/>
    <x v="509"/>
    <x v="7"/>
    <x v="0"/>
    <x v="0"/>
    <x v="15"/>
    <x v="2381"/>
    <n v="3369300"/>
    <n v="3369300"/>
    <n v="3444506.3335572286"/>
    <n v="3444506.3335572286"/>
    <n v="2.2922281417787716E-5"/>
    <n v="183"/>
    <m/>
    <x v="1"/>
  </r>
  <r>
    <x v="5"/>
    <x v="4"/>
    <s v="CUARTA"/>
    <x v="1036"/>
    <x v="1036"/>
    <x v="509"/>
    <x v="7"/>
    <x v="0"/>
    <x v="0"/>
    <x v="15"/>
    <x v="2382"/>
    <n v="3369300"/>
    <n v="3369300"/>
    <n v="3427512.2216911963"/>
    <n v="3427512.2216911963"/>
    <n v="2.2809190084250736E-5"/>
    <n v="142"/>
    <m/>
    <x v="1"/>
  </r>
  <r>
    <x v="5"/>
    <x v="4"/>
    <s v="CUARTA"/>
    <x v="1036"/>
    <x v="1036"/>
    <x v="509"/>
    <x v="7"/>
    <x v="0"/>
    <x v="0"/>
    <x v="15"/>
    <x v="2383"/>
    <n v="3369300"/>
    <n v="3369300"/>
    <n v="3380699.6770574683"/>
    <n v="3380699.6770574683"/>
    <n v="2.2497664943035829E-5"/>
    <n v="28"/>
    <m/>
    <x v="1"/>
  </r>
  <r>
    <x v="5"/>
    <x v="4"/>
    <s v="CUARTA"/>
    <x v="1036"/>
    <x v="1036"/>
    <x v="509"/>
    <x v="7"/>
    <x v="0"/>
    <x v="0"/>
    <x v="15"/>
    <x v="2384"/>
    <n v="3279300"/>
    <n v="3279300"/>
    <n v="3397279.7937250808"/>
    <n v="3397279.7937250808"/>
    <n v="2.2608001247687728E-5"/>
    <n v="293"/>
    <m/>
    <x v="1"/>
  </r>
  <r>
    <x v="5"/>
    <x v="4"/>
    <s v="CUARTA"/>
    <x v="1036"/>
    <x v="1036"/>
    <x v="509"/>
    <x v="7"/>
    <x v="0"/>
    <x v="0"/>
    <x v="15"/>
    <x v="2385"/>
    <n v="3279300"/>
    <n v="3279300"/>
    <n v="3380518.682766356"/>
    <n v="3380518.682766356"/>
    <n v="2.2496460473752244E-5"/>
    <n v="252"/>
    <m/>
    <x v="1"/>
  </r>
  <r>
    <x v="5"/>
    <x v="4"/>
    <s v="CUARTA"/>
    <x v="1036"/>
    <x v="1036"/>
    <x v="509"/>
    <x v="7"/>
    <x v="0"/>
    <x v="0"/>
    <x v="15"/>
    <x v="2386"/>
    <n v="1684650"/>
    <n v="1684650"/>
    <n v="1693819.8593400109"/>
    <n v="1693819.8593400109"/>
    <n v="1.1271924545057382E-5"/>
    <n v="45"/>
    <m/>
    <x v="1"/>
  </r>
  <r>
    <x v="4"/>
    <x v="4"/>
    <s v="CUARTA"/>
    <x v="1037"/>
    <x v="1037"/>
    <x v="510"/>
    <x v="3"/>
    <x v="0"/>
    <x v="0"/>
    <x v="15"/>
    <x v="2387"/>
    <n v="5673534"/>
    <n v="5673534"/>
    <n v="5690670.0167967407"/>
    <n v="5690670.0167967407"/>
    <n v="3.7869908471345365E-5"/>
    <n v="25"/>
    <m/>
    <x v="0"/>
  </r>
  <r>
    <x v="5"/>
    <x v="4"/>
    <s v="CUARTA"/>
    <x v="1038"/>
    <x v="1038"/>
    <x v="511"/>
    <x v="7"/>
    <x v="0"/>
    <x v="0"/>
    <x v="15"/>
    <x v="1186"/>
    <n v="1816463.5"/>
    <n v="0"/>
    <n v="0"/>
    <n v="1816463.5"/>
    <n v="1.2088085635522567E-5"/>
    <n v="0"/>
    <m/>
    <x v="1"/>
  </r>
  <r>
    <x v="5"/>
    <x v="4"/>
    <s v="CUARTA"/>
    <x v="1038"/>
    <x v="1038"/>
    <x v="511"/>
    <x v="7"/>
    <x v="0"/>
    <x v="0"/>
    <x v="15"/>
    <x v="608"/>
    <n v="1374935.5"/>
    <n v="0"/>
    <n v="0"/>
    <n v="1374935.5"/>
    <n v="9.1498332156523034E-6"/>
    <n v="0"/>
    <m/>
    <x v="1"/>
  </r>
  <r>
    <x v="5"/>
    <x v="4"/>
    <s v="CUARTA"/>
    <x v="1038"/>
    <x v="1038"/>
    <x v="511"/>
    <x v="7"/>
    <x v="0"/>
    <x v="0"/>
    <x v="15"/>
    <x v="1189"/>
    <n v="1324585.5"/>
    <n v="0"/>
    <n v="0"/>
    <n v="1324585.5"/>
    <n v="8.8147672417152769E-6"/>
    <n v="0"/>
    <m/>
    <x v="1"/>
  </r>
  <r>
    <x v="5"/>
    <x v="4"/>
    <s v="CUARTA"/>
    <x v="1038"/>
    <x v="1038"/>
    <x v="511"/>
    <x v="7"/>
    <x v="0"/>
    <x v="0"/>
    <x v="15"/>
    <x v="886"/>
    <n v="1297474"/>
    <n v="0"/>
    <n v="0"/>
    <n v="1297474"/>
    <n v="8.6343473578544286E-6"/>
    <n v="0"/>
    <m/>
    <x v="1"/>
  </r>
  <r>
    <x v="5"/>
    <x v="4"/>
    <s v="CUARTA"/>
    <x v="1038"/>
    <x v="1038"/>
    <x v="511"/>
    <x v="7"/>
    <x v="0"/>
    <x v="0"/>
    <x v="15"/>
    <x v="1140"/>
    <n v="1192901.5"/>
    <n v="0"/>
    <n v="0"/>
    <n v="1192901.5"/>
    <n v="7.9384449435638666E-6"/>
    <n v="0"/>
    <m/>
    <x v="1"/>
  </r>
  <r>
    <x v="5"/>
    <x v="4"/>
    <s v="CUARTA"/>
    <x v="1038"/>
    <x v="1038"/>
    <x v="511"/>
    <x v="7"/>
    <x v="0"/>
    <x v="0"/>
    <x v="15"/>
    <x v="1059"/>
    <n v="1084455.5"/>
    <n v="0"/>
    <n v="0"/>
    <n v="1084455.5"/>
    <n v="7.2167654081204735E-6"/>
    <n v="0"/>
    <m/>
    <x v="1"/>
  </r>
  <r>
    <x v="5"/>
    <x v="4"/>
    <s v="CUARTA"/>
    <x v="1038"/>
    <x v="1038"/>
    <x v="511"/>
    <x v="7"/>
    <x v="0"/>
    <x v="0"/>
    <x v="15"/>
    <x v="2388"/>
    <n v="774611.5"/>
    <n v="0"/>
    <n v="0"/>
    <n v="774611.5"/>
    <n v="5.1548352864016195E-6"/>
    <n v="0"/>
    <m/>
    <x v="1"/>
  </r>
  <r>
    <x v="5"/>
    <x v="4"/>
    <s v="CUARTA"/>
    <x v="1038"/>
    <x v="1038"/>
    <x v="511"/>
    <x v="7"/>
    <x v="0"/>
    <x v="0"/>
    <x v="15"/>
    <x v="1123"/>
    <n v="724261.5"/>
    <n v="0"/>
    <n v="0"/>
    <n v="724261.5"/>
    <n v="4.819769312464593E-6"/>
    <n v="0"/>
    <m/>
    <x v="1"/>
  </r>
  <r>
    <x v="5"/>
    <x v="4"/>
    <s v="CUARTA"/>
    <x v="1038"/>
    <x v="1038"/>
    <x v="511"/>
    <x v="7"/>
    <x v="0"/>
    <x v="0"/>
    <x v="15"/>
    <x v="737"/>
    <n v="325336.5"/>
    <n v="0"/>
    <n v="0"/>
    <n v="325336.5"/>
    <n v="2.1650286242256933E-6"/>
    <n v="0"/>
    <m/>
    <x v="1"/>
  </r>
  <r>
    <x v="4"/>
    <x v="4"/>
    <s v="CUARTA"/>
    <x v="1039"/>
    <x v="1039"/>
    <x v="512"/>
    <x v="3"/>
    <x v="0"/>
    <x v="0"/>
    <x v="15"/>
    <x v="2389"/>
    <n v="1451963"/>
    <n v="1451963"/>
    <n v="1745007.8051730141"/>
    <n v="1745007.8051730141"/>
    <n v="1.1612566827567234E-5"/>
    <n v="1524"/>
    <m/>
    <x v="0"/>
  </r>
  <r>
    <x v="4"/>
    <x v="4"/>
    <s v="CUARTA"/>
    <x v="1039"/>
    <x v="1039"/>
    <x v="512"/>
    <x v="3"/>
    <x v="0"/>
    <x v="0"/>
    <x v="15"/>
    <x v="2390"/>
    <n v="179244"/>
    <n v="179244"/>
    <n v="208919.7419136767"/>
    <n v="208919.7419136767"/>
    <n v="1.3903057954116872E-6"/>
    <n v="1270"/>
    <m/>
    <x v="0"/>
  </r>
  <r>
    <x v="4"/>
    <x v="4"/>
    <s v="CUARTA"/>
    <x v="1040"/>
    <x v="1040"/>
    <x v="513"/>
    <x v="26"/>
    <x v="0"/>
    <x v="0"/>
    <x v="15"/>
    <x v="1151"/>
    <n v="413172"/>
    <n v="413172"/>
    <n v="423261.54425208643"/>
    <n v="423261.54425208643"/>
    <n v="2.8166939732853126E-6"/>
    <n v="200"/>
    <m/>
    <x v="0"/>
  </r>
  <r>
    <x v="4"/>
    <x v="4"/>
    <s v="CUARTA"/>
    <x v="1040"/>
    <x v="1040"/>
    <x v="513"/>
    <x v="26"/>
    <x v="0"/>
    <x v="0"/>
    <x v="15"/>
    <x v="962"/>
    <n v="2911663"/>
    <n v="2911663"/>
    <n v="2923629.6372611229"/>
    <n v="2923629.6372611229"/>
    <n v="1.9455984346376479E-5"/>
    <n v="34"/>
    <m/>
    <x v="0"/>
  </r>
  <r>
    <x v="5"/>
    <x v="4"/>
    <s v="CUARTA"/>
    <x v="1041"/>
    <x v="1041"/>
    <x v="514"/>
    <x v="7"/>
    <x v="0"/>
    <x v="0"/>
    <x v="15"/>
    <x v="106"/>
    <n v="19009392"/>
    <n v="19009392"/>
    <n v="19110558.135064613"/>
    <n v="19110558.135064613"/>
    <n v="1.27175725402296E-4"/>
    <n v="44"/>
    <m/>
    <x v="1"/>
  </r>
  <r>
    <x v="4"/>
    <x v="4"/>
    <s v="CUARTA"/>
    <x v="1042"/>
    <x v="1042"/>
    <x v="515"/>
    <x v="18"/>
    <x v="0"/>
    <x v="0"/>
    <x v="15"/>
    <x v="2391"/>
    <n v="609588"/>
    <n v="609588"/>
    <n v="610839.38772938598"/>
    <n v="610839.38772938598"/>
    <n v="4.0649750619393071E-6"/>
    <n v="17"/>
    <m/>
    <x v="0"/>
  </r>
  <r>
    <x v="4"/>
    <x v="4"/>
    <s v="CUARTA"/>
    <x v="1043"/>
    <x v="1043"/>
    <x v="516"/>
    <x v="1"/>
    <x v="0"/>
    <x v="0"/>
    <x v="15"/>
    <x v="2392"/>
    <n v="2672269"/>
    <n v="2672269"/>
    <n v="2680016.85378558"/>
    <n v="2680016.85378558"/>
    <n v="1.7834805507076719E-5"/>
    <n v="24"/>
    <m/>
    <x v="0"/>
  </r>
  <r>
    <x v="4"/>
    <x v="4"/>
    <s v="CUARTA"/>
    <x v="1043"/>
    <x v="1043"/>
    <x v="516"/>
    <x v="1"/>
    <x v="0"/>
    <x v="0"/>
    <x v="15"/>
    <x v="2393"/>
    <n v="2672269"/>
    <n v="2672269"/>
    <n v="2680016.85378558"/>
    <n v="2680016.85378558"/>
    <n v="1.7834805507076719E-5"/>
    <n v="24"/>
    <m/>
    <x v="0"/>
  </r>
  <r>
    <x v="4"/>
    <x v="4"/>
    <s v="CUARTA"/>
    <x v="1043"/>
    <x v="1043"/>
    <x v="516"/>
    <x v="1"/>
    <x v="0"/>
    <x v="0"/>
    <x v="15"/>
    <x v="2394"/>
    <n v="348450"/>
    <n v="348450"/>
    <n v="349291.69672980916"/>
    <n v="349291.69672980916"/>
    <n v="2.3244441420633614E-6"/>
    <n v="20"/>
    <m/>
    <x v="0"/>
  </r>
  <r>
    <x v="4"/>
    <x v="4"/>
    <s v="CUARTA"/>
    <x v="1043"/>
    <x v="1043"/>
    <x v="516"/>
    <x v="1"/>
    <x v="0"/>
    <x v="0"/>
    <x v="15"/>
    <x v="2395"/>
    <n v="348450"/>
    <n v="348450"/>
    <n v="349460.27989756473"/>
    <n v="349460.27989756473"/>
    <n v="2.3255660185935185E-6"/>
    <n v="24"/>
    <m/>
    <x v="0"/>
  </r>
  <r>
    <x v="4"/>
    <x v="4"/>
    <s v="CUARTA"/>
    <x v="1043"/>
    <x v="1043"/>
    <x v="516"/>
    <x v="1"/>
    <x v="0"/>
    <x v="0"/>
    <x v="15"/>
    <x v="2396"/>
    <n v="2672269"/>
    <n v="0"/>
    <n v="0"/>
    <n v="2672269"/>
    <n v="1.7783245583053143E-5"/>
    <n v="0"/>
    <m/>
    <x v="0"/>
  </r>
  <r>
    <x v="4"/>
    <x v="4"/>
    <s v="CUARTA"/>
    <x v="1043"/>
    <x v="1043"/>
    <x v="516"/>
    <x v="1"/>
    <x v="0"/>
    <x v="0"/>
    <x v="15"/>
    <x v="2397"/>
    <n v="348450"/>
    <n v="0"/>
    <n v="0"/>
    <n v="348450"/>
    <n v="2.3188428722613133E-6"/>
    <n v="0"/>
    <m/>
    <x v="0"/>
  </r>
  <r>
    <x v="4"/>
    <x v="4"/>
    <s v="CUARTA"/>
    <x v="1044"/>
    <x v="1044"/>
    <x v="517"/>
    <x v="3"/>
    <x v="0"/>
    <x v="0"/>
    <x v="15"/>
    <x v="2398"/>
    <n v="5849682"/>
    <n v="5849682"/>
    <n v="6052830.7204957567"/>
    <n v="6052830.7204957567"/>
    <n v="4.0279992461546551E-5"/>
    <n v="283"/>
    <m/>
    <x v="0"/>
  </r>
  <r>
    <x v="4"/>
    <x v="4"/>
    <s v="CUARTA"/>
    <x v="1044"/>
    <x v="1044"/>
    <x v="517"/>
    <x v="3"/>
    <x v="0"/>
    <x v="0"/>
    <x v="15"/>
    <x v="2399"/>
    <n v="5115512"/>
    <n v="5115512"/>
    <n v="5284232.5659238668"/>
    <n v="5284232.5659238668"/>
    <n v="3.5165174403396957E-5"/>
    <n v="269"/>
    <m/>
    <x v="0"/>
  </r>
  <r>
    <x v="4"/>
    <x v="4"/>
    <s v="CUARTA"/>
    <x v="1044"/>
    <x v="1044"/>
    <x v="517"/>
    <x v="3"/>
    <x v="0"/>
    <x v="0"/>
    <x v="15"/>
    <x v="2400"/>
    <n v="1600938"/>
    <n v="1600938"/>
    <n v="1653740.3715649622"/>
    <n v="1653740.3715649622"/>
    <n v="1.1005206121894644E-5"/>
    <n v="269"/>
    <m/>
    <x v="0"/>
  </r>
  <r>
    <x v="4"/>
    <x v="4"/>
    <s v="CUARTA"/>
    <x v="1044"/>
    <x v="1044"/>
    <x v="517"/>
    <x v="3"/>
    <x v="0"/>
    <x v="0"/>
    <x v="15"/>
    <x v="2401"/>
    <n v="1062550"/>
    <n v="1062550"/>
    <n v="1097595.1797048671"/>
    <n v="1097595.1797048671"/>
    <n v="7.3042065119443434E-6"/>
    <n v="269"/>
    <m/>
    <x v="0"/>
  </r>
  <r>
    <x v="4"/>
    <x v="4"/>
    <s v="CUARTA"/>
    <x v="1044"/>
    <x v="1044"/>
    <x v="517"/>
    <x v="3"/>
    <x v="0"/>
    <x v="0"/>
    <x v="15"/>
    <x v="2402"/>
    <n v="976748"/>
    <n v="976748"/>
    <n v="1011034.4875044503"/>
    <n v="1011034.4875044503"/>
    <n v="6.7281679292870267E-6"/>
    <n v="286"/>
    <m/>
    <x v="0"/>
  </r>
  <r>
    <x v="4"/>
    <x v="4"/>
    <s v="CUARTA"/>
    <x v="1045"/>
    <x v="1045"/>
    <x v="518"/>
    <x v="3"/>
    <x v="0"/>
    <x v="0"/>
    <x v="15"/>
    <x v="2403"/>
    <n v="2844797"/>
    <n v="2844797"/>
    <n v="2860626.813769104"/>
    <n v="2860626.813769104"/>
    <n v="1.9036717168340016E-5"/>
    <n v="46"/>
    <m/>
    <x v="0"/>
  </r>
  <r>
    <x v="4"/>
    <x v="4"/>
    <s v="CUARTA"/>
    <x v="1045"/>
    <x v="1045"/>
    <x v="518"/>
    <x v="3"/>
    <x v="0"/>
    <x v="0"/>
    <x v="15"/>
    <x v="2404"/>
    <n v="401731"/>
    <n v="401731"/>
    <n v="402701.3993943549"/>
    <n v="402701.3993943549"/>
    <n v="2.6798716304642166E-6"/>
    <n v="20"/>
    <m/>
    <x v="0"/>
  </r>
  <r>
    <x v="4"/>
    <x v="4"/>
    <s v="CUARTA"/>
    <x v="1045"/>
    <x v="1045"/>
    <x v="518"/>
    <x v="3"/>
    <x v="0"/>
    <x v="0"/>
    <x v="15"/>
    <x v="2405"/>
    <n v="268335"/>
    <n v="268335"/>
    <n v="269828.14452937501"/>
    <n v="269828.14452937501"/>
    <n v="1.7956351547637733E-6"/>
    <n v="46"/>
    <m/>
    <x v="0"/>
  </r>
  <r>
    <x v="4"/>
    <x v="4"/>
    <s v="CUARTA"/>
    <x v="1045"/>
    <x v="1045"/>
    <x v="518"/>
    <x v="3"/>
    <x v="0"/>
    <x v="0"/>
    <x v="15"/>
    <x v="2406"/>
    <n v="2288065"/>
    <n v="0"/>
    <n v="0"/>
    <n v="2288065"/>
    <n v="1.5226469268246757E-5"/>
    <n v="0"/>
    <m/>
    <x v="0"/>
  </r>
  <r>
    <x v="4"/>
    <x v="4"/>
    <s v="CUARTA"/>
    <x v="1045"/>
    <x v="1045"/>
    <x v="518"/>
    <x v="3"/>
    <x v="0"/>
    <x v="0"/>
    <x v="15"/>
    <x v="2407"/>
    <n v="129826"/>
    <n v="0"/>
    <n v="0"/>
    <n v="129826"/>
    <n v="8.6395779806054604E-7"/>
    <n v="0"/>
    <m/>
    <x v="0"/>
  </r>
  <r>
    <x v="4"/>
    <x v="4"/>
    <s v="CUARTA"/>
    <x v="1045"/>
    <x v="1045"/>
    <x v="518"/>
    <x v="3"/>
    <x v="0"/>
    <x v="0"/>
    <x v="15"/>
    <x v="2408"/>
    <n v="3704336.4"/>
    <n v="0"/>
    <n v="0"/>
    <n v="3704336.4"/>
    <n v="2.4651381999133689E-5"/>
    <n v="0"/>
    <m/>
    <x v="0"/>
  </r>
  <r>
    <x v="4"/>
    <x v="4"/>
    <s v="CUARTA"/>
    <x v="1046"/>
    <x v="1046"/>
    <x v="519"/>
    <x v="1"/>
    <x v="0"/>
    <x v="0"/>
    <x v="15"/>
    <x v="2409"/>
    <n v="3379488"/>
    <n v="0"/>
    <n v="0"/>
    <n v="3379488"/>
    <n v="2.248960155170797E-5"/>
    <n v="0"/>
    <m/>
    <x v="0"/>
  </r>
  <r>
    <x v="4"/>
    <x v="4"/>
    <s v="CUARTA"/>
    <x v="1047"/>
    <x v="1047"/>
    <x v="520"/>
    <x v="3"/>
    <x v="0"/>
    <x v="0"/>
    <x v="15"/>
    <x v="2410"/>
    <n v="1840605"/>
    <n v="0"/>
    <n v="0"/>
    <n v="1840605"/>
    <n v="1.2248740952499741E-5"/>
    <n v="0"/>
    <m/>
    <x v="0"/>
  </r>
  <r>
    <x v="4"/>
    <x v="4"/>
    <s v="CUARTA"/>
    <x v="1047"/>
    <x v="1047"/>
    <x v="520"/>
    <x v="3"/>
    <x v="0"/>
    <x v="0"/>
    <x v="15"/>
    <x v="2411"/>
    <n v="1716372"/>
    <n v="0"/>
    <n v="0"/>
    <n v="1716372"/>
    <n v="1.1422003094701951E-5"/>
    <n v="0"/>
    <m/>
    <x v="0"/>
  </r>
  <r>
    <x v="4"/>
    <x v="4"/>
    <s v="CUARTA"/>
    <x v="1047"/>
    <x v="1047"/>
    <x v="520"/>
    <x v="3"/>
    <x v="0"/>
    <x v="0"/>
    <x v="15"/>
    <x v="2412"/>
    <n v="2088253"/>
    <n v="2088253"/>
    <n v="2162599.5687990636"/>
    <n v="2162599.5687990636"/>
    <n v="1.4391529905768686E-5"/>
    <n v="290"/>
    <m/>
    <x v="0"/>
  </r>
  <r>
    <x v="4"/>
    <x v="4"/>
    <s v="CUARTA"/>
    <x v="1047"/>
    <x v="1047"/>
    <x v="520"/>
    <x v="3"/>
    <x v="0"/>
    <x v="0"/>
    <x v="15"/>
    <x v="2413"/>
    <n v="470307"/>
    <n v="470307"/>
    <n v="472182.95005727629"/>
    <n v="472182.95005727629"/>
    <n v="3.1422530295412106E-6"/>
    <n v="33"/>
    <m/>
    <x v="0"/>
  </r>
  <r>
    <x v="4"/>
    <x v="4"/>
    <s v="CUARTA"/>
    <x v="1047"/>
    <x v="1047"/>
    <x v="520"/>
    <x v="3"/>
    <x v="0"/>
    <x v="0"/>
    <x v="15"/>
    <x v="2414"/>
    <n v="1961568"/>
    <n v="1961568"/>
    <n v="1995699.2209031181"/>
    <n v="1995699.2209031181"/>
    <n v="1.328085209805898E-5"/>
    <n v="143"/>
    <m/>
    <x v="0"/>
  </r>
  <r>
    <x v="4"/>
    <x v="4"/>
    <s v="CUARTA"/>
    <x v="1047"/>
    <x v="1047"/>
    <x v="520"/>
    <x v="3"/>
    <x v="0"/>
    <x v="0"/>
    <x v="15"/>
    <x v="2415"/>
    <n v="980784"/>
    <n v="980784"/>
    <n v="1010081.5690613517"/>
    <n v="1010081.5690613517"/>
    <n v="6.7218265083094819E-6"/>
    <n v="244"/>
    <m/>
    <x v="0"/>
  </r>
  <r>
    <x v="4"/>
    <x v="4"/>
    <s v="CUARTA"/>
    <x v="1047"/>
    <x v="1047"/>
    <x v="520"/>
    <x v="3"/>
    <x v="0"/>
    <x v="0"/>
    <x v="15"/>
    <x v="2416"/>
    <n v="902321"/>
    <n v="902321"/>
    <n v="918021.35674344318"/>
    <n v="918021.35674344318"/>
    <n v="6.1091900693591438E-6"/>
    <n v="143"/>
    <m/>
    <x v="0"/>
  </r>
  <r>
    <x v="4"/>
    <x v="4"/>
    <s v="CUARTA"/>
    <x v="1047"/>
    <x v="1047"/>
    <x v="520"/>
    <x v="3"/>
    <x v="0"/>
    <x v="0"/>
    <x v="15"/>
    <x v="2417"/>
    <n v="838320"/>
    <n v="838320"/>
    <n v="854554.53147065348"/>
    <n v="854554.53147065348"/>
    <n v="5.6868350818175664E-6"/>
    <n v="159"/>
    <m/>
    <x v="0"/>
  </r>
  <r>
    <x v="4"/>
    <x v="4"/>
    <s v="CUARTA"/>
    <x v="1047"/>
    <x v="1047"/>
    <x v="520"/>
    <x v="3"/>
    <x v="0"/>
    <x v="0"/>
    <x v="15"/>
    <x v="2418"/>
    <n v="670656"/>
    <n v="670656"/>
    <n v="684799.16723391856"/>
    <n v="684799.16723391856"/>
    <n v="4.5571578931578571E-6"/>
    <n v="173"/>
    <m/>
    <x v="0"/>
  </r>
  <r>
    <x v="4"/>
    <x v="4"/>
    <s v="CUARTA"/>
    <x v="1048"/>
    <x v="1048"/>
    <x v="521"/>
    <x v="1"/>
    <x v="0"/>
    <x v="0"/>
    <x v="15"/>
    <x v="2419"/>
    <n v="886550"/>
    <n v="886550"/>
    <n v="889334.96023865009"/>
    <n v="889334.96023865009"/>
    <n v="5.918289664520569E-6"/>
    <n v="26"/>
    <m/>
    <x v="0"/>
  </r>
  <r>
    <x v="4"/>
    <x v="4"/>
    <s v="CUARTA"/>
    <x v="1049"/>
    <x v="1049"/>
    <x v="522"/>
    <x v="3"/>
    <x v="0"/>
    <x v="0"/>
    <x v="15"/>
    <x v="2420"/>
    <n v="612700"/>
    <n v="0"/>
    <n v="0"/>
    <n v="612700"/>
    <n v="4.0773569460023154E-6"/>
    <n v="0"/>
    <m/>
    <x v="0"/>
  </r>
  <r>
    <x v="5"/>
    <x v="4"/>
    <s v="CUARTA"/>
    <x v="1050"/>
    <x v="1050"/>
    <x v="523"/>
    <x v="3"/>
    <x v="0"/>
    <x v="0"/>
    <x v="15"/>
    <x v="2035"/>
    <n v="864000"/>
    <n v="864000"/>
    <n v="906493.7676951671"/>
    <n v="906493.7676951671"/>
    <n v="6.0324770037860271E-6"/>
    <n v="398"/>
    <m/>
    <x v="3"/>
  </r>
  <r>
    <x v="5"/>
    <x v="4"/>
    <s v="CUARTA"/>
    <x v="1050"/>
    <x v="1050"/>
    <x v="523"/>
    <x v="3"/>
    <x v="0"/>
    <x v="0"/>
    <x v="15"/>
    <x v="2023"/>
    <n v="492345"/>
    <n v="492345"/>
    <n v="517870.0492438763"/>
    <n v="517870.0492438763"/>
    <n v="3.446288628057908E-6"/>
    <n v="419"/>
    <m/>
    <x v="3"/>
  </r>
  <r>
    <x v="5"/>
    <x v="4"/>
    <s v="CUARTA"/>
    <x v="1050"/>
    <x v="1050"/>
    <x v="523"/>
    <x v="3"/>
    <x v="0"/>
    <x v="0"/>
    <x v="15"/>
    <x v="2421"/>
    <n v="132378"/>
    <n v="132378"/>
    <n v="140083.36337491893"/>
    <n v="140083.36337491893"/>
    <n v="9.3221784670489975E-7"/>
    <n v="469"/>
    <m/>
    <x v="3"/>
  </r>
  <r>
    <x v="5"/>
    <x v="4"/>
    <s v="CUARTA"/>
    <x v="1050"/>
    <x v="1050"/>
    <x v="523"/>
    <x v="3"/>
    <x v="0"/>
    <x v="0"/>
    <x v="15"/>
    <x v="1937"/>
    <n v="1186230.5"/>
    <n v="0"/>
    <n v="0"/>
    <n v="1186230.5"/>
    <n v="7.8940511975433321E-6"/>
    <n v="0"/>
    <m/>
    <x v="4"/>
  </r>
  <r>
    <x v="5"/>
    <x v="4"/>
    <s v="CUARTA"/>
    <x v="1050"/>
    <x v="1050"/>
    <x v="523"/>
    <x v="3"/>
    <x v="0"/>
    <x v="0"/>
    <x v="15"/>
    <x v="2422"/>
    <n v="678352.5"/>
    <n v="0"/>
    <n v="0"/>
    <n v="678352.5"/>
    <n v="4.5142570225445332E-6"/>
    <n v="0"/>
    <m/>
    <x v="4"/>
  </r>
  <r>
    <x v="5"/>
    <x v="4"/>
    <s v="CUARTA"/>
    <x v="1050"/>
    <x v="1050"/>
    <x v="523"/>
    <x v="3"/>
    <x v="0"/>
    <x v="0"/>
    <x v="15"/>
    <x v="1194"/>
    <n v="489182.5"/>
    <n v="0"/>
    <n v="0"/>
    <n v="489182.5"/>
    <n v="3.2553805520446835E-6"/>
    <n v="0"/>
    <m/>
    <x v="4"/>
  </r>
  <r>
    <x v="5"/>
    <x v="4"/>
    <s v="CUARTA"/>
    <x v="1050"/>
    <x v="1050"/>
    <x v="523"/>
    <x v="3"/>
    <x v="0"/>
    <x v="0"/>
    <x v="15"/>
    <x v="1304"/>
    <n v="483105.5"/>
    <n v="0"/>
    <n v="0"/>
    <n v="483105.5"/>
    <n v="3.2149397194008839E-6"/>
    <n v="0"/>
    <m/>
    <x v="4"/>
  </r>
  <r>
    <x v="4"/>
    <x v="4"/>
    <s v="CUARTA"/>
    <x v="1050"/>
    <x v="1050"/>
    <x v="523"/>
    <x v="3"/>
    <x v="0"/>
    <x v="0"/>
    <x v="15"/>
    <x v="2423"/>
    <n v="6121001"/>
    <n v="6121001"/>
    <n v="6130607.5523442039"/>
    <n v="6130607.5523442039"/>
    <n v="4.079757676965055E-5"/>
    <n v="13"/>
    <m/>
    <x v="0"/>
  </r>
  <r>
    <x v="4"/>
    <x v="4"/>
    <s v="CUARTA"/>
    <x v="1050"/>
    <x v="1050"/>
    <x v="523"/>
    <x v="3"/>
    <x v="0"/>
    <x v="0"/>
    <x v="15"/>
    <x v="2424"/>
    <n v="15705453"/>
    <n v="0"/>
    <n v="0"/>
    <n v="15705453"/>
    <n v="1.045156485713447E-4"/>
    <n v="0"/>
    <m/>
    <x v="0"/>
  </r>
  <r>
    <x v="4"/>
    <x v="4"/>
    <s v="CUARTA"/>
    <x v="1050"/>
    <x v="1050"/>
    <x v="523"/>
    <x v="3"/>
    <x v="0"/>
    <x v="0"/>
    <x v="15"/>
    <x v="2425"/>
    <n v="2382474"/>
    <n v="2382474"/>
    <n v="2395442.2435290613"/>
    <n v="2395442.2435290613"/>
    <n v="1.5941036511180982E-5"/>
    <n v="45"/>
    <m/>
    <x v="0"/>
  </r>
  <r>
    <x v="4"/>
    <x v="4"/>
    <s v="CUARTA"/>
    <x v="1050"/>
    <x v="1050"/>
    <x v="523"/>
    <x v="3"/>
    <x v="0"/>
    <x v="0"/>
    <x v="15"/>
    <x v="2426"/>
    <n v="1906449"/>
    <n v="1906449"/>
    <n v="1949708.4164674049"/>
    <n v="1949708.4164674049"/>
    <n v="1.2974795421189079E-5"/>
    <n v="186"/>
    <m/>
    <x v="0"/>
  </r>
  <r>
    <x v="4"/>
    <x v="4"/>
    <s v="CUARTA"/>
    <x v="1050"/>
    <x v="1050"/>
    <x v="523"/>
    <x v="3"/>
    <x v="0"/>
    <x v="0"/>
    <x v="15"/>
    <x v="2427"/>
    <n v="1377000"/>
    <n v="1377000"/>
    <n v="1413010.2916494214"/>
    <n v="1413010.2916494214"/>
    <n v="9.403210914688307E-6"/>
    <n v="214"/>
    <m/>
    <x v="0"/>
  </r>
  <r>
    <x v="4"/>
    <x v="4"/>
    <s v="CUARTA"/>
    <x v="1050"/>
    <x v="1050"/>
    <x v="523"/>
    <x v="3"/>
    <x v="0"/>
    <x v="0"/>
    <x v="15"/>
    <x v="2428"/>
    <n v="1242081"/>
    <n v="1242081"/>
    <n v="1258824.4496581547"/>
    <n v="1258824.4496581547"/>
    <n v="8.3771447912701478E-6"/>
    <n v="111"/>
    <m/>
    <x v="0"/>
  </r>
  <r>
    <x v="4"/>
    <x v="4"/>
    <s v="CUARTA"/>
    <x v="1050"/>
    <x v="1050"/>
    <x v="523"/>
    <x v="3"/>
    <x v="0"/>
    <x v="0"/>
    <x v="15"/>
    <x v="2429"/>
    <n v="1105032"/>
    <n v="1105032"/>
    <n v="1113059.1229680616"/>
    <n v="1113059.1229680616"/>
    <n v="7.4071149768974559E-6"/>
    <n v="60"/>
    <m/>
    <x v="0"/>
  </r>
  <r>
    <x v="4"/>
    <x v="4"/>
    <s v="CUARTA"/>
    <x v="1050"/>
    <x v="1050"/>
    <x v="523"/>
    <x v="3"/>
    <x v="0"/>
    <x v="0"/>
    <x v="15"/>
    <x v="2430"/>
    <n v="1065953"/>
    <n v="1065953"/>
    <n v="1071755.1779438236"/>
    <n v="1071755.1779438236"/>
    <n v="7.132248113600778E-6"/>
    <n v="45"/>
    <m/>
    <x v="0"/>
  </r>
  <r>
    <x v="4"/>
    <x v="4"/>
    <s v="CUARTA"/>
    <x v="1050"/>
    <x v="1050"/>
    <x v="523"/>
    <x v="3"/>
    <x v="0"/>
    <x v="0"/>
    <x v="15"/>
    <x v="1163"/>
    <n v="907200"/>
    <n v="907200"/>
    <n v="926219.80070556188"/>
    <n v="926219.80070556188"/>
    <n v="6.1637485521979811E-6"/>
    <n v="172"/>
    <m/>
    <x v="0"/>
  </r>
  <r>
    <x v="4"/>
    <x v="4"/>
    <s v="CUARTA"/>
    <x v="1050"/>
    <x v="1050"/>
    <x v="523"/>
    <x v="3"/>
    <x v="0"/>
    <x v="0"/>
    <x v="15"/>
    <x v="2423"/>
    <n v="868545"/>
    <n v="868545"/>
    <n v="869908.1304758481"/>
    <n v="869908.1304758481"/>
    <n v="5.7890092348287703E-6"/>
    <n v="13"/>
    <m/>
    <x v="0"/>
  </r>
  <r>
    <x v="4"/>
    <x v="4"/>
    <s v="CUARTA"/>
    <x v="1050"/>
    <x v="1050"/>
    <x v="523"/>
    <x v="3"/>
    <x v="0"/>
    <x v="0"/>
    <x v="15"/>
    <x v="2431"/>
    <n v="545264"/>
    <n v="545264"/>
    <n v="547108.84418456757"/>
    <n v="547108.84418456757"/>
    <n v="3.6408650988334338E-6"/>
    <n v="28"/>
    <m/>
    <x v="0"/>
  </r>
  <r>
    <x v="4"/>
    <x v="4"/>
    <s v="CUARTA"/>
    <x v="1050"/>
    <x v="1050"/>
    <x v="523"/>
    <x v="3"/>
    <x v="0"/>
    <x v="0"/>
    <x v="15"/>
    <x v="2432"/>
    <n v="494549"/>
    <n v="494549"/>
    <n v="498983.47366653197"/>
    <n v="498983.47366653197"/>
    <n v="3.3206034475185205E-6"/>
    <n v="74"/>
    <m/>
    <x v="0"/>
  </r>
  <r>
    <x v="4"/>
    <x v="4"/>
    <s v="CUARTA"/>
    <x v="1050"/>
    <x v="1050"/>
    <x v="523"/>
    <x v="3"/>
    <x v="0"/>
    <x v="0"/>
    <x v="15"/>
    <x v="2424"/>
    <n v="2226248"/>
    <n v="0"/>
    <n v="0"/>
    <n v="2226248"/>
    <n v="1.4815093432877041E-5"/>
    <n v="0"/>
    <m/>
    <x v="0"/>
  </r>
  <r>
    <x v="4"/>
    <x v="4"/>
    <s v="CUARTA"/>
    <x v="1051"/>
    <x v="1051"/>
    <x v="524"/>
    <x v="9"/>
    <x v="0"/>
    <x v="0"/>
    <x v="15"/>
    <x v="2433"/>
    <n v="2022970"/>
    <n v="2022970"/>
    <n v="2025656.1575153875"/>
    <n v="2025656.1575153875"/>
    <n v="1.3480207612302473E-5"/>
    <n v="11"/>
    <m/>
    <x v="0"/>
  </r>
  <r>
    <x v="4"/>
    <x v="4"/>
    <s v="CUARTA"/>
    <x v="1051"/>
    <x v="1051"/>
    <x v="524"/>
    <x v="9"/>
    <x v="0"/>
    <x v="0"/>
    <x v="15"/>
    <x v="2434"/>
    <n v="741591"/>
    <n v="0"/>
    <n v="0"/>
    <n v="741591"/>
    <n v="4.9350925655994829E-6"/>
    <n v="0"/>
    <m/>
    <x v="0"/>
  </r>
  <r>
    <x v="4"/>
    <x v="4"/>
    <s v="CUARTA"/>
    <x v="1052"/>
    <x v="1052"/>
    <x v="525"/>
    <x v="24"/>
    <x v="0"/>
    <x v="0"/>
    <x v="15"/>
    <x v="2435"/>
    <n v="493282"/>
    <n v="493282"/>
    <n v="568261.62111813307"/>
    <n v="568261.62111813307"/>
    <n v="3.781631251856628E-6"/>
    <n v="1173"/>
    <m/>
    <x v="0"/>
  </r>
  <r>
    <x v="4"/>
    <x v="4"/>
    <s v="CUARTA"/>
    <x v="1052"/>
    <x v="1052"/>
    <x v="525"/>
    <x v="24"/>
    <x v="0"/>
    <x v="0"/>
    <x v="15"/>
    <x v="1136"/>
    <n v="1110478"/>
    <n v="1110478"/>
    <n v="1138831.3017083507"/>
    <n v="1138831.3017083507"/>
    <n v="7.5786220309211714E-6"/>
    <n v="209"/>
    <m/>
    <x v="0"/>
  </r>
  <r>
    <x v="4"/>
    <x v="4"/>
    <s v="CUARTA"/>
    <x v="1053"/>
    <x v="1053"/>
    <x v="526"/>
    <x v="3"/>
    <x v="0"/>
    <x v="0"/>
    <x v="15"/>
    <x v="2436"/>
    <n v="262845"/>
    <n v="0"/>
    <n v="0"/>
    <n v="262845"/>
    <n v="1.7491641692051224E-6"/>
    <n v="0"/>
    <m/>
    <x v="0"/>
  </r>
  <r>
    <x v="4"/>
    <x v="4"/>
    <s v="CUARTA"/>
    <x v="1053"/>
    <x v="1053"/>
    <x v="526"/>
    <x v="3"/>
    <x v="0"/>
    <x v="0"/>
    <x v="15"/>
    <x v="2437"/>
    <n v="255165"/>
    <n v="0"/>
    <n v="0"/>
    <n v="255165"/>
    <n v="1.6980557942331986E-6"/>
    <n v="0"/>
    <m/>
    <x v="0"/>
  </r>
  <r>
    <x v="4"/>
    <x v="4"/>
    <s v="CUARTA"/>
    <x v="1054"/>
    <x v="1054"/>
    <x v="527"/>
    <x v="3"/>
    <x v="0"/>
    <x v="0"/>
    <x v="15"/>
    <x v="2438"/>
    <n v="336703"/>
    <n v="336703"/>
    <n v="339681.13681315305"/>
    <n v="339681.13681315305"/>
    <n v="2.2604883998875018E-6"/>
    <n v="73"/>
    <m/>
    <x v="0"/>
  </r>
  <r>
    <x v="4"/>
    <x v="4"/>
    <s v="CUARTA"/>
    <x v="1054"/>
    <x v="1054"/>
    <x v="527"/>
    <x v="3"/>
    <x v="0"/>
    <x v="0"/>
    <x v="15"/>
    <x v="2439"/>
    <n v="123641"/>
    <n v="123641"/>
    <n v="123790.24014318114"/>
    <n v="123790.24014318114"/>
    <n v="8.2379140769560031E-7"/>
    <n v="10"/>
    <m/>
    <x v="0"/>
  </r>
  <r>
    <x v="4"/>
    <x v="4"/>
    <s v="CUARTA"/>
    <x v="1054"/>
    <x v="1054"/>
    <x v="527"/>
    <x v="3"/>
    <x v="0"/>
    <x v="0"/>
    <x v="15"/>
    <x v="2440"/>
    <n v="203966"/>
    <n v="203966"/>
    <n v="204606.72776497266"/>
    <n v="204606.72776497266"/>
    <n v="1.3616038234883566E-6"/>
    <n v="26"/>
    <m/>
    <x v="0"/>
  </r>
  <r>
    <x v="4"/>
    <x v="4"/>
    <s v="CUARTA"/>
    <x v="1054"/>
    <x v="1054"/>
    <x v="527"/>
    <x v="3"/>
    <x v="0"/>
    <x v="0"/>
    <x v="15"/>
    <x v="2441"/>
    <n v="189448"/>
    <n v="189448"/>
    <n v="189997.27681456119"/>
    <n v="189997.27681456119"/>
    <n v="1.2643817795681014E-6"/>
    <n v="24"/>
    <m/>
    <x v="0"/>
  </r>
  <r>
    <x v="4"/>
    <x v="4"/>
    <s v="CUARTA"/>
    <x v="1055"/>
    <x v="1055"/>
    <x v="528"/>
    <x v="3"/>
    <x v="0"/>
    <x v="0"/>
    <x v="15"/>
    <x v="2442"/>
    <n v="3969312"/>
    <n v="3969312"/>
    <n v="3972185.9872652856"/>
    <n v="3972185.9872652856"/>
    <n v="2.6433850377002084E-5"/>
    <n v="6"/>
    <m/>
    <x v="0"/>
  </r>
  <r>
    <x v="4"/>
    <x v="4"/>
    <s v="CUARTA"/>
    <x v="1056"/>
    <x v="1056"/>
    <x v="529"/>
    <x v="24"/>
    <x v="0"/>
    <x v="0"/>
    <x v="15"/>
    <x v="321"/>
    <n v="8416324"/>
    <n v="8416324"/>
    <n v="8834522.5722756889"/>
    <n v="8834522.5722756889"/>
    <n v="5.8791418271066627E-5"/>
    <n v="402"/>
    <m/>
    <x v="0"/>
  </r>
  <r>
    <x v="4"/>
    <x v="4"/>
    <s v="CUARTA"/>
    <x v="1057"/>
    <x v="1057"/>
    <x v="530"/>
    <x v="42"/>
    <x v="0"/>
    <x v="0"/>
    <x v="15"/>
    <x v="1049"/>
    <n v="693000"/>
    <n v="693000"/>
    <n v="698792.31531503506"/>
    <n v="698792.31531503506"/>
    <n v="4.6502786039869405E-6"/>
    <n v="69"/>
    <m/>
    <x v="0"/>
  </r>
  <r>
    <x v="4"/>
    <x v="4"/>
    <s v="CUARTA"/>
    <x v="1057"/>
    <x v="1057"/>
    <x v="530"/>
    <x v="42"/>
    <x v="0"/>
    <x v="0"/>
    <x v="15"/>
    <x v="2443"/>
    <n v="693000"/>
    <n v="693000"/>
    <n v="694087.62288627843"/>
    <n v="694087.62288627843"/>
    <n v="4.6189701163858377E-6"/>
    <n v="13"/>
    <m/>
    <x v="0"/>
  </r>
  <r>
    <x v="4"/>
    <x v="4"/>
    <s v="CUARTA"/>
    <x v="1058"/>
    <x v="1058"/>
    <x v="531"/>
    <x v="27"/>
    <x v="0"/>
    <x v="0"/>
    <x v="15"/>
    <x v="2444"/>
    <n v="1819675"/>
    <n v="1819675"/>
    <n v="1820333.6502235204"/>
    <n v="1820333.6502235204"/>
    <n v="1.2113840464796181E-5"/>
    <n v="3"/>
    <m/>
    <x v="0"/>
  </r>
  <r>
    <x v="4"/>
    <x v="4"/>
    <s v="CUARTA"/>
    <x v="1059"/>
    <x v="1059"/>
    <x v="532"/>
    <x v="5"/>
    <x v="0"/>
    <x v="0"/>
    <x v="15"/>
    <x v="54"/>
    <n v="5857025"/>
    <n v="5857025"/>
    <n v="5884645.0752181523"/>
    <n v="5884645.0752181523"/>
    <n v="3.9160761338663376E-5"/>
    <n v="39"/>
    <m/>
    <x v="0"/>
  </r>
  <r>
    <x v="5"/>
    <x v="4"/>
    <s v="CUARTA"/>
    <x v="1060"/>
    <x v="1060"/>
    <x v="533"/>
    <x v="7"/>
    <x v="0"/>
    <x v="0"/>
    <x v="15"/>
    <x v="1075"/>
    <n v="137571641"/>
    <n v="0"/>
    <n v="0"/>
    <n v="137571641"/>
    <n v="9.1550299657954448E-4"/>
    <n v="0"/>
    <m/>
    <x v="1"/>
  </r>
  <r>
    <x v="5"/>
    <x v="4"/>
    <s v="CUARTA"/>
    <x v="1060"/>
    <x v="1060"/>
    <x v="533"/>
    <x v="7"/>
    <x v="0"/>
    <x v="0"/>
    <x v="15"/>
    <x v="439"/>
    <n v="48664901"/>
    <n v="0"/>
    <n v="0"/>
    <n v="48664901"/>
    <n v="3.2385208441140041E-4"/>
    <n v="0"/>
    <m/>
    <x v="1"/>
  </r>
  <r>
    <x v="5"/>
    <x v="4"/>
    <s v="CUARTA"/>
    <x v="1060"/>
    <x v="1060"/>
    <x v="533"/>
    <x v="7"/>
    <x v="0"/>
    <x v="0"/>
    <x v="15"/>
    <x v="1683"/>
    <n v="37577818.5"/>
    <n v="0"/>
    <n v="0"/>
    <n v="37577818.5"/>
    <n v="2.5007047376626295E-4"/>
    <n v="0"/>
    <m/>
    <x v="1"/>
  </r>
  <r>
    <x v="5"/>
    <x v="4"/>
    <s v="CUARTA"/>
    <x v="1060"/>
    <x v="1060"/>
    <x v="533"/>
    <x v="7"/>
    <x v="0"/>
    <x v="0"/>
    <x v="15"/>
    <x v="149"/>
    <n v="5214649"/>
    <n v="0"/>
    <n v="0"/>
    <n v="5214649"/>
    <n v="3.4702114119657301E-5"/>
    <n v="0"/>
    <m/>
    <x v="1"/>
  </r>
  <r>
    <x v="5"/>
    <x v="4"/>
    <s v="CUARTA"/>
    <x v="1060"/>
    <x v="1060"/>
    <x v="533"/>
    <x v="7"/>
    <x v="0"/>
    <x v="0"/>
    <x v="15"/>
    <x v="149"/>
    <n v="1489162.5"/>
    <n v="0"/>
    <n v="0"/>
    <n v="1489162.5"/>
    <n v="9.909983781787453E-6"/>
    <n v="0"/>
    <m/>
    <x v="1"/>
  </r>
  <r>
    <x v="5"/>
    <x v="4"/>
    <s v="CUARTA"/>
    <x v="1060"/>
    <x v="1060"/>
    <x v="533"/>
    <x v="7"/>
    <x v="0"/>
    <x v="0"/>
    <x v="15"/>
    <x v="445"/>
    <n v="863475.5"/>
    <n v="0"/>
    <n v="0"/>
    <n v="863475.5"/>
    <n v="5.7462017751392559E-6"/>
    <n v="0"/>
    <m/>
    <x v="1"/>
  </r>
  <r>
    <x v="5"/>
    <x v="4"/>
    <s v="CUARTA"/>
    <x v="1060"/>
    <x v="1060"/>
    <x v="533"/>
    <x v="7"/>
    <x v="0"/>
    <x v="0"/>
    <x v="15"/>
    <x v="438"/>
    <n v="536658"/>
    <n v="0"/>
    <n v="0"/>
    <n v="536658"/>
    <n v="3.5713174864170241E-6"/>
    <n v="0"/>
    <m/>
    <x v="1"/>
  </r>
  <r>
    <x v="5"/>
    <x v="4"/>
    <s v="CUARTA"/>
    <x v="1060"/>
    <x v="1060"/>
    <x v="533"/>
    <x v="7"/>
    <x v="0"/>
    <x v="0"/>
    <x v="15"/>
    <x v="1076"/>
    <n v="298175"/>
    <n v="0"/>
    <n v="0"/>
    <n v="298175"/>
    <n v="1.9842760035486216E-6"/>
    <n v="0"/>
    <m/>
    <x v="1"/>
  </r>
  <r>
    <x v="5"/>
    <x v="4"/>
    <s v="CUARTA"/>
    <x v="1060"/>
    <x v="1060"/>
    <x v="533"/>
    <x v="7"/>
    <x v="0"/>
    <x v="0"/>
    <x v="15"/>
    <x v="1074"/>
    <n v="231560"/>
    <n v="0"/>
    <n v="0"/>
    <n v="231560"/>
    <n v="1.5409707432941017E-6"/>
    <n v="0"/>
    <m/>
    <x v="1"/>
  </r>
  <r>
    <x v="5"/>
    <x v="4"/>
    <s v="CUARTA"/>
    <x v="1060"/>
    <x v="1060"/>
    <x v="533"/>
    <x v="7"/>
    <x v="0"/>
    <x v="0"/>
    <x v="15"/>
    <x v="2295"/>
    <n v="192620"/>
    <n v="0"/>
    <n v="0"/>
    <n v="192620"/>
    <n v="1.2818353108192688E-6"/>
    <n v="0"/>
    <m/>
    <x v="1"/>
  </r>
  <r>
    <x v="4"/>
    <x v="4"/>
    <s v="CUARTA"/>
    <x v="1061"/>
    <x v="1061"/>
    <x v="534"/>
    <x v="1"/>
    <x v="0"/>
    <x v="0"/>
    <x v="15"/>
    <x v="2445"/>
    <n v="5550000"/>
    <n v="5550000"/>
    <n v="5851128.6774175726"/>
    <n v="5851128.6774175726"/>
    <n v="3.8937718548754497E-5"/>
    <n v="438"/>
    <m/>
    <x v="0"/>
  </r>
  <r>
    <x v="4"/>
    <x v="4"/>
    <s v="CUARTA"/>
    <x v="1061"/>
    <x v="1061"/>
    <x v="534"/>
    <x v="1"/>
    <x v="0"/>
    <x v="0"/>
    <x v="15"/>
    <x v="1132"/>
    <n v="5250000"/>
    <n v="5250000"/>
    <n v="5470464.1155795231"/>
    <n v="5470464.1155795231"/>
    <n v="3.6404496261652654E-5"/>
    <n v="341"/>
    <m/>
    <x v="0"/>
  </r>
  <r>
    <x v="4"/>
    <x v="4"/>
    <s v="CUARTA"/>
    <x v="1061"/>
    <x v="1061"/>
    <x v="534"/>
    <x v="1"/>
    <x v="0"/>
    <x v="0"/>
    <x v="15"/>
    <x v="1688"/>
    <n v="5250000"/>
    <n v="5250000"/>
    <n v="5510867.1558328038"/>
    <n v="5510867.1558328038"/>
    <n v="3.6673367841245154E-5"/>
    <n v="402"/>
    <m/>
    <x v="0"/>
  </r>
  <r>
    <x v="4"/>
    <x v="4"/>
    <s v="CUARTA"/>
    <x v="1061"/>
    <x v="1061"/>
    <x v="534"/>
    <x v="1"/>
    <x v="0"/>
    <x v="0"/>
    <x v="15"/>
    <x v="1146"/>
    <n v="5038950"/>
    <n v="5038950"/>
    <n v="5230953.2664971398"/>
    <n v="5230953.2664971398"/>
    <n v="3.4810614714159641E-5"/>
    <n v="310"/>
    <m/>
    <x v="0"/>
  </r>
  <r>
    <x v="4"/>
    <x v="4"/>
    <s v="CUARTA"/>
    <x v="1061"/>
    <x v="1061"/>
    <x v="534"/>
    <x v="1"/>
    <x v="0"/>
    <x v="0"/>
    <x v="15"/>
    <x v="1264"/>
    <n v="3885000"/>
    <n v="3885000"/>
    <n v="3979390.5400840323"/>
    <n v="3979390.5400840323"/>
    <n v="2.6481794776346555E-5"/>
    <n v="199"/>
    <m/>
    <x v="0"/>
  </r>
  <r>
    <x v="4"/>
    <x v="4"/>
    <s v="CUARTA"/>
    <x v="1061"/>
    <x v="1061"/>
    <x v="534"/>
    <x v="1"/>
    <x v="0"/>
    <x v="0"/>
    <x v="15"/>
    <x v="2446"/>
    <n v="3885000"/>
    <n v="3885000"/>
    <n v="3970280.2180027245"/>
    <n v="3970280.2180027245"/>
    <n v="2.6421167985064461E-5"/>
    <n v="180"/>
    <m/>
    <x v="0"/>
  </r>
  <r>
    <x v="4"/>
    <x v="4"/>
    <s v="CUARTA"/>
    <x v="1061"/>
    <x v="1061"/>
    <x v="534"/>
    <x v="1"/>
    <x v="0"/>
    <x v="0"/>
    <x v="15"/>
    <x v="1267"/>
    <n v="3449880"/>
    <n v="3449880"/>
    <n v="3490906.1590989782"/>
    <n v="3490906.1590989782"/>
    <n v="2.3231060022269434E-5"/>
    <n v="98"/>
    <m/>
    <x v="0"/>
  </r>
  <r>
    <x v="4"/>
    <x v="4"/>
    <s v="CUARTA"/>
    <x v="1061"/>
    <x v="1061"/>
    <x v="534"/>
    <x v="1"/>
    <x v="0"/>
    <x v="0"/>
    <x v="15"/>
    <x v="1509"/>
    <n v="3270750"/>
    <n v="3270750"/>
    <n v="3364391.5057470356"/>
    <n v="3364391.5057470356"/>
    <n v="2.2389138363030626E-5"/>
    <n v="234"/>
    <m/>
    <x v="0"/>
  </r>
  <r>
    <x v="4"/>
    <x v="4"/>
    <s v="CUARTA"/>
    <x v="1061"/>
    <x v="1061"/>
    <x v="534"/>
    <x v="1"/>
    <x v="0"/>
    <x v="0"/>
    <x v="15"/>
    <x v="1142"/>
    <n v="2590000"/>
    <n v="2590000"/>
    <n v="2673165.5278900801"/>
    <n v="2673165.5278900801"/>
    <n v="1.7789211739769159E-5"/>
    <n v="262"/>
    <m/>
    <x v="0"/>
  </r>
  <r>
    <x v="4"/>
    <x v="4"/>
    <s v="CUARTA"/>
    <x v="1062"/>
    <x v="1062"/>
    <x v="535"/>
    <x v="3"/>
    <x v="0"/>
    <x v="0"/>
    <x v="15"/>
    <x v="2447"/>
    <n v="2546581"/>
    <n v="2546581"/>
    <n v="2563842.3369765813"/>
    <n v="2563842.3369765813"/>
    <n v="1.706169473009021E-5"/>
    <n v="56"/>
    <m/>
    <x v="0"/>
  </r>
  <r>
    <x v="4"/>
    <x v="4"/>
    <s v="CUARTA"/>
    <x v="1062"/>
    <x v="1062"/>
    <x v="535"/>
    <x v="3"/>
    <x v="0"/>
    <x v="0"/>
    <x v="15"/>
    <x v="2448"/>
    <n v="649487"/>
    <n v="649487"/>
    <n v="666070.03979606216"/>
    <n v="666070.03979606216"/>
    <n v="4.43252048847154E-6"/>
    <n v="209"/>
    <m/>
    <x v="0"/>
  </r>
  <r>
    <x v="4"/>
    <x v="4"/>
    <s v="CUARTA"/>
    <x v="1062"/>
    <x v="1062"/>
    <x v="535"/>
    <x v="3"/>
    <x v="0"/>
    <x v="0"/>
    <x v="15"/>
    <x v="2449"/>
    <n v="400674"/>
    <n v="400674"/>
    <n v="403292.55308962823"/>
    <n v="403292.55308962823"/>
    <n v="2.6838056024334965E-6"/>
    <n v="54"/>
    <m/>
    <x v="0"/>
  </r>
  <r>
    <x v="4"/>
    <x v="4"/>
    <s v="CUARTA"/>
    <x v="1063"/>
    <x v="1063"/>
    <x v="536"/>
    <x v="1"/>
    <x v="0"/>
    <x v="0"/>
    <x v="15"/>
    <x v="323"/>
    <n v="15520216"/>
    <n v="15520216"/>
    <n v="15870472.108299289"/>
    <n v="15870472.108299289"/>
    <n v="1.0561380722557551E-4"/>
    <n v="185"/>
    <m/>
    <x v="0"/>
  </r>
  <r>
    <x v="4"/>
    <x v="4"/>
    <s v="CUARTA"/>
    <x v="1064"/>
    <x v="1064"/>
    <x v="537"/>
    <x v="1"/>
    <x v="0"/>
    <x v="0"/>
    <x v="15"/>
    <x v="2450"/>
    <n v="10185630"/>
    <n v="10185630"/>
    <n v="11675970.208574051"/>
    <n v="11675970.208574051"/>
    <n v="7.7700503070418647E-5"/>
    <n v="1132"/>
    <m/>
    <x v="0"/>
  </r>
  <r>
    <x v="4"/>
    <x v="4"/>
    <s v="CUARTA"/>
    <x v="1064"/>
    <x v="1064"/>
    <x v="537"/>
    <x v="1"/>
    <x v="0"/>
    <x v="0"/>
    <x v="15"/>
    <x v="2451"/>
    <n v="8622684"/>
    <n v="8622684"/>
    <n v="9813053.6626930013"/>
    <n v="9813053.6626930013"/>
    <n v="6.5303284663089224E-5"/>
    <n v="1072"/>
    <m/>
    <x v="0"/>
  </r>
  <r>
    <x v="4"/>
    <x v="4"/>
    <s v="CUARTA"/>
    <x v="1064"/>
    <x v="1064"/>
    <x v="537"/>
    <x v="1"/>
    <x v="0"/>
    <x v="0"/>
    <x v="15"/>
    <x v="2452"/>
    <n v="6612908"/>
    <n v="6612908"/>
    <n v="7650312.5104979454"/>
    <n v="7650312.5104979454"/>
    <n v="5.0910812557152293E-5"/>
    <n v="1208"/>
    <m/>
    <x v="0"/>
  </r>
  <r>
    <x v="4"/>
    <x v="4"/>
    <s v="CUARTA"/>
    <x v="1064"/>
    <x v="1064"/>
    <x v="537"/>
    <x v="1"/>
    <x v="0"/>
    <x v="0"/>
    <x v="15"/>
    <x v="2453"/>
    <n v="3145200"/>
    <n v="3145200"/>
    <n v="3579397.827857547"/>
    <n v="3579397.827857547"/>
    <n v="2.3819948744769982E-5"/>
    <n v="1072"/>
    <m/>
    <x v="0"/>
  </r>
  <r>
    <x v="5"/>
    <x v="4"/>
    <s v="CUARTA"/>
    <x v="1065"/>
    <x v="1065"/>
    <x v="538"/>
    <x v="7"/>
    <x v="0"/>
    <x v="0"/>
    <x v="15"/>
    <x v="2454"/>
    <n v="86684084"/>
    <n v="86684084"/>
    <n v="86977370.606601506"/>
    <n v="86977370.606601506"/>
    <n v="5.7881146758257589E-4"/>
    <n v="28"/>
    <m/>
    <x v="1"/>
  </r>
  <r>
    <x v="5"/>
    <x v="4"/>
    <s v="CUARTA"/>
    <x v="1065"/>
    <x v="1065"/>
    <x v="538"/>
    <x v="7"/>
    <x v="0"/>
    <x v="0"/>
    <x v="15"/>
    <x v="2455"/>
    <n v="63123430.5"/>
    <n v="63123430.5"/>
    <n v="63597310.682792641"/>
    <n v="63597310.682792641"/>
    <n v="4.2322333353933707E-4"/>
    <n v="62"/>
    <m/>
    <x v="1"/>
  </r>
  <r>
    <x v="5"/>
    <x v="4"/>
    <s v="CUARTA"/>
    <x v="1065"/>
    <x v="1065"/>
    <x v="538"/>
    <x v="7"/>
    <x v="0"/>
    <x v="0"/>
    <x v="15"/>
    <x v="2456"/>
    <n v="33949565.5"/>
    <n v="0"/>
    <n v="0"/>
    <n v="33949565.5"/>
    <n v="2.2592540673279838E-4"/>
    <n v="0"/>
    <m/>
    <x v="1"/>
  </r>
  <r>
    <x v="5"/>
    <x v="4"/>
    <s v="CUARTA"/>
    <x v="1065"/>
    <x v="1065"/>
    <x v="538"/>
    <x v="7"/>
    <x v="0"/>
    <x v="0"/>
    <x v="15"/>
    <x v="2454"/>
    <n v="12118128"/>
    <n v="0"/>
    <n v="0"/>
    <n v="12118128"/>
    <n v="8.0642946586168015E-5"/>
    <n v="0"/>
    <m/>
    <x v="1"/>
  </r>
  <r>
    <x v="5"/>
    <x v="4"/>
    <s v="CUARTA"/>
    <x v="1065"/>
    <x v="1065"/>
    <x v="538"/>
    <x v="7"/>
    <x v="0"/>
    <x v="0"/>
    <x v="15"/>
    <x v="2455"/>
    <n v="8847520"/>
    <n v="0"/>
    <n v="0"/>
    <n v="8847520"/>
    <n v="5.8877912725468263E-5"/>
    <n v="0"/>
    <m/>
    <x v="1"/>
  </r>
  <r>
    <x v="5"/>
    <x v="4"/>
    <s v="CUARTA"/>
    <x v="1065"/>
    <x v="1065"/>
    <x v="538"/>
    <x v="7"/>
    <x v="0"/>
    <x v="0"/>
    <x v="15"/>
    <x v="2457"/>
    <n v="6388079"/>
    <n v="0"/>
    <n v="0"/>
    <n v="6388079"/>
    <n v="4.2510981364879264E-5"/>
    <n v="0"/>
    <m/>
    <x v="1"/>
  </r>
  <r>
    <x v="5"/>
    <x v="4"/>
    <s v="CUARTA"/>
    <x v="1065"/>
    <x v="1065"/>
    <x v="538"/>
    <x v="7"/>
    <x v="0"/>
    <x v="0"/>
    <x v="15"/>
    <x v="2458"/>
    <n v="4819122.5"/>
    <n v="4819122.5"/>
    <n v="4936208.6198213929"/>
    <n v="4936208.6198213929"/>
    <n v="3.2849166807483696E-5"/>
    <n v="199"/>
    <m/>
    <x v="1"/>
  </r>
  <r>
    <x v="5"/>
    <x v="4"/>
    <s v="CUARTA"/>
    <x v="1065"/>
    <x v="1065"/>
    <x v="538"/>
    <x v="7"/>
    <x v="0"/>
    <x v="0"/>
    <x v="15"/>
    <x v="2456"/>
    <n v="4746029"/>
    <n v="0"/>
    <n v="0"/>
    <n v="4746029"/>
    <n v="3.1583571583284514E-5"/>
    <n v="0"/>
    <m/>
    <x v="1"/>
  </r>
  <r>
    <x v="5"/>
    <x v="4"/>
    <s v="CUARTA"/>
    <x v="1065"/>
    <x v="1065"/>
    <x v="538"/>
    <x v="7"/>
    <x v="0"/>
    <x v="0"/>
    <x v="15"/>
    <x v="2459"/>
    <n v="4613534.5"/>
    <n v="4613534.5"/>
    <n v="4732471.2954119276"/>
    <n v="4732471.2954119276"/>
    <n v="3.1493348634085846E-5"/>
    <n v="211"/>
    <m/>
    <x v="1"/>
  </r>
  <r>
    <x v="5"/>
    <x v="4"/>
    <s v="CUARTA"/>
    <x v="1065"/>
    <x v="1065"/>
    <x v="538"/>
    <x v="7"/>
    <x v="0"/>
    <x v="0"/>
    <x v="15"/>
    <x v="2460"/>
    <n v="3899877"/>
    <n v="3899877"/>
    <n v="4012982.4139164682"/>
    <n v="4012982.4139164682"/>
    <n v="2.6705339839346255E-5"/>
    <n v="237"/>
    <m/>
    <x v="1"/>
  </r>
  <r>
    <x v="5"/>
    <x v="4"/>
    <s v="CUARTA"/>
    <x v="1065"/>
    <x v="1065"/>
    <x v="538"/>
    <x v="7"/>
    <x v="0"/>
    <x v="0"/>
    <x v="15"/>
    <x v="2461"/>
    <n v="2782884"/>
    <n v="2782884"/>
    <n v="2809870.3119048448"/>
    <n v="2809870.3119048448"/>
    <n v="1.869894603168094E-5"/>
    <n v="80"/>
    <m/>
    <x v="1"/>
  </r>
  <r>
    <x v="5"/>
    <x v="4"/>
    <s v="CUARTA"/>
    <x v="1065"/>
    <x v="1065"/>
    <x v="538"/>
    <x v="7"/>
    <x v="0"/>
    <x v="0"/>
    <x v="15"/>
    <x v="2462"/>
    <n v="2487095.5"/>
    <n v="0"/>
    <n v="0"/>
    <n v="2487095.5"/>
    <n v="1.6550964766274034E-5"/>
    <n v="0"/>
    <m/>
    <x v="1"/>
  </r>
  <r>
    <x v="5"/>
    <x v="4"/>
    <s v="CUARTA"/>
    <x v="1065"/>
    <x v="1065"/>
    <x v="538"/>
    <x v="7"/>
    <x v="0"/>
    <x v="0"/>
    <x v="15"/>
    <x v="2463"/>
    <n v="2457766"/>
    <n v="0"/>
    <n v="0"/>
    <n v="2457766"/>
    <n v="1.6355784677245515E-5"/>
    <n v="0"/>
    <m/>
    <x v="1"/>
  </r>
  <r>
    <x v="5"/>
    <x v="4"/>
    <s v="CUARTA"/>
    <x v="1065"/>
    <x v="1065"/>
    <x v="538"/>
    <x v="7"/>
    <x v="0"/>
    <x v="0"/>
    <x v="15"/>
    <x v="2464"/>
    <n v="1818228.5"/>
    <n v="0"/>
    <n v="0"/>
    <n v="1818228.5"/>
    <n v="1.2099831245135255E-5"/>
    <n v="0"/>
    <m/>
    <x v="1"/>
  </r>
  <r>
    <x v="5"/>
    <x v="4"/>
    <s v="CUARTA"/>
    <x v="1065"/>
    <x v="1065"/>
    <x v="538"/>
    <x v="7"/>
    <x v="0"/>
    <x v="0"/>
    <x v="15"/>
    <x v="2465"/>
    <n v="1574029.5"/>
    <n v="0"/>
    <n v="0"/>
    <n v="1574029.5"/>
    <n v="1.0474751289436187E-5"/>
    <n v="0"/>
    <m/>
    <x v="1"/>
  </r>
  <r>
    <x v="5"/>
    <x v="4"/>
    <s v="CUARTA"/>
    <x v="1065"/>
    <x v="1065"/>
    <x v="538"/>
    <x v="7"/>
    <x v="0"/>
    <x v="0"/>
    <x v="15"/>
    <x v="2466"/>
    <n v="1290497"/>
    <n v="0"/>
    <n v="0"/>
    <n v="1290497"/>
    <n v="8.5879172625186066E-6"/>
    <n v="0"/>
    <m/>
    <x v="1"/>
  </r>
  <r>
    <x v="5"/>
    <x v="4"/>
    <s v="CUARTA"/>
    <x v="1065"/>
    <x v="1065"/>
    <x v="538"/>
    <x v="7"/>
    <x v="0"/>
    <x v="0"/>
    <x v="15"/>
    <x v="2467"/>
    <n v="1286770"/>
    <n v="0"/>
    <n v="0"/>
    <n v="1286770"/>
    <n v="8.5631150602373092E-6"/>
    <n v="0"/>
    <m/>
    <x v="1"/>
  </r>
  <r>
    <x v="5"/>
    <x v="4"/>
    <s v="CUARTA"/>
    <x v="1065"/>
    <x v="1065"/>
    <x v="538"/>
    <x v="7"/>
    <x v="0"/>
    <x v="0"/>
    <x v="15"/>
    <x v="2457"/>
    <n v="911334.5"/>
    <n v="0"/>
    <n v="0"/>
    <n v="911334.5"/>
    <n v="6.0646908008920301E-6"/>
    <n v="0"/>
    <m/>
    <x v="1"/>
  </r>
  <r>
    <x v="5"/>
    <x v="4"/>
    <s v="CUARTA"/>
    <x v="1065"/>
    <x v="1065"/>
    <x v="538"/>
    <x v="7"/>
    <x v="0"/>
    <x v="0"/>
    <x v="15"/>
    <x v="2468"/>
    <n v="613017.5"/>
    <n v="0"/>
    <n v="0"/>
    <n v="613017.5"/>
    <n v="4.0794698247853345E-6"/>
    <n v="0"/>
    <m/>
    <x v="1"/>
  </r>
  <r>
    <x v="5"/>
    <x v="4"/>
    <s v="CUARTA"/>
    <x v="1065"/>
    <x v="1065"/>
    <x v="538"/>
    <x v="7"/>
    <x v="0"/>
    <x v="0"/>
    <x v="15"/>
    <x v="2469"/>
    <n v="560588.5"/>
    <n v="0"/>
    <n v="0"/>
    <n v="560588.5"/>
    <n v="3.7305686540297354E-6"/>
    <n v="0"/>
    <m/>
    <x v="1"/>
  </r>
  <r>
    <x v="5"/>
    <x v="4"/>
    <s v="CUARTA"/>
    <x v="1065"/>
    <x v="1065"/>
    <x v="538"/>
    <x v="7"/>
    <x v="0"/>
    <x v="0"/>
    <x v="15"/>
    <x v="2460"/>
    <n v="544244.5"/>
    <n v="0"/>
    <n v="0"/>
    <n v="544244.5"/>
    <n v="3.6218036435426101E-6"/>
    <n v="0"/>
    <m/>
    <x v="1"/>
  </r>
  <r>
    <x v="5"/>
    <x v="4"/>
    <s v="CUARTA"/>
    <x v="1065"/>
    <x v="1065"/>
    <x v="538"/>
    <x v="7"/>
    <x v="0"/>
    <x v="0"/>
    <x v="15"/>
    <x v="324"/>
    <n v="468294.5"/>
    <n v="0"/>
    <n v="0"/>
    <n v="468294.5"/>
    <n v="3.1163764196991698E-6"/>
    <n v="0"/>
    <m/>
    <x v="1"/>
  </r>
  <r>
    <x v="5"/>
    <x v="4"/>
    <s v="CUARTA"/>
    <x v="1065"/>
    <x v="1065"/>
    <x v="538"/>
    <x v="7"/>
    <x v="0"/>
    <x v="0"/>
    <x v="15"/>
    <x v="2470"/>
    <n v="288138.5"/>
    <n v="0"/>
    <n v="0"/>
    <n v="288138.5"/>
    <n v="1.9174857424280858E-6"/>
    <n v="0"/>
    <m/>
    <x v="1"/>
  </r>
  <r>
    <x v="4"/>
    <x v="4"/>
    <s v="CUARTA"/>
    <x v="1066"/>
    <x v="1066"/>
    <x v="539"/>
    <x v="1"/>
    <x v="0"/>
    <x v="0"/>
    <x v="15"/>
    <x v="1053"/>
    <n v="295609"/>
    <n v="295609"/>
    <n v="325205.48676972452"/>
    <n v="325205.48676972452"/>
    <n v="2.1641567657231931E-6"/>
    <n v="791"/>
    <m/>
    <x v="0"/>
  </r>
  <r>
    <x v="4"/>
    <x v="4"/>
    <s v="CUARTA"/>
    <x v="1066"/>
    <x v="1066"/>
    <x v="539"/>
    <x v="1"/>
    <x v="0"/>
    <x v="0"/>
    <x v="15"/>
    <x v="162"/>
    <n v="6112724"/>
    <n v="6112724"/>
    <n v="6163816.0993387904"/>
    <n v="6163816.0993387904"/>
    <n v="4.1018570893618267E-5"/>
    <n v="69"/>
    <m/>
    <x v="0"/>
  </r>
  <r>
    <x v="5"/>
    <x v="4"/>
    <s v="CUARTA"/>
    <x v="1067"/>
    <x v="1067"/>
    <x v="540"/>
    <x v="3"/>
    <x v="0"/>
    <x v="0"/>
    <x v="15"/>
    <x v="363"/>
    <n v="1094239.2"/>
    <n v="1094239.2"/>
    <n v="1209909.3867479174"/>
    <n v="1209909.3867479174"/>
    <n v="8.0516279453076917E-6"/>
    <n v="833"/>
    <m/>
    <x v="3"/>
  </r>
  <r>
    <x v="5"/>
    <x v="4"/>
    <s v="CUARTA"/>
    <x v="1067"/>
    <x v="1067"/>
    <x v="540"/>
    <x v="3"/>
    <x v="0"/>
    <x v="0"/>
    <x v="15"/>
    <x v="1371"/>
    <n v="469357.2"/>
    <n v="469357.2"/>
    <n v="519849.36364712787"/>
    <n v="519849.36364712787"/>
    <n v="3.4594604435147714E-6"/>
    <n v="847"/>
    <m/>
    <x v="3"/>
  </r>
  <r>
    <x v="4"/>
    <x v="4"/>
    <s v="CUARTA"/>
    <x v="1067"/>
    <x v="1067"/>
    <x v="541"/>
    <x v="3"/>
    <x v="0"/>
    <x v="0"/>
    <x v="15"/>
    <x v="1974"/>
    <n v="55800905"/>
    <n v="55800905"/>
    <n v="63680711.584887572"/>
    <n v="63680711.584887572"/>
    <n v="4.2377834455200171E-4"/>
    <n v="1095"/>
    <m/>
    <x v="0"/>
  </r>
  <r>
    <x v="4"/>
    <x v="4"/>
    <s v="CUARTA"/>
    <x v="1067"/>
    <x v="1067"/>
    <x v="541"/>
    <x v="3"/>
    <x v="0"/>
    <x v="0"/>
    <x v="15"/>
    <x v="2471"/>
    <n v="45761618"/>
    <n v="45761618"/>
    <n v="51959824.001670107"/>
    <n v="51959824.001670107"/>
    <n v="3.4577892819694377E-4"/>
    <n v="1053"/>
    <m/>
    <x v="0"/>
  </r>
  <r>
    <x v="4"/>
    <x v="4"/>
    <s v="CUARTA"/>
    <x v="1067"/>
    <x v="1067"/>
    <x v="541"/>
    <x v="3"/>
    <x v="0"/>
    <x v="0"/>
    <x v="15"/>
    <x v="2019"/>
    <n v="79434537"/>
    <n v="79434537"/>
    <n v="84658604.028873995"/>
    <n v="84658604.028873995"/>
    <n v="5.633806874098074E-4"/>
    <n v="528"/>
    <m/>
    <x v="0"/>
  </r>
  <r>
    <x v="4"/>
    <x v="4"/>
    <s v="CUARTA"/>
    <x v="1067"/>
    <x v="1067"/>
    <x v="541"/>
    <x v="3"/>
    <x v="0"/>
    <x v="0"/>
    <x v="15"/>
    <x v="2472"/>
    <n v="42546342"/>
    <n v="42546342"/>
    <n v="45850471.793227583"/>
    <n v="45850471.793227583"/>
    <n v="3.051228001364448E-4"/>
    <n v="620"/>
    <m/>
    <x v="0"/>
  </r>
  <r>
    <x v="4"/>
    <x v="4"/>
    <s v="CUARTA"/>
    <x v="1067"/>
    <x v="1067"/>
    <x v="541"/>
    <x v="3"/>
    <x v="0"/>
    <x v="0"/>
    <x v="15"/>
    <x v="2473"/>
    <n v="42069134"/>
    <n v="42069134"/>
    <n v="48172273.939639956"/>
    <n v="48172273.939639956"/>
    <n v="3.2057378121840588E-4"/>
    <n v="1123"/>
    <m/>
    <x v="0"/>
  </r>
  <r>
    <x v="4"/>
    <x v="4"/>
    <s v="CUARTA"/>
    <x v="1067"/>
    <x v="1067"/>
    <x v="541"/>
    <x v="3"/>
    <x v="0"/>
    <x v="0"/>
    <x v="15"/>
    <x v="2474"/>
    <n v="38185417"/>
    <n v="38185417"/>
    <n v="43577689.76552733"/>
    <n v="43577689.76552733"/>
    <n v="2.89998035019107E-4"/>
    <n v="1095"/>
    <m/>
    <x v="0"/>
  </r>
  <r>
    <x v="4"/>
    <x v="4"/>
    <s v="CUARTA"/>
    <x v="1067"/>
    <x v="1067"/>
    <x v="541"/>
    <x v="3"/>
    <x v="0"/>
    <x v="0"/>
    <x v="15"/>
    <x v="622"/>
    <n v="37887702"/>
    <n v="37887702"/>
    <n v="41151452.99362652"/>
    <n v="41151452.99362652"/>
    <n v="2.7385206904137564E-4"/>
    <n v="685"/>
    <m/>
    <x v="0"/>
  </r>
  <r>
    <x v="4"/>
    <x v="4"/>
    <s v="CUARTA"/>
    <x v="1067"/>
    <x v="1067"/>
    <x v="541"/>
    <x v="3"/>
    <x v="0"/>
    <x v="0"/>
    <x v="15"/>
    <x v="296"/>
    <n v="37128301"/>
    <n v="37128301"/>
    <n v="42838987.66587995"/>
    <n v="42838987.66587995"/>
    <n v="2.850821673236219E-4"/>
    <n v="1186"/>
    <m/>
    <x v="0"/>
  </r>
  <r>
    <x v="4"/>
    <x v="4"/>
    <s v="CUARTA"/>
    <x v="1067"/>
    <x v="1067"/>
    <x v="541"/>
    <x v="3"/>
    <x v="0"/>
    <x v="0"/>
    <x v="15"/>
    <x v="2036"/>
    <n v="35850213"/>
    <n v="35850213"/>
    <n v="38760363.646875866"/>
    <n v="38760363.646875866"/>
    <n v="2.5793999991050259E-4"/>
    <n v="647"/>
    <m/>
    <x v="0"/>
  </r>
  <r>
    <x v="4"/>
    <x v="4"/>
    <s v="CUARTA"/>
    <x v="1067"/>
    <x v="1067"/>
    <x v="541"/>
    <x v="3"/>
    <x v="0"/>
    <x v="0"/>
    <x v="15"/>
    <x v="300"/>
    <n v="32187956"/>
    <n v="32187956"/>
    <n v="36857593.360231221"/>
    <n v="36857593.360231221"/>
    <n v="2.452775653668477E-4"/>
    <n v="1123"/>
    <m/>
    <x v="0"/>
  </r>
  <r>
    <x v="4"/>
    <x v="4"/>
    <s v="CUARTA"/>
    <x v="1067"/>
    <x v="1067"/>
    <x v="541"/>
    <x v="3"/>
    <x v="0"/>
    <x v="0"/>
    <x v="15"/>
    <x v="2475"/>
    <n v="29734708"/>
    <n v="29734708"/>
    <n v="34308189.573784754"/>
    <n v="34308189.573784754"/>
    <n v="2.2831195538344293E-4"/>
    <n v="1186"/>
    <m/>
    <x v="0"/>
  </r>
  <r>
    <x v="4"/>
    <x v="4"/>
    <s v="CUARTA"/>
    <x v="1067"/>
    <x v="1067"/>
    <x v="541"/>
    <x v="3"/>
    <x v="0"/>
    <x v="0"/>
    <x v="15"/>
    <x v="1368"/>
    <n v="29415493"/>
    <n v="29415493"/>
    <n v="33118842.970532864"/>
    <n v="33118842.970532864"/>
    <n v="2.2039716734039845E-4"/>
    <n v="983"/>
    <m/>
    <x v="0"/>
  </r>
  <r>
    <x v="4"/>
    <x v="4"/>
    <s v="CUARTA"/>
    <x v="1067"/>
    <x v="1067"/>
    <x v="541"/>
    <x v="3"/>
    <x v="0"/>
    <x v="0"/>
    <x v="15"/>
    <x v="1975"/>
    <n v="29389315"/>
    <n v="29389315"/>
    <n v="33770876.985589892"/>
    <n v="33770876.985589892"/>
    <n v="2.24736281785188E-4"/>
    <n v="1152"/>
    <m/>
    <x v="0"/>
  </r>
  <r>
    <x v="4"/>
    <x v="4"/>
    <s v="CUARTA"/>
    <x v="1067"/>
    <x v="1067"/>
    <x v="541"/>
    <x v="3"/>
    <x v="0"/>
    <x v="0"/>
    <x v="15"/>
    <x v="428"/>
    <n v="26742130"/>
    <n v="26742130"/>
    <n v="29059789.462332916"/>
    <n v="29059789.462332916"/>
    <n v="1.9338523651641587E-4"/>
    <n v="689"/>
    <m/>
    <x v="0"/>
  </r>
  <r>
    <x v="4"/>
    <x v="4"/>
    <s v="CUARTA"/>
    <x v="1067"/>
    <x v="1067"/>
    <x v="541"/>
    <x v="3"/>
    <x v="0"/>
    <x v="0"/>
    <x v="15"/>
    <x v="427"/>
    <n v="26268790"/>
    <n v="26268790"/>
    <n v="29855578.15521298"/>
    <n v="29855578.15521298"/>
    <n v="1.9868100043752673E-4"/>
    <n v="1061"/>
    <m/>
    <x v="0"/>
  </r>
  <r>
    <x v="4"/>
    <x v="4"/>
    <s v="CUARTA"/>
    <x v="1067"/>
    <x v="1067"/>
    <x v="541"/>
    <x v="3"/>
    <x v="0"/>
    <x v="0"/>
    <x v="15"/>
    <x v="1943"/>
    <n v="24391084"/>
    <n v="24391084"/>
    <n v="27303317.743050329"/>
    <n v="27303317.743050329"/>
    <n v="1.8169638036320305E-4"/>
    <n v="935"/>
    <m/>
    <x v="0"/>
  </r>
  <r>
    <x v="4"/>
    <x v="4"/>
    <s v="CUARTA"/>
    <x v="1067"/>
    <x v="1067"/>
    <x v="541"/>
    <x v="3"/>
    <x v="0"/>
    <x v="0"/>
    <x v="15"/>
    <x v="1951"/>
    <n v="23308921"/>
    <n v="23308921"/>
    <n v="25371847.528149817"/>
    <n v="25371847.528149817"/>
    <n v="1.6884295536447418E-4"/>
    <n v="703"/>
    <m/>
    <x v="0"/>
  </r>
  <r>
    <x v="4"/>
    <x v="4"/>
    <s v="CUARTA"/>
    <x v="1067"/>
    <x v="1067"/>
    <x v="541"/>
    <x v="3"/>
    <x v="0"/>
    <x v="0"/>
    <x v="15"/>
    <x v="298"/>
    <n v="23195067"/>
    <n v="23195067"/>
    <n v="26862958.032180812"/>
    <n v="26862958.032180812"/>
    <n v="1.787659025994469E-4"/>
    <n v="1217"/>
    <m/>
    <x v="0"/>
  </r>
  <r>
    <x v="4"/>
    <x v="4"/>
    <s v="CUARTA"/>
    <x v="1067"/>
    <x v="1067"/>
    <x v="541"/>
    <x v="3"/>
    <x v="0"/>
    <x v="0"/>
    <x v="15"/>
    <x v="2421"/>
    <n v="21596122"/>
    <n v="21596122"/>
    <n v="23456471.425150663"/>
    <n v="23456471.425150663"/>
    <n v="1.5609663243682534E-4"/>
    <n v="685"/>
    <m/>
    <x v="0"/>
  </r>
  <r>
    <x v="4"/>
    <x v="4"/>
    <s v="CUARTA"/>
    <x v="1067"/>
    <x v="1067"/>
    <x v="541"/>
    <x v="3"/>
    <x v="0"/>
    <x v="0"/>
    <x v="15"/>
    <x v="2476"/>
    <n v="19295969"/>
    <n v="19295969"/>
    <n v="21835642.861585617"/>
    <n v="21835642.861585617"/>
    <n v="1.4531044571913169E-4"/>
    <n v="1025"/>
    <m/>
    <x v="0"/>
  </r>
  <r>
    <x v="4"/>
    <x v="4"/>
    <s v="CUARTA"/>
    <x v="1067"/>
    <x v="1067"/>
    <x v="541"/>
    <x v="3"/>
    <x v="0"/>
    <x v="0"/>
    <x v="15"/>
    <x v="1304"/>
    <n v="16278859"/>
    <n v="16278859"/>
    <n v="18705823.689826146"/>
    <n v="18705823.689826146"/>
    <n v="1.2448232438780365E-4"/>
    <n v="1152"/>
    <m/>
    <x v="0"/>
  </r>
  <r>
    <x v="4"/>
    <x v="4"/>
    <s v="CUARTA"/>
    <x v="1067"/>
    <x v="1067"/>
    <x v="541"/>
    <x v="3"/>
    <x v="0"/>
    <x v="0"/>
    <x v="15"/>
    <x v="1596"/>
    <n v="16238375"/>
    <n v="16238375"/>
    <n v="18236496.533128634"/>
    <n v="18236496.533128634"/>
    <n v="1.2135907591006884E-4"/>
    <n v="962"/>
    <m/>
    <x v="0"/>
  </r>
  <r>
    <x v="4"/>
    <x v="4"/>
    <s v="CUARTA"/>
    <x v="1067"/>
    <x v="1067"/>
    <x v="541"/>
    <x v="3"/>
    <x v="0"/>
    <x v="0"/>
    <x v="15"/>
    <x v="348"/>
    <n v="15755064"/>
    <n v="15755064"/>
    <n v="17163933.457196359"/>
    <n v="17163933.457196359"/>
    <n v="1.1422145144837784E-4"/>
    <n v="710"/>
    <m/>
    <x v="0"/>
  </r>
  <r>
    <x v="4"/>
    <x v="4"/>
    <s v="CUARTA"/>
    <x v="1067"/>
    <x v="1067"/>
    <x v="541"/>
    <x v="3"/>
    <x v="0"/>
    <x v="0"/>
    <x v="15"/>
    <x v="2477"/>
    <n v="12084522"/>
    <n v="12084522"/>
    <n v="13198552.667013381"/>
    <n v="13198552.667013381"/>
    <n v="8.7832887863594571E-5"/>
    <n v="731"/>
    <m/>
    <x v="0"/>
  </r>
  <r>
    <x v="4"/>
    <x v="4"/>
    <s v="CUARTA"/>
    <x v="1067"/>
    <x v="1067"/>
    <x v="541"/>
    <x v="3"/>
    <x v="0"/>
    <x v="0"/>
    <x v="15"/>
    <x v="1851"/>
    <n v="9080414"/>
    <n v="9080414"/>
    <n v="9925884.337188717"/>
    <n v="9925884.337188717"/>
    <n v="6.6054143051170235E-5"/>
    <n v="738"/>
    <m/>
    <x v="0"/>
  </r>
  <r>
    <x v="4"/>
    <x v="4"/>
    <s v="CUARTA"/>
    <x v="1067"/>
    <x v="1067"/>
    <x v="541"/>
    <x v="3"/>
    <x v="0"/>
    <x v="0"/>
    <x v="15"/>
    <x v="1194"/>
    <n v="8547024"/>
    <n v="8547024"/>
    <n v="9623076.7140763439"/>
    <n v="9623076.7140763439"/>
    <n v="6.4039038162318128E-5"/>
    <n v="983"/>
    <m/>
    <x v="0"/>
  </r>
  <r>
    <x v="4"/>
    <x v="4"/>
    <s v="CUARTA"/>
    <x v="1067"/>
    <x v="1067"/>
    <x v="541"/>
    <x v="3"/>
    <x v="0"/>
    <x v="0"/>
    <x v="15"/>
    <x v="2422"/>
    <n v="7047288"/>
    <n v="7047288"/>
    <n v="7537078.7734521106"/>
    <n v="7537078.7734521106"/>
    <n v="5.0157271894077973E-5"/>
    <n v="557"/>
    <m/>
    <x v="0"/>
  </r>
  <r>
    <x v="4"/>
    <x v="4"/>
    <s v="CUARTA"/>
    <x v="1067"/>
    <x v="1067"/>
    <x v="541"/>
    <x v="3"/>
    <x v="0"/>
    <x v="0"/>
    <x v="15"/>
    <x v="2478"/>
    <n v="6139837"/>
    <n v="6139837"/>
    <n v="6936218.6724371631"/>
    <n v="6936218.6724371631"/>
    <n v="4.6158706353929531E-5"/>
    <n v="1011"/>
    <m/>
    <x v="0"/>
  </r>
  <r>
    <x v="4"/>
    <x v="4"/>
    <s v="CUARTA"/>
    <x v="1067"/>
    <x v="1067"/>
    <x v="541"/>
    <x v="3"/>
    <x v="0"/>
    <x v="0"/>
    <x v="15"/>
    <x v="2479"/>
    <n v="3552855"/>
    <n v="3552855"/>
    <n v="4020470.4370637606"/>
    <n v="4020470.4370637606"/>
    <n v="2.6755170658983009E-5"/>
    <n v="1025"/>
    <m/>
    <x v="0"/>
  </r>
  <r>
    <x v="4"/>
    <x v="4"/>
    <s v="CUARTA"/>
    <x v="1067"/>
    <x v="1067"/>
    <x v="541"/>
    <x v="3"/>
    <x v="0"/>
    <x v="0"/>
    <x v="15"/>
    <x v="1949"/>
    <n v="3183111"/>
    <n v="3183111"/>
    <n v="3498849.5464409175"/>
    <n v="3498849.5464409175"/>
    <n v="2.3283921170553167E-5"/>
    <n v="784"/>
    <m/>
    <x v="0"/>
  </r>
  <r>
    <x v="4"/>
    <x v="4"/>
    <s v="CUARTA"/>
    <x v="1067"/>
    <x v="1067"/>
    <x v="541"/>
    <x v="3"/>
    <x v="0"/>
    <x v="0"/>
    <x v="15"/>
    <x v="2480"/>
    <n v="2941395"/>
    <n v="2941395"/>
    <n v="3406524.7770599877"/>
    <n v="3406524.7770599877"/>
    <n v="2.2669524174105646E-5"/>
    <n v="1217"/>
    <m/>
    <x v="0"/>
  </r>
  <r>
    <x v="4"/>
    <x v="4"/>
    <s v="CUARTA"/>
    <x v="1067"/>
    <x v="1067"/>
    <x v="541"/>
    <x v="3"/>
    <x v="0"/>
    <x v="0"/>
    <x v="15"/>
    <x v="2481"/>
    <n v="2717709"/>
    <n v="2717709"/>
    <n v="3070215.6933564409"/>
    <n v="3070215.6933564409"/>
    <n v="2.0431475898534679E-5"/>
    <n v="1011"/>
    <m/>
    <x v="0"/>
  </r>
  <r>
    <x v="4"/>
    <x v="4"/>
    <s v="CUARTA"/>
    <x v="1067"/>
    <x v="1067"/>
    <x v="541"/>
    <x v="3"/>
    <x v="0"/>
    <x v="0"/>
    <x v="15"/>
    <x v="1953"/>
    <n v="1308510"/>
    <n v="1308510"/>
    <n v="1458571.5212167846"/>
    <n v="1458571.5212167846"/>
    <n v="9.7064088840777224E-6"/>
    <n v="900"/>
    <m/>
    <x v="0"/>
  </r>
  <r>
    <x v="4"/>
    <x v="4"/>
    <s v="CUARTA"/>
    <x v="1067"/>
    <x v="1067"/>
    <x v="541"/>
    <x v="3"/>
    <x v="0"/>
    <x v="0"/>
    <x v="15"/>
    <x v="706"/>
    <n v="1106266"/>
    <n v="1106266"/>
    <n v="1230162.4199170386"/>
    <n v="1230162.4199170386"/>
    <n v="8.1864065408189238E-6"/>
    <n v="880"/>
    <m/>
    <x v="0"/>
  </r>
  <r>
    <x v="4"/>
    <x v="4"/>
    <s v="CUARTA"/>
    <x v="1067"/>
    <x v="1067"/>
    <x v="541"/>
    <x v="3"/>
    <x v="0"/>
    <x v="0"/>
    <x v="15"/>
    <x v="1955"/>
    <n v="1106266"/>
    <n v="1106266"/>
    <n v="1229124.0829446823"/>
    <n v="1229124.0829446823"/>
    <n v="8.179496682051945E-6"/>
    <n v="873"/>
    <m/>
    <x v="0"/>
  </r>
  <r>
    <x v="4"/>
    <x v="4"/>
    <s v="CUARTA"/>
    <x v="1067"/>
    <x v="1067"/>
    <x v="541"/>
    <x v="3"/>
    <x v="0"/>
    <x v="0"/>
    <x v="15"/>
    <x v="432"/>
    <n v="994174"/>
    <n v="994174"/>
    <n v="1109257.0611877008"/>
    <n v="1109257.0611877008"/>
    <n v="7.3818132582598128E-6"/>
    <n v="908"/>
    <m/>
    <x v="0"/>
  </r>
  <r>
    <x v="4"/>
    <x v="4"/>
    <s v="CUARTA"/>
    <x v="1067"/>
    <x v="1067"/>
    <x v="541"/>
    <x v="3"/>
    <x v="0"/>
    <x v="0"/>
    <x v="15"/>
    <x v="714"/>
    <n v="921888"/>
    <n v="921888"/>
    <n v="1024022.6099425459"/>
    <n v="1024022.6099425459"/>
    <n v="6.8146004594624758E-6"/>
    <n v="871"/>
    <m/>
    <x v="0"/>
  </r>
  <r>
    <x v="4"/>
    <x v="4"/>
    <s v="CUARTA"/>
    <x v="1067"/>
    <x v="1067"/>
    <x v="541"/>
    <x v="3"/>
    <x v="0"/>
    <x v="0"/>
    <x v="15"/>
    <x v="364"/>
    <n v="921888"/>
    <n v="921888"/>
    <n v="1023281.7010450836"/>
    <n v="1023281.7010450836"/>
    <n v="6.8096699061094113E-6"/>
    <n v="865"/>
    <m/>
    <x v="0"/>
  </r>
  <r>
    <x v="4"/>
    <x v="4"/>
    <s v="CUARTA"/>
    <x v="1067"/>
    <x v="1067"/>
    <x v="541"/>
    <x v="3"/>
    <x v="0"/>
    <x v="0"/>
    <x v="15"/>
    <x v="1952"/>
    <n v="827566"/>
    <n v="827566"/>
    <n v="909653.77071359567"/>
    <n v="909653.77071359567"/>
    <n v="6.0535059906581959E-6"/>
    <n v="784"/>
    <m/>
    <x v="0"/>
  </r>
  <r>
    <x v="4"/>
    <x v="4"/>
    <s v="CUARTA"/>
    <x v="1067"/>
    <x v="1067"/>
    <x v="541"/>
    <x v="3"/>
    <x v="0"/>
    <x v="0"/>
    <x v="15"/>
    <x v="2036"/>
    <n v="737538"/>
    <n v="737538"/>
    <n v="797407.84478434012"/>
    <n v="797407.84478434012"/>
    <n v="5.3065389501030932E-6"/>
    <n v="647"/>
    <m/>
    <x v="0"/>
  </r>
  <r>
    <x v="5"/>
    <x v="4"/>
    <s v="CUARTA"/>
    <x v="1068"/>
    <x v="1068"/>
    <x v="542"/>
    <x v="7"/>
    <x v="0"/>
    <x v="0"/>
    <x v="15"/>
    <x v="2482"/>
    <n v="1265844"/>
    <n v="1265844"/>
    <n v="1287714.2969621199"/>
    <n v="1287714.2969621199"/>
    <n v="8.5693991075322136E-6"/>
    <n v="142"/>
    <m/>
    <x v="1"/>
  </r>
  <r>
    <x v="5"/>
    <x v="4"/>
    <s v="CUARTA"/>
    <x v="1068"/>
    <x v="1068"/>
    <x v="542"/>
    <x v="7"/>
    <x v="0"/>
    <x v="0"/>
    <x v="15"/>
    <x v="2483"/>
    <n v="558982.5"/>
    <n v="558982.5"/>
    <n v="568228.75060558761"/>
    <n v="568228.75060558761"/>
    <n v="3.7814125072627878E-6"/>
    <n v="136"/>
    <m/>
    <x v="1"/>
  </r>
  <r>
    <x v="5"/>
    <x v="4"/>
    <s v="CUARTA"/>
    <x v="1069"/>
    <x v="1069"/>
    <x v="543"/>
    <x v="7"/>
    <x v="0"/>
    <x v="0"/>
    <x v="15"/>
    <x v="2484"/>
    <n v="774398.5"/>
    <n v="0"/>
    <n v="0"/>
    <n v="774398.5"/>
    <n v="5.1534178275645077E-6"/>
    <n v="0"/>
    <m/>
    <x v="1"/>
  </r>
  <r>
    <x v="5"/>
    <x v="4"/>
    <s v="CUARTA"/>
    <x v="1070"/>
    <x v="1070"/>
    <x v="544"/>
    <x v="7"/>
    <x v="0"/>
    <x v="0"/>
    <x v="15"/>
    <x v="2485"/>
    <n v="5325102.5"/>
    <n v="5325102.5"/>
    <n v="5393631.535675534"/>
    <n v="5393631.535675534"/>
    <n v="3.589319570126289E-5"/>
    <n v="106"/>
    <m/>
    <x v="1"/>
  </r>
  <r>
    <x v="4"/>
    <x v="4"/>
    <s v="CUARTA"/>
    <x v="1070"/>
    <x v="1070"/>
    <x v="544"/>
    <x v="1"/>
    <x v="0"/>
    <x v="0"/>
    <x v="15"/>
    <x v="1434"/>
    <n v="4881768"/>
    <n v="4881768"/>
    <n v="4887660.5094046239"/>
    <n v="4887660.5094046239"/>
    <n v="3.2526091933608878E-5"/>
    <n v="10"/>
    <m/>
    <x v="0"/>
  </r>
  <r>
    <x v="5"/>
    <x v="4"/>
    <s v="CUARTA"/>
    <x v="1071"/>
    <x v="1071"/>
    <x v="545"/>
    <x v="7"/>
    <x v="0"/>
    <x v="0"/>
    <x v="15"/>
    <x v="2486"/>
    <n v="6639009.5"/>
    <n v="6639009.5"/>
    <n v="6700155.828265829"/>
    <n v="6700155.828265829"/>
    <n v="4.458777036996503E-5"/>
    <n v="76"/>
    <m/>
    <x v="1"/>
  </r>
  <r>
    <x v="5"/>
    <x v="4"/>
    <s v="CUARTA"/>
    <x v="1071"/>
    <x v="1071"/>
    <x v="545"/>
    <x v="7"/>
    <x v="0"/>
    <x v="0"/>
    <x v="15"/>
    <x v="2487"/>
    <n v="6178077"/>
    <n v="6178077"/>
    <n v="6234978.0669880155"/>
    <n v="6234978.0669880155"/>
    <n v="4.1492135024654274E-5"/>
    <n v="76"/>
    <m/>
    <x v="1"/>
  </r>
  <r>
    <x v="5"/>
    <x v="4"/>
    <s v="CUARTA"/>
    <x v="1072"/>
    <x v="1072"/>
    <x v="546"/>
    <x v="7"/>
    <x v="0"/>
    <x v="0"/>
    <x v="15"/>
    <x v="2488"/>
    <n v="2171437.5"/>
    <n v="2171437.5"/>
    <n v="2229567.7134811599"/>
    <n v="2229567.7134811599"/>
    <n v="1.4837185250766945E-5"/>
    <n v="219"/>
    <m/>
    <x v="1"/>
  </r>
  <r>
    <x v="5"/>
    <x v="4"/>
    <s v="CUARTA"/>
    <x v="1072"/>
    <x v="1072"/>
    <x v="546"/>
    <x v="7"/>
    <x v="0"/>
    <x v="0"/>
    <x v="15"/>
    <x v="2489"/>
    <n v="2035723"/>
    <n v="2035723"/>
    <n v="2090220.0843409062"/>
    <n v="2090220.0843409062"/>
    <n v="1.3909863521398628E-5"/>
    <n v="219"/>
    <m/>
    <x v="1"/>
  </r>
  <r>
    <x v="4"/>
    <x v="4"/>
    <s v="CUARTA"/>
    <x v="1073"/>
    <x v="1073"/>
    <x v="547"/>
    <x v="3"/>
    <x v="0"/>
    <x v="0"/>
    <x v="15"/>
    <x v="0"/>
    <n v="740460"/>
    <n v="0"/>
    <n v="0"/>
    <n v="740460"/>
    <n v="4.927566058816508E-6"/>
    <n v="0"/>
    <m/>
    <x v="0"/>
  </r>
  <r>
    <x v="4"/>
    <x v="4"/>
    <s v="CUARTA"/>
    <x v="1074"/>
    <x v="1074"/>
    <x v="548"/>
    <x v="3"/>
    <x v="0"/>
    <x v="0"/>
    <x v="15"/>
    <x v="2490"/>
    <n v="1780000"/>
    <n v="1780000"/>
    <n v="1821927.9756552661"/>
    <n v="1821927.9756552661"/>
    <n v="1.2124450280159844E-5"/>
    <n v="193"/>
    <m/>
    <x v="0"/>
  </r>
  <r>
    <x v="4"/>
    <x v="4"/>
    <s v="CUARTA"/>
    <x v="1074"/>
    <x v="1074"/>
    <x v="548"/>
    <x v="3"/>
    <x v="0"/>
    <x v="0"/>
    <x v="15"/>
    <x v="2491"/>
    <n v="1780000"/>
    <n v="1780000"/>
    <n v="1797477.9182286358"/>
    <n v="1797477.9182286358"/>
    <n v="1.1961741594867488E-5"/>
    <n v="81"/>
    <m/>
    <x v="0"/>
  </r>
  <r>
    <x v="4"/>
    <x v="4"/>
    <s v="CUARTA"/>
    <x v="1075"/>
    <x v="1075"/>
    <x v="549"/>
    <x v="5"/>
    <x v="0"/>
    <x v="0"/>
    <x v="15"/>
    <x v="2492"/>
    <n v="595206"/>
    <n v="0"/>
    <n v="0"/>
    <n v="595206"/>
    <n v="3.96093898874205E-6"/>
    <n v="0"/>
    <m/>
    <x v="0"/>
  </r>
  <r>
    <x v="4"/>
    <x v="4"/>
    <s v="CUARTA"/>
    <x v="1076"/>
    <x v="1076"/>
    <x v="550"/>
    <x v="3"/>
    <x v="0"/>
    <x v="0"/>
    <x v="15"/>
    <x v="2493"/>
    <n v="339150"/>
    <n v="339150"/>
    <n v="339559.36901642563"/>
    <n v="339559.36901642563"/>
    <n v="2.259678067307469E-6"/>
    <n v="10"/>
    <m/>
    <x v="0"/>
  </r>
  <r>
    <x v="5"/>
    <x v="4"/>
    <s v="CUARTA"/>
    <x v="1077"/>
    <x v="1077"/>
    <x v="551"/>
    <x v="38"/>
    <x v="0"/>
    <x v="0"/>
    <x v="15"/>
    <x v="2494"/>
    <n v="3922246"/>
    <n v="3922246"/>
    <n v="3926033.0022636717"/>
    <n v="3926033.0022636717"/>
    <n v="2.6126714431229159E-5"/>
    <n v="8"/>
    <m/>
    <x v="1"/>
  </r>
  <r>
    <x v="5"/>
    <x v="4"/>
    <s v="CUARTA"/>
    <x v="1077"/>
    <x v="1077"/>
    <x v="551"/>
    <x v="38"/>
    <x v="0"/>
    <x v="0"/>
    <x v="15"/>
    <x v="2495"/>
    <n v="1812984.5"/>
    <n v="0"/>
    <n v="0"/>
    <n v="1812984.5"/>
    <n v="1.2064933807849739E-5"/>
    <n v="0"/>
    <m/>
    <x v="1"/>
  </r>
  <r>
    <x v="5"/>
    <x v="4"/>
    <s v="CUARTA"/>
    <x v="1077"/>
    <x v="1077"/>
    <x v="551"/>
    <x v="38"/>
    <x v="0"/>
    <x v="0"/>
    <x v="15"/>
    <x v="2496"/>
    <n v="1580018"/>
    <n v="0"/>
    <n v="0"/>
    <n v="1580018"/>
    <n v="1.051460317791527E-5"/>
    <n v="0"/>
    <m/>
    <x v="1"/>
  </r>
  <r>
    <x v="5"/>
    <x v="4"/>
    <s v="CUARTA"/>
    <x v="1077"/>
    <x v="1077"/>
    <x v="551"/>
    <x v="38"/>
    <x v="0"/>
    <x v="0"/>
    <x v="15"/>
    <x v="2497"/>
    <n v="1417386"/>
    <n v="0"/>
    <n v="0"/>
    <n v="1417386"/>
    <n v="9.4323300999941858E-6"/>
    <n v="0"/>
    <m/>
    <x v="1"/>
  </r>
  <r>
    <x v="5"/>
    <x v="4"/>
    <s v="CUARTA"/>
    <x v="1077"/>
    <x v="1077"/>
    <x v="551"/>
    <x v="38"/>
    <x v="0"/>
    <x v="0"/>
    <x v="15"/>
    <x v="2498"/>
    <n v="1028019"/>
    <n v="0"/>
    <n v="0"/>
    <n v="1028019"/>
    <n v="6.8411953815445633E-6"/>
    <n v="0"/>
    <m/>
    <x v="1"/>
  </r>
  <r>
    <x v="5"/>
    <x v="4"/>
    <s v="CUARTA"/>
    <x v="1077"/>
    <x v="1077"/>
    <x v="551"/>
    <x v="38"/>
    <x v="0"/>
    <x v="0"/>
    <x v="15"/>
    <x v="2499"/>
    <n v="968549"/>
    <n v="0"/>
    <n v="0"/>
    <n v="968549"/>
    <n v="6.4454382123283772E-6"/>
    <n v="0"/>
    <m/>
    <x v="1"/>
  </r>
  <r>
    <x v="5"/>
    <x v="4"/>
    <s v="CUARTA"/>
    <x v="1077"/>
    <x v="1077"/>
    <x v="551"/>
    <x v="38"/>
    <x v="0"/>
    <x v="0"/>
    <x v="15"/>
    <x v="2256"/>
    <n v="967970.5"/>
    <n v="0"/>
    <n v="0"/>
    <n v="967970.5"/>
    <n v="6.441588447364671E-6"/>
    <n v="0"/>
    <m/>
    <x v="1"/>
  </r>
  <r>
    <x v="5"/>
    <x v="4"/>
    <s v="CUARTA"/>
    <x v="1077"/>
    <x v="1077"/>
    <x v="551"/>
    <x v="38"/>
    <x v="0"/>
    <x v="0"/>
    <x v="15"/>
    <x v="595"/>
    <n v="811750.5"/>
    <n v="0"/>
    <n v="0"/>
    <n v="811750.5"/>
    <n v="5.4019855387560836E-6"/>
    <n v="0"/>
    <m/>
    <x v="1"/>
  </r>
  <r>
    <x v="5"/>
    <x v="4"/>
    <s v="CUARTA"/>
    <x v="1077"/>
    <x v="1077"/>
    <x v="551"/>
    <x v="38"/>
    <x v="0"/>
    <x v="0"/>
    <x v="15"/>
    <x v="2500"/>
    <n v="810114"/>
    <n v="0"/>
    <n v="0"/>
    <n v="810114"/>
    <n v="5.3910950627610896E-6"/>
    <n v="0"/>
    <m/>
    <x v="1"/>
  </r>
  <r>
    <x v="5"/>
    <x v="4"/>
    <s v="CUARTA"/>
    <x v="1077"/>
    <x v="1077"/>
    <x v="551"/>
    <x v="38"/>
    <x v="0"/>
    <x v="0"/>
    <x v="15"/>
    <x v="2501"/>
    <n v="776562"/>
    <n v="0"/>
    <n v="0"/>
    <n v="776562"/>
    <n v="5.1678153496024975E-6"/>
    <n v="0"/>
    <m/>
    <x v="1"/>
  </r>
  <r>
    <x v="5"/>
    <x v="4"/>
    <s v="CUARTA"/>
    <x v="1077"/>
    <x v="1077"/>
    <x v="551"/>
    <x v="38"/>
    <x v="0"/>
    <x v="0"/>
    <x v="15"/>
    <x v="1018"/>
    <n v="727479.5"/>
    <n v="0"/>
    <n v="0"/>
    <n v="727479.5"/>
    <n v="4.8411842539567346E-6"/>
    <n v="0"/>
    <m/>
    <x v="1"/>
  </r>
  <r>
    <x v="5"/>
    <x v="4"/>
    <s v="CUARTA"/>
    <x v="1077"/>
    <x v="1077"/>
    <x v="551"/>
    <x v="38"/>
    <x v="0"/>
    <x v="0"/>
    <x v="15"/>
    <x v="1013"/>
    <n v="712563.5"/>
    <n v="0"/>
    <n v="0"/>
    <n v="712563.5"/>
    <n v="4.7419222069409509E-6"/>
    <n v="0"/>
    <m/>
    <x v="1"/>
  </r>
  <r>
    <x v="5"/>
    <x v="4"/>
    <s v="CUARTA"/>
    <x v="1077"/>
    <x v="1077"/>
    <x v="551"/>
    <x v="38"/>
    <x v="0"/>
    <x v="0"/>
    <x v="15"/>
    <x v="1016"/>
    <n v="654631.5"/>
    <n v="0"/>
    <n v="0"/>
    <n v="654631.5"/>
    <n v="4.3564000221917977E-6"/>
    <n v="0"/>
    <m/>
    <x v="1"/>
  </r>
  <r>
    <x v="5"/>
    <x v="4"/>
    <s v="CUARTA"/>
    <x v="1077"/>
    <x v="1077"/>
    <x v="551"/>
    <x v="38"/>
    <x v="0"/>
    <x v="0"/>
    <x v="15"/>
    <x v="2494"/>
    <n v="627572"/>
    <n v="0"/>
    <n v="0"/>
    <n v="627572"/>
    <n v="4.1763261846198225E-6"/>
    <n v="0"/>
    <m/>
    <x v="1"/>
  </r>
  <r>
    <x v="5"/>
    <x v="4"/>
    <s v="CUARTA"/>
    <x v="1077"/>
    <x v="1077"/>
    <x v="551"/>
    <x v="38"/>
    <x v="0"/>
    <x v="0"/>
    <x v="15"/>
    <x v="2502"/>
    <n v="103588"/>
    <n v="0"/>
    <n v="0"/>
    <n v="103588"/>
    <n v="6.8935082637912162E-7"/>
    <n v="0"/>
    <m/>
    <x v="1"/>
  </r>
  <r>
    <x v="5"/>
    <x v="4"/>
    <s v="CUARTA"/>
    <x v="1078"/>
    <x v="1078"/>
    <x v="552"/>
    <x v="4"/>
    <x v="0"/>
    <x v="0"/>
    <x v="15"/>
    <x v="2503"/>
    <n v="8019865"/>
    <n v="8019865"/>
    <n v="8199865.9582542172"/>
    <n v="8199865.9582542172"/>
    <n v="5.456794584817327E-5"/>
    <n v="184"/>
    <m/>
    <x v="1"/>
  </r>
  <r>
    <x v="5"/>
    <x v="4"/>
    <s v="CUARTA"/>
    <x v="1078"/>
    <x v="1078"/>
    <x v="552"/>
    <x v="4"/>
    <x v="0"/>
    <x v="0"/>
    <x v="15"/>
    <x v="2122"/>
    <n v="5861086"/>
    <n v="5861086"/>
    <n v="5986854.0655455599"/>
    <n v="5986854.0655455599"/>
    <n v="3.9840935219282501E-5"/>
    <n v="176"/>
    <m/>
    <x v="1"/>
  </r>
  <r>
    <x v="5"/>
    <x v="4"/>
    <s v="CUARTA"/>
    <x v="1078"/>
    <x v="1078"/>
    <x v="552"/>
    <x v="4"/>
    <x v="0"/>
    <x v="0"/>
    <x v="15"/>
    <x v="2504"/>
    <n v="2889600"/>
    <n v="2889600"/>
    <n v="2944137.7384075075"/>
    <n v="2944137.7384075075"/>
    <n v="1.9592460352021214E-5"/>
    <n v="155"/>
    <m/>
    <x v="1"/>
  </r>
  <r>
    <x v="5"/>
    <x v="4"/>
    <s v="CUARTA"/>
    <x v="1078"/>
    <x v="1078"/>
    <x v="552"/>
    <x v="4"/>
    <x v="0"/>
    <x v="0"/>
    <x v="15"/>
    <x v="2505"/>
    <n v="2889600"/>
    <n v="2889600"/>
    <n v="2944137.7384075075"/>
    <n v="2944137.7384075075"/>
    <n v="1.9592460352021214E-5"/>
    <n v="155"/>
    <m/>
    <x v="1"/>
  </r>
  <r>
    <x v="5"/>
    <x v="4"/>
    <s v="CUARTA"/>
    <x v="1078"/>
    <x v="1078"/>
    <x v="552"/>
    <x v="4"/>
    <x v="0"/>
    <x v="0"/>
    <x v="15"/>
    <x v="2506"/>
    <n v="2889600"/>
    <n v="2889600"/>
    <n v="2944137.7384075075"/>
    <n v="2944137.7384075075"/>
    <n v="1.9592460352021214E-5"/>
    <n v="155"/>
    <m/>
    <x v="1"/>
  </r>
  <r>
    <x v="5"/>
    <x v="4"/>
    <s v="CUARTA"/>
    <x v="1078"/>
    <x v="1078"/>
    <x v="552"/>
    <x v="4"/>
    <x v="0"/>
    <x v="0"/>
    <x v="15"/>
    <x v="2507"/>
    <n v="2129755"/>
    <n v="2129755"/>
    <n v="2161330.5074331639"/>
    <n v="2161330.5074331639"/>
    <n v="1.4383084636999053E-5"/>
    <n v="122"/>
    <m/>
    <x v="1"/>
  </r>
  <r>
    <x v="5"/>
    <x v="4"/>
    <s v="CUARTA"/>
    <x v="1078"/>
    <x v="1078"/>
    <x v="552"/>
    <x v="4"/>
    <x v="0"/>
    <x v="0"/>
    <x v="15"/>
    <x v="2508"/>
    <n v="1746444"/>
    <n v="1746444"/>
    <n v="1772336.5817775305"/>
    <n v="1772336.5817775305"/>
    <n v="1.1794432629940615E-5"/>
    <n v="122"/>
    <m/>
    <x v="1"/>
  </r>
  <r>
    <x v="5"/>
    <x v="4"/>
    <s v="CUARTA"/>
    <x v="1078"/>
    <x v="1078"/>
    <x v="552"/>
    <x v="4"/>
    <x v="0"/>
    <x v="0"/>
    <x v="15"/>
    <x v="2509"/>
    <n v="897141"/>
    <n v="897141"/>
    <n v="911870.7965078603"/>
    <n v="911870.7965078603"/>
    <n v="6.0682597127435742E-6"/>
    <n v="135"/>
    <m/>
    <x v="1"/>
  </r>
  <r>
    <x v="5"/>
    <x v="4"/>
    <s v="CUARTA"/>
    <x v="1078"/>
    <x v="1078"/>
    <x v="552"/>
    <x v="4"/>
    <x v="0"/>
    <x v="0"/>
    <x v="15"/>
    <x v="2510"/>
    <n v="640934"/>
    <n v="640934"/>
    <n v="650436.41519854043"/>
    <n v="650436.41519854043"/>
    <n v="4.3284828389792962E-6"/>
    <n v="122"/>
    <m/>
    <x v="1"/>
  </r>
  <r>
    <x v="5"/>
    <x v="4"/>
    <s v="CUARTA"/>
    <x v="1078"/>
    <x v="1078"/>
    <x v="552"/>
    <x v="4"/>
    <x v="0"/>
    <x v="0"/>
    <x v="15"/>
    <x v="2134"/>
    <n v="233544.5"/>
    <n v="233544.5"/>
    <n v="238555.9330320021"/>
    <n v="238555.9330320021"/>
    <n v="1.5875268329657204E-6"/>
    <n v="176"/>
    <m/>
    <x v="1"/>
  </r>
  <r>
    <x v="4"/>
    <x v="4"/>
    <s v="CUARTA"/>
    <x v="1079"/>
    <x v="1079"/>
    <x v="553"/>
    <x v="1"/>
    <x v="0"/>
    <x v="0"/>
    <x v="15"/>
    <x v="420"/>
    <n v="6139575"/>
    <n v="0"/>
    <n v="0"/>
    <n v="6139575"/>
    <n v="4.0857252769303357E-5"/>
    <n v="0"/>
    <m/>
    <x v="0"/>
  </r>
  <r>
    <x v="4"/>
    <x v="4"/>
    <s v="CUARTA"/>
    <x v="1079"/>
    <x v="1079"/>
    <x v="553"/>
    <x v="1"/>
    <x v="0"/>
    <x v="0"/>
    <x v="15"/>
    <x v="163"/>
    <n v="525750"/>
    <n v="0"/>
    <n v="0"/>
    <n v="525750"/>
    <n v="3.4987276225897133E-6"/>
    <n v="0"/>
    <m/>
    <x v="0"/>
  </r>
  <r>
    <x v="4"/>
    <x v="4"/>
    <s v="CUARTA"/>
    <x v="1080"/>
    <x v="1080"/>
    <x v="554"/>
    <x v="14"/>
    <x v="0"/>
    <x v="0"/>
    <x v="15"/>
    <x v="1067"/>
    <n v="3605352"/>
    <n v="3605352"/>
    <n v="3656598.3698736164"/>
    <n v="3656598.3698736164"/>
    <n v="2.4333697995993034E-5"/>
    <n v="117"/>
    <m/>
    <x v="0"/>
  </r>
  <r>
    <x v="4"/>
    <x v="4"/>
    <s v="CUARTA"/>
    <x v="1080"/>
    <x v="1080"/>
    <x v="554"/>
    <x v="14"/>
    <x v="0"/>
    <x v="0"/>
    <x v="15"/>
    <x v="1080"/>
    <n v="679350"/>
    <n v="679350"/>
    <n v="691504.2570609008"/>
    <n v="691504.2570609008"/>
    <n v="4.6017784979883053E-6"/>
    <n v="147"/>
    <m/>
    <x v="0"/>
  </r>
  <r>
    <x v="4"/>
    <x v="4"/>
    <s v="CUARTA"/>
    <x v="1080"/>
    <x v="1080"/>
    <x v="554"/>
    <x v="14"/>
    <x v="0"/>
    <x v="0"/>
    <x v="15"/>
    <x v="1083"/>
    <n v="10011170"/>
    <n v="10011170"/>
    <n v="10170630.582529208"/>
    <n v="10170630.582529208"/>
    <n v="6.7682864780315059E-5"/>
    <n v="131"/>
    <m/>
    <x v="0"/>
  </r>
  <r>
    <x v="4"/>
    <x v="4"/>
    <s v="CUARTA"/>
    <x v="1080"/>
    <x v="1080"/>
    <x v="554"/>
    <x v="14"/>
    <x v="0"/>
    <x v="0"/>
    <x v="15"/>
    <x v="1133"/>
    <n v="7609467"/>
    <n v="7609467"/>
    <n v="7784011.9124344885"/>
    <n v="7784011.9124344885"/>
    <n v="5.1800546823779222E-5"/>
    <n v="188"/>
    <m/>
    <x v="0"/>
  </r>
  <r>
    <x v="4"/>
    <x v="4"/>
    <s v="CUARTA"/>
    <x v="1080"/>
    <x v="1080"/>
    <x v="554"/>
    <x v="14"/>
    <x v="0"/>
    <x v="0"/>
    <x v="15"/>
    <x v="151"/>
    <n v="7287700"/>
    <n v="7287700"/>
    <n v="7480989.4144623633"/>
    <n v="7480989.4144623633"/>
    <n v="4.9784011999392707E-5"/>
    <n v="217"/>
    <m/>
    <x v="0"/>
  </r>
  <r>
    <x v="4"/>
    <x v="4"/>
    <s v="CUARTA"/>
    <x v="1080"/>
    <x v="1080"/>
    <x v="554"/>
    <x v="14"/>
    <x v="0"/>
    <x v="0"/>
    <x v="15"/>
    <x v="1084"/>
    <n v="6126063"/>
    <n v="6126063"/>
    <n v="6256762.1729873866"/>
    <n v="6256762.1729873866"/>
    <n v="4.1637102506144375E-5"/>
    <n v="175"/>
    <m/>
    <x v="0"/>
  </r>
  <r>
    <x v="4"/>
    <x v="4"/>
    <s v="CUARTA"/>
    <x v="1080"/>
    <x v="1080"/>
    <x v="554"/>
    <x v="14"/>
    <x v="0"/>
    <x v="0"/>
    <x v="15"/>
    <x v="1353"/>
    <n v="5930761"/>
    <n v="5930761"/>
    <n v="6108659.0628078943"/>
    <n v="6108659.0628078943"/>
    <n v="4.0651515359066038E-5"/>
    <n v="245"/>
    <m/>
    <x v="0"/>
  </r>
  <r>
    <x v="4"/>
    <x v="4"/>
    <s v="CUARTA"/>
    <x v="1080"/>
    <x v="1080"/>
    <x v="554"/>
    <x v="14"/>
    <x v="0"/>
    <x v="0"/>
    <x v="15"/>
    <x v="1074"/>
    <n v="5750547"/>
    <n v="5750547"/>
    <n v="5861202.4410985969"/>
    <n v="5861202.4410985969"/>
    <n v="3.9004756789846727E-5"/>
    <n v="158"/>
    <m/>
    <x v="0"/>
  </r>
  <r>
    <x v="4"/>
    <x v="4"/>
    <s v="CUARTA"/>
    <x v="1080"/>
    <x v="1080"/>
    <x v="554"/>
    <x v="14"/>
    <x v="0"/>
    <x v="0"/>
    <x v="15"/>
    <x v="1067"/>
    <n v="5587282"/>
    <n v="5587282"/>
    <n v="5666699.4660227904"/>
    <n v="5666699.4660227904"/>
    <n v="3.7710390776392422E-5"/>
    <n v="117"/>
    <m/>
    <x v="0"/>
  </r>
  <r>
    <x v="4"/>
    <x v="4"/>
    <s v="CUARTA"/>
    <x v="1080"/>
    <x v="1080"/>
    <x v="554"/>
    <x v="14"/>
    <x v="0"/>
    <x v="0"/>
    <x v="15"/>
    <x v="1080"/>
    <n v="5439173"/>
    <n v="5439173"/>
    <n v="5536485.2938701864"/>
    <n v="5536485.2938701864"/>
    <n v="3.6843849795007793E-5"/>
    <n v="147"/>
    <m/>
    <x v="0"/>
  </r>
  <r>
    <x v="4"/>
    <x v="4"/>
    <s v="CUARTA"/>
    <x v="1080"/>
    <x v="1080"/>
    <x v="554"/>
    <x v="14"/>
    <x v="0"/>
    <x v="0"/>
    <x v="15"/>
    <x v="447"/>
    <n v="5290987"/>
    <n v="5290987"/>
    <n v="5422153.3116779067"/>
    <n v="5422153.3116779067"/>
    <n v="3.6083000600064256E-5"/>
    <n v="203"/>
    <m/>
    <x v="0"/>
  </r>
  <r>
    <x v="4"/>
    <x v="4"/>
    <s v="CUARTA"/>
    <x v="1080"/>
    <x v="1080"/>
    <x v="554"/>
    <x v="14"/>
    <x v="0"/>
    <x v="0"/>
    <x v="15"/>
    <x v="448"/>
    <n v="5256006"/>
    <n v="5256006"/>
    <n v="5403877.2013867376"/>
    <n v="5403877.2013867376"/>
    <n v="3.5961377905039608E-5"/>
    <n v="230"/>
    <m/>
    <x v="0"/>
  </r>
  <r>
    <x v="4"/>
    <x v="4"/>
    <s v="CUARTA"/>
    <x v="1080"/>
    <x v="1080"/>
    <x v="554"/>
    <x v="14"/>
    <x v="0"/>
    <x v="0"/>
    <x v="15"/>
    <x v="1136"/>
    <n v="4443519"/>
    <n v="4443519"/>
    <n v="4606161.4549388615"/>
    <n v="4606161.4549388615"/>
    <n v="3.0652789950551814E-5"/>
    <n v="298"/>
    <m/>
    <x v="0"/>
  </r>
  <r>
    <x v="4"/>
    <x v="4"/>
    <s v="CUARTA"/>
    <x v="1080"/>
    <x v="1080"/>
    <x v="554"/>
    <x v="14"/>
    <x v="0"/>
    <x v="0"/>
    <x v="15"/>
    <x v="1508"/>
    <n v="4133400"/>
    <n v="4133400"/>
    <n v="4264066.4545292389"/>
    <n v="4264066.4545292389"/>
    <n v="2.8376237924906574E-5"/>
    <n v="258"/>
    <m/>
    <x v="0"/>
  </r>
  <r>
    <x v="4"/>
    <x v="4"/>
    <s v="CUARTA"/>
    <x v="1080"/>
    <x v="1080"/>
    <x v="554"/>
    <x v="14"/>
    <x v="0"/>
    <x v="0"/>
    <x v="15"/>
    <x v="2511"/>
    <n v="2738579"/>
    <n v="2738579"/>
    <n v="2834368.5692974534"/>
    <n v="2834368.5692974534"/>
    <n v="1.8861975475037729E-5"/>
    <n v="285"/>
    <m/>
    <x v="0"/>
  </r>
  <r>
    <x v="4"/>
    <x v="4"/>
    <s v="CUARTA"/>
    <x v="1080"/>
    <x v="1080"/>
    <x v="554"/>
    <x v="14"/>
    <x v="0"/>
    <x v="0"/>
    <x v="15"/>
    <x v="0"/>
    <n v="-679350"/>
    <n v="0"/>
    <n v="0"/>
    <n v="-679350"/>
    <n v="-4.5208951220281919E-6"/>
    <n v="0"/>
    <m/>
    <x v="0"/>
  </r>
  <r>
    <x v="4"/>
    <x v="4"/>
    <s v="CUARTA"/>
    <x v="1081"/>
    <x v="1081"/>
    <x v="555"/>
    <x v="3"/>
    <x v="0"/>
    <x v="0"/>
    <x v="15"/>
    <x v="2512"/>
    <n v="15198636"/>
    <n v="15198636"/>
    <n v="15325671.053492703"/>
    <n v="15325671.053492703"/>
    <n v="1.0198829985654495E-4"/>
    <n v="69"/>
    <m/>
    <x v="0"/>
  </r>
  <r>
    <x v="4"/>
    <x v="4"/>
    <s v="CUARTA"/>
    <x v="1081"/>
    <x v="1081"/>
    <x v="555"/>
    <x v="3"/>
    <x v="0"/>
    <x v="0"/>
    <x v="15"/>
    <x v="2513"/>
    <n v="12014240"/>
    <n v="12014240"/>
    <n v="12024389.365519611"/>
    <n v="12024389.365519611"/>
    <n v="8.0019140690285235E-5"/>
    <n v="7"/>
    <m/>
    <x v="0"/>
  </r>
  <r>
    <x v="4"/>
    <x v="4"/>
    <s v="CUARTA"/>
    <x v="1081"/>
    <x v="1081"/>
    <x v="555"/>
    <x v="3"/>
    <x v="0"/>
    <x v="0"/>
    <x v="15"/>
    <x v="2514"/>
    <n v="6257084"/>
    <n v="6257084"/>
    <n v="6262369.8468453195"/>
    <n v="6262369.8468453195"/>
    <n v="4.1674420097062539E-5"/>
    <n v="7"/>
    <m/>
    <x v="0"/>
  </r>
  <r>
    <x v="4"/>
    <x v="4"/>
    <s v="CUARTA"/>
    <x v="1081"/>
    <x v="1081"/>
    <x v="555"/>
    <x v="3"/>
    <x v="0"/>
    <x v="0"/>
    <x v="15"/>
    <x v="2515"/>
    <n v="15348472"/>
    <n v="0"/>
    <n v="0"/>
    <n v="15348472"/>
    <n v="1.0214003414349934E-4"/>
    <n v="0"/>
    <m/>
    <x v="0"/>
  </r>
  <r>
    <x v="4"/>
    <x v="4"/>
    <s v="CUARTA"/>
    <x v="1081"/>
    <x v="1081"/>
    <x v="555"/>
    <x v="3"/>
    <x v="0"/>
    <x v="0"/>
    <x v="15"/>
    <x v="2516"/>
    <n v="13061015"/>
    <n v="0"/>
    <n v="0"/>
    <n v="13061015"/>
    <n v="8.6917610954937867E-5"/>
    <n v="0"/>
    <m/>
    <x v="0"/>
  </r>
  <r>
    <x v="4"/>
    <x v="4"/>
    <s v="CUARTA"/>
    <x v="1081"/>
    <x v="1081"/>
    <x v="555"/>
    <x v="3"/>
    <x v="0"/>
    <x v="0"/>
    <x v="15"/>
    <x v="2517"/>
    <n v="9693374"/>
    <n v="9693374"/>
    <n v="9739085.2132862136"/>
    <n v="9739085.2132862136"/>
    <n v="6.4811044135957218E-5"/>
    <n v="39"/>
    <m/>
    <x v="0"/>
  </r>
  <r>
    <x v="4"/>
    <x v="4"/>
    <s v="CUARTA"/>
    <x v="1081"/>
    <x v="1081"/>
    <x v="555"/>
    <x v="3"/>
    <x v="0"/>
    <x v="0"/>
    <x v="15"/>
    <x v="2518"/>
    <n v="9293624"/>
    <n v="9293624"/>
    <n v="9308209.7982090432"/>
    <n v="9308209.7982090432"/>
    <n v="6.1943681859922393E-5"/>
    <n v="13"/>
    <m/>
    <x v="0"/>
  </r>
  <r>
    <x v="4"/>
    <x v="4"/>
    <s v="CUARTA"/>
    <x v="1081"/>
    <x v="1081"/>
    <x v="555"/>
    <x v="3"/>
    <x v="0"/>
    <x v="0"/>
    <x v="15"/>
    <x v="2519"/>
    <n v="8969880"/>
    <n v="8969880"/>
    <n v="9076550.2969317026"/>
    <n v="9076550.2969317026"/>
    <n v="6.0402048961863645E-5"/>
    <n v="98"/>
    <m/>
    <x v="0"/>
  </r>
  <r>
    <x v="4"/>
    <x v="4"/>
    <s v="CUARTA"/>
    <x v="1081"/>
    <x v="1081"/>
    <x v="555"/>
    <x v="3"/>
    <x v="0"/>
    <x v="0"/>
    <x v="15"/>
    <x v="2520"/>
    <n v="8223240"/>
    <n v="8223240"/>
    <n v="8321031.2137665888"/>
    <n v="8321031.2137665888"/>
    <n v="5.5374268675295054E-5"/>
    <n v="98"/>
    <m/>
    <x v="0"/>
  </r>
  <r>
    <x v="4"/>
    <x v="4"/>
    <s v="CUARTA"/>
    <x v="1081"/>
    <x v="1081"/>
    <x v="555"/>
    <x v="3"/>
    <x v="0"/>
    <x v="0"/>
    <x v="15"/>
    <x v="2521"/>
    <n v="3649223"/>
    <n v="3649223"/>
    <n v="3654950.2416333822"/>
    <n v="3654950.2416333822"/>
    <n v="2.4322730137125366E-5"/>
    <n v="13"/>
    <m/>
    <x v="0"/>
  </r>
  <r>
    <x v="4"/>
    <x v="4"/>
    <s v="CUARTA"/>
    <x v="1081"/>
    <x v="1081"/>
    <x v="555"/>
    <x v="3"/>
    <x v="0"/>
    <x v="0"/>
    <x v="15"/>
    <x v="2513"/>
    <n v="3478188"/>
    <n v="3478188"/>
    <n v="3481126.2966677812"/>
    <n v="3481126.2966677812"/>
    <n v="2.3165977616500234E-5"/>
    <n v="7"/>
    <m/>
    <x v="0"/>
  </r>
  <r>
    <x v="4"/>
    <x v="4"/>
    <s v="CUARTA"/>
    <x v="1081"/>
    <x v="1081"/>
    <x v="555"/>
    <x v="3"/>
    <x v="0"/>
    <x v="0"/>
    <x v="15"/>
    <x v="2514"/>
    <n v="1811460"/>
    <n v="1811460"/>
    <n v="1812990.2815379212"/>
    <n v="1812990.2815379212"/>
    <n v="1.2064972282460154E-5"/>
    <n v="7"/>
    <m/>
    <x v="0"/>
  </r>
  <r>
    <x v="4"/>
    <x v="4"/>
    <s v="CUARTA"/>
    <x v="1081"/>
    <x v="1081"/>
    <x v="555"/>
    <x v="3"/>
    <x v="0"/>
    <x v="0"/>
    <x v="15"/>
    <x v="2516"/>
    <n v="2265566"/>
    <n v="0"/>
    <n v="0"/>
    <n v="2265566"/>
    <n v="1.5076744355682522E-5"/>
    <n v="0"/>
    <m/>
    <x v="0"/>
  </r>
  <r>
    <x v="4"/>
    <x v="4"/>
    <s v="CUARTA"/>
    <x v="1081"/>
    <x v="1081"/>
    <x v="555"/>
    <x v="3"/>
    <x v="0"/>
    <x v="0"/>
    <x v="15"/>
    <x v="2515"/>
    <n v="1815492"/>
    <n v="0"/>
    <n v="0"/>
    <n v="1815492"/>
    <n v="1.2081620559183345E-5"/>
    <n v="0"/>
    <m/>
    <x v="0"/>
  </r>
  <r>
    <x v="4"/>
    <x v="4"/>
    <s v="CUARTA"/>
    <x v="1081"/>
    <x v="1081"/>
    <x v="555"/>
    <x v="3"/>
    <x v="0"/>
    <x v="0"/>
    <x v="15"/>
    <x v="2522"/>
    <n v="8225125"/>
    <n v="0"/>
    <n v="0"/>
    <n v="8225125"/>
    <n v="5.473603811080022E-5"/>
    <n v="0"/>
    <m/>
    <x v="0"/>
  </r>
  <r>
    <x v="4"/>
    <x v="4"/>
    <s v="CUARTA"/>
    <x v="1081"/>
    <x v="1081"/>
    <x v="555"/>
    <x v="3"/>
    <x v="0"/>
    <x v="0"/>
    <x v="15"/>
    <x v="2523"/>
    <n v="-15348472"/>
    <n v="0"/>
    <n v="0"/>
    <n v="-15348472"/>
    <n v="-1.0214003414349934E-4"/>
    <n v="0"/>
    <m/>
    <x v="0"/>
  </r>
  <r>
    <x v="4"/>
    <x v="4"/>
    <s v="CUARTA"/>
    <x v="1082"/>
    <x v="1082"/>
    <x v="556"/>
    <x v="11"/>
    <x v="0"/>
    <x v="0"/>
    <x v="15"/>
    <x v="331"/>
    <n v="496311"/>
    <n v="496311"/>
    <n v="499916.27969090635"/>
    <n v="499916.27969090635"/>
    <n v="3.3268110256526085E-6"/>
    <n v="60"/>
    <m/>
    <x v="0"/>
  </r>
  <r>
    <x v="4"/>
    <x v="4"/>
    <s v="CUARTA"/>
    <x v="1082"/>
    <x v="1082"/>
    <x v="556"/>
    <x v="11"/>
    <x v="0"/>
    <x v="0"/>
    <x v="15"/>
    <x v="323"/>
    <n v="460751"/>
    <n v="460751"/>
    <n v="467300.10149290238"/>
    <n v="467300.10149290238"/>
    <n v="3.1097589598329893E-6"/>
    <n v="117"/>
    <m/>
    <x v="0"/>
  </r>
  <r>
    <x v="4"/>
    <x v="4"/>
    <s v="CUARTA"/>
    <x v="1082"/>
    <x v="1082"/>
    <x v="556"/>
    <x v="11"/>
    <x v="0"/>
    <x v="0"/>
    <x v="15"/>
    <x v="321"/>
    <n v="439214"/>
    <n v="439214"/>
    <n v="446156.09380916541"/>
    <n v="446156.09380916541"/>
    <n v="2.9690511638551675E-6"/>
    <n v="130"/>
    <m/>
    <x v="0"/>
  </r>
  <r>
    <x v="4"/>
    <x v="4"/>
    <s v="CUARTA"/>
    <x v="1082"/>
    <x v="1082"/>
    <x v="556"/>
    <x v="11"/>
    <x v="0"/>
    <x v="0"/>
    <x v="15"/>
    <x v="414"/>
    <n v="390999"/>
    <n v="390999"/>
    <n v="393222.13797146251"/>
    <n v="393222.13797146251"/>
    <n v="2.6167896451441545E-6"/>
    <n v="47"/>
    <m/>
    <x v="0"/>
  </r>
  <r>
    <x v="4"/>
    <x v="4"/>
    <s v="CUARTA"/>
    <x v="1082"/>
    <x v="1082"/>
    <x v="556"/>
    <x v="11"/>
    <x v="0"/>
    <x v="0"/>
    <x v="15"/>
    <x v="333"/>
    <n v="331323"/>
    <n v="331323"/>
    <n v="335141.80294395378"/>
    <n v="335141.80294395378"/>
    <n v="2.230280329899248E-6"/>
    <n v="95"/>
    <m/>
    <x v="0"/>
  </r>
  <r>
    <x v="4"/>
    <x v="4"/>
    <s v="CUARTA"/>
    <x v="1082"/>
    <x v="1082"/>
    <x v="556"/>
    <x v="11"/>
    <x v="0"/>
    <x v="0"/>
    <x v="15"/>
    <x v="621"/>
    <n v="304221"/>
    <n v="304221"/>
    <n v="307467.6854816199"/>
    <n v="307467.6854816199"/>
    <n v="2.0461163751750254E-6"/>
    <n v="88"/>
    <m/>
    <x v="0"/>
  </r>
  <r>
    <x v="4"/>
    <x v="4"/>
    <s v="CUARTA"/>
    <x v="1082"/>
    <x v="1082"/>
    <x v="556"/>
    <x v="11"/>
    <x v="0"/>
    <x v="0"/>
    <x v="15"/>
    <x v="335"/>
    <n v="289675"/>
    <n v="289675"/>
    <n v="292272.42949506041"/>
    <n v="292272.42949506041"/>
    <n v="1.9449959532016591E-6"/>
    <n v="74"/>
    <m/>
    <x v="0"/>
  </r>
  <r>
    <x v="4"/>
    <x v="4"/>
    <s v="CUARTA"/>
    <x v="1082"/>
    <x v="1082"/>
    <x v="556"/>
    <x v="11"/>
    <x v="0"/>
    <x v="0"/>
    <x v="15"/>
    <x v="332"/>
    <n v="268245"/>
    <n v="268245"/>
    <n v="271336.77085714205"/>
    <n v="271336.77085714205"/>
    <n v="1.8056746651872153E-6"/>
    <n v="95"/>
    <m/>
    <x v="0"/>
  </r>
  <r>
    <x v="4"/>
    <x v="4"/>
    <s v="CUARTA"/>
    <x v="1082"/>
    <x v="1082"/>
    <x v="556"/>
    <x v="11"/>
    <x v="0"/>
    <x v="0"/>
    <x v="15"/>
    <x v="334"/>
    <n v="238184"/>
    <n v="238184"/>
    <n v="240319.72502580986"/>
    <n v="240319.72502580986"/>
    <n v="1.599264403615721E-6"/>
    <n v="74"/>
    <m/>
    <x v="0"/>
  </r>
  <r>
    <x v="4"/>
    <x v="4"/>
    <s v="CUARTA"/>
    <x v="1082"/>
    <x v="1082"/>
    <x v="556"/>
    <x v="11"/>
    <x v="0"/>
    <x v="0"/>
    <x v="15"/>
    <x v="306"/>
    <n v="190397"/>
    <n v="190397"/>
    <n v="192428.9411731734"/>
    <n v="192428.9411731734"/>
    <n v="1.2805638647042754E-6"/>
    <n v="88"/>
    <m/>
    <x v="0"/>
  </r>
  <r>
    <x v="4"/>
    <x v="4"/>
    <s v="CUARTA"/>
    <x v="1082"/>
    <x v="1082"/>
    <x v="556"/>
    <x v="11"/>
    <x v="0"/>
    <x v="0"/>
    <x v="15"/>
    <x v="1271"/>
    <n v="155086"/>
    <n v="155086"/>
    <n v="155441.86490945777"/>
    <n v="155441.86490945777"/>
    <n v="1.0344246247562121E-6"/>
    <n v="19"/>
    <m/>
    <x v="0"/>
  </r>
  <r>
    <x v="4"/>
    <x v="4"/>
    <s v="CUARTA"/>
    <x v="1082"/>
    <x v="1082"/>
    <x v="556"/>
    <x v="11"/>
    <x v="0"/>
    <x v="0"/>
    <x v="15"/>
    <x v="331"/>
    <n v="3576343"/>
    <n v="3576343"/>
    <n v="3602322.1074258178"/>
    <n v="3602322.1074258178"/>
    <n v="2.3972503780725242E-5"/>
    <n v="60"/>
    <m/>
    <x v="0"/>
  </r>
  <r>
    <x v="4"/>
    <x v="4"/>
    <s v="CUARTA"/>
    <x v="1082"/>
    <x v="1082"/>
    <x v="556"/>
    <x v="11"/>
    <x v="0"/>
    <x v="0"/>
    <x v="15"/>
    <x v="414"/>
    <n v="2817478"/>
    <n v="2817478"/>
    <n v="2833497.586560478"/>
    <n v="2833497.586560478"/>
    <n v="1.8856179314579993E-5"/>
    <n v="47"/>
    <m/>
    <x v="0"/>
  </r>
  <r>
    <x v="4"/>
    <x v="4"/>
    <s v="CUARTA"/>
    <x v="1082"/>
    <x v="1082"/>
    <x v="556"/>
    <x v="11"/>
    <x v="0"/>
    <x v="0"/>
    <x v="15"/>
    <x v="1271"/>
    <n v="1117937"/>
    <n v="1117937"/>
    <n v="1120502.2512108409"/>
    <n v="1120502.2512108409"/>
    <n v="7.4566470327823622E-6"/>
    <n v="19"/>
    <m/>
    <x v="0"/>
  </r>
  <r>
    <x v="4"/>
    <x v="4"/>
    <s v="CUARTA"/>
    <x v="1083"/>
    <x v="1083"/>
    <x v="557"/>
    <x v="1"/>
    <x v="0"/>
    <x v="0"/>
    <x v="15"/>
    <x v="2524"/>
    <n v="9827586"/>
    <n v="9827586"/>
    <n v="9839448.3299857248"/>
    <n v="9839448.3299857248"/>
    <n v="6.5478934214294396E-5"/>
    <n v="10"/>
    <m/>
    <x v="0"/>
  </r>
  <r>
    <x v="5"/>
    <x v="4"/>
    <s v="CUARTA"/>
    <x v="1084"/>
    <x v="1084"/>
    <x v="558"/>
    <x v="3"/>
    <x v="0"/>
    <x v="0"/>
    <x v="15"/>
    <x v="2525"/>
    <n v="746768"/>
    <n v="0"/>
    <n v="0"/>
    <n v="746768"/>
    <n v="4.9695441355512602E-6"/>
    <n v="0"/>
    <m/>
    <x v="4"/>
  </r>
  <r>
    <x v="5"/>
    <x v="4"/>
    <s v="CUARTA"/>
    <x v="1084"/>
    <x v="1084"/>
    <x v="558"/>
    <x v="3"/>
    <x v="0"/>
    <x v="0"/>
    <x v="15"/>
    <x v="944"/>
    <n v="658291.5"/>
    <n v="0"/>
    <n v="0"/>
    <n v="658291.5"/>
    <n v="4.3807563571393552E-6"/>
    <n v="0"/>
    <m/>
    <x v="4"/>
  </r>
  <r>
    <x v="5"/>
    <x v="4"/>
    <s v="CUARTA"/>
    <x v="1084"/>
    <x v="1084"/>
    <x v="558"/>
    <x v="3"/>
    <x v="0"/>
    <x v="0"/>
    <x v="15"/>
    <x v="2526"/>
    <n v="454628.5"/>
    <n v="0"/>
    <n v="0"/>
    <n v="454628.5"/>
    <n v="3.0254327930889729E-6"/>
    <n v="0"/>
    <m/>
    <x v="4"/>
  </r>
  <r>
    <x v="5"/>
    <x v="4"/>
    <s v="CUARTA"/>
    <x v="1084"/>
    <x v="1084"/>
    <x v="558"/>
    <x v="3"/>
    <x v="0"/>
    <x v="0"/>
    <x v="15"/>
    <x v="2527"/>
    <n v="422204.5"/>
    <n v="0"/>
    <n v="0"/>
    <n v="422204.5"/>
    <n v="2.8096596225043817E-6"/>
    <n v="0"/>
    <m/>
    <x v="4"/>
  </r>
  <r>
    <x v="5"/>
    <x v="4"/>
    <s v="CUARTA"/>
    <x v="1084"/>
    <x v="1084"/>
    <x v="558"/>
    <x v="3"/>
    <x v="0"/>
    <x v="0"/>
    <x v="15"/>
    <x v="2528"/>
    <n v="398872.5"/>
    <n v="0"/>
    <n v="0"/>
    <n v="398872.5"/>
    <n v="2.6543913145818646E-6"/>
    <n v="0"/>
    <m/>
    <x v="4"/>
  </r>
  <r>
    <x v="5"/>
    <x v="4"/>
    <s v="CUARTA"/>
    <x v="1084"/>
    <x v="1084"/>
    <x v="558"/>
    <x v="3"/>
    <x v="0"/>
    <x v="0"/>
    <x v="15"/>
    <x v="2529"/>
    <n v="264584"/>
    <n v="0"/>
    <n v="0"/>
    <n v="264584"/>
    <n v="1.7607367556733746E-6"/>
    <n v="0"/>
    <m/>
    <x v="4"/>
  </r>
  <r>
    <x v="5"/>
    <x v="4"/>
    <s v="CUARTA"/>
    <x v="1084"/>
    <x v="1084"/>
    <x v="558"/>
    <x v="3"/>
    <x v="0"/>
    <x v="0"/>
    <x v="15"/>
    <x v="2530"/>
    <n v="160305"/>
    <n v="0"/>
    <n v="0"/>
    <n v="160305"/>
    <n v="1.0667875064940446E-6"/>
    <n v="0"/>
    <m/>
    <x v="4"/>
  </r>
  <r>
    <x v="5"/>
    <x v="4"/>
    <s v="CUARTA"/>
    <x v="1084"/>
    <x v="1084"/>
    <x v="558"/>
    <x v="3"/>
    <x v="0"/>
    <x v="0"/>
    <x v="15"/>
    <x v="2531"/>
    <n v="145636.5"/>
    <n v="0"/>
    <n v="0"/>
    <n v="145636.5"/>
    <n v="9.6917250671856725E-7"/>
    <n v="0"/>
    <m/>
    <x v="4"/>
  </r>
  <r>
    <x v="5"/>
    <x v="4"/>
    <s v="CUARTA"/>
    <x v="1084"/>
    <x v="1084"/>
    <x v="558"/>
    <x v="3"/>
    <x v="0"/>
    <x v="0"/>
    <x v="15"/>
    <x v="2532"/>
    <n v="100583.5"/>
    <n v="0"/>
    <n v="0"/>
    <n v="100583.5"/>
    <n v="6.693566710922538E-7"/>
    <n v="0"/>
    <m/>
    <x v="4"/>
  </r>
  <r>
    <x v="5"/>
    <x v="4"/>
    <s v="CUARTA"/>
    <x v="1084"/>
    <x v="1084"/>
    <x v="558"/>
    <x v="3"/>
    <x v="0"/>
    <x v="0"/>
    <x v="15"/>
    <x v="2533"/>
    <n v="17657.5"/>
    <n v="0"/>
    <n v="0"/>
    <n v="17657.5"/>
    <n v="1.1750600664931595E-7"/>
    <n v="0"/>
    <m/>
    <x v="4"/>
  </r>
  <r>
    <x v="4"/>
    <x v="4"/>
    <s v="CUARTA"/>
    <x v="1084"/>
    <x v="1084"/>
    <x v="558"/>
    <x v="3"/>
    <x v="0"/>
    <x v="0"/>
    <x v="15"/>
    <x v="2534"/>
    <n v="6515153"/>
    <n v="6515153"/>
    <n v="6550616.1743024662"/>
    <n v="6550616.1743024662"/>
    <n v="4.3592623402786477E-5"/>
    <n v="45"/>
    <m/>
    <x v="0"/>
  </r>
  <r>
    <x v="4"/>
    <x v="4"/>
    <s v="CUARTA"/>
    <x v="1084"/>
    <x v="1084"/>
    <x v="558"/>
    <x v="3"/>
    <x v="0"/>
    <x v="0"/>
    <x v="15"/>
    <x v="2451"/>
    <n v="5480643"/>
    <n v="5480643"/>
    <n v="5487920.3547722436"/>
    <n v="5487920.3547722436"/>
    <n v="3.6520662930697075E-5"/>
    <n v="11"/>
    <m/>
    <x v="0"/>
  </r>
  <r>
    <x v="4"/>
    <x v="4"/>
    <s v="CUARTA"/>
    <x v="1084"/>
    <x v="1084"/>
    <x v="558"/>
    <x v="3"/>
    <x v="0"/>
    <x v="0"/>
    <x v="15"/>
    <x v="2535"/>
    <n v="5193555"/>
    <n v="5193555"/>
    <n v="5200451.1511020074"/>
    <n v="5200451.1511020074"/>
    <n v="3.4607631178866499E-5"/>
    <n v="11"/>
    <m/>
    <x v="0"/>
  </r>
  <r>
    <x v="4"/>
    <x v="4"/>
    <s v="CUARTA"/>
    <x v="1084"/>
    <x v="1084"/>
    <x v="558"/>
    <x v="3"/>
    <x v="0"/>
    <x v="0"/>
    <x v="15"/>
    <x v="2536"/>
    <n v="4408172"/>
    <n v="4408172"/>
    <n v="4438051.6473949701"/>
    <n v="4438051.6473949701"/>
    <n v="2.9534063507789944E-5"/>
    <n v="56"/>
    <m/>
    <x v="0"/>
  </r>
  <r>
    <x v="4"/>
    <x v="4"/>
    <s v="CUARTA"/>
    <x v="1084"/>
    <x v="1084"/>
    <x v="558"/>
    <x v="3"/>
    <x v="0"/>
    <x v="0"/>
    <x v="15"/>
    <x v="2537"/>
    <n v="12231890"/>
    <n v="0"/>
    <n v="0"/>
    <n v="12231890"/>
    <n v="8.1400002699912288E-5"/>
    <n v="0"/>
    <m/>
    <x v="0"/>
  </r>
  <r>
    <x v="4"/>
    <x v="4"/>
    <s v="CUARTA"/>
    <x v="1084"/>
    <x v="1084"/>
    <x v="558"/>
    <x v="3"/>
    <x v="0"/>
    <x v="0"/>
    <x v="15"/>
    <x v="993"/>
    <n v="1802369"/>
    <n v="1802369"/>
    <n v="1824683.1149548804"/>
    <n v="1824683.1149548804"/>
    <n v="1.214278500573596E-5"/>
    <n v="102"/>
    <m/>
    <x v="0"/>
  </r>
  <r>
    <x v="4"/>
    <x v="4"/>
    <s v="CUARTA"/>
    <x v="1084"/>
    <x v="1084"/>
    <x v="558"/>
    <x v="3"/>
    <x v="0"/>
    <x v="0"/>
    <x v="15"/>
    <x v="2538"/>
    <n v="1103607"/>
    <n v="1103607"/>
    <n v="1113368.3999101683"/>
    <n v="1113368.3999101683"/>
    <n v="7.4091731333984138E-6"/>
    <n v="73"/>
    <m/>
    <x v="0"/>
  </r>
  <r>
    <x v="4"/>
    <x v="4"/>
    <s v="CUARTA"/>
    <x v="1084"/>
    <x v="1084"/>
    <x v="558"/>
    <x v="3"/>
    <x v="0"/>
    <x v="0"/>
    <x v="15"/>
    <x v="2539"/>
    <n v="1058491"/>
    <n v="1058491"/>
    <n v="1069142.2951697335"/>
    <n v="1069142.2951697335"/>
    <n v="7.11486006769246E-6"/>
    <n v="83"/>
    <m/>
    <x v="0"/>
  </r>
  <r>
    <x v="4"/>
    <x v="4"/>
    <s v="CUARTA"/>
    <x v="1084"/>
    <x v="1084"/>
    <x v="558"/>
    <x v="3"/>
    <x v="0"/>
    <x v="0"/>
    <x v="15"/>
    <x v="2536"/>
    <n v="1055953"/>
    <n v="1055953"/>
    <n v="1063110.5027711398"/>
    <n v="1063110.5027711398"/>
    <n v="7.0747200797158816E-6"/>
    <n v="56"/>
    <m/>
    <x v="0"/>
  </r>
  <r>
    <x v="4"/>
    <x v="4"/>
    <s v="CUARTA"/>
    <x v="1084"/>
    <x v="1084"/>
    <x v="558"/>
    <x v="3"/>
    <x v="0"/>
    <x v="0"/>
    <x v="15"/>
    <x v="2540"/>
    <n v="953047"/>
    <n v="953047"/>
    <n v="963101.85211787815"/>
    <n v="963101.85211787815"/>
    <n v="6.4091888794524651E-6"/>
    <n v="87"/>
    <m/>
    <x v="0"/>
  </r>
  <r>
    <x v="4"/>
    <x v="4"/>
    <s v="CUARTA"/>
    <x v="1084"/>
    <x v="1084"/>
    <x v="558"/>
    <x v="3"/>
    <x v="0"/>
    <x v="0"/>
    <x v="15"/>
    <x v="2534"/>
    <n v="782209"/>
    <n v="782209"/>
    <n v="786466.70724155789"/>
    <n v="786466.70724155789"/>
    <n v="5.2337285646661264E-6"/>
    <n v="45"/>
    <m/>
    <x v="0"/>
  </r>
  <r>
    <x v="4"/>
    <x v="4"/>
    <s v="CUARTA"/>
    <x v="1084"/>
    <x v="1084"/>
    <x v="558"/>
    <x v="3"/>
    <x v="0"/>
    <x v="0"/>
    <x v="15"/>
    <x v="2541"/>
    <n v="679810"/>
    <n v="679810"/>
    <n v="688226.3445373713"/>
    <n v="688226.3445373713"/>
    <n v="4.5799648544495407E-6"/>
    <n v="102"/>
    <m/>
    <x v="0"/>
  </r>
  <r>
    <x v="4"/>
    <x v="4"/>
    <s v="CUARTA"/>
    <x v="1084"/>
    <x v="1084"/>
    <x v="558"/>
    <x v="3"/>
    <x v="0"/>
    <x v="0"/>
    <x v="15"/>
    <x v="2451"/>
    <n v="658006"/>
    <n v="658006"/>
    <n v="658879.71921584115"/>
    <n v="658879.71921584115"/>
    <n v="4.3846708009217646E-6"/>
    <n v="11"/>
    <m/>
    <x v="0"/>
  </r>
  <r>
    <x v="4"/>
    <x v="4"/>
    <s v="CUARTA"/>
    <x v="1084"/>
    <x v="1084"/>
    <x v="558"/>
    <x v="3"/>
    <x v="0"/>
    <x v="0"/>
    <x v="15"/>
    <x v="2535"/>
    <n v="623538"/>
    <n v="623538"/>
    <n v="624365.95161808119"/>
    <n v="624365.95161808119"/>
    <n v="4.1549907779946614E-6"/>
    <n v="11"/>
    <m/>
    <x v="0"/>
  </r>
  <r>
    <x v="4"/>
    <x v="4"/>
    <s v="CUARTA"/>
    <x v="1084"/>
    <x v="1084"/>
    <x v="558"/>
    <x v="3"/>
    <x v="0"/>
    <x v="0"/>
    <x v="15"/>
    <x v="2542"/>
    <n v="363605"/>
    <n v="363605"/>
    <n v="368773.27103647473"/>
    <n v="368773.27103647473"/>
    <n v="2.4540888822597757E-6"/>
    <n v="117"/>
    <m/>
    <x v="0"/>
  </r>
  <r>
    <x v="4"/>
    <x v="4"/>
    <s v="CUARTA"/>
    <x v="1084"/>
    <x v="1084"/>
    <x v="558"/>
    <x v="3"/>
    <x v="0"/>
    <x v="0"/>
    <x v="15"/>
    <x v="2543"/>
    <n v="216090"/>
    <n v="216090"/>
    <n v="217922.43598180916"/>
    <n v="217922.43598180916"/>
    <n v="1.4502163506449723E-6"/>
    <n v="70"/>
    <m/>
    <x v="0"/>
  </r>
  <r>
    <x v="4"/>
    <x v="4"/>
    <s v="CUARTA"/>
    <x v="1084"/>
    <x v="1084"/>
    <x v="558"/>
    <x v="3"/>
    <x v="0"/>
    <x v="0"/>
    <x v="15"/>
    <x v="2544"/>
    <n v="195804"/>
    <n v="195804"/>
    <n v="197845.90666529286"/>
    <n v="197845.90666529286"/>
    <n v="1.3166123417330793E-6"/>
    <n v="86"/>
    <m/>
    <x v="0"/>
  </r>
  <r>
    <x v="4"/>
    <x v="4"/>
    <s v="CUARTA"/>
    <x v="1084"/>
    <x v="1084"/>
    <x v="558"/>
    <x v="3"/>
    <x v="0"/>
    <x v="0"/>
    <x v="15"/>
    <x v="2545"/>
    <n v="143520"/>
    <n v="143520"/>
    <n v="145788.43703409139"/>
    <n v="145788.43703409139"/>
    <n v="9.7018360761836749E-7"/>
    <n v="130"/>
    <m/>
    <x v="0"/>
  </r>
  <r>
    <x v="4"/>
    <x v="4"/>
    <s v="CUARTA"/>
    <x v="1084"/>
    <x v="1084"/>
    <x v="558"/>
    <x v="3"/>
    <x v="0"/>
    <x v="0"/>
    <x v="15"/>
    <x v="2546"/>
    <n v="84672"/>
    <n v="84672"/>
    <n v="85287.070473933534"/>
    <n v="85287.070473933534"/>
    <n v="5.6756296589045513E-7"/>
    <n v="60"/>
    <m/>
    <x v="0"/>
  </r>
  <r>
    <x v="4"/>
    <x v="4"/>
    <s v="CUARTA"/>
    <x v="1084"/>
    <x v="1084"/>
    <x v="558"/>
    <x v="3"/>
    <x v="0"/>
    <x v="0"/>
    <x v="15"/>
    <x v="2537"/>
    <n v="1468561"/>
    <n v="0"/>
    <n v="0"/>
    <n v="1468561"/>
    <n v="9.7728862313989006E-6"/>
    <n v="0"/>
    <m/>
    <x v="0"/>
  </r>
  <r>
    <x v="4"/>
    <x v="4"/>
    <s v="CUARTA"/>
    <x v="1084"/>
    <x v="1084"/>
    <x v="558"/>
    <x v="3"/>
    <x v="0"/>
    <x v="0"/>
    <x v="15"/>
    <x v="2546"/>
    <n v="606597"/>
    <n v="606597"/>
    <n v="611003.41421339591"/>
    <n v="611003.41421339591"/>
    <n v="4.0660666149406226E-6"/>
    <n v="60"/>
    <m/>
    <x v="0"/>
  </r>
  <r>
    <x v="5"/>
    <x v="4"/>
    <s v="CUARTA"/>
    <x v="1085"/>
    <x v="1085"/>
    <x v="559"/>
    <x v="7"/>
    <x v="0"/>
    <x v="0"/>
    <x v="15"/>
    <x v="605"/>
    <n v="2085094"/>
    <n v="2085094"/>
    <n v="2099227.2673737253"/>
    <n v="2099227.2673737253"/>
    <n v="1.3969803949508272E-5"/>
    <n v="56"/>
    <m/>
    <x v="1"/>
  </r>
  <r>
    <x v="5"/>
    <x v="4"/>
    <s v="CUARTA"/>
    <x v="1085"/>
    <x v="1085"/>
    <x v="559"/>
    <x v="7"/>
    <x v="0"/>
    <x v="0"/>
    <x v="15"/>
    <x v="869"/>
    <n v="1675962"/>
    <n v="1675962"/>
    <n v="1718753.533229592"/>
    <n v="1718753.533229592"/>
    <n v="1.1437851570392849E-5"/>
    <n v="209"/>
    <m/>
    <x v="1"/>
  </r>
  <r>
    <x v="5"/>
    <x v="4"/>
    <s v="CUARTA"/>
    <x v="1085"/>
    <x v="1085"/>
    <x v="559"/>
    <x v="7"/>
    <x v="0"/>
    <x v="0"/>
    <x v="15"/>
    <x v="1500"/>
    <n v="271111.5"/>
    <n v="271111.5"/>
    <n v="274865.58063620509"/>
    <n v="274865.58063620509"/>
    <n v="1.8291579638060883E-6"/>
    <n v="114"/>
    <m/>
    <x v="1"/>
  </r>
  <r>
    <x v="4"/>
    <x v="4"/>
    <s v="CUARTA"/>
    <x v="1086"/>
    <x v="1086"/>
    <x v="560"/>
    <x v="3"/>
    <x v="0"/>
    <x v="0"/>
    <x v="15"/>
    <x v="2547"/>
    <n v="350519"/>
    <n v="350519"/>
    <n v="353022.63584294019"/>
    <n v="353022.63584294019"/>
    <n v="2.3492725581038978E-6"/>
    <n v="59"/>
    <m/>
    <x v="0"/>
  </r>
  <r>
    <x v="4"/>
    <x v="4"/>
    <s v="CUARTA"/>
    <x v="1086"/>
    <x v="1086"/>
    <x v="560"/>
    <x v="3"/>
    <x v="0"/>
    <x v="0"/>
    <x v="15"/>
    <x v="2548"/>
    <n v="137456"/>
    <n v="137456"/>
    <n v="137887.79684683762"/>
    <n v="137887.79684683762"/>
    <n v="9.1760693037768813E-7"/>
    <n v="26"/>
    <m/>
    <x v="0"/>
  </r>
  <r>
    <x v="4"/>
    <x v="4"/>
    <s v="CUARTA"/>
    <x v="1086"/>
    <x v="1086"/>
    <x v="560"/>
    <x v="3"/>
    <x v="0"/>
    <x v="0"/>
    <x v="15"/>
    <x v="2549"/>
    <n v="511404"/>
    <n v="0"/>
    <n v="0"/>
    <n v="511404"/>
    <n v="3.4032587752788773E-6"/>
    <n v="0"/>
    <m/>
    <x v="0"/>
  </r>
  <r>
    <x v="4"/>
    <x v="4"/>
    <s v="CUARTA"/>
    <x v="1087"/>
    <x v="1087"/>
    <x v="561"/>
    <x v="1"/>
    <x v="0"/>
    <x v="0"/>
    <x v="15"/>
    <x v="2550"/>
    <n v="789565"/>
    <n v="789565"/>
    <n v="792045.29680314672"/>
    <n v="792045.29680314672"/>
    <n v="5.2708526072609365E-6"/>
    <n v="26"/>
    <m/>
    <x v="0"/>
  </r>
  <r>
    <x v="5"/>
    <x v="4"/>
    <s v="CUARTA"/>
    <x v="1088"/>
    <x v="1088"/>
    <x v="562"/>
    <x v="23"/>
    <x v="0"/>
    <x v="0"/>
    <x v="15"/>
    <x v="2551"/>
    <n v="2874810.4"/>
    <n v="2874810.4"/>
    <n v="3378772.4680586932"/>
    <n v="3378772.4680586932"/>
    <n v="2.2484839875306838E-5"/>
    <n v="1339"/>
    <m/>
    <x v="5"/>
  </r>
  <r>
    <x v="5"/>
    <x v="4"/>
    <s v="CUARTA"/>
    <x v="1088"/>
    <x v="1088"/>
    <x v="562"/>
    <x v="23"/>
    <x v="0"/>
    <x v="0"/>
    <x v="15"/>
    <x v="2552"/>
    <n v="2874810.4"/>
    <n v="2874810.4"/>
    <n v="3373884.9647291973"/>
    <n v="3373884.9647291973"/>
    <n v="2.2452314829364077E-5"/>
    <n v="1327"/>
    <m/>
    <x v="5"/>
  </r>
  <r>
    <x v="5"/>
    <x v="4"/>
    <s v="CUARTA"/>
    <x v="1088"/>
    <x v="1088"/>
    <x v="562"/>
    <x v="23"/>
    <x v="0"/>
    <x v="0"/>
    <x v="15"/>
    <x v="179"/>
    <n v="2874810.4"/>
    <n v="2874810.4"/>
    <n v="3365754.8317539445"/>
    <n v="3365754.8317539445"/>
    <n v="2.2398210938130896E-5"/>
    <n v="1307"/>
    <m/>
    <x v="5"/>
  </r>
  <r>
    <x v="5"/>
    <x v="4"/>
    <s v="CUARTA"/>
    <x v="1088"/>
    <x v="1088"/>
    <x v="562"/>
    <x v="23"/>
    <x v="0"/>
    <x v="0"/>
    <x v="15"/>
    <x v="173"/>
    <n v="2874810.4"/>
    <n v="2874810.4"/>
    <n v="3355214.9409382688"/>
    <n v="3355214.9409382688"/>
    <n v="2.2328070743863879E-5"/>
    <n v="1281"/>
    <m/>
    <x v="5"/>
  </r>
  <r>
    <x v="5"/>
    <x v="4"/>
    <s v="CUARTA"/>
    <x v="1088"/>
    <x v="1088"/>
    <x v="562"/>
    <x v="23"/>
    <x v="0"/>
    <x v="0"/>
    <x v="15"/>
    <x v="2553"/>
    <n v="2874810.4"/>
    <n v="2874810.4"/>
    <n v="3349149.255051346"/>
    <n v="3349149.255051346"/>
    <n v="2.2287705203659352E-5"/>
    <n v="1266"/>
    <m/>
    <x v="5"/>
  </r>
  <r>
    <x v="5"/>
    <x v="4"/>
    <s v="CUARTA"/>
    <x v="1088"/>
    <x v="1088"/>
    <x v="562"/>
    <x v="23"/>
    <x v="0"/>
    <x v="0"/>
    <x v="15"/>
    <x v="2554"/>
    <n v="2874810.4"/>
    <n v="2874810.4"/>
    <n v="3339064.1371794683"/>
    <n v="3339064.1371794683"/>
    <n v="2.2220591403420814E-5"/>
    <n v="1241"/>
    <m/>
    <x v="5"/>
  </r>
  <r>
    <x v="5"/>
    <x v="4"/>
    <s v="CUARTA"/>
    <x v="1088"/>
    <x v="1088"/>
    <x v="562"/>
    <x v="23"/>
    <x v="0"/>
    <x v="0"/>
    <x v="15"/>
    <x v="80"/>
    <n v="2751137.55"/>
    <n v="2751137.55"/>
    <n v="3289680.8271114281"/>
    <n v="3289680.8271114281"/>
    <n v="2.18919584960885E-5"/>
    <n v="1482"/>
    <m/>
    <x v="5"/>
  </r>
  <r>
    <x v="5"/>
    <x v="4"/>
    <s v="CUARTA"/>
    <x v="1088"/>
    <x v="1088"/>
    <x v="562"/>
    <x v="23"/>
    <x v="0"/>
    <x v="0"/>
    <x v="15"/>
    <x v="335"/>
    <n v="2751137.55"/>
    <n v="2751137.55"/>
    <n v="3243185.4663499277"/>
    <n v="3243185.4663499277"/>
    <n v="2.1582544129909639E-5"/>
    <n v="1364"/>
    <m/>
    <x v="5"/>
  </r>
  <r>
    <x v="5"/>
    <x v="4"/>
    <s v="QUINTA"/>
    <x v="1089"/>
    <x v="1089"/>
    <x v="563"/>
    <x v="3"/>
    <x v="0"/>
    <x v="2"/>
    <x v="21"/>
    <x v="1027"/>
    <n v="24996634.476"/>
    <n v="0"/>
    <n v="0"/>
    <n v="24996634.476"/>
    <n v="1.6634601143691782E-4"/>
    <n v="0"/>
    <m/>
    <x v="6"/>
  </r>
  <r>
    <x v="5"/>
    <x v="4"/>
    <s v="QUINTA"/>
    <x v="1089"/>
    <x v="1089"/>
    <x v="563"/>
    <x v="3"/>
    <x v="0"/>
    <x v="2"/>
    <x v="21"/>
    <x v="1027"/>
    <n v="24485553.252"/>
    <n v="0"/>
    <n v="0"/>
    <n v="24485553.252"/>
    <n v="1.6294490065081081E-4"/>
    <n v="0"/>
    <m/>
    <x v="6"/>
  </r>
  <r>
    <x v="5"/>
    <x v="4"/>
    <s v="CUARTA"/>
    <x v="1090"/>
    <x v="1090"/>
    <x v="564"/>
    <x v="43"/>
    <x v="0"/>
    <x v="0"/>
    <x v="15"/>
    <x v="2555"/>
    <n v="14916800.5"/>
    <n v="0"/>
    <n v="0"/>
    <n v="14916800.5"/>
    <n v="9.9267374132211211E-5"/>
    <n v="0"/>
    <m/>
    <x v="4"/>
  </r>
  <r>
    <x v="4"/>
    <x v="4"/>
    <s v="CUARTA"/>
    <x v="1091"/>
    <x v="1091"/>
    <x v="565"/>
    <x v="3"/>
    <x v="0"/>
    <x v="0"/>
    <x v="15"/>
    <x v="1266"/>
    <n v="1450326"/>
    <n v="1450326"/>
    <n v="1662735.2518606782"/>
    <n v="1662735.2518606782"/>
    <n v="1.1065064678532798E-5"/>
    <n v="1133"/>
    <m/>
    <x v="0"/>
  </r>
  <r>
    <x v="4"/>
    <x v="4"/>
    <s v="CUARTA"/>
    <x v="1091"/>
    <x v="1091"/>
    <x v="565"/>
    <x v="3"/>
    <x v="0"/>
    <x v="0"/>
    <x v="15"/>
    <x v="1949"/>
    <n v="830032"/>
    <n v="830032"/>
    <n v="914237.31745558791"/>
    <n v="914237.31745558791"/>
    <n v="6.084008285657035E-6"/>
    <n v="801"/>
    <m/>
    <x v="0"/>
  </r>
  <r>
    <x v="4"/>
    <x v="4"/>
    <s v="CUARTA"/>
    <x v="1091"/>
    <x v="1091"/>
    <x v="565"/>
    <x v="3"/>
    <x v="0"/>
    <x v="0"/>
    <x v="15"/>
    <x v="2556"/>
    <n v="744192"/>
    <n v="744192"/>
    <n v="837884.23970751709"/>
    <n v="837884.23970751709"/>
    <n v="5.5758986856819221E-6"/>
    <n v="983"/>
    <m/>
    <x v="0"/>
  </r>
  <r>
    <x v="4"/>
    <x v="4"/>
    <s v="CUARTA"/>
    <x v="1091"/>
    <x v="1091"/>
    <x v="565"/>
    <x v="3"/>
    <x v="0"/>
    <x v="0"/>
    <x v="15"/>
    <x v="107"/>
    <n v="642110"/>
    <n v="642110"/>
    <n v="715747.95720973436"/>
    <n v="715747.95720973436"/>
    <n v="4.7631139300082887E-6"/>
    <n v="900"/>
    <m/>
    <x v="0"/>
  </r>
  <r>
    <x v="4"/>
    <x v="4"/>
    <s v="CUARTA"/>
    <x v="1091"/>
    <x v="1091"/>
    <x v="565"/>
    <x v="3"/>
    <x v="0"/>
    <x v="0"/>
    <x v="15"/>
    <x v="2557"/>
    <n v="599152"/>
    <n v="599152"/>
    <n v="644125.959595358"/>
    <n v="644125.959595358"/>
    <n v="4.2864884208528473E-6"/>
    <n v="600"/>
    <m/>
    <x v="0"/>
  </r>
  <r>
    <x v="4"/>
    <x v="4"/>
    <s v="CUARTA"/>
    <x v="1091"/>
    <x v="1091"/>
    <x v="565"/>
    <x v="3"/>
    <x v="0"/>
    <x v="0"/>
    <x v="15"/>
    <x v="2558"/>
    <n v="597066"/>
    <n v="597066"/>
    <n v="612753.94412267243"/>
    <n v="612753.94412267243"/>
    <n v="4.0777159299149553E-6"/>
    <n v="215"/>
    <m/>
    <x v="0"/>
  </r>
  <r>
    <x v="4"/>
    <x v="4"/>
    <s v="CUARTA"/>
    <x v="1091"/>
    <x v="1091"/>
    <x v="565"/>
    <x v="3"/>
    <x v="0"/>
    <x v="0"/>
    <x v="15"/>
    <x v="1508"/>
    <n v="570846"/>
    <n v="570846"/>
    <n v="654449.94269127131"/>
    <n v="654449.94269127131"/>
    <n v="4.3551918061744282E-6"/>
    <n v="1133"/>
    <m/>
    <x v="0"/>
  </r>
  <r>
    <x v="4"/>
    <x v="4"/>
    <s v="CUARTA"/>
    <x v="1091"/>
    <x v="1091"/>
    <x v="565"/>
    <x v="3"/>
    <x v="0"/>
    <x v="0"/>
    <x v="15"/>
    <x v="2559"/>
    <n v="533096"/>
    <n v="533096"/>
    <n v="563377.99894754495"/>
    <n v="563377.99894754495"/>
    <n v="3.7491320340030317E-6"/>
    <n v="458"/>
    <m/>
    <x v="0"/>
  </r>
  <r>
    <x v="4"/>
    <x v="4"/>
    <s v="CUARTA"/>
    <x v="1091"/>
    <x v="1091"/>
    <x v="565"/>
    <x v="3"/>
    <x v="0"/>
    <x v="0"/>
    <x v="15"/>
    <x v="1269"/>
    <n v="513384"/>
    <n v="513384"/>
    <n v="588572.27584780415"/>
    <n v="588572.27584780415"/>
    <n v="3.9167933036599237E-6"/>
    <n v="1133"/>
    <m/>
    <x v="0"/>
  </r>
  <r>
    <x v="4"/>
    <x v="4"/>
    <s v="CUARTA"/>
    <x v="1091"/>
    <x v="1091"/>
    <x v="565"/>
    <x v="3"/>
    <x v="0"/>
    <x v="0"/>
    <x v="15"/>
    <x v="2029"/>
    <n v="499294"/>
    <n v="499294"/>
    <n v="545848.72151623957"/>
    <n v="545848.72151623957"/>
    <n v="3.6324793147392244E-6"/>
    <n v="739"/>
    <m/>
    <x v="0"/>
  </r>
  <r>
    <x v="4"/>
    <x v="4"/>
    <s v="CUARTA"/>
    <x v="1091"/>
    <x v="1091"/>
    <x v="565"/>
    <x v="3"/>
    <x v="0"/>
    <x v="0"/>
    <x v="15"/>
    <x v="1247"/>
    <n v="477654"/>
    <n v="477654"/>
    <n v="481530.19512040599"/>
    <n v="481530.19512040599"/>
    <n v="3.2044564807965359E-6"/>
    <n v="67"/>
    <m/>
    <x v="0"/>
  </r>
  <r>
    <x v="4"/>
    <x v="4"/>
    <s v="CUARTA"/>
    <x v="1091"/>
    <x v="1091"/>
    <x v="565"/>
    <x v="3"/>
    <x v="0"/>
    <x v="0"/>
    <x v="15"/>
    <x v="2560"/>
    <n v="426477"/>
    <n v="426477"/>
    <n v="445405.82046985178"/>
    <n v="445405.82046985178"/>
    <n v="2.9640582926107561E-6"/>
    <n v="360"/>
    <m/>
    <x v="0"/>
  </r>
  <r>
    <x v="4"/>
    <x v="4"/>
    <s v="CUARTA"/>
    <x v="1091"/>
    <x v="1091"/>
    <x v="565"/>
    <x v="3"/>
    <x v="0"/>
    <x v="0"/>
    <x v="15"/>
    <x v="1141"/>
    <n v="238749"/>
    <n v="238749"/>
    <n v="273715.27411525761"/>
    <n v="273715.27411525761"/>
    <n v="1.8215029772168652E-6"/>
    <n v="1133"/>
    <m/>
    <x v="0"/>
  </r>
  <r>
    <x v="4"/>
    <x v="4"/>
    <s v="CUARTA"/>
    <x v="1091"/>
    <x v="1091"/>
    <x v="565"/>
    <x v="3"/>
    <x v="0"/>
    <x v="0"/>
    <x v="15"/>
    <x v="2561"/>
    <n v="217002"/>
    <n v="217002"/>
    <n v="222703.74026072188"/>
    <n v="222703.74026072188"/>
    <n v="1.482034669908193E-6"/>
    <n v="215"/>
    <m/>
    <x v="0"/>
  </r>
  <r>
    <x v="4"/>
    <x v="4"/>
    <s v="CUARTA"/>
    <x v="1091"/>
    <x v="1091"/>
    <x v="565"/>
    <x v="3"/>
    <x v="0"/>
    <x v="0"/>
    <x v="15"/>
    <x v="2562"/>
    <n v="165240"/>
    <n v="165240"/>
    <n v="177643.35855264933"/>
    <n v="177643.35855264933"/>
    <n v="1.1821697109610325E-6"/>
    <n v="600"/>
    <m/>
    <x v="0"/>
  </r>
  <r>
    <x v="4"/>
    <x v="4"/>
    <s v="CUARTA"/>
    <x v="1091"/>
    <x v="1091"/>
    <x v="565"/>
    <x v="3"/>
    <x v="0"/>
    <x v="0"/>
    <x v="15"/>
    <x v="2563"/>
    <n v="152668"/>
    <n v="152668"/>
    <n v="162179.22851095904"/>
    <n v="162179.22851095904"/>
    <n v="1.0792600030462798E-6"/>
    <n v="501"/>
    <m/>
    <x v="0"/>
  </r>
  <r>
    <x v="4"/>
    <x v="4"/>
    <s v="CUARTA"/>
    <x v="1091"/>
    <x v="1091"/>
    <x v="565"/>
    <x v="3"/>
    <x v="0"/>
    <x v="0"/>
    <x v="15"/>
    <x v="1252"/>
    <n v="132869"/>
    <n v="132869"/>
    <n v="138766.2780408058"/>
    <n v="138766.2780408058"/>
    <n v="9.2345299108955136E-7"/>
    <n v="360"/>
    <m/>
    <x v="0"/>
  </r>
  <r>
    <x v="4"/>
    <x v="4"/>
    <s v="CUARTA"/>
    <x v="1091"/>
    <x v="1091"/>
    <x v="565"/>
    <x v="3"/>
    <x v="0"/>
    <x v="0"/>
    <x v="15"/>
    <x v="2564"/>
    <n v="102258"/>
    <n v="102258"/>
    <n v="104313.7567605806"/>
    <n v="104313.7567605806"/>
    <n v="6.9418054625648646E-7"/>
    <n v="165"/>
    <m/>
    <x v="0"/>
  </r>
  <r>
    <x v="4"/>
    <x v="4"/>
    <s v="CUARTA"/>
    <x v="1092"/>
    <x v="1092"/>
    <x v="566"/>
    <x v="11"/>
    <x v="0"/>
    <x v="0"/>
    <x v="15"/>
    <x v="2565"/>
    <n v="1808399"/>
    <n v="1808399"/>
    <n v="1813642.1888548606"/>
    <n v="1813642.1888548606"/>
    <n v="1.2069310553762377E-5"/>
    <n v="24"/>
    <m/>
    <x v="0"/>
  </r>
  <r>
    <x v="4"/>
    <x v="4"/>
    <s v="CUARTA"/>
    <x v="1092"/>
    <x v="1092"/>
    <x v="566"/>
    <x v="11"/>
    <x v="0"/>
    <x v="0"/>
    <x v="15"/>
    <x v="2566"/>
    <n v="464100"/>
    <n v="464100"/>
    <n v="465445.59018642502"/>
    <n v="465445.59018642502"/>
    <n v="3.0974176760776352E-6"/>
    <n v="24"/>
    <m/>
    <x v="0"/>
  </r>
  <r>
    <x v="4"/>
    <x v="4"/>
    <s v="CUARTA"/>
    <x v="1092"/>
    <x v="1092"/>
    <x v="566"/>
    <x v="11"/>
    <x v="0"/>
    <x v="0"/>
    <x v="15"/>
    <x v="2567"/>
    <n v="464100"/>
    <n v="464100"/>
    <n v="466851.39536030847"/>
    <n v="466851.39536030847"/>
    <n v="3.1067729388334041E-6"/>
    <n v="49"/>
    <m/>
    <x v="0"/>
  </r>
  <r>
    <x v="4"/>
    <x v="4"/>
    <s v="CUARTA"/>
    <x v="1092"/>
    <x v="1092"/>
    <x v="566"/>
    <x v="11"/>
    <x v="0"/>
    <x v="0"/>
    <x v="15"/>
    <x v="2568"/>
    <n v="324870"/>
    <n v="324870"/>
    <n v="325615.45628319477"/>
    <n v="325615.45628319477"/>
    <n v="2.1668850047364085E-6"/>
    <n v="19"/>
    <m/>
    <x v="0"/>
  </r>
  <r>
    <x v="4"/>
    <x v="4"/>
    <s v="CUARTA"/>
    <x v="1092"/>
    <x v="1092"/>
    <x v="566"/>
    <x v="11"/>
    <x v="0"/>
    <x v="0"/>
    <x v="15"/>
    <x v="2569"/>
    <n v="992130"/>
    <n v="0"/>
    <n v="0"/>
    <n v="992130"/>
    <n v="6.6023635495956864E-6"/>
    <n v="0"/>
    <m/>
    <x v="0"/>
  </r>
  <r>
    <x v="4"/>
    <x v="4"/>
    <s v="CUARTA"/>
    <x v="1092"/>
    <x v="1092"/>
    <x v="566"/>
    <x v="11"/>
    <x v="0"/>
    <x v="0"/>
    <x v="15"/>
    <x v="2570"/>
    <n v="178467"/>
    <n v="178467"/>
    <n v="180872.7635775299"/>
    <n v="180872.7635775299"/>
    <n v="1.2036605498865288E-6"/>
    <n v="111"/>
    <m/>
    <x v="0"/>
  </r>
  <r>
    <x v="4"/>
    <x v="4"/>
    <s v="CUARTA"/>
    <x v="1092"/>
    <x v="1092"/>
    <x v="566"/>
    <x v="11"/>
    <x v="0"/>
    <x v="0"/>
    <x v="15"/>
    <x v="2571"/>
    <n v="932960"/>
    <n v="0"/>
    <n v="0"/>
    <n v="932960"/>
    <n v="6.2086028012768405E-6"/>
    <n v="0"/>
    <m/>
    <x v="0"/>
  </r>
  <r>
    <x v="4"/>
    <x v="4"/>
    <s v="CUARTA"/>
    <x v="1092"/>
    <x v="1092"/>
    <x v="566"/>
    <x v="11"/>
    <x v="0"/>
    <x v="0"/>
    <x v="15"/>
    <x v="2572"/>
    <n v="1398171"/>
    <n v="1398171"/>
    <n v="1417018.5677125661"/>
    <n v="1417018.5677125661"/>
    <n v="9.4298849350042176E-6"/>
    <n v="111"/>
    <m/>
    <x v="0"/>
  </r>
  <r>
    <x v="4"/>
    <x v="4"/>
    <s v="CUARTA"/>
    <x v="1092"/>
    <x v="1092"/>
    <x v="566"/>
    <x v="11"/>
    <x v="0"/>
    <x v="0"/>
    <x v="15"/>
    <x v="2573"/>
    <n v="815322"/>
    <n v="815322"/>
    <n v="834426.28009503544"/>
    <n v="834426.28009503544"/>
    <n v="5.5528868762401932E-6"/>
    <n v="192"/>
    <m/>
    <x v="0"/>
  </r>
  <r>
    <x v="4"/>
    <x v="4"/>
    <s v="CUARTA"/>
    <x v="1093"/>
    <x v="1093"/>
    <x v="567"/>
    <x v="3"/>
    <x v="0"/>
    <x v="0"/>
    <x v="15"/>
    <x v="605"/>
    <n v="6851824"/>
    <n v="0"/>
    <n v="0"/>
    <n v="6851824"/>
    <n v="4.5597082061670261E-5"/>
    <n v="0"/>
    <m/>
    <x v="0"/>
  </r>
  <r>
    <x v="4"/>
    <x v="4"/>
    <s v="CUARTA"/>
    <x v="1093"/>
    <x v="1093"/>
    <x v="567"/>
    <x v="3"/>
    <x v="0"/>
    <x v="0"/>
    <x v="15"/>
    <x v="601"/>
    <n v="5454067"/>
    <n v="5454067"/>
    <n v="5596697.7504324513"/>
    <n v="5596697.7504324513"/>
    <n v="3.7244547816878223E-5"/>
    <n v="214"/>
    <m/>
    <x v="0"/>
  </r>
  <r>
    <x v="4"/>
    <x v="4"/>
    <s v="CUARTA"/>
    <x v="1093"/>
    <x v="1093"/>
    <x v="567"/>
    <x v="3"/>
    <x v="0"/>
    <x v="0"/>
    <x v="15"/>
    <x v="604"/>
    <n v="3428454"/>
    <n v="3428454"/>
    <n v="3506249.3773876671"/>
    <n v="3506249.3773876671"/>
    <n v="2.3333165094349434E-5"/>
    <n v="186"/>
    <m/>
    <x v="0"/>
  </r>
  <r>
    <x v="4"/>
    <x v="4"/>
    <s v="CUARTA"/>
    <x v="1093"/>
    <x v="1093"/>
    <x v="567"/>
    <x v="3"/>
    <x v="0"/>
    <x v="0"/>
    <x v="15"/>
    <x v="617"/>
    <n v="3187502"/>
    <n v="3187502"/>
    <n v="3276783.1027086386"/>
    <n v="3276783.1027086386"/>
    <n v="2.1806127541002263E-5"/>
    <n v="229"/>
    <m/>
    <x v="0"/>
  </r>
  <r>
    <x v="4"/>
    <x v="4"/>
    <s v="CUARTA"/>
    <x v="1093"/>
    <x v="1093"/>
    <x v="567"/>
    <x v="3"/>
    <x v="0"/>
    <x v="0"/>
    <x v="15"/>
    <x v="607"/>
    <n v="3076331"/>
    <n v="3076331"/>
    <n v="3167461.5875224373"/>
    <n v="3167461.5875224373"/>
    <n v="2.1078621682846631E-5"/>
    <n v="242"/>
    <m/>
    <x v="0"/>
  </r>
  <r>
    <x v="4"/>
    <x v="4"/>
    <s v="CUARTA"/>
    <x v="1093"/>
    <x v="1093"/>
    <x v="567"/>
    <x v="3"/>
    <x v="0"/>
    <x v="0"/>
    <x v="15"/>
    <x v="608"/>
    <n v="2840432"/>
    <n v="2840432"/>
    <n v="2929517.8376305108"/>
    <n v="2929517.8376305108"/>
    <n v="1.9495168767260399E-5"/>
    <n v="256"/>
    <m/>
    <x v="0"/>
  </r>
  <r>
    <x v="4"/>
    <x v="4"/>
    <s v="CUARTA"/>
    <x v="1093"/>
    <x v="1093"/>
    <x v="567"/>
    <x v="3"/>
    <x v="0"/>
    <x v="0"/>
    <x v="15"/>
    <x v="602"/>
    <n v="2547855"/>
    <n v="2547855"/>
    <n v="2607555.2602180936"/>
    <n v="2607555.2602180936"/>
    <n v="1.7352592708234241E-5"/>
    <n v="192"/>
    <m/>
    <x v="0"/>
  </r>
  <r>
    <x v="4"/>
    <x v="4"/>
    <s v="CUARTA"/>
    <x v="1093"/>
    <x v="1093"/>
    <x v="567"/>
    <x v="3"/>
    <x v="0"/>
    <x v="0"/>
    <x v="15"/>
    <x v="230"/>
    <n v="2525066"/>
    <n v="2525066"/>
    <n v="2617173.1718193726"/>
    <n v="2617173.1718193726"/>
    <n v="1.7416597373932805E-5"/>
    <n v="297"/>
    <m/>
    <x v="0"/>
  </r>
  <r>
    <x v="4"/>
    <x v="4"/>
    <s v="CUARTA"/>
    <x v="1093"/>
    <x v="1093"/>
    <x v="567"/>
    <x v="3"/>
    <x v="0"/>
    <x v="0"/>
    <x v="15"/>
    <x v="1436"/>
    <n v="2178985"/>
    <n v="2178985"/>
    <n v="2205961.785427934"/>
    <n v="2205961.785427934"/>
    <n v="1.4680094023878335E-5"/>
    <n v="102"/>
    <m/>
    <x v="0"/>
  </r>
  <r>
    <x v="4"/>
    <x v="4"/>
    <s v="CUARTA"/>
    <x v="1093"/>
    <x v="1093"/>
    <x v="567"/>
    <x v="3"/>
    <x v="0"/>
    <x v="0"/>
    <x v="15"/>
    <x v="886"/>
    <n v="1586061"/>
    <n v="1586061"/>
    <n v="1638768.0229764732"/>
    <n v="1638768.0229764732"/>
    <n v="1.0905569089880211E-5"/>
    <n v="271"/>
    <m/>
    <x v="0"/>
  </r>
  <r>
    <x v="4"/>
    <x v="4"/>
    <s v="CUARTA"/>
    <x v="1093"/>
    <x v="1093"/>
    <x v="567"/>
    <x v="3"/>
    <x v="0"/>
    <x v="0"/>
    <x v="15"/>
    <x v="613"/>
    <n v="1403180"/>
    <n v="1403180"/>
    <n v="1452260.201026445"/>
    <n v="1452260.201026445"/>
    <n v="9.6644087123517122E-6"/>
    <n v="285"/>
    <m/>
    <x v="0"/>
  </r>
  <r>
    <x v="4"/>
    <x v="4"/>
    <s v="CUARTA"/>
    <x v="1093"/>
    <x v="1093"/>
    <x v="567"/>
    <x v="3"/>
    <x v="0"/>
    <x v="0"/>
    <x v="15"/>
    <x v="616"/>
    <n v="564621"/>
    <n v="564621"/>
    <n v="576458.49878105719"/>
    <n v="576458.49878105719"/>
    <n v="3.83617931138732E-6"/>
    <n v="172"/>
    <m/>
    <x v="0"/>
  </r>
  <r>
    <x v="4"/>
    <x v="4"/>
    <s v="CUARTA"/>
    <x v="1093"/>
    <x v="1093"/>
    <x v="567"/>
    <x v="3"/>
    <x v="0"/>
    <x v="0"/>
    <x v="15"/>
    <x v="414"/>
    <n v="230047"/>
    <n v="230047"/>
    <n v="239909.9011363076"/>
    <n v="239909.9011363076"/>
    <n v="1.5965371336916151E-6"/>
    <n v="348"/>
    <m/>
    <x v="0"/>
  </r>
  <r>
    <x v="4"/>
    <x v="4"/>
    <s v="CUARTA"/>
    <x v="1093"/>
    <x v="1093"/>
    <x v="567"/>
    <x v="3"/>
    <x v="0"/>
    <x v="0"/>
    <x v="15"/>
    <x v="605"/>
    <n v="972246"/>
    <n v="0"/>
    <n v="0"/>
    <n v="972246"/>
    <n v="6.4700407725199393E-6"/>
    <n v="0"/>
    <m/>
    <x v="0"/>
  </r>
  <r>
    <x v="4"/>
    <x v="4"/>
    <s v="CUARTA"/>
    <x v="1094"/>
    <x v="1094"/>
    <x v="568"/>
    <x v="9"/>
    <x v="0"/>
    <x v="0"/>
    <x v="15"/>
    <x v="2574"/>
    <n v="5785989"/>
    <n v="5785989"/>
    <n v="5799265.70100208"/>
    <n v="5799265.70100208"/>
    <n v="3.8592584115707225E-5"/>
    <n v="19"/>
    <m/>
    <x v="0"/>
  </r>
  <r>
    <x v="4"/>
    <x v="4"/>
    <s v="CUARTA"/>
    <x v="1094"/>
    <x v="1094"/>
    <x v="568"/>
    <x v="9"/>
    <x v="0"/>
    <x v="0"/>
    <x v="15"/>
    <x v="2575"/>
    <n v="125664"/>
    <n v="125664"/>
    <n v="125952.35232053247"/>
    <n v="125952.35232053247"/>
    <n v="8.381796941397975E-7"/>
    <n v="19"/>
    <m/>
    <x v="0"/>
  </r>
  <r>
    <x v="4"/>
    <x v="4"/>
    <s v="CUARTA"/>
    <x v="1095"/>
    <x v="1095"/>
    <x v="569"/>
    <x v="3"/>
    <x v="0"/>
    <x v="0"/>
    <x v="15"/>
    <x v="2576"/>
    <n v="385036"/>
    <n v="385036"/>
    <n v="393108.42943614058"/>
    <n v="393108.42943614058"/>
    <n v="2.6160329448237456E-6"/>
    <n v="172"/>
    <m/>
    <x v="0"/>
  </r>
  <r>
    <x v="5"/>
    <x v="4"/>
    <s v="CUARTA"/>
    <x v="1096"/>
    <x v="1096"/>
    <x v="570"/>
    <x v="7"/>
    <x v="0"/>
    <x v="0"/>
    <x v="15"/>
    <x v="2577"/>
    <n v="2425542"/>
    <n v="2425542"/>
    <n v="2452019.2056857804"/>
    <n v="2452019.2056857804"/>
    <n v="1.6317541276373423E-5"/>
    <n v="90"/>
    <m/>
    <x v="1"/>
  </r>
  <r>
    <x v="5"/>
    <x v="4"/>
    <s v="CUARTA"/>
    <x v="1096"/>
    <x v="1096"/>
    <x v="570"/>
    <x v="7"/>
    <x v="0"/>
    <x v="0"/>
    <x v="15"/>
    <x v="2578"/>
    <n v="113621"/>
    <n v="0"/>
    <n v="0"/>
    <n v="113621"/>
    <n v="7.5611779592252171E-7"/>
    <n v="0"/>
    <m/>
    <x v="1"/>
  </r>
  <r>
    <x v="4"/>
    <x v="4"/>
    <s v="CUARTA"/>
    <x v="1097"/>
    <x v="1097"/>
    <x v="571"/>
    <x v="9"/>
    <x v="0"/>
    <x v="0"/>
    <x v="15"/>
    <x v="605"/>
    <n v="1261515"/>
    <n v="1261515"/>
    <n v="1272059.1452448"/>
    <n v="1272059.1452448"/>
    <n v="8.4652182007338886E-6"/>
    <n v="69"/>
    <m/>
    <x v="0"/>
  </r>
  <r>
    <x v="5"/>
    <x v="4"/>
    <s v="CUARTA"/>
    <x v="1098"/>
    <x v="1098"/>
    <x v="572"/>
    <x v="7"/>
    <x v="0"/>
    <x v="0"/>
    <x v="15"/>
    <x v="2579"/>
    <n v="1000423.5"/>
    <n v="0"/>
    <n v="0"/>
    <n v="1000423.5"/>
    <n v="6.657554605302672E-6"/>
    <n v="0"/>
    <m/>
    <x v="1"/>
  </r>
  <r>
    <x v="5"/>
    <x v="4"/>
    <s v="CUARTA"/>
    <x v="1098"/>
    <x v="1098"/>
    <x v="572"/>
    <x v="7"/>
    <x v="0"/>
    <x v="0"/>
    <x v="15"/>
    <x v="2580"/>
    <n v="3922577"/>
    <n v="0"/>
    <n v="0"/>
    <n v="3922577"/>
    <n v="2.6103715647427654E-5"/>
    <n v="0"/>
    <m/>
    <x v="1"/>
  </r>
  <r>
    <x v="5"/>
    <x v="4"/>
    <s v="CUARTA"/>
    <x v="1098"/>
    <x v="1098"/>
    <x v="572"/>
    <x v="7"/>
    <x v="0"/>
    <x v="0"/>
    <x v="15"/>
    <x v="708"/>
    <n v="2668811.5"/>
    <n v="0"/>
    <n v="0"/>
    <n v="2668811.5"/>
    <n v="1.7760236832211292E-5"/>
    <n v="0"/>
    <m/>
    <x v="1"/>
  </r>
  <r>
    <x v="5"/>
    <x v="4"/>
    <s v="CUARTA"/>
    <x v="1098"/>
    <x v="1098"/>
    <x v="572"/>
    <x v="7"/>
    <x v="0"/>
    <x v="0"/>
    <x v="15"/>
    <x v="1595"/>
    <n v="813493.5"/>
    <n v="0"/>
    <n v="0"/>
    <n v="813493.5"/>
    <n v="5.4135847441696335E-6"/>
    <n v="0"/>
    <m/>
    <x v="1"/>
  </r>
  <r>
    <x v="5"/>
    <x v="4"/>
    <s v="CUARTA"/>
    <x v="1099"/>
    <x v="1099"/>
    <x v="573"/>
    <x v="1"/>
    <x v="0"/>
    <x v="2"/>
    <x v="15"/>
    <x v="2581"/>
    <n v="7702205.7577"/>
    <n v="7702205.7577"/>
    <n v="8937407.3534096796"/>
    <n v="8937407.3534096796"/>
    <n v="5.9476089361314062E-5"/>
    <n v="1233"/>
    <m/>
    <x v="5"/>
  </r>
  <r>
    <x v="5"/>
    <x v="4"/>
    <s v="CUARTA"/>
    <x v="1099"/>
    <x v="1099"/>
    <x v="573"/>
    <x v="1"/>
    <x v="0"/>
    <x v="2"/>
    <x v="15"/>
    <x v="2582"/>
    <n v="4881017.3719999995"/>
    <n v="4881017.3719999995"/>
    <n v="5606683.7433377402"/>
    <n v="5606683.7433377402"/>
    <n v="3.7311001966600943E-5"/>
    <n v="1149"/>
    <m/>
    <x v="5"/>
  </r>
  <r>
    <x v="5"/>
    <x v="4"/>
    <s v="CUARTA"/>
    <x v="1099"/>
    <x v="1099"/>
    <x v="573"/>
    <x v="1"/>
    <x v="0"/>
    <x v="2"/>
    <x v="15"/>
    <x v="2583"/>
    <n v="2440508.6859999998"/>
    <n v="2440508.6859999998"/>
    <n v="2830185.1381746419"/>
    <n v="2830185.1381746419"/>
    <n v="1.8834135843983841E-5"/>
    <n v="1228"/>
    <m/>
    <x v="5"/>
  </r>
  <r>
    <x v="5"/>
    <x v="4"/>
    <s v="CUARTA"/>
    <x v="1099"/>
    <x v="1099"/>
    <x v="573"/>
    <x v="1"/>
    <x v="0"/>
    <x v="2"/>
    <x v="15"/>
    <x v="2584"/>
    <n v="2226679.3284"/>
    <n v="2226679.3284"/>
    <n v="2583148.2683221907"/>
    <n v="2583148.2683221907"/>
    <n v="1.7190170612693549E-5"/>
    <n v="1231"/>
    <m/>
    <x v="5"/>
  </r>
  <r>
    <x v="5"/>
    <x v="4"/>
    <s v="CUARTA"/>
    <x v="1099"/>
    <x v="1099"/>
    <x v="573"/>
    <x v="1"/>
    <x v="0"/>
    <x v="2"/>
    <x v="15"/>
    <x v="2585"/>
    <n v="2081053.3807999999"/>
    <n v="2081053.3807999999"/>
    <n v="2415082.9208193072"/>
    <n v="2415082.9208193072"/>
    <n v="1.607174003978156E-5"/>
    <n v="1234"/>
    <m/>
    <x v="5"/>
  </r>
  <r>
    <x v="5"/>
    <x v="4"/>
    <s v="CUARTA"/>
    <x v="1099"/>
    <x v="1099"/>
    <x v="573"/>
    <x v="1"/>
    <x v="0"/>
    <x v="2"/>
    <x v="15"/>
    <x v="2586"/>
    <n v="1876893.8399999999"/>
    <n v="1876893.8399999999"/>
    <n v="2202727.4936701381"/>
    <n v="2202727.4936701381"/>
    <n v="1.4658570665033799E-5"/>
    <n v="1327"/>
    <m/>
    <x v="5"/>
  </r>
  <r>
    <x v="5"/>
    <x v="4"/>
    <s v="CUARTA"/>
    <x v="1099"/>
    <x v="1099"/>
    <x v="573"/>
    <x v="1"/>
    <x v="0"/>
    <x v="2"/>
    <x v="15"/>
    <x v="2587"/>
    <n v="1850473.8524"/>
    <n v="1850473.8524"/>
    <n v="2125329.4948319248"/>
    <n v="2125329.4948319248"/>
    <n v="1.4143507390723912E-5"/>
    <n v="1148"/>
    <m/>
    <x v="5"/>
  </r>
  <r>
    <x v="5"/>
    <x v="4"/>
    <s v="CUARTA"/>
    <x v="1099"/>
    <x v="1099"/>
    <x v="573"/>
    <x v="1"/>
    <x v="0"/>
    <x v="2"/>
    <x v="15"/>
    <x v="257"/>
    <n v="1743568.5074"/>
    <n v="1743568.5074"/>
    <n v="2001820.6441523843"/>
    <n v="2001820.6441523843"/>
    <n v="1.3321588555713323E-5"/>
    <n v="1145"/>
    <m/>
    <x v="5"/>
  </r>
  <r>
    <x v="5"/>
    <x v="4"/>
    <s v="CUARTA"/>
    <x v="1099"/>
    <x v="1099"/>
    <x v="573"/>
    <x v="1"/>
    <x v="0"/>
    <x v="2"/>
    <x v="15"/>
    <x v="189"/>
    <n v="1733420"/>
    <n v="1733420"/>
    <n v="2032383.9168884677"/>
    <n v="2032383.9168884677"/>
    <n v="1.3524979076984799E-5"/>
    <n v="1319"/>
    <m/>
    <x v="5"/>
  </r>
  <r>
    <x v="5"/>
    <x v="4"/>
    <s v="CUARTA"/>
    <x v="1099"/>
    <x v="1099"/>
    <x v="573"/>
    <x v="1"/>
    <x v="0"/>
    <x v="2"/>
    <x v="15"/>
    <x v="2588"/>
    <n v="1733420"/>
    <n v="1733420"/>
    <n v="1990649.182836181"/>
    <n v="1990649.182836181"/>
    <n v="1.3247245426294983E-5"/>
    <n v="1147"/>
    <m/>
    <x v="5"/>
  </r>
  <r>
    <x v="5"/>
    <x v="4"/>
    <s v="CUARTA"/>
    <x v="1099"/>
    <x v="1099"/>
    <x v="573"/>
    <x v="1"/>
    <x v="0"/>
    <x v="2"/>
    <x v="15"/>
    <x v="2589"/>
    <n v="999181.28989999997"/>
    <n v="999181.28989999997"/>
    <n v="1159699.6044019356"/>
    <n v="1159699.6044019356"/>
    <n v="7.7174950828861904E-6"/>
    <n v="1235"/>
    <m/>
    <x v="5"/>
  </r>
  <r>
    <x v="5"/>
    <x v="4"/>
    <s v="CUARTA"/>
    <x v="1099"/>
    <x v="1099"/>
    <x v="573"/>
    <x v="1"/>
    <x v="0"/>
    <x v="2"/>
    <x v="15"/>
    <x v="2590"/>
    <n v="930203.84119999991"/>
    <n v="930203.84119999991"/>
    <n v="1078859.7892853906"/>
    <n v="1078859.7892853906"/>
    <n v="7.1795274287667406E-6"/>
    <n v="1229"/>
    <m/>
    <x v="5"/>
  </r>
  <r>
    <x v="5"/>
    <x v="4"/>
    <s v="CUARTA"/>
    <x v="1099"/>
    <x v="1099"/>
    <x v="573"/>
    <x v="1"/>
    <x v="0"/>
    <x v="2"/>
    <x v="15"/>
    <x v="2591"/>
    <n v="880242.67659999989"/>
    <n v="880242.67659999989"/>
    <n v="1021283.857611976"/>
    <n v="1021283.857611976"/>
    <n v="6.7963747848445078E-6"/>
    <n v="1232"/>
    <m/>
    <x v="5"/>
  </r>
  <r>
    <x v="5"/>
    <x v="4"/>
    <s v="CUARTA"/>
    <x v="1099"/>
    <x v="1099"/>
    <x v="573"/>
    <x v="1"/>
    <x v="0"/>
    <x v="2"/>
    <x v="15"/>
    <x v="256"/>
    <n v="513732.35199999996"/>
    <n v="513732.35199999996"/>
    <n v="589896.00264368346"/>
    <n v="589896.00264368346"/>
    <n v="3.925602356452135E-6"/>
    <n v="1146"/>
    <m/>
    <x v="5"/>
  </r>
  <r>
    <x v="5"/>
    <x v="4"/>
    <s v="CUARTA"/>
    <x v="1099"/>
    <x v="1099"/>
    <x v="573"/>
    <x v="1"/>
    <x v="0"/>
    <x v="2"/>
    <x v="15"/>
    <x v="176"/>
    <n v="476123.13829999999"/>
    <n v="476123.13829999999"/>
    <n v="555419.17456753075"/>
    <n v="555419.17456753075"/>
    <n v="3.6961681563012794E-6"/>
    <n v="1277"/>
    <m/>
    <x v="5"/>
  </r>
  <r>
    <x v="5"/>
    <x v="4"/>
    <s v="CUARTA"/>
    <x v="1099"/>
    <x v="1099"/>
    <x v="573"/>
    <x v="1"/>
    <x v="0"/>
    <x v="2"/>
    <x v="15"/>
    <x v="169"/>
    <n v="182251.7788"/>
    <n v="182251.7788"/>
    <n v="212579.29738450667"/>
    <n v="212579.29738450667"/>
    <n v="1.4146591721348295E-6"/>
    <n v="1276"/>
    <m/>
    <x v="5"/>
  </r>
  <r>
    <x v="5"/>
    <x v="4"/>
    <s v="CUARTA"/>
    <x v="1099"/>
    <x v="1099"/>
    <x v="573"/>
    <x v="1"/>
    <x v="0"/>
    <x v="2"/>
    <x v="15"/>
    <x v="2592"/>
    <n v="81337.399999999994"/>
    <n v="81337.399999999994"/>
    <n v="94347.316792802216"/>
    <n v="94347.316792802216"/>
    <n v="6.2785651617726946E-7"/>
    <n v="1230"/>
    <m/>
    <x v="5"/>
  </r>
  <r>
    <x v="5"/>
    <x v="4"/>
    <s v="CUARTA"/>
    <x v="1099"/>
    <x v="1099"/>
    <x v="573"/>
    <x v="1"/>
    <x v="0"/>
    <x v="2"/>
    <x v="15"/>
    <x v="2593"/>
    <n v="69670.149999999994"/>
    <n v="69670.149999999994"/>
    <n v="81234.173864697703"/>
    <n v="81234.173864697703"/>
    <n v="5.4059200760565521E-7"/>
    <n v="1273"/>
    <m/>
    <x v="5"/>
  </r>
  <r>
    <x v="5"/>
    <x v="4"/>
    <s v="QUINTA"/>
    <x v="1099"/>
    <x v="1099"/>
    <x v="573"/>
    <x v="1"/>
    <x v="0"/>
    <x v="2"/>
    <x v="21"/>
    <x v="2594"/>
    <n v="113860946.95604299"/>
    <n v="0"/>
    <n v="0"/>
    <n v="113860946.95604299"/>
    <n v="7.5771457964684684E-4"/>
    <n v="0"/>
    <m/>
    <x v="5"/>
  </r>
  <r>
    <x v="5"/>
    <x v="4"/>
    <s v="QUINTA"/>
    <x v="1099"/>
    <x v="1099"/>
    <x v="573"/>
    <x v="1"/>
    <x v="0"/>
    <x v="2"/>
    <x v="21"/>
    <x v="2595"/>
    <n v="46669000"/>
    <n v="0"/>
    <n v="0"/>
    <n v="46669000"/>
    <n v="3.1056988952665585E-4"/>
    <n v="0"/>
    <m/>
    <x v="5"/>
  </r>
  <r>
    <x v="5"/>
    <x v="4"/>
    <s v="QUINTA"/>
    <x v="1099"/>
    <x v="1099"/>
    <x v="573"/>
    <x v="1"/>
    <x v="0"/>
    <x v="2"/>
    <x v="21"/>
    <x v="2596"/>
    <n v="6667000"/>
    <n v="0"/>
    <n v="0"/>
    <n v="6667000"/>
    <n v="4.4367127075236554E-5"/>
    <n v="0"/>
    <m/>
    <x v="5"/>
  </r>
  <r>
    <x v="5"/>
    <x v="4"/>
    <s v="CUARTA"/>
    <x v="1099"/>
    <x v="1099"/>
    <x v="573"/>
    <x v="1"/>
    <x v="0"/>
    <x v="2"/>
    <x v="15"/>
    <x v="170"/>
    <n v="666700"/>
    <n v="666700"/>
    <n v="777548.0866001338"/>
    <n v="777548.0866001338"/>
    <n v="5.1743774959194798E-6"/>
    <n v="1275"/>
    <m/>
    <x v="5"/>
  </r>
  <r>
    <x v="5"/>
    <x v="4"/>
    <s v="QUINTA"/>
    <x v="1099"/>
    <x v="1099"/>
    <x v="573"/>
    <x v="1"/>
    <x v="0"/>
    <x v="2"/>
    <x v="21"/>
    <x v="337"/>
    <n v="666700"/>
    <n v="0"/>
    <n v="0"/>
    <n v="666700"/>
    <n v="4.4367127075236551E-6"/>
    <n v="0"/>
    <m/>
    <x v="5"/>
  </r>
  <r>
    <x v="5"/>
    <x v="4"/>
    <s v="QUINTA"/>
    <x v="1099"/>
    <x v="1099"/>
    <x v="573"/>
    <x v="1"/>
    <x v="0"/>
    <x v="2"/>
    <x v="21"/>
    <x v="2597"/>
    <n v="666700"/>
    <n v="0"/>
    <n v="0"/>
    <n v="666700"/>
    <n v="4.4367127075236551E-6"/>
    <n v="0"/>
    <m/>
    <x v="5"/>
  </r>
  <r>
    <x v="5"/>
    <x v="4"/>
    <s v="CUARTA"/>
    <x v="1100"/>
    <x v="1100"/>
    <x v="574"/>
    <x v="7"/>
    <x v="0"/>
    <x v="0"/>
    <x v="15"/>
    <x v="2598"/>
    <n v="11734175"/>
    <n v="11734175"/>
    <n v="12013472.050530223"/>
    <n v="12013472.050530223"/>
    <n v="7.9946488837659679E-5"/>
    <n v="195"/>
    <m/>
    <x v="1"/>
  </r>
  <r>
    <x v="5"/>
    <x v="4"/>
    <s v="CUARTA"/>
    <x v="1100"/>
    <x v="1100"/>
    <x v="574"/>
    <x v="7"/>
    <x v="0"/>
    <x v="0"/>
    <x v="15"/>
    <x v="2599"/>
    <n v="3972657.5"/>
    <n v="3972657.5"/>
    <n v="4067214.7673423374"/>
    <n v="4067214.7673423374"/>
    <n v="2.7066241851650839E-5"/>
    <n v="195"/>
    <m/>
    <x v="1"/>
  </r>
  <r>
    <x v="5"/>
    <x v="4"/>
    <s v="CUARTA"/>
    <x v="1100"/>
    <x v="1100"/>
    <x v="574"/>
    <x v="7"/>
    <x v="0"/>
    <x v="0"/>
    <x v="15"/>
    <x v="2600"/>
    <n v="3625124.5"/>
    <n v="3625124.5"/>
    <n v="3702912.9671418942"/>
    <n v="3702912.9671418942"/>
    <n v="2.4641909428787407E-5"/>
    <n v="176"/>
    <m/>
    <x v="1"/>
  </r>
  <r>
    <x v="5"/>
    <x v="4"/>
    <s v="CUARTA"/>
    <x v="1100"/>
    <x v="1100"/>
    <x v="574"/>
    <x v="7"/>
    <x v="0"/>
    <x v="0"/>
    <x v="15"/>
    <x v="2601"/>
    <n v="3279387"/>
    <n v="3279387"/>
    <n v="3357443.0300700441"/>
    <n v="3357443.0300700441"/>
    <n v="2.2342898089543258E-5"/>
    <n v="195"/>
    <m/>
    <x v="1"/>
  </r>
  <r>
    <x v="5"/>
    <x v="4"/>
    <s v="CUARTA"/>
    <x v="1100"/>
    <x v="1100"/>
    <x v="574"/>
    <x v="7"/>
    <x v="0"/>
    <x v="0"/>
    <x v="15"/>
    <x v="2602"/>
    <n v="3232536"/>
    <n v="3232536"/>
    <n v="3301900.2440200304"/>
    <n v="3301900.2440200304"/>
    <n v="2.1973275493654007E-5"/>
    <n v="176"/>
    <m/>
    <x v="1"/>
  </r>
  <r>
    <x v="5"/>
    <x v="4"/>
    <s v="CUARTA"/>
    <x v="1100"/>
    <x v="1100"/>
    <x v="574"/>
    <x v="7"/>
    <x v="0"/>
    <x v="0"/>
    <x v="15"/>
    <x v="2603"/>
    <n v="2276966"/>
    <n v="2276966"/>
    <n v="2314629.7877865629"/>
    <n v="2314629.7877865629"/>
    <n v="1.5403250926481814E-5"/>
    <n v="136"/>
    <m/>
    <x v="1"/>
  </r>
  <r>
    <x v="5"/>
    <x v="4"/>
    <s v="CUARTA"/>
    <x v="1100"/>
    <x v="1100"/>
    <x v="574"/>
    <x v="7"/>
    <x v="0"/>
    <x v="0"/>
    <x v="15"/>
    <x v="2604"/>
    <n v="1366179.5"/>
    <n v="1366179.5"/>
    <n v="1396674.0689538028"/>
    <n v="1396674.0689538028"/>
    <n v="9.2944976601111554E-6"/>
    <n v="183"/>
    <m/>
    <x v="1"/>
  </r>
  <r>
    <x v="5"/>
    <x v="4"/>
    <s v="CUARTA"/>
    <x v="1100"/>
    <x v="1100"/>
    <x v="574"/>
    <x v="7"/>
    <x v="0"/>
    <x v="0"/>
    <x v="15"/>
    <x v="2605"/>
    <n v="1352714.5"/>
    <n v="1352714.5"/>
    <n v="1386081.7786024094"/>
    <n v="1386081.7786024094"/>
    <n v="9.2240087607504125E-6"/>
    <n v="202"/>
    <m/>
    <x v="1"/>
  </r>
  <r>
    <x v="5"/>
    <x v="4"/>
    <s v="CUARTA"/>
    <x v="1100"/>
    <x v="1100"/>
    <x v="574"/>
    <x v="7"/>
    <x v="0"/>
    <x v="0"/>
    <x v="15"/>
    <x v="2606"/>
    <n v="816997.5"/>
    <n v="816997.5"/>
    <n v="834730.12072969996"/>
    <n v="834730.12072969996"/>
    <n v="5.5549088555485449E-6"/>
    <n v="178"/>
    <m/>
    <x v="1"/>
  </r>
  <r>
    <x v="5"/>
    <x v="4"/>
    <s v="CUARTA"/>
    <x v="1100"/>
    <x v="1100"/>
    <x v="574"/>
    <x v="7"/>
    <x v="0"/>
    <x v="0"/>
    <x v="15"/>
    <x v="2607"/>
    <n v="477785"/>
    <n v="477785"/>
    <n v="488449.66568089527"/>
    <n v="488449.66568089527"/>
    <n v="3.2505037328815195E-6"/>
    <n v="183"/>
    <m/>
    <x v="1"/>
  </r>
  <r>
    <x v="5"/>
    <x v="4"/>
    <s v="CUARTA"/>
    <x v="1101"/>
    <x v="1101"/>
    <x v="575"/>
    <x v="7"/>
    <x v="0"/>
    <x v="0"/>
    <x v="15"/>
    <x v="2608"/>
    <n v="878649.5"/>
    <n v="878649.5"/>
    <n v="889205.70712038211"/>
    <n v="889205.70712038211"/>
    <n v="5.9174295190993802E-6"/>
    <n v="99"/>
    <m/>
    <x v="1"/>
  </r>
  <r>
    <x v="5"/>
    <x v="4"/>
    <s v="CUARTA"/>
    <x v="1101"/>
    <x v="1101"/>
    <x v="575"/>
    <x v="7"/>
    <x v="0"/>
    <x v="0"/>
    <x v="15"/>
    <x v="2609"/>
    <n v="603762"/>
    <n v="603762"/>
    <n v="609322.74357875728"/>
    <n v="609322.74357875728"/>
    <n v="4.0548821950188243E-6"/>
    <n v="76"/>
    <m/>
    <x v="1"/>
  </r>
  <r>
    <x v="5"/>
    <x v="4"/>
    <s v="CUARTA"/>
    <x v="1101"/>
    <x v="1101"/>
    <x v="575"/>
    <x v="7"/>
    <x v="0"/>
    <x v="0"/>
    <x v="15"/>
    <x v="2610"/>
    <n v="90813"/>
    <n v="90813"/>
    <n v="91362.401195570812"/>
    <n v="91362.401195570812"/>
    <n v="6.0799268992689883E-7"/>
    <n v="50"/>
    <m/>
    <x v="1"/>
  </r>
  <r>
    <x v="4"/>
    <x v="4"/>
    <s v="CUARTA"/>
    <x v="1101"/>
    <x v="1101"/>
    <x v="575"/>
    <x v="1"/>
    <x v="0"/>
    <x v="0"/>
    <x v="15"/>
    <x v="2611"/>
    <n v="359000"/>
    <n v="0"/>
    <n v="0"/>
    <n v="359000"/>
    <n v="2.3890503404844643E-6"/>
    <n v="0"/>
    <m/>
    <x v="0"/>
  </r>
  <r>
    <x v="4"/>
    <x v="4"/>
    <s v="CUARTA"/>
    <x v="1101"/>
    <x v="1101"/>
    <x v="575"/>
    <x v="1"/>
    <x v="0"/>
    <x v="0"/>
    <x v="15"/>
    <x v="2612"/>
    <n v="213765"/>
    <n v="0"/>
    <n v="0"/>
    <n v="213765"/>
    <n v="1.4225497104001712E-6"/>
    <n v="0"/>
    <m/>
    <x v="0"/>
  </r>
  <r>
    <x v="4"/>
    <x v="4"/>
    <s v="CUARTA"/>
    <x v="1101"/>
    <x v="1101"/>
    <x v="575"/>
    <x v="1"/>
    <x v="0"/>
    <x v="0"/>
    <x v="15"/>
    <x v="2613"/>
    <n v="342700"/>
    <n v="342700"/>
    <n v="343693.60861212638"/>
    <n v="343693.60861212638"/>
    <n v="2.2871903417190381E-6"/>
    <n v="24"/>
    <m/>
    <x v="0"/>
  </r>
  <r>
    <x v="4"/>
    <x v="4"/>
    <s v="CUARTA"/>
    <x v="1101"/>
    <x v="1101"/>
    <x v="575"/>
    <x v="1"/>
    <x v="0"/>
    <x v="0"/>
    <x v="15"/>
    <x v="2614"/>
    <n v="183118"/>
    <n v="183118"/>
    <n v="184448.19740936506"/>
    <n v="184448.19740936506"/>
    <n v="1.2274541192829785E-6"/>
    <n v="60"/>
    <m/>
    <x v="0"/>
  </r>
  <r>
    <x v="4"/>
    <x v="4"/>
    <s v="CUARTA"/>
    <x v="1101"/>
    <x v="1101"/>
    <x v="575"/>
    <x v="1"/>
    <x v="0"/>
    <x v="0"/>
    <x v="15"/>
    <x v="2615"/>
    <n v="155250"/>
    <n v="155250"/>
    <n v="156831.15443915513"/>
    <n v="156831.15443915513"/>
    <n v="1.0436699802546939E-6"/>
    <n v="84"/>
    <m/>
    <x v="0"/>
  </r>
  <r>
    <x v="4"/>
    <x v="4"/>
    <s v="CUARTA"/>
    <x v="1101"/>
    <x v="1101"/>
    <x v="575"/>
    <x v="1"/>
    <x v="0"/>
    <x v="0"/>
    <x v="15"/>
    <x v="2616"/>
    <n v="342700"/>
    <n v="0"/>
    <n v="0"/>
    <n v="342700"/>
    <n v="2.2805781383956151E-6"/>
    <n v="0"/>
    <m/>
    <x v="0"/>
  </r>
  <r>
    <x v="4"/>
    <x v="4"/>
    <s v="CUARTA"/>
    <x v="1101"/>
    <x v="1101"/>
    <x v="575"/>
    <x v="1"/>
    <x v="0"/>
    <x v="0"/>
    <x v="15"/>
    <x v="2617"/>
    <n v="68386"/>
    <n v="68386"/>
    <n v="69282.776550241775"/>
    <n v="69282.776550241775"/>
    <n v="4.6105860976898094E-7"/>
    <n v="108"/>
    <m/>
    <x v="0"/>
  </r>
  <r>
    <x v="4"/>
    <x v="4"/>
    <s v="CUARTA"/>
    <x v="1101"/>
    <x v="1101"/>
    <x v="575"/>
    <x v="1"/>
    <x v="0"/>
    <x v="0"/>
    <x v="15"/>
    <x v="2618"/>
    <n v="297997"/>
    <n v="297997"/>
    <n v="300995.65941863944"/>
    <n v="300995.65941863944"/>
    <n v="2.0030467482407978E-6"/>
    <n v="83"/>
    <m/>
    <x v="0"/>
  </r>
  <r>
    <x v="4"/>
    <x v="4"/>
    <s v="CUARTA"/>
    <x v="1101"/>
    <x v="1101"/>
    <x v="575"/>
    <x v="1"/>
    <x v="0"/>
    <x v="0"/>
    <x v="15"/>
    <x v="2619"/>
    <n v="297359"/>
    <n v="297359"/>
    <n v="299482.93237062998"/>
    <n v="299482.93237062998"/>
    <n v="1.9929799486054019E-6"/>
    <n v="59"/>
    <m/>
    <x v="0"/>
  </r>
  <r>
    <x v="4"/>
    <x v="4"/>
    <s v="CUARTA"/>
    <x v="1101"/>
    <x v="1101"/>
    <x v="575"/>
    <x v="1"/>
    <x v="0"/>
    <x v="0"/>
    <x v="15"/>
    <x v="2620"/>
    <n v="129950"/>
    <n v="0"/>
    <n v="0"/>
    <n v="129950"/>
    <n v="8.6478298536478032E-7"/>
    <n v="0"/>
    <m/>
    <x v="0"/>
  </r>
  <r>
    <x v="4"/>
    <x v="4"/>
    <s v="CUARTA"/>
    <x v="1101"/>
    <x v="1101"/>
    <x v="575"/>
    <x v="1"/>
    <x v="0"/>
    <x v="0"/>
    <x v="15"/>
    <x v="2621"/>
    <n v="350136"/>
    <n v="350136"/>
    <n v="352339.25176162977"/>
    <n v="352339.25176162977"/>
    <n v="2.344724817234437E-6"/>
    <n v="52"/>
    <m/>
    <x v="0"/>
  </r>
  <r>
    <x v="4"/>
    <x v="4"/>
    <s v="CUARTA"/>
    <x v="1101"/>
    <x v="1101"/>
    <x v="575"/>
    <x v="1"/>
    <x v="0"/>
    <x v="0"/>
    <x v="15"/>
    <x v="2622"/>
    <n v="148350"/>
    <n v="148350"/>
    <n v="148816.01866945322"/>
    <n v="148816.01866945322"/>
    <n v="9.9033136510250584E-7"/>
    <n v="26"/>
    <m/>
    <x v="0"/>
  </r>
  <r>
    <x v="4"/>
    <x v="4"/>
    <s v="CUARTA"/>
    <x v="1101"/>
    <x v="1101"/>
    <x v="575"/>
    <x v="1"/>
    <x v="0"/>
    <x v="0"/>
    <x v="15"/>
    <x v="2623"/>
    <n v="148350"/>
    <n v="0"/>
    <n v="0"/>
    <n v="148350"/>
    <n v="9.8723013373501473E-7"/>
    <n v="0"/>
    <m/>
    <x v="0"/>
  </r>
  <r>
    <x v="4"/>
    <x v="4"/>
    <s v="CUARTA"/>
    <x v="1101"/>
    <x v="1101"/>
    <x v="575"/>
    <x v="1"/>
    <x v="0"/>
    <x v="0"/>
    <x v="15"/>
    <x v="2624"/>
    <n v="412850"/>
    <n v="412850"/>
    <n v="414046.99829447438"/>
    <n v="414046.99829447438"/>
    <n v="2.7553735995877002E-6"/>
    <n v="24"/>
    <m/>
    <x v="0"/>
  </r>
  <r>
    <x v="4"/>
    <x v="4"/>
    <s v="CUARTA"/>
    <x v="1101"/>
    <x v="1101"/>
    <x v="575"/>
    <x v="1"/>
    <x v="0"/>
    <x v="0"/>
    <x v="15"/>
    <x v="2211"/>
    <n v="495650"/>
    <n v="495650"/>
    <n v="499190.25632149266"/>
    <n v="499190.25632149266"/>
    <n v="3.3219795315637577E-6"/>
    <n v="59"/>
    <m/>
    <x v="0"/>
  </r>
  <r>
    <x v="4"/>
    <x v="4"/>
    <s v="CUARTA"/>
    <x v="1101"/>
    <x v="1101"/>
    <x v="575"/>
    <x v="1"/>
    <x v="0"/>
    <x v="0"/>
    <x v="15"/>
    <x v="2625"/>
    <n v="495650"/>
    <n v="495650"/>
    <n v="497207.00811266922"/>
    <n v="497207.00811266922"/>
    <n v="3.3087815376680619E-6"/>
    <n v="26"/>
    <m/>
    <x v="0"/>
  </r>
  <r>
    <x v="4"/>
    <x v="4"/>
    <s v="CUARTA"/>
    <x v="1101"/>
    <x v="1101"/>
    <x v="575"/>
    <x v="1"/>
    <x v="0"/>
    <x v="0"/>
    <x v="15"/>
    <x v="2626"/>
    <n v="495650"/>
    <n v="0"/>
    <n v="0"/>
    <n v="495650"/>
    <n v="3.2984200592231886E-6"/>
    <n v="0"/>
    <m/>
    <x v="0"/>
  </r>
  <r>
    <x v="5"/>
    <x v="4"/>
    <s v="CUARTA"/>
    <x v="1102"/>
    <x v="1102"/>
    <x v="576"/>
    <x v="23"/>
    <x v="0"/>
    <x v="0"/>
    <x v="15"/>
    <x v="391"/>
    <n v="2863985.1920999996"/>
    <n v="0"/>
    <n v="0"/>
    <n v="2863985.1920999996"/>
    <n v="1.9059066290609939E-5"/>
    <n v="0"/>
    <m/>
    <x v="5"/>
  </r>
  <r>
    <x v="5"/>
    <x v="4"/>
    <s v="CUARTA"/>
    <x v="1103"/>
    <x v="1103"/>
    <x v="577"/>
    <x v="7"/>
    <x v="0"/>
    <x v="0"/>
    <x v="15"/>
    <x v="2627"/>
    <n v="3269604"/>
    <n v="0"/>
    <n v="0"/>
    <n v="3269604"/>
    <n v="2.1758352505429988E-5"/>
    <n v="0"/>
    <m/>
    <x v="1"/>
  </r>
  <r>
    <x v="5"/>
    <x v="4"/>
    <s v="CUARTA"/>
    <x v="1103"/>
    <x v="1103"/>
    <x v="577"/>
    <x v="7"/>
    <x v="0"/>
    <x v="0"/>
    <x v="15"/>
    <x v="2628"/>
    <n v="1841128"/>
    <n v="0"/>
    <n v="0"/>
    <n v="1841128"/>
    <n v="1.2252221379597439E-5"/>
    <n v="0"/>
    <m/>
    <x v="1"/>
  </r>
  <r>
    <x v="5"/>
    <x v="4"/>
    <s v="CUARTA"/>
    <x v="1103"/>
    <x v="1103"/>
    <x v="577"/>
    <x v="7"/>
    <x v="0"/>
    <x v="0"/>
    <x v="15"/>
    <x v="2629"/>
    <n v="1702657.5"/>
    <n v="0"/>
    <n v="0"/>
    <n v="1702657.5"/>
    <n v="1.1330736713380018E-5"/>
    <n v="0"/>
    <m/>
    <x v="1"/>
  </r>
  <r>
    <x v="5"/>
    <x v="4"/>
    <s v="CUARTA"/>
    <x v="1103"/>
    <x v="1103"/>
    <x v="577"/>
    <x v="7"/>
    <x v="0"/>
    <x v="0"/>
    <x v="15"/>
    <x v="2630"/>
    <n v="1115938.5"/>
    <n v="0"/>
    <n v="0"/>
    <n v="1115938.5"/>
    <n v="7.4262764718237389E-6"/>
    <n v="0"/>
    <m/>
    <x v="1"/>
  </r>
  <r>
    <x v="5"/>
    <x v="4"/>
    <s v="CUARTA"/>
    <x v="1103"/>
    <x v="1103"/>
    <x v="577"/>
    <x v="7"/>
    <x v="0"/>
    <x v="0"/>
    <x v="15"/>
    <x v="2631"/>
    <n v="1076294"/>
    <n v="0"/>
    <n v="0"/>
    <n v="1076294"/>
    <n v="7.1624527776083176E-6"/>
    <n v="0"/>
    <m/>
    <x v="1"/>
  </r>
  <r>
    <x v="5"/>
    <x v="4"/>
    <s v="CUARTA"/>
    <x v="1103"/>
    <x v="1103"/>
    <x v="577"/>
    <x v="7"/>
    <x v="0"/>
    <x v="0"/>
    <x v="15"/>
    <x v="2632"/>
    <n v="1016198.5"/>
    <n v="0"/>
    <n v="0"/>
    <n v="1016198.5"/>
    <n v="6.7625330708211747E-6"/>
    <n v="0"/>
    <m/>
    <x v="1"/>
  </r>
  <r>
    <x v="5"/>
    <x v="4"/>
    <s v="CUARTA"/>
    <x v="1103"/>
    <x v="1103"/>
    <x v="577"/>
    <x v="7"/>
    <x v="0"/>
    <x v="0"/>
    <x v="15"/>
    <x v="2633"/>
    <n v="906376"/>
    <n v="0"/>
    <n v="0"/>
    <n v="906376"/>
    <n v="6.0316932908271499E-6"/>
    <n v="0"/>
    <m/>
    <x v="1"/>
  </r>
  <r>
    <x v="5"/>
    <x v="4"/>
    <s v="CUARTA"/>
    <x v="1103"/>
    <x v="1103"/>
    <x v="577"/>
    <x v="7"/>
    <x v="0"/>
    <x v="0"/>
    <x v="15"/>
    <x v="2634"/>
    <n v="597551.5"/>
    <n v="0"/>
    <n v="0"/>
    <n v="597551.5"/>
    <n v="3.9765476727910924E-6"/>
    <n v="0"/>
    <m/>
    <x v="1"/>
  </r>
  <r>
    <x v="5"/>
    <x v="4"/>
    <s v="CUARTA"/>
    <x v="1103"/>
    <x v="1103"/>
    <x v="577"/>
    <x v="7"/>
    <x v="0"/>
    <x v="0"/>
    <x v="15"/>
    <x v="2635"/>
    <n v="393300"/>
    <n v="0"/>
    <n v="0"/>
    <n v="393300"/>
    <n v="2.6173077964137597E-6"/>
    <n v="0"/>
    <m/>
    <x v="1"/>
  </r>
  <r>
    <x v="5"/>
    <x v="4"/>
    <s v="CUARTA"/>
    <x v="1103"/>
    <x v="1103"/>
    <x v="577"/>
    <x v="7"/>
    <x v="0"/>
    <x v="0"/>
    <x v="15"/>
    <x v="2636"/>
    <n v="231635.5"/>
    <n v="0"/>
    <n v="0"/>
    <n v="231635.5"/>
    <n v="1.5414731758865991E-6"/>
    <n v="0"/>
    <m/>
    <x v="1"/>
  </r>
  <r>
    <x v="5"/>
    <x v="4"/>
    <s v="CUARTA"/>
    <x v="1104"/>
    <x v="1104"/>
    <x v="578"/>
    <x v="19"/>
    <x v="0"/>
    <x v="0"/>
    <x v="15"/>
    <x v="331"/>
    <n v="1456250"/>
    <n v="1456250"/>
    <n v="1462235.038622777"/>
    <n v="1462235.038622777"/>
    <n v="9.7307886264347042E-6"/>
    <n v="34"/>
    <m/>
    <x v="1"/>
  </r>
  <r>
    <x v="5"/>
    <x v="4"/>
    <s v="CUARTA"/>
    <x v="1105"/>
    <x v="1105"/>
    <x v="579"/>
    <x v="7"/>
    <x v="0"/>
    <x v="0"/>
    <x v="15"/>
    <x v="1777"/>
    <n v="621795"/>
    <n v="0"/>
    <n v="0"/>
    <n v="621795"/>
    <n v="4.1378817728733631E-6"/>
    <n v="0"/>
    <m/>
    <x v="1"/>
  </r>
  <r>
    <x v="4"/>
    <x v="4"/>
    <s v="CUARTA"/>
    <x v="1106"/>
    <x v="1106"/>
    <x v="580"/>
    <x v="1"/>
    <x v="0"/>
    <x v="0"/>
    <x v="15"/>
    <x v="1185"/>
    <n v="418653"/>
    <n v="0"/>
    <n v="0"/>
    <n v="418653"/>
    <n v="2.786025326448029E-6"/>
    <n v="0"/>
    <m/>
    <x v="0"/>
  </r>
  <r>
    <x v="4"/>
    <x v="4"/>
    <s v="CUARTA"/>
    <x v="1107"/>
    <x v="1107"/>
    <x v="581"/>
    <x v="9"/>
    <x v="0"/>
    <x v="0"/>
    <x v="15"/>
    <x v="2637"/>
    <n v="14387867"/>
    <n v="14387867"/>
    <n v="14417403.014842546"/>
    <n v="14417403.014842546"/>
    <n v="9.5944015547385307E-5"/>
    <n v="17"/>
    <m/>
    <x v="0"/>
  </r>
  <r>
    <x v="4"/>
    <x v="4"/>
    <s v="CUARTA"/>
    <x v="1107"/>
    <x v="1107"/>
    <x v="581"/>
    <x v="9"/>
    <x v="0"/>
    <x v="0"/>
    <x v="15"/>
    <x v="2638"/>
    <n v="1177433"/>
    <n v="1177433"/>
    <n v="1185986.0550044286"/>
    <n v="1185986.0550044286"/>
    <n v="7.8924244805519689E-6"/>
    <n v="60"/>
    <m/>
    <x v="0"/>
  </r>
  <r>
    <x v="4"/>
    <x v="4"/>
    <s v="CUARTA"/>
    <x v="1107"/>
    <x v="1107"/>
    <x v="581"/>
    <x v="9"/>
    <x v="0"/>
    <x v="0"/>
    <x v="15"/>
    <x v="2639"/>
    <n v="22735983"/>
    <n v="0"/>
    <n v="0"/>
    <n v="22735983"/>
    <n v="1.5130197194261556E-4"/>
    <n v="0"/>
    <m/>
    <x v="0"/>
  </r>
  <r>
    <x v="4"/>
    <x v="4"/>
    <s v="CUARTA"/>
    <x v="1107"/>
    <x v="1107"/>
    <x v="581"/>
    <x v="9"/>
    <x v="0"/>
    <x v="0"/>
    <x v="15"/>
    <x v="2640"/>
    <n v="154107"/>
    <n v="0"/>
    <n v="0"/>
    <n v="154107"/>
    <n v="1.0255414507549842E-6"/>
    <n v="0"/>
    <m/>
    <x v="0"/>
  </r>
  <r>
    <x v="4"/>
    <x v="4"/>
    <s v="CUARTA"/>
    <x v="1108"/>
    <x v="1108"/>
    <x v="582"/>
    <x v="11"/>
    <x v="0"/>
    <x v="0"/>
    <x v="15"/>
    <x v="105"/>
    <n v="100000"/>
    <n v="100000"/>
    <n v="104577.09163149062"/>
    <n v="104577.09163149062"/>
    <n v="6.959329703874309E-7"/>
    <n v="371"/>
    <m/>
    <x v="0"/>
  </r>
  <r>
    <x v="4"/>
    <x v="4"/>
    <s v="CUARTA"/>
    <x v="1109"/>
    <x v="1109"/>
    <x v="583"/>
    <x v="3"/>
    <x v="0"/>
    <x v="0"/>
    <x v="15"/>
    <x v="2641"/>
    <n v="577225"/>
    <n v="577225"/>
    <n v="578968.41729431751"/>
    <n v="578968.41729431751"/>
    <n v="3.8528821572889708E-6"/>
    <n v="25"/>
    <m/>
    <x v="0"/>
  </r>
  <r>
    <x v="5"/>
    <x v="4"/>
    <s v="CUARTA"/>
    <x v="1110"/>
    <x v="1110"/>
    <x v="584"/>
    <x v="7"/>
    <x v="0"/>
    <x v="0"/>
    <x v="15"/>
    <x v="2642"/>
    <n v="2390257"/>
    <n v="0"/>
    <n v="0"/>
    <n v="2390257"/>
    <n v="1.5906530082716917E-5"/>
    <n v="0"/>
    <m/>
    <x v="1"/>
  </r>
  <r>
    <x v="5"/>
    <x v="4"/>
    <s v="CUARTA"/>
    <x v="1110"/>
    <x v="1110"/>
    <x v="584"/>
    <x v="7"/>
    <x v="0"/>
    <x v="0"/>
    <x v="15"/>
    <x v="2643"/>
    <n v="939000"/>
    <n v="0"/>
    <n v="0"/>
    <n v="939000"/>
    <n v="6.2487974086766346E-6"/>
    <n v="0"/>
    <m/>
    <x v="1"/>
  </r>
  <r>
    <x v="4"/>
    <x v="4"/>
    <s v="CUARTA"/>
    <x v="1111"/>
    <x v="1111"/>
    <x v="585"/>
    <x v="3"/>
    <x v="0"/>
    <x v="0"/>
    <x v="15"/>
    <x v="615"/>
    <n v="273242"/>
    <n v="273242"/>
    <n v="276624.8552302561"/>
    <n v="276624.8552302561"/>
    <n v="1.8408654723518356E-6"/>
    <n v="102"/>
    <m/>
    <x v="0"/>
  </r>
  <r>
    <x v="4"/>
    <x v="4"/>
    <s v="CUARTA"/>
    <x v="1111"/>
    <x v="1111"/>
    <x v="585"/>
    <x v="3"/>
    <x v="0"/>
    <x v="0"/>
    <x v="15"/>
    <x v="321"/>
    <n v="10303223"/>
    <n v="10303223"/>
    <n v="10537014.417821063"/>
    <n v="10537014.417821063"/>
    <n v="7.0121052597730128E-5"/>
    <n v="186"/>
    <m/>
    <x v="0"/>
  </r>
  <r>
    <x v="4"/>
    <x v="4"/>
    <s v="CUARTA"/>
    <x v="1111"/>
    <x v="1111"/>
    <x v="585"/>
    <x v="3"/>
    <x v="0"/>
    <x v="0"/>
    <x v="15"/>
    <x v="306"/>
    <n v="7242691"/>
    <n v="7242691"/>
    <n v="7357166.9510234147"/>
    <n v="7357166.9510234147"/>
    <n v="4.8960006154160269E-5"/>
    <n v="130"/>
    <m/>
    <x v="0"/>
  </r>
  <r>
    <x v="4"/>
    <x v="4"/>
    <s v="CUARTA"/>
    <x v="1111"/>
    <x v="1111"/>
    <x v="585"/>
    <x v="3"/>
    <x v="0"/>
    <x v="0"/>
    <x v="15"/>
    <x v="332"/>
    <n v="5360539"/>
    <n v="5360539"/>
    <n v="5454470.150261784"/>
    <n v="5454470.150261784"/>
    <n v="3.6298060639680394E-5"/>
    <n v="144"/>
    <m/>
    <x v="0"/>
  </r>
  <r>
    <x v="4"/>
    <x v="4"/>
    <s v="CUARTA"/>
    <x v="1111"/>
    <x v="1111"/>
    <x v="585"/>
    <x v="3"/>
    <x v="0"/>
    <x v="0"/>
    <x v="15"/>
    <x v="334"/>
    <n v="4034017"/>
    <n v="4034017"/>
    <n v="4087903.0313767041"/>
    <n v="4087903.0313767041"/>
    <n v="2.7203916793810553E-5"/>
    <n v="110"/>
    <m/>
    <x v="0"/>
  </r>
  <r>
    <x v="4"/>
    <x v="4"/>
    <s v="CUARTA"/>
    <x v="1111"/>
    <x v="1111"/>
    <x v="585"/>
    <x v="3"/>
    <x v="0"/>
    <x v="0"/>
    <x v="15"/>
    <x v="1517"/>
    <n v="3971843"/>
    <n v="3971843"/>
    <n v="4048271.5622114511"/>
    <n v="4048271.5622114511"/>
    <n v="2.6940179816364458E-5"/>
    <n v="158"/>
    <m/>
    <x v="0"/>
  </r>
  <r>
    <x v="4"/>
    <x v="4"/>
    <s v="CUARTA"/>
    <x v="1111"/>
    <x v="1111"/>
    <x v="585"/>
    <x v="3"/>
    <x v="0"/>
    <x v="0"/>
    <x v="15"/>
    <x v="335"/>
    <n v="3855597"/>
    <n v="3855597"/>
    <n v="3907099.7132800692"/>
    <n v="3907099.7132800692"/>
    <n v="2.6000718385288304E-5"/>
    <n v="110"/>
    <m/>
    <x v="0"/>
  </r>
  <r>
    <x v="4"/>
    <x v="4"/>
    <s v="CUARTA"/>
    <x v="1111"/>
    <x v="1111"/>
    <x v="585"/>
    <x v="3"/>
    <x v="0"/>
    <x v="0"/>
    <x v="15"/>
    <x v="230"/>
    <n v="3650456"/>
    <n v="3650456"/>
    <n v="3683188.5522907409"/>
    <n v="3683188.5522907409"/>
    <n v="2.4510648648798537E-5"/>
    <n v="74"/>
    <m/>
    <x v="0"/>
  </r>
  <r>
    <x v="4"/>
    <x v="4"/>
    <s v="CUARTA"/>
    <x v="1111"/>
    <x v="1111"/>
    <x v="585"/>
    <x v="3"/>
    <x v="0"/>
    <x v="0"/>
    <x v="15"/>
    <x v="1271"/>
    <n v="3280632"/>
    <n v="3280632"/>
    <n v="3315643.3249412025"/>
    <n v="3315643.3249412025"/>
    <n v="2.2064732073470252E-5"/>
    <n v="88"/>
    <m/>
    <x v="0"/>
  </r>
  <r>
    <x v="4"/>
    <x v="4"/>
    <s v="CUARTA"/>
    <x v="1111"/>
    <x v="1111"/>
    <x v="585"/>
    <x v="3"/>
    <x v="0"/>
    <x v="0"/>
    <x v="15"/>
    <x v="331"/>
    <n v="2810642"/>
    <n v="2810642"/>
    <n v="2845438.9748064992"/>
    <n v="2845438.9748064992"/>
    <n v="1.8935646104705379E-5"/>
    <n v="102"/>
    <m/>
    <x v="0"/>
  </r>
  <r>
    <x v="4"/>
    <x v="4"/>
    <s v="CUARTA"/>
    <x v="1111"/>
    <x v="1111"/>
    <x v="585"/>
    <x v="3"/>
    <x v="0"/>
    <x v="0"/>
    <x v="15"/>
    <x v="612"/>
    <n v="2438904"/>
    <n v="2438904"/>
    <n v="2490036.5705687809"/>
    <n v="2490036.5705687809"/>
    <n v="1.6570536815420927E-5"/>
    <n v="172"/>
    <m/>
    <x v="0"/>
  </r>
  <r>
    <x v="4"/>
    <x v="4"/>
    <s v="CUARTA"/>
    <x v="1111"/>
    <x v="1111"/>
    <x v="585"/>
    <x v="3"/>
    <x v="0"/>
    <x v="0"/>
    <x v="15"/>
    <x v="414"/>
    <n v="1486318"/>
    <n v="1486318"/>
    <n v="1502180.1760880095"/>
    <n v="1502180.1760880095"/>
    <n v="9.9966129837105051E-6"/>
    <n v="88"/>
    <m/>
    <x v="0"/>
  </r>
  <r>
    <x v="4"/>
    <x v="4"/>
    <s v="CUARTA"/>
    <x v="1111"/>
    <x v="1111"/>
    <x v="585"/>
    <x v="3"/>
    <x v="0"/>
    <x v="0"/>
    <x v="15"/>
    <x v="615"/>
    <n v="1365650"/>
    <n v="1365650"/>
    <n v="1382557.3431068403"/>
    <n v="1382557.3431068403"/>
    <n v="9.2005545718347994E-6"/>
    <n v="102"/>
    <m/>
    <x v="0"/>
  </r>
  <r>
    <x v="5"/>
    <x v="4"/>
    <s v="CUARTA"/>
    <x v="1112"/>
    <x v="1112"/>
    <x v="586"/>
    <x v="3"/>
    <x v="0"/>
    <x v="0"/>
    <x v="15"/>
    <x v="2644"/>
    <n v="4867759.5"/>
    <n v="0"/>
    <n v="0"/>
    <n v="4867759.5"/>
    <n v="3.2393655963430322E-5"/>
    <n v="0"/>
    <m/>
    <x v="4"/>
  </r>
  <r>
    <x v="4"/>
    <x v="4"/>
    <s v="CUARTA"/>
    <x v="1113"/>
    <x v="1113"/>
    <x v="587"/>
    <x v="43"/>
    <x v="0"/>
    <x v="0"/>
    <x v="15"/>
    <x v="2645"/>
    <n v="987015"/>
    <n v="987015"/>
    <n v="988206.3706612041"/>
    <n v="988206.3706612041"/>
    <n v="6.5762528309110477E-6"/>
    <n v="10"/>
    <m/>
    <x v="0"/>
  </r>
  <r>
    <x v="4"/>
    <x v="4"/>
    <s v="CUARTA"/>
    <x v="1113"/>
    <x v="1113"/>
    <x v="587"/>
    <x v="43"/>
    <x v="0"/>
    <x v="0"/>
    <x v="15"/>
    <x v="2306"/>
    <n v="392700"/>
    <n v="0"/>
    <n v="0"/>
    <n v="392700"/>
    <n v="2.613314954619078E-6"/>
    <n v="0"/>
    <m/>
    <x v="0"/>
  </r>
  <r>
    <x v="4"/>
    <x v="4"/>
    <s v="CUARTA"/>
    <x v="1114"/>
    <x v="1114"/>
    <x v="588"/>
    <x v="1"/>
    <x v="0"/>
    <x v="0"/>
    <x v="15"/>
    <x v="2646"/>
    <n v="6969000"/>
    <n v="6969000"/>
    <n v="7079150.0675207842"/>
    <n v="7079150.0675207842"/>
    <n v="4.7109877100699571E-5"/>
    <n v="130"/>
    <m/>
    <x v="0"/>
  </r>
  <r>
    <x v="4"/>
    <x v="4"/>
    <s v="CUARTA"/>
    <x v="1115"/>
    <x v="1115"/>
    <x v="589"/>
    <x v="11"/>
    <x v="0"/>
    <x v="0"/>
    <x v="15"/>
    <x v="2647"/>
    <n v="1833751"/>
    <n v="1833751"/>
    <n v="1841065.4250319055"/>
    <n v="1841065.4250319055"/>
    <n v="1.2251804959684258E-5"/>
    <n v="33"/>
    <m/>
    <x v="0"/>
  </r>
  <r>
    <x v="5"/>
    <x v="4"/>
    <s v="QUINTA"/>
    <x v="1116"/>
    <x v="1116"/>
    <x v="590"/>
    <x v="1"/>
    <x v="0"/>
    <x v="0"/>
    <x v="21"/>
    <x v="1056"/>
    <n v="1676284.4745999984"/>
    <n v="0"/>
    <n v="0"/>
    <n v="1676284.4745999984"/>
    <n v="1.1155231183264478E-5"/>
    <n v="0"/>
    <m/>
    <x v="2"/>
  </r>
  <r>
    <x v="5"/>
    <x v="4"/>
    <s v="CUARTA"/>
    <x v="1117"/>
    <x v="1117"/>
    <x v="591"/>
    <x v="7"/>
    <x v="0"/>
    <x v="0"/>
    <x v="15"/>
    <x v="2648"/>
    <n v="1767745.5"/>
    <n v="1767745.5"/>
    <n v="1772443.142989608"/>
    <n v="1772443.142989608"/>
    <n v="1.1795141766709406E-5"/>
    <n v="22"/>
    <m/>
    <x v="1"/>
  </r>
  <r>
    <x v="5"/>
    <x v="4"/>
    <s v="CUARTA"/>
    <x v="1118"/>
    <x v="1118"/>
    <x v="592"/>
    <x v="7"/>
    <x v="0"/>
    <x v="0"/>
    <x v="15"/>
    <x v="411"/>
    <n v="2822.5"/>
    <n v="0"/>
    <n v="0"/>
    <n v="2822.5"/>
    <n v="1.8782993275814486E-8"/>
    <n v="0"/>
    <m/>
    <x v="1"/>
  </r>
  <r>
    <x v="4"/>
    <x v="4"/>
    <s v="CUARTA"/>
    <x v="1119"/>
    <x v="1119"/>
    <x v="593"/>
    <x v="14"/>
    <x v="0"/>
    <x v="0"/>
    <x v="15"/>
    <x v="1935"/>
    <n v="20000"/>
    <n v="20000"/>
    <n v="20387.311085758505"/>
    <n v="20387.311085758505"/>
    <n v="1.3567217964065195E-7"/>
    <n v="159"/>
    <m/>
    <x v="0"/>
  </r>
  <r>
    <x v="5"/>
    <x v="4"/>
    <s v="CUARTA"/>
    <x v="1120"/>
    <x v="1120"/>
    <x v="594"/>
    <x v="7"/>
    <x v="0"/>
    <x v="0"/>
    <x v="15"/>
    <x v="2649"/>
    <n v="34009143"/>
    <n v="34009143"/>
    <n v="34860656.873164281"/>
    <n v="34860656.873164281"/>
    <n v="2.3198847958870529E-4"/>
    <n v="205"/>
    <m/>
    <x v="1"/>
  </r>
  <r>
    <x v="4"/>
    <x v="4"/>
    <s v="CUARTA"/>
    <x v="1121"/>
    <x v="1121"/>
    <x v="595"/>
    <x v="1"/>
    <x v="0"/>
    <x v="0"/>
    <x v="15"/>
    <x v="1161"/>
    <n v="234281298"/>
    <n v="234281298"/>
    <n v="240495068.45019725"/>
    <n v="240495068.45019725"/>
    <n v="1.6004312678712487E-3"/>
    <n v="217"/>
    <m/>
    <x v="0"/>
  </r>
  <r>
    <x v="4"/>
    <x v="4"/>
    <s v="CUARTA"/>
    <x v="1122"/>
    <x v="1122"/>
    <x v="596"/>
    <x v="3"/>
    <x v="0"/>
    <x v="0"/>
    <x v="15"/>
    <x v="2650"/>
    <n v="466480"/>
    <n v="0"/>
    <n v="0"/>
    <n v="466480"/>
    <n v="3.1043014006384202E-6"/>
    <n v="0"/>
    <m/>
    <x v="0"/>
  </r>
  <r>
    <x v="4"/>
    <x v="4"/>
    <s v="CUARTA"/>
    <x v="1123"/>
    <x v="1123"/>
    <x v="597"/>
    <x v="1"/>
    <x v="0"/>
    <x v="0"/>
    <x v="15"/>
    <x v="600"/>
    <n v="7536590"/>
    <n v="7536590"/>
    <n v="7715045.3200889854"/>
    <n v="7715045.3200889854"/>
    <n v="5.1341592336522735E-5"/>
    <n v="194"/>
    <m/>
    <x v="0"/>
  </r>
  <r>
    <x v="5"/>
    <x v="4"/>
    <s v="CUARTA"/>
    <x v="1124"/>
    <x v="1124"/>
    <x v="598"/>
    <x v="7"/>
    <x v="0"/>
    <x v="0"/>
    <x v="15"/>
    <x v="333"/>
    <n v="813345.5"/>
    <n v="0"/>
    <n v="0"/>
    <n v="813345.5"/>
    <n v="5.4125998431936123E-6"/>
    <n v="0"/>
    <m/>
    <x v="1"/>
  </r>
  <r>
    <x v="5"/>
    <x v="4"/>
    <s v="CUARTA"/>
    <x v="1124"/>
    <x v="1124"/>
    <x v="598"/>
    <x v="7"/>
    <x v="0"/>
    <x v="0"/>
    <x v="15"/>
    <x v="621"/>
    <n v="721615.5"/>
    <n v="0"/>
    <n v="0"/>
    <n v="721615.5"/>
    <n v="4.8021608801500467E-6"/>
    <n v="0"/>
    <m/>
    <x v="1"/>
  </r>
  <r>
    <x v="5"/>
    <x v="4"/>
    <s v="CUARTA"/>
    <x v="1124"/>
    <x v="1124"/>
    <x v="598"/>
    <x v="7"/>
    <x v="0"/>
    <x v="0"/>
    <x v="15"/>
    <x v="487"/>
    <n v="700661"/>
    <n v="0"/>
    <n v="0"/>
    <n v="700661"/>
    <n v="4.6627142078389555E-6"/>
    <n v="0"/>
    <m/>
    <x v="1"/>
  </r>
  <r>
    <x v="5"/>
    <x v="4"/>
    <s v="CUARTA"/>
    <x v="1124"/>
    <x v="1124"/>
    <x v="598"/>
    <x v="7"/>
    <x v="0"/>
    <x v="0"/>
    <x v="15"/>
    <x v="321"/>
    <n v="610012"/>
    <n v="0"/>
    <n v="0"/>
    <n v="610012"/>
    <n v="4.0594690147621419E-6"/>
    <n v="0"/>
    <m/>
    <x v="1"/>
  </r>
  <r>
    <x v="5"/>
    <x v="4"/>
    <s v="CUARTA"/>
    <x v="1124"/>
    <x v="1124"/>
    <x v="598"/>
    <x v="7"/>
    <x v="0"/>
    <x v="0"/>
    <x v="15"/>
    <x v="323"/>
    <n v="604874.5"/>
    <n v="0"/>
    <n v="0"/>
    <n v="604874.5"/>
    <n v="4.0252803068951814E-6"/>
    <n v="0"/>
    <m/>
    <x v="1"/>
  </r>
  <r>
    <x v="5"/>
    <x v="4"/>
    <s v="CUARTA"/>
    <x v="1124"/>
    <x v="1124"/>
    <x v="598"/>
    <x v="7"/>
    <x v="0"/>
    <x v="0"/>
    <x v="15"/>
    <x v="612"/>
    <n v="498559"/>
    <n v="0"/>
    <n v="0"/>
    <n v="498559"/>
    <n v="3.3177786871910696E-6"/>
    <n v="0"/>
    <m/>
    <x v="1"/>
  </r>
  <r>
    <x v="5"/>
    <x v="4"/>
    <s v="CUARTA"/>
    <x v="1124"/>
    <x v="1124"/>
    <x v="598"/>
    <x v="7"/>
    <x v="0"/>
    <x v="0"/>
    <x v="15"/>
    <x v="306"/>
    <n v="483825"/>
    <n v="0"/>
    <n v="0"/>
    <n v="483825"/>
    <n v="3.2197278021863393E-6"/>
    <n v="0"/>
    <m/>
    <x v="1"/>
  </r>
  <r>
    <x v="5"/>
    <x v="4"/>
    <s v="CUARTA"/>
    <x v="1124"/>
    <x v="1124"/>
    <x v="598"/>
    <x v="7"/>
    <x v="0"/>
    <x v="0"/>
    <x v="15"/>
    <x v="1517"/>
    <n v="385661"/>
    <n v="0"/>
    <n v="0"/>
    <n v="385661"/>
    <n v="2.5664722656311391E-6"/>
    <n v="0"/>
    <m/>
    <x v="1"/>
  </r>
  <r>
    <x v="5"/>
    <x v="4"/>
    <s v="CUARTA"/>
    <x v="1124"/>
    <x v="1124"/>
    <x v="598"/>
    <x v="7"/>
    <x v="0"/>
    <x v="0"/>
    <x v="15"/>
    <x v="335"/>
    <n v="299923.5"/>
    <n v="0"/>
    <n v="0"/>
    <n v="299923.5"/>
    <n v="1.995911810011956E-6"/>
    <n v="0"/>
    <m/>
    <x v="1"/>
  </r>
  <r>
    <x v="5"/>
    <x v="4"/>
    <s v="CUARTA"/>
    <x v="1124"/>
    <x v="1124"/>
    <x v="598"/>
    <x v="7"/>
    <x v="0"/>
    <x v="0"/>
    <x v="15"/>
    <x v="334"/>
    <n v="262216"/>
    <n v="0"/>
    <n v="0"/>
    <n v="262216"/>
    <n v="1.7449783400570314E-6"/>
    <n v="0"/>
    <m/>
    <x v="1"/>
  </r>
  <r>
    <x v="5"/>
    <x v="4"/>
    <s v="CUARTA"/>
    <x v="1124"/>
    <x v="1124"/>
    <x v="598"/>
    <x v="7"/>
    <x v="0"/>
    <x v="0"/>
    <x v="15"/>
    <x v="331"/>
    <n v="81843"/>
    <n v="0"/>
    <n v="0"/>
    <n v="81843"/>
    <n v="5.446435850035376E-7"/>
    <n v="0"/>
    <m/>
    <x v="1"/>
  </r>
  <r>
    <x v="5"/>
    <x v="4"/>
    <s v="CUARTA"/>
    <x v="1125"/>
    <x v="1125"/>
    <x v="599"/>
    <x v="7"/>
    <x v="0"/>
    <x v="0"/>
    <x v="15"/>
    <x v="2651"/>
    <n v="467539.5"/>
    <n v="467539.5"/>
    <n v="470424.76879405399"/>
    <n v="470424.76879405399"/>
    <n v="3.1305527968238442E-6"/>
    <n v="51"/>
    <m/>
    <x v="1"/>
  </r>
  <r>
    <x v="5"/>
    <x v="4"/>
    <s v="CUARTA"/>
    <x v="1125"/>
    <x v="1125"/>
    <x v="599"/>
    <x v="7"/>
    <x v="0"/>
    <x v="0"/>
    <x v="15"/>
    <x v="2652"/>
    <n v="467539.5"/>
    <n v="467539.5"/>
    <n v="468781.94901460072"/>
    <n v="468781.94901460072"/>
    <n v="3.11962026436296E-6"/>
    <n v="22"/>
    <m/>
    <x v="1"/>
  </r>
  <r>
    <x v="5"/>
    <x v="4"/>
    <s v="CUARTA"/>
    <x v="1125"/>
    <x v="1125"/>
    <x v="599"/>
    <x v="7"/>
    <x v="0"/>
    <x v="0"/>
    <x v="15"/>
    <x v="2653"/>
    <n v="256576.5"/>
    <n v="256576.5"/>
    <n v="260097.93657855812"/>
    <n v="260097.93657855812"/>
    <n v="1.7308831864688323E-6"/>
    <n v="113"/>
    <m/>
    <x v="1"/>
  </r>
  <r>
    <x v="5"/>
    <x v="4"/>
    <s v="CUARTA"/>
    <x v="1125"/>
    <x v="1125"/>
    <x v="599"/>
    <x v="7"/>
    <x v="0"/>
    <x v="0"/>
    <x v="15"/>
    <x v="2654"/>
    <n v="256576.5"/>
    <n v="256576.5"/>
    <n v="257910.86109166036"/>
    <n v="257910.86109166036"/>
    <n v="1.7163287757818176E-6"/>
    <n v="43"/>
    <m/>
    <x v="1"/>
  </r>
  <r>
    <x v="5"/>
    <x v="4"/>
    <s v="CUARTA"/>
    <x v="1125"/>
    <x v="1125"/>
    <x v="599"/>
    <x v="7"/>
    <x v="0"/>
    <x v="0"/>
    <x v="15"/>
    <x v="2655"/>
    <n v="256576.5"/>
    <n v="256576.5"/>
    <n v="258159.87887758701"/>
    <n v="258159.87887758701"/>
    <n v="1.7179859234872627E-6"/>
    <n v="51"/>
    <m/>
    <x v="1"/>
  </r>
  <r>
    <x v="5"/>
    <x v="4"/>
    <s v="CUARTA"/>
    <x v="1125"/>
    <x v="1125"/>
    <x v="599"/>
    <x v="7"/>
    <x v="0"/>
    <x v="0"/>
    <x v="15"/>
    <x v="2656"/>
    <n v="210963"/>
    <n v="210963"/>
    <n v="213858.4047815071"/>
    <n v="213858.4047815071"/>
    <n v="1.4231712945925457E-6"/>
    <n v="113"/>
    <m/>
    <x v="1"/>
  </r>
  <r>
    <x v="5"/>
    <x v="4"/>
    <s v="CUARTA"/>
    <x v="1125"/>
    <x v="1125"/>
    <x v="599"/>
    <x v="7"/>
    <x v="0"/>
    <x v="0"/>
    <x v="15"/>
    <x v="2657"/>
    <n v="210963"/>
    <n v="210963"/>
    <n v="213497.53637967946"/>
    <n v="213497.53637967946"/>
    <n v="1.4207698105305501E-6"/>
    <n v="99"/>
    <m/>
    <x v="1"/>
  </r>
  <r>
    <x v="5"/>
    <x v="4"/>
    <s v="CUARTA"/>
    <x v="1125"/>
    <x v="1125"/>
    <x v="599"/>
    <x v="7"/>
    <x v="0"/>
    <x v="0"/>
    <x v="15"/>
    <x v="2658"/>
    <n v="210963"/>
    <n v="210963"/>
    <n v="213188.7053087035"/>
    <n v="213188.7053087035"/>
    <n v="1.4187146211844017E-6"/>
    <n v="87"/>
    <m/>
    <x v="1"/>
  </r>
  <r>
    <x v="4"/>
    <x v="4"/>
    <s v="CUARTA"/>
    <x v="1126"/>
    <x v="1126"/>
    <x v="600"/>
    <x v="14"/>
    <x v="0"/>
    <x v="0"/>
    <x v="15"/>
    <x v="2659"/>
    <n v="135000"/>
    <n v="135000"/>
    <n v="136605.42728395251"/>
    <n v="136605.42728395251"/>
    <n v="9.0907309906616285E-7"/>
    <n v="98"/>
    <m/>
    <x v="0"/>
  </r>
  <r>
    <x v="5"/>
    <x v="4"/>
    <s v="CUARTA"/>
    <x v="1127"/>
    <x v="1127"/>
    <x v="601"/>
    <x v="1"/>
    <x v="0"/>
    <x v="0"/>
    <x v="15"/>
    <x v="79"/>
    <n v="904845.24"/>
    <n v="904845.24"/>
    <n v="1091936.4878422932"/>
    <n v="1091936.4878422932"/>
    <n v="7.2665494096574947E-6"/>
    <n v="1558"/>
    <m/>
    <x v="5"/>
  </r>
  <r>
    <x v="4"/>
    <x v="4"/>
    <s v="CUARTA"/>
    <x v="1128"/>
    <x v="1128"/>
    <x v="602"/>
    <x v="3"/>
    <x v="0"/>
    <x v="0"/>
    <x v="15"/>
    <x v="2660"/>
    <n v="467665"/>
    <n v="467665"/>
    <n v="468625.0422620906"/>
    <n v="468625.0422620906"/>
    <n v="3.1185760912974761E-6"/>
    <n v="17"/>
    <m/>
    <x v="0"/>
  </r>
  <r>
    <x v="4"/>
    <x v="4"/>
    <s v="CUARTA"/>
    <x v="1129"/>
    <x v="1129"/>
    <x v="603"/>
    <x v="3"/>
    <x v="0"/>
    <x v="0"/>
    <x v="15"/>
    <x v="2561"/>
    <n v="17198812"/>
    <n v="17198812"/>
    <n v="17257002.396394536"/>
    <n v="17257002.396394536"/>
    <n v="1.1484080069873978E-4"/>
    <n v="28"/>
    <m/>
    <x v="0"/>
  </r>
  <r>
    <x v="4"/>
    <x v="4"/>
    <s v="CUARTA"/>
    <x v="1129"/>
    <x v="1129"/>
    <x v="603"/>
    <x v="3"/>
    <x v="0"/>
    <x v="0"/>
    <x v="15"/>
    <x v="2661"/>
    <n v="5489504"/>
    <n v="5489504"/>
    <n v="5491490.9828604646"/>
    <n v="5491490.9828604646"/>
    <n v="3.6544424519136933E-5"/>
    <n v="3"/>
    <m/>
    <x v="0"/>
  </r>
  <r>
    <x v="4"/>
    <x v="4"/>
    <s v="CUARTA"/>
    <x v="1129"/>
    <x v="1129"/>
    <x v="603"/>
    <x v="3"/>
    <x v="0"/>
    <x v="0"/>
    <x v="15"/>
    <x v="2662"/>
    <n v="1199419"/>
    <n v="0"/>
    <n v="0"/>
    <n v="1199419"/>
    <n v="7.9818171875585955E-6"/>
    <n v="0"/>
    <m/>
    <x v="0"/>
  </r>
  <r>
    <x v="4"/>
    <x v="4"/>
    <s v="CUARTA"/>
    <x v="1129"/>
    <x v="1129"/>
    <x v="603"/>
    <x v="3"/>
    <x v="0"/>
    <x v="0"/>
    <x v="15"/>
    <x v="2663"/>
    <n v="4119475"/>
    <n v="4119475"/>
    <n v="4149399.5020857817"/>
    <n v="4149399.5020857817"/>
    <n v="2.7613159591264911E-5"/>
    <n v="60"/>
    <m/>
    <x v="0"/>
  </r>
  <r>
    <x v="4"/>
    <x v="4"/>
    <s v="CUARTA"/>
    <x v="1129"/>
    <x v="1129"/>
    <x v="603"/>
    <x v="3"/>
    <x v="0"/>
    <x v="0"/>
    <x v="15"/>
    <x v="2664"/>
    <n v="3587712"/>
    <n v="3587712"/>
    <n v="3626000.5220370502"/>
    <n v="3626000.5220370502"/>
    <n v="2.4130077386544456E-5"/>
    <n v="88"/>
    <m/>
    <x v="0"/>
  </r>
  <r>
    <x v="4"/>
    <x v="4"/>
    <s v="CUARTA"/>
    <x v="1129"/>
    <x v="1129"/>
    <x v="603"/>
    <x v="3"/>
    <x v="0"/>
    <x v="0"/>
    <x v="15"/>
    <x v="426"/>
    <n v="3478195"/>
    <n v="3478195"/>
    <n v="3521256.5723336847"/>
    <n v="3521256.5723336847"/>
    <n v="2.3433034019685087E-5"/>
    <n v="102"/>
    <m/>
    <x v="0"/>
  </r>
  <r>
    <x v="4"/>
    <x v="4"/>
    <s v="CUARTA"/>
    <x v="1129"/>
    <x v="1129"/>
    <x v="603"/>
    <x v="3"/>
    <x v="0"/>
    <x v="0"/>
    <x v="15"/>
    <x v="2665"/>
    <n v="3464679"/>
    <n v="3464679"/>
    <n v="3531348.411276883"/>
    <n v="3531348.411276883"/>
    <n v="2.3500192546881083E-5"/>
    <n v="158"/>
    <m/>
    <x v="0"/>
  </r>
  <r>
    <x v="4"/>
    <x v="4"/>
    <s v="CUARTA"/>
    <x v="1129"/>
    <x v="1129"/>
    <x v="603"/>
    <x v="3"/>
    <x v="0"/>
    <x v="0"/>
    <x v="15"/>
    <x v="1254"/>
    <n v="3348826"/>
    <n v="3348826"/>
    <n v="3401756.6084108707"/>
    <n v="3401756.6084108707"/>
    <n v="2.2637793268995173E-5"/>
    <n v="130"/>
    <m/>
    <x v="0"/>
  </r>
  <r>
    <x v="4"/>
    <x v="4"/>
    <s v="CUARTA"/>
    <x v="1129"/>
    <x v="1129"/>
    <x v="603"/>
    <x v="3"/>
    <x v="0"/>
    <x v="0"/>
    <x v="15"/>
    <x v="2666"/>
    <n v="3341184"/>
    <n v="3341184"/>
    <n v="3386223.6923410245"/>
    <n v="3386223.6923410245"/>
    <n v="2.2534425808200235E-5"/>
    <n v="111"/>
    <m/>
    <x v="0"/>
  </r>
  <r>
    <x v="4"/>
    <x v="4"/>
    <s v="CUARTA"/>
    <x v="1129"/>
    <x v="1129"/>
    <x v="603"/>
    <x v="3"/>
    <x v="0"/>
    <x v="0"/>
    <x v="15"/>
    <x v="2667"/>
    <n v="3300672"/>
    <n v="3300672"/>
    <n v="3317037.2193115759"/>
    <n v="3317037.2193115759"/>
    <n v="2.207400807296925E-5"/>
    <n v="41"/>
    <m/>
    <x v="0"/>
  </r>
  <r>
    <x v="4"/>
    <x v="4"/>
    <s v="CUARTA"/>
    <x v="1129"/>
    <x v="1129"/>
    <x v="603"/>
    <x v="3"/>
    <x v="0"/>
    <x v="0"/>
    <x v="15"/>
    <x v="341"/>
    <n v="3288597"/>
    <n v="3288597"/>
    <n v="3316084.1439654808"/>
    <n v="3316084.1439654808"/>
    <n v="2.2067665607843636E-5"/>
    <n v="69"/>
    <m/>
    <x v="0"/>
  </r>
  <r>
    <x v="4"/>
    <x v="4"/>
    <s v="CUARTA"/>
    <x v="1129"/>
    <x v="1129"/>
    <x v="603"/>
    <x v="3"/>
    <x v="0"/>
    <x v="0"/>
    <x v="15"/>
    <x v="2668"/>
    <n v="3282432"/>
    <n v="3282432"/>
    <n v="3368271.7484672433"/>
    <n v="3368271.7484672433"/>
    <n v="2.2414960355208547E-5"/>
    <n v="214"/>
    <m/>
    <x v="0"/>
  </r>
  <r>
    <x v="4"/>
    <x v="4"/>
    <s v="CUARTA"/>
    <x v="1129"/>
    <x v="1129"/>
    <x v="603"/>
    <x v="3"/>
    <x v="0"/>
    <x v="0"/>
    <x v="15"/>
    <x v="694"/>
    <n v="3230976"/>
    <n v="3230976"/>
    <n v="3304290.3852157546"/>
    <n v="3304290.3852157546"/>
    <n v="2.1989181253089803E-5"/>
    <n v="186"/>
    <m/>
    <x v="0"/>
  </r>
  <r>
    <x v="4"/>
    <x v="4"/>
    <s v="CUARTA"/>
    <x v="1129"/>
    <x v="1129"/>
    <x v="603"/>
    <x v="3"/>
    <x v="0"/>
    <x v="0"/>
    <x v="15"/>
    <x v="1777"/>
    <n v="3059020"/>
    <n v="3059020"/>
    <n v="3123153.5436004498"/>
    <n v="3123153.5436004498"/>
    <n v="2.07837633334928E-5"/>
    <n v="172"/>
    <m/>
    <x v="0"/>
  </r>
  <r>
    <x v="4"/>
    <x v="4"/>
    <s v="CUARTA"/>
    <x v="1129"/>
    <x v="1129"/>
    <x v="603"/>
    <x v="3"/>
    <x v="0"/>
    <x v="0"/>
    <x v="15"/>
    <x v="2669"/>
    <n v="3051341"/>
    <n v="3051341"/>
    <n v="3136808.2684817393"/>
    <n v="3136808.2684817393"/>
    <n v="2.0874631927160953E-5"/>
    <n v="229"/>
    <m/>
    <x v="0"/>
  </r>
  <r>
    <x v="4"/>
    <x v="4"/>
    <s v="CUARTA"/>
    <x v="1129"/>
    <x v="1129"/>
    <x v="603"/>
    <x v="3"/>
    <x v="0"/>
    <x v="0"/>
    <x v="15"/>
    <x v="2670"/>
    <n v="3027724"/>
    <n v="3027724"/>
    <n v="3101660.1701206863"/>
    <n v="3101660.1701206863"/>
    <n v="2.0640730600261634E-5"/>
    <n v="200"/>
    <m/>
    <x v="0"/>
  </r>
  <r>
    <x v="4"/>
    <x v="4"/>
    <s v="CUARTA"/>
    <x v="1129"/>
    <x v="1129"/>
    <x v="603"/>
    <x v="3"/>
    <x v="0"/>
    <x v="0"/>
    <x v="15"/>
    <x v="2291"/>
    <n v="2927462"/>
    <n v="2927462"/>
    <n v="2978759.0566966613"/>
    <n v="2978759.0566966613"/>
    <n v="1.982285609644106E-5"/>
    <n v="144"/>
    <m/>
    <x v="0"/>
  </r>
  <r>
    <x v="4"/>
    <x v="4"/>
    <s v="CUARTA"/>
    <x v="1129"/>
    <x v="1129"/>
    <x v="603"/>
    <x v="3"/>
    <x v="0"/>
    <x v="0"/>
    <x v="15"/>
    <x v="2561"/>
    <n v="2554099"/>
    <n v="2554099"/>
    <n v="2562740.5290335687"/>
    <n v="2562740.5290335687"/>
    <n v="1.7054362488749256E-5"/>
    <n v="28"/>
    <m/>
    <x v="0"/>
  </r>
  <r>
    <x v="4"/>
    <x v="4"/>
    <s v="CUARTA"/>
    <x v="1129"/>
    <x v="1129"/>
    <x v="603"/>
    <x v="3"/>
    <x v="0"/>
    <x v="0"/>
    <x v="15"/>
    <x v="1237"/>
    <n v="2316096"/>
    <n v="2316096"/>
    <n v="2384706.0387891834"/>
    <n v="2384706.0387891834"/>
    <n v="1.5869589899511576E-5"/>
    <n v="242"/>
    <m/>
    <x v="0"/>
  </r>
  <r>
    <x v="4"/>
    <x v="4"/>
    <s v="CUARTA"/>
    <x v="1129"/>
    <x v="1129"/>
    <x v="603"/>
    <x v="3"/>
    <x v="0"/>
    <x v="0"/>
    <x v="15"/>
    <x v="2671"/>
    <n v="2304807"/>
    <n v="2304807"/>
    <n v="2377093.7726358753"/>
    <n v="2377093.7726358753"/>
    <n v="1.5818932275429632E-5"/>
    <n v="256"/>
    <m/>
    <x v="0"/>
  </r>
  <r>
    <x v="4"/>
    <x v="4"/>
    <s v="CUARTA"/>
    <x v="1129"/>
    <x v="1129"/>
    <x v="603"/>
    <x v="3"/>
    <x v="0"/>
    <x v="0"/>
    <x v="15"/>
    <x v="1239"/>
    <n v="2179123"/>
    <n v="2179123"/>
    <n v="2258611.1625179485"/>
    <n v="2258611.1625179485"/>
    <n v="1.5030461746059935E-5"/>
    <n v="297"/>
    <m/>
    <x v="0"/>
  </r>
  <r>
    <x v="4"/>
    <x v="4"/>
    <s v="CUARTA"/>
    <x v="1129"/>
    <x v="1129"/>
    <x v="603"/>
    <x v="3"/>
    <x v="0"/>
    <x v="0"/>
    <x v="15"/>
    <x v="2672"/>
    <n v="2067456"/>
    <n v="2067456"/>
    <n v="2136160.4514018358"/>
    <n v="2136160.4514018358"/>
    <n v="1.4215584550838447E-5"/>
    <n v="271"/>
    <m/>
    <x v="0"/>
  </r>
  <r>
    <x v="4"/>
    <x v="4"/>
    <s v="CUARTA"/>
    <x v="1129"/>
    <x v="1129"/>
    <x v="603"/>
    <x v="3"/>
    <x v="0"/>
    <x v="0"/>
    <x v="15"/>
    <x v="1024"/>
    <n v="1621248"/>
    <n v="1621248"/>
    <n v="1677753.3456213947"/>
    <n v="1677753.3456213947"/>
    <n v="1.1165006132606523E-5"/>
    <n v="284"/>
    <m/>
    <x v="0"/>
  </r>
  <r>
    <x v="4"/>
    <x v="4"/>
    <s v="CUARTA"/>
    <x v="1129"/>
    <x v="1129"/>
    <x v="603"/>
    <x v="3"/>
    <x v="0"/>
    <x v="0"/>
    <x v="15"/>
    <x v="2661"/>
    <n v="778938"/>
    <n v="778938"/>
    <n v="779219.94468122523"/>
    <n v="779219.94468122523"/>
    <n v="5.1855032706210767E-6"/>
    <n v="3"/>
    <m/>
    <x v="0"/>
  </r>
  <r>
    <x v="4"/>
    <x v="4"/>
    <s v="CUARTA"/>
    <x v="1129"/>
    <x v="1129"/>
    <x v="603"/>
    <x v="3"/>
    <x v="0"/>
    <x v="0"/>
    <x v="15"/>
    <x v="2662"/>
    <n v="169920"/>
    <n v="0"/>
    <n v="0"/>
    <n v="169920"/>
    <n v="1.1307727962538166E-6"/>
    <n v="0"/>
    <m/>
    <x v="0"/>
  </r>
  <r>
    <x v="4"/>
    <x v="4"/>
    <s v="CUARTA"/>
    <x v="1130"/>
    <x v="1130"/>
    <x v="604"/>
    <x v="1"/>
    <x v="0"/>
    <x v="0"/>
    <x v="15"/>
    <x v="1127"/>
    <n v="15328786"/>
    <n v="15328786"/>
    <n v="15928235.548163835"/>
    <n v="15928235.548163835"/>
    <n v="1.059982076870684E-4"/>
    <n v="318"/>
    <m/>
    <x v="0"/>
  </r>
  <r>
    <x v="4"/>
    <x v="4"/>
    <s v="CUARTA"/>
    <x v="1130"/>
    <x v="1130"/>
    <x v="604"/>
    <x v="1"/>
    <x v="0"/>
    <x v="0"/>
    <x v="15"/>
    <x v="2673"/>
    <n v="7147278"/>
    <n v="7147278"/>
    <n v="7284810.1686344435"/>
    <n v="7284810.1686344435"/>
    <n v="4.8478490846074661E-5"/>
    <n v="158"/>
    <m/>
    <x v="0"/>
  </r>
  <r>
    <x v="5"/>
    <x v="4"/>
    <s v="CUARTA"/>
    <x v="1131"/>
    <x v="1131"/>
    <x v="605"/>
    <x v="7"/>
    <x v="0"/>
    <x v="0"/>
    <x v="15"/>
    <x v="2674"/>
    <n v="423943.5"/>
    <n v="423943.5"/>
    <n v="424967.55469242029"/>
    <n v="424967.55469242029"/>
    <n v="2.8280470229325261E-6"/>
    <n v="20"/>
    <m/>
    <x v="1"/>
  </r>
  <r>
    <x v="5"/>
    <x v="4"/>
    <s v="CUARTA"/>
    <x v="1131"/>
    <x v="1131"/>
    <x v="605"/>
    <x v="7"/>
    <x v="0"/>
    <x v="0"/>
    <x v="15"/>
    <x v="2675"/>
    <n v="275039"/>
    <n v="0"/>
    <n v="0"/>
    <n v="275039"/>
    <n v="1.8303120239457006E-6"/>
    <n v="0"/>
    <m/>
    <x v="1"/>
  </r>
  <r>
    <x v="4"/>
    <x v="4"/>
    <s v="CUARTA"/>
    <x v="1131"/>
    <x v="1131"/>
    <x v="606"/>
    <x v="1"/>
    <x v="0"/>
    <x v="0"/>
    <x v="15"/>
    <x v="2676"/>
    <n v="37778"/>
    <n v="0"/>
    <n v="0"/>
    <n v="37778"/>
    <n v="2.514026288657997E-7"/>
    <n v="0"/>
    <m/>
    <x v="0"/>
  </r>
  <r>
    <x v="4"/>
    <x v="4"/>
    <s v="CUARTA"/>
    <x v="1131"/>
    <x v="1131"/>
    <x v="606"/>
    <x v="1"/>
    <x v="0"/>
    <x v="0"/>
    <x v="15"/>
    <x v="2677"/>
    <n v="49385"/>
    <n v="0"/>
    <n v="0"/>
    <n v="49385"/>
    <n v="3.2864415338391439E-7"/>
    <n v="0"/>
    <m/>
    <x v="0"/>
  </r>
  <r>
    <x v="5"/>
    <x v="4"/>
    <s v="CUARTA"/>
    <x v="1132"/>
    <x v="1132"/>
    <x v="607"/>
    <x v="7"/>
    <x v="0"/>
    <x v="0"/>
    <x v="15"/>
    <x v="1065"/>
    <n v="3778807.5"/>
    <n v="0"/>
    <n v="0"/>
    <n v="3778807.5"/>
    <n v="2.5146967533426871E-5"/>
    <n v="0"/>
    <m/>
    <x v="1"/>
  </r>
  <r>
    <x v="5"/>
    <x v="4"/>
    <s v="CUARTA"/>
    <x v="1132"/>
    <x v="1132"/>
    <x v="607"/>
    <x v="7"/>
    <x v="0"/>
    <x v="0"/>
    <x v="15"/>
    <x v="2678"/>
    <n v="2853705"/>
    <n v="0"/>
    <n v="0"/>
    <n v="2853705"/>
    <n v="1.8990654322819549E-5"/>
    <n v="0"/>
    <m/>
    <x v="1"/>
  </r>
  <r>
    <x v="5"/>
    <x v="4"/>
    <s v="CUARTA"/>
    <x v="1133"/>
    <x v="1133"/>
    <x v="608"/>
    <x v="44"/>
    <x v="0"/>
    <x v="0"/>
    <x v="15"/>
    <x v="2679"/>
    <n v="211417.19999999998"/>
    <n v="0"/>
    <n v="0"/>
    <n v="211417.19999999998"/>
    <n v="1.4069257204575822E-6"/>
    <n v="0"/>
    <m/>
    <x v="6"/>
  </r>
  <r>
    <x v="5"/>
    <x v="4"/>
    <s v="CUARTA"/>
    <x v="1134"/>
    <x v="1134"/>
    <x v="609"/>
    <x v="7"/>
    <x v="0"/>
    <x v="0"/>
    <x v="15"/>
    <x v="320"/>
    <n v="1813600.5"/>
    <n v="1813600.5"/>
    <n v="1859906.2909791239"/>
    <n v="1859906.2909791239"/>
    <n v="1.2377185954687668E-5"/>
    <n v="209"/>
    <m/>
    <x v="1"/>
  </r>
  <r>
    <x v="5"/>
    <x v="4"/>
    <s v="CUARTA"/>
    <x v="1134"/>
    <x v="1134"/>
    <x v="609"/>
    <x v="7"/>
    <x v="0"/>
    <x v="0"/>
    <x v="15"/>
    <x v="2680"/>
    <n v="648536"/>
    <n v="648536"/>
    <n v="665094.75836957316"/>
    <n v="665094.75836957316"/>
    <n v="4.4260302477361036E-6"/>
    <n v="209"/>
    <m/>
    <x v="1"/>
  </r>
  <r>
    <x v="4"/>
    <x v="4"/>
    <s v="CUARTA"/>
    <x v="1135"/>
    <x v="1135"/>
    <x v="610"/>
    <x v="39"/>
    <x v="0"/>
    <x v="0"/>
    <x v="15"/>
    <x v="1266"/>
    <n v="12525106"/>
    <n v="0"/>
    <n v="0"/>
    <n v="12525106"/>
    <n v="8.3351277866027871E-5"/>
    <n v="0"/>
    <m/>
    <x v="0"/>
  </r>
  <r>
    <x v="4"/>
    <x v="4"/>
    <s v="CUARTA"/>
    <x v="1135"/>
    <x v="1135"/>
    <x v="610"/>
    <x v="39"/>
    <x v="0"/>
    <x v="0"/>
    <x v="15"/>
    <x v="1060"/>
    <n v="1882350"/>
    <n v="1882350"/>
    <n v="1898083.2824433711"/>
    <n v="1898083.2824433711"/>
    <n v="1.2631243766543748E-5"/>
    <n v="69"/>
    <m/>
    <x v="0"/>
  </r>
  <r>
    <x v="4"/>
    <x v="4"/>
    <s v="CUARTA"/>
    <x v="1135"/>
    <x v="1135"/>
    <x v="610"/>
    <x v="39"/>
    <x v="0"/>
    <x v="0"/>
    <x v="15"/>
    <x v="2681"/>
    <n v="2831160"/>
    <n v="2831160"/>
    <n v="2875908.5242017712"/>
    <n v="2875908.5242017712"/>
    <n v="1.9138412921856306E-5"/>
    <n v="130"/>
    <m/>
    <x v="0"/>
  </r>
  <r>
    <x v="4"/>
    <x v="4"/>
    <s v="CUARTA"/>
    <x v="1135"/>
    <x v="1135"/>
    <x v="610"/>
    <x v="39"/>
    <x v="0"/>
    <x v="0"/>
    <x v="15"/>
    <x v="1266"/>
    <n v="1732255"/>
    <n v="0"/>
    <n v="0"/>
    <n v="1732255"/>
    <n v="1.1527700271743497E-5"/>
    <n v="0"/>
    <m/>
    <x v="0"/>
  </r>
  <r>
    <x v="4"/>
    <x v="4"/>
    <s v="CUARTA"/>
    <x v="1135"/>
    <x v="1135"/>
    <x v="610"/>
    <x v="39"/>
    <x v="0"/>
    <x v="0"/>
    <x v="15"/>
    <x v="1183"/>
    <n v="1325280"/>
    <n v="1325280"/>
    <n v="1346227.0055221617"/>
    <n v="1346227.0055221617"/>
    <n v="8.9587857546298083E-6"/>
    <n v="130"/>
    <m/>
    <x v="0"/>
  </r>
  <r>
    <x v="4"/>
    <x v="4"/>
    <s v="CUARTA"/>
    <x v="1135"/>
    <x v="1135"/>
    <x v="610"/>
    <x v="39"/>
    <x v="0"/>
    <x v="0"/>
    <x v="15"/>
    <x v="1060"/>
    <n v="259200"/>
    <n v="259200"/>
    <n v="261366.47637757153"/>
    <n v="261366.47637757153"/>
    <n v="1.7393249843483618E-6"/>
    <n v="69"/>
    <m/>
    <x v="0"/>
  </r>
  <r>
    <x v="4"/>
    <x v="4"/>
    <s v="CUARTA"/>
    <x v="1136"/>
    <x v="1136"/>
    <x v="611"/>
    <x v="3"/>
    <x v="0"/>
    <x v="0"/>
    <x v="15"/>
    <x v="2682"/>
    <n v="2666075"/>
    <n v="2666075"/>
    <n v="2685117.8505443833"/>
    <n v="2685117.8505443833"/>
    <n v="1.7868751295498526E-5"/>
    <n v="59"/>
    <m/>
    <x v="0"/>
  </r>
  <r>
    <x v="4"/>
    <x v="4"/>
    <s v="CUARTA"/>
    <x v="1136"/>
    <x v="1136"/>
    <x v="611"/>
    <x v="3"/>
    <x v="0"/>
    <x v="0"/>
    <x v="15"/>
    <x v="1691"/>
    <n v="2927010"/>
    <n v="2927010"/>
    <n v="2958604.305374851"/>
    <n v="2958604.305374851"/>
    <n v="1.9688731540709162E-5"/>
    <n v="89"/>
    <m/>
    <x v="0"/>
  </r>
  <r>
    <x v="4"/>
    <x v="4"/>
    <s v="CUARTA"/>
    <x v="1136"/>
    <x v="1136"/>
    <x v="611"/>
    <x v="3"/>
    <x v="0"/>
    <x v="0"/>
    <x v="15"/>
    <x v="2683"/>
    <n v="2927010"/>
    <n v="2927010"/>
    <n v="2935850.5731814117"/>
    <n v="2935850.5731814117"/>
    <n v="1.9537311452564235E-5"/>
    <n v="25"/>
    <m/>
    <x v="0"/>
  </r>
  <r>
    <x v="4"/>
    <x v="4"/>
    <s v="CUARTA"/>
    <x v="1136"/>
    <x v="1136"/>
    <x v="611"/>
    <x v="3"/>
    <x v="0"/>
    <x v="0"/>
    <x v="15"/>
    <x v="2684"/>
    <n v="2532771"/>
    <n v="2532771"/>
    <n v="2550861.706231501"/>
    <n v="2550861.706231501"/>
    <n v="1.6975312055156403E-5"/>
    <n v="59"/>
    <m/>
    <x v="0"/>
  </r>
  <r>
    <x v="4"/>
    <x v="4"/>
    <s v="CUARTA"/>
    <x v="1137"/>
    <x v="1137"/>
    <x v="612"/>
    <x v="45"/>
    <x v="0"/>
    <x v="0"/>
    <x v="15"/>
    <x v="1868"/>
    <n v="538450"/>
    <n v="538450"/>
    <n v="545510.93840080837"/>
    <n v="545510.93840080837"/>
    <n v="3.6302314571711723E-6"/>
    <n v="108"/>
    <m/>
    <x v="0"/>
  </r>
  <r>
    <x v="4"/>
    <x v="4"/>
    <s v="CUARTA"/>
    <x v="1137"/>
    <x v="1137"/>
    <x v="612"/>
    <x v="45"/>
    <x v="0"/>
    <x v="0"/>
    <x v="15"/>
    <x v="443"/>
    <n v="465025"/>
    <n v="465025"/>
    <n v="472432.04207306885"/>
    <n v="472432.04207306885"/>
    <n v="3.1439106712268409E-6"/>
    <n v="131"/>
    <m/>
    <x v="0"/>
  </r>
  <r>
    <x v="4"/>
    <x v="4"/>
    <s v="CUARTA"/>
    <x v="1137"/>
    <x v="1137"/>
    <x v="612"/>
    <x v="45"/>
    <x v="0"/>
    <x v="0"/>
    <x v="15"/>
    <x v="301"/>
    <n v="401390"/>
    <n v="401390"/>
    <n v="404647.30750580918"/>
    <n v="404647.30750580918"/>
    <n v="2.6928211358575908E-6"/>
    <n v="67"/>
    <m/>
    <x v="0"/>
  </r>
  <r>
    <x v="4"/>
    <x v="4"/>
    <s v="CUARTA"/>
    <x v="1137"/>
    <x v="1137"/>
    <x v="612"/>
    <x v="45"/>
    <x v="0"/>
    <x v="0"/>
    <x v="15"/>
    <x v="1529"/>
    <n v="53845"/>
    <n v="53845"/>
    <n v="54007.630350751489"/>
    <n v="54007.630350751489"/>
    <n v="3.5940653949365441E-7"/>
    <n v="25"/>
    <m/>
    <x v="0"/>
  </r>
  <r>
    <x v="4"/>
    <x v="4"/>
    <s v="CUARTA"/>
    <x v="1138"/>
    <x v="1138"/>
    <x v="613"/>
    <x v="18"/>
    <x v="0"/>
    <x v="0"/>
    <x v="15"/>
    <x v="335"/>
    <n v="2376000"/>
    <n v="2376000"/>
    <n v="2388933.0043580956"/>
    <n v="2388933.0043580956"/>
    <n v="1.5897719240825298E-5"/>
    <n v="45"/>
    <m/>
    <x v="0"/>
  </r>
  <r>
    <x v="4"/>
    <x v="4"/>
    <s v="CUARTA"/>
    <x v="1138"/>
    <x v="1138"/>
    <x v="613"/>
    <x v="18"/>
    <x v="0"/>
    <x v="0"/>
    <x v="15"/>
    <x v="334"/>
    <n v="1376000"/>
    <n v="1376000"/>
    <n v="1385995.4763337648"/>
    <n v="1385995.4763337648"/>
    <n v="9.2234344419083797E-6"/>
    <n v="60"/>
    <m/>
    <x v="0"/>
  </r>
  <r>
    <x v="4"/>
    <x v="4"/>
    <s v="CUARTA"/>
    <x v="1138"/>
    <x v="1138"/>
    <x v="613"/>
    <x v="18"/>
    <x v="0"/>
    <x v="0"/>
    <x v="15"/>
    <x v="331"/>
    <n v="792000"/>
    <n v="792000"/>
    <n v="793817.34655797784"/>
    <n v="793817.34655797784"/>
    <n v="5.2826451311331777E-6"/>
    <n v="19"/>
    <m/>
    <x v="0"/>
  </r>
  <r>
    <x v="4"/>
    <x v="4"/>
    <s v="CUARTA"/>
    <x v="1139"/>
    <x v="1139"/>
    <x v="614"/>
    <x v="14"/>
    <x v="0"/>
    <x v="0"/>
    <x v="15"/>
    <x v="2685"/>
    <n v="1933035"/>
    <n v="0"/>
    <n v="0"/>
    <n v="1933035"/>
    <n v="1.2863838230970436E-5"/>
    <n v="0"/>
    <m/>
    <x v="0"/>
  </r>
  <r>
    <x v="4"/>
    <x v="4"/>
    <s v="CUARTA"/>
    <x v="1139"/>
    <x v="1139"/>
    <x v="614"/>
    <x v="14"/>
    <x v="0"/>
    <x v="0"/>
    <x v="15"/>
    <x v="1604"/>
    <n v="1933035"/>
    <n v="1933035"/>
    <n v="1938639.5527386684"/>
    <n v="1938639.5527386684"/>
    <n v="1.2901135051662855E-5"/>
    <n v="24"/>
    <m/>
    <x v="0"/>
  </r>
  <r>
    <x v="4"/>
    <x v="4"/>
    <s v="CUARTA"/>
    <x v="1139"/>
    <x v="1139"/>
    <x v="614"/>
    <x v="14"/>
    <x v="0"/>
    <x v="0"/>
    <x v="15"/>
    <x v="704"/>
    <n v="773215"/>
    <n v="773215"/>
    <n v="796312.15478818282"/>
    <n v="796312.15478818282"/>
    <n v="5.2992474220853075E-6"/>
    <n v="244"/>
    <m/>
    <x v="0"/>
  </r>
  <r>
    <x v="4"/>
    <x v="4"/>
    <s v="CUARTA"/>
    <x v="1139"/>
    <x v="1139"/>
    <x v="614"/>
    <x v="14"/>
    <x v="0"/>
    <x v="0"/>
    <x v="15"/>
    <x v="1258"/>
    <n v="773214"/>
    <n v="773214"/>
    <n v="786952.64164200483"/>
    <n v="786952.64164200483"/>
    <n v="5.2369623299720898E-6"/>
    <n v="146"/>
    <m/>
    <x v="0"/>
  </r>
  <r>
    <x v="4"/>
    <x v="4"/>
    <s v="CUARTA"/>
    <x v="1139"/>
    <x v="1139"/>
    <x v="614"/>
    <x v="14"/>
    <x v="0"/>
    <x v="0"/>
    <x v="15"/>
    <x v="626"/>
    <n v="773214"/>
    <n v="773214"/>
    <n v="784015.26472028426"/>
    <n v="784015.26472028426"/>
    <n v="5.2174148610724584E-6"/>
    <n v="115"/>
    <m/>
    <x v="0"/>
  </r>
  <r>
    <x v="4"/>
    <x v="4"/>
    <s v="CUARTA"/>
    <x v="1139"/>
    <x v="1139"/>
    <x v="614"/>
    <x v="14"/>
    <x v="0"/>
    <x v="0"/>
    <x v="15"/>
    <x v="1908"/>
    <n v="773214"/>
    <n v="773214"/>
    <n v="790377.60261221591"/>
    <n v="790377.60261221591"/>
    <n v="5.2597545421504429E-6"/>
    <n v="182"/>
    <m/>
    <x v="0"/>
  </r>
  <r>
    <x v="4"/>
    <x v="4"/>
    <s v="CUARTA"/>
    <x v="1139"/>
    <x v="1139"/>
    <x v="614"/>
    <x v="14"/>
    <x v="0"/>
    <x v="0"/>
    <x v="15"/>
    <x v="2686"/>
    <n v="773214"/>
    <n v="773214"/>
    <n v="781560.11403312942"/>
    <n v="781560.11403312942"/>
    <n v="5.2010764806126033E-6"/>
    <n v="89"/>
    <m/>
    <x v="0"/>
  </r>
  <r>
    <x v="4"/>
    <x v="4"/>
    <s v="CUARTA"/>
    <x v="1139"/>
    <x v="1139"/>
    <x v="614"/>
    <x v="14"/>
    <x v="0"/>
    <x v="0"/>
    <x v="15"/>
    <x v="2687"/>
    <n v="773214"/>
    <n v="773214"/>
    <n v="778079.49542925262"/>
    <n v="778079.49542925262"/>
    <n v="5.1779138815577609E-6"/>
    <n v="52"/>
    <m/>
    <x v="0"/>
  </r>
  <r>
    <x v="4"/>
    <x v="4"/>
    <s v="CUARTA"/>
    <x v="1139"/>
    <x v="1139"/>
    <x v="614"/>
    <x v="14"/>
    <x v="0"/>
    <x v="0"/>
    <x v="15"/>
    <x v="367"/>
    <n v="773214"/>
    <n v="773214"/>
    <n v="792382.37605492526"/>
    <n v="792382.37605492526"/>
    <n v="5.2730957808019715E-6"/>
    <n v="203"/>
    <m/>
    <x v="0"/>
  </r>
  <r>
    <x v="4"/>
    <x v="4"/>
    <s v="CUARTA"/>
    <x v="1139"/>
    <x v="1139"/>
    <x v="614"/>
    <x v="14"/>
    <x v="0"/>
    <x v="0"/>
    <x v="15"/>
    <x v="2029"/>
    <n v="748223.2"/>
    <n v="748223.2"/>
    <n v="772528.35180892854"/>
    <n v="772528.35180892854"/>
    <n v="5.140972484465244E-6"/>
    <n v="265"/>
    <m/>
    <x v="0"/>
  </r>
  <r>
    <x v="4"/>
    <x v="4"/>
    <s v="CUARTA"/>
    <x v="1139"/>
    <x v="1139"/>
    <x v="614"/>
    <x v="14"/>
    <x v="0"/>
    <x v="0"/>
    <x v="15"/>
    <x v="2018"/>
    <n v="731140"/>
    <n v="731140"/>
    <n v="759823.71151790407"/>
    <n v="759823.71151790407"/>
    <n v="5.0564264532312482E-6"/>
    <n v="319"/>
    <m/>
    <x v="0"/>
  </r>
  <r>
    <x v="4"/>
    <x v="4"/>
    <s v="CUARTA"/>
    <x v="1139"/>
    <x v="1139"/>
    <x v="614"/>
    <x v="14"/>
    <x v="0"/>
    <x v="0"/>
    <x v="15"/>
    <x v="2688"/>
    <n v="731140"/>
    <n v="731140"/>
    <n v="763591.02971163148"/>
    <n v="763591.02971163148"/>
    <n v="5.0814969624608793E-6"/>
    <n v="360"/>
    <m/>
    <x v="0"/>
  </r>
  <r>
    <x v="5"/>
    <x v="4"/>
    <s v="CUARTA"/>
    <x v="1140"/>
    <x v="1140"/>
    <x v="615"/>
    <x v="7"/>
    <x v="0"/>
    <x v="0"/>
    <x v="15"/>
    <x v="534"/>
    <n v="509244"/>
    <n v="0"/>
    <n v="0"/>
    <n v="509244"/>
    <n v="3.3888845448180235E-6"/>
    <n v="0"/>
    <m/>
    <x v="1"/>
  </r>
  <r>
    <x v="5"/>
    <x v="4"/>
    <s v="CUARTA"/>
    <x v="1140"/>
    <x v="1140"/>
    <x v="615"/>
    <x v="7"/>
    <x v="0"/>
    <x v="0"/>
    <x v="15"/>
    <x v="368"/>
    <n v="505625"/>
    <n v="505625"/>
    <n v="511637.91978109983"/>
    <n v="511637.91978109983"/>
    <n v="3.404815449743174E-6"/>
    <n v="98"/>
    <m/>
    <x v="1"/>
  </r>
  <r>
    <x v="5"/>
    <x v="4"/>
    <s v="CUARTA"/>
    <x v="1140"/>
    <x v="1140"/>
    <x v="615"/>
    <x v="7"/>
    <x v="0"/>
    <x v="0"/>
    <x v="15"/>
    <x v="368"/>
    <n v="390153.5"/>
    <n v="0"/>
    <n v="0"/>
    <n v="390153.5"/>
    <n v="2.5963686685688174E-6"/>
    <n v="0"/>
    <m/>
    <x v="1"/>
  </r>
  <r>
    <x v="5"/>
    <x v="4"/>
    <s v="CUARTA"/>
    <x v="1140"/>
    <x v="1140"/>
    <x v="615"/>
    <x v="7"/>
    <x v="0"/>
    <x v="0"/>
    <x v="15"/>
    <x v="2689"/>
    <n v="191930.5"/>
    <n v="0"/>
    <n v="0"/>
    <n v="191930.5"/>
    <n v="1.2772468701235472E-6"/>
    <n v="0"/>
    <m/>
    <x v="1"/>
  </r>
  <r>
    <x v="5"/>
    <x v="4"/>
    <s v="CUARTA"/>
    <x v="1140"/>
    <x v="1140"/>
    <x v="615"/>
    <x v="7"/>
    <x v="0"/>
    <x v="0"/>
    <x v="15"/>
    <x v="2690"/>
    <n v="172003"/>
    <n v="0"/>
    <n v="0"/>
    <n v="172003"/>
    <n v="1.144634612017686E-6"/>
    <n v="0"/>
    <m/>
    <x v="1"/>
  </r>
  <r>
    <x v="5"/>
    <x v="4"/>
    <s v="CUARTA"/>
    <x v="1140"/>
    <x v="1140"/>
    <x v="615"/>
    <x v="7"/>
    <x v="0"/>
    <x v="0"/>
    <x v="15"/>
    <x v="2345"/>
    <n v="129002.5"/>
    <n v="0"/>
    <n v="0"/>
    <n v="129002.5"/>
    <n v="8.5847762269734565E-7"/>
    <n v="0"/>
    <m/>
    <x v="1"/>
  </r>
  <r>
    <x v="5"/>
    <x v="4"/>
    <s v="CUARTA"/>
    <x v="1140"/>
    <x v="1140"/>
    <x v="615"/>
    <x v="7"/>
    <x v="0"/>
    <x v="0"/>
    <x v="15"/>
    <x v="411"/>
    <n v="72367"/>
    <n v="0"/>
    <n v="0"/>
    <n v="72367"/>
    <n v="4.8158330359286691E-7"/>
    <n v="0"/>
    <m/>
    <x v="1"/>
  </r>
  <r>
    <x v="4"/>
    <x v="4"/>
    <s v="CUARTA"/>
    <x v="1141"/>
    <x v="1141"/>
    <x v="616"/>
    <x v="3"/>
    <x v="0"/>
    <x v="0"/>
    <x v="15"/>
    <x v="1510"/>
    <n v="2085590"/>
    <n v="2085590"/>
    <n v="2398259.3637123373"/>
    <n v="2398259.3637123373"/>
    <n v="1.5959783703195026E-5"/>
    <n v="1158"/>
    <m/>
    <x v="0"/>
  </r>
  <r>
    <x v="4"/>
    <x v="4"/>
    <s v="CUARTA"/>
    <x v="1141"/>
    <x v="1141"/>
    <x v="616"/>
    <x v="3"/>
    <x v="0"/>
    <x v="0"/>
    <x v="15"/>
    <x v="2691"/>
    <n v="1214585"/>
    <n v="1214585"/>
    <n v="1401737.8995991636"/>
    <n v="1401737.8995991636"/>
    <n v="9.3281961178477979E-6"/>
    <n v="1188"/>
    <m/>
    <x v="0"/>
  </r>
  <r>
    <x v="4"/>
    <x v="4"/>
    <s v="CUARTA"/>
    <x v="1141"/>
    <x v="1141"/>
    <x v="616"/>
    <x v="3"/>
    <x v="0"/>
    <x v="0"/>
    <x v="15"/>
    <x v="449"/>
    <n v="885833"/>
    <n v="885833"/>
    <n v="1001698.2311999622"/>
    <n v="1001698.2311999622"/>
    <n v="6.666037605322995E-6"/>
    <n v="1019"/>
    <m/>
    <x v="0"/>
  </r>
  <r>
    <x v="4"/>
    <x v="4"/>
    <s v="CUARTA"/>
    <x v="1141"/>
    <x v="1141"/>
    <x v="616"/>
    <x v="3"/>
    <x v="0"/>
    <x v="0"/>
    <x v="15"/>
    <x v="1059"/>
    <n v="644808"/>
    <n v="644808"/>
    <n v="751744.13754383277"/>
    <n v="751744.13754383277"/>
    <n v="5.0026590188197591E-6"/>
    <n v="1272"/>
    <m/>
    <x v="0"/>
  </r>
  <r>
    <x v="4"/>
    <x v="4"/>
    <s v="CUARTA"/>
    <x v="1141"/>
    <x v="1141"/>
    <x v="616"/>
    <x v="3"/>
    <x v="0"/>
    <x v="0"/>
    <x v="15"/>
    <x v="1187"/>
    <n v="304958"/>
    <n v="304958"/>
    <n v="356821.77815801743"/>
    <n v="356821.77815801743"/>
    <n v="2.3745548484698706E-6"/>
    <n v="1302"/>
    <m/>
    <x v="0"/>
  </r>
  <r>
    <x v="4"/>
    <x v="4"/>
    <s v="CUARTA"/>
    <x v="1141"/>
    <x v="1141"/>
    <x v="616"/>
    <x v="3"/>
    <x v="0"/>
    <x v="0"/>
    <x v="15"/>
    <x v="1072"/>
    <n v="159548"/>
    <n v="159548"/>
    <n v="179504.7937604172"/>
    <n v="179504.7937604172"/>
    <n v="1.1945570714538112E-6"/>
    <n v="977"/>
    <m/>
    <x v="0"/>
  </r>
  <r>
    <x v="5"/>
    <x v="4"/>
    <s v="CUARTA"/>
    <x v="1142"/>
    <x v="1142"/>
    <x v="617"/>
    <x v="7"/>
    <x v="0"/>
    <x v="0"/>
    <x v="15"/>
    <x v="2692"/>
    <n v="24449660"/>
    <n v="24449660"/>
    <n v="24674845.238302175"/>
    <n v="24674845.238302175"/>
    <n v="1.6420458890798682E-4"/>
    <n v="76"/>
    <m/>
    <x v="1"/>
  </r>
  <r>
    <x v="5"/>
    <x v="4"/>
    <s v="CUARTA"/>
    <x v="1142"/>
    <x v="1142"/>
    <x v="617"/>
    <x v="7"/>
    <x v="0"/>
    <x v="0"/>
    <x v="15"/>
    <x v="2693"/>
    <n v="12190687"/>
    <n v="12190687"/>
    <n v="12378888.926668204"/>
    <n v="12378888.926668204"/>
    <n v="8.2378241796869178E-5"/>
    <n v="127"/>
    <m/>
    <x v="1"/>
  </r>
  <r>
    <x v="5"/>
    <x v="4"/>
    <s v="CUARTA"/>
    <x v="1142"/>
    <x v="1142"/>
    <x v="617"/>
    <x v="7"/>
    <x v="0"/>
    <x v="0"/>
    <x v="15"/>
    <x v="2693"/>
    <n v="3764633.5"/>
    <n v="0"/>
    <n v="0"/>
    <n v="3764633.5"/>
    <n v="2.5052643300763845E-5"/>
    <n v="0"/>
    <m/>
    <x v="1"/>
  </r>
  <r>
    <x v="5"/>
    <x v="4"/>
    <s v="CUARTA"/>
    <x v="1142"/>
    <x v="1142"/>
    <x v="617"/>
    <x v="7"/>
    <x v="0"/>
    <x v="0"/>
    <x v="15"/>
    <x v="2692"/>
    <n v="3492771"/>
    <n v="0"/>
    <n v="0"/>
    <n v="3492771"/>
    <n v="2.324347004675282E-5"/>
    <n v="0"/>
    <m/>
    <x v="1"/>
  </r>
  <r>
    <x v="5"/>
    <x v="4"/>
    <s v="CUARTA"/>
    <x v="1142"/>
    <x v="1142"/>
    <x v="617"/>
    <x v="7"/>
    <x v="0"/>
    <x v="0"/>
    <x v="15"/>
    <x v="308"/>
    <n v="3410848.5"/>
    <n v="0"/>
    <n v="0"/>
    <n v="3410848.5"/>
    <n v="2.2698297410211488E-5"/>
    <n v="0"/>
    <m/>
    <x v="1"/>
  </r>
  <r>
    <x v="5"/>
    <x v="4"/>
    <s v="CUARTA"/>
    <x v="1142"/>
    <x v="1142"/>
    <x v="617"/>
    <x v="7"/>
    <x v="0"/>
    <x v="0"/>
    <x v="15"/>
    <x v="119"/>
    <n v="1676990"/>
    <n v="0"/>
    <n v="0"/>
    <n v="1676990"/>
    <n v="1.1159926268771703E-5"/>
    <n v="0"/>
    <m/>
    <x v="1"/>
  </r>
  <r>
    <x v="4"/>
    <x v="4"/>
    <s v="CUARTA"/>
    <x v="1143"/>
    <x v="1143"/>
    <x v="618"/>
    <x v="34"/>
    <x v="0"/>
    <x v="0"/>
    <x v="15"/>
    <x v="2694"/>
    <n v="312683"/>
    <n v="312683"/>
    <n v="314764.46755167731"/>
    <n v="314764.46755167731"/>
    <n v="2.0946745358683728E-6"/>
    <n v="55"/>
    <m/>
    <x v="0"/>
  </r>
  <r>
    <x v="4"/>
    <x v="4"/>
    <s v="CUARTA"/>
    <x v="1143"/>
    <x v="1143"/>
    <x v="618"/>
    <x v="34"/>
    <x v="0"/>
    <x v="0"/>
    <x v="15"/>
    <x v="2695"/>
    <n v="938049"/>
    <n v="938049"/>
    <n v="944293.402655032"/>
    <n v="944293.402655032"/>
    <n v="6.2840236076051179E-6"/>
    <n v="55"/>
    <m/>
    <x v="0"/>
  </r>
  <r>
    <x v="5"/>
    <x v="4"/>
    <s v="CUARTA"/>
    <x v="1144"/>
    <x v="1144"/>
    <x v="619"/>
    <x v="7"/>
    <x v="0"/>
    <x v="0"/>
    <x v="15"/>
    <x v="2696"/>
    <n v="326526.5"/>
    <n v="326526.5"/>
    <n v="329812.24369762233"/>
    <n v="329812.24369762233"/>
    <n v="2.194813518389275E-6"/>
    <n v="83"/>
    <m/>
    <x v="1"/>
  </r>
  <r>
    <x v="4"/>
    <x v="4"/>
    <s v="CUARTA"/>
    <x v="1145"/>
    <x v="1145"/>
    <x v="620"/>
    <x v="3"/>
    <x v="0"/>
    <x v="0"/>
    <x v="15"/>
    <x v="2697"/>
    <n v="3608916"/>
    <n v="0"/>
    <n v="0"/>
    <n v="3608916"/>
    <n v="2.4016384397158301E-5"/>
    <n v="0"/>
    <m/>
    <x v="0"/>
  </r>
  <r>
    <x v="5"/>
    <x v="4"/>
    <s v="CUARTA"/>
    <x v="1146"/>
    <x v="1146"/>
    <x v="621"/>
    <x v="7"/>
    <x v="0"/>
    <x v="0"/>
    <x v="15"/>
    <x v="1222"/>
    <n v="4532491.5"/>
    <n v="4532491.5"/>
    <n v="4595807.2709688889"/>
    <n v="4595807.2709688889"/>
    <n v="3.0583885586376599E-5"/>
    <n v="115"/>
    <m/>
    <x v="1"/>
  </r>
  <r>
    <x v="5"/>
    <x v="4"/>
    <s v="CUARTA"/>
    <x v="1146"/>
    <x v="1146"/>
    <x v="621"/>
    <x v="7"/>
    <x v="0"/>
    <x v="0"/>
    <x v="15"/>
    <x v="2698"/>
    <n v="3333031"/>
    <n v="3333031"/>
    <n v="3369820.8340152567"/>
    <n v="3369820.8340152567"/>
    <n v="2.2425269111074624E-5"/>
    <n v="91"/>
    <m/>
    <x v="1"/>
  </r>
  <r>
    <x v="5"/>
    <x v="4"/>
    <s v="CUARTA"/>
    <x v="1146"/>
    <x v="1146"/>
    <x v="621"/>
    <x v="7"/>
    <x v="0"/>
    <x v="0"/>
    <x v="15"/>
    <x v="2699"/>
    <n v="3272494"/>
    <n v="3272494"/>
    <n v="3292689.1382010053"/>
    <n v="3292689.1382010053"/>
    <n v="2.1911978013171612E-5"/>
    <n v="51"/>
    <m/>
    <x v="1"/>
  </r>
  <r>
    <x v="5"/>
    <x v="4"/>
    <s v="CUARTA"/>
    <x v="1146"/>
    <x v="1146"/>
    <x v="621"/>
    <x v="7"/>
    <x v="0"/>
    <x v="0"/>
    <x v="15"/>
    <x v="1228"/>
    <n v="977644.5"/>
    <n v="0"/>
    <n v="0"/>
    <n v="977644.5"/>
    <n v="6.5059663665675868E-6"/>
    <n v="0"/>
    <m/>
    <x v="1"/>
  </r>
  <r>
    <x v="5"/>
    <x v="4"/>
    <s v="CUARTA"/>
    <x v="1146"/>
    <x v="1146"/>
    <x v="621"/>
    <x v="7"/>
    <x v="0"/>
    <x v="0"/>
    <x v="15"/>
    <x v="2700"/>
    <n v="571799"/>
    <n v="571799"/>
    <n v="573318.51033891179"/>
    <n v="573318.51033891179"/>
    <n v="3.8152835162429609E-6"/>
    <n v="22"/>
    <m/>
    <x v="1"/>
  </r>
  <r>
    <x v="4"/>
    <x v="4"/>
    <s v="CUARTA"/>
    <x v="1147"/>
    <x v="1147"/>
    <x v="622"/>
    <x v="1"/>
    <x v="0"/>
    <x v="0"/>
    <x v="15"/>
    <x v="2701"/>
    <n v="1589073"/>
    <n v="1589073"/>
    <n v="1594064.8280089248"/>
    <n v="1594064.8280089248"/>
    <n v="1.0608081114509834E-5"/>
    <n v="26"/>
    <m/>
    <x v="0"/>
  </r>
  <r>
    <x v="4"/>
    <x v="4"/>
    <s v="CUARTA"/>
    <x v="1147"/>
    <x v="1147"/>
    <x v="622"/>
    <x v="1"/>
    <x v="0"/>
    <x v="0"/>
    <x v="15"/>
    <x v="2702"/>
    <n v="1093440"/>
    <n v="0"/>
    <n v="0"/>
    <n v="1093440"/>
    <n v="7.2765548866276675E-6"/>
    <n v="0"/>
    <m/>
    <x v="0"/>
  </r>
  <r>
    <x v="5"/>
    <x v="4"/>
    <s v="CUARTA"/>
    <x v="1148"/>
    <x v="1148"/>
    <x v="623"/>
    <x v="7"/>
    <x v="0"/>
    <x v="0"/>
    <x v="15"/>
    <x v="612"/>
    <n v="325981.5"/>
    <n v="325981.5"/>
    <n v="329579.66793694522"/>
    <n v="329579.66793694522"/>
    <n v="2.193265788026506E-6"/>
    <n v="91"/>
    <m/>
    <x v="1"/>
  </r>
  <r>
    <x v="4"/>
    <x v="4"/>
    <s v="CUARTA"/>
    <x v="1149"/>
    <x v="1149"/>
    <x v="624"/>
    <x v="14"/>
    <x v="0"/>
    <x v="0"/>
    <x v="15"/>
    <x v="2703"/>
    <n v="846000"/>
    <n v="846000"/>
    <n v="850604.93336992804"/>
    <n v="850604.93336992804"/>
    <n v="5.6605515478696142E-6"/>
    <n v="45"/>
    <m/>
    <x v="0"/>
  </r>
  <r>
    <x v="4"/>
    <x v="4"/>
    <s v="CUARTA"/>
    <x v="1150"/>
    <x v="1150"/>
    <x v="625"/>
    <x v="3"/>
    <x v="0"/>
    <x v="0"/>
    <x v="15"/>
    <x v="2704"/>
    <n v="189210"/>
    <n v="0"/>
    <n v="0"/>
    <n v="189210"/>
    <n v="1.2591426599528286E-6"/>
    <n v="0"/>
    <m/>
    <x v="0"/>
  </r>
  <r>
    <x v="4"/>
    <x v="4"/>
    <s v="CUARTA"/>
    <x v="1151"/>
    <x v="1151"/>
    <x v="626"/>
    <x v="11"/>
    <x v="0"/>
    <x v="0"/>
    <x v="15"/>
    <x v="2705"/>
    <n v="314876"/>
    <n v="314876"/>
    <n v="315294.10137264279"/>
    <n v="315294.10137264279"/>
    <n v="2.098199109295419E-6"/>
    <n v="11"/>
    <m/>
    <x v="0"/>
  </r>
  <r>
    <x v="4"/>
    <x v="4"/>
    <s v="CUARTA"/>
    <x v="1151"/>
    <x v="1151"/>
    <x v="626"/>
    <x v="11"/>
    <x v="0"/>
    <x v="0"/>
    <x v="15"/>
    <x v="2706"/>
    <n v="217603"/>
    <n v="217603"/>
    <n v="218708.28936050716"/>
    <n v="218708.28936050716"/>
    <n v="1.4554459976699007E-6"/>
    <n v="42"/>
    <m/>
    <x v="0"/>
  </r>
  <r>
    <x v="4"/>
    <x v="4"/>
    <s v="CUARTA"/>
    <x v="1151"/>
    <x v="1151"/>
    <x v="626"/>
    <x v="11"/>
    <x v="0"/>
    <x v="0"/>
    <x v="15"/>
    <x v="2707"/>
    <n v="206390"/>
    <n v="206390"/>
    <n v="208140.18030582438"/>
    <n v="208140.18030582438"/>
    <n v="1.3851180184627506E-6"/>
    <n v="70"/>
    <m/>
    <x v="0"/>
  </r>
  <r>
    <x v="4"/>
    <x v="4"/>
    <s v="CUARTA"/>
    <x v="1151"/>
    <x v="1151"/>
    <x v="626"/>
    <x v="11"/>
    <x v="0"/>
    <x v="0"/>
    <x v="15"/>
    <x v="2708"/>
    <n v="147752"/>
    <n v="147752"/>
    <n v="148627.94089048976"/>
    <n v="148627.94089048976"/>
    <n v="9.890797570750121E-7"/>
    <n v="49"/>
    <m/>
    <x v="0"/>
  </r>
  <r>
    <x v="4"/>
    <x v="4"/>
    <s v="CUARTA"/>
    <x v="1151"/>
    <x v="1151"/>
    <x v="626"/>
    <x v="11"/>
    <x v="0"/>
    <x v="0"/>
    <x v="15"/>
    <x v="2709"/>
    <n v="143541"/>
    <n v="143541"/>
    <n v="144270.09996689641"/>
    <n v="144270.09996689641"/>
    <n v="9.6007947478451684E-7"/>
    <n v="42"/>
    <m/>
    <x v="0"/>
  </r>
  <r>
    <x v="4"/>
    <x v="4"/>
    <s v="CUARTA"/>
    <x v="1151"/>
    <x v="1151"/>
    <x v="626"/>
    <x v="11"/>
    <x v="0"/>
    <x v="0"/>
    <x v="15"/>
    <x v="2710"/>
    <n v="48960"/>
    <n v="48960"/>
    <n v="49119.72533181891"/>
    <n v="49119.72533181891"/>
    <n v="3.2687882041360818E-7"/>
    <n v="27"/>
    <m/>
    <x v="0"/>
  </r>
  <r>
    <x v="4"/>
    <x v="4"/>
    <s v="CUARTA"/>
    <x v="1151"/>
    <x v="1151"/>
    <x v="626"/>
    <x v="11"/>
    <x v="0"/>
    <x v="0"/>
    <x v="15"/>
    <x v="2711"/>
    <n v="22491"/>
    <n v="22491"/>
    <n v="22564.373824304312"/>
    <n v="22564.373824304312"/>
    <n v="1.5015995812750124E-7"/>
    <n v="27"/>
    <m/>
    <x v="0"/>
  </r>
  <r>
    <x v="4"/>
    <x v="4"/>
    <s v="CUARTA"/>
    <x v="1151"/>
    <x v="1151"/>
    <x v="626"/>
    <x v="11"/>
    <x v="0"/>
    <x v="0"/>
    <x v="15"/>
    <x v="2712"/>
    <n v="19278"/>
    <n v="19278"/>
    <n v="19310.585017927617"/>
    <n v="19310.585017927617"/>
    <n v="1.2850685156555478E-7"/>
    <n v="14"/>
    <m/>
    <x v="0"/>
  </r>
  <r>
    <x v="4"/>
    <x v="4"/>
    <s v="CUARTA"/>
    <x v="1151"/>
    <x v="1151"/>
    <x v="626"/>
    <x v="11"/>
    <x v="0"/>
    <x v="0"/>
    <x v="15"/>
    <x v="2713"/>
    <n v="10539"/>
    <n v="10539"/>
    <n v="10551.721038077871"/>
    <n v="10551.721038077871"/>
    <n v="7.0218921277763285E-8"/>
    <n v="10"/>
    <m/>
    <x v="0"/>
  </r>
  <r>
    <x v="4"/>
    <x v="4"/>
    <s v="CUARTA"/>
    <x v="1151"/>
    <x v="1151"/>
    <x v="626"/>
    <x v="11"/>
    <x v="0"/>
    <x v="0"/>
    <x v="15"/>
    <x v="2714"/>
    <n v="117096"/>
    <n v="117096"/>
    <n v="117435.50275472876"/>
    <n v="117435.50275472876"/>
    <n v="7.8150230596420328E-7"/>
    <n v="24"/>
    <m/>
    <x v="0"/>
  </r>
  <r>
    <x v="4"/>
    <x v="4"/>
    <s v="CUARTA"/>
    <x v="1151"/>
    <x v="1151"/>
    <x v="626"/>
    <x v="11"/>
    <x v="0"/>
    <x v="0"/>
    <x v="15"/>
    <x v="2715"/>
    <n v="317730"/>
    <n v="317730"/>
    <n v="318151.89099559758"/>
    <n v="318151.89099559758"/>
    <n v="2.1172169457069877E-6"/>
    <n v="11"/>
    <m/>
    <x v="0"/>
  </r>
  <r>
    <x v="4"/>
    <x v="4"/>
    <s v="CUARTA"/>
    <x v="1151"/>
    <x v="1151"/>
    <x v="626"/>
    <x v="11"/>
    <x v="0"/>
    <x v="0"/>
    <x v="15"/>
    <x v="2716"/>
    <n v="280959"/>
    <n v="280959"/>
    <n v="281366.00499937224"/>
    <n v="281366.00499937224"/>
    <n v="1.8724165739401216E-6"/>
    <n v="12"/>
    <m/>
    <x v="0"/>
  </r>
  <r>
    <x v="4"/>
    <x v="4"/>
    <s v="CUARTA"/>
    <x v="1151"/>
    <x v="1151"/>
    <x v="626"/>
    <x v="11"/>
    <x v="0"/>
    <x v="0"/>
    <x v="15"/>
    <x v="2717"/>
    <n v="692804"/>
    <n v="692804"/>
    <n v="698426.15219426143"/>
    <n v="698426.15219426143"/>
    <n v="4.6478418849664473E-6"/>
    <n v="67"/>
    <m/>
    <x v="0"/>
  </r>
  <r>
    <x v="4"/>
    <x v="4"/>
    <s v="CUARTA"/>
    <x v="1151"/>
    <x v="1151"/>
    <x v="626"/>
    <x v="11"/>
    <x v="0"/>
    <x v="0"/>
    <x v="15"/>
    <x v="2718"/>
    <n v="530952"/>
    <n v="530952"/>
    <n v="531657.01327509061"/>
    <n v="531657.01327509061"/>
    <n v="3.538037238400581E-6"/>
    <n v="11"/>
    <m/>
    <x v="0"/>
  </r>
  <r>
    <x v="4"/>
    <x v="4"/>
    <s v="CUARTA"/>
    <x v="1151"/>
    <x v="1151"/>
    <x v="626"/>
    <x v="11"/>
    <x v="0"/>
    <x v="0"/>
    <x v="15"/>
    <x v="2719"/>
    <n v="300166"/>
    <n v="300166"/>
    <n v="301145.25069343863"/>
    <n v="301145.25069343863"/>
    <n v="2.0040422387310275E-6"/>
    <n v="27"/>
    <m/>
    <x v="0"/>
  </r>
  <r>
    <x v="4"/>
    <x v="4"/>
    <s v="CUARTA"/>
    <x v="1151"/>
    <x v="1151"/>
    <x v="626"/>
    <x v="11"/>
    <x v="0"/>
    <x v="0"/>
    <x v="15"/>
    <x v="2720"/>
    <n v="183049"/>
    <n v="183049"/>
    <n v="183314.16985798671"/>
    <n v="183314.16985798671"/>
    <n v="1.219907464943872E-6"/>
    <n v="12"/>
    <m/>
    <x v="0"/>
  </r>
  <r>
    <x v="4"/>
    <x v="4"/>
    <s v="CUARTA"/>
    <x v="1151"/>
    <x v="1151"/>
    <x v="626"/>
    <x v="11"/>
    <x v="0"/>
    <x v="0"/>
    <x v="15"/>
    <x v="2721"/>
    <n v="176200"/>
    <n v="176200"/>
    <n v="177458.53558730357"/>
    <n v="177458.53558730357"/>
    <n v="1.1809397628599498E-6"/>
    <n v="59"/>
    <m/>
    <x v="0"/>
  </r>
  <r>
    <x v="4"/>
    <x v="4"/>
    <s v="CUARTA"/>
    <x v="1151"/>
    <x v="1151"/>
    <x v="626"/>
    <x v="11"/>
    <x v="0"/>
    <x v="0"/>
    <x v="15"/>
    <x v="2722"/>
    <n v="173677"/>
    <n v="173677"/>
    <n v="173928.59331886849"/>
    <n v="173928.59331886849"/>
    <n v="1.1574489278229154E-6"/>
    <n v="12"/>
    <m/>
    <x v="0"/>
  </r>
  <r>
    <x v="4"/>
    <x v="4"/>
    <s v="CUARTA"/>
    <x v="1151"/>
    <x v="1151"/>
    <x v="626"/>
    <x v="11"/>
    <x v="0"/>
    <x v="0"/>
    <x v="15"/>
    <x v="2723"/>
    <n v="158305"/>
    <n v="158305"/>
    <n v="159166.68318809272"/>
    <n v="159166.68318809272"/>
    <n v="1.0592123082570912E-6"/>
    <n v="45"/>
    <m/>
    <x v="0"/>
  </r>
  <r>
    <x v="4"/>
    <x v="4"/>
    <s v="CUARTA"/>
    <x v="1151"/>
    <x v="1151"/>
    <x v="626"/>
    <x v="11"/>
    <x v="0"/>
    <x v="0"/>
    <x v="15"/>
    <x v="2724"/>
    <n v="140409"/>
    <n v="140409"/>
    <n v="141292.53204640103"/>
    <n v="141292.53204640103"/>
    <n v="9.4026454538542185E-7"/>
    <n v="52"/>
    <m/>
    <x v="0"/>
  </r>
  <r>
    <x v="4"/>
    <x v="4"/>
    <s v="CUARTA"/>
    <x v="1151"/>
    <x v="1151"/>
    <x v="626"/>
    <x v="11"/>
    <x v="0"/>
    <x v="0"/>
    <x v="15"/>
    <x v="2725"/>
    <n v="125807"/>
    <n v="125807"/>
    <n v="126598.64808638745"/>
    <n v="126598.64808638745"/>
    <n v="8.4248062204918328E-7"/>
    <n v="52"/>
    <m/>
    <x v="0"/>
  </r>
  <r>
    <x v="4"/>
    <x v="4"/>
    <s v="CUARTA"/>
    <x v="1151"/>
    <x v="1151"/>
    <x v="626"/>
    <x v="11"/>
    <x v="0"/>
    <x v="0"/>
    <x v="15"/>
    <x v="2726"/>
    <n v="121459"/>
    <n v="121459"/>
    <n v="122120.12364323651"/>
    <n v="122120.12364323651"/>
    <n v="8.1267722275732329E-7"/>
    <n v="45"/>
    <m/>
    <x v="0"/>
  </r>
  <r>
    <x v="4"/>
    <x v="4"/>
    <s v="CUARTA"/>
    <x v="1151"/>
    <x v="1151"/>
    <x v="626"/>
    <x v="11"/>
    <x v="0"/>
    <x v="0"/>
    <x v="15"/>
    <x v="2727"/>
    <n v="120426"/>
    <n v="120426"/>
    <n v="120585.90509248682"/>
    <n v="120585.90509248682"/>
    <n v="8.0246740283797473E-7"/>
    <n v="11"/>
    <m/>
    <x v="0"/>
  </r>
  <r>
    <x v="4"/>
    <x v="4"/>
    <s v="CUARTA"/>
    <x v="1151"/>
    <x v="1151"/>
    <x v="626"/>
    <x v="11"/>
    <x v="0"/>
    <x v="0"/>
    <x v="15"/>
    <x v="2728"/>
    <n v="96964"/>
    <n v="96964"/>
    <n v="97574.151780492917"/>
    <n v="97574.151780492917"/>
    <n v="6.4933025218292314E-7"/>
    <n v="52"/>
    <m/>
    <x v="0"/>
  </r>
  <r>
    <x v="4"/>
    <x v="4"/>
    <s v="CUARTA"/>
    <x v="1151"/>
    <x v="1151"/>
    <x v="626"/>
    <x v="11"/>
    <x v="0"/>
    <x v="0"/>
    <x v="15"/>
    <x v="2729"/>
    <n v="58985"/>
    <n v="58985"/>
    <n v="59170.292289974364"/>
    <n v="59170.292289974364"/>
    <n v="3.9376269343155574E-7"/>
    <n v="26"/>
    <m/>
    <x v="0"/>
  </r>
  <r>
    <x v="4"/>
    <x v="4"/>
    <s v="CUARTA"/>
    <x v="1151"/>
    <x v="1151"/>
    <x v="626"/>
    <x v="11"/>
    <x v="0"/>
    <x v="0"/>
    <x v="15"/>
    <x v="2730"/>
    <n v="57590"/>
    <n v="57590"/>
    <n v="57666.469651705745"/>
    <n v="57666.469651705745"/>
    <n v="3.8375515029511038E-7"/>
    <n v="11"/>
    <m/>
    <x v="0"/>
  </r>
  <r>
    <x v="4"/>
    <x v="4"/>
    <s v="CUARTA"/>
    <x v="1151"/>
    <x v="1151"/>
    <x v="626"/>
    <x v="11"/>
    <x v="0"/>
    <x v="0"/>
    <x v="15"/>
    <x v="2731"/>
    <n v="51389"/>
    <n v="51389"/>
    <n v="51668.719764713038"/>
    <n v="51668.719764713038"/>
    <n v="3.438417062570586E-7"/>
    <n v="45"/>
    <m/>
    <x v="0"/>
  </r>
  <r>
    <x v="4"/>
    <x v="4"/>
    <s v="CUARTA"/>
    <x v="1151"/>
    <x v="1151"/>
    <x v="626"/>
    <x v="11"/>
    <x v="0"/>
    <x v="0"/>
    <x v="15"/>
    <x v="2732"/>
    <n v="28718"/>
    <n v="28718"/>
    <n v="28898.709735904002"/>
    <n v="28898.709735904002"/>
    <n v="1.923132934098138E-7"/>
    <n v="52"/>
    <m/>
    <x v="0"/>
  </r>
  <r>
    <x v="4"/>
    <x v="4"/>
    <s v="CUARTA"/>
    <x v="1151"/>
    <x v="1151"/>
    <x v="626"/>
    <x v="11"/>
    <x v="0"/>
    <x v="0"/>
    <x v="15"/>
    <x v="2733"/>
    <n v="124913"/>
    <n v="124913"/>
    <n v="125305.39494477525"/>
    <n v="125305.39494477525"/>
    <n v="8.338743633909626E-7"/>
    <n v="26"/>
    <m/>
    <x v="0"/>
  </r>
  <r>
    <x v="4"/>
    <x v="4"/>
    <s v="CUARTA"/>
    <x v="1152"/>
    <x v="1152"/>
    <x v="627"/>
    <x v="3"/>
    <x v="0"/>
    <x v="0"/>
    <x v="15"/>
    <x v="2734"/>
    <n v="3672923"/>
    <n v="3672923"/>
    <n v="3675582.3862937395"/>
    <n v="3675582.3862937395"/>
    <n v="2.446003161964835E-5"/>
    <n v="6"/>
    <m/>
    <x v="0"/>
  </r>
  <r>
    <x v="4"/>
    <x v="4"/>
    <s v="CUARTA"/>
    <x v="1152"/>
    <x v="1152"/>
    <x v="627"/>
    <x v="3"/>
    <x v="0"/>
    <x v="0"/>
    <x v="15"/>
    <x v="2735"/>
    <n v="1063525"/>
    <n v="0"/>
    <n v="0"/>
    <n v="1063525"/>
    <n v="7.0774784494811694E-6"/>
    <n v="0"/>
    <m/>
    <x v="0"/>
  </r>
  <r>
    <x v="4"/>
    <x v="4"/>
    <s v="CUARTA"/>
    <x v="1153"/>
    <x v="1153"/>
    <x v="628"/>
    <x v="14"/>
    <x v="0"/>
    <x v="0"/>
    <x v="15"/>
    <x v="2736"/>
    <n v="490000"/>
    <n v="490000"/>
    <n v="496425.59163598501"/>
    <n v="496425.59163598501"/>
    <n v="3.3035814170561323E-6"/>
    <n v="108"/>
    <m/>
    <x v="0"/>
  </r>
  <r>
    <x v="4"/>
    <x v="4"/>
    <s v="CUARTA"/>
    <x v="1153"/>
    <x v="1153"/>
    <x v="628"/>
    <x v="14"/>
    <x v="0"/>
    <x v="0"/>
    <x v="15"/>
    <x v="2737"/>
    <n v="452500"/>
    <n v="452500"/>
    <n v="458433.83717404737"/>
    <n v="458433.83717404737"/>
    <n v="3.0507563086079592E-6"/>
    <n v="108"/>
    <m/>
    <x v="0"/>
  </r>
  <r>
    <x v="4"/>
    <x v="4"/>
    <s v="CUARTA"/>
    <x v="1153"/>
    <x v="1153"/>
    <x v="628"/>
    <x v="14"/>
    <x v="0"/>
    <x v="0"/>
    <x v="15"/>
    <x v="240"/>
    <n v="398250"/>
    <n v="398250"/>
    <n v="404642.24179218011"/>
    <n v="404642.24179218011"/>
    <n v="2.6927874248690939E-6"/>
    <n v="132"/>
    <m/>
    <x v="0"/>
  </r>
  <r>
    <x v="4"/>
    <x v="4"/>
    <s v="CUARTA"/>
    <x v="1153"/>
    <x v="1153"/>
    <x v="628"/>
    <x v="14"/>
    <x v="0"/>
    <x v="0"/>
    <x v="15"/>
    <x v="2738"/>
    <n v="78000"/>
    <n v="78000"/>
    <n v="79251.964494136962"/>
    <n v="79251.964494136962"/>
    <n v="5.2740092690468126E-7"/>
    <n v="132"/>
    <m/>
    <x v="0"/>
  </r>
  <r>
    <x v="4"/>
    <x v="4"/>
    <s v="CUARTA"/>
    <x v="1153"/>
    <x v="1153"/>
    <x v="628"/>
    <x v="14"/>
    <x v="0"/>
    <x v="0"/>
    <x v="15"/>
    <x v="2739"/>
    <n v="75000"/>
    <n v="75000"/>
    <n v="75983.508923875255"/>
    <n v="75983.508923875255"/>
    <n v="5.056502168963468E-7"/>
    <n v="108"/>
    <m/>
    <x v="0"/>
  </r>
  <r>
    <x v="4"/>
    <x v="4"/>
    <s v="CUARTA"/>
    <x v="1154"/>
    <x v="1154"/>
    <x v="629"/>
    <x v="3"/>
    <x v="0"/>
    <x v="0"/>
    <x v="15"/>
    <x v="2740"/>
    <n v="5642178"/>
    <n v="5642178"/>
    <n v="6685080.3111631246"/>
    <n v="6685080.3111631246"/>
    <n v="4.4487446778691506E-5"/>
    <n v="1406"/>
    <m/>
    <x v="0"/>
  </r>
  <r>
    <x v="4"/>
    <x v="4"/>
    <s v="CUARTA"/>
    <x v="1154"/>
    <x v="1154"/>
    <x v="629"/>
    <x v="3"/>
    <x v="0"/>
    <x v="0"/>
    <x v="15"/>
    <x v="2741"/>
    <n v="1536000"/>
    <n v="1536000"/>
    <n v="1813340.5445298024"/>
    <n v="1813340.5445298024"/>
    <n v="1.2067303190315342E-5"/>
    <n v="1376"/>
    <m/>
    <x v="0"/>
  </r>
  <r>
    <x v="4"/>
    <x v="4"/>
    <s v="CUARTA"/>
    <x v="1155"/>
    <x v="1155"/>
    <x v="630"/>
    <x v="3"/>
    <x v="0"/>
    <x v="0"/>
    <x v="15"/>
    <x v="2742"/>
    <n v="14672010"/>
    <n v="14672010"/>
    <n v="14716324.497771926"/>
    <n v="14716324.497771926"/>
    <n v="9.7933259197999665E-5"/>
    <n v="25"/>
    <m/>
    <x v="0"/>
  </r>
  <r>
    <x v="4"/>
    <x v="4"/>
    <s v="CUARTA"/>
    <x v="1156"/>
    <x v="1156"/>
    <x v="631"/>
    <x v="3"/>
    <x v="0"/>
    <x v="0"/>
    <x v="15"/>
    <x v="2743"/>
    <n v="4645403"/>
    <n v="4645403"/>
    <n v="4654939.2774730688"/>
    <n v="4654939.2774730688"/>
    <n v="3.0977393497998724E-5"/>
    <n v="17"/>
    <m/>
    <x v="0"/>
  </r>
  <r>
    <x v="5"/>
    <x v="4"/>
    <s v="CUARTA"/>
    <x v="1157"/>
    <x v="1157"/>
    <x v="632"/>
    <x v="7"/>
    <x v="0"/>
    <x v="0"/>
    <x v="15"/>
    <x v="164"/>
    <n v="52814773"/>
    <n v="52814773"/>
    <n v="52865766.656416833"/>
    <n v="52865766.656416833"/>
    <n v="3.518077376893729E-4"/>
    <n v="8"/>
    <m/>
    <x v="1"/>
  </r>
  <r>
    <x v="5"/>
    <x v="4"/>
    <s v="CUARTA"/>
    <x v="1157"/>
    <x v="1157"/>
    <x v="632"/>
    <x v="7"/>
    <x v="0"/>
    <x v="0"/>
    <x v="15"/>
    <x v="2022"/>
    <n v="39431750.5"/>
    <n v="39431750.5"/>
    <n v="40791300.200691141"/>
    <n v="40791300.200691141"/>
    <n v="2.7145534716786952E-4"/>
    <n v="281"/>
    <m/>
    <x v="1"/>
  </r>
  <r>
    <x v="5"/>
    <x v="4"/>
    <s v="CUARTA"/>
    <x v="1157"/>
    <x v="1157"/>
    <x v="632"/>
    <x v="7"/>
    <x v="0"/>
    <x v="0"/>
    <x v="15"/>
    <x v="2744"/>
    <n v="28769947.5"/>
    <n v="0"/>
    <n v="0"/>
    <n v="28769947.5"/>
    <n v="1.9145641468132357E-4"/>
    <n v="0"/>
    <m/>
    <x v="1"/>
  </r>
  <r>
    <x v="5"/>
    <x v="4"/>
    <s v="CUARTA"/>
    <x v="1157"/>
    <x v="1157"/>
    <x v="632"/>
    <x v="7"/>
    <x v="0"/>
    <x v="0"/>
    <x v="15"/>
    <x v="2744"/>
    <n v="24374490.5"/>
    <n v="24374490.5"/>
    <n v="24897521.985776465"/>
    <n v="24897521.985776465"/>
    <n v="1.6568644394801866E-4"/>
    <n v="176"/>
    <m/>
    <x v="1"/>
  </r>
  <r>
    <x v="5"/>
    <x v="4"/>
    <s v="CUARTA"/>
    <x v="1157"/>
    <x v="1157"/>
    <x v="632"/>
    <x v="7"/>
    <x v="0"/>
    <x v="0"/>
    <x v="15"/>
    <x v="2642"/>
    <n v="6828480.5"/>
    <n v="0"/>
    <n v="0"/>
    <n v="6828480.5"/>
    <n v="4.544173722428001E-5"/>
    <n v="0"/>
    <m/>
    <x v="1"/>
  </r>
  <r>
    <x v="5"/>
    <x v="4"/>
    <s v="CUARTA"/>
    <x v="1157"/>
    <x v="1157"/>
    <x v="632"/>
    <x v="7"/>
    <x v="0"/>
    <x v="0"/>
    <x v="15"/>
    <x v="2745"/>
    <n v="2186941.5"/>
    <n v="0"/>
    <n v="0"/>
    <n v="2186941.5"/>
    <n v="1.4553519039539289E-5"/>
    <n v="0"/>
    <m/>
    <x v="1"/>
  </r>
  <r>
    <x v="4"/>
    <x v="4"/>
    <s v="CUARTA"/>
    <x v="1158"/>
    <x v="1158"/>
    <x v="633"/>
    <x v="37"/>
    <x v="0"/>
    <x v="0"/>
    <x v="15"/>
    <x v="487"/>
    <n v="3855345"/>
    <n v="3855345"/>
    <n v="3973864.4515430192"/>
    <n v="3973864.4515430192"/>
    <n v="2.6445020114200441E-5"/>
    <n v="251"/>
    <m/>
    <x v="0"/>
  </r>
  <r>
    <x v="4"/>
    <x v="4"/>
    <s v="CUARTA"/>
    <x v="1158"/>
    <x v="1158"/>
    <x v="633"/>
    <x v="37"/>
    <x v="0"/>
    <x v="0"/>
    <x v="15"/>
    <x v="1597"/>
    <n v="3218312"/>
    <n v="3218312"/>
    <n v="3249912.783129347"/>
    <n v="3249912.783129347"/>
    <n v="2.1627312649247852E-5"/>
    <n v="81"/>
    <m/>
    <x v="0"/>
  </r>
  <r>
    <x v="4"/>
    <x v="4"/>
    <s v="CUARTA"/>
    <x v="1158"/>
    <x v="1158"/>
    <x v="633"/>
    <x v="37"/>
    <x v="0"/>
    <x v="0"/>
    <x v="15"/>
    <x v="2435"/>
    <n v="2570230"/>
    <n v="2570230"/>
    <n v="2641584.0803539525"/>
    <n v="2641584.0803539525"/>
    <n v="1.7579045533671172E-5"/>
    <n v="227"/>
    <m/>
    <x v="0"/>
  </r>
  <r>
    <x v="4"/>
    <x v="4"/>
    <s v="CUARTA"/>
    <x v="1158"/>
    <x v="1158"/>
    <x v="633"/>
    <x v="37"/>
    <x v="0"/>
    <x v="0"/>
    <x v="15"/>
    <x v="1182"/>
    <n v="2570230"/>
    <n v="2570230"/>
    <n v="2632994.295070915"/>
    <n v="2632994.295070915"/>
    <n v="1.7521882777528751E-5"/>
    <n v="200"/>
    <m/>
    <x v="0"/>
  </r>
  <r>
    <x v="4"/>
    <x v="4"/>
    <s v="CUARTA"/>
    <x v="1158"/>
    <x v="1158"/>
    <x v="633"/>
    <x v="37"/>
    <x v="0"/>
    <x v="0"/>
    <x v="15"/>
    <x v="322"/>
    <n v="394485"/>
    <n v="394485"/>
    <n v="405436.59358828934"/>
    <n v="405436.59358828934"/>
    <n v="2.6980736266210694E-6"/>
    <n v="227"/>
    <m/>
    <x v="0"/>
  </r>
  <r>
    <x v="4"/>
    <x v="4"/>
    <s v="CUARTA"/>
    <x v="1158"/>
    <x v="1158"/>
    <x v="633"/>
    <x v="37"/>
    <x v="0"/>
    <x v="0"/>
    <x v="15"/>
    <x v="2690"/>
    <n v="15470"/>
    <n v="15470"/>
    <n v="15744.874467096837"/>
    <n v="15744.874467096837"/>
    <n v="1.047779880403979E-7"/>
    <n v="146"/>
    <m/>
    <x v="0"/>
  </r>
  <r>
    <x v="4"/>
    <x v="4"/>
    <s v="CUARTA"/>
    <x v="1159"/>
    <x v="1159"/>
    <x v="634"/>
    <x v="3"/>
    <x v="0"/>
    <x v="0"/>
    <x v="15"/>
    <x v="2200"/>
    <n v="16486560"/>
    <n v="0"/>
    <n v="0"/>
    <n v="16486560"/>
    <n v="1.0971370969754192E-4"/>
    <n v="0"/>
    <m/>
    <x v="0"/>
  </r>
  <r>
    <x v="4"/>
    <x v="4"/>
    <s v="CUARTA"/>
    <x v="1159"/>
    <x v="1159"/>
    <x v="634"/>
    <x v="3"/>
    <x v="0"/>
    <x v="0"/>
    <x v="15"/>
    <x v="2746"/>
    <n v="21521894"/>
    <n v="21521894"/>
    <n v="21550471.387362875"/>
    <n v="21550471.387362875"/>
    <n v="1.4341270475091915E-4"/>
    <n v="11"/>
    <m/>
    <x v="0"/>
  </r>
  <r>
    <x v="4"/>
    <x v="4"/>
    <s v="CUARTA"/>
    <x v="1159"/>
    <x v="1159"/>
    <x v="634"/>
    <x v="3"/>
    <x v="0"/>
    <x v="0"/>
    <x v="15"/>
    <x v="2747"/>
    <n v="8912565"/>
    <n v="0"/>
    <n v="0"/>
    <n v="8912565"/>
    <n v="5.9310770049693369E-5"/>
    <n v="0"/>
    <m/>
    <x v="0"/>
  </r>
  <r>
    <x v="4"/>
    <x v="4"/>
    <s v="CUARTA"/>
    <x v="1159"/>
    <x v="1159"/>
    <x v="634"/>
    <x v="3"/>
    <x v="0"/>
    <x v="0"/>
    <x v="15"/>
    <x v="2748"/>
    <n v="8041050"/>
    <n v="0"/>
    <n v="0"/>
    <n v="8041050"/>
    <n v="5.3511067521873539E-5"/>
    <n v="0"/>
    <m/>
    <x v="0"/>
  </r>
  <r>
    <x v="4"/>
    <x v="4"/>
    <s v="CUARTA"/>
    <x v="1159"/>
    <x v="1159"/>
    <x v="634"/>
    <x v="3"/>
    <x v="0"/>
    <x v="0"/>
    <x v="15"/>
    <x v="2749"/>
    <n v="3543840"/>
    <n v="0"/>
    <n v="0"/>
    <n v="3543840"/>
    <n v="2.3583320776107141E-5"/>
    <n v="0"/>
    <m/>
    <x v="0"/>
  </r>
  <r>
    <x v="4"/>
    <x v="4"/>
    <s v="CUARTA"/>
    <x v="1160"/>
    <x v="1160"/>
    <x v="635"/>
    <x v="14"/>
    <x v="0"/>
    <x v="0"/>
    <x v="15"/>
    <x v="1436"/>
    <n v="1992000"/>
    <n v="1992000"/>
    <n v="2203899.8713438301"/>
    <n v="2203899.8713438301"/>
    <n v="1.4666372529324915E-5"/>
    <n v="838"/>
    <m/>
    <x v="0"/>
  </r>
  <r>
    <x v="4"/>
    <x v="4"/>
    <s v="CUARTA"/>
    <x v="1160"/>
    <x v="1160"/>
    <x v="635"/>
    <x v="14"/>
    <x v="0"/>
    <x v="0"/>
    <x v="15"/>
    <x v="1139"/>
    <n v="1992000"/>
    <n v="1992000"/>
    <n v="2174848.4440700389"/>
    <n v="2174848.4440700389"/>
    <n v="1.4473042940968339E-5"/>
    <n v="728"/>
    <m/>
    <x v="0"/>
  </r>
  <r>
    <x v="4"/>
    <x v="4"/>
    <s v="CUARTA"/>
    <x v="1160"/>
    <x v="1160"/>
    <x v="635"/>
    <x v="14"/>
    <x v="0"/>
    <x v="0"/>
    <x v="15"/>
    <x v="2681"/>
    <n v="996000"/>
    <n v="996000"/>
    <n v="1078020.3218621102"/>
    <n v="1078020.3218621102"/>
    <n v="7.1739409944118269E-6"/>
    <n v="656"/>
    <m/>
    <x v="0"/>
  </r>
  <r>
    <x v="4"/>
    <x v="4"/>
    <s v="CUARTA"/>
    <x v="1160"/>
    <x v="1160"/>
    <x v="635"/>
    <x v="14"/>
    <x v="0"/>
    <x v="0"/>
    <x v="15"/>
    <x v="1138"/>
    <n v="996000"/>
    <n v="996000"/>
    <n v="1068955.6139627064"/>
    <n v="1068955.6139627064"/>
    <n v="7.1136177534829615E-6"/>
    <n v="586"/>
    <m/>
    <x v="0"/>
  </r>
  <r>
    <x v="4"/>
    <x v="4"/>
    <s v="CUARTA"/>
    <x v="1161"/>
    <x v="1161"/>
    <x v="636"/>
    <x v="1"/>
    <x v="0"/>
    <x v="0"/>
    <x v="15"/>
    <x v="1734"/>
    <n v="54943770"/>
    <n v="54943770"/>
    <n v="55953762.151252963"/>
    <n v="55953762.151252963"/>
    <n v="3.723575334786563E-4"/>
    <n v="151"/>
    <m/>
    <x v="0"/>
  </r>
  <r>
    <x v="4"/>
    <x v="4"/>
    <s v="CUARTA"/>
    <x v="1161"/>
    <x v="1161"/>
    <x v="636"/>
    <x v="1"/>
    <x v="0"/>
    <x v="0"/>
    <x v="15"/>
    <x v="1113"/>
    <n v="25670450"/>
    <n v="25670450"/>
    <n v="26142331.580370836"/>
    <n v="26142331.580370836"/>
    <n v="1.7397032357421366E-4"/>
    <n v="151"/>
    <m/>
    <x v="0"/>
  </r>
  <r>
    <x v="4"/>
    <x v="4"/>
    <s v="CUARTA"/>
    <x v="1161"/>
    <x v="1161"/>
    <x v="636"/>
    <x v="1"/>
    <x v="0"/>
    <x v="0"/>
    <x v="15"/>
    <x v="2750"/>
    <n v="21424858"/>
    <n v="21424858"/>
    <n v="23306975.886727259"/>
    <n v="23306975.886727259"/>
    <n v="1.5510177904693302E-4"/>
    <n v="698"/>
    <m/>
    <x v="0"/>
  </r>
  <r>
    <x v="4"/>
    <x v="4"/>
    <s v="CUARTA"/>
    <x v="1161"/>
    <x v="1161"/>
    <x v="636"/>
    <x v="1"/>
    <x v="0"/>
    <x v="0"/>
    <x v="15"/>
    <x v="2751"/>
    <n v="12178633"/>
    <n v="12178633"/>
    <n v="12957667.234730626"/>
    <n v="12957667.234730626"/>
    <n v="8.6229858827347039E-5"/>
    <n v="514"/>
    <m/>
    <x v="0"/>
  </r>
  <r>
    <x v="4"/>
    <x v="4"/>
    <s v="CUARTA"/>
    <x v="1161"/>
    <x v="1161"/>
    <x v="636"/>
    <x v="1"/>
    <x v="0"/>
    <x v="0"/>
    <x v="15"/>
    <x v="2752"/>
    <n v="11420399"/>
    <n v="11420399"/>
    <n v="12019723.803632347"/>
    <n v="12019723.803632347"/>
    <n v="7.9988092606119991E-5"/>
    <n v="424"/>
    <m/>
    <x v="0"/>
  </r>
  <r>
    <x v="4"/>
    <x v="4"/>
    <s v="CUARTA"/>
    <x v="1161"/>
    <x v="1161"/>
    <x v="636"/>
    <x v="1"/>
    <x v="0"/>
    <x v="0"/>
    <x v="15"/>
    <x v="2753"/>
    <n v="11285146"/>
    <n v="11285146"/>
    <n v="11980982.884164048"/>
    <n v="11980982.884164048"/>
    <n v="7.9730282002090974E-5"/>
    <n v="496"/>
    <m/>
    <x v="0"/>
  </r>
  <r>
    <x v="4"/>
    <x v="4"/>
    <s v="CUARTA"/>
    <x v="1161"/>
    <x v="1161"/>
    <x v="636"/>
    <x v="1"/>
    <x v="0"/>
    <x v="0"/>
    <x v="15"/>
    <x v="1734"/>
    <n v="9459448"/>
    <n v="9459448"/>
    <n v="9633334.2883851174"/>
    <n v="9633334.2883851174"/>
    <n v="6.410729961467167E-5"/>
    <n v="151"/>
    <m/>
    <x v="0"/>
  </r>
  <r>
    <x v="4"/>
    <x v="4"/>
    <s v="CUARTA"/>
    <x v="1161"/>
    <x v="1161"/>
    <x v="636"/>
    <x v="1"/>
    <x v="0"/>
    <x v="0"/>
    <x v="15"/>
    <x v="1113"/>
    <n v="9208124"/>
    <n v="9208124"/>
    <n v="9377390.3784768321"/>
    <n v="9377390.3784768321"/>
    <n v="6.2404060380378317E-5"/>
    <n v="151"/>
    <m/>
    <x v="0"/>
  </r>
  <r>
    <x v="4"/>
    <x v="4"/>
    <s v="CUARTA"/>
    <x v="1161"/>
    <x v="1161"/>
    <x v="636"/>
    <x v="1"/>
    <x v="0"/>
    <x v="0"/>
    <x v="15"/>
    <x v="371"/>
    <n v="7656695"/>
    <n v="7656695"/>
    <n v="8273237.6926664421"/>
    <n v="8273237.6926664421"/>
    <n v="5.5056215394355614E-5"/>
    <n v="642"/>
    <m/>
    <x v="0"/>
  </r>
  <r>
    <x v="4"/>
    <x v="4"/>
    <s v="CUARTA"/>
    <x v="1161"/>
    <x v="1161"/>
    <x v="636"/>
    <x v="1"/>
    <x v="0"/>
    <x v="0"/>
    <x v="15"/>
    <x v="2028"/>
    <n v="4735288"/>
    <n v="4735288"/>
    <n v="5072953.5670312317"/>
    <n v="5072953.5670312317"/>
    <n v="3.375916837486864E-5"/>
    <n v="571"/>
    <m/>
    <x v="0"/>
  </r>
  <r>
    <x v="4"/>
    <x v="4"/>
    <s v="CUARTA"/>
    <x v="1161"/>
    <x v="1161"/>
    <x v="636"/>
    <x v="1"/>
    <x v="0"/>
    <x v="0"/>
    <x v="15"/>
    <x v="2029"/>
    <n v="4445375"/>
    <n v="4445375"/>
    <n v="4745736.1862133127"/>
    <n v="4745736.1862133127"/>
    <n v="3.158162298474194E-5"/>
    <n v="542"/>
    <m/>
    <x v="0"/>
  </r>
  <r>
    <x v="4"/>
    <x v="4"/>
    <s v="CUARTA"/>
    <x v="1161"/>
    <x v="1161"/>
    <x v="636"/>
    <x v="1"/>
    <x v="0"/>
    <x v="0"/>
    <x v="15"/>
    <x v="2031"/>
    <n v="4386992"/>
    <n v="4386992"/>
    <n v="4707765.1194401961"/>
    <n v="4707765.1194401961"/>
    <n v="3.1328935547408032E-5"/>
    <n v="585"/>
    <m/>
    <x v="0"/>
  </r>
  <r>
    <x v="4"/>
    <x v="4"/>
    <s v="CUARTA"/>
    <x v="1161"/>
    <x v="1161"/>
    <x v="636"/>
    <x v="1"/>
    <x v="0"/>
    <x v="0"/>
    <x v="15"/>
    <x v="715"/>
    <n v="4168592"/>
    <n v="4168592"/>
    <n v="4485824.6906960998"/>
    <n v="4485824.6906960998"/>
    <n v="2.9851980514376417E-5"/>
    <n v="608"/>
    <m/>
    <x v="0"/>
  </r>
  <r>
    <x v="4"/>
    <x v="4"/>
    <s v="CUARTA"/>
    <x v="1161"/>
    <x v="1161"/>
    <x v="636"/>
    <x v="1"/>
    <x v="0"/>
    <x v="0"/>
    <x v="15"/>
    <x v="2754"/>
    <n v="2889832"/>
    <n v="2889832"/>
    <n v="3069498.4619287127"/>
    <n v="3069498.4619287127"/>
    <n v="2.0426702912499528E-5"/>
    <n v="500"/>
    <m/>
    <x v="0"/>
  </r>
  <r>
    <x v="4"/>
    <x v="4"/>
    <s v="CUARTA"/>
    <x v="1161"/>
    <x v="1161"/>
    <x v="636"/>
    <x v="1"/>
    <x v="0"/>
    <x v="0"/>
    <x v="15"/>
    <x v="2020"/>
    <n v="2863638"/>
    <n v="2863638"/>
    <n v="3088633.8472970827"/>
    <n v="3088633.8472970827"/>
    <n v="2.0554043856593135E-5"/>
    <n v="627"/>
    <m/>
    <x v="0"/>
  </r>
  <r>
    <x v="4"/>
    <x v="4"/>
    <s v="CUARTA"/>
    <x v="1161"/>
    <x v="1161"/>
    <x v="636"/>
    <x v="1"/>
    <x v="0"/>
    <x v="0"/>
    <x v="15"/>
    <x v="2019"/>
    <n v="1732683"/>
    <n v="1732683"/>
    <n v="1856237.7632330654"/>
    <n v="1856237.7632330654"/>
    <n v="1.2352772869838648E-5"/>
    <n v="571"/>
    <m/>
    <x v="0"/>
  </r>
  <r>
    <x v="4"/>
    <x v="4"/>
    <s v="CUARTA"/>
    <x v="1161"/>
    <x v="1161"/>
    <x v="636"/>
    <x v="1"/>
    <x v="0"/>
    <x v="0"/>
    <x v="15"/>
    <x v="2025"/>
    <n v="1666152"/>
    <n v="1666152"/>
    <n v="1778729.0921759543"/>
    <n v="1778729.0921759543"/>
    <n v="1.1836973101093553E-5"/>
    <n v="542"/>
    <m/>
    <x v="0"/>
  </r>
  <r>
    <x v="4"/>
    <x v="4"/>
    <s v="CUARTA"/>
    <x v="1162"/>
    <x v="1162"/>
    <x v="637"/>
    <x v="3"/>
    <x v="0"/>
    <x v="0"/>
    <x v="15"/>
    <x v="2755"/>
    <n v="4695043"/>
    <n v="4695043"/>
    <n v="4765800.8519017985"/>
    <n v="4765800.8519017985"/>
    <n v="3.171514804433744E-5"/>
    <n v="124"/>
    <m/>
    <x v="0"/>
  </r>
  <r>
    <x v="4"/>
    <x v="4"/>
    <s v="CUARTA"/>
    <x v="1162"/>
    <x v="1162"/>
    <x v="637"/>
    <x v="3"/>
    <x v="0"/>
    <x v="0"/>
    <x v="15"/>
    <x v="2756"/>
    <n v="4611044"/>
    <n v="4611044"/>
    <n v="4648462.9397613695"/>
    <n v="4648462.9397613695"/>
    <n v="3.0934295178179146E-5"/>
    <n v="67"/>
    <m/>
    <x v="0"/>
  </r>
  <r>
    <x v="4"/>
    <x v="4"/>
    <s v="CUARTA"/>
    <x v="1162"/>
    <x v="1162"/>
    <x v="637"/>
    <x v="3"/>
    <x v="0"/>
    <x v="0"/>
    <x v="15"/>
    <x v="2757"/>
    <n v="3010107"/>
    <n v="3010107"/>
    <n v="3034534.2257016585"/>
    <n v="3034534.2257016585"/>
    <n v="2.0194025139622026E-5"/>
    <n v="67"/>
    <m/>
    <x v="0"/>
  </r>
  <r>
    <x v="4"/>
    <x v="4"/>
    <s v="CUARTA"/>
    <x v="1162"/>
    <x v="1162"/>
    <x v="637"/>
    <x v="3"/>
    <x v="0"/>
    <x v="0"/>
    <x v="15"/>
    <x v="2758"/>
    <n v="307098"/>
    <n v="307098"/>
    <n v="311125.11498005659"/>
    <n v="311125.11498005659"/>
    <n v="2.0704556041124574E-6"/>
    <n v="108"/>
    <m/>
    <x v="0"/>
  </r>
  <r>
    <x v="4"/>
    <x v="4"/>
    <s v="CUARTA"/>
    <x v="1162"/>
    <x v="1162"/>
    <x v="637"/>
    <x v="3"/>
    <x v="0"/>
    <x v="0"/>
    <x v="15"/>
    <x v="2759"/>
    <n v="293186"/>
    <n v="293186"/>
    <n v="295779.22910607001"/>
    <n v="295779.22910607001"/>
    <n v="1.9683327799556792E-6"/>
    <n v="73"/>
    <m/>
    <x v="0"/>
  </r>
  <r>
    <x v="4"/>
    <x v="4"/>
    <s v="CUARTA"/>
    <x v="1162"/>
    <x v="1162"/>
    <x v="637"/>
    <x v="3"/>
    <x v="0"/>
    <x v="0"/>
    <x v="15"/>
    <x v="2760"/>
    <n v="46981"/>
    <n v="46981"/>
    <n v="47236.726211173271"/>
    <n v="47236.726211173271"/>
    <n v="3.1434795776650394E-7"/>
    <n v="45"/>
    <m/>
    <x v="0"/>
  </r>
  <r>
    <x v="4"/>
    <x v="4"/>
    <s v="CUARTA"/>
    <x v="1162"/>
    <x v="1162"/>
    <x v="637"/>
    <x v="3"/>
    <x v="0"/>
    <x v="0"/>
    <x v="15"/>
    <x v="2761"/>
    <n v="2184695"/>
    <n v="2184695"/>
    <n v="2212009.2998999464"/>
    <n v="2212009.2998999464"/>
    <n v="1.4720338638107989E-5"/>
    <n v="103"/>
    <m/>
    <x v="0"/>
  </r>
  <r>
    <x v="4"/>
    <x v="4"/>
    <s v="CUARTA"/>
    <x v="1162"/>
    <x v="1162"/>
    <x v="637"/>
    <x v="3"/>
    <x v="0"/>
    <x v="0"/>
    <x v="15"/>
    <x v="2762"/>
    <n v="955392"/>
    <n v="955392"/>
    <n v="966287.20152669831"/>
    <n v="966287.20152669831"/>
    <n v="6.4303865398694673E-6"/>
    <n v="94"/>
    <m/>
    <x v="0"/>
  </r>
  <r>
    <x v="4"/>
    <x v="4"/>
    <s v="CUARTA"/>
    <x v="1163"/>
    <x v="1163"/>
    <x v="638"/>
    <x v="3"/>
    <x v="0"/>
    <x v="0"/>
    <x v="15"/>
    <x v="2763"/>
    <n v="180948"/>
    <n v="180948"/>
    <n v="181079.01571448124"/>
    <n v="181079.01571448124"/>
    <n v="1.2050331034742982E-6"/>
    <n v="6"/>
    <m/>
    <x v="0"/>
  </r>
  <r>
    <x v="4"/>
    <x v="4"/>
    <s v="CUARTA"/>
    <x v="1164"/>
    <x v="1164"/>
    <x v="639"/>
    <x v="3"/>
    <x v="0"/>
    <x v="0"/>
    <x v="15"/>
    <x v="2764"/>
    <n v="1633680"/>
    <n v="1633680"/>
    <n v="1673977.8275956858"/>
    <n v="1673977.8275956858"/>
    <n v="1.113988105565715E-5"/>
    <n v="202"/>
    <m/>
    <x v="0"/>
  </r>
  <r>
    <x v="4"/>
    <x v="4"/>
    <s v="CUARTA"/>
    <x v="1164"/>
    <x v="1164"/>
    <x v="639"/>
    <x v="3"/>
    <x v="0"/>
    <x v="0"/>
    <x v="15"/>
    <x v="2765"/>
    <n v="1633680"/>
    <n v="1633680"/>
    <n v="1682480.6050508053"/>
    <n v="1682480.6050508053"/>
    <n v="1.1196464797646612E-5"/>
    <n v="244"/>
    <m/>
    <x v="0"/>
  </r>
  <r>
    <x v="4"/>
    <x v="4"/>
    <s v="CUARTA"/>
    <x v="1164"/>
    <x v="1164"/>
    <x v="639"/>
    <x v="3"/>
    <x v="0"/>
    <x v="0"/>
    <x v="15"/>
    <x v="2766"/>
    <n v="1633680"/>
    <n v="1633680"/>
    <n v="1668131.9536792457"/>
    <n v="1668131.9536792457"/>
    <n v="1.1100978306157149E-5"/>
    <n v="173"/>
    <m/>
    <x v="0"/>
  </r>
  <r>
    <x v="4"/>
    <x v="4"/>
    <s v="CUARTA"/>
    <x v="1164"/>
    <x v="1164"/>
    <x v="639"/>
    <x v="3"/>
    <x v="0"/>
    <x v="0"/>
    <x v="15"/>
    <x v="2767"/>
    <n v="1633680"/>
    <n v="1633680"/>
    <n v="1676200.5833074304"/>
    <n v="1676200.5833074304"/>
    <n v="1.1154672908832519E-5"/>
    <n v="213"/>
    <m/>
    <x v="0"/>
  </r>
  <r>
    <x v="4"/>
    <x v="4"/>
    <s v="CUARTA"/>
    <x v="1164"/>
    <x v="1164"/>
    <x v="639"/>
    <x v="3"/>
    <x v="0"/>
    <x v="0"/>
    <x v="15"/>
    <x v="2768"/>
    <n v="1633680"/>
    <n v="1633680"/>
    <n v="1679033.8142472249"/>
    <n v="1679033.8142472249"/>
    <n v="1.117352731368318E-5"/>
    <n v="227"/>
    <m/>
    <x v="0"/>
  </r>
  <r>
    <x v="4"/>
    <x v="4"/>
    <s v="CUARTA"/>
    <x v="1164"/>
    <x v="1164"/>
    <x v="639"/>
    <x v="3"/>
    <x v="0"/>
    <x v="0"/>
    <x v="15"/>
    <x v="2769"/>
    <n v="1225260"/>
    <n v="1225260"/>
    <n v="1251098.9652594342"/>
    <n v="1251098.9652594342"/>
    <n v="8.325733729617861E-6"/>
    <n v="173"/>
    <m/>
    <x v="0"/>
  </r>
  <r>
    <x v="4"/>
    <x v="4"/>
    <s v="CUARTA"/>
    <x v="1164"/>
    <x v="1164"/>
    <x v="639"/>
    <x v="3"/>
    <x v="0"/>
    <x v="0"/>
    <x v="15"/>
    <x v="2770"/>
    <n v="1677600"/>
    <n v="1677600"/>
    <n v="1705555.2764538107"/>
    <n v="1705555.2764538107"/>
    <n v="1.1350020651607384E-5"/>
    <n v="137"/>
    <m/>
    <x v="0"/>
  </r>
  <r>
    <x v="4"/>
    <x v="4"/>
    <s v="CUARTA"/>
    <x v="1164"/>
    <x v="1164"/>
    <x v="639"/>
    <x v="3"/>
    <x v="0"/>
    <x v="0"/>
    <x v="15"/>
    <x v="2771"/>
    <n v="1636560"/>
    <n v="1636560"/>
    <n v="1654424.6816823294"/>
    <n v="1654424.6816823294"/>
    <n v="1.100976002528989E-5"/>
    <n v="90"/>
    <m/>
    <x v="0"/>
  </r>
  <r>
    <x v="4"/>
    <x v="4"/>
    <s v="CUARTA"/>
    <x v="1164"/>
    <x v="1164"/>
    <x v="639"/>
    <x v="3"/>
    <x v="0"/>
    <x v="0"/>
    <x v="15"/>
    <x v="2772"/>
    <n v="1633680"/>
    <n v="1633680"/>
    <n v="1647334.8191686384"/>
    <n v="1647334.8191686384"/>
    <n v="1.0962578859684537E-5"/>
    <n v="69"/>
    <m/>
    <x v="0"/>
  </r>
  <r>
    <x v="4"/>
    <x v="4"/>
    <s v="CUARTA"/>
    <x v="1164"/>
    <x v="1164"/>
    <x v="639"/>
    <x v="3"/>
    <x v="0"/>
    <x v="0"/>
    <x v="15"/>
    <x v="2773"/>
    <n v="1633680"/>
    <n v="1633680"/>
    <n v="1668131.9536792457"/>
    <n v="1668131.9536792457"/>
    <n v="1.1100978306157149E-5"/>
    <n v="173"/>
    <m/>
    <x v="0"/>
  </r>
  <r>
    <x v="4"/>
    <x v="4"/>
    <s v="CUARTA"/>
    <x v="1164"/>
    <x v="1164"/>
    <x v="639"/>
    <x v="3"/>
    <x v="0"/>
    <x v="0"/>
    <x v="15"/>
    <x v="2774"/>
    <n v="1633680"/>
    <n v="1633680"/>
    <n v="1643960.029297014"/>
    <n v="1643960.029297014"/>
    <n v="1.0940120522938387E-5"/>
    <n v="52"/>
    <m/>
    <x v="0"/>
  </r>
  <r>
    <x v="4"/>
    <x v="4"/>
    <s v="CUARTA"/>
    <x v="1164"/>
    <x v="1164"/>
    <x v="639"/>
    <x v="3"/>
    <x v="0"/>
    <x v="0"/>
    <x v="15"/>
    <x v="2775"/>
    <n v="1225260"/>
    <n v="1225260"/>
    <n v="1232970.0219727606"/>
    <n v="1232970.0219727606"/>
    <n v="8.2050903922037914E-6"/>
    <n v="52"/>
    <m/>
    <x v="0"/>
  </r>
  <r>
    <x v="4"/>
    <x v="4"/>
    <s v="CUARTA"/>
    <x v="1164"/>
    <x v="1164"/>
    <x v="639"/>
    <x v="3"/>
    <x v="0"/>
    <x v="0"/>
    <x v="15"/>
    <x v="2776"/>
    <n v="249900"/>
    <n v="249900"/>
    <n v="257085.64268780575"/>
    <n v="257085.64268780575"/>
    <n v="1.7108371648940658E-6"/>
    <n v="235"/>
    <m/>
    <x v="0"/>
  </r>
  <r>
    <x v="4"/>
    <x v="4"/>
    <s v="CUARTA"/>
    <x v="1164"/>
    <x v="1164"/>
    <x v="639"/>
    <x v="3"/>
    <x v="0"/>
    <x v="0"/>
    <x v="15"/>
    <x v="2777"/>
    <n v="1633680"/>
    <n v="1633680"/>
    <n v="1672363.1295483732"/>
    <n v="1672363.1295483732"/>
    <n v="1.1129135665908649E-5"/>
    <n v="194"/>
    <m/>
    <x v="0"/>
  </r>
  <r>
    <x v="4"/>
    <x v="4"/>
    <s v="CUARTA"/>
    <x v="1164"/>
    <x v="1164"/>
    <x v="639"/>
    <x v="3"/>
    <x v="0"/>
    <x v="0"/>
    <x v="15"/>
    <x v="2778"/>
    <n v="1633680"/>
    <n v="1633680"/>
    <n v="1662908.1838157834"/>
    <n v="1662908.1838157834"/>
    <n v="1.1066215495096098E-5"/>
    <n v="147"/>
    <m/>
    <x v="0"/>
  </r>
  <r>
    <x v="4"/>
    <x v="4"/>
    <s v="CUARTA"/>
    <x v="1164"/>
    <x v="1164"/>
    <x v="639"/>
    <x v="3"/>
    <x v="0"/>
    <x v="0"/>
    <x v="15"/>
    <x v="2779"/>
    <n v="1225260"/>
    <n v="1225260"/>
    <n v="1233565.1062361363"/>
    <n v="1233565.1062361363"/>
    <n v="8.209050521067397E-6"/>
    <n v="56"/>
    <m/>
    <x v="0"/>
  </r>
  <r>
    <x v="4"/>
    <x v="4"/>
    <s v="CUARTA"/>
    <x v="1164"/>
    <x v="1164"/>
    <x v="639"/>
    <x v="3"/>
    <x v="0"/>
    <x v="0"/>
    <x v="15"/>
    <x v="2780"/>
    <n v="1143576"/>
    <n v="0"/>
    <n v="0"/>
    <n v="1143576"/>
    <n v="7.6101967469912575E-6"/>
    <n v="0"/>
    <m/>
    <x v="0"/>
  </r>
  <r>
    <x v="4"/>
    <x v="4"/>
    <s v="CUARTA"/>
    <x v="1164"/>
    <x v="1164"/>
    <x v="639"/>
    <x v="3"/>
    <x v="0"/>
    <x v="0"/>
    <x v="15"/>
    <x v="2781"/>
    <n v="980208"/>
    <n v="980208"/>
    <n v="982220.2119586441"/>
    <n v="982220.2119586441"/>
    <n v="6.5364165231490843E-6"/>
    <n v="17"/>
    <m/>
    <x v="0"/>
  </r>
  <r>
    <x v="4"/>
    <x v="4"/>
    <s v="CUARTA"/>
    <x v="1164"/>
    <x v="1164"/>
    <x v="639"/>
    <x v="3"/>
    <x v="0"/>
    <x v="0"/>
    <x v="15"/>
    <x v="2782"/>
    <n v="746646"/>
    <n v="746646"/>
    <n v="752160.48062825901"/>
    <n v="752160.48062825901"/>
    <n v="5.0054296722671318E-6"/>
    <n v="61"/>
    <m/>
    <x v="0"/>
  </r>
  <r>
    <x v="4"/>
    <x v="4"/>
    <s v="CUARTA"/>
    <x v="1164"/>
    <x v="1164"/>
    <x v="639"/>
    <x v="3"/>
    <x v="0"/>
    <x v="0"/>
    <x v="15"/>
    <x v="2783"/>
    <n v="514080"/>
    <n v="0"/>
    <n v="0"/>
    <n v="514080"/>
    <n v="3.4210668496831571E-6"/>
    <n v="0"/>
    <m/>
    <x v="0"/>
  </r>
  <r>
    <x v="4"/>
    <x v="4"/>
    <s v="CUARTA"/>
    <x v="1164"/>
    <x v="1164"/>
    <x v="639"/>
    <x v="3"/>
    <x v="0"/>
    <x v="0"/>
    <x v="15"/>
    <x v="2784"/>
    <n v="514080"/>
    <n v="0"/>
    <n v="0"/>
    <n v="514080"/>
    <n v="3.4210668496831571E-6"/>
    <n v="0"/>
    <m/>
    <x v="0"/>
  </r>
  <r>
    <x v="4"/>
    <x v="4"/>
    <s v="CUARTA"/>
    <x v="1165"/>
    <x v="1165"/>
    <x v="640"/>
    <x v="18"/>
    <x v="0"/>
    <x v="0"/>
    <x v="15"/>
    <x v="2785"/>
    <n v="341382"/>
    <n v="341382"/>
    <n v="342165.34520537319"/>
    <n v="342165.34520537319"/>
    <n v="2.2770201517127603E-6"/>
    <n v="19"/>
    <m/>
    <x v="0"/>
  </r>
  <r>
    <x v="4"/>
    <x v="4"/>
    <s v="CUARTA"/>
    <x v="1165"/>
    <x v="1165"/>
    <x v="640"/>
    <x v="18"/>
    <x v="0"/>
    <x v="0"/>
    <x v="15"/>
    <x v="2786"/>
    <n v="330728"/>
    <n v="330728"/>
    <n v="334822.55700292101"/>
    <n v="334822.55700292101"/>
    <n v="2.2281558323390177E-6"/>
    <n v="102"/>
    <m/>
    <x v="0"/>
  </r>
  <r>
    <x v="4"/>
    <x v="4"/>
    <s v="CUARTA"/>
    <x v="1165"/>
    <x v="1165"/>
    <x v="640"/>
    <x v="18"/>
    <x v="0"/>
    <x v="0"/>
    <x v="15"/>
    <x v="2787"/>
    <n v="329469"/>
    <n v="329469"/>
    <n v="331902.34916159982"/>
    <n v="331902.34916159982"/>
    <n v="2.2087226191423775E-6"/>
    <n v="61"/>
    <m/>
    <x v="0"/>
  </r>
  <r>
    <x v="4"/>
    <x v="4"/>
    <s v="CUARTA"/>
    <x v="1165"/>
    <x v="1165"/>
    <x v="640"/>
    <x v="18"/>
    <x v="0"/>
    <x v="0"/>
    <x v="15"/>
    <x v="2788"/>
    <n v="315983"/>
    <n v="315983"/>
    <n v="316173.6452005991"/>
    <n v="316173.6452005991"/>
    <n v="2.1040522415562827E-6"/>
    <n v="5"/>
    <m/>
    <x v="0"/>
  </r>
  <r>
    <x v="4"/>
    <x v="4"/>
    <s v="CUARTA"/>
    <x v="1165"/>
    <x v="1165"/>
    <x v="640"/>
    <x v="18"/>
    <x v="0"/>
    <x v="0"/>
    <x v="15"/>
    <x v="2789"/>
    <n v="315416"/>
    <n v="315416"/>
    <n v="323742.62511832296"/>
    <n v="323742.62511832296"/>
    <n v="2.1544218071539377E-6"/>
    <n v="216"/>
    <m/>
    <x v="0"/>
  </r>
  <r>
    <x v="4"/>
    <x v="4"/>
    <s v="CUARTA"/>
    <x v="1165"/>
    <x v="1165"/>
    <x v="640"/>
    <x v="18"/>
    <x v="0"/>
    <x v="0"/>
    <x v="15"/>
    <x v="849"/>
    <n v="312122"/>
    <n v="312122"/>
    <n v="318128.03691902285"/>
    <n v="318128.03691902285"/>
    <n v="2.117058203117119E-6"/>
    <n v="158"/>
    <m/>
    <x v="0"/>
  </r>
  <r>
    <x v="4"/>
    <x v="4"/>
    <s v="CUARTA"/>
    <x v="1165"/>
    <x v="1165"/>
    <x v="640"/>
    <x v="18"/>
    <x v="0"/>
    <x v="0"/>
    <x v="15"/>
    <x v="465"/>
    <n v="312061"/>
    <n v="312061"/>
    <n v="320840.44868707279"/>
    <n v="320840.44868707279"/>
    <n v="2.1351085882368786E-6"/>
    <n v="230"/>
    <m/>
    <x v="0"/>
  </r>
  <r>
    <x v="4"/>
    <x v="4"/>
    <s v="CUARTA"/>
    <x v="1165"/>
    <x v="1165"/>
    <x v="640"/>
    <x v="18"/>
    <x v="0"/>
    <x v="0"/>
    <x v="15"/>
    <x v="2790"/>
    <n v="310968"/>
    <n v="310968"/>
    <n v="314324.60553049244"/>
    <n v="314324.60553049244"/>
    <n v="2.0917473700982392E-6"/>
    <n v="89"/>
    <m/>
    <x v="0"/>
  </r>
  <r>
    <x v="4"/>
    <x v="4"/>
    <s v="CUARTA"/>
    <x v="1165"/>
    <x v="1165"/>
    <x v="640"/>
    <x v="18"/>
    <x v="0"/>
    <x v="0"/>
    <x v="15"/>
    <x v="2791"/>
    <n v="301406"/>
    <n v="301406"/>
    <n v="310409.4738540859"/>
    <n v="310409.4738540859"/>
    <n v="2.0656932011161763E-6"/>
    <n v="244"/>
    <m/>
    <x v="0"/>
  </r>
  <r>
    <x v="4"/>
    <x v="4"/>
    <s v="CUARTA"/>
    <x v="1165"/>
    <x v="1165"/>
    <x v="640"/>
    <x v="18"/>
    <x v="0"/>
    <x v="0"/>
    <x v="15"/>
    <x v="2792"/>
    <n v="301209"/>
    <n v="301209"/>
    <n v="303946.51478981657"/>
    <n v="303946.51478981657"/>
    <n v="2.0226839126676252E-6"/>
    <n v="75"/>
    <m/>
    <x v="0"/>
  </r>
  <r>
    <x v="4"/>
    <x v="4"/>
    <s v="CUARTA"/>
    <x v="1165"/>
    <x v="1165"/>
    <x v="640"/>
    <x v="18"/>
    <x v="0"/>
    <x v="0"/>
    <x v="15"/>
    <x v="2793"/>
    <n v="298771"/>
    <n v="298771"/>
    <n v="300469.74898624251"/>
    <n v="300469.74898624251"/>
    <n v="1.9995469529829086E-6"/>
    <n v="47"/>
    <m/>
    <x v="0"/>
  </r>
  <r>
    <x v="4"/>
    <x v="4"/>
    <s v="CUARTA"/>
    <x v="1165"/>
    <x v="1165"/>
    <x v="640"/>
    <x v="18"/>
    <x v="0"/>
    <x v="0"/>
    <x v="15"/>
    <x v="2794"/>
    <n v="298510"/>
    <n v="298510"/>
    <n v="303923.961976455"/>
    <n v="303923.961976455"/>
    <n v="2.0225338296413292E-6"/>
    <n v="149"/>
    <m/>
    <x v="0"/>
  </r>
  <r>
    <x v="4"/>
    <x v="4"/>
    <s v="CUARTA"/>
    <x v="1165"/>
    <x v="1165"/>
    <x v="640"/>
    <x v="18"/>
    <x v="0"/>
    <x v="0"/>
    <x v="15"/>
    <x v="2795"/>
    <n v="297178"/>
    <n v="297178"/>
    <n v="303481.66244788986"/>
    <n v="303481.66244788986"/>
    <n v="2.0195904429022912E-6"/>
    <n v="174"/>
    <m/>
    <x v="0"/>
  </r>
  <r>
    <x v="4"/>
    <x v="4"/>
    <s v="CUARTA"/>
    <x v="1165"/>
    <x v="1165"/>
    <x v="640"/>
    <x v="18"/>
    <x v="0"/>
    <x v="0"/>
    <x v="15"/>
    <x v="2796"/>
    <n v="295545"/>
    <n v="295545"/>
    <n v="302324.17075472575"/>
    <n v="302324.17075472575"/>
    <n v="2.0118876408865206E-6"/>
    <n v="188"/>
    <m/>
    <x v="0"/>
  </r>
  <r>
    <x v="4"/>
    <x v="4"/>
    <s v="CUARTA"/>
    <x v="1165"/>
    <x v="1165"/>
    <x v="640"/>
    <x v="18"/>
    <x v="0"/>
    <x v="0"/>
    <x v="15"/>
    <x v="2797"/>
    <n v="291820"/>
    <n v="291820"/>
    <n v="296468.1866948292"/>
    <n v="296468.1866948292"/>
    <n v="1.9729176110476141E-6"/>
    <n v="131"/>
    <m/>
    <x v="0"/>
  </r>
  <r>
    <x v="4"/>
    <x v="4"/>
    <s v="CUARTA"/>
    <x v="1165"/>
    <x v="1165"/>
    <x v="640"/>
    <x v="18"/>
    <x v="0"/>
    <x v="0"/>
    <x v="15"/>
    <x v="2798"/>
    <n v="287513"/>
    <n v="287513"/>
    <n v="303368.77635968011"/>
    <n v="303368.77635968011"/>
    <n v="2.0188392157505543E-6"/>
    <n v="445"/>
    <m/>
    <x v="0"/>
  </r>
  <r>
    <x v="4"/>
    <x v="4"/>
    <s v="CUARTA"/>
    <x v="1165"/>
    <x v="1165"/>
    <x v="640"/>
    <x v="18"/>
    <x v="0"/>
    <x v="0"/>
    <x v="15"/>
    <x v="2259"/>
    <n v="279411"/>
    <n v="279411"/>
    <n v="280491.67014959926"/>
    <n v="280491.67014959926"/>
    <n v="1.8665981060555882E-6"/>
    <n v="32"/>
    <m/>
    <x v="0"/>
  </r>
  <r>
    <x v="4"/>
    <x v="4"/>
    <s v="CUARTA"/>
    <x v="1165"/>
    <x v="1165"/>
    <x v="640"/>
    <x v="18"/>
    <x v="0"/>
    <x v="0"/>
    <x v="15"/>
    <x v="2799"/>
    <n v="273257"/>
    <n v="273257"/>
    <n v="277141.06715698075"/>
    <n v="277141.06715698075"/>
    <n v="1.8443007266117343E-6"/>
    <n v="117"/>
    <m/>
    <x v="0"/>
  </r>
  <r>
    <x v="4"/>
    <x v="4"/>
    <s v="CUARTA"/>
    <x v="1165"/>
    <x v="1165"/>
    <x v="640"/>
    <x v="18"/>
    <x v="0"/>
    <x v="0"/>
    <x v="15"/>
    <x v="1708"/>
    <n v="270536"/>
    <n v="270536"/>
    <n v="277209.28551884484"/>
    <n v="277209.28551884484"/>
    <n v="1.8447547018224271E-6"/>
    <n v="202"/>
    <m/>
    <x v="0"/>
  </r>
  <r>
    <x v="4"/>
    <x v="4"/>
    <s v="CUARTA"/>
    <x v="1165"/>
    <x v="1165"/>
    <x v="640"/>
    <x v="18"/>
    <x v="0"/>
    <x v="0"/>
    <x v="15"/>
    <x v="1294"/>
    <n v="66590"/>
    <n v="66590"/>
    <n v="68695.065855494759"/>
    <n v="68695.065855494759"/>
    <n v="4.5714755006036893E-7"/>
    <n v="258"/>
    <m/>
    <x v="0"/>
  </r>
  <r>
    <x v="4"/>
    <x v="4"/>
    <s v="CUARTA"/>
    <x v="1165"/>
    <x v="1165"/>
    <x v="640"/>
    <x v="18"/>
    <x v="0"/>
    <x v="0"/>
    <x v="15"/>
    <x v="2800"/>
    <n v="54000"/>
    <n v="54000"/>
    <n v="61321.454770126809"/>
    <n v="61321.454770126809"/>
    <n v="4.0807811252806164E-7"/>
    <n v="1054"/>
    <m/>
    <x v="0"/>
  </r>
  <r>
    <x v="4"/>
    <x v="4"/>
    <s v="CUARTA"/>
    <x v="1166"/>
    <x v="1166"/>
    <x v="641"/>
    <x v="3"/>
    <x v="0"/>
    <x v="0"/>
    <x v="15"/>
    <x v="2801"/>
    <n v="1332205"/>
    <n v="1332205"/>
    <n v="1349674.8067457497"/>
    <n v="1349674.8067457497"/>
    <n v="8.981729962671969E-6"/>
    <n v="108"/>
    <m/>
    <x v="0"/>
  </r>
  <r>
    <x v="4"/>
    <x v="4"/>
    <s v="CUARTA"/>
    <x v="1166"/>
    <x v="1166"/>
    <x v="641"/>
    <x v="3"/>
    <x v="0"/>
    <x v="0"/>
    <x v="15"/>
    <x v="2802"/>
    <n v="18589297"/>
    <n v="0"/>
    <n v="0"/>
    <n v="18589297"/>
    <n v="1.2370686999224744E-4"/>
    <n v="0"/>
    <m/>
    <x v="0"/>
  </r>
  <r>
    <x v="4"/>
    <x v="4"/>
    <s v="CUARTA"/>
    <x v="1166"/>
    <x v="1166"/>
    <x v="641"/>
    <x v="3"/>
    <x v="0"/>
    <x v="0"/>
    <x v="15"/>
    <x v="2803"/>
    <n v="9596914"/>
    <n v="0"/>
    <n v="0"/>
    <n v="9596914"/>
    <n v="6.3864932198607583E-5"/>
    <n v="0"/>
    <m/>
    <x v="0"/>
  </r>
  <r>
    <x v="4"/>
    <x v="4"/>
    <s v="CUARTA"/>
    <x v="1166"/>
    <x v="1166"/>
    <x v="641"/>
    <x v="3"/>
    <x v="0"/>
    <x v="0"/>
    <x v="15"/>
    <x v="2804"/>
    <n v="9407998"/>
    <n v="0"/>
    <n v="0"/>
    <n v="9407998"/>
    <n v="6.2607746031134146E-5"/>
    <n v="0"/>
    <m/>
    <x v="0"/>
  </r>
  <r>
    <x v="4"/>
    <x v="4"/>
    <s v="CUARTA"/>
    <x v="1166"/>
    <x v="1166"/>
    <x v="641"/>
    <x v="3"/>
    <x v="0"/>
    <x v="0"/>
    <x v="15"/>
    <x v="2805"/>
    <n v="3337131"/>
    <n v="3337131"/>
    <n v="3367054.0602857703"/>
    <n v="3367054.0602857703"/>
    <n v="2.2406856961435423E-5"/>
    <n v="74"/>
    <m/>
    <x v="0"/>
  </r>
  <r>
    <x v="4"/>
    <x v="4"/>
    <s v="CUARTA"/>
    <x v="1166"/>
    <x v="1166"/>
    <x v="641"/>
    <x v="3"/>
    <x v="0"/>
    <x v="0"/>
    <x v="15"/>
    <x v="2806"/>
    <n v="1043740"/>
    <n v="1043740"/>
    <n v="1047776.8441541054"/>
    <n v="1047776.8441541054"/>
    <n v="6.9726786247300913E-6"/>
    <n v="32"/>
    <m/>
    <x v="0"/>
  </r>
  <r>
    <x v="4"/>
    <x v="4"/>
    <s v="CUARTA"/>
    <x v="1167"/>
    <x v="1167"/>
    <x v="642"/>
    <x v="1"/>
    <x v="0"/>
    <x v="0"/>
    <x v="15"/>
    <x v="1246"/>
    <n v="1428000"/>
    <n v="1428000"/>
    <n v="1436985.7755717987"/>
    <n v="1436985.7755717987"/>
    <n v="9.5627614384432805E-6"/>
    <n v="52"/>
    <m/>
    <x v="0"/>
  </r>
  <r>
    <x v="5"/>
    <x v="4"/>
    <s v="CUARTA"/>
    <x v="1168"/>
    <x v="1168"/>
    <x v="643"/>
    <x v="46"/>
    <x v="0"/>
    <x v="0"/>
    <x v="15"/>
    <x v="2807"/>
    <n v="5203996"/>
    <n v="5203996"/>
    <n v="5288162.3198452247"/>
    <n v="5288162.3198452247"/>
    <n v="3.5191325879563645E-5"/>
    <n v="133"/>
    <m/>
    <x v="1"/>
  </r>
  <r>
    <x v="5"/>
    <x v="4"/>
    <s v="CUARTA"/>
    <x v="1168"/>
    <x v="1168"/>
    <x v="643"/>
    <x v="46"/>
    <x v="0"/>
    <x v="0"/>
    <x v="15"/>
    <x v="2808"/>
    <n v="2838989.5"/>
    <n v="2838989.5"/>
    <n v="2888039.417238886"/>
    <n v="2888039.417238886"/>
    <n v="1.9219140816398645E-5"/>
    <n v="142"/>
    <m/>
    <x v="1"/>
  </r>
  <r>
    <x v="5"/>
    <x v="4"/>
    <s v="CUARTA"/>
    <x v="1168"/>
    <x v="1168"/>
    <x v="643"/>
    <x v="46"/>
    <x v="0"/>
    <x v="0"/>
    <x v="15"/>
    <x v="2809"/>
    <n v="2835194.5"/>
    <n v="2835194.5"/>
    <n v="2884178.850093984"/>
    <n v="2884178.850093984"/>
    <n v="1.9193449759986416E-5"/>
    <n v="142"/>
    <m/>
    <x v="1"/>
  </r>
  <r>
    <x v="5"/>
    <x v="4"/>
    <s v="CUARTA"/>
    <x v="1168"/>
    <x v="1168"/>
    <x v="643"/>
    <x v="46"/>
    <x v="0"/>
    <x v="0"/>
    <x v="15"/>
    <x v="2810"/>
    <n v="2835194.5"/>
    <n v="2835194.5"/>
    <n v="2881049.2406858923"/>
    <n v="2881049.2406858923"/>
    <n v="1.9172623034576986E-5"/>
    <n v="133"/>
    <m/>
    <x v="1"/>
  </r>
  <r>
    <x v="5"/>
    <x v="4"/>
    <s v="CUARTA"/>
    <x v="1168"/>
    <x v="1168"/>
    <x v="643"/>
    <x v="46"/>
    <x v="0"/>
    <x v="0"/>
    <x v="15"/>
    <x v="2811"/>
    <n v="1068863"/>
    <n v="1068863"/>
    <n v="1078317.0893562492"/>
    <n v="1078317.0893562492"/>
    <n v="7.1759159038349957E-6"/>
    <n v="73"/>
    <m/>
    <x v="1"/>
  </r>
  <r>
    <x v="5"/>
    <x v="4"/>
    <s v="CUARTA"/>
    <x v="1168"/>
    <x v="1168"/>
    <x v="643"/>
    <x v="46"/>
    <x v="0"/>
    <x v="0"/>
    <x v="15"/>
    <x v="2812"/>
    <n v="997425"/>
    <n v="997425"/>
    <n v="1014657.7561274868"/>
    <n v="1014657.7561274868"/>
    <n v="6.752279826606058E-6"/>
    <n v="142"/>
    <m/>
    <x v="1"/>
  </r>
  <r>
    <x v="5"/>
    <x v="4"/>
    <s v="CUARTA"/>
    <x v="1168"/>
    <x v="1168"/>
    <x v="643"/>
    <x v="7"/>
    <x v="0"/>
    <x v="0"/>
    <x v="15"/>
    <x v="2813"/>
    <n v="518314.5"/>
    <n v="0"/>
    <n v="0"/>
    <n v="518314.5"/>
    <n v="3.4492463306491221E-6"/>
    <n v="0"/>
    <m/>
    <x v="1"/>
  </r>
  <r>
    <x v="5"/>
    <x v="4"/>
    <s v="CUARTA"/>
    <x v="1168"/>
    <x v="1168"/>
    <x v="643"/>
    <x v="46"/>
    <x v="0"/>
    <x v="0"/>
    <x v="15"/>
    <x v="2814"/>
    <n v="231000"/>
    <n v="231000"/>
    <n v="234991.04360272648"/>
    <n v="234991.04360272648"/>
    <n v="1.5638034337880035E-6"/>
    <n v="142"/>
    <m/>
    <x v="1"/>
  </r>
  <r>
    <x v="5"/>
    <x v="4"/>
    <s v="CUARTA"/>
    <x v="1168"/>
    <x v="1168"/>
    <x v="643"/>
    <x v="46"/>
    <x v="0"/>
    <x v="0"/>
    <x v="15"/>
    <x v="2815"/>
    <n v="198000"/>
    <n v="198000"/>
    <n v="201420.89451662271"/>
    <n v="201420.89451662271"/>
    <n v="1.3404029432468602E-6"/>
    <n v="142"/>
    <m/>
    <x v="1"/>
  </r>
  <r>
    <x v="5"/>
    <x v="4"/>
    <s v="CUARTA"/>
    <x v="1169"/>
    <x v="1169"/>
    <x v="644"/>
    <x v="7"/>
    <x v="0"/>
    <x v="0"/>
    <x v="15"/>
    <x v="880"/>
    <n v="1563515"/>
    <n v="0"/>
    <n v="0"/>
    <n v="1563515"/>
    <n v="1.0404780064352555E-5"/>
    <n v="0"/>
    <m/>
    <x v="1"/>
  </r>
  <r>
    <x v="5"/>
    <x v="4"/>
    <s v="CUARTA"/>
    <x v="1170"/>
    <x v="1170"/>
    <x v="645"/>
    <x v="7"/>
    <x v="0"/>
    <x v="0"/>
    <x v="15"/>
    <x v="2816"/>
    <n v="47005"/>
    <n v="47005"/>
    <n v="47604.167004654664"/>
    <n v="47604.167004654664"/>
    <n v="3.1679317936197636E-7"/>
    <n v="105"/>
    <m/>
    <x v="1"/>
  </r>
  <r>
    <x v="5"/>
    <x v="4"/>
    <s v="CUARTA"/>
    <x v="1170"/>
    <x v="1170"/>
    <x v="645"/>
    <x v="7"/>
    <x v="0"/>
    <x v="0"/>
    <x v="15"/>
    <x v="2817"/>
    <n v="47005"/>
    <n v="47005"/>
    <n v="47523.838903054653"/>
    <n v="47523.838903054653"/>
    <n v="3.1625861702638313E-7"/>
    <n v="91"/>
    <m/>
    <x v="1"/>
  </r>
  <r>
    <x v="4"/>
    <x v="4"/>
    <s v="CUARTA"/>
    <x v="1170"/>
    <x v="1170"/>
    <x v="646"/>
    <x v="1"/>
    <x v="0"/>
    <x v="0"/>
    <x v="15"/>
    <x v="2818"/>
    <n v="257040"/>
    <n v="257040"/>
    <n v="257350.25862297523"/>
    <n v="257350.25862297523"/>
    <n v="1.7125981141698717E-6"/>
    <n v="10"/>
    <m/>
    <x v="0"/>
  </r>
  <r>
    <x v="4"/>
    <x v="4"/>
    <s v="CUARTA"/>
    <x v="1170"/>
    <x v="1170"/>
    <x v="646"/>
    <x v="1"/>
    <x v="0"/>
    <x v="0"/>
    <x v="15"/>
    <x v="2819"/>
    <n v="128326"/>
    <n v="128326"/>
    <n v="128480.89514492654"/>
    <n v="128480.89514492654"/>
    <n v="8.5500647992126878E-7"/>
    <n v="10"/>
    <m/>
    <x v="0"/>
  </r>
  <r>
    <x v="4"/>
    <x v="4"/>
    <s v="CUARTA"/>
    <x v="1170"/>
    <x v="1170"/>
    <x v="646"/>
    <x v="1"/>
    <x v="0"/>
    <x v="0"/>
    <x v="15"/>
    <x v="2820"/>
    <n v="37545"/>
    <n v="37545"/>
    <n v="37576.717189637777"/>
    <n v="37576.717189637777"/>
    <n v="2.5006314483619095E-7"/>
    <n v="7"/>
    <m/>
    <x v="0"/>
  </r>
  <r>
    <x v="4"/>
    <x v="4"/>
    <s v="CUARTA"/>
    <x v="1170"/>
    <x v="1170"/>
    <x v="646"/>
    <x v="1"/>
    <x v="0"/>
    <x v="0"/>
    <x v="15"/>
    <x v="2821"/>
    <n v="16470"/>
    <n v="16470"/>
    <n v="16489.880016808285"/>
    <n v="16489.880016808285"/>
    <n v="1.0973580353399385E-7"/>
    <n v="10"/>
    <m/>
    <x v="0"/>
  </r>
  <r>
    <x v="4"/>
    <x v="4"/>
    <s v="CUARTA"/>
    <x v="1170"/>
    <x v="1170"/>
    <x v="646"/>
    <x v="1"/>
    <x v="0"/>
    <x v="0"/>
    <x v="15"/>
    <x v="2822"/>
    <n v="3808"/>
    <n v="3808"/>
    <n v="3811.2169145862472"/>
    <n v="3811.2169145862472"/>
    <n v="2.5362643641928755E-8"/>
    <n v="7"/>
    <m/>
    <x v="0"/>
  </r>
  <r>
    <x v="4"/>
    <x v="4"/>
    <s v="CUARTA"/>
    <x v="1170"/>
    <x v="1170"/>
    <x v="646"/>
    <x v="1"/>
    <x v="0"/>
    <x v="0"/>
    <x v="15"/>
    <x v="1433"/>
    <n v="159492"/>
    <n v="0"/>
    <n v="0"/>
    <n v="159492"/>
    <n v="1.0613772058622511E-6"/>
    <n v="0"/>
    <m/>
    <x v="0"/>
  </r>
  <r>
    <x v="4"/>
    <x v="4"/>
    <s v="CUARTA"/>
    <x v="1170"/>
    <x v="1170"/>
    <x v="646"/>
    <x v="1"/>
    <x v="0"/>
    <x v="0"/>
    <x v="15"/>
    <x v="2823"/>
    <n v="140837"/>
    <n v="0"/>
    <n v="0"/>
    <n v="140837"/>
    <n v="9.3723309972927716E-7"/>
    <n v="0"/>
    <m/>
    <x v="0"/>
  </r>
  <r>
    <x v="4"/>
    <x v="4"/>
    <s v="CUARTA"/>
    <x v="1170"/>
    <x v="1170"/>
    <x v="646"/>
    <x v="1"/>
    <x v="0"/>
    <x v="0"/>
    <x v="15"/>
    <x v="2824"/>
    <n v="100107"/>
    <n v="0"/>
    <n v="0"/>
    <n v="100107"/>
    <n v="6.6618568923364413E-7"/>
    <n v="0"/>
    <m/>
    <x v="0"/>
  </r>
  <r>
    <x v="4"/>
    <x v="4"/>
    <s v="CUARTA"/>
    <x v="1170"/>
    <x v="1170"/>
    <x v="646"/>
    <x v="1"/>
    <x v="0"/>
    <x v="0"/>
    <x v="15"/>
    <x v="2825"/>
    <n v="94010"/>
    <n v="0"/>
    <n v="0"/>
    <n v="94010"/>
    <n v="6.2561176186335504E-7"/>
    <n v="0"/>
    <m/>
    <x v="0"/>
  </r>
  <r>
    <x v="4"/>
    <x v="4"/>
    <s v="CUARTA"/>
    <x v="1170"/>
    <x v="1170"/>
    <x v="646"/>
    <x v="1"/>
    <x v="0"/>
    <x v="0"/>
    <x v="15"/>
    <x v="2826"/>
    <n v="59976"/>
    <n v="0"/>
    <n v="0"/>
    <n v="59976"/>
    <n v="3.9912446579636829E-7"/>
    <n v="0"/>
    <m/>
    <x v="0"/>
  </r>
  <r>
    <x v="4"/>
    <x v="4"/>
    <s v="CUARTA"/>
    <x v="1171"/>
    <x v="1171"/>
    <x v="647"/>
    <x v="12"/>
    <x v="0"/>
    <x v="0"/>
    <x v="15"/>
    <x v="2827"/>
    <n v="347480"/>
    <n v="347480"/>
    <n v="348025.34949570568"/>
    <n v="348025.34949570568"/>
    <n v="2.3160169351251818E-6"/>
    <n v="13"/>
    <m/>
    <x v="0"/>
  </r>
  <r>
    <x v="4"/>
    <x v="4"/>
    <s v="CUARTA"/>
    <x v="1171"/>
    <x v="1171"/>
    <x v="647"/>
    <x v="12"/>
    <x v="0"/>
    <x v="0"/>
    <x v="15"/>
    <x v="2828"/>
    <n v="89250"/>
    <n v="89250"/>
    <n v="89390.072644444954"/>
    <n v="89390.072644444954"/>
    <n v="5.9486736347393367E-7"/>
    <n v="13"/>
    <m/>
    <x v="0"/>
  </r>
  <r>
    <x v="4"/>
    <x v="4"/>
    <s v="CUARTA"/>
    <x v="1171"/>
    <x v="1171"/>
    <x v="647"/>
    <x v="12"/>
    <x v="0"/>
    <x v="0"/>
    <x v="15"/>
    <x v="2829"/>
    <n v="654408"/>
    <n v="0"/>
    <n v="0"/>
    <n v="654408"/>
    <n v="4.3549126886232789E-6"/>
    <n v="0"/>
    <m/>
    <x v="0"/>
  </r>
  <r>
    <x v="4"/>
    <x v="4"/>
    <s v="CUARTA"/>
    <x v="1171"/>
    <x v="1171"/>
    <x v="647"/>
    <x v="12"/>
    <x v="0"/>
    <x v="0"/>
    <x v="15"/>
    <x v="2830"/>
    <n v="648336"/>
    <n v="0"/>
    <n v="0"/>
    <n v="648336"/>
    <n v="4.3145051296611018E-6"/>
    <n v="0"/>
    <m/>
    <x v="0"/>
  </r>
  <r>
    <x v="4"/>
    <x v="4"/>
    <s v="CUARTA"/>
    <x v="1171"/>
    <x v="1171"/>
    <x v="647"/>
    <x v="12"/>
    <x v="0"/>
    <x v="0"/>
    <x v="15"/>
    <x v="2831"/>
    <n v="146965"/>
    <n v="0"/>
    <n v="0"/>
    <n v="146965"/>
    <n v="9.7801332392562463E-7"/>
    <n v="0"/>
    <m/>
    <x v="0"/>
  </r>
  <r>
    <x v="4"/>
    <x v="4"/>
    <s v="CUARTA"/>
    <x v="1171"/>
    <x v="1171"/>
    <x v="647"/>
    <x v="12"/>
    <x v="0"/>
    <x v="0"/>
    <x v="15"/>
    <x v="2832"/>
    <n v="65450"/>
    <n v="0"/>
    <n v="0"/>
    <n v="65450"/>
    <n v="4.3555249243651302E-7"/>
    <n v="0"/>
    <m/>
    <x v="0"/>
  </r>
  <r>
    <x v="4"/>
    <x v="4"/>
    <s v="CUARTA"/>
    <x v="1171"/>
    <x v="1171"/>
    <x v="647"/>
    <x v="12"/>
    <x v="0"/>
    <x v="0"/>
    <x v="15"/>
    <x v="2833"/>
    <n v="571200"/>
    <n v="571200"/>
    <n v="572027.45616136666"/>
    <n v="572027.45616136666"/>
    <n v="3.8066918911107938E-6"/>
    <n v="12"/>
    <m/>
    <x v="0"/>
  </r>
  <r>
    <x v="4"/>
    <x v="4"/>
    <s v="CUARTA"/>
    <x v="1171"/>
    <x v="1171"/>
    <x v="647"/>
    <x v="12"/>
    <x v="0"/>
    <x v="0"/>
    <x v="15"/>
    <x v="2834"/>
    <n v="238000"/>
    <n v="238000"/>
    <n v="238344.77340056945"/>
    <n v="238344.77340056945"/>
    <n v="1.5861216212961641E-6"/>
    <n v="12"/>
    <m/>
    <x v="0"/>
  </r>
  <r>
    <x v="4"/>
    <x v="4"/>
    <s v="CUARTA"/>
    <x v="1171"/>
    <x v="1171"/>
    <x v="647"/>
    <x v="12"/>
    <x v="0"/>
    <x v="0"/>
    <x v="15"/>
    <x v="2835"/>
    <n v="107100"/>
    <n v="107100"/>
    <n v="107255.14803025626"/>
    <n v="107255.14803025626"/>
    <n v="7.1375472958327382E-7"/>
    <n v="12"/>
    <m/>
    <x v="0"/>
  </r>
  <r>
    <x v="4"/>
    <x v="4"/>
    <s v="CUARTA"/>
    <x v="1172"/>
    <x v="1172"/>
    <x v="648"/>
    <x v="30"/>
    <x v="0"/>
    <x v="0"/>
    <x v="15"/>
    <x v="2678"/>
    <n v="11773597"/>
    <n v="11773597"/>
    <n v="12681808.465070348"/>
    <n v="12681808.465070348"/>
    <n v="8.4394091452465398E-5"/>
    <n v="616"/>
    <m/>
    <x v="0"/>
  </r>
  <r>
    <x v="4"/>
    <x v="4"/>
    <s v="CUARTA"/>
    <x v="1172"/>
    <x v="1172"/>
    <x v="648"/>
    <x v="30"/>
    <x v="0"/>
    <x v="0"/>
    <x v="15"/>
    <x v="2836"/>
    <n v="8819420"/>
    <n v="8819420"/>
    <n v="9329397.58144507"/>
    <n v="9329397.58144507"/>
    <n v="6.2084680970658169E-5"/>
    <n v="466"/>
    <m/>
    <x v="0"/>
  </r>
  <r>
    <x v="4"/>
    <x v="4"/>
    <s v="CUARTA"/>
    <x v="1172"/>
    <x v="1172"/>
    <x v="648"/>
    <x v="30"/>
    <x v="0"/>
    <x v="0"/>
    <x v="15"/>
    <x v="2289"/>
    <n v="4793101"/>
    <n v="4793101"/>
    <n v="4975736.479346036"/>
    <n v="4975736.479346036"/>
    <n v="3.3112214290090851E-5"/>
    <n v="310"/>
    <m/>
    <x v="0"/>
  </r>
  <r>
    <x v="4"/>
    <x v="4"/>
    <s v="CUARTA"/>
    <x v="1172"/>
    <x v="1172"/>
    <x v="648"/>
    <x v="30"/>
    <x v="0"/>
    <x v="0"/>
    <x v="15"/>
    <x v="2837"/>
    <n v="4245117"/>
    <n v="4245117"/>
    <n v="4490588.3009031601"/>
    <n v="4490588.3009031601"/>
    <n v="2.9883681084256954E-5"/>
    <n v="466"/>
    <m/>
    <x v="0"/>
  </r>
  <r>
    <x v="4"/>
    <x v="4"/>
    <s v="CUARTA"/>
    <x v="1172"/>
    <x v="1172"/>
    <x v="648"/>
    <x v="30"/>
    <x v="0"/>
    <x v="0"/>
    <x v="15"/>
    <x v="2838"/>
    <n v="167717"/>
    <n v="167717"/>
    <n v="171439.93820250669"/>
    <n v="171439.93820250669"/>
    <n v="1.1408875842209863E-6"/>
    <n v="182"/>
    <m/>
    <x v="0"/>
  </r>
  <r>
    <x v="4"/>
    <x v="4"/>
    <s v="CUARTA"/>
    <x v="1172"/>
    <x v="1172"/>
    <x v="648"/>
    <x v="30"/>
    <x v="0"/>
    <x v="0"/>
    <x v="15"/>
    <x v="2839"/>
    <n v="30641573"/>
    <n v="30641573"/>
    <n v="31812971.539145991"/>
    <n v="31812971.539145991"/>
    <n v="2.1170693729086155E-4"/>
    <n v="311"/>
    <m/>
    <x v="0"/>
  </r>
  <r>
    <x v="4"/>
    <x v="4"/>
    <s v="CUARTA"/>
    <x v="1173"/>
    <x v="1173"/>
    <x v="649"/>
    <x v="3"/>
    <x v="0"/>
    <x v="0"/>
    <x v="15"/>
    <x v="1115"/>
    <n v="4198000"/>
    <n v="4198000"/>
    <n v="4222378.2655464225"/>
    <n v="4222378.2655464225"/>
    <n v="2.8098814019381287E-5"/>
    <n v="48"/>
    <m/>
    <x v="0"/>
  </r>
  <r>
    <x v="4"/>
    <x v="4"/>
    <s v="CUARTA"/>
    <x v="1174"/>
    <x v="1174"/>
    <x v="650"/>
    <x v="1"/>
    <x v="0"/>
    <x v="0"/>
    <x v="15"/>
    <x v="1134"/>
    <n v="4217745"/>
    <n v="4217745"/>
    <n v="4737878.7303563878"/>
    <n v="4737878.7303563878"/>
    <n v="3.1529333687832949E-5"/>
    <n v="964"/>
    <m/>
    <x v="0"/>
  </r>
  <r>
    <x v="4"/>
    <x v="4"/>
    <s v="CUARTA"/>
    <x v="1174"/>
    <x v="1174"/>
    <x v="650"/>
    <x v="1"/>
    <x v="0"/>
    <x v="0"/>
    <x v="15"/>
    <x v="450"/>
    <n v="2896726"/>
    <n v="2896726"/>
    <n v="3231653.793008063"/>
    <n v="3231653.793008063"/>
    <n v="2.1505803884439618E-5"/>
    <n v="907"/>
    <m/>
    <x v="0"/>
  </r>
  <r>
    <x v="4"/>
    <x v="4"/>
    <s v="CUARTA"/>
    <x v="1174"/>
    <x v="1174"/>
    <x v="650"/>
    <x v="1"/>
    <x v="0"/>
    <x v="0"/>
    <x v="15"/>
    <x v="1070"/>
    <n v="2885937"/>
    <n v="2885937"/>
    <n v="3225837.5413619215"/>
    <n v="3225837.5413619215"/>
    <n v="2.1467098263337787E-5"/>
    <n v="923"/>
    <m/>
    <x v="0"/>
  </r>
  <r>
    <x v="4"/>
    <x v="4"/>
    <s v="CUARTA"/>
    <x v="1174"/>
    <x v="1174"/>
    <x v="650"/>
    <x v="1"/>
    <x v="0"/>
    <x v="0"/>
    <x v="15"/>
    <x v="440"/>
    <n v="2696540"/>
    <n v="2696540"/>
    <n v="3026156.4077927116"/>
    <n v="3026156.4077927116"/>
    <n v="2.0138272970463568E-5"/>
    <n v="956"/>
    <m/>
    <x v="0"/>
  </r>
  <r>
    <x v="4"/>
    <x v="4"/>
    <s v="CUARTA"/>
    <x v="1174"/>
    <x v="1174"/>
    <x v="650"/>
    <x v="1"/>
    <x v="0"/>
    <x v="0"/>
    <x v="15"/>
    <x v="436"/>
    <n v="1646379"/>
    <n v="1646379"/>
    <n v="1830765.4531013283"/>
    <n v="1830765.4531013283"/>
    <n v="1.2183261362336833E-5"/>
    <n v="880"/>
    <m/>
    <x v="0"/>
  </r>
  <r>
    <x v="4"/>
    <x v="4"/>
    <s v="CUARTA"/>
    <x v="1174"/>
    <x v="1174"/>
    <x v="650"/>
    <x v="1"/>
    <x v="0"/>
    <x v="0"/>
    <x v="15"/>
    <x v="446"/>
    <n v="1564395"/>
    <n v="1564395"/>
    <n v="1760287.0560373506"/>
    <n v="1760287.0560373506"/>
    <n v="1.1714246213304812E-5"/>
    <n v="978"/>
    <m/>
    <x v="0"/>
  </r>
  <r>
    <x v="4"/>
    <x v="4"/>
    <s v="CUARTA"/>
    <x v="1174"/>
    <x v="1174"/>
    <x v="650"/>
    <x v="1"/>
    <x v="0"/>
    <x v="0"/>
    <x v="15"/>
    <x v="151"/>
    <n v="1309415"/>
    <n v="1309415"/>
    <n v="1465755.8394090335"/>
    <n v="1465755.8394090335"/>
    <n v="9.7542186273182265E-6"/>
    <n v="935"/>
    <m/>
    <x v="0"/>
  </r>
  <r>
    <x v="4"/>
    <x v="4"/>
    <s v="CUARTA"/>
    <x v="1174"/>
    <x v="1174"/>
    <x v="650"/>
    <x v="1"/>
    <x v="0"/>
    <x v="0"/>
    <x v="15"/>
    <x v="1079"/>
    <n v="1094403"/>
    <n v="1094403"/>
    <n v="1214770.7351314288"/>
    <n v="1214770.7351314288"/>
    <n v="8.0839789369813451E-6"/>
    <n v="865"/>
    <m/>
    <x v="0"/>
  </r>
  <r>
    <x v="4"/>
    <x v="4"/>
    <s v="CUARTA"/>
    <x v="1174"/>
    <x v="1174"/>
    <x v="650"/>
    <x v="1"/>
    <x v="0"/>
    <x v="0"/>
    <x v="15"/>
    <x v="445"/>
    <n v="854093"/>
    <n v="854093"/>
    <n v="951352.59744583792"/>
    <n v="951352.59744583792"/>
    <n v="6.3310006876009983E-6"/>
    <n v="894"/>
    <m/>
    <x v="0"/>
  </r>
  <r>
    <x v="4"/>
    <x v="4"/>
    <s v="CUARTA"/>
    <x v="1175"/>
    <x v="1175"/>
    <x v="651"/>
    <x v="1"/>
    <x v="0"/>
    <x v="0"/>
    <x v="15"/>
    <x v="2840"/>
    <n v="167759"/>
    <n v="167759"/>
    <n v="171710.57037525382"/>
    <n v="171710.57037525382"/>
    <n v="1.1426885699715369E-6"/>
    <n v="193"/>
    <m/>
    <x v="0"/>
  </r>
  <r>
    <x v="4"/>
    <x v="4"/>
    <s v="CUARTA"/>
    <x v="1175"/>
    <x v="1175"/>
    <x v="651"/>
    <x v="1"/>
    <x v="0"/>
    <x v="0"/>
    <x v="15"/>
    <x v="2841"/>
    <n v="11629"/>
    <n v="11629"/>
    <n v="11902.921589266904"/>
    <n v="11902.921589266904"/>
    <n v="7.9210804667403832E-8"/>
    <n v="193"/>
    <m/>
    <x v="0"/>
  </r>
  <r>
    <x v="4"/>
    <x v="4"/>
    <s v="CUARTA"/>
    <x v="1175"/>
    <x v="1175"/>
    <x v="651"/>
    <x v="1"/>
    <x v="0"/>
    <x v="0"/>
    <x v="15"/>
    <x v="1499"/>
    <n v="11700000"/>
    <n v="11700000"/>
    <n v="11897837.221411902"/>
    <n v="11897837.221411902"/>
    <n v="7.917696953995219E-5"/>
    <n v="139"/>
    <m/>
    <x v="0"/>
  </r>
  <r>
    <x v="4"/>
    <x v="4"/>
    <s v="CUARTA"/>
    <x v="1175"/>
    <x v="1175"/>
    <x v="651"/>
    <x v="1"/>
    <x v="0"/>
    <x v="0"/>
    <x v="15"/>
    <x v="331"/>
    <n v="810488"/>
    <n v="810488"/>
    <n v="817065.16596270027"/>
    <n v="817065.16596270027"/>
    <n v="5.4373532393904857E-6"/>
    <n v="67"/>
    <m/>
    <x v="0"/>
  </r>
  <r>
    <x v="4"/>
    <x v="4"/>
    <s v="CUARTA"/>
    <x v="1175"/>
    <x v="1175"/>
    <x v="651"/>
    <x v="1"/>
    <x v="0"/>
    <x v="0"/>
    <x v="15"/>
    <x v="531"/>
    <n v="224548"/>
    <n v="224548"/>
    <n v="230114.6613723773"/>
    <n v="230114.6613723773"/>
    <n v="1.5313523958277025E-6"/>
    <n v="203"/>
    <m/>
    <x v="0"/>
  </r>
  <r>
    <x v="4"/>
    <x v="4"/>
    <s v="CUARTA"/>
    <x v="1175"/>
    <x v="1175"/>
    <x v="651"/>
    <x v="1"/>
    <x v="0"/>
    <x v="0"/>
    <x v="15"/>
    <x v="2842"/>
    <n v="1755920.88"/>
    <n v="1755920.88"/>
    <n v="1810774.2229336943"/>
    <n v="1810774.2229336943"/>
    <n v="1.2050224996769452E-5"/>
    <n v="255"/>
    <m/>
    <x v="0"/>
  </r>
  <r>
    <x v="4"/>
    <x v="4"/>
    <s v="CUARTA"/>
    <x v="1175"/>
    <x v="1175"/>
    <x v="651"/>
    <x v="1"/>
    <x v="0"/>
    <x v="0"/>
    <x v="15"/>
    <x v="1275"/>
    <n v="6313304"/>
    <n v="6313304"/>
    <n v="6711479.2823338667"/>
    <n v="6711479.2823338667"/>
    <n v="4.4663124971070062E-5"/>
    <n v="507"/>
    <m/>
    <x v="0"/>
  </r>
  <r>
    <x v="4"/>
    <x v="4"/>
    <s v="CUARTA"/>
    <x v="1175"/>
    <x v="1175"/>
    <x v="651"/>
    <x v="1"/>
    <x v="0"/>
    <x v="0"/>
    <x v="15"/>
    <x v="735"/>
    <n v="4419240"/>
    <n v="4419240"/>
    <n v="4484759.1538317483"/>
    <n v="4484759.1538317483"/>
    <n v="2.9844889647500157E-5"/>
    <n v="122"/>
    <m/>
    <x v="0"/>
  </r>
  <r>
    <x v="5"/>
    <x v="4"/>
    <s v="CUARTA"/>
    <x v="1176"/>
    <x v="1176"/>
    <x v="652"/>
    <x v="7"/>
    <x v="0"/>
    <x v="0"/>
    <x v="15"/>
    <x v="2843"/>
    <n v="9671286.5"/>
    <n v="9671286.5"/>
    <n v="9805204.7933104709"/>
    <n v="9805204.7933104709"/>
    <n v="6.5251052506903287E-5"/>
    <n v="114"/>
    <m/>
    <x v="1"/>
  </r>
  <r>
    <x v="5"/>
    <x v="4"/>
    <s v="CUARTA"/>
    <x v="1176"/>
    <x v="1176"/>
    <x v="652"/>
    <x v="7"/>
    <x v="0"/>
    <x v="0"/>
    <x v="15"/>
    <x v="2844"/>
    <n v="966143"/>
    <n v="0"/>
    <n v="0"/>
    <n v="966143"/>
    <n v="6.4294269167317039E-6"/>
    <n v="0"/>
    <m/>
    <x v="1"/>
  </r>
  <r>
    <x v="5"/>
    <x v="4"/>
    <s v="CUARTA"/>
    <x v="1176"/>
    <x v="1176"/>
    <x v="652"/>
    <x v="7"/>
    <x v="0"/>
    <x v="0"/>
    <x v="15"/>
    <x v="2845"/>
    <n v="465819"/>
    <n v="465819"/>
    <n v="471415.408857695"/>
    <n v="471415.408857695"/>
    <n v="3.1371452452398303E-6"/>
    <n v="99"/>
    <m/>
    <x v="1"/>
  </r>
  <r>
    <x v="5"/>
    <x v="4"/>
    <s v="CUARTA"/>
    <x v="1176"/>
    <x v="1176"/>
    <x v="652"/>
    <x v="7"/>
    <x v="0"/>
    <x v="0"/>
    <x v="15"/>
    <x v="2846"/>
    <n v="314982.5"/>
    <n v="314982.5"/>
    <n v="321276.03252249584"/>
    <n v="321276.03252249584"/>
    <n v="2.1380072838088203E-6"/>
    <n v="164"/>
    <m/>
    <x v="1"/>
  </r>
  <r>
    <x v="5"/>
    <x v="4"/>
    <s v="CUARTA"/>
    <x v="1176"/>
    <x v="1176"/>
    <x v="652"/>
    <x v="7"/>
    <x v="0"/>
    <x v="0"/>
    <x v="15"/>
    <x v="2847"/>
    <n v="284672"/>
    <n v="284672"/>
    <n v="288613.85286448483"/>
    <n v="288613.85286448483"/>
    <n v="1.9206490904023134E-6"/>
    <n v="114"/>
    <m/>
    <x v="1"/>
  </r>
  <r>
    <x v="5"/>
    <x v="4"/>
    <s v="CUARTA"/>
    <x v="1177"/>
    <x v="1177"/>
    <x v="653"/>
    <x v="7"/>
    <x v="0"/>
    <x v="0"/>
    <x v="15"/>
    <x v="2848"/>
    <n v="3016017.5"/>
    <n v="3016017.5"/>
    <n v="3034629.8764410722"/>
    <n v="3034629.8764410722"/>
    <n v="2.0194661670072066E-5"/>
    <n v="51"/>
    <m/>
    <x v="1"/>
  </r>
  <r>
    <x v="5"/>
    <x v="4"/>
    <s v="CUARTA"/>
    <x v="1177"/>
    <x v="1177"/>
    <x v="653"/>
    <x v="7"/>
    <x v="0"/>
    <x v="0"/>
    <x v="15"/>
    <x v="2849"/>
    <n v="2629042.5"/>
    <n v="0"/>
    <n v="0"/>
    <n v="2629042.5"/>
    <n v="1.7495584623323474E-5"/>
    <n v="0"/>
    <m/>
    <x v="1"/>
  </r>
  <r>
    <x v="5"/>
    <x v="4"/>
    <s v="CUARTA"/>
    <x v="1177"/>
    <x v="1177"/>
    <x v="653"/>
    <x v="7"/>
    <x v="0"/>
    <x v="0"/>
    <x v="15"/>
    <x v="2850"/>
    <n v="2285292"/>
    <n v="2285292"/>
    <n v="2289154.7596633383"/>
    <n v="2289154.7596633383"/>
    <n v="1.5233721331463315E-5"/>
    <n v="14"/>
    <m/>
    <x v="1"/>
  </r>
  <r>
    <x v="5"/>
    <x v="4"/>
    <s v="CUARTA"/>
    <x v="1177"/>
    <x v="1177"/>
    <x v="653"/>
    <x v="7"/>
    <x v="0"/>
    <x v="0"/>
    <x v="15"/>
    <x v="2851"/>
    <n v="1917806"/>
    <n v="1917806"/>
    <n v="1922902.4168265897"/>
    <n v="1922902.4168265897"/>
    <n v="1.2796408561665635E-5"/>
    <n v="22"/>
    <m/>
    <x v="1"/>
  </r>
  <r>
    <x v="5"/>
    <x v="4"/>
    <s v="CUARTA"/>
    <x v="1177"/>
    <x v="1177"/>
    <x v="653"/>
    <x v="7"/>
    <x v="0"/>
    <x v="0"/>
    <x v="15"/>
    <x v="2852"/>
    <n v="1319672.5"/>
    <n v="1319672.5"/>
    <n v="1323179.4246496193"/>
    <n v="1323179.4246496193"/>
    <n v="8.8054101810061562E-6"/>
    <n v="22"/>
    <m/>
    <x v="1"/>
  </r>
  <r>
    <x v="5"/>
    <x v="4"/>
    <s v="CUARTA"/>
    <x v="1177"/>
    <x v="1177"/>
    <x v="653"/>
    <x v="7"/>
    <x v="0"/>
    <x v="0"/>
    <x v="15"/>
    <x v="2853"/>
    <n v="1223729"/>
    <n v="0"/>
    <n v="0"/>
    <n v="1223729"/>
    <n v="8.1435938276064417E-6"/>
    <n v="0"/>
    <m/>
    <x v="1"/>
  </r>
  <r>
    <x v="5"/>
    <x v="4"/>
    <s v="CUARTA"/>
    <x v="1178"/>
    <x v="1178"/>
    <x v="654"/>
    <x v="7"/>
    <x v="0"/>
    <x v="0"/>
    <x v="15"/>
    <x v="1978"/>
    <n v="1753519"/>
    <n v="1753519"/>
    <n v="1774586.0008388162"/>
    <n v="1774586.0008388162"/>
    <n v="1.1809401920676706E-5"/>
    <n v="99"/>
    <m/>
    <x v="1"/>
  </r>
  <r>
    <x v="4"/>
    <x v="4"/>
    <s v="CUARTA"/>
    <x v="1179"/>
    <x v="1179"/>
    <x v="655"/>
    <x v="3"/>
    <x v="0"/>
    <x v="0"/>
    <x v="15"/>
    <x v="2854"/>
    <n v="629700"/>
    <n v="629700"/>
    <n v="637572.86767580663"/>
    <n v="637572.86767580663"/>
    <n v="4.2428793220182229E-6"/>
    <n v="103"/>
    <m/>
    <x v="0"/>
  </r>
  <r>
    <x v="4"/>
    <x v="4"/>
    <s v="CUARTA"/>
    <x v="1180"/>
    <x v="1180"/>
    <x v="656"/>
    <x v="3"/>
    <x v="0"/>
    <x v="0"/>
    <x v="15"/>
    <x v="1517"/>
    <n v="1214585"/>
    <n v="1214585"/>
    <n v="1223407.9328654401"/>
    <n v="1223407.9328654401"/>
    <n v="8.1414572104834935E-6"/>
    <n v="60"/>
    <m/>
    <x v="0"/>
  </r>
  <r>
    <x v="4"/>
    <x v="4"/>
    <s v="CUARTA"/>
    <x v="1180"/>
    <x v="1180"/>
    <x v="656"/>
    <x v="3"/>
    <x v="0"/>
    <x v="0"/>
    <x v="15"/>
    <x v="487"/>
    <n v="1177583"/>
    <n v="1177583"/>
    <n v="1188142.0362201838"/>
    <n v="1188142.0362201838"/>
    <n v="7.9067719670633275E-6"/>
    <n v="74"/>
    <m/>
    <x v="0"/>
  </r>
  <r>
    <x v="4"/>
    <x v="4"/>
    <s v="CUARTA"/>
    <x v="1180"/>
    <x v="1180"/>
    <x v="656"/>
    <x v="3"/>
    <x v="0"/>
    <x v="0"/>
    <x v="15"/>
    <x v="321"/>
    <n v="568199"/>
    <n v="568199"/>
    <n v="577179.79469296057"/>
    <n v="577179.79469296057"/>
    <n v="3.8409793454929546E-6"/>
    <n v="130"/>
    <m/>
    <x v="0"/>
  </r>
  <r>
    <x v="4"/>
    <x v="4"/>
    <s v="CUARTA"/>
    <x v="1180"/>
    <x v="1180"/>
    <x v="656"/>
    <x v="3"/>
    <x v="0"/>
    <x v="0"/>
    <x v="15"/>
    <x v="323"/>
    <n v="518815"/>
    <n v="518815"/>
    <n v="526125.95026687346"/>
    <n v="526125.95026687346"/>
    <n v="3.5012294724868701E-6"/>
    <n v="116"/>
    <m/>
    <x v="0"/>
  </r>
  <r>
    <x v="4"/>
    <x v="4"/>
    <s v="CUARTA"/>
    <x v="1180"/>
    <x v="1180"/>
    <x v="656"/>
    <x v="3"/>
    <x v="0"/>
    <x v="0"/>
    <x v="15"/>
    <x v="1517"/>
    <n v="392476"/>
    <n v="392476"/>
    <n v="395327.00622788566"/>
    <n v="395327.00622788566"/>
    <n v="2.6307969883883959E-6"/>
    <n v="60"/>
    <m/>
    <x v="0"/>
  </r>
  <r>
    <x v="4"/>
    <x v="4"/>
    <s v="CUARTA"/>
    <x v="1180"/>
    <x v="1180"/>
    <x v="656"/>
    <x v="3"/>
    <x v="0"/>
    <x v="0"/>
    <x v="15"/>
    <x v="612"/>
    <n v="228256"/>
    <n v="228256"/>
    <n v="230942.57200974858"/>
    <n v="230942.57200974858"/>
    <n v="1.5368619228196314E-6"/>
    <n v="97"/>
    <m/>
    <x v="0"/>
  </r>
  <r>
    <x v="5"/>
    <x v="4"/>
    <s v="CUARTA"/>
    <x v="1181"/>
    <x v="1181"/>
    <x v="657"/>
    <x v="7"/>
    <x v="0"/>
    <x v="0"/>
    <x v="15"/>
    <x v="1132"/>
    <n v="10123621.5"/>
    <n v="10123621.5"/>
    <n v="10170134.725079902"/>
    <n v="10170134.725079902"/>
    <n v="6.7679564979735414E-5"/>
    <n v="38"/>
    <m/>
    <x v="1"/>
  </r>
  <r>
    <x v="5"/>
    <x v="4"/>
    <s v="CUARTA"/>
    <x v="1181"/>
    <x v="1181"/>
    <x v="657"/>
    <x v="7"/>
    <x v="0"/>
    <x v="0"/>
    <x v="15"/>
    <x v="411"/>
    <n v="7871351.5"/>
    <n v="7871351.5"/>
    <n v="8048019.1637020409"/>
    <n v="8048019.1637020409"/>
    <n v="5.3557445468712681E-5"/>
    <n v="184"/>
    <m/>
    <x v="1"/>
  </r>
  <r>
    <x v="5"/>
    <x v="4"/>
    <s v="CUARTA"/>
    <x v="1181"/>
    <x v="1181"/>
    <x v="657"/>
    <x v="7"/>
    <x v="0"/>
    <x v="0"/>
    <x v="15"/>
    <x v="977"/>
    <n v="5915160"/>
    <n v="5915160"/>
    <n v="6042817.3044737913"/>
    <n v="6042817.3044737913"/>
    <n v="4.0213355818213153E-5"/>
    <n v="177"/>
    <m/>
    <x v="1"/>
  </r>
  <r>
    <x v="5"/>
    <x v="4"/>
    <s v="CUARTA"/>
    <x v="1181"/>
    <x v="1181"/>
    <x v="657"/>
    <x v="7"/>
    <x v="0"/>
    <x v="0"/>
    <x v="15"/>
    <x v="2855"/>
    <n v="4422033.5"/>
    <n v="0"/>
    <n v="0"/>
    <n v="4422033.5"/>
    <n v="2.9427466960469937E-5"/>
    <n v="0"/>
    <m/>
    <x v="1"/>
  </r>
  <r>
    <x v="5"/>
    <x v="4"/>
    <s v="CUARTA"/>
    <x v="1181"/>
    <x v="1181"/>
    <x v="657"/>
    <x v="7"/>
    <x v="0"/>
    <x v="0"/>
    <x v="15"/>
    <x v="1355"/>
    <n v="4104821"/>
    <n v="0"/>
    <n v="0"/>
    <n v="4104821"/>
    <n v="2.7316501414144231E-5"/>
    <n v="0"/>
    <m/>
    <x v="1"/>
  </r>
  <r>
    <x v="5"/>
    <x v="4"/>
    <s v="CUARTA"/>
    <x v="1181"/>
    <x v="1181"/>
    <x v="657"/>
    <x v="7"/>
    <x v="0"/>
    <x v="0"/>
    <x v="15"/>
    <x v="2856"/>
    <n v="3106603.5"/>
    <n v="0"/>
    <n v="0"/>
    <n v="3106603.5"/>
    <n v="2.0673627157173338E-5"/>
    <n v="0"/>
    <m/>
    <x v="1"/>
  </r>
  <r>
    <x v="5"/>
    <x v="4"/>
    <s v="CUARTA"/>
    <x v="1181"/>
    <x v="1181"/>
    <x v="657"/>
    <x v="7"/>
    <x v="0"/>
    <x v="0"/>
    <x v="15"/>
    <x v="2857"/>
    <n v="3028516"/>
    <n v="0"/>
    <n v="0"/>
    <n v="3028516"/>
    <n v="2.0153975434436343E-5"/>
    <n v="0"/>
    <m/>
    <x v="1"/>
  </r>
  <r>
    <x v="5"/>
    <x v="4"/>
    <s v="CUARTA"/>
    <x v="1181"/>
    <x v="1181"/>
    <x v="657"/>
    <x v="7"/>
    <x v="0"/>
    <x v="0"/>
    <x v="15"/>
    <x v="1869"/>
    <n v="3013446"/>
    <n v="0"/>
    <n v="0"/>
    <n v="3013446"/>
    <n v="2.0053688558026591E-5"/>
    <n v="0"/>
    <m/>
    <x v="1"/>
  </r>
  <r>
    <x v="5"/>
    <x v="4"/>
    <s v="CUARTA"/>
    <x v="1181"/>
    <x v="1181"/>
    <x v="657"/>
    <x v="7"/>
    <x v="0"/>
    <x v="0"/>
    <x v="15"/>
    <x v="1085"/>
    <n v="2990138"/>
    <n v="0"/>
    <n v="0"/>
    <n v="2990138"/>
    <n v="1.9898579963775862E-5"/>
    <n v="0"/>
    <m/>
    <x v="1"/>
  </r>
  <r>
    <x v="5"/>
    <x v="4"/>
    <s v="CUARTA"/>
    <x v="1181"/>
    <x v="1181"/>
    <x v="657"/>
    <x v="7"/>
    <x v="0"/>
    <x v="0"/>
    <x v="15"/>
    <x v="442"/>
    <n v="2654225"/>
    <n v="0"/>
    <n v="0"/>
    <n v="2654225"/>
    <n v="1.766316752081442E-5"/>
    <n v="0"/>
    <m/>
    <x v="1"/>
  </r>
  <r>
    <x v="5"/>
    <x v="4"/>
    <s v="CUARTA"/>
    <x v="1181"/>
    <x v="1181"/>
    <x v="657"/>
    <x v="7"/>
    <x v="0"/>
    <x v="0"/>
    <x v="15"/>
    <x v="149"/>
    <n v="2532403.5"/>
    <n v="0"/>
    <n v="0"/>
    <n v="2532403.5"/>
    <n v="1.685247755966309E-5"/>
    <n v="0"/>
    <m/>
    <x v="1"/>
  </r>
  <r>
    <x v="5"/>
    <x v="4"/>
    <s v="CUARTA"/>
    <x v="1181"/>
    <x v="1181"/>
    <x v="657"/>
    <x v="7"/>
    <x v="0"/>
    <x v="0"/>
    <x v="15"/>
    <x v="2858"/>
    <n v="2514521"/>
    <n v="0"/>
    <n v="0"/>
    <n v="2514521"/>
    <n v="1.6733474237340767E-5"/>
    <n v="0"/>
    <m/>
    <x v="1"/>
  </r>
  <r>
    <x v="5"/>
    <x v="4"/>
    <s v="CUARTA"/>
    <x v="1181"/>
    <x v="1181"/>
    <x v="657"/>
    <x v="7"/>
    <x v="0"/>
    <x v="0"/>
    <x v="15"/>
    <x v="1073"/>
    <n v="2478063"/>
    <n v="0"/>
    <n v="0"/>
    <n v="2478063"/>
    <n v="1.6490855860423266E-5"/>
    <n v="0"/>
    <m/>
    <x v="1"/>
  </r>
  <r>
    <x v="5"/>
    <x v="4"/>
    <s v="CUARTA"/>
    <x v="1181"/>
    <x v="1181"/>
    <x v="657"/>
    <x v="7"/>
    <x v="0"/>
    <x v="0"/>
    <x v="15"/>
    <x v="2859"/>
    <n v="2477946.5"/>
    <n v="0"/>
    <n v="0"/>
    <n v="2477946.5"/>
    <n v="1.6490080583641468E-5"/>
    <n v="0"/>
    <m/>
    <x v="1"/>
  </r>
  <r>
    <x v="5"/>
    <x v="4"/>
    <s v="CUARTA"/>
    <x v="1181"/>
    <x v="1181"/>
    <x v="657"/>
    <x v="7"/>
    <x v="0"/>
    <x v="0"/>
    <x v="15"/>
    <x v="440"/>
    <n v="2424339.5"/>
    <n v="0"/>
    <n v="0"/>
    <n v="2424339.5"/>
    <n v="1.6133340133495641E-5"/>
    <n v="0"/>
    <m/>
    <x v="1"/>
  </r>
  <r>
    <x v="5"/>
    <x v="4"/>
    <s v="CUARTA"/>
    <x v="1181"/>
    <x v="1181"/>
    <x v="657"/>
    <x v="7"/>
    <x v="0"/>
    <x v="0"/>
    <x v="15"/>
    <x v="2860"/>
    <n v="2309464.5"/>
    <n v="0"/>
    <n v="0"/>
    <n v="2309464.5"/>
    <n v="1.5368877298222237E-5"/>
    <n v="0"/>
    <m/>
    <x v="1"/>
  </r>
  <r>
    <x v="5"/>
    <x v="4"/>
    <s v="CUARTA"/>
    <x v="1181"/>
    <x v="1181"/>
    <x v="657"/>
    <x v="7"/>
    <x v="0"/>
    <x v="0"/>
    <x v="15"/>
    <x v="1088"/>
    <n v="2282002"/>
    <n v="0"/>
    <n v="0"/>
    <n v="2282002"/>
    <n v="1.51861216019115E-5"/>
    <n v="0"/>
    <m/>
    <x v="1"/>
  </r>
  <r>
    <x v="5"/>
    <x v="4"/>
    <s v="CUARTA"/>
    <x v="1181"/>
    <x v="1181"/>
    <x v="657"/>
    <x v="7"/>
    <x v="0"/>
    <x v="0"/>
    <x v="15"/>
    <x v="1080"/>
    <n v="2244311"/>
    <n v="0"/>
    <n v="0"/>
    <n v="2244311"/>
    <n v="1.4935297935105928E-5"/>
    <n v="0"/>
    <m/>
    <x v="1"/>
  </r>
  <r>
    <x v="5"/>
    <x v="4"/>
    <s v="CUARTA"/>
    <x v="1181"/>
    <x v="1181"/>
    <x v="657"/>
    <x v="7"/>
    <x v="0"/>
    <x v="0"/>
    <x v="15"/>
    <x v="2295"/>
    <n v="2186145"/>
    <n v="0"/>
    <n v="0"/>
    <n v="2186145"/>
    <n v="1.4548218542056849E-5"/>
    <n v="0"/>
    <m/>
    <x v="1"/>
  </r>
  <r>
    <x v="5"/>
    <x v="4"/>
    <s v="CUARTA"/>
    <x v="1181"/>
    <x v="1181"/>
    <x v="657"/>
    <x v="7"/>
    <x v="0"/>
    <x v="0"/>
    <x v="15"/>
    <x v="1268"/>
    <n v="2040021.5"/>
    <n v="0"/>
    <n v="0"/>
    <n v="2040021.5"/>
    <n v="1.3575805178748265E-5"/>
    <n v="0"/>
    <m/>
    <x v="1"/>
  </r>
  <r>
    <x v="5"/>
    <x v="4"/>
    <s v="CUARTA"/>
    <x v="1181"/>
    <x v="1181"/>
    <x v="657"/>
    <x v="7"/>
    <x v="0"/>
    <x v="0"/>
    <x v="15"/>
    <x v="447"/>
    <n v="2036404.5"/>
    <n v="0"/>
    <n v="0"/>
    <n v="2036404.5"/>
    <n v="1.355173499746266E-5"/>
    <n v="0"/>
    <m/>
    <x v="1"/>
  </r>
  <r>
    <x v="5"/>
    <x v="4"/>
    <s v="CUARTA"/>
    <x v="1181"/>
    <x v="1181"/>
    <x v="657"/>
    <x v="7"/>
    <x v="0"/>
    <x v="0"/>
    <x v="15"/>
    <x v="1135"/>
    <n v="1795791"/>
    <n v="0"/>
    <n v="0"/>
    <n v="1795791"/>
    <n v="1.1950515598854977E-5"/>
    <n v="0"/>
    <m/>
    <x v="1"/>
  </r>
  <r>
    <x v="5"/>
    <x v="4"/>
    <s v="CUARTA"/>
    <x v="1181"/>
    <x v="1181"/>
    <x v="657"/>
    <x v="7"/>
    <x v="0"/>
    <x v="0"/>
    <x v="15"/>
    <x v="1147"/>
    <n v="1631608.5"/>
    <n v="0"/>
    <n v="0"/>
    <n v="1631608.5"/>
    <n v="1.0857924352262802E-5"/>
    <n v="0"/>
    <m/>
    <x v="1"/>
  </r>
  <r>
    <x v="5"/>
    <x v="4"/>
    <s v="CUARTA"/>
    <x v="1181"/>
    <x v="1181"/>
    <x v="657"/>
    <x v="7"/>
    <x v="0"/>
    <x v="0"/>
    <x v="15"/>
    <x v="1508"/>
    <n v="1554426.5"/>
    <n v="0"/>
    <n v="0"/>
    <n v="1554426.5"/>
    <n v="1.0344298493267616E-5"/>
    <n v="0"/>
    <m/>
    <x v="1"/>
  </r>
  <r>
    <x v="5"/>
    <x v="4"/>
    <s v="CUARTA"/>
    <x v="1181"/>
    <x v="1181"/>
    <x v="657"/>
    <x v="7"/>
    <x v="0"/>
    <x v="0"/>
    <x v="15"/>
    <x v="1264"/>
    <n v="1329011"/>
    <n v="0"/>
    <n v="0"/>
    <n v="1329011"/>
    <n v="8.8442177773192158E-6"/>
    <n v="0"/>
    <m/>
    <x v="1"/>
  </r>
  <r>
    <x v="5"/>
    <x v="4"/>
    <s v="CUARTA"/>
    <x v="1181"/>
    <x v="1181"/>
    <x v="657"/>
    <x v="7"/>
    <x v="0"/>
    <x v="0"/>
    <x v="15"/>
    <x v="1078"/>
    <n v="1327945.5"/>
    <n v="0"/>
    <n v="0"/>
    <n v="1327945.5"/>
    <n v="8.8371271557654925E-6"/>
    <n v="0"/>
    <m/>
    <x v="1"/>
  </r>
  <r>
    <x v="5"/>
    <x v="4"/>
    <s v="CUARTA"/>
    <x v="1181"/>
    <x v="1181"/>
    <x v="657"/>
    <x v="7"/>
    <x v="0"/>
    <x v="0"/>
    <x v="15"/>
    <x v="1972"/>
    <n v="1299582.5"/>
    <n v="0"/>
    <n v="0"/>
    <n v="1299582.5"/>
    <n v="8.6483788693945712E-6"/>
    <n v="0"/>
    <m/>
    <x v="1"/>
  </r>
  <r>
    <x v="5"/>
    <x v="4"/>
    <s v="CUARTA"/>
    <x v="1181"/>
    <x v="1181"/>
    <x v="657"/>
    <x v="7"/>
    <x v="0"/>
    <x v="0"/>
    <x v="15"/>
    <x v="411"/>
    <n v="1099052"/>
    <n v="0"/>
    <n v="0"/>
    <n v="1099052"/>
    <n v="7.3139012668805887E-6"/>
    <n v="0"/>
    <m/>
    <x v="1"/>
  </r>
  <r>
    <x v="5"/>
    <x v="4"/>
    <s v="CUARTA"/>
    <x v="1181"/>
    <x v="1181"/>
    <x v="657"/>
    <x v="7"/>
    <x v="0"/>
    <x v="0"/>
    <x v="15"/>
    <x v="1267"/>
    <n v="1045020"/>
    <n v="0"/>
    <n v="0"/>
    <n v="1045020"/>
    <n v="6.9543325537968652E-6"/>
    <n v="0"/>
    <m/>
    <x v="1"/>
  </r>
  <r>
    <x v="5"/>
    <x v="4"/>
    <s v="CUARTA"/>
    <x v="1181"/>
    <x v="1181"/>
    <x v="657"/>
    <x v="7"/>
    <x v="0"/>
    <x v="0"/>
    <x v="15"/>
    <x v="1083"/>
    <n v="1024595.5"/>
    <n v="0"/>
    <n v="0"/>
    <n v="1024595.5"/>
    <n v="6.8184128917377429E-6"/>
    <n v="0"/>
    <m/>
    <x v="1"/>
  </r>
  <r>
    <x v="5"/>
    <x v="4"/>
    <s v="CUARTA"/>
    <x v="1181"/>
    <x v="1181"/>
    <x v="657"/>
    <x v="7"/>
    <x v="0"/>
    <x v="0"/>
    <x v="15"/>
    <x v="2861"/>
    <n v="1012335"/>
    <n v="0"/>
    <n v="0"/>
    <n v="1012335"/>
    <n v="6.7368224970315878E-6"/>
    <n v="0"/>
    <m/>
    <x v="1"/>
  </r>
  <r>
    <x v="5"/>
    <x v="4"/>
    <s v="CUARTA"/>
    <x v="1181"/>
    <x v="1181"/>
    <x v="657"/>
    <x v="7"/>
    <x v="0"/>
    <x v="0"/>
    <x v="15"/>
    <x v="1687"/>
    <n v="984775.5"/>
    <n v="0"/>
    <n v="0"/>
    <n v="984775.5"/>
    <n v="6.5534212912973772E-6"/>
    <n v="0"/>
    <m/>
    <x v="1"/>
  </r>
  <r>
    <x v="5"/>
    <x v="4"/>
    <s v="CUARTA"/>
    <x v="1181"/>
    <x v="1181"/>
    <x v="657"/>
    <x v="7"/>
    <x v="0"/>
    <x v="0"/>
    <x v="15"/>
    <x v="1266"/>
    <n v="977718.5"/>
    <n v="0"/>
    <n v="0"/>
    <n v="977718.5"/>
    <n v="6.5064588170555979E-6"/>
    <n v="0"/>
    <m/>
    <x v="1"/>
  </r>
  <r>
    <x v="5"/>
    <x v="4"/>
    <s v="CUARTA"/>
    <x v="1181"/>
    <x v="1181"/>
    <x v="657"/>
    <x v="7"/>
    <x v="0"/>
    <x v="0"/>
    <x v="15"/>
    <x v="2862"/>
    <n v="968841.5"/>
    <n v="0"/>
    <n v="0"/>
    <n v="968841.5"/>
    <n v="6.4473847227032844E-6"/>
    <n v="0"/>
    <m/>
    <x v="1"/>
  </r>
  <r>
    <x v="5"/>
    <x v="4"/>
    <s v="CUARTA"/>
    <x v="1181"/>
    <x v="1181"/>
    <x v="657"/>
    <x v="7"/>
    <x v="0"/>
    <x v="0"/>
    <x v="15"/>
    <x v="2689"/>
    <n v="937464"/>
    <n v="0"/>
    <n v="0"/>
    <n v="937464"/>
    <n v="6.2385757336822501E-6"/>
    <n v="0"/>
    <m/>
    <x v="1"/>
  </r>
  <r>
    <x v="5"/>
    <x v="4"/>
    <s v="CUARTA"/>
    <x v="1181"/>
    <x v="1181"/>
    <x v="657"/>
    <x v="7"/>
    <x v="0"/>
    <x v="0"/>
    <x v="15"/>
    <x v="449"/>
    <n v="913139"/>
    <n v="0"/>
    <n v="0"/>
    <n v="913139"/>
    <n v="6.0766992725895355E-6"/>
    <n v="0"/>
    <m/>
    <x v="1"/>
  </r>
  <r>
    <x v="5"/>
    <x v="4"/>
    <s v="CUARTA"/>
    <x v="1181"/>
    <x v="1181"/>
    <x v="657"/>
    <x v="7"/>
    <x v="0"/>
    <x v="0"/>
    <x v="15"/>
    <x v="2863"/>
    <n v="828955"/>
    <n v="0"/>
    <n v="0"/>
    <n v="828955"/>
    <n v="5.5164769498504149E-6"/>
    <n v="0"/>
    <m/>
    <x v="1"/>
  </r>
  <r>
    <x v="5"/>
    <x v="4"/>
    <s v="CUARTA"/>
    <x v="1181"/>
    <x v="1181"/>
    <x v="657"/>
    <x v="7"/>
    <x v="0"/>
    <x v="0"/>
    <x v="15"/>
    <x v="56"/>
    <n v="807424"/>
    <n v="0"/>
    <n v="0"/>
    <n v="807424"/>
    <n v="5.3731938220482676E-6"/>
    <n v="0"/>
    <m/>
    <x v="1"/>
  </r>
  <r>
    <x v="5"/>
    <x v="4"/>
    <s v="CUARTA"/>
    <x v="1181"/>
    <x v="1181"/>
    <x v="657"/>
    <x v="7"/>
    <x v="0"/>
    <x v="0"/>
    <x v="15"/>
    <x v="448"/>
    <n v="780130"/>
    <n v="0"/>
    <n v="0"/>
    <n v="780130"/>
    <n v="5.1915594488082031E-6"/>
    <n v="0"/>
    <m/>
    <x v="1"/>
  </r>
  <r>
    <x v="5"/>
    <x v="4"/>
    <s v="CUARTA"/>
    <x v="1181"/>
    <x v="1181"/>
    <x v="657"/>
    <x v="7"/>
    <x v="0"/>
    <x v="0"/>
    <x v="15"/>
    <x v="2864"/>
    <n v="738705"/>
    <n v="0"/>
    <n v="0"/>
    <n v="738705"/>
    <n v="4.9158869965670645E-6"/>
    <n v="0"/>
    <m/>
    <x v="1"/>
  </r>
  <r>
    <x v="5"/>
    <x v="4"/>
    <s v="CUARTA"/>
    <x v="1181"/>
    <x v="1181"/>
    <x v="657"/>
    <x v="7"/>
    <x v="0"/>
    <x v="0"/>
    <x v="15"/>
    <x v="2317"/>
    <n v="700054"/>
    <n v="0"/>
    <n v="0"/>
    <n v="700054"/>
    <n v="4.6586747828900031E-6"/>
    <n v="0"/>
    <m/>
    <x v="1"/>
  </r>
  <r>
    <x v="5"/>
    <x v="4"/>
    <s v="CUARTA"/>
    <x v="1181"/>
    <x v="1181"/>
    <x v="657"/>
    <x v="7"/>
    <x v="0"/>
    <x v="0"/>
    <x v="15"/>
    <x v="2865"/>
    <n v="677720"/>
    <n v="0"/>
    <n v="0"/>
    <n v="677720"/>
    <n v="4.5100479018193062E-6"/>
    <n v="0"/>
    <m/>
    <x v="1"/>
  </r>
  <r>
    <x v="5"/>
    <x v="4"/>
    <s v="CUARTA"/>
    <x v="1181"/>
    <x v="1181"/>
    <x v="657"/>
    <x v="7"/>
    <x v="0"/>
    <x v="0"/>
    <x v="15"/>
    <x v="2866"/>
    <n v="657379.5"/>
    <n v="0"/>
    <n v="0"/>
    <n v="657379.5"/>
    <n v="4.3746872376114392E-6"/>
    <n v="0"/>
    <m/>
    <x v="1"/>
  </r>
  <r>
    <x v="5"/>
    <x v="4"/>
    <s v="CUARTA"/>
    <x v="1181"/>
    <x v="1181"/>
    <x v="657"/>
    <x v="7"/>
    <x v="0"/>
    <x v="0"/>
    <x v="15"/>
    <x v="151"/>
    <n v="639926"/>
    <n v="0"/>
    <n v="0"/>
    <n v="639926"/>
    <n v="4.2585387971723153E-6"/>
    <n v="0"/>
    <m/>
    <x v="1"/>
  </r>
  <r>
    <x v="5"/>
    <x v="4"/>
    <s v="CUARTA"/>
    <x v="1181"/>
    <x v="1181"/>
    <x v="657"/>
    <x v="7"/>
    <x v="0"/>
    <x v="0"/>
    <x v="15"/>
    <x v="1509"/>
    <n v="635356"/>
    <n v="0"/>
    <n v="0"/>
    <n v="635356"/>
    <n v="4.2281266521694912E-6"/>
    <n v="0"/>
    <m/>
    <x v="1"/>
  </r>
  <r>
    <x v="5"/>
    <x v="4"/>
    <s v="CUARTA"/>
    <x v="1181"/>
    <x v="1181"/>
    <x v="657"/>
    <x v="7"/>
    <x v="0"/>
    <x v="0"/>
    <x v="15"/>
    <x v="102"/>
    <n v="586561"/>
    <n v="0"/>
    <n v="0"/>
    <n v="586561"/>
    <n v="3.903408793217013E-6"/>
    <n v="0"/>
    <m/>
    <x v="1"/>
  </r>
  <r>
    <x v="5"/>
    <x v="4"/>
    <s v="CUARTA"/>
    <x v="1181"/>
    <x v="1181"/>
    <x v="657"/>
    <x v="7"/>
    <x v="0"/>
    <x v="0"/>
    <x v="15"/>
    <x v="2867"/>
    <n v="535811"/>
    <n v="0"/>
    <n v="0"/>
    <n v="535811"/>
    <n v="3.5656809247501983E-6"/>
    <n v="0"/>
    <m/>
    <x v="1"/>
  </r>
  <r>
    <x v="5"/>
    <x v="4"/>
    <s v="CUARTA"/>
    <x v="1181"/>
    <x v="1181"/>
    <x v="657"/>
    <x v="7"/>
    <x v="0"/>
    <x v="0"/>
    <x v="15"/>
    <x v="2868"/>
    <n v="513063"/>
    <n v="0"/>
    <n v="0"/>
    <n v="513063"/>
    <n v="3.4142989828411719E-6"/>
    <n v="0"/>
    <m/>
    <x v="1"/>
  </r>
  <r>
    <x v="5"/>
    <x v="4"/>
    <s v="CUARTA"/>
    <x v="1181"/>
    <x v="1181"/>
    <x v="657"/>
    <x v="7"/>
    <x v="0"/>
    <x v="0"/>
    <x v="15"/>
    <x v="1072"/>
    <n v="504881.5"/>
    <n v="0"/>
    <n v="0"/>
    <n v="504881.5"/>
    <n v="3.3598532576025263E-6"/>
    <n v="0"/>
    <m/>
    <x v="1"/>
  </r>
  <r>
    <x v="5"/>
    <x v="4"/>
    <s v="CUARTA"/>
    <x v="1181"/>
    <x v="1181"/>
    <x v="657"/>
    <x v="7"/>
    <x v="0"/>
    <x v="0"/>
    <x v="15"/>
    <x v="2869"/>
    <n v="327366.5"/>
    <n v="0"/>
    <n v="0"/>
    <n v="327366.5"/>
    <n v="2.1785377389643659E-6"/>
    <n v="0"/>
    <m/>
    <x v="1"/>
  </r>
  <r>
    <x v="5"/>
    <x v="4"/>
    <s v="CUARTA"/>
    <x v="1181"/>
    <x v="1181"/>
    <x v="657"/>
    <x v="7"/>
    <x v="0"/>
    <x v="0"/>
    <x v="15"/>
    <x v="445"/>
    <n v="195535"/>
    <n v="0"/>
    <n v="0"/>
    <n v="195535"/>
    <n v="1.3012338672050966E-6"/>
    <n v="0"/>
    <m/>
    <x v="1"/>
  </r>
  <r>
    <x v="5"/>
    <x v="4"/>
    <s v="CUARTA"/>
    <x v="1181"/>
    <x v="1181"/>
    <x v="657"/>
    <x v="7"/>
    <x v="0"/>
    <x v="0"/>
    <x v="15"/>
    <x v="1133"/>
    <n v="177856"/>
    <n v="0"/>
    <n v="0"/>
    <n v="177856"/>
    <n v="1.1835847837248046E-6"/>
    <n v="0"/>
    <m/>
    <x v="1"/>
  </r>
  <r>
    <x v="5"/>
    <x v="4"/>
    <s v="CUARTA"/>
    <x v="1181"/>
    <x v="1181"/>
    <x v="657"/>
    <x v="7"/>
    <x v="0"/>
    <x v="0"/>
    <x v="15"/>
    <x v="2870"/>
    <n v="136666"/>
    <n v="0"/>
    <n v="0"/>
    <n v="136666"/>
    <n v="9.0947619451991578E-7"/>
    <n v="0"/>
    <m/>
    <x v="1"/>
  </r>
  <r>
    <x v="5"/>
    <x v="4"/>
    <s v="CUARTA"/>
    <x v="1181"/>
    <x v="1181"/>
    <x v="657"/>
    <x v="7"/>
    <x v="0"/>
    <x v="0"/>
    <x v="15"/>
    <x v="1131"/>
    <n v="69138.5"/>
    <n v="0"/>
    <n v="0"/>
    <n v="69138.5"/>
    <n v="4.6009848736931792E-7"/>
    <n v="0"/>
    <m/>
    <x v="1"/>
  </r>
  <r>
    <x v="5"/>
    <x v="4"/>
    <s v="CUARTA"/>
    <x v="1181"/>
    <x v="1181"/>
    <x v="657"/>
    <x v="7"/>
    <x v="0"/>
    <x v="0"/>
    <x v="15"/>
    <x v="0"/>
    <n v="-7500000"/>
    <n v="0"/>
    <n v="0"/>
    <n v="-7500000"/>
    <n v="-4.9910522433519448E-5"/>
    <n v="0"/>
    <m/>
    <x v="1"/>
  </r>
  <r>
    <x v="4"/>
    <x v="4"/>
    <s v="CUARTA"/>
    <x v="1182"/>
    <x v="1182"/>
    <x v="658"/>
    <x v="9"/>
    <x v="0"/>
    <x v="0"/>
    <x v="15"/>
    <x v="2871"/>
    <n v="5013198"/>
    <n v="5013198"/>
    <n v="5032587.4064035807"/>
    <n v="5032587.4064035807"/>
    <n v="3.3490542219460445E-5"/>
    <n v="32"/>
    <m/>
    <x v="0"/>
  </r>
  <r>
    <x v="4"/>
    <x v="4"/>
    <s v="CUARTA"/>
    <x v="1182"/>
    <x v="1182"/>
    <x v="658"/>
    <x v="9"/>
    <x v="0"/>
    <x v="0"/>
    <x v="15"/>
    <x v="2872"/>
    <n v="3815944"/>
    <n v="3815944"/>
    <n v="3830702.8204234708"/>
    <n v="3830702.8204234708"/>
    <n v="2.5492317207318913E-5"/>
    <n v="32"/>
    <m/>
    <x v="0"/>
  </r>
  <r>
    <x v="4"/>
    <x v="4"/>
    <s v="CUARTA"/>
    <x v="1183"/>
    <x v="1183"/>
    <x v="659"/>
    <x v="3"/>
    <x v="0"/>
    <x v="0"/>
    <x v="15"/>
    <x v="2873"/>
    <n v="712002"/>
    <n v="712002"/>
    <n v="713033.42584349681"/>
    <n v="713033.42584349681"/>
    <n v="4.7450494395214764E-6"/>
    <n v="12"/>
    <m/>
    <x v="0"/>
  </r>
  <r>
    <x v="4"/>
    <x v="4"/>
    <s v="CUARTA"/>
    <x v="1184"/>
    <x v="1184"/>
    <x v="660"/>
    <x v="3"/>
    <x v="0"/>
    <x v="0"/>
    <x v="15"/>
    <x v="2874"/>
    <n v="2836250"/>
    <n v="2836250"/>
    <n v="2929795.6128539168"/>
    <n v="2929795.6128539168"/>
    <n v="1.9497017288129637E-5"/>
    <n v="269"/>
    <m/>
    <x v="0"/>
  </r>
  <r>
    <x v="4"/>
    <x v="4"/>
    <s v="CUARTA"/>
    <x v="1184"/>
    <x v="1184"/>
    <x v="660"/>
    <x v="3"/>
    <x v="0"/>
    <x v="0"/>
    <x v="15"/>
    <x v="2875"/>
    <n v="2269000"/>
    <n v="2269000"/>
    <n v="2334242.9902306176"/>
    <n v="2334242.9902306176"/>
    <n v="1.5533771617225435E-5"/>
    <n v="235"/>
    <m/>
    <x v="0"/>
  </r>
  <r>
    <x v="4"/>
    <x v="4"/>
    <s v="CUARTA"/>
    <x v="1184"/>
    <x v="1184"/>
    <x v="660"/>
    <x v="3"/>
    <x v="0"/>
    <x v="0"/>
    <x v="15"/>
    <x v="2876"/>
    <n v="166600"/>
    <n v="166600"/>
    <n v="172281.7677636492"/>
    <n v="172281.7677636492"/>
    <n v="1.1464897379805335E-6"/>
    <n v="278"/>
    <m/>
    <x v="0"/>
  </r>
  <r>
    <x v="4"/>
    <x v="4"/>
    <s v="CUARTA"/>
    <x v="1184"/>
    <x v="1184"/>
    <x v="660"/>
    <x v="3"/>
    <x v="0"/>
    <x v="0"/>
    <x v="15"/>
    <x v="2877"/>
    <n v="142800"/>
    <n v="142800"/>
    <n v="147509.85051231005"/>
    <n v="147509.85051231005"/>
    <n v="9.8163916042130002E-7"/>
    <n v="269"/>
    <m/>
    <x v="0"/>
  </r>
  <r>
    <x v="4"/>
    <x v="4"/>
    <s v="CUARTA"/>
    <x v="1184"/>
    <x v="1184"/>
    <x v="660"/>
    <x v="3"/>
    <x v="0"/>
    <x v="0"/>
    <x v="15"/>
    <x v="2878"/>
    <n v="1021050"/>
    <n v="0"/>
    <n v="0"/>
    <n v="1021050"/>
    <n v="6.7948185240993371E-6"/>
    <n v="0"/>
    <m/>
    <x v="0"/>
  </r>
  <r>
    <x v="4"/>
    <x v="4"/>
    <s v="CUARTA"/>
    <x v="1184"/>
    <x v="1184"/>
    <x v="660"/>
    <x v="3"/>
    <x v="0"/>
    <x v="0"/>
    <x v="15"/>
    <x v="2879"/>
    <n v="2949700"/>
    <n v="2949700"/>
    <n v="2970768.6857086793"/>
    <n v="2970768.6857086793"/>
    <n v="1.976968228438135E-5"/>
    <n v="59"/>
    <m/>
    <x v="0"/>
  </r>
  <r>
    <x v="4"/>
    <x v="4"/>
    <s v="CUARTA"/>
    <x v="1184"/>
    <x v="1184"/>
    <x v="660"/>
    <x v="3"/>
    <x v="0"/>
    <x v="0"/>
    <x v="15"/>
    <x v="2880"/>
    <n v="386917"/>
    <n v="386917"/>
    <n v="389351.69840820279"/>
    <n v="389351.69840820279"/>
    <n v="2.5910328903908671E-6"/>
    <n v="52"/>
    <m/>
    <x v="0"/>
  </r>
  <r>
    <x v="4"/>
    <x v="4"/>
    <s v="CUARTA"/>
    <x v="1184"/>
    <x v="1184"/>
    <x v="660"/>
    <x v="3"/>
    <x v="0"/>
    <x v="0"/>
    <x v="15"/>
    <x v="2881"/>
    <n v="386917"/>
    <n v="386917"/>
    <n v="387430.75947610749"/>
    <n v="387430.75947610749"/>
    <n v="2.5782495483023652E-6"/>
    <n v="11"/>
    <m/>
    <x v="0"/>
  </r>
  <r>
    <x v="4"/>
    <x v="4"/>
    <s v="CUARTA"/>
    <x v="1185"/>
    <x v="1185"/>
    <x v="661"/>
    <x v="47"/>
    <x v="0"/>
    <x v="0"/>
    <x v="15"/>
    <x v="2882"/>
    <n v="3471294"/>
    <n v="3471294"/>
    <n v="3544498.5811266853"/>
    <n v="3544498.5811266853"/>
    <n v="2.3587703459853502E-5"/>
    <n v="173"/>
    <m/>
    <x v="0"/>
  </r>
  <r>
    <x v="4"/>
    <x v="4"/>
    <s v="CUARTA"/>
    <x v="1185"/>
    <x v="1185"/>
    <x v="661"/>
    <x v="47"/>
    <x v="0"/>
    <x v="0"/>
    <x v="15"/>
    <x v="2883"/>
    <n v="1273448"/>
    <n v="1273448"/>
    <n v="1280997.5775022497"/>
    <n v="1280997.5775022497"/>
    <n v="8.5247011105613464E-6"/>
    <n v="49"/>
    <m/>
    <x v="0"/>
  </r>
  <r>
    <x v="4"/>
    <x v="4"/>
    <s v="CUARTA"/>
    <x v="1186"/>
    <x v="1186"/>
    <x v="662"/>
    <x v="14"/>
    <x v="0"/>
    <x v="0"/>
    <x v="15"/>
    <x v="1191"/>
    <n v="559241"/>
    <n v="559241"/>
    <n v="562760.05750458559"/>
    <n v="562760.05750458559"/>
    <n v="3.7450197966361751E-6"/>
    <n v="52"/>
    <m/>
    <x v="0"/>
  </r>
  <r>
    <x v="4"/>
    <x v="4"/>
    <s v="CUARTA"/>
    <x v="1186"/>
    <x v="1186"/>
    <x v="662"/>
    <x v="14"/>
    <x v="0"/>
    <x v="0"/>
    <x v="15"/>
    <x v="2884"/>
    <n v="548384"/>
    <n v="548384"/>
    <n v="551368.9548240361"/>
    <n v="551368.9548240361"/>
    <n v="3.6692150118521633E-6"/>
    <n v="45"/>
    <m/>
    <x v="0"/>
  </r>
  <r>
    <x v="4"/>
    <x v="4"/>
    <s v="CUARTA"/>
    <x v="1187"/>
    <x v="1187"/>
    <x v="663"/>
    <x v="3"/>
    <x v="0"/>
    <x v="0"/>
    <x v="15"/>
    <x v="2885"/>
    <n v="5882508"/>
    <n v="5882508"/>
    <n v="5905259.6125005065"/>
    <n v="5905259.6125005065"/>
    <n v="3.9297945648728384E-5"/>
    <n v="32"/>
    <m/>
    <x v="0"/>
  </r>
  <r>
    <x v="4"/>
    <x v="4"/>
    <s v="CUARTA"/>
    <x v="1187"/>
    <x v="1187"/>
    <x v="663"/>
    <x v="3"/>
    <x v="0"/>
    <x v="0"/>
    <x v="15"/>
    <x v="2886"/>
    <n v="4010911"/>
    <n v="4010911"/>
    <n v="4024481.5013226033"/>
    <n v="4024481.5013226033"/>
    <n v="2.678186323400611E-5"/>
    <n v="28"/>
    <m/>
    <x v="0"/>
  </r>
  <r>
    <x v="4"/>
    <x v="4"/>
    <s v="CUARTA"/>
    <x v="1187"/>
    <x v="1187"/>
    <x v="663"/>
    <x v="3"/>
    <x v="0"/>
    <x v="0"/>
    <x v="15"/>
    <x v="2887"/>
    <n v="112198"/>
    <n v="112198"/>
    <n v="112631.94508249403"/>
    <n v="112631.94508249403"/>
    <n v="7.4953589623609981E-7"/>
    <n v="32"/>
    <m/>
    <x v="0"/>
  </r>
  <r>
    <x v="4"/>
    <x v="4"/>
    <s v="CUARTA"/>
    <x v="1187"/>
    <x v="1187"/>
    <x v="663"/>
    <x v="3"/>
    <x v="0"/>
    <x v="0"/>
    <x v="15"/>
    <x v="2888"/>
    <n v="3809651"/>
    <n v="3809651"/>
    <n v="3824385.4811624847"/>
    <n v="3824385.4811624847"/>
    <n v="2.5450276980264833E-5"/>
    <n v="32"/>
    <m/>
    <x v="0"/>
  </r>
  <r>
    <x v="5"/>
    <x v="4"/>
    <s v="CUARTA"/>
    <x v="1188"/>
    <x v="1188"/>
    <x v="664"/>
    <x v="1"/>
    <x v="0"/>
    <x v="0"/>
    <x v="15"/>
    <x v="1600"/>
    <n v="8615375.5"/>
    <n v="0"/>
    <n v="0"/>
    <n v="8615375.5"/>
    <n v="5.7333052288792506E-5"/>
    <n v="0"/>
    <m/>
    <x v="4"/>
  </r>
  <r>
    <x v="5"/>
    <x v="4"/>
    <s v="CUARTA"/>
    <x v="1188"/>
    <x v="1188"/>
    <x v="664"/>
    <x v="1"/>
    <x v="0"/>
    <x v="0"/>
    <x v="15"/>
    <x v="371"/>
    <n v="6490388"/>
    <n v="0"/>
    <n v="0"/>
    <n v="6490388"/>
    <n v="4.3191820783499388E-5"/>
    <n v="0"/>
    <m/>
    <x v="4"/>
  </r>
  <r>
    <x v="5"/>
    <x v="4"/>
    <s v="CUARTA"/>
    <x v="1188"/>
    <x v="1188"/>
    <x v="664"/>
    <x v="1"/>
    <x v="0"/>
    <x v="0"/>
    <x v="15"/>
    <x v="2024"/>
    <n v="2730257"/>
    <n v="0"/>
    <n v="0"/>
    <n v="2730257"/>
    <n v="1.8169140433036468E-5"/>
    <n v="0"/>
    <m/>
    <x v="4"/>
  </r>
  <r>
    <x v="5"/>
    <x v="4"/>
    <s v="CUARTA"/>
    <x v="1188"/>
    <x v="1188"/>
    <x v="664"/>
    <x v="1"/>
    <x v="0"/>
    <x v="0"/>
    <x v="15"/>
    <x v="2475"/>
    <n v="2039113.5"/>
    <n v="0"/>
    <n v="0"/>
    <n v="2039113.5"/>
    <n v="1.3569762678165648E-5"/>
    <n v="0"/>
    <m/>
    <x v="4"/>
  </r>
  <r>
    <x v="5"/>
    <x v="4"/>
    <s v="CUARTA"/>
    <x v="1188"/>
    <x v="1188"/>
    <x v="664"/>
    <x v="1"/>
    <x v="0"/>
    <x v="0"/>
    <x v="15"/>
    <x v="1948"/>
    <n v="1571621.5"/>
    <n v="0"/>
    <n v="0"/>
    <n v="1571621.5"/>
    <n v="1.0458726684366865E-5"/>
    <n v="0"/>
    <m/>
    <x v="4"/>
  </r>
  <r>
    <x v="5"/>
    <x v="4"/>
    <s v="CUARTA"/>
    <x v="1188"/>
    <x v="1188"/>
    <x v="664"/>
    <x v="1"/>
    <x v="0"/>
    <x v="0"/>
    <x v="15"/>
    <x v="2889"/>
    <n v="1467300"/>
    <n v="0"/>
    <n v="0"/>
    <n v="1467300"/>
    <n v="9.7644946088937453E-6"/>
    <n v="0"/>
    <m/>
    <x v="4"/>
  </r>
  <r>
    <x v="5"/>
    <x v="4"/>
    <s v="CUARTA"/>
    <x v="1188"/>
    <x v="1188"/>
    <x v="664"/>
    <x v="1"/>
    <x v="0"/>
    <x v="0"/>
    <x v="15"/>
    <x v="2021"/>
    <n v="1311297"/>
    <n v="0"/>
    <n v="0"/>
    <n v="1311297"/>
    <n v="8.7263357780675659E-6"/>
    <n v="0"/>
    <m/>
    <x v="4"/>
  </r>
  <r>
    <x v="5"/>
    <x v="4"/>
    <s v="CUARTA"/>
    <x v="1188"/>
    <x v="1188"/>
    <x v="664"/>
    <x v="1"/>
    <x v="0"/>
    <x v="0"/>
    <x v="15"/>
    <x v="706"/>
    <n v="1253727"/>
    <n v="0"/>
    <n v="0"/>
    <n v="1253727"/>
    <n v="8.343222607867872E-6"/>
    <n v="0"/>
    <m/>
    <x v="4"/>
  </r>
  <r>
    <x v="5"/>
    <x v="4"/>
    <s v="CUARTA"/>
    <x v="1188"/>
    <x v="1188"/>
    <x v="664"/>
    <x v="1"/>
    <x v="0"/>
    <x v="0"/>
    <x v="15"/>
    <x v="1943"/>
    <n v="1150017"/>
    <n v="0"/>
    <n v="0"/>
    <n v="1150017"/>
    <n v="7.653059903657165E-6"/>
    <n v="0"/>
    <m/>
    <x v="4"/>
  </r>
  <r>
    <x v="5"/>
    <x v="4"/>
    <s v="CUARTA"/>
    <x v="1188"/>
    <x v="1188"/>
    <x v="664"/>
    <x v="1"/>
    <x v="0"/>
    <x v="0"/>
    <x v="15"/>
    <x v="2476"/>
    <n v="1061499"/>
    <n v="0"/>
    <n v="0"/>
    <n v="1061499"/>
    <n v="7.0639959536877946E-6"/>
    <n v="0"/>
    <m/>
    <x v="4"/>
  </r>
  <r>
    <x v="5"/>
    <x v="4"/>
    <s v="CUARTA"/>
    <x v="1188"/>
    <x v="1188"/>
    <x v="664"/>
    <x v="1"/>
    <x v="0"/>
    <x v="0"/>
    <x v="15"/>
    <x v="709"/>
    <n v="769600"/>
    <n v="0"/>
    <n v="0"/>
    <n v="769600"/>
    <n v="5.1214850753115423E-6"/>
    <n v="0"/>
    <m/>
    <x v="4"/>
  </r>
  <r>
    <x v="5"/>
    <x v="4"/>
    <s v="CUARTA"/>
    <x v="1188"/>
    <x v="1188"/>
    <x v="664"/>
    <x v="1"/>
    <x v="0"/>
    <x v="0"/>
    <x v="15"/>
    <x v="1596"/>
    <n v="630958.5"/>
    <n v="0"/>
    <n v="0"/>
    <n v="630958.5"/>
    <n v="4.1988624491826374E-6"/>
    <n v="0"/>
    <m/>
    <x v="4"/>
  </r>
  <r>
    <x v="5"/>
    <x v="4"/>
    <s v="CUARTA"/>
    <x v="1188"/>
    <x v="1188"/>
    <x v="664"/>
    <x v="1"/>
    <x v="0"/>
    <x v="0"/>
    <x v="15"/>
    <x v="2890"/>
    <n v="598593"/>
    <n v="0"/>
    <n v="0"/>
    <n v="598593"/>
    <n v="3.9834785806730277E-6"/>
    <n v="0"/>
    <m/>
    <x v="4"/>
  </r>
  <r>
    <x v="5"/>
    <x v="4"/>
    <s v="CUARTA"/>
    <x v="1188"/>
    <x v="1188"/>
    <x v="664"/>
    <x v="1"/>
    <x v="0"/>
    <x v="0"/>
    <x v="15"/>
    <x v="1193"/>
    <n v="583710.5"/>
    <n v="0"/>
    <n v="0"/>
    <n v="583710.5"/>
    <n v="3.8844394673241135E-6"/>
    <n v="0"/>
    <m/>
    <x v="4"/>
  </r>
  <r>
    <x v="5"/>
    <x v="4"/>
    <s v="CUARTA"/>
    <x v="1188"/>
    <x v="1188"/>
    <x v="664"/>
    <x v="1"/>
    <x v="0"/>
    <x v="0"/>
    <x v="15"/>
    <x v="300"/>
    <n v="451081"/>
    <n v="0"/>
    <n v="0"/>
    <n v="451081"/>
    <n v="3.0018251159779181E-6"/>
    <n v="0"/>
    <m/>
    <x v="4"/>
  </r>
  <r>
    <x v="5"/>
    <x v="4"/>
    <s v="CUARTA"/>
    <x v="1188"/>
    <x v="1188"/>
    <x v="664"/>
    <x v="1"/>
    <x v="0"/>
    <x v="0"/>
    <x v="15"/>
    <x v="625"/>
    <n v="440537"/>
    <n v="0"/>
    <n v="0"/>
    <n v="440537"/>
    <n v="2.9316575761727143E-6"/>
    <n v="0"/>
    <m/>
    <x v="4"/>
  </r>
  <r>
    <x v="5"/>
    <x v="4"/>
    <s v="CUARTA"/>
    <x v="1188"/>
    <x v="1188"/>
    <x v="664"/>
    <x v="1"/>
    <x v="0"/>
    <x v="0"/>
    <x v="15"/>
    <x v="707"/>
    <n v="174564.5"/>
    <n v="0"/>
    <n v="0"/>
    <n v="174564.5"/>
    <n v="1.1616807191128141E-6"/>
    <n v="0"/>
    <m/>
    <x v="4"/>
  </r>
  <r>
    <x v="4"/>
    <x v="4"/>
    <s v="CUARTA"/>
    <x v="1188"/>
    <x v="1188"/>
    <x v="664"/>
    <x v="1"/>
    <x v="0"/>
    <x v="0"/>
    <x v="15"/>
    <x v="409"/>
    <n v="15984015"/>
    <n v="15984015"/>
    <n v="16413893.118182987"/>
    <n v="16413893.118182987"/>
    <n v="1.0923013075952832E-4"/>
    <n v="220"/>
    <m/>
    <x v="0"/>
  </r>
  <r>
    <x v="4"/>
    <x v="4"/>
    <s v="CUARTA"/>
    <x v="1188"/>
    <x v="1188"/>
    <x v="664"/>
    <x v="1"/>
    <x v="0"/>
    <x v="0"/>
    <x v="15"/>
    <x v="2891"/>
    <n v="5865320"/>
    <n v="5865320"/>
    <n v="5938651.5677882517"/>
    <n v="5938651.5677882517"/>
    <n v="3.9520160306526796E-5"/>
    <n v="103"/>
    <m/>
    <x v="0"/>
  </r>
  <r>
    <x v="4"/>
    <x v="4"/>
    <s v="CUARTA"/>
    <x v="1188"/>
    <x v="1188"/>
    <x v="664"/>
    <x v="1"/>
    <x v="0"/>
    <x v="0"/>
    <x v="15"/>
    <x v="1908"/>
    <n v="4609317"/>
    <n v="4609317"/>
    <n v="4674833.6995751727"/>
    <n v="4674833.6995751727"/>
    <n v="3.1109785631415917E-5"/>
    <n v="117"/>
    <m/>
    <x v="0"/>
  </r>
  <r>
    <x v="4"/>
    <x v="4"/>
    <s v="CUARTA"/>
    <x v="1188"/>
    <x v="1188"/>
    <x v="664"/>
    <x v="1"/>
    <x v="0"/>
    <x v="0"/>
    <x v="15"/>
    <x v="2019"/>
    <n v="4602658"/>
    <n v="4602658"/>
    <n v="4722453.6165984841"/>
    <n v="4722453.6165984841"/>
    <n v="3.1426683622999159E-5"/>
    <n v="213"/>
    <m/>
    <x v="0"/>
  </r>
  <r>
    <x v="4"/>
    <x v="4"/>
    <s v="CUARTA"/>
    <x v="1188"/>
    <x v="1188"/>
    <x v="664"/>
    <x v="1"/>
    <x v="0"/>
    <x v="0"/>
    <x v="15"/>
    <x v="2892"/>
    <n v="4300497"/>
    <n v="4300497"/>
    <n v="4314526.785749821"/>
    <n v="4314526.785749821"/>
    <n v="2.8712038124024932E-5"/>
    <n v="27"/>
    <m/>
    <x v="0"/>
  </r>
  <r>
    <x v="4"/>
    <x v="4"/>
    <s v="CUARTA"/>
    <x v="1188"/>
    <x v="1188"/>
    <x v="664"/>
    <x v="1"/>
    <x v="0"/>
    <x v="0"/>
    <x v="15"/>
    <x v="626"/>
    <n v="4130985"/>
    <n v="4130985"/>
    <n v="4160993.1125019169"/>
    <n v="4160993.1125019169"/>
    <n v="2.7690312011632911E-5"/>
    <n v="60"/>
    <m/>
    <x v="0"/>
  </r>
  <r>
    <x v="4"/>
    <x v="4"/>
    <s v="CUARTA"/>
    <x v="1188"/>
    <x v="1188"/>
    <x v="664"/>
    <x v="1"/>
    <x v="0"/>
    <x v="0"/>
    <x v="15"/>
    <x v="130"/>
    <n v="4101902"/>
    <n v="4101902"/>
    <n v="4187899.9701871094"/>
    <n v="4187899.9701871094"/>
    <n v="2.7869370054847886E-5"/>
    <n v="172"/>
    <m/>
    <x v="0"/>
  </r>
  <r>
    <x v="4"/>
    <x v="4"/>
    <s v="CUARTA"/>
    <x v="1188"/>
    <x v="1188"/>
    <x v="664"/>
    <x v="1"/>
    <x v="0"/>
    <x v="0"/>
    <x v="15"/>
    <x v="2893"/>
    <n v="3878803"/>
    <n v="3878803"/>
    <n v="4034866.2020835397"/>
    <n v="4034866.2020835397"/>
    <n v="2.6850970679378654E-5"/>
    <n v="327"/>
    <m/>
    <x v="0"/>
  </r>
  <r>
    <x v="4"/>
    <x v="4"/>
    <s v="CUARTA"/>
    <x v="1188"/>
    <x v="1188"/>
    <x v="664"/>
    <x v="1"/>
    <x v="0"/>
    <x v="0"/>
    <x v="15"/>
    <x v="2894"/>
    <n v="3352589"/>
    <n v="3352589"/>
    <n v="3388777.0282822289"/>
    <n v="3388777.0282822289"/>
    <n v="2.2551417585636739E-5"/>
    <n v="89"/>
    <m/>
    <x v="0"/>
  </r>
  <r>
    <x v="4"/>
    <x v="4"/>
    <s v="CUARTA"/>
    <x v="1188"/>
    <x v="1188"/>
    <x v="664"/>
    <x v="1"/>
    <x v="0"/>
    <x v="0"/>
    <x v="15"/>
    <x v="1604"/>
    <n v="2722969"/>
    <n v="2722969"/>
    <n v="2724940.5704459031"/>
    <n v="2724940.5704459031"/>
    <n v="1.8133760996166338E-5"/>
    <n v="6"/>
    <m/>
    <x v="0"/>
  </r>
  <r>
    <x v="4"/>
    <x v="4"/>
    <s v="CUARTA"/>
    <x v="1188"/>
    <x v="1188"/>
    <x v="664"/>
    <x v="1"/>
    <x v="0"/>
    <x v="0"/>
    <x v="15"/>
    <x v="2686"/>
    <n v="2380320"/>
    <n v="2380320"/>
    <n v="2388085.4698087252"/>
    <n v="2388085.4698087252"/>
    <n v="1.5892079121873359E-5"/>
    <n v="27"/>
    <m/>
    <x v="0"/>
  </r>
  <r>
    <x v="4"/>
    <x v="4"/>
    <s v="CUARTA"/>
    <x v="1188"/>
    <x v="1188"/>
    <x v="664"/>
    <x v="1"/>
    <x v="0"/>
    <x v="0"/>
    <x v="15"/>
    <x v="2643"/>
    <n v="2244519"/>
    <n v="2244519"/>
    <n v="2283849.0471192226"/>
    <n v="2283849.0471192226"/>
    <n v="1.5198413213468797E-5"/>
    <n v="144"/>
    <m/>
    <x v="0"/>
  </r>
  <r>
    <x v="4"/>
    <x v="4"/>
    <s v="CUARTA"/>
    <x v="1188"/>
    <x v="1188"/>
    <x v="664"/>
    <x v="1"/>
    <x v="0"/>
    <x v="0"/>
    <x v="15"/>
    <x v="1602"/>
    <n v="1807028"/>
    <n v="1807028"/>
    <n v="1808336.3817699426"/>
    <n v="1808336.3817699426"/>
    <n v="1.2034001806623748E-5"/>
    <n v="6"/>
    <m/>
    <x v="0"/>
  </r>
  <r>
    <x v="4"/>
    <x v="4"/>
    <s v="CUARTA"/>
    <x v="1188"/>
    <x v="1188"/>
    <x v="664"/>
    <x v="1"/>
    <x v="0"/>
    <x v="0"/>
    <x v="15"/>
    <x v="624"/>
    <n v="1078182"/>
    <n v="1078182"/>
    <n v="1086014.0804247756"/>
    <n v="1086014.0804247756"/>
    <n v="7.2271373498878342E-6"/>
    <n v="60"/>
    <m/>
    <x v="0"/>
  </r>
  <r>
    <x v="4"/>
    <x v="4"/>
    <s v="CUARTA"/>
    <x v="1188"/>
    <x v="1188"/>
    <x v="664"/>
    <x v="1"/>
    <x v="0"/>
    <x v="0"/>
    <x v="15"/>
    <x v="2895"/>
    <n v="897836"/>
    <n v="897836"/>
    <n v="907527.290689316"/>
    <n v="907527.290689316"/>
    <n v="6.0393548267973642E-6"/>
    <n v="89"/>
    <m/>
    <x v="0"/>
  </r>
  <r>
    <x v="4"/>
    <x v="4"/>
    <s v="CUARTA"/>
    <x v="1188"/>
    <x v="1188"/>
    <x v="664"/>
    <x v="1"/>
    <x v="0"/>
    <x v="0"/>
    <x v="15"/>
    <x v="1689"/>
    <n v="3928162"/>
    <n v="3928162"/>
    <n v="3960039.3052807353"/>
    <n v="3960039.3052807353"/>
    <n v="2.6353017411177721E-5"/>
    <n v="67"/>
    <m/>
    <x v="0"/>
  </r>
  <r>
    <x v="4"/>
    <x v="4"/>
    <s v="CUARTA"/>
    <x v="1188"/>
    <x v="1188"/>
    <x v="664"/>
    <x v="1"/>
    <x v="0"/>
    <x v="0"/>
    <x v="15"/>
    <x v="1978"/>
    <n v="391635"/>
    <n v="0"/>
    <n v="0"/>
    <n v="391635"/>
    <n v="2.6062276604335183E-6"/>
    <n v="0"/>
    <m/>
    <x v="0"/>
  </r>
  <r>
    <x v="4"/>
    <x v="4"/>
    <s v="CUARTA"/>
    <x v="1188"/>
    <x v="1188"/>
    <x v="664"/>
    <x v="1"/>
    <x v="0"/>
    <x v="0"/>
    <x v="15"/>
    <x v="1978"/>
    <n v="1820326"/>
    <n v="0"/>
    <n v="0"/>
    <n v="1820326"/>
    <n v="1.2113789554575829E-5"/>
    <n v="0"/>
    <m/>
    <x v="0"/>
  </r>
  <r>
    <x v="4"/>
    <x v="4"/>
    <s v="CUARTA"/>
    <x v="1188"/>
    <x v="1188"/>
    <x v="664"/>
    <x v="1"/>
    <x v="0"/>
    <x v="0"/>
    <x v="15"/>
    <x v="2896"/>
    <n v="905623"/>
    <n v="0"/>
    <n v="0"/>
    <n v="905623"/>
    <n v="6.0266822743748241E-6"/>
    <n v="0"/>
    <m/>
    <x v="0"/>
  </r>
  <r>
    <x v="4"/>
    <x v="4"/>
    <s v="CUARTA"/>
    <x v="1188"/>
    <x v="1188"/>
    <x v="664"/>
    <x v="1"/>
    <x v="0"/>
    <x v="0"/>
    <x v="15"/>
    <x v="367"/>
    <n v="2070262"/>
    <n v="2070262"/>
    <n v="2100955.4709248701"/>
    <n v="2100955.4709248701"/>
    <n v="1.3981304688456152E-5"/>
    <n v="122"/>
    <m/>
    <x v="0"/>
  </r>
  <r>
    <x v="4"/>
    <x v="4"/>
    <s v="CUARTA"/>
    <x v="1188"/>
    <x v="1188"/>
    <x v="664"/>
    <x v="1"/>
    <x v="0"/>
    <x v="0"/>
    <x v="15"/>
    <x v="2642"/>
    <n v="907679"/>
    <n v="907679"/>
    <n v="921136.14648465521"/>
    <n v="921136.14648465521"/>
    <n v="6.129918173793072E-6"/>
    <n v="122"/>
    <m/>
    <x v="0"/>
  </r>
  <r>
    <x v="4"/>
    <x v="4"/>
    <s v="CUARTA"/>
    <x v="1188"/>
    <x v="1188"/>
    <x v="664"/>
    <x v="1"/>
    <x v="0"/>
    <x v="0"/>
    <x v="15"/>
    <x v="2897"/>
    <n v="13322772"/>
    <n v="13322772"/>
    <n v="13556223.020249175"/>
    <n v="13556223.020249175"/>
    <n v="9.0213089755458557E-5"/>
    <n v="144"/>
    <m/>
    <x v="0"/>
  </r>
  <r>
    <x v="4"/>
    <x v="4"/>
    <s v="CUARTA"/>
    <x v="1188"/>
    <x v="1188"/>
    <x v="664"/>
    <x v="1"/>
    <x v="0"/>
    <x v="0"/>
    <x v="15"/>
    <x v="534"/>
    <n v="12996321"/>
    <n v="12996321"/>
    <n v="13268793.922536938"/>
    <n v="13268793.922536938"/>
    <n v="8.8300324898203506E-5"/>
    <n v="172"/>
    <m/>
    <x v="0"/>
  </r>
  <r>
    <x v="4"/>
    <x v="4"/>
    <s v="CUARTA"/>
    <x v="1188"/>
    <x v="1188"/>
    <x v="664"/>
    <x v="1"/>
    <x v="0"/>
    <x v="0"/>
    <x v="15"/>
    <x v="2898"/>
    <n v="12912099"/>
    <n v="12912099"/>
    <n v="13106694.105685582"/>
    <n v="13106694.105685582"/>
    <n v="8.7221593358812981E-5"/>
    <n v="124"/>
    <m/>
    <x v="0"/>
  </r>
  <r>
    <x v="4"/>
    <x v="4"/>
    <s v="CUARTA"/>
    <x v="1188"/>
    <x v="1188"/>
    <x v="664"/>
    <x v="1"/>
    <x v="0"/>
    <x v="0"/>
    <x v="15"/>
    <x v="2896"/>
    <n v="194486"/>
    <n v="0"/>
    <n v="0"/>
    <n v="194486"/>
    <n v="1.2942530488007284E-6"/>
    <n v="0"/>
    <m/>
    <x v="0"/>
  </r>
  <r>
    <x v="5"/>
    <x v="4"/>
    <s v="CUARTA"/>
    <x v="1189"/>
    <x v="1189"/>
    <x v="665"/>
    <x v="1"/>
    <x v="0"/>
    <x v="0"/>
    <x v="15"/>
    <x v="55"/>
    <n v="7487913"/>
    <n v="0"/>
    <n v="0"/>
    <n v="7487913"/>
    <n v="4.9830086635565586E-5"/>
    <n v="0"/>
    <m/>
    <x v="4"/>
  </r>
  <r>
    <x v="5"/>
    <x v="4"/>
    <s v="CUARTA"/>
    <x v="1189"/>
    <x v="1189"/>
    <x v="665"/>
    <x v="1"/>
    <x v="0"/>
    <x v="0"/>
    <x v="15"/>
    <x v="1342"/>
    <n v="5142920.5"/>
    <n v="0"/>
    <n v="0"/>
    <n v="5142920.5"/>
    <n v="3.4224779865207605E-5"/>
    <n v="0"/>
    <m/>
    <x v="4"/>
  </r>
  <r>
    <x v="5"/>
    <x v="4"/>
    <s v="CUARTA"/>
    <x v="1189"/>
    <x v="1189"/>
    <x v="665"/>
    <x v="1"/>
    <x v="0"/>
    <x v="0"/>
    <x v="15"/>
    <x v="100"/>
    <n v="5039744"/>
    <n v="0"/>
    <n v="0"/>
    <n v="5039744"/>
    <n v="3.3538167462826005E-5"/>
    <n v="0"/>
    <m/>
    <x v="4"/>
  </r>
  <r>
    <x v="5"/>
    <x v="4"/>
    <s v="CUARTA"/>
    <x v="1189"/>
    <x v="1189"/>
    <x v="665"/>
    <x v="1"/>
    <x v="0"/>
    <x v="0"/>
    <x v="15"/>
    <x v="2859"/>
    <n v="3607420.5"/>
    <n v="0"/>
    <n v="0"/>
    <n v="3607420.5"/>
    <n v="2.4006432238985059E-5"/>
    <n v="0"/>
    <m/>
    <x v="4"/>
  </r>
  <r>
    <x v="5"/>
    <x v="4"/>
    <s v="CUARTA"/>
    <x v="1189"/>
    <x v="1189"/>
    <x v="665"/>
    <x v="1"/>
    <x v="0"/>
    <x v="0"/>
    <x v="15"/>
    <x v="2865"/>
    <n v="2412277"/>
    <n v="0"/>
    <n v="0"/>
    <n v="2412277"/>
    <n v="1.6053067376581731E-5"/>
    <n v="0"/>
    <m/>
    <x v="4"/>
  </r>
  <r>
    <x v="4"/>
    <x v="4"/>
    <s v="CUARTA"/>
    <x v="1190"/>
    <x v="1190"/>
    <x v="666"/>
    <x v="9"/>
    <x v="0"/>
    <x v="0"/>
    <x v="15"/>
    <x v="2899"/>
    <n v="339529"/>
    <n v="339529"/>
    <n v="340595.57804395538"/>
    <n v="340595.57804395538"/>
    <n v="2.2665737651627142E-6"/>
    <n v="26"/>
    <m/>
    <x v="0"/>
  </r>
  <r>
    <x v="4"/>
    <x v="4"/>
    <s v="CUARTA"/>
    <x v="1190"/>
    <x v="1190"/>
    <x v="666"/>
    <x v="9"/>
    <x v="0"/>
    <x v="0"/>
    <x v="15"/>
    <x v="2900"/>
    <n v="857325"/>
    <n v="0"/>
    <n v="0"/>
    <n v="857325"/>
    <n v="5.7052718193756081E-6"/>
    <n v="0"/>
    <m/>
    <x v="0"/>
  </r>
  <r>
    <x v="4"/>
    <x v="4"/>
    <s v="CUARTA"/>
    <x v="1190"/>
    <x v="1190"/>
    <x v="666"/>
    <x v="9"/>
    <x v="0"/>
    <x v="0"/>
    <x v="15"/>
    <x v="2901"/>
    <n v="350846"/>
    <n v="0"/>
    <n v="0"/>
    <n v="350846"/>
    <n v="2.3347876204947418E-6"/>
    <n v="0"/>
    <m/>
    <x v="0"/>
  </r>
  <r>
    <x v="4"/>
    <x v="4"/>
    <s v="CUARTA"/>
    <x v="1190"/>
    <x v="1190"/>
    <x v="666"/>
    <x v="9"/>
    <x v="0"/>
    <x v="0"/>
    <x v="15"/>
    <x v="2902"/>
    <n v="67906"/>
    <n v="0"/>
    <n v="0"/>
    <n v="67906"/>
    <n v="4.5189652484940952E-7"/>
    <n v="0"/>
    <m/>
    <x v="0"/>
  </r>
  <r>
    <x v="4"/>
    <x v="4"/>
    <s v="CUARTA"/>
    <x v="1191"/>
    <x v="1191"/>
    <x v="667"/>
    <x v="48"/>
    <x v="0"/>
    <x v="0"/>
    <x v="15"/>
    <x v="2903"/>
    <n v="776160"/>
    <n v="776160"/>
    <n v="792432.496159203"/>
    <n v="792432.496159203"/>
    <n v="5.2734293168804952E-6"/>
    <n v="172"/>
    <m/>
    <x v="0"/>
  </r>
  <r>
    <x v="4"/>
    <x v="4"/>
    <s v="CUARTA"/>
    <x v="1191"/>
    <x v="1191"/>
    <x v="667"/>
    <x v="48"/>
    <x v="0"/>
    <x v="0"/>
    <x v="15"/>
    <x v="2904"/>
    <n v="179440"/>
    <n v="179440"/>
    <n v="183268.34123659137"/>
    <n v="183268.34123659137"/>
    <n v="1.2196024875523722E-6"/>
    <n v="175"/>
    <m/>
    <x v="0"/>
  </r>
  <r>
    <x v="5"/>
    <x v="4"/>
    <s v="CUARTA"/>
    <x v="1192"/>
    <x v="1192"/>
    <x v="668"/>
    <x v="7"/>
    <x v="0"/>
    <x v="0"/>
    <x v="15"/>
    <x v="1607"/>
    <n v="13433205"/>
    <n v="13433205"/>
    <n v="13640589.13366933"/>
    <n v="13640589.13366933"/>
    <n v="9.0774523994989958E-5"/>
    <n v="127"/>
    <m/>
    <x v="1"/>
  </r>
  <r>
    <x v="5"/>
    <x v="4"/>
    <s v="CUARTA"/>
    <x v="1192"/>
    <x v="1192"/>
    <x v="668"/>
    <x v="7"/>
    <x v="0"/>
    <x v="0"/>
    <x v="15"/>
    <x v="2744"/>
    <n v="8419130"/>
    <n v="8419130"/>
    <n v="8471085.9375455622"/>
    <n v="8471085.9375455622"/>
    <n v="5.6372843296285187E-5"/>
    <n v="51"/>
    <m/>
    <x v="1"/>
  </r>
  <r>
    <x v="5"/>
    <x v="4"/>
    <s v="CUARTA"/>
    <x v="1192"/>
    <x v="1192"/>
    <x v="668"/>
    <x v="7"/>
    <x v="0"/>
    <x v="0"/>
    <x v="15"/>
    <x v="1258"/>
    <n v="8301105"/>
    <n v="8301105"/>
    <n v="8422144.047558615"/>
    <n v="8422144.047558615"/>
    <n v="5.604714792320087E-5"/>
    <n v="120"/>
    <m/>
    <x v="1"/>
  </r>
  <r>
    <x v="5"/>
    <x v="4"/>
    <s v="CUARTA"/>
    <x v="1192"/>
    <x v="1192"/>
    <x v="668"/>
    <x v="7"/>
    <x v="0"/>
    <x v="0"/>
    <x v="15"/>
    <x v="2030"/>
    <n v="5524947.5"/>
    <n v="5524947.5"/>
    <n v="5638739.1722754641"/>
    <n v="5638739.1722754641"/>
    <n v="3.7524322393949253E-5"/>
    <n v="169"/>
    <m/>
    <x v="1"/>
  </r>
  <r>
    <x v="5"/>
    <x v="4"/>
    <s v="CUARTA"/>
    <x v="1192"/>
    <x v="1192"/>
    <x v="668"/>
    <x v="7"/>
    <x v="0"/>
    <x v="0"/>
    <x v="15"/>
    <x v="1600"/>
    <n v="5332230"/>
    <n v="5332230"/>
    <n v="5369668.4816020802"/>
    <n v="5369668.4816020802"/>
    <n v="3.5733727894875056E-5"/>
    <n v="58"/>
    <m/>
    <x v="1"/>
  </r>
  <r>
    <x v="5"/>
    <x v="4"/>
    <s v="CUARTA"/>
    <x v="1192"/>
    <x v="1192"/>
    <x v="668"/>
    <x v="7"/>
    <x v="0"/>
    <x v="0"/>
    <x v="15"/>
    <x v="2905"/>
    <n v="4670831.5"/>
    <n v="4670831.5"/>
    <n v="4738937.2517121853"/>
    <n v="4738937.2517121853"/>
    <n v="3.1536377868349604E-5"/>
    <n v="120"/>
    <m/>
    <x v="1"/>
  </r>
  <r>
    <x v="5"/>
    <x v="4"/>
    <s v="CUARTA"/>
    <x v="1192"/>
    <x v="1192"/>
    <x v="668"/>
    <x v="7"/>
    <x v="0"/>
    <x v="0"/>
    <x v="15"/>
    <x v="2906"/>
    <n v="4333292"/>
    <n v="4333292"/>
    <n v="4396476.0624198066"/>
    <n v="4396476.0624198066"/>
    <n v="2.9257388952244667E-5"/>
    <n v="120"/>
    <m/>
    <x v="1"/>
  </r>
  <r>
    <x v="5"/>
    <x v="4"/>
    <s v="CUARTA"/>
    <x v="1192"/>
    <x v="1192"/>
    <x v="668"/>
    <x v="7"/>
    <x v="0"/>
    <x v="0"/>
    <x v="15"/>
    <x v="1259"/>
    <n v="4163666.5"/>
    <n v="0"/>
    <n v="0"/>
    <n v="4163666.5"/>
    <n v="2.7708102700525787E-5"/>
    <n v="0"/>
    <m/>
    <x v="1"/>
  </r>
  <r>
    <x v="5"/>
    <x v="4"/>
    <s v="CUARTA"/>
    <x v="1192"/>
    <x v="1192"/>
    <x v="668"/>
    <x v="7"/>
    <x v="0"/>
    <x v="0"/>
    <x v="15"/>
    <x v="2025"/>
    <n v="2909007.5"/>
    <n v="2909007.5"/>
    <n v="2968921.3413689663"/>
    <n v="2968921.3413689663"/>
    <n v="1.9757388694900059E-5"/>
    <n v="169"/>
    <m/>
    <x v="1"/>
  </r>
  <r>
    <x v="5"/>
    <x v="4"/>
    <s v="CUARTA"/>
    <x v="1192"/>
    <x v="1192"/>
    <x v="668"/>
    <x v="7"/>
    <x v="0"/>
    <x v="0"/>
    <x v="15"/>
    <x v="1191"/>
    <n v="2458858"/>
    <n v="2458858"/>
    <n v="2477317.1374276015"/>
    <n v="2477317.1374276015"/>
    <n v="1.6485892341669664E-5"/>
    <n v="62"/>
    <m/>
    <x v="1"/>
  </r>
  <r>
    <x v="5"/>
    <x v="4"/>
    <s v="CUARTA"/>
    <x v="1192"/>
    <x v="1192"/>
    <x v="668"/>
    <x v="7"/>
    <x v="0"/>
    <x v="0"/>
    <x v="15"/>
    <x v="2017"/>
    <n v="1624984.5"/>
    <n v="1624984.5"/>
    <n v="1658452.6376930203"/>
    <n v="1658452.6376930203"/>
    <n v="1.1036565010467599E-5"/>
    <n v="169"/>
    <m/>
    <x v="1"/>
  </r>
  <r>
    <x v="5"/>
    <x v="4"/>
    <s v="CUARTA"/>
    <x v="1192"/>
    <x v="1192"/>
    <x v="668"/>
    <x v="7"/>
    <x v="0"/>
    <x v="0"/>
    <x v="15"/>
    <x v="2907"/>
    <n v="1137489"/>
    <n v="1137489"/>
    <n v="1154074.8141980378"/>
    <n v="1154074.8141980378"/>
    <n v="7.6800635871987941E-6"/>
    <n v="120"/>
    <m/>
    <x v="1"/>
  </r>
  <r>
    <x v="5"/>
    <x v="4"/>
    <s v="CUARTA"/>
    <x v="1192"/>
    <x v="1192"/>
    <x v="668"/>
    <x v="7"/>
    <x v="0"/>
    <x v="0"/>
    <x v="15"/>
    <x v="2745"/>
    <n v="852449"/>
    <n v="0"/>
    <n v="0"/>
    <n v="852449"/>
    <n v="5.6728233250574957E-6"/>
    <n v="0"/>
    <m/>
    <x v="1"/>
  </r>
  <r>
    <x v="5"/>
    <x v="4"/>
    <s v="CUARTA"/>
    <x v="1192"/>
    <x v="1192"/>
    <x v="668"/>
    <x v="7"/>
    <x v="0"/>
    <x v="0"/>
    <x v="15"/>
    <x v="2908"/>
    <n v="819619.5"/>
    <n v="819619.5"/>
    <n v="825772.54706040036"/>
    <n v="825772.54706040036"/>
    <n v="5.4952985646723477E-6"/>
    <n v="62"/>
    <m/>
    <x v="1"/>
  </r>
  <r>
    <x v="5"/>
    <x v="4"/>
    <s v="CUARTA"/>
    <x v="1192"/>
    <x v="1192"/>
    <x v="668"/>
    <x v="7"/>
    <x v="0"/>
    <x v="0"/>
    <x v="15"/>
    <x v="2029"/>
    <n v="270830.5"/>
    <n v="270830.5"/>
    <n v="274779.50025596877"/>
    <n v="274779.50025596877"/>
    <n v="1.8285851215729056E-6"/>
    <n v="120"/>
    <m/>
    <x v="1"/>
  </r>
  <r>
    <x v="4"/>
    <x v="4"/>
    <s v="CUARTA"/>
    <x v="1193"/>
    <x v="1193"/>
    <x v="669"/>
    <x v="34"/>
    <x v="0"/>
    <x v="0"/>
    <x v="15"/>
    <x v="2909"/>
    <n v="11802500"/>
    <n v="11802500"/>
    <n v="12010760.530724658"/>
    <n v="12010760.530724658"/>
    <n v="7.9928444388315057E-5"/>
    <n v="145"/>
    <m/>
    <x v="0"/>
  </r>
  <r>
    <x v="5"/>
    <x v="4"/>
    <s v="CUARTA"/>
    <x v="1194"/>
    <x v="1194"/>
    <x v="670"/>
    <x v="7"/>
    <x v="0"/>
    <x v="0"/>
    <x v="15"/>
    <x v="2910"/>
    <n v="2225989"/>
    <n v="2225989"/>
    <n v="2261717.9640043518"/>
    <n v="2261717.9640043518"/>
    <n v="1.5051136690764417E-5"/>
    <n v="132"/>
    <m/>
    <x v="1"/>
  </r>
  <r>
    <x v="5"/>
    <x v="4"/>
    <s v="CUARTA"/>
    <x v="1194"/>
    <x v="1194"/>
    <x v="670"/>
    <x v="7"/>
    <x v="0"/>
    <x v="0"/>
    <x v="15"/>
    <x v="2911"/>
    <n v="2018276"/>
    <n v="2018276"/>
    <n v="2051165.8098393008"/>
    <n v="2051165.8098393008"/>
    <n v="1.3649967622247001E-5"/>
    <n v="134"/>
    <m/>
    <x v="1"/>
  </r>
  <r>
    <x v="5"/>
    <x v="4"/>
    <s v="CUARTA"/>
    <x v="1194"/>
    <x v="1194"/>
    <x v="670"/>
    <x v="7"/>
    <x v="0"/>
    <x v="0"/>
    <x v="15"/>
    <x v="2912"/>
    <n v="1334093"/>
    <n v="1334093"/>
    <n v="1358125.0930136961"/>
    <n v="1358125.0930136961"/>
    <n v="9.0379643896514361E-6"/>
    <n v="148"/>
    <m/>
    <x v="1"/>
  </r>
  <r>
    <x v="5"/>
    <x v="4"/>
    <s v="CUARTA"/>
    <x v="1194"/>
    <x v="1194"/>
    <x v="670"/>
    <x v="7"/>
    <x v="0"/>
    <x v="0"/>
    <x v="15"/>
    <x v="2913"/>
    <n v="498700"/>
    <n v="498700"/>
    <n v="508234.96871153294"/>
    <n v="508234.96871153294"/>
    <n v="3.3821697076501358E-6"/>
    <n v="157"/>
    <m/>
    <x v="1"/>
  </r>
  <r>
    <x v="5"/>
    <x v="4"/>
    <s v="CUARTA"/>
    <x v="1194"/>
    <x v="1194"/>
    <x v="670"/>
    <x v="7"/>
    <x v="0"/>
    <x v="0"/>
    <x v="15"/>
    <x v="2914"/>
    <n v="247728.5"/>
    <n v="247728.5"/>
    <n v="254698.03369397495"/>
    <n v="254698.03369397495"/>
    <n v="1.6949482565941904E-6"/>
    <n v="230"/>
    <m/>
    <x v="1"/>
  </r>
  <r>
    <x v="5"/>
    <x v="4"/>
    <s v="CUARTA"/>
    <x v="1194"/>
    <x v="1194"/>
    <x v="670"/>
    <x v="7"/>
    <x v="0"/>
    <x v="0"/>
    <x v="15"/>
    <x v="2915"/>
    <n v="229908"/>
    <n v="229908"/>
    <n v="233880.17685114997"/>
    <n v="233880.17685114997"/>
    <n v="1.5564109084646421E-6"/>
    <n v="142"/>
    <m/>
    <x v="1"/>
  </r>
  <r>
    <x v="5"/>
    <x v="4"/>
    <s v="CUARTA"/>
    <x v="1194"/>
    <x v="1194"/>
    <x v="670"/>
    <x v="7"/>
    <x v="0"/>
    <x v="0"/>
    <x v="15"/>
    <x v="2916"/>
    <n v="135065"/>
    <n v="135065"/>
    <n v="137067.45845717477"/>
    <n v="137067.45845717477"/>
    <n v="9.1214779469764213E-7"/>
    <n v="122"/>
    <m/>
    <x v="1"/>
  </r>
  <r>
    <x v="5"/>
    <x v="4"/>
    <s v="CUARTA"/>
    <x v="1194"/>
    <x v="1194"/>
    <x v="670"/>
    <x v="7"/>
    <x v="0"/>
    <x v="0"/>
    <x v="15"/>
    <x v="2917"/>
    <n v="107100"/>
    <n v="107100"/>
    <n v="108937.25087296792"/>
    <n v="108937.25087296792"/>
    <n v="7.2494868047216022E-7"/>
    <n v="141"/>
    <m/>
    <x v="1"/>
  </r>
  <r>
    <x v="5"/>
    <x v="4"/>
    <s v="CUARTA"/>
    <x v="1194"/>
    <x v="1194"/>
    <x v="670"/>
    <x v="7"/>
    <x v="0"/>
    <x v="0"/>
    <x v="15"/>
    <x v="2918"/>
    <n v="67830"/>
    <n v="67830"/>
    <n v="69268.792319217333"/>
    <n v="69268.792319217333"/>
    <n v="4.6096554839881284E-7"/>
    <n v="174"/>
    <m/>
    <x v="1"/>
  </r>
  <r>
    <x v="5"/>
    <x v="4"/>
    <s v="CUARTA"/>
    <x v="1195"/>
    <x v="1195"/>
    <x v="671"/>
    <x v="7"/>
    <x v="0"/>
    <x v="0"/>
    <x v="15"/>
    <x v="1062"/>
    <n v="941089.5"/>
    <n v="0"/>
    <n v="0"/>
    <n v="941089.5"/>
    <n v="6.2627024802266134E-6"/>
    <n v="0"/>
    <m/>
    <x v="1"/>
  </r>
  <r>
    <x v="5"/>
    <x v="4"/>
    <s v="CUARTA"/>
    <x v="1196"/>
    <x v="1196"/>
    <x v="672"/>
    <x v="7"/>
    <x v="0"/>
    <x v="0"/>
    <x v="15"/>
    <x v="2919"/>
    <n v="1954293.5"/>
    <n v="1954293.5"/>
    <n v="2009275.1205893396"/>
    <n v="2009275.1205893396"/>
    <n v="1.3371196130838231E-5"/>
    <n v="230"/>
    <m/>
    <x v="1"/>
  </r>
  <r>
    <x v="5"/>
    <x v="4"/>
    <s v="CUARTA"/>
    <x v="1196"/>
    <x v="1196"/>
    <x v="672"/>
    <x v="7"/>
    <x v="0"/>
    <x v="0"/>
    <x v="15"/>
    <x v="2920"/>
    <n v="391500"/>
    <n v="391500"/>
    <n v="402854.40157427971"/>
    <n v="402854.40157427971"/>
    <n v="2.6808898196286853E-6"/>
    <n v="237"/>
    <m/>
    <x v="1"/>
  </r>
  <r>
    <x v="4"/>
    <x v="4"/>
    <s v="CUARTA"/>
    <x v="1197"/>
    <x v="1197"/>
    <x v="673"/>
    <x v="1"/>
    <x v="0"/>
    <x v="0"/>
    <x v="15"/>
    <x v="1187"/>
    <n v="894880"/>
    <n v="894880"/>
    <n v="897582.84424330003"/>
    <n v="897582.84424330003"/>
    <n v="5.9731771578063227E-6"/>
    <n v="25"/>
    <m/>
    <x v="0"/>
  </r>
  <r>
    <x v="4"/>
    <x v="4"/>
    <s v="CUARTA"/>
    <x v="1197"/>
    <x v="1197"/>
    <x v="673"/>
    <x v="1"/>
    <x v="0"/>
    <x v="0"/>
    <x v="15"/>
    <x v="2351"/>
    <n v="821100"/>
    <n v="0"/>
    <n v="0"/>
    <n v="821100"/>
    <n v="5.4642039960217093E-6"/>
    <n v="0"/>
    <m/>
    <x v="0"/>
  </r>
  <r>
    <x v="5"/>
    <x v="4"/>
    <s v="CUARTA"/>
    <x v="1198"/>
    <x v="1198"/>
    <x v="674"/>
    <x v="7"/>
    <x v="0"/>
    <x v="0"/>
    <x v="15"/>
    <x v="2921"/>
    <n v="6344670"/>
    <n v="6344670"/>
    <n v="7220557.680425074"/>
    <n v="7220557.680425074"/>
    <n v="4.8050907478850239E-5"/>
    <n v="1072"/>
    <m/>
    <x v="1"/>
  </r>
  <r>
    <x v="5"/>
    <x v="4"/>
    <s v="CUARTA"/>
    <x v="1198"/>
    <x v="1198"/>
    <x v="674"/>
    <x v="7"/>
    <x v="0"/>
    <x v="0"/>
    <x v="15"/>
    <x v="2922"/>
    <n v="2493344"/>
    <n v="2493344"/>
    <n v="2837552.4919565204"/>
    <n v="2837552.4919565204"/>
    <n v="1.8883163640811322E-5"/>
    <n v="1072"/>
    <m/>
    <x v="1"/>
  </r>
  <r>
    <x v="4"/>
    <x v="4"/>
    <s v="CUARTA"/>
    <x v="1199"/>
    <x v="1199"/>
    <x v="675"/>
    <x v="1"/>
    <x v="0"/>
    <x v="0"/>
    <x v="15"/>
    <x v="2923"/>
    <n v="24728765"/>
    <n v="24728765"/>
    <n v="24761600.56253973"/>
    <n v="24761600.56253973"/>
    <n v="1.6478192271553161E-4"/>
    <n v="11"/>
    <m/>
    <x v="0"/>
  </r>
  <r>
    <x v="4"/>
    <x v="4"/>
    <s v="CUARTA"/>
    <x v="1199"/>
    <x v="1199"/>
    <x v="675"/>
    <x v="1"/>
    <x v="0"/>
    <x v="0"/>
    <x v="15"/>
    <x v="2924"/>
    <n v="5212980"/>
    <n v="5212980"/>
    <n v="5241987.5188430184"/>
    <n v="5241987.5188430184"/>
    <n v="3.4884044754059122E-5"/>
    <n v="46"/>
    <m/>
    <x v="0"/>
  </r>
  <r>
    <x v="4"/>
    <x v="4"/>
    <s v="CUARTA"/>
    <x v="1199"/>
    <x v="1199"/>
    <x v="675"/>
    <x v="1"/>
    <x v="0"/>
    <x v="0"/>
    <x v="15"/>
    <x v="2925"/>
    <n v="4218379"/>
    <n v="4218379"/>
    <n v="4223470.7696067831"/>
    <n v="4223470.7696067831"/>
    <n v="2.8106084345836398E-5"/>
    <n v="10"/>
    <m/>
    <x v="0"/>
  </r>
  <r>
    <x v="4"/>
    <x v="4"/>
    <s v="CUARTA"/>
    <x v="1199"/>
    <x v="1199"/>
    <x v="675"/>
    <x v="1"/>
    <x v="0"/>
    <x v="0"/>
    <x v="15"/>
    <x v="2926"/>
    <n v="4560553"/>
    <n v="0"/>
    <n v="0"/>
    <n v="4560553"/>
    <n v="3.0349277708767254E-5"/>
    <n v="0"/>
    <m/>
    <x v="0"/>
  </r>
  <r>
    <x v="4"/>
    <x v="4"/>
    <s v="CUARTA"/>
    <x v="1199"/>
    <x v="1199"/>
    <x v="675"/>
    <x v="1"/>
    <x v="0"/>
    <x v="0"/>
    <x v="15"/>
    <x v="2927"/>
    <n v="24728765"/>
    <n v="24728765"/>
    <n v="24869367.550029218"/>
    <n v="24869367.550029218"/>
    <n v="1.6549908360175651E-4"/>
    <n v="47"/>
    <m/>
    <x v="0"/>
  </r>
  <r>
    <x v="4"/>
    <x v="4"/>
    <s v="CUARTA"/>
    <x v="1200"/>
    <x v="1200"/>
    <x v="676"/>
    <x v="5"/>
    <x v="0"/>
    <x v="0"/>
    <x v="15"/>
    <x v="2928"/>
    <n v="375469"/>
    <n v="375469"/>
    <n v="376012.91480646393"/>
    <n v="376012.91480646393"/>
    <n v="2.5022668026321405E-6"/>
    <n v="12"/>
    <m/>
    <x v="0"/>
  </r>
  <r>
    <x v="4"/>
    <x v="4"/>
    <s v="CUARTA"/>
    <x v="1201"/>
    <x v="1201"/>
    <x v="677"/>
    <x v="3"/>
    <x v="0"/>
    <x v="0"/>
    <x v="15"/>
    <x v="2929"/>
    <n v="608400"/>
    <n v="608400"/>
    <n v="620182.00322877371"/>
    <n v="620182.00322877371"/>
    <n v="4.1271477046686318E-6"/>
    <n v="159"/>
    <m/>
    <x v="0"/>
  </r>
  <r>
    <x v="4"/>
    <x v="4"/>
    <s v="CUARTA"/>
    <x v="1202"/>
    <x v="1202"/>
    <x v="678"/>
    <x v="3"/>
    <x v="0"/>
    <x v="0"/>
    <x v="15"/>
    <x v="365"/>
    <n v="3964495"/>
    <n v="3964495"/>
    <n v="3977908.4576012669"/>
    <n v="3977908.4576012669"/>
    <n v="2.6471931908212637E-5"/>
    <n v="28"/>
    <m/>
    <x v="0"/>
  </r>
  <r>
    <x v="4"/>
    <x v="4"/>
    <s v="CUARTA"/>
    <x v="1202"/>
    <x v="1202"/>
    <x v="678"/>
    <x v="3"/>
    <x v="0"/>
    <x v="0"/>
    <x v="15"/>
    <x v="2027"/>
    <n v="3823100"/>
    <n v="3823100"/>
    <n v="3844837.3414732479"/>
    <n v="3844837.3414732479"/>
    <n v="2.5586378717977841E-5"/>
    <n v="47"/>
    <m/>
    <x v="0"/>
  </r>
  <r>
    <x v="4"/>
    <x v="4"/>
    <s v="CUARTA"/>
    <x v="1202"/>
    <x v="1202"/>
    <x v="678"/>
    <x v="3"/>
    <x v="0"/>
    <x v="0"/>
    <x v="15"/>
    <x v="2688"/>
    <n v="1077412"/>
    <n v="1077412"/>
    <n v="1079623.7563933234"/>
    <n v="1079623.7563933234"/>
    <n v="7.1846114284306004E-6"/>
    <n v="17"/>
    <m/>
    <x v="0"/>
  </r>
  <r>
    <x v="4"/>
    <x v="4"/>
    <s v="CUARTA"/>
    <x v="1202"/>
    <x v="1202"/>
    <x v="678"/>
    <x v="3"/>
    <x v="0"/>
    <x v="0"/>
    <x v="15"/>
    <x v="2930"/>
    <n v="4809928"/>
    <n v="4809928"/>
    <n v="4952413.1761987321"/>
    <n v="4952413.1761987321"/>
    <n v="3.2957003857429882E-5"/>
    <n v="242"/>
    <m/>
    <x v="0"/>
  </r>
  <r>
    <x v="4"/>
    <x v="4"/>
    <s v="CUARTA"/>
    <x v="1202"/>
    <x v="1202"/>
    <x v="678"/>
    <x v="3"/>
    <x v="0"/>
    <x v="0"/>
    <x v="15"/>
    <x v="1957"/>
    <n v="4398696"/>
    <n v="4398696"/>
    <n v="4513727.4639340183"/>
    <n v="4513727.4639340183"/>
    <n v="3.003766611299622E-5"/>
    <n v="214"/>
    <m/>
    <x v="0"/>
  </r>
  <r>
    <x v="4"/>
    <x v="4"/>
    <s v="CUARTA"/>
    <x v="1202"/>
    <x v="1202"/>
    <x v="678"/>
    <x v="3"/>
    <x v="0"/>
    <x v="0"/>
    <x v="15"/>
    <x v="1364"/>
    <n v="4069752"/>
    <n v="4069752"/>
    <n v="4169134.2013568617"/>
    <n v="4169134.2013568617"/>
    <n v="2.7744488811356643E-5"/>
    <n v="200"/>
    <m/>
    <x v="0"/>
  </r>
  <r>
    <x v="4"/>
    <x v="4"/>
    <s v="CUARTA"/>
    <x v="1202"/>
    <x v="1202"/>
    <x v="678"/>
    <x v="3"/>
    <x v="0"/>
    <x v="0"/>
    <x v="15"/>
    <x v="1365"/>
    <n v="4047693"/>
    <n v="4047693"/>
    <n v="4161067.8290874921"/>
    <n v="4161067.8290874921"/>
    <n v="2.7690809230808977E-5"/>
    <n v="229"/>
    <m/>
    <x v="0"/>
  </r>
  <r>
    <x v="4"/>
    <x v="4"/>
    <s v="CUARTA"/>
    <x v="1202"/>
    <x v="1202"/>
    <x v="678"/>
    <x v="3"/>
    <x v="0"/>
    <x v="0"/>
    <x v="15"/>
    <x v="348"/>
    <n v="3469836"/>
    <n v="3469836"/>
    <n v="3542582.4607594623"/>
    <n v="3542582.4607594623"/>
    <n v="2.3574952184043691E-5"/>
    <n v="172"/>
    <m/>
    <x v="0"/>
  </r>
  <r>
    <x v="4"/>
    <x v="4"/>
    <s v="CUARTA"/>
    <x v="1202"/>
    <x v="1202"/>
    <x v="678"/>
    <x v="3"/>
    <x v="0"/>
    <x v="0"/>
    <x v="15"/>
    <x v="1372"/>
    <n v="3054759"/>
    <n v="3054759"/>
    <n v="3124074.8284268575"/>
    <n v="3124074.8284268575"/>
    <n v="2.0789894241092278E-5"/>
    <n v="186"/>
    <m/>
    <x v="0"/>
  </r>
  <r>
    <x v="4"/>
    <x v="4"/>
    <s v="CUARTA"/>
    <x v="1202"/>
    <x v="1202"/>
    <x v="678"/>
    <x v="3"/>
    <x v="0"/>
    <x v="0"/>
    <x v="15"/>
    <x v="2931"/>
    <n v="1685769"/>
    <n v="1685769"/>
    <n v="1715308.2349996255"/>
    <n v="1715308.2349996255"/>
    <n v="1.141492401911326E-5"/>
    <n v="144"/>
    <m/>
    <x v="0"/>
  </r>
  <r>
    <x v="4"/>
    <x v="4"/>
    <s v="CUARTA"/>
    <x v="1202"/>
    <x v="1202"/>
    <x v="678"/>
    <x v="3"/>
    <x v="0"/>
    <x v="0"/>
    <x v="15"/>
    <x v="602"/>
    <n v="1213755"/>
    <n v="1213755"/>
    <n v="1504836.739435181"/>
    <n v="1504836.739435181"/>
    <n v="1.0014291712315181E-5"/>
    <n v="1782"/>
    <m/>
    <x v="0"/>
  </r>
  <r>
    <x v="4"/>
    <x v="4"/>
    <s v="CUARTA"/>
    <x v="1202"/>
    <x v="1202"/>
    <x v="678"/>
    <x v="3"/>
    <x v="0"/>
    <x v="0"/>
    <x v="15"/>
    <x v="408"/>
    <n v="1008740"/>
    <n v="1008740"/>
    <n v="1040377.5987354746"/>
    <n v="1040377.5987354746"/>
    <n v="6.9234385974690663E-6"/>
    <n v="256"/>
    <m/>
    <x v="0"/>
  </r>
  <r>
    <x v="4"/>
    <x v="4"/>
    <s v="CUARTA"/>
    <x v="1202"/>
    <x v="1202"/>
    <x v="678"/>
    <x v="3"/>
    <x v="0"/>
    <x v="0"/>
    <x v="15"/>
    <x v="428"/>
    <n v="643929"/>
    <n v="643929"/>
    <n v="655212.37871563295"/>
    <n v="655212.37871563295"/>
    <n v="4.3602656168808315E-6"/>
    <n v="144"/>
    <m/>
    <x v="0"/>
  </r>
  <r>
    <x v="4"/>
    <x v="4"/>
    <s v="CUARTA"/>
    <x v="1202"/>
    <x v="1202"/>
    <x v="678"/>
    <x v="3"/>
    <x v="0"/>
    <x v="0"/>
    <x v="15"/>
    <x v="2022"/>
    <n v="635489"/>
    <n v="635489"/>
    <n v="640105.29015978763"/>
    <n v="640105.29015978763"/>
    <n v="4.2597319259112742E-6"/>
    <n v="60"/>
    <m/>
    <x v="0"/>
  </r>
  <r>
    <x v="4"/>
    <x v="4"/>
    <s v="CUARTA"/>
    <x v="1202"/>
    <x v="1202"/>
    <x v="678"/>
    <x v="3"/>
    <x v="0"/>
    <x v="0"/>
    <x v="15"/>
    <x v="2472"/>
    <n v="611762"/>
    <n v="611762"/>
    <n v="617247.48774577421"/>
    <n v="617247.48774577421"/>
    <n v="4.107619277889198E-6"/>
    <n v="74"/>
    <m/>
    <x v="0"/>
  </r>
  <r>
    <x v="4"/>
    <x v="4"/>
    <s v="CUARTA"/>
    <x v="1202"/>
    <x v="1202"/>
    <x v="678"/>
    <x v="3"/>
    <x v="0"/>
    <x v="0"/>
    <x v="15"/>
    <x v="365"/>
    <n v="562546"/>
    <n v="562546"/>
    <n v="564449.31603893114"/>
    <n v="564449.31603893114"/>
    <n v="3.7562613667661042E-6"/>
    <n v="28"/>
    <m/>
    <x v="0"/>
  </r>
  <r>
    <x v="4"/>
    <x v="4"/>
    <s v="CUARTA"/>
    <x v="1202"/>
    <x v="1202"/>
    <x v="678"/>
    <x v="3"/>
    <x v="0"/>
    <x v="0"/>
    <x v="15"/>
    <x v="2750"/>
    <n v="549018"/>
    <n v="549018"/>
    <n v="555815.08248660434"/>
    <n v="555815.08248660434"/>
    <n v="3.6988028191114837E-6"/>
    <n v="102"/>
    <m/>
    <x v="0"/>
  </r>
  <r>
    <x v="4"/>
    <x v="4"/>
    <s v="CUARTA"/>
    <x v="1202"/>
    <x v="1202"/>
    <x v="678"/>
    <x v="3"/>
    <x v="0"/>
    <x v="0"/>
    <x v="15"/>
    <x v="2027"/>
    <n v="542482"/>
    <n v="542482"/>
    <n v="545566.43840786023"/>
    <n v="545566.43840786023"/>
    <n v="3.6306007950841083E-6"/>
    <n v="47"/>
    <m/>
    <x v="0"/>
  </r>
  <r>
    <x v="4"/>
    <x v="4"/>
    <s v="CUARTA"/>
    <x v="1202"/>
    <x v="1202"/>
    <x v="678"/>
    <x v="3"/>
    <x v="0"/>
    <x v="0"/>
    <x v="15"/>
    <x v="622"/>
    <n v="463794"/>
    <n v="463794"/>
    <n v="470386.35460758454"/>
    <n v="470386.35460758454"/>
    <n v="3.1302971605417709E-6"/>
    <n v="117"/>
    <m/>
    <x v="0"/>
  </r>
  <r>
    <x v="4"/>
    <x v="4"/>
    <s v="CUARTA"/>
    <x v="1202"/>
    <x v="1202"/>
    <x v="678"/>
    <x v="3"/>
    <x v="0"/>
    <x v="0"/>
    <x v="15"/>
    <x v="616"/>
    <n v="447050"/>
    <n v="447050"/>
    <n v="552925.55165845726"/>
    <n v="552925.55165845726"/>
    <n v="3.6795737533487394E-6"/>
    <n v="1762"/>
    <m/>
    <x v="0"/>
  </r>
  <r>
    <x v="4"/>
    <x v="4"/>
    <s v="CUARTA"/>
    <x v="1202"/>
    <x v="1202"/>
    <x v="678"/>
    <x v="3"/>
    <x v="0"/>
    <x v="0"/>
    <x v="15"/>
    <x v="370"/>
    <n v="443386"/>
    <n v="443386"/>
    <n v="448117.87218815769"/>
    <n v="448117.87218815769"/>
    <n v="2.9821062816944061E-6"/>
    <n v="88"/>
    <m/>
    <x v="0"/>
  </r>
  <r>
    <x v="4"/>
    <x v="4"/>
    <s v="CUARTA"/>
    <x v="1202"/>
    <x v="1202"/>
    <x v="678"/>
    <x v="3"/>
    <x v="0"/>
    <x v="0"/>
    <x v="15"/>
    <x v="2036"/>
    <n v="442176"/>
    <n v="442176"/>
    <n v="448406.98165088717"/>
    <n v="448406.98165088717"/>
    <n v="2.9840302289377795E-6"/>
    <n v="116"/>
    <m/>
    <x v="0"/>
  </r>
  <r>
    <x v="4"/>
    <x v="4"/>
    <s v="CUARTA"/>
    <x v="1202"/>
    <x v="1202"/>
    <x v="678"/>
    <x v="3"/>
    <x v="0"/>
    <x v="0"/>
    <x v="15"/>
    <x v="617"/>
    <n v="363186"/>
    <n v="363186"/>
    <n v="451862.97005466348"/>
    <n v="451862.97005466348"/>
    <n v="3.0070289205053344E-6"/>
    <n v="1811"/>
    <m/>
    <x v="0"/>
  </r>
  <r>
    <x v="4"/>
    <x v="4"/>
    <s v="CUARTA"/>
    <x v="1202"/>
    <x v="1202"/>
    <x v="678"/>
    <x v="3"/>
    <x v="0"/>
    <x v="0"/>
    <x v="15"/>
    <x v="601"/>
    <n v="297736"/>
    <n v="297736"/>
    <n v="369807.35786462389"/>
    <n v="369807.35786462389"/>
    <n v="2.4609704574377154E-6"/>
    <n v="1797"/>
    <m/>
    <x v="0"/>
  </r>
  <r>
    <x v="4"/>
    <x v="4"/>
    <s v="CUARTA"/>
    <x v="1202"/>
    <x v="1202"/>
    <x v="678"/>
    <x v="3"/>
    <x v="0"/>
    <x v="0"/>
    <x v="15"/>
    <x v="2688"/>
    <n v="152635"/>
    <n v="152635"/>
    <n v="152948.33550869575"/>
    <n v="152948.33550869575"/>
    <n v="1.0178308440768292E-6"/>
    <n v="17"/>
    <m/>
    <x v="0"/>
  </r>
  <r>
    <x v="4"/>
    <x v="4"/>
    <s v="CUARTA"/>
    <x v="1203"/>
    <x v="1203"/>
    <x v="679"/>
    <x v="49"/>
    <x v="0"/>
    <x v="0"/>
    <x v="15"/>
    <x v="2564"/>
    <n v="14198728"/>
    <n v="14198728"/>
    <n v="14447528.139928877"/>
    <n v="14447528.139928877"/>
    <n v="9.6144490311576489E-5"/>
    <n v="144"/>
    <m/>
    <x v="0"/>
  </r>
  <r>
    <x v="4"/>
    <x v="4"/>
    <s v="CUARTA"/>
    <x v="1203"/>
    <x v="1203"/>
    <x v="679"/>
    <x v="49"/>
    <x v="0"/>
    <x v="0"/>
    <x v="15"/>
    <x v="2558"/>
    <n v="8979025"/>
    <n v="8979025"/>
    <n v="9291970.8978318833"/>
    <n v="9291970.8978318833"/>
    <n v="6.1835616259713067E-5"/>
    <n v="284"/>
    <m/>
    <x v="0"/>
  </r>
  <r>
    <x v="4"/>
    <x v="4"/>
    <s v="CUARTA"/>
    <x v="1203"/>
    <x v="1203"/>
    <x v="679"/>
    <x v="49"/>
    <x v="0"/>
    <x v="0"/>
    <x v="15"/>
    <x v="2932"/>
    <n v="8263753"/>
    <n v="8263753"/>
    <n v="8451266.6091292072"/>
    <n v="8451266.6091292072"/>
    <n v="5.6240950891546279E-5"/>
    <n v="186"/>
    <m/>
    <x v="0"/>
  </r>
  <r>
    <x v="4"/>
    <x v="4"/>
    <s v="CUARTA"/>
    <x v="1203"/>
    <x v="1203"/>
    <x v="679"/>
    <x v="49"/>
    <x v="0"/>
    <x v="0"/>
    <x v="15"/>
    <x v="1244"/>
    <n v="7093233"/>
    <n v="7093233"/>
    <n v="7278730.0145732034"/>
    <n v="7278730.0145732034"/>
    <n v="4.8438029023984956E-5"/>
    <n v="214"/>
    <m/>
    <x v="0"/>
  </r>
  <r>
    <x v="4"/>
    <x v="4"/>
    <s v="CUARTA"/>
    <x v="1203"/>
    <x v="1203"/>
    <x v="679"/>
    <x v="49"/>
    <x v="0"/>
    <x v="0"/>
    <x v="15"/>
    <x v="2933"/>
    <n v="6109998"/>
    <n v="6109998"/>
    <n v="6238096.4835442919"/>
    <n v="6238096.4835442919"/>
    <n v="4.1512887264586155E-5"/>
    <n v="172"/>
    <m/>
    <x v="0"/>
  </r>
  <r>
    <x v="4"/>
    <x v="4"/>
    <s v="CUARTA"/>
    <x v="1203"/>
    <x v="1203"/>
    <x v="679"/>
    <x v="49"/>
    <x v="0"/>
    <x v="0"/>
    <x v="15"/>
    <x v="2934"/>
    <n v="5897811"/>
    <n v="5897811"/>
    <n v="6068129.0484887147"/>
    <n v="6068129.0484887147"/>
    <n v="4.0381798800544934E-5"/>
    <n v="236"/>
    <m/>
    <x v="0"/>
  </r>
  <r>
    <x v="4"/>
    <x v="4"/>
    <s v="CUARTA"/>
    <x v="1203"/>
    <x v="1203"/>
    <x v="679"/>
    <x v="49"/>
    <x v="0"/>
    <x v="0"/>
    <x v="15"/>
    <x v="2564"/>
    <n v="5134075"/>
    <n v="5134075"/>
    <n v="5224037.8881126074"/>
    <n v="5224037.8881126074"/>
    <n v="3.4764594694426646E-5"/>
    <n v="144"/>
    <m/>
    <x v="0"/>
  </r>
  <r>
    <x v="4"/>
    <x v="4"/>
    <s v="CUARTA"/>
    <x v="1203"/>
    <x v="1203"/>
    <x v="679"/>
    <x v="49"/>
    <x v="0"/>
    <x v="0"/>
    <x v="15"/>
    <x v="2935"/>
    <n v="1715360"/>
    <n v="1715360"/>
    <n v="1763406.7878427343"/>
    <n v="1763406.7878427343"/>
    <n v="1.1735007205872701E-5"/>
    <n v="229"/>
    <m/>
    <x v="0"/>
  </r>
  <r>
    <x v="4"/>
    <x v="4"/>
    <s v="CUARTA"/>
    <x v="1204"/>
    <x v="1204"/>
    <x v="680"/>
    <x v="3"/>
    <x v="0"/>
    <x v="0"/>
    <x v="15"/>
    <x v="2936"/>
    <n v="5051612"/>
    <n v="5051612"/>
    <n v="5169979.2347605508"/>
    <n v="5169979.2347605508"/>
    <n v="3.4404848610312823E-5"/>
    <n v="192"/>
    <m/>
    <x v="0"/>
  </r>
  <r>
    <x v="4"/>
    <x v="4"/>
    <s v="CUARTA"/>
    <x v="1204"/>
    <x v="1204"/>
    <x v="680"/>
    <x v="3"/>
    <x v="0"/>
    <x v="0"/>
    <x v="15"/>
    <x v="2937"/>
    <n v="3924974"/>
    <n v="3924974"/>
    <n v="3977403.4449222069"/>
    <n v="3977403.4449222069"/>
    <n v="2.6468571181992977E-5"/>
    <n v="110"/>
    <m/>
    <x v="0"/>
  </r>
  <r>
    <x v="4"/>
    <x v="4"/>
    <s v="CUARTA"/>
    <x v="1204"/>
    <x v="1204"/>
    <x v="680"/>
    <x v="3"/>
    <x v="0"/>
    <x v="0"/>
    <x v="15"/>
    <x v="2938"/>
    <n v="2143842"/>
    <n v="2143842"/>
    <n v="2178252.4367312766"/>
    <n v="2178252.4367312766"/>
    <n v="1.4495695614579304E-5"/>
    <n v="132"/>
    <m/>
    <x v="0"/>
  </r>
  <r>
    <x v="4"/>
    <x v="4"/>
    <s v="CUARTA"/>
    <x v="1204"/>
    <x v="1204"/>
    <x v="680"/>
    <x v="3"/>
    <x v="0"/>
    <x v="0"/>
    <x v="15"/>
    <x v="2939"/>
    <n v="1809340"/>
    <n v="1809340"/>
    <n v="1831519.4664839599"/>
    <n v="1831519.4664839599"/>
    <n v="1.2188279122583366E-5"/>
    <n v="101"/>
    <m/>
    <x v="0"/>
  </r>
  <r>
    <x v="4"/>
    <x v="4"/>
    <s v="CUARTA"/>
    <x v="1204"/>
    <x v="1204"/>
    <x v="680"/>
    <x v="3"/>
    <x v="0"/>
    <x v="0"/>
    <x v="15"/>
    <x v="2940"/>
    <n v="1540320"/>
    <n v="1540320"/>
    <n v="1559201.7335683582"/>
    <n v="1559201.7335683582"/>
    <n v="1.0376076413552794E-5"/>
    <n v="101"/>
    <m/>
    <x v="0"/>
  </r>
  <r>
    <x v="4"/>
    <x v="4"/>
    <s v="CUARTA"/>
    <x v="1204"/>
    <x v="1204"/>
    <x v="680"/>
    <x v="3"/>
    <x v="0"/>
    <x v="0"/>
    <x v="15"/>
    <x v="2941"/>
    <n v="1304048"/>
    <n v="1304048"/>
    <n v="1324979.048649363"/>
    <n v="1324979.048649363"/>
    <n v="8.8173862042076374E-6"/>
    <n v="132"/>
    <m/>
    <x v="0"/>
  </r>
  <r>
    <x v="4"/>
    <x v="4"/>
    <s v="CUARTA"/>
    <x v="1204"/>
    <x v="1204"/>
    <x v="680"/>
    <x v="3"/>
    <x v="0"/>
    <x v="0"/>
    <x v="15"/>
    <x v="2942"/>
    <n v="1296733"/>
    <n v="1296733"/>
    <n v="1303005.2006377059"/>
    <n v="1303005.2006377059"/>
    <n v="8.671156039656096E-6"/>
    <n v="40"/>
    <m/>
    <x v="0"/>
  </r>
  <r>
    <x v="4"/>
    <x v="4"/>
    <s v="CUARTA"/>
    <x v="1204"/>
    <x v="1204"/>
    <x v="680"/>
    <x v="3"/>
    <x v="0"/>
    <x v="0"/>
    <x v="15"/>
    <x v="2943"/>
    <n v="921908"/>
    <n v="921908"/>
    <n v="923354.88057697436"/>
    <n v="923354.88057697436"/>
    <n v="6.1446832641515665E-6"/>
    <n v="13"/>
    <m/>
    <x v="0"/>
  </r>
  <r>
    <x v="4"/>
    <x v="4"/>
    <s v="CUARTA"/>
    <x v="1204"/>
    <x v="1204"/>
    <x v="680"/>
    <x v="3"/>
    <x v="0"/>
    <x v="0"/>
    <x v="15"/>
    <x v="2944"/>
    <n v="757944"/>
    <n v="757944"/>
    <n v="761610.11849944852"/>
    <n v="761610.11849944852"/>
    <n v="5.068314520661617E-6"/>
    <n v="40"/>
    <m/>
    <x v="0"/>
  </r>
  <r>
    <x v="4"/>
    <x v="4"/>
    <s v="CUARTA"/>
    <x v="1204"/>
    <x v="1204"/>
    <x v="680"/>
    <x v="3"/>
    <x v="0"/>
    <x v="0"/>
    <x v="15"/>
    <x v="2945"/>
    <n v="567987"/>
    <n v="567987"/>
    <n v="574949.5657034195"/>
    <n v="574949.5657034195"/>
    <n v="3.8261377596243708E-6"/>
    <n v="101"/>
    <m/>
    <x v="0"/>
  </r>
  <r>
    <x v="4"/>
    <x v="4"/>
    <s v="CUARTA"/>
    <x v="1204"/>
    <x v="1204"/>
    <x v="680"/>
    <x v="3"/>
    <x v="0"/>
    <x v="0"/>
    <x v="15"/>
    <x v="2946"/>
    <n v="551689"/>
    <n v="551689"/>
    <n v="560544.06461289653"/>
    <n v="560544.06461289653"/>
    <n v="3.7302729482450862E-6"/>
    <n v="132"/>
    <m/>
    <x v="0"/>
  </r>
  <r>
    <x v="4"/>
    <x v="4"/>
    <s v="CUARTA"/>
    <x v="1204"/>
    <x v="1204"/>
    <x v="680"/>
    <x v="3"/>
    <x v="0"/>
    <x v="0"/>
    <x v="15"/>
    <x v="2947"/>
    <n v="438396"/>
    <n v="438396"/>
    <n v="445432.61828681629"/>
    <n v="445432.61828681629"/>
    <n v="2.9642366250167265E-6"/>
    <n v="132"/>
    <m/>
    <x v="0"/>
  </r>
  <r>
    <x v="4"/>
    <x v="4"/>
    <s v="CUARTA"/>
    <x v="1204"/>
    <x v="1204"/>
    <x v="680"/>
    <x v="3"/>
    <x v="0"/>
    <x v="0"/>
    <x v="15"/>
    <x v="2948"/>
    <n v="418285"/>
    <n v="418285"/>
    <n v="418941.473793632"/>
    <n v="418941.473793632"/>
    <n v="2.7879450434811694E-6"/>
    <n v="13"/>
    <m/>
    <x v="0"/>
  </r>
  <r>
    <x v="4"/>
    <x v="4"/>
    <s v="CUARTA"/>
    <x v="1204"/>
    <x v="1204"/>
    <x v="680"/>
    <x v="3"/>
    <x v="0"/>
    <x v="0"/>
    <x v="15"/>
    <x v="2949"/>
    <n v="410918"/>
    <n v="410918"/>
    <n v="411562.91171887988"/>
    <n v="411562.91171887988"/>
    <n v="2.7388426584199652E-6"/>
    <n v="13"/>
    <m/>
    <x v="0"/>
  </r>
  <r>
    <x v="4"/>
    <x v="4"/>
    <s v="CUARTA"/>
    <x v="1204"/>
    <x v="1204"/>
    <x v="680"/>
    <x v="3"/>
    <x v="0"/>
    <x v="0"/>
    <x v="15"/>
    <x v="2950"/>
    <n v="400078"/>
    <n v="400078"/>
    <n v="404982.28365700739"/>
    <n v="404982.28365700739"/>
    <n v="2.6950503138188004E-6"/>
    <n v="101"/>
    <m/>
    <x v="0"/>
  </r>
  <r>
    <x v="4"/>
    <x v="4"/>
    <s v="CUARTA"/>
    <x v="1204"/>
    <x v="1204"/>
    <x v="680"/>
    <x v="3"/>
    <x v="0"/>
    <x v="0"/>
    <x v="15"/>
    <x v="2951"/>
    <n v="397123"/>
    <n v="397123"/>
    <n v="397746.26127484499"/>
    <n v="397746.26127484499"/>
    <n v="2.6468964928275516E-6"/>
    <n v="13"/>
    <m/>
    <x v="0"/>
  </r>
  <r>
    <x v="4"/>
    <x v="4"/>
    <s v="CUARTA"/>
    <x v="1204"/>
    <x v="1204"/>
    <x v="680"/>
    <x v="3"/>
    <x v="0"/>
    <x v="0"/>
    <x v="15"/>
    <x v="2952"/>
    <n v="347480"/>
    <n v="347480"/>
    <n v="349160.73479859775"/>
    <n v="349160.73479859775"/>
    <n v="2.3235726249426061E-6"/>
    <n v="40"/>
    <m/>
    <x v="0"/>
  </r>
  <r>
    <x v="4"/>
    <x v="4"/>
    <s v="CUARTA"/>
    <x v="1204"/>
    <x v="1204"/>
    <x v="680"/>
    <x v="3"/>
    <x v="0"/>
    <x v="0"/>
    <x v="15"/>
    <x v="2953"/>
    <n v="341721"/>
    <n v="341721"/>
    <n v="347205.90460129461"/>
    <n v="347205.90460129461"/>
    <n v="2.3105637454204435E-6"/>
    <n v="132"/>
    <m/>
    <x v="0"/>
  </r>
  <r>
    <x v="4"/>
    <x v="4"/>
    <s v="CUARTA"/>
    <x v="1204"/>
    <x v="1204"/>
    <x v="680"/>
    <x v="3"/>
    <x v="0"/>
    <x v="0"/>
    <x v="15"/>
    <x v="2954"/>
    <n v="339150"/>
    <n v="339150"/>
    <n v="343680.33478575054"/>
    <n v="343680.33478575054"/>
    <n v="2.28710200790449E-6"/>
    <n v="110"/>
    <m/>
    <x v="0"/>
  </r>
  <r>
    <x v="4"/>
    <x v="4"/>
    <s v="CUARTA"/>
    <x v="1204"/>
    <x v="1204"/>
    <x v="680"/>
    <x v="3"/>
    <x v="0"/>
    <x v="0"/>
    <x v="15"/>
    <x v="1716"/>
    <n v="308210"/>
    <n v="308210"/>
    <n v="309700.78874259186"/>
    <n v="309700.78874259186"/>
    <n v="2.0609770885621065E-6"/>
    <n v="40"/>
    <m/>
    <x v="0"/>
  </r>
  <r>
    <x v="4"/>
    <x v="4"/>
    <s v="CUARTA"/>
    <x v="1204"/>
    <x v="1204"/>
    <x v="680"/>
    <x v="3"/>
    <x v="0"/>
    <x v="0"/>
    <x v="15"/>
    <x v="2955"/>
    <n v="298809"/>
    <n v="298809"/>
    <n v="305073.64685739449"/>
    <n v="305073.64685739449"/>
    <n v="2.0301846793802103E-6"/>
    <n v="172"/>
    <m/>
    <x v="0"/>
  </r>
  <r>
    <x v="4"/>
    <x v="4"/>
    <s v="CUARTA"/>
    <x v="1204"/>
    <x v="1204"/>
    <x v="680"/>
    <x v="3"/>
    <x v="0"/>
    <x v="0"/>
    <x v="15"/>
    <x v="2956"/>
    <n v="292978"/>
    <n v="292978"/>
    <n v="297680.53914824693"/>
    <n v="297680.53914824693"/>
    <n v="1.9809854969574323E-6"/>
    <n v="132"/>
    <m/>
    <x v="0"/>
  </r>
  <r>
    <x v="4"/>
    <x v="4"/>
    <s v="CUARTA"/>
    <x v="1204"/>
    <x v="1204"/>
    <x v="680"/>
    <x v="3"/>
    <x v="0"/>
    <x v="0"/>
    <x v="15"/>
    <x v="2957"/>
    <n v="253795"/>
    <n v="253795"/>
    <n v="255022.58745311992"/>
    <n v="255022.58745311992"/>
    <n v="1.6971080762844155E-6"/>
    <n v="40"/>
    <m/>
    <x v="0"/>
  </r>
  <r>
    <x v="4"/>
    <x v="4"/>
    <s v="CUARTA"/>
    <x v="1204"/>
    <x v="1204"/>
    <x v="680"/>
    <x v="3"/>
    <x v="0"/>
    <x v="0"/>
    <x v="15"/>
    <x v="2958"/>
    <n v="207085"/>
    <n v="207085"/>
    <n v="209623.51394255963"/>
    <n v="209623.51394255963"/>
    <n v="1.3949892126964398E-6"/>
    <n v="101"/>
    <m/>
    <x v="0"/>
  </r>
  <r>
    <x v="4"/>
    <x v="4"/>
    <s v="CUARTA"/>
    <x v="1204"/>
    <x v="1204"/>
    <x v="680"/>
    <x v="3"/>
    <x v="0"/>
    <x v="0"/>
    <x v="15"/>
    <x v="2959"/>
    <n v="196826"/>
    <n v="196826"/>
    <n v="197134.90687188262"/>
    <n v="197134.90687188262"/>
    <n v="1.3118808255811818E-6"/>
    <n v="13"/>
    <m/>
    <x v="0"/>
  </r>
  <r>
    <x v="4"/>
    <x v="4"/>
    <s v="CUARTA"/>
    <x v="1204"/>
    <x v="1204"/>
    <x v="680"/>
    <x v="3"/>
    <x v="0"/>
    <x v="0"/>
    <x v="15"/>
    <x v="2960"/>
    <n v="184450"/>
    <n v="184450"/>
    <n v="186014.12983870006"/>
    <n v="186014.12983870006"/>
    <n v="1.2378749867021384E-6"/>
    <n v="70"/>
    <m/>
    <x v="0"/>
  </r>
  <r>
    <x v="4"/>
    <x v="4"/>
    <s v="CUARTA"/>
    <x v="1204"/>
    <x v="1204"/>
    <x v="680"/>
    <x v="3"/>
    <x v="0"/>
    <x v="0"/>
    <x v="15"/>
    <x v="2961"/>
    <n v="178500"/>
    <n v="178500"/>
    <n v="180884.3867293424"/>
    <n v="180884.3867293424"/>
    <n v="1.2037378988971001E-6"/>
    <n v="110"/>
    <m/>
    <x v="0"/>
  </r>
  <r>
    <x v="4"/>
    <x v="4"/>
    <s v="CUARTA"/>
    <x v="1204"/>
    <x v="1204"/>
    <x v="680"/>
    <x v="3"/>
    <x v="0"/>
    <x v="0"/>
    <x v="15"/>
    <x v="2962"/>
    <n v="164815"/>
    <n v="164815"/>
    <n v="167460.41702693826"/>
    <n v="167460.41702693826"/>
    <n v="1.1144049200999365E-6"/>
    <n v="132"/>
    <m/>
    <x v="0"/>
  </r>
  <r>
    <x v="4"/>
    <x v="4"/>
    <s v="CUARTA"/>
    <x v="1204"/>
    <x v="1204"/>
    <x v="680"/>
    <x v="3"/>
    <x v="0"/>
    <x v="0"/>
    <x v="15"/>
    <x v="2963"/>
    <n v="158270"/>
    <n v="158270"/>
    <n v="160268.11382646242"/>
    <n v="160268.11382646242"/>
    <n v="1.0665420387351334E-6"/>
    <n v="104"/>
    <m/>
    <x v="0"/>
  </r>
  <r>
    <x v="4"/>
    <x v="4"/>
    <s v="CUARTA"/>
    <x v="1204"/>
    <x v="1204"/>
    <x v="680"/>
    <x v="3"/>
    <x v="0"/>
    <x v="0"/>
    <x v="15"/>
    <x v="2964"/>
    <n v="144288"/>
    <n v="144288"/>
    <n v="146056.72829873743"/>
    <n v="146056.72829873743"/>
    <n v="9.7196901524274515E-7"/>
    <n v="101"/>
    <m/>
    <x v="0"/>
  </r>
  <r>
    <x v="4"/>
    <x v="4"/>
    <s v="CUARTA"/>
    <x v="1204"/>
    <x v="1204"/>
    <x v="680"/>
    <x v="3"/>
    <x v="0"/>
    <x v="0"/>
    <x v="15"/>
    <x v="2965"/>
    <n v="140182"/>
    <n v="140182"/>
    <n v="142432.03700919371"/>
    <n v="142432.03700919371"/>
    <n v="9.4784765045323124E-7"/>
    <n v="132"/>
    <m/>
    <x v="0"/>
  </r>
  <r>
    <x v="4"/>
    <x v="4"/>
    <s v="CUARTA"/>
    <x v="1204"/>
    <x v="1204"/>
    <x v="680"/>
    <x v="3"/>
    <x v="0"/>
    <x v="0"/>
    <x v="15"/>
    <x v="2966"/>
    <n v="126259"/>
    <n v="126259"/>
    <n v="127945.55621322153"/>
    <n v="127945.55621322153"/>
    <n v="8.5144394048654881E-7"/>
    <n v="110"/>
    <m/>
    <x v="0"/>
  </r>
  <r>
    <x v="4"/>
    <x v="4"/>
    <s v="CUARTA"/>
    <x v="1204"/>
    <x v="1204"/>
    <x v="680"/>
    <x v="3"/>
    <x v="0"/>
    <x v="0"/>
    <x v="15"/>
    <x v="2967"/>
    <n v="119000"/>
    <n v="119000"/>
    <n v="120067.03757629133"/>
    <n v="120067.03757629133"/>
    <n v="7.9901447633036147E-7"/>
    <n v="74"/>
    <m/>
    <x v="0"/>
  </r>
  <r>
    <x v="4"/>
    <x v="4"/>
    <s v="CUARTA"/>
    <x v="1204"/>
    <x v="1204"/>
    <x v="680"/>
    <x v="3"/>
    <x v="0"/>
    <x v="0"/>
    <x v="15"/>
    <x v="2968"/>
    <n v="115430"/>
    <n v="115430"/>
    <n v="116844.97773566245"/>
    <n v="116844.97773566245"/>
    <n v="7.7757251766931487E-7"/>
    <n v="101"/>
    <m/>
    <x v="0"/>
  </r>
  <r>
    <x v="4"/>
    <x v="4"/>
    <s v="CUARTA"/>
    <x v="1204"/>
    <x v="1204"/>
    <x v="680"/>
    <x v="3"/>
    <x v="0"/>
    <x v="0"/>
    <x v="15"/>
    <x v="2969"/>
    <n v="115430"/>
    <n v="115430"/>
    <n v="116971.90341830808"/>
    <n v="116971.90341830808"/>
    <n v="7.7841717462012476E-7"/>
    <n v="110"/>
    <m/>
    <x v="0"/>
  </r>
  <r>
    <x v="4"/>
    <x v="4"/>
    <s v="CUARTA"/>
    <x v="1204"/>
    <x v="1204"/>
    <x v="680"/>
    <x v="3"/>
    <x v="0"/>
    <x v="0"/>
    <x v="15"/>
    <x v="2970"/>
    <n v="104006"/>
    <n v="104006"/>
    <n v="105675.3822971437"/>
    <n v="105675.3822971437"/>
    <n v="7.0324180517497797E-7"/>
    <n v="132"/>
    <m/>
    <x v="0"/>
  </r>
  <r>
    <x v="4"/>
    <x v="4"/>
    <s v="CUARTA"/>
    <x v="1204"/>
    <x v="1204"/>
    <x v="680"/>
    <x v="3"/>
    <x v="0"/>
    <x v="0"/>
    <x v="15"/>
    <x v="2971"/>
    <n v="103173"/>
    <n v="103173"/>
    <n v="103672.04009259734"/>
    <n v="103672.04009259734"/>
    <n v="6.8991009103604096E-7"/>
    <n v="40"/>
    <m/>
    <x v="0"/>
  </r>
  <r>
    <x v="4"/>
    <x v="4"/>
    <s v="CUARTA"/>
    <x v="1204"/>
    <x v="1204"/>
    <x v="680"/>
    <x v="3"/>
    <x v="0"/>
    <x v="0"/>
    <x v="15"/>
    <x v="2972"/>
    <n v="103054"/>
    <n v="103054"/>
    <n v="104430.58593840701"/>
    <n v="104430.58593840701"/>
    <n v="6.9495801362992577E-7"/>
    <n v="110"/>
    <m/>
    <x v="0"/>
  </r>
  <r>
    <x v="4"/>
    <x v="4"/>
    <s v="CUARTA"/>
    <x v="1204"/>
    <x v="1204"/>
    <x v="680"/>
    <x v="3"/>
    <x v="0"/>
    <x v="0"/>
    <x v="15"/>
    <x v="2973"/>
    <n v="99187"/>
    <n v="99187"/>
    <n v="100402.86586387552"/>
    <n v="100402.86586387552"/>
    <n v="6.6815459854514708E-7"/>
    <n v="101"/>
    <m/>
    <x v="0"/>
  </r>
  <r>
    <x v="4"/>
    <x v="4"/>
    <s v="CUARTA"/>
    <x v="1204"/>
    <x v="1204"/>
    <x v="680"/>
    <x v="3"/>
    <x v="0"/>
    <x v="0"/>
    <x v="15"/>
    <x v="2974"/>
    <n v="90440"/>
    <n v="90440"/>
    <n v="91648.089276200146"/>
    <n v="91648.089276200146"/>
    <n v="6.098938687745307E-7"/>
    <n v="110"/>
    <m/>
    <x v="0"/>
  </r>
  <r>
    <x v="4"/>
    <x v="4"/>
    <s v="CUARTA"/>
    <x v="1204"/>
    <x v="1204"/>
    <x v="680"/>
    <x v="3"/>
    <x v="0"/>
    <x v="0"/>
    <x v="15"/>
    <x v="2975"/>
    <n v="86870"/>
    <n v="86870"/>
    <n v="87006.337373926421"/>
    <n v="87006.337373926421"/>
    <n v="5.7900423378129545E-7"/>
    <n v="13"/>
    <m/>
    <x v="0"/>
  </r>
  <r>
    <x v="4"/>
    <x v="4"/>
    <s v="CUARTA"/>
    <x v="1204"/>
    <x v="1204"/>
    <x v="680"/>
    <x v="3"/>
    <x v="0"/>
    <x v="0"/>
    <x v="15"/>
    <x v="2976"/>
    <n v="74970"/>
    <n v="74970"/>
    <n v="75087.661021333755"/>
    <n v="75087.661021333755"/>
    <n v="4.9968858531810433E-7"/>
    <n v="13"/>
    <m/>
    <x v="0"/>
  </r>
  <r>
    <x v="4"/>
    <x v="4"/>
    <s v="CUARTA"/>
    <x v="1204"/>
    <x v="1204"/>
    <x v="680"/>
    <x v="3"/>
    <x v="0"/>
    <x v="0"/>
    <x v="15"/>
    <x v="2977"/>
    <n v="67830"/>
    <n v="67830"/>
    <n v="68918.727585093729"/>
    <n v="68918.727585093729"/>
    <n v="4.5863595989672481E-7"/>
    <n v="132"/>
    <m/>
    <x v="0"/>
  </r>
  <r>
    <x v="4"/>
    <x v="4"/>
    <s v="CUARTA"/>
    <x v="1204"/>
    <x v="1204"/>
    <x v="680"/>
    <x v="3"/>
    <x v="0"/>
    <x v="0"/>
    <x v="15"/>
    <x v="2978"/>
    <n v="64260"/>
    <n v="64260"/>
    <n v="65118.379222563264"/>
    <n v="65118.379222563264"/>
    <n v="4.3334564360295603E-7"/>
    <n v="110"/>
    <m/>
    <x v="0"/>
  </r>
  <r>
    <x v="4"/>
    <x v="4"/>
    <s v="CUARTA"/>
    <x v="1204"/>
    <x v="1204"/>
    <x v="680"/>
    <x v="3"/>
    <x v="0"/>
    <x v="0"/>
    <x v="15"/>
    <x v="2979"/>
    <n v="58667"/>
    <n v="58667"/>
    <n v="59608.653858686324"/>
    <n v="59608.653858686324"/>
    <n v="3.9667987408611455E-7"/>
    <n v="132"/>
    <m/>
    <x v="0"/>
  </r>
  <r>
    <x v="4"/>
    <x v="4"/>
    <s v="CUARTA"/>
    <x v="1204"/>
    <x v="1204"/>
    <x v="680"/>
    <x v="3"/>
    <x v="0"/>
    <x v="0"/>
    <x v="15"/>
    <x v="2980"/>
    <n v="57596"/>
    <n v="57596"/>
    <n v="57874.587548808668"/>
    <n v="57874.587548808668"/>
    <n v="3.8514012002473334E-7"/>
    <n v="40"/>
    <m/>
    <x v="0"/>
  </r>
  <r>
    <x v="4"/>
    <x v="4"/>
    <s v="CUARTA"/>
    <x v="1204"/>
    <x v="1204"/>
    <x v="680"/>
    <x v="3"/>
    <x v="0"/>
    <x v="0"/>
    <x v="15"/>
    <x v="2981"/>
    <n v="57120"/>
    <n v="57120"/>
    <n v="57820.195168162863"/>
    <n v="57820.195168162863"/>
    <n v="3.8477815307347535E-7"/>
    <n v="101"/>
    <m/>
    <x v="0"/>
  </r>
  <r>
    <x v="4"/>
    <x v="4"/>
    <s v="CUARTA"/>
    <x v="1204"/>
    <x v="1204"/>
    <x v="680"/>
    <x v="3"/>
    <x v="0"/>
    <x v="0"/>
    <x v="15"/>
    <x v="2982"/>
    <n v="49980"/>
    <n v="49980"/>
    <n v="50221.749525825704"/>
    <n v="50221.749525825704"/>
    <n v="3.3421250084790914E-7"/>
    <n v="40"/>
    <m/>
    <x v="0"/>
  </r>
  <r>
    <x v="4"/>
    <x v="4"/>
    <s v="CUARTA"/>
    <x v="1204"/>
    <x v="1204"/>
    <x v="680"/>
    <x v="3"/>
    <x v="0"/>
    <x v="0"/>
    <x v="15"/>
    <x v="2983"/>
    <n v="47481"/>
    <n v="47481"/>
    <n v="47555.518646844714"/>
    <n v="47555.518646844714"/>
    <n v="3.1646943736813274E-7"/>
    <n v="13"/>
    <m/>
    <x v="0"/>
  </r>
  <r>
    <x v="4"/>
    <x v="4"/>
    <s v="CUARTA"/>
    <x v="1204"/>
    <x v="1204"/>
    <x v="680"/>
    <x v="3"/>
    <x v="0"/>
    <x v="0"/>
    <x v="15"/>
    <x v="2984"/>
    <n v="44387"/>
    <n v="44387"/>
    <n v="44601.696602697586"/>
    <n v="44601.696602697586"/>
    <n v="2.9681253051492879E-7"/>
    <n v="40"/>
    <m/>
    <x v="0"/>
  </r>
  <r>
    <x v="4"/>
    <x v="4"/>
    <s v="CUARTA"/>
    <x v="1204"/>
    <x v="1204"/>
    <x v="680"/>
    <x v="3"/>
    <x v="0"/>
    <x v="0"/>
    <x v="15"/>
    <x v="2985"/>
    <n v="27370"/>
    <n v="27370"/>
    <n v="27735.605965165836"/>
    <n v="27735.605965165836"/>
    <n v="1.8457314449755537E-7"/>
    <n v="110"/>
    <m/>
    <x v="0"/>
  </r>
  <r>
    <x v="4"/>
    <x v="4"/>
    <s v="CUARTA"/>
    <x v="1204"/>
    <x v="1204"/>
    <x v="680"/>
    <x v="3"/>
    <x v="0"/>
    <x v="0"/>
    <x v="15"/>
    <x v="2986"/>
    <n v="26180"/>
    <n v="26180"/>
    <n v="26402.005525492914"/>
    <n v="26402.005525492914"/>
    <n v="1.7569838520933579E-7"/>
    <n v="70"/>
    <m/>
    <x v="0"/>
  </r>
  <r>
    <x v="4"/>
    <x v="4"/>
    <s v="CUARTA"/>
    <x v="1204"/>
    <x v="1204"/>
    <x v="680"/>
    <x v="3"/>
    <x v="0"/>
    <x v="0"/>
    <x v="15"/>
    <x v="2987"/>
    <n v="26180"/>
    <n v="26180"/>
    <n v="26402.005525492914"/>
    <n v="26402.005525492914"/>
    <n v="1.7569838520933579E-7"/>
    <n v="70"/>
    <m/>
    <x v="0"/>
  </r>
  <r>
    <x v="4"/>
    <x v="4"/>
    <s v="CUARTA"/>
    <x v="1204"/>
    <x v="1204"/>
    <x v="680"/>
    <x v="3"/>
    <x v="0"/>
    <x v="0"/>
    <x v="15"/>
    <x v="2988"/>
    <n v="23086"/>
    <n v="23086"/>
    <n v="23394.380683661617"/>
    <n v="23394.380683661617"/>
    <n v="1.5568343492402495E-7"/>
    <n v="110"/>
    <m/>
    <x v="0"/>
  </r>
  <r>
    <x v="4"/>
    <x v="4"/>
    <s v="CUARTA"/>
    <x v="1204"/>
    <x v="1204"/>
    <x v="680"/>
    <x v="3"/>
    <x v="0"/>
    <x v="0"/>
    <x v="15"/>
    <x v="2989"/>
    <n v="18683"/>
    <n v="18683"/>
    <n v="18841.431215919943"/>
    <n v="18841.431215919943"/>
    <n v="1.2538475671757145E-7"/>
    <n v="70"/>
    <m/>
    <x v="0"/>
  </r>
  <r>
    <x v="4"/>
    <x v="4"/>
    <s v="CUARTA"/>
    <x v="1204"/>
    <x v="1204"/>
    <x v="680"/>
    <x v="3"/>
    <x v="0"/>
    <x v="0"/>
    <x v="15"/>
    <x v="2990"/>
    <n v="18326"/>
    <n v="18326"/>
    <n v="18550.645949785583"/>
    <n v="18550.645949785583"/>
    <n v="1.2344965744440667E-7"/>
    <n v="101"/>
    <m/>
    <x v="0"/>
  </r>
  <r>
    <x v="4"/>
    <x v="4"/>
    <s v="CUARTA"/>
    <x v="1204"/>
    <x v="1204"/>
    <x v="680"/>
    <x v="3"/>
    <x v="0"/>
    <x v="0"/>
    <x v="15"/>
    <x v="2991"/>
    <n v="17850"/>
    <n v="17850"/>
    <n v="18001.367403745167"/>
    <n v="18001.367403745167"/>
    <n v="1.1979435355181984E-7"/>
    <n v="70"/>
    <m/>
    <x v="0"/>
  </r>
  <r>
    <x v="4"/>
    <x v="4"/>
    <s v="CUARTA"/>
    <x v="1204"/>
    <x v="1204"/>
    <x v="680"/>
    <x v="3"/>
    <x v="0"/>
    <x v="0"/>
    <x v="15"/>
    <x v="2953"/>
    <n v="12188"/>
    <n v="12188"/>
    <n v="12379.146717183092"/>
    <n v="12379.146717183092"/>
    <n v="8.2379957324772711E-8"/>
    <n v="129"/>
    <m/>
    <x v="0"/>
  </r>
  <r>
    <x v="4"/>
    <x v="4"/>
    <s v="CUARTA"/>
    <x v="1204"/>
    <x v="1204"/>
    <x v="680"/>
    <x v="3"/>
    <x v="0"/>
    <x v="0"/>
    <x v="15"/>
    <x v="2992"/>
    <n v="9520"/>
    <n v="9520"/>
    <n v="9566.0475287287045"/>
    <n v="9566.0475287287045"/>
    <n v="6.3659523971030305E-8"/>
    <n v="40"/>
    <m/>
    <x v="0"/>
  </r>
  <r>
    <x v="4"/>
    <x v="4"/>
    <s v="CUARTA"/>
    <x v="1204"/>
    <x v="1204"/>
    <x v="680"/>
    <x v="3"/>
    <x v="0"/>
    <x v="0"/>
    <x v="15"/>
    <x v="2993"/>
    <n v="2939247"/>
    <n v="0"/>
    <n v="0"/>
    <n v="2939247"/>
    <n v="1.9559913777487298E-5"/>
    <n v="0"/>
    <m/>
    <x v="0"/>
  </r>
  <r>
    <x v="4"/>
    <x v="4"/>
    <s v="CUARTA"/>
    <x v="1204"/>
    <x v="1204"/>
    <x v="680"/>
    <x v="3"/>
    <x v="0"/>
    <x v="0"/>
    <x v="15"/>
    <x v="2994"/>
    <n v="975029"/>
    <n v="0"/>
    <n v="0"/>
    <n v="975029"/>
    <n v="6.4885609037109378E-6"/>
    <n v="0"/>
    <m/>
    <x v="0"/>
  </r>
  <r>
    <x v="4"/>
    <x v="4"/>
    <s v="CUARTA"/>
    <x v="1204"/>
    <x v="1204"/>
    <x v="680"/>
    <x v="3"/>
    <x v="0"/>
    <x v="0"/>
    <x v="15"/>
    <x v="2995"/>
    <n v="1517227"/>
    <n v="1517227"/>
    <n v="1541579.7478659737"/>
    <n v="1541579.7478659737"/>
    <n v="1.0258806745189858E-5"/>
    <n v="132"/>
    <m/>
    <x v="0"/>
  </r>
  <r>
    <x v="4"/>
    <x v="4"/>
    <s v="CUARTA"/>
    <x v="1204"/>
    <x v="1204"/>
    <x v="680"/>
    <x v="3"/>
    <x v="0"/>
    <x v="0"/>
    <x v="15"/>
    <x v="2996"/>
    <n v="736560"/>
    <n v="736560"/>
    <n v="742806.00419622078"/>
    <n v="742806.00419622078"/>
    <n v="4.9431780981584556E-6"/>
    <n v="70"/>
    <m/>
    <x v="0"/>
  </r>
  <r>
    <x v="4"/>
    <x v="4"/>
    <s v="CUARTA"/>
    <x v="1204"/>
    <x v="1204"/>
    <x v="680"/>
    <x v="3"/>
    <x v="0"/>
    <x v="0"/>
    <x v="15"/>
    <x v="2997"/>
    <n v="554302"/>
    <n v="554302"/>
    <n v="563199.00542345014"/>
    <n v="563199.00542345014"/>
    <n v="3.7479408792963932E-6"/>
    <n v="132"/>
    <m/>
    <x v="0"/>
  </r>
  <r>
    <x v="4"/>
    <x v="4"/>
    <s v="CUARTA"/>
    <x v="1204"/>
    <x v="1204"/>
    <x v="680"/>
    <x v="3"/>
    <x v="0"/>
    <x v="0"/>
    <x v="15"/>
    <x v="2998"/>
    <n v="422450"/>
    <n v="422450"/>
    <n v="423010.94121137506"/>
    <n v="423010.94121137506"/>
    <n v="2.8150262761272681E-6"/>
    <n v="11"/>
    <m/>
    <x v="0"/>
  </r>
  <r>
    <x v="4"/>
    <x v="4"/>
    <s v="CUARTA"/>
    <x v="1204"/>
    <x v="1204"/>
    <x v="680"/>
    <x v="3"/>
    <x v="0"/>
    <x v="0"/>
    <x v="15"/>
    <x v="2999"/>
    <n v="418285"/>
    <n v="418285"/>
    <n v="418840.41080506577"/>
    <n v="418840.41080506577"/>
    <n v="2.787272495940098E-6"/>
    <n v="11"/>
    <m/>
    <x v="0"/>
  </r>
  <r>
    <x v="4"/>
    <x v="4"/>
    <s v="CUARTA"/>
    <x v="1204"/>
    <x v="1204"/>
    <x v="680"/>
    <x v="3"/>
    <x v="0"/>
    <x v="0"/>
    <x v="15"/>
    <x v="3000"/>
    <n v="333200"/>
    <n v="333200"/>
    <n v="333642.43250474654"/>
    <n v="333642.43250474654"/>
    <n v="2.2203024149736201E-6"/>
    <n v="11"/>
    <m/>
    <x v="0"/>
  </r>
  <r>
    <x v="4"/>
    <x v="4"/>
    <s v="CUARTA"/>
    <x v="1204"/>
    <x v="1204"/>
    <x v="680"/>
    <x v="3"/>
    <x v="0"/>
    <x v="0"/>
    <x v="15"/>
    <x v="3001"/>
    <n v="333200"/>
    <n v="333200"/>
    <n v="334852.05481629714"/>
    <n v="334852.05481629714"/>
    <n v="2.2283521325091842E-6"/>
    <n v="41"/>
    <m/>
    <x v="0"/>
  </r>
  <r>
    <x v="4"/>
    <x v="4"/>
    <s v="CUARTA"/>
    <x v="1204"/>
    <x v="1204"/>
    <x v="680"/>
    <x v="3"/>
    <x v="0"/>
    <x v="0"/>
    <x v="15"/>
    <x v="3002"/>
    <n v="255850"/>
    <n v="255850"/>
    <n v="261245.50728957629"/>
    <n v="261245.50728957629"/>
    <n v="1.7385199669643421E-6"/>
    <n v="173"/>
    <m/>
    <x v="0"/>
  </r>
  <r>
    <x v="4"/>
    <x v="4"/>
    <s v="CUARTA"/>
    <x v="1204"/>
    <x v="1204"/>
    <x v="680"/>
    <x v="3"/>
    <x v="0"/>
    <x v="0"/>
    <x v="15"/>
    <x v="3003"/>
    <n v="230384"/>
    <n v="230384"/>
    <n v="233461.44847200459"/>
    <n v="233461.44847200459"/>
    <n v="1.5536243815098572E-6"/>
    <n v="110"/>
    <m/>
    <x v="0"/>
  </r>
  <r>
    <x v="4"/>
    <x v="4"/>
    <s v="CUARTA"/>
    <x v="1204"/>
    <x v="1204"/>
    <x v="680"/>
    <x v="3"/>
    <x v="0"/>
    <x v="0"/>
    <x v="15"/>
    <x v="3004"/>
    <n v="221340"/>
    <n v="221340"/>
    <n v="223216.95580644009"/>
    <n v="223216.95580644009"/>
    <n v="1.4854499840425662E-6"/>
    <n v="70"/>
    <m/>
    <x v="0"/>
  </r>
  <r>
    <x v="4"/>
    <x v="4"/>
    <s v="CUARTA"/>
    <x v="1204"/>
    <x v="1204"/>
    <x v="680"/>
    <x v="3"/>
    <x v="0"/>
    <x v="0"/>
    <x v="15"/>
    <x v="3005"/>
    <n v="207060"/>
    <n v="207060"/>
    <n v="211426.59659714546"/>
    <n v="211426.59659714546"/>
    <n v="1.4069882523339326E-6"/>
    <n v="173"/>
    <m/>
    <x v="0"/>
  </r>
  <r>
    <x v="4"/>
    <x v="4"/>
    <s v="CUARTA"/>
    <x v="1204"/>
    <x v="1204"/>
    <x v="680"/>
    <x v="3"/>
    <x v="0"/>
    <x v="0"/>
    <x v="15"/>
    <x v="3006"/>
    <n v="178500"/>
    <n v="178500"/>
    <n v="180884.3867293424"/>
    <n v="180884.3867293424"/>
    <n v="1.2037378988971001E-6"/>
    <n v="110"/>
    <m/>
    <x v="0"/>
  </r>
  <r>
    <x v="4"/>
    <x v="4"/>
    <s v="CUARTA"/>
    <x v="1204"/>
    <x v="1204"/>
    <x v="680"/>
    <x v="3"/>
    <x v="0"/>
    <x v="0"/>
    <x v="15"/>
    <x v="3007"/>
    <n v="138635"/>
    <n v="138635"/>
    <n v="139322.37280749506"/>
    <n v="139322.37280749506"/>
    <n v="9.2715365513328562E-7"/>
    <n v="41"/>
    <m/>
    <x v="0"/>
  </r>
  <r>
    <x v="4"/>
    <x v="4"/>
    <s v="CUARTA"/>
    <x v="1204"/>
    <x v="1204"/>
    <x v="680"/>
    <x v="3"/>
    <x v="0"/>
    <x v="0"/>
    <x v="15"/>
    <x v="3008"/>
    <n v="83300"/>
    <n v="83300"/>
    <n v="84637.033876430884"/>
    <n v="84637.033876430884"/>
    <n v="5.6323714373281989E-7"/>
    <n v="132"/>
    <m/>
    <x v="0"/>
  </r>
  <r>
    <x v="4"/>
    <x v="4"/>
    <s v="CUARTA"/>
    <x v="1204"/>
    <x v="1204"/>
    <x v="680"/>
    <x v="3"/>
    <x v="0"/>
    <x v="0"/>
    <x v="15"/>
    <x v="3009"/>
    <n v="75863"/>
    <n v="75863"/>
    <n v="75963.733064548578"/>
    <n v="75963.733064548578"/>
    <n v="5.0551861376693798E-7"/>
    <n v="11"/>
    <m/>
    <x v="0"/>
  </r>
  <r>
    <x v="4"/>
    <x v="4"/>
    <s v="CUARTA"/>
    <x v="1204"/>
    <x v="1204"/>
    <x v="680"/>
    <x v="3"/>
    <x v="0"/>
    <x v="0"/>
    <x v="15"/>
    <x v="3010"/>
    <n v="73780"/>
    <n v="73780"/>
    <n v="74765.546514794856"/>
    <n v="74765.546514794856"/>
    <n v="4.9754499821080137E-7"/>
    <n v="110"/>
    <m/>
    <x v="0"/>
  </r>
  <r>
    <x v="4"/>
    <x v="4"/>
    <s v="CUARTA"/>
    <x v="1204"/>
    <x v="1204"/>
    <x v="680"/>
    <x v="3"/>
    <x v="0"/>
    <x v="0"/>
    <x v="15"/>
    <x v="3011"/>
    <n v="47600"/>
    <n v="47600"/>
    <n v="48364.019357960504"/>
    <n v="48364.019357960504"/>
    <n v="3.2184979641875418E-7"/>
    <n v="132"/>
    <m/>
    <x v="0"/>
  </r>
  <r>
    <x v="4"/>
    <x v="4"/>
    <s v="CUARTA"/>
    <x v="1204"/>
    <x v="1204"/>
    <x v="680"/>
    <x v="3"/>
    <x v="0"/>
    <x v="0"/>
    <x v="15"/>
    <x v="3012"/>
    <n v="39865"/>
    <n v="39865"/>
    <n v="40203.053868364208"/>
    <n v="40203.053868364208"/>
    <n v="2.6754072293239767E-7"/>
    <n v="70"/>
    <m/>
    <x v="0"/>
  </r>
  <r>
    <x v="4"/>
    <x v="4"/>
    <s v="CUARTA"/>
    <x v="1204"/>
    <x v="1204"/>
    <x v="680"/>
    <x v="3"/>
    <x v="0"/>
    <x v="0"/>
    <x v="15"/>
    <x v="3013"/>
    <n v="31773"/>
    <n v="31773"/>
    <n v="32042.433978666399"/>
    <n v="32042.433978666399"/>
    <n v="2.1323394932223935E-7"/>
    <n v="70"/>
    <m/>
    <x v="0"/>
  </r>
  <r>
    <x v="4"/>
    <x v="4"/>
    <s v="CUARTA"/>
    <x v="1204"/>
    <x v="1204"/>
    <x v="680"/>
    <x v="3"/>
    <x v="0"/>
    <x v="0"/>
    <x v="15"/>
    <x v="3014"/>
    <n v="30940"/>
    <n v="30940"/>
    <n v="31592.479951297599"/>
    <n v="31592.479951297599"/>
    <n v="2.1023962391196696E-7"/>
    <n v="173"/>
    <m/>
    <x v="0"/>
  </r>
  <r>
    <x v="4"/>
    <x v="4"/>
    <s v="CUARTA"/>
    <x v="1204"/>
    <x v="1204"/>
    <x v="680"/>
    <x v="3"/>
    <x v="0"/>
    <x v="0"/>
    <x v="15"/>
    <x v="3015"/>
    <n v="23800"/>
    <n v="23800"/>
    <n v="24182.009678980252"/>
    <n v="24182.009678980252"/>
    <n v="1.6092489820937709E-7"/>
    <n v="132"/>
    <m/>
    <x v="0"/>
  </r>
  <r>
    <x v="4"/>
    <x v="4"/>
    <s v="CUARTA"/>
    <x v="1204"/>
    <x v="1204"/>
    <x v="680"/>
    <x v="3"/>
    <x v="0"/>
    <x v="0"/>
    <x v="15"/>
    <x v="3016"/>
    <n v="21063"/>
    <n v="21063"/>
    <n v="21167.433465173068"/>
    <n v="21167.433465173068"/>
    <n v="1.4086368837647342E-7"/>
    <n v="41"/>
    <m/>
    <x v="0"/>
  </r>
  <r>
    <x v="4"/>
    <x v="4"/>
    <s v="CUARTA"/>
    <x v="1204"/>
    <x v="1204"/>
    <x v="680"/>
    <x v="3"/>
    <x v="0"/>
    <x v="0"/>
    <x v="15"/>
    <x v="3017"/>
    <n v="423640"/>
    <n v="0"/>
    <n v="0"/>
    <n v="423640"/>
    <n v="2.8192124964981571E-6"/>
    <n v="0"/>
    <m/>
    <x v="0"/>
  </r>
  <r>
    <x v="4"/>
    <x v="4"/>
    <s v="CUARTA"/>
    <x v="1205"/>
    <x v="1205"/>
    <x v="681"/>
    <x v="1"/>
    <x v="0"/>
    <x v="0"/>
    <x v="15"/>
    <x v="3018"/>
    <n v="5126000"/>
    <n v="0"/>
    <n v="0"/>
    <n v="5126000"/>
    <n v="3.4112178399229425E-5"/>
    <n v="0"/>
    <m/>
    <x v="0"/>
  </r>
  <r>
    <x v="5"/>
    <x v="4"/>
    <s v="CUARTA"/>
    <x v="1206"/>
    <x v="1206"/>
    <x v="682"/>
    <x v="9"/>
    <x v="0"/>
    <x v="0"/>
    <x v="15"/>
    <x v="3019"/>
    <n v="1325298.5"/>
    <n v="0"/>
    <n v="0"/>
    <n v="1325298.5"/>
    <n v="8.8195120687146232E-6"/>
    <n v="0"/>
    <m/>
    <x v="4"/>
  </r>
  <r>
    <x v="5"/>
    <x v="4"/>
    <s v="CUARTA"/>
    <x v="1206"/>
    <x v="1206"/>
    <x v="682"/>
    <x v="9"/>
    <x v="0"/>
    <x v="0"/>
    <x v="15"/>
    <x v="3020"/>
    <n v="767037"/>
    <n v="0"/>
    <n v="0"/>
    <n v="767037"/>
    <n v="5.1044289861119275E-6"/>
    <n v="0"/>
    <m/>
    <x v="4"/>
  </r>
  <r>
    <x v="5"/>
    <x v="4"/>
    <s v="CUARTA"/>
    <x v="1206"/>
    <x v="1206"/>
    <x v="682"/>
    <x v="9"/>
    <x v="0"/>
    <x v="0"/>
    <x v="15"/>
    <x v="1207"/>
    <n v="331323.5"/>
    <n v="0"/>
    <n v="0"/>
    <n v="331323.5"/>
    <n v="2.2048705306002909E-6"/>
    <n v="0"/>
    <m/>
    <x v="4"/>
  </r>
  <r>
    <x v="4"/>
    <x v="4"/>
    <s v="CUARTA"/>
    <x v="1206"/>
    <x v="1206"/>
    <x v="683"/>
    <x v="6"/>
    <x v="0"/>
    <x v="0"/>
    <x v="15"/>
    <x v="3021"/>
    <n v="9920826"/>
    <n v="9920826"/>
    <n v="9970014.9206931144"/>
    <n v="9970014.9206931144"/>
    <n v="6.6347820448236971E-5"/>
    <n v="41"/>
    <m/>
    <x v="0"/>
  </r>
  <r>
    <x v="4"/>
    <x v="4"/>
    <s v="CUARTA"/>
    <x v="1206"/>
    <x v="1206"/>
    <x v="683"/>
    <x v="6"/>
    <x v="0"/>
    <x v="0"/>
    <x v="15"/>
    <x v="3022"/>
    <n v="3055552"/>
    <n v="3055552"/>
    <n v="3070701.8781453972"/>
    <n v="3070701.8781453972"/>
    <n v="2.0434711330110152E-5"/>
    <n v="41"/>
    <m/>
    <x v="0"/>
  </r>
  <r>
    <x v="4"/>
    <x v="4"/>
    <s v="CUARTA"/>
    <x v="1206"/>
    <x v="1206"/>
    <x v="683"/>
    <x v="6"/>
    <x v="0"/>
    <x v="0"/>
    <x v="15"/>
    <x v="3023"/>
    <n v="1840779"/>
    <n v="1840779"/>
    <n v="1847007.0848052027"/>
    <n v="1847007.0848052027"/>
    <n v="1.2291345138805256E-5"/>
    <n v="28"/>
    <m/>
    <x v="0"/>
  </r>
  <r>
    <x v="4"/>
    <x v="4"/>
    <s v="CUARTA"/>
    <x v="1206"/>
    <x v="1206"/>
    <x v="683"/>
    <x v="6"/>
    <x v="0"/>
    <x v="0"/>
    <x v="15"/>
    <x v="3024"/>
    <n v="1570811"/>
    <n v="0"/>
    <n v="0"/>
    <n v="1570811"/>
    <n v="1.0453333020575883E-5"/>
    <n v="0"/>
    <m/>
    <x v="0"/>
  </r>
  <r>
    <x v="4"/>
    <x v="4"/>
    <s v="CUARTA"/>
    <x v="1206"/>
    <x v="1206"/>
    <x v="683"/>
    <x v="6"/>
    <x v="0"/>
    <x v="0"/>
    <x v="15"/>
    <x v="3025"/>
    <n v="127132"/>
    <n v="0"/>
    <n v="0"/>
    <n v="127132"/>
    <n v="8.4602993840242588E-7"/>
    <n v="0"/>
    <m/>
    <x v="0"/>
  </r>
  <r>
    <x v="4"/>
    <x v="4"/>
    <s v="CUARTA"/>
    <x v="1206"/>
    <x v="1206"/>
    <x v="683"/>
    <x v="6"/>
    <x v="0"/>
    <x v="0"/>
    <x v="15"/>
    <x v="1675"/>
    <n v="9064514"/>
    <n v="9064514"/>
    <n v="9207785.1765164435"/>
    <n v="9207785.1765164435"/>
    <n v="6.1275382482073573E-5"/>
    <n v="130"/>
    <m/>
    <x v="0"/>
  </r>
  <r>
    <x v="4"/>
    <x v="4"/>
    <s v="CUARTA"/>
    <x v="1206"/>
    <x v="1206"/>
    <x v="683"/>
    <x v="6"/>
    <x v="0"/>
    <x v="0"/>
    <x v="15"/>
    <x v="2246"/>
    <n v="5161285"/>
    <n v="5161285"/>
    <n v="5216366.894662112"/>
    <n v="5216366.894662112"/>
    <n v="3.4713546255666871E-5"/>
    <n v="88"/>
    <m/>
    <x v="0"/>
  </r>
  <r>
    <x v="4"/>
    <x v="4"/>
    <s v="CUARTA"/>
    <x v="1206"/>
    <x v="1206"/>
    <x v="683"/>
    <x v="6"/>
    <x v="0"/>
    <x v="0"/>
    <x v="15"/>
    <x v="3021"/>
    <n v="3057486"/>
    <n v="3057486"/>
    <n v="3072645.4672030644"/>
    <n v="3072645.4672030644"/>
    <n v="2.0447645402812051E-5"/>
    <n v="41"/>
    <m/>
    <x v="0"/>
  </r>
  <r>
    <x v="4"/>
    <x v="4"/>
    <s v="CUARTA"/>
    <x v="1206"/>
    <x v="1206"/>
    <x v="683"/>
    <x v="6"/>
    <x v="0"/>
    <x v="0"/>
    <x v="15"/>
    <x v="3026"/>
    <n v="1837590"/>
    <n v="1837590"/>
    <n v="1846032.8519255265"/>
    <n v="1846032.8519255265"/>
    <n v="1.2284861875872383E-5"/>
    <n v="38"/>
    <m/>
    <x v="0"/>
  </r>
  <r>
    <x v="4"/>
    <x v="4"/>
    <s v="CUARTA"/>
    <x v="1206"/>
    <x v="1206"/>
    <x v="683"/>
    <x v="6"/>
    <x v="0"/>
    <x v="0"/>
    <x v="15"/>
    <x v="3027"/>
    <n v="702816"/>
    <n v="702816"/>
    <n v="713924.51339570771"/>
    <n v="713924.51339570771"/>
    <n v="4.7509793922234563E-6"/>
    <n v="130"/>
    <m/>
    <x v="0"/>
  </r>
  <r>
    <x v="4"/>
    <x v="4"/>
    <s v="CUARTA"/>
    <x v="1206"/>
    <x v="1206"/>
    <x v="683"/>
    <x v="6"/>
    <x v="0"/>
    <x v="0"/>
    <x v="15"/>
    <x v="3022"/>
    <n v="429276"/>
    <n v="429276"/>
    <n v="431404.41381548846"/>
    <n v="431404.41381548846"/>
    <n v="2.870882623154299E-6"/>
    <n v="41"/>
    <m/>
    <x v="0"/>
  </r>
  <r>
    <x v="4"/>
    <x v="4"/>
    <s v="CUARTA"/>
    <x v="1206"/>
    <x v="1206"/>
    <x v="683"/>
    <x v="6"/>
    <x v="0"/>
    <x v="0"/>
    <x v="15"/>
    <x v="3028"/>
    <n v="376807"/>
    <n v="376807"/>
    <n v="466553.04655348387"/>
    <n v="466553.04655348387"/>
    <n v="3.1047875061912665E-6"/>
    <n v="1771"/>
    <m/>
    <x v="0"/>
  </r>
  <r>
    <x v="4"/>
    <x v="4"/>
    <s v="CUARTA"/>
    <x v="1206"/>
    <x v="1206"/>
    <x v="683"/>
    <x v="6"/>
    <x v="0"/>
    <x v="0"/>
    <x v="15"/>
    <x v="3029"/>
    <n v="349764"/>
    <n v="349764"/>
    <n v="353496.72621151496"/>
    <n v="353496.72621151496"/>
    <n v="2.3524275045007332E-6"/>
    <n v="88"/>
    <m/>
    <x v="0"/>
  </r>
  <r>
    <x v="4"/>
    <x v="4"/>
    <s v="CUARTA"/>
    <x v="1206"/>
    <x v="1206"/>
    <x v="683"/>
    <x v="6"/>
    <x v="0"/>
    <x v="0"/>
    <x v="15"/>
    <x v="3023"/>
    <n v="258612"/>
    <n v="258612"/>
    <n v="259486.98687655776"/>
    <n v="259486.98687655776"/>
    <n v="1.7268174772945069E-6"/>
    <n v="28"/>
    <m/>
    <x v="0"/>
  </r>
  <r>
    <x v="4"/>
    <x v="4"/>
    <s v="CUARTA"/>
    <x v="1206"/>
    <x v="1206"/>
    <x v="683"/>
    <x v="6"/>
    <x v="0"/>
    <x v="0"/>
    <x v="15"/>
    <x v="3024"/>
    <n v="186539"/>
    <n v="0"/>
    <n v="0"/>
    <n v="186539"/>
    <n v="1.2413678592301711E-6"/>
    <n v="0"/>
    <m/>
    <x v="0"/>
  </r>
  <r>
    <x v="4"/>
    <x v="4"/>
    <s v="CUARTA"/>
    <x v="1206"/>
    <x v="1206"/>
    <x v="683"/>
    <x v="6"/>
    <x v="0"/>
    <x v="0"/>
    <x v="15"/>
    <x v="3025"/>
    <n v="17760"/>
    <n v="0"/>
    <n v="0"/>
    <n v="17760"/>
    <n v="1.1818811712257405E-7"/>
    <n v="0"/>
    <m/>
    <x v="0"/>
  </r>
  <r>
    <x v="4"/>
    <x v="4"/>
    <s v="CUARTA"/>
    <x v="1207"/>
    <x v="1207"/>
    <x v="684"/>
    <x v="1"/>
    <x v="0"/>
    <x v="0"/>
    <x v="15"/>
    <x v="321"/>
    <n v="646589"/>
    <n v="646589"/>
    <n v="744422.38058266067"/>
    <n v="744422.38058266067"/>
    <n v="4.9539346568113115E-6"/>
    <n v="1168"/>
    <m/>
    <x v="0"/>
  </r>
  <r>
    <x v="4"/>
    <x v="4"/>
    <s v="CUARTA"/>
    <x v="1207"/>
    <x v="1207"/>
    <x v="684"/>
    <x v="1"/>
    <x v="0"/>
    <x v="0"/>
    <x v="15"/>
    <x v="323"/>
    <n v="452160"/>
    <n v="452160"/>
    <n v="519132.58275677782"/>
    <n v="519132.58275677782"/>
    <n v="3.4546904556870732E-6"/>
    <n v="1145"/>
    <m/>
    <x v="0"/>
  </r>
  <r>
    <x v="4"/>
    <x v="4"/>
    <s v="CUARTA"/>
    <x v="1208"/>
    <x v="1208"/>
    <x v="685"/>
    <x v="9"/>
    <x v="0"/>
    <x v="0"/>
    <x v="15"/>
    <x v="3030"/>
    <n v="541306"/>
    <n v="541306"/>
    <n v="545172.36132020969"/>
    <n v="545172.36132020969"/>
    <n v="3.6279783159742794E-6"/>
    <n v="59"/>
    <m/>
    <x v="0"/>
  </r>
  <r>
    <x v="4"/>
    <x v="4"/>
    <s v="CUARTA"/>
    <x v="1209"/>
    <x v="1209"/>
    <x v="686"/>
    <x v="3"/>
    <x v="0"/>
    <x v="0"/>
    <x v="15"/>
    <x v="3031"/>
    <n v="3529588"/>
    <n v="3529588"/>
    <n v="3695595.8464169637"/>
    <n v="3695595.8464169637"/>
    <n v="2.4593215919708687E-5"/>
    <n v="381"/>
    <m/>
    <x v="0"/>
  </r>
  <r>
    <x v="4"/>
    <x v="4"/>
    <s v="CUARTA"/>
    <x v="1209"/>
    <x v="1209"/>
    <x v="686"/>
    <x v="3"/>
    <x v="0"/>
    <x v="0"/>
    <x v="15"/>
    <x v="3032"/>
    <n v="3529588"/>
    <n v="3529588"/>
    <n v="3720645.481686472"/>
    <n v="3720645.481686472"/>
    <n v="2.475991463745139E-5"/>
    <n v="437"/>
    <m/>
    <x v="0"/>
  </r>
  <r>
    <x v="4"/>
    <x v="4"/>
    <s v="CUARTA"/>
    <x v="1209"/>
    <x v="1209"/>
    <x v="686"/>
    <x v="3"/>
    <x v="0"/>
    <x v="0"/>
    <x v="15"/>
    <x v="2702"/>
    <n v="3529588"/>
    <n v="3529588"/>
    <n v="3708994.2476836727"/>
    <n v="3708994.2476836727"/>
    <n v="2.4682378747308071E-5"/>
    <n v="411"/>
    <m/>
    <x v="0"/>
  </r>
  <r>
    <x v="4"/>
    <x v="4"/>
    <s v="CUARTA"/>
    <x v="1209"/>
    <x v="1209"/>
    <x v="686"/>
    <x v="3"/>
    <x v="0"/>
    <x v="0"/>
    <x v="15"/>
    <x v="3033"/>
    <n v="3529588"/>
    <n v="3529588"/>
    <n v="3680025.5388339716"/>
    <n v="3680025.5388339716"/>
    <n v="2.4489599628252991E-5"/>
    <n v="346"/>
    <m/>
    <x v="0"/>
  </r>
  <r>
    <x v="4"/>
    <x v="4"/>
    <s v="CUARTA"/>
    <x v="1209"/>
    <x v="1209"/>
    <x v="686"/>
    <x v="3"/>
    <x v="0"/>
    <x v="0"/>
    <x v="15"/>
    <x v="3034"/>
    <n v="3529588"/>
    <n v="3529588"/>
    <n v="3664078.8017323264"/>
    <n v="3664078.8017323264"/>
    <n v="2.4383478297605911E-5"/>
    <n v="310"/>
    <m/>
    <x v="0"/>
  </r>
  <r>
    <x v="4"/>
    <x v="4"/>
    <s v="CUARTA"/>
    <x v="1210"/>
    <x v="1210"/>
    <x v="687"/>
    <x v="45"/>
    <x v="0"/>
    <x v="0"/>
    <x v="15"/>
    <x v="2557"/>
    <n v="775709"/>
    <n v="775709"/>
    <n v="798687.93721983826"/>
    <n v="798687.93721983826"/>
    <n v="5.315057627732281E-6"/>
    <n v="242"/>
    <m/>
    <x v="0"/>
  </r>
  <r>
    <x v="5"/>
    <x v="4"/>
    <s v="CUARTA"/>
    <x v="1211"/>
    <x v="1211"/>
    <x v="688"/>
    <x v="7"/>
    <x v="0"/>
    <x v="0"/>
    <x v="15"/>
    <x v="3035"/>
    <n v="1107433"/>
    <n v="1107433"/>
    <n v="1130378.0118270128"/>
    <n v="1130378.0118270128"/>
    <n v="7.5223676156865644E-6"/>
    <n v="170"/>
    <m/>
    <x v="1"/>
  </r>
  <r>
    <x v="5"/>
    <x v="4"/>
    <s v="CUARTA"/>
    <x v="1211"/>
    <x v="1211"/>
    <x v="688"/>
    <x v="7"/>
    <x v="0"/>
    <x v="0"/>
    <x v="15"/>
    <x v="3036"/>
    <n v="417690"/>
    <n v="417690"/>
    <n v="426344.15965573076"/>
    <n v="426344.15965573076"/>
    <n v="2.8372079659863128E-6"/>
    <n v="170"/>
    <m/>
    <x v="1"/>
  </r>
  <r>
    <x v="5"/>
    <x v="4"/>
    <s v="CUARTA"/>
    <x v="1211"/>
    <x v="1211"/>
    <x v="688"/>
    <x v="7"/>
    <x v="0"/>
    <x v="0"/>
    <x v="15"/>
    <x v="3037"/>
    <n v="232050"/>
    <n v="232050"/>
    <n v="236857.86647540599"/>
    <n v="236857.86647540599"/>
    <n v="1.5762266477701739E-6"/>
    <n v="170"/>
    <m/>
    <x v="1"/>
  </r>
  <r>
    <x v="5"/>
    <x v="4"/>
    <s v="CUARTA"/>
    <x v="1211"/>
    <x v="1211"/>
    <x v="688"/>
    <x v="7"/>
    <x v="0"/>
    <x v="0"/>
    <x v="15"/>
    <x v="3038"/>
    <n v="178500"/>
    <n v="178500"/>
    <n v="180753.51183435612"/>
    <n v="180753.51183435612"/>
    <n v="1.2028669609794739E-6"/>
    <n v="104"/>
    <m/>
    <x v="1"/>
  </r>
  <r>
    <x v="5"/>
    <x v="4"/>
    <s v="CUARTA"/>
    <x v="1211"/>
    <x v="1211"/>
    <x v="688"/>
    <x v="7"/>
    <x v="0"/>
    <x v="0"/>
    <x v="15"/>
    <x v="3039"/>
    <n v="99127"/>
    <n v="99127"/>
    <n v="100742.37281320312"/>
    <n v="100742.37281320312"/>
    <n v="6.7041392777324726E-7"/>
    <n v="134"/>
    <m/>
    <x v="1"/>
  </r>
  <r>
    <x v="5"/>
    <x v="4"/>
    <s v="CUARTA"/>
    <x v="1211"/>
    <x v="1211"/>
    <x v="688"/>
    <x v="7"/>
    <x v="0"/>
    <x v="0"/>
    <x v="15"/>
    <x v="3040"/>
    <n v="67555"/>
    <n v="67555"/>
    <n v="68904.787970941907"/>
    <n v="68904.787970941907"/>
    <n v="4.5854319544007959E-7"/>
    <n v="164"/>
    <m/>
    <x v="1"/>
  </r>
  <r>
    <x v="5"/>
    <x v="4"/>
    <s v="CUARTA"/>
    <x v="1211"/>
    <x v="1211"/>
    <x v="688"/>
    <x v="7"/>
    <x v="0"/>
    <x v="0"/>
    <x v="15"/>
    <x v="3041"/>
    <n v="533014"/>
    <n v="0"/>
    <n v="0"/>
    <n v="533014"/>
    <n v="3.5470676272506581E-6"/>
    <n v="0"/>
    <m/>
    <x v="1"/>
  </r>
  <r>
    <x v="4"/>
    <x v="4"/>
    <s v="CUARTA"/>
    <x v="1212"/>
    <x v="1212"/>
    <x v="689"/>
    <x v="3"/>
    <x v="0"/>
    <x v="0"/>
    <x v="15"/>
    <x v="2388"/>
    <n v="2159515"/>
    <n v="2159515"/>
    <n v="2162382.4658778142"/>
    <n v="2162382.4658778142"/>
    <n v="1.43900851430725E-5"/>
    <n v="11"/>
    <m/>
    <x v="0"/>
  </r>
  <r>
    <x v="4"/>
    <x v="4"/>
    <s v="CUARTA"/>
    <x v="1212"/>
    <x v="1212"/>
    <x v="689"/>
    <x v="3"/>
    <x v="0"/>
    <x v="0"/>
    <x v="15"/>
    <x v="599"/>
    <n v="1274551"/>
    <n v="1274551"/>
    <n v="1276243.385328203"/>
    <n v="1276243.385328203"/>
    <n v="8.4930632152072098E-6"/>
    <n v="11"/>
    <m/>
    <x v="0"/>
  </r>
  <r>
    <x v="4"/>
    <x v="4"/>
    <s v="CUARTA"/>
    <x v="1212"/>
    <x v="1212"/>
    <x v="689"/>
    <x v="3"/>
    <x v="0"/>
    <x v="0"/>
    <x v="15"/>
    <x v="2"/>
    <n v="1231450"/>
    <n v="1231450"/>
    <n v="1237406.431644219"/>
    <n v="1237406.431644219"/>
    <n v="8.2346135287946726E-6"/>
    <n v="40"/>
    <m/>
    <x v="0"/>
  </r>
  <r>
    <x v="4"/>
    <x v="4"/>
    <s v="CUARTA"/>
    <x v="1212"/>
    <x v="1212"/>
    <x v="689"/>
    <x v="3"/>
    <x v="0"/>
    <x v="0"/>
    <x v="15"/>
    <x v="866"/>
    <n v="2307625"/>
    <n v="2307625"/>
    <n v="2310689.1305785286"/>
    <n v="2310689.1305785286"/>
    <n v="1.5377026891817226E-5"/>
    <n v="11"/>
    <m/>
    <x v="0"/>
  </r>
  <r>
    <x v="4"/>
    <x v="4"/>
    <s v="CUARTA"/>
    <x v="1212"/>
    <x v="1212"/>
    <x v="689"/>
    <x v="3"/>
    <x v="0"/>
    <x v="0"/>
    <x v="15"/>
    <x v="1275"/>
    <n v="951575"/>
    <n v="951575"/>
    <n v="952838.52854353003"/>
    <n v="952838.52854353003"/>
    <n v="6.3408891672524691E-6"/>
    <n v="11"/>
    <m/>
    <x v="0"/>
  </r>
  <r>
    <x v="4"/>
    <x v="4"/>
    <s v="CUARTA"/>
    <x v="1213"/>
    <x v="1213"/>
    <x v="690"/>
    <x v="1"/>
    <x v="0"/>
    <x v="0"/>
    <x v="15"/>
    <x v="3042"/>
    <n v="123756285"/>
    <n v="123756285"/>
    <n v="127253364.23988764"/>
    <n v="127253364.23988764"/>
    <n v="8.4683758541809781E-4"/>
    <n v="231"/>
    <m/>
    <x v="0"/>
  </r>
  <r>
    <x v="5"/>
    <x v="4"/>
    <s v="CUARTA"/>
    <x v="1214"/>
    <x v="1214"/>
    <x v="691"/>
    <x v="7"/>
    <x v="0"/>
    <x v="0"/>
    <x v="15"/>
    <x v="1067"/>
    <n v="11873379.5"/>
    <n v="11873379.5"/>
    <n v="11943770.280580655"/>
    <n v="11943770.280580655"/>
    <n v="7.9482641937296487E-5"/>
    <n v="49"/>
    <m/>
    <x v="1"/>
  </r>
  <r>
    <x v="5"/>
    <x v="4"/>
    <s v="CUARTA"/>
    <x v="1214"/>
    <x v="1214"/>
    <x v="691"/>
    <x v="7"/>
    <x v="0"/>
    <x v="0"/>
    <x v="15"/>
    <x v="1347"/>
    <n v="8083987.5"/>
    <n v="8083987.5"/>
    <n v="8476464.8449699171"/>
    <n v="8476464.8449699171"/>
    <n v="5.6408638506907997E-5"/>
    <n v="393"/>
    <m/>
    <x v="1"/>
  </r>
  <r>
    <x v="5"/>
    <x v="4"/>
    <s v="CUARTA"/>
    <x v="1214"/>
    <x v="1214"/>
    <x v="691"/>
    <x v="7"/>
    <x v="0"/>
    <x v="0"/>
    <x v="15"/>
    <x v="442"/>
    <n v="2604870.5"/>
    <n v="0"/>
    <n v="0"/>
    <n v="2604870.5"/>
    <n v="1.7334726336888401E-5"/>
    <n v="0"/>
    <m/>
    <x v="1"/>
  </r>
  <r>
    <x v="5"/>
    <x v="4"/>
    <s v="CUARTA"/>
    <x v="1214"/>
    <x v="1214"/>
    <x v="691"/>
    <x v="7"/>
    <x v="0"/>
    <x v="0"/>
    <x v="15"/>
    <x v="1072"/>
    <n v="2598411.5"/>
    <n v="0"/>
    <n v="0"/>
    <n v="2598411.5"/>
    <n v="1.7291743394968655E-5"/>
    <n v="0"/>
    <m/>
    <x v="1"/>
  </r>
  <r>
    <x v="5"/>
    <x v="4"/>
    <s v="CUARTA"/>
    <x v="1214"/>
    <x v="1214"/>
    <x v="691"/>
    <x v="7"/>
    <x v="0"/>
    <x v="0"/>
    <x v="15"/>
    <x v="1075"/>
    <n v="1387630"/>
    <n v="1387630"/>
    <n v="1413990.4156124571"/>
    <n v="1413990.4156124571"/>
    <n v="9.4097333812276026E-6"/>
    <n v="156"/>
    <m/>
    <x v="1"/>
  </r>
  <r>
    <x v="4"/>
    <x v="4"/>
    <s v="CUARTA"/>
    <x v="1215"/>
    <x v="1215"/>
    <x v="692"/>
    <x v="14"/>
    <x v="0"/>
    <x v="0"/>
    <x v="15"/>
    <x v="3043"/>
    <n v="85800"/>
    <n v="0"/>
    <n v="0"/>
    <n v="85800"/>
    <n v="5.7097637663946242E-7"/>
    <n v="0"/>
    <m/>
    <x v="0"/>
  </r>
  <r>
    <x v="4"/>
    <x v="4"/>
    <s v="CUARTA"/>
    <x v="1216"/>
    <x v="1216"/>
    <x v="693"/>
    <x v="9"/>
    <x v="0"/>
    <x v="0"/>
    <x v="15"/>
    <x v="1272"/>
    <n v="1186286"/>
    <n v="1186286"/>
    <n v="1437800.0846100622"/>
    <n v="1437800.0846100622"/>
    <n v="9.5681804503795556E-6"/>
    <n v="1594"/>
    <m/>
    <x v="0"/>
  </r>
  <r>
    <x v="4"/>
    <x v="4"/>
    <s v="CUARTA"/>
    <x v="1216"/>
    <x v="1216"/>
    <x v="693"/>
    <x v="9"/>
    <x v="0"/>
    <x v="0"/>
    <x v="15"/>
    <x v="615"/>
    <n v="601988"/>
    <n v="601988"/>
    <n v="740884.34683233174"/>
    <n v="740884.34683233174"/>
    <n v="4.9303899750957994E-6"/>
    <n v="1721"/>
    <m/>
    <x v="0"/>
  </r>
  <r>
    <x v="4"/>
    <x v="4"/>
    <s v="CUARTA"/>
    <x v="1216"/>
    <x v="1216"/>
    <x v="693"/>
    <x v="9"/>
    <x v="0"/>
    <x v="0"/>
    <x v="15"/>
    <x v="414"/>
    <n v="459429"/>
    <n v="459429"/>
    <n v="557777.45965483878"/>
    <n v="557777.45965483878"/>
    <n v="3.7118619217352426E-6"/>
    <n v="1608"/>
    <m/>
    <x v="0"/>
  </r>
  <r>
    <x v="4"/>
    <x v="4"/>
    <s v="CUARTA"/>
    <x v="1216"/>
    <x v="1216"/>
    <x v="693"/>
    <x v="9"/>
    <x v="0"/>
    <x v="0"/>
    <x v="15"/>
    <x v="619"/>
    <n v="336000"/>
    <n v="336000"/>
    <n v="404447.51108146907"/>
    <n v="404447.51108146907"/>
    <n v="2.6914915433350357E-6"/>
    <n v="1537"/>
    <m/>
    <x v="0"/>
  </r>
  <r>
    <x v="4"/>
    <x v="4"/>
    <s v="CUARTA"/>
    <x v="1216"/>
    <x v="1216"/>
    <x v="693"/>
    <x v="9"/>
    <x v="0"/>
    <x v="0"/>
    <x v="15"/>
    <x v="1271"/>
    <n v="333000"/>
    <n v="333000"/>
    <n v="402872.37474923447"/>
    <n v="402872.37474923447"/>
    <n v="2.6810094263689226E-6"/>
    <n v="1579"/>
    <m/>
    <x v="0"/>
  </r>
  <r>
    <x v="4"/>
    <x v="4"/>
    <s v="CUARTA"/>
    <x v="1216"/>
    <x v="1216"/>
    <x v="693"/>
    <x v="9"/>
    <x v="0"/>
    <x v="0"/>
    <x v="15"/>
    <x v="230"/>
    <n v="315428"/>
    <n v="315428"/>
    <n v="380969.35463266162"/>
    <n v="380969.35463266162"/>
    <n v="2.5352506027835845E-6"/>
    <n v="1565"/>
    <m/>
    <x v="0"/>
  </r>
  <r>
    <x v="4"/>
    <x v="4"/>
    <s v="CUARTA"/>
    <x v="1216"/>
    <x v="1216"/>
    <x v="693"/>
    <x v="9"/>
    <x v="0"/>
    <x v="0"/>
    <x v="15"/>
    <x v="613"/>
    <n v="300000"/>
    <n v="300000"/>
    <n v="361811.51024274318"/>
    <n v="361811.51024274318"/>
    <n v="2.4077601998234645E-6"/>
    <n v="1553"/>
    <m/>
    <x v="0"/>
  </r>
  <r>
    <x v="4"/>
    <x v="4"/>
    <s v="CUARTA"/>
    <x v="1216"/>
    <x v="1216"/>
    <x v="693"/>
    <x v="9"/>
    <x v="0"/>
    <x v="0"/>
    <x v="15"/>
    <x v="886"/>
    <n v="281148"/>
    <n v="281148"/>
    <n v="337239.61776473152"/>
    <n v="337239.61776473152"/>
    <n v="2.2442407343890873E-6"/>
    <n v="1508"/>
    <m/>
    <x v="0"/>
  </r>
  <r>
    <x v="4"/>
    <x v="4"/>
    <s v="CUARTA"/>
    <x v="1216"/>
    <x v="1216"/>
    <x v="693"/>
    <x v="9"/>
    <x v="0"/>
    <x v="0"/>
    <x v="15"/>
    <x v="600"/>
    <n v="226440"/>
    <n v="226440"/>
    <n v="272108.79612681997"/>
    <n v="272108.79612681997"/>
    <n v="1.810812289792749E-6"/>
    <n v="1523"/>
    <m/>
    <x v="0"/>
  </r>
  <r>
    <x v="5"/>
    <x v="4"/>
    <s v="CUARTA"/>
    <x v="1217"/>
    <x v="1217"/>
    <x v="694"/>
    <x v="7"/>
    <x v="0"/>
    <x v="0"/>
    <x v="15"/>
    <x v="475"/>
    <n v="249750"/>
    <n v="0"/>
    <n v="0"/>
    <n v="249750"/>
    <n v="1.6620203970361976E-6"/>
    <n v="0"/>
    <m/>
    <x v="1"/>
  </r>
  <r>
    <x v="4"/>
    <x v="4"/>
    <s v="CUARTA"/>
    <x v="1218"/>
    <x v="1218"/>
    <x v="695"/>
    <x v="1"/>
    <x v="0"/>
    <x v="0"/>
    <x v="15"/>
    <x v="3044"/>
    <n v="2068353"/>
    <n v="2068353"/>
    <n v="2071349.2735184371"/>
    <n v="2071349.2735184371"/>
    <n v="1.3784283251146154E-5"/>
    <n v="12"/>
    <m/>
    <x v="0"/>
  </r>
  <r>
    <x v="4"/>
    <x v="4"/>
    <s v="CUARTA"/>
    <x v="1218"/>
    <x v="1218"/>
    <x v="695"/>
    <x v="1"/>
    <x v="0"/>
    <x v="0"/>
    <x v="15"/>
    <x v="3045"/>
    <n v="485939"/>
    <n v="485939"/>
    <n v="486642.94471218198"/>
    <n v="486642.94471218198"/>
    <n v="3.2384804812228432E-6"/>
    <n v="12"/>
    <m/>
    <x v="0"/>
  </r>
  <r>
    <x v="4"/>
    <x v="4"/>
    <s v="CUARTA"/>
    <x v="1219"/>
    <x v="1219"/>
    <x v="696"/>
    <x v="3"/>
    <x v="0"/>
    <x v="0"/>
    <x v="15"/>
    <x v="2031"/>
    <n v="1646500"/>
    <n v="1646500"/>
    <n v="1718127.0721761517"/>
    <n v="1718127.0721761517"/>
    <n v="1.1433682637264655E-5"/>
    <n v="353"/>
    <m/>
    <x v="0"/>
  </r>
  <r>
    <x v="4"/>
    <x v="4"/>
    <s v="CUARTA"/>
    <x v="1219"/>
    <x v="1219"/>
    <x v="696"/>
    <x v="3"/>
    <x v="0"/>
    <x v="0"/>
    <x v="15"/>
    <x v="3046"/>
    <n v="1646500"/>
    <n v="1646500"/>
    <n v="1734788.173775034"/>
    <n v="1734788.173775034"/>
    <n v="1.1544557875280409E-5"/>
    <n v="433"/>
    <m/>
    <x v="0"/>
  </r>
  <r>
    <x v="4"/>
    <x v="4"/>
    <s v="CUARTA"/>
    <x v="1219"/>
    <x v="1219"/>
    <x v="696"/>
    <x v="3"/>
    <x v="0"/>
    <x v="0"/>
    <x v="15"/>
    <x v="164"/>
    <n v="1646500"/>
    <n v="1646500"/>
    <n v="1710681.8736474763"/>
    <n v="1710681.8736474763"/>
    <n v="1.1384136804172992E-5"/>
    <n v="317"/>
    <m/>
    <x v="0"/>
  </r>
  <r>
    <x v="4"/>
    <x v="4"/>
    <s v="CUARTA"/>
    <x v="1219"/>
    <x v="1219"/>
    <x v="696"/>
    <x v="3"/>
    <x v="0"/>
    <x v="0"/>
    <x v="15"/>
    <x v="2020"/>
    <n v="1646500"/>
    <n v="1646500"/>
    <n v="1725396.5236237424"/>
    <n v="1725396.5236237424"/>
    <n v="1.1482058919871902E-5"/>
    <n v="388"/>
    <m/>
    <x v="0"/>
  </r>
  <r>
    <x v="4"/>
    <x v="4"/>
    <s v="CUARTA"/>
    <x v="1219"/>
    <x v="1219"/>
    <x v="696"/>
    <x v="3"/>
    <x v="0"/>
    <x v="0"/>
    <x v="15"/>
    <x v="3047"/>
    <n v="1165500"/>
    <n v="1165500"/>
    <n v="1181781.2287820594"/>
    <n v="1181781.2287820594"/>
    <n v="7.8644424707518863E-6"/>
    <n v="115"/>
    <m/>
    <x v="0"/>
  </r>
  <r>
    <x v="4"/>
    <x v="4"/>
    <s v="CUARTA"/>
    <x v="1219"/>
    <x v="1219"/>
    <x v="696"/>
    <x v="3"/>
    <x v="0"/>
    <x v="0"/>
    <x v="15"/>
    <x v="2892"/>
    <n v="1165500"/>
    <n v="1165500"/>
    <n v="1188070.5535225768"/>
    <n v="1188070.5535225768"/>
    <n v="7.9062962685589922E-6"/>
    <n v="159"/>
    <m/>
    <x v="0"/>
  </r>
  <r>
    <x v="4"/>
    <x v="4"/>
    <s v="CUARTA"/>
    <x v="1219"/>
    <x v="1219"/>
    <x v="696"/>
    <x v="3"/>
    <x v="0"/>
    <x v="0"/>
    <x v="15"/>
    <x v="2745"/>
    <n v="1165500"/>
    <n v="1165500"/>
    <n v="1201329.328055826"/>
    <n v="1201329.328055826"/>
    <n v="7.9945299170633533E-6"/>
    <n v="251"/>
    <m/>
    <x v="0"/>
  </r>
  <r>
    <x v="4"/>
    <x v="4"/>
    <s v="CUARTA"/>
    <x v="1219"/>
    <x v="1219"/>
    <x v="696"/>
    <x v="3"/>
    <x v="0"/>
    <x v="0"/>
    <x v="15"/>
    <x v="2898"/>
    <n v="1152550"/>
    <n v="1152550"/>
    <n v="1183689.7512838042"/>
    <n v="1183689.7512838042"/>
    <n v="7.8771431847703158E-6"/>
    <n v="221"/>
    <m/>
    <x v="0"/>
  </r>
  <r>
    <x v="4"/>
    <x v="4"/>
    <s v="CUARTA"/>
    <x v="1219"/>
    <x v="1219"/>
    <x v="696"/>
    <x v="3"/>
    <x v="0"/>
    <x v="0"/>
    <x v="15"/>
    <x v="1908"/>
    <n v="1152550"/>
    <n v="1152550"/>
    <n v="1183689.7512838042"/>
    <n v="1183689.7512838042"/>
    <n v="7.8771431847703158E-6"/>
    <n v="221"/>
    <m/>
    <x v="0"/>
  </r>
  <r>
    <x v="4"/>
    <x v="4"/>
    <s v="CUARTA"/>
    <x v="1219"/>
    <x v="1219"/>
    <x v="696"/>
    <x v="3"/>
    <x v="0"/>
    <x v="0"/>
    <x v="15"/>
    <x v="3048"/>
    <n v="1152550"/>
    <n v="1152550"/>
    <n v="1176713.6588439103"/>
    <n v="1176713.6588439103"/>
    <n v="7.8307191290076983E-6"/>
    <n v="172"/>
    <m/>
    <x v="0"/>
  </r>
  <r>
    <x v="4"/>
    <x v="4"/>
    <s v="CUARTA"/>
    <x v="1219"/>
    <x v="1219"/>
    <x v="696"/>
    <x v="3"/>
    <x v="0"/>
    <x v="0"/>
    <x v="15"/>
    <x v="3049"/>
    <n v="1149960"/>
    <n v="1149960"/>
    <n v="1164056.5762531611"/>
    <n v="1164056.5762531611"/>
    <n v="7.7464895817292306E-6"/>
    <n v="101"/>
    <m/>
    <x v="0"/>
  </r>
  <r>
    <x v="4"/>
    <x v="4"/>
    <s v="CUARTA"/>
    <x v="1219"/>
    <x v="1219"/>
    <x v="696"/>
    <x v="3"/>
    <x v="0"/>
    <x v="0"/>
    <x v="15"/>
    <x v="2422"/>
    <n v="823250"/>
    <n v="823250"/>
    <n v="859063.53608807584"/>
    <n v="859063.53608807584"/>
    <n v="5.7168413186323273E-6"/>
    <n v="353"/>
    <m/>
    <x v="0"/>
  </r>
  <r>
    <x v="4"/>
    <x v="4"/>
    <s v="CUARTA"/>
    <x v="1219"/>
    <x v="1219"/>
    <x v="696"/>
    <x v="3"/>
    <x v="0"/>
    <x v="0"/>
    <x v="15"/>
    <x v="2028"/>
    <n v="823250"/>
    <n v="823250"/>
    <n v="857820.87298111292"/>
    <n v="857820.87298111292"/>
    <n v="5.7085717233153426E-6"/>
    <n v="341"/>
    <m/>
    <x v="0"/>
  </r>
  <r>
    <x v="4"/>
    <x v="4"/>
    <s v="CUARTA"/>
    <x v="1219"/>
    <x v="1219"/>
    <x v="696"/>
    <x v="3"/>
    <x v="0"/>
    <x v="0"/>
    <x v="15"/>
    <x v="3050"/>
    <n v="576275"/>
    <n v="576275"/>
    <n v="591844.87564190209"/>
    <n v="591844.87564190209"/>
    <n v="3.9385715923851579E-6"/>
    <n v="221"/>
    <m/>
    <x v="0"/>
  </r>
  <r>
    <x v="4"/>
    <x v="4"/>
    <s v="CUARTA"/>
    <x v="1220"/>
    <x v="1220"/>
    <x v="697"/>
    <x v="3"/>
    <x v="0"/>
    <x v="0"/>
    <x v="15"/>
    <x v="960"/>
    <n v="3753561"/>
    <n v="3753561"/>
    <n v="3832255.8656924269"/>
    <n v="3832255.8656924269"/>
    <n v="2.5502652314083782E-5"/>
    <n v="172"/>
    <m/>
    <x v="0"/>
  </r>
  <r>
    <x v="4"/>
    <x v="4"/>
    <s v="CUARTA"/>
    <x v="1220"/>
    <x v="1220"/>
    <x v="697"/>
    <x v="3"/>
    <x v="0"/>
    <x v="0"/>
    <x v="15"/>
    <x v="1144"/>
    <n v="2183824"/>
    <n v="2183824"/>
    <n v="2233377.359102454"/>
    <n v="2233377.359102454"/>
    <n v="1.4862537437866326E-5"/>
    <n v="186"/>
    <m/>
    <x v="0"/>
  </r>
  <r>
    <x v="4"/>
    <x v="4"/>
    <s v="CUARTA"/>
    <x v="1220"/>
    <x v="1220"/>
    <x v="697"/>
    <x v="3"/>
    <x v="0"/>
    <x v="0"/>
    <x v="15"/>
    <x v="1136"/>
    <n v="1728645"/>
    <n v="1728645"/>
    <n v="1760209.098892475"/>
    <n v="1760209.098892475"/>
    <n v="1.1713727429061056E-5"/>
    <n v="150"/>
    <m/>
    <x v="0"/>
  </r>
  <r>
    <x v="4"/>
    <x v="4"/>
    <s v="CUARTA"/>
    <x v="1220"/>
    <x v="1220"/>
    <x v="697"/>
    <x v="3"/>
    <x v="0"/>
    <x v="0"/>
    <x v="15"/>
    <x v="2511"/>
    <n v="1085947"/>
    <n v="1085947"/>
    <n v="1104975.7302887517"/>
    <n v="1104975.7302887517"/>
    <n v="7.3533221300095029E-6"/>
    <n v="144"/>
    <m/>
    <x v="0"/>
  </r>
  <r>
    <x v="4"/>
    <x v="4"/>
    <s v="CUARTA"/>
    <x v="1220"/>
    <x v="1220"/>
    <x v="697"/>
    <x v="3"/>
    <x v="0"/>
    <x v="0"/>
    <x v="15"/>
    <x v="1945"/>
    <n v="858601"/>
    <n v="858601"/>
    <n v="873646.01311265875"/>
    <n v="873646.01311265875"/>
    <n v="5.8138838581885572E-6"/>
    <n v="144"/>
    <m/>
    <x v="0"/>
  </r>
  <r>
    <x v="4"/>
    <x v="4"/>
    <s v="CUARTA"/>
    <x v="1220"/>
    <x v="1220"/>
    <x v="697"/>
    <x v="3"/>
    <x v="0"/>
    <x v="0"/>
    <x v="15"/>
    <x v="2351"/>
    <n v="738050"/>
    <n v="738050"/>
    <n v="758722.58870868501"/>
    <n v="758722.58870868501"/>
    <n v="5.0490987712750362E-6"/>
    <n v="229"/>
    <m/>
    <x v="0"/>
  </r>
  <r>
    <x v="4"/>
    <x v="4"/>
    <s v="CUARTA"/>
    <x v="1220"/>
    <x v="1220"/>
    <x v="697"/>
    <x v="3"/>
    <x v="0"/>
    <x v="0"/>
    <x v="15"/>
    <x v="1146"/>
    <n v="656205"/>
    <n v="656205"/>
    <n v="670043.41649777768"/>
    <n v="670043.41649777768"/>
    <n v="4.458962262739246E-6"/>
    <n v="173"/>
    <m/>
    <x v="0"/>
  </r>
  <r>
    <x v="4"/>
    <x v="4"/>
    <s v="CUARTA"/>
    <x v="1220"/>
    <x v="1220"/>
    <x v="697"/>
    <x v="3"/>
    <x v="0"/>
    <x v="0"/>
    <x v="15"/>
    <x v="448"/>
    <n v="604440"/>
    <n v="604440"/>
    <n v="612587.94744575839"/>
    <n v="612587.94744575839"/>
    <n v="4.0766112657993541E-6"/>
    <n v="111"/>
    <m/>
    <x v="0"/>
  </r>
  <r>
    <x v="4"/>
    <x v="4"/>
    <s v="CUARTA"/>
    <x v="1220"/>
    <x v="1220"/>
    <x v="697"/>
    <x v="3"/>
    <x v="0"/>
    <x v="0"/>
    <x v="15"/>
    <x v="1687"/>
    <n v="530592"/>
    <n v="530592"/>
    <n v="540867.20818073885"/>
    <n v="540867.20818073885"/>
    <n v="3.5993286569946396E-6"/>
    <n v="159"/>
    <m/>
    <x v="0"/>
  </r>
  <r>
    <x v="4"/>
    <x v="4"/>
    <s v="CUARTA"/>
    <x v="1220"/>
    <x v="1220"/>
    <x v="697"/>
    <x v="3"/>
    <x v="0"/>
    <x v="0"/>
    <x v="15"/>
    <x v="1265"/>
    <n v="528998"/>
    <n v="528998"/>
    <n v="542831.96678428515"/>
    <n v="542831.96678428515"/>
    <n v="3.6124036074424731E-6"/>
    <n v="214"/>
    <m/>
    <x v="0"/>
  </r>
  <r>
    <x v="4"/>
    <x v="4"/>
    <s v="CUARTA"/>
    <x v="1220"/>
    <x v="1220"/>
    <x v="697"/>
    <x v="3"/>
    <x v="0"/>
    <x v="0"/>
    <x v="15"/>
    <x v="1059"/>
    <n v="479510"/>
    <n v="479510"/>
    <n v="491219.49958931864"/>
    <n v="491219.49958931864"/>
    <n v="3.2689362472046512E-6"/>
    <n v="200"/>
    <m/>
    <x v="0"/>
  </r>
  <r>
    <x v="4"/>
    <x v="4"/>
    <s v="CUARTA"/>
    <x v="1220"/>
    <x v="1220"/>
    <x v="697"/>
    <x v="3"/>
    <x v="0"/>
    <x v="0"/>
    <x v="15"/>
    <x v="2858"/>
    <n v="403304"/>
    <n v="403304"/>
    <n v="406233.66249077959"/>
    <n v="406233.66249077959"/>
    <n v="2.7033779099995764E-6"/>
    <n v="60"/>
    <m/>
    <x v="0"/>
  </r>
  <r>
    <x v="4"/>
    <x v="4"/>
    <s v="CUARTA"/>
    <x v="1220"/>
    <x v="1220"/>
    <x v="697"/>
    <x v="3"/>
    <x v="0"/>
    <x v="0"/>
    <x v="15"/>
    <x v="1086"/>
    <n v="382553"/>
    <n v="382553"/>
    <n v="383338.32079050079"/>
    <n v="383338.32079050079"/>
    <n v="2.5510154479255953E-6"/>
    <n v="17"/>
    <m/>
    <x v="0"/>
  </r>
  <r>
    <x v="4"/>
    <x v="4"/>
    <s v="CUARTA"/>
    <x v="1220"/>
    <x v="1220"/>
    <x v="697"/>
    <x v="3"/>
    <x v="0"/>
    <x v="0"/>
    <x v="15"/>
    <x v="1078"/>
    <n v="381223"/>
    <n v="381223"/>
    <n v="385291.46068930015"/>
    <n v="385291.46068930015"/>
    <n v="2.5640130789569056E-6"/>
    <n v="88"/>
    <m/>
    <x v="0"/>
  </r>
  <r>
    <x v="4"/>
    <x v="4"/>
    <s v="CUARTA"/>
    <x v="1220"/>
    <x v="1220"/>
    <x v="697"/>
    <x v="3"/>
    <x v="0"/>
    <x v="0"/>
    <x v="15"/>
    <x v="1266"/>
    <n v="325136"/>
    <n v="325136"/>
    <n v="330235.16959616356"/>
    <n v="330235.16959616356"/>
    <n v="2.1976279787288562E-6"/>
    <n v="129"/>
    <m/>
    <x v="0"/>
  </r>
  <r>
    <x v="4"/>
    <x v="4"/>
    <s v="CUARTA"/>
    <x v="1220"/>
    <x v="1220"/>
    <x v="697"/>
    <x v="3"/>
    <x v="0"/>
    <x v="0"/>
    <x v="15"/>
    <x v="447"/>
    <n v="180047"/>
    <n v="180047"/>
    <n v="182276.06045059662"/>
    <n v="182276.06045059662"/>
    <n v="1.2129991205617398E-6"/>
    <n v="102"/>
    <m/>
    <x v="0"/>
  </r>
  <r>
    <x v="4"/>
    <x v="4"/>
    <s v="CUARTA"/>
    <x v="1220"/>
    <x v="1220"/>
    <x v="697"/>
    <x v="3"/>
    <x v="0"/>
    <x v="0"/>
    <x v="15"/>
    <x v="991"/>
    <n v="97229"/>
    <n v="97229"/>
    <n v="98611.010216045994"/>
    <n v="98611.010216045994"/>
    <n v="6.562302716773305E-7"/>
    <n v="117"/>
    <m/>
    <x v="0"/>
  </r>
  <r>
    <x v="4"/>
    <x v="4"/>
    <s v="CUARTA"/>
    <x v="1221"/>
    <x v="1221"/>
    <x v="698"/>
    <x v="3"/>
    <x v="0"/>
    <x v="0"/>
    <x v="15"/>
    <x v="3051"/>
    <n v="1185886"/>
    <n v="1185886"/>
    <n v="1200857.4741467631"/>
    <n v="1200857.4741467631"/>
    <n v="7.9913898537148693E-6"/>
    <n v="104"/>
    <m/>
    <x v="0"/>
  </r>
  <r>
    <x v="4"/>
    <x v="4"/>
    <s v="CUARTA"/>
    <x v="1221"/>
    <x v="1221"/>
    <x v="698"/>
    <x v="3"/>
    <x v="0"/>
    <x v="0"/>
    <x v="15"/>
    <x v="3052"/>
    <n v="1185886"/>
    <n v="1185886"/>
    <n v="1197963.7385715423"/>
    <n v="1197963.7385715423"/>
    <n v="7.9721328064690378E-6"/>
    <n v="84"/>
    <m/>
    <x v="0"/>
  </r>
  <r>
    <x v="4"/>
    <x v="4"/>
    <s v="CUARTA"/>
    <x v="1221"/>
    <x v="1221"/>
    <x v="698"/>
    <x v="3"/>
    <x v="0"/>
    <x v="0"/>
    <x v="15"/>
    <x v="3030"/>
    <n v="1185886"/>
    <n v="1185886"/>
    <n v="1192916.4702397215"/>
    <n v="1192916.4702397215"/>
    <n v="7.9385445665619263E-6"/>
    <n v="49"/>
    <m/>
    <x v="0"/>
  </r>
  <r>
    <x v="4"/>
    <x v="4"/>
    <s v="CUARTA"/>
    <x v="1221"/>
    <x v="1221"/>
    <x v="698"/>
    <x v="3"/>
    <x v="0"/>
    <x v="0"/>
    <x v="15"/>
    <x v="3053"/>
    <n v="1185886"/>
    <n v="1185886"/>
    <n v="1187603.9073483518"/>
    <n v="1187603.9073483518"/>
    <n v="7.9031908613127015E-6"/>
    <n v="12"/>
    <m/>
    <x v="0"/>
  </r>
  <r>
    <x v="4"/>
    <x v="4"/>
    <s v="CUARTA"/>
    <x v="1221"/>
    <x v="1221"/>
    <x v="698"/>
    <x v="3"/>
    <x v="0"/>
    <x v="0"/>
    <x v="15"/>
    <x v="3054"/>
    <n v="1185886"/>
    <n v="0"/>
    <n v="0"/>
    <n v="1185886"/>
    <n v="7.8917586408795525E-6"/>
    <n v="0"/>
    <m/>
    <x v="0"/>
  </r>
  <r>
    <x v="5"/>
    <x v="4"/>
    <s v="CUARTA"/>
    <x v="1222"/>
    <x v="1222"/>
    <x v="699"/>
    <x v="7"/>
    <x v="0"/>
    <x v="0"/>
    <x v="15"/>
    <x v="3055"/>
    <n v="3943440"/>
    <n v="0"/>
    <n v="0"/>
    <n v="3943440"/>
    <n v="2.6242553411365057E-5"/>
    <n v="0"/>
    <m/>
    <x v="1"/>
  </r>
  <r>
    <x v="5"/>
    <x v="4"/>
    <s v="CUARTA"/>
    <x v="1223"/>
    <x v="1223"/>
    <x v="700"/>
    <x v="8"/>
    <x v="0"/>
    <x v="0"/>
    <x v="15"/>
    <x v="3056"/>
    <n v="8225861.5"/>
    <n v="0"/>
    <n v="0"/>
    <n v="8225861.5"/>
    <n v="5.4740939324103188E-5"/>
    <n v="0"/>
    <m/>
    <x v="4"/>
  </r>
  <r>
    <x v="5"/>
    <x v="4"/>
    <s v="CUARTA"/>
    <x v="1223"/>
    <x v="1223"/>
    <x v="700"/>
    <x v="8"/>
    <x v="0"/>
    <x v="0"/>
    <x v="15"/>
    <x v="3057"/>
    <n v="3726294"/>
    <n v="0"/>
    <n v="0"/>
    <n v="3726294"/>
    <n v="2.4797504037451855E-5"/>
    <n v="0"/>
    <m/>
    <x v="4"/>
  </r>
  <r>
    <x v="5"/>
    <x v="4"/>
    <s v="CUARTA"/>
    <x v="1223"/>
    <x v="1223"/>
    <x v="700"/>
    <x v="8"/>
    <x v="0"/>
    <x v="0"/>
    <x v="15"/>
    <x v="3058"/>
    <n v="2851808"/>
    <n v="0"/>
    <n v="0"/>
    <n v="2851808"/>
    <n v="1.8978030288012031E-5"/>
    <n v="0"/>
    <m/>
    <x v="4"/>
  </r>
  <r>
    <x v="5"/>
    <x v="4"/>
    <s v="CUARTA"/>
    <x v="1224"/>
    <x v="1224"/>
    <x v="701"/>
    <x v="7"/>
    <x v="0"/>
    <x v="0"/>
    <x v="15"/>
    <x v="3059"/>
    <n v="58520332"/>
    <n v="58520332"/>
    <n v="58874368.760882258"/>
    <n v="58874368.760882258"/>
    <n v="3.9179340037324138E-4"/>
    <n v="50"/>
    <m/>
    <x v="1"/>
  </r>
  <r>
    <x v="5"/>
    <x v="4"/>
    <s v="CUARTA"/>
    <x v="1224"/>
    <x v="1224"/>
    <x v="701"/>
    <x v="7"/>
    <x v="0"/>
    <x v="0"/>
    <x v="15"/>
    <x v="3060"/>
    <n v="42449302.5"/>
    <n v="42449302.5"/>
    <n v="42706112.62128932"/>
    <n v="42706112.62128932"/>
    <n v="2.8419791893776917E-4"/>
    <n v="50"/>
    <m/>
    <x v="1"/>
  </r>
  <r>
    <x v="5"/>
    <x v="4"/>
    <s v="CUARTA"/>
    <x v="1224"/>
    <x v="1224"/>
    <x v="701"/>
    <x v="7"/>
    <x v="0"/>
    <x v="0"/>
    <x v="15"/>
    <x v="3061"/>
    <n v="25871738.5"/>
    <n v="25871738.5"/>
    <n v="26264813.358678769"/>
    <n v="26264813.358678769"/>
    <n v="1.7478540751340505E-4"/>
    <n v="125"/>
    <m/>
    <x v="1"/>
  </r>
  <r>
    <x v="5"/>
    <x v="4"/>
    <s v="CUARTA"/>
    <x v="1224"/>
    <x v="1224"/>
    <x v="701"/>
    <x v="7"/>
    <x v="0"/>
    <x v="0"/>
    <x v="15"/>
    <x v="3062"/>
    <n v="15391962.5"/>
    <n v="15391962.5"/>
    <n v="15417979.066760229"/>
    <n v="15417979.066760229"/>
    <n v="1.0260258534547595E-4"/>
    <n v="14"/>
    <m/>
    <x v="1"/>
  </r>
  <r>
    <x v="5"/>
    <x v="4"/>
    <s v="CUARTA"/>
    <x v="1224"/>
    <x v="1224"/>
    <x v="701"/>
    <x v="7"/>
    <x v="0"/>
    <x v="0"/>
    <x v="15"/>
    <x v="3063"/>
    <n v="10111819"/>
    <n v="0"/>
    <n v="0"/>
    <n v="10111819"/>
    <n v="6.7291489205758426E-5"/>
    <n v="0"/>
    <m/>
    <x v="1"/>
  </r>
  <r>
    <x v="5"/>
    <x v="4"/>
    <s v="CUARTA"/>
    <x v="1224"/>
    <x v="1224"/>
    <x v="701"/>
    <x v="7"/>
    <x v="0"/>
    <x v="0"/>
    <x v="15"/>
    <x v="3064"/>
    <n v="8598649.5"/>
    <n v="0"/>
    <n v="0"/>
    <n v="8598649.5"/>
    <n v="5.7221745169029434E-5"/>
    <n v="0"/>
    <m/>
    <x v="1"/>
  </r>
  <r>
    <x v="5"/>
    <x v="4"/>
    <s v="CUARTA"/>
    <x v="1224"/>
    <x v="1224"/>
    <x v="701"/>
    <x v="7"/>
    <x v="0"/>
    <x v="0"/>
    <x v="15"/>
    <x v="3065"/>
    <n v="6686001.5"/>
    <n v="6686001.5"/>
    <n v="6726450.5240129521"/>
    <n v="6726450.5240129521"/>
    <n v="4.4762754636894277E-5"/>
    <n v="50"/>
    <m/>
    <x v="1"/>
  </r>
  <r>
    <x v="5"/>
    <x v="4"/>
    <s v="CUARTA"/>
    <x v="1224"/>
    <x v="1224"/>
    <x v="701"/>
    <x v="7"/>
    <x v="0"/>
    <x v="0"/>
    <x v="15"/>
    <x v="3066"/>
    <n v="3307173"/>
    <n v="3307173"/>
    <n v="3356204.7739102663"/>
    <n v="3356204.7739102663"/>
    <n v="2.233465782129779E-5"/>
    <n v="122"/>
    <m/>
    <x v="1"/>
  </r>
  <r>
    <x v="5"/>
    <x v="4"/>
    <s v="CUARTA"/>
    <x v="1224"/>
    <x v="1224"/>
    <x v="701"/>
    <x v="7"/>
    <x v="0"/>
    <x v="0"/>
    <x v="15"/>
    <x v="3067"/>
    <n v="2722899"/>
    <n v="2722899"/>
    <n v="2763268.3934815293"/>
    <n v="2763268.3934815293"/>
    <n v="1.8388822552359349E-5"/>
    <n v="122"/>
    <m/>
    <x v="1"/>
  </r>
  <r>
    <x v="5"/>
    <x v="4"/>
    <s v="CUARTA"/>
    <x v="1224"/>
    <x v="1224"/>
    <x v="701"/>
    <x v="7"/>
    <x v="0"/>
    <x v="0"/>
    <x v="15"/>
    <x v="3068"/>
    <n v="739395"/>
    <n v="739395"/>
    <n v="743868.19763689197"/>
    <n v="743868.19763689197"/>
    <n v="4.9502467154317028E-6"/>
    <n v="50"/>
    <m/>
    <x v="1"/>
  </r>
  <r>
    <x v="5"/>
    <x v="4"/>
    <s v="CUARTA"/>
    <x v="1224"/>
    <x v="1224"/>
    <x v="701"/>
    <x v="7"/>
    <x v="0"/>
    <x v="0"/>
    <x v="15"/>
    <x v="3069"/>
    <n v="739395"/>
    <n v="0"/>
    <n v="0"/>
    <n v="739395"/>
    <n v="4.9204787646309483E-6"/>
    <n v="0"/>
    <m/>
    <x v="1"/>
  </r>
  <r>
    <x v="5"/>
    <x v="4"/>
    <s v="CUARTA"/>
    <x v="1224"/>
    <x v="1224"/>
    <x v="701"/>
    <x v="7"/>
    <x v="0"/>
    <x v="0"/>
    <x v="15"/>
    <x v="3070"/>
    <n v="443637"/>
    <n v="443637"/>
    <n v="450214.31212798023"/>
    <n v="450214.31212798023"/>
    <n v="2.9960575367140112E-6"/>
    <n v="122"/>
    <m/>
    <x v="1"/>
  </r>
  <r>
    <x v="4"/>
    <x v="4"/>
    <s v="CUARTA"/>
    <x v="1225"/>
    <x v="1225"/>
    <x v="702"/>
    <x v="3"/>
    <x v="0"/>
    <x v="0"/>
    <x v="15"/>
    <x v="3071"/>
    <n v="933127"/>
    <n v="0"/>
    <n v="0"/>
    <n v="933127"/>
    <n v="6.2097141422430263E-6"/>
    <n v="0"/>
    <m/>
    <x v="0"/>
  </r>
  <r>
    <x v="4"/>
    <x v="4"/>
    <s v="CUARTA"/>
    <x v="1225"/>
    <x v="1225"/>
    <x v="702"/>
    <x v="3"/>
    <x v="0"/>
    <x v="0"/>
    <x v="15"/>
    <x v="3072"/>
    <n v="526229"/>
    <n v="0"/>
    <n v="0"/>
    <n v="526229"/>
    <n v="3.5019152412891339E-6"/>
    <n v="0"/>
    <m/>
    <x v="0"/>
  </r>
  <r>
    <x v="5"/>
    <x v="4"/>
    <s v="CUARTA"/>
    <x v="1226"/>
    <x v="1226"/>
    <x v="703"/>
    <x v="1"/>
    <x v="0"/>
    <x v="0"/>
    <x v="15"/>
    <x v="3073"/>
    <n v="2360271.6"/>
    <n v="0"/>
    <n v="0"/>
    <n v="2360271.6"/>
    <n v="1.5706985152133178E-5"/>
    <n v="0"/>
    <m/>
    <x v="3"/>
  </r>
  <r>
    <x v="5"/>
    <x v="4"/>
    <s v="CUARTA"/>
    <x v="1226"/>
    <x v="1226"/>
    <x v="703"/>
    <x v="1"/>
    <x v="0"/>
    <x v="0"/>
    <x v="15"/>
    <x v="3074"/>
    <n v="786757.2"/>
    <n v="0"/>
    <n v="0"/>
    <n v="786757.2"/>
    <n v="5.2356617173777255E-6"/>
    <n v="0"/>
    <m/>
    <x v="3"/>
  </r>
  <r>
    <x v="5"/>
    <x v="4"/>
    <s v="CUARTA"/>
    <x v="1226"/>
    <x v="1226"/>
    <x v="703"/>
    <x v="7"/>
    <x v="0"/>
    <x v="0"/>
    <x v="15"/>
    <x v="3075"/>
    <n v="23923069"/>
    <n v="23923069"/>
    <n v="24230936.28499015"/>
    <n v="24230936.28499015"/>
    <n v="1.6125049187162418E-4"/>
    <n v="106"/>
    <m/>
    <x v="1"/>
  </r>
  <r>
    <x v="5"/>
    <x v="4"/>
    <s v="CUARTA"/>
    <x v="1226"/>
    <x v="1226"/>
    <x v="703"/>
    <x v="7"/>
    <x v="0"/>
    <x v="0"/>
    <x v="15"/>
    <x v="3076"/>
    <n v="23222510.5"/>
    <n v="23222510.5"/>
    <n v="23763783.702549439"/>
    <n v="23763783.702549439"/>
    <n v="1.5814171461218634E-4"/>
    <n v="191"/>
    <m/>
    <x v="1"/>
  </r>
  <r>
    <x v="5"/>
    <x v="4"/>
    <s v="CUARTA"/>
    <x v="1226"/>
    <x v="1226"/>
    <x v="703"/>
    <x v="7"/>
    <x v="0"/>
    <x v="0"/>
    <x v="15"/>
    <x v="3077"/>
    <n v="22937681.5"/>
    <n v="22937681.5"/>
    <n v="23412929.549590133"/>
    <n v="23412929.549590133"/>
    <n v="1.5580687273589715E-4"/>
    <n v="170"/>
    <m/>
    <x v="1"/>
  </r>
  <r>
    <x v="5"/>
    <x v="4"/>
    <s v="CUARTA"/>
    <x v="1226"/>
    <x v="1226"/>
    <x v="703"/>
    <x v="7"/>
    <x v="0"/>
    <x v="0"/>
    <x v="15"/>
    <x v="3078"/>
    <n v="21683551"/>
    <n v="21683551"/>
    <n v="22352834.22200381"/>
    <n v="22352834.22200381"/>
    <n v="1.4875221785200831E-4"/>
    <n v="252"/>
    <m/>
    <x v="1"/>
  </r>
  <r>
    <x v="5"/>
    <x v="4"/>
    <s v="CUARTA"/>
    <x v="1226"/>
    <x v="1226"/>
    <x v="703"/>
    <x v="7"/>
    <x v="0"/>
    <x v="0"/>
    <x v="15"/>
    <x v="3079"/>
    <n v="15037089.5"/>
    <n v="15037089.5"/>
    <n v="15230602.628207712"/>
    <n v="15230602.628207712"/>
    <n v="1.0135564455349083E-4"/>
    <n v="106"/>
    <m/>
    <x v="1"/>
  </r>
  <r>
    <x v="5"/>
    <x v="4"/>
    <s v="CUARTA"/>
    <x v="1226"/>
    <x v="1226"/>
    <x v="703"/>
    <x v="7"/>
    <x v="0"/>
    <x v="0"/>
    <x v="15"/>
    <x v="3080"/>
    <n v="8851953"/>
    <n v="0"/>
    <n v="0"/>
    <n v="8851953"/>
    <n v="5.8907413171594638E-5"/>
    <n v="0"/>
    <m/>
    <x v="1"/>
  </r>
  <r>
    <x v="5"/>
    <x v="4"/>
    <s v="CUARTA"/>
    <x v="1226"/>
    <x v="1226"/>
    <x v="703"/>
    <x v="7"/>
    <x v="0"/>
    <x v="0"/>
    <x v="15"/>
    <x v="3081"/>
    <n v="6645665.5"/>
    <n v="6645665.5"/>
    <n v="6713348.7431978434"/>
    <n v="6713348.7431978434"/>
    <n v="4.467556574018874E-5"/>
    <n v="84"/>
    <m/>
    <x v="1"/>
  </r>
  <r>
    <x v="5"/>
    <x v="4"/>
    <s v="CUARTA"/>
    <x v="1226"/>
    <x v="1226"/>
    <x v="703"/>
    <x v="7"/>
    <x v="0"/>
    <x v="0"/>
    <x v="15"/>
    <x v="3082"/>
    <n v="4425976.5"/>
    <n v="4425976.5"/>
    <n v="4437738.1803309042"/>
    <n v="4437738.1803309042"/>
    <n v="2.953197746713218E-5"/>
    <n v="22"/>
    <m/>
    <x v="1"/>
  </r>
  <r>
    <x v="5"/>
    <x v="4"/>
    <s v="CUARTA"/>
    <x v="1226"/>
    <x v="1226"/>
    <x v="703"/>
    <x v="7"/>
    <x v="0"/>
    <x v="0"/>
    <x v="15"/>
    <x v="3083"/>
    <n v="4425976"/>
    <n v="4425976"/>
    <n v="4433457.0928160185"/>
    <n v="4433457.0928160185"/>
    <n v="2.9503487958538639E-5"/>
    <n v="14"/>
    <m/>
    <x v="1"/>
  </r>
  <r>
    <x v="5"/>
    <x v="4"/>
    <s v="CUARTA"/>
    <x v="1226"/>
    <x v="1226"/>
    <x v="703"/>
    <x v="7"/>
    <x v="0"/>
    <x v="0"/>
    <x v="15"/>
    <x v="3084"/>
    <n v="4376289"/>
    <n v="0"/>
    <n v="0"/>
    <n v="4376289"/>
    <n v="2.9123049374675252E-5"/>
    <n v="0"/>
    <m/>
    <x v="1"/>
  </r>
  <r>
    <x v="5"/>
    <x v="4"/>
    <s v="CUARTA"/>
    <x v="1226"/>
    <x v="1226"/>
    <x v="703"/>
    <x v="7"/>
    <x v="0"/>
    <x v="0"/>
    <x v="15"/>
    <x v="3085"/>
    <n v="2603565"/>
    <n v="0"/>
    <n v="0"/>
    <n v="2603565"/>
    <n v="1.7326038578616809E-5"/>
    <n v="0"/>
    <m/>
    <x v="1"/>
  </r>
  <r>
    <x v="5"/>
    <x v="4"/>
    <s v="CUARTA"/>
    <x v="1226"/>
    <x v="1226"/>
    <x v="703"/>
    <x v="7"/>
    <x v="0"/>
    <x v="0"/>
    <x v="15"/>
    <x v="3086"/>
    <n v="2408554.5"/>
    <n v="2408554.5"/>
    <n v="2451350.2423827532"/>
    <n v="2451350.2423827532"/>
    <n v="1.631308950198103E-5"/>
    <n v="146"/>
    <m/>
    <x v="1"/>
  </r>
  <r>
    <x v="5"/>
    <x v="4"/>
    <s v="CUARTA"/>
    <x v="1226"/>
    <x v="1226"/>
    <x v="703"/>
    <x v="7"/>
    <x v="0"/>
    <x v="0"/>
    <x v="15"/>
    <x v="1907"/>
    <n v="2405350.5"/>
    <n v="0"/>
    <n v="0"/>
    <n v="2405350.5"/>
    <n v="1.6006973345430296E-5"/>
    <n v="0"/>
    <m/>
    <x v="1"/>
  </r>
  <r>
    <x v="5"/>
    <x v="4"/>
    <s v="CUARTA"/>
    <x v="1226"/>
    <x v="1226"/>
    <x v="703"/>
    <x v="7"/>
    <x v="0"/>
    <x v="0"/>
    <x v="15"/>
    <x v="3087"/>
    <n v="2355447.5"/>
    <n v="2355447.5"/>
    <n v="2408604.6129327896"/>
    <n v="2408604.6129327896"/>
    <n v="1.6028628608968057E-5"/>
    <n v="185"/>
    <m/>
    <x v="1"/>
  </r>
  <r>
    <x v="5"/>
    <x v="4"/>
    <s v="CUARTA"/>
    <x v="1226"/>
    <x v="1226"/>
    <x v="703"/>
    <x v="7"/>
    <x v="0"/>
    <x v="0"/>
    <x v="15"/>
    <x v="3088"/>
    <n v="1783638.5"/>
    <n v="1783638.5"/>
    <n v="1786653.3299874929"/>
    <n v="1786653.3299874929"/>
    <n v="1.1889706814301731E-5"/>
    <n v="14"/>
    <m/>
    <x v="1"/>
  </r>
  <r>
    <x v="5"/>
    <x v="4"/>
    <s v="CUARTA"/>
    <x v="1226"/>
    <x v="1226"/>
    <x v="703"/>
    <x v="7"/>
    <x v="0"/>
    <x v="0"/>
    <x v="15"/>
    <x v="3089"/>
    <n v="1654740.5"/>
    <n v="1654740.5"/>
    <n v="1657537.4576127219"/>
    <n v="1657537.4576127219"/>
    <n v="1.1030474728343807E-5"/>
    <n v="14"/>
    <m/>
    <x v="1"/>
  </r>
  <r>
    <x v="5"/>
    <x v="4"/>
    <s v="CUARTA"/>
    <x v="1226"/>
    <x v="1226"/>
    <x v="703"/>
    <x v="7"/>
    <x v="0"/>
    <x v="0"/>
    <x v="15"/>
    <x v="3090"/>
    <n v="1631898.5"/>
    <n v="1631898.5"/>
    <n v="1672152.3835063525"/>
    <n v="1672152.3835063525"/>
    <n v="1.1127733206567577E-5"/>
    <n v="202"/>
    <m/>
    <x v="1"/>
  </r>
  <r>
    <x v="5"/>
    <x v="4"/>
    <s v="CUARTA"/>
    <x v="1226"/>
    <x v="1226"/>
    <x v="703"/>
    <x v="7"/>
    <x v="0"/>
    <x v="0"/>
    <x v="15"/>
    <x v="3091"/>
    <n v="1450219"/>
    <n v="1450219"/>
    <n v="1467642.1159682141"/>
    <n v="1467642.1159682141"/>
    <n v="9.7667713004546008E-6"/>
    <n v="99"/>
    <m/>
    <x v="1"/>
  </r>
  <r>
    <x v="5"/>
    <x v="4"/>
    <s v="CUARTA"/>
    <x v="1226"/>
    <x v="1226"/>
    <x v="703"/>
    <x v="7"/>
    <x v="0"/>
    <x v="0"/>
    <x v="15"/>
    <x v="3092"/>
    <n v="1309323"/>
    <n v="1309323"/>
    <n v="1330820.2466458017"/>
    <n v="1330820.2466458017"/>
    <n v="8.8562578366929561E-6"/>
    <n v="135"/>
    <m/>
    <x v="1"/>
  </r>
  <r>
    <x v="5"/>
    <x v="4"/>
    <s v="CUARTA"/>
    <x v="1226"/>
    <x v="1226"/>
    <x v="703"/>
    <x v="7"/>
    <x v="0"/>
    <x v="0"/>
    <x v="15"/>
    <x v="1856"/>
    <n v="5474.5"/>
    <n v="5474.5"/>
    <n v="5540.2713409960761"/>
    <n v="5540.2713409960761"/>
    <n v="3.6869044940342605E-8"/>
    <n v="99"/>
    <m/>
    <x v="1"/>
  </r>
  <r>
    <x v="4"/>
    <x v="4"/>
    <s v="CUARTA"/>
    <x v="1226"/>
    <x v="1226"/>
    <x v="703"/>
    <x v="1"/>
    <x v="0"/>
    <x v="0"/>
    <x v="15"/>
    <x v="3093"/>
    <n v="7110472"/>
    <n v="7110472"/>
    <n v="7258670.1319431867"/>
    <n v="7258670.1319431867"/>
    <n v="4.8304535794382396E-5"/>
    <n v="171"/>
    <m/>
    <x v="0"/>
  </r>
  <r>
    <x v="4"/>
    <x v="4"/>
    <s v="CUARTA"/>
    <x v="1226"/>
    <x v="1226"/>
    <x v="703"/>
    <x v="1"/>
    <x v="0"/>
    <x v="0"/>
    <x v="15"/>
    <x v="3094"/>
    <n v="7110472"/>
    <n v="7110472"/>
    <n v="7235939.5426750956"/>
    <n v="7235939.5426750956"/>
    <n v="4.8153269716303441E-5"/>
    <n v="145"/>
    <m/>
    <x v="0"/>
  </r>
  <r>
    <x v="4"/>
    <x v="4"/>
    <s v="CUARTA"/>
    <x v="1226"/>
    <x v="1226"/>
    <x v="703"/>
    <x v="1"/>
    <x v="0"/>
    <x v="0"/>
    <x v="15"/>
    <x v="3095"/>
    <n v="7110472"/>
    <n v="7110472"/>
    <n v="7280593.8030277342"/>
    <n v="7280593.8030277342"/>
    <n v="4.845043204471445E-5"/>
    <n v="196"/>
    <m/>
    <x v="0"/>
  </r>
  <r>
    <x v="4"/>
    <x v="4"/>
    <s v="CUARTA"/>
    <x v="1226"/>
    <x v="1226"/>
    <x v="703"/>
    <x v="1"/>
    <x v="0"/>
    <x v="0"/>
    <x v="15"/>
    <x v="3096"/>
    <n v="7110212"/>
    <n v="7110212"/>
    <n v="7203451.4260352654"/>
    <n v="7203451.4260352654"/>
    <n v="4.793706986638677E-5"/>
    <n v="108"/>
    <m/>
    <x v="0"/>
  </r>
  <r>
    <x v="4"/>
    <x v="4"/>
    <s v="CUARTA"/>
    <x v="1226"/>
    <x v="1226"/>
    <x v="703"/>
    <x v="1"/>
    <x v="0"/>
    <x v="0"/>
    <x v="15"/>
    <x v="3097"/>
    <n v="7110212"/>
    <n v="7110212"/>
    <n v="7124808.1404262111"/>
    <n v="7124808.1404262111"/>
    <n v="4.7413719536968583E-5"/>
    <n v="17"/>
    <m/>
    <x v="0"/>
  </r>
  <r>
    <x v="4"/>
    <x v="4"/>
    <s v="CUARTA"/>
    <x v="1226"/>
    <x v="1226"/>
    <x v="703"/>
    <x v="1"/>
    <x v="0"/>
    <x v="0"/>
    <x v="15"/>
    <x v="3098"/>
    <n v="7110212"/>
    <n v="7110212"/>
    <n v="7173101.7993380586"/>
    <n v="7173101.7993380586"/>
    <n v="4.7735101103170781E-5"/>
    <n v="73"/>
    <m/>
    <x v="0"/>
  </r>
  <r>
    <x v="4"/>
    <x v="4"/>
    <s v="CUARTA"/>
    <x v="1226"/>
    <x v="1226"/>
    <x v="703"/>
    <x v="1"/>
    <x v="0"/>
    <x v="0"/>
    <x v="15"/>
    <x v="3099"/>
    <n v="7110212"/>
    <n v="7110212"/>
    <n v="7148914.1897234777"/>
    <n v="7148914.1897234777"/>
    <n v="4.7574138938866551E-5"/>
    <n v="45"/>
    <m/>
    <x v="0"/>
  </r>
  <r>
    <x v="4"/>
    <x v="4"/>
    <s v="CUARTA"/>
    <x v="1226"/>
    <x v="1226"/>
    <x v="703"/>
    <x v="1"/>
    <x v="0"/>
    <x v="0"/>
    <x v="15"/>
    <x v="3100"/>
    <n v="7109069"/>
    <n v="7109069"/>
    <n v="7289702.024558505"/>
    <n v="7289702.024558505"/>
    <n v="4.8511044857386587E-5"/>
    <n v="208"/>
    <m/>
    <x v="0"/>
  </r>
  <r>
    <x v="4"/>
    <x v="4"/>
    <s v="CUARTA"/>
    <x v="1226"/>
    <x v="1226"/>
    <x v="703"/>
    <x v="1"/>
    <x v="0"/>
    <x v="0"/>
    <x v="15"/>
    <x v="3101"/>
    <n v="7109069"/>
    <n v="7109069"/>
    <n v="7313483.6845816588"/>
    <n v="7313483.6845816588"/>
    <n v="4.8669305534198844E-5"/>
    <n v="235"/>
    <m/>
    <x v="0"/>
  </r>
  <r>
    <x v="4"/>
    <x v="4"/>
    <s v="CUARTA"/>
    <x v="1226"/>
    <x v="1226"/>
    <x v="703"/>
    <x v="1"/>
    <x v="0"/>
    <x v="0"/>
    <x v="15"/>
    <x v="3102"/>
    <n v="7091190"/>
    <n v="7091190"/>
    <n v="7309184.4854707792"/>
    <n v="7309184.4854707792"/>
    <n v="4.8640695497709549E-5"/>
    <n v="251"/>
    <m/>
    <x v="0"/>
  </r>
  <r>
    <x v="4"/>
    <x v="4"/>
    <s v="CUARTA"/>
    <x v="1226"/>
    <x v="1226"/>
    <x v="703"/>
    <x v="1"/>
    <x v="0"/>
    <x v="0"/>
    <x v="15"/>
    <x v="3103"/>
    <n v="7091190"/>
    <n v="7091190"/>
    <n v="7338339.197295527"/>
    <n v="7338339.197295527"/>
    <n v="4.8834712417519129E-5"/>
    <n v="284"/>
    <m/>
    <x v="0"/>
  </r>
  <r>
    <x v="4"/>
    <x v="4"/>
    <s v="CUARTA"/>
    <x v="1226"/>
    <x v="1226"/>
    <x v="703"/>
    <x v="1"/>
    <x v="0"/>
    <x v="0"/>
    <x v="15"/>
    <x v="3104"/>
    <n v="6627279"/>
    <n v="6627279"/>
    <n v="6886446.2557830522"/>
    <n v="6886446.2557830522"/>
    <n v="4.5827484044864805E-5"/>
    <n v="318"/>
    <m/>
    <x v="0"/>
  </r>
  <r>
    <x v="4"/>
    <x v="4"/>
    <s v="CUARTA"/>
    <x v="1226"/>
    <x v="1226"/>
    <x v="703"/>
    <x v="1"/>
    <x v="0"/>
    <x v="0"/>
    <x v="15"/>
    <x v="3105"/>
    <n v="7109069"/>
    <n v="7109069"/>
    <n v="7252861.9481600709"/>
    <n v="7252861.9481600709"/>
    <n v="4.8265883862781704E-5"/>
    <n v="166"/>
    <m/>
    <x v="0"/>
  </r>
  <r>
    <x v="4"/>
    <x v="4"/>
    <s v="CUARTA"/>
    <x v="1226"/>
    <x v="1226"/>
    <x v="703"/>
    <x v="1"/>
    <x v="0"/>
    <x v="0"/>
    <x v="15"/>
    <x v="3106"/>
    <n v="7109069"/>
    <n v="7109069"/>
    <n v="7125381.6793908793"/>
    <n v="7125381.6793908793"/>
    <n v="4.741753628755026E-5"/>
    <n v="19"/>
    <m/>
    <x v="0"/>
  </r>
  <r>
    <x v="4"/>
    <x v="4"/>
    <s v="CUARTA"/>
    <x v="1226"/>
    <x v="1226"/>
    <x v="703"/>
    <x v="1"/>
    <x v="0"/>
    <x v="0"/>
    <x v="15"/>
    <x v="3107"/>
    <n v="7109069"/>
    <n v="7109069"/>
    <n v="7178873.3408223204"/>
    <n v="7178873.3408223204"/>
    <n v="4.7773509189934281E-5"/>
    <n v="81"/>
    <m/>
    <x v="0"/>
  </r>
  <r>
    <x v="4"/>
    <x v="4"/>
    <s v="CUARTA"/>
    <x v="1226"/>
    <x v="1226"/>
    <x v="703"/>
    <x v="1"/>
    <x v="0"/>
    <x v="0"/>
    <x v="15"/>
    <x v="3108"/>
    <n v="7109069"/>
    <n v="7109069"/>
    <n v="7205769.5733629055"/>
    <n v="7205769.5733629055"/>
    <n v="4.7952496525613489E-5"/>
    <n v="112"/>
    <m/>
    <x v="0"/>
  </r>
  <r>
    <x v="4"/>
    <x v="4"/>
    <s v="CUARTA"/>
    <x v="1226"/>
    <x v="1226"/>
    <x v="703"/>
    <x v="1"/>
    <x v="0"/>
    <x v="0"/>
    <x v="15"/>
    <x v="3109"/>
    <n v="7109069"/>
    <n v="7109069"/>
    <n v="7232766.5748250932"/>
    <n v="7232766.5748250932"/>
    <n v="4.8132154451895656E-5"/>
    <n v="143"/>
    <m/>
    <x v="0"/>
  </r>
  <r>
    <x v="4"/>
    <x v="4"/>
    <s v="CUARTA"/>
    <x v="1226"/>
    <x v="1226"/>
    <x v="703"/>
    <x v="1"/>
    <x v="0"/>
    <x v="0"/>
    <x v="15"/>
    <x v="3110"/>
    <n v="7109069"/>
    <n v="7109069"/>
    <n v="7150352.1757669942"/>
    <n v="7150352.1757669942"/>
    <n v="4.7583708356824418E-5"/>
    <n v="48"/>
    <m/>
    <x v="0"/>
  </r>
  <r>
    <x v="4"/>
    <x v="4"/>
    <s v="CUARTA"/>
    <x v="1226"/>
    <x v="1226"/>
    <x v="703"/>
    <x v="1"/>
    <x v="0"/>
    <x v="0"/>
    <x v="15"/>
    <x v="3111"/>
    <n v="4350107"/>
    <n v="4350107"/>
    <n v="4389642.6123149861"/>
    <n v="4389642.6123149861"/>
    <n v="2.9211914143610668E-5"/>
    <n v="75"/>
    <m/>
    <x v="0"/>
  </r>
  <r>
    <x v="4"/>
    <x v="4"/>
    <s v="CUARTA"/>
    <x v="1226"/>
    <x v="1226"/>
    <x v="703"/>
    <x v="1"/>
    <x v="0"/>
    <x v="0"/>
    <x v="15"/>
    <x v="3112"/>
    <n v="4229567"/>
    <n v="4229567"/>
    <n v="4287099.3652051799"/>
    <n v="4287099.3652051799"/>
    <n v="2.8529515872240014E-5"/>
    <n v="112"/>
    <m/>
    <x v="0"/>
  </r>
  <r>
    <x v="4"/>
    <x v="4"/>
    <s v="CUARTA"/>
    <x v="1226"/>
    <x v="1226"/>
    <x v="703"/>
    <x v="1"/>
    <x v="0"/>
    <x v="0"/>
    <x v="15"/>
    <x v="3113"/>
    <n v="3926758"/>
    <n v="3926758"/>
    <n v="3949561.1322678751"/>
    <n v="3949561.1322678751"/>
    <n v="2.6283287932614965E-5"/>
    <n v="48"/>
    <m/>
    <x v="0"/>
  </r>
  <r>
    <x v="4"/>
    <x v="4"/>
    <s v="CUARTA"/>
    <x v="1226"/>
    <x v="1226"/>
    <x v="703"/>
    <x v="1"/>
    <x v="0"/>
    <x v="0"/>
    <x v="15"/>
    <x v="3114"/>
    <n v="3271008"/>
    <n v="3271008"/>
    <n v="3290003.1171101648"/>
    <n v="3290003.1171101648"/>
    <n v="2.1894103251050106E-5"/>
    <n v="48"/>
    <m/>
    <x v="0"/>
  </r>
  <r>
    <x v="4"/>
    <x v="4"/>
    <s v="CUARTA"/>
    <x v="1226"/>
    <x v="1226"/>
    <x v="703"/>
    <x v="1"/>
    <x v="0"/>
    <x v="0"/>
    <x v="15"/>
    <x v="3115"/>
    <n v="2879622"/>
    <n v="2879622"/>
    <n v="2929727.3313469016"/>
    <n v="2929727.3313469016"/>
    <n v="1.9496562892704613E-5"/>
    <n v="143"/>
    <m/>
    <x v="0"/>
  </r>
  <r>
    <x v="4"/>
    <x v="4"/>
    <s v="CUARTA"/>
    <x v="1226"/>
    <x v="1226"/>
    <x v="703"/>
    <x v="1"/>
    <x v="0"/>
    <x v="0"/>
    <x v="15"/>
    <x v="3116"/>
    <n v="7242147"/>
    <n v="7242147"/>
    <n v="7338886.9394887779"/>
    <n v="7338886.9394887779"/>
    <n v="4.8838357497389001E-5"/>
    <n v="110"/>
    <m/>
    <x v="0"/>
  </r>
  <r>
    <x v="4"/>
    <x v="4"/>
    <s v="CUARTA"/>
    <x v="1226"/>
    <x v="1226"/>
    <x v="703"/>
    <x v="1"/>
    <x v="0"/>
    <x v="0"/>
    <x v="15"/>
    <x v="3117"/>
    <n v="7242147"/>
    <n v="7242147"/>
    <n v="7393089.5333027057"/>
    <n v="7393089.5333027057"/>
    <n v="4.9199061467323E-5"/>
    <n v="171"/>
    <m/>
    <x v="0"/>
  </r>
  <r>
    <x v="4"/>
    <x v="4"/>
    <s v="CUARTA"/>
    <x v="1226"/>
    <x v="1226"/>
    <x v="703"/>
    <x v="1"/>
    <x v="0"/>
    <x v="0"/>
    <x v="15"/>
    <x v="3118"/>
    <n v="7242147"/>
    <n v="7242147"/>
    <n v="7358389.4475041097"/>
    <n v="7358389.4475041097"/>
    <n v="4.8968141545896887E-5"/>
    <n v="132"/>
    <m/>
    <x v="0"/>
  </r>
  <r>
    <x v="4"/>
    <x v="4"/>
    <s v="CUARTA"/>
    <x v="1226"/>
    <x v="1226"/>
    <x v="703"/>
    <x v="1"/>
    <x v="0"/>
    <x v="0"/>
    <x v="15"/>
    <x v="3119"/>
    <n v="7240719"/>
    <n v="7240719"/>
    <n v="7305644.3718686271"/>
    <n v="7305644.3718686271"/>
    <n v="4.8617136975128558E-5"/>
    <n v="74"/>
    <m/>
    <x v="0"/>
  </r>
  <r>
    <x v="4"/>
    <x v="4"/>
    <s v="CUARTA"/>
    <x v="1226"/>
    <x v="1226"/>
    <x v="703"/>
    <x v="1"/>
    <x v="0"/>
    <x v="0"/>
    <x v="15"/>
    <x v="3120"/>
    <n v="7240719"/>
    <n v="7240719"/>
    <n v="7274864.1852115206"/>
    <n v="7274864.1852115206"/>
    <n v="4.8412302948907568E-5"/>
    <n v="39"/>
    <m/>
    <x v="0"/>
  </r>
  <r>
    <x v="4"/>
    <x v="4"/>
    <s v="CUARTA"/>
    <x v="1226"/>
    <x v="1226"/>
    <x v="703"/>
    <x v="1"/>
    <x v="0"/>
    <x v="0"/>
    <x v="15"/>
    <x v="3121"/>
    <n v="7240719"/>
    <n v="0"/>
    <n v="0"/>
    <n v="7240719"/>
    <n v="4.8185075744574729E-5"/>
    <n v="0"/>
    <m/>
    <x v="0"/>
  </r>
  <r>
    <x v="4"/>
    <x v="4"/>
    <s v="CUARTA"/>
    <x v="1227"/>
    <x v="1227"/>
    <x v="704"/>
    <x v="27"/>
    <x v="0"/>
    <x v="0"/>
    <x v="15"/>
    <x v="1530"/>
    <n v="277796"/>
    <n v="0"/>
    <n v="0"/>
    <n v="277796"/>
    <n v="1.8486591319922625E-6"/>
    <n v="0"/>
    <m/>
    <x v="0"/>
  </r>
  <r>
    <x v="5"/>
    <x v="4"/>
    <s v="CUARTA"/>
    <x v="1228"/>
    <x v="1228"/>
    <x v="705"/>
    <x v="24"/>
    <x v="0"/>
    <x v="0"/>
    <x v="15"/>
    <x v="1161"/>
    <n v="35041435.5"/>
    <n v="35041435.5"/>
    <n v="35767462.403643832"/>
    <n v="35767462.403643832"/>
    <n v="2.3802303129161719E-4"/>
    <n v="170"/>
    <m/>
    <x v="1"/>
  </r>
  <r>
    <x v="5"/>
    <x v="4"/>
    <s v="CUARTA"/>
    <x v="1228"/>
    <x v="1228"/>
    <x v="705"/>
    <x v="24"/>
    <x v="0"/>
    <x v="0"/>
    <x v="15"/>
    <x v="1174"/>
    <n v="10904007"/>
    <n v="10904007"/>
    <n v="11032347.109352229"/>
    <n v="11032347.109352229"/>
    <n v="7.3417361052759717E-5"/>
    <n v="97"/>
    <m/>
    <x v="1"/>
  </r>
  <r>
    <x v="5"/>
    <x v="4"/>
    <s v="CUARTA"/>
    <x v="1228"/>
    <x v="1228"/>
    <x v="705"/>
    <x v="24"/>
    <x v="0"/>
    <x v="0"/>
    <x v="15"/>
    <x v="1161"/>
    <n v="9570661.5"/>
    <n v="0"/>
    <n v="0"/>
    <n v="9570661.5"/>
    <n v="6.3690228733249445E-5"/>
    <n v="0"/>
    <m/>
    <x v="1"/>
  </r>
  <r>
    <x v="5"/>
    <x v="4"/>
    <s v="CUARTA"/>
    <x v="1228"/>
    <x v="1228"/>
    <x v="705"/>
    <x v="24"/>
    <x v="0"/>
    <x v="0"/>
    <x v="15"/>
    <x v="736"/>
    <n v="8470911.5"/>
    <n v="0"/>
    <n v="0"/>
    <n v="8470911.5"/>
    <n v="5.6371682460414379E-5"/>
    <n v="0"/>
    <m/>
    <x v="1"/>
  </r>
  <r>
    <x v="5"/>
    <x v="4"/>
    <s v="CUARTA"/>
    <x v="1228"/>
    <x v="1228"/>
    <x v="705"/>
    <x v="24"/>
    <x v="0"/>
    <x v="0"/>
    <x v="15"/>
    <x v="737"/>
    <n v="5234215"/>
    <n v="5234215"/>
    <n v="5307333.3628567029"/>
    <n v="5307333.3628567029"/>
    <n v="3.5318904115870091E-5"/>
    <n v="115"/>
    <m/>
    <x v="1"/>
  </r>
  <r>
    <x v="5"/>
    <x v="4"/>
    <s v="CUARTA"/>
    <x v="1228"/>
    <x v="1228"/>
    <x v="705"/>
    <x v="24"/>
    <x v="0"/>
    <x v="0"/>
    <x v="15"/>
    <x v="1197"/>
    <n v="3928614.5"/>
    <n v="0"/>
    <n v="0"/>
    <n v="3928614.5"/>
    <n v="2.6143893617986639E-5"/>
    <n v="0"/>
    <m/>
    <x v="1"/>
  </r>
  <r>
    <x v="5"/>
    <x v="4"/>
    <s v="CUARTA"/>
    <x v="1228"/>
    <x v="1228"/>
    <x v="705"/>
    <x v="24"/>
    <x v="0"/>
    <x v="0"/>
    <x v="15"/>
    <x v="1275"/>
    <n v="2203785"/>
    <n v="0"/>
    <n v="0"/>
    <n v="2203785"/>
    <n v="1.4665608090820488E-5"/>
    <n v="0"/>
    <m/>
    <x v="1"/>
  </r>
  <r>
    <x v="5"/>
    <x v="4"/>
    <s v="CUARTA"/>
    <x v="1228"/>
    <x v="1228"/>
    <x v="705"/>
    <x v="24"/>
    <x v="0"/>
    <x v="0"/>
    <x v="15"/>
    <x v="869"/>
    <n v="1762454"/>
    <n v="0"/>
    <n v="0"/>
    <n v="1762454"/>
    <n v="1.1728666654006145E-5"/>
    <n v="0"/>
    <m/>
    <x v="1"/>
  </r>
  <r>
    <x v="5"/>
    <x v="4"/>
    <s v="CUARTA"/>
    <x v="1228"/>
    <x v="1228"/>
    <x v="705"/>
    <x v="24"/>
    <x v="0"/>
    <x v="0"/>
    <x v="15"/>
    <x v="601"/>
    <n v="1725964"/>
    <n v="0"/>
    <n v="0"/>
    <n v="1725964"/>
    <n v="1.1485835325526261E-5"/>
    <n v="0"/>
    <m/>
    <x v="1"/>
  </r>
  <r>
    <x v="5"/>
    <x v="4"/>
    <s v="CUARTA"/>
    <x v="1228"/>
    <x v="1228"/>
    <x v="705"/>
    <x v="24"/>
    <x v="0"/>
    <x v="0"/>
    <x v="15"/>
    <x v="1174"/>
    <n v="1521489"/>
    <n v="0"/>
    <n v="0"/>
    <n v="1521489"/>
    <n v="1.012510811558041E-5"/>
    <n v="0"/>
    <m/>
    <x v="1"/>
  </r>
  <r>
    <x v="5"/>
    <x v="4"/>
    <s v="CUARTA"/>
    <x v="1228"/>
    <x v="1228"/>
    <x v="705"/>
    <x v="24"/>
    <x v="0"/>
    <x v="0"/>
    <x v="15"/>
    <x v="608"/>
    <n v="1391920"/>
    <n v="0"/>
    <n v="0"/>
    <n v="1391920"/>
    <n v="9.262860584755251E-6"/>
    <n v="0"/>
    <m/>
    <x v="1"/>
  </r>
  <r>
    <x v="5"/>
    <x v="4"/>
    <s v="CUARTA"/>
    <x v="1228"/>
    <x v="1228"/>
    <x v="705"/>
    <x v="24"/>
    <x v="0"/>
    <x v="0"/>
    <x v="15"/>
    <x v="605"/>
    <n v="836771.5"/>
    <n v="0"/>
    <n v="0"/>
    <n v="836771.5"/>
    <n v="5.5684936963306293E-6"/>
    <n v="0"/>
    <m/>
    <x v="1"/>
  </r>
  <r>
    <x v="4"/>
    <x v="4"/>
    <s v="CUARTA"/>
    <x v="1229"/>
    <x v="1229"/>
    <x v="706"/>
    <x v="9"/>
    <x v="0"/>
    <x v="0"/>
    <x v="15"/>
    <x v="3122"/>
    <n v="243365"/>
    <n v="243365"/>
    <n v="244542.1383223804"/>
    <n v="244542.1383223804"/>
    <n v="1.6273634507573309E-6"/>
    <n v="40"/>
    <m/>
    <x v="0"/>
  </r>
  <r>
    <x v="4"/>
    <x v="4"/>
    <s v="CUARTA"/>
    <x v="1229"/>
    <x v="1229"/>
    <x v="706"/>
    <x v="9"/>
    <x v="0"/>
    <x v="0"/>
    <x v="15"/>
    <x v="3123"/>
    <n v="238000"/>
    <n v="238000"/>
    <n v="241353.80851269889"/>
    <n v="241353.80851269889"/>
    <n v="1.6061459565584552E-6"/>
    <n v="116"/>
    <m/>
    <x v="0"/>
  </r>
  <r>
    <x v="4"/>
    <x v="4"/>
    <s v="CUARTA"/>
    <x v="1229"/>
    <x v="1229"/>
    <x v="706"/>
    <x v="9"/>
    <x v="0"/>
    <x v="0"/>
    <x v="15"/>
    <x v="3124"/>
    <n v="160650"/>
    <n v="160650"/>
    <n v="162913.82074607175"/>
    <n v="162913.82074607175"/>
    <n v="1.0841485206769574E-6"/>
    <n v="116"/>
    <m/>
    <x v="0"/>
  </r>
  <r>
    <x v="4"/>
    <x v="4"/>
    <s v="CUARTA"/>
    <x v="1229"/>
    <x v="1229"/>
    <x v="706"/>
    <x v="9"/>
    <x v="0"/>
    <x v="0"/>
    <x v="15"/>
    <x v="3125"/>
    <n v="131614"/>
    <n v="131614"/>
    <n v="132730.08232361436"/>
    <n v="132730.08232361436"/>
    <n v="8.8328370018875169E-7"/>
    <n v="70"/>
    <m/>
    <x v="0"/>
  </r>
  <r>
    <x v="4"/>
    <x v="4"/>
    <s v="CUARTA"/>
    <x v="1229"/>
    <x v="1229"/>
    <x v="706"/>
    <x v="9"/>
    <x v="0"/>
    <x v="0"/>
    <x v="15"/>
    <x v="3126"/>
    <n v="113050"/>
    <n v="113050"/>
    <n v="114850.69051418833"/>
    <n v="114850.69051418833"/>
    <n v="7.6430106205514616E-7"/>
    <n v="131"/>
    <m/>
    <x v="0"/>
  </r>
  <r>
    <x v="4"/>
    <x v="4"/>
    <s v="CUARTA"/>
    <x v="1229"/>
    <x v="1229"/>
    <x v="706"/>
    <x v="9"/>
    <x v="0"/>
    <x v="0"/>
    <x v="15"/>
    <x v="3127"/>
    <n v="103530"/>
    <n v="103530"/>
    <n v="105179.05341825669"/>
    <n v="105179.05341825669"/>
    <n v="6.999388673557654E-7"/>
    <n v="131"/>
    <m/>
    <x v="0"/>
  </r>
  <r>
    <x v="4"/>
    <x v="4"/>
    <s v="CUARTA"/>
    <x v="1229"/>
    <x v="1229"/>
    <x v="706"/>
    <x v="9"/>
    <x v="0"/>
    <x v="0"/>
    <x v="15"/>
    <x v="3128"/>
    <n v="394095"/>
    <n v="0"/>
    <n v="0"/>
    <n v="394095"/>
    <n v="2.6225983117917128E-6"/>
    <n v="0"/>
    <m/>
    <x v="0"/>
  </r>
  <r>
    <x v="4"/>
    <x v="4"/>
    <s v="CUARTA"/>
    <x v="1229"/>
    <x v="1229"/>
    <x v="706"/>
    <x v="9"/>
    <x v="0"/>
    <x v="0"/>
    <x v="15"/>
    <x v="3129"/>
    <n v="351645"/>
    <n v="351645"/>
    <n v="352707.08839613717"/>
    <n v="352707.08839613717"/>
    <n v="2.3471726730475643E-6"/>
    <n v="25"/>
    <m/>
    <x v="0"/>
  </r>
  <r>
    <x v="4"/>
    <x v="4"/>
    <s v="CUARTA"/>
    <x v="1229"/>
    <x v="1229"/>
    <x v="706"/>
    <x v="9"/>
    <x v="0"/>
    <x v="0"/>
    <x v="15"/>
    <x v="3130"/>
    <n v="274139"/>
    <n v="274139"/>
    <n v="276463.68956276169"/>
    <n v="276463.68956276169"/>
    <n v="1.8397929573301031E-6"/>
    <n v="70"/>
    <m/>
    <x v="0"/>
  </r>
  <r>
    <x v="4"/>
    <x v="4"/>
    <s v="CUARTA"/>
    <x v="1229"/>
    <x v="1229"/>
    <x v="706"/>
    <x v="9"/>
    <x v="0"/>
    <x v="0"/>
    <x v="15"/>
    <x v="3131"/>
    <n v="224861"/>
    <n v="224861"/>
    <n v="228470.20497584785"/>
    <n v="228470.20497584785"/>
    <n v="1.520408972111712E-6"/>
    <n v="132"/>
    <m/>
    <x v="0"/>
  </r>
  <r>
    <x v="4"/>
    <x v="4"/>
    <s v="CUARTA"/>
    <x v="1229"/>
    <x v="1229"/>
    <x v="706"/>
    <x v="9"/>
    <x v="0"/>
    <x v="0"/>
    <x v="15"/>
    <x v="3132"/>
    <n v="170170"/>
    <n v="170170"/>
    <n v="173047.43247586867"/>
    <n v="173047.43247586867"/>
    <n v="1.1515850347533046E-6"/>
    <n v="139"/>
    <m/>
    <x v="0"/>
  </r>
  <r>
    <x v="4"/>
    <x v="4"/>
    <s v="CUARTA"/>
    <x v="1229"/>
    <x v="1229"/>
    <x v="706"/>
    <x v="9"/>
    <x v="0"/>
    <x v="0"/>
    <x v="15"/>
    <x v="3133"/>
    <n v="85085"/>
    <n v="85085"/>
    <n v="85197.978300319213"/>
    <n v="85197.978300319213"/>
    <n v="5.6697008096647796E-7"/>
    <n v="11"/>
    <m/>
    <x v="0"/>
  </r>
  <r>
    <x v="5"/>
    <x v="4"/>
    <s v="CUARTA"/>
    <x v="1230"/>
    <x v="1230"/>
    <x v="707"/>
    <x v="3"/>
    <x v="0"/>
    <x v="0"/>
    <x v="15"/>
    <x v="3134"/>
    <n v="813639"/>
    <n v="0"/>
    <n v="0"/>
    <n v="813639"/>
    <n v="5.4145530083048442E-6"/>
    <n v="0"/>
    <m/>
    <x v="4"/>
  </r>
  <r>
    <x v="5"/>
    <x v="4"/>
    <s v="CUARTA"/>
    <x v="1230"/>
    <x v="1230"/>
    <x v="707"/>
    <x v="3"/>
    <x v="0"/>
    <x v="0"/>
    <x v="15"/>
    <x v="453"/>
    <n v="422670.5"/>
    <n v="0"/>
    <n v="0"/>
    <n v="422670.5"/>
    <n v="2.8127607296315843E-6"/>
    <n v="0"/>
    <m/>
    <x v="4"/>
  </r>
  <r>
    <x v="5"/>
    <x v="4"/>
    <s v="CUARTA"/>
    <x v="1230"/>
    <x v="1230"/>
    <x v="707"/>
    <x v="3"/>
    <x v="0"/>
    <x v="0"/>
    <x v="15"/>
    <x v="3135"/>
    <n v="395354.5"/>
    <n v="0"/>
    <n v="0"/>
    <n v="395354.5"/>
    <n v="2.6309799521923819E-6"/>
    <n v="0"/>
    <m/>
    <x v="4"/>
  </r>
  <r>
    <x v="5"/>
    <x v="4"/>
    <s v="CUARTA"/>
    <x v="1230"/>
    <x v="1230"/>
    <x v="707"/>
    <x v="3"/>
    <x v="0"/>
    <x v="0"/>
    <x v="15"/>
    <x v="1102"/>
    <n v="377821.5"/>
    <n v="0"/>
    <n v="0"/>
    <n v="377821.5"/>
    <n v="2.5143024602154621E-6"/>
    <n v="0"/>
    <m/>
    <x v="4"/>
  </r>
  <r>
    <x v="5"/>
    <x v="4"/>
    <s v="CUARTA"/>
    <x v="1230"/>
    <x v="1230"/>
    <x v="707"/>
    <x v="3"/>
    <x v="0"/>
    <x v="0"/>
    <x v="15"/>
    <x v="1159"/>
    <n v="377714"/>
    <n v="0"/>
    <n v="0"/>
    <n v="377714"/>
    <n v="2.513587076060582E-6"/>
    <n v="0"/>
    <m/>
    <x v="4"/>
  </r>
  <r>
    <x v="5"/>
    <x v="4"/>
    <s v="CUARTA"/>
    <x v="1230"/>
    <x v="1230"/>
    <x v="707"/>
    <x v="3"/>
    <x v="0"/>
    <x v="0"/>
    <x v="15"/>
    <x v="56"/>
    <n v="336000"/>
    <n v="0"/>
    <n v="0"/>
    <n v="336000"/>
    <n v="2.2359914050216712E-6"/>
    <n v="0"/>
    <m/>
    <x v="4"/>
  </r>
  <r>
    <x v="5"/>
    <x v="4"/>
    <s v="CUARTA"/>
    <x v="1230"/>
    <x v="1230"/>
    <x v="707"/>
    <x v="3"/>
    <x v="0"/>
    <x v="0"/>
    <x v="15"/>
    <x v="472"/>
    <n v="331162"/>
    <n v="0"/>
    <n v="0"/>
    <n v="331162"/>
    <n v="2.2037957906838891E-6"/>
    <n v="0"/>
    <m/>
    <x v="4"/>
  </r>
  <r>
    <x v="5"/>
    <x v="4"/>
    <s v="CUARTA"/>
    <x v="1230"/>
    <x v="1230"/>
    <x v="707"/>
    <x v="3"/>
    <x v="0"/>
    <x v="0"/>
    <x v="15"/>
    <x v="3136"/>
    <n v="290939"/>
    <n v="0"/>
    <n v="0"/>
    <n v="290939"/>
    <n v="1.936122331504762E-6"/>
    <n v="0"/>
    <m/>
    <x v="4"/>
  </r>
  <r>
    <x v="5"/>
    <x v="4"/>
    <s v="CUARTA"/>
    <x v="1230"/>
    <x v="1230"/>
    <x v="707"/>
    <x v="3"/>
    <x v="0"/>
    <x v="0"/>
    <x v="15"/>
    <x v="2556"/>
    <n v="269434.5"/>
    <n v="0"/>
    <n v="0"/>
    <n v="269434.5"/>
    <n v="1.7930155542152128E-6"/>
    <n v="0"/>
    <m/>
    <x v="4"/>
  </r>
  <r>
    <x v="5"/>
    <x v="4"/>
    <s v="CUARTA"/>
    <x v="1230"/>
    <x v="1230"/>
    <x v="707"/>
    <x v="3"/>
    <x v="0"/>
    <x v="0"/>
    <x v="15"/>
    <x v="2205"/>
    <n v="252035"/>
    <n v="0"/>
    <n v="0"/>
    <n v="252035"/>
    <n v="1.6772264695376099E-6"/>
    <n v="0"/>
    <m/>
    <x v="4"/>
  </r>
  <r>
    <x v="5"/>
    <x v="4"/>
    <s v="CUARTA"/>
    <x v="1230"/>
    <x v="1230"/>
    <x v="707"/>
    <x v="3"/>
    <x v="0"/>
    <x v="0"/>
    <x v="15"/>
    <x v="1355"/>
    <n v="187469"/>
    <n v="0"/>
    <n v="0"/>
    <n v="187469"/>
    <n v="1.2475567640119277E-6"/>
    <n v="0"/>
    <m/>
    <x v="4"/>
  </r>
  <r>
    <x v="5"/>
    <x v="4"/>
    <s v="CUARTA"/>
    <x v="1230"/>
    <x v="1230"/>
    <x v="707"/>
    <x v="3"/>
    <x v="0"/>
    <x v="0"/>
    <x v="15"/>
    <x v="3137"/>
    <n v="180697"/>
    <n v="0"/>
    <n v="0"/>
    <n v="180697"/>
    <n v="1.2024908896226217E-6"/>
    <n v="0"/>
    <m/>
    <x v="4"/>
  </r>
  <r>
    <x v="5"/>
    <x v="4"/>
    <s v="CUARTA"/>
    <x v="1230"/>
    <x v="1230"/>
    <x v="707"/>
    <x v="3"/>
    <x v="0"/>
    <x v="0"/>
    <x v="15"/>
    <x v="100"/>
    <n v="90403"/>
    <n v="0"/>
    <n v="0"/>
    <n v="90403"/>
    <n v="6.0160812794099445E-7"/>
    <n v="0"/>
    <m/>
    <x v="4"/>
  </r>
  <r>
    <x v="5"/>
    <x v="4"/>
    <s v="CUARTA"/>
    <x v="1230"/>
    <x v="1230"/>
    <x v="707"/>
    <x v="3"/>
    <x v="0"/>
    <x v="0"/>
    <x v="15"/>
    <x v="305"/>
    <n v="70512.5"/>
    <n v="0"/>
    <n v="0"/>
    <n v="70512.5"/>
    <n v="4.6924209507913867E-7"/>
    <n v="0"/>
    <m/>
    <x v="4"/>
  </r>
  <r>
    <x v="5"/>
    <x v="4"/>
    <s v="CUARTA"/>
    <x v="1230"/>
    <x v="1230"/>
    <x v="707"/>
    <x v="3"/>
    <x v="0"/>
    <x v="0"/>
    <x v="15"/>
    <x v="3138"/>
    <n v="45120"/>
    <n v="0"/>
    <n v="0"/>
    <n v="45120"/>
    <n v="3.0026170296005297E-7"/>
    <n v="0"/>
    <m/>
    <x v="4"/>
  </r>
  <r>
    <x v="5"/>
    <x v="4"/>
    <s v="CUARTA"/>
    <x v="1231"/>
    <x v="1231"/>
    <x v="708"/>
    <x v="7"/>
    <x v="0"/>
    <x v="0"/>
    <x v="15"/>
    <x v="1972"/>
    <n v="1092960"/>
    <n v="0"/>
    <n v="0"/>
    <n v="1092960"/>
    <n v="7.2733606131919223E-6"/>
    <n v="0"/>
    <m/>
    <x v="1"/>
  </r>
  <r>
    <x v="5"/>
    <x v="4"/>
    <s v="CUARTA"/>
    <x v="1231"/>
    <x v="1231"/>
    <x v="708"/>
    <x v="7"/>
    <x v="0"/>
    <x v="0"/>
    <x v="15"/>
    <x v="1076"/>
    <n v="811440"/>
    <n v="0"/>
    <n v="0"/>
    <n v="811440"/>
    <n v="5.3999192431273364E-6"/>
    <n v="0"/>
    <m/>
    <x v="1"/>
  </r>
  <r>
    <x v="5"/>
    <x v="4"/>
    <s v="CUARTA"/>
    <x v="1231"/>
    <x v="1231"/>
    <x v="708"/>
    <x v="7"/>
    <x v="0"/>
    <x v="0"/>
    <x v="15"/>
    <x v="1073"/>
    <n v="811440"/>
    <n v="0"/>
    <n v="0"/>
    <n v="811440"/>
    <n v="5.3999192431273364E-6"/>
    <n v="0"/>
    <m/>
    <x v="1"/>
  </r>
  <r>
    <x v="5"/>
    <x v="4"/>
    <s v="CUARTA"/>
    <x v="1231"/>
    <x v="1231"/>
    <x v="708"/>
    <x v="7"/>
    <x v="0"/>
    <x v="0"/>
    <x v="15"/>
    <x v="2445"/>
    <n v="796869.5"/>
    <n v="0"/>
    <n v="0"/>
    <n v="796869.5"/>
    <n v="5.3029564075116569E-6"/>
    <n v="0"/>
    <m/>
    <x v="1"/>
  </r>
  <r>
    <x v="5"/>
    <x v="4"/>
    <s v="CUARTA"/>
    <x v="1231"/>
    <x v="1231"/>
    <x v="708"/>
    <x v="7"/>
    <x v="0"/>
    <x v="0"/>
    <x v="15"/>
    <x v="1266"/>
    <n v="765889.5"/>
    <n v="0"/>
    <n v="0"/>
    <n v="765889.5"/>
    <n v="5.0967926761795991E-6"/>
    <n v="0"/>
    <m/>
    <x v="1"/>
  </r>
  <r>
    <x v="5"/>
    <x v="4"/>
    <s v="CUARTA"/>
    <x v="1231"/>
    <x v="1231"/>
    <x v="708"/>
    <x v="7"/>
    <x v="0"/>
    <x v="0"/>
    <x v="15"/>
    <x v="1687"/>
    <n v="685078"/>
    <n v="0"/>
    <n v="0"/>
    <n v="685078"/>
    <n v="4.5590134516947513E-6"/>
    <n v="0"/>
    <m/>
    <x v="1"/>
  </r>
  <r>
    <x v="5"/>
    <x v="4"/>
    <s v="CUARTA"/>
    <x v="1231"/>
    <x v="1231"/>
    <x v="708"/>
    <x v="7"/>
    <x v="0"/>
    <x v="0"/>
    <x v="15"/>
    <x v="1144"/>
    <n v="671439"/>
    <n v="0"/>
    <n v="0"/>
    <n v="671439"/>
    <n v="4.4682495029653152E-6"/>
    <n v="0"/>
    <m/>
    <x v="1"/>
  </r>
  <r>
    <x v="5"/>
    <x v="4"/>
    <s v="CUARTA"/>
    <x v="1231"/>
    <x v="1231"/>
    <x v="708"/>
    <x v="7"/>
    <x v="0"/>
    <x v="0"/>
    <x v="15"/>
    <x v="1274"/>
    <n v="654692"/>
    <n v="0"/>
    <n v="0"/>
    <n v="654692"/>
    <n v="4.3568026337394285E-6"/>
    <n v="0"/>
    <m/>
    <x v="1"/>
  </r>
  <r>
    <x v="5"/>
    <x v="4"/>
    <s v="CUARTA"/>
    <x v="1231"/>
    <x v="1231"/>
    <x v="708"/>
    <x v="7"/>
    <x v="0"/>
    <x v="0"/>
    <x v="15"/>
    <x v="1264"/>
    <n v="643555"/>
    <n v="0"/>
    <n v="0"/>
    <n v="643555"/>
    <n v="4.2826888352938145E-6"/>
    <n v="0"/>
    <m/>
    <x v="1"/>
  </r>
  <r>
    <x v="5"/>
    <x v="4"/>
    <s v="CUARTA"/>
    <x v="1231"/>
    <x v="1231"/>
    <x v="708"/>
    <x v="7"/>
    <x v="0"/>
    <x v="0"/>
    <x v="15"/>
    <x v="1137"/>
    <n v="569136.5"/>
    <n v="0"/>
    <n v="0"/>
    <n v="569136.5"/>
    <n v="3.7874533401312989E-6"/>
    <n v="0"/>
    <m/>
    <x v="1"/>
  </r>
  <r>
    <x v="5"/>
    <x v="4"/>
    <s v="CUARTA"/>
    <x v="1231"/>
    <x v="1231"/>
    <x v="708"/>
    <x v="7"/>
    <x v="0"/>
    <x v="0"/>
    <x v="15"/>
    <x v="2870"/>
    <n v="512825.5"/>
    <n v="0"/>
    <n v="0"/>
    <n v="512825.5"/>
    <n v="3.4127184829641101E-6"/>
    <n v="0"/>
    <m/>
    <x v="1"/>
  </r>
  <r>
    <x v="5"/>
    <x v="4"/>
    <s v="CUARTA"/>
    <x v="1231"/>
    <x v="1231"/>
    <x v="708"/>
    <x v="7"/>
    <x v="0"/>
    <x v="0"/>
    <x v="15"/>
    <x v="1132"/>
    <n v="476117.5"/>
    <n v="0"/>
    <n v="0"/>
    <n v="476117.5"/>
    <n v="3.1684364219654925E-6"/>
    <n v="0"/>
    <m/>
    <x v="1"/>
  </r>
  <r>
    <x v="5"/>
    <x v="4"/>
    <s v="CUARTA"/>
    <x v="1231"/>
    <x v="1231"/>
    <x v="708"/>
    <x v="7"/>
    <x v="0"/>
    <x v="0"/>
    <x v="15"/>
    <x v="1509"/>
    <n v="433744.5"/>
    <n v="0"/>
    <n v="0"/>
    <n v="433744.5"/>
    <n v="2.8864552796887567E-6"/>
    <n v="0"/>
    <m/>
    <x v="1"/>
  </r>
  <r>
    <x v="5"/>
    <x v="4"/>
    <s v="CUARTA"/>
    <x v="1231"/>
    <x v="1231"/>
    <x v="708"/>
    <x v="7"/>
    <x v="0"/>
    <x v="0"/>
    <x v="15"/>
    <x v="1138"/>
    <n v="422307.5"/>
    <n v="0"/>
    <n v="0"/>
    <n v="422307.5"/>
    <n v="2.8103450603458016E-6"/>
    <n v="0"/>
    <m/>
    <x v="1"/>
  </r>
  <r>
    <x v="5"/>
    <x v="4"/>
    <s v="CUARTA"/>
    <x v="1231"/>
    <x v="1231"/>
    <x v="708"/>
    <x v="7"/>
    <x v="0"/>
    <x v="0"/>
    <x v="15"/>
    <x v="1078"/>
    <n v="416484"/>
    <n v="0"/>
    <n v="0"/>
    <n v="416484"/>
    <n v="2.7715912033602552E-6"/>
    <n v="0"/>
    <m/>
    <x v="1"/>
  </r>
  <r>
    <x v="5"/>
    <x v="4"/>
    <s v="CUARTA"/>
    <x v="1231"/>
    <x v="1231"/>
    <x v="708"/>
    <x v="7"/>
    <x v="0"/>
    <x v="0"/>
    <x v="15"/>
    <x v="1074"/>
    <n v="396316.5"/>
    <n v="0"/>
    <n v="0"/>
    <n v="396316.5"/>
    <n v="2.6373818085365213E-6"/>
    <n v="0"/>
    <m/>
    <x v="1"/>
  </r>
  <r>
    <x v="5"/>
    <x v="4"/>
    <s v="CUARTA"/>
    <x v="1231"/>
    <x v="1231"/>
    <x v="708"/>
    <x v="7"/>
    <x v="0"/>
    <x v="0"/>
    <x v="15"/>
    <x v="1268"/>
    <n v="359470.5"/>
    <n v="0"/>
    <n v="0"/>
    <n v="359470.5"/>
    <n v="2.3921813939251272E-6"/>
    <n v="0"/>
    <m/>
    <x v="1"/>
  </r>
  <r>
    <x v="5"/>
    <x v="4"/>
    <s v="CUARTA"/>
    <x v="1231"/>
    <x v="1231"/>
    <x v="708"/>
    <x v="7"/>
    <x v="0"/>
    <x v="0"/>
    <x v="15"/>
    <x v="1070"/>
    <n v="341136"/>
    <n v="0"/>
    <n v="0"/>
    <n v="341136"/>
    <n v="2.2701701307841451E-6"/>
    <n v="0"/>
    <m/>
    <x v="1"/>
  </r>
  <r>
    <x v="5"/>
    <x v="4"/>
    <s v="CUARTA"/>
    <x v="1231"/>
    <x v="1231"/>
    <x v="708"/>
    <x v="7"/>
    <x v="0"/>
    <x v="0"/>
    <x v="15"/>
    <x v="1510"/>
    <n v="327765"/>
    <n v="0"/>
    <n v="0"/>
    <n v="327765"/>
    <n v="2.1811896513896667E-6"/>
    <n v="0"/>
    <m/>
    <x v="1"/>
  </r>
  <r>
    <x v="5"/>
    <x v="4"/>
    <s v="CUARTA"/>
    <x v="1231"/>
    <x v="1231"/>
    <x v="708"/>
    <x v="7"/>
    <x v="0"/>
    <x v="0"/>
    <x v="15"/>
    <x v="149"/>
    <n v="326596"/>
    <n v="0"/>
    <n v="0"/>
    <n v="326596"/>
    <n v="2.1734102646263624E-6"/>
    <n v="0"/>
    <m/>
    <x v="1"/>
  </r>
  <r>
    <x v="5"/>
    <x v="4"/>
    <s v="CUARTA"/>
    <x v="1231"/>
    <x v="1231"/>
    <x v="708"/>
    <x v="7"/>
    <x v="0"/>
    <x v="0"/>
    <x v="15"/>
    <x v="1688"/>
    <n v="316522.5"/>
    <n v="0"/>
    <n v="0"/>
    <n v="316522.5"/>
    <n v="2.1063737782618211E-6"/>
    <n v="0"/>
    <m/>
    <x v="1"/>
  </r>
  <r>
    <x v="5"/>
    <x v="4"/>
    <s v="CUARTA"/>
    <x v="1231"/>
    <x v="1231"/>
    <x v="708"/>
    <x v="7"/>
    <x v="0"/>
    <x v="0"/>
    <x v="15"/>
    <x v="1142"/>
    <n v="314446"/>
    <n v="0"/>
    <n v="0"/>
    <n v="314446"/>
    <n v="2.0925552182840606E-6"/>
    <n v="0"/>
    <m/>
    <x v="1"/>
  </r>
  <r>
    <x v="5"/>
    <x v="4"/>
    <s v="CUARTA"/>
    <x v="1231"/>
    <x v="1231"/>
    <x v="708"/>
    <x v="7"/>
    <x v="0"/>
    <x v="0"/>
    <x v="15"/>
    <x v="1263"/>
    <n v="308499"/>
    <n v="0"/>
    <n v="0"/>
    <n v="308499"/>
    <n v="2.0529795013624422E-6"/>
    <n v="0"/>
    <m/>
    <x v="1"/>
  </r>
  <r>
    <x v="5"/>
    <x v="4"/>
    <s v="CUARTA"/>
    <x v="1231"/>
    <x v="1231"/>
    <x v="708"/>
    <x v="7"/>
    <x v="0"/>
    <x v="0"/>
    <x v="15"/>
    <x v="2446"/>
    <n v="250715"/>
    <n v="0"/>
    <n v="0"/>
    <n v="250715"/>
    <n v="1.6684422175893104E-6"/>
    <n v="0"/>
    <m/>
    <x v="1"/>
  </r>
  <r>
    <x v="5"/>
    <x v="4"/>
    <s v="CUARTA"/>
    <x v="1231"/>
    <x v="1231"/>
    <x v="708"/>
    <x v="7"/>
    <x v="0"/>
    <x v="0"/>
    <x v="15"/>
    <x v="2295"/>
    <n v="176492"/>
    <n v="0"/>
    <n v="0"/>
    <n v="176492"/>
    <n v="1.1745077233782285E-6"/>
    <n v="0"/>
    <m/>
    <x v="1"/>
  </r>
  <r>
    <x v="5"/>
    <x v="4"/>
    <s v="CUARTA"/>
    <x v="1231"/>
    <x v="1231"/>
    <x v="708"/>
    <x v="7"/>
    <x v="0"/>
    <x v="0"/>
    <x v="15"/>
    <x v="435"/>
    <n v="161037.5"/>
    <n v="0"/>
    <n v="0"/>
    <n v="161037.5"/>
    <n v="1.0716621008517183E-6"/>
    <n v="0"/>
    <m/>
    <x v="1"/>
  </r>
  <r>
    <x v="5"/>
    <x v="4"/>
    <s v="CUARTA"/>
    <x v="1231"/>
    <x v="1231"/>
    <x v="708"/>
    <x v="7"/>
    <x v="0"/>
    <x v="0"/>
    <x v="15"/>
    <x v="1072"/>
    <n v="150166"/>
    <n v="0"/>
    <n v="0"/>
    <n v="150166"/>
    <n v="9.9931513490025092E-7"/>
    <n v="0"/>
    <m/>
    <x v="1"/>
  </r>
  <r>
    <x v="5"/>
    <x v="4"/>
    <s v="CUARTA"/>
    <x v="1231"/>
    <x v="1231"/>
    <x v="708"/>
    <x v="7"/>
    <x v="0"/>
    <x v="0"/>
    <x v="15"/>
    <x v="1143"/>
    <n v="141472"/>
    <n v="0"/>
    <n v="0"/>
    <n v="141472"/>
    <n v="9.4145885729531512E-7"/>
    <n v="0"/>
    <m/>
    <x v="1"/>
  </r>
  <r>
    <x v="5"/>
    <x v="4"/>
    <s v="CUARTA"/>
    <x v="1231"/>
    <x v="1231"/>
    <x v="708"/>
    <x v="7"/>
    <x v="0"/>
    <x v="0"/>
    <x v="15"/>
    <x v="2691"/>
    <n v="97056.5"/>
    <n v="0"/>
    <n v="0"/>
    <n v="97056.5"/>
    <n v="6.4588541607585071E-7"/>
    <n v="0"/>
    <m/>
    <x v="1"/>
  </r>
  <r>
    <x v="4"/>
    <x v="4"/>
    <s v="CUARTA"/>
    <x v="1232"/>
    <x v="1232"/>
    <x v="709"/>
    <x v="3"/>
    <x v="0"/>
    <x v="0"/>
    <x v="15"/>
    <x v="1237"/>
    <n v="343291"/>
    <n v="343291"/>
    <n v="344037.22138112772"/>
    <n v="344037.22138112772"/>
    <n v="2.2894769940944628E-6"/>
    <n v="18"/>
    <m/>
    <x v="0"/>
  </r>
  <r>
    <x v="4"/>
    <x v="4"/>
    <s v="CUARTA"/>
    <x v="1232"/>
    <x v="1232"/>
    <x v="709"/>
    <x v="3"/>
    <x v="0"/>
    <x v="0"/>
    <x v="15"/>
    <x v="701"/>
    <n v="171646"/>
    <n v="171646"/>
    <n v="173310.49355891909"/>
    <n v="173310.49355891909"/>
    <n v="1.1533356368982345E-6"/>
    <n v="80"/>
    <m/>
    <x v="0"/>
  </r>
  <r>
    <x v="4"/>
    <x v="4"/>
    <s v="CUARTA"/>
    <x v="1233"/>
    <x v="1233"/>
    <x v="710"/>
    <x v="3"/>
    <x v="0"/>
    <x v="0"/>
    <x v="15"/>
    <x v="3139"/>
    <n v="5933297"/>
    <n v="5933297"/>
    <n v="6094338.743895269"/>
    <n v="6094338.743895269"/>
    <n v="4.0556217412620204E-5"/>
    <n v="222"/>
    <m/>
    <x v="0"/>
  </r>
  <r>
    <x v="4"/>
    <x v="4"/>
    <s v="CUARTA"/>
    <x v="1233"/>
    <x v="1233"/>
    <x v="710"/>
    <x v="3"/>
    <x v="0"/>
    <x v="0"/>
    <x v="15"/>
    <x v="3140"/>
    <n v="4121419"/>
    <n v="4121419"/>
    <n v="4239415.1418556729"/>
    <n v="4239415.1418556729"/>
    <n v="2.8212189939011944E-5"/>
    <n v="234"/>
    <m/>
    <x v="0"/>
  </r>
  <r>
    <x v="4"/>
    <x v="4"/>
    <s v="CUARTA"/>
    <x v="1233"/>
    <x v="1233"/>
    <x v="710"/>
    <x v="3"/>
    <x v="0"/>
    <x v="0"/>
    <x v="15"/>
    <x v="3141"/>
    <n v="3775673"/>
    <n v="3775673"/>
    <n v="3891743.2072488419"/>
    <n v="3891743.2072488419"/>
    <n v="2.5898524886785367E-5"/>
    <n v="251"/>
    <m/>
    <x v="0"/>
  </r>
  <r>
    <x v="4"/>
    <x v="4"/>
    <s v="CUARTA"/>
    <x v="1233"/>
    <x v="1233"/>
    <x v="710"/>
    <x v="3"/>
    <x v="0"/>
    <x v="0"/>
    <x v="15"/>
    <x v="3142"/>
    <n v="3767787"/>
    <n v="3767787"/>
    <n v="3883614.779036874"/>
    <n v="3883614.779036874"/>
    <n v="2.5844432340302341E-5"/>
    <n v="251"/>
    <m/>
    <x v="0"/>
  </r>
  <r>
    <x v="4"/>
    <x v="4"/>
    <s v="CUARTA"/>
    <x v="1233"/>
    <x v="1233"/>
    <x v="710"/>
    <x v="3"/>
    <x v="0"/>
    <x v="0"/>
    <x v="15"/>
    <x v="3143"/>
    <n v="3708395"/>
    <n v="3708395"/>
    <n v="3814566.2731651082"/>
    <n v="3814566.2731651082"/>
    <n v="2.5384932740127173E-5"/>
    <n v="234"/>
    <m/>
    <x v="0"/>
  </r>
  <r>
    <x v="4"/>
    <x v="4"/>
    <s v="CUARTA"/>
    <x v="1233"/>
    <x v="1233"/>
    <x v="710"/>
    <x v="3"/>
    <x v="0"/>
    <x v="0"/>
    <x v="15"/>
    <x v="3144"/>
    <n v="2337043"/>
    <n v="2337043"/>
    <n v="2403952.4933931269"/>
    <n v="2403952.4933931269"/>
    <n v="1.5997669980081691E-5"/>
    <n v="234"/>
    <m/>
    <x v="0"/>
  </r>
  <r>
    <x v="4"/>
    <x v="4"/>
    <s v="CUARTA"/>
    <x v="1233"/>
    <x v="1233"/>
    <x v="710"/>
    <x v="3"/>
    <x v="0"/>
    <x v="0"/>
    <x v="15"/>
    <x v="3145"/>
    <n v="2054319"/>
    <n v="2054319"/>
    <n v="2117472.0410830686"/>
    <n v="2117472.0410830686"/>
    <n v="1.4091218107843561E-5"/>
    <n v="251"/>
    <m/>
    <x v="0"/>
  </r>
  <r>
    <x v="4"/>
    <x v="4"/>
    <s v="CUARTA"/>
    <x v="1233"/>
    <x v="1233"/>
    <x v="710"/>
    <x v="3"/>
    <x v="0"/>
    <x v="0"/>
    <x v="15"/>
    <x v="3146"/>
    <n v="2002310"/>
    <n v="2002310"/>
    <n v="2053186.3259160575"/>
    <n v="2053186.3259160575"/>
    <n v="1.3663413623977167E-5"/>
    <n v="208"/>
    <m/>
    <x v="0"/>
  </r>
  <r>
    <x v="4"/>
    <x v="4"/>
    <s v="CUARTA"/>
    <x v="1233"/>
    <x v="1233"/>
    <x v="710"/>
    <x v="3"/>
    <x v="0"/>
    <x v="0"/>
    <x v="15"/>
    <x v="3147"/>
    <n v="1886681"/>
    <n v="1886681"/>
    <n v="1940696.6385245961"/>
    <n v="1940696.6385245961"/>
    <n v="1.2914824415165018E-5"/>
    <n v="234"/>
    <m/>
    <x v="0"/>
  </r>
  <r>
    <x v="4"/>
    <x v="4"/>
    <s v="CUARTA"/>
    <x v="1233"/>
    <x v="1233"/>
    <x v="710"/>
    <x v="3"/>
    <x v="0"/>
    <x v="0"/>
    <x v="15"/>
    <x v="3148"/>
    <n v="1793277"/>
    <n v="1793277"/>
    <n v="1848405.1938463901"/>
    <n v="1848405.1938463901"/>
    <n v="1.2300649185827215E-5"/>
    <n v="251"/>
    <m/>
    <x v="0"/>
  </r>
  <r>
    <x v="4"/>
    <x v="4"/>
    <s v="CUARTA"/>
    <x v="1233"/>
    <x v="1233"/>
    <x v="710"/>
    <x v="3"/>
    <x v="0"/>
    <x v="0"/>
    <x v="15"/>
    <x v="3149"/>
    <n v="1446187"/>
    <n v="1446187"/>
    <n v="1490645.0939108287"/>
    <n v="1490645.0939108287"/>
    <n v="9.9198500533402816E-6"/>
    <n v="251"/>
    <m/>
    <x v="0"/>
  </r>
  <r>
    <x v="4"/>
    <x v="4"/>
    <s v="CUARTA"/>
    <x v="1233"/>
    <x v="1233"/>
    <x v="710"/>
    <x v="3"/>
    <x v="0"/>
    <x v="0"/>
    <x v="15"/>
    <x v="3150"/>
    <n v="1358302"/>
    <n v="1358302"/>
    <n v="1400058.3689033759"/>
    <n v="1400058.3689033759"/>
    <n v="9.317019283918479E-6"/>
    <n v="251"/>
    <m/>
    <x v="0"/>
  </r>
  <r>
    <x v="4"/>
    <x v="4"/>
    <s v="CUARTA"/>
    <x v="1233"/>
    <x v="1233"/>
    <x v="710"/>
    <x v="3"/>
    <x v="0"/>
    <x v="0"/>
    <x v="15"/>
    <x v="3151"/>
    <n v="1319898"/>
    <n v="1319898"/>
    <n v="1360473.768719201"/>
    <n v="1360473.768719201"/>
    <n v="9.0535942071832571E-6"/>
    <n v="251"/>
    <m/>
    <x v="0"/>
  </r>
  <r>
    <x v="4"/>
    <x v="4"/>
    <s v="CUARTA"/>
    <x v="1233"/>
    <x v="1233"/>
    <x v="710"/>
    <x v="3"/>
    <x v="0"/>
    <x v="0"/>
    <x v="15"/>
    <x v="3152"/>
    <n v="1245358"/>
    <n v="1245358"/>
    <n v="1281012.5741234019"/>
    <n v="1281012.5741234019"/>
    <n v="8.5248009091208724E-6"/>
    <n v="234"/>
    <m/>
    <x v="0"/>
  </r>
  <r>
    <x v="4"/>
    <x v="4"/>
    <s v="CUARTA"/>
    <x v="1233"/>
    <x v="1233"/>
    <x v="710"/>
    <x v="3"/>
    <x v="0"/>
    <x v="0"/>
    <x v="15"/>
    <x v="3153"/>
    <n v="1133239"/>
    <n v="1133239"/>
    <n v="1165683.6094416464"/>
    <n v="1165683.6094416464"/>
    <n v="7.7573170585897612E-6"/>
    <n v="234"/>
    <m/>
    <x v="0"/>
  </r>
  <r>
    <x v="4"/>
    <x v="4"/>
    <s v="CUARTA"/>
    <x v="1233"/>
    <x v="1233"/>
    <x v="710"/>
    <x v="3"/>
    <x v="0"/>
    <x v="0"/>
    <x v="15"/>
    <x v="3154"/>
    <n v="1115996"/>
    <n v="1115996"/>
    <n v="1150303.4961758812"/>
    <n v="1150303.4961758812"/>
    <n v="7.6549664601656232E-6"/>
    <n v="251"/>
    <m/>
    <x v="0"/>
  </r>
  <r>
    <x v="4"/>
    <x v="4"/>
    <s v="CUARTA"/>
    <x v="1233"/>
    <x v="1233"/>
    <x v="710"/>
    <x v="3"/>
    <x v="0"/>
    <x v="0"/>
    <x v="15"/>
    <x v="3155"/>
    <n v="1092181"/>
    <n v="1092181"/>
    <n v="1123450.1197396019"/>
    <n v="1123450.1197396019"/>
    <n v="7.4762643205604674E-6"/>
    <n v="234"/>
    <m/>
    <x v="0"/>
  </r>
  <r>
    <x v="4"/>
    <x v="4"/>
    <s v="CUARTA"/>
    <x v="1233"/>
    <x v="1233"/>
    <x v="710"/>
    <x v="3"/>
    <x v="0"/>
    <x v="0"/>
    <x v="15"/>
    <x v="3156"/>
    <n v="1070439"/>
    <n v="1070439"/>
    <n v="1101085.6467233358"/>
    <n v="1101085.6467233358"/>
    <n v="7.3274346496015096E-6"/>
    <n v="234"/>
    <m/>
    <x v="0"/>
  </r>
  <r>
    <x v="4"/>
    <x v="4"/>
    <s v="CUARTA"/>
    <x v="1233"/>
    <x v="1233"/>
    <x v="710"/>
    <x v="3"/>
    <x v="0"/>
    <x v="0"/>
    <x v="15"/>
    <x v="3157"/>
    <n v="1033092"/>
    <n v="1033092"/>
    <n v="1064850.895049206"/>
    <n v="1064850.895049206"/>
    <n v="7.086301931427554E-6"/>
    <n v="251"/>
    <m/>
    <x v="0"/>
  </r>
  <r>
    <x v="4"/>
    <x v="4"/>
    <s v="CUARTA"/>
    <x v="1233"/>
    <x v="1233"/>
    <x v="710"/>
    <x v="3"/>
    <x v="0"/>
    <x v="0"/>
    <x v="15"/>
    <x v="3158"/>
    <n v="904535"/>
    <n v="904535"/>
    <n v="927518.16317777021"/>
    <n v="927518.16317777021"/>
    <n v="6.1723888121041131E-6"/>
    <n v="208"/>
    <m/>
    <x v="0"/>
  </r>
  <r>
    <x v="4"/>
    <x v="4"/>
    <s v="CUARTA"/>
    <x v="1233"/>
    <x v="1233"/>
    <x v="710"/>
    <x v="3"/>
    <x v="0"/>
    <x v="0"/>
    <x v="15"/>
    <x v="3159"/>
    <n v="777294"/>
    <n v="777294"/>
    <n v="797044.12004964065"/>
    <n v="797044.12004964065"/>
    <n v="5.3041184578989807E-6"/>
    <n v="208"/>
    <m/>
    <x v="0"/>
  </r>
  <r>
    <x v="4"/>
    <x v="4"/>
    <s v="CUARTA"/>
    <x v="1233"/>
    <x v="1233"/>
    <x v="710"/>
    <x v="3"/>
    <x v="0"/>
    <x v="0"/>
    <x v="15"/>
    <x v="3160"/>
    <n v="761397"/>
    <n v="761397"/>
    <n v="783195.78057059564"/>
    <n v="783195.78057059564"/>
    <n v="5.2119614101341986E-6"/>
    <n v="234"/>
    <m/>
    <x v="0"/>
  </r>
  <r>
    <x v="4"/>
    <x v="4"/>
    <s v="CUARTA"/>
    <x v="1233"/>
    <x v="1233"/>
    <x v="710"/>
    <x v="3"/>
    <x v="0"/>
    <x v="0"/>
    <x v="15"/>
    <x v="3161"/>
    <n v="683703"/>
    <n v="683703"/>
    <n v="702260.08949449635"/>
    <n v="702260.08949449635"/>
    <n v="4.6733557267840583E-6"/>
    <n v="222"/>
    <m/>
    <x v="0"/>
  </r>
  <r>
    <x v="4"/>
    <x v="4"/>
    <s v="CUARTA"/>
    <x v="1233"/>
    <x v="1233"/>
    <x v="710"/>
    <x v="3"/>
    <x v="0"/>
    <x v="0"/>
    <x v="15"/>
    <x v="3162"/>
    <n v="625461"/>
    <n v="625461"/>
    <n v="643367.93566492293"/>
    <n v="643367.93566492293"/>
    <n v="4.2814439714681642E-6"/>
    <n v="234"/>
    <m/>
    <x v="0"/>
  </r>
  <r>
    <x v="4"/>
    <x v="4"/>
    <s v="CUARTA"/>
    <x v="1233"/>
    <x v="1233"/>
    <x v="710"/>
    <x v="3"/>
    <x v="0"/>
    <x v="0"/>
    <x v="15"/>
    <x v="3163"/>
    <n v="598640"/>
    <n v="598640"/>
    <n v="615779.05098231451"/>
    <n v="615779.05098231451"/>
    <n v="4.097847218419216E-6"/>
    <n v="234"/>
    <m/>
    <x v="0"/>
  </r>
  <r>
    <x v="4"/>
    <x v="4"/>
    <s v="CUARTA"/>
    <x v="1233"/>
    <x v="1233"/>
    <x v="710"/>
    <x v="3"/>
    <x v="0"/>
    <x v="0"/>
    <x v="15"/>
    <x v="3164"/>
    <n v="504729"/>
    <n v="504729"/>
    <n v="517553.56617770763"/>
    <n v="517553.56617770763"/>
    <n v="3.4441825167013959E-6"/>
    <n v="208"/>
    <m/>
    <x v="0"/>
  </r>
  <r>
    <x v="4"/>
    <x v="4"/>
    <s v="CUARTA"/>
    <x v="1233"/>
    <x v="1233"/>
    <x v="710"/>
    <x v="3"/>
    <x v="0"/>
    <x v="0"/>
    <x v="15"/>
    <x v="3165"/>
    <n v="385126"/>
    <n v="385126"/>
    <n v="396965.3872130657"/>
    <n v="396965.3872130657"/>
    <n v="2.6416999818437933E-6"/>
    <n v="251"/>
    <m/>
    <x v="0"/>
  </r>
  <r>
    <x v="4"/>
    <x v="4"/>
    <s v="CUARTA"/>
    <x v="1233"/>
    <x v="1233"/>
    <x v="710"/>
    <x v="3"/>
    <x v="0"/>
    <x v="0"/>
    <x v="15"/>
    <x v="3166"/>
    <n v="324007"/>
    <n v="324007"/>
    <n v="333283.31379731861"/>
    <n v="333283.31379731861"/>
    <n v="2.2179125746665028E-6"/>
    <n v="234"/>
    <m/>
    <x v="0"/>
  </r>
  <r>
    <x v="4"/>
    <x v="4"/>
    <s v="CUARTA"/>
    <x v="1233"/>
    <x v="1233"/>
    <x v="710"/>
    <x v="3"/>
    <x v="0"/>
    <x v="0"/>
    <x v="15"/>
    <x v="3167"/>
    <n v="268978"/>
    <n v="268978"/>
    <n v="275812.41244974517"/>
    <n v="275812.41244974517"/>
    <n v="1.8354588798688166E-6"/>
    <n v="208"/>
    <m/>
    <x v="0"/>
  </r>
  <r>
    <x v="4"/>
    <x v="4"/>
    <s v="CUARTA"/>
    <x v="1233"/>
    <x v="1233"/>
    <x v="710"/>
    <x v="3"/>
    <x v="0"/>
    <x v="0"/>
    <x v="15"/>
    <x v="3168"/>
    <n v="237038"/>
    <n v="237038"/>
    <n v="244324.92600917796"/>
    <n v="244324.92600917796"/>
    <n v="1.6259179600865406E-6"/>
    <n v="251"/>
    <m/>
    <x v="0"/>
  </r>
  <r>
    <x v="4"/>
    <x v="4"/>
    <s v="CUARTA"/>
    <x v="1233"/>
    <x v="1233"/>
    <x v="710"/>
    <x v="3"/>
    <x v="0"/>
    <x v="0"/>
    <x v="15"/>
    <x v="3169"/>
    <n v="220267"/>
    <n v="220267"/>
    <n v="226573.23971455547"/>
    <n v="226573.23971455547"/>
    <n v="1.5077851684811333E-6"/>
    <n v="234"/>
    <m/>
    <x v="0"/>
  </r>
  <r>
    <x v="4"/>
    <x v="4"/>
    <s v="CUARTA"/>
    <x v="1233"/>
    <x v="1233"/>
    <x v="710"/>
    <x v="3"/>
    <x v="0"/>
    <x v="0"/>
    <x v="15"/>
    <x v="3170"/>
    <n v="7975500"/>
    <n v="7975500"/>
    <n v="8155488.9635389717"/>
    <n v="8155488.9635389717"/>
    <n v="5.4272628649470945E-5"/>
    <n v="185"/>
    <m/>
    <x v="0"/>
  </r>
  <r>
    <x v="4"/>
    <x v="4"/>
    <s v="CUARTA"/>
    <x v="1233"/>
    <x v="1233"/>
    <x v="710"/>
    <x v="3"/>
    <x v="0"/>
    <x v="0"/>
    <x v="15"/>
    <x v="3171"/>
    <n v="4685353"/>
    <n v="4685353"/>
    <n v="4795138.2088575"/>
    <n v="4795138.2088575"/>
    <n v="3.1910380419334466E-5"/>
    <n v="192"/>
    <m/>
    <x v="0"/>
  </r>
  <r>
    <x v="4"/>
    <x v="4"/>
    <s v="CUARTA"/>
    <x v="1233"/>
    <x v="1233"/>
    <x v="710"/>
    <x v="3"/>
    <x v="0"/>
    <x v="0"/>
    <x v="15"/>
    <x v="3172"/>
    <n v="4121865"/>
    <n v="4121865"/>
    <n v="4218446.796485221"/>
    <n v="4218446.796485221"/>
    <n v="2.8072651129411183E-5"/>
    <n v="192"/>
    <m/>
    <x v="0"/>
  </r>
  <r>
    <x v="4"/>
    <x v="4"/>
    <s v="CUARTA"/>
    <x v="1233"/>
    <x v="1233"/>
    <x v="710"/>
    <x v="3"/>
    <x v="0"/>
    <x v="0"/>
    <x v="15"/>
    <x v="3173"/>
    <n v="3864189"/>
    <n v="3864189"/>
    <n v="3939021.1618583035"/>
    <n v="3939021.1618583035"/>
    <n v="2.6213147208671557E-5"/>
    <n v="159"/>
    <m/>
    <x v="0"/>
  </r>
  <r>
    <x v="4"/>
    <x v="4"/>
    <s v="CUARTA"/>
    <x v="1233"/>
    <x v="1233"/>
    <x v="710"/>
    <x v="3"/>
    <x v="0"/>
    <x v="0"/>
    <x v="15"/>
    <x v="3174"/>
    <n v="3700156"/>
    <n v="3700156"/>
    <n v="3794172.5821457496"/>
    <n v="3794172.5821457496"/>
    <n v="2.5249218103710644E-5"/>
    <n v="208"/>
    <m/>
    <x v="0"/>
  </r>
  <r>
    <x v="4"/>
    <x v="4"/>
    <s v="CUARTA"/>
    <x v="1233"/>
    <x v="1233"/>
    <x v="710"/>
    <x v="3"/>
    <x v="0"/>
    <x v="0"/>
    <x v="15"/>
    <x v="3175"/>
    <n v="3176598"/>
    <n v="3176598"/>
    <n v="3226417.1893264172"/>
    <n v="3226417.1893264172"/>
    <n v="2.1470955667702522E-5"/>
    <n v="129"/>
    <m/>
    <x v="0"/>
  </r>
  <r>
    <x v="4"/>
    <x v="4"/>
    <s v="CUARTA"/>
    <x v="1233"/>
    <x v="1233"/>
    <x v="710"/>
    <x v="3"/>
    <x v="0"/>
    <x v="0"/>
    <x v="15"/>
    <x v="3176"/>
    <n v="2814465"/>
    <n v="2814465"/>
    <n v="2885977.2226924584"/>
    <n v="2885977.2226924584"/>
    <n v="1.9205417455442413E-5"/>
    <n v="208"/>
    <m/>
    <x v="0"/>
  </r>
  <r>
    <x v="4"/>
    <x v="4"/>
    <s v="CUARTA"/>
    <x v="1233"/>
    <x v="1233"/>
    <x v="710"/>
    <x v="3"/>
    <x v="0"/>
    <x v="0"/>
    <x v="15"/>
    <x v="3177"/>
    <n v="2794520"/>
    <n v="2794520"/>
    <n v="2860000.0101201469"/>
    <n v="2860000.0101201469"/>
    <n v="1.903254595532899E-5"/>
    <n v="192"/>
    <m/>
    <x v="0"/>
  </r>
  <r>
    <x v="4"/>
    <x v="4"/>
    <s v="CUARTA"/>
    <x v="1233"/>
    <x v="1233"/>
    <x v="710"/>
    <x v="3"/>
    <x v="0"/>
    <x v="0"/>
    <x v="15"/>
    <x v="3178"/>
    <n v="2773412"/>
    <n v="2773412"/>
    <n v="2836001.6246437901"/>
    <n v="2836001.6246437901"/>
    <n v="1.8872843027770864E-5"/>
    <n v="185"/>
    <m/>
    <x v="0"/>
  </r>
  <r>
    <x v="4"/>
    <x v="4"/>
    <s v="CUARTA"/>
    <x v="1233"/>
    <x v="1233"/>
    <x v="710"/>
    <x v="3"/>
    <x v="0"/>
    <x v="0"/>
    <x v="15"/>
    <x v="3179"/>
    <n v="2757682"/>
    <n v="2757682"/>
    <n v="2811086.0404798342"/>
    <n v="2811086.0404798342"/>
    <n v="1.8707036384789616E-5"/>
    <n v="159"/>
    <m/>
    <x v="0"/>
  </r>
  <r>
    <x v="4"/>
    <x v="4"/>
    <s v="CUARTA"/>
    <x v="1233"/>
    <x v="1233"/>
    <x v="710"/>
    <x v="3"/>
    <x v="0"/>
    <x v="0"/>
    <x v="15"/>
    <x v="3180"/>
    <n v="2743678"/>
    <n v="2743678"/>
    <n v="2807966.7018902795"/>
    <n v="2807966.7018902795"/>
    <n v="1.8686278008969389E-5"/>
    <n v="192"/>
    <m/>
    <x v="0"/>
  </r>
  <r>
    <x v="4"/>
    <x v="4"/>
    <s v="CUARTA"/>
    <x v="1233"/>
    <x v="1233"/>
    <x v="710"/>
    <x v="3"/>
    <x v="0"/>
    <x v="0"/>
    <x v="15"/>
    <x v="3181"/>
    <n v="2504995"/>
    <n v="2504995"/>
    <n v="2544281.3120126398"/>
    <n v="2544281.3120126398"/>
    <n v="1.693152126671882E-5"/>
    <n v="129"/>
    <m/>
    <x v="0"/>
  </r>
  <r>
    <x v="4"/>
    <x v="4"/>
    <s v="CUARTA"/>
    <x v="1233"/>
    <x v="1233"/>
    <x v="710"/>
    <x v="3"/>
    <x v="0"/>
    <x v="0"/>
    <x v="15"/>
    <x v="3182"/>
    <n v="2446047"/>
    <n v="2446047"/>
    <n v="2501248.7383609321"/>
    <n v="2501248.7383609321"/>
    <n v="1.6645150835703402E-5"/>
    <n v="185"/>
    <m/>
    <x v="0"/>
  </r>
  <r>
    <x v="4"/>
    <x v="4"/>
    <s v="CUARTA"/>
    <x v="1233"/>
    <x v="1233"/>
    <x v="710"/>
    <x v="3"/>
    <x v="0"/>
    <x v="0"/>
    <x v="15"/>
    <x v="3183"/>
    <n v="2330377"/>
    <n v="2330377"/>
    <n v="2351556.4518203256"/>
    <n v="2351556.4518203256"/>
    <n v="1.5648988138968768E-5"/>
    <n v="75"/>
    <m/>
    <x v="0"/>
  </r>
  <r>
    <x v="4"/>
    <x v="4"/>
    <s v="CUARTA"/>
    <x v="1233"/>
    <x v="1233"/>
    <x v="710"/>
    <x v="3"/>
    <x v="0"/>
    <x v="0"/>
    <x v="15"/>
    <x v="3184"/>
    <n v="2276225"/>
    <n v="2276225"/>
    <n v="2308857.7012893455"/>
    <n v="2308857.7012893455"/>
    <n v="1.5364839212800801E-5"/>
    <n v="118"/>
    <m/>
    <x v="0"/>
  </r>
  <r>
    <x v="4"/>
    <x v="4"/>
    <s v="CUARTA"/>
    <x v="1233"/>
    <x v="1233"/>
    <x v="710"/>
    <x v="3"/>
    <x v="0"/>
    <x v="0"/>
    <x v="15"/>
    <x v="3185"/>
    <n v="2250061"/>
    <n v="2250061"/>
    <n v="2293634.6784466431"/>
    <n v="2293634.6784466431"/>
    <n v="1.5263534009721245E-5"/>
    <n v="159"/>
    <m/>
    <x v="0"/>
  </r>
  <r>
    <x v="4"/>
    <x v="4"/>
    <s v="CUARTA"/>
    <x v="1233"/>
    <x v="1233"/>
    <x v="710"/>
    <x v="3"/>
    <x v="0"/>
    <x v="0"/>
    <x v="15"/>
    <x v="3186"/>
    <n v="2219702"/>
    <n v="2219702"/>
    <n v="2276101.999195192"/>
    <n v="2276101.999195192"/>
    <n v="1.5146858652241345E-5"/>
    <n v="208"/>
    <m/>
    <x v="0"/>
  </r>
  <r>
    <x v="4"/>
    <x v="4"/>
    <s v="CUARTA"/>
    <x v="1233"/>
    <x v="1233"/>
    <x v="710"/>
    <x v="3"/>
    <x v="0"/>
    <x v="0"/>
    <x v="15"/>
    <x v="3187"/>
    <n v="2218366"/>
    <n v="2218366"/>
    <n v="2253157.0550057911"/>
    <n v="2253157.0550057911"/>
    <n v="1.499416609868122E-5"/>
    <n v="129"/>
    <m/>
    <x v="0"/>
  </r>
  <r>
    <x v="4"/>
    <x v="4"/>
    <s v="CUARTA"/>
    <x v="1233"/>
    <x v="1233"/>
    <x v="710"/>
    <x v="3"/>
    <x v="0"/>
    <x v="0"/>
    <x v="15"/>
    <x v="3188"/>
    <n v="2213592"/>
    <n v="2213592"/>
    <n v="2241267.5866352613"/>
    <n v="2241267.5866352613"/>
    <n v="1.4915044821637226E-5"/>
    <n v="103"/>
    <m/>
    <x v="0"/>
  </r>
  <r>
    <x v="4"/>
    <x v="4"/>
    <s v="CUARTA"/>
    <x v="1233"/>
    <x v="1233"/>
    <x v="710"/>
    <x v="3"/>
    <x v="0"/>
    <x v="0"/>
    <x v="15"/>
    <x v="3189"/>
    <n v="2158339"/>
    <n v="2158339"/>
    <n v="2197749.0729990746"/>
    <n v="2197749.0729990746"/>
    <n v="1.4625440588155584E-5"/>
    <n v="150"/>
    <m/>
    <x v="0"/>
  </r>
  <r>
    <x v="4"/>
    <x v="4"/>
    <s v="CUARTA"/>
    <x v="1233"/>
    <x v="1233"/>
    <x v="710"/>
    <x v="3"/>
    <x v="0"/>
    <x v="0"/>
    <x v="15"/>
    <x v="3190"/>
    <n v="2057631"/>
    <n v="2057631"/>
    <n v="2067334.206489848"/>
    <n v="2067334.206489848"/>
    <n v="1.3757564038745825E-5"/>
    <n v="39"/>
    <m/>
    <x v="0"/>
  </r>
  <r>
    <x v="4"/>
    <x v="4"/>
    <s v="CUARTA"/>
    <x v="1233"/>
    <x v="1233"/>
    <x v="710"/>
    <x v="3"/>
    <x v="0"/>
    <x v="0"/>
    <x v="15"/>
    <x v="3191"/>
    <n v="2034845"/>
    <n v="2034845"/>
    <n v="2080766.8409519729"/>
    <n v="2080766.8409519729"/>
    <n v="1.3846954679234244E-5"/>
    <n v="185"/>
    <m/>
    <x v="0"/>
  </r>
  <r>
    <x v="4"/>
    <x v="4"/>
    <s v="CUARTA"/>
    <x v="1233"/>
    <x v="1233"/>
    <x v="710"/>
    <x v="3"/>
    <x v="0"/>
    <x v="0"/>
    <x v="15"/>
    <x v="3192"/>
    <n v="1967512"/>
    <n v="1967512"/>
    <n v="2017504.149944691"/>
    <n v="2017504.149944691"/>
    <n v="1.342595815140441E-5"/>
    <n v="208"/>
    <m/>
    <x v="0"/>
  </r>
  <r>
    <x v="4"/>
    <x v="4"/>
    <s v="CUARTA"/>
    <x v="1233"/>
    <x v="1233"/>
    <x v="710"/>
    <x v="3"/>
    <x v="0"/>
    <x v="0"/>
    <x v="15"/>
    <x v="3193"/>
    <n v="1949240"/>
    <n v="1949240"/>
    <n v="1986988.1130401953"/>
    <n v="1986988.1130401953"/>
    <n v="1.322288197213722E-5"/>
    <n v="159"/>
    <m/>
    <x v="0"/>
  </r>
  <r>
    <x v="4"/>
    <x v="4"/>
    <s v="CUARTA"/>
    <x v="1233"/>
    <x v="1233"/>
    <x v="710"/>
    <x v="3"/>
    <x v="0"/>
    <x v="0"/>
    <x v="15"/>
    <x v="3194"/>
    <n v="1920821"/>
    <n v="1920821"/>
    <n v="1969626.7869273026"/>
    <n v="1969626.7869273026"/>
    <n v="1.3107346924612795E-5"/>
    <n v="208"/>
    <m/>
    <x v="0"/>
  </r>
  <r>
    <x v="4"/>
    <x v="4"/>
    <s v="CUARTA"/>
    <x v="1233"/>
    <x v="1233"/>
    <x v="710"/>
    <x v="3"/>
    <x v="0"/>
    <x v="0"/>
    <x v="15"/>
    <x v="3195"/>
    <n v="1915273"/>
    <n v="1915273"/>
    <n v="1950244.8226576811"/>
    <n v="1950244.8226576811"/>
    <n v="1.2978365062948179E-5"/>
    <n v="150"/>
    <m/>
    <x v="0"/>
  </r>
  <r>
    <x v="4"/>
    <x v="4"/>
    <s v="CUARTA"/>
    <x v="1233"/>
    <x v="1233"/>
    <x v="710"/>
    <x v="3"/>
    <x v="0"/>
    <x v="0"/>
    <x v="15"/>
    <x v="3196"/>
    <n v="1892412"/>
    <n v="1892412"/>
    <n v="1940495.9478799277"/>
    <n v="1940495.9478799277"/>
    <n v="1.2913488871841963E-5"/>
    <n v="208"/>
    <m/>
    <x v="0"/>
  </r>
  <r>
    <x v="4"/>
    <x v="4"/>
    <s v="CUARTA"/>
    <x v="1233"/>
    <x v="1233"/>
    <x v="710"/>
    <x v="3"/>
    <x v="0"/>
    <x v="0"/>
    <x v="15"/>
    <x v="3197"/>
    <n v="1888092"/>
    <n v="1888092"/>
    <n v="1930701.9582654661"/>
    <n v="1930701.9582654661"/>
    <n v="1.284831245339313E-5"/>
    <n v="185"/>
    <m/>
    <x v="0"/>
  </r>
  <r>
    <x v="4"/>
    <x v="4"/>
    <s v="CUARTA"/>
    <x v="1233"/>
    <x v="1233"/>
    <x v="710"/>
    <x v="3"/>
    <x v="0"/>
    <x v="0"/>
    <x v="15"/>
    <x v="3198"/>
    <n v="1883618"/>
    <n v="1883618"/>
    <n v="1927754.1399104286"/>
    <n v="1927754.1399104286"/>
    <n v="1.2828695499507924E-5"/>
    <n v="192"/>
    <m/>
    <x v="0"/>
  </r>
  <r>
    <x v="4"/>
    <x v="4"/>
    <s v="CUARTA"/>
    <x v="1233"/>
    <x v="1233"/>
    <x v="710"/>
    <x v="3"/>
    <x v="0"/>
    <x v="0"/>
    <x v="15"/>
    <x v="3199"/>
    <n v="1874826"/>
    <n v="1874826"/>
    <n v="1888217.2329228262"/>
    <n v="1888217.2329228262"/>
    <n v="1.2565587808420364E-5"/>
    <n v="59"/>
    <m/>
    <x v="0"/>
  </r>
  <r>
    <x v="4"/>
    <x v="4"/>
    <s v="CUARTA"/>
    <x v="1233"/>
    <x v="1233"/>
    <x v="710"/>
    <x v="3"/>
    <x v="0"/>
    <x v="0"/>
    <x v="15"/>
    <x v="3200"/>
    <n v="1854692"/>
    <n v="1854692"/>
    <n v="1888557.6471994435"/>
    <n v="1888557.6471994435"/>
    <n v="1.2567853175672338E-5"/>
    <n v="150"/>
    <m/>
    <x v="0"/>
  </r>
  <r>
    <x v="4"/>
    <x v="4"/>
    <s v="CUARTA"/>
    <x v="1233"/>
    <x v="1233"/>
    <x v="710"/>
    <x v="3"/>
    <x v="0"/>
    <x v="0"/>
    <x v="15"/>
    <x v="3201"/>
    <n v="1822277"/>
    <n v="1822277"/>
    <n v="1828442.4852073879"/>
    <n v="1828442.4852073879"/>
    <n v="1.2167802623512451E-5"/>
    <n v="28"/>
    <m/>
    <x v="0"/>
  </r>
  <r>
    <x v="4"/>
    <x v="4"/>
    <s v="CUARTA"/>
    <x v="1233"/>
    <x v="1233"/>
    <x v="710"/>
    <x v="3"/>
    <x v="0"/>
    <x v="0"/>
    <x v="15"/>
    <x v="3202"/>
    <n v="1797733"/>
    <n v="1797733"/>
    <n v="1839856.7189332414"/>
    <n v="1839856.7189332414"/>
    <n v="1.2243761339303871E-5"/>
    <n v="192"/>
    <m/>
    <x v="0"/>
  </r>
  <r>
    <x v="4"/>
    <x v="4"/>
    <s v="CUARTA"/>
    <x v="1233"/>
    <x v="1233"/>
    <x v="710"/>
    <x v="3"/>
    <x v="0"/>
    <x v="0"/>
    <x v="15"/>
    <x v="3203"/>
    <n v="1740680"/>
    <n v="1740680"/>
    <n v="1784908.6174446328"/>
    <n v="1784908.6174446328"/>
    <n v="1.1878096212367004E-5"/>
    <n v="208"/>
    <m/>
    <x v="0"/>
  </r>
  <r>
    <x v="4"/>
    <x v="4"/>
    <s v="CUARTA"/>
    <x v="1233"/>
    <x v="1233"/>
    <x v="710"/>
    <x v="3"/>
    <x v="0"/>
    <x v="0"/>
    <x v="15"/>
    <x v="3204"/>
    <n v="1712844"/>
    <n v="1712844"/>
    <n v="1744119.5813966328"/>
    <n v="1744119.5813966328"/>
    <n v="1.1606655932538291E-5"/>
    <n v="150"/>
    <m/>
    <x v="0"/>
  </r>
  <r>
    <x v="4"/>
    <x v="4"/>
    <s v="CUARTA"/>
    <x v="1233"/>
    <x v="1233"/>
    <x v="710"/>
    <x v="3"/>
    <x v="0"/>
    <x v="0"/>
    <x v="15"/>
    <x v="3205"/>
    <n v="1622699"/>
    <n v="1622699"/>
    <n v="1648148.0963920483"/>
    <n v="1648148.0963920483"/>
    <n v="1.0967991005165027E-5"/>
    <n v="129"/>
    <m/>
    <x v="0"/>
  </r>
  <r>
    <x v="4"/>
    <x v="4"/>
    <s v="CUARTA"/>
    <x v="1233"/>
    <x v="1233"/>
    <x v="710"/>
    <x v="3"/>
    <x v="0"/>
    <x v="0"/>
    <x v="15"/>
    <x v="3206"/>
    <n v="1598600"/>
    <n v="1598600"/>
    <n v="1621518.0490861612"/>
    <n v="1621518.0490861612"/>
    <n v="1.0790775062036205E-5"/>
    <n v="118"/>
    <m/>
    <x v="0"/>
  </r>
  <r>
    <x v="4"/>
    <x v="4"/>
    <s v="CUARTA"/>
    <x v="1233"/>
    <x v="1233"/>
    <x v="710"/>
    <x v="3"/>
    <x v="0"/>
    <x v="0"/>
    <x v="15"/>
    <x v="3207"/>
    <n v="1581655"/>
    <n v="1581655"/>
    <n v="1621842.9805158852"/>
    <n v="1621842.9805158852"/>
    <n v="1.0792937395024551E-5"/>
    <n v="208"/>
    <m/>
    <x v="0"/>
  </r>
  <r>
    <x v="4"/>
    <x v="4"/>
    <s v="CUARTA"/>
    <x v="1233"/>
    <x v="1233"/>
    <x v="710"/>
    <x v="3"/>
    <x v="0"/>
    <x v="0"/>
    <x v="15"/>
    <x v="3208"/>
    <n v="1545872"/>
    <n v="1545872"/>
    <n v="1580758.8282921345"/>
    <n v="1580758.8282921345"/>
    <n v="1.0519533194861132E-5"/>
    <n v="185"/>
    <m/>
    <x v="0"/>
  </r>
  <r>
    <x v="4"/>
    <x v="4"/>
    <s v="CUARTA"/>
    <x v="1233"/>
    <x v="1233"/>
    <x v="710"/>
    <x v="3"/>
    <x v="0"/>
    <x v="0"/>
    <x v="15"/>
    <x v="3209"/>
    <n v="1543865"/>
    <n v="1543865"/>
    <n v="1565998.3503393009"/>
    <n v="1565998.3503393009"/>
    <n v="1.0421306106061884E-5"/>
    <n v="118"/>
    <m/>
    <x v="0"/>
  </r>
  <r>
    <x v="4"/>
    <x v="4"/>
    <s v="CUARTA"/>
    <x v="1233"/>
    <x v="1233"/>
    <x v="710"/>
    <x v="3"/>
    <x v="0"/>
    <x v="0"/>
    <x v="15"/>
    <x v="3210"/>
    <n v="1541712"/>
    <n v="1541712"/>
    <n v="1565890.9619003756"/>
    <n v="1565890.9619003756"/>
    <n v="1.0420591464316538E-5"/>
    <n v="129"/>
    <m/>
    <x v="0"/>
  </r>
  <r>
    <x v="4"/>
    <x v="4"/>
    <s v="CUARTA"/>
    <x v="1233"/>
    <x v="1233"/>
    <x v="710"/>
    <x v="3"/>
    <x v="0"/>
    <x v="0"/>
    <x v="15"/>
    <x v="3211"/>
    <n v="1533751"/>
    <n v="1533751"/>
    <n v="1555739.3527486231"/>
    <n v="1555739.3527486231"/>
    <n v="1.0353035182142556E-5"/>
    <n v="118"/>
    <m/>
    <x v="0"/>
  </r>
  <r>
    <x v="4"/>
    <x v="4"/>
    <s v="CUARTA"/>
    <x v="1233"/>
    <x v="1233"/>
    <x v="710"/>
    <x v="3"/>
    <x v="0"/>
    <x v="0"/>
    <x v="15"/>
    <x v="3212"/>
    <n v="1527705"/>
    <n v="1527705"/>
    <n v="1566522.1749047802"/>
    <n v="1566522.1749047802"/>
    <n v="1.0424792020425427E-5"/>
    <n v="208"/>
    <m/>
    <x v="0"/>
  </r>
  <r>
    <x v="4"/>
    <x v="4"/>
    <s v="CUARTA"/>
    <x v="1233"/>
    <x v="1233"/>
    <x v="710"/>
    <x v="3"/>
    <x v="0"/>
    <x v="0"/>
    <x v="15"/>
    <x v="3213"/>
    <n v="1522699"/>
    <n v="1522699"/>
    <n v="1557062.866189183"/>
    <n v="1557062.866189183"/>
    <n v="1.0361842815111373E-5"/>
    <n v="185"/>
    <m/>
    <x v="0"/>
  </r>
  <r>
    <x v="4"/>
    <x v="4"/>
    <s v="CUARTA"/>
    <x v="1233"/>
    <x v="1233"/>
    <x v="710"/>
    <x v="3"/>
    <x v="0"/>
    <x v="0"/>
    <x v="15"/>
    <x v="3214"/>
    <n v="1515274"/>
    <n v="1515274"/>
    <n v="1542942.0627804992"/>
    <n v="1542942.0627804992"/>
    <n v="1.0267872591736918E-5"/>
    <n v="150"/>
    <m/>
    <x v="0"/>
  </r>
  <r>
    <x v="4"/>
    <x v="4"/>
    <s v="CUARTA"/>
    <x v="1233"/>
    <x v="1233"/>
    <x v="710"/>
    <x v="3"/>
    <x v="0"/>
    <x v="0"/>
    <x v="15"/>
    <x v="3215"/>
    <n v="1499234"/>
    <n v="1499234"/>
    <n v="1526609.1812772206"/>
    <n v="1526609.1812772206"/>
    <n v="1.0159181571913797E-5"/>
    <n v="150"/>
    <m/>
    <x v="0"/>
  </r>
  <r>
    <x v="4"/>
    <x v="4"/>
    <s v="CUARTA"/>
    <x v="1233"/>
    <x v="1233"/>
    <x v="710"/>
    <x v="3"/>
    <x v="0"/>
    <x v="0"/>
    <x v="15"/>
    <x v="3216"/>
    <n v="1464673"/>
    <n v="1464673"/>
    <n v="1477984.5677145936"/>
    <n v="1477984.5677145936"/>
    <n v="9.8355975897753019E-6"/>
    <n v="75"/>
    <m/>
    <x v="0"/>
  </r>
  <r>
    <x v="4"/>
    <x v="4"/>
    <s v="CUARTA"/>
    <x v="1233"/>
    <x v="1233"/>
    <x v="710"/>
    <x v="3"/>
    <x v="0"/>
    <x v="0"/>
    <x v="15"/>
    <x v="3217"/>
    <n v="1335631"/>
    <n v="1335631"/>
    <n v="1350047.8737661017"/>
    <n v="1350047.8737661017"/>
    <n v="8.9842126253237663E-6"/>
    <n v="89"/>
    <m/>
    <x v="0"/>
  </r>
  <r>
    <x v="4"/>
    <x v="4"/>
    <s v="CUARTA"/>
    <x v="1233"/>
    <x v="1233"/>
    <x v="710"/>
    <x v="3"/>
    <x v="0"/>
    <x v="0"/>
    <x v="15"/>
    <x v="3218"/>
    <n v="1318870"/>
    <n v="1318870"/>
    <n v="1342951.8346776338"/>
    <n v="1342951.8346776338"/>
    <n v="8.936990356241885E-6"/>
    <n v="150"/>
    <m/>
    <x v="0"/>
  </r>
  <r>
    <x v="4"/>
    <x v="4"/>
    <s v="CUARTA"/>
    <x v="1233"/>
    <x v="1233"/>
    <x v="710"/>
    <x v="3"/>
    <x v="0"/>
    <x v="0"/>
    <x v="15"/>
    <x v="3219"/>
    <n v="1313183"/>
    <n v="1313183"/>
    <n v="1322562.6114537006"/>
    <n v="1322562.6114537006"/>
    <n v="8.8013054518258651E-6"/>
    <n v="59"/>
    <m/>
    <x v="0"/>
  </r>
  <r>
    <x v="4"/>
    <x v="4"/>
    <s v="CUARTA"/>
    <x v="1233"/>
    <x v="1233"/>
    <x v="710"/>
    <x v="3"/>
    <x v="0"/>
    <x v="0"/>
    <x v="15"/>
    <x v="3220"/>
    <n v="1304390"/>
    <n v="1304390"/>
    <n v="1334953.914518636"/>
    <n v="1334953.914518636"/>
    <n v="8.8837663064395982E-6"/>
    <n v="192"/>
    <m/>
    <x v="0"/>
  </r>
  <r>
    <x v="4"/>
    <x v="4"/>
    <s v="CUARTA"/>
    <x v="1233"/>
    <x v="1233"/>
    <x v="710"/>
    <x v="3"/>
    <x v="0"/>
    <x v="0"/>
    <x v="15"/>
    <x v="3221"/>
    <n v="1278329"/>
    <n v="1278329"/>
    <n v="1303084.5496473291"/>
    <n v="1303084.5496473291"/>
    <n v="8.6716840863927476E-6"/>
    <n v="159"/>
    <m/>
    <x v="0"/>
  </r>
  <r>
    <x v="4"/>
    <x v="4"/>
    <s v="CUARTA"/>
    <x v="1233"/>
    <x v="1233"/>
    <x v="710"/>
    <x v="3"/>
    <x v="0"/>
    <x v="0"/>
    <x v="15"/>
    <x v="3222"/>
    <n v="1162857"/>
    <n v="1162857"/>
    <n v="1166791.4060380543"/>
    <n v="1166791.4060380543"/>
    <n v="7.7646891528400009E-6"/>
    <n v="28"/>
    <m/>
    <x v="0"/>
  </r>
  <r>
    <x v="4"/>
    <x v="4"/>
    <s v="CUARTA"/>
    <x v="1233"/>
    <x v="1233"/>
    <x v="710"/>
    <x v="3"/>
    <x v="0"/>
    <x v="0"/>
    <x v="15"/>
    <x v="3223"/>
    <n v="1148956"/>
    <n v="1148956"/>
    <n v="1165427.8065844111"/>
    <n v="1165427.8065844111"/>
    <n v="7.7556147580238155E-6"/>
    <n v="118"/>
    <m/>
    <x v="0"/>
  </r>
  <r>
    <x v="4"/>
    <x v="4"/>
    <s v="CUARTA"/>
    <x v="1233"/>
    <x v="1233"/>
    <x v="710"/>
    <x v="3"/>
    <x v="0"/>
    <x v="0"/>
    <x v="15"/>
    <x v="3224"/>
    <n v="1139588"/>
    <n v="1139588"/>
    <n v="1160396.2447979068"/>
    <n v="1160396.2447979068"/>
    <n v="7.7221310410343535E-6"/>
    <n v="150"/>
    <m/>
    <x v="0"/>
  </r>
  <r>
    <x v="4"/>
    <x v="4"/>
    <s v="CUARTA"/>
    <x v="1233"/>
    <x v="1233"/>
    <x v="710"/>
    <x v="3"/>
    <x v="0"/>
    <x v="0"/>
    <x v="15"/>
    <x v="3225"/>
    <n v="1135825"/>
    <n v="1135825"/>
    <n v="1150025.7303920488"/>
    <n v="1150025.7303920488"/>
    <n v="7.6531180021142592E-6"/>
    <n v="103"/>
    <m/>
    <x v="0"/>
  </r>
  <r>
    <x v="4"/>
    <x v="4"/>
    <s v="CUARTA"/>
    <x v="1233"/>
    <x v="1233"/>
    <x v="710"/>
    <x v="3"/>
    <x v="0"/>
    <x v="0"/>
    <x v="15"/>
    <x v="3226"/>
    <n v="1117373"/>
    <n v="1117373"/>
    <n v="1142589.5767859609"/>
    <n v="1142589.5767859609"/>
    <n v="7.6036323605974928E-6"/>
    <n v="185"/>
    <m/>
    <x v="0"/>
  </r>
  <r>
    <x v="4"/>
    <x v="4"/>
    <s v="CUARTA"/>
    <x v="1233"/>
    <x v="1233"/>
    <x v="710"/>
    <x v="3"/>
    <x v="0"/>
    <x v="0"/>
    <x v="15"/>
    <x v="3227"/>
    <n v="1114861"/>
    <n v="1114861"/>
    <n v="1135217.743492946"/>
    <n v="1135217.743492946"/>
    <n v="7.5545747538045346E-6"/>
    <n v="150"/>
    <m/>
    <x v="0"/>
  </r>
  <r>
    <x v="4"/>
    <x v="4"/>
    <s v="CUARTA"/>
    <x v="1233"/>
    <x v="1233"/>
    <x v="710"/>
    <x v="3"/>
    <x v="0"/>
    <x v="0"/>
    <x v="15"/>
    <x v="3228"/>
    <n v="1071848"/>
    <n v="1071848"/>
    <n v="1096037.1806897775"/>
    <n v="1096037.1806897775"/>
    <n v="7.2938384393051391E-6"/>
    <n v="185"/>
    <m/>
    <x v="0"/>
  </r>
  <r>
    <x v="4"/>
    <x v="4"/>
    <s v="CUARTA"/>
    <x v="1233"/>
    <x v="1233"/>
    <x v="710"/>
    <x v="3"/>
    <x v="0"/>
    <x v="0"/>
    <x v="15"/>
    <x v="3229"/>
    <n v="1019249"/>
    <n v="1019249"/>
    <n v="1033861.2848824101"/>
    <n v="1033861.2848824101"/>
    <n v="6.8800742469694355E-6"/>
    <n v="118"/>
    <m/>
    <x v="0"/>
  </r>
  <r>
    <x v="4"/>
    <x v="4"/>
    <s v="CUARTA"/>
    <x v="1233"/>
    <x v="1233"/>
    <x v="710"/>
    <x v="3"/>
    <x v="0"/>
    <x v="0"/>
    <x v="15"/>
    <x v="3230"/>
    <n v="1013873"/>
    <n v="1013873"/>
    <n v="1041391.5745814389"/>
    <n v="1041391.5745814389"/>
    <n v="6.9301863393633397E-6"/>
    <n v="222"/>
    <m/>
    <x v="0"/>
  </r>
  <r>
    <x v="4"/>
    <x v="4"/>
    <s v="CUARTA"/>
    <x v="1233"/>
    <x v="1233"/>
    <x v="710"/>
    <x v="3"/>
    <x v="0"/>
    <x v="0"/>
    <x v="15"/>
    <x v="3231"/>
    <n v="998867"/>
    <n v="998867"/>
    <n v="1013187.0819070103"/>
    <n v="1013187.0819070103"/>
    <n v="6.7424928774495921E-6"/>
    <n v="118"/>
    <m/>
    <x v="0"/>
  </r>
  <r>
    <x v="4"/>
    <x v="4"/>
    <s v="CUARTA"/>
    <x v="1233"/>
    <x v="1233"/>
    <x v="710"/>
    <x v="3"/>
    <x v="0"/>
    <x v="0"/>
    <x v="15"/>
    <x v="3232"/>
    <n v="961581"/>
    <n v="961581"/>
    <n v="976661.65732323879"/>
    <n v="976661.65732323879"/>
    <n v="6.4994258077053058E-6"/>
    <n v="129"/>
    <m/>
    <x v="0"/>
  </r>
  <r>
    <x v="4"/>
    <x v="4"/>
    <s v="CUARTA"/>
    <x v="1233"/>
    <x v="1233"/>
    <x v="710"/>
    <x v="3"/>
    <x v="0"/>
    <x v="0"/>
    <x v="15"/>
    <x v="3233"/>
    <n v="923479"/>
    <n v="923479"/>
    <n v="940341.21432458598"/>
    <n v="940341.21432458598"/>
    <n v="6.2577228363613558E-6"/>
    <n v="150"/>
    <m/>
    <x v="0"/>
  </r>
  <r>
    <x v="4"/>
    <x v="4"/>
    <s v="CUARTA"/>
    <x v="1233"/>
    <x v="1233"/>
    <x v="710"/>
    <x v="3"/>
    <x v="0"/>
    <x v="0"/>
    <x v="15"/>
    <x v="3234"/>
    <n v="918979"/>
    <n v="918979"/>
    <n v="928898.5093829796"/>
    <n v="928898.5093829796"/>
    <n v="6.1815746521362632E-6"/>
    <n v="89"/>
    <m/>
    <x v="0"/>
  </r>
  <r>
    <x v="4"/>
    <x v="4"/>
    <s v="CUARTA"/>
    <x v="1233"/>
    <x v="1233"/>
    <x v="710"/>
    <x v="3"/>
    <x v="0"/>
    <x v="0"/>
    <x v="15"/>
    <x v="3235"/>
    <n v="900807"/>
    <n v="900807"/>
    <n v="925256.73346068221"/>
    <n v="925256.73346068221"/>
    <n v="6.1573395936205739E-6"/>
    <n v="222"/>
    <m/>
    <x v="0"/>
  </r>
  <r>
    <x v="4"/>
    <x v="4"/>
    <s v="CUARTA"/>
    <x v="1233"/>
    <x v="1233"/>
    <x v="710"/>
    <x v="3"/>
    <x v="0"/>
    <x v="0"/>
    <x v="15"/>
    <x v="3236"/>
    <n v="865328"/>
    <n v="865328"/>
    <n v="885603.99952666159"/>
    <n v="885603.99952666159"/>
    <n v="5.8934611047453322E-6"/>
    <n v="192"/>
    <m/>
    <x v="0"/>
  </r>
  <r>
    <x v="4"/>
    <x v="4"/>
    <s v="CUARTA"/>
    <x v="1233"/>
    <x v="1233"/>
    <x v="710"/>
    <x v="3"/>
    <x v="0"/>
    <x v="0"/>
    <x v="15"/>
    <x v="3237"/>
    <n v="846308"/>
    <n v="846308"/>
    <n v="855443.09465057496"/>
    <n v="855443.09465057496"/>
    <n v="5.6927482354875762E-6"/>
    <n v="89"/>
    <m/>
    <x v="0"/>
  </r>
  <r>
    <x v="4"/>
    <x v="4"/>
    <s v="CUARTA"/>
    <x v="1233"/>
    <x v="1233"/>
    <x v="710"/>
    <x v="3"/>
    <x v="0"/>
    <x v="0"/>
    <x v="15"/>
    <x v="3238"/>
    <n v="819812"/>
    <n v="819812"/>
    <n v="839021.48787506181"/>
    <n v="839021.48787506181"/>
    <n v="5.5834667723724185E-6"/>
    <n v="192"/>
    <m/>
    <x v="0"/>
  </r>
  <r>
    <x v="4"/>
    <x v="4"/>
    <s v="CUARTA"/>
    <x v="1233"/>
    <x v="1233"/>
    <x v="710"/>
    <x v="3"/>
    <x v="0"/>
    <x v="0"/>
    <x v="15"/>
    <x v="3239"/>
    <n v="816762"/>
    <n v="816762"/>
    <n v="825578.17351719807"/>
    <n v="825578.17351719807"/>
    <n v="5.4940050599938831E-6"/>
    <n v="89"/>
    <m/>
    <x v="0"/>
  </r>
  <r>
    <x v="4"/>
    <x v="4"/>
    <s v="CUARTA"/>
    <x v="1233"/>
    <x v="1233"/>
    <x v="710"/>
    <x v="3"/>
    <x v="0"/>
    <x v="0"/>
    <x v="15"/>
    <x v="3240"/>
    <n v="814714"/>
    <n v="814714"/>
    <n v="835414.9179359714"/>
    <n v="835414.9179359714"/>
    <n v="5.5594660003920147E-6"/>
    <n v="208"/>
    <m/>
    <x v="0"/>
  </r>
  <r>
    <x v="4"/>
    <x v="4"/>
    <s v="CUARTA"/>
    <x v="1233"/>
    <x v="1233"/>
    <x v="710"/>
    <x v="3"/>
    <x v="0"/>
    <x v="0"/>
    <x v="15"/>
    <x v="3241"/>
    <n v="805670"/>
    <n v="805670"/>
    <n v="824548.11851534387"/>
    <n v="824548.11851534387"/>
    <n v="5.4871503155568429E-6"/>
    <n v="192"/>
    <m/>
    <x v="0"/>
  </r>
  <r>
    <x v="4"/>
    <x v="4"/>
    <s v="CUARTA"/>
    <x v="1233"/>
    <x v="1233"/>
    <x v="710"/>
    <x v="3"/>
    <x v="0"/>
    <x v="0"/>
    <x v="15"/>
    <x v="3242"/>
    <n v="761068"/>
    <n v="761068"/>
    <n v="766504.04518931871"/>
    <n v="766504.04518931871"/>
    <n v="5.1008823123739862E-6"/>
    <n v="59"/>
    <m/>
    <x v="0"/>
  </r>
  <r>
    <x v="4"/>
    <x v="4"/>
    <s v="CUARTA"/>
    <x v="1233"/>
    <x v="1233"/>
    <x v="710"/>
    <x v="3"/>
    <x v="0"/>
    <x v="0"/>
    <x v="15"/>
    <x v="3243"/>
    <n v="760017"/>
    <n v="760017"/>
    <n v="774735.150473246"/>
    <n v="774735.150473246"/>
    <n v="5.1556581476974676E-6"/>
    <n v="159"/>
    <m/>
    <x v="0"/>
  </r>
  <r>
    <x v="4"/>
    <x v="4"/>
    <s v="CUARTA"/>
    <x v="1233"/>
    <x v="1233"/>
    <x v="710"/>
    <x v="3"/>
    <x v="0"/>
    <x v="0"/>
    <x v="15"/>
    <x v="3244"/>
    <n v="759758"/>
    <n v="759758"/>
    <n v="779062.5510561961"/>
    <n v="779062.5510561961"/>
    <n v="5.1844558575473556E-6"/>
    <n v="208"/>
    <m/>
    <x v="0"/>
  </r>
  <r>
    <x v="4"/>
    <x v="4"/>
    <s v="CUARTA"/>
    <x v="1233"/>
    <x v="1233"/>
    <x v="710"/>
    <x v="3"/>
    <x v="0"/>
    <x v="0"/>
    <x v="15"/>
    <x v="3245"/>
    <n v="750228"/>
    <n v="750228"/>
    <n v="767158.9460394854"/>
    <n v="767158.9460394854"/>
    <n v="5.1052405048505162E-6"/>
    <n v="185"/>
    <m/>
    <x v="0"/>
  </r>
  <r>
    <x v="4"/>
    <x v="4"/>
    <s v="CUARTA"/>
    <x v="1233"/>
    <x v="1233"/>
    <x v="710"/>
    <x v="3"/>
    <x v="0"/>
    <x v="0"/>
    <x v="15"/>
    <x v="3246"/>
    <n v="746816"/>
    <n v="746816"/>
    <n v="757522.59686371242"/>
    <n v="757522.59686371242"/>
    <n v="5.0411131419552304E-6"/>
    <n v="118"/>
    <m/>
    <x v="0"/>
  </r>
  <r>
    <x v="4"/>
    <x v="4"/>
    <s v="CUARTA"/>
    <x v="1233"/>
    <x v="1233"/>
    <x v="710"/>
    <x v="3"/>
    <x v="0"/>
    <x v="0"/>
    <x v="15"/>
    <x v="3247"/>
    <n v="745022"/>
    <n v="745022"/>
    <n v="762479.04024295125"/>
    <n v="762479.04024295125"/>
    <n v="5.0740969657512261E-6"/>
    <n v="192"/>
    <m/>
    <x v="0"/>
  </r>
  <r>
    <x v="4"/>
    <x v="4"/>
    <s v="CUARTA"/>
    <x v="1233"/>
    <x v="1233"/>
    <x v="710"/>
    <x v="3"/>
    <x v="0"/>
    <x v="0"/>
    <x v="15"/>
    <x v="3248"/>
    <n v="700473"/>
    <n v="700473"/>
    <n v="709230.71198900323"/>
    <n v="709230.71198900323"/>
    <n v="4.7197433815024155E-6"/>
    <n v="103"/>
    <m/>
    <x v="0"/>
  </r>
  <r>
    <x v="4"/>
    <x v="4"/>
    <s v="CUARTA"/>
    <x v="1233"/>
    <x v="1233"/>
    <x v="710"/>
    <x v="3"/>
    <x v="0"/>
    <x v="0"/>
    <x v="15"/>
    <x v="3249"/>
    <n v="680976"/>
    <n v="680976"/>
    <n v="684187.29043187574"/>
    <n v="684187.29043187574"/>
    <n v="4.5530860143772024E-6"/>
    <n v="39"/>
    <m/>
    <x v="0"/>
  </r>
  <r>
    <x v="4"/>
    <x v="4"/>
    <s v="CUARTA"/>
    <x v="1233"/>
    <x v="1233"/>
    <x v="710"/>
    <x v="3"/>
    <x v="0"/>
    <x v="0"/>
    <x v="15"/>
    <x v="3250"/>
    <n v="673109"/>
    <n v="673109"/>
    <n v="675386.39448089374"/>
    <n v="675386.39448089374"/>
    <n v="4.4945183724043279E-6"/>
    <n v="28"/>
    <m/>
    <x v="0"/>
  </r>
  <r>
    <x v="4"/>
    <x v="4"/>
    <s v="CUARTA"/>
    <x v="1233"/>
    <x v="1233"/>
    <x v="710"/>
    <x v="3"/>
    <x v="0"/>
    <x v="0"/>
    <x v="15"/>
    <x v="3251"/>
    <n v="670147"/>
    <n v="670147"/>
    <n v="684857.49736264395"/>
    <n v="684857.49736264395"/>
    <n v="4.5575460647842968E-6"/>
    <n v="180"/>
    <m/>
    <x v="0"/>
  </r>
  <r>
    <x v="4"/>
    <x v="4"/>
    <s v="CUARTA"/>
    <x v="1233"/>
    <x v="1233"/>
    <x v="710"/>
    <x v="3"/>
    <x v="0"/>
    <x v="0"/>
    <x v="15"/>
    <x v="3252"/>
    <n v="644705"/>
    <n v="644705"/>
    <n v="650564.35172112624"/>
    <n v="650564.35172112624"/>
    <n v="4.3293342228033744E-6"/>
    <n v="75"/>
    <m/>
    <x v="0"/>
  </r>
  <r>
    <x v="4"/>
    <x v="4"/>
    <s v="CUARTA"/>
    <x v="1233"/>
    <x v="1233"/>
    <x v="710"/>
    <x v="3"/>
    <x v="0"/>
    <x v="0"/>
    <x v="15"/>
    <x v="3253"/>
    <n v="638665"/>
    <n v="638665"/>
    <n v="648681.30440841313"/>
    <n v="648681.30440841313"/>
    <n v="4.3168030394507677E-6"/>
    <n v="129"/>
    <m/>
    <x v="0"/>
  </r>
  <r>
    <x v="4"/>
    <x v="4"/>
    <s v="CUARTA"/>
    <x v="1233"/>
    <x v="1233"/>
    <x v="710"/>
    <x v="3"/>
    <x v="0"/>
    <x v="0"/>
    <x v="15"/>
    <x v="3254"/>
    <n v="607199"/>
    <n v="607199"/>
    <n v="620902.1055948718"/>
    <n v="620902.1055948718"/>
    <n v="4.1319397960416411E-6"/>
    <n v="185"/>
    <m/>
    <x v="0"/>
  </r>
  <r>
    <x v="4"/>
    <x v="4"/>
    <s v="CUARTA"/>
    <x v="1233"/>
    <x v="1233"/>
    <x v="710"/>
    <x v="3"/>
    <x v="0"/>
    <x v="0"/>
    <x v="15"/>
    <x v="3255"/>
    <n v="571284"/>
    <n v="571284"/>
    <n v="581715.32897251239"/>
    <n v="581715.32897251239"/>
    <n v="3.871162130213963E-6"/>
    <n v="150"/>
    <m/>
    <x v="0"/>
  </r>
  <r>
    <x v="4"/>
    <x v="4"/>
    <s v="CUARTA"/>
    <x v="1233"/>
    <x v="1233"/>
    <x v="710"/>
    <x v="3"/>
    <x v="0"/>
    <x v="0"/>
    <x v="15"/>
    <x v="3256"/>
    <n v="500545"/>
    <n v="500545"/>
    <n v="510238.33137104951"/>
    <n v="510238.33137104951"/>
    <n v="3.3955015579115061E-6"/>
    <n v="159"/>
    <m/>
    <x v="0"/>
  </r>
  <r>
    <x v="4"/>
    <x v="4"/>
    <s v="CUARTA"/>
    <x v="1233"/>
    <x v="1233"/>
    <x v="710"/>
    <x v="3"/>
    <x v="0"/>
    <x v="0"/>
    <x v="15"/>
    <x v="3257"/>
    <n v="497606"/>
    <n v="497606"/>
    <n v="501160.22735218942"/>
    <n v="501160.22735218942"/>
    <n v="3.3350891693398877E-6"/>
    <n v="59"/>
    <m/>
    <x v="0"/>
  </r>
  <r>
    <x v="4"/>
    <x v="4"/>
    <s v="CUARTA"/>
    <x v="1233"/>
    <x v="1233"/>
    <x v="710"/>
    <x v="3"/>
    <x v="0"/>
    <x v="0"/>
    <x v="15"/>
    <x v="3258"/>
    <n v="479300"/>
    <n v="479300"/>
    <n v="486171.40055485867"/>
    <n v="486171.40055485867"/>
    <n v="3.2353424791905123E-6"/>
    <n v="118"/>
    <m/>
    <x v="0"/>
  </r>
  <r>
    <x v="4"/>
    <x v="4"/>
    <s v="CUARTA"/>
    <x v="1233"/>
    <x v="1233"/>
    <x v="710"/>
    <x v="3"/>
    <x v="0"/>
    <x v="0"/>
    <x v="15"/>
    <x v="3259"/>
    <n v="469490"/>
    <n v="469490"/>
    <n v="475359.83110229392"/>
    <n v="475359.83110229392"/>
    <n v="3.1633943352300075E-6"/>
    <n v="103"/>
    <m/>
    <x v="0"/>
  </r>
  <r>
    <x v="4"/>
    <x v="4"/>
    <s v="CUARTA"/>
    <x v="1233"/>
    <x v="1233"/>
    <x v="710"/>
    <x v="3"/>
    <x v="0"/>
    <x v="0"/>
    <x v="15"/>
    <x v="3260"/>
    <n v="469060"/>
    <n v="469060"/>
    <n v="474123.05918979697"/>
    <n v="474123.05918979697"/>
    <n v="3.1551639442588308E-6"/>
    <n v="89"/>
    <m/>
    <x v="0"/>
  </r>
  <r>
    <x v="4"/>
    <x v="4"/>
    <s v="CUARTA"/>
    <x v="1233"/>
    <x v="1233"/>
    <x v="710"/>
    <x v="3"/>
    <x v="0"/>
    <x v="0"/>
    <x v="15"/>
    <x v="3261"/>
    <n v="439644"/>
    <n v="439644"/>
    <n v="441717.23689914407"/>
    <n v="441717.23689914407"/>
    <n v="2.9395117415369271E-6"/>
    <n v="39"/>
    <m/>
    <x v="0"/>
  </r>
  <r>
    <x v="4"/>
    <x v="4"/>
    <s v="CUARTA"/>
    <x v="1233"/>
    <x v="1233"/>
    <x v="710"/>
    <x v="3"/>
    <x v="0"/>
    <x v="0"/>
    <x v="15"/>
    <x v="3262"/>
    <n v="405036"/>
    <n v="405036"/>
    <n v="411388.25646053255"/>
    <n v="411388.25646053255"/>
    <n v="2.7376803737279815E-6"/>
    <n v="129"/>
    <m/>
    <x v="0"/>
  </r>
  <r>
    <x v="4"/>
    <x v="4"/>
    <s v="CUARTA"/>
    <x v="1233"/>
    <x v="1233"/>
    <x v="710"/>
    <x v="3"/>
    <x v="0"/>
    <x v="0"/>
    <x v="15"/>
    <x v="3263"/>
    <n v="395933"/>
    <n v="395933"/>
    <n v="397272.59823595244"/>
    <n v="397272.59823595244"/>
    <n v="2.643744390197075E-6"/>
    <n v="28"/>
    <m/>
    <x v="0"/>
  </r>
  <r>
    <x v="4"/>
    <x v="4"/>
    <s v="CUARTA"/>
    <x v="1233"/>
    <x v="1233"/>
    <x v="710"/>
    <x v="3"/>
    <x v="0"/>
    <x v="0"/>
    <x v="15"/>
    <x v="3264"/>
    <n v="394535"/>
    <n v="394535"/>
    <n v="403438.76098424528"/>
    <n v="403438.76098424528"/>
    <n v="2.6847785774207287E-6"/>
    <n v="185"/>
    <m/>
    <x v="0"/>
  </r>
  <r>
    <x v="4"/>
    <x v="4"/>
    <s v="CUARTA"/>
    <x v="1233"/>
    <x v="1233"/>
    <x v="710"/>
    <x v="3"/>
    <x v="0"/>
    <x v="0"/>
    <x v="15"/>
    <x v="3265"/>
    <n v="365732"/>
    <n v="365732"/>
    <n v="368344.29703414137"/>
    <n v="368344.29703414137"/>
    <n v="2.4512341733841952E-6"/>
    <n v="59"/>
    <m/>
    <x v="0"/>
  </r>
  <r>
    <x v="4"/>
    <x v="4"/>
    <s v="CUARTA"/>
    <x v="1233"/>
    <x v="1233"/>
    <x v="710"/>
    <x v="3"/>
    <x v="0"/>
    <x v="0"/>
    <x v="15"/>
    <x v="3266"/>
    <n v="364948"/>
    <n v="364948"/>
    <n v="373184.04943459603"/>
    <n v="373184.04943459603"/>
    <n v="2.4834414494849379E-6"/>
    <n v="185"/>
    <m/>
    <x v="0"/>
  </r>
  <r>
    <x v="4"/>
    <x v="4"/>
    <s v="CUARTA"/>
    <x v="1233"/>
    <x v="1233"/>
    <x v="710"/>
    <x v="3"/>
    <x v="0"/>
    <x v="0"/>
    <x v="15"/>
    <x v="3267"/>
    <n v="339150"/>
    <n v="339150"/>
    <n v="347390.03903976822"/>
    <n v="347390.03903976822"/>
    <n v="2.3117891115567395E-6"/>
    <n v="199"/>
    <m/>
    <x v="0"/>
  </r>
  <r>
    <x v="4"/>
    <x v="4"/>
    <s v="CUARTA"/>
    <x v="1233"/>
    <x v="1233"/>
    <x v="710"/>
    <x v="3"/>
    <x v="0"/>
    <x v="0"/>
    <x v="15"/>
    <x v="3268"/>
    <n v="328092"/>
    <n v="328092"/>
    <n v="336997.08394204546"/>
    <n v="336997.08394204546"/>
    <n v="2.2426267357493459E-6"/>
    <n v="222"/>
    <m/>
    <x v="0"/>
  </r>
  <r>
    <x v="4"/>
    <x v="4"/>
    <s v="CUARTA"/>
    <x v="1233"/>
    <x v="1233"/>
    <x v="710"/>
    <x v="3"/>
    <x v="0"/>
    <x v="0"/>
    <x v="15"/>
    <x v="3269"/>
    <n v="309681"/>
    <n v="309681"/>
    <n v="311892.94414989644"/>
    <n v="311892.94414989644"/>
    <n v="2.075565304779978E-6"/>
    <n v="59"/>
    <m/>
    <x v="0"/>
  </r>
  <r>
    <x v="4"/>
    <x v="4"/>
    <s v="CUARTA"/>
    <x v="1233"/>
    <x v="1233"/>
    <x v="710"/>
    <x v="3"/>
    <x v="0"/>
    <x v="0"/>
    <x v="15"/>
    <x v="3270"/>
    <n v="307249"/>
    <n v="307249"/>
    <n v="312859.19632175146"/>
    <n v="312859.19632175146"/>
    <n v="2.0819954582066188E-6"/>
    <n v="150"/>
    <m/>
    <x v="0"/>
  </r>
  <r>
    <x v="4"/>
    <x v="4"/>
    <s v="CUARTA"/>
    <x v="1233"/>
    <x v="1233"/>
    <x v="710"/>
    <x v="3"/>
    <x v="0"/>
    <x v="0"/>
    <x v="15"/>
    <x v="3271"/>
    <n v="300036"/>
    <n v="300036"/>
    <n v="302179.05325466633"/>
    <n v="302179.05325466633"/>
    <n v="2.0109219221875587E-6"/>
    <n v="59"/>
    <m/>
    <x v="0"/>
  </r>
  <r>
    <x v="4"/>
    <x v="4"/>
    <s v="CUARTA"/>
    <x v="1233"/>
    <x v="1233"/>
    <x v="710"/>
    <x v="3"/>
    <x v="0"/>
    <x v="0"/>
    <x v="15"/>
    <x v="3272"/>
    <n v="270848"/>
    <n v="270848"/>
    <n v="273309.58118048345"/>
    <n v="273309.58118048345"/>
    <n v="1.8188031977072432E-6"/>
    <n v="75"/>
    <m/>
    <x v="0"/>
  </r>
  <r>
    <x v="4"/>
    <x v="4"/>
    <s v="CUARTA"/>
    <x v="1233"/>
    <x v="1233"/>
    <x v="710"/>
    <x v="3"/>
    <x v="0"/>
    <x v="0"/>
    <x v="15"/>
    <x v="3273"/>
    <n v="258637"/>
    <n v="258637"/>
    <n v="263645.64886436611"/>
    <n v="263645.64886436611"/>
    <n v="1.7544922762859647E-6"/>
    <n v="159"/>
    <m/>
    <x v="0"/>
  </r>
  <r>
    <x v="4"/>
    <x v="4"/>
    <s v="CUARTA"/>
    <x v="1233"/>
    <x v="1233"/>
    <x v="710"/>
    <x v="3"/>
    <x v="0"/>
    <x v="0"/>
    <x v="15"/>
    <x v="3274"/>
    <n v="245634"/>
    <n v="245634"/>
    <n v="247388.47860642296"/>
    <n v="247388.47860642296"/>
    <n v="1.6463050948373491E-6"/>
    <n v="59"/>
    <m/>
    <x v="0"/>
  </r>
  <r>
    <x v="4"/>
    <x v="4"/>
    <s v="CUARTA"/>
    <x v="1233"/>
    <x v="1233"/>
    <x v="710"/>
    <x v="3"/>
    <x v="0"/>
    <x v="0"/>
    <x v="15"/>
    <x v="3275"/>
    <n v="244323"/>
    <n v="244323"/>
    <n v="245475.15824373715"/>
    <n v="245475.15824373715"/>
    <n v="1.6335724523194372E-6"/>
    <n v="39"/>
    <m/>
    <x v="0"/>
  </r>
  <r>
    <x v="4"/>
    <x v="4"/>
    <s v="CUARTA"/>
    <x v="1233"/>
    <x v="1233"/>
    <x v="710"/>
    <x v="3"/>
    <x v="0"/>
    <x v="0"/>
    <x v="15"/>
    <x v="3276"/>
    <n v="230938"/>
    <n v="230938"/>
    <n v="233825.31827110599"/>
    <n v="233825.31827110599"/>
    <n v="1.5560458390793146E-6"/>
    <n v="103"/>
    <m/>
    <x v="0"/>
  </r>
  <r>
    <x v="4"/>
    <x v="4"/>
    <s v="CUARTA"/>
    <x v="1233"/>
    <x v="1233"/>
    <x v="710"/>
    <x v="3"/>
    <x v="0"/>
    <x v="0"/>
    <x v="15"/>
    <x v="3277"/>
    <n v="230288"/>
    <n v="230288"/>
    <n v="233899.65041078598"/>
    <n v="233899.65041078598"/>
    <n v="1.5565404998693187E-6"/>
    <n v="129"/>
    <m/>
    <x v="0"/>
  </r>
  <r>
    <x v="4"/>
    <x v="4"/>
    <s v="CUARTA"/>
    <x v="1233"/>
    <x v="1233"/>
    <x v="710"/>
    <x v="3"/>
    <x v="0"/>
    <x v="0"/>
    <x v="15"/>
    <x v="3278"/>
    <n v="228912"/>
    <n v="228912"/>
    <n v="231382.88859688485"/>
    <n v="231382.88859688485"/>
    <n v="1.5397921136063135E-6"/>
    <n v="89"/>
    <m/>
    <x v="0"/>
  </r>
  <r>
    <x v="4"/>
    <x v="4"/>
    <s v="CUARTA"/>
    <x v="1233"/>
    <x v="1233"/>
    <x v="710"/>
    <x v="3"/>
    <x v="0"/>
    <x v="0"/>
    <x v="15"/>
    <x v="3279"/>
    <n v="227413"/>
    <n v="227413"/>
    <n v="230256.24671551251"/>
    <n v="230256.24671551251"/>
    <n v="1.5322946089536768E-6"/>
    <n v="103"/>
    <m/>
    <x v="0"/>
  </r>
  <r>
    <x v="4"/>
    <x v="4"/>
    <s v="CUARTA"/>
    <x v="1233"/>
    <x v="1233"/>
    <x v="710"/>
    <x v="3"/>
    <x v="0"/>
    <x v="0"/>
    <x v="15"/>
    <x v="3280"/>
    <n v="215028"/>
    <n v="215028"/>
    <n v="215755.52493346194"/>
    <n v="215755.52493346194"/>
    <n v="1.4357961289796421E-6"/>
    <n v="28"/>
    <m/>
    <x v="0"/>
  </r>
  <r>
    <x v="4"/>
    <x v="4"/>
    <s v="CUARTA"/>
    <x v="1233"/>
    <x v="1233"/>
    <x v="710"/>
    <x v="3"/>
    <x v="0"/>
    <x v="0"/>
    <x v="15"/>
    <x v="3281"/>
    <n v="201216"/>
    <n v="201216"/>
    <n v="202653.21621302425"/>
    <n v="202653.21621302425"/>
    <n v="1.3486037192033351E-6"/>
    <n v="59"/>
    <m/>
    <x v="0"/>
  </r>
  <r>
    <x v="4"/>
    <x v="4"/>
    <s v="CUARTA"/>
    <x v="1233"/>
    <x v="1233"/>
    <x v="710"/>
    <x v="3"/>
    <x v="0"/>
    <x v="0"/>
    <x v="15"/>
    <x v="3282"/>
    <n v="107807"/>
    <n v="107807"/>
    <n v="109154.86445216085"/>
    <n v="109154.86445216085"/>
    <n v="7.2639684146231315E-7"/>
    <n v="103"/>
    <m/>
    <x v="0"/>
  </r>
  <r>
    <x v="4"/>
    <x v="4"/>
    <s v="CUARTA"/>
    <x v="1233"/>
    <x v="1233"/>
    <x v="710"/>
    <x v="3"/>
    <x v="0"/>
    <x v="0"/>
    <x v="15"/>
    <x v="3283"/>
    <n v="91360"/>
    <n v="91360"/>
    <n v="92346.144816398431"/>
    <n v="92346.144816398431"/>
    <n v="6.1453924433438527E-7"/>
    <n v="89"/>
    <m/>
    <x v="0"/>
  </r>
  <r>
    <x v="4"/>
    <x v="4"/>
    <s v="CUARTA"/>
    <x v="1233"/>
    <x v="1233"/>
    <x v="710"/>
    <x v="3"/>
    <x v="0"/>
    <x v="0"/>
    <x v="15"/>
    <x v="3170"/>
    <n v="1094847"/>
    <n v="1094847"/>
    <n v="1119555.2160069905"/>
    <n v="1119555.2160069905"/>
    <n v="7.4503447632107481E-6"/>
    <n v="185"/>
    <m/>
    <x v="0"/>
  </r>
  <r>
    <x v="4"/>
    <x v="4"/>
    <s v="CUARTA"/>
    <x v="1233"/>
    <x v="1233"/>
    <x v="710"/>
    <x v="3"/>
    <x v="0"/>
    <x v="0"/>
    <x v="15"/>
    <x v="3284"/>
    <n v="1010546"/>
    <n v="1010546"/>
    <n v="1019730.2694633626"/>
    <n v="1019730.2694633626"/>
    <n v="6.7860360653586657E-6"/>
    <n v="75"/>
    <m/>
    <x v="0"/>
  </r>
  <r>
    <x v="4"/>
    <x v="4"/>
    <s v="CUARTA"/>
    <x v="1233"/>
    <x v="1233"/>
    <x v="710"/>
    <x v="3"/>
    <x v="0"/>
    <x v="0"/>
    <x v="15"/>
    <x v="3139"/>
    <n v="814500"/>
    <n v="814500"/>
    <n v="836607.18600513274"/>
    <n v="836607.18600513274"/>
    <n v="5.5674002300203674E-6"/>
    <n v="222"/>
    <m/>
    <x v="0"/>
  </r>
  <r>
    <x v="4"/>
    <x v="4"/>
    <s v="CUARTA"/>
    <x v="1233"/>
    <x v="1233"/>
    <x v="710"/>
    <x v="3"/>
    <x v="0"/>
    <x v="0"/>
    <x v="15"/>
    <x v="3285"/>
    <n v="672266"/>
    <n v="672266"/>
    <n v="700919.214619315"/>
    <n v="700919.214619315"/>
    <n v="4.6644325580456207E-6"/>
    <n v="346"/>
    <m/>
    <x v="0"/>
  </r>
  <r>
    <x v="4"/>
    <x v="4"/>
    <s v="CUARTA"/>
    <x v="1233"/>
    <x v="1233"/>
    <x v="710"/>
    <x v="3"/>
    <x v="0"/>
    <x v="0"/>
    <x v="15"/>
    <x v="3171"/>
    <n v="643188"/>
    <n v="643188"/>
    <n v="658258.90904669033"/>
    <n v="658258.90904669033"/>
    <n v="4.3805394729385166E-6"/>
    <n v="192"/>
    <m/>
    <x v="0"/>
  </r>
  <r>
    <x v="4"/>
    <x v="4"/>
    <s v="CUARTA"/>
    <x v="1233"/>
    <x v="1233"/>
    <x v="710"/>
    <x v="3"/>
    <x v="0"/>
    <x v="0"/>
    <x v="15"/>
    <x v="3172"/>
    <n v="565834"/>
    <n v="565834"/>
    <n v="579092.3828515535"/>
    <n v="579092.3828515535"/>
    <n v="3.8537071153856928E-6"/>
    <n v="192"/>
    <m/>
    <x v="0"/>
  </r>
  <r>
    <x v="4"/>
    <x v="4"/>
    <s v="CUARTA"/>
    <x v="1233"/>
    <x v="1233"/>
    <x v="710"/>
    <x v="3"/>
    <x v="0"/>
    <x v="0"/>
    <x v="15"/>
    <x v="3140"/>
    <n v="563935"/>
    <n v="563935"/>
    <n v="580080.44754061138"/>
    <n v="580080.44754061138"/>
    <n v="3.8602824253628912E-6"/>
    <n v="234"/>
    <m/>
    <x v="0"/>
  </r>
  <r>
    <x v="4"/>
    <x v="4"/>
    <s v="CUARTA"/>
    <x v="1233"/>
    <x v="1233"/>
    <x v="710"/>
    <x v="3"/>
    <x v="0"/>
    <x v="0"/>
    <x v="15"/>
    <x v="3173"/>
    <n v="530461"/>
    <n v="530461"/>
    <n v="540733.67129312712"/>
    <n v="540733.67129312712"/>
    <n v="3.5984400042179937E-6"/>
    <n v="159"/>
    <m/>
    <x v="0"/>
  </r>
  <r>
    <x v="4"/>
    <x v="4"/>
    <s v="CUARTA"/>
    <x v="1233"/>
    <x v="1233"/>
    <x v="710"/>
    <x v="3"/>
    <x v="0"/>
    <x v="0"/>
    <x v="15"/>
    <x v="3141"/>
    <n v="516626"/>
    <n v="516626"/>
    <n v="532507.90685213997"/>
    <n v="532507.90685213997"/>
    <n v="3.5436997107960289E-6"/>
    <n v="251"/>
    <m/>
    <x v="0"/>
  </r>
  <r>
    <x v="4"/>
    <x v="4"/>
    <s v="CUARTA"/>
    <x v="1233"/>
    <x v="1233"/>
    <x v="710"/>
    <x v="3"/>
    <x v="0"/>
    <x v="0"/>
    <x v="15"/>
    <x v="3142"/>
    <n v="515547"/>
    <n v="515547"/>
    <n v="531395.73667198361"/>
    <n v="531395.73667198361"/>
    <n v="3.5362985114991507E-6"/>
    <n v="251"/>
    <m/>
    <x v="0"/>
  </r>
  <r>
    <x v="4"/>
    <x v="4"/>
    <s v="CUARTA"/>
    <x v="1233"/>
    <x v="1233"/>
    <x v="710"/>
    <x v="3"/>
    <x v="0"/>
    <x v="0"/>
    <x v="15"/>
    <x v="3286"/>
    <n v="510106"/>
    <n v="510106"/>
    <n v="514742.05907982227"/>
    <n v="514742.05907982227"/>
    <n v="3.4254726782905948E-6"/>
    <n v="75"/>
    <m/>
    <x v="0"/>
  </r>
  <r>
    <x v="4"/>
    <x v="4"/>
    <s v="CUARTA"/>
    <x v="1233"/>
    <x v="1233"/>
    <x v="710"/>
    <x v="3"/>
    <x v="0"/>
    <x v="0"/>
    <x v="15"/>
    <x v="3287"/>
    <n v="509089"/>
    <n v="509089"/>
    <n v="544405.31659551209"/>
    <n v="544405.31659551209"/>
    <n v="3.6228738355823416E-6"/>
    <n v="556"/>
    <m/>
    <x v="0"/>
  </r>
  <r>
    <x v="4"/>
    <x v="4"/>
    <s v="CUARTA"/>
    <x v="1233"/>
    <x v="1233"/>
    <x v="710"/>
    <x v="3"/>
    <x v="0"/>
    <x v="0"/>
    <x v="15"/>
    <x v="3174"/>
    <n v="507944"/>
    <n v="507944"/>
    <n v="520850.25552042684"/>
    <n v="520850.25552042684"/>
    <n v="3.46612111502088E-6"/>
    <n v="208"/>
    <m/>
    <x v="0"/>
  </r>
  <r>
    <x v="4"/>
    <x v="4"/>
    <s v="CUARTA"/>
    <x v="1233"/>
    <x v="1233"/>
    <x v="710"/>
    <x v="3"/>
    <x v="0"/>
    <x v="0"/>
    <x v="15"/>
    <x v="3143"/>
    <n v="507421"/>
    <n v="507421"/>
    <n v="521948.4528740095"/>
    <n v="521948.4528740095"/>
    <n v="3.4734293288412025E-6"/>
    <n v="234"/>
    <m/>
    <x v="0"/>
  </r>
  <r>
    <x v="4"/>
    <x v="4"/>
    <s v="CUARTA"/>
    <x v="1233"/>
    <x v="1233"/>
    <x v="710"/>
    <x v="3"/>
    <x v="0"/>
    <x v="0"/>
    <x v="15"/>
    <x v="3288"/>
    <n v="494734"/>
    <n v="494734"/>
    <n v="514081.13373657159"/>
    <n v="514081.13373657159"/>
    <n v="3.4210743944011021E-6"/>
    <n v="318"/>
    <m/>
    <x v="0"/>
  </r>
  <r>
    <x v="4"/>
    <x v="4"/>
    <s v="CUARTA"/>
    <x v="1233"/>
    <x v="1233"/>
    <x v="710"/>
    <x v="3"/>
    <x v="0"/>
    <x v="0"/>
    <x v="15"/>
    <x v="3289"/>
    <n v="488383"/>
    <n v="488383"/>
    <n v="522262.90832225006"/>
    <n v="522262.90832225006"/>
    <n v="3.4755219469350361E-6"/>
    <n v="556"/>
    <m/>
    <x v="0"/>
  </r>
  <r>
    <x v="4"/>
    <x v="4"/>
    <s v="CUARTA"/>
    <x v="1233"/>
    <x v="1233"/>
    <x v="710"/>
    <x v="3"/>
    <x v="0"/>
    <x v="0"/>
    <x v="15"/>
    <x v="3290"/>
    <n v="471112"/>
    <n v="471112"/>
    <n v="503793.79148232407"/>
    <n v="503793.79148232407"/>
    <n v="3.352614844219514E-6"/>
    <n v="556"/>
    <m/>
    <x v="0"/>
  </r>
  <r>
    <x v="4"/>
    <x v="4"/>
    <s v="CUARTA"/>
    <x v="1233"/>
    <x v="1233"/>
    <x v="710"/>
    <x v="3"/>
    <x v="0"/>
    <x v="0"/>
    <x v="15"/>
    <x v="3291"/>
    <n v="442624"/>
    <n v="442624"/>
    <n v="463050.85147245286"/>
    <n v="463050.85147245286"/>
    <n v="3.0814813213701521E-6"/>
    <n v="374"/>
    <m/>
    <x v="0"/>
  </r>
  <r>
    <x v="4"/>
    <x v="4"/>
    <s v="CUARTA"/>
    <x v="1233"/>
    <x v="1233"/>
    <x v="710"/>
    <x v="3"/>
    <x v="0"/>
    <x v="0"/>
    <x v="15"/>
    <x v="3175"/>
    <n v="436071"/>
    <n v="436071"/>
    <n v="442909.98425572267"/>
    <n v="442909.98425572267"/>
    <n v="2.9474491606966655E-6"/>
    <n v="129"/>
    <m/>
    <x v="0"/>
  </r>
  <r>
    <x v="4"/>
    <x v="4"/>
    <s v="CUARTA"/>
    <x v="1233"/>
    <x v="1233"/>
    <x v="710"/>
    <x v="3"/>
    <x v="0"/>
    <x v="0"/>
    <x v="15"/>
    <x v="3292"/>
    <n v="435896"/>
    <n v="435896"/>
    <n v="458328.6202323396"/>
    <n v="458328.6202323396"/>
    <n v="3.0500561176040266E-6"/>
    <n v="416"/>
    <m/>
    <x v="0"/>
  </r>
  <r>
    <x v="4"/>
    <x v="4"/>
    <s v="CUARTA"/>
    <x v="1233"/>
    <x v="1233"/>
    <x v="710"/>
    <x v="3"/>
    <x v="0"/>
    <x v="0"/>
    <x v="15"/>
    <x v="3293"/>
    <n v="419828"/>
    <n v="419828"/>
    <n v="424359.64630011952"/>
    <n v="424359.64630011952"/>
    <n v="2.8240015528723322E-6"/>
    <n v="89"/>
    <m/>
    <x v="0"/>
  </r>
  <r>
    <x v="4"/>
    <x v="4"/>
    <s v="CUARTA"/>
    <x v="1233"/>
    <x v="1233"/>
    <x v="710"/>
    <x v="3"/>
    <x v="0"/>
    <x v="0"/>
    <x v="15"/>
    <x v="3294"/>
    <n v="392333"/>
    <n v="392333"/>
    <n v="395135.29876602482"/>
    <n v="395135.29876602482"/>
    <n v="2.6295212257782786E-6"/>
    <n v="59"/>
    <m/>
    <x v="0"/>
  </r>
  <r>
    <x v="4"/>
    <x v="4"/>
    <s v="CUARTA"/>
    <x v="1233"/>
    <x v="1233"/>
    <x v="710"/>
    <x v="3"/>
    <x v="0"/>
    <x v="0"/>
    <x v="15"/>
    <x v="3295"/>
    <n v="392141"/>
    <n v="392141"/>
    <n v="413517.31317891355"/>
    <n v="413517.31317891355"/>
    <n v="2.7518486848086467E-6"/>
    <n v="440"/>
    <m/>
    <x v="0"/>
  </r>
  <r>
    <x v="4"/>
    <x v="4"/>
    <s v="CUARTA"/>
    <x v="1233"/>
    <x v="1233"/>
    <x v="710"/>
    <x v="3"/>
    <x v="0"/>
    <x v="0"/>
    <x v="15"/>
    <x v="3176"/>
    <n v="386360"/>
    <n v="386360"/>
    <n v="396176.95006314106"/>
    <n v="396176.95006314106"/>
    <n v="2.6364531405026289E-6"/>
    <n v="208"/>
    <m/>
    <x v="0"/>
  </r>
  <r>
    <x v="4"/>
    <x v="4"/>
    <s v="CUARTA"/>
    <x v="1233"/>
    <x v="1233"/>
    <x v="710"/>
    <x v="3"/>
    <x v="0"/>
    <x v="0"/>
    <x v="15"/>
    <x v="3177"/>
    <n v="383621"/>
    <n v="383621"/>
    <n v="392609.8449402047"/>
    <n v="392609.8449402047"/>
    <n v="2.6127149964678237E-6"/>
    <n v="192"/>
    <m/>
    <x v="0"/>
  </r>
  <r>
    <x v="4"/>
    <x v="4"/>
    <s v="CUARTA"/>
    <x v="1233"/>
    <x v="1233"/>
    <x v="710"/>
    <x v="3"/>
    <x v="0"/>
    <x v="0"/>
    <x v="15"/>
    <x v="3178"/>
    <n v="380724"/>
    <n v="380724"/>
    <n v="389316.07800820156"/>
    <n v="389316.07800820156"/>
    <n v="2.5907958460210867E-6"/>
    <n v="185"/>
    <m/>
    <x v="0"/>
  </r>
  <r>
    <x v="4"/>
    <x v="4"/>
    <s v="CUARTA"/>
    <x v="1233"/>
    <x v="1233"/>
    <x v="710"/>
    <x v="3"/>
    <x v="0"/>
    <x v="0"/>
    <x v="15"/>
    <x v="3179"/>
    <n v="378564"/>
    <n v="378564"/>
    <n v="385895.10169345414"/>
    <n v="385895.10169345414"/>
    <n v="2.5680301506741879E-6"/>
    <n v="159"/>
    <m/>
    <x v="0"/>
  </r>
  <r>
    <x v="4"/>
    <x v="4"/>
    <s v="CUARTA"/>
    <x v="1233"/>
    <x v="1233"/>
    <x v="710"/>
    <x v="3"/>
    <x v="0"/>
    <x v="0"/>
    <x v="15"/>
    <x v="3180"/>
    <n v="376641"/>
    <n v="376641"/>
    <n v="385466.29253383842"/>
    <n v="385466.29253383842"/>
    <n v="2.5651765387834282E-6"/>
    <n v="192"/>
    <m/>
    <x v="0"/>
  </r>
  <r>
    <x v="4"/>
    <x v="4"/>
    <s v="CUARTA"/>
    <x v="1233"/>
    <x v="1233"/>
    <x v="710"/>
    <x v="3"/>
    <x v="0"/>
    <x v="0"/>
    <x v="15"/>
    <x v="3296"/>
    <n v="365671"/>
    <n v="365671"/>
    <n v="383239.34806331142"/>
    <n v="383239.34806331142"/>
    <n v="2.5503568105228362E-6"/>
    <n v="389"/>
    <m/>
    <x v="0"/>
  </r>
  <r>
    <x v="4"/>
    <x v="4"/>
    <s v="CUARTA"/>
    <x v="1233"/>
    <x v="1233"/>
    <x v="710"/>
    <x v="3"/>
    <x v="0"/>
    <x v="0"/>
    <x v="15"/>
    <x v="3297"/>
    <n v="358191"/>
    <n v="358191"/>
    <n v="379040.32400116022"/>
    <n v="379040.32400116022"/>
    <n v="2.5224134125691182E-6"/>
    <n v="469"/>
    <m/>
    <x v="0"/>
  </r>
  <r>
    <x v="4"/>
    <x v="4"/>
    <s v="CUARTA"/>
    <x v="1233"/>
    <x v="1233"/>
    <x v="710"/>
    <x v="3"/>
    <x v="0"/>
    <x v="0"/>
    <x v="15"/>
    <x v="3298"/>
    <n v="354678"/>
    <n v="354678"/>
    <n v="373020.86421854602"/>
    <n v="373020.86421854602"/>
    <n v="2.4823554949000736E-6"/>
    <n v="418"/>
    <m/>
    <x v="0"/>
  </r>
  <r>
    <x v="4"/>
    <x v="4"/>
    <s v="CUARTA"/>
    <x v="1233"/>
    <x v="1233"/>
    <x v="710"/>
    <x v="3"/>
    <x v="0"/>
    <x v="0"/>
    <x v="15"/>
    <x v="3299"/>
    <n v="352690"/>
    <n v="352690"/>
    <n v="365070.36963264277"/>
    <n v="365070.36963264277"/>
    <n v="2.4294470497817672E-6"/>
    <n v="286"/>
    <m/>
    <x v="0"/>
  </r>
  <r>
    <x v="4"/>
    <x v="4"/>
    <s v="CUARTA"/>
    <x v="1233"/>
    <x v="1233"/>
    <x v="710"/>
    <x v="3"/>
    <x v="0"/>
    <x v="0"/>
    <x v="15"/>
    <x v="3300"/>
    <n v="352579"/>
    <n v="352579"/>
    <n v="354327.13876072993"/>
    <n v="354327.13876072993"/>
    <n v="2.3579536810562893E-6"/>
    <n v="41"/>
    <m/>
    <x v="0"/>
  </r>
  <r>
    <x v="4"/>
    <x v="4"/>
    <s v="CUARTA"/>
    <x v="1233"/>
    <x v="1233"/>
    <x v="710"/>
    <x v="3"/>
    <x v="0"/>
    <x v="0"/>
    <x v="15"/>
    <x v="3181"/>
    <n v="343877"/>
    <n v="343877"/>
    <n v="349270.08825605264"/>
    <n v="349270.08825605264"/>
    <n v="2.3243003433681375E-6"/>
    <n v="129"/>
    <m/>
    <x v="0"/>
  </r>
  <r>
    <x v="4"/>
    <x v="4"/>
    <s v="CUARTA"/>
    <x v="1233"/>
    <x v="1233"/>
    <x v="710"/>
    <x v="3"/>
    <x v="0"/>
    <x v="0"/>
    <x v="15"/>
    <x v="3301"/>
    <n v="338805"/>
    <n v="338805"/>
    <n v="360477.44007582043"/>
    <n v="360477.44007582043"/>
    <n v="2.3988823146242531E-6"/>
    <n v="514"/>
    <m/>
    <x v="0"/>
  </r>
  <r>
    <x v="4"/>
    <x v="4"/>
    <s v="CUARTA"/>
    <x v="1233"/>
    <x v="1233"/>
    <x v="710"/>
    <x v="3"/>
    <x v="0"/>
    <x v="0"/>
    <x v="15"/>
    <x v="3182"/>
    <n v="335785"/>
    <n v="335785"/>
    <n v="343362.90660421713"/>
    <n v="343362.90660421713"/>
    <n v="2.2849896070544297E-6"/>
    <n v="185"/>
    <m/>
    <x v="0"/>
  </r>
  <r>
    <x v="4"/>
    <x v="4"/>
    <s v="CUARTA"/>
    <x v="1233"/>
    <x v="1233"/>
    <x v="710"/>
    <x v="3"/>
    <x v="0"/>
    <x v="0"/>
    <x v="15"/>
    <x v="3302"/>
    <n v="335171"/>
    <n v="335171"/>
    <n v="358422.34730790561"/>
    <n v="358422.34730790561"/>
    <n v="2.3852062141314561E-6"/>
    <n v="556"/>
    <m/>
    <x v="0"/>
  </r>
  <r>
    <x v="4"/>
    <x v="4"/>
    <s v="CUARTA"/>
    <x v="1233"/>
    <x v="1233"/>
    <x v="710"/>
    <x v="3"/>
    <x v="0"/>
    <x v="0"/>
    <x v="15"/>
    <x v="3303"/>
    <n v="330836"/>
    <n v="330836"/>
    <n v="346772.55972269818"/>
    <n v="346772.55972269818"/>
    <n v="2.3076799495158252E-6"/>
    <n v="390"/>
    <m/>
    <x v="0"/>
  </r>
  <r>
    <x v="4"/>
    <x v="4"/>
    <s v="CUARTA"/>
    <x v="1233"/>
    <x v="1233"/>
    <x v="710"/>
    <x v="3"/>
    <x v="0"/>
    <x v="0"/>
    <x v="15"/>
    <x v="3304"/>
    <n v="328137"/>
    <n v="328137"/>
    <n v="345023.99301021168"/>
    <n v="345023.99301021168"/>
    <n v="2.2960436990984836E-6"/>
    <n v="416"/>
    <m/>
    <x v="0"/>
  </r>
  <r>
    <x v="4"/>
    <x v="4"/>
    <s v="CUARTA"/>
    <x v="1233"/>
    <x v="1233"/>
    <x v="710"/>
    <x v="3"/>
    <x v="0"/>
    <x v="0"/>
    <x v="15"/>
    <x v="3305"/>
    <n v="325156"/>
    <n v="325156"/>
    <n v="341972.07643509196"/>
    <n v="341972.07643509196"/>
    <n v="2.2757339990067846E-6"/>
    <n v="418"/>
    <m/>
    <x v="0"/>
  </r>
  <r>
    <x v="4"/>
    <x v="4"/>
    <s v="CUARTA"/>
    <x v="1233"/>
    <x v="1233"/>
    <x v="710"/>
    <x v="3"/>
    <x v="0"/>
    <x v="0"/>
    <x v="15"/>
    <x v="3306"/>
    <n v="325053"/>
    <n v="325053"/>
    <n v="340054.0151995265"/>
    <n v="340054.0151995265"/>
    <n v="2.2629698072299106E-6"/>
    <n v="374"/>
    <m/>
    <x v="0"/>
  </r>
  <r>
    <x v="4"/>
    <x v="4"/>
    <s v="CUARTA"/>
    <x v="1233"/>
    <x v="1233"/>
    <x v="710"/>
    <x v="3"/>
    <x v="0"/>
    <x v="0"/>
    <x v="15"/>
    <x v="3307"/>
    <n v="324848"/>
    <n v="324848"/>
    <n v="338693.61983300548"/>
    <n v="338693.61983300548"/>
    <n v="2.2539167347686837E-6"/>
    <n v="346"/>
    <m/>
    <x v="0"/>
  </r>
  <r>
    <x v="4"/>
    <x v="4"/>
    <s v="CUARTA"/>
    <x v="1233"/>
    <x v="1233"/>
    <x v="710"/>
    <x v="3"/>
    <x v="0"/>
    <x v="0"/>
    <x v="15"/>
    <x v="3308"/>
    <n v="323780"/>
    <n v="323780"/>
    <n v="336441.78382974921"/>
    <n v="336441.78382974921"/>
    <n v="2.2389313599210664E-6"/>
    <n v="318"/>
    <m/>
    <x v="0"/>
  </r>
  <r>
    <x v="4"/>
    <x v="4"/>
    <s v="CUARTA"/>
    <x v="1233"/>
    <x v="1233"/>
    <x v="710"/>
    <x v="3"/>
    <x v="0"/>
    <x v="0"/>
    <x v="15"/>
    <x v="3309"/>
    <n v="323774"/>
    <n v="323774"/>
    <n v="327822.00676332635"/>
    <n v="327822.00676332635"/>
    <n v="2.1815690163683152E-6"/>
    <n v="103"/>
    <m/>
    <x v="0"/>
  </r>
  <r>
    <x v="4"/>
    <x v="4"/>
    <s v="CUARTA"/>
    <x v="1233"/>
    <x v="1233"/>
    <x v="710"/>
    <x v="3"/>
    <x v="0"/>
    <x v="0"/>
    <x v="15"/>
    <x v="3310"/>
    <n v="323732"/>
    <n v="323732"/>
    <n v="344440.2610074394"/>
    <n v="344440.2610074394"/>
    <n v="2.2921591165358798E-6"/>
    <n v="514"/>
    <m/>
    <x v="0"/>
  </r>
  <r>
    <x v="4"/>
    <x v="4"/>
    <s v="CUARTA"/>
    <x v="1233"/>
    <x v="1233"/>
    <x v="710"/>
    <x v="3"/>
    <x v="0"/>
    <x v="0"/>
    <x v="15"/>
    <x v="3144"/>
    <n v="319777"/>
    <n v="319777"/>
    <n v="328932.20898364892"/>
    <n v="328932.20898364892"/>
    <n v="2.1889571194114023E-6"/>
    <n v="234"/>
    <m/>
    <x v="0"/>
  </r>
  <r>
    <x v="4"/>
    <x v="4"/>
    <s v="CUARTA"/>
    <x v="1233"/>
    <x v="1233"/>
    <x v="710"/>
    <x v="3"/>
    <x v="0"/>
    <x v="0"/>
    <x v="15"/>
    <x v="3311"/>
    <n v="319163"/>
    <n v="319163"/>
    <n v="339005.98290992482"/>
    <n v="339005.98290992482"/>
    <n v="2.2559954286830817E-6"/>
    <n v="500"/>
    <m/>
    <x v="0"/>
  </r>
  <r>
    <x v="4"/>
    <x v="4"/>
    <s v="CUARTA"/>
    <x v="1233"/>
    <x v="1233"/>
    <x v="710"/>
    <x v="3"/>
    <x v="0"/>
    <x v="0"/>
    <x v="15"/>
    <x v="3312"/>
    <n v="316528"/>
    <n v="316528"/>
    <n v="333782.51217265002"/>
    <n v="333782.51217265002"/>
    <n v="2.2212346082279368E-6"/>
    <n v="440"/>
    <m/>
    <x v="0"/>
  </r>
  <r>
    <x v="4"/>
    <x v="4"/>
    <s v="CUARTA"/>
    <x v="1233"/>
    <x v="1233"/>
    <x v="710"/>
    <x v="3"/>
    <x v="0"/>
    <x v="0"/>
    <x v="15"/>
    <x v="3313"/>
    <n v="316373"/>
    <n v="316373"/>
    <n v="335071.0336589861"/>
    <n v="335071.0336589861"/>
    <n v="2.2298093789679166E-6"/>
    <n v="476"/>
    <m/>
    <x v="0"/>
  </r>
  <r>
    <x v="4"/>
    <x v="4"/>
    <s v="CUARTA"/>
    <x v="1233"/>
    <x v="1233"/>
    <x v="710"/>
    <x v="3"/>
    <x v="0"/>
    <x v="0"/>
    <x v="15"/>
    <x v="3314"/>
    <n v="316335"/>
    <n v="316335"/>
    <n v="328705.63866756356"/>
    <n v="328705.63866756356"/>
    <n v="2.1874493536989023E-6"/>
    <n v="318"/>
    <m/>
    <x v="0"/>
  </r>
  <r>
    <x v="4"/>
    <x v="4"/>
    <s v="CUARTA"/>
    <x v="1233"/>
    <x v="1233"/>
    <x v="710"/>
    <x v="3"/>
    <x v="0"/>
    <x v="0"/>
    <x v="15"/>
    <x v="3315"/>
    <n v="315031"/>
    <n v="315031"/>
    <n v="317281.15734735428"/>
    <n v="317281.15734735428"/>
    <n v="2.1114224428690851E-6"/>
    <n v="59"/>
    <m/>
    <x v="0"/>
  </r>
  <r>
    <x v="4"/>
    <x v="4"/>
    <s v="CUARTA"/>
    <x v="1233"/>
    <x v="1233"/>
    <x v="710"/>
    <x v="3"/>
    <x v="0"/>
    <x v="0"/>
    <x v="15"/>
    <x v="3316"/>
    <n v="313865"/>
    <n v="313865"/>
    <n v="332414.8077724005"/>
    <n v="332414.8077724005"/>
    <n v="2.21213289607446E-6"/>
    <n v="476"/>
    <m/>
    <x v="0"/>
  </r>
  <r>
    <x v="4"/>
    <x v="4"/>
    <s v="CUARTA"/>
    <x v="1233"/>
    <x v="1233"/>
    <x v="710"/>
    <x v="3"/>
    <x v="0"/>
    <x v="0"/>
    <x v="15"/>
    <x v="3317"/>
    <n v="313547"/>
    <n v="313547"/>
    <n v="328017.01969760604"/>
    <n v="328017.01969760604"/>
    <n v="2.1828667760258075E-6"/>
    <n v="374"/>
    <m/>
    <x v="0"/>
  </r>
  <r>
    <x v="4"/>
    <x v="4"/>
    <s v="CUARTA"/>
    <x v="1233"/>
    <x v="1233"/>
    <x v="710"/>
    <x v="3"/>
    <x v="0"/>
    <x v="0"/>
    <x v="15"/>
    <x v="3184"/>
    <n v="310631"/>
    <n v="310631"/>
    <n v="315084.30695964181"/>
    <n v="315084.30695964181"/>
    <n v="2.0968029827945508E-6"/>
    <n v="118"/>
    <m/>
    <x v="0"/>
  </r>
  <r>
    <x v="4"/>
    <x v="4"/>
    <s v="CUARTA"/>
    <x v="1233"/>
    <x v="1233"/>
    <x v="710"/>
    <x v="3"/>
    <x v="0"/>
    <x v="0"/>
    <x v="15"/>
    <x v="3318"/>
    <n v="309450"/>
    <n v="309450"/>
    <n v="324356.38384634367"/>
    <n v="324356.38384634367"/>
    <n v="2.1585062096557574E-6"/>
    <n v="390"/>
    <m/>
    <x v="0"/>
  </r>
  <r>
    <x v="4"/>
    <x v="4"/>
    <s v="CUARTA"/>
    <x v="1233"/>
    <x v="1233"/>
    <x v="710"/>
    <x v="3"/>
    <x v="0"/>
    <x v="0"/>
    <x v="15"/>
    <x v="3185"/>
    <n v="308880"/>
    <n v="308880"/>
    <n v="314861.63240845432"/>
    <n v="314861.63240845432"/>
    <n v="2.0953211423702283E-6"/>
    <n v="159"/>
    <m/>
    <x v="0"/>
  </r>
  <r>
    <x v="4"/>
    <x v="4"/>
    <s v="CUARTA"/>
    <x v="1233"/>
    <x v="1233"/>
    <x v="710"/>
    <x v="3"/>
    <x v="0"/>
    <x v="0"/>
    <x v="15"/>
    <x v="3319"/>
    <n v="307966"/>
    <n v="307966"/>
    <n v="327665.75260220515"/>
    <n v="327665.75260220515"/>
    <n v="2.1805291861264522E-6"/>
    <n v="514"/>
    <m/>
    <x v="0"/>
  </r>
  <r>
    <x v="4"/>
    <x v="4"/>
    <s v="CUARTA"/>
    <x v="1233"/>
    <x v="1233"/>
    <x v="710"/>
    <x v="3"/>
    <x v="0"/>
    <x v="0"/>
    <x v="15"/>
    <x v="3320"/>
    <n v="305587"/>
    <n v="305587"/>
    <n v="318650.11751452286"/>
    <n v="318650.11751452286"/>
    <n v="2.1205325118202935E-6"/>
    <n v="347"/>
    <m/>
    <x v="0"/>
  </r>
  <r>
    <x v="4"/>
    <x v="4"/>
    <s v="CUARTA"/>
    <x v="1233"/>
    <x v="1233"/>
    <x v="710"/>
    <x v="3"/>
    <x v="0"/>
    <x v="0"/>
    <x v="15"/>
    <x v="3186"/>
    <n v="304712"/>
    <n v="304712"/>
    <n v="312454.3710726779"/>
    <n v="312454.3710726779"/>
    <n v="2.0793014529165467E-6"/>
    <n v="208"/>
    <m/>
    <x v="0"/>
  </r>
  <r>
    <x v="4"/>
    <x v="4"/>
    <s v="CUARTA"/>
    <x v="1233"/>
    <x v="1233"/>
    <x v="710"/>
    <x v="3"/>
    <x v="0"/>
    <x v="0"/>
    <x v="15"/>
    <x v="3321"/>
    <n v="304704"/>
    <n v="304704"/>
    <n v="320462.3613836997"/>
    <n v="320462.3613836997"/>
    <n v="2.1325925169253014E-6"/>
    <n v="418"/>
    <m/>
    <x v="0"/>
  </r>
  <r>
    <x v="4"/>
    <x v="4"/>
    <s v="CUARTA"/>
    <x v="1233"/>
    <x v="1233"/>
    <x v="710"/>
    <x v="3"/>
    <x v="0"/>
    <x v="0"/>
    <x v="15"/>
    <x v="3187"/>
    <n v="304529"/>
    <n v="304529"/>
    <n v="309304.98610412289"/>
    <n v="309304.98610412289"/>
    <n v="2.058343126366566E-6"/>
    <n v="129"/>
    <m/>
    <x v="0"/>
  </r>
  <r>
    <x v="4"/>
    <x v="4"/>
    <s v="CUARTA"/>
    <x v="1233"/>
    <x v="1233"/>
    <x v="710"/>
    <x v="3"/>
    <x v="0"/>
    <x v="0"/>
    <x v="15"/>
    <x v="3188"/>
    <n v="303873"/>
    <n v="303873"/>
    <n v="307672.19313839986"/>
    <n v="307672.19313839986"/>
    <n v="2.0474773197072313E-6"/>
    <n v="103"/>
    <m/>
    <x v="0"/>
  </r>
  <r>
    <x v="4"/>
    <x v="4"/>
    <s v="CUARTA"/>
    <x v="1233"/>
    <x v="1233"/>
    <x v="710"/>
    <x v="3"/>
    <x v="0"/>
    <x v="0"/>
    <x v="15"/>
    <x v="3322"/>
    <n v="303349"/>
    <n v="303349"/>
    <n v="305515.7168664753"/>
    <n v="305515.7168664753"/>
    <n v="2.0331265387275987E-6"/>
    <n v="59"/>
    <m/>
    <x v="0"/>
  </r>
  <r>
    <x v="4"/>
    <x v="4"/>
    <s v="CUARTA"/>
    <x v="1233"/>
    <x v="1233"/>
    <x v="710"/>
    <x v="3"/>
    <x v="0"/>
    <x v="0"/>
    <x v="15"/>
    <x v="3323"/>
    <n v="301502"/>
    <n v="301502"/>
    <n v="305271.54954738932"/>
    <n v="305271.54954738932"/>
    <n v="2.0315016696000292E-6"/>
    <n v="103"/>
    <m/>
    <x v="0"/>
  </r>
  <r>
    <x v="4"/>
    <x v="4"/>
    <s v="CUARTA"/>
    <x v="1233"/>
    <x v="1233"/>
    <x v="710"/>
    <x v="3"/>
    <x v="0"/>
    <x v="0"/>
    <x v="15"/>
    <x v="3324"/>
    <n v="299655"/>
    <n v="299655"/>
    <n v="315076.21702360589"/>
    <n v="315076.21702360589"/>
    <n v="2.0967491464033498E-6"/>
    <n v="416"/>
    <m/>
    <x v="0"/>
  </r>
  <r>
    <x v="4"/>
    <x v="4"/>
    <s v="CUARTA"/>
    <x v="1233"/>
    <x v="1233"/>
    <x v="710"/>
    <x v="3"/>
    <x v="0"/>
    <x v="0"/>
    <x v="15"/>
    <x v="3189"/>
    <n v="296289"/>
    <n v="296289"/>
    <n v="301699.07280080789"/>
    <n v="301699.07280080789"/>
    <n v="2.007727778826232E-6"/>
    <n v="150"/>
    <m/>
    <x v="0"/>
  </r>
  <r>
    <x v="4"/>
    <x v="4"/>
    <s v="CUARTA"/>
    <x v="1233"/>
    <x v="1233"/>
    <x v="710"/>
    <x v="3"/>
    <x v="0"/>
    <x v="0"/>
    <x v="15"/>
    <x v="3325"/>
    <n v="292701"/>
    <n v="292701"/>
    <n v="311950.68283529428"/>
    <n v="311950.68283529428"/>
    <n v="2.0759495405070221E-6"/>
    <n v="528"/>
    <m/>
    <x v="0"/>
  </r>
  <r>
    <x v="4"/>
    <x v="4"/>
    <s v="CUARTA"/>
    <x v="1233"/>
    <x v="1233"/>
    <x v="710"/>
    <x v="3"/>
    <x v="0"/>
    <x v="0"/>
    <x v="15"/>
    <x v="3326"/>
    <n v="291951"/>
    <n v="291951"/>
    <n v="306975.74422672327"/>
    <n v="306975.74422672327"/>
    <n v="2.0428426358365597E-6"/>
    <n v="416"/>
    <m/>
    <x v="0"/>
  </r>
  <r>
    <x v="4"/>
    <x v="4"/>
    <s v="CUARTA"/>
    <x v="1233"/>
    <x v="1233"/>
    <x v="710"/>
    <x v="3"/>
    <x v="0"/>
    <x v="0"/>
    <x v="15"/>
    <x v="3327"/>
    <n v="290074"/>
    <n v="290074"/>
    <n v="305002.14772623673"/>
    <n v="305002.14772623673"/>
    <n v="2.0297088715149269E-6"/>
    <n v="416"/>
    <m/>
    <x v="0"/>
  </r>
  <r>
    <x v="4"/>
    <x v="4"/>
    <s v="CUARTA"/>
    <x v="1233"/>
    <x v="1233"/>
    <x v="710"/>
    <x v="3"/>
    <x v="0"/>
    <x v="0"/>
    <x v="15"/>
    <x v="3328"/>
    <n v="289905"/>
    <n v="289905"/>
    <n v="300081.44690337492"/>
    <n v="300081.44690337492"/>
    <n v="1.9969629050071825E-6"/>
    <n v="286"/>
    <m/>
    <x v="0"/>
  </r>
  <r>
    <x v="4"/>
    <x v="4"/>
    <s v="CUARTA"/>
    <x v="1233"/>
    <x v="1233"/>
    <x v="710"/>
    <x v="3"/>
    <x v="0"/>
    <x v="0"/>
    <x v="15"/>
    <x v="3329"/>
    <n v="287832"/>
    <n v="287832"/>
    <n v="302206.98172835872"/>
    <n v="302206.98172835872"/>
    <n v="2.0111077788159267E-6"/>
    <n v="404"/>
    <m/>
    <x v="0"/>
  </r>
  <r>
    <x v="4"/>
    <x v="4"/>
    <s v="CUARTA"/>
    <x v="1233"/>
    <x v="1233"/>
    <x v="710"/>
    <x v="3"/>
    <x v="0"/>
    <x v="0"/>
    <x v="15"/>
    <x v="3145"/>
    <n v="281093"/>
    <n v="281093"/>
    <n v="289734.24694225338"/>
    <n v="289734.24694225338"/>
    <n v="1.92810501756936E-6"/>
    <n v="251"/>
    <m/>
    <x v="0"/>
  </r>
  <r>
    <x v="4"/>
    <x v="4"/>
    <s v="CUARTA"/>
    <x v="1233"/>
    <x v="1233"/>
    <x v="710"/>
    <x v="3"/>
    <x v="0"/>
    <x v="0"/>
    <x v="15"/>
    <x v="3191"/>
    <n v="279336"/>
    <n v="279336"/>
    <n v="285639.98058041785"/>
    <n v="285639.98058041785"/>
    <n v="1.9008587544892005E-6"/>
    <n v="185"/>
    <m/>
    <x v="0"/>
  </r>
  <r>
    <x v="4"/>
    <x v="4"/>
    <s v="CUARTA"/>
    <x v="1233"/>
    <x v="1233"/>
    <x v="710"/>
    <x v="3"/>
    <x v="0"/>
    <x v="0"/>
    <x v="15"/>
    <x v="3330"/>
    <n v="276749"/>
    <n v="276749"/>
    <n v="289520.81245967199"/>
    <n v="289520.81245967199"/>
    <n v="1.9266846673652314E-6"/>
    <n v="374"/>
    <m/>
    <x v="0"/>
  </r>
  <r>
    <x v="4"/>
    <x v="4"/>
    <s v="CUARTA"/>
    <x v="1233"/>
    <x v="1233"/>
    <x v="710"/>
    <x v="3"/>
    <x v="0"/>
    <x v="0"/>
    <x v="15"/>
    <x v="3146"/>
    <n v="274869"/>
    <n v="274869"/>
    <n v="281853.0957834805"/>
    <n v="281853.0957834805"/>
    <n v="1.8756580346744412E-6"/>
    <n v="208"/>
    <m/>
    <x v="0"/>
  </r>
  <r>
    <x v="4"/>
    <x v="4"/>
    <s v="CUARTA"/>
    <x v="1233"/>
    <x v="1233"/>
    <x v="710"/>
    <x v="3"/>
    <x v="0"/>
    <x v="0"/>
    <x v="15"/>
    <x v="3331"/>
    <n v="272065"/>
    <n v="272065"/>
    <n v="281615.21481784276"/>
    <n v="281615.21481784276"/>
    <n v="1.8740749995715118E-6"/>
    <n v="286"/>
    <m/>
    <x v="0"/>
  </r>
  <r>
    <x v="4"/>
    <x v="4"/>
    <s v="CUARTA"/>
    <x v="1233"/>
    <x v="1233"/>
    <x v="710"/>
    <x v="3"/>
    <x v="0"/>
    <x v="0"/>
    <x v="15"/>
    <x v="3192"/>
    <n v="270092"/>
    <n v="270092"/>
    <n v="276954.71787051944"/>
    <n v="276954.71787051944"/>
    <n v="1.8430606212460812E-6"/>
    <n v="208"/>
    <m/>
    <x v="0"/>
  </r>
  <r>
    <x v="4"/>
    <x v="4"/>
    <s v="CUARTA"/>
    <x v="1233"/>
    <x v="1233"/>
    <x v="710"/>
    <x v="3"/>
    <x v="0"/>
    <x v="0"/>
    <x v="15"/>
    <x v="3332"/>
    <n v="267895"/>
    <n v="267895"/>
    <n v="284550.551886197"/>
    <n v="284550.551886197"/>
    <n v="1.8936088937848501E-6"/>
    <n v="500"/>
    <m/>
    <x v="0"/>
  </r>
  <r>
    <x v="4"/>
    <x v="4"/>
    <s v="CUARTA"/>
    <x v="1233"/>
    <x v="1233"/>
    <x v="710"/>
    <x v="3"/>
    <x v="0"/>
    <x v="0"/>
    <x v="15"/>
    <x v="3193"/>
    <n v="267585"/>
    <n v="267585"/>
    <n v="272766.93184413447"/>
    <n v="272766.93184413447"/>
    <n v="1.8151920094571925E-6"/>
    <n v="159"/>
    <m/>
    <x v="0"/>
  </r>
  <r>
    <x v="4"/>
    <x v="4"/>
    <s v="CUARTA"/>
    <x v="1233"/>
    <x v="1233"/>
    <x v="710"/>
    <x v="3"/>
    <x v="0"/>
    <x v="0"/>
    <x v="15"/>
    <x v="3333"/>
    <n v="267351"/>
    <n v="267351"/>
    <n v="282912.77464267437"/>
    <n v="282912.77464267437"/>
    <n v="1.8827099180709909E-6"/>
    <n v="469"/>
    <m/>
    <x v="0"/>
  </r>
  <r>
    <x v="4"/>
    <x v="4"/>
    <s v="CUARTA"/>
    <x v="1233"/>
    <x v="1233"/>
    <x v="710"/>
    <x v="3"/>
    <x v="0"/>
    <x v="0"/>
    <x v="15"/>
    <x v="3334"/>
    <n v="264615"/>
    <n v="264615"/>
    <n v="280220.26669589058"/>
    <n v="280220.26669589058"/>
    <n v="1.8647919876336064E-6"/>
    <n v="475"/>
    <m/>
    <x v="0"/>
  </r>
  <r>
    <x v="4"/>
    <x v="4"/>
    <s v="CUARTA"/>
    <x v="1233"/>
    <x v="1233"/>
    <x v="710"/>
    <x v="3"/>
    <x v="0"/>
    <x v="0"/>
    <x v="15"/>
    <x v="3194"/>
    <n v="263683"/>
    <n v="263683"/>
    <n v="270382.8727702123"/>
    <n v="270382.8727702123"/>
    <n v="1.7993267249382819E-6"/>
    <n v="208"/>
    <m/>
    <x v="0"/>
  </r>
  <r>
    <x v="4"/>
    <x v="4"/>
    <s v="CUARTA"/>
    <x v="1233"/>
    <x v="1233"/>
    <x v="710"/>
    <x v="3"/>
    <x v="0"/>
    <x v="0"/>
    <x v="15"/>
    <x v="3335"/>
    <n v="263153"/>
    <n v="263153"/>
    <n v="265032.61075712653"/>
    <n v="265032.61075712653"/>
    <n v="1.7637221419743722E-6"/>
    <n v="59"/>
    <m/>
    <x v="0"/>
  </r>
  <r>
    <x v="4"/>
    <x v="4"/>
    <s v="CUARTA"/>
    <x v="1233"/>
    <x v="1233"/>
    <x v="710"/>
    <x v="3"/>
    <x v="0"/>
    <x v="0"/>
    <x v="15"/>
    <x v="3336"/>
    <n v="263026"/>
    <n v="263026"/>
    <n v="279378.83670997538"/>
    <n v="279378.83670997538"/>
    <n v="1.859192492941839E-6"/>
    <n v="500"/>
    <m/>
    <x v="0"/>
  </r>
  <r>
    <x v="4"/>
    <x v="4"/>
    <s v="CUARTA"/>
    <x v="1233"/>
    <x v="1233"/>
    <x v="710"/>
    <x v="3"/>
    <x v="0"/>
    <x v="0"/>
    <x v="15"/>
    <x v="3195"/>
    <n v="262922"/>
    <n v="262922"/>
    <n v="267722.80988809577"/>
    <n v="267722.80988809577"/>
    <n v="1.7816247078512888E-6"/>
    <n v="150"/>
    <m/>
    <x v="0"/>
  </r>
  <r>
    <x v="4"/>
    <x v="4"/>
    <s v="CUARTA"/>
    <x v="1233"/>
    <x v="1233"/>
    <x v="710"/>
    <x v="3"/>
    <x v="0"/>
    <x v="0"/>
    <x v="15"/>
    <x v="3196"/>
    <n v="259784"/>
    <n v="259784"/>
    <n v="266384.80379750242"/>
    <n v="266384.80379750242"/>
    <n v="1.772720630117856E-6"/>
    <n v="208"/>
    <m/>
    <x v="0"/>
  </r>
  <r>
    <x v="4"/>
    <x v="4"/>
    <s v="CUARTA"/>
    <x v="1233"/>
    <x v="1233"/>
    <x v="710"/>
    <x v="3"/>
    <x v="0"/>
    <x v="0"/>
    <x v="15"/>
    <x v="3337"/>
    <n v="259731"/>
    <n v="259731"/>
    <n v="273097.59865097591"/>
    <n v="273097.59865097591"/>
    <n v="1.8173925098679765E-6"/>
    <n v="416"/>
    <m/>
    <x v="0"/>
  </r>
  <r>
    <x v="4"/>
    <x v="4"/>
    <s v="CUARTA"/>
    <x v="1233"/>
    <x v="1233"/>
    <x v="710"/>
    <x v="3"/>
    <x v="0"/>
    <x v="0"/>
    <x v="15"/>
    <x v="3338"/>
    <n v="258809"/>
    <n v="258809"/>
    <n v="269905.02637802984"/>
    <n v="269905.02637802984"/>
    <n v="1.7961467831947088E-6"/>
    <n v="348"/>
    <m/>
    <x v="0"/>
  </r>
  <r>
    <x v="4"/>
    <x v="4"/>
    <s v="CUARTA"/>
    <x v="1233"/>
    <x v="1233"/>
    <x v="710"/>
    <x v="3"/>
    <x v="0"/>
    <x v="0"/>
    <x v="15"/>
    <x v="3198"/>
    <n v="258575"/>
    <n v="258575"/>
    <n v="264633.81998225703"/>
    <n v="264633.81998225703"/>
    <n v="1.7610682945189849E-6"/>
    <n v="192"/>
    <m/>
    <x v="0"/>
  </r>
  <r>
    <x v="4"/>
    <x v="4"/>
    <s v="CUARTA"/>
    <x v="1233"/>
    <x v="1233"/>
    <x v="710"/>
    <x v="3"/>
    <x v="0"/>
    <x v="0"/>
    <x v="15"/>
    <x v="3339"/>
    <n v="258176"/>
    <n v="258176"/>
    <n v="268272.26506278751"/>
    <n v="268272.26506278751"/>
    <n v="1.7852811871609775E-6"/>
    <n v="318"/>
    <m/>
    <x v="0"/>
  </r>
  <r>
    <x v="4"/>
    <x v="4"/>
    <s v="CUARTA"/>
    <x v="1233"/>
    <x v="1233"/>
    <x v="710"/>
    <x v="3"/>
    <x v="0"/>
    <x v="0"/>
    <x v="15"/>
    <x v="3147"/>
    <n v="258155"/>
    <n v="258155"/>
    <n v="265545.97238129663"/>
    <n v="265545.97238129663"/>
    <n v="1.7671384282223254E-6"/>
    <n v="234"/>
    <m/>
    <x v="0"/>
  </r>
  <r>
    <x v="4"/>
    <x v="4"/>
    <s v="CUARTA"/>
    <x v="1233"/>
    <x v="1233"/>
    <x v="710"/>
    <x v="3"/>
    <x v="0"/>
    <x v="0"/>
    <x v="15"/>
    <x v="3340"/>
    <n v="256222"/>
    <n v="256222"/>
    <n v="272151.81882971007"/>
    <n v="272151.81882971007"/>
    <n v="1.8110985945364485E-6"/>
    <n v="500"/>
    <m/>
    <x v="0"/>
  </r>
  <r>
    <x v="4"/>
    <x v="4"/>
    <s v="CUARTA"/>
    <x v="1233"/>
    <x v="1233"/>
    <x v="710"/>
    <x v="3"/>
    <x v="0"/>
    <x v="0"/>
    <x v="15"/>
    <x v="3341"/>
    <n v="255965"/>
    <n v="255965"/>
    <n v="269235.2053026004"/>
    <n v="269235.2053026004"/>
    <n v="1.7916893005531535E-6"/>
    <n v="419"/>
    <m/>
    <x v="0"/>
  </r>
  <r>
    <x v="4"/>
    <x v="4"/>
    <s v="CUARTA"/>
    <x v="1233"/>
    <x v="1233"/>
    <x v="710"/>
    <x v="3"/>
    <x v="0"/>
    <x v="0"/>
    <x v="15"/>
    <x v="3200"/>
    <n v="254605"/>
    <n v="254605"/>
    <n v="259253.94608118993"/>
    <n v="259253.94608118993"/>
    <n v="1.7252666522484896E-6"/>
    <n v="150"/>
    <m/>
    <x v="0"/>
  </r>
  <r>
    <x v="4"/>
    <x v="4"/>
    <s v="CUARTA"/>
    <x v="1233"/>
    <x v="1233"/>
    <x v="710"/>
    <x v="3"/>
    <x v="0"/>
    <x v="0"/>
    <x v="15"/>
    <x v="3342"/>
    <n v="253340"/>
    <n v="253340"/>
    <n v="270001.07956410624"/>
    <n v="270001.07956410624"/>
    <n v="1.7967859918211724E-6"/>
    <n v="528"/>
    <m/>
    <x v="0"/>
  </r>
  <r>
    <x v="4"/>
    <x v="4"/>
    <s v="CUARTA"/>
    <x v="1233"/>
    <x v="1233"/>
    <x v="710"/>
    <x v="3"/>
    <x v="0"/>
    <x v="0"/>
    <x v="15"/>
    <x v="3343"/>
    <n v="252768"/>
    <n v="252768"/>
    <n v="264912.02072701172"/>
    <n v="264912.02072701172"/>
    <n v="1.7629196471205983E-6"/>
    <n v="389"/>
    <m/>
    <x v="0"/>
  </r>
  <r>
    <x v="4"/>
    <x v="4"/>
    <s v="CUARTA"/>
    <x v="1233"/>
    <x v="1233"/>
    <x v="710"/>
    <x v="3"/>
    <x v="0"/>
    <x v="0"/>
    <x v="15"/>
    <x v="3344"/>
    <n v="247367"/>
    <n v="247367"/>
    <n v="260851.42132326972"/>
    <n v="260851.42132326972"/>
    <n v="1.7358974287693981E-6"/>
    <n v="440"/>
    <m/>
    <x v="0"/>
  </r>
  <r>
    <x v="4"/>
    <x v="4"/>
    <s v="CUARTA"/>
    <x v="1233"/>
    <x v="1233"/>
    <x v="710"/>
    <x v="3"/>
    <x v="0"/>
    <x v="0"/>
    <x v="15"/>
    <x v="3202"/>
    <n v="246786"/>
    <n v="246786"/>
    <n v="252568.58512285133"/>
    <n v="252568.58512285133"/>
    <n v="1.680777337836845E-6"/>
    <n v="192"/>
    <m/>
    <x v="0"/>
  </r>
  <r>
    <x v="4"/>
    <x v="4"/>
    <s v="CUARTA"/>
    <x v="1233"/>
    <x v="1233"/>
    <x v="710"/>
    <x v="3"/>
    <x v="0"/>
    <x v="0"/>
    <x v="15"/>
    <x v="3345"/>
    <n v="245694"/>
    <n v="245694"/>
    <n v="248346.0344190039"/>
    <n v="248346.0344190039"/>
    <n v="1.6526773762860383E-6"/>
    <n v="89"/>
    <m/>
    <x v="0"/>
  </r>
  <r>
    <x v="4"/>
    <x v="4"/>
    <s v="CUARTA"/>
    <x v="1233"/>
    <x v="1233"/>
    <x v="710"/>
    <x v="3"/>
    <x v="0"/>
    <x v="0"/>
    <x v="15"/>
    <x v="3148"/>
    <n v="245374"/>
    <n v="245374"/>
    <n v="252917.18793854164"/>
    <n v="252917.18793854164"/>
    <n v="1.6830971976572316E-6"/>
    <n v="251"/>
    <m/>
    <x v="0"/>
  </r>
  <r>
    <x v="4"/>
    <x v="4"/>
    <s v="CUARTA"/>
    <x v="1233"/>
    <x v="1233"/>
    <x v="710"/>
    <x v="3"/>
    <x v="0"/>
    <x v="0"/>
    <x v="15"/>
    <x v="3346"/>
    <n v="244217"/>
    <n v="244217"/>
    <n v="256785.19795382678"/>
    <n v="256785.19795382678"/>
    <n v="1.7088377844093603E-6"/>
    <n v="416"/>
    <m/>
    <x v="0"/>
  </r>
  <r>
    <x v="4"/>
    <x v="4"/>
    <s v="CUARTA"/>
    <x v="1233"/>
    <x v="1233"/>
    <x v="710"/>
    <x v="3"/>
    <x v="0"/>
    <x v="0"/>
    <x v="15"/>
    <x v="3347"/>
    <n v="243920"/>
    <n v="243920"/>
    <n v="256071.02490532619"/>
    <n v="256071.02490532619"/>
    <n v="1.7040851510815466E-6"/>
    <n v="403"/>
    <m/>
    <x v="0"/>
  </r>
  <r>
    <x v="4"/>
    <x v="4"/>
    <s v="CUARTA"/>
    <x v="1233"/>
    <x v="1233"/>
    <x v="710"/>
    <x v="3"/>
    <x v="0"/>
    <x v="0"/>
    <x v="15"/>
    <x v="3348"/>
    <n v="240271"/>
    <n v="240271"/>
    <n v="253368.60556486249"/>
    <n v="253368.60556486249"/>
    <n v="1.6861012629326146E-6"/>
    <n v="440"/>
    <m/>
    <x v="0"/>
  </r>
  <r>
    <x v="4"/>
    <x v="4"/>
    <s v="CUARTA"/>
    <x v="1233"/>
    <x v="1233"/>
    <x v="710"/>
    <x v="3"/>
    <x v="0"/>
    <x v="0"/>
    <x v="15"/>
    <x v="3349"/>
    <n v="239912"/>
    <n v="239912"/>
    <n v="250983.80539342447"/>
    <n v="250983.80539342447"/>
    <n v="1.6702310466051454E-6"/>
    <n v="374"/>
    <m/>
    <x v="0"/>
  </r>
  <r>
    <x v="4"/>
    <x v="4"/>
    <s v="CUARTA"/>
    <x v="1233"/>
    <x v="1233"/>
    <x v="710"/>
    <x v="3"/>
    <x v="0"/>
    <x v="0"/>
    <x v="15"/>
    <x v="3203"/>
    <n v="238954"/>
    <n v="238954"/>
    <n v="245025.53816489235"/>
    <n v="245025.53816489235"/>
    <n v="1.630580349248538E-6"/>
    <n v="208"/>
    <m/>
    <x v="0"/>
  </r>
  <r>
    <x v="4"/>
    <x v="4"/>
    <s v="CUARTA"/>
    <x v="1233"/>
    <x v="1233"/>
    <x v="710"/>
    <x v="3"/>
    <x v="0"/>
    <x v="0"/>
    <x v="15"/>
    <x v="3350"/>
    <n v="237582"/>
    <n v="237582"/>
    <n v="246872.91335425127"/>
    <n v="246872.91335425127"/>
    <n v="1.6428741440260882E-6"/>
    <n v="318"/>
    <m/>
    <x v="0"/>
  </r>
  <r>
    <x v="4"/>
    <x v="4"/>
    <s v="CUARTA"/>
    <x v="1233"/>
    <x v="1233"/>
    <x v="710"/>
    <x v="3"/>
    <x v="0"/>
    <x v="0"/>
    <x v="15"/>
    <x v="3351"/>
    <n v="236598"/>
    <n v="236598"/>
    <n v="239151.85169954287"/>
    <n v="239151.85169954287"/>
    <n v="1.5914925145690334E-6"/>
    <n v="89"/>
    <m/>
    <x v="0"/>
  </r>
  <r>
    <x v="4"/>
    <x v="4"/>
    <s v="CUARTA"/>
    <x v="1233"/>
    <x v="1233"/>
    <x v="710"/>
    <x v="3"/>
    <x v="0"/>
    <x v="0"/>
    <x v="15"/>
    <x v="3352"/>
    <n v="235662"/>
    <n v="235662"/>
    <n v="248658.29571001985"/>
    <n v="248658.29571001985"/>
    <n v="1.6547553928420877E-6"/>
    <n v="445"/>
    <m/>
    <x v="0"/>
  </r>
  <r>
    <x v="4"/>
    <x v="4"/>
    <s v="CUARTA"/>
    <x v="1233"/>
    <x v="1233"/>
    <x v="710"/>
    <x v="3"/>
    <x v="0"/>
    <x v="0"/>
    <x v="15"/>
    <x v="3204"/>
    <n v="235133"/>
    <n v="235133"/>
    <n v="239426.39816149892"/>
    <n v="239426.39816149892"/>
    <n v="1.5933195488821668E-6"/>
    <n v="150"/>
    <m/>
    <x v="0"/>
  </r>
  <r>
    <x v="4"/>
    <x v="4"/>
    <s v="CUARTA"/>
    <x v="1233"/>
    <x v="1233"/>
    <x v="710"/>
    <x v="3"/>
    <x v="0"/>
    <x v="0"/>
    <x v="15"/>
    <x v="3353"/>
    <n v="235120"/>
    <n v="235120"/>
    <n v="243373.34573712602"/>
    <n v="243373.34573712602"/>
    <n v="1.6195854442844682E-6"/>
    <n v="286"/>
    <m/>
    <x v="0"/>
  </r>
  <r>
    <x v="4"/>
    <x v="4"/>
    <s v="CUARTA"/>
    <x v="1233"/>
    <x v="1233"/>
    <x v="710"/>
    <x v="3"/>
    <x v="0"/>
    <x v="0"/>
    <x v="15"/>
    <x v="3354"/>
    <n v="234503"/>
    <n v="234503"/>
    <n v="245325.183051178"/>
    <n v="245325.183051178"/>
    <n v="1.6325744069577446E-6"/>
    <n v="374"/>
    <m/>
    <x v="0"/>
  </r>
  <r>
    <x v="4"/>
    <x v="4"/>
    <s v="CUARTA"/>
    <x v="1233"/>
    <x v="1233"/>
    <x v="710"/>
    <x v="3"/>
    <x v="0"/>
    <x v="0"/>
    <x v="15"/>
    <x v="3355"/>
    <n v="233750"/>
    <n v="233750"/>
    <n v="241955.25504445902"/>
    <n v="241955.25504445902"/>
    <n v="1.6101484246405856E-6"/>
    <n v="286"/>
    <m/>
    <x v="0"/>
  </r>
  <r>
    <x v="4"/>
    <x v="4"/>
    <s v="CUARTA"/>
    <x v="1233"/>
    <x v="1233"/>
    <x v="710"/>
    <x v="3"/>
    <x v="0"/>
    <x v="0"/>
    <x v="15"/>
    <x v="3197"/>
    <n v="233272"/>
    <n v="233272"/>
    <n v="238536.42047553923"/>
    <n v="238536.42047553923"/>
    <n v="1.5873969820474437E-6"/>
    <n v="185"/>
    <m/>
    <x v="0"/>
  </r>
  <r>
    <x v="4"/>
    <x v="4"/>
    <s v="CUARTA"/>
    <x v="1233"/>
    <x v="1233"/>
    <x v="710"/>
    <x v="3"/>
    <x v="0"/>
    <x v="0"/>
    <x v="15"/>
    <x v="3356"/>
    <n v="229813"/>
    <n v="229813"/>
    <n v="238800.09780488652"/>
    <n v="238800.09780488652"/>
    <n v="1.5891516851489903E-6"/>
    <n v="318"/>
    <m/>
    <x v="0"/>
  </r>
  <r>
    <x v="4"/>
    <x v="4"/>
    <s v="CUARTA"/>
    <x v="1233"/>
    <x v="1233"/>
    <x v="710"/>
    <x v="3"/>
    <x v="0"/>
    <x v="0"/>
    <x v="15"/>
    <x v="3357"/>
    <n v="228557"/>
    <n v="228557"/>
    <n v="239104.77845753825"/>
    <n v="239104.77845753825"/>
    <n v="1.5911792545555548E-6"/>
    <n v="374"/>
    <m/>
    <x v="0"/>
  </r>
  <r>
    <x v="4"/>
    <x v="4"/>
    <s v="CUARTA"/>
    <x v="1233"/>
    <x v="1233"/>
    <x v="710"/>
    <x v="3"/>
    <x v="0"/>
    <x v="0"/>
    <x v="15"/>
    <x v="3358"/>
    <n v="228557"/>
    <n v="228557"/>
    <n v="238327.26820436344"/>
    <n v="238327.26820436344"/>
    <n v="1.586005128831105E-6"/>
    <n v="347"/>
    <m/>
    <x v="0"/>
  </r>
  <r>
    <x v="4"/>
    <x v="4"/>
    <s v="CUARTA"/>
    <x v="1233"/>
    <x v="1233"/>
    <x v="710"/>
    <x v="3"/>
    <x v="0"/>
    <x v="0"/>
    <x v="15"/>
    <x v="3359"/>
    <n v="227310"/>
    <n v="227310"/>
    <n v="238633.58753373934"/>
    <n v="238633.58753373934"/>
    <n v="1.5880436031991899E-6"/>
    <n v="403"/>
    <m/>
    <x v="0"/>
  </r>
  <r>
    <x v="4"/>
    <x v="4"/>
    <s v="CUARTA"/>
    <x v="1233"/>
    <x v="1233"/>
    <x v="710"/>
    <x v="3"/>
    <x v="0"/>
    <x v="0"/>
    <x v="15"/>
    <x v="3360"/>
    <n v="226368"/>
    <n v="226368"/>
    <n v="237644.66122404428"/>
    <n v="237644.66122404428"/>
    <n v="1.5814625593638388E-6"/>
    <n v="403"/>
    <m/>
    <x v="0"/>
  </r>
  <r>
    <x v="4"/>
    <x v="4"/>
    <s v="CUARTA"/>
    <x v="1233"/>
    <x v="1233"/>
    <x v="710"/>
    <x v="3"/>
    <x v="0"/>
    <x v="0"/>
    <x v="15"/>
    <x v="3361"/>
    <n v="225211"/>
    <n v="225211"/>
    <n v="228026.71605865666"/>
    <n v="228026.71605865666"/>
    <n v="1.5174576703049804E-6"/>
    <n v="103"/>
    <m/>
    <x v="0"/>
  </r>
  <r>
    <x v="4"/>
    <x v="4"/>
    <s v="CUARTA"/>
    <x v="1233"/>
    <x v="1233"/>
    <x v="710"/>
    <x v="3"/>
    <x v="0"/>
    <x v="0"/>
    <x v="15"/>
    <x v="3362"/>
    <n v="223987"/>
    <n v="223987"/>
    <n v="233533.73831926129"/>
    <n v="233533.73831926129"/>
    <n v="1.5541054513822868E-6"/>
    <n v="346"/>
    <m/>
    <x v="0"/>
  </r>
  <r>
    <x v="4"/>
    <x v="4"/>
    <s v="CUARTA"/>
    <x v="1233"/>
    <x v="1233"/>
    <x v="710"/>
    <x v="3"/>
    <x v="0"/>
    <x v="0"/>
    <x v="15"/>
    <x v="3205"/>
    <n v="222758"/>
    <n v="222758"/>
    <n v="226251.55599165335"/>
    <n v="226251.55599165335"/>
    <n v="1.5056444481253462E-6"/>
    <n v="129"/>
    <m/>
    <x v="0"/>
  </r>
  <r>
    <x v="4"/>
    <x v="4"/>
    <s v="CUARTA"/>
    <x v="1233"/>
    <x v="1233"/>
    <x v="710"/>
    <x v="3"/>
    <x v="0"/>
    <x v="0"/>
    <x v="15"/>
    <x v="3363"/>
    <n v="221755"/>
    <n v="221755"/>
    <n v="235940.06795653419"/>
    <n v="235940.06795653419"/>
    <n v="1.5701189406280937E-6"/>
    <n v="514"/>
    <m/>
    <x v="0"/>
  </r>
  <r>
    <x v="4"/>
    <x v="4"/>
    <s v="CUARTA"/>
    <x v="1233"/>
    <x v="1233"/>
    <x v="710"/>
    <x v="3"/>
    <x v="0"/>
    <x v="0"/>
    <x v="15"/>
    <x v="3206"/>
    <n v="219450"/>
    <n v="219450"/>
    <n v="222596.10651317282"/>
    <n v="222596.10651317282"/>
    <n v="1.4813183956986396E-6"/>
    <n v="118"/>
    <m/>
    <x v="0"/>
  </r>
  <r>
    <x v="4"/>
    <x v="4"/>
    <s v="CUARTA"/>
    <x v="1233"/>
    <x v="1233"/>
    <x v="710"/>
    <x v="3"/>
    <x v="0"/>
    <x v="0"/>
    <x v="15"/>
    <x v="3207"/>
    <n v="217123"/>
    <n v="217123"/>
    <n v="222639.83830769069"/>
    <n v="222639.83830769069"/>
    <n v="1.4816094192601519E-6"/>
    <n v="208"/>
    <m/>
    <x v="0"/>
  </r>
  <r>
    <x v="4"/>
    <x v="4"/>
    <s v="CUARTA"/>
    <x v="1233"/>
    <x v="1233"/>
    <x v="710"/>
    <x v="3"/>
    <x v="0"/>
    <x v="0"/>
    <x v="15"/>
    <x v="3364"/>
    <n v="215441"/>
    <n v="215441"/>
    <n v="223003.55979479486"/>
    <n v="223003.55979479486"/>
    <n v="1.4840298898523739E-6"/>
    <n v="286"/>
    <m/>
    <x v="0"/>
  </r>
  <r>
    <x v="4"/>
    <x v="4"/>
    <s v="CUARTA"/>
    <x v="1233"/>
    <x v="1233"/>
    <x v="710"/>
    <x v="3"/>
    <x v="0"/>
    <x v="0"/>
    <x v="15"/>
    <x v="3365"/>
    <n v="214757"/>
    <n v="214757"/>
    <n v="221358.97254850712"/>
    <n v="221358.97254850712"/>
    <n v="1.473085595365744E-6"/>
    <n v="251"/>
    <m/>
    <x v="0"/>
  </r>
  <r>
    <x v="4"/>
    <x v="4"/>
    <s v="CUARTA"/>
    <x v="1233"/>
    <x v="1233"/>
    <x v="710"/>
    <x v="3"/>
    <x v="0"/>
    <x v="0"/>
    <x v="15"/>
    <x v="3366"/>
    <n v="213978"/>
    <n v="213978"/>
    <n v="222345.85218457619"/>
    <n v="222345.85218457619"/>
    <n v="1.4796530191277719E-6"/>
    <n v="318"/>
    <m/>
    <x v="0"/>
  </r>
  <r>
    <x v="4"/>
    <x v="4"/>
    <s v="CUARTA"/>
    <x v="1233"/>
    <x v="1233"/>
    <x v="710"/>
    <x v="3"/>
    <x v="0"/>
    <x v="0"/>
    <x v="15"/>
    <x v="3208"/>
    <n v="212212"/>
    <n v="212212"/>
    <n v="217001.14399480063"/>
    <n v="217001.14399480063"/>
    <n v="1.4440853953935842E-6"/>
    <n v="185"/>
    <m/>
    <x v="0"/>
  </r>
  <r>
    <x v="4"/>
    <x v="4"/>
    <s v="CUARTA"/>
    <x v="1233"/>
    <x v="1233"/>
    <x v="710"/>
    <x v="3"/>
    <x v="0"/>
    <x v="0"/>
    <x v="15"/>
    <x v="3209"/>
    <n v="211936"/>
    <n v="211936"/>
    <n v="214974.38336739939"/>
    <n v="214974.38336739939"/>
    <n v="1.4305978378254131E-6"/>
    <n v="118"/>
    <m/>
    <x v="0"/>
  </r>
  <r>
    <x v="4"/>
    <x v="4"/>
    <s v="CUARTA"/>
    <x v="1233"/>
    <x v="1233"/>
    <x v="710"/>
    <x v="3"/>
    <x v="0"/>
    <x v="0"/>
    <x v="15"/>
    <x v="3210"/>
    <n v="211641"/>
    <n v="211641"/>
    <n v="214960.20597073733"/>
    <n v="214960.20597073733"/>
    <n v="1.4305034909888596E-6"/>
    <n v="129"/>
    <m/>
    <x v="0"/>
  </r>
  <r>
    <x v="4"/>
    <x v="4"/>
    <s v="CUARTA"/>
    <x v="1233"/>
    <x v="1233"/>
    <x v="710"/>
    <x v="3"/>
    <x v="0"/>
    <x v="0"/>
    <x v="15"/>
    <x v="3367"/>
    <n v="211250"/>
    <n v="211250"/>
    <n v="219511.1706530191"/>
    <n v="219511.1706530191"/>
    <n v="1.4607889609714168E-6"/>
    <n v="318"/>
    <m/>
    <x v="0"/>
  </r>
  <r>
    <x v="4"/>
    <x v="4"/>
    <s v="CUARTA"/>
    <x v="1233"/>
    <x v="1233"/>
    <x v="710"/>
    <x v="3"/>
    <x v="0"/>
    <x v="0"/>
    <x v="15"/>
    <x v="3211"/>
    <n v="210548"/>
    <n v="210548"/>
    <n v="213566.48454835048"/>
    <n v="213566.48454835048"/>
    <n v="1.4212286424131109E-6"/>
    <n v="118"/>
    <m/>
    <x v="0"/>
  </r>
  <r>
    <x v="4"/>
    <x v="4"/>
    <s v="CUARTA"/>
    <x v="1233"/>
    <x v="1233"/>
    <x v="710"/>
    <x v="3"/>
    <x v="0"/>
    <x v="0"/>
    <x v="15"/>
    <x v="3212"/>
    <n v="209717"/>
    <n v="209717"/>
    <n v="215045.66061805506"/>
    <n v="215045.66061805506"/>
    <n v="1.4310721691344596E-6"/>
    <n v="208"/>
    <m/>
    <x v="0"/>
  </r>
  <r>
    <x v="4"/>
    <x v="4"/>
    <s v="CUARTA"/>
    <x v="1233"/>
    <x v="1233"/>
    <x v="710"/>
    <x v="3"/>
    <x v="0"/>
    <x v="0"/>
    <x v="15"/>
    <x v="3213"/>
    <n v="209031"/>
    <n v="209031"/>
    <n v="213748.35603253901"/>
    <n v="213748.35603253901"/>
    <n v="1.4224389491853254E-6"/>
    <n v="185"/>
    <m/>
    <x v="0"/>
  </r>
  <r>
    <x v="4"/>
    <x v="4"/>
    <s v="CUARTA"/>
    <x v="1233"/>
    <x v="1233"/>
    <x v="710"/>
    <x v="3"/>
    <x v="0"/>
    <x v="0"/>
    <x v="15"/>
    <x v="3368"/>
    <n v="208075"/>
    <n v="208075"/>
    <n v="220186.47988514902"/>
    <n v="220186.47988514902"/>
    <n v="1.4652829658487212E-6"/>
    <n v="469"/>
    <m/>
    <x v="0"/>
  </r>
  <r>
    <x v="4"/>
    <x v="4"/>
    <s v="CUARTA"/>
    <x v="1233"/>
    <x v="1233"/>
    <x v="710"/>
    <x v="3"/>
    <x v="0"/>
    <x v="0"/>
    <x v="15"/>
    <x v="3214"/>
    <n v="208011"/>
    <n v="208011"/>
    <n v="211809.16548494491"/>
    <n v="211809.16548494491"/>
    <n v="1.4095341474081834E-6"/>
    <n v="150"/>
    <m/>
    <x v="0"/>
  </r>
  <r>
    <x v="4"/>
    <x v="4"/>
    <s v="CUARTA"/>
    <x v="1233"/>
    <x v="1233"/>
    <x v="710"/>
    <x v="3"/>
    <x v="0"/>
    <x v="0"/>
    <x v="15"/>
    <x v="3369"/>
    <n v="206900"/>
    <n v="206900"/>
    <n v="218310.12799010068"/>
    <n v="218310.12799010068"/>
    <n v="1.4527963387352563E-6"/>
    <n v="445"/>
    <m/>
    <x v="0"/>
  </r>
  <r>
    <x v="4"/>
    <x v="4"/>
    <s v="CUARTA"/>
    <x v="1233"/>
    <x v="1233"/>
    <x v="710"/>
    <x v="3"/>
    <x v="0"/>
    <x v="0"/>
    <x v="15"/>
    <x v="3370"/>
    <n v="205996"/>
    <n v="205996"/>
    <n v="212328.64544160271"/>
    <n v="212328.64544160271"/>
    <n v="1.4129911495455877E-6"/>
    <n v="251"/>
    <m/>
    <x v="0"/>
  </r>
  <r>
    <x v="4"/>
    <x v="4"/>
    <s v="CUARTA"/>
    <x v="1233"/>
    <x v="1233"/>
    <x v="710"/>
    <x v="3"/>
    <x v="0"/>
    <x v="0"/>
    <x v="15"/>
    <x v="3215"/>
    <n v="205810"/>
    <n v="205810"/>
    <n v="209567.97644574812"/>
    <n v="209567.97644574812"/>
    <n v="1.3946196252990383E-6"/>
    <n v="150"/>
    <m/>
    <x v="0"/>
  </r>
  <r>
    <x v="4"/>
    <x v="4"/>
    <s v="CUARTA"/>
    <x v="1233"/>
    <x v="1233"/>
    <x v="710"/>
    <x v="3"/>
    <x v="0"/>
    <x v="0"/>
    <x v="15"/>
    <x v="3371"/>
    <n v="205109"/>
    <n v="205109"/>
    <n v="213851.12320324557"/>
    <n v="213851.12320324557"/>
    <n v="1.4231228376091892E-6"/>
    <n v="346"/>
    <m/>
    <x v="0"/>
  </r>
  <r>
    <x v="4"/>
    <x v="4"/>
    <s v="CUARTA"/>
    <x v="1233"/>
    <x v="1233"/>
    <x v="710"/>
    <x v="3"/>
    <x v="0"/>
    <x v="0"/>
    <x v="15"/>
    <x v="3372"/>
    <n v="201330"/>
    <n v="201330"/>
    <n v="202328.22387804653"/>
    <n v="202328.22387804653"/>
    <n v="1.3464409809065848E-6"/>
    <n v="41"/>
    <m/>
    <x v="0"/>
  </r>
  <r>
    <x v="4"/>
    <x v="4"/>
    <s v="CUARTA"/>
    <x v="1233"/>
    <x v="1233"/>
    <x v="710"/>
    <x v="3"/>
    <x v="0"/>
    <x v="0"/>
    <x v="15"/>
    <x v="3373"/>
    <n v="200750"/>
    <n v="200750"/>
    <n v="208600.55625369743"/>
    <n v="208600.55625369743"/>
    <n v="1.3881816990059734E-6"/>
    <n v="318"/>
    <m/>
    <x v="0"/>
  </r>
  <r>
    <x v="4"/>
    <x v="4"/>
    <s v="CUARTA"/>
    <x v="1233"/>
    <x v="1233"/>
    <x v="710"/>
    <x v="3"/>
    <x v="0"/>
    <x v="0"/>
    <x v="15"/>
    <x v="3374"/>
    <n v="199980"/>
    <n v="199980"/>
    <n v="211008.50360299821"/>
    <n v="211008.50360299821"/>
    <n v="1.4042059536987748E-6"/>
    <n v="445"/>
    <m/>
    <x v="0"/>
  </r>
  <r>
    <x v="4"/>
    <x v="4"/>
    <s v="CUARTA"/>
    <x v="1233"/>
    <x v="1233"/>
    <x v="710"/>
    <x v="3"/>
    <x v="0"/>
    <x v="0"/>
    <x v="15"/>
    <x v="3375"/>
    <n v="199507"/>
    <n v="199507"/>
    <n v="208010.35564948351"/>
    <n v="208010.35564948351"/>
    <n v="1.3842540696063872E-6"/>
    <n v="346"/>
    <m/>
    <x v="0"/>
  </r>
  <r>
    <x v="4"/>
    <x v="4"/>
    <s v="CUARTA"/>
    <x v="1233"/>
    <x v="1233"/>
    <x v="710"/>
    <x v="3"/>
    <x v="0"/>
    <x v="0"/>
    <x v="15"/>
    <x v="3376"/>
    <n v="198564"/>
    <n v="198564"/>
    <n v="209514.41398852755"/>
    <n v="209514.41398852755"/>
    <n v="1.3942631812693447E-6"/>
    <n v="445"/>
    <m/>
    <x v="0"/>
  </r>
  <r>
    <x v="4"/>
    <x v="4"/>
    <s v="CUARTA"/>
    <x v="1233"/>
    <x v="1233"/>
    <x v="710"/>
    <x v="3"/>
    <x v="0"/>
    <x v="0"/>
    <x v="15"/>
    <x v="3149"/>
    <n v="197882"/>
    <n v="197882"/>
    <n v="203965.20814615441"/>
    <n v="203965.20814615441"/>
    <n v="1.357334679578147E-6"/>
    <n v="251"/>
    <m/>
    <x v="0"/>
  </r>
  <r>
    <x v="4"/>
    <x v="4"/>
    <s v="CUARTA"/>
    <x v="1233"/>
    <x v="1233"/>
    <x v="710"/>
    <x v="3"/>
    <x v="0"/>
    <x v="0"/>
    <x v="15"/>
    <x v="3377"/>
    <n v="197728"/>
    <n v="197728"/>
    <n v="199862.28680228579"/>
    <n v="199862.28680228579"/>
    <n v="1.3300308198746643E-6"/>
    <n v="89"/>
    <m/>
    <x v="0"/>
  </r>
  <r>
    <x v="4"/>
    <x v="4"/>
    <s v="CUARTA"/>
    <x v="1233"/>
    <x v="1233"/>
    <x v="710"/>
    <x v="3"/>
    <x v="0"/>
    <x v="0"/>
    <x v="15"/>
    <x v="3378"/>
    <n v="194632"/>
    <n v="194632"/>
    <n v="204673.08178171533"/>
    <n v="204673.08178171533"/>
    <n v="1.3620453919738485E-6"/>
    <n v="417"/>
    <m/>
    <x v="0"/>
  </r>
  <r>
    <x v="4"/>
    <x v="4"/>
    <s v="CUARTA"/>
    <x v="1233"/>
    <x v="1233"/>
    <x v="710"/>
    <x v="3"/>
    <x v="0"/>
    <x v="0"/>
    <x v="15"/>
    <x v="3379"/>
    <n v="194239"/>
    <n v="194239"/>
    <n v="207013.26159884909"/>
    <n v="207013.26159884909"/>
    <n v="1.3776186716087183E-6"/>
    <n v="528"/>
    <m/>
    <x v="0"/>
  </r>
  <r>
    <x v="4"/>
    <x v="4"/>
    <s v="CUARTA"/>
    <x v="1233"/>
    <x v="1233"/>
    <x v="710"/>
    <x v="3"/>
    <x v="0"/>
    <x v="0"/>
    <x v="15"/>
    <x v="3380"/>
    <n v="192945"/>
    <n v="192945"/>
    <n v="204348.28695664002"/>
    <n v="204348.28695664002"/>
    <n v="1.3598839680534202E-6"/>
    <n v="476"/>
    <m/>
    <x v="0"/>
  </r>
  <r>
    <x v="4"/>
    <x v="4"/>
    <s v="CUARTA"/>
    <x v="1233"/>
    <x v="1233"/>
    <x v="710"/>
    <x v="3"/>
    <x v="0"/>
    <x v="0"/>
    <x v="15"/>
    <x v="3381"/>
    <n v="192506"/>
    <n v="192506"/>
    <n v="201779.12434552991"/>
    <n v="201779.12434552991"/>
    <n v="1.3427868683017975E-6"/>
    <n v="390"/>
    <m/>
    <x v="0"/>
  </r>
  <r>
    <x v="4"/>
    <x v="4"/>
    <s v="CUARTA"/>
    <x v="1233"/>
    <x v="1233"/>
    <x v="710"/>
    <x v="3"/>
    <x v="0"/>
    <x v="0"/>
    <x v="15"/>
    <x v="3382"/>
    <n v="191886"/>
    <n v="191886"/>
    <n v="201444.9191742515"/>
    <n v="201444.9191742515"/>
    <n v="1.3405628210086654E-6"/>
    <n v="403"/>
    <m/>
    <x v="0"/>
  </r>
  <r>
    <x v="4"/>
    <x v="4"/>
    <s v="CUARTA"/>
    <x v="1233"/>
    <x v="1233"/>
    <x v="710"/>
    <x v="3"/>
    <x v="0"/>
    <x v="0"/>
    <x v="15"/>
    <x v="3383"/>
    <n v="191708"/>
    <n v="191708"/>
    <n v="197601.40954348032"/>
    <n v="197601.40954348032"/>
    <n v="1.3149852778553252E-6"/>
    <n v="251"/>
    <m/>
    <x v="0"/>
  </r>
  <r>
    <x v="4"/>
    <x v="4"/>
    <s v="CUARTA"/>
    <x v="1233"/>
    <x v="1233"/>
    <x v="710"/>
    <x v="3"/>
    <x v="0"/>
    <x v="0"/>
    <x v="15"/>
    <x v="3384"/>
    <n v="189887"/>
    <n v="189887"/>
    <n v="201036.78804439711"/>
    <n v="201036.78804439711"/>
    <n v="1.3378468159536767E-6"/>
    <n v="473"/>
    <m/>
    <x v="0"/>
  </r>
  <r>
    <x v="4"/>
    <x v="4"/>
    <s v="CUARTA"/>
    <x v="1233"/>
    <x v="1233"/>
    <x v="710"/>
    <x v="3"/>
    <x v="0"/>
    <x v="0"/>
    <x v="15"/>
    <x v="3385"/>
    <n v="189171"/>
    <n v="189171"/>
    <n v="197281.40731179476"/>
    <n v="197281.40731179476"/>
    <n v="1.312855747380216E-6"/>
    <n v="348"/>
    <m/>
    <x v="0"/>
  </r>
  <r>
    <x v="4"/>
    <x v="4"/>
    <s v="CUARTA"/>
    <x v="1233"/>
    <x v="1233"/>
    <x v="710"/>
    <x v="3"/>
    <x v="0"/>
    <x v="0"/>
    <x v="15"/>
    <x v="3386"/>
    <n v="187719"/>
    <n v="187719"/>
    <n v="196382.12746610527"/>
    <n v="196382.12746610527"/>
    <n v="1.306871277125243E-6"/>
    <n v="374"/>
    <m/>
    <x v="0"/>
  </r>
  <r>
    <x v="4"/>
    <x v="4"/>
    <s v="CUARTA"/>
    <x v="1233"/>
    <x v="1233"/>
    <x v="710"/>
    <x v="3"/>
    <x v="0"/>
    <x v="0"/>
    <x v="15"/>
    <x v="3387"/>
    <n v="186527"/>
    <n v="186527"/>
    <n v="198458.62801618205"/>
    <n v="198458.62801618205"/>
    <n v="1.3206898407636194E-6"/>
    <n v="514"/>
    <m/>
    <x v="0"/>
  </r>
  <r>
    <x v="4"/>
    <x v="4"/>
    <s v="CUARTA"/>
    <x v="1233"/>
    <x v="1233"/>
    <x v="710"/>
    <x v="3"/>
    <x v="0"/>
    <x v="0"/>
    <x v="15"/>
    <x v="3388"/>
    <n v="186509"/>
    <n v="186509"/>
    <n v="195116.28663894345"/>
    <n v="195116.28663894345"/>
    <n v="1.298447440191733E-6"/>
    <n v="374"/>
    <m/>
    <x v="0"/>
  </r>
  <r>
    <x v="4"/>
    <x v="4"/>
    <s v="CUARTA"/>
    <x v="1233"/>
    <x v="1233"/>
    <x v="710"/>
    <x v="3"/>
    <x v="0"/>
    <x v="0"/>
    <x v="15"/>
    <x v="3389"/>
    <n v="186247"/>
    <n v="186247"/>
    <n v="192784.77170594805"/>
    <n v="192784.77170594805"/>
    <n v="1.282931823076086E-6"/>
    <n v="286"/>
    <m/>
    <x v="0"/>
  </r>
  <r>
    <x v="4"/>
    <x v="4"/>
    <s v="CUARTA"/>
    <x v="1233"/>
    <x v="1233"/>
    <x v="710"/>
    <x v="3"/>
    <x v="0"/>
    <x v="0"/>
    <x v="15"/>
    <x v="3150"/>
    <n v="185856"/>
    <n v="185856"/>
    <n v="191569.50973414295"/>
    <n v="191569.50973414295"/>
    <n v="1.2748445750885686E-6"/>
    <n v="251"/>
    <m/>
    <x v="0"/>
  </r>
  <r>
    <x v="4"/>
    <x v="4"/>
    <s v="CUARTA"/>
    <x v="1233"/>
    <x v="1233"/>
    <x v="710"/>
    <x v="3"/>
    <x v="0"/>
    <x v="0"/>
    <x v="15"/>
    <x v="3390"/>
    <n v="185627"/>
    <n v="185627"/>
    <n v="196431.84285301241"/>
    <n v="196431.84285301241"/>
    <n v="1.307202119916379E-6"/>
    <n v="469"/>
    <m/>
    <x v="0"/>
  </r>
  <r>
    <x v="4"/>
    <x v="4"/>
    <s v="CUARTA"/>
    <x v="1233"/>
    <x v="1233"/>
    <x v="710"/>
    <x v="3"/>
    <x v="0"/>
    <x v="0"/>
    <x v="15"/>
    <x v="3391"/>
    <n v="184858"/>
    <n v="184858"/>
    <n v="196682.86659741154"/>
    <n v="196682.86659741154"/>
    <n v="1.3088726167465361E-6"/>
    <n v="514"/>
    <m/>
    <x v="0"/>
  </r>
  <r>
    <x v="4"/>
    <x v="4"/>
    <s v="CUARTA"/>
    <x v="1233"/>
    <x v="1233"/>
    <x v="710"/>
    <x v="3"/>
    <x v="0"/>
    <x v="0"/>
    <x v="15"/>
    <x v="3392"/>
    <n v="183869"/>
    <n v="183869"/>
    <n v="185853.69200138314"/>
    <n v="185853.69200138314"/>
    <n v="1.2368073151983263E-6"/>
    <n v="89"/>
    <m/>
    <x v="0"/>
  </r>
  <r>
    <x v="4"/>
    <x v="4"/>
    <s v="CUARTA"/>
    <x v="1233"/>
    <x v="1233"/>
    <x v="710"/>
    <x v="3"/>
    <x v="0"/>
    <x v="0"/>
    <x v="15"/>
    <x v="3393"/>
    <n v="183541"/>
    <n v="183541"/>
    <n v="194224.42246593841"/>
    <n v="194224.42246593841"/>
    <n v="1.2925123192831437E-6"/>
    <n v="469"/>
    <m/>
    <x v="0"/>
  </r>
  <r>
    <x v="4"/>
    <x v="4"/>
    <s v="CUARTA"/>
    <x v="1233"/>
    <x v="1233"/>
    <x v="710"/>
    <x v="3"/>
    <x v="0"/>
    <x v="0"/>
    <x v="15"/>
    <x v="3217"/>
    <n v="183350"/>
    <n v="183350"/>
    <n v="185329.08988711311"/>
    <n v="185329.08988711311"/>
    <n v="1.2333162264526001E-6"/>
    <n v="89"/>
    <m/>
    <x v="0"/>
  </r>
  <r>
    <x v="4"/>
    <x v="4"/>
    <s v="CUARTA"/>
    <x v="1233"/>
    <x v="1233"/>
    <x v="710"/>
    <x v="3"/>
    <x v="0"/>
    <x v="0"/>
    <x v="15"/>
    <x v="3394"/>
    <n v="181567"/>
    <n v="181567"/>
    <n v="190313.18644636963"/>
    <n v="190313.18644636963"/>
    <n v="1.2664840748701467E-6"/>
    <n v="390"/>
    <m/>
    <x v="0"/>
  </r>
  <r>
    <x v="4"/>
    <x v="4"/>
    <s v="CUARTA"/>
    <x v="1233"/>
    <x v="1233"/>
    <x v="710"/>
    <x v="3"/>
    <x v="0"/>
    <x v="0"/>
    <x v="15"/>
    <x v="3395"/>
    <n v="181554"/>
    <n v="181554"/>
    <n v="192284.06483778186"/>
    <n v="192284.06483778186"/>
    <n v="1.2795997508925893E-6"/>
    <n v="476"/>
    <m/>
    <x v="0"/>
  </r>
  <r>
    <x v="4"/>
    <x v="4"/>
    <s v="CUARTA"/>
    <x v="1233"/>
    <x v="1233"/>
    <x v="710"/>
    <x v="3"/>
    <x v="0"/>
    <x v="0"/>
    <x v="15"/>
    <x v="3218"/>
    <n v="181050"/>
    <n v="181050"/>
    <n v="184355.87257909091"/>
    <n v="184355.87257909091"/>
    <n v="1.2268397218813027E-6"/>
    <n v="150"/>
    <m/>
    <x v="0"/>
  </r>
  <r>
    <x v="4"/>
    <x v="4"/>
    <s v="CUARTA"/>
    <x v="1233"/>
    <x v="1233"/>
    <x v="710"/>
    <x v="3"/>
    <x v="0"/>
    <x v="0"/>
    <x v="15"/>
    <x v="3151"/>
    <n v="180602"/>
    <n v="180602"/>
    <n v="186153.99339814525"/>
    <n v="186153.99339814525"/>
    <n v="1.238805741811648E-6"/>
    <n v="251"/>
    <m/>
    <x v="0"/>
  </r>
  <r>
    <x v="4"/>
    <x v="4"/>
    <s v="CUARTA"/>
    <x v="1233"/>
    <x v="1233"/>
    <x v="710"/>
    <x v="3"/>
    <x v="0"/>
    <x v="0"/>
    <x v="15"/>
    <x v="3220"/>
    <n v="179062"/>
    <n v="179062"/>
    <n v="183257.70501271551"/>
    <n v="183257.70501271551"/>
    <n v="1.2195317062869902E-6"/>
    <n v="192"/>
    <m/>
    <x v="0"/>
  </r>
  <r>
    <x v="4"/>
    <x v="4"/>
    <s v="CUARTA"/>
    <x v="1233"/>
    <x v="1233"/>
    <x v="710"/>
    <x v="3"/>
    <x v="0"/>
    <x v="0"/>
    <x v="15"/>
    <x v="3396"/>
    <n v="178549"/>
    <n v="178549"/>
    <n v="187149.80765674845"/>
    <n v="187149.80765674845"/>
    <n v="1.2454326231307991E-6"/>
    <n v="390"/>
    <m/>
    <x v="0"/>
  </r>
  <r>
    <x v="4"/>
    <x v="4"/>
    <s v="CUARTA"/>
    <x v="1233"/>
    <x v="1233"/>
    <x v="710"/>
    <x v="3"/>
    <x v="0"/>
    <x v="0"/>
    <x v="15"/>
    <x v="3221"/>
    <n v="175485"/>
    <n v="175485"/>
    <n v="178883.36429421656"/>
    <n v="178883.36429421656"/>
    <n v="1.1904216222119903E-6"/>
    <n v="159"/>
    <m/>
    <x v="0"/>
  </r>
  <r>
    <x v="4"/>
    <x v="4"/>
    <s v="CUARTA"/>
    <x v="1233"/>
    <x v="1233"/>
    <x v="710"/>
    <x v="3"/>
    <x v="0"/>
    <x v="0"/>
    <x v="15"/>
    <x v="3397"/>
    <n v="175104"/>
    <n v="175104"/>
    <n v="186304.92958202053"/>
    <n v="186304.92958202053"/>
    <n v="1.2398101823171595E-6"/>
    <n v="514"/>
    <m/>
    <x v="0"/>
  </r>
  <r>
    <x v="4"/>
    <x v="4"/>
    <s v="CUARTA"/>
    <x v="1233"/>
    <x v="1233"/>
    <x v="710"/>
    <x v="3"/>
    <x v="0"/>
    <x v="0"/>
    <x v="15"/>
    <x v="3398"/>
    <n v="174995"/>
    <n v="174995"/>
    <n v="185180.98304698619"/>
    <n v="185180.98304698619"/>
    <n v="1.2323306144837051E-6"/>
    <n v="469"/>
    <m/>
    <x v="0"/>
  </r>
  <r>
    <x v="4"/>
    <x v="4"/>
    <s v="CUARTA"/>
    <x v="1233"/>
    <x v="1233"/>
    <x v="710"/>
    <x v="3"/>
    <x v="0"/>
    <x v="0"/>
    <x v="15"/>
    <x v="3399"/>
    <n v="171335"/>
    <n v="171335"/>
    <n v="181987.22935262535"/>
    <n v="181987.22935262535"/>
    <n v="1.2110770257624342E-6"/>
    <n v="500"/>
    <m/>
    <x v="0"/>
  </r>
  <r>
    <x v="4"/>
    <x v="4"/>
    <s v="CUARTA"/>
    <x v="1233"/>
    <x v="1233"/>
    <x v="710"/>
    <x v="3"/>
    <x v="0"/>
    <x v="0"/>
    <x v="15"/>
    <x v="3168"/>
    <n v="171134"/>
    <n v="171134"/>
    <n v="176394.93198413189"/>
    <n v="176394.93198413189"/>
    <n v="1.1738617613270868E-6"/>
    <n v="251"/>
    <m/>
    <x v="0"/>
  </r>
  <r>
    <x v="4"/>
    <x v="4"/>
    <s v="CUARTA"/>
    <x v="1233"/>
    <x v="1233"/>
    <x v="710"/>
    <x v="3"/>
    <x v="0"/>
    <x v="0"/>
    <x v="15"/>
    <x v="3400"/>
    <n v="170859"/>
    <n v="170859"/>
    <n v="180935.14935809825"/>
    <n v="180935.14935809825"/>
    <n v="1.2040757108066073E-6"/>
    <n v="475"/>
    <m/>
    <x v="0"/>
  </r>
  <r>
    <x v="4"/>
    <x v="4"/>
    <s v="CUARTA"/>
    <x v="1233"/>
    <x v="1233"/>
    <x v="710"/>
    <x v="3"/>
    <x v="0"/>
    <x v="0"/>
    <x v="15"/>
    <x v="3401"/>
    <n v="170849"/>
    <n v="170849"/>
    <n v="178066.44593224413"/>
    <n v="178066.44593224413"/>
    <n v="1.1849852459144464E-6"/>
    <n v="343"/>
    <m/>
    <x v="0"/>
  </r>
  <r>
    <x v="4"/>
    <x v="4"/>
    <s v="CUARTA"/>
    <x v="1233"/>
    <x v="1233"/>
    <x v="710"/>
    <x v="3"/>
    <x v="0"/>
    <x v="0"/>
    <x v="15"/>
    <x v="3152"/>
    <n v="170403"/>
    <n v="170403"/>
    <n v="175281.63441223331"/>
    <n v="175281.63441223331"/>
    <n v="1.1664530595354299E-6"/>
    <n v="234"/>
    <m/>
    <x v="0"/>
  </r>
  <r>
    <x v="4"/>
    <x v="4"/>
    <s v="CUARTA"/>
    <x v="1233"/>
    <x v="1233"/>
    <x v="710"/>
    <x v="3"/>
    <x v="0"/>
    <x v="0"/>
    <x v="15"/>
    <x v="3402"/>
    <n v="169422"/>
    <n v="169422"/>
    <n v="178765.29001613744"/>
    <n v="178765.29001613744"/>
    <n v="1.1896358690246717E-6"/>
    <n v="445"/>
    <m/>
    <x v="0"/>
  </r>
  <r>
    <x v="4"/>
    <x v="4"/>
    <s v="CUARTA"/>
    <x v="1233"/>
    <x v="1233"/>
    <x v="710"/>
    <x v="3"/>
    <x v="0"/>
    <x v="0"/>
    <x v="15"/>
    <x v="3403"/>
    <n v="168831"/>
    <n v="168831"/>
    <n v="176026.88805233876"/>
    <n v="176026.88805233876"/>
    <n v="1.1714125260051826E-6"/>
    <n v="346"/>
    <m/>
    <x v="0"/>
  </r>
  <r>
    <x v="4"/>
    <x v="4"/>
    <s v="CUARTA"/>
    <x v="1233"/>
    <x v="1233"/>
    <x v="710"/>
    <x v="3"/>
    <x v="0"/>
    <x v="0"/>
    <x v="15"/>
    <x v="3404"/>
    <n v="167385"/>
    <n v="167385"/>
    <n v="177277.65950005021"/>
    <n v="177277.65950005021"/>
    <n v="1.179736080191877E-6"/>
    <n v="476"/>
    <m/>
    <x v="0"/>
  </r>
  <r>
    <x v="4"/>
    <x v="4"/>
    <s v="CUARTA"/>
    <x v="1233"/>
    <x v="1233"/>
    <x v="710"/>
    <x v="3"/>
    <x v="0"/>
    <x v="0"/>
    <x v="15"/>
    <x v="3405"/>
    <n v="167071"/>
    <n v="167071"/>
    <n v="175669.01488161672"/>
    <n v="175669.01488161672"/>
    <n v="1.1690309744164256E-6"/>
    <n v="416"/>
    <m/>
    <x v="0"/>
  </r>
  <r>
    <x v="4"/>
    <x v="4"/>
    <s v="CUARTA"/>
    <x v="1233"/>
    <x v="1233"/>
    <x v="710"/>
    <x v="3"/>
    <x v="0"/>
    <x v="0"/>
    <x v="15"/>
    <x v="3406"/>
    <n v="165604"/>
    <n v="165604"/>
    <n v="175370.24373488376"/>
    <n v="175370.24373488376"/>
    <n v="1.1670427312135585E-6"/>
    <n v="475"/>
    <m/>
    <x v="0"/>
  </r>
  <r>
    <x v="4"/>
    <x v="4"/>
    <s v="CUARTA"/>
    <x v="1233"/>
    <x v="1233"/>
    <x v="710"/>
    <x v="3"/>
    <x v="0"/>
    <x v="0"/>
    <x v="15"/>
    <x v="3407"/>
    <n v="163959"/>
    <n v="163959"/>
    <n v="169714.40283137735"/>
    <n v="169714.40283137735"/>
    <n v="1.1294046013075755E-6"/>
    <n v="286"/>
    <m/>
    <x v="0"/>
  </r>
  <r>
    <x v="4"/>
    <x v="4"/>
    <s v="CUARTA"/>
    <x v="1233"/>
    <x v="1233"/>
    <x v="710"/>
    <x v="3"/>
    <x v="0"/>
    <x v="0"/>
    <x v="15"/>
    <x v="3408"/>
    <n v="161963"/>
    <n v="161963"/>
    <n v="168296.74666260323"/>
    <n v="168296.74666260323"/>
    <n v="1.1199704733056262E-6"/>
    <n v="318"/>
    <m/>
    <x v="0"/>
  </r>
  <r>
    <x v="4"/>
    <x v="4"/>
    <s v="CUARTA"/>
    <x v="1233"/>
    <x v="1233"/>
    <x v="710"/>
    <x v="3"/>
    <x v="0"/>
    <x v="0"/>
    <x v="15"/>
    <x v="3409"/>
    <n v="161639"/>
    <n v="161639"/>
    <n v="167960.07627542416"/>
    <n v="167960.07627542416"/>
    <n v="1.1177300206506926E-6"/>
    <n v="318"/>
    <m/>
    <x v="0"/>
  </r>
  <r>
    <x v="4"/>
    <x v="4"/>
    <s v="CUARTA"/>
    <x v="1233"/>
    <x v="1233"/>
    <x v="710"/>
    <x v="3"/>
    <x v="0"/>
    <x v="0"/>
    <x v="15"/>
    <x v="3410"/>
    <n v="161520"/>
    <n v="161520"/>
    <n v="167836.42264556518"/>
    <n v="167836.42264556518"/>
    <n v="1.1169071383484176E-6"/>
    <n v="318"/>
    <m/>
    <x v="0"/>
  </r>
  <r>
    <x v="4"/>
    <x v="4"/>
    <s v="CUARTA"/>
    <x v="1233"/>
    <x v="1233"/>
    <x v="710"/>
    <x v="3"/>
    <x v="0"/>
    <x v="0"/>
    <x v="15"/>
    <x v="3411"/>
    <n v="160013"/>
    <n v="160013"/>
    <n v="168735.5972308366"/>
    <n v="168735.5972308366"/>
    <n v="1.122890908123063E-6"/>
    <n v="440"/>
    <m/>
    <x v="0"/>
  </r>
  <r>
    <x v="4"/>
    <x v="4"/>
    <s v="CUARTA"/>
    <x v="1233"/>
    <x v="1233"/>
    <x v="710"/>
    <x v="3"/>
    <x v="0"/>
    <x v="0"/>
    <x v="15"/>
    <x v="3412"/>
    <n v="158489"/>
    <n v="158489"/>
    <n v="166665.4612730809"/>
    <n v="166665.4612730809"/>
    <n v="1.109114699168396E-6"/>
    <n v="417"/>
    <m/>
    <x v="0"/>
  </r>
  <r>
    <x v="4"/>
    <x v="4"/>
    <s v="CUARTA"/>
    <x v="1233"/>
    <x v="1233"/>
    <x v="710"/>
    <x v="3"/>
    <x v="0"/>
    <x v="0"/>
    <x v="15"/>
    <x v="3223"/>
    <n v="157724"/>
    <n v="157724"/>
    <n v="159985.18251849475"/>
    <n v="159985.18251849475"/>
    <n v="1.0646592054826714E-6"/>
    <n v="118"/>
    <m/>
    <x v="0"/>
  </r>
  <r>
    <x v="4"/>
    <x v="4"/>
    <s v="CUARTA"/>
    <x v="1233"/>
    <x v="1233"/>
    <x v="710"/>
    <x v="3"/>
    <x v="0"/>
    <x v="0"/>
    <x v="15"/>
    <x v="3413"/>
    <n v="156900"/>
    <n v="156900"/>
    <n v="162407.61290470854"/>
    <n v="162407.61290470854"/>
    <n v="1.0807798409673064E-6"/>
    <n v="286"/>
    <m/>
    <x v="0"/>
  </r>
  <r>
    <x v="4"/>
    <x v="4"/>
    <s v="CUARTA"/>
    <x v="1233"/>
    <x v="1233"/>
    <x v="710"/>
    <x v="3"/>
    <x v="0"/>
    <x v="0"/>
    <x v="15"/>
    <x v="3414"/>
    <n v="156787"/>
    <n v="156787"/>
    <n v="167663.56447116428"/>
    <n v="167663.56447116428"/>
    <n v="1.1157568127762504E-6"/>
    <n v="556"/>
    <m/>
    <x v="0"/>
  </r>
  <r>
    <x v="4"/>
    <x v="4"/>
    <s v="CUARTA"/>
    <x v="1233"/>
    <x v="1233"/>
    <x v="710"/>
    <x v="3"/>
    <x v="0"/>
    <x v="0"/>
    <x v="15"/>
    <x v="3224"/>
    <n v="156439"/>
    <n v="156439"/>
    <n v="159295.48936978957"/>
    <n v="159295.48936978957"/>
    <n v="1.0600694794332454E-6"/>
    <n v="150"/>
    <m/>
    <x v="0"/>
  </r>
  <r>
    <x v="4"/>
    <x v="4"/>
    <s v="CUARTA"/>
    <x v="1233"/>
    <x v="1233"/>
    <x v="710"/>
    <x v="3"/>
    <x v="0"/>
    <x v="0"/>
    <x v="15"/>
    <x v="3415"/>
    <n v="155971"/>
    <n v="155971"/>
    <n v="165948.04328763092"/>
    <n v="165948.04328763092"/>
    <n v="1.1043404716407945E-6"/>
    <n v="514"/>
    <m/>
    <x v="0"/>
  </r>
  <r>
    <x v="4"/>
    <x v="4"/>
    <s v="CUARTA"/>
    <x v="1233"/>
    <x v="1233"/>
    <x v="710"/>
    <x v="3"/>
    <x v="0"/>
    <x v="0"/>
    <x v="15"/>
    <x v="3225"/>
    <n v="155921"/>
    <n v="155921"/>
    <n v="157870.41305523177"/>
    <n v="157870.41305523177"/>
    <n v="1.0505859723176169E-6"/>
    <n v="103"/>
    <m/>
    <x v="0"/>
  </r>
  <r>
    <x v="4"/>
    <x v="4"/>
    <s v="CUARTA"/>
    <x v="1233"/>
    <x v="1233"/>
    <x v="710"/>
    <x v="3"/>
    <x v="0"/>
    <x v="0"/>
    <x v="15"/>
    <x v="3153"/>
    <n v="155062"/>
    <n v="155062"/>
    <n v="159501.42189532885"/>
    <n v="159501.42189532885"/>
    <n v="1.0614399060913413E-6"/>
    <n v="234"/>
    <m/>
    <x v="0"/>
  </r>
  <r>
    <x v="4"/>
    <x v="4"/>
    <s v="CUARTA"/>
    <x v="1233"/>
    <x v="1233"/>
    <x v="710"/>
    <x v="3"/>
    <x v="0"/>
    <x v="0"/>
    <x v="15"/>
    <x v="3416"/>
    <n v="153918"/>
    <n v="153918"/>
    <n v="161312.85766497414"/>
    <n v="161312.85766497414"/>
    <n v="1.0734945335070428E-6"/>
    <n v="389"/>
    <m/>
    <x v="0"/>
  </r>
  <r>
    <x v="4"/>
    <x v="4"/>
    <s v="CUARTA"/>
    <x v="1233"/>
    <x v="1233"/>
    <x v="710"/>
    <x v="3"/>
    <x v="0"/>
    <x v="0"/>
    <x v="15"/>
    <x v="3226"/>
    <n v="153389"/>
    <n v="153389"/>
    <n v="156850.64217018112"/>
    <n v="156850.64217018112"/>
    <n v="1.0437996659662342E-6"/>
    <n v="185"/>
    <m/>
    <x v="0"/>
  </r>
  <r>
    <x v="4"/>
    <x v="4"/>
    <s v="CUARTA"/>
    <x v="1233"/>
    <x v="1233"/>
    <x v="710"/>
    <x v="3"/>
    <x v="0"/>
    <x v="0"/>
    <x v="15"/>
    <x v="3227"/>
    <n v="153044"/>
    <n v="153044"/>
    <n v="155838.49855285496"/>
    <n v="155838.49855285496"/>
    <n v="1.0370641170704341E-6"/>
    <n v="150"/>
    <m/>
    <x v="0"/>
  </r>
  <r>
    <x v="4"/>
    <x v="4"/>
    <s v="CUARTA"/>
    <x v="1233"/>
    <x v="1233"/>
    <x v="710"/>
    <x v="3"/>
    <x v="0"/>
    <x v="0"/>
    <x v="15"/>
    <x v="3154"/>
    <n v="152702"/>
    <n v="152702"/>
    <n v="157396.30291958881"/>
    <n v="157396.30291958881"/>
    <n v="1.0474308943761546E-6"/>
    <n v="251"/>
    <m/>
    <x v="0"/>
  </r>
  <r>
    <x v="4"/>
    <x v="4"/>
    <s v="CUARTA"/>
    <x v="1233"/>
    <x v="1233"/>
    <x v="710"/>
    <x v="3"/>
    <x v="0"/>
    <x v="0"/>
    <x v="15"/>
    <x v="3417"/>
    <n v="151864"/>
    <n v="151864"/>
    <n v="158374.92871528087"/>
    <n v="158374.92871528087"/>
    <n v="1.0539433910068092E-6"/>
    <n v="348"/>
    <m/>
    <x v="0"/>
  </r>
  <r>
    <x v="4"/>
    <x v="4"/>
    <s v="CUARTA"/>
    <x v="1233"/>
    <x v="1233"/>
    <x v="710"/>
    <x v="3"/>
    <x v="0"/>
    <x v="0"/>
    <x v="15"/>
    <x v="3418"/>
    <n v="150919"/>
    <n v="150919"/>
    <n v="156820.85852678338"/>
    <n v="156820.85852678338"/>
    <n v="1.0436014636726403E-6"/>
    <n v="318"/>
    <m/>
    <x v="0"/>
  </r>
  <r>
    <x v="4"/>
    <x v="4"/>
    <s v="CUARTA"/>
    <x v="1233"/>
    <x v="1233"/>
    <x v="710"/>
    <x v="3"/>
    <x v="0"/>
    <x v="0"/>
    <x v="15"/>
    <x v="3419"/>
    <n v="150263"/>
    <n v="150263"/>
    <n v="155537.63631548896"/>
    <n v="155537.63631548896"/>
    <n v="1.0350619582107735E-6"/>
    <n v="286"/>
    <m/>
    <x v="0"/>
  </r>
  <r>
    <x v="4"/>
    <x v="4"/>
    <s v="CUARTA"/>
    <x v="1233"/>
    <x v="1233"/>
    <x v="710"/>
    <x v="3"/>
    <x v="0"/>
    <x v="0"/>
    <x v="15"/>
    <x v="3420"/>
    <n v="150032"/>
    <n v="150032"/>
    <n v="158210.51491901831"/>
    <n v="158210.51491901831"/>
    <n v="1.0528492605445768E-6"/>
    <n v="440"/>
    <m/>
    <x v="0"/>
  </r>
  <r>
    <x v="4"/>
    <x v="4"/>
    <s v="CUARTA"/>
    <x v="1233"/>
    <x v="1233"/>
    <x v="710"/>
    <x v="3"/>
    <x v="0"/>
    <x v="0"/>
    <x v="15"/>
    <x v="3421"/>
    <n v="149866"/>
    <n v="149866"/>
    <n v="157597.59995426523"/>
    <n v="157597.59995426523"/>
    <n v="1.0487704730648238E-6"/>
    <n v="417"/>
    <m/>
    <x v="0"/>
  </r>
  <r>
    <x v="4"/>
    <x v="4"/>
    <s v="CUARTA"/>
    <x v="1233"/>
    <x v="1233"/>
    <x v="710"/>
    <x v="3"/>
    <x v="0"/>
    <x v="0"/>
    <x v="15"/>
    <x v="3155"/>
    <n v="149443"/>
    <n v="149443"/>
    <n v="153721.55004000742"/>
    <n v="153721.55004000742"/>
    <n v="1.0229763829049563E-6"/>
    <n v="234"/>
    <m/>
    <x v="0"/>
  </r>
  <r>
    <x v="4"/>
    <x v="4"/>
    <s v="CUARTA"/>
    <x v="1233"/>
    <x v="1233"/>
    <x v="710"/>
    <x v="3"/>
    <x v="0"/>
    <x v="0"/>
    <x v="15"/>
    <x v="3422"/>
    <n v="148410"/>
    <n v="148410"/>
    <n v="157636.93762642267"/>
    <n v="157636.93762642267"/>
    <n v="1.0490322549006499E-6"/>
    <n v="500"/>
    <m/>
    <x v="0"/>
  </r>
  <r>
    <x v="4"/>
    <x v="4"/>
    <s v="CUARTA"/>
    <x v="1233"/>
    <x v="1233"/>
    <x v="710"/>
    <x v="3"/>
    <x v="0"/>
    <x v="0"/>
    <x v="15"/>
    <x v="3423"/>
    <n v="147579"/>
    <n v="147579"/>
    <n v="155717.69153528792"/>
    <n v="155717.69153528792"/>
    <n v="1.0362601782223799E-6"/>
    <n v="445"/>
    <m/>
    <x v="0"/>
  </r>
  <r>
    <x v="4"/>
    <x v="4"/>
    <s v="CUARTA"/>
    <x v="1233"/>
    <x v="1233"/>
    <x v="710"/>
    <x v="3"/>
    <x v="0"/>
    <x v="0"/>
    <x v="15"/>
    <x v="3228"/>
    <n v="147139"/>
    <n v="147139"/>
    <n v="150459.59383188025"/>
    <n v="150459.59383188025"/>
    <n v="1.0012689244379044E-6"/>
    <n v="185"/>
    <m/>
    <x v="0"/>
  </r>
  <r>
    <x v="4"/>
    <x v="4"/>
    <s v="CUARTA"/>
    <x v="1233"/>
    <x v="1233"/>
    <x v="710"/>
    <x v="3"/>
    <x v="0"/>
    <x v="0"/>
    <x v="15"/>
    <x v="3156"/>
    <n v="146468"/>
    <n v="146468"/>
    <n v="150661.37585072441"/>
    <n v="150661.37585072441"/>
    <n v="1.0026117305683313E-6"/>
    <n v="234"/>
    <m/>
    <x v="0"/>
  </r>
  <r>
    <x v="4"/>
    <x v="4"/>
    <s v="CUARTA"/>
    <x v="1233"/>
    <x v="1233"/>
    <x v="710"/>
    <x v="3"/>
    <x v="0"/>
    <x v="0"/>
    <x v="15"/>
    <x v="3424"/>
    <n v="146103"/>
    <n v="146103"/>
    <n v="155448.81400037662"/>
    <n v="155448.81400037662"/>
    <n v="1.0344708691239718E-6"/>
    <n v="514"/>
    <m/>
    <x v="0"/>
  </r>
  <r>
    <x v="4"/>
    <x v="4"/>
    <s v="CUARTA"/>
    <x v="1233"/>
    <x v="1233"/>
    <x v="710"/>
    <x v="3"/>
    <x v="0"/>
    <x v="0"/>
    <x v="15"/>
    <x v="3425"/>
    <n v="142541"/>
    <n v="142541"/>
    <n v="148616.35985019588"/>
    <n v="148616.35985019588"/>
    <n v="9.8900268830549343E-7"/>
    <n v="346"/>
    <m/>
    <x v="0"/>
  </r>
  <r>
    <x v="4"/>
    <x v="4"/>
    <s v="CUARTA"/>
    <x v="1233"/>
    <x v="1233"/>
    <x v="710"/>
    <x v="3"/>
    <x v="0"/>
    <x v="0"/>
    <x v="15"/>
    <x v="3157"/>
    <n v="141358"/>
    <n v="141358"/>
    <n v="145703.57027483094"/>
    <n v="145703.57027483094"/>
    <n v="9.6961884171277701E-7"/>
    <n v="251"/>
    <m/>
    <x v="0"/>
  </r>
  <r>
    <x v="4"/>
    <x v="4"/>
    <s v="CUARTA"/>
    <x v="1233"/>
    <x v="1233"/>
    <x v="710"/>
    <x v="3"/>
    <x v="0"/>
    <x v="0"/>
    <x v="15"/>
    <x v="3426"/>
    <n v="140728"/>
    <n v="140728"/>
    <n v="148919.39416689775"/>
    <n v="148919.39416689775"/>
    <n v="9.9101930178040994E-7"/>
    <n v="469"/>
    <m/>
    <x v="0"/>
  </r>
  <r>
    <x v="4"/>
    <x v="4"/>
    <s v="CUARTA"/>
    <x v="1233"/>
    <x v="1233"/>
    <x v="710"/>
    <x v="3"/>
    <x v="0"/>
    <x v="0"/>
    <x v="15"/>
    <x v="3229"/>
    <n v="139919"/>
    <n v="139919"/>
    <n v="141924.92425252509"/>
    <n v="141924.92425252509"/>
    <n v="9.4447294877082691E-7"/>
    <n v="118"/>
    <m/>
    <x v="0"/>
  </r>
  <r>
    <x v="4"/>
    <x v="4"/>
    <s v="CUARTA"/>
    <x v="1233"/>
    <x v="1233"/>
    <x v="710"/>
    <x v="3"/>
    <x v="0"/>
    <x v="0"/>
    <x v="15"/>
    <x v="3230"/>
    <n v="139181"/>
    <n v="139181"/>
    <n v="142958.6553166119"/>
    <n v="142958.6553166119"/>
    <n v="9.5135215643273758E-7"/>
    <n v="222"/>
    <m/>
    <x v="0"/>
  </r>
  <r>
    <x v="4"/>
    <x v="4"/>
    <s v="CUARTA"/>
    <x v="1233"/>
    <x v="1233"/>
    <x v="710"/>
    <x v="3"/>
    <x v="0"/>
    <x v="0"/>
    <x v="15"/>
    <x v="3427"/>
    <n v="139176"/>
    <n v="139176"/>
    <n v="146356.10192595262"/>
    <n v="146356.10192595262"/>
    <n v="9.7396126779436223E-7"/>
    <n v="417"/>
    <m/>
    <x v="0"/>
  </r>
  <r>
    <x v="4"/>
    <x v="4"/>
    <s v="CUARTA"/>
    <x v="1233"/>
    <x v="1233"/>
    <x v="710"/>
    <x v="3"/>
    <x v="0"/>
    <x v="0"/>
    <x v="15"/>
    <x v="3428"/>
    <n v="138645"/>
    <n v="138645"/>
    <n v="145551.68599540403"/>
    <n v="145551.68599540403"/>
    <n v="9.6860809188135869E-7"/>
    <n v="403"/>
    <m/>
    <x v="0"/>
  </r>
  <r>
    <x v="4"/>
    <x v="4"/>
    <s v="CUARTA"/>
    <x v="1233"/>
    <x v="1233"/>
    <x v="710"/>
    <x v="3"/>
    <x v="0"/>
    <x v="0"/>
    <x v="15"/>
    <x v="3429"/>
    <n v="137473"/>
    <n v="137473"/>
    <n v="146514.00651660367"/>
    <n v="146514.00651660367"/>
    <n v="9.7501208120956831E-7"/>
    <n v="528"/>
    <m/>
    <x v="0"/>
  </r>
  <r>
    <x v="4"/>
    <x v="4"/>
    <s v="CUARTA"/>
    <x v="1233"/>
    <x v="1233"/>
    <x v="710"/>
    <x v="3"/>
    <x v="0"/>
    <x v="0"/>
    <x v="15"/>
    <x v="3231"/>
    <n v="137121"/>
    <n v="137121"/>
    <n v="139086.81121527808"/>
    <n v="139086.81121527808"/>
    <n v="9.2558605484890944E-7"/>
    <n v="118"/>
    <m/>
    <x v="0"/>
  </r>
  <r>
    <x v="4"/>
    <x v="4"/>
    <s v="CUARTA"/>
    <x v="1233"/>
    <x v="1233"/>
    <x v="710"/>
    <x v="3"/>
    <x v="0"/>
    <x v="0"/>
    <x v="15"/>
    <x v="3430"/>
    <n v="135043"/>
    <n v="135043"/>
    <n v="143924.19589316964"/>
    <n v="143924.19589316964"/>
    <n v="9.5777757438030544E-7"/>
    <n v="528"/>
    <m/>
    <x v="0"/>
  </r>
  <r>
    <x v="4"/>
    <x v="4"/>
    <s v="CUARTA"/>
    <x v="1233"/>
    <x v="1233"/>
    <x v="710"/>
    <x v="3"/>
    <x v="0"/>
    <x v="0"/>
    <x v="15"/>
    <x v="3232"/>
    <n v="132003"/>
    <n v="132003"/>
    <n v="134073.22810209382"/>
    <n v="134073.22810209382"/>
    <n v="8.9222198118985652E-7"/>
    <n v="129"/>
    <m/>
    <x v="0"/>
  </r>
  <r>
    <x v="4"/>
    <x v="4"/>
    <s v="CUARTA"/>
    <x v="1233"/>
    <x v="1233"/>
    <x v="710"/>
    <x v="3"/>
    <x v="0"/>
    <x v="0"/>
    <x v="15"/>
    <x v="3431"/>
    <n v="131541"/>
    <n v="131541"/>
    <n v="138711.5371584901"/>
    <n v="138711.5371584901"/>
    <n v="9.2308870495157153E-7"/>
    <n v="440"/>
    <m/>
    <x v="0"/>
  </r>
  <r>
    <x v="4"/>
    <x v="4"/>
    <s v="CUARTA"/>
    <x v="1233"/>
    <x v="1233"/>
    <x v="710"/>
    <x v="3"/>
    <x v="0"/>
    <x v="0"/>
    <x v="15"/>
    <x v="3432"/>
    <n v="129501"/>
    <n v="129501"/>
    <n v="130677.95986107997"/>
    <n v="130677.95986107997"/>
    <n v="8.6962736629506473E-7"/>
    <n v="75"/>
    <m/>
    <x v="0"/>
  </r>
  <r>
    <x v="4"/>
    <x v="4"/>
    <s v="CUARTA"/>
    <x v="1233"/>
    <x v="1233"/>
    <x v="710"/>
    <x v="3"/>
    <x v="0"/>
    <x v="0"/>
    <x v="15"/>
    <x v="3433"/>
    <n v="127971"/>
    <n v="127971"/>
    <n v="135419.84388985898"/>
    <n v="135419.84388985898"/>
    <n v="9.0118335418780109E-7"/>
    <n v="469"/>
    <m/>
    <x v="0"/>
  </r>
  <r>
    <x v="4"/>
    <x v="4"/>
    <s v="CUARTA"/>
    <x v="1233"/>
    <x v="1233"/>
    <x v="710"/>
    <x v="3"/>
    <x v="0"/>
    <x v="0"/>
    <x v="15"/>
    <x v="3233"/>
    <n v="126772"/>
    <n v="126772"/>
    <n v="129086.78640484127"/>
    <n v="129086.78640484127"/>
    <n v="8.5903852649730177E-7"/>
    <n v="150"/>
    <m/>
    <x v="0"/>
  </r>
  <r>
    <x v="4"/>
    <x v="4"/>
    <s v="CUARTA"/>
    <x v="1233"/>
    <x v="1233"/>
    <x v="710"/>
    <x v="3"/>
    <x v="0"/>
    <x v="0"/>
    <x v="15"/>
    <x v="3434"/>
    <n v="126389"/>
    <n v="126389"/>
    <n v="130825.59456604975"/>
    <n v="130825.59456604975"/>
    <n v="8.7060983632897942E-7"/>
    <n v="286"/>
    <m/>
    <x v="0"/>
  </r>
  <r>
    <x v="4"/>
    <x v="4"/>
    <s v="CUARTA"/>
    <x v="1233"/>
    <x v="1233"/>
    <x v="710"/>
    <x v="3"/>
    <x v="0"/>
    <x v="0"/>
    <x v="15"/>
    <x v="2694"/>
    <n v="126169"/>
    <n v="126169"/>
    <n v="133512.9543704403"/>
    <n v="133512.9543704403"/>
    <n v="8.8849350723617587E-7"/>
    <n v="469"/>
    <m/>
    <x v="0"/>
  </r>
  <r>
    <x v="4"/>
    <x v="4"/>
    <s v="CUARTA"/>
    <x v="1233"/>
    <x v="1233"/>
    <x v="710"/>
    <x v="3"/>
    <x v="0"/>
    <x v="0"/>
    <x v="15"/>
    <x v="3234"/>
    <n v="126154"/>
    <n v="126154"/>
    <n v="127515.71314763495"/>
    <n v="127515.71314763495"/>
    <n v="8.4858344822416865E-7"/>
    <n v="89"/>
    <m/>
    <x v="0"/>
  </r>
  <r>
    <x v="4"/>
    <x v="4"/>
    <s v="CUARTA"/>
    <x v="1233"/>
    <x v="1233"/>
    <x v="710"/>
    <x v="3"/>
    <x v="0"/>
    <x v="0"/>
    <x v="15"/>
    <x v="3435"/>
    <n v="125280"/>
    <n v="125280"/>
    <n v="133068.90065250476"/>
    <n v="133068.90065250476"/>
    <n v="8.8553844682941461E-7"/>
    <n v="500"/>
    <m/>
    <x v="0"/>
  </r>
  <r>
    <x v="4"/>
    <x v="4"/>
    <s v="CUARTA"/>
    <x v="1233"/>
    <x v="1233"/>
    <x v="710"/>
    <x v="3"/>
    <x v="0"/>
    <x v="0"/>
    <x v="15"/>
    <x v="3158"/>
    <n v="124171"/>
    <n v="124171"/>
    <n v="127326.03806369781"/>
    <n v="127326.03806369781"/>
    <n v="8.4732121055324538E-7"/>
    <n v="208"/>
    <m/>
    <x v="0"/>
  </r>
  <r>
    <x v="4"/>
    <x v="4"/>
    <s v="CUARTA"/>
    <x v="1233"/>
    <x v="1233"/>
    <x v="710"/>
    <x v="3"/>
    <x v="0"/>
    <x v="0"/>
    <x v="15"/>
    <x v="3235"/>
    <n v="123660"/>
    <n v="123660"/>
    <n v="127016.38382000579"/>
    <n v="127016.38382000579"/>
    <n v="8.4526054320972207E-7"/>
    <n v="222"/>
    <m/>
    <x v="0"/>
  </r>
  <r>
    <x v="4"/>
    <x v="4"/>
    <s v="CUARTA"/>
    <x v="1233"/>
    <x v="1233"/>
    <x v="710"/>
    <x v="3"/>
    <x v="0"/>
    <x v="0"/>
    <x v="15"/>
    <x v="3436"/>
    <n v="120321"/>
    <n v="120321"/>
    <n v="121619.7514279102"/>
    <n v="121619.7514279102"/>
    <n v="8.0934737760023607E-7"/>
    <n v="89"/>
    <m/>
    <x v="0"/>
  </r>
  <r>
    <x v="4"/>
    <x v="4"/>
    <s v="CUARTA"/>
    <x v="1233"/>
    <x v="1233"/>
    <x v="710"/>
    <x v="3"/>
    <x v="0"/>
    <x v="0"/>
    <x v="15"/>
    <x v="3437"/>
    <n v="120151"/>
    <n v="120151"/>
    <n v="120746.72640526085"/>
    <n v="120746.72640526085"/>
    <n v="8.035376262698409E-7"/>
    <n v="41"/>
    <m/>
    <x v="0"/>
  </r>
  <r>
    <x v="4"/>
    <x v="4"/>
    <s v="CUARTA"/>
    <x v="1233"/>
    <x v="1233"/>
    <x v="710"/>
    <x v="3"/>
    <x v="0"/>
    <x v="0"/>
    <x v="15"/>
    <x v="3438"/>
    <n v="119851"/>
    <n v="119851"/>
    <n v="126475.802942572"/>
    <n v="126475.802942572"/>
    <n v="8.4166312000834991E-7"/>
    <n v="446"/>
    <m/>
    <x v="0"/>
  </r>
  <r>
    <x v="4"/>
    <x v="4"/>
    <s v="CUARTA"/>
    <x v="1233"/>
    <x v="1233"/>
    <x v="710"/>
    <x v="3"/>
    <x v="0"/>
    <x v="0"/>
    <x v="15"/>
    <x v="3236"/>
    <n v="118788"/>
    <n v="118788"/>
    <n v="121571.39015006226"/>
    <n v="121571.39015006226"/>
    <n v="8.0902554604784363E-7"/>
    <n v="192"/>
    <m/>
    <x v="0"/>
  </r>
  <r>
    <x v="4"/>
    <x v="4"/>
    <s v="CUARTA"/>
    <x v="1233"/>
    <x v="1233"/>
    <x v="710"/>
    <x v="3"/>
    <x v="0"/>
    <x v="0"/>
    <x v="15"/>
    <x v="3439"/>
    <n v="116827"/>
    <n v="116827"/>
    <n v="120927.9425928514"/>
    <n v="120927.9425928514"/>
    <n v="8.0474357221598152E-7"/>
    <n v="286"/>
    <m/>
    <x v="0"/>
  </r>
  <r>
    <x v="4"/>
    <x v="4"/>
    <s v="CUARTA"/>
    <x v="1233"/>
    <x v="1233"/>
    <x v="710"/>
    <x v="3"/>
    <x v="0"/>
    <x v="0"/>
    <x v="15"/>
    <x v="3440"/>
    <n v="116435"/>
    <n v="116435"/>
    <n v="117890.73661717094"/>
    <n v="117890.73661717094"/>
    <n v="7.8453176728472568E-7"/>
    <n v="103"/>
    <m/>
    <x v="0"/>
  </r>
  <r>
    <x v="4"/>
    <x v="4"/>
    <s v="CUARTA"/>
    <x v="1233"/>
    <x v="1233"/>
    <x v="710"/>
    <x v="3"/>
    <x v="0"/>
    <x v="0"/>
    <x v="15"/>
    <x v="3237"/>
    <n v="116178"/>
    <n v="116178"/>
    <n v="117432.03166024011"/>
    <n v="117432.03166024011"/>
    <n v="7.8147920674562406E-7"/>
    <n v="89"/>
    <m/>
    <x v="0"/>
  </r>
  <r>
    <x v="4"/>
    <x v="4"/>
    <s v="CUARTA"/>
    <x v="1233"/>
    <x v="1233"/>
    <x v="710"/>
    <x v="3"/>
    <x v="0"/>
    <x v="0"/>
    <x v="15"/>
    <x v="3441"/>
    <n v="115880"/>
    <n v="115880"/>
    <n v="122270.55404298147"/>
    <n v="122270.55404298147"/>
    <n v="8.1367829740281052E-7"/>
    <n v="445"/>
    <m/>
    <x v="0"/>
  </r>
  <r>
    <x v="4"/>
    <x v="4"/>
    <s v="CUARTA"/>
    <x v="1233"/>
    <x v="1233"/>
    <x v="710"/>
    <x v="3"/>
    <x v="0"/>
    <x v="0"/>
    <x v="15"/>
    <x v="3442"/>
    <n v="113290"/>
    <n v="113290"/>
    <n v="118118.62837659825"/>
    <n v="118118.62837659825"/>
    <n v="7.8604832685423383E-7"/>
    <n v="346"/>
    <m/>
    <x v="0"/>
  </r>
  <r>
    <x v="4"/>
    <x v="4"/>
    <s v="CUARTA"/>
    <x v="1233"/>
    <x v="1233"/>
    <x v="710"/>
    <x v="3"/>
    <x v="0"/>
    <x v="0"/>
    <x v="15"/>
    <x v="3238"/>
    <n v="112540"/>
    <n v="112540"/>
    <n v="115176.98965794531"/>
    <n v="115176.98965794531"/>
    <n v="7.6647249681974881E-7"/>
    <n v="192"/>
    <m/>
    <x v="0"/>
  </r>
  <r>
    <x v="4"/>
    <x v="4"/>
    <s v="CUARTA"/>
    <x v="1233"/>
    <x v="1233"/>
    <x v="710"/>
    <x v="3"/>
    <x v="0"/>
    <x v="0"/>
    <x v="15"/>
    <x v="3443"/>
    <n v="112175"/>
    <n v="112175"/>
    <n v="119350.53154618485"/>
    <n v="119350.53154618485"/>
    <n v="7.9424631762511057E-7"/>
    <n v="514"/>
    <m/>
    <x v="0"/>
  </r>
  <r>
    <x v="4"/>
    <x v="4"/>
    <s v="CUARTA"/>
    <x v="1233"/>
    <x v="1233"/>
    <x v="710"/>
    <x v="3"/>
    <x v="0"/>
    <x v="0"/>
    <x v="15"/>
    <x v="3239"/>
    <n v="112122"/>
    <n v="112122"/>
    <n v="113332.25097530894"/>
    <n v="113332.25097530894"/>
    <n v="7.5419624729925511E-7"/>
    <n v="89"/>
    <m/>
    <x v="0"/>
  </r>
  <r>
    <x v="4"/>
    <x v="4"/>
    <s v="CUARTA"/>
    <x v="1233"/>
    <x v="1233"/>
    <x v="710"/>
    <x v="3"/>
    <x v="0"/>
    <x v="0"/>
    <x v="15"/>
    <x v="3240"/>
    <n v="111841"/>
    <n v="111841"/>
    <n v="114682.74736518211"/>
    <n v="114682.74736518211"/>
    <n v="7.6318344468100859E-7"/>
    <n v="208"/>
    <m/>
    <x v="0"/>
  </r>
  <r>
    <x v="4"/>
    <x v="4"/>
    <s v="CUARTA"/>
    <x v="1233"/>
    <x v="1233"/>
    <x v="710"/>
    <x v="3"/>
    <x v="0"/>
    <x v="0"/>
    <x v="15"/>
    <x v="3444"/>
    <n v="111743"/>
    <n v="111743"/>
    <n v="116505.69238843868"/>
    <n v="116505.69238843868"/>
    <n v="7.7531466314478456E-7"/>
    <n v="346"/>
    <m/>
    <x v="0"/>
  </r>
  <r>
    <x v="4"/>
    <x v="4"/>
    <s v="CUARTA"/>
    <x v="1233"/>
    <x v="1233"/>
    <x v="710"/>
    <x v="3"/>
    <x v="0"/>
    <x v="0"/>
    <x v="15"/>
    <x v="3445"/>
    <n v="111432"/>
    <n v="111432"/>
    <n v="118017.76833891684"/>
    <n v="118017.76833891684"/>
    <n v="7.8537712989778798E-7"/>
    <n v="476"/>
    <m/>
    <x v="0"/>
  </r>
  <r>
    <x v="4"/>
    <x v="4"/>
    <s v="CUARTA"/>
    <x v="1233"/>
    <x v="1233"/>
    <x v="710"/>
    <x v="3"/>
    <x v="0"/>
    <x v="0"/>
    <x v="15"/>
    <x v="3446"/>
    <n v="110948"/>
    <n v="110948"/>
    <n v="117405.9813543074"/>
    <n v="117405.9813543074"/>
    <n v="7.8130584882846998E-7"/>
    <n v="469"/>
    <m/>
    <x v="0"/>
  </r>
  <r>
    <x v="4"/>
    <x v="4"/>
    <s v="CUARTA"/>
    <x v="1233"/>
    <x v="1233"/>
    <x v="710"/>
    <x v="3"/>
    <x v="0"/>
    <x v="0"/>
    <x v="15"/>
    <x v="3447"/>
    <n v="110768"/>
    <n v="110768"/>
    <n v="118052.7338010457"/>
    <n v="118052.7338010457"/>
    <n v="7.8560981582871879E-7"/>
    <n v="528"/>
    <m/>
    <x v="0"/>
  </r>
  <r>
    <x v="4"/>
    <x v="4"/>
    <s v="CUARTA"/>
    <x v="1233"/>
    <x v="1233"/>
    <x v="710"/>
    <x v="3"/>
    <x v="0"/>
    <x v="0"/>
    <x v="15"/>
    <x v="3241"/>
    <n v="110599"/>
    <n v="110599"/>
    <n v="113190.50896729245"/>
    <n v="113190.50896729245"/>
    <n v="7.5325299160980453E-7"/>
    <n v="192"/>
    <m/>
    <x v="0"/>
  </r>
  <r>
    <x v="4"/>
    <x v="4"/>
    <s v="CUARTA"/>
    <x v="1233"/>
    <x v="1233"/>
    <x v="710"/>
    <x v="3"/>
    <x v="0"/>
    <x v="0"/>
    <x v="15"/>
    <x v="3448"/>
    <n v="109674"/>
    <n v="109674"/>
    <n v="113523.8530128171"/>
    <n v="113523.8530128171"/>
    <n v="7.5547130833810295E-7"/>
    <n v="286"/>
    <m/>
    <x v="0"/>
  </r>
  <r>
    <x v="4"/>
    <x v="4"/>
    <s v="CUARTA"/>
    <x v="1233"/>
    <x v="1233"/>
    <x v="710"/>
    <x v="3"/>
    <x v="0"/>
    <x v="0"/>
    <x v="15"/>
    <x v="3449"/>
    <n v="107947"/>
    <n v="107947"/>
    <n v="114230.30130559742"/>
    <n v="114230.30130559742"/>
    <n v="7.6017253545342737E-7"/>
    <n v="469"/>
    <m/>
    <x v="0"/>
  </r>
  <r>
    <x v="4"/>
    <x v="4"/>
    <s v="CUARTA"/>
    <x v="1233"/>
    <x v="1233"/>
    <x v="710"/>
    <x v="3"/>
    <x v="0"/>
    <x v="0"/>
    <x v="15"/>
    <x v="3450"/>
    <n v="107251"/>
    <n v="107251"/>
    <n v="114304.43587404261"/>
    <n v="114304.43587404261"/>
    <n v="7.6066588145895854E-7"/>
    <n v="528"/>
    <m/>
    <x v="0"/>
  </r>
  <r>
    <x v="4"/>
    <x v="4"/>
    <s v="CUARTA"/>
    <x v="1233"/>
    <x v="1233"/>
    <x v="710"/>
    <x v="3"/>
    <x v="0"/>
    <x v="0"/>
    <x v="15"/>
    <x v="3159"/>
    <n v="106704"/>
    <n v="106704"/>
    <n v="109415.22227854178"/>
    <n v="109415.22227854178"/>
    <n v="7.281294541468902E-7"/>
    <n v="208"/>
    <m/>
    <x v="0"/>
  </r>
  <r>
    <x v="4"/>
    <x v="4"/>
    <s v="CUARTA"/>
    <x v="1233"/>
    <x v="1233"/>
    <x v="710"/>
    <x v="3"/>
    <x v="0"/>
    <x v="0"/>
    <x v="15"/>
    <x v="3451"/>
    <n v="106169"/>
    <n v="106169"/>
    <n v="111471.32022540273"/>
    <n v="111471.32022540273"/>
    <n v="7.4181224384053237E-7"/>
    <n v="404"/>
    <m/>
    <x v="0"/>
  </r>
  <r>
    <x v="4"/>
    <x v="4"/>
    <s v="CUARTA"/>
    <x v="1233"/>
    <x v="1233"/>
    <x v="710"/>
    <x v="3"/>
    <x v="0"/>
    <x v="0"/>
    <x v="15"/>
    <x v="3452"/>
    <n v="105812"/>
    <n v="105812"/>
    <n v="111971.02876178006"/>
    <n v="111971.02876178006"/>
    <n v="7.4513767238920998E-7"/>
    <n v="469"/>
    <m/>
    <x v="0"/>
  </r>
  <r>
    <x v="4"/>
    <x v="4"/>
    <s v="CUARTA"/>
    <x v="1233"/>
    <x v="1233"/>
    <x v="710"/>
    <x v="3"/>
    <x v="0"/>
    <x v="0"/>
    <x v="15"/>
    <x v="3453"/>
    <n v="105235"/>
    <n v="105235"/>
    <n v="111777.66411371599"/>
    <n v="111777.66411371599"/>
    <n v="7.4385088164186981E-7"/>
    <n v="500"/>
    <m/>
    <x v="0"/>
  </r>
  <r>
    <x v="4"/>
    <x v="4"/>
    <s v="CUARTA"/>
    <x v="1233"/>
    <x v="1233"/>
    <x v="710"/>
    <x v="3"/>
    <x v="0"/>
    <x v="0"/>
    <x v="15"/>
    <x v="3454"/>
    <n v="104910"/>
    <n v="104910"/>
    <n v="111070.10713602143"/>
    <n v="111070.10713602143"/>
    <n v="7.3914227652077405E-7"/>
    <n v="473"/>
    <m/>
    <x v="0"/>
  </r>
  <r>
    <x v="4"/>
    <x v="4"/>
    <s v="CUARTA"/>
    <x v="1233"/>
    <x v="1233"/>
    <x v="710"/>
    <x v="3"/>
    <x v="0"/>
    <x v="0"/>
    <x v="15"/>
    <x v="3243"/>
    <n v="104333"/>
    <n v="104333"/>
    <n v="106353.4663755221"/>
    <n v="106353.4663755221"/>
    <n v="7.0775427592240688E-7"/>
    <n v="159"/>
    <m/>
    <x v="0"/>
  </r>
  <r>
    <x v="4"/>
    <x v="4"/>
    <s v="CUARTA"/>
    <x v="1233"/>
    <x v="1233"/>
    <x v="710"/>
    <x v="3"/>
    <x v="0"/>
    <x v="0"/>
    <x v="15"/>
    <x v="3455"/>
    <n v="103198"/>
    <n v="103198"/>
    <n v="109799.29712059893"/>
    <n v="109799.29712059893"/>
    <n v="7.3068537094964265E-7"/>
    <n v="514"/>
    <m/>
    <x v="0"/>
  </r>
  <r>
    <x v="4"/>
    <x v="4"/>
    <s v="CUARTA"/>
    <x v="1233"/>
    <x v="1233"/>
    <x v="710"/>
    <x v="3"/>
    <x v="0"/>
    <x v="0"/>
    <x v="15"/>
    <x v="3244"/>
    <n v="101963"/>
    <n v="101963"/>
    <n v="104553.75908294867"/>
    <n v="104553.75908294867"/>
    <n v="6.9577769842910632E-7"/>
    <n v="208"/>
    <m/>
    <x v="0"/>
  </r>
  <r>
    <x v="4"/>
    <x v="4"/>
    <s v="CUARTA"/>
    <x v="1233"/>
    <x v="1233"/>
    <x v="710"/>
    <x v="3"/>
    <x v="0"/>
    <x v="0"/>
    <x v="15"/>
    <x v="3160"/>
    <n v="101859"/>
    <n v="101859"/>
    <n v="104775.22109115258"/>
    <n v="104775.22109115258"/>
    <n v="6.9725146969959078E-7"/>
    <n v="234"/>
    <m/>
    <x v="0"/>
  </r>
  <r>
    <x v="4"/>
    <x v="4"/>
    <s v="CUARTA"/>
    <x v="1233"/>
    <x v="1233"/>
    <x v="710"/>
    <x v="3"/>
    <x v="0"/>
    <x v="0"/>
    <x v="15"/>
    <x v="3456"/>
    <n v="101449"/>
    <n v="101449"/>
    <n v="107756.28114859479"/>
    <n v="107756.28114859479"/>
    <n v="7.1708963834927582E-7"/>
    <n v="500"/>
    <m/>
    <x v="0"/>
  </r>
  <r>
    <x v="4"/>
    <x v="4"/>
    <s v="CUARTA"/>
    <x v="1233"/>
    <x v="1233"/>
    <x v="710"/>
    <x v="3"/>
    <x v="0"/>
    <x v="0"/>
    <x v="15"/>
    <x v="3245"/>
    <n v="100685"/>
    <n v="100685"/>
    <n v="102957.23231069167"/>
    <n v="102957.23231069167"/>
    <n v="6.8515323372478004E-7"/>
    <n v="185"/>
    <m/>
    <x v="0"/>
  </r>
  <r>
    <x v="4"/>
    <x v="4"/>
    <s v="CUARTA"/>
    <x v="1233"/>
    <x v="1233"/>
    <x v="710"/>
    <x v="3"/>
    <x v="0"/>
    <x v="0"/>
    <x v="15"/>
    <x v="3246"/>
    <n v="100227"/>
    <n v="100227"/>
    <n v="101663.88684208601"/>
    <n v="101663.88684208601"/>
    <n v="6.7654636065476212E-7"/>
    <n v="118"/>
    <m/>
    <x v="0"/>
  </r>
  <r>
    <x v="4"/>
    <x v="4"/>
    <s v="CUARTA"/>
    <x v="1233"/>
    <x v="1233"/>
    <x v="710"/>
    <x v="3"/>
    <x v="0"/>
    <x v="0"/>
    <x v="15"/>
    <x v="3457"/>
    <n v="100114"/>
    <n v="100114"/>
    <n v="105941.36367762493"/>
    <n v="105941.36367762493"/>
    <n v="7.0501184112929883E-7"/>
    <n v="469"/>
    <m/>
    <x v="0"/>
  </r>
  <r>
    <x v="4"/>
    <x v="4"/>
    <s v="CUARTA"/>
    <x v="1233"/>
    <x v="1233"/>
    <x v="710"/>
    <x v="3"/>
    <x v="0"/>
    <x v="0"/>
    <x v="15"/>
    <x v="3247"/>
    <n v="99987"/>
    <n v="99987"/>
    <n v="102329.85307383133"/>
    <n v="102329.85307383133"/>
    <n v="6.809781903280277E-7"/>
    <n v="192"/>
    <m/>
    <x v="0"/>
  </r>
  <r>
    <x v="4"/>
    <x v="4"/>
    <s v="CUARTA"/>
    <x v="1233"/>
    <x v="1233"/>
    <x v="710"/>
    <x v="3"/>
    <x v="0"/>
    <x v="0"/>
    <x v="15"/>
    <x v="3458"/>
    <n v="99124"/>
    <n v="99124"/>
    <n v="103311.45272484924"/>
    <n v="103311.45272484924"/>
    <n v="6.8751047718174286E-7"/>
    <n v="343"/>
    <m/>
    <x v="0"/>
  </r>
  <r>
    <x v="4"/>
    <x v="4"/>
    <s v="CUARTA"/>
    <x v="1233"/>
    <x v="1233"/>
    <x v="710"/>
    <x v="3"/>
    <x v="0"/>
    <x v="0"/>
    <x v="15"/>
    <x v="3459"/>
    <n v="98404"/>
    <n v="98404"/>
    <n v="103468.18861687912"/>
    <n v="103468.18861687912"/>
    <n v="6.8855351321578227E-7"/>
    <n v="416"/>
    <m/>
    <x v="0"/>
  </r>
  <r>
    <x v="4"/>
    <x v="4"/>
    <s v="CUARTA"/>
    <x v="1233"/>
    <x v="1233"/>
    <x v="710"/>
    <x v="3"/>
    <x v="0"/>
    <x v="0"/>
    <x v="15"/>
    <x v="3460"/>
    <n v="98315"/>
    <n v="98315"/>
    <n v="104125.53749587739"/>
    <n v="104125.53749587739"/>
    <n v="6.9292799667870112E-7"/>
    <n v="476"/>
    <m/>
    <x v="0"/>
  </r>
  <r>
    <x v="4"/>
    <x v="4"/>
    <s v="CUARTA"/>
    <x v="1233"/>
    <x v="1233"/>
    <x v="710"/>
    <x v="3"/>
    <x v="0"/>
    <x v="0"/>
    <x v="15"/>
    <x v="3461"/>
    <n v="98040"/>
    <n v="98040"/>
    <n v="104487.66811583238"/>
    <n v="104487.66811583238"/>
    <n v="6.9533788046951821E-7"/>
    <n v="528"/>
    <m/>
    <x v="0"/>
  </r>
  <r>
    <x v="4"/>
    <x v="4"/>
    <s v="CUARTA"/>
    <x v="1233"/>
    <x v="1233"/>
    <x v="710"/>
    <x v="3"/>
    <x v="0"/>
    <x v="0"/>
    <x v="15"/>
    <x v="3462"/>
    <n v="96394"/>
    <n v="96394"/>
    <n v="100842.52949870685"/>
    <n v="100842.52949870685"/>
    <n v="6.7108044410640726E-7"/>
    <n v="374"/>
    <m/>
    <x v="0"/>
  </r>
  <r>
    <x v="4"/>
    <x v="4"/>
    <s v="CUARTA"/>
    <x v="1233"/>
    <x v="1233"/>
    <x v="710"/>
    <x v="3"/>
    <x v="0"/>
    <x v="0"/>
    <x v="15"/>
    <x v="3248"/>
    <n v="94008"/>
    <n v="94008"/>
    <n v="95183.341503044678"/>
    <n v="95183.341503044678"/>
    <n v="6.3342004018467383E-7"/>
    <n v="103"/>
    <m/>
    <x v="0"/>
  </r>
  <r>
    <x v="4"/>
    <x v="4"/>
    <s v="CUARTA"/>
    <x v="1233"/>
    <x v="1233"/>
    <x v="710"/>
    <x v="3"/>
    <x v="0"/>
    <x v="0"/>
    <x v="15"/>
    <x v="3161"/>
    <n v="91757"/>
    <n v="91757"/>
    <n v="94247.47153624674"/>
    <n v="94247.47153624674"/>
    <n v="6.2719207232164376E-7"/>
    <n v="222"/>
    <m/>
    <x v="0"/>
  </r>
  <r>
    <x v="4"/>
    <x v="4"/>
    <s v="CUARTA"/>
    <x v="1233"/>
    <x v="1233"/>
    <x v="710"/>
    <x v="3"/>
    <x v="0"/>
    <x v="0"/>
    <x v="15"/>
    <x v="3251"/>
    <n v="89938"/>
    <n v="89938"/>
    <n v="91912.242534550591"/>
    <n v="91912.242534550591"/>
    <n v="6.1165173905810229E-7"/>
    <n v="180"/>
    <m/>
    <x v="0"/>
  </r>
  <r>
    <x v="4"/>
    <x v="4"/>
    <s v="CUARTA"/>
    <x v="1233"/>
    <x v="1233"/>
    <x v="710"/>
    <x v="3"/>
    <x v="0"/>
    <x v="0"/>
    <x v="15"/>
    <x v="3463"/>
    <n v="88857"/>
    <n v="88857"/>
    <n v="94029.1243213009"/>
    <n v="94029.1243213009"/>
    <n v="6.2573902917899703E-7"/>
    <n v="469"/>
    <m/>
    <x v="0"/>
  </r>
  <r>
    <x v="4"/>
    <x v="4"/>
    <s v="CUARTA"/>
    <x v="1233"/>
    <x v="1233"/>
    <x v="710"/>
    <x v="3"/>
    <x v="0"/>
    <x v="0"/>
    <x v="15"/>
    <x v="3253"/>
    <n v="85713"/>
    <n v="85713"/>
    <n v="87057.253246628999"/>
    <n v="87057.253246628999"/>
    <n v="5.7934306548886141E-7"/>
    <n v="129"/>
    <m/>
    <x v="0"/>
  </r>
  <r>
    <x v="4"/>
    <x v="4"/>
    <s v="CUARTA"/>
    <x v="1233"/>
    <x v="1233"/>
    <x v="710"/>
    <x v="3"/>
    <x v="0"/>
    <x v="0"/>
    <x v="15"/>
    <x v="3464"/>
    <n v="85392"/>
    <n v="85392"/>
    <n v="91007.863685711534"/>
    <n v="91007.863685711534"/>
    <n v="6.0563333628165135E-7"/>
    <n v="528"/>
    <m/>
    <x v="0"/>
  </r>
  <r>
    <x v="4"/>
    <x v="4"/>
    <s v="CUARTA"/>
    <x v="1233"/>
    <x v="1233"/>
    <x v="710"/>
    <x v="3"/>
    <x v="0"/>
    <x v="0"/>
    <x v="15"/>
    <x v="3162"/>
    <n v="83673"/>
    <n v="83673"/>
    <n v="86068.556282311925"/>
    <n v="86068.556282311925"/>
    <n v="5.7276354788652803E-7"/>
    <n v="234"/>
    <m/>
    <x v="0"/>
  </r>
  <r>
    <x v="4"/>
    <x v="4"/>
    <s v="CUARTA"/>
    <x v="1233"/>
    <x v="1233"/>
    <x v="710"/>
    <x v="3"/>
    <x v="0"/>
    <x v="0"/>
    <x v="15"/>
    <x v="3465"/>
    <n v="83056"/>
    <n v="83056"/>
    <n v="85971.489467262407"/>
    <n v="85971.489467262407"/>
    <n v="5.7211759382651746E-7"/>
    <n v="286"/>
    <m/>
    <x v="0"/>
  </r>
  <r>
    <x v="4"/>
    <x v="4"/>
    <s v="CUARTA"/>
    <x v="1233"/>
    <x v="1233"/>
    <x v="710"/>
    <x v="3"/>
    <x v="0"/>
    <x v="0"/>
    <x v="15"/>
    <x v="3466"/>
    <n v="82346"/>
    <n v="82346"/>
    <n v="85566.233650146794"/>
    <n v="85566.233650146794"/>
    <n v="5.6942072321965576E-7"/>
    <n v="318"/>
    <m/>
    <x v="0"/>
  </r>
  <r>
    <x v="4"/>
    <x v="4"/>
    <s v="CUARTA"/>
    <x v="1233"/>
    <x v="1233"/>
    <x v="710"/>
    <x v="3"/>
    <x v="0"/>
    <x v="0"/>
    <x v="15"/>
    <x v="3254"/>
    <n v="81490"/>
    <n v="81490"/>
    <n v="83329.04465410205"/>
    <n v="83329.04465410205"/>
    <n v="5.545328203429739E-7"/>
    <n v="185"/>
    <m/>
    <x v="0"/>
  </r>
  <r>
    <x v="4"/>
    <x v="4"/>
    <s v="CUARTA"/>
    <x v="1233"/>
    <x v="1233"/>
    <x v="710"/>
    <x v="3"/>
    <x v="0"/>
    <x v="0"/>
    <x v="15"/>
    <x v="3467"/>
    <n v="80410"/>
    <n v="80410"/>
    <n v="84273.229153449051"/>
    <n v="84273.229153449051"/>
    <n v="5.6081611922777914E-7"/>
    <n v="389"/>
    <m/>
    <x v="0"/>
  </r>
  <r>
    <x v="4"/>
    <x v="4"/>
    <s v="CUARTA"/>
    <x v="1233"/>
    <x v="1233"/>
    <x v="710"/>
    <x v="3"/>
    <x v="0"/>
    <x v="0"/>
    <x v="15"/>
    <x v="3468"/>
    <n v="80410"/>
    <n v="80410"/>
    <n v="84120.876786843757"/>
    <n v="84120.876786843757"/>
    <n v="5.5980225439961209E-7"/>
    <n v="374"/>
    <m/>
    <x v="0"/>
  </r>
  <r>
    <x v="4"/>
    <x v="4"/>
    <s v="CUARTA"/>
    <x v="1233"/>
    <x v="1233"/>
    <x v="710"/>
    <x v="3"/>
    <x v="0"/>
    <x v="0"/>
    <x v="15"/>
    <x v="3163"/>
    <n v="80086"/>
    <n v="80086"/>
    <n v="82378.860545519245"/>
    <n v="82378.860545519245"/>
    <n v="5.482095956406544E-7"/>
    <n v="234"/>
    <m/>
    <x v="0"/>
  </r>
  <r>
    <x v="4"/>
    <x v="4"/>
    <s v="CUARTA"/>
    <x v="1233"/>
    <x v="1233"/>
    <x v="710"/>
    <x v="3"/>
    <x v="0"/>
    <x v="0"/>
    <x v="15"/>
    <x v="3469"/>
    <n v="78838"/>
    <n v="78838"/>
    <n v="82765.363485922047"/>
    <n v="82765.363485922047"/>
    <n v="5.5078167079766711E-7"/>
    <n v="403"/>
    <m/>
    <x v="0"/>
  </r>
  <r>
    <x v="4"/>
    <x v="4"/>
    <s v="CUARTA"/>
    <x v="1233"/>
    <x v="1233"/>
    <x v="710"/>
    <x v="3"/>
    <x v="0"/>
    <x v="0"/>
    <x v="15"/>
    <x v="3255"/>
    <n v="76669"/>
    <n v="76669"/>
    <n v="78068.933414892686"/>
    <n v="78068.933414892686"/>
    <n v="5.1952816700865833E-7"/>
    <n v="150"/>
    <m/>
    <x v="0"/>
  </r>
  <r>
    <x v="4"/>
    <x v="4"/>
    <s v="CUARTA"/>
    <x v="1233"/>
    <x v="1233"/>
    <x v="710"/>
    <x v="3"/>
    <x v="0"/>
    <x v="0"/>
    <x v="15"/>
    <x v="3470"/>
    <n v="73666"/>
    <n v="73666"/>
    <n v="78378.21490422335"/>
    <n v="78378.21490422335"/>
    <n v="5.2158635377019304E-7"/>
    <n v="514"/>
    <m/>
    <x v="0"/>
  </r>
  <r>
    <x v="4"/>
    <x v="4"/>
    <s v="CUARTA"/>
    <x v="1233"/>
    <x v="1233"/>
    <x v="710"/>
    <x v="3"/>
    <x v="0"/>
    <x v="0"/>
    <x v="15"/>
    <x v="3471"/>
    <n v="72780"/>
    <n v="72780"/>
    <n v="77435.539879040196"/>
    <n v="77435.539879040196"/>
    <n v="5.1531310003793675E-7"/>
    <n v="514"/>
    <m/>
    <x v="0"/>
  </r>
  <r>
    <x v="4"/>
    <x v="4"/>
    <s v="CUARTA"/>
    <x v="1233"/>
    <x v="1233"/>
    <x v="710"/>
    <x v="3"/>
    <x v="0"/>
    <x v="0"/>
    <x v="15"/>
    <x v="3472"/>
    <n v="72582"/>
    <n v="72582"/>
    <n v="76806.80083154577"/>
    <n v="76806.80083154577"/>
    <n v="5.111290074599634E-7"/>
    <n v="469"/>
    <m/>
    <x v="0"/>
  </r>
  <r>
    <x v="4"/>
    <x v="4"/>
    <s v="CUARTA"/>
    <x v="1233"/>
    <x v="1233"/>
    <x v="710"/>
    <x v="3"/>
    <x v="0"/>
    <x v="0"/>
    <x v="15"/>
    <x v="3473"/>
    <n v="70861"/>
    <n v="70861"/>
    <n v="75393.786636008066"/>
    <n v="75393.786636008066"/>
    <n v="5.017257705659279E-7"/>
    <n v="514"/>
    <m/>
    <x v="0"/>
  </r>
  <r>
    <x v="4"/>
    <x v="4"/>
    <s v="CUARTA"/>
    <x v="1233"/>
    <x v="1233"/>
    <x v="710"/>
    <x v="3"/>
    <x v="0"/>
    <x v="0"/>
    <x v="15"/>
    <x v="3474"/>
    <n v="69272"/>
    <n v="69272"/>
    <n v="72224.500175688183"/>
    <n v="72224.500175688183"/>
    <n v="4.8063500483578861E-7"/>
    <n v="346"/>
    <m/>
    <x v="0"/>
  </r>
  <r>
    <x v="4"/>
    <x v="4"/>
    <s v="CUARTA"/>
    <x v="1233"/>
    <x v="1233"/>
    <x v="710"/>
    <x v="3"/>
    <x v="0"/>
    <x v="0"/>
    <x v="15"/>
    <x v="3475"/>
    <n v="68324"/>
    <n v="68324"/>
    <n v="70722.356558963074"/>
    <n v="70722.356558963074"/>
    <n v="4.7063863514499834E-7"/>
    <n v="286"/>
    <m/>
    <x v="0"/>
  </r>
  <r>
    <x v="4"/>
    <x v="4"/>
    <s v="CUARTA"/>
    <x v="1233"/>
    <x v="1233"/>
    <x v="710"/>
    <x v="3"/>
    <x v="0"/>
    <x v="0"/>
    <x v="15"/>
    <x v="3164"/>
    <n v="67738"/>
    <n v="67738"/>
    <n v="69459.14236302166"/>
    <n v="69459.14236302166"/>
    <n v="4.6223227774968179E-7"/>
    <n v="208"/>
    <m/>
    <x v="0"/>
  </r>
  <r>
    <x v="4"/>
    <x v="4"/>
    <s v="CUARTA"/>
    <x v="1233"/>
    <x v="1233"/>
    <x v="710"/>
    <x v="3"/>
    <x v="0"/>
    <x v="0"/>
    <x v="15"/>
    <x v="3256"/>
    <n v="67176"/>
    <n v="67176"/>
    <n v="68476.900474845665"/>
    <n v="68476.900474845665"/>
    <n v="4.5569571697702176E-7"/>
    <n v="159"/>
    <m/>
    <x v="0"/>
  </r>
  <r>
    <x v="4"/>
    <x v="4"/>
    <s v="CUARTA"/>
    <x v="1233"/>
    <x v="1233"/>
    <x v="710"/>
    <x v="3"/>
    <x v="0"/>
    <x v="0"/>
    <x v="15"/>
    <x v="3257"/>
    <n v="66781"/>
    <n v="66781"/>
    <n v="67257.993558772534"/>
    <n v="67257.993558772534"/>
    <n v="4.4758421284648308E-7"/>
    <n v="59"/>
    <m/>
    <x v="0"/>
  </r>
  <r>
    <x v="4"/>
    <x v="4"/>
    <s v="CUARTA"/>
    <x v="1233"/>
    <x v="1233"/>
    <x v="710"/>
    <x v="3"/>
    <x v="0"/>
    <x v="0"/>
    <x v="15"/>
    <x v="3476"/>
    <n v="66323"/>
    <n v="66323"/>
    <n v="71172.48128481477"/>
    <n v="71172.48128481477"/>
    <n v="4.7363409650866538E-7"/>
    <n v="585"/>
    <m/>
    <x v="0"/>
  </r>
  <r>
    <x v="4"/>
    <x v="4"/>
    <s v="CUARTA"/>
    <x v="1233"/>
    <x v="1233"/>
    <x v="710"/>
    <x v="3"/>
    <x v="0"/>
    <x v="0"/>
    <x v="15"/>
    <x v="3477"/>
    <n v="64834"/>
    <n v="64834"/>
    <n v="68607.810822413798"/>
    <n v="68607.810822413798"/>
    <n v="4.5656689082223226E-7"/>
    <n v="469"/>
    <m/>
    <x v="0"/>
  </r>
  <r>
    <x v="4"/>
    <x v="4"/>
    <s v="CUARTA"/>
    <x v="1233"/>
    <x v="1233"/>
    <x v="710"/>
    <x v="3"/>
    <x v="0"/>
    <x v="0"/>
    <x v="15"/>
    <x v="3478"/>
    <n v="64726"/>
    <n v="64726"/>
    <n v="68866.347268628131"/>
    <n v="68866.347268628131"/>
    <n v="4.5828738270205398E-7"/>
    <n v="514"/>
    <m/>
    <x v="0"/>
  </r>
  <r>
    <x v="4"/>
    <x v="4"/>
    <s v="CUARTA"/>
    <x v="1233"/>
    <x v="1233"/>
    <x v="710"/>
    <x v="3"/>
    <x v="0"/>
    <x v="0"/>
    <x v="15"/>
    <x v="3258"/>
    <n v="64325"/>
    <n v="64325"/>
    <n v="65247.18410325743"/>
    <n v="65247.18410325743"/>
    <n v="4.3420280612128043E-7"/>
    <n v="118"/>
    <m/>
    <x v="0"/>
  </r>
  <r>
    <x v="4"/>
    <x v="4"/>
    <s v="CUARTA"/>
    <x v="1233"/>
    <x v="1233"/>
    <x v="710"/>
    <x v="3"/>
    <x v="0"/>
    <x v="0"/>
    <x v="15"/>
    <x v="3259"/>
    <n v="63008"/>
    <n v="63008"/>
    <n v="63795.761865201246"/>
    <n v="63795.761865201246"/>
    <n v="4.2454397383154551E-7"/>
    <n v="103"/>
    <m/>
    <x v="0"/>
  </r>
  <r>
    <x v="4"/>
    <x v="4"/>
    <s v="CUARTA"/>
    <x v="1233"/>
    <x v="1233"/>
    <x v="710"/>
    <x v="3"/>
    <x v="0"/>
    <x v="0"/>
    <x v="15"/>
    <x v="3260"/>
    <n v="62951"/>
    <n v="62951"/>
    <n v="63630.496522954221"/>
    <n v="63630.496522954221"/>
    <n v="4.2344417655531839E-7"/>
    <n v="89"/>
    <m/>
    <x v="0"/>
  </r>
  <r>
    <x v="4"/>
    <x v="4"/>
    <s v="CUARTA"/>
    <x v="1233"/>
    <x v="1233"/>
    <x v="710"/>
    <x v="3"/>
    <x v="0"/>
    <x v="0"/>
    <x v="15"/>
    <x v="3479"/>
    <n v="62715"/>
    <n v="62715"/>
    <n v="63162.951528704558"/>
    <n v="63162.951528704558"/>
    <n v="4.2033278789876136E-7"/>
    <n v="59"/>
    <m/>
    <x v="0"/>
  </r>
  <r>
    <x v="4"/>
    <x v="4"/>
    <s v="CUARTA"/>
    <x v="1233"/>
    <x v="1233"/>
    <x v="710"/>
    <x v="3"/>
    <x v="0"/>
    <x v="0"/>
    <x v="15"/>
    <x v="3480"/>
    <n v="62640"/>
    <n v="62640"/>
    <n v="64565.653461533198"/>
    <n v="64565.653461533198"/>
    <n v="4.2966739940355937E-7"/>
    <n v="251"/>
    <m/>
    <x v="0"/>
  </r>
  <r>
    <x v="4"/>
    <x v="4"/>
    <s v="CUARTA"/>
    <x v="1233"/>
    <x v="1233"/>
    <x v="710"/>
    <x v="3"/>
    <x v="0"/>
    <x v="0"/>
    <x v="15"/>
    <x v="3481"/>
    <n v="61852"/>
    <n v="61852"/>
    <n v="64023.171914480765"/>
    <n v="64023.171914480765"/>
    <n v="4.2605732774703524E-7"/>
    <n v="286"/>
    <m/>
    <x v="0"/>
  </r>
  <r>
    <x v="4"/>
    <x v="4"/>
    <s v="CUARTA"/>
    <x v="1233"/>
    <x v="1233"/>
    <x v="710"/>
    <x v="3"/>
    <x v="0"/>
    <x v="0"/>
    <x v="15"/>
    <x v="3482"/>
    <n v="60623"/>
    <n v="60623"/>
    <n v="64205.893908483697"/>
    <n v="64205.893908483697"/>
    <n v="4.27273294437806E-7"/>
    <n v="476"/>
    <m/>
    <x v="0"/>
  </r>
  <r>
    <x v="4"/>
    <x v="4"/>
    <s v="CUARTA"/>
    <x v="1233"/>
    <x v="1233"/>
    <x v="710"/>
    <x v="3"/>
    <x v="0"/>
    <x v="0"/>
    <x v="15"/>
    <x v="3483"/>
    <n v="58239"/>
    <n v="58239"/>
    <n v="60699.282668601896"/>
    <n v="60699.282668601896"/>
    <n v="4.0393772124397243E-7"/>
    <n v="343"/>
    <m/>
    <x v="0"/>
  </r>
  <r>
    <x v="4"/>
    <x v="4"/>
    <s v="CUARTA"/>
    <x v="1233"/>
    <x v="1233"/>
    <x v="710"/>
    <x v="3"/>
    <x v="0"/>
    <x v="0"/>
    <x v="15"/>
    <x v="3484"/>
    <n v="55065"/>
    <n v="55065"/>
    <n v="58066.692465712273"/>
    <n v="58066.692465712273"/>
    <n v="3.8641852759336092E-7"/>
    <n v="440"/>
    <m/>
    <x v="0"/>
  </r>
  <r>
    <x v="4"/>
    <x v="4"/>
    <s v="CUARTA"/>
    <x v="1233"/>
    <x v="1233"/>
    <x v="710"/>
    <x v="3"/>
    <x v="0"/>
    <x v="0"/>
    <x v="15"/>
    <x v="3262"/>
    <n v="54358"/>
    <n v="54358"/>
    <n v="55210.506830705483"/>
    <n v="55210.506830705483"/>
    <n v="3.6741136529865392E-7"/>
    <n v="129"/>
    <m/>
    <x v="0"/>
  </r>
  <r>
    <x v="4"/>
    <x v="4"/>
    <s v="CUARTA"/>
    <x v="1233"/>
    <x v="1233"/>
    <x v="710"/>
    <x v="3"/>
    <x v="0"/>
    <x v="0"/>
    <x v="15"/>
    <x v="3264"/>
    <n v="52949"/>
    <n v="52949"/>
    <n v="54143.93895435083"/>
    <n v="54143.93895435083"/>
    <n v="3.6031363730936458E-7"/>
    <n v="185"/>
    <m/>
    <x v="0"/>
  </r>
  <r>
    <x v="4"/>
    <x v="4"/>
    <s v="CUARTA"/>
    <x v="1233"/>
    <x v="1233"/>
    <x v="710"/>
    <x v="3"/>
    <x v="0"/>
    <x v="0"/>
    <x v="15"/>
    <x v="3165"/>
    <n v="51521"/>
    <n v="51521"/>
    <n v="53104.837675473369"/>
    <n v="53104.837675473369"/>
    <n v="3.5339869228401628E-7"/>
    <n v="251"/>
    <m/>
    <x v="0"/>
  </r>
  <r>
    <x v="4"/>
    <x v="4"/>
    <s v="CUARTA"/>
    <x v="1233"/>
    <x v="1233"/>
    <x v="710"/>
    <x v="3"/>
    <x v="0"/>
    <x v="0"/>
    <x v="15"/>
    <x v="3485"/>
    <n v="49765"/>
    <n v="49765"/>
    <n v="53217.27749052849"/>
    <n v="53217.27749052849"/>
    <n v="3.541469496055802E-7"/>
    <n v="556"/>
    <m/>
    <x v="0"/>
  </r>
  <r>
    <x v="4"/>
    <x v="4"/>
    <s v="CUARTA"/>
    <x v="1233"/>
    <x v="1233"/>
    <x v="710"/>
    <x v="3"/>
    <x v="0"/>
    <x v="0"/>
    <x v="15"/>
    <x v="3486"/>
    <n v="49326"/>
    <n v="49326"/>
    <n v="52569.958358644915"/>
    <n v="52569.958358644915"/>
    <n v="3.4983921146511067E-7"/>
    <n v="528"/>
    <m/>
    <x v="0"/>
  </r>
  <r>
    <x v="4"/>
    <x v="4"/>
    <s v="CUARTA"/>
    <x v="1233"/>
    <x v="1233"/>
    <x v="710"/>
    <x v="3"/>
    <x v="0"/>
    <x v="0"/>
    <x v="15"/>
    <x v="3266"/>
    <n v="48869"/>
    <n v="48869"/>
    <n v="49971.862599108019"/>
    <n v="49971.862599108019"/>
    <n v="3.3254956923967096E-7"/>
    <n v="185"/>
    <m/>
    <x v="0"/>
  </r>
  <r>
    <x v="4"/>
    <x v="4"/>
    <s v="CUARTA"/>
    <x v="1233"/>
    <x v="1233"/>
    <x v="710"/>
    <x v="3"/>
    <x v="0"/>
    <x v="0"/>
    <x v="15"/>
    <x v="3487"/>
    <n v="47998"/>
    <n v="47998"/>
    <n v="49682.859172722754"/>
    <n v="49682.859172722754"/>
    <n v="3.3062632764020884E-7"/>
    <n v="286"/>
    <m/>
    <x v="0"/>
  </r>
  <r>
    <x v="4"/>
    <x v="4"/>
    <s v="CUARTA"/>
    <x v="1233"/>
    <x v="1233"/>
    <x v="710"/>
    <x v="3"/>
    <x v="0"/>
    <x v="0"/>
    <x v="15"/>
    <x v="3488"/>
    <n v="47880"/>
    <n v="47880"/>
    <n v="49932.779242530472"/>
    <n v="49932.779242530472"/>
    <n v="3.3228947980697219E-7"/>
    <n v="348"/>
    <m/>
    <x v="0"/>
  </r>
  <r>
    <x v="4"/>
    <x v="4"/>
    <s v="CUARTA"/>
    <x v="1233"/>
    <x v="1233"/>
    <x v="710"/>
    <x v="3"/>
    <x v="0"/>
    <x v="0"/>
    <x v="15"/>
    <x v="3489"/>
    <n v="47520"/>
    <n v="47520"/>
    <n v="49887.238043215402"/>
    <n v="49887.238043215402"/>
    <n v="3.3198641513363026E-7"/>
    <n v="403"/>
    <m/>
    <x v="0"/>
  </r>
  <r>
    <x v="4"/>
    <x v="4"/>
    <s v="CUARTA"/>
    <x v="1233"/>
    <x v="1233"/>
    <x v="710"/>
    <x v="3"/>
    <x v="0"/>
    <x v="0"/>
    <x v="15"/>
    <x v="3490"/>
    <n v="44511"/>
    <n v="44511"/>
    <n v="46937.374890426203"/>
    <n v="46937.374890426203"/>
    <n v="3.1235585365855056E-7"/>
    <n v="440"/>
    <m/>
    <x v="0"/>
  </r>
  <r>
    <x v="4"/>
    <x v="4"/>
    <s v="CUARTA"/>
    <x v="1233"/>
    <x v="1233"/>
    <x v="710"/>
    <x v="3"/>
    <x v="0"/>
    <x v="0"/>
    <x v="15"/>
    <x v="3268"/>
    <n v="43933"/>
    <n v="43933"/>
    <n v="45125.430942619394"/>
    <n v="45125.430942619394"/>
    <n v="3.0029784445117837E-7"/>
    <n v="222"/>
    <m/>
    <x v="0"/>
  </r>
  <r>
    <x v="4"/>
    <x v="4"/>
    <s v="CUARTA"/>
    <x v="1233"/>
    <x v="1233"/>
    <x v="710"/>
    <x v="3"/>
    <x v="0"/>
    <x v="0"/>
    <x v="15"/>
    <x v="3491"/>
    <n v="43911"/>
    <n v="43911"/>
    <n v="46098.453487281811"/>
    <n v="46098.453487281811"/>
    <n v="3.0677305292367089E-7"/>
    <n v="403"/>
    <m/>
    <x v="0"/>
  </r>
  <r>
    <x v="4"/>
    <x v="4"/>
    <s v="CUARTA"/>
    <x v="1233"/>
    <x v="1233"/>
    <x v="710"/>
    <x v="3"/>
    <x v="0"/>
    <x v="0"/>
    <x v="15"/>
    <x v="3492"/>
    <n v="43291"/>
    <n v="43291"/>
    <n v="44621.834355096325"/>
    <n v="44621.834355096325"/>
    <n v="2.9694654194730986E-7"/>
    <n v="251"/>
    <m/>
    <x v="0"/>
  </r>
  <r>
    <x v="4"/>
    <x v="4"/>
    <s v="CUARTA"/>
    <x v="1233"/>
    <x v="1233"/>
    <x v="710"/>
    <x v="3"/>
    <x v="0"/>
    <x v="0"/>
    <x v="15"/>
    <x v="3166"/>
    <n v="43249"/>
    <n v="43249"/>
    <n v="44487.217987328149"/>
    <n v="44487.217987328149"/>
    <n v="2.9605070551485487E-7"/>
    <n v="234"/>
    <m/>
    <x v="0"/>
  </r>
  <r>
    <x v="4"/>
    <x v="4"/>
    <s v="CUARTA"/>
    <x v="1233"/>
    <x v="1233"/>
    <x v="710"/>
    <x v="3"/>
    <x v="0"/>
    <x v="0"/>
    <x v="15"/>
    <x v="3493"/>
    <n v="42595"/>
    <n v="42595"/>
    <n v="45709.510129618466"/>
    <n v="45709.510129618466"/>
    <n v="3.0418473743326756E-7"/>
    <n v="585"/>
    <m/>
    <x v="0"/>
  </r>
  <r>
    <x v="4"/>
    <x v="4"/>
    <s v="CUARTA"/>
    <x v="1233"/>
    <x v="1233"/>
    <x v="710"/>
    <x v="3"/>
    <x v="0"/>
    <x v="0"/>
    <x v="15"/>
    <x v="3494"/>
    <n v="42345"/>
    <n v="42345"/>
    <n v="45129.848086137514"/>
    <n v="45129.848086137514"/>
    <n v="3.0032723937659882E-7"/>
    <n v="528"/>
    <m/>
    <x v="0"/>
  </r>
  <r>
    <x v="4"/>
    <x v="4"/>
    <s v="CUARTA"/>
    <x v="1233"/>
    <x v="1233"/>
    <x v="710"/>
    <x v="3"/>
    <x v="0"/>
    <x v="0"/>
    <x v="15"/>
    <x v="3270"/>
    <n v="41143"/>
    <n v="41143"/>
    <n v="41894.248359688136"/>
    <n v="41894.248359688136"/>
    <n v="2.7879517634555334E-7"/>
    <n v="150"/>
    <m/>
    <x v="0"/>
  </r>
  <r>
    <x v="4"/>
    <x v="4"/>
    <s v="CUARTA"/>
    <x v="1233"/>
    <x v="1233"/>
    <x v="710"/>
    <x v="3"/>
    <x v="0"/>
    <x v="0"/>
    <x v="15"/>
    <x v="3495"/>
    <n v="40338"/>
    <n v="40338"/>
    <n v="42990.856349004964"/>
    <n v="42990.856349004964"/>
    <n v="2.860928133657632E-7"/>
    <n v="528"/>
    <m/>
    <x v="0"/>
  </r>
  <r>
    <x v="4"/>
    <x v="4"/>
    <s v="CUARTA"/>
    <x v="1233"/>
    <x v="1233"/>
    <x v="710"/>
    <x v="3"/>
    <x v="0"/>
    <x v="0"/>
    <x v="15"/>
    <x v="3496"/>
    <n v="40205"/>
    <n v="40205"/>
    <n v="41918.611120850321"/>
    <n v="41918.611120850321"/>
    <n v="2.7895730409722368E-7"/>
    <n v="346"/>
    <m/>
    <x v="0"/>
  </r>
  <r>
    <x v="4"/>
    <x v="4"/>
    <s v="CUARTA"/>
    <x v="1233"/>
    <x v="1233"/>
    <x v="710"/>
    <x v="3"/>
    <x v="0"/>
    <x v="0"/>
    <x v="15"/>
    <x v="3497"/>
    <n v="40037"/>
    <n v="40037"/>
    <n v="42250.058175666076"/>
    <n v="42250.058175666076"/>
    <n v="2.8116299685254446E-7"/>
    <n v="446"/>
    <m/>
    <x v="0"/>
  </r>
  <r>
    <x v="4"/>
    <x v="4"/>
    <s v="CUARTA"/>
    <x v="1233"/>
    <x v="1233"/>
    <x v="710"/>
    <x v="3"/>
    <x v="0"/>
    <x v="0"/>
    <x v="15"/>
    <x v="3498"/>
    <n v="37498"/>
    <n v="37498"/>
    <n v="38814.280871260424"/>
    <n v="38814.280871260424"/>
    <n v="2.582988048221291E-7"/>
    <n v="286"/>
    <m/>
    <x v="0"/>
  </r>
  <r>
    <x v="4"/>
    <x v="4"/>
    <s v="CUARTA"/>
    <x v="1233"/>
    <x v="1233"/>
    <x v="710"/>
    <x v="3"/>
    <x v="0"/>
    <x v="0"/>
    <x v="15"/>
    <x v="3499"/>
    <n v="36303"/>
    <n v="36303"/>
    <n v="38560.027940516287"/>
    <n v="38560.027940516287"/>
    <n v="2.5660681860830329E-7"/>
    <n v="500"/>
    <m/>
    <x v="0"/>
  </r>
  <r>
    <x v="4"/>
    <x v="4"/>
    <s v="CUARTA"/>
    <x v="1233"/>
    <x v="1233"/>
    <x v="710"/>
    <x v="3"/>
    <x v="0"/>
    <x v="0"/>
    <x v="15"/>
    <x v="3167"/>
    <n v="36018"/>
    <n v="36018"/>
    <n v="36933.174726613041"/>
    <n v="36933.174726613041"/>
    <n v="2.4578053943116181E-7"/>
    <n v="208"/>
    <m/>
    <x v="0"/>
  </r>
  <r>
    <x v="4"/>
    <x v="4"/>
    <s v="CUARTA"/>
    <x v="1233"/>
    <x v="1233"/>
    <x v="710"/>
    <x v="3"/>
    <x v="0"/>
    <x v="0"/>
    <x v="15"/>
    <x v="3500"/>
    <n v="36000"/>
    <n v="36000"/>
    <n v="38367.564791615318"/>
    <n v="38367.564791615318"/>
    <n v="2.5532602710019027E-7"/>
    <n v="528"/>
    <m/>
    <x v="0"/>
  </r>
  <r>
    <x v="4"/>
    <x v="4"/>
    <s v="CUARTA"/>
    <x v="1233"/>
    <x v="1233"/>
    <x v="710"/>
    <x v="3"/>
    <x v="0"/>
    <x v="0"/>
    <x v="15"/>
    <x v="3273"/>
    <n v="34634"/>
    <n v="34634"/>
    <n v="35304.706607207998"/>
    <n v="35304.706607207998"/>
    <n v="2.3494351348371693E-7"/>
    <n v="159"/>
    <m/>
    <x v="0"/>
  </r>
  <r>
    <x v="4"/>
    <x v="4"/>
    <s v="CUARTA"/>
    <x v="1233"/>
    <x v="1233"/>
    <x v="710"/>
    <x v="3"/>
    <x v="0"/>
    <x v="0"/>
    <x v="15"/>
    <x v="3276"/>
    <n v="30924"/>
    <n v="30924"/>
    <n v="31310.629442602261"/>
    <n v="31310.629442602261"/>
    <n v="2.0836398309368197E-7"/>
    <n v="103"/>
    <m/>
    <x v="0"/>
  </r>
  <r>
    <x v="4"/>
    <x v="4"/>
    <s v="CUARTA"/>
    <x v="1233"/>
    <x v="1233"/>
    <x v="710"/>
    <x v="3"/>
    <x v="0"/>
    <x v="0"/>
    <x v="15"/>
    <x v="3277"/>
    <n v="30837"/>
    <n v="30837"/>
    <n v="31320.622523611339"/>
    <n v="31320.622523611339"/>
    <n v="2.0843048441286641E-7"/>
    <n v="129"/>
    <m/>
    <x v="0"/>
  </r>
  <r>
    <x v="4"/>
    <x v="4"/>
    <s v="CUARTA"/>
    <x v="1233"/>
    <x v="1233"/>
    <x v="710"/>
    <x v="3"/>
    <x v="0"/>
    <x v="0"/>
    <x v="15"/>
    <x v="3278"/>
    <n v="30653"/>
    <n v="30653"/>
    <n v="30983.870151675364"/>
    <n v="30983.870151675364"/>
    <n v="2.0618948617099291E-7"/>
    <n v="89"/>
    <m/>
    <x v="0"/>
  </r>
  <r>
    <x v="4"/>
    <x v="4"/>
    <s v="CUARTA"/>
    <x v="1233"/>
    <x v="1233"/>
    <x v="710"/>
    <x v="3"/>
    <x v="0"/>
    <x v="0"/>
    <x v="15"/>
    <x v="3279"/>
    <n v="30451"/>
    <n v="30451"/>
    <n v="30831.715727482908"/>
    <n v="30831.715727482908"/>
    <n v="2.0517693859739066E-7"/>
    <n v="103"/>
    <m/>
    <x v="0"/>
  </r>
  <r>
    <x v="4"/>
    <x v="4"/>
    <s v="CUARTA"/>
    <x v="1233"/>
    <x v="1233"/>
    <x v="710"/>
    <x v="3"/>
    <x v="0"/>
    <x v="0"/>
    <x v="15"/>
    <x v="3501"/>
    <n v="30290"/>
    <n v="30290"/>
    <n v="31353.260642980378"/>
    <n v="31353.260642980378"/>
    <n v="2.0864768249139392E-7"/>
    <n v="286"/>
    <m/>
    <x v="0"/>
  </r>
  <r>
    <x v="4"/>
    <x v="4"/>
    <s v="CUARTA"/>
    <x v="1233"/>
    <x v="1233"/>
    <x v="710"/>
    <x v="3"/>
    <x v="0"/>
    <x v="0"/>
    <x v="15"/>
    <x v="3169"/>
    <n v="29401"/>
    <n v="29401"/>
    <n v="30242.750029952946"/>
    <n v="30242.750029952946"/>
    <n v="2.0125752717617165E-7"/>
    <n v="234"/>
    <m/>
    <x v="0"/>
  </r>
  <r>
    <x v="4"/>
    <x v="4"/>
    <s v="CUARTA"/>
    <x v="1233"/>
    <x v="1233"/>
    <x v="710"/>
    <x v="3"/>
    <x v="0"/>
    <x v="0"/>
    <x v="15"/>
    <x v="3502"/>
    <n v="29139"/>
    <n v="29139"/>
    <n v="30727.419445353487"/>
    <n v="30727.419445353487"/>
    <n v="2.0448287434019692E-7"/>
    <n v="440"/>
    <m/>
    <x v="0"/>
  </r>
  <r>
    <x v="4"/>
    <x v="4"/>
    <s v="CUARTA"/>
    <x v="1233"/>
    <x v="1233"/>
    <x v="710"/>
    <x v="3"/>
    <x v="0"/>
    <x v="0"/>
    <x v="15"/>
    <x v="411"/>
    <n v="25919"/>
    <n v="25919"/>
    <n v="26503.933100867234"/>
    <n v="26503.933100867234"/>
    <n v="1.7637668634764436E-7"/>
    <n v="185"/>
    <m/>
    <x v="0"/>
  </r>
  <r>
    <x v="4"/>
    <x v="4"/>
    <s v="CUARTA"/>
    <x v="1233"/>
    <x v="1233"/>
    <x v="710"/>
    <x v="3"/>
    <x v="0"/>
    <x v="0"/>
    <x v="15"/>
    <x v="3503"/>
    <n v="25542"/>
    <n v="25542"/>
    <n v="26540.848855949887"/>
    <n v="26540.848855949887"/>
    <n v="1.7662235096393811E-7"/>
    <n v="318"/>
    <m/>
    <x v="0"/>
  </r>
  <r>
    <x v="4"/>
    <x v="4"/>
    <s v="CUARTA"/>
    <x v="1233"/>
    <x v="1233"/>
    <x v="710"/>
    <x v="3"/>
    <x v="0"/>
    <x v="0"/>
    <x v="15"/>
    <x v="3504"/>
    <n v="23530"/>
    <n v="23530"/>
    <n v="24663.453585084717"/>
    <n v="24663.453585084717"/>
    <n v="1.6412878045952485E-7"/>
    <n v="390"/>
    <m/>
    <x v="0"/>
  </r>
  <r>
    <x v="4"/>
    <x v="4"/>
    <s v="CUARTA"/>
    <x v="1233"/>
    <x v="1233"/>
    <x v="710"/>
    <x v="3"/>
    <x v="0"/>
    <x v="0"/>
    <x v="15"/>
    <x v="3505"/>
    <n v="20160"/>
    <n v="20160"/>
    <n v="21197.498907730205"/>
    <n v="21197.498907730205"/>
    <n v="1.4106376596916964E-7"/>
    <n v="416"/>
    <m/>
    <x v="0"/>
  </r>
  <r>
    <x v="4"/>
    <x v="4"/>
    <s v="CUARTA"/>
    <x v="1233"/>
    <x v="1233"/>
    <x v="710"/>
    <x v="3"/>
    <x v="0"/>
    <x v="0"/>
    <x v="15"/>
    <x v="3506"/>
    <n v="15941"/>
    <n v="15941"/>
    <n v="16989.370842864992"/>
    <n v="16989.370842864992"/>
    <n v="1.1305978327789259E-7"/>
    <n v="528"/>
    <m/>
    <x v="0"/>
  </r>
  <r>
    <x v="4"/>
    <x v="4"/>
    <s v="CUARTA"/>
    <x v="1233"/>
    <x v="1233"/>
    <x v="710"/>
    <x v="3"/>
    <x v="0"/>
    <x v="0"/>
    <x v="15"/>
    <x v="3282"/>
    <n v="14436"/>
    <n v="14436"/>
    <n v="14616.48708554541"/>
    <n v="14616.48708554541"/>
    <n v="9.7268867544314863E-8"/>
    <n v="103"/>
    <m/>
    <x v="0"/>
  </r>
  <r>
    <x v="4"/>
    <x v="4"/>
    <s v="CUARTA"/>
    <x v="1233"/>
    <x v="1233"/>
    <x v="710"/>
    <x v="3"/>
    <x v="0"/>
    <x v="0"/>
    <x v="15"/>
    <x v="3283"/>
    <n v="12233"/>
    <n v="12233"/>
    <n v="12365.043668334085"/>
    <n v="12365.043668334085"/>
    <n v="8.228610525331146E-8"/>
    <n v="89"/>
    <m/>
    <x v="0"/>
  </r>
  <r>
    <x v="4"/>
    <x v="4"/>
    <s v="CUARTA"/>
    <x v="1233"/>
    <x v="1233"/>
    <x v="710"/>
    <x v="3"/>
    <x v="0"/>
    <x v="0"/>
    <x v="15"/>
    <x v="3284"/>
    <n v="7361406"/>
    <n v="7361406"/>
    <n v="7428309.5712705944"/>
    <n v="7428309.5712705944"/>
    <n v="4.9433441533337099E-5"/>
    <n v="75"/>
    <m/>
    <x v="0"/>
  </r>
  <r>
    <x v="4"/>
    <x v="4"/>
    <s v="CUARTA"/>
    <x v="1233"/>
    <x v="1233"/>
    <x v="710"/>
    <x v="3"/>
    <x v="0"/>
    <x v="0"/>
    <x v="15"/>
    <x v="3286"/>
    <n v="3715906"/>
    <n v="3715906"/>
    <n v="3749677.7253885781"/>
    <n v="3749677.7253885781"/>
    <n v="2.4953116564196639E-5"/>
    <n v="75"/>
    <m/>
    <x v="0"/>
  </r>
  <r>
    <x v="4"/>
    <x v="4"/>
    <s v="CUARTA"/>
    <x v="1233"/>
    <x v="1233"/>
    <x v="710"/>
    <x v="3"/>
    <x v="0"/>
    <x v="0"/>
    <x v="15"/>
    <x v="3293"/>
    <n v="3058264"/>
    <n v="3058264"/>
    <n v="3091275.0682002841"/>
    <n v="3091275.0682002841"/>
    <n v="2.0571620485278619E-5"/>
    <n v="89"/>
    <m/>
    <x v="0"/>
  </r>
  <r>
    <x v="4"/>
    <x v="4"/>
    <s v="CUARTA"/>
    <x v="1233"/>
    <x v="1233"/>
    <x v="710"/>
    <x v="3"/>
    <x v="0"/>
    <x v="0"/>
    <x v="15"/>
    <x v="3300"/>
    <n v="2892944"/>
    <n v="2892944"/>
    <n v="2907287.6436628988"/>
    <n v="2907287.6436628988"/>
    <n v="1.9347232687964135E-5"/>
    <n v="41"/>
    <m/>
    <x v="0"/>
  </r>
  <r>
    <x v="4"/>
    <x v="4"/>
    <s v="CUARTA"/>
    <x v="1233"/>
    <x v="1233"/>
    <x v="710"/>
    <x v="3"/>
    <x v="0"/>
    <x v="0"/>
    <x v="15"/>
    <x v="3294"/>
    <n v="2857981"/>
    <n v="2857981"/>
    <n v="2878394.5686511775"/>
    <n v="2878394.5686511775"/>
    <n v="1.9154956892158016E-5"/>
    <n v="59"/>
    <m/>
    <x v="0"/>
  </r>
  <r>
    <x v="4"/>
    <x v="4"/>
    <s v="CUARTA"/>
    <x v="1233"/>
    <x v="1233"/>
    <x v="710"/>
    <x v="3"/>
    <x v="0"/>
    <x v="0"/>
    <x v="15"/>
    <x v="3309"/>
    <n v="2358557"/>
    <n v="2358557"/>
    <n v="2388045.021544938"/>
    <n v="2388045.021544938"/>
    <n v="1.5891809949343076E-5"/>
    <n v="103"/>
    <m/>
    <x v="0"/>
  </r>
  <r>
    <x v="4"/>
    <x v="4"/>
    <s v="CUARTA"/>
    <x v="1233"/>
    <x v="1233"/>
    <x v="710"/>
    <x v="3"/>
    <x v="0"/>
    <x v="0"/>
    <x v="15"/>
    <x v="3315"/>
    <n v="2294869"/>
    <n v="2294869"/>
    <n v="2311260.4546237215"/>
    <n v="2311260.4546237215"/>
    <n v="1.5380828902693813E-5"/>
    <n v="59"/>
    <m/>
    <x v="0"/>
  </r>
  <r>
    <x v="4"/>
    <x v="4"/>
    <s v="CUARTA"/>
    <x v="1233"/>
    <x v="1233"/>
    <x v="710"/>
    <x v="3"/>
    <x v="0"/>
    <x v="0"/>
    <x v="15"/>
    <x v="3322"/>
    <n v="2209769"/>
    <n v="2209769"/>
    <n v="2225552.614791261"/>
    <n v="2225552.614791261"/>
    <n v="1.4810465827668947E-5"/>
    <n v="59"/>
    <m/>
    <x v="0"/>
  </r>
  <r>
    <x v="4"/>
    <x v="4"/>
    <s v="CUARTA"/>
    <x v="1233"/>
    <x v="1233"/>
    <x v="710"/>
    <x v="3"/>
    <x v="0"/>
    <x v="0"/>
    <x v="15"/>
    <x v="3507"/>
    <n v="2204295"/>
    <n v="2204295"/>
    <n v="2215224.2202019496"/>
    <n v="2215224.2202019496"/>
    <n v="1.4741733085022003E-5"/>
    <n v="41"/>
    <m/>
    <x v="0"/>
  </r>
  <r>
    <x v="4"/>
    <x v="4"/>
    <s v="CUARTA"/>
    <x v="1233"/>
    <x v="1233"/>
    <x v="710"/>
    <x v="3"/>
    <x v="0"/>
    <x v="0"/>
    <x v="15"/>
    <x v="3323"/>
    <n v="2196315"/>
    <n v="2196315"/>
    <n v="2223774.5797512932"/>
    <n v="2223774.5797512932"/>
    <n v="1.4798633473302293E-5"/>
    <n v="103"/>
    <m/>
    <x v="0"/>
  </r>
  <r>
    <x v="4"/>
    <x v="4"/>
    <s v="CUARTA"/>
    <x v="1233"/>
    <x v="1233"/>
    <x v="710"/>
    <x v="3"/>
    <x v="0"/>
    <x v="0"/>
    <x v="15"/>
    <x v="3335"/>
    <n v="1916961"/>
    <n v="1916961"/>
    <n v="1930653.1886377584"/>
    <n v="1930653.1886377584"/>
    <n v="1.2847987904380092E-5"/>
    <n v="59"/>
    <m/>
    <x v="0"/>
  </r>
  <r>
    <x v="4"/>
    <x v="4"/>
    <s v="CUARTA"/>
    <x v="1233"/>
    <x v="1233"/>
    <x v="710"/>
    <x v="3"/>
    <x v="0"/>
    <x v="0"/>
    <x v="15"/>
    <x v="3345"/>
    <n v="1789781"/>
    <n v="1789781"/>
    <n v="1809099.9936037478"/>
    <n v="1809099.9936037478"/>
    <n v="1.2039083442031965E-5"/>
    <n v="89"/>
    <m/>
    <x v="0"/>
  </r>
  <r>
    <x v="4"/>
    <x v="4"/>
    <s v="CUARTA"/>
    <x v="1233"/>
    <x v="1233"/>
    <x v="710"/>
    <x v="3"/>
    <x v="0"/>
    <x v="0"/>
    <x v="15"/>
    <x v="3351"/>
    <n v="1723516"/>
    <n v="1723516"/>
    <n v="1742119.7255842793"/>
    <n v="1742119.7255842793"/>
    <n v="1.1593347419420122E-5"/>
    <n v="89"/>
    <m/>
    <x v="0"/>
  </r>
  <r>
    <x v="4"/>
    <x v="4"/>
    <s v="CUARTA"/>
    <x v="1233"/>
    <x v="1233"/>
    <x v="710"/>
    <x v="3"/>
    <x v="0"/>
    <x v="0"/>
    <x v="15"/>
    <x v="3372"/>
    <n v="1651922"/>
    <n v="1651922"/>
    <n v="1660112.4732780526"/>
    <n v="1660112.4732780526"/>
    <n v="1.104761077862796E-5"/>
    <n v="41"/>
    <m/>
    <x v="0"/>
  </r>
  <r>
    <x v="4"/>
    <x v="4"/>
    <s v="CUARTA"/>
    <x v="1233"/>
    <x v="1233"/>
    <x v="710"/>
    <x v="3"/>
    <x v="0"/>
    <x v="0"/>
    <x v="15"/>
    <x v="3361"/>
    <n v="1640568"/>
    <n v="1640568"/>
    <n v="1661079.3145579845"/>
    <n v="1661079.3145579845"/>
    <n v="1.1054044852413519E-5"/>
    <n v="103"/>
    <m/>
    <x v="0"/>
  </r>
  <r>
    <x v="4"/>
    <x v="4"/>
    <s v="CUARTA"/>
    <x v="1233"/>
    <x v="1233"/>
    <x v="710"/>
    <x v="3"/>
    <x v="0"/>
    <x v="0"/>
    <x v="15"/>
    <x v="3377"/>
    <n v="1440369"/>
    <n v="1440369"/>
    <n v="1455916.4214432028"/>
    <n v="1455916.4214432028"/>
    <n v="9.6887398951693766E-6"/>
    <n v="89"/>
    <m/>
    <x v="0"/>
  </r>
  <r>
    <x v="4"/>
    <x v="4"/>
    <s v="CUARTA"/>
    <x v="1233"/>
    <x v="1233"/>
    <x v="710"/>
    <x v="3"/>
    <x v="0"/>
    <x v="0"/>
    <x v="15"/>
    <x v="3392"/>
    <n v="1339409"/>
    <n v="1339409"/>
    <n v="1353866.6537038903"/>
    <n v="1353866.6537038903"/>
    <n v="9.0096255988909228E-6"/>
    <n v="89"/>
    <m/>
    <x v="0"/>
  </r>
  <r>
    <x v="4"/>
    <x v="4"/>
    <s v="CUARTA"/>
    <x v="1233"/>
    <x v="1233"/>
    <x v="710"/>
    <x v="3"/>
    <x v="0"/>
    <x v="0"/>
    <x v="15"/>
    <x v="3437"/>
    <n v="985845"/>
    <n v="985845"/>
    <n v="990732.96512716811"/>
    <n v="990732.96512716811"/>
    <n v="6.593066650880902E-6"/>
    <n v="41"/>
    <m/>
    <x v="0"/>
  </r>
  <r>
    <x v="4"/>
    <x v="4"/>
    <s v="CUARTA"/>
    <x v="1233"/>
    <x v="1233"/>
    <x v="710"/>
    <x v="3"/>
    <x v="0"/>
    <x v="0"/>
    <x v="15"/>
    <x v="3432"/>
    <n v="943357"/>
    <n v="943357"/>
    <n v="951930.62741344713"/>
    <n v="951930.62741344713"/>
    <n v="6.3348473246230792E-6"/>
    <n v="75"/>
    <m/>
    <x v="0"/>
  </r>
  <r>
    <x v="4"/>
    <x v="4"/>
    <s v="CUARTA"/>
    <x v="1233"/>
    <x v="1233"/>
    <x v="710"/>
    <x v="3"/>
    <x v="0"/>
    <x v="0"/>
    <x v="15"/>
    <x v="3436"/>
    <n v="876485"/>
    <n v="876485"/>
    <n v="885945.82683232252"/>
    <n v="885945.82683232252"/>
    <n v="5.8957358753330093E-6"/>
    <n v="89"/>
    <m/>
    <x v="0"/>
  </r>
  <r>
    <x v="4"/>
    <x v="4"/>
    <s v="CUARTA"/>
    <x v="1233"/>
    <x v="1233"/>
    <x v="710"/>
    <x v="3"/>
    <x v="0"/>
    <x v="0"/>
    <x v="15"/>
    <x v="3440"/>
    <n v="848172"/>
    <n v="848172"/>
    <n v="858776.32892222377"/>
    <n v="858776.32892222377"/>
    <n v="5.7149300306730829E-6"/>
    <n v="103"/>
    <m/>
    <x v="0"/>
  </r>
  <r>
    <x v="4"/>
    <x v="4"/>
    <s v="CUARTA"/>
    <x v="1233"/>
    <x v="1233"/>
    <x v="710"/>
    <x v="3"/>
    <x v="0"/>
    <x v="0"/>
    <x v="15"/>
    <x v="3479"/>
    <n v="456845"/>
    <n v="456845"/>
    <n v="460108.08564348298"/>
    <n v="460108.08564348298"/>
    <n v="3.0618979907136993E-6"/>
    <n v="59"/>
    <m/>
    <x v="0"/>
  </r>
  <r>
    <x v="4"/>
    <x v="4"/>
    <s v="CUARTA"/>
    <x v="1233"/>
    <x v="1233"/>
    <x v="710"/>
    <x v="3"/>
    <x v="0"/>
    <x v="0"/>
    <x v="15"/>
    <x v="3508"/>
    <n v="216557"/>
    <n v="216557"/>
    <n v="217289.69814636101"/>
    <n v="217289.69814636101"/>
    <n v="1.4460056471875495E-6"/>
    <n v="28"/>
    <m/>
    <x v="0"/>
  </r>
  <r>
    <x v="4"/>
    <x v="4"/>
    <s v="CUARTA"/>
    <x v="1234"/>
    <x v="1234"/>
    <x v="711"/>
    <x v="11"/>
    <x v="0"/>
    <x v="0"/>
    <x v="15"/>
    <x v="3509"/>
    <n v="856800"/>
    <n v="856800"/>
    <n v="873392.40691389435"/>
    <n v="873392.40691389435"/>
    <n v="5.8121961758055294E-6"/>
    <n v="159"/>
    <m/>
    <x v="0"/>
  </r>
  <r>
    <x v="4"/>
    <x v="4"/>
    <s v="CUARTA"/>
    <x v="1234"/>
    <x v="1234"/>
    <x v="711"/>
    <x v="11"/>
    <x v="0"/>
    <x v="0"/>
    <x v="15"/>
    <x v="3510"/>
    <n v="1718360"/>
    <n v="1718360"/>
    <n v="1755656.3517722969"/>
    <n v="1755656.3517722969"/>
    <n v="1.1683430097424284E-5"/>
    <n v="178"/>
    <m/>
    <x v="0"/>
  </r>
  <r>
    <x v="4"/>
    <x v="4"/>
    <s v="CUARTA"/>
    <x v="1234"/>
    <x v="1234"/>
    <x v="711"/>
    <x v="11"/>
    <x v="0"/>
    <x v="0"/>
    <x v="15"/>
    <x v="3511"/>
    <n v="1012083"/>
    <n v="1012083"/>
    <n v="1040180.1943004592"/>
    <n v="1040180.1943004592"/>
    <n v="6.9221249230047587E-6"/>
    <n v="227"/>
    <m/>
    <x v="0"/>
  </r>
  <r>
    <x v="4"/>
    <x v="4"/>
    <s v="CUARTA"/>
    <x v="1234"/>
    <x v="1234"/>
    <x v="711"/>
    <x v="11"/>
    <x v="0"/>
    <x v="0"/>
    <x v="15"/>
    <x v="3512"/>
    <n v="802310"/>
    <n v="802310"/>
    <n v="828072.36860289203"/>
    <n v="828072.36860289203"/>
    <n v="5.5106032706309638E-6"/>
    <n v="262"/>
    <m/>
    <x v="0"/>
  </r>
  <r>
    <x v="4"/>
    <x v="4"/>
    <s v="CUARTA"/>
    <x v="1234"/>
    <x v="1234"/>
    <x v="711"/>
    <x v="11"/>
    <x v="0"/>
    <x v="0"/>
    <x v="15"/>
    <x v="3513"/>
    <n v="523600"/>
    <n v="523600"/>
    <n v="534512.99450802326"/>
    <n v="534512.99450802326"/>
    <n v="3.5570430404533802E-6"/>
    <n v="171"/>
    <m/>
    <x v="0"/>
  </r>
  <r>
    <x v="4"/>
    <x v="4"/>
    <s v="CUARTA"/>
    <x v="1234"/>
    <x v="1234"/>
    <x v="711"/>
    <x v="11"/>
    <x v="0"/>
    <x v="0"/>
    <x v="15"/>
    <x v="3514"/>
    <n v="351050"/>
    <n v="351050"/>
    <n v="362715.88196537894"/>
    <n v="362715.88196537894"/>
    <n v="2.4137785551769116E-6"/>
    <n v="271"/>
    <m/>
    <x v="0"/>
  </r>
  <r>
    <x v="4"/>
    <x v="4"/>
    <s v="CUARTA"/>
    <x v="1234"/>
    <x v="1234"/>
    <x v="711"/>
    <x v="11"/>
    <x v="0"/>
    <x v="0"/>
    <x v="15"/>
    <x v="3515"/>
    <n v="185640"/>
    <n v="185640"/>
    <n v="189669.24575933404"/>
    <n v="189669.24575933404"/>
    <n v="1.2621988193893273E-6"/>
    <n v="178"/>
    <m/>
    <x v="0"/>
  </r>
  <r>
    <x v="4"/>
    <x v="4"/>
    <s v="CUARTA"/>
    <x v="1234"/>
    <x v="1234"/>
    <x v="711"/>
    <x v="11"/>
    <x v="0"/>
    <x v="0"/>
    <x v="15"/>
    <x v="3516"/>
    <n v="62178"/>
    <n v="62178"/>
    <n v="64066.261397775728"/>
    <n v="64066.261397775728"/>
    <n v="4.2634407689672086E-7"/>
    <n v="248"/>
    <m/>
    <x v="0"/>
  </r>
  <r>
    <x v="4"/>
    <x v="4"/>
    <s v="CUARTA"/>
    <x v="1234"/>
    <x v="1234"/>
    <x v="711"/>
    <x v="11"/>
    <x v="0"/>
    <x v="0"/>
    <x v="15"/>
    <x v="3517"/>
    <n v="35652"/>
    <n v="35652"/>
    <n v="36841.209717674661"/>
    <n v="36841.209717674661"/>
    <n v="2.4516853654559944E-7"/>
    <n v="272"/>
    <m/>
    <x v="0"/>
  </r>
  <r>
    <x v="4"/>
    <x v="4"/>
    <s v="CUARTA"/>
    <x v="1234"/>
    <x v="1234"/>
    <x v="711"/>
    <x v="11"/>
    <x v="0"/>
    <x v="0"/>
    <x v="15"/>
    <x v="3518"/>
    <n v="1824627"/>
    <n v="1824627"/>
    <n v="1864229.8366845313"/>
    <n v="1864229.8366845313"/>
    <n v="1.2405958011343946E-5"/>
    <n v="178"/>
    <m/>
    <x v="0"/>
  </r>
  <r>
    <x v="4"/>
    <x v="4"/>
    <s v="CUARTA"/>
    <x v="1234"/>
    <x v="1234"/>
    <x v="711"/>
    <x v="11"/>
    <x v="0"/>
    <x v="0"/>
    <x v="15"/>
    <x v="3519"/>
    <n v="1330598"/>
    <n v="1330598"/>
    <n v="1359806.1563742571"/>
    <n v="1359806.1563742571"/>
    <n v="9.0491514230606943E-6"/>
    <n v="180"/>
    <m/>
    <x v="0"/>
  </r>
  <r>
    <x v="4"/>
    <x v="4"/>
    <s v="CUARTA"/>
    <x v="1234"/>
    <x v="1234"/>
    <x v="711"/>
    <x v="11"/>
    <x v="0"/>
    <x v="0"/>
    <x v="15"/>
    <x v="3520"/>
    <n v="971472"/>
    <n v="971472"/>
    <n v="988494.81849028915"/>
    <n v="988494.81849028915"/>
    <n v="6.5781723751569749E-6"/>
    <n v="144"/>
    <m/>
    <x v="0"/>
  </r>
  <r>
    <x v="4"/>
    <x v="4"/>
    <s v="CUARTA"/>
    <x v="1234"/>
    <x v="1234"/>
    <x v="711"/>
    <x v="11"/>
    <x v="0"/>
    <x v="0"/>
    <x v="15"/>
    <x v="3521"/>
    <n v="904400"/>
    <n v="904400"/>
    <n v="922693.02012907295"/>
    <n v="922693.02012907295"/>
    <n v="6.1402787573871875E-6"/>
    <n v="166"/>
    <m/>
    <x v="0"/>
  </r>
  <r>
    <x v="4"/>
    <x v="4"/>
    <s v="CUARTA"/>
    <x v="1234"/>
    <x v="1234"/>
    <x v="711"/>
    <x v="11"/>
    <x v="0"/>
    <x v="0"/>
    <x v="15"/>
    <x v="3522"/>
    <n v="452200"/>
    <n v="452200"/>
    <n v="460845.90505585563"/>
    <n v="460845.90505585563"/>
    <n v="3.0668079843581143E-6"/>
    <n v="157"/>
    <m/>
    <x v="0"/>
  </r>
  <r>
    <x v="4"/>
    <x v="4"/>
    <s v="CUARTA"/>
    <x v="1234"/>
    <x v="1234"/>
    <x v="711"/>
    <x v="11"/>
    <x v="0"/>
    <x v="0"/>
    <x v="15"/>
    <x v="3523"/>
    <n v="414120"/>
    <n v="414120"/>
    <n v="422139.66334171558"/>
    <n v="422139.66334171558"/>
    <n v="2.8092281516393391E-6"/>
    <n v="159"/>
    <m/>
    <x v="0"/>
  </r>
  <r>
    <x v="4"/>
    <x v="4"/>
    <s v="CUARTA"/>
    <x v="1234"/>
    <x v="1234"/>
    <x v="711"/>
    <x v="11"/>
    <x v="0"/>
    <x v="0"/>
    <x v="15"/>
    <x v="3524"/>
    <n v="197540"/>
    <n v="197540"/>
    <n v="201827.53074390671"/>
    <n v="201827.53074390671"/>
    <n v="1.3431090001194123E-6"/>
    <n v="178"/>
    <m/>
    <x v="0"/>
  </r>
  <r>
    <x v="4"/>
    <x v="4"/>
    <s v="CUARTA"/>
    <x v="1234"/>
    <x v="1234"/>
    <x v="711"/>
    <x v="11"/>
    <x v="0"/>
    <x v="0"/>
    <x v="15"/>
    <x v="3525"/>
    <n v="42840"/>
    <n v="42840"/>
    <n v="43659.085742133691"/>
    <n v="43659.085742133691"/>
    <n v="2.9053970378129503E-7"/>
    <n v="157"/>
    <m/>
    <x v="0"/>
  </r>
  <r>
    <x v="4"/>
    <x v="4"/>
    <s v="CUARTA"/>
    <x v="1234"/>
    <x v="1234"/>
    <x v="711"/>
    <x v="11"/>
    <x v="0"/>
    <x v="0"/>
    <x v="15"/>
    <x v="3526"/>
    <n v="678300"/>
    <n v="678300"/>
    <n v="686946.20740894065"/>
    <n v="686946.20740894065"/>
    <n v="4.5714458794006712E-6"/>
    <n v="105"/>
    <m/>
    <x v="0"/>
  </r>
  <r>
    <x v="4"/>
    <x v="4"/>
    <s v="CUARTA"/>
    <x v="1234"/>
    <x v="1234"/>
    <x v="711"/>
    <x v="11"/>
    <x v="0"/>
    <x v="0"/>
    <x v="15"/>
    <x v="3527"/>
    <n v="3586907"/>
    <n v="3586907"/>
    <n v="3678489.7745986818"/>
    <n v="3678489.7745986818"/>
    <n v="2.4479379522210588E-5"/>
    <n v="209"/>
    <m/>
    <x v="0"/>
  </r>
  <r>
    <x v="4"/>
    <x v="4"/>
    <s v="CUARTA"/>
    <x v="1234"/>
    <x v="1234"/>
    <x v="711"/>
    <x v="11"/>
    <x v="0"/>
    <x v="0"/>
    <x v="15"/>
    <x v="3528"/>
    <n v="3100923"/>
    <n v="3100923"/>
    <n v="3169374.1298011802"/>
    <n v="3169374.1298011802"/>
    <n v="2.1091349147421063E-5"/>
    <n v="181"/>
    <m/>
    <x v="0"/>
  </r>
  <r>
    <x v="4"/>
    <x v="4"/>
    <s v="CUARTA"/>
    <x v="1234"/>
    <x v="1234"/>
    <x v="711"/>
    <x v="11"/>
    <x v="0"/>
    <x v="0"/>
    <x v="15"/>
    <x v="3529"/>
    <n v="1563483"/>
    <n v="1563483"/>
    <n v="1584558.9997954085"/>
    <n v="1584558.9997954085"/>
    <n v="1.0544822334203183E-5"/>
    <n v="111"/>
    <m/>
    <x v="0"/>
  </r>
  <r>
    <x v="4"/>
    <x v="4"/>
    <s v="CUARTA"/>
    <x v="1234"/>
    <x v="1234"/>
    <x v="711"/>
    <x v="11"/>
    <x v="0"/>
    <x v="0"/>
    <x v="15"/>
    <x v="3530"/>
    <n v="1000000"/>
    <n v="1000000"/>
    <n v="1027761.7490862501"/>
    <n v="1027761.7490862501"/>
    <n v="6.8394834445443296E-6"/>
    <n v="227"/>
    <m/>
    <x v="0"/>
  </r>
  <r>
    <x v="4"/>
    <x v="4"/>
    <s v="CUARTA"/>
    <x v="1234"/>
    <x v="1234"/>
    <x v="711"/>
    <x v="11"/>
    <x v="0"/>
    <x v="0"/>
    <x v="15"/>
    <x v="3531"/>
    <n v="889477"/>
    <n v="889477"/>
    <n v="908453.93645842385"/>
    <n v="908453.93645842385"/>
    <n v="6.0455214100569616E-6"/>
    <n v="175"/>
    <m/>
    <x v="0"/>
  </r>
  <r>
    <x v="4"/>
    <x v="4"/>
    <s v="CUARTA"/>
    <x v="1234"/>
    <x v="1234"/>
    <x v="711"/>
    <x v="11"/>
    <x v="0"/>
    <x v="0"/>
    <x v="15"/>
    <x v="3532"/>
    <n v="589788"/>
    <n v="589788"/>
    <n v="602807.23812464182"/>
    <n v="602807.23812464182"/>
    <n v="4.011523224201045E-6"/>
    <n v="181"/>
    <m/>
    <x v="0"/>
  </r>
  <r>
    <x v="4"/>
    <x v="4"/>
    <s v="CUARTA"/>
    <x v="1235"/>
    <x v="1235"/>
    <x v="712"/>
    <x v="3"/>
    <x v="0"/>
    <x v="0"/>
    <x v="15"/>
    <x v="3533"/>
    <n v="2498012"/>
    <n v="2498012"/>
    <n v="2546387.3869978888"/>
    <n v="2546387.3869978888"/>
    <n v="1.6945536640425214E-5"/>
    <n v="159"/>
    <m/>
    <x v="0"/>
  </r>
  <r>
    <x v="4"/>
    <x v="4"/>
    <s v="CUARTA"/>
    <x v="1235"/>
    <x v="1235"/>
    <x v="712"/>
    <x v="3"/>
    <x v="0"/>
    <x v="0"/>
    <x v="15"/>
    <x v="3534"/>
    <n v="2498012"/>
    <n v="2498012"/>
    <n v="2527718.4934847462"/>
    <n v="2527718.4934847462"/>
    <n v="1.6821300076625654E-5"/>
    <n v="98"/>
    <m/>
    <x v="0"/>
  </r>
  <r>
    <x v="4"/>
    <x v="4"/>
    <s v="CUARTA"/>
    <x v="1235"/>
    <x v="1235"/>
    <x v="712"/>
    <x v="3"/>
    <x v="0"/>
    <x v="0"/>
    <x v="15"/>
    <x v="3535"/>
    <n v="2498012"/>
    <n v="2498012"/>
    <n v="2516461.4911687179"/>
    <n v="2516461.4911687179"/>
    <n v="1.6746387694408544E-5"/>
    <n v="61"/>
    <m/>
    <x v="0"/>
  </r>
  <r>
    <x v="4"/>
    <x v="4"/>
    <s v="CUARTA"/>
    <x v="1235"/>
    <x v="1235"/>
    <x v="712"/>
    <x v="3"/>
    <x v="0"/>
    <x v="0"/>
    <x v="15"/>
    <x v="3536"/>
    <n v="2474668"/>
    <n v="2474668"/>
    <n v="2513781.9112199056"/>
    <n v="2513781.9112199056"/>
    <n v="1.6728555796388866E-5"/>
    <n v="130"/>
    <m/>
    <x v="0"/>
  </r>
  <r>
    <x v="4"/>
    <x v="4"/>
    <s v="CUARTA"/>
    <x v="1235"/>
    <x v="1235"/>
    <x v="712"/>
    <x v="3"/>
    <x v="0"/>
    <x v="0"/>
    <x v="15"/>
    <x v="3537"/>
    <n v="2451322"/>
    <n v="2451322"/>
    <n v="2459319.1041635005"/>
    <n v="2459319.1041635005"/>
    <n v="1.6366120175938044E-5"/>
    <n v="27"/>
    <m/>
    <x v="0"/>
  </r>
  <r>
    <x v="4"/>
    <x v="4"/>
    <s v="CUARTA"/>
    <x v="1235"/>
    <x v="1235"/>
    <x v="712"/>
    <x v="3"/>
    <x v="0"/>
    <x v="0"/>
    <x v="15"/>
    <x v="3538"/>
    <n v="2147822"/>
    <n v="2147822"/>
    <n v="2150414.5159357139"/>
    <n v="2150414.5159357139"/>
    <n v="1.4310441591863374E-5"/>
    <n v="10"/>
    <m/>
    <x v="0"/>
  </r>
  <r>
    <x v="4"/>
    <x v="4"/>
    <s v="CUARTA"/>
    <x v="1235"/>
    <x v="1235"/>
    <x v="712"/>
    <x v="3"/>
    <x v="0"/>
    <x v="0"/>
    <x v="15"/>
    <x v="3539"/>
    <n v="2062860"/>
    <n v="2062860"/>
    <n v="2088147.1954586213"/>
    <n v="2088147.1954586213"/>
    <n v="1.3896068992457098E-5"/>
    <n v="101"/>
    <m/>
    <x v="0"/>
  </r>
  <r>
    <x v="4"/>
    <x v="4"/>
    <s v="CUARTA"/>
    <x v="1235"/>
    <x v="1235"/>
    <x v="712"/>
    <x v="3"/>
    <x v="0"/>
    <x v="0"/>
    <x v="15"/>
    <x v="3540"/>
    <n v="426170"/>
    <n v="426170"/>
    <n v="432279.7116095642"/>
    <n v="432279.7116095642"/>
    <n v="2.8767074991792628E-6"/>
    <n v="118"/>
    <m/>
    <x v="0"/>
  </r>
  <r>
    <x v="4"/>
    <x v="4"/>
    <s v="CUARTA"/>
    <x v="1235"/>
    <x v="1235"/>
    <x v="712"/>
    <x v="3"/>
    <x v="0"/>
    <x v="0"/>
    <x v="15"/>
    <x v="3541"/>
    <n v="166600"/>
    <n v="166600"/>
    <n v="170503.70070209427"/>
    <n v="170503.70070209427"/>
    <n v="1.1346571705186615E-6"/>
    <n v="192"/>
    <m/>
    <x v="0"/>
  </r>
  <r>
    <x v="4"/>
    <x v="4"/>
    <s v="CUARTA"/>
    <x v="1235"/>
    <x v="1235"/>
    <x v="712"/>
    <x v="3"/>
    <x v="0"/>
    <x v="0"/>
    <x v="15"/>
    <x v="3428"/>
    <n v="151292"/>
    <n v="151292"/>
    <n v="153683.27909532996"/>
    <n v="153683.27909532996"/>
    <n v="1.0227216998592395E-6"/>
    <n v="130"/>
    <m/>
    <x v="0"/>
  </r>
  <r>
    <x v="4"/>
    <x v="4"/>
    <s v="CUARTA"/>
    <x v="1235"/>
    <x v="1235"/>
    <x v="712"/>
    <x v="3"/>
    <x v="0"/>
    <x v="0"/>
    <x v="15"/>
    <x v="3542"/>
    <n v="142800"/>
    <n v="142800"/>
    <n v="144567.92633226432"/>
    <n v="144567.92633226432"/>
    <n v="9.6206143071651547E-7"/>
    <n v="102"/>
    <m/>
    <x v="0"/>
  </r>
  <r>
    <x v="4"/>
    <x v="4"/>
    <s v="CUARTA"/>
    <x v="1236"/>
    <x v="1236"/>
    <x v="713"/>
    <x v="3"/>
    <x v="0"/>
    <x v="0"/>
    <x v="15"/>
    <x v="3543"/>
    <n v="2403145"/>
    <n v="2403145"/>
    <n v="2410694.1097769001"/>
    <n v="2410694.1097769001"/>
    <n v="1.6042533659516422E-5"/>
    <n v="26"/>
    <m/>
    <x v="0"/>
  </r>
  <r>
    <x v="4"/>
    <x v="4"/>
    <s v="CUARTA"/>
    <x v="1236"/>
    <x v="1236"/>
    <x v="713"/>
    <x v="3"/>
    <x v="0"/>
    <x v="0"/>
    <x v="15"/>
    <x v="3544"/>
    <n v="2403145"/>
    <n v="2403145"/>
    <n v="2480609.7904797299"/>
    <n v="2480609.7904797299"/>
    <n v="1.6507804079539537E-5"/>
    <n v="263"/>
    <m/>
    <x v="0"/>
  </r>
  <r>
    <x v="4"/>
    <x v="4"/>
    <s v="CUARTA"/>
    <x v="1236"/>
    <x v="1236"/>
    <x v="713"/>
    <x v="3"/>
    <x v="0"/>
    <x v="0"/>
    <x v="15"/>
    <x v="3545"/>
    <n v="2403145"/>
    <n v="2403145"/>
    <n v="2470754.5001140661"/>
    <n v="2470754.5001140661"/>
    <n v="1.6442219720754963E-5"/>
    <n v="230"/>
    <m/>
    <x v="0"/>
  </r>
  <r>
    <x v="4"/>
    <x v="4"/>
    <s v="CUARTA"/>
    <x v="1236"/>
    <x v="1236"/>
    <x v="713"/>
    <x v="3"/>
    <x v="0"/>
    <x v="0"/>
    <x v="15"/>
    <x v="3546"/>
    <n v="2403145"/>
    <n v="2403145"/>
    <n v="2459751.1826157724"/>
    <n v="2459751.1826157724"/>
    <n v="1.63689955441094E-5"/>
    <n v="193"/>
    <m/>
    <x v="0"/>
  </r>
  <r>
    <x v="4"/>
    <x v="4"/>
    <s v="CUARTA"/>
    <x v="1236"/>
    <x v="1236"/>
    <x v="713"/>
    <x v="3"/>
    <x v="0"/>
    <x v="0"/>
    <x v="15"/>
    <x v="3547"/>
    <n v="2403145"/>
    <n v="2403145"/>
    <n v="2419142.250696314"/>
    <n v="2419142.250696314"/>
    <n v="1.6098753809767079E-5"/>
    <n v="55"/>
    <m/>
    <x v="0"/>
  </r>
  <r>
    <x v="4"/>
    <x v="4"/>
    <s v="CUARTA"/>
    <x v="1236"/>
    <x v="1236"/>
    <x v="713"/>
    <x v="3"/>
    <x v="0"/>
    <x v="0"/>
    <x v="15"/>
    <x v="3548"/>
    <n v="2403145"/>
    <n v="2403145"/>
    <n v="2447025.0947753629"/>
    <n v="2447025.0947753629"/>
    <n v="1.628430678508944E-5"/>
    <n v="150"/>
    <m/>
    <x v="0"/>
  </r>
  <r>
    <x v="4"/>
    <x v="4"/>
    <s v="CUARTA"/>
    <x v="1236"/>
    <x v="1236"/>
    <x v="713"/>
    <x v="3"/>
    <x v="0"/>
    <x v="0"/>
    <x v="15"/>
    <x v="3549"/>
    <n v="2403145"/>
    <n v="2403145"/>
    <n v="2426741.61337166"/>
    <n v="2426741.61337166"/>
    <n v="1.6149325564605522E-5"/>
    <n v="81"/>
    <m/>
    <x v="0"/>
  </r>
  <r>
    <x v="4"/>
    <x v="4"/>
    <s v="CUARTA"/>
    <x v="1236"/>
    <x v="1236"/>
    <x v="713"/>
    <x v="3"/>
    <x v="0"/>
    <x v="0"/>
    <x v="15"/>
    <x v="3550"/>
    <n v="2403145"/>
    <n v="2403145"/>
    <n v="2435245.9918581825"/>
    <n v="2435245.9918581825"/>
    <n v="1.6205919961036818E-5"/>
    <n v="110"/>
    <m/>
    <x v="0"/>
  </r>
  <r>
    <x v="4"/>
    <x v="4"/>
    <s v="CUARTA"/>
    <x v="1236"/>
    <x v="1236"/>
    <x v="713"/>
    <x v="3"/>
    <x v="0"/>
    <x v="0"/>
    <x v="15"/>
    <x v="3551"/>
    <n v="2403145"/>
    <n v="2403145"/>
    <n v="2455304.3503572224"/>
    <n v="2455304.3503572224"/>
    <n v="1.6339403047949606E-5"/>
    <n v="178"/>
    <m/>
    <x v="0"/>
  </r>
  <r>
    <x v="5"/>
    <x v="4"/>
    <s v="CUARTA"/>
    <x v="1237"/>
    <x v="1237"/>
    <x v="714"/>
    <x v="3"/>
    <x v="0"/>
    <x v="0"/>
    <x v="15"/>
    <x v="3552"/>
    <n v="787631.5"/>
    <n v="787631.5"/>
    <n v="790391.70996508142"/>
    <n v="790391.70996508142"/>
    <n v="5.2598484228639987E-6"/>
    <n v="29"/>
    <m/>
    <x v="1"/>
  </r>
  <r>
    <x v="5"/>
    <x v="4"/>
    <s v="CUARTA"/>
    <x v="1237"/>
    <x v="1237"/>
    <x v="714"/>
    <x v="3"/>
    <x v="0"/>
    <x v="0"/>
    <x v="15"/>
    <x v="3553"/>
    <n v="535500"/>
    <n v="535500"/>
    <n v="536923.0486350751"/>
    <n v="536923.0486350751"/>
    <n v="3.5730813151966093E-6"/>
    <n v="22"/>
    <m/>
    <x v="1"/>
  </r>
  <r>
    <x v="5"/>
    <x v="4"/>
    <s v="CUARTA"/>
    <x v="1237"/>
    <x v="1237"/>
    <x v="714"/>
    <x v="3"/>
    <x v="0"/>
    <x v="0"/>
    <x v="15"/>
    <x v="3554"/>
    <n v="535500"/>
    <n v="535500"/>
    <n v="536405.13938687823"/>
    <n v="536405.13938687823"/>
    <n v="3.569634765709855E-6"/>
    <n v="14"/>
    <m/>
    <x v="1"/>
  </r>
  <r>
    <x v="5"/>
    <x v="4"/>
    <s v="CUARTA"/>
    <x v="1237"/>
    <x v="1237"/>
    <x v="714"/>
    <x v="3"/>
    <x v="0"/>
    <x v="0"/>
    <x v="15"/>
    <x v="3555"/>
    <n v="535500"/>
    <n v="0"/>
    <n v="0"/>
    <n v="535500"/>
    <n v="3.5636113017532883E-6"/>
    <n v="0"/>
    <m/>
    <x v="1"/>
  </r>
  <r>
    <x v="5"/>
    <x v="4"/>
    <s v="CUARTA"/>
    <x v="1237"/>
    <x v="1237"/>
    <x v="714"/>
    <x v="3"/>
    <x v="0"/>
    <x v="0"/>
    <x v="15"/>
    <x v="3556"/>
    <n v="178500"/>
    <n v="178500"/>
    <n v="178693.8999415405"/>
    <n v="178693.8999415405"/>
    <n v="1.1891607869020448E-6"/>
    <n v="9"/>
    <m/>
    <x v="1"/>
  </r>
  <r>
    <x v="5"/>
    <x v="4"/>
    <s v="CUARTA"/>
    <x v="1237"/>
    <x v="1237"/>
    <x v="714"/>
    <x v="3"/>
    <x v="0"/>
    <x v="0"/>
    <x v="15"/>
    <x v="3557"/>
    <n v="162435"/>
    <n v="162435"/>
    <n v="163004.24425404266"/>
    <n v="163004.24425404266"/>
    <n v="1.0847502652800372E-6"/>
    <n v="29"/>
    <m/>
    <x v="1"/>
  </r>
  <r>
    <x v="5"/>
    <x v="4"/>
    <s v="CUARTA"/>
    <x v="1237"/>
    <x v="1237"/>
    <x v="714"/>
    <x v="3"/>
    <x v="0"/>
    <x v="0"/>
    <x v="15"/>
    <x v="3558"/>
    <n v="162435"/>
    <n v="0"/>
    <n v="0"/>
    <n v="162435"/>
    <n v="1.0809620948651641E-6"/>
    <n v="0"/>
    <m/>
    <x v="1"/>
  </r>
  <r>
    <x v="5"/>
    <x v="4"/>
    <s v="CUARTA"/>
    <x v="1237"/>
    <x v="1237"/>
    <x v="714"/>
    <x v="3"/>
    <x v="0"/>
    <x v="0"/>
    <x v="15"/>
    <x v="3559"/>
    <n v="161423.5"/>
    <n v="0"/>
    <n v="0"/>
    <n v="161423.5"/>
    <n v="1.0742308290729636E-6"/>
    <n v="0"/>
    <m/>
    <x v="1"/>
  </r>
  <r>
    <x v="5"/>
    <x v="4"/>
    <s v="CUARTA"/>
    <x v="1237"/>
    <x v="1237"/>
    <x v="714"/>
    <x v="3"/>
    <x v="0"/>
    <x v="0"/>
    <x v="15"/>
    <x v="3560"/>
    <n v="96854"/>
    <n v="0"/>
    <n v="0"/>
    <n v="96854"/>
    <n v="6.4453783197014563E-7"/>
    <n v="0"/>
    <m/>
    <x v="1"/>
  </r>
  <r>
    <x v="5"/>
    <x v="4"/>
    <s v="CUARTA"/>
    <x v="1237"/>
    <x v="1237"/>
    <x v="714"/>
    <x v="3"/>
    <x v="0"/>
    <x v="0"/>
    <x v="15"/>
    <x v="3561"/>
    <n v="73631.5"/>
    <n v="73631.5"/>
    <n v="73755.957088263167"/>
    <n v="73755.957088263167"/>
    <n v="4.9082644678126087E-7"/>
    <n v="14"/>
    <m/>
    <x v="1"/>
  </r>
  <r>
    <x v="5"/>
    <x v="4"/>
    <s v="CUARTA"/>
    <x v="1237"/>
    <x v="1237"/>
    <x v="714"/>
    <x v="3"/>
    <x v="0"/>
    <x v="0"/>
    <x v="15"/>
    <x v="3562"/>
    <n v="73631.5"/>
    <n v="0"/>
    <n v="0"/>
    <n v="73631.5"/>
    <n v="4.8999821767515827E-7"/>
    <n v="0"/>
    <m/>
    <x v="1"/>
  </r>
  <r>
    <x v="5"/>
    <x v="4"/>
    <s v="CUARTA"/>
    <x v="1237"/>
    <x v="1237"/>
    <x v="714"/>
    <x v="3"/>
    <x v="0"/>
    <x v="0"/>
    <x v="15"/>
    <x v="3563"/>
    <n v="52479"/>
    <n v="0"/>
    <n v="0"/>
    <n v="52479"/>
    <n v="3.4923390757182225E-7"/>
    <n v="0"/>
    <m/>
    <x v="1"/>
  </r>
  <r>
    <x v="5"/>
    <x v="4"/>
    <s v="CUARTA"/>
    <x v="1237"/>
    <x v="1237"/>
    <x v="714"/>
    <x v="3"/>
    <x v="0"/>
    <x v="0"/>
    <x v="15"/>
    <x v="3564"/>
    <n v="43929"/>
    <n v="0"/>
    <n v="0"/>
    <n v="43929"/>
    <n v="2.9233591199761013E-7"/>
    <n v="0"/>
    <m/>
    <x v="1"/>
  </r>
  <r>
    <x v="4"/>
    <x v="4"/>
    <s v="CUARTA"/>
    <x v="1237"/>
    <x v="1237"/>
    <x v="714"/>
    <x v="37"/>
    <x v="0"/>
    <x v="0"/>
    <x v="15"/>
    <x v="3565"/>
    <n v="3711051"/>
    <n v="3711051"/>
    <n v="3764253.8330909847"/>
    <n v="3764253.8330909847"/>
    <n v="2.5050116717593221E-5"/>
    <n v="118"/>
    <m/>
    <x v="0"/>
  </r>
  <r>
    <x v="4"/>
    <x v="4"/>
    <s v="CUARTA"/>
    <x v="1237"/>
    <x v="1237"/>
    <x v="714"/>
    <x v="37"/>
    <x v="0"/>
    <x v="0"/>
    <x v="15"/>
    <x v="3566"/>
    <n v="3563158"/>
    <n v="3563158"/>
    <n v="3577370.645047138"/>
    <n v="3577370.645047138"/>
    <n v="2.3806458377685217E-5"/>
    <n v="33"/>
    <m/>
    <x v="0"/>
  </r>
  <r>
    <x v="4"/>
    <x v="4"/>
    <s v="CUARTA"/>
    <x v="1237"/>
    <x v="1237"/>
    <x v="714"/>
    <x v="37"/>
    <x v="0"/>
    <x v="0"/>
    <x v="15"/>
    <x v="3567"/>
    <n v="1801660"/>
    <n v="1801660"/>
    <n v="1822425.7920277305"/>
    <n v="1822425.7920277305"/>
    <n v="1.2127763116856599E-5"/>
    <n v="95"/>
    <m/>
    <x v="0"/>
  </r>
  <r>
    <x v="4"/>
    <x v="4"/>
    <s v="CUARTA"/>
    <x v="1237"/>
    <x v="1237"/>
    <x v="714"/>
    <x v="37"/>
    <x v="0"/>
    <x v="0"/>
    <x v="15"/>
    <x v="3568"/>
    <n v="1412054"/>
    <n v="1412054"/>
    <n v="1420939.4344112468"/>
    <n v="1420939.4344112468"/>
    <n v="9.4559772690473282E-6"/>
    <n v="52"/>
    <m/>
    <x v="0"/>
  </r>
  <r>
    <x v="4"/>
    <x v="4"/>
    <s v="CUARTA"/>
    <x v="1237"/>
    <x v="1237"/>
    <x v="714"/>
    <x v="37"/>
    <x v="0"/>
    <x v="0"/>
    <x v="15"/>
    <x v="3569"/>
    <n v="1412054"/>
    <n v="1412054"/>
    <n v="1414952.7234801708"/>
    <n v="1414952.7234801708"/>
    <n v="9.4161372863502001E-6"/>
    <n v="17"/>
    <m/>
    <x v="0"/>
  </r>
  <r>
    <x v="4"/>
    <x v="4"/>
    <s v="CUARTA"/>
    <x v="1237"/>
    <x v="1237"/>
    <x v="714"/>
    <x v="37"/>
    <x v="0"/>
    <x v="0"/>
    <x v="15"/>
    <x v="3570"/>
    <n v="1403010"/>
    <n v="1403010"/>
    <n v="1416786.2326145833"/>
    <n v="1416786.2326145833"/>
    <n v="9.4283388061882221E-6"/>
    <n v="81"/>
    <m/>
    <x v="0"/>
  </r>
  <r>
    <x v="4"/>
    <x v="4"/>
    <s v="CUARTA"/>
    <x v="1237"/>
    <x v="1237"/>
    <x v="714"/>
    <x v="37"/>
    <x v="0"/>
    <x v="0"/>
    <x v="15"/>
    <x v="3571"/>
    <n v="1210825"/>
    <n v="1210825"/>
    <n v="1224042.3603155438"/>
    <n v="1224042.3603155438"/>
    <n v="8.1456791578809391E-6"/>
    <n v="90"/>
    <m/>
    <x v="0"/>
  </r>
  <r>
    <x v="4"/>
    <x v="4"/>
    <s v="CUARTA"/>
    <x v="1237"/>
    <x v="1237"/>
    <x v="714"/>
    <x v="37"/>
    <x v="0"/>
    <x v="0"/>
    <x v="15"/>
    <x v="3572"/>
    <n v="1059041"/>
    <n v="1059041"/>
    <n v="1067892.8028911254"/>
    <n v="1067892.8028911254"/>
    <n v="7.1065450260388637E-6"/>
    <n v="69"/>
    <m/>
    <x v="0"/>
  </r>
  <r>
    <x v="4"/>
    <x v="4"/>
    <s v="CUARTA"/>
    <x v="1237"/>
    <x v="1237"/>
    <x v="714"/>
    <x v="37"/>
    <x v="0"/>
    <x v="0"/>
    <x v="15"/>
    <x v="3573"/>
    <n v="991270"/>
    <n v="991270"/>
    <n v="1007909.9540714126"/>
    <n v="1007909.9540714126"/>
    <n v="6.7073749831531723E-6"/>
    <n v="138"/>
    <m/>
    <x v="0"/>
  </r>
  <r>
    <x v="4"/>
    <x v="4"/>
    <s v="CUARTA"/>
    <x v="1237"/>
    <x v="1237"/>
    <x v="714"/>
    <x v="37"/>
    <x v="0"/>
    <x v="0"/>
    <x v="15"/>
    <x v="3574"/>
    <n v="847232"/>
    <n v="847232"/>
    <n v="850611.4200786429"/>
    <n v="850611.4200786429"/>
    <n v="5.6605947152057257E-6"/>
    <n v="33"/>
    <m/>
    <x v="0"/>
  </r>
  <r>
    <x v="4"/>
    <x v="4"/>
    <s v="CUARTA"/>
    <x v="1237"/>
    <x v="1237"/>
    <x v="714"/>
    <x v="37"/>
    <x v="0"/>
    <x v="0"/>
    <x v="15"/>
    <x v="3575"/>
    <n v="841806"/>
    <n v="841806"/>
    <n v="853874.40437196614"/>
    <n v="853874.40437196614"/>
    <n v="5.6823090153086766E-6"/>
    <n v="118"/>
    <m/>
    <x v="0"/>
  </r>
  <r>
    <x v="4"/>
    <x v="4"/>
    <s v="CUARTA"/>
    <x v="1237"/>
    <x v="1237"/>
    <x v="714"/>
    <x v="37"/>
    <x v="0"/>
    <x v="0"/>
    <x v="15"/>
    <x v="3576"/>
    <n v="826336"/>
    <n v="826336"/>
    <n v="833242.78018494195"/>
    <n v="833242.78018494195"/>
    <n v="5.5450109963984874E-6"/>
    <n v="69"/>
    <m/>
    <x v="0"/>
  </r>
  <r>
    <x v="4"/>
    <x v="4"/>
    <s v="CUARTA"/>
    <x v="1237"/>
    <x v="1237"/>
    <x v="714"/>
    <x v="37"/>
    <x v="0"/>
    <x v="0"/>
    <x v="15"/>
    <x v="3577"/>
    <n v="623465"/>
    <n v="623465"/>
    <n v="632937.43714473059"/>
    <n v="632937.43714473059"/>
    <n v="4.2120317540835177E-6"/>
    <n v="125"/>
    <m/>
    <x v="0"/>
  </r>
  <r>
    <x v="4"/>
    <x v="4"/>
    <s v="CUARTA"/>
    <x v="1237"/>
    <x v="1237"/>
    <x v="714"/>
    <x v="37"/>
    <x v="0"/>
    <x v="0"/>
    <x v="15"/>
    <x v="3578"/>
    <n v="495802"/>
    <n v="495802"/>
    <n v="498921.86379555246"/>
    <n v="498921.86379555246"/>
    <n v="3.3201934500721674E-6"/>
    <n v="52"/>
    <m/>
    <x v="0"/>
  </r>
  <r>
    <x v="4"/>
    <x v="4"/>
    <s v="CUARTA"/>
    <x v="1237"/>
    <x v="1237"/>
    <x v="714"/>
    <x v="37"/>
    <x v="0"/>
    <x v="0"/>
    <x v="15"/>
    <x v="3579"/>
    <n v="424473"/>
    <n v="424473"/>
    <n v="426474.69474913884"/>
    <n v="426474.69474913884"/>
    <n v="2.8380766426140338E-6"/>
    <n v="39"/>
    <m/>
    <x v="0"/>
  </r>
  <r>
    <x v="4"/>
    <x v="4"/>
    <s v="CUARTA"/>
    <x v="1237"/>
    <x v="1237"/>
    <x v="714"/>
    <x v="37"/>
    <x v="0"/>
    <x v="0"/>
    <x v="15"/>
    <x v="3580"/>
    <n v="389606"/>
    <n v="389606"/>
    <n v="392862.45137175976"/>
    <n v="392862.45137175976"/>
    <n v="2.6143960256636878E-6"/>
    <n v="69"/>
    <m/>
    <x v="0"/>
  </r>
  <r>
    <x v="4"/>
    <x v="4"/>
    <s v="CUARTA"/>
    <x v="1237"/>
    <x v="1237"/>
    <x v="714"/>
    <x v="37"/>
    <x v="0"/>
    <x v="0"/>
    <x v="15"/>
    <x v="3581"/>
    <n v="389606"/>
    <n v="389606"/>
    <n v="391160.05171093601"/>
    <n v="391160.05171093601"/>
    <n v="2.6030670048020397E-6"/>
    <n v="33"/>
    <m/>
    <x v="0"/>
  </r>
  <r>
    <x v="4"/>
    <x v="4"/>
    <s v="CUARTA"/>
    <x v="1237"/>
    <x v="1237"/>
    <x v="714"/>
    <x v="37"/>
    <x v="0"/>
    <x v="0"/>
    <x v="15"/>
    <x v="3582"/>
    <n v="352948"/>
    <n v="352948"/>
    <n v="357576.36676885228"/>
    <n v="357576.36676885228"/>
    <n v="2.3795764367084238E-6"/>
    <n v="108"/>
    <m/>
    <x v="0"/>
  </r>
  <r>
    <x v="4"/>
    <x v="4"/>
    <s v="CUARTA"/>
    <x v="1237"/>
    <x v="1237"/>
    <x v="714"/>
    <x v="37"/>
    <x v="0"/>
    <x v="0"/>
    <x v="15"/>
    <x v="3583"/>
    <n v="341292"/>
    <n v="341292"/>
    <n v="343895.62930108712"/>
    <n v="343895.62930108712"/>
    <n v="2.2885347361361593E-6"/>
    <n v="63"/>
    <m/>
    <x v="0"/>
  </r>
  <r>
    <x v="4"/>
    <x v="4"/>
    <s v="CUARTA"/>
    <x v="1237"/>
    <x v="1237"/>
    <x v="714"/>
    <x v="37"/>
    <x v="0"/>
    <x v="0"/>
    <x v="15"/>
    <x v="3584"/>
    <n v="322847"/>
    <n v="322847"/>
    <n v="324956.92480002996"/>
    <n v="324956.92480002996"/>
    <n v="2.162502651354585E-6"/>
    <n v="54"/>
    <m/>
    <x v="0"/>
  </r>
  <r>
    <x v="4"/>
    <x v="4"/>
    <s v="CUARTA"/>
    <x v="1237"/>
    <x v="1237"/>
    <x v="714"/>
    <x v="37"/>
    <x v="0"/>
    <x v="0"/>
    <x v="15"/>
    <x v="3585"/>
    <n v="286195"/>
    <n v="286195"/>
    <n v="287995.89918751462"/>
    <n v="287995.89918751462"/>
    <n v="1.9165367716213405E-6"/>
    <n v="52"/>
    <m/>
    <x v="0"/>
  </r>
  <r>
    <x v="4"/>
    <x v="4"/>
    <s v="CUARTA"/>
    <x v="1237"/>
    <x v="1237"/>
    <x v="714"/>
    <x v="37"/>
    <x v="0"/>
    <x v="0"/>
    <x v="15"/>
    <x v="3586"/>
    <n v="226576"/>
    <n v="226576"/>
    <n v="229049.30260843199"/>
    <n v="229049.30260843199"/>
    <n v="1.5242627141626839E-6"/>
    <n v="90"/>
    <m/>
    <x v="0"/>
  </r>
  <r>
    <x v="4"/>
    <x v="4"/>
    <s v="CUARTA"/>
    <x v="1237"/>
    <x v="1237"/>
    <x v="714"/>
    <x v="37"/>
    <x v="0"/>
    <x v="0"/>
    <x v="15"/>
    <x v="3587"/>
    <n v="215807"/>
    <n v="215807"/>
    <n v="218927.28724261737"/>
    <n v="218927.28724261737"/>
    <n v="1.4569033708309613E-6"/>
    <n v="119"/>
    <m/>
    <x v="0"/>
  </r>
  <r>
    <x v="4"/>
    <x v="4"/>
    <s v="CUARTA"/>
    <x v="1237"/>
    <x v="1237"/>
    <x v="714"/>
    <x v="37"/>
    <x v="0"/>
    <x v="0"/>
    <x v="15"/>
    <x v="3588"/>
    <n v="155474"/>
    <n v="155474"/>
    <n v="155924.77416212938"/>
    <n v="155924.77416212938"/>
    <n v="1.0376382585013883E-6"/>
    <n v="24"/>
    <m/>
    <x v="0"/>
  </r>
  <r>
    <x v="4"/>
    <x v="4"/>
    <s v="CUARTA"/>
    <x v="1237"/>
    <x v="1237"/>
    <x v="714"/>
    <x v="37"/>
    <x v="0"/>
    <x v="0"/>
    <x v="15"/>
    <x v="3589"/>
    <n v="155428"/>
    <n v="155428"/>
    <n v="158132.44226380621"/>
    <n v="158132.44226380621"/>
    <n v="1.052329707609989E-6"/>
    <n v="143"/>
    <m/>
    <x v="0"/>
  </r>
  <r>
    <x v="4"/>
    <x v="4"/>
    <s v="CUARTA"/>
    <x v="1237"/>
    <x v="1237"/>
    <x v="714"/>
    <x v="37"/>
    <x v="0"/>
    <x v="0"/>
    <x v="15"/>
    <x v="3590"/>
    <n v="117037"/>
    <n v="117037"/>
    <n v="118987.28713061793"/>
    <n v="118987.28713061793"/>
    <n v="7.9182902181817677E-7"/>
    <n v="137"/>
    <m/>
    <x v="0"/>
  </r>
  <r>
    <x v="4"/>
    <x v="4"/>
    <s v="CUARTA"/>
    <x v="1237"/>
    <x v="1237"/>
    <x v="714"/>
    <x v="37"/>
    <x v="0"/>
    <x v="0"/>
    <x v="15"/>
    <x v="3591"/>
    <n v="68687"/>
    <n v="68687"/>
    <n v="68828.003544965351"/>
    <n v="68828.003544965351"/>
    <n v="4.580322153313799E-7"/>
    <n v="17"/>
    <m/>
    <x v="0"/>
  </r>
  <r>
    <x v="4"/>
    <x v="4"/>
    <s v="CUARTA"/>
    <x v="1237"/>
    <x v="1237"/>
    <x v="714"/>
    <x v="37"/>
    <x v="0"/>
    <x v="0"/>
    <x v="15"/>
    <x v="3592"/>
    <n v="2824108"/>
    <n v="2824108"/>
    <n v="2835372.7389138462"/>
    <n v="2835372.7389138462"/>
    <n v="1.8868657959059865E-5"/>
    <n v="33"/>
    <m/>
    <x v="0"/>
  </r>
  <r>
    <x v="4"/>
    <x v="4"/>
    <s v="CUARTA"/>
    <x v="1237"/>
    <x v="1237"/>
    <x v="714"/>
    <x v="37"/>
    <x v="0"/>
    <x v="0"/>
    <x v="15"/>
    <x v="3593"/>
    <n v="1879581"/>
    <n v="1879581"/>
    <n v="1899410.9863475501"/>
    <n v="1899410.9863475501"/>
    <n v="1.2640079285943026E-5"/>
    <n v="87"/>
    <m/>
    <x v="0"/>
  </r>
  <r>
    <x v="4"/>
    <x v="4"/>
    <s v="CUARTA"/>
    <x v="1237"/>
    <x v="1237"/>
    <x v="714"/>
    <x v="37"/>
    <x v="0"/>
    <x v="0"/>
    <x v="15"/>
    <x v="3594"/>
    <n v="1651025"/>
    <n v="1651025"/>
    <n v="1673281.0798948337"/>
    <n v="1673281.0798948337"/>
    <n v="1.1135244383423299E-5"/>
    <n v="111"/>
    <m/>
    <x v="0"/>
  </r>
  <r>
    <x v="4"/>
    <x v="4"/>
    <s v="CUARTA"/>
    <x v="1237"/>
    <x v="1237"/>
    <x v="714"/>
    <x v="37"/>
    <x v="0"/>
    <x v="0"/>
    <x v="15"/>
    <x v="3595"/>
    <n v="1547226"/>
    <n v="1547226"/>
    <n v="1563926.8417217259"/>
    <n v="1563926.8417217259"/>
    <n v="1.0407520762418055E-5"/>
    <n v="89"/>
    <m/>
    <x v="0"/>
  </r>
  <r>
    <x v="4"/>
    <x v="4"/>
    <s v="CUARTA"/>
    <x v="1237"/>
    <x v="1237"/>
    <x v="714"/>
    <x v="37"/>
    <x v="0"/>
    <x v="0"/>
    <x v="15"/>
    <x v="3596"/>
    <n v="1059041"/>
    <n v="1059041"/>
    <n v="1069439.7820217824"/>
    <n v="1069439.7820217824"/>
    <n v="7.1168397642528419E-6"/>
    <n v="81"/>
    <m/>
    <x v="0"/>
  </r>
  <r>
    <x v="4"/>
    <x v="4"/>
    <s v="CUARTA"/>
    <x v="1237"/>
    <x v="1237"/>
    <x v="714"/>
    <x v="37"/>
    <x v="0"/>
    <x v="0"/>
    <x v="15"/>
    <x v="3597"/>
    <n v="439289"/>
    <n v="439289"/>
    <n v="442640.2233279575"/>
    <n v="442640.2233279575"/>
    <n v="2.9456539728517441E-6"/>
    <n v="63"/>
    <m/>
    <x v="0"/>
  </r>
  <r>
    <x v="4"/>
    <x v="4"/>
    <s v="CUARTA"/>
    <x v="1237"/>
    <x v="1237"/>
    <x v="714"/>
    <x v="37"/>
    <x v="0"/>
    <x v="0"/>
    <x v="15"/>
    <x v="3598"/>
    <n v="233764"/>
    <n v="233764"/>
    <n v="236087.81955548647"/>
    <n v="236087.81955548647"/>
    <n v="1.5711021885606399E-6"/>
    <n v="82"/>
    <m/>
    <x v="0"/>
  </r>
  <r>
    <x v="4"/>
    <x v="4"/>
    <s v="CUARTA"/>
    <x v="1237"/>
    <x v="1237"/>
    <x v="714"/>
    <x v="37"/>
    <x v="0"/>
    <x v="0"/>
    <x v="15"/>
    <x v="3599"/>
    <n v="194287"/>
    <n v="194287"/>
    <n v="197238.84396163101"/>
    <n v="197238.84396163101"/>
    <n v="1.3125724995077901E-6"/>
    <n v="125"/>
    <m/>
    <x v="0"/>
  </r>
  <r>
    <x v="4"/>
    <x v="4"/>
    <s v="CUARTA"/>
    <x v="1237"/>
    <x v="1237"/>
    <x v="714"/>
    <x v="37"/>
    <x v="0"/>
    <x v="0"/>
    <x v="15"/>
    <x v="3600"/>
    <n v="141179"/>
    <n v="141179"/>
    <n v="143030.34408485045"/>
    <n v="143030.34408485045"/>
    <n v="9.5182922628279123E-7"/>
    <n v="108"/>
    <m/>
    <x v="0"/>
  </r>
  <r>
    <x v="4"/>
    <x v="4"/>
    <s v="CUARTA"/>
    <x v="1237"/>
    <x v="1237"/>
    <x v="714"/>
    <x v="37"/>
    <x v="0"/>
    <x v="0"/>
    <x v="15"/>
    <x v="3601"/>
    <n v="987700"/>
    <n v="987700"/>
    <n v="989130.80961236323"/>
    <n v="989130.80961236323"/>
    <n v="6.5824047283790812E-6"/>
    <n v="12"/>
    <m/>
    <x v="0"/>
  </r>
  <r>
    <x v="4"/>
    <x v="4"/>
    <s v="CUARTA"/>
    <x v="1237"/>
    <x v="1237"/>
    <x v="714"/>
    <x v="37"/>
    <x v="0"/>
    <x v="0"/>
    <x v="15"/>
    <x v="3602"/>
    <n v="647360"/>
    <n v="647360"/>
    <n v="648297.78364954889"/>
    <n v="648297.78364954889"/>
    <n v="4.3142508099255666E-6"/>
    <n v="12"/>
    <m/>
    <x v="0"/>
  </r>
  <r>
    <x v="4"/>
    <x v="4"/>
    <s v="CUARTA"/>
    <x v="1237"/>
    <x v="1237"/>
    <x v="714"/>
    <x v="37"/>
    <x v="0"/>
    <x v="0"/>
    <x v="15"/>
    <x v="3603"/>
    <n v="395080"/>
    <n v="395080"/>
    <n v="395652.32384494529"/>
    <n v="395652.32384494529"/>
    <n v="2.6329618913516326E-6"/>
    <n v="12"/>
    <m/>
    <x v="0"/>
  </r>
  <r>
    <x v="4"/>
    <x v="4"/>
    <s v="CUARTA"/>
    <x v="1237"/>
    <x v="1237"/>
    <x v="714"/>
    <x v="37"/>
    <x v="0"/>
    <x v="0"/>
    <x v="15"/>
    <x v="3604"/>
    <n v="281138"/>
    <n v="281138"/>
    <n v="281545.26430373651"/>
    <n v="281545.26430373651"/>
    <n v="1.8736094973443737E-6"/>
    <n v="12"/>
    <m/>
    <x v="0"/>
  </r>
  <r>
    <x v="4"/>
    <x v="4"/>
    <s v="CUARTA"/>
    <x v="1237"/>
    <x v="1237"/>
    <x v="714"/>
    <x v="37"/>
    <x v="0"/>
    <x v="0"/>
    <x v="15"/>
    <x v="3605"/>
    <n v="98770"/>
    <n v="98770"/>
    <n v="98913.080961236323"/>
    <n v="98913.080961236323"/>
    <n v="6.5824047283790814E-7"/>
    <n v="12"/>
    <m/>
    <x v="0"/>
  </r>
  <r>
    <x v="4"/>
    <x v="4"/>
    <s v="CUARTA"/>
    <x v="1237"/>
    <x v="1237"/>
    <x v="714"/>
    <x v="37"/>
    <x v="0"/>
    <x v="0"/>
    <x v="15"/>
    <x v="3606"/>
    <n v="67759"/>
    <n v="67759"/>
    <n v="67857.157566593218"/>
    <n v="67857.157566593218"/>
    <n v="4.5157149133364196E-7"/>
    <n v="12"/>
    <m/>
    <x v="0"/>
  </r>
  <r>
    <x v="4"/>
    <x v="4"/>
    <s v="CUARTA"/>
    <x v="1238"/>
    <x v="1238"/>
    <x v="715"/>
    <x v="50"/>
    <x v="0"/>
    <x v="0"/>
    <x v="15"/>
    <x v="3607"/>
    <n v="571200"/>
    <n v="571200"/>
    <n v="571958.45572242269"/>
    <n v="571958.45572242269"/>
    <n v="3.8062327113833487E-6"/>
    <n v="11"/>
    <m/>
    <x v="0"/>
  </r>
  <r>
    <x v="4"/>
    <x v="4"/>
    <s v="CUARTA"/>
    <x v="1238"/>
    <x v="1238"/>
    <x v="715"/>
    <x v="50"/>
    <x v="0"/>
    <x v="0"/>
    <x v="15"/>
    <x v="1233"/>
    <n v="285600"/>
    <n v="0"/>
    <n v="0"/>
    <n v="285600"/>
    <n v="1.9005926942684205E-6"/>
    <n v="0"/>
    <m/>
    <x v="0"/>
  </r>
  <r>
    <x v="4"/>
    <x v="4"/>
    <s v="CUARTA"/>
    <x v="1238"/>
    <x v="1238"/>
    <x v="715"/>
    <x v="50"/>
    <x v="0"/>
    <x v="0"/>
    <x v="15"/>
    <x v="2500"/>
    <n v="202300"/>
    <n v="0"/>
    <n v="0"/>
    <n v="202300"/>
    <n v="1.3462531584401313E-6"/>
    <n v="0"/>
    <m/>
    <x v="0"/>
  </r>
  <r>
    <x v="4"/>
    <x v="4"/>
    <s v="CUARTA"/>
    <x v="1239"/>
    <x v="1239"/>
    <x v="716"/>
    <x v="3"/>
    <x v="0"/>
    <x v="0"/>
    <x v="15"/>
    <x v="3608"/>
    <n v="15518436"/>
    <n v="15518436"/>
    <n v="15962728.50596316"/>
    <n v="15962728.50596316"/>
    <n v="1.0622774922627396E-4"/>
    <n v="234"/>
    <m/>
    <x v="0"/>
  </r>
  <r>
    <x v="4"/>
    <x v="4"/>
    <s v="CUARTA"/>
    <x v="1239"/>
    <x v="1239"/>
    <x v="716"/>
    <x v="3"/>
    <x v="0"/>
    <x v="0"/>
    <x v="15"/>
    <x v="3609"/>
    <n v="3582488"/>
    <n v="3582488"/>
    <n v="3692619.3923707083"/>
    <n v="3692619.3923707083"/>
    <n v="2.4573408402848957E-5"/>
    <n v="251"/>
    <m/>
    <x v="0"/>
  </r>
  <r>
    <x v="4"/>
    <x v="4"/>
    <s v="QUINTA"/>
    <x v="1240"/>
    <x v="1240"/>
    <x v="717"/>
    <x v="3"/>
    <x v="0"/>
    <x v="0"/>
    <x v="15"/>
    <x v="3610"/>
    <n v="1674823"/>
    <n v="0"/>
    <n v="0"/>
    <n v="1674823"/>
    <n v="1.1145505455156579E-5"/>
    <n v="0"/>
    <m/>
    <x v="0"/>
  </r>
  <r>
    <x v="4"/>
    <x v="4"/>
    <s v="QUINTA"/>
    <x v="1240"/>
    <x v="1240"/>
    <x v="717"/>
    <x v="3"/>
    <x v="0"/>
    <x v="0"/>
    <x v="15"/>
    <x v="3611"/>
    <n v="1195149"/>
    <n v="1195149"/>
    <n v="1197169.1240580545"/>
    <n v="1197169.1240580545"/>
    <n v="7.9668448564021803E-6"/>
    <n v="14"/>
    <m/>
    <x v="0"/>
  </r>
  <r>
    <x v="4"/>
    <x v="4"/>
    <s v="QUINTA"/>
    <x v="1240"/>
    <x v="1240"/>
    <x v="717"/>
    <x v="3"/>
    <x v="0"/>
    <x v="0"/>
    <x v="15"/>
    <x v="3612"/>
    <n v="477835"/>
    <n v="0"/>
    <n v="0"/>
    <n v="477835"/>
    <n v="3.1798659316027686E-6"/>
    <n v="0"/>
    <m/>
    <x v="0"/>
  </r>
  <r>
    <x v="4"/>
    <x v="4"/>
    <s v="QUINTA"/>
    <x v="1240"/>
    <x v="1240"/>
    <x v="717"/>
    <x v="3"/>
    <x v="0"/>
    <x v="0"/>
    <x v="15"/>
    <x v="3613"/>
    <n v="457776"/>
    <n v="457776"/>
    <n v="458549.76487015421"/>
    <n v="458549.76487015421"/>
    <n v="3.0515277768582531E-6"/>
    <n v="14"/>
    <m/>
    <x v="0"/>
  </r>
  <r>
    <x v="5"/>
    <x v="4"/>
    <s v="CUARTA"/>
    <x v="1241"/>
    <x v="1241"/>
    <x v="718"/>
    <x v="7"/>
    <x v="0"/>
    <x v="0"/>
    <x v="15"/>
    <x v="3614"/>
    <n v="12754109.5"/>
    <n v="12754109.5"/>
    <n v="13081331.98261659"/>
    <n v="13081331.98261659"/>
    <n v="8.7052815117160095E-5"/>
    <n v="210"/>
    <m/>
    <x v="1"/>
  </r>
  <r>
    <x v="5"/>
    <x v="4"/>
    <s v="CUARTA"/>
    <x v="1241"/>
    <x v="1241"/>
    <x v="718"/>
    <x v="7"/>
    <x v="0"/>
    <x v="0"/>
    <x v="15"/>
    <x v="3615"/>
    <n v="3012618"/>
    <n v="3012618"/>
    <n v="3079862.8147058766"/>
    <n v="3079862.8147058766"/>
    <n v="2.0495674947405335E-5"/>
    <n v="183"/>
    <m/>
    <x v="1"/>
  </r>
  <r>
    <x v="5"/>
    <x v="4"/>
    <s v="CUARTA"/>
    <x v="1241"/>
    <x v="1241"/>
    <x v="718"/>
    <x v="7"/>
    <x v="0"/>
    <x v="0"/>
    <x v="15"/>
    <x v="3616"/>
    <n v="2763443.5"/>
    <n v="0"/>
    <n v="0"/>
    <n v="2763443.5"/>
    <n v="1.8389987840068466E-5"/>
    <n v="0"/>
    <m/>
    <x v="1"/>
  </r>
  <r>
    <x v="5"/>
    <x v="4"/>
    <s v="CUARTA"/>
    <x v="1241"/>
    <x v="1241"/>
    <x v="718"/>
    <x v="7"/>
    <x v="0"/>
    <x v="0"/>
    <x v="15"/>
    <x v="3617"/>
    <n v="2739535.5"/>
    <n v="0"/>
    <n v="0"/>
    <n v="2739535.5"/>
    <n v="1.8230886404023054E-5"/>
    <n v="0"/>
    <m/>
    <x v="1"/>
  </r>
  <r>
    <x v="5"/>
    <x v="4"/>
    <s v="CUARTA"/>
    <x v="1241"/>
    <x v="1241"/>
    <x v="718"/>
    <x v="7"/>
    <x v="0"/>
    <x v="0"/>
    <x v="15"/>
    <x v="977"/>
    <n v="2713059"/>
    <n v="0"/>
    <n v="0"/>
    <n v="2713059"/>
    <n v="1.8054692277728246E-5"/>
    <n v="0"/>
    <m/>
    <x v="1"/>
  </r>
  <r>
    <x v="5"/>
    <x v="4"/>
    <s v="CUARTA"/>
    <x v="1241"/>
    <x v="1241"/>
    <x v="718"/>
    <x v="7"/>
    <x v="0"/>
    <x v="0"/>
    <x v="15"/>
    <x v="3618"/>
    <n v="1939880.5"/>
    <n v="0"/>
    <n v="0"/>
    <n v="1939880.5"/>
    <n v="1.290939322847959E-5"/>
    <n v="0"/>
    <m/>
    <x v="1"/>
  </r>
  <r>
    <x v="5"/>
    <x v="4"/>
    <s v="CUARTA"/>
    <x v="1241"/>
    <x v="1241"/>
    <x v="718"/>
    <x v="7"/>
    <x v="0"/>
    <x v="0"/>
    <x v="15"/>
    <x v="3614"/>
    <n v="1474321.5"/>
    <n v="0"/>
    <n v="0"/>
    <n v="1474321.5"/>
    <n v="9.8112208399960058E-6"/>
    <n v="0"/>
    <m/>
    <x v="1"/>
  </r>
  <r>
    <x v="5"/>
    <x v="4"/>
    <s v="CUARTA"/>
    <x v="1241"/>
    <x v="1241"/>
    <x v="718"/>
    <x v="7"/>
    <x v="0"/>
    <x v="0"/>
    <x v="15"/>
    <x v="3615"/>
    <n v="348246"/>
    <n v="0"/>
    <n v="0"/>
    <n v="348246"/>
    <n v="2.3174853060511219E-6"/>
    <n v="0"/>
    <m/>
    <x v="1"/>
  </r>
  <r>
    <x v="4"/>
    <x v="4"/>
    <s v="CUARTA"/>
    <x v="1241"/>
    <x v="1241"/>
    <x v="718"/>
    <x v="1"/>
    <x v="0"/>
    <x v="0"/>
    <x v="15"/>
    <x v="3619"/>
    <n v="1453500"/>
    <n v="1453500"/>
    <n v="1463881.8471971948"/>
    <n v="1463881.8471971948"/>
    <n v="9.7417477032743296E-6"/>
    <n v="59"/>
    <m/>
    <x v="0"/>
  </r>
  <r>
    <x v="4"/>
    <x v="4"/>
    <s v="CUARTA"/>
    <x v="1241"/>
    <x v="1241"/>
    <x v="718"/>
    <x v="1"/>
    <x v="0"/>
    <x v="0"/>
    <x v="15"/>
    <x v="3620"/>
    <n v="21783668"/>
    <n v="21783668"/>
    <n v="22149339.547637779"/>
    <n v="22149339.547637779"/>
    <n v="1.4739801445066864E-4"/>
    <n v="138"/>
    <m/>
    <x v="0"/>
  </r>
  <r>
    <x v="4"/>
    <x v="4"/>
    <s v="CUARTA"/>
    <x v="1241"/>
    <x v="1241"/>
    <x v="718"/>
    <x v="1"/>
    <x v="0"/>
    <x v="0"/>
    <x v="15"/>
    <x v="3621"/>
    <n v="20000000"/>
    <n v="20000000"/>
    <n v="20842377.395630162"/>
    <n v="20842377.395630162"/>
    <n v="1.3870052594299704E-4"/>
    <n v="342"/>
    <m/>
    <x v="0"/>
  </r>
  <r>
    <x v="4"/>
    <x v="4"/>
    <s v="CUARTA"/>
    <x v="1241"/>
    <x v="1241"/>
    <x v="718"/>
    <x v="1"/>
    <x v="0"/>
    <x v="0"/>
    <x v="15"/>
    <x v="3622"/>
    <n v="3353388"/>
    <n v="0"/>
    <n v="0"/>
    <n v="3353388"/>
    <n v="2.2315912933639322E-5"/>
    <n v="0"/>
    <m/>
    <x v="0"/>
  </r>
  <r>
    <x v="4"/>
    <x v="4"/>
    <s v="CUARTA"/>
    <x v="1241"/>
    <x v="1241"/>
    <x v="718"/>
    <x v="1"/>
    <x v="0"/>
    <x v="0"/>
    <x v="15"/>
    <x v="3623"/>
    <n v="2178511"/>
    <n v="0"/>
    <n v="0"/>
    <n v="2178511"/>
    <n v="1.4497416284955851E-5"/>
    <n v="0"/>
    <m/>
    <x v="0"/>
  </r>
  <r>
    <x v="4"/>
    <x v="4"/>
    <s v="CUARTA"/>
    <x v="1241"/>
    <x v="1241"/>
    <x v="718"/>
    <x v="1"/>
    <x v="0"/>
    <x v="0"/>
    <x v="15"/>
    <x v="3622"/>
    <n v="62713958"/>
    <n v="0"/>
    <n v="0"/>
    <n v="62713958"/>
    <n v="4.1734485435383951E-4"/>
    <n v="0"/>
    <m/>
    <x v="0"/>
  </r>
  <r>
    <x v="4"/>
    <x v="4"/>
    <s v="CUARTA"/>
    <x v="1241"/>
    <x v="1241"/>
    <x v="718"/>
    <x v="1"/>
    <x v="0"/>
    <x v="0"/>
    <x v="15"/>
    <x v="3623"/>
    <n v="29843915"/>
    <n v="0"/>
    <n v="0"/>
    <n v="29843915"/>
    <n v="1.9860338521487299E-4"/>
    <n v="0"/>
    <m/>
    <x v="0"/>
  </r>
  <r>
    <x v="4"/>
    <x v="4"/>
    <s v="CUARTA"/>
    <x v="1242"/>
    <x v="1242"/>
    <x v="719"/>
    <x v="3"/>
    <x v="0"/>
    <x v="0"/>
    <x v="15"/>
    <x v="3624"/>
    <n v="1435500"/>
    <n v="1435500"/>
    <n v="1444532.9697712304"/>
    <n v="1444532.9697712304"/>
    <n v="9.6129860258300607E-6"/>
    <n v="52"/>
    <m/>
    <x v="0"/>
  </r>
  <r>
    <x v="4"/>
    <x v="4"/>
    <s v="CUARTA"/>
    <x v="1243"/>
    <x v="1243"/>
    <x v="720"/>
    <x v="3"/>
    <x v="0"/>
    <x v="0"/>
    <x v="15"/>
    <x v="3625"/>
    <n v="11357517"/>
    <n v="11357517"/>
    <n v="11488422.851255739"/>
    <n v="11488422.851255739"/>
    <n v="7.6452424859114272E-5"/>
    <n v="95"/>
    <m/>
    <x v="0"/>
  </r>
  <r>
    <x v="5"/>
    <x v="4"/>
    <s v="CUARTA"/>
    <x v="1244"/>
    <x v="1244"/>
    <x v="721"/>
    <x v="1"/>
    <x v="0"/>
    <x v="2"/>
    <x v="15"/>
    <x v="3626"/>
    <n v="918140.97"/>
    <n v="918140.97"/>
    <n v="1121563.3112494559"/>
    <n v="1121563.3112494559"/>
    <n v="7.4637081075637759E-6"/>
    <n v="1659"/>
    <m/>
    <x v="9"/>
  </r>
  <r>
    <x v="5"/>
    <x v="4"/>
    <s v="CUARTA"/>
    <x v="1245"/>
    <x v="1245"/>
    <x v="722"/>
    <x v="7"/>
    <x v="0"/>
    <x v="0"/>
    <x v="15"/>
    <x v="3627"/>
    <n v="5564834.5"/>
    <n v="5564834.5"/>
    <n v="5574240.570751464"/>
    <n v="5574240.570751464"/>
    <n v="3.7095101207510027E-5"/>
    <n v="14"/>
    <m/>
    <x v="1"/>
  </r>
  <r>
    <x v="5"/>
    <x v="4"/>
    <s v="CUARTA"/>
    <x v="1245"/>
    <x v="1245"/>
    <x v="722"/>
    <x v="7"/>
    <x v="0"/>
    <x v="0"/>
    <x v="15"/>
    <x v="3628"/>
    <n v="3010497.5"/>
    <n v="0"/>
    <n v="0"/>
    <n v="3010497.5"/>
    <n v="2.0034067067973894E-5"/>
    <n v="0"/>
    <m/>
    <x v="1"/>
  </r>
  <r>
    <x v="5"/>
    <x v="4"/>
    <s v="CUARTA"/>
    <x v="1245"/>
    <x v="1245"/>
    <x v="722"/>
    <x v="7"/>
    <x v="0"/>
    <x v="0"/>
    <x v="15"/>
    <x v="3629"/>
    <n v="2736816"/>
    <n v="2736816"/>
    <n v="2774377.9901712863"/>
    <n v="2774377.9901712863"/>
    <n v="1.8462753989000877E-5"/>
    <n v="113"/>
    <m/>
    <x v="1"/>
  </r>
  <r>
    <x v="5"/>
    <x v="4"/>
    <s v="CUARTA"/>
    <x v="1245"/>
    <x v="1245"/>
    <x v="722"/>
    <x v="7"/>
    <x v="0"/>
    <x v="0"/>
    <x v="15"/>
    <x v="3630"/>
    <n v="2485941.25"/>
    <n v="2485941.25"/>
    <n v="2527061.7426599092"/>
    <n v="2527061.7426599092"/>
    <n v="1.6816929573055486E-5"/>
    <n v="136"/>
    <m/>
    <x v="1"/>
  </r>
  <r>
    <x v="5"/>
    <x v="4"/>
    <s v="CUARTA"/>
    <x v="1245"/>
    <x v="1245"/>
    <x v="722"/>
    <x v="7"/>
    <x v="0"/>
    <x v="0"/>
    <x v="15"/>
    <x v="3631"/>
    <n v="1322794.5"/>
    <n v="1322794.5"/>
    <n v="1352320.6699446968"/>
    <n v="1352320.6699446968"/>
    <n v="8.9993374846115777E-6"/>
    <n v="183"/>
    <m/>
    <x v="1"/>
  </r>
  <r>
    <x v="5"/>
    <x v="4"/>
    <s v="CUARTA"/>
    <x v="1245"/>
    <x v="1245"/>
    <x v="722"/>
    <x v="7"/>
    <x v="0"/>
    <x v="0"/>
    <x v="15"/>
    <x v="3632"/>
    <n v="684204"/>
    <n v="684204"/>
    <n v="693009.05874306522"/>
    <n v="693009.05874306522"/>
    <n v="4.6117925564037274E-6"/>
    <n v="106"/>
    <m/>
    <x v="1"/>
  </r>
  <r>
    <x v="5"/>
    <x v="4"/>
    <s v="CUARTA"/>
    <x v="1245"/>
    <x v="1245"/>
    <x v="722"/>
    <x v="7"/>
    <x v="0"/>
    <x v="0"/>
    <x v="15"/>
    <x v="3633"/>
    <n v="684204"/>
    <n v="684204"/>
    <n v="692424.11409167584"/>
    <n v="692424.11409167584"/>
    <n v="4.6078999039843223E-6"/>
    <n v="99"/>
    <m/>
    <x v="1"/>
  </r>
  <r>
    <x v="5"/>
    <x v="4"/>
    <s v="CUARTA"/>
    <x v="1245"/>
    <x v="1245"/>
    <x v="722"/>
    <x v="7"/>
    <x v="0"/>
    <x v="0"/>
    <x v="15"/>
    <x v="3634"/>
    <n v="684204"/>
    <n v="684204"/>
    <n v="688924.79996644543"/>
    <n v="688924.79996644543"/>
    <n v="4.584612891164423E-6"/>
    <n v="57"/>
    <m/>
    <x v="1"/>
  </r>
  <r>
    <x v="5"/>
    <x v="4"/>
    <s v="CUARTA"/>
    <x v="1245"/>
    <x v="1245"/>
    <x v="722"/>
    <x v="7"/>
    <x v="0"/>
    <x v="0"/>
    <x v="15"/>
    <x v="3635"/>
    <n v="273681.5"/>
    <n v="273681.5"/>
    <n v="274408.78680676059"/>
    <n v="274408.78680676059"/>
    <n v="1.8261181213164906E-6"/>
    <n v="22"/>
    <m/>
    <x v="1"/>
  </r>
  <r>
    <x v="5"/>
    <x v="4"/>
    <s v="CUARTA"/>
    <x v="1246"/>
    <x v="1246"/>
    <x v="723"/>
    <x v="7"/>
    <x v="0"/>
    <x v="0"/>
    <x v="15"/>
    <x v="0"/>
    <n v="-49478787"/>
    <n v="0"/>
    <n v="0"/>
    <n v="-49478787"/>
    <n v="-3.292682811395774E-4"/>
    <n v="0"/>
    <m/>
    <x v="0"/>
  </r>
  <r>
    <x v="5"/>
    <x v="4"/>
    <s v="CUARTA"/>
    <x v="1246"/>
    <x v="1246"/>
    <x v="723"/>
    <x v="7"/>
    <x v="0"/>
    <x v="0"/>
    <x v="15"/>
    <x v="3636"/>
    <n v="41645439.5"/>
    <n v="0"/>
    <n v="0"/>
    <n v="41645439.5"/>
    <n v="2.7713941898913693E-4"/>
    <n v="0"/>
    <m/>
    <x v="1"/>
  </r>
  <r>
    <x v="5"/>
    <x v="4"/>
    <s v="CUARTA"/>
    <x v="1246"/>
    <x v="1246"/>
    <x v="723"/>
    <x v="7"/>
    <x v="0"/>
    <x v="0"/>
    <x v="15"/>
    <x v="3636"/>
    <n v="38820267"/>
    <n v="38820267"/>
    <n v="40832858.225330666"/>
    <n v="40832858.225330666"/>
    <n v="2.7173190486401135E-4"/>
    <n v="419"/>
    <m/>
    <x v="1"/>
  </r>
  <r>
    <x v="5"/>
    <x v="4"/>
    <s v="CUARTA"/>
    <x v="1246"/>
    <x v="1246"/>
    <x v="723"/>
    <x v="7"/>
    <x v="0"/>
    <x v="0"/>
    <x v="15"/>
    <x v="3637"/>
    <n v="18569381.5"/>
    <n v="0"/>
    <n v="0"/>
    <n v="18569381.5"/>
    <n v="1.2357433759097746E-4"/>
    <n v="0"/>
    <m/>
    <x v="1"/>
  </r>
  <r>
    <x v="5"/>
    <x v="4"/>
    <s v="CUARTA"/>
    <x v="1246"/>
    <x v="1246"/>
    <x v="723"/>
    <x v="7"/>
    <x v="0"/>
    <x v="0"/>
    <x v="15"/>
    <x v="3638"/>
    <n v="11659726"/>
    <n v="0"/>
    <n v="0"/>
    <n v="11659726"/>
    <n v="7.759240214555866E-5"/>
    <n v="0"/>
    <m/>
    <x v="1"/>
  </r>
  <r>
    <x v="5"/>
    <x v="4"/>
    <s v="CUARTA"/>
    <x v="1246"/>
    <x v="1246"/>
    <x v="723"/>
    <x v="7"/>
    <x v="0"/>
    <x v="0"/>
    <x v="15"/>
    <x v="3639"/>
    <n v="9904187"/>
    <n v="0"/>
    <n v="0"/>
    <n v="9904187"/>
    <n v="6.5909752993236227E-5"/>
    <n v="0"/>
    <m/>
    <x v="1"/>
  </r>
  <r>
    <x v="4"/>
    <x v="4"/>
    <s v="CUARTA"/>
    <x v="1246"/>
    <x v="1246"/>
    <x v="723"/>
    <x v="1"/>
    <x v="0"/>
    <x v="0"/>
    <x v="15"/>
    <x v="3640"/>
    <n v="126525431"/>
    <n v="126525431"/>
    <n v="130210666.44758172"/>
    <n v="130210666.44758172"/>
    <n v="8.6651765184207275E-4"/>
    <n v="238"/>
    <m/>
    <x v="0"/>
  </r>
  <r>
    <x v="4"/>
    <x v="4"/>
    <s v="CUARTA"/>
    <x v="1247"/>
    <x v="1247"/>
    <x v="724"/>
    <x v="39"/>
    <x v="0"/>
    <x v="0"/>
    <x v="15"/>
    <x v="1939"/>
    <n v="41647510"/>
    <n v="41647510"/>
    <n v="44210142.746006697"/>
    <n v="44210142.746006697"/>
    <n v="2.9420684284182192E-4"/>
    <n v="495"/>
    <m/>
    <x v="0"/>
  </r>
  <r>
    <x v="4"/>
    <x v="4"/>
    <s v="CUARTA"/>
    <x v="1247"/>
    <x v="1247"/>
    <x v="724"/>
    <x v="39"/>
    <x v="0"/>
    <x v="0"/>
    <x v="15"/>
    <x v="321"/>
    <n v="20824506"/>
    <n v="20824506"/>
    <n v="21988846.083275385"/>
    <n v="21988846.083275385"/>
    <n v="1.4632997276353631E-4"/>
    <n v="451"/>
    <m/>
    <x v="0"/>
  </r>
  <r>
    <x v="5"/>
    <x v="4"/>
    <s v="CUARTA"/>
    <x v="1248"/>
    <x v="1248"/>
    <x v="725"/>
    <x v="51"/>
    <x v="0"/>
    <x v="0"/>
    <x v="15"/>
    <x v="3641"/>
    <n v="25576503.5"/>
    <n v="0"/>
    <n v="0"/>
    <n v="25576503.5"/>
    <n v="1.7020488689436516E-4"/>
    <n v="0"/>
    <m/>
    <x v="4"/>
  </r>
  <r>
    <x v="5"/>
    <x v="4"/>
    <s v="CUARTA"/>
    <x v="1248"/>
    <x v="1248"/>
    <x v="725"/>
    <x v="51"/>
    <x v="0"/>
    <x v="0"/>
    <x v="15"/>
    <x v="1185"/>
    <n v="4831438.5"/>
    <n v="0"/>
    <n v="0"/>
    <n v="4831438.5"/>
    <n v="3.2151949285389273E-5"/>
    <n v="0"/>
    <m/>
    <x v="4"/>
  </r>
  <r>
    <x v="5"/>
    <x v="4"/>
    <s v="CUARTA"/>
    <x v="1248"/>
    <x v="1248"/>
    <x v="725"/>
    <x v="51"/>
    <x v="0"/>
    <x v="0"/>
    <x v="15"/>
    <x v="3642"/>
    <n v="4648424.5"/>
    <n v="0"/>
    <n v="0"/>
    <n v="4648424.5"/>
    <n v="3.0934039371702857E-5"/>
    <n v="0"/>
    <m/>
    <x v="4"/>
  </r>
  <r>
    <x v="5"/>
    <x v="4"/>
    <s v="CUARTA"/>
    <x v="1248"/>
    <x v="1248"/>
    <x v="725"/>
    <x v="51"/>
    <x v="0"/>
    <x v="0"/>
    <x v="15"/>
    <x v="3641"/>
    <n v="3618203"/>
    <n v="0"/>
    <n v="0"/>
    <n v="3618203"/>
    <n v="2.4078186933403648E-5"/>
    <n v="0"/>
    <m/>
    <x v="4"/>
  </r>
  <r>
    <x v="5"/>
    <x v="4"/>
    <s v="CUARTA"/>
    <x v="1248"/>
    <x v="1248"/>
    <x v="725"/>
    <x v="51"/>
    <x v="0"/>
    <x v="0"/>
    <x v="15"/>
    <x v="2864"/>
    <n v="3567014"/>
    <n v="0"/>
    <n v="0"/>
    <n v="3567014"/>
    <n v="2.3737537635690392E-5"/>
    <n v="0"/>
    <m/>
    <x v="4"/>
  </r>
  <r>
    <x v="5"/>
    <x v="4"/>
    <s v="CUARTA"/>
    <x v="1248"/>
    <x v="1248"/>
    <x v="725"/>
    <x v="51"/>
    <x v="0"/>
    <x v="0"/>
    <x v="15"/>
    <x v="1055"/>
    <n v="1955873.5"/>
    <n v="0"/>
    <n v="0"/>
    <n v="1955873.5"/>
    <n v="1.3015822426516827E-5"/>
    <n v="0"/>
    <m/>
    <x v="4"/>
  </r>
  <r>
    <x v="5"/>
    <x v="4"/>
    <s v="CUARTA"/>
    <x v="1248"/>
    <x v="1248"/>
    <x v="725"/>
    <x v="51"/>
    <x v="0"/>
    <x v="0"/>
    <x v="15"/>
    <x v="1136"/>
    <n v="999045.5"/>
    <n v="0"/>
    <n v="0"/>
    <n v="999045.5"/>
    <n v="6.6483843786475538E-6"/>
    <n v="0"/>
    <m/>
    <x v="4"/>
  </r>
  <r>
    <x v="5"/>
    <x v="4"/>
    <s v="CUARTA"/>
    <x v="1248"/>
    <x v="1248"/>
    <x v="725"/>
    <x v="51"/>
    <x v="0"/>
    <x v="0"/>
    <x v="15"/>
    <x v="3643"/>
    <n v="455015.5"/>
    <n v="0"/>
    <n v="0"/>
    <n v="455015.5"/>
    <n v="3.0280081760465424E-6"/>
    <n v="0"/>
    <m/>
    <x v="4"/>
  </r>
  <r>
    <x v="5"/>
    <x v="4"/>
    <s v="CUARTA"/>
    <x v="1248"/>
    <x v="1248"/>
    <x v="725"/>
    <x v="51"/>
    <x v="0"/>
    <x v="0"/>
    <x v="15"/>
    <x v="54"/>
    <n v="445169.5"/>
    <n v="0"/>
    <n v="0"/>
    <n v="445169.5"/>
    <n v="2.9624856421958182E-6"/>
    <n v="0"/>
    <m/>
    <x v="4"/>
  </r>
  <r>
    <x v="4"/>
    <x v="4"/>
    <s v="CUARTA"/>
    <x v="1248"/>
    <x v="1248"/>
    <x v="725"/>
    <x v="5"/>
    <x v="0"/>
    <x v="0"/>
    <x v="15"/>
    <x v="3644"/>
    <n v="1505088"/>
    <n v="1505088"/>
    <n v="1513463.0308883595"/>
    <n v="1513463.0308883595"/>
    <n v="1.0071697407394107E-5"/>
    <n v="46"/>
    <m/>
    <x v="0"/>
  </r>
  <r>
    <x v="4"/>
    <x v="4"/>
    <s v="CUARTA"/>
    <x v="1248"/>
    <x v="1248"/>
    <x v="725"/>
    <x v="5"/>
    <x v="0"/>
    <x v="0"/>
    <x v="15"/>
    <x v="1078"/>
    <n v="13062372"/>
    <n v="13062372"/>
    <n v="13068676.461488141"/>
    <n v="13068676.461488141"/>
    <n v="8.6968595961001521E-5"/>
    <n v="4"/>
    <m/>
    <x v="0"/>
  </r>
  <r>
    <x v="4"/>
    <x v="4"/>
    <s v="CUARTA"/>
    <x v="1248"/>
    <x v="1248"/>
    <x v="725"/>
    <x v="5"/>
    <x v="0"/>
    <x v="0"/>
    <x v="15"/>
    <x v="3645"/>
    <n v="15941474"/>
    <n v="15941474"/>
    <n v="15974199.324238544"/>
    <n v="15974199.324238544"/>
    <n v="1.0630408449732254E-4"/>
    <n v="17"/>
    <m/>
    <x v="0"/>
  </r>
  <r>
    <x v="4"/>
    <x v="4"/>
    <s v="CUARTA"/>
    <x v="1248"/>
    <x v="1248"/>
    <x v="725"/>
    <x v="5"/>
    <x v="0"/>
    <x v="0"/>
    <x v="15"/>
    <x v="154"/>
    <n v="15754521"/>
    <n v="15754521"/>
    <n v="15941874.613770388"/>
    <n v="15941874.613770388"/>
    <n v="1.0608897207239215E-4"/>
    <n v="98"/>
    <m/>
    <x v="0"/>
  </r>
  <r>
    <x v="4"/>
    <x v="4"/>
    <s v="CUARTA"/>
    <x v="1248"/>
    <x v="1248"/>
    <x v="725"/>
    <x v="5"/>
    <x v="0"/>
    <x v="0"/>
    <x v="15"/>
    <x v="2580"/>
    <n v="9307867"/>
    <n v="9307867"/>
    <n v="9312359.3761961646"/>
    <n v="9312359.3761961646"/>
    <n v="6.197129620728451E-5"/>
    <n v="4"/>
    <m/>
    <x v="0"/>
  </r>
  <r>
    <x v="4"/>
    <x v="4"/>
    <s v="CUARTA"/>
    <x v="1248"/>
    <x v="1248"/>
    <x v="725"/>
    <x v="5"/>
    <x v="0"/>
    <x v="0"/>
    <x v="15"/>
    <x v="1531"/>
    <n v="9114688"/>
    <n v="9114688"/>
    <n v="9164300.9207183011"/>
    <n v="9164300.9207183011"/>
    <n v="6.0986006225471156E-5"/>
    <n v="45"/>
    <m/>
    <x v="0"/>
  </r>
  <r>
    <x v="4"/>
    <x v="4"/>
    <s v="CUARTA"/>
    <x v="1248"/>
    <x v="1248"/>
    <x v="725"/>
    <x v="5"/>
    <x v="0"/>
    <x v="0"/>
    <x v="15"/>
    <x v="3646"/>
    <n v="9063369"/>
    <n v="9063369"/>
    <n v="9091840.1773653086"/>
    <n v="9091840.1773653086"/>
    <n v="6.0503799084581958E-5"/>
    <n v="26"/>
    <m/>
    <x v="0"/>
  </r>
  <r>
    <x v="4"/>
    <x v="4"/>
    <s v="CUARTA"/>
    <x v="1248"/>
    <x v="1248"/>
    <x v="725"/>
    <x v="5"/>
    <x v="0"/>
    <x v="0"/>
    <x v="15"/>
    <x v="2345"/>
    <n v="7715304"/>
    <n v="7715304"/>
    <n v="7796702.1270225644"/>
    <n v="7796702.1270225644"/>
    <n v="5.1884996855763795E-5"/>
    <n v="87"/>
    <m/>
    <x v="0"/>
  </r>
  <r>
    <x v="4"/>
    <x v="4"/>
    <s v="CUARTA"/>
    <x v="1248"/>
    <x v="1248"/>
    <x v="725"/>
    <x v="5"/>
    <x v="0"/>
    <x v="0"/>
    <x v="15"/>
    <x v="1954"/>
    <n v="7220115"/>
    <n v="7220115"/>
    <n v="7284855.6219339892"/>
    <n v="7284855.6219339892"/>
    <n v="4.8478793325798214E-5"/>
    <n v="74"/>
    <m/>
    <x v="0"/>
  </r>
  <r>
    <x v="4"/>
    <x v="4"/>
    <s v="CUARTA"/>
    <x v="1248"/>
    <x v="1248"/>
    <x v="725"/>
    <x v="5"/>
    <x v="0"/>
    <x v="0"/>
    <x v="15"/>
    <x v="3647"/>
    <n v="6640914"/>
    <n v="6640914"/>
    <n v="6644119.1901874375"/>
    <n v="6644119.1901874375"/>
    <n v="4.4214861319043622E-5"/>
    <n v="4"/>
    <m/>
    <x v="0"/>
  </r>
  <r>
    <x v="4"/>
    <x v="4"/>
    <s v="CUARTA"/>
    <x v="1248"/>
    <x v="1248"/>
    <x v="725"/>
    <x v="5"/>
    <x v="0"/>
    <x v="0"/>
    <x v="15"/>
    <x v="103"/>
    <n v="6232213"/>
    <n v="6232213"/>
    <n v="6273699.5826880308"/>
    <n v="6273699.5826880308"/>
    <n v="4.1749816501721672E-5"/>
    <n v="55"/>
    <m/>
    <x v="0"/>
  </r>
  <r>
    <x v="4"/>
    <x v="4"/>
    <s v="CUARTA"/>
    <x v="1248"/>
    <x v="1248"/>
    <x v="725"/>
    <x v="5"/>
    <x v="0"/>
    <x v="0"/>
    <x v="15"/>
    <x v="1530"/>
    <n v="6095299"/>
    <n v="6095299"/>
    <n v="6128476.8318732725"/>
    <n v="6128476.8318732725"/>
    <n v="4.0783397386735354E-5"/>
    <n v="45"/>
    <m/>
    <x v="0"/>
  </r>
  <r>
    <x v="4"/>
    <x v="4"/>
    <s v="CUARTA"/>
    <x v="1248"/>
    <x v="1248"/>
    <x v="725"/>
    <x v="5"/>
    <x v="0"/>
    <x v="0"/>
    <x v="15"/>
    <x v="369"/>
    <n v="4281736"/>
    <n v="4281736"/>
    <n v="4295186.4139782265"/>
    <n v="4295186.4139782265"/>
    <n v="2.8583333049467762E-5"/>
    <n v="26"/>
    <m/>
    <x v="0"/>
  </r>
  <r>
    <x v="4"/>
    <x v="4"/>
    <s v="CUARTA"/>
    <x v="1248"/>
    <x v="1248"/>
    <x v="725"/>
    <x v="5"/>
    <x v="0"/>
    <x v="0"/>
    <x v="15"/>
    <x v="3648"/>
    <n v="2848769"/>
    <n v="2848769"/>
    <n v="2854617.0720920609"/>
    <n v="2854617.0720920609"/>
    <n v="1.899672392210112E-5"/>
    <n v="17"/>
    <m/>
    <x v="0"/>
  </r>
  <r>
    <x v="4"/>
    <x v="4"/>
    <s v="CUARTA"/>
    <x v="1248"/>
    <x v="1248"/>
    <x v="725"/>
    <x v="5"/>
    <x v="0"/>
    <x v="0"/>
    <x v="15"/>
    <x v="131"/>
    <n v="2569483"/>
    <n v="2569483"/>
    <n v="2583469.1678607124"/>
    <n v="2583469.1678607124"/>
    <n v="1.7192306114509054E-5"/>
    <n v="45"/>
    <m/>
    <x v="0"/>
  </r>
  <r>
    <x v="4"/>
    <x v="4"/>
    <s v="CUARTA"/>
    <x v="1248"/>
    <x v="1248"/>
    <x v="725"/>
    <x v="5"/>
    <x v="0"/>
    <x v="0"/>
    <x v="15"/>
    <x v="3134"/>
    <n v="2219020"/>
    <n v="2219020"/>
    <n v="2220090.9943133923"/>
    <n v="2220090.9943133923"/>
    <n v="1.4774120183484409E-5"/>
    <n v="4"/>
    <m/>
    <x v="0"/>
  </r>
  <r>
    <x v="4"/>
    <x v="4"/>
    <s v="CUARTA"/>
    <x v="1248"/>
    <x v="1248"/>
    <x v="725"/>
    <x v="5"/>
    <x v="0"/>
    <x v="0"/>
    <x v="15"/>
    <x v="1934"/>
    <n v="1773675"/>
    <n v="1773675"/>
    <n v="1789579.0157405757"/>
    <n v="1789579.0157405757"/>
    <n v="1.1909176481556754E-5"/>
    <n v="74"/>
    <m/>
    <x v="0"/>
  </r>
  <r>
    <x v="4"/>
    <x v="4"/>
    <s v="CUARTA"/>
    <x v="1248"/>
    <x v="1248"/>
    <x v="725"/>
    <x v="5"/>
    <x v="0"/>
    <x v="0"/>
    <x v="15"/>
    <x v="1936"/>
    <n v="1304069"/>
    <n v="1304069"/>
    <n v="1317827.2101895388"/>
    <n v="1317827.2101895388"/>
    <n v="8.7697926050223088E-6"/>
    <n v="87"/>
    <m/>
    <x v="0"/>
  </r>
  <r>
    <x v="5"/>
    <x v="4"/>
    <s v="CUARTA"/>
    <x v="1249"/>
    <x v="1249"/>
    <x v="726"/>
    <x v="3"/>
    <x v="0"/>
    <x v="0"/>
    <x v="15"/>
    <x v="335"/>
    <n v="1659383"/>
    <n v="0"/>
    <n v="0"/>
    <n v="1659383"/>
    <n v="1.1042756326306773E-5"/>
    <n v="0"/>
    <m/>
    <x v="4"/>
  </r>
  <r>
    <x v="4"/>
    <x v="4"/>
    <s v="CUARTA"/>
    <x v="1249"/>
    <x v="1249"/>
    <x v="727"/>
    <x v="3"/>
    <x v="0"/>
    <x v="0"/>
    <x v="15"/>
    <x v="446"/>
    <n v="7787671"/>
    <n v="7787671"/>
    <n v="7898364.7321293559"/>
    <n v="7898364.7321293559"/>
    <n v="5.2561534686808135E-5"/>
    <n v="117"/>
    <m/>
    <x v="0"/>
  </r>
  <r>
    <x v="4"/>
    <x v="4"/>
    <s v="CUARTA"/>
    <x v="1249"/>
    <x v="1249"/>
    <x v="727"/>
    <x v="3"/>
    <x v="0"/>
    <x v="0"/>
    <x v="15"/>
    <x v="1180"/>
    <n v="8334000"/>
    <n v="8334000"/>
    <n v="8618224.8051755857"/>
    <n v="8618224.8051755857"/>
    <n v="5.7352013663443975E-5"/>
    <n v="278"/>
    <m/>
    <x v="0"/>
  </r>
  <r>
    <x v="4"/>
    <x v="4"/>
    <s v="CUARTA"/>
    <x v="1249"/>
    <x v="1249"/>
    <x v="727"/>
    <x v="3"/>
    <x v="0"/>
    <x v="0"/>
    <x v="15"/>
    <x v="1128"/>
    <n v="3620880"/>
    <n v="3620880"/>
    <n v="3728141.8394276309"/>
    <n v="3728141.8394276309"/>
    <n v="2.4809800921612698E-5"/>
    <n v="242"/>
    <m/>
    <x v="0"/>
  </r>
  <r>
    <x v="4"/>
    <x v="4"/>
    <s v="CUARTA"/>
    <x v="1249"/>
    <x v="1249"/>
    <x v="727"/>
    <x v="3"/>
    <x v="0"/>
    <x v="0"/>
    <x v="15"/>
    <x v="1183"/>
    <n v="2394000"/>
    <n v="2394000"/>
    <n v="2467595.3765471024"/>
    <n v="2467595.3765471024"/>
    <n v="1.6421196586400401E-5"/>
    <n v="251"/>
    <m/>
    <x v="0"/>
  </r>
  <r>
    <x v="4"/>
    <x v="4"/>
    <s v="CUARTA"/>
    <x v="1249"/>
    <x v="1249"/>
    <x v="727"/>
    <x v="3"/>
    <x v="0"/>
    <x v="0"/>
    <x v="15"/>
    <x v="1453"/>
    <n v="1728725"/>
    <n v="1728725"/>
    <n v="1773933.3452662644"/>
    <n v="1773933.3452662644"/>
    <n v="1.1805058669930679E-5"/>
    <n v="214"/>
    <m/>
    <x v="0"/>
  </r>
  <r>
    <x v="4"/>
    <x v="4"/>
    <s v="CUARTA"/>
    <x v="1249"/>
    <x v="1249"/>
    <x v="727"/>
    <x v="3"/>
    <x v="0"/>
    <x v="0"/>
    <x v="15"/>
    <x v="1055"/>
    <n v="1704000"/>
    <n v="1704000"/>
    <n v="1751728.597194769"/>
    <n v="1751728.597194769"/>
    <n v="1.1657291926363608E-5"/>
    <n v="229"/>
    <m/>
    <x v="0"/>
  </r>
  <r>
    <x v="4"/>
    <x v="4"/>
    <s v="CUARTA"/>
    <x v="1249"/>
    <x v="1249"/>
    <x v="727"/>
    <x v="3"/>
    <x v="0"/>
    <x v="0"/>
    <x v="15"/>
    <x v="1060"/>
    <n v="1657148"/>
    <n v="1657148"/>
    <n v="1697615.0889563099"/>
    <n v="1697615.0889563099"/>
    <n v="1.1297180797444668E-5"/>
    <n v="200"/>
    <m/>
    <x v="0"/>
  </r>
  <r>
    <x v="4"/>
    <x v="4"/>
    <s v="CUARTA"/>
    <x v="1249"/>
    <x v="1249"/>
    <x v="727"/>
    <x v="3"/>
    <x v="0"/>
    <x v="0"/>
    <x v="15"/>
    <x v="446"/>
    <n v="1079509"/>
    <n v="1079509"/>
    <n v="1094853.1099498463"/>
    <n v="1094853.1099498463"/>
    <n v="7.285958760741378E-6"/>
    <n v="117"/>
    <m/>
    <x v="0"/>
  </r>
  <r>
    <x v="4"/>
    <x v="4"/>
    <s v="CUARTA"/>
    <x v="1249"/>
    <x v="1249"/>
    <x v="727"/>
    <x v="3"/>
    <x v="0"/>
    <x v="0"/>
    <x v="15"/>
    <x v="1198"/>
    <n v="13632000"/>
    <n v="13632000"/>
    <n v="14192461.344570024"/>
    <n v="14192461.344570024"/>
    <n v="9.4447088043335967E-5"/>
    <n v="334"/>
    <m/>
    <x v="0"/>
  </r>
  <r>
    <x v="5"/>
    <x v="4"/>
    <s v="CUARTA"/>
    <x v="1250"/>
    <x v="1250"/>
    <x v="728"/>
    <x v="7"/>
    <x v="0"/>
    <x v="0"/>
    <x v="15"/>
    <x v="3649"/>
    <n v="7527184"/>
    <n v="0"/>
    <n v="0"/>
    <n v="7527184"/>
    <n v="5.009142478576382E-5"/>
    <n v="0"/>
    <m/>
    <x v="1"/>
  </r>
  <r>
    <x v="5"/>
    <x v="4"/>
    <s v="CUARTA"/>
    <x v="1250"/>
    <x v="1250"/>
    <x v="728"/>
    <x v="7"/>
    <x v="0"/>
    <x v="0"/>
    <x v="15"/>
    <x v="1505"/>
    <n v="7047406.5"/>
    <n v="0"/>
    <n v="0"/>
    <n v="7047406.5"/>
    <n v="4.6898632028850768E-5"/>
    <n v="0"/>
    <m/>
    <x v="1"/>
  </r>
  <r>
    <x v="5"/>
    <x v="4"/>
    <s v="CUARTA"/>
    <x v="1250"/>
    <x v="1250"/>
    <x v="728"/>
    <x v="7"/>
    <x v="0"/>
    <x v="0"/>
    <x v="15"/>
    <x v="3650"/>
    <n v="5208258"/>
    <n v="5208258"/>
    <n v="5307838.0623051757"/>
    <n v="5307838.0623051757"/>
    <n v="3.532226275762278E-5"/>
    <n v="157"/>
    <m/>
    <x v="1"/>
  </r>
  <r>
    <x v="5"/>
    <x v="4"/>
    <s v="CUARTA"/>
    <x v="1251"/>
    <x v="1251"/>
    <x v="729"/>
    <x v="7"/>
    <x v="0"/>
    <x v="0"/>
    <x v="15"/>
    <x v="3651"/>
    <n v="282030"/>
    <n v="282030"/>
    <n v="283667.78042688366"/>
    <n v="283667.78042688366"/>
    <n v="1.8877342824883528E-6"/>
    <n v="48"/>
    <m/>
    <x v="1"/>
  </r>
  <r>
    <x v="5"/>
    <x v="4"/>
    <s v="CUARTA"/>
    <x v="1251"/>
    <x v="1251"/>
    <x v="729"/>
    <x v="7"/>
    <x v="0"/>
    <x v="0"/>
    <x v="15"/>
    <x v="3652"/>
    <n v="229670"/>
    <n v="229670"/>
    <n v="229919.48459144877"/>
    <n v="229919.48459144877"/>
    <n v="1.5300535458139643E-6"/>
    <n v="9"/>
    <m/>
    <x v="1"/>
  </r>
  <r>
    <x v="5"/>
    <x v="4"/>
    <s v="CUARTA"/>
    <x v="1251"/>
    <x v="1251"/>
    <x v="729"/>
    <x v="7"/>
    <x v="0"/>
    <x v="0"/>
    <x v="15"/>
    <x v="3653"/>
    <n v="140974.5"/>
    <n v="140974.5"/>
    <n v="141793.15502531541"/>
    <n v="141793.15502531541"/>
    <n v="9.4359605930806742E-7"/>
    <n v="48"/>
    <m/>
    <x v="1"/>
  </r>
  <r>
    <x v="5"/>
    <x v="4"/>
    <s v="CUARTA"/>
    <x v="1251"/>
    <x v="1251"/>
    <x v="729"/>
    <x v="7"/>
    <x v="0"/>
    <x v="0"/>
    <x v="15"/>
    <x v="3654"/>
    <n v="99900"/>
    <n v="99900"/>
    <n v="100008.51879081174"/>
    <n v="100008.51879081174"/>
    <n v="6.655303227535814E-7"/>
    <n v="9"/>
    <m/>
    <x v="1"/>
  </r>
  <r>
    <x v="5"/>
    <x v="4"/>
    <s v="CUARTA"/>
    <x v="1251"/>
    <x v="1251"/>
    <x v="729"/>
    <x v="7"/>
    <x v="0"/>
    <x v="0"/>
    <x v="15"/>
    <x v="3655"/>
    <n v="80444"/>
    <n v="80444"/>
    <n v="80531.384240320913"/>
    <n v="80531.384240320913"/>
    <n v="5.3591512796385483E-7"/>
    <n v="9"/>
    <m/>
    <x v="1"/>
  </r>
  <r>
    <x v="5"/>
    <x v="4"/>
    <s v="CUARTA"/>
    <x v="1251"/>
    <x v="1251"/>
    <x v="729"/>
    <x v="7"/>
    <x v="0"/>
    <x v="0"/>
    <x v="15"/>
    <x v="3656"/>
    <n v="62475"/>
    <n v="62475"/>
    <n v="62837.799461651441"/>
    <n v="62837.799461651441"/>
    <n v="4.1816898662716672E-7"/>
    <n v="48"/>
    <m/>
    <x v="1"/>
  </r>
  <r>
    <x v="4"/>
    <x v="4"/>
    <s v="CUARTA"/>
    <x v="1251"/>
    <x v="1251"/>
    <x v="730"/>
    <x v="1"/>
    <x v="0"/>
    <x v="0"/>
    <x v="15"/>
    <x v="3657"/>
    <n v="223798"/>
    <n v="223798"/>
    <n v="225695.79956433395"/>
    <n v="225695.79956433395"/>
    <n v="1.5019460356409064E-6"/>
    <n v="70"/>
    <m/>
    <x v="0"/>
  </r>
  <r>
    <x v="4"/>
    <x v="4"/>
    <s v="CUARTA"/>
    <x v="1251"/>
    <x v="1251"/>
    <x v="730"/>
    <x v="1"/>
    <x v="0"/>
    <x v="0"/>
    <x v="15"/>
    <x v="3658"/>
    <n v="147560"/>
    <n v="147560"/>
    <n v="148757.45956689803"/>
    <n v="148757.45956689803"/>
    <n v="9.899416697156034E-7"/>
    <n v="67"/>
    <m/>
    <x v="0"/>
  </r>
  <r>
    <x v="4"/>
    <x v="4"/>
    <s v="CUARTA"/>
    <x v="1252"/>
    <x v="1252"/>
    <x v="731"/>
    <x v="3"/>
    <x v="0"/>
    <x v="0"/>
    <x v="15"/>
    <x v="3659"/>
    <n v="1318670"/>
    <n v="1318670"/>
    <n v="1344206.7754728582"/>
    <n v="1344206.7754728582"/>
    <n v="8.9453416563369243E-6"/>
    <n v="159"/>
    <m/>
    <x v="0"/>
  </r>
  <r>
    <x v="4"/>
    <x v="4"/>
    <s v="CUARTA"/>
    <x v="1253"/>
    <x v="1253"/>
    <x v="732"/>
    <x v="3"/>
    <x v="0"/>
    <x v="0"/>
    <x v="15"/>
    <x v="1607"/>
    <n v="5838000"/>
    <n v="5838000"/>
    <n v="5869777.3061626945"/>
    <n v="5869777.3061626945"/>
    <n v="3.9061820255866198E-5"/>
    <n v="45"/>
    <m/>
    <x v="0"/>
  </r>
  <r>
    <x v="4"/>
    <x v="4"/>
    <s v="CUARTA"/>
    <x v="1253"/>
    <x v="1253"/>
    <x v="732"/>
    <x v="3"/>
    <x v="0"/>
    <x v="0"/>
    <x v="15"/>
    <x v="3660"/>
    <n v="5410725"/>
    <n v="5410725"/>
    <n v="5571007.6705488907"/>
    <n v="5571007.6705488907"/>
    <n v="3.7073587109098577E-5"/>
    <n v="242"/>
    <m/>
    <x v="0"/>
  </r>
  <r>
    <x v="4"/>
    <x v="4"/>
    <s v="CUARTA"/>
    <x v="1253"/>
    <x v="1253"/>
    <x v="732"/>
    <x v="3"/>
    <x v="0"/>
    <x v="0"/>
    <x v="15"/>
    <x v="3641"/>
    <n v="4509340"/>
    <n v="4509340"/>
    <n v="4650768.6034873454"/>
    <n v="4650768.6034873454"/>
    <n v="3.0949638762328409E-5"/>
    <n v="256"/>
    <m/>
    <x v="0"/>
  </r>
  <r>
    <x v="4"/>
    <x v="4"/>
    <s v="CUARTA"/>
    <x v="1253"/>
    <x v="1253"/>
    <x v="732"/>
    <x v="3"/>
    <x v="0"/>
    <x v="0"/>
    <x v="15"/>
    <x v="2473"/>
    <n v="4094146"/>
    <n v="4094146"/>
    <n v="4201213.0962347947"/>
    <n v="4201213.0962347947"/>
    <n v="2.7957965398349654E-5"/>
    <n v="214"/>
    <m/>
    <x v="0"/>
  </r>
  <r>
    <x v="4"/>
    <x v="4"/>
    <s v="CUARTA"/>
    <x v="1253"/>
    <x v="1253"/>
    <x v="732"/>
    <x v="3"/>
    <x v="0"/>
    <x v="0"/>
    <x v="15"/>
    <x v="712"/>
    <n v="3854476"/>
    <n v="3854476"/>
    <n v="3962438.8711272916"/>
    <n v="3962438.8711272916"/>
    <n v="2.6368985889179755E-5"/>
    <n v="229"/>
    <m/>
    <x v="0"/>
  </r>
  <r>
    <x v="4"/>
    <x v="4"/>
    <s v="CUARTA"/>
    <x v="1253"/>
    <x v="1253"/>
    <x v="732"/>
    <x v="3"/>
    <x v="0"/>
    <x v="0"/>
    <x v="15"/>
    <x v="1371"/>
    <n v="3421579"/>
    <n v="3421579"/>
    <n v="3499218.3761055907"/>
    <n v="3499218.3761055907"/>
    <n v="2.3286375634720208E-5"/>
    <n v="186"/>
    <m/>
    <x v="0"/>
  </r>
  <r>
    <x v="4"/>
    <x v="4"/>
    <s v="CUARTA"/>
    <x v="1253"/>
    <x v="1253"/>
    <x v="732"/>
    <x v="3"/>
    <x v="0"/>
    <x v="0"/>
    <x v="15"/>
    <x v="280"/>
    <n v="2991674"/>
    <n v="2991674"/>
    <n v="3091091.5068021454"/>
    <n v="3091091.5068021454"/>
    <n v="2.0570398932574655E-5"/>
    <n v="271"/>
    <m/>
    <x v="0"/>
  </r>
  <r>
    <x v="4"/>
    <x v="4"/>
    <s v="CUARTA"/>
    <x v="1253"/>
    <x v="1253"/>
    <x v="732"/>
    <x v="3"/>
    <x v="0"/>
    <x v="0"/>
    <x v="15"/>
    <x v="3134"/>
    <n v="2091699"/>
    <n v="2091699"/>
    <n v="2163295.7681671446"/>
    <n v="2163295.7681671446"/>
    <n v="1.4396162928992527E-5"/>
    <n v="279"/>
    <m/>
    <x v="0"/>
  </r>
  <r>
    <x v="4"/>
    <x v="4"/>
    <s v="CUARTA"/>
    <x v="1253"/>
    <x v="1253"/>
    <x v="732"/>
    <x v="3"/>
    <x v="0"/>
    <x v="0"/>
    <x v="15"/>
    <x v="2478"/>
    <n v="1894644"/>
    <n v="1894644"/>
    <n v="1940910.6746051284"/>
    <n v="1940910.6746051284"/>
    <n v="1.2916248768844882E-5"/>
    <n v="200"/>
    <m/>
    <x v="0"/>
  </r>
  <r>
    <x v="4"/>
    <x v="4"/>
    <s v="CUARTA"/>
    <x v="1253"/>
    <x v="1253"/>
    <x v="732"/>
    <x v="3"/>
    <x v="0"/>
    <x v="0"/>
    <x v="15"/>
    <x v="1529"/>
    <n v="1195260"/>
    <n v="1195260"/>
    <n v="1220319.0905989087"/>
    <n v="1220319.0905989087"/>
    <n v="8.1209017796518505E-6"/>
    <n v="172"/>
    <m/>
    <x v="0"/>
  </r>
  <r>
    <x v="4"/>
    <x v="4"/>
    <s v="CUARTA"/>
    <x v="1253"/>
    <x v="1253"/>
    <x v="732"/>
    <x v="3"/>
    <x v="0"/>
    <x v="0"/>
    <x v="15"/>
    <x v="368"/>
    <n v="955159"/>
    <n v="955159"/>
    <n v="990000.46320445486"/>
    <n v="990000.46320445486"/>
    <n v="6.5881920437280781E-6"/>
    <n v="297"/>
    <m/>
    <x v="0"/>
  </r>
  <r>
    <x v="4"/>
    <x v="4"/>
    <s v="CUARTA"/>
    <x v="1254"/>
    <x v="1254"/>
    <x v="733"/>
    <x v="3"/>
    <x v="0"/>
    <x v="0"/>
    <x v="15"/>
    <x v="3661"/>
    <n v="72400"/>
    <n v="72400"/>
    <n v="72794.086496433549"/>
    <n v="72794.086496433549"/>
    <n v="4.844254516143735E-7"/>
    <n v="45"/>
    <m/>
    <x v="0"/>
  </r>
  <r>
    <x v="4"/>
    <x v="4"/>
    <s v="CUARTA"/>
    <x v="1254"/>
    <x v="1254"/>
    <x v="733"/>
    <x v="3"/>
    <x v="0"/>
    <x v="0"/>
    <x v="15"/>
    <x v="3662"/>
    <n v="37600"/>
    <n v="37600"/>
    <n v="37627.224345472147"/>
    <n v="37627.224345472147"/>
    <n v="2.5039925664076753E-7"/>
    <n v="6"/>
    <m/>
    <x v="0"/>
  </r>
  <r>
    <x v="4"/>
    <x v="4"/>
    <s v="CUARTA"/>
    <x v="1255"/>
    <x v="1255"/>
    <x v="734"/>
    <x v="3"/>
    <x v="0"/>
    <x v="0"/>
    <x v="15"/>
    <x v="3663"/>
    <n v="1390750"/>
    <n v="1390750"/>
    <n v="1404405.8509980198"/>
    <n v="1404405.8509980198"/>
    <n v="9.3459506309336851E-6"/>
    <n v="81"/>
    <m/>
    <x v="0"/>
  </r>
  <r>
    <x v="4"/>
    <x v="4"/>
    <s v="CUARTA"/>
    <x v="1255"/>
    <x v="1255"/>
    <x v="734"/>
    <x v="3"/>
    <x v="0"/>
    <x v="0"/>
    <x v="15"/>
    <x v="3664"/>
    <n v="1007550"/>
    <n v="1007550"/>
    <n v="1009253.0311657314"/>
    <n v="1009253.0311657314"/>
    <n v="6.7163128070792983E-6"/>
    <n v="14"/>
    <m/>
    <x v="0"/>
  </r>
  <r>
    <x v="4"/>
    <x v="4"/>
    <s v="CUARTA"/>
    <x v="1255"/>
    <x v="1255"/>
    <x v="734"/>
    <x v="3"/>
    <x v="0"/>
    <x v="0"/>
    <x v="15"/>
    <x v="3665"/>
    <n v="1007550"/>
    <n v="1007550"/>
    <n v="1013400.9579445684"/>
    <n v="1013400.9579445684"/>
    <n v="6.7439161660856633E-6"/>
    <n v="48"/>
    <m/>
    <x v="0"/>
  </r>
  <r>
    <x v="4"/>
    <x v="4"/>
    <s v="CUARTA"/>
    <x v="1255"/>
    <x v="1255"/>
    <x v="734"/>
    <x v="3"/>
    <x v="0"/>
    <x v="0"/>
    <x v="15"/>
    <x v="3666"/>
    <n v="336450"/>
    <n v="336450"/>
    <n v="341026.53567688674"/>
    <n v="341026.53567688674"/>
    <n v="2.26944167457689E-6"/>
    <n v="112"/>
    <m/>
    <x v="0"/>
  </r>
  <r>
    <x v="5"/>
    <x v="4"/>
    <s v="CUARTA"/>
    <x v="1256"/>
    <x v="1256"/>
    <x v="735"/>
    <x v="38"/>
    <x v="0"/>
    <x v="0"/>
    <x v="15"/>
    <x v="3667"/>
    <n v="899786"/>
    <n v="899786"/>
    <n v="919315.51370829635"/>
    <n v="919315.51370829635"/>
    <n v="6.1178023427227168E-6"/>
    <n v="178"/>
    <m/>
    <x v="1"/>
  </r>
  <r>
    <x v="5"/>
    <x v="4"/>
    <s v="CUARTA"/>
    <x v="1257"/>
    <x v="1257"/>
    <x v="736"/>
    <x v="7"/>
    <x v="0"/>
    <x v="0"/>
    <x v="15"/>
    <x v="1189"/>
    <n v="2878375"/>
    <n v="0"/>
    <n v="0"/>
    <n v="2878375"/>
    <n v="1.9154826667944205E-5"/>
    <n v="0"/>
    <m/>
    <x v="1"/>
  </r>
  <r>
    <x v="5"/>
    <x v="4"/>
    <s v="CUARTA"/>
    <x v="1257"/>
    <x v="1257"/>
    <x v="736"/>
    <x v="7"/>
    <x v="0"/>
    <x v="0"/>
    <x v="15"/>
    <x v="735"/>
    <n v="1795246"/>
    <n v="0"/>
    <n v="0"/>
    <n v="1795246"/>
    <n v="1.1946888767558141E-5"/>
    <n v="0"/>
    <m/>
    <x v="1"/>
  </r>
  <r>
    <x v="5"/>
    <x v="4"/>
    <s v="CUARTA"/>
    <x v="1257"/>
    <x v="1257"/>
    <x v="736"/>
    <x v="7"/>
    <x v="0"/>
    <x v="0"/>
    <x v="15"/>
    <x v="1173"/>
    <n v="1034646"/>
    <n v="0"/>
    <n v="0"/>
    <n v="1034646"/>
    <n v="6.8852963191668213E-6"/>
    <n v="0"/>
    <m/>
    <x v="1"/>
  </r>
  <r>
    <x v="5"/>
    <x v="4"/>
    <s v="CUARTA"/>
    <x v="1257"/>
    <x v="1257"/>
    <x v="736"/>
    <x v="7"/>
    <x v="0"/>
    <x v="0"/>
    <x v="15"/>
    <x v="1175"/>
    <n v="573683"/>
    <n v="0"/>
    <n v="0"/>
    <n v="573683"/>
    <n v="3.8177090988304985E-6"/>
    <n v="0"/>
    <m/>
    <x v="1"/>
  </r>
  <r>
    <x v="4"/>
    <x v="4"/>
    <s v="CUARTA"/>
    <x v="1258"/>
    <x v="1258"/>
    <x v="737"/>
    <x v="6"/>
    <x v="0"/>
    <x v="0"/>
    <x v="15"/>
    <x v="3668"/>
    <n v="3354120"/>
    <n v="3354120"/>
    <n v="3387054.2893758607"/>
    <n v="3387054.2893758607"/>
    <n v="2.2539953212458956E-5"/>
    <n v="81"/>
    <m/>
    <x v="0"/>
  </r>
  <r>
    <x v="4"/>
    <x v="4"/>
    <s v="CUARTA"/>
    <x v="1258"/>
    <x v="1258"/>
    <x v="737"/>
    <x v="6"/>
    <x v="0"/>
    <x v="0"/>
    <x v="15"/>
    <x v="3669"/>
    <n v="3114540"/>
    <n v="3114540"/>
    <n v="3132626.4895604942"/>
    <n v="3132626.4895604942"/>
    <n v="2.0846803291072843E-5"/>
    <n v="48"/>
    <m/>
    <x v="0"/>
  </r>
  <r>
    <x v="4"/>
    <x v="4"/>
    <s v="CUARTA"/>
    <x v="1258"/>
    <x v="1258"/>
    <x v="737"/>
    <x v="6"/>
    <x v="0"/>
    <x v="0"/>
    <x v="15"/>
    <x v="3670"/>
    <n v="3114540"/>
    <n v="3114540"/>
    <n v="3121686.7153392476"/>
    <n v="3121686.7153392476"/>
    <n v="2.0774001978181221E-5"/>
    <n v="19"/>
    <m/>
    <x v="0"/>
  </r>
  <r>
    <x v="4"/>
    <x v="4"/>
    <s v="CUARTA"/>
    <x v="1258"/>
    <x v="1258"/>
    <x v="737"/>
    <x v="6"/>
    <x v="0"/>
    <x v="0"/>
    <x v="15"/>
    <x v="3671"/>
    <n v="435600"/>
    <n v="435600"/>
    <n v="436599.54060688778"/>
    <n v="436599.54060688778"/>
    <n v="2.9054548221232477E-6"/>
    <n v="19"/>
    <m/>
    <x v="0"/>
  </r>
  <r>
    <x v="4"/>
    <x v="4"/>
    <s v="CUARTA"/>
    <x v="1258"/>
    <x v="1258"/>
    <x v="737"/>
    <x v="6"/>
    <x v="0"/>
    <x v="0"/>
    <x v="15"/>
    <x v="3672"/>
    <n v="2970792"/>
    <n v="0"/>
    <n v="0"/>
    <n v="2970792"/>
    <n v="1.9769837434842679E-5"/>
    <n v="0"/>
    <m/>
    <x v="0"/>
  </r>
  <r>
    <x v="4"/>
    <x v="4"/>
    <s v="CUARTA"/>
    <x v="1258"/>
    <x v="1258"/>
    <x v="737"/>
    <x v="6"/>
    <x v="0"/>
    <x v="0"/>
    <x v="15"/>
    <x v="3673"/>
    <n v="790614"/>
    <n v="0"/>
    <n v="0"/>
    <n v="790614"/>
    <n v="5.2613277044339388E-6"/>
    <n v="0"/>
    <m/>
    <x v="0"/>
  </r>
  <r>
    <x v="4"/>
    <x v="4"/>
    <s v="CUARTA"/>
    <x v="1258"/>
    <x v="1258"/>
    <x v="737"/>
    <x v="6"/>
    <x v="0"/>
    <x v="0"/>
    <x v="15"/>
    <x v="3674"/>
    <n v="1313760"/>
    <n v="1313760"/>
    <n v="1315504.448161572"/>
    <n v="1315504.448161572"/>
    <n v="8.754335236181701E-6"/>
    <n v="11"/>
    <m/>
    <x v="0"/>
  </r>
  <r>
    <x v="4"/>
    <x v="4"/>
    <s v="CUARTA"/>
    <x v="1258"/>
    <x v="1258"/>
    <x v="737"/>
    <x v="6"/>
    <x v="0"/>
    <x v="0"/>
    <x v="15"/>
    <x v="3675"/>
    <n v="1180480"/>
    <n v="1180480"/>
    <n v="1184188.2960493166"/>
    <n v="1184188.2960493166"/>
    <n v="7.8804608687307456E-6"/>
    <n v="26"/>
    <m/>
    <x v="0"/>
  </r>
  <r>
    <x v="4"/>
    <x v="4"/>
    <s v="CUARTA"/>
    <x v="1258"/>
    <x v="1258"/>
    <x v="737"/>
    <x v="6"/>
    <x v="0"/>
    <x v="0"/>
    <x v="15"/>
    <x v="3676"/>
    <n v="1180480"/>
    <n v="1180480"/>
    <n v="1184188.2960493166"/>
    <n v="1184188.2960493166"/>
    <n v="7.8804608687307456E-6"/>
    <n v="26"/>
    <m/>
    <x v="0"/>
  </r>
  <r>
    <x v="4"/>
    <x v="4"/>
    <s v="CUARTA"/>
    <x v="1258"/>
    <x v="1258"/>
    <x v="737"/>
    <x v="6"/>
    <x v="0"/>
    <x v="0"/>
    <x v="15"/>
    <x v="3677"/>
    <n v="571200"/>
    <n v="0"/>
    <n v="0"/>
    <n v="571200"/>
    <n v="3.8011853885368411E-6"/>
    <n v="0"/>
    <m/>
    <x v="0"/>
  </r>
  <r>
    <x v="4"/>
    <x v="4"/>
    <s v="CUARTA"/>
    <x v="1258"/>
    <x v="1258"/>
    <x v="737"/>
    <x v="6"/>
    <x v="0"/>
    <x v="0"/>
    <x v="15"/>
    <x v="3678"/>
    <n v="2478346"/>
    <n v="2478346"/>
    <n v="2481337.4729894809"/>
    <n v="2481337.4729894809"/>
    <n v="1.651264661476986E-5"/>
    <n v="10"/>
    <m/>
    <x v="0"/>
  </r>
  <r>
    <x v="4"/>
    <x v="4"/>
    <s v="CUARTA"/>
    <x v="1258"/>
    <x v="1258"/>
    <x v="737"/>
    <x v="6"/>
    <x v="0"/>
    <x v="0"/>
    <x v="15"/>
    <x v="3679"/>
    <n v="2155500"/>
    <n v="2155500"/>
    <n v="2167232.7823627419"/>
    <n v="2167232.7823627419"/>
    <n v="1.4422362720369919E-5"/>
    <n v="45"/>
    <m/>
    <x v="0"/>
  </r>
  <r>
    <x v="4"/>
    <x v="4"/>
    <s v="CUARTA"/>
    <x v="1258"/>
    <x v="1258"/>
    <x v="737"/>
    <x v="6"/>
    <x v="0"/>
    <x v="0"/>
    <x v="15"/>
    <x v="3680"/>
    <n v="3340546"/>
    <n v="0"/>
    <n v="0"/>
    <n v="3340546"/>
    <n v="2.2230452809760488E-5"/>
    <n v="0"/>
    <m/>
    <x v="0"/>
  </r>
  <r>
    <x v="4"/>
    <x v="4"/>
    <s v="CUARTA"/>
    <x v="1258"/>
    <x v="1258"/>
    <x v="737"/>
    <x v="6"/>
    <x v="0"/>
    <x v="0"/>
    <x v="15"/>
    <x v="3681"/>
    <n v="1868100"/>
    <n v="0"/>
    <n v="0"/>
    <n v="1868100"/>
    <n v="1.2431712927741024E-5"/>
    <n v="0"/>
    <m/>
    <x v="0"/>
  </r>
  <r>
    <x v="4"/>
    <x v="4"/>
    <s v="CUARTA"/>
    <x v="1258"/>
    <x v="1258"/>
    <x v="737"/>
    <x v="6"/>
    <x v="0"/>
    <x v="0"/>
    <x v="15"/>
    <x v="3682"/>
    <n v="384000"/>
    <n v="384000"/>
    <n v="388754.08761617297"/>
    <n v="388754.08761617297"/>
    <n v="2.5870559481452514E-6"/>
    <n v="102"/>
    <m/>
    <x v="0"/>
  </r>
  <r>
    <x v="4"/>
    <x v="4"/>
    <s v="CUARTA"/>
    <x v="1258"/>
    <x v="1258"/>
    <x v="737"/>
    <x v="6"/>
    <x v="0"/>
    <x v="0"/>
    <x v="15"/>
    <x v="3683"/>
    <n v="384000"/>
    <n v="384000"/>
    <n v="388754.08761617297"/>
    <n v="388754.08761617297"/>
    <n v="2.5870559481452514E-6"/>
    <n v="102"/>
    <m/>
    <x v="0"/>
  </r>
  <r>
    <x v="5"/>
    <x v="4"/>
    <s v="QUINTA"/>
    <x v="1259"/>
    <x v="1259"/>
    <x v="738"/>
    <x v="3"/>
    <x v="0"/>
    <x v="2"/>
    <x v="21"/>
    <x v="9"/>
    <n v="24755330.5"/>
    <n v="0"/>
    <n v="0"/>
    <n v="24755330.5"/>
    <n v="1.6474019710259176E-4"/>
    <n v="0"/>
    <m/>
    <x v="12"/>
  </r>
  <r>
    <x v="4"/>
    <x v="4"/>
    <s v="CUARTA"/>
    <x v="1260"/>
    <x v="1260"/>
    <x v="739"/>
    <x v="3"/>
    <x v="0"/>
    <x v="0"/>
    <x v="15"/>
    <x v="3684"/>
    <n v="7109420"/>
    <n v="7109420"/>
    <n v="7155882.6946257167"/>
    <n v="7155882.6946257167"/>
    <n v="4.762051250156672E-5"/>
    <n v="54"/>
    <m/>
    <x v="0"/>
  </r>
  <r>
    <x v="4"/>
    <x v="4"/>
    <s v="CUARTA"/>
    <x v="1260"/>
    <x v="1260"/>
    <x v="739"/>
    <x v="3"/>
    <x v="0"/>
    <x v="0"/>
    <x v="15"/>
    <x v="3685"/>
    <n v="7109420"/>
    <n v="7109420"/>
    <n v="7197437.722865033"/>
    <n v="7197437.722865033"/>
    <n v="4.7897050257455247E-5"/>
    <n v="102"/>
    <m/>
    <x v="0"/>
  </r>
  <r>
    <x v="4"/>
    <x v="4"/>
    <s v="CUARTA"/>
    <x v="1260"/>
    <x v="1260"/>
    <x v="739"/>
    <x v="3"/>
    <x v="0"/>
    <x v="0"/>
    <x v="15"/>
    <x v="3686"/>
    <n v="7103811"/>
    <n v="0"/>
    <n v="0"/>
    <n v="7103811"/>
    <n v="4.7273989103864296E-5"/>
    <n v="0"/>
    <m/>
    <x v="0"/>
  </r>
  <r>
    <x v="4"/>
    <x v="4"/>
    <s v="CUARTA"/>
    <x v="1260"/>
    <x v="1260"/>
    <x v="739"/>
    <x v="3"/>
    <x v="0"/>
    <x v="0"/>
    <x v="15"/>
    <x v="3687"/>
    <n v="7103811"/>
    <n v="0"/>
    <n v="0"/>
    <n v="7103811"/>
    <n v="4.7273989103864296E-5"/>
    <n v="0"/>
    <m/>
    <x v="0"/>
  </r>
  <r>
    <x v="4"/>
    <x v="4"/>
    <s v="CUARTA"/>
    <x v="1260"/>
    <x v="1260"/>
    <x v="739"/>
    <x v="3"/>
    <x v="0"/>
    <x v="0"/>
    <x v="15"/>
    <x v="3688"/>
    <n v="7109420"/>
    <n v="0"/>
    <n v="0"/>
    <n v="7109420"/>
    <n v="4.7311315519908244E-5"/>
    <n v="0"/>
    <m/>
    <x v="0"/>
  </r>
  <r>
    <x v="4"/>
    <x v="4"/>
    <s v="CUARTA"/>
    <x v="1261"/>
    <x v="1261"/>
    <x v="740"/>
    <x v="14"/>
    <x v="0"/>
    <x v="0"/>
    <x v="15"/>
    <x v="1365"/>
    <n v="4224302"/>
    <n v="4224302"/>
    <n v="4229400.9189291606"/>
    <n v="4229400.9189291606"/>
    <n v="2.8145547925941549E-5"/>
    <n v="10"/>
    <m/>
    <x v="0"/>
  </r>
  <r>
    <x v="4"/>
    <x v="4"/>
    <s v="CUARTA"/>
    <x v="1262"/>
    <x v="1262"/>
    <x v="741"/>
    <x v="1"/>
    <x v="0"/>
    <x v="0"/>
    <x v="15"/>
    <x v="1127"/>
    <n v="1560000"/>
    <n v="1560000"/>
    <n v="1743313.384993905"/>
    <n v="1743313.384993905"/>
    <n v="1.1601290908052402E-5"/>
    <n v="921"/>
    <m/>
    <x v="0"/>
  </r>
  <r>
    <x v="4"/>
    <x v="4"/>
    <s v="CUARTA"/>
    <x v="1262"/>
    <x v="1262"/>
    <x v="741"/>
    <x v="1"/>
    <x v="0"/>
    <x v="0"/>
    <x v="15"/>
    <x v="1185"/>
    <n v="1560000"/>
    <n v="1560000"/>
    <n v="1731994.1612306749"/>
    <n v="1731994.1612306749"/>
    <n v="1.152596445851044E-5"/>
    <n v="867"/>
    <m/>
    <x v="0"/>
  </r>
  <r>
    <x v="4"/>
    <x v="4"/>
    <s v="CUARTA"/>
    <x v="1262"/>
    <x v="1262"/>
    <x v="741"/>
    <x v="1"/>
    <x v="0"/>
    <x v="0"/>
    <x v="15"/>
    <x v="1085"/>
    <n v="1560000"/>
    <n v="1560000"/>
    <n v="1680337.8955054895"/>
    <n v="1680337.8955054895"/>
    <n v="1.1182205630602612E-5"/>
    <n v="616"/>
    <m/>
    <x v="0"/>
  </r>
  <r>
    <x v="4"/>
    <x v="4"/>
    <s v="CUARTA"/>
    <x v="1262"/>
    <x v="1262"/>
    <x v="741"/>
    <x v="1"/>
    <x v="0"/>
    <x v="0"/>
    <x v="15"/>
    <x v="3689"/>
    <n v="1500000"/>
    <n v="1500000"/>
    <n v="1574533.4730950869"/>
    <n v="1574533.4730950869"/>
    <n v="1.0478105097498616E-5"/>
    <n v="402"/>
    <m/>
    <x v="0"/>
  </r>
  <r>
    <x v="4"/>
    <x v="4"/>
    <s v="CUARTA"/>
    <x v="1263"/>
    <x v="1263"/>
    <x v="742"/>
    <x v="16"/>
    <x v="0"/>
    <x v="0"/>
    <x v="15"/>
    <x v="3690"/>
    <n v="343729"/>
    <n v="343729"/>
    <n v="348909.2562141291"/>
    <n v="348909.2562141291"/>
    <n v="2.3218991012717165E-6"/>
    <n v="124"/>
    <m/>
    <x v="0"/>
  </r>
  <r>
    <x v="4"/>
    <x v="4"/>
    <s v="CUARTA"/>
    <x v="1263"/>
    <x v="1263"/>
    <x v="742"/>
    <x v="16"/>
    <x v="0"/>
    <x v="0"/>
    <x v="15"/>
    <x v="3691"/>
    <n v="47600"/>
    <n v="47600"/>
    <n v="48317.368030607089"/>
    <n v="48317.368030607089"/>
    <n v="3.2153934413603075E-7"/>
    <n v="124"/>
    <m/>
    <x v="0"/>
  </r>
  <r>
    <x v="5"/>
    <x v="4"/>
    <s v="CUARTA"/>
    <x v="1264"/>
    <x v="1264"/>
    <x v="743"/>
    <x v="30"/>
    <x v="0"/>
    <x v="0"/>
    <x v="15"/>
    <x v="3692"/>
    <n v="271853.5"/>
    <n v="0"/>
    <n v="0"/>
    <n v="271853.5"/>
    <n v="1.8091133613841039E-6"/>
    <n v="0"/>
    <m/>
    <x v="1"/>
  </r>
  <r>
    <x v="4"/>
    <x v="4"/>
    <s v="CUARTA"/>
    <x v="1265"/>
    <x v="1265"/>
    <x v="744"/>
    <x v="3"/>
    <x v="0"/>
    <x v="0"/>
    <x v="15"/>
    <x v="3693"/>
    <n v="1252147"/>
    <n v="1252147"/>
    <n v="1258507.1363808906"/>
    <n v="1258507.1363808906"/>
    <n v="8.3750331550777013E-6"/>
    <n v="42"/>
    <m/>
    <x v="0"/>
  </r>
  <r>
    <x v="4"/>
    <x v="4"/>
    <s v="CUARTA"/>
    <x v="1265"/>
    <x v="1265"/>
    <x v="744"/>
    <x v="3"/>
    <x v="0"/>
    <x v="0"/>
    <x v="15"/>
    <x v="3694"/>
    <n v="1155191"/>
    <n v="1155191"/>
    <n v="1165689.8644016713"/>
    <n v="1165689.8644016713"/>
    <n v="7.7573586836994482E-6"/>
    <n v="75"/>
    <m/>
    <x v="0"/>
  </r>
  <r>
    <x v="4"/>
    <x v="4"/>
    <s v="CUARTA"/>
    <x v="1265"/>
    <x v="1265"/>
    <x v="744"/>
    <x v="3"/>
    <x v="0"/>
    <x v="0"/>
    <x v="15"/>
    <x v="3695"/>
    <n v="901156"/>
    <n v="0"/>
    <n v="0"/>
    <n v="901156"/>
    <n v="5.9969555672134199E-6"/>
    <n v="0"/>
    <m/>
    <x v="0"/>
  </r>
  <r>
    <x v="4"/>
    <x v="4"/>
    <s v="CUARTA"/>
    <x v="1265"/>
    <x v="1265"/>
    <x v="744"/>
    <x v="3"/>
    <x v="0"/>
    <x v="0"/>
    <x v="15"/>
    <x v="3696"/>
    <n v="102568"/>
    <n v="102568"/>
    <n v="103437.77321385627"/>
    <n v="103437.77321385627"/>
    <n v="6.8835110672846266E-7"/>
    <n v="70"/>
    <m/>
    <x v="0"/>
  </r>
  <r>
    <x v="4"/>
    <x v="4"/>
    <s v="CUARTA"/>
    <x v="1265"/>
    <x v="1265"/>
    <x v="744"/>
    <x v="3"/>
    <x v="0"/>
    <x v="0"/>
    <x v="15"/>
    <x v="3697"/>
    <n v="49716"/>
    <n v="49716"/>
    <n v="50010.739003949784"/>
    <n v="50010.739003949784"/>
    <n v="3.3280828146313621E-7"/>
    <n v="49"/>
    <m/>
    <x v="0"/>
  </r>
  <r>
    <x v="4"/>
    <x v="4"/>
    <s v="CUARTA"/>
    <x v="1265"/>
    <x v="1265"/>
    <x v="744"/>
    <x v="3"/>
    <x v="0"/>
    <x v="0"/>
    <x v="15"/>
    <x v="3698"/>
    <n v="17451"/>
    <n v="17451"/>
    <n v="17505.819627911209"/>
    <n v="17505.819627911209"/>
    <n v="1.1649661376746766E-7"/>
    <n v="26"/>
    <m/>
    <x v="0"/>
  </r>
  <r>
    <x v="4"/>
    <x v="4"/>
    <s v="CUARTA"/>
    <x v="1265"/>
    <x v="1265"/>
    <x v="744"/>
    <x v="3"/>
    <x v="0"/>
    <x v="0"/>
    <x v="15"/>
    <x v="3699"/>
    <n v="312858"/>
    <n v="0"/>
    <n v="0"/>
    <n v="312858"/>
    <n v="2.0819874970008034E-6"/>
    <n v="0"/>
    <m/>
    <x v="0"/>
  </r>
  <r>
    <x v="4"/>
    <x v="4"/>
    <s v="CUARTA"/>
    <x v="1265"/>
    <x v="1265"/>
    <x v="744"/>
    <x v="3"/>
    <x v="0"/>
    <x v="0"/>
    <x v="15"/>
    <x v="3700"/>
    <n v="330608"/>
    <n v="330608"/>
    <n v="331086.92791771202"/>
    <n v="331086.92791771202"/>
    <n v="2.2032962057709336E-6"/>
    <n v="12"/>
    <m/>
    <x v="0"/>
  </r>
  <r>
    <x v="4"/>
    <x v="4"/>
    <s v="CUARTA"/>
    <x v="1265"/>
    <x v="1265"/>
    <x v="744"/>
    <x v="3"/>
    <x v="0"/>
    <x v="0"/>
    <x v="15"/>
    <x v="3701"/>
    <n v="180109"/>
    <n v="180109"/>
    <n v="180369.91089245028"/>
    <n v="180369.91089245028"/>
    <n v="1.2003141978572724E-6"/>
    <n v="12"/>
    <m/>
    <x v="0"/>
  </r>
  <r>
    <x v="4"/>
    <x v="4"/>
    <s v="CUARTA"/>
    <x v="1265"/>
    <x v="1265"/>
    <x v="744"/>
    <x v="3"/>
    <x v="0"/>
    <x v="0"/>
    <x v="15"/>
    <x v="3702"/>
    <n v="88764"/>
    <n v="88764"/>
    <n v="88796.129049660274"/>
    <n v="88796.129049660274"/>
    <n v="5.9091482545903428E-7"/>
    <n v="3"/>
    <m/>
    <x v="0"/>
  </r>
  <r>
    <x v="4"/>
    <x v="4"/>
    <s v="CUARTA"/>
    <x v="1265"/>
    <x v="1265"/>
    <x v="744"/>
    <x v="3"/>
    <x v="0"/>
    <x v="0"/>
    <x v="15"/>
    <x v="3703"/>
    <n v="44382"/>
    <n v="44382"/>
    <n v="44521.419215285961"/>
    <n v="44521.419215285961"/>
    <n v="2.9627830566888714E-7"/>
    <n v="26"/>
    <m/>
    <x v="0"/>
  </r>
  <r>
    <x v="4"/>
    <x v="4"/>
    <s v="CUARTA"/>
    <x v="1265"/>
    <x v="1265"/>
    <x v="744"/>
    <x v="3"/>
    <x v="0"/>
    <x v="0"/>
    <x v="15"/>
    <x v="3704"/>
    <n v="321592"/>
    <n v="321592"/>
    <n v="321708.40355705406"/>
    <n v="321708.40355705406"/>
    <n v="2.140884599038143E-6"/>
    <n v="3"/>
    <m/>
    <x v="0"/>
  </r>
  <r>
    <x v="4"/>
    <x v="4"/>
    <s v="CUARTA"/>
    <x v="1266"/>
    <x v="1266"/>
    <x v="745"/>
    <x v="1"/>
    <x v="0"/>
    <x v="0"/>
    <x v="15"/>
    <x v="3705"/>
    <n v="14718951"/>
    <n v="14718951"/>
    <n v="15107514.633778771"/>
    <n v="15107514.633778771"/>
    <n v="1.0053652640585849E-4"/>
    <n v="216"/>
    <m/>
    <x v="0"/>
  </r>
  <r>
    <x v="4"/>
    <x v="4"/>
    <s v="CUARTA"/>
    <x v="1267"/>
    <x v="1267"/>
    <x v="746"/>
    <x v="1"/>
    <x v="0"/>
    <x v="0"/>
    <x v="15"/>
    <x v="408"/>
    <n v="41303473.5"/>
    <n v="41303473.5"/>
    <n v="41890559.887139484"/>
    <n v="41890559.887139484"/>
    <n v="2.7877063053330202E-4"/>
    <n v="117"/>
    <m/>
    <x v="0"/>
  </r>
  <r>
    <x v="4"/>
    <x v="4"/>
    <s v="CUARTA"/>
    <x v="1267"/>
    <x v="1267"/>
    <x v="746"/>
    <x v="1"/>
    <x v="0"/>
    <x v="0"/>
    <x v="15"/>
    <x v="3706"/>
    <n v="39325727.5"/>
    <n v="39325727.5"/>
    <n v="39506410.510979652"/>
    <n v="39506410.510979652"/>
    <n v="2.6290474507681047E-4"/>
    <n v="38"/>
    <m/>
    <x v="0"/>
  </r>
  <r>
    <x v="4"/>
    <x v="4"/>
    <s v="CUARTA"/>
    <x v="1267"/>
    <x v="1267"/>
    <x v="746"/>
    <x v="1"/>
    <x v="0"/>
    <x v="0"/>
    <x v="15"/>
    <x v="3707"/>
    <n v="26876811"/>
    <n v="26876811"/>
    <n v="27163643.769815173"/>
    <n v="27163643.769815173"/>
    <n v="1.8076688689993211E-4"/>
    <n v="88"/>
    <m/>
    <x v="0"/>
  </r>
  <r>
    <x v="4"/>
    <x v="4"/>
    <s v="CUARTA"/>
    <x v="1267"/>
    <x v="1267"/>
    <x v="746"/>
    <x v="1"/>
    <x v="0"/>
    <x v="0"/>
    <x v="15"/>
    <x v="1211"/>
    <n v="33713356"/>
    <n v="0"/>
    <n v="0"/>
    <n v="33713356"/>
    <n v="2.2435349479296365E-4"/>
    <n v="0"/>
    <m/>
    <x v="0"/>
  </r>
  <r>
    <x v="4"/>
    <x v="4"/>
    <s v="CUARTA"/>
    <x v="1267"/>
    <x v="1267"/>
    <x v="746"/>
    <x v="1"/>
    <x v="0"/>
    <x v="0"/>
    <x v="15"/>
    <x v="1211"/>
    <n v="15467580"/>
    <n v="0"/>
    <n v="0"/>
    <n v="15467580"/>
    <n v="1.0293266647763423E-4"/>
    <n v="0"/>
    <m/>
    <x v="0"/>
  </r>
  <r>
    <x v="4"/>
    <x v="4"/>
    <s v="CUARTA"/>
    <x v="1268"/>
    <x v="1268"/>
    <x v="747"/>
    <x v="1"/>
    <x v="0"/>
    <x v="0"/>
    <x v="15"/>
    <x v="2019"/>
    <n v="485050"/>
    <n v="0"/>
    <n v="0"/>
    <n v="485050"/>
    <n v="3.2278798541838142E-6"/>
    <n v="0"/>
    <m/>
    <x v="0"/>
  </r>
  <r>
    <x v="4"/>
    <x v="4"/>
    <s v="CUARTA"/>
    <x v="1268"/>
    <x v="1268"/>
    <x v="747"/>
    <x v="1"/>
    <x v="0"/>
    <x v="0"/>
    <x v="15"/>
    <x v="1934"/>
    <n v="24331885"/>
    <n v="24331885"/>
    <n v="24636096.070204772"/>
    <n v="24636096.070204772"/>
    <n v="1.6394672341150606E-4"/>
    <n v="103"/>
    <m/>
    <x v="0"/>
  </r>
  <r>
    <x v="4"/>
    <x v="4"/>
    <s v="CUARTA"/>
    <x v="1269"/>
    <x v="1269"/>
    <x v="748"/>
    <x v="4"/>
    <x v="0"/>
    <x v="0"/>
    <x v="15"/>
    <x v="487"/>
    <n v="1316700"/>
    <n v="1316700"/>
    <n v="1319721.338652638"/>
    <n v="1319721.338652638"/>
    <n v="8.7823975305089077E-6"/>
    <n v="19"/>
    <m/>
    <x v="0"/>
  </r>
  <r>
    <x v="4"/>
    <x v="4"/>
    <s v="CUARTA"/>
    <x v="1269"/>
    <x v="1269"/>
    <x v="748"/>
    <x v="4"/>
    <x v="0"/>
    <x v="0"/>
    <x v="15"/>
    <x v="615"/>
    <n v="541200"/>
    <n v="0"/>
    <n v="0"/>
    <n v="541200"/>
    <n v="3.6015432988027631E-6"/>
    <n v="0"/>
    <m/>
    <x v="0"/>
  </r>
  <r>
    <x v="4"/>
    <x v="4"/>
    <s v="CUARTA"/>
    <x v="1270"/>
    <x v="1270"/>
    <x v="749"/>
    <x v="3"/>
    <x v="0"/>
    <x v="0"/>
    <x v="15"/>
    <x v="3708"/>
    <n v="860987"/>
    <n v="0"/>
    <n v="0"/>
    <n v="860987"/>
    <n v="5.729641463795814E-6"/>
    <n v="0"/>
    <m/>
    <x v="0"/>
  </r>
  <r>
    <x v="4"/>
    <x v="4"/>
    <s v="CUARTA"/>
    <x v="1271"/>
    <x v="1271"/>
    <x v="750"/>
    <x v="1"/>
    <x v="0"/>
    <x v="0"/>
    <x v="15"/>
    <x v="3709"/>
    <n v="2994929"/>
    <n v="0"/>
    <n v="0"/>
    <n v="2994929"/>
    <n v="1.9930462805506396E-5"/>
    <n v="0"/>
    <m/>
    <x v="0"/>
  </r>
  <r>
    <x v="5"/>
    <x v="4"/>
    <s v="CUARTA"/>
    <x v="1272"/>
    <x v="1272"/>
    <x v="751"/>
    <x v="3"/>
    <x v="0"/>
    <x v="0"/>
    <x v="15"/>
    <x v="3710"/>
    <n v="434886.5"/>
    <n v="0"/>
    <n v="0"/>
    <n v="434886.5"/>
    <n v="2.8940549885713006E-6"/>
    <n v="0"/>
    <m/>
    <x v="4"/>
  </r>
  <r>
    <x v="5"/>
    <x v="4"/>
    <s v="CUARTA"/>
    <x v="1272"/>
    <x v="1272"/>
    <x v="751"/>
    <x v="3"/>
    <x v="0"/>
    <x v="0"/>
    <x v="15"/>
    <x v="2498"/>
    <n v="434886.5"/>
    <n v="0"/>
    <n v="0"/>
    <n v="434886.5"/>
    <n v="2.8940549885713006E-6"/>
    <n v="0"/>
    <m/>
    <x v="4"/>
  </r>
  <r>
    <x v="5"/>
    <x v="4"/>
    <s v="CUARTA"/>
    <x v="1272"/>
    <x v="1272"/>
    <x v="751"/>
    <x v="3"/>
    <x v="0"/>
    <x v="0"/>
    <x v="15"/>
    <x v="2288"/>
    <n v="397070"/>
    <n v="0"/>
    <n v="0"/>
    <n v="397070"/>
    <n v="2.642396152357009E-6"/>
    <n v="0"/>
    <m/>
    <x v="4"/>
  </r>
  <r>
    <x v="4"/>
    <x v="4"/>
    <s v="CUARTA"/>
    <x v="1272"/>
    <x v="1272"/>
    <x v="751"/>
    <x v="3"/>
    <x v="0"/>
    <x v="0"/>
    <x v="15"/>
    <x v="3711"/>
    <n v="1928880"/>
    <n v="1928880"/>
    <n v="2002619.2696578575"/>
    <n v="2002619.2696578575"/>
    <n v="1.3326903197874243E-5"/>
    <n v="311"/>
    <m/>
    <x v="0"/>
  </r>
  <r>
    <x v="4"/>
    <x v="4"/>
    <s v="CUARTA"/>
    <x v="1272"/>
    <x v="1272"/>
    <x v="751"/>
    <x v="3"/>
    <x v="0"/>
    <x v="0"/>
    <x v="15"/>
    <x v="1245"/>
    <n v="1815178"/>
    <n v="1815178"/>
    <n v="1847207.6491116052"/>
    <n v="1847207.6491116052"/>
    <n v="1.2292679841380465E-5"/>
    <n v="145"/>
    <m/>
    <x v="0"/>
  </r>
  <r>
    <x v="4"/>
    <x v="4"/>
    <s v="CUARTA"/>
    <x v="1272"/>
    <x v="1272"/>
    <x v="751"/>
    <x v="3"/>
    <x v="0"/>
    <x v="0"/>
    <x v="15"/>
    <x v="885"/>
    <n v="1171795"/>
    <n v="1171795"/>
    <n v="1198528.8841042435"/>
    <n v="1198528.8841042435"/>
    <n v="7.9758937009741164E-6"/>
    <n v="187"/>
    <m/>
    <x v="0"/>
  </r>
  <r>
    <x v="4"/>
    <x v="4"/>
    <s v="CUARTA"/>
    <x v="1272"/>
    <x v="1272"/>
    <x v="751"/>
    <x v="3"/>
    <x v="0"/>
    <x v="0"/>
    <x v="15"/>
    <x v="1056"/>
    <n v="1121775"/>
    <n v="1121775"/>
    <n v="1124213.4341267745"/>
    <n v="1124213.4341267745"/>
    <n v="7.4813439765397753E-6"/>
    <n v="18"/>
    <m/>
    <x v="0"/>
  </r>
  <r>
    <x v="4"/>
    <x v="4"/>
    <s v="CUARTA"/>
    <x v="1272"/>
    <x v="1272"/>
    <x v="751"/>
    <x v="3"/>
    <x v="0"/>
    <x v="0"/>
    <x v="15"/>
    <x v="3712"/>
    <n v="1084995"/>
    <n v="1084995"/>
    <n v="1118889.2394809632"/>
    <n v="1118889.2394809632"/>
    <n v="7.4459128650317499E-6"/>
    <n v="255"/>
    <m/>
    <x v="0"/>
  </r>
  <r>
    <x v="4"/>
    <x v="4"/>
    <s v="CUARTA"/>
    <x v="1272"/>
    <x v="1272"/>
    <x v="751"/>
    <x v="3"/>
    <x v="0"/>
    <x v="0"/>
    <x v="15"/>
    <x v="3713"/>
    <n v="1067040"/>
    <n v="1067040"/>
    <n v="1122224.0538058672"/>
    <n v="1122224.0538058672"/>
    <n v="7.468105175055049E-6"/>
    <n v="418"/>
    <m/>
    <x v="0"/>
  </r>
  <r>
    <x v="4"/>
    <x v="4"/>
    <s v="CUARTA"/>
    <x v="1272"/>
    <x v="1272"/>
    <x v="751"/>
    <x v="3"/>
    <x v="0"/>
    <x v="0"/>
    <x v="15"/>
    <x v="3714"/>
    <n v="1041595"/>
    <n v="1041595"/>
    <n v="1072450.3157350211"/>
    <n v="1072450.3157350211"/>
    <n v="7.1368740723103717E-6"/>
    <n v="242"/>
    <m/>
    <x v="0"/>
  </r>
  <r>
    <x v="4"/>
    <x v="4"/>
    <s v="CUARTA"/>
    <x v="1272"/>
    <x v="1272"/>
    <x v="751"/>
    <x v="3"/>
    <x v="0"/>
    <x v="0"/>
    <x v="15"/>
    <x v="2496"/>
    <n v="1041002"/>
    <n v="1041002"/>
    <n v="1054017.1992952994"/>
    <n v="1054017.1992952994"/>
    <n v="7.0142065427657838E-6"/>
    <n v="103"/>
    <m/>
    <x v="0"/>
  </r>
  <r>
    <x v="4"/>
    <x v="4"/>
    <s v="CUARTA"/>
    <x v="1272"/>
    <x v="1272"/>
    <x v="751"/>
    <x v="3"/>
    <x v="0"/>
    <x v="0"/>
    <x v="15"/>
    <x v="1228"/>
    <n v="1026000"/>
    <n v="1026000"/>
    <n v="1061887.2605461399"/>
    <n v="1061887.2605461399"/>
    <n v="7.0665797252475499E-6"/>
    <n v="285"/>
    <m/>
    <x v="0"/>
  </r>
  <r>
    <x v="4"/>
    <x v="4"/>
    <s v="CUARTA"/>
    <x v="1272"/>
    <x v="1272"/>
    <x v="751"/>
    <x v="3"/>
    <x v="0"/>
    <x v="0"/>
    <x v="15"/>
    <x v="3715"/>
    <n v="984960"/>
    <n v="984960"/>
    <n v="1022614.0951444379"/>
    <n v="1022614.0951444379"/>
    <n v="6.8052271648719539E-6"/>
    <n v="311"/>
    <m/>
    <x v="0"/>
  </r>
  <r>
    <x v="4"/>
    <x v="4"/>
    <s v="CUARTA"/>
    <x v="1272"/>
    <x v="1272"/>
    <x v="751"/>
    <x v="3"/>
    <x v="0"/>
    <x v="0"/>
    <x v="15"/>
    <x v="2665"/>
    <n v="983221"/>
    <n v="983221"/>
    <n v="985477.1279041433"/>
    <n v="985477.1279041433"/>
    <n v="6.5580904399973412E-6"/>
    <n v="19"/>
    <m/>
    <x v="0"/>
  </r>
  <r>
    <x v="4"/>
    <x v="4"/>
    <s v="CUARTA"/>
    <x v="1272"/>
    <x v="1272"/>
    <x v="751"/>
    <x v="3"/>
    <x v="0"/>
    <x v="0"/>
    <x v="15"/>
    <x v="1024"/>
    <n v="945405"/>
    <n v="945405"/>
    <n v="953997.24050365877"/>
    <n v="953997.24050365877"/>
    <n v="6.3486000898231342E-6"/>
    <n v="75"/>
    <m/>
    <x v="0"/>
  </r>
  <r>
    <x v="4"/>
    <x v="4"/>
    <s v="CUARTA"/>
    <x v="1272"/>
    <x v="1272"/>
    <x v="751"/>
    <x v="3"/>
    <x v="0"/>
    <x v="0"/>
    <x v="15"/>
    <x v="3716"/>
    <n v="945405"/>
    <n v="945405"/>
    <n v="948374.8441536529"/>
    <n v="948374.8441536529"/>
    <n v="6.3111845246021871E-6"/>
    <n v="26"/>
    <m/>
    <x v="0"/>
  </r>
  <r>
    <x v="4"/>
    <x v="4"/>
    <s v="CUARTA"/>
    <x v="1272"/>
    <x v="1272"/>
    <x v="751"/>
    <x v="3"/>
    <x v="0"/>
    <x v="0"/>
    <x v="15"/>
    <x v="2256"/>
    <n v="869773"/>
    <n v="869773"/>
    <n v="880647.39691438677"/>
    <n v="880647.39691438677"/>
    <n v="5.8604762212954672E-6"/>
    <n v="103"/>
    <m/>
    <x v="0"/>
  </r>
  <r>
    <x v="4"/>
    <x v="4"/>
    <s v="CUARTA"/>
    <x v="1272"/>
    <x v="1272"/>
    <x v="751"/>
    <x v="3"/>
    <x v="0"/>
    <x v="0"/>
    <x v="15"/>
    <x v="3717"/>
    <n v="164160"/>
    <n v="164160"/>
    <n v="172649.85443167188"/>
    <n v="172649.85443167188"/>
    <n v="1.1489392577007767E-6"/>
    <n v="418"/>
    <m/>
    <x v="0"/>
  </r>
  <r>
    <x v="4"/>
    <x v="4"/>
    <s v="CUARTA"/>
    <x v="1272"/>
    <x v="1272"/>
    <x v="751"/>
    <x v="3"/>
    <x v="0"/>
    <x v="0"/>
    <x v="15"/>
    <x v="3716"/>
    <n v="7275679"/>
    <n v="7275679"/>
    <n v="7298534.4246508162"/>
    <n v="7298534.4246508162"/>
    <n v="4.8569822151113135E-5"/>
    <n v="26"/>
    <m/>
    <x v="0"/>
  </r>
  <r>
    <x v="4"/>
    <x v="4"/>
    <s v="CUARTA"/>
    <x v="1272"/>
    <x v="1272"/>
    <x v="751"/>
    <x v="3"/>
    <x v="0"/>
    <x v="0"/>
    <x v="15"/>
    <x v="3718"/>
    <n v="315137"/>
    <n v="315137"/>
    <n v="321472.39692013426"/>
    <n v="321472.39692013426"/>
    <n v="2.1393140370986171E-6"/>
    <n v="165"/>
    <m/>
    <x v="0"/>
  </r>
  <r>
    <x v="5"/>
    <x v="4"/>
    <s v="CUARTA"/>
    <x v="1273"/>
    <x v="1273"/>
    <x v="752"/>
    <x v="1"/>
    <x v="0"/>
    <x v="0"/>
    <x v="15"/>
    <x v="2500"/>
    <n v="32506721.254799999"/>
    <n v="32506721.254799999"/>
    <n v="36160400.076761208"/>
    <n v="36160400.076761208"/>
    <n v="2.406379278981638E-4"/>
    <n v="883"/>
    <m/>
    <x v="5"/>
  </r>
  <r>
    <x v="4"/>
    <x v="4"/>
    <s v="CUARTA"/>
    <x v="1274"/>
    <x v="1274"/>
    <x v="753"/>
    <x v="3"/>
    <x v="0"/>
    <x v="0"/>
    <x v="15"/>
    <x v="3719"/>
    <n v="1733986"/>
    <n v="1733986"/>
    <n v="2103397.7934688157"/>
    <n v="2103397.7934688157"/>
    <n v="1.3997557701005418E-5"/>
    <n v="1601"/>
    <m/>
    <x v="0"/>
  </r>
  <r>
    <x v="4"/>
    <x v="4"/>
    <s v="CUARTA"/>
    <x v="1274"/>
    <x v="1274"/>
    <x v="753"/>
    <x v="3"/>
    <x v="0"/>
    <x v="0"/>
    <x v="15"/>
    <x v="3720"/>
    <n v="194673"/>
    <n v="194673"/>
    <n v="212004.56041720783"/>
    <n v="212004.56041720783"/>
    <n v="1.4108344491615307E-6"/>
    <n v="707"/>
    <m/>
    <x v="0"/>
  </r>
  <r>
    <x v="4"/>
    <x v="4"/>
    <s v="CUARTA"/>
    <x v="1274"/>
    <x v="1274"/>
    <x v="753"/>
    <x v="3"/>
    <x v="0"/>
    <x v="0"/>
    <x v="15"/>
    <x v="1935"/>
    <n v="164328"/>
    <n v="164328"/>
    <n v="172534.91235671411"/>
    <n v="172534.91235671411"/>
    <n v="1.1481743484993454E-6"/>
    <n v="404"/>
    <m/>
    <x v="0"/>
  </r>
  <r>
    <x v="4"/>
    <x v="4"/>
    <s v="CUARTA"/>
    <x v="1274"/>
    <x v="1274"/>
    <x v="753"/>
    <x v="3"/>
    <x v="0"/>
    <x v="0"/>
    <x v="15"/>
    <x v="3721"/>
    <n v="150148"/>
    <n v="150148"/>
    <n v="155381.10723242909"/>
    <n v="155381.10723242909"/>
    <n v="1.0340202984358989E-6"/>
    <n v="284"/>
    <m/>
    <x v="0"/>
  </r>
  <r>
    <x v="4"/>
    <x v="4"/>
    <s v="CUARTA"/>
    <x v="1274"/>
    <x v="1274"/>
    <x v="753"/>
    <x v="3"/>
    <x v="0"/>
    <x v="0"/>
    <x v="15"/>
    <x v="3722"/>
    <n v="72000"/>
    <n v="72000"/>
    <n v="74509.415514924563"/>
    <n v="74509.415514924563"/>
    <n v="4.9584051394214192E-7"/>
    <n v="284"/>
    <m/>
    <x v="0"/>
  </r>
  <r>
    <x v="4"/>
    <x v="4"/>
    <s v="CUARTA"/>
    <x v="1274"/>
    <x v="1274"/>
    <x v="753"/>
    <x v="3"/>
    <x v="0"/>
    <x v="0"/>
    <x v="15"/>
    <x v="531"/>
    <n v="57114"/>
    <n v="57114"/>
    <n v="59966.402465443316"/>
    <n v="59966.402465443316"/>
    <n v="3.9906059673452862E-7"/>
    <n v="404"/>
    <m/>
    <x v="0"/>
  </r>
  <r>
    <x v="5"/>
    <x v="4"/>
    <s v="QUINTA"/>
    <x v="1275"/>
    <x v="1275"/>
    <x v="754"/>
    <x v="7"/>
    <x v="0"/>
    <x v="0"/>
    <x v="15"/>
    <x v="3723"/>
    <n v="287620"/>
    <n v="0"/>
    <n v="0"/>
    <n v="287620"/>
    <n v="1.9140352616438485E-6"/>
    <n v="0"/>
    <m/>
    <x v="1"/>
  </r>
  <r>
    <x v="5"/>
    <x v="4"/>
    <s v="QUINTA"/>
    <x v="1275"/>
    <x v="1275"/>
    <x v="754"/>
    <x v="7"/>
    <x v="0"/>
    <x v="0"/>
    <x v="15"/>
    <x v="3724"/>
    <n v="9278"/>
    <n v="0"/>
    <n v="0"/>
    <n v="9278"/>
    <n v="6.1742643618425784E-8"/>
    <n v="0"/>
    <m/>
    <x v="1"/>
  </r>
  <r>
    <x v="4"/>
    <x v="4"/>
    <s v="CUARTA"/>
    <x v="1276"/>
    <x v="1276"/>
    <x v="755"/>
    <x v="1"/>
    <x v="0"/>
    <x v="0"/>
    <x v="15"/>
    <x v="960"/>
    <n v="18641826"/>
    <n v="18641826"/>
    <n v="19370835.731928468"/>
    <n v="19370835.731928468"/>
    <n v="1.2890780418059144E-4"/>
    <n v="318"/>
    <m/>
    <x v="0"/>
  </r>
  <r>
    <x v="4"/>
    <x v="4"/>
    <s v="CUARTA"/>
    <x v="1276"/>
    <x v="1276"/>
    <x v="755"/>
    <x v="1"/>
    <x v="0"/>
    <x v="0"/>
    <x v="15"/>
    <x v="1261"/>
    <n v="2097987"/>
    <n v="2097987"/>
    <n v="2198517.7506272728"/>
    <n v="2198517.7506272728"/>
    <n v="1.4630555935089761E-5"/>
    <n v="388"/>
    <m/>
    <x v="0"/>
  </r>
  <r>
    <x v="4"/>
    <x v="4"/>
    <s v="CUARTA"/>
    <x v="1276"/>
    <x v="1276"/>
    <x v="755"/>
    <x v="1"/>
    <x v="0"/>
    <x v="0"/>
    <x v="15"/>
    <x v="1509"/>
    <n v="970215"/>
    <n v="970215"/>
    <n v="991512.33506036375"/>
    <n v="991512.33506036375"/>
    <n v="6.5982531522855377E-6"/>
    <n v="180"/>
    <m/>
    <x v="0"/>
  </r>
  <r>
    <x v="4"/>
    <x v="4"/>
    <s v="CUARTA"/>
    <x v="1276"/>
    <x v="1276"/>
    <x v="755"/>
    <x v="1"/>
    <x v="0"/>
    <x v="0"/>
    <x v="15"/>
    <x v="734"/>
    <n v="12102528"/>
    <n v="12102528"/>
    <n v="12335412.032466497"/>
    <n v="12335412.032466497"/>
    <n v="8.2088914529749975E-5"/>
    <n v="158"/>
    <m/>
    <x v="0"/>
  </r>
  <r>
    <x v="5"/>
    <x v="4"/>
    <s v="CUARTA"/>
    <x v="1277"/>
    <x v="1277"/>
    <x v="756"/>
    <x v="3"/>
    <x v="0"/>
    <x v="0"/>
    <x v="15"/>
    <x v="3725"/>
    <n v="46352447.399999999"/>
    <n v="46352447.399999999"/>
    <n v="46672265.22060699"/>
    <n v="46672265.22060699"/>
    <n v="3.1059161870883664E-4"/>
    <n v="57"/>
    <m/>
    <x v="3"/>
  </r>
  <r>
    <x v="5"/>
    <x v="4"/>
    <s v="CUARTA"/>
    <x v="1278"/>
    <x v="1278"/>
    <x v="757"/>
    <x v="9"/>
    <x v="0"/>
    <x v="0"/>
    <x v="15"/>
    <x v="3726"/>
    <n v="16752271.5"/>
    <n v="16752271.5"/>
    <n v="17165498.171528768"/>
    <n v="17165498.171528768"/>
    <n v="1.1423186420968314E-4"/>
    <n v="202"/>
    <m/>
    <x v="1"/>
  </r>
  <r>
    <x v="5"/>
    <x v="4"/>
    <s v="CUARTA"/>
    <x v="1278"/>
    <x v="1278"/>
    <x v="757"/>
    <x v="9"/>
    <x v="0"/>
    <x v="0"/>
    <x v="15"/>
    <x v="3727"/>
    <n v="10505796"/>
    <n v="10505796"/>
    <n v="10774035.446143357"/>
    <n v="10774035.446143357"/>
    <n v="7.1698365044569568E-5"/>
    <n v="209"/>
    <m/>
    <x v="1"/>
  </r>
  <r>
    <x v="5"/>
    <x v="4"/>
    <s v="CUARTA"/>
    <x v="1278"/>
    <x v="1278"/>
    <x v="757"/>
    <x v="9"/>
    <x v="0"/>
    <x v="0"/>
    <x v="15"/>
    <x v="3728"/>
    <n v="9240796.5"/>
    <n v="9240796.5"/>
    <n v="9573253.8125134781"/>
    <n v="9573253.8125134781"/>
    <n v="6.3707479889497272E-5"/>
    <n v="293"/>
    <m/>
    <x v="1"/>
  </r>
  <r>
    <x v="5"/>
    <x v="4"/>
    <s v="CUARTA"/>
    <x v="1278"/>
    <x v="1278"/>
    <x v="757"/>
    <x v="9"/>
    <x v="0"/>
    <x v="0"/>
    <x v="15"/>
    <x v="3729"/>
    <n v="9192571.5"/>
    <n v="9192571.5"/>
    <n v="9419323.7779663187"/>
    <n v="9419323.7779663187"/>
    <n v="6.2683116097169485E-5"/>
    <n v="202"/>
    <m/>
    <x v="1"/>
  </r>
  <r>
    <x v="5"/>
    <x v="4"/>
    <s v="CUARTA"/>
    <x v="1278"/>
    <x v="1278"/>
    <x v="757"/>
    <x v="9"/>
    <x v="0"/>
    <x v="0"/>
    <x v="15"/>
    <x v="3730"/>
    <n v="7528139.5"/>
    <n v="7528139.5"/>
    <n v="7713835.393741291"/>
    <n v="7713835.393741291"/>
    <n v="5.1333540595706801E-5"/>
    <n v="202"/>
    <m/>
    <x v="1"/>
  </r>
  <r>
    <x v="5"/>
    <x v="4"/>
    <s v="CUARTA"/>
    <x v="1278"/>
    <x v="1278"/>
    <x v="757"/>
    <x v="9"/>
    <x v="0"/>
    <x v="0"/>
    <x v="15"/>
    <x v="3731"/>
    <n v="7380529"/>
    <n v="7380529"/>
    <n v="7568972.5040624235"/>
    <n v="7568972.5040624235"/>
    <n v="5.0369516261693258E-5"/>
    <n v="209"/>
    <m/>
    <x v="1"/>
  </r>
  <r>
    <x v="5"/>
    <x v="4"/>
    <s v="CUARTA"/>
    <x v="1278"/>
    <x v="1278"/>
    <x v="757"/>
    <x v="9"/>
    <x v="0"/>
    <x v="0"/>
    <x v="15"/>
    <x v="3732"/>
    <n v="7037755"/>
    <n v="7037755"/>
    <n v="7290953.2079064604"/>
    <n v="7290953.2079064604"/>
    <n v="4.8519371152660798E-5"/>
    <n v="293"/>
    <m/>
    <x v="1"/>
  </r>
  <r>
    <x v="5"/>
    <x v="4"/>
    <s v="CUARTA"/>
    <x v="1278"/>
    <x v="1278"/>
    <x v="757"/>
    <x v="9"/>
    <x v="0"/>
    <x v="0"/>
    <x v="15"/>
    <x v="3733"/>
    <n v="2952211.5"/>
    <n v="2952211.5"/>
    <n v="3058423.5891052391"/>
    <n v="3058423.5891052391"/>
    <n v="2.0353002554032279E-5"/>
    <n v="293"/>
    <m/>
    <x v="1"/>
  </r>
  <r>
    <x v="5"/>
    <x v="4"/>
    <s v="CUARTA"/>
    <x v="1278"/>
    <x v="1278"/>
    <x v="757"/>
    <x v="9"/>
    <x v="0"/>
    <x v="0"/>
    <x v="15"/>
    <x v="3734"/>
    <n v="2436932.5"/>
    <n v="2436932.5"/>
    <n v="2499153.527715439"/>
    <n v="2499153.527715439"/>
    <n v="1.6631207761313423E-5"/>
    <n v="209"/>
    <m/>
    <x v="1"/>
  </r>
  <r>
    <x v="5"/>
    <x v="4"/>
    <s v="CUARTA"/>
    <x v="1278"/>
    <x v="1278"/>
    <x v="757"/>
    <x v="9"/>
    <x v="0"/>
    <x v="0"/>
    <x v="15"/>
    <x v="3735"/>
    <n v="2219112"/>
    <n v="2219112"/>
    <n v="2277694.0431416668"/>
    <n v="2277694.0431416668"/>
    <n v="1.5157453284922103E-5"/>
    <n v="216"/>
    <m/>
    <x v="1"/>
  </r>
  <r>
    <x v="5"/>
    <x v="4"/>
    <s v="CUARTA"/>
    <x v="1278"/>
    <x v="1278"/>
    <x v="757"/>
    <x v="9"/>
    <x v="0"/>
    <x v="0"/>
    <x v="15"/>
    <x v="3736"/>
    <n v="1444547"/>
    <n v="1444547"/>
    <n v="1480179.5020566238"/>
    <n v="1480179.5020566238"/>
    <n v="9.8502042990710353E-6"/>
    <n v="202"/>
    <m/>
    <x v="1"/>
  </r>
  <r>
    <x v="5"/>
    <x v="4"/>
    <s v="CUARTA"/>
    <x v="1278"/>
    <x v="1278"/>
    <x v="757"/>
    <x v="9"/>
    <x v="0"/>
    <x v="0"/>
    <x v="15"/>
    <x v="3737"/>
    <n v="1313007.5"/>
    <n v="1313007.5"/>
    <n v="1345395.3298484662"/>
    <n v="1345395.3298484662"/>
    <n v="8.9532511723138899E-6"/>
    <n v="202"/>
    <m/>
    <x v="1"/>
  </r>
  <r>
    <x v="5"/>
    <x v="4"/>
    <s v="CUARTA"/>
    <x v="1278"/>
    <x v="1278"/>
    <x v="757"/>
    <x v="9"/>
    <x v="0"/>
    <x v="0"/>
    <x v="15"/>
    <x v="3738"/>
    <n v="1142400"/>
    <n v="1142400"/>
    <n v="1171568.3508107497"/>
    <n v="1171568.3508107497"/>
    <n v="7.7964784607388406E-6"/>
    <n v="209"/>
    <m/>
    <x v="1"/>
  </r>
  <r>
    <x v="5"/>
    <x v="4"/>
    <s v="CUARTA"/>
    <x v="1278"/>
    <x v="1278"/>
    <x v="757"/>
    <x v="9"/>
    <x v="0"/>
    <x v="0"/>
    <x v="15"/>
    <x v="3739"/>
    <n v="369852"/>
    <n v="369852"/>
    <n v="379295.25357498025"/>
    <n v="379295.25357498025"/>
    <n v="2.5241099016642E-6"/>
    <n v="209"/>
    <m/>
    <x v="1"/>
  </r>
  <r>
    <x v="5"/>
    <x v="4"/>
    <s v="CUARTA"/>
    <x v="1278"/>
    <x v="1278"/>
    <x v="757"/>
    <x v="9"/>
    <x v="0"/>
    <x v="0"/>
    <x v="15"/>
    <x v="3740"/>
    <n v="236380.5"/>
    <n v="236380.5"/>
    <n v="242211.27508201238"/>
    <n v="242211.27508201238"/>
    <n v="1.6118521704842838E-6"/>
    <n v="202"/>
    <m/>
    <x v="1"/>
  </r>
  <r>
    <x v="5"/>
    <x v="4"/>
    <s v="CUARTA"/>
    <x v="1278"/>
    <x v="1278"/>
    <x v="757"/>
    <x v="9"/>
    <x v="0"/>
    <x v="0"/>
    <x v="15"/>
    <x v="3741"/>
    <n v="5469212"/>
    <n v="5469212"/>
    <n v="5705072.0691020135"/>
    <n v="5705072.0691020135"/>
    <n v="3.7965750331968168E-5"/>
    <n v="350"/>
    <m/>
    <x v="1"/>
  </r>
  <r>
    <x v="4"/>
    <x v="4"/>
    <s v="CUARTA"/>
    <x v="1278"/>
    <x v="1278"/>
    <x v="757"/>
    <x v="9"/>
    <x v="0"/>
    <x v="0"/>
    <x v="15"/>
    <x v="3049"/>
    <n v="17376761"/>
    <n v="17376761"/>
    <n v="17715408.518096056"/>
    <n v="17715408.518096056"/>
    <n v="1.1789137256818596E-4"/>
    <n v="160"/>
    <m/>
    <x v="0"/>
  </r>
  <r>
    <x v="4"/>
    <x v="4"/>
    <s v="CUARTA"/>
    <x v="1278"/>
    <x v="1278"/>
    <x v="757"/>
    <x v="9"/>
    <x v="0"/>
    <x v="0"/>
    <x v="15"/>
    <x v="3742"/>
    <n v="13594560"/>
    <n v="13594560"/>
    <n v="13857826.189700456"/>
    <n v="13857826.189700456"/>
    <n v="9.2220179322781052E-5"/>
    <n v="159"/>
    <m/>
    <x v="0"/>
  </r>
  <r>
    <x v="4"/>
    <x v="4"/>
    <s v="CUARTA"/>
    <x v="1278"/>
    <x v="1278"/>
    <x v="757"/>
    <x v="9"/>
    <x v="0"/>
    <x v="0"/>
    <x v="15"/>
    <x v="3743"/>
    <n v="10195920"/>
    <n v="10195920"/>
    <n v="10387102.687168777"/>
    <n v="10387102.687168777"/>
    <n v="6.9123429558294312E-5"/>
    <n v="154"/>
    <m/>
    <x v="0"/>
  </r>
  <r>
    <x v="4"/>
    <x v="4"/>
    <s v="CUARTA"/>
    <x v="1278"/>
    <x v="1278"/>
    <x v="757"/>
    <x v="9"/>
    <x v="0"/>
    <x v="0"/>
    <x v="15"/>
    <x v="3744"/>
    <n v="602692"/>
    <n v="602692"/>
    <n v="611111.19033643673"/>
    <n v="611111.19033643673"/>
    <n v="4.0667838366215333E-6"/>
    <n v="115"/>
    <m/>
    <x v="0"/>
  </r>
  <r>
    <x v="4"/>
    <x v="4"/>
    <s v="CUARTA"/>
    <x v="1278"/>
    <x v="1278"/>
    <x v="757"/>
    <x v="9"/>
    <x v="0"/>
    <x v="0"/>
    <x v="15"/>
    <x v="3745"/>
    <n v="3589849"/>
    <n v="3589849"/>
    <n v="3667765.3103851513"/>
    <n v="3667765.3103851513"/>
    <n v="2.4408011040648336E-5"/>
    <n v="178"/>
    <m/>
    <x v="0"/>
  </r>
  <r>
    <x v="4"/>
    <x v="4"/>
    <s v="CUARTA"/>
    <x v="1278"/>
    <x v="1278"/>
    <x v="757"/>
    <x v="9"/>
    <x v="0"/>
    <x v="0"/>
    <x v="15"/>
    <x v="3746"/>
    <n v="2467398"/>
    <n v="2467398"/>
    <n v="2513057.5542093026"/>
    <n v="2513057.5542093026"/>
    <n v="1.6723735391478523E-5"/>
    <n v="152"/>
    <m/>
    <x v="0"/>
  </r>
  <r>
    <x v="4"/>
    <x v="4"/>
    <s v="CUARTA"/>
    <x v="1278"/>
    <x v="1278"/>
    <x v="757"/>
    <x v="9"/>
    <x v="0"/>
    <x v="0"/>
    <x v="15"/>
    <x v="1120"/>
    <n v="1399440"/>
    <n v="1399440"/>
    <n v="1431367.4845607316"/>
    <n v="1431367.4845607316"/>
    <n v="9.5253731931704916E-6"/>
    <n v="187"/>
    <m/>
    <x v="0"/>
  </r>
  <r>
    <x v="4"/>
    <x v="4"/>
    <s v="CUARTA"/>
    <x v="1278"/>
    <x v="1278"/>
    <x v="757"/>
    <x v="9"/>
    <x v="0"/>
    <x v="0"/>
    <x v="15"/>
    <x v="1911"/>
    <n v="718463"/>
    <n v="718463"/>
    <n v="734854.35392725433"/>
    <n v="734854.35392725433"/>
    <n v="4.8902619622740891E-6"/>
    <n v="187"/>
    <m/>
    <x v="0"/>
  </r>
  <r>
    <x v="4"/>
    <x v="4"/>
    <s v="CUARTA"/>
    <x v="1278"/>
    <x v="1278"/>
    <x v="757"/>
    <x v="9"/>
    <x v="0"/>
    <x v="0"/>
    <x v="15"/>
    <x v="3747"/>
    <n v="15882038"/>
    <n v="15882038"/>
    <n v="16135011.331911355"/>
    <n v="16135011.331911355"/>
    <n v="1.0737424600619363E-4"/>
    <n v="131"/>
    <m/>
    <x v="0"/>
  </r>
  <r>
    <x v="4"/>
    <x v="4"/>
    <s v="CUARTA"/>
    <x v="1278"/>
    <x v="1278"/>
    <x v="757"/>
    <x v="9"/>
    <x v="0"/>
    <x v="0"/>
    <x v="15"/>
    <x v="3748"/>
    <n v="6257496"/>
    <n v="6257496"/>
    <n v="6367144.2642955333"/>
    <n v="6367144.2642955333"/>
    <n v="4.2371666218743582E-5"/>
    <n v="144"/>
    <m/>
    <x v="0"/>
  </r>
  <r>
    <x v="4"/>
    <x v="4"/>
    <s v="CUARTA"/>
    <x v="1278"/>
    <x v="1278"/>
    <x v="757"/>
    <x v="9"/>
    <x v="0"/>
    <x v="0"/>
    <x v="15"/>
    <x v="3749"/>
    <n v="6010964"/>
    <n v="6010964"/>
    <n v="6106708.2357888333"/>
    <n v="6106708.2357888333"/>
    <n v="4.0638533119639539E-5"/>
    <n v="131"/>
    <m/>
    <x v="0"/>
  </r>
  <r>
    <x v="4"/>
    <x v="4"/>
    <s v="CUARTA"/>
    <x v="1278"/>
    <x v="1278"/>
    <x v="757"/>
    <x v="9"/>
    <x v="0"/>
    <x v="0"/>
    <x v="15"/>
    <x v="217"/>
    <n v="3589849"/>
    <n v="3589849"/>
    <n v="3665553.7349930746"/>
    <n v="3665553.7349930746"/>
    <n v="2.439329358955238E-5"/>
    <n v="173"/>
    <m/>
    <x v="0"/>
  </r>
  <r>
    <x v="4"/>
    <x v="4"/>
    <s v="CUARTA"/>
    <x v="1278"/>
    <x v="1278"/>
    <x v="757"/>
    <x v="9"/>
    <x v="0"/>
    <x v="0"/>
    <x v="15"/>
    <x v="3750"/>
    <n v="3011652"/>
    <n v="3011652"/>
    <n v="3043792.7359258286"/>
    <n v="3043792.7359258286"/>
    <n v="2.025563808392128E-5"/>
    <n v="88"/>
    <m/>
    <x v="0"/>
  </r>
  <r>
    <x v="4"/>
    <x v="4"/>
    <s v="CUARTA"/>
    <x v="1278"/>
    <x v="1278"/>
    <x v="757"/>
    <x v="9"/>
    <x v="0"/>
    <x v="0"/>
    <x v="15"/>
    <x v="3751"/>
    <n v="2039184"/>
    <n v="2039184"/>
    <n v="2060946.4328601628"/>
    <n v="2060946.4328601628"/>
    <n v="1.3715055089539872E-5"/>
    <n v="88"/>
    <m/>
    <x v="0"/>
  </r>
  <r>
    <x v="4"/>
    <x v="4"/>
    <s v="CUARTA"/>
    <x v="1278"/>
    <x v="1278"/>
    <x v="757"/>
    <x v="9"/>
    <x v="0"/>
    <x v="0"/>
    <x v="15"/>
    <x v="3752"/>
    <n v="1163320"/>
    <n v="1163320"/>
    <n v="1185991.3960531254"/>
    <n v="1185991.3960531254"/>
    <n v="7.8924600238227406E-6"/>
    <n v="160"/>
    <m/>
    <x v="0"/>
  </r>
  <r>
    <x v="4"/>
    <x v="4"/>
    <s v="CUARTA"/>
    <x v="1278"/>
    <x v="1278"/>
    <x v="757"/>
    <x v="9"/>
    <x v="0"/>
    <x v="0"/>
    <x v="15"/>
    <x v="3753"/>
    <n v="585766"/>
    <n v="585766"/>
    <n v="591089.68916058855"/>
    <n v="591089.68916058855"/>
    <n v="3.9335460254762122E-6"/>
    <n v="75"/>
    <m/>
    <x v="0"/>
  </r>
  <r>
    <x v="4"/>
    <x v="4"/>
    <s v="CUARTA"/>
    <x v="1278"/>
    <x v="1278"/>
    <x v="757"/>
    <x v="9"/>
    <x v="0"/>
    <x v="0"/>
    <x v="15"/>
    <x v="3754"/>
    <n v="585480"/>
    <n v="585480"/>
    <n v="594662.19395933347"/>
    <n v="594662.19395933347"/>
    <n v="3.9573201029297606E-6"/>
    <n v="129"/>
    <m/>
    <x v="0"/>
  </r>
  <r>
    <x v="4"/>
    <x v="4"/>
    <s v="CUARTA"/>
    <x v="1278"/>
    <x v="1278"/>
    <x v="757"/>
    <x v="9"/>
    <x v="0"/>
    <x v="0"/>
    <x v="15"/>
    <x v="879"/>
    <n v="454818"/>
    <n v="454818"/>
    <n v="463681.73397697136"/>
    <n v="463681.73397697136"/>
    <n v="3.0856796780894434E-6"/>
    <n v="160"/>
    <m/>
    <x v="0"/>
  </r>
  <r>
    <x v="4"/>
    <x v="4"/>
    <s v="CUARTA"/>
    <x v="1278"/>
    <x v="1278"/>
    <x v="757"/>
    <x v="9"/>
    <x v="0"/>
    <x v="0"/>
    <x v="15"/>
    <x v="3755"/>
    <n v="17465035"/>
    <n v="17465035"/>
    <n v="17694061.903710581"/>
    <n v="17694061.903710581"/>
    <n v="1.1774931647803051E-4"/>
    <n v="108"/>
    <m/>
    <x v="0"/>
  </r>
  <r>
    <x v="4"/>
    <x v="4"/>
    <s v="CUARTA"/>
    <x v="1278"/>
    <x v="1278"/>
    <x v="757"/>
    <x v="9"/>
    <x v="0"/>
    <x v="0"/>
    <x v="15"/>
    <x v="3756"/>
    <n v="14971093"/>
    <n v="14971093"/>
    <n v="15149130.045724371"/>
    <n v="15149130.045724371"/>
    <n v="1.0081346599939063E-4"/>
    <n v="98"/>
    <m/>
    <x v="0"/>
  </r>
  <r>
    <x v="4"/>
    <x v="4"/>
    <s v="CUARTA"/>
    <x v="1278"/>
    <x v="1278"/>
    <x v="757"/>
    <x v="9"/>
    <x v="0"/>
    <x v="0"/>
    <x v="15"/>
    <x v="3757"/>
    <n v="10168907"/>
    <n v="10168907"/>
    <n v="10367084.043310868"/>
    <n v="10367084.043310868"/>
    <n v="6.8990210761846467E-5"/>
    <n v="160"/>
    <m/>
    <x v="0"/>
  </r>
  <r>
    <x v="4"/>
    <x v="4"/>
    <s v="CUARTA"/>
    <x v="1278"/>
    <x v="1278"/>
    <x v="757"/>
    <x v="9"/>
    <x v="0"/>
    <x v="0"/>
    <x v="15"/>
    <x v="3758"/>
    <n v="4053687"/>
    <n v="4053687"/>
    <n v="4094478.1042821445"/>
    <n v="4094478.1042821445"/>
    <n v="2.7247672170310421E-5"/>
    <n v="83"/>
    <m/>
    <x v="0"/>
  </r>
  <r>
    <x v="4"/>
    <x v="4"/>
    <s v="CUARTA"/>
    <x v="1278"/>
    <x v="1278"/>
    <x v="757"/>
    <x v="9"/>
    <x v="0"/>
    <x v="0"/>
    <x v="15"/>
    <x v="3759"/>
    <n v="3766826"/>
    <n v="3766826"/>
    <n v="3804730.5032778042"/>
    <n v="3804730.5032778042"/>
    <n v="2.5319478284979011E-5"/>
    <n v="83"/>
    <m/>
    <x v="0"/>
  </r>
  <r>
    <x v="4"/>
    <x v="4"/>
    <s v="CUARTA"/>
    <x v="1278"/>
    <x v="1278"/>
    <x v="757"/>
    <x v="9"/>
    <x v="0"/>
    <x v="0"/>
    <x v="15"/>
    <x v="3760"/>
    <n v="3728598"/>
    <n v="3728598"/>
    <n v="3759762.8128412827"/>
    <n v="3759762.8128412827"/>
    <n v="2.5020230162003603E-5"/>
    <n v="69"/>
    <m/>
    <x v="0"/>
  </r>
  <r>
    <x v="4"/>
    <x v="4"/>
    <s v="CUARTA"/>
    <x v="1278"/>
    <x v="1278"/>
    <x v="757"/>
    <x v="9"/>
    <x v="0"/>
    <x v="0"/>
    <x v="15"/>
    <x v="3761"/>
    <n v="2798880"/>
    <n v="2798880"/>
    <n v="2840718.5390399378"/>
    <n v="2840718.5390399378"/>
    <n v="1.890423284934232E-5"/>
    <n v="123"/>
    <m/>
    <x v="0"/>
  </r>
  <r>
    <x v="4"/>
    <x v="4"/>
    <s v="CUARTA"/>
    <x v="1278"/>
    <x v="1278"/>
    <x v="757"/>
    <x v="9"/>
    <x v="0"/>
    <x v="0"/>
    <x v="15"/>
    <x v="3762"/>
    <n v="1317973"/>
    <n v="1317973"/>
    <n v="1333646.4060275017"/>
    <n v="1333646.4060275017"/>
    <n v="8.8750651821890942E-6"/>
    <n v="98"/>
    <m/>
    <x v="0"/>
  </r>
  <r>
    <x v="4"/>
    <x v="4"/>
    <s v="CUARTA"/>
    <x v="1278"/>
    <x v="1278"/>
    <x v="757"/>
    <x v="9"/>
    <x v="0"/>
    <x v="0"/>
    <x v="15"/>
    <x v="3763"/>
    <n v="1218512"/>
    <n v="1218512"/>
    <n v="1230773.5411749955"/>
    <n v="1230773.5411749955"/>
    <n v="8.1904733916529035E-6"/>
    <n v="83"/>
    <m/>
    <x v="0"/>
  </r>
  <r>
    <x v="4"/>
    <x v="4"/>
    <s v="CUARTA"/>
    <x v="1278"/>
    <x v="1278"/>
    <x v="757"/>
    <x v="9"/>
    <x v="0"/>
    <x v="0"/>
    <x v="15"/>
    <x v="3764"/>
    <n v="878220"/>
    <n v="878220"/>
    <n v="892962.24022173171"/>
    <n v="892962.24022173171"/>
    <n v="5.942428256383003E-6"/>
    <n v="138"/>
    <m/>
    <x v="0"/>
  </r>
  <r>
    <x v="4"/>
    <x v="4"/>
    <s v="CUARTA"/>
    <x v="1278"/>
    <x v="1278"/>
    <x v="757"/>
    <x v="9"/>
    <x v="0"/>
    <x v="0"/>
    <x v="15"/>
    <x v="3765"/>
    <n v="632747"/>
    <n v="632747"/>
    <n v="640271.66146399325"/>
    <n v="640271.66146399325"/>
    <n v="4.2608390830727207E-6"/>
    <n v="98"/>
    <m/>
    <x v="0"/>
  </r>
  <r>
    <x v="4"/>
    <x v="4"/>
    <s v="CUARTA"/>
    <x v="1278"/>
    <x v="1278"/>
    <x v="757"/>
    <x v="9"/>
    <x v="0"/>
    <x v="0"/>
    <x v="15"/>
    <x v="3766"/>
    <n v="558527"/>
    <n v="558527"/>
    <n v="565169.03321943805"/>
    <n v="565169.03321943805"/>
    <n v="3.7610508948305681E-6"/>
    <n v="98"/>
    <m/>
    <x v="0"/>
  </r>
  <r>
    <x v="4"/>
    <x v="4"/>
    <s v="CUARTA"/>
    <x v="1278"/>
    <x v="1278"/>
    <x v="757"/>
    <x v="9"/>
    <x v="0"/>
    <x v="0"/>
    <x v="15"/>
    <x v="1038"/>
    <n v="434826"/>
    <n v="434826"/>
    <n v="442125.20674393058"/>
    <n v="442125.20674393058"/>
    <n v="2.9422266732823161E-6"/>
    <n v="138"/>
    <m/>
    <x v="0"/>
  </r>
  <r>
    <x v="5"/>
    <x v="4"/>
    <s v="CUARTA"/>
    <x v="1279"/>
    <x v="1279"/>
    <x v="758"/>
    <x v="9"/>
    <x v="0"/>
    <x v="0"/>
    <x v="15"/>
    <x v="1054"/>
    <n v="711940"/>
    <n v="0"/>
    <n v="0"/>
    <n v="711940"/>
    <n v="4.7377729788426443E-6"/>
    <n v="0"/>
    <m/>
    <x v="4"/>
  </r>
  <r>
    <x v="5"/>
    <x v="4"/>
    <s v="CUARTA"/>
    <x v="1279"/>
    <x v="1279"/>
    <x v="758"/>
    <x v="9"/>
    <x v="0"/>
    <x v="0"/>
    <x v="15"/>
    <x v="1153"/>
    <n v="142528.5"/>
    <n v="0"/>
    <n v="0"/>
    <n v="142528.5"/>
    <n v="9.4848958622211684E-7"/>
    <n v="0"/>
    <m/>
    <x v="4"/>
  </r>
  <r>
    <x v="4"/>
    <x v="4"/>
    <s v="CUARTA"/>
    <x v="1279"/>
    <x v="1279"/>
    <x v="759"/>
    <x v="9"/>
    <x v="0"/>
    <x v="0"/>
    <x v="15"/>
    <x v="437"/>
    <n v="440776"/>
    <n v="440776"/>
    <n v="444674.66212048702"/>
    <n v="444674.66212048702"/>
    <n v="2.9591926265842995E-6"/>
    <n v="73"/>
    <m/>
    <x v="0"/>
  </r>
  <r>
    <x v="4"/>
    <x v="4"/>
    <s v="CUARTA"/>
    <x v="1280"/>
    <x v="1280"/>
    <x v="760"/>
    <x v="1"/>
    <x v="0"/>
    <x v="0"/>
    <x v="15"/>
    <x v="3767"/>
    <n v="16081921"/>
    <n v="16081921"/>
    <n v="16155809.776974741"/>
    <n v="16155809.776974741"/>
    <n v="1.0751265417404941E-4"/>
    <n v="38"/>
    <m/>
    <x v="0"/>
  </r>
  <r>
    <x v="4"/>
    <x v="4"/>
    <s v="CUARTA"/>
    <x v="1280"/>
    <x v="1280"/>
    <x v="760"/>
    <x v="1"/>
    <x v="0"/>
    <x v="0"/>
    <x v="15"/>
    <x v="3767"/>
    <n v="1896180"/>
    <n v="1896180"/>
    <n v="1904892.0451048084"/>
    <n v="1904892.0451048084"/>
    <n v="1.2676554286751504E-5"/>
    <n v="38"/>
    <m/>
    <x v="0"/>
  </r>
  <r>
    <x v="4"/>
    <x v="4"/>
    <s v="CUARTA"/>
    <x v="1280"/>
    <x v="1280"/>
    <x v="760"/>
    <x v="1"/>
    <x v="0"/>
    <x v="0"/>
    <x v="15"/>
    <x v="0"/>
    <n v="6770789"/>
    <n v="0"/>
    <n v="0"/>
    <n v="6770789"/>
    <n v="4.5057815503616892E-5"/>
    <n v="0"/>
    <m/>
    <x v="0"/>
  </r>
  <r>
    <x v="4"/>
    <x v="4"/>
    <s v="CUARTA"/>
    <x v="1281"/>
    <x v="1281"/>
    <x v="761"/>
    <x v="3"/>
    <x v="0"/>
    <x v="0"/>
    <x v="15"/>
    <x v="3768"/>
    <n v="8925"/>
    <n v="8925"/>
    <n v="9000.6837018725837"/>
    <n v="9000.6837018725837"/>
    <n v="5.989717677590992E-8"/>
    <n v="70"/>
    <m/>
    <x v="0"/>
  </r>
  <r>
    <x v="4"/>
    <x v="4"/>
    <s v="CUARTA"/>
    <x v="1281"/>
    <x v="1281"/>
    <x v="761"/>
    <x v="3"/>
    <x v="0"/>
    <x v="0"/>
    <x v="15"/>
    <x v="3769"/>
    <n v="1301271"/>
    <n v="1301271"/>
    <n v="1327751.5667260783"/>
    <n v="1327751.5667260783"/>
    <n v="8.8358365809630031E-6"/>
    <n v="167"/>
    <m/>
    <x v="0"/>
  </r>
  <r>
    <x v="4"/>
    <x v="4"/>
    <s v="CUARTA"/>
    <x v="1281"/>
    <x v="1281"/>
    <x v="761"/>
    <x v="3"/>
    <x v="0"/>
    <x v="0"/>
    <x v="15"/>
    <x v="3770"/>
    <n v="981570"/>
    <n v="981570"/>
    <n v="999131.27784392191"/>
    <n v="999131.27784392191"/>
    <n v="6.6489552075813357E-6"/>
    <n v="147"/>
    <m/>
    <x v="0"/>
  </r>
  <r>
    <x v="4"/>
    <x v="4"/>
    <s v="CUARTA"/>
    <x v="1281"/>
    <x v="1281"/>
    <x v="761"/>
    <x v="3"/>
    <x v="0"/>
    <x v="0"/>
    <x v="15"/>
    <x v="3771"/>
    <n v="650311"/>
    <n v="650311"/>
    <n v="662185.31815952051"/>
    <n v="662185.31815952051"/>
    <n v="4.4066686902863948E-6"/>
    <n v="150"/>
    <m/>
    <x v="0"/>
  </r>
  <r>
    <x v="4"/>
    <x v="4"/>
    <s v="CUARTA"/>
    <x v="1281"/>
    <x v="1281"/>
    <x v="761"/>
    <x v="3"/>
    <x v="0"/>
    <x v="0"/>
    <x v="15"/>
    <x v="3772"/>
    <n v="229908"/>
    <n v="229908"/>
    <n v="234360.29585522829"/>
    <n v="234360.29585522829"/>
    <n v="1.5596059738411501E-6"/>
    <n v="159"/>
    <m/>
    <x v="0"/>
  </r>
  <r>
    <x v="4"/>
    <x v="4"/>
    <s v="CUARTA"/>
    <x v="1281"/>
    <x v="1281"/>
    <x v="761"/>
    <x v="3"/>
    <x v="0"/>
    <x v="0"/>
    <x v="15"/>
    <x v="3773"/>
    <n v="216580"/>
    <n v="216580"/>
    <n v="221521.15832487511"/>
    <n v="221521.15832487511"/>
    <n v="1.4741648989430523E-6"/>
    <n v="187"/>
    <m/>
    <x v="0"/>
  </r>
  <r>
    <x v="4"/>
    <x v="4"/>
    <s v="CUARTA"/>
    <x v="1281"/>
    <x v="1281"/>
    <x v="761"/>
    <x v="3"/>
    <x v="0"/>
    <x v="0"/>
    <x v="15"/>
    <x v="3774"/>
    <n v="64260"/>
    <n v="64260"/>
    <n v="65567.676277898907"/>
    <n v="65567.676277898907"/>
    <n v="4.3633559703757525E-7"/>
    <n v="167"/>
    <m/>
    <x v="0"/>
  </r>
  <r>
    <x v="4"/>
    <x v="4"/>
    <s v="CUARTA"/>
    <x v="1281"/>
    <x v="1281"/>
    <x v="761"/>
    <x v="3"/>
    <x v="0"/>
    <x v="0"/>
    <x v="15"/>
    <x v="3775"/>
    <n v="34529"/>
    <n v="34529"/>
    <n v="35231.657239333508"/>
    <n v="35231.657239333508"/>
    <n v="2.3445738920184306E-7"/>
    <n v="167"/>
    <m/>
    <x v="0"/>
  </r>
  <r>
    <x v="4"/>
    <x v="4"/>
    <s v="CUARTA"/>
    <x v="1281"/>
    <x v="1281"/>
    <x v="761"/>
    <x v="3"/>
    <x v="0"/>
    <x v="0"/>
    <x v="15"/>
    <x v="3776"/>
    <n v="106275"/>
    <n v="106275"/>
    <n v="106313.46733757656"/>
    <n v="106313.46733757656"/>
    <n v="7.0748809287164688E-7"/>
    <n v="3"/>
    <m/>
    <x v="0"/>
  </r>
  <r>
    <x v="4"/>
    <x v="4"/>
    <s v="CUARTA"/>
    <x v="1281"/>
    <x v="1281"/>
    <x v="761"/>
    <x v="3"/>
    <x v="0"/>
    <x v="0"/>
    <x v="15"/>
    <x v="3777"/>
    <n v="2087026"/>
    <n v="2087026"/>
    <n v="2147036.4966633073"/>
    <n v="2147036.4966633073"/>
    <n v="1.4287961764306534E-5"/>
    <n v="235"/>
    <m/>
    <x v="0"/>
  </r>
  <r>
    <x v="4"/>
    <x v="4"/>
    <s v="CUARTA"/>
    <x v="1281"/>
    <x v="1281"/>
    <x v="761"/>
    <x v="3"/>
    <x v="0"/>
    <x v="0"/>
    <x v="15"/>
    <x v="3778"/>
    <n v="1797955"/>
    <n v="1797955"/>
    <n v="1849430.4149554113"/>
    <n v="1849430.4149554113"/>
    <n v="1.2307471761982031E-5"/>
    <n v="234"/>
    <m/>
    <x v="0"/>
  </r>
  <r>
    <x v="4"/>
    <x v="4"/>
    <s v="CUARTA"/>
    <x v="1281"/>
    <x v="1281"/>
    <x v="761"/>
    <x v="3"/>
    <x v="0"/>
    <x v="0"/>
    <x v="15"/>
    <x v="3779"/>
    <n v="1794325"/>
    <n v="1794325"/>
    <n v="1836590.4016391209"/>
    <n v="1836590.4016391209"/>
    <n v="1.2222024858959444E-5"/>
    <n v="193"/>
    <m/>
    <x v="0"/>
  </r>
  <r>
    <x v="4"/>
    <x v="4"/>
    <s v="CUARTA"/>
    <x v="1281"/>
    <x v="1281"/>
    <x v="761"/>
    <x v="3"/>
    <x v="0"/>
    <x v="0"/>
    <x v="15"/>
    <x v="3780"/>
    <n v="1693232"/>
    <n v="1693232"/>
    <n v="1736255.0199537023"/>
    <n v="1736255.0199537023"/>
    <n v="1.1554319349828001E-5"/>
    <n v="208"/>
    <m/>
    <x v="0"/>
  </r>
  <r>
    <x v="4"/>
    <x v="4"/>
    <s v="CUARTA"/>
    <x v="1281"/>
    <x v="1281"/>
    <x v="761"/>
    <x v="3"/>
    <x v="0"/>
    <x v="0"/>
    <x v="15"/>
    <x v="3781"/>
    <n v="1655235"/>
    <n v="1655235"/>
    <n v="1691161.2475999314"/>
    <n v="1691161.2475999314"/>
    <n v="1.1254232184938015E-5"/>
    <n v="178"/>
    <m/>
    <x v="0"/>
  </r>
  <r>
    <x v="4"/>
    <x v="4"/>
    <s v="CUARTA"/>
    <x v="1281"/>
    <x v="1281"/>
    <x v="761"/>
    <x v="3"/>
    <x v="0"/>
    <x v="0"/>
    <x v="15"/>
    <x v="3782"/>
    <n v="1542920"/>
    <n v="1542920"/>
    <n v="1593808.8133925309"/>
    <n v="1593808.8133925309"/>
    <n v="1.0606377404742523E-5"/>
    <n v="269"/>
    <m/>
    <x v="0"/>
  </r>
  <r>
    <x v="4"/>
    <x v="4"/>
    <s v="CUARTA"/>
    <x v="1281"/>
    <x v="1281"/>
    <x v="761"/>
    <x v="3"/>
    <x v="0"/>
    <x v="0"/>
    <x v="15"/>
    <x v="3783"/>
    <n v="1370724"/>
    <n v="1370724"/>
    <n v="1417642.5138249532"/>
    <n v="1417642.5138249532"/>
    <n v="9.4340371318628309E-6"/>
    <n v="279"/>
    <m/>
    <x v="0"/>
  </r>
  <r>
    <x v="4"/>
    <x v="4"/>
    <s v="CUARTA"/>
    <x v="1281"/>
    <x v="1281"/>
    <x v="761"/>
    <x v="3"/>
    <x v="0"/>
    <x v="0"/>
    <x v="15"/>
    <x v="3784"/>
    <n v="1361400"/>
    <n v="1361400"/>
    <n v="1405114.8840422994"/>
    <n v="1405114.8840422994"/>
    <n v="9.3506690588887005E-6"/>
    <n v="262"/>
    <m/>
    <x v="0"/>
  </r>
  <r>
    <x v="4"/>
    <x v="4"/>
    <s v="CUARTA"/>
    <x v="1281"/>
    <x v="1281"/>
    <x v="761"/>
    <x v="3"/>
    <x v="0"/>
    <x v="0"/>
    <x v="15"/>
    <x v="3785"/>
    <n v="1174431"/>
    <n v="1174431"/>
    <n v="1214630.6004373992"/>
    <n v="1214630.6004373992"/>
    <n v="8.0830463775426673E-6"/>
    <n v="279"/>
    <m/>
    <x v="0"/>
  </r>
  <r>
    <x v="4"/>
    <x v="4"/>
    <s v="CUARTA"/>
    <x v="1281"/>
    <x v="1281"/>
    <x v="761"/>
    <x v="3"/>
    <x v="0"/>
    <x v="0"/>
    <x v="15"/>
    <x v="3786"/>
    <n v="1159572"/>
    <n v="1159572"/>
    <n v="1184740.0702631031"/>
    <n v="1184740.0702631031"/>
    <n v="7.884132780634135E-6"/>
    <n v="178"/>
    <m/>
    <x v="0"/>
  </r>
  <r>
    <x v="4"/>
    <x v="4"/>
    <s v="CUARTA"/>
    <x v="1281"/>
    <x v="1281"/>
    <x v="761"/>
    <x v="3"/>
    <x v="0"/>
    <x v="0"/>
    <x v="15"/>
    <x v="3787"/>
    <n v="1112944"/>
    <n v="1112944"/>
    <n v="1149651.2819928038"/>
    <n v="1149651.2819928038"/>
    <n v="7.6506261467501627E-6"/>
    <n v="269"/>
    <m/>
    <x v="0"/>
  </r>
  <r>
    <x v="4"/>
    <x v="4"/>
    <s v="CUARTA"/>
    <x v="1281"/>
    <x v="1281"/>
    <x v="761"/>
    <x v="3"/>
    <x v="0"/>
    <x v="0"/>
    <x v="15"/>
    <x v="3788"/>
    <n v="1100465"/>
    <n v="1100465"/>
    <n v="1133884.6271849091"/>
    <n v="1133884.6271849091"/>
    <n v="7.5457032162846982E-6"/>
    <n v="248"/>
    <m/>
    <x v="0"/>
  </r>
  <r>
    <x v="4"/>
    <x v="4"/>
    <s v="CUARTA"/>
    <x v="1281"/>
    <x v="1281"/>
    <x v="761"/>
    <x v="3"/>
    <x v="0"/>
    <x v="0"/>
    <x v="15"/>
    <x v="3789"/>
    <n v="1047143"/>
    <n v="1047143"/>
    <n v="1070774.6448181418"/>
    <n v="1070774.6448181418"/>
    <n v="7.125722924191958E-6"/>
    <n v="185"/>
    <m/>
    <x v="0"/>
  </r>
  <r>
    <x v="4"/>
    <x v="4"/>
    <s v="CUARTA"/>
    <x v="1281"/>
    <x v="1281"/>
    <x v="761"/>
    <x v="3"/>
    <x v="0"/>
    <x v="0"/>
    <x v="15"/>
    <x v="3790"/>
    <n v="1000629"/>
    <n v="1000629"/>
    <n v="1031016.7434815358"/>
    <n v="1031016.7434815358"/>
    <n v="6.8611445739825811E-6"/>
    <n v="248"/>
    <m/>
    <x v="0"/>
  </r>
  <r>
    <x v="4"/>
    <x v="4"/>
    <s v="CUARTA"/>
    <x v="1281"/>
    <x v="1281"/>
    <x v="761"/>
    <x v="3"/>
    <x v="0"/>
    <x v="0"/>
    <x v="15"/>
    <x v="3791"/>
    <n v="963900"/>
    <n v="963900"/>
    <n v="999060.30983613618"/>
    <n v="999060.30983613618"/>
    <n v="6.6484829342020488E-6"/>
    <n v="297"/>
    <m/>
    <x v="0"/>
  </r>
  <r>
    <x v="4"/>
    <x v="4"/>
    <s v="CUARTA"/>
    <x v="1281"/>
    <x v="1281"/>
    <x v="761"/>
    <x v="3"/>
    <x v="0"/>
    <x v="0"/>
    <x v="15"/>
    <x v="3792"/>
    <n v="930917"/>
    <n v="930917"/>
    <n v="950548.69614809647"/>
    <n v="950548.69614809647"/>
    <n v="6.3256509364336302E-6"/>
    <n v="173"/>
    <m/>
    <x v="0"/>
  </r>
  <r>
    <x v="4"/>
    <x v="4"/>
    <s v="CUARTA"/>
    <x v="1281"/>
    <x v="1281"/>
    <x v="761"/>
    <x v="3"/>
    <x v="0"/>
    <x v="0"/>
    <x v="15"/>
    <x v="3793"/>
    <n v="929880"/>
    <n v="929880"/>
    <n v="963799.35772427253"/>
    <n v="963799.35772427253"/>
    <n v="6.4138305953478582E-6"/>
    <n v="297"/>
    <m/>
    <x v="0"/>
  </r>
  <r>
    <x v="4"/>
    <x v="4"/>
    <s v="CUARTA"/>
    <x v="1281"/>
    <x v="1281"/>
    <x v="761"/>
    <x v="3"/>
    <x v="0"/>
    <x v="0"/>
    <x v="15"/>
    <x v="3794"/>
    <n v="838490"/>
    <n v="838490"/>
    <n v="861767.94899132987"/>
    <n v="861767.94899132987"/>
    <n v="5.7348384734159752E-6"/>
    <n v="227"/>
    <m/>
    <x v="0"/>
  </r>
  <r>
    <x v="4"/>
    <x v="4"/>
    <s v="CUARTA"/>
    <x v="1281"/>
    <x v="1281"/>
    <x v="761"/>
    <x v="3"/>
    <x v="0"/>
    <x v="0"/>
    <x v="15"/>
    <x v="3795"/>
    <n v="798336"/>
    <n v="798336"/>
    <n v="826758.58210512297"/>
    <n v="826758.58210512297"/>
    <n v="5.5018603679016629E-6"/>
    <n v="290"/>
    <m/>
    <x v="0"/>
  </r>
  <r>
    <x v="4"/>
    <x v="4"/>
    <s v="CUARTA"/>
    <x v="1281"/>
    <x v="1281"/>
    <x v="761"/>
    <x v="3"/>
    <x v="0"/>
    <x v="0"/>
    <x v="15"/>
    <x v="3796"/>
    <n v="787440"/>
    <n v="787440"/>
    <n v="816163.55470211338"/>
    <n v="816163.55470211338"/>
    <n v="5.4313532541841071E-6"/>
    <n v="297"/>
    <m/>
    <x v="0"/>
  </r>
  <r>
    <x v="4"/>
    <x v="4"/>
    <s v="CUARTA"/>
    <x v="1281"/>
    <x v="1281"/>
    <x v="761"/>
    <x v="3"/>
    <x v="0"/>
    <x v="0"/>
    <x v="15"/>
    <x v="3797"/>
    <n v="739267"/>
    <n v="739267"/>
    <n v="764571.37123726716"/>
    <n v="764571.37123726716"/>
    <n v="5.0880208768219127E-6"/>
    <n v="279"/>
    <m/>
    <x v="0"/>
  </r>
  <r>
    <x v="4"/>
    <x v="4"/>
    <s v="CUARTA"/>
    <x v="1281"/>
    <x v="1281"/>
    <x v="761"/>
    <x v="3"/>
    <x v="0"/>
    <x v="0"/>
    <x v="15"/>
    <x v="3798"/>
    <n v="705672"/>
    <n v="705672"/>
    <n v="723602.28984614578"/>
    <n v="723602.28984614578"/>
    <n v="4.8153824427082798E-6"/>
    <n v="208"/>
    <m/>
    <x v="0"/>
  </r>
  <r>
    <x v="4"/>
    <x v="4"/>
    <s v="CUARTA"/>
    <x v="1281"/>
    <x v="1281"/>
    <x v="761"/>
    <x v="3"/>
    <x v="0"/>
    <x v="0"/>
    <x v="15"/>
    <x v="3799"/>
    <n v="681599"/>
    <n v="681599"/>
    <n v="706461.7783214032"/>
    <n v="706461.7783214032"/>
    <n v="4.7013168580445914E-6"/>
    <n v="297"/>
    <m/>
    <x v="0"/>
  </r>
  <r>
    <x v="4"/>
    <x v="4"/>
    <s v="CUARTA"/>
    <x v="1281"/>
    <x v="1281"/>
    <x v="761"/>
    <x v="3"/>
    <x v="0"/>
    <x v="0"/>
    <x v="15"/>
    <x v="3800"/>
    <n v="665280"/>
    <n v="665280"/>
    <n v="686642.30208290054"/>
    <n v="686642.30208290054"/>
    <n v="4.5694234695882722E-6"/>
    <n v="262"/>
    <m/>
    <x v="0"/>
  </r>
  <r>
    <x v="4"/>
    <x v="4"/>
    <s v="CUARTA"/>
    <x v="1281"/>
    <x v="1281"/>
    <x v="761"/>
    <x v="3"/>
    <x v="0"/>
    <x v="0"/>
    <x v="15"/>
    <x v="3801"/>
    <n v="625320"/>
    <n v="625320"/>
    <n v="647582.81796383415"/>
    <n v="647582.81796383415"/>
    <n v="4.3094929018060912E-6"/>
    <n v="290"/>
    <m/>
    <x v="0"/>
  </r>
  <r>
    <x v="4"/>
    <x v="4"/>
    <s v="CUARTA"/>
    <x v="1281"/>
    <x v="1281"/>
    <x v="761"/>
    <x v="3"/>
    <x v="0"/>
    <x v="0"/>
    <x v="15"/>
    <x v="3802"/>
    <n v="624056"/>
    <n v="624056"/>
    <n v="640607.64439147117"/>
    <n v="640607.64439147117"/>
    <n v="4.2630749608646094E-6"/>
    <n v="217"/>
    <m/>
    <x v="0"/>
  </r>
  <r>
    <x v="4"/>
    <x v="4"/>
    <s v="CUARTA"/>
    <x v="1281"/>
    <x v="1281"/>
    <x v="761"/>
    <x v="3"/>
    <x v="0"/>
    <x v="0"/>
    <x v="15"/>
    <x v="3803"/>
    <n v="542283"/>
    <n v="542283"/>
    <n v="557337.72457973892"/>
    <n v="557337.72457973892"/>
    <n v="3.7089356007578321E-6"/>
    <n v="227"/>
    <m/>
    <x v="0"/>
  </r>
  <r>
    <x v="4"/>
    <x v="4"/>
    <s v="CUARTA"/>
    <x v="1281"/>
    <x v="1281"/>
    <x v="761"/>
    <x v="3"/>
    <x v="0"/>
    <x v="0"/>
    <x v="15"/>
    <x v="3804"/>
    <n v="521934"/>
    <n v="521934"/>
    <n v="532940.83487073565"/>
    <n v="532940.83487073565"/>
    <n v="3.5465807326072579E-6"/>
    <n v="173"/>
    <m/>
    <x v="0"/>
  </r>
  <r>
    <x v="4"/>
    <x v="4"/>
    <s v="CUARTA"/>
    <x v="1281"/>
    <x v="1281"/>
    <x v="761"/>
    <x v="3"/>
    <x v="0"/>
    <x v="0"/>
    <x v="15"/>
    <x v="3805"/>
    <n v="520608"/>
    <n v="520608"/>
    <n v="538427.89200260688"/>
    <n v="538427.89200260688"/>
    <n v="3.5830956510171597E-6"/>
    <n v="279"/>
    <m/>
    <x v="0"/>
  </r>
  <r>
    <x v="4"/>
    <x v="4"/>
    <s v="CUARTA"/>
    <x v="1281"/>
    <x v="1281"/>
    <x v="761"/>
    <x v="3"/>
    <x v="0"/>
    <x v="0"/>
    <x v="15"/>
    <x v="3806"/>
    <n v="518406"/>
    <n v="518406"/>
    <n v="535504.14260983607"/>
    <n v="535504.14260983607"/>
    <n v="3.5636388697294427E-6"/>
    <n v="269"/>
    <m/>
    <x v="0"/>
  </r>
  <r>
    <x v="4"/>
    <x v="4"/>
    <s v="CUARTA"/>
    <x v="1281"/>
    <x v="1281"/>
    <x v="761"/>
    <x v="3"/>
    <x v="0"/>
    <x v="0"/>
    <x v="15"/>
    <x v="3807"/>
    <n v="485520"/>
    <n v="485520"/>
    <n v="498156.86499646417"/>
    <n v="498156.86499646417"/>
    <n v="3.3151025847756991E-6"/>
    <n v="213"/>
    <m/>
    <x v="0"/>
  </r>
  <r>
    <x v="4"/>
    <x v="4"/>
    <s v="CUARTA"/>
    <x v="1281"/>
    <x v="1281"/>
    <x v="761"/>
    <x v="3"/>
    <x v="0"/>
    <x v="0"/>
    <x v="15"/>
    <x v="3808"/>
    <n v="475524"/>
    <n v="475524"/>
    <n v="489197.25151451043"/>
    <n v="489197.25151451043"/>
    <n v="3.2554787194841369E-6"/>
    <n v="235"/>
    <m/>
    <x v="0"/>
  </r>
  <r>
    <x v="4"/>
    <x v="4"/>
    <s v="CUARTA"/>
    <x v="1281"/>
    <x v="1281"/>
    <x v="761"/>
    <x v="3"/>
    <x v="0"/>
    <x v="0"/>
    <x v="15"/>
    <x v="3809"/>
    <n v="464100"/>
    <n v="464100"/>
    <n v="477387.17352815077"/>
    <n v="477387.17352815077"/>
    <n v="3.1768857645134947E-6"/>
    <n v="234"/>
    <m/>
    <x v="0"/>
  </r>
  <r>
    <x v="4"/>
    <x v="4"/>
    <s v="CUARTA"/>
    <x v="1281"/>
    <x v="1281"/>
    <x v="761"/>
    <x v="3"/>
    <x v="0"/>
    <x v="0"/>
    <x v="15"/>
    <x v="3810"/>
    <n v="456960"/>
    <n v="456960"/>
    <n v="467272.55178719439"/>
    <n v="467272.55178719439"/>
    <n v="3.1095756238056859E-6"/>
    <n v="185"/>
    <m/>
    <x v="0"/>
  </r>
  <r>
    <x v="4"/>
    <x v="4"/>
    <s v="CUARTA"/>
    <x v="1281"/>
    <x v="1281"/>
    <x v="761"/>
    <x v="3"/>
    <x v="0"/>
    <x v="0"/>
    <x v="15"/>
    <x v="3811"/>
    <n v="452400"/>
    <n v="452400"/>
    <n v="468902.25559691672"/>
    <n v="468902.25559691672"/>
    <n v="3.120420872946371E-6"/>
    <n v="297"/>
    <m/>
    <x v="0"/>
  </r>
  <r>
    <x v="4"/>
    <x v="4"/>
    <s v="CUARTA"/>
    <x v="1281"/>
    <x v="1281"/>
    <x v="761"/>
    <x v="3"/>
    <x v="0"/>
    <x v="0"/>
    <x v="15"/>
    <x v="3812"/>
    <n v="428400"/>
    <n v="428400"/>
    <n v="441409.92606399569"/>
    <n v="441409.92606399569"/>
    <n v="2.9374666689593623E-6"/>
    <n v="248"/>
    <m/>
    <x v="0"/>
  </r>
  <r>
    <x v="4"/>
    <x v="4"/>
    <s v="CUARTA"/>
    <x v="1281"/>
    <x v="1281"/>
    <x v="761"/>
    <x v="3"/>
    <x v="0"/>
    <x v="0"/>
    <x v="15"/>
    <x v="3813"/>
    <n v="399840"/>
    <n v="399840"/>
    <n v="411982.5976597293"/>
    <n v="411982.5976597293"/>
    <n v="2.7416355576954046E-6"/>
    <n v="248"/>
    <m/>
    <x v="0"/>
  </r>
  <r>
    <x v="4"/>
    <x v="4"/>
    <s v="CUARTA"/>
    <x v="1281"/>
    <x v="1281"/>
    <x v="761"/>
    <x v="3"/>
    <x v="0"/>
    <x v="0"/>
    <x v="15"/>
    <x v="3814"/>
    <n v="394604"/>
    <n v="394604"/>
    <n v="405069.95991938561"/>
    <n v="405069.95991938561"/>
    <n v="2.6956337762268424E-6"/>
    <n v="217"/>
    <m/>
    <x v="0"/>
  </r>
  <r>
    <x v="4"/>
    <x v="4"/>
    <s v="CUARTA"/>
    <x v="1281"/>
    <x v="1281"/>
    <x v="761"/>
    <x v="3"/>
    <x v="0"/>
    <x v="0"/>
    <x v="15"/>
    <x v="3815"/>
    <n v="388059"/>
    <n v="388059"/>
    <n v="400519.668566601"/>
    <n v="400519.668566601"/>
    <n v="2.6653527870745485E-6"/>
    <n v="262"/>
    <m/>
    <x v="0"/>
  </r>
  <r>
    <x v="4"/>
    <x v="4"/>
    <s v="CUARTA"/>
    <x v="1281"/>
    <x v="1281"/>
    <x v="761"/>
    <x v="3"/>
    <x v="0"/>
    <x v="0"/>
    <x v="15"/>
    <x v="3816"/>
    <n v="375840"/>
    <n v="375840"/>
    <n v="389549.56618820771"/>
    <n v="389549.56618820771"/>
    <n v="2.592349648293908E-6"/>
    <n v="297"/>
    <m/>
    <x v="0"/>
  </r>
  <r>
    <x v="4"/>
    <x v="4"/>
    <s v="CUARTA"/>
    <x v="1281"/>
    <x v="1281"/>
    <x v="761"/>
    <x v="3"/>
    <x v="0"/>
    <x v="0"/>
    <x v="15"/>
    <x v="3817"/>
    <n v="325584"/>
    <n v="325584"/>
    <n v="333253.14495828323"/>
    <n v="333253.14495828323"/>
    <n v="2.2177118089975071E-6"/>
    <n v="193"/>
    <m/>
    <x v="0"/>
  </r>
  <r>
    <x v="4"/>
    <x v="4"/>
    <s v="CUARTA"/>
    <x v="1281"/>
    <x v="1281"/>
    <x v="761"/>
    <x v="3"/>
    <x v="0"/>
    <x v="0"/>
    <x v="15"/>
    <x v="3818"/>
    <n v="325584"/>
    <n v="325584"/>
    <n v="332650.67717790889"/>
    <n v="332650.67717790889"/>
    <n v="2.2137025447751275E-6"/>
    <n v="178"/>
    <m/>
    <x v="0"/>
  </r>
  <r>
    <x v="4"/>
    <x v="4"/>
    <s v="CUARTA"/>
    <x v="1281"/>
    <x v="1281"/>
    <x v="761"/>
    <x v="3"/>
    <x v="0"/>
    <x v="0"/>
    <x v="15"/>
    <x v="3819"/>
    <n v="325584"/>
    <n v="325584"/>
    <n v="334058.13299762894"/>
    <n v="334058.13299762894"/>
    <n v="2.2230687921437045E-6"/>
    <n v="213"/>
    <m/>
    <x v="0"/>
  </r>
  <r>
    <x v="4"/>
    <x v="4"/>
    <s v="CUARTA"/>
    <x v="1281"/>
    <x v="1281"/>
    <x v="761"/>
    <x v="3"/>
    <x v="0"/>
    <x v="0"/>
    <x v="15"/>
    <x v="3820"/>
    <n v="308448"/>
    <n v="308448"/>
    <n v="316476.1259977537"/>
    <n v="316476.1259977537"/>
    <n v="2.1060651715045619E-6"/>
    <n v="213"/>
    <m/>
    <x v="0"/>
  </r>
  <r>
    <x v="4"/>
    <x v="4"/>
    <s v="CUARTA"/>
    <x v="1281"/>
    <x v="1281"/>
    <x v="761"/>
    <x v="3"/>
    <x v="0"/>
    <x v="0"/>
    <x v="15"/>
    <x v="3821"/>
    <n v="178500"/>
    <n v="178500"/>
    <n v="184231.67827350553"/>
    <n v="184231.67827350553"/>
    <n v="1.2260132415246313E-6"/>
    <n v="262"/>
    <m/>
    <x v="0"/>
  </r>
  <r>
    <x v="4"/>
    <x v="4"/>
    <s v="CUARTA"/>
    <x v="1281"/>
    <x v="1281"/>
    <x v="761"/>
    <x v="3"/>
    <x v="0"/>
    <x v="0"/>
    <x v="15"/>
    <x v="3822"/>
    <n v="165648"/>
    <n v="165648"/>
    <n v="169959.40099879366"/>
    <n v="169959.40099879366"/>
    <n v="1.1310349995117092E-6"/>
    <n v="213"/>
    <m/>
    <x v="0"/>
  </r>
  <r>
    <x v="4"/>
    <x v="4"/>
    <s v="CUARTA"/>
    <x v="1281"/>
    <x v="1281"/>
    <x v="761"/>
    <x v="3"/>
    <x v="0"/>
    <x v="0"/>
    <x v="15"/>
    <x v="3823"/>
    <n v="94605"/>
    <n v="94605"/>
    <n v="96658.36562735292"/>
    <n v="96658.36562735292"/>
    <n v="6.4323593680417642E-7"/>
    <n v="178"/>
    <m/>
    <x v="0"/>
  </r>
  <r>
    <x v="4"/>
    <x v="4"/>
    <s v="CUARTA"/>
    <x v="1281"/>
    <x v="1281"/>
    <x v="761"/>
    <x v="3"/>
    <x v="0"/>
    <x v="0"/>
    <x v="15"/>
    <x v="3824"/>
    <n v="85680"/>
    <n v="85680"/>
    <n v="87539.651888923399"/>
    <n v="87539.651888923399"/>
    <n v="5.825533012566126E-7"/>
    <n v="178"/>
    <m/>
    <x v="0"/>
  </r>
  <r>
    <x v="4"/>
    <x v="4"/>
    <s v="CUARTA"/>
    <x v="1281"/>
    <x v="1281"/>
    <x v="761"/>
    <x v="3"/>
    <x v="0"/>
    <x v="0"/>
    <x v="15"/>
    <x v="3825"/>
    <n v="83300"/>
    <n v="83300"/>
    <n v="85829.707845776938"/>
    <n v="85829.707845776938"/>
    <n v="5.7117407451987601E-7"/>
    <n v="248"/>
    <m/>
    <x v="0"/>
  </r>
  <r>
    <x v="4"/>
    <x v="4"/>
    <s v="CUARTA"/>
    <x v="1281"/>
    <x v="1281"/>
    <x v="761"/>
    <x v="3"/>
    <x v="0"/>
    <x v="0"/>
    <x v="15"/>
    <x v="3826"/>
    <n v="81200"/>
    <n v="81200"/>
    <n v="84050.338864642021"/>
    <n v="84050.338864642021"/>
    <n v="5.5933284312648363E-7"/>
    <n v="286"/>
    <m/>
    <x v="0"/>
  </r>
  <r>
    <x v="4"/>
    <x v="4"/>
    <s v="CUARTA"/>
    <x v="1281"/>
    <x v="1281"/>
    <x v="761"/>
    <x v="3"/>
    <x v="0"/>
    <x v="0"/>
    <x v="15"/>
    <x v="3827"/>
    <n v="76560"/>
    <n v="76560"/>
    <n v="79180.572353324533"/>
    <n v="79180.572353324533"/>
    <n v="5.2692583103193514E-7"/>
    <n v="279"/>
    <m/>
    <x v="0"/>
  </r>
  <r>
    <x v="4"/>
    <x v="4"/>
    <s v="CUARTA"/>
    <x v="1281"/>
    <x v="1281"/>
    <x v="761"/>
    <x v="3"/>
    <x v="0"/>
    <x v="0"/>
    <x v="15"/>
    <x v="3828"/>
    <n v="51040"/>
    <n v="51040"/>
    <n v="52831.641572060696"/>
    <n v="52831.641572060696"/>
    <n v="3.5158064425093254E-7"/>
    <n v="286"/>
    <m/>
    <x v="0"/>
  </r>
  <r>
    <x v="4"/>
    <x v="4"/>
    <s v="CUARTA"/>
    <x v="1281"/>
    <x v="1281"/>
    <x v="761"/>
    <x v="3"/>
    <x v="0"/>
    <x v="0"/>
    <x v="15"/>
    <x v="3829"/>
    <n v="45220"/>
    <n v="45220"/>
    <n v="46514.647677101872"/>
    <n v="46514.647677101872"/>
    <n v="3.0954271551669947E-7"/>
    <n v="234"/>
    <m/>
    <x v="0"/>
  </r>
  <r>
    <x v="4"/>
    <x v="4"/>
    <s v="CUARTA"/>
    <x v="1281"/>
    <x v="1281"/>
    <x v="761"/>
    <x v="3"/>
    <x v="0"/>
    <x v="0"/>
    <x v="15"/>
    <x v="3830"/>
    <n v="41650"/>
    <n v="41650"/>
    <n v="42734.044791363347"/>
    <n v="42734.044791363347"/>
    <n v="2.8438380016458203E-7"/>
    <n v="213"/>
    <m/>
    <x v="0"/>
  </r>
  <r>
    <x v="4"/>
    <x v="4"/>
    <s v="CUARTA"/>
    <x v="1281"/>
    <x v="1281"/>
    <x v="761"/>
    <x v="3"/>
    <x v="0"/>
    <x v="0"/>
    <x v="15"/>
    <x v="3831"/>
    <n v="39984"/>
    <n v="39984"/>
    <n v="41198.259765972929"/>
    <n v="41198.259765972929"/>
    <n v="2.7416355576954049E-7"/>
    <n v="248"/>
    <m/>
    <x v="0"/>
  </r>
  <r>
    <x v="4"/>
    <x v="4"/>
    <s v="CUARTA"/>
    <x v="1281"/>
    <x v="1281"/>
    <x v="761"/>
    <x v="3"/>
    <x v="0"/>
    <x v="0"/>
    <x v="15"/>
    <x v="3832"/>
    <n v="3507079"/>
    <n v="3507079"/>
    <n v="3538099.1010283125"/>
    <n v="3538099.1010283125"/>
    <n v="2.3545116607185143E-5"/>
    <n v="73"/>
    <m/>
    <x v="0"/>
  </r>
  <r>
    <x v="4"/>
    <x v="4"/>
    <s v="CUARTA"/>
    <x v="1281"/>
    <x v="1281"/>
    <x v="761"/>
    <x v="3"/>
    <x v="0"/>
    <x v="0"/>
    <x v="15"/>
    <x v="3833"/>
    <n v="2914236"/>
    <n v="2914236"/>
    <n v="2952451.6948303804"/>
    <n v="2952451.6948303804"/>
    <n v="1.9647787539828561E-5"/>
    <n v="108"/>
    <m/>
    <x v="0"/>
  </r>
  <r>
    <x v="4"/>
    <x v="4"/>
    <s v="CUARTA"/>
    <x v="1281"/>
    <x v="1281"/>
    <x v="761"/>
    <x v="3"/>
    <x v="0"/>
    <x v="0"/>
    <x v="15"/>
    <x v="3834"/>
    <n v="2892975"/>
    <n v="2892975"/>
    <n v="2976159.8125440371"/>
    <n v="2976159.8125440371"/>
    <n v="1.9805558811962426E-5"/>
    <n v="235"/>
    <m/>
    <x v="0"/>
  </r>
  <r>
    <x v="4"/>
    <x v="4"/>
    <s v="CUARTA"/>
    <x v="1281"/>
    <x v="1281"/>
    <x v="761"/>
    <x v="3"/>
    <x v="0"/>
    <x v="0"/>
    <x v="15"/>
    <x v="3835"/>
    <n v="2438154"/>
    <n v="2438154"/>
    <n v="2449947.1687352951"/>
    <n v="2449947.1687352951"/>
    <n v="1.6303752416813387E-5"/>
    <n v="40"/>
    <m/>
    <x v="0"/>
  </r>
  <r>
    <x v="4"/>
    <x v="4"/>
    <s v="CUARTA"/>
    <x v="1281"/>
    <x v="1281"/>
    <x v="761"/>
    <x v="3"/>
    <x v="0"/>
    <x v="0"/>
    <x v="15"/>
    <x v="3836"/>
    <n v="2222485"/>
    <n v="2222485"/>
    <n v="2263066.3433799548"/>
    <n v="2263066.3433799548"/>
    <n v="1.5060109799974407E-5"/>
    <n v="150"/>
    <m/>
    <x v="0"/>
  </r>
  <r>
    <x v="4"/>
    <x v="4"/>
    <s v="CUARTA"/>
    <x v="1281"/>
    <x v="1281"/>
    <x v="761"/>
    <x v="3"/>
    <x v="0"/>
    <x v="0"/>
    <x v="15"/>
    <x v="3837"/>
    <n v="1949973"/>
    <n v="1949973"/>
    <n v="1970783.3616405532"/>
    <n v="1970783.3616405532"/>
    <n v="1.3115043624369027E-5"/>
    <n v="88"/>
    <m/>
    <x v="0"/>
  </r>
  <r>
    <x v="4"/>
    <x v="4"/>
    <s v="CUARTA"/>
    <x v="1281"/>
    <x v="1281"/>
    <x v="761"/>
    <x v="3"/>
    <x v="0"/>
    <x v="0"/>
    <x v="15"/>
    <x v="3838"/>
    <n v="1719488"/>
    <n v="1719488"/>
    <n v="1740566.0320258057"/>
    <n v="1740566.0320258057"/>
    <n v="1.1583007998459453E-5"/>
    <n v="101"/>
    <m/>
    <x v="0"/>
  </r>
  <r>
    <x v="4"/>
    <x v="4"/>
    <s v="CUARTA"/>
    <x v="1281"/>
    <x v="1281"/>
    <x v="761"/>
    <x v="3"/>
    <x v="0"/>
    <x v="0"/>
    <x v="15"/>
    <x v="3839"/>
    <n v="1697212"/>
    <n v="1697212"/>
    <n v="1734467.7553042059"/>
    <n v="1734467.7553042059"/>
    <n v="1.1542425574843558E-5"/>
    <n v="180"/>
    <m/>
    <x v="0"/>
  </r>
  <r>
    <x v="4"/>
    <x v="4"/>
    <s v="CUARTA"/>
    <x v="1281"/>
    <x v="1281"/>
    <x v="761"/>
    <x v="3"/>
    <x v="0"/>
    <x v="0"/>
    <x v="15"/>
    <x v="3840"/>
    <n v="1540651"/>
    <n v="1540651"/>
    <n v="1568782.4327249322"/>
    <n v="1568782.4327249322"/>
    <n v="1.0439833440243858E-5"/>
    <n v="150"/>
    <m/>
    <x v="0"/>
  </r>
  <r>
    <x v="4"/>
    <x v="4"/>
    <s v="CUARTA"/>
    <x v="1281"/>
    <x v="1281"/>
    <x v="761"/>
    <x v="3"/>
    <x v="0"/>
    <x v="0"/>
    <x v="15"/>
    <x v="3841"/>
    <n v="1485060"/>
    <n v="1485060"/>
    <n v="1514915.0933410374"/>
    <n v="1514915.0933410374"/>
    <n v="1.008136050014334E-5"/>
    <n v="165"/>
    <m/>
    <x v="0"/>
  </r>
  <r>
    <x v="4"/>
    <x v="4"/>
    <s v="CUARTA"/>
    <x v="1281"/>
    <x v="1281"/>
    <x v="761"/>
    <x v="3"/>
    <x v="0"/>
    <x v="0"/>
    <x v="15"/>
    <x v="3842"/>
    <n v="1347168"/>
    <n v="1347168"/>
    <n v="1364834.0233327891"/>
    <n v="1364834.0233327891"/>
    <n v="9.0826105519442367E-6"/>
    <n v="108"/>
    <m/>
    <x v="0"/>
  </r>
  <r>
    <x v="4"/>
    <x v="4"/>
    <s v="CUARTA"/>
    <x v="1281"/>
    <x v="1281"/>
    <x v="761"/>
    <x v="3"/>
    <x v="0"/>
    <x v="0"/>
    <x v="15"/>
    <x v="3843"/>
    <n v="1285842"/>
    <n v="1285842"/>
    <n v="1288481.6302104522"/>
    <n v="1288481.6302104522"/>
    <n v="8.5745055079728643E-6"/>
    <n v="17"/>
    <m/>
    <x v="0"/>
  </r>
  <r>
    <x v="4"/>
    <x v="4"/>
    <s v="CUARTA"/>
    <x v="1281"/>
    <x v="1281"/>
    <x v="761"/>
    <x v="3"/>
    <x v="0"/>
    <x v="0"/>
    <x v="15"/>
    <x v="3844"/>
    <n v="1161501"/>
    <n v="1161501"/>
    <n v="1183994.1106709794"/>
    <n v="1183994.1106709794"/>
    <n v="7.8791686162398437E-6"/>
    <n v="159"/>
    <m/>
    <x v="0"/>
  </r>
  <r>
    <x v="4"/>
    <x v="4"/>
    <s v="CUARTA"/>
    <x v="1281"/>
    <x v="1281"/>
    <x v="761"/>
    <x v="3"/>
    <x v="0"/>
    <x v="0"/>
    <x v="15"/>
    <x v="3845"/>
    <n v="1142669"/>
    <n v="1142669"/>
    <n v="1151108.375641217"/>
    <n v="1151108.375641217"/>
    <n v="7.6603227207804117E-6"/>
    <n v="61"/>
    <m/>
    <x v="0"/>
  </r>
  <r>
    <x v="4"/>
    <x v="4"/>
    <s v="CUARTA"/>
    <x v="1281"/>
    <x v="1281"/>
    <x v="761"/>
    <x v="3"/>
    <x v="0"/>
    <x v="0"/>
    <x v="15"/>
    <x v="3846"/>
    <n v="1125424"/>
    <n v="1125424"/>
    <n v="1137434.6690907814"/>
    <n v="1137434.6690907814"/>
    <n v="7.5693278091090945E-6"/>
    <n v="88"/>
    <m/>
    <x v="0"/>
  </r>
  <r>
    <x v="4"/>
    <x v="4"/>
    <s v="CUARTA"/>
    <x v="1281"/>
    <x v="1281"/>
    <x v="761"/>
    <x v="3"/>
    <x v="0"/>
    <x v="0"/>
    <x v="15"/>
    <x v="3847"/>
    <n v="1125424"/>
    <n v="1125424"/>
    <n v="1155273.2728819642"/>
    <n v="1155273.2728819642"/>
    <n v="7.6880390137360944E-6"/>
    <n v="217"/>
    <m/>
    <x v="0"/>
  </r>
  <r>
    <x v="4"/>
    <x v="4"/>
    <s v="CUARTA"/>
    <x v="1281"/>
    <x v="1281"/>
    <x v="761"/>
    <x v="3"/>
    <x v="0"/>
    <x v="0"/>
    <x v="15"/>
    <x v="3848"/>
    <n v="1034664"/>
    <n v="1034664"/>
    <n v="1039668.5924647644"/>
    <n v="1039668.5924647644"/>
    <n v="6.9187203476850944E-6"/>
    <n v="40"/>
    <m/>
    <x v="0"/>
  </r>
  <r>
    <x v="4"/>
    <x v="4"/>
    <s v="CUARTA"/>
    <x v="1281"/>
    <x v="1281"/>
    <x v="761"/>
    <x v="3"/>
    <x v="0"/>
    <x v="0"/>
    <x v="15"/>
    <x v="3849"/>
    <n v="1018781"/>
    <n v="1018781"/>
    <n v="1038510.2587630068"/>
    <n v="1038510.2587630068"/>
    <n v="6.9110119423241509E-6"/>
    <n v="159"/>
    <m/>
    <x v="0"/>
  </r>
  <r>
    <x v="4"/>
    <x v="4"/>
    <s v="CUARTA"/>
    <x v="1281"/>
    <x v="1281"/>
    <x v="761"/>
    <x v="3"/>
    <x v="0"/>
    <x v="0"/>
    <x v="15"/>
    <x v="3850"/>
    <n v="1006585"/>
    <n v="1006585"/>
    <n v="1017327.4040599313"/>
    <n v="1017327.4040599313"/>
    <n v="6.7700456296756407E-6"/>
    <n v="88"/>
    <m/>
    <x v="0"/>
  </r>
  <r>
    <x v="4"/>
    <x v="4"/>
    <s v="CUARTA"/>
    <x v="1281"/>
    <x v="1281"/>
    <x v="761"/>
    <x v="3"/>
    <x v="0"/>
    <x v="0"/>
    <x v="15"/>
    <x v="3851"/>
    <n v="974160"/>
    <n v="974160"/>
    <n v="993744.14995293459"/>
    <n v="993744.14995293459"/>
    <n v="6.6131052919206207E-6"/>
    <n v="165"/>
    <m/>
    <x v="0"/>
  </r>
  <r>
    <x v="4"/>
    <x v="4"/>
    <s v="CUARTA"/>
    <x v="1281"/>
    <x v="1281"/>
    <x v="761"/>
    <x v="3"/>
    <x v="0"/>
    <x v="0"/>
    <x v="15"/>
    <x v="3852"/>
    <n v="926279"/>
    <n v="926279"/>
    <n v="943192.3407715424"/>
    <n v="943192.3407715424"/>
    <n v="6.2766963310935716E-6"/>
    <n v="150"/>
    <m/>
    <x v="0"/>
  </r>
  <r>
    <x v="4"/>
    <x v="4"/>
    <s v="CUARTA"/>
    <x v="1281"/>
    <x v="1281"/>
    <x v="761"/>
    <x v="3"/>
    <x v="0"/>
    <x v="0"/>
    <x v="15"/>
    <x v="3853"/>
    <n v="854172"/>
    <n v="854172"/>
    <n v="865373.14379365835"/>
    <n v="865373.14379365835"/>
    <n v="5.7588300942238182E-6"/>
    <n v="108"/>
    <m/>
    <x v="0"/>
  </r>
  <r>
    <x v="4"/>
    <x v="4"/>
    <s v="CUARTA"/>
    <x v="1281"/>
    <x v="1281"/>
    <x v="761"/>
    <x v="3"/>
    <x v="0"/>
    <x v="0"/>
    <x v="15"/>
    <x v="3854"/>
    <n v="775764"/>
    <n v="775764"/>
    <n v="785936.94422428217"/>
    <n v="785936.94422428217"/>
    <n v="5.2302031314717007E-6"/>
    <n v="108"/>
    <m/>
    <x v="0"/>
  </r>
  <r>
    <x v="4"/>
    <x v="4"/>
    <s v="CUARTA"/>
    <x v="1281"/>
    <x v="1281"/>
    <x v="761"/>
    <x v="3"/>
    <x v="0"/>
    <x v="0"/>
    <x v="15"/>
    <x v="3855"/>
    <n v="734184"/>
    <n v="734184"/>
    <n v="743811.68687688571"/>
    <n v="743811.68687688571"/>
    <n v="4.9498706512243665E-6"/>
    <n v="108"/>
    <m/>
    <x v="0"/>
  </r>
  <r>
    <x v="4"/>
    <x v="4"/>
    <s v="CUARTA"/>
    <x v="1281"/>
    <x v="1281"/>
    <x v="761"/>
    <x v="3"/>
    <x v="0"/>
    <x v="0"/>
    <x v="15"/>
    <x v="3856"/>
    <n v="652834"/>
    <n v="652834"/>
    <n v="662273.12663512712"/>
    <n v="662273.12663512712"/>
    <n v="4.4072530325386105E-6"/>
    <n v="119"/>
    <m/>
    <x v="0"/>
  </r>
  <r>
    <x v="4"/>
    <x v="4"/>
    <s v="CUARTA"/>
    <x v="1281"/>
    <x v="1281"/>
    <x v="761"/>
    <x v="3"/>
    <x v="0"/>
    <x v="0"/>
    <x v="15"/>
    <x v="3857"/>
    <n v="647289"/>
    <n v="647289"/>
    <n v="655777.19343768386"/>
    <n v="655777.19343768386"/>
    <n v="4.3640243099282592E-6"/>
    <n v="108"/>
    <m/>
    <x v="0"/>
  </r>
  <r>
    <x v="4"/>
    <x v="4"/>
    <s v="CUARTA"/>
    <x v="1281"/>
    <x v="1281"/>
    <x v="761"/>
    <x v="3"/>
    <x v="0"/>
    <x v="0"/>
    <x v="15"/>
    <x v="3858"/>
    <n v="625482"/>
    <n v="625482"/>
    <n v="633684.22838297789"/>
    <n v="633684.22838297789"/>
    <n v="4.2170014528634775E-6"/>
    <n v="108"/>
    <m/>
    <x v="0"/>
  </r>
  <r>
    <x v="4"/>
    <x v="4"/>
    <s v="CUARTA"/>
    <x v="1281"/>
    <x v="1281"/>
    <x v="761"/>
    <x v="3"/>
    <x v="0"/>
    <x v="0"/>
    <x v="15"/>
    <x v="3859"/>
    <n v="615384"/>
    <n v="615384"/>
    <n v="623453.80874146731"/>
    <n v="623453.80874146731"/>
    <n v="4.1489207076605528E-6"/>
    <n v="108"/>
    <m/>
    <x v="0"/>
  </r>
  <r>
    <x v="4"/>
    <x v="4"/>
    <s v="CUARTA"/>
    <x v="1281"/>
    <x v="1281"/>
    <x v="761"/>
    <x v="3"/>
    <x v="0"/>
    <x v="0"/>
    <x v="15"/>
    <x v="3860"/>
    <n v="576180"/>
    <n v="576180"/>
    <n v="593677.80392052524"/>
    <n v="593677.80392052524"/>
    <n v="3.9507692467810575E-6"/>
    <n v="248"/>
    <m/>
    <x v="0"/>
  </r>
  <r>
    <x v="4"/>
    <x v="4"/>
    <s v="CUARTA"/>
    <x v="1281"/>
    <x v="1281"/>
    <x v="761"/>
    <x v="3"/>
    <x v="0"/>
    <x v="0"/>
    <x v="15"/>
    <x v="3861"/>
    <n v="520344"/>
    <n v="520344"/>
    <n v="529845.19282681285"/>
    <n v="529845.19282681285"/>
    <n v="3.5259800510500105E-6"/>
    <n v="150"/>
    <m/>
    <x v="0"/>
  </r>
  <r>
    <x v="4"/>
    <x v="4"/>
    <s v="CUARTA"/>
    <x v="1281"/>
    <x v="1281"/>
    <x v="761"/>
    <x v="3"/>
    <x v="0"/>
    <x v="0"/>
    <x v="15"/>
    <x v="3862"/>
    <n v="496944"/>
    <n v="496944"/>
    <n v="504129.16092385905"/>
    <n v="504129.16092385905"/>
    <n v="3.3548466394242135E-6"/>
    <n v="119"/>
    <m/>
    <x v="0"/>
  </r>
  <r>
    <x v="4"/>
    <x v="4"/>
    <s v="CUARTA"/>
    <x v="1281"/>
    <x v="1281"/>
    <x v="761"/>
    <x v="3"/>
    <x v="0"/>
    <x v="0"/>
    <x v="15"/>
    <x v="3863"/>
    <n v="476000"/>
    <n v="476000"/>
    <n v="479110.8364172944"/>
    <n v="479110.8364172944"/>
    <n v="3.1883562865530184E-6"/>
    <n v="54"/>
    <m/>
    <x v="0"/>
  </r>
  <r>
    <x v="4"/>
    <x v="4"/>
    <s v="CUARTA"/>
    <x v="1281"/>
    <x v="1281"/>
    <x v="761"/>
    <x v="3"/>
    <x v="0"/>
    <x v="0"/>
    <x v="15"/>
    <x v="3864"/>
    <n v="463919"/>
    <n v="463919"/>
    <n v="470626.66257492948"/>
    <n v="470626.66257492948"/>
    <n v="3.1318963467011206E-6"/>
    <n v="119"/>
    <m/>
    <x v="0"/>
  </r>
  <r>
    <x v="4"/>
    <x v="4"/>
    <s v="CUARTA"/>
    <x v="1281"/>
    <x v="1281"/>
    <x v="761"/>
    <x v="3"/>
    <x v="0"/>
    <x v="0"/>
    <x v="15"/>
    <x v="3865"/>
    <n v="446250"/>
    <n v="446250"/>
    <n v="450197.07963062264"/>
    <n v="450197.07963062264"/>
    <n v="2.9959428589878842E-6"/>
    <n v="73"/>
    <m/>
    <x v="0"/>
  </r>
  <r>
    <x v="4"/>
    <x v="4"/>
    <s v="CUARTA"/>
    <x v="1281"/>
    <x v="1281"/>
    <x v="761"/>
    <x v="3"/>
    <x v="0"/>
    <x v="0"/>
    <x v="15"/>
    <x v="3866"/>
    <n v="428400"/>
    <n v="428400"/>
    <n v="437012.3941034709"/>
    <n v="437012.3941034709"/>
    <n v="2.9082022532836434E-6"/>
    <n v="165"/>
    <m/>
    <x v="0"/>
  </r>
  <r>
    <x v="4"/>
    <x v="4"/>
    <s v="CUARTA"/>
    <x v="1281"/>
    <x v="1281"/>
    <x v="761"/>
    <x v="3"/>
    <x v="0"/>
    <x v="0"/>
    <x v="15"/>
    <x v="3867"/>
    <n v="367710"/>
    <n v="367710"/>
    <n v="372217.5063950484"/>
    <n v="372217.5063950484"/>
    <n v="2.4770093604104974E-6"/>
    <n v="101"/>
    <m/>
    <x v="0"/>
  </r>
  <r>
    <x v="4"/>
    <x v="4"/>
    <s v="CUARTA"/>
    <x v="1281"/>
    <x v="1281"/>
    <x v="761"/>
    <x v="3"/>
    <x v="0"/>
    <x v="0"/>
    <x v="15"/>
    <x v="3868"/>
    <n v="353430"/>
    <n v="353430"/>
    <n v="354839.75369012827"/>
    <n v="354839.75369012827"/>
    <n v="2.3613649982474215E-6"/>
    <n v="33"/>
    <m/>
    <x v="0"/>
  </r>
  <r>
    <x v="4"/>
    <x v="4"/>
    <s v="CUARTA"/>
    <x v="1281"/>
    <x v="1281"/>
    <x v="761"/>
    <x v="3"/>
    <x v="0"/>
    <x v="0"/>
    <x v="15"/>
    <x v="3869"/>
    <n v="315112"/>
    <n v="315112"/>
    <n v="320362.97941935697"/>
    <n v="320362.97941935697"/>
    <n v="2.1319311561571926E-6"/>
    <n v="137"/>
    <m/>
    <x v="0"/>
  </r>
  <r>
    <x v="4"/>
    <x v="4"/>
    <s v="CUARTA"/>
    <x v="1281"/>
    <x v="1281"/>
    <x v="761"/>
    <x v="3"/>
    <x v="0"/>
    <x v="0"/>
    <x v="15"/>
    <x v="3870"/>
    <n v="310590"/>
    <n v="310590"/>
    <n v="317599.31254285865"/>
    <n v="317599.31254285865"/>
    <n v="2.1135396818054267E-6"/>
    <n v="185"/>
    <m/>
    <x v="0"/>
  </r>
  <r>
    <x v="4"/>
    <x v="4"/>
    <s v="CUARTA"/>
    <x v="1281"/>
    <x v="1281"/>
    <x v="761"/>
    <x v="3"/>
    <x v="0"/>
    <x v="0"/>
    <x v="15"/>
    <x v="3871"/>
    <n v="276080"/>
    <n v="276080"/>
    <n v="283607.58249329223"/>
    <n v="283607.58249329223"/>
    <n v="1.8873336811130239E-6"/>
    <n v="223"/>
    <m/>
    <x v="0"/>
  </r>
  <r>
    <x v="4"/>
    <x v="4"/>
    <s v="CUARTA"/>
    <x v="1281"/>
    <x v="1281"/>
    <x v="761"/>
    <x v="3"/>
    <x v="0"/>
    <x v="0"/>
    <x v="15"/>
    <x v="3872"/>
    <n v="273700"/>
    <n v="273700"/>
    <n v="279202.36289943976"/>
    <n v="279202.36289943976"/>
    <n v="1.8580181062645501E-6"/>
    <n v="165"/>
    <m/>
    <x v="0"/>
  </r>
  <r>
    <x v="4"/>
    <x v="4"/>
    <s v="CUARTA"/>
    <x v="1281"/>
    <x v="1281"/>
    <x v="761"/>
    <x v="3"/>
    <x v="0"/>
    <x v="0"/>
    <x v="15"/>
    <x v="3873"/>
    <n v="262514"/>
    <n v="262514"/>
    <n v="265956.46482189582"/>
    <n v="265956.46482189582"/>
    <n v="1.769870147177701E-6"/>
    <n v="108"/>
    <m/>
    <x v="0"/>
  </r>
  <r>
    <x v="4"/>
    <x v="4"/>
    <s v="CUARTA"/>
    <x v="1281"/>
    <x v="1281"/>
    <x v="761"/>
    <x v="3"/>
    <x v="0"/>
    <x v="0"/>
    <x v="15"/>
    <x v="3874"/>
    <n v="202895"/>
    <n v="202895"/>
    <n v="205828.59659367328"/>
    <n v="205828.59659367328"/>
    <n v="1.3697350383664472E-6"/>
    <n v="119"/>
    <m/>
    <x v="0"/>
  </r>
  <r>
    <x v="4"/>
    <x v="4"/>
    <s v="CUARTA"/>
    <x v="1281"/>
    <x v="1281"/>
    <x v="761"/>
    <x v="3"/>
    <x v="0"/>
    <x v="0"/>
    <x v="15"/>
    <x v="3875"/>
    <n v="154224"/>
    <n v="154224"/>
    <n v="156246.40907034316"/>
    <n v="156246.40907034316"/>
    <n v="1.0397786540082959E-6"/>
    <n v="108"/>
    <m/>
    <x v="0"/>
  </r>
  <r>
    <x v="4"/>
    <x v="4"/>
    <s v="CUARTA"/>
    <x v="1281"/>
    <x v="1281"/>
    <x v="761"/>
    <x v="3"/>
    <x v="0"/>
    <x v="0"/>
    <x v="15"/>
    <x v="3876"/>
    <n v="151368"/>
    <n v="151368"/>
    <n v="155382.68667595251"/>
    <n v="155382.68667595251"/>
    <n v="1.0340308092160868E-6"/>
    <n v="217"/>
    <m/>
    <x v="0"/>
  </r>
  <r>
    <x v="4"/>
    <x v="4"/>
    <s v="CUARTA"/>
    <x v="1281"/>
    <x v="1281"/>
    <x v="761"/>
    <x v="3"/>
    <x v="0"/>
    <x v="0"/>
    <x v="15"/>
    <x v="3877"/>
    <n v="142800"/>
    <n v="142800"/>
    <n v="145337.30277320158"/>
    <n v="145337.30277320158"/>
    <n v="9.6718142806521137E-7"/>
    <n v="146"/>
    <m/>
    <x v="0"/>
  </r>
  <r>
    <x v="4"/>
    <x v="4"/>
    <s v="CUARTA"/>
    <x v="1281"/>
    <x v="1281"/>
    <x v="761"/>
    <x v="3"/>
    <x v="0"/>
    <x v="0"/>
    <x v="15"/>
    <x v="3878"/>
    <n v="130900"/>
    <n v="130900"/>
    <n v="133081.29809716489"/>
    <n v="133081.29809716489"/>
    <n v="8.8562094855472496E-7"/>
    <n v="137"/>
    <m/>
    <x v="0"/>
  </r>
  <r>
    <x v="4"/>
    <x v="4"/>
    <s v="CUARTA"/>
    <x v="1281"/>
    <x v="1281"/>
    <x v="761"/>
    <x v="3"/>
    <x v="0"/>
    <x v="0"/>
    <x v="15"/>
    <x v="3879"/>
    <n v="130900"/>
    <n v="130900"/>
    <n v="132792.64296366018"/>
    <n v="132792.64296366018"/>
    <n v="8.8370002475254662E-7"/>
    <n v="119"/>
    <m/>
    <x v="0"/>
  </r>
  <r>
    <x v="4"/>
    <x v="4"/>
    <s v="CUARTA"/>
    <x v="1281"/>
    <x v="1281"/>
    <x v="761"/>
    <x v="3"/>
    <x v="0"/>
    <x v="0"/>
    <x v="15"/>
    <x v="3880"/>
    <n v="114240"/>
    <n v="114240"/>
    <n v="117411.5022156132"/>
    <n v="117411.5022156132"/>
    <n v="7.8134258870474417E-7"/>
    <n v="227"/>
    <m/>
    <x v="0"/>
  </r>
  <r>
    <x v="4"/>
    <x v="4"/>
    <s v="CUARTA"/>
    <x v="1281"/>
    <x v="1281"/>
    <x v="761"/>
    <x v="3"/>
    <x v="0"/>
    <x v="0"/>
    <x v="15"/>
    <x v="3881"/>
    <n v="107100"/>
    <n v="107100"/>
    <n v="109055.58659608194"/>
    <n v="109055.58659608194"/>
    <n v="7.2573617350724931E-7"/>
    <n v="150"/>
    <m/>
    <x v="0"/>
  </r>
  <r>
    <x v="4"/>
    <x v="4"/>
    <s v="CUARTA"/>
    <x v="1281"/>
    <x v="1281"/>
    <x v="761"/>
    <x v="3"/>
    <x v="0"/>
    <x v="0"/>
    <x v="15"/>
    <x v="3882"/>
    <n v="104125"/>
    <n v="104125"/>
    <n v="105045.98524714529"/>
    <n v="105045.98524714529"/>
    <n v="6.9905333376383972E-7"/>
    <n v="73"/>
    <m/>
    <x v="0"/>
  </r>
  <r>
    <x v="4"/>
    <x v="4"/>
    <s v="CUARTA"/>
    <x v="1281"/>
    <x v="1281"/>
    <x v="761"/>
    <x v="3"/>
    <x v="0"/>
    <x v="0"/>
    <x v="15"/>
    <x v="3883"/>
    <n v="91630"/>
    <n v="91630"/>
    <n v="93303.112976647884"/>
    <n v="93303.112976647884"/>
    <n v="6.2090761511175779E-7"/>
    <n v="150"/>
    <m/>
    <x v="0"/>
  </r>
  <r>
    <x v="4"/>
    <x v="4"/>
    <s v="CUARTA"/>
    <x v="1281"/>
    <x v="1281"/>
    <x v="761"/>
    <x v="3"/>
    <x v="0"/>
    <x v="0"/>
    <x v="15"/>
    <x v="3884"/>
    <n v="80920"/>
    <n v="80920"/>
    <n v="81981.140561599808"/>
    <n v="81981.140561599808"/>
    <n v="5.4556287401669843E-7"/>
    <n v="108"/>
    <m/>
    <x v="0"/>
  </r>
  <r>
    <x v="4"/>
    <x v="4"/>
    <s v="CUARTA"/>
    <x v="1281"/>
    <x v="1281"/>
    <x v="761"/>
    <x v="3"/>
    <x v="0"/>
    <x v="0"/>
    <x v="15"/>
    <x v="3885"/>
    <n v="74099"/>
    <n v="74099"/>
    <n v="76027.610684159255"/>
    <n v="76027.610684159255"/>
    <n v="5.0594370248248174E-7"/>
    <n v="213"/>
    <m/>
    <x v="0"/>
  </r>
  <r>
    <x v="4"/>
    <x v="4"/>
    <s v="CUARTA"/>
    <x v="1281"/>
    <x v="1281"/>
    <x v="761"/>
    <x v="3"/>
    <x v="0"/>
    <x v="0"/>
    <x v="15"/>
    <x v="3886"/>
    <n v="57120"/>
    <n v="57120"/>
    <n v="57729.591956867305"/>
    <n v="57729.591956867305"/>
    <n v="3.8417521259215325E-7"/>
    <n v="88"/>
    <m/>
    <x v="0"/>
  </r>
  <r>
    <x v="4"/>
    <x v="4"/>
    <s v="CUARTA"/>
    <x v="1281"/>
    <x v="1281"/>
    <x v="761"/>
    <x v="3"/>
    <x v="0"/>
    <x v="0"/>
    <x v="15"/>
    <x v="3887"/>
    <n v="56070"/>
    <n v="56070"/>
    <n v="56805.271271489139"/>
    <n v="56805.271271489139"/>
    <n v="3.7802410215170884E-7"/>
    <n v="108"/>
    <m/>
    <x v="0"/>
  </r>
  <r>
    <x v="4"/>
    <x v="4"/>
    <s v="CUARTA"/>
    <x v="1281"/>
    <x v="1281"/>
    <x v="761"/>
    <x v="3"/>
    <x v="0"/>
    <x v="0"/>
    <x v="15"/>
    <x v="3888"/>
    <n v="22848"/>
    <n v="22848"/>
    <n v="23091.836782746923"/>
    <n v="23091.836782746923"/>
    <n v="1.536700850368613E-7"/>
    <n v="88"/>
    <m/>
    <x v="0"/>
  </r>
  <r>
    <x v="4"/>
    <x v="4"/>
    <s v="CUARTA"/>
    <x v="1281"/>
    <x v="1281"/>
    <x v="761"/>
    <x v="3"/>
    <x v="0"/>
    <x v="0"/>
    <x v="15"/>
    <x v="3889"/>
    <n v="17850"/>
    <n v="17850"/>
    <n v="18336.697143962858"/>
    <n v="18336.697143962858"/>
    <n v="1.2202588455472136E-7"/>
    <n v="223"/>
    <m/>
    <x v="0"/>
  </r>
  <r>
    <x v="4"/>
    <x v="4"/>
    <s v="CUARTA"/>
    <x v="1281"/>
    <x v="1281"/>
    <x v="761"/>
    <x v="3"/>
    <x v="0"/>
    <x v="0"/>
    <x v="15"/>
    <x v="3890"/>
    <n v="15470"/>
    <n v="15470"/>
    <n v="15901.392353449392"/>
    <n v="15901.392353449392"/>
    <n v="1.0581957330413739E-7"/>
    <n v="228"/>
    <m/>
    <x v="0"/>
  </r>
  <r>
    <x v="4"/>
    <x v="4"/>
    <s v="CUARTA"/>
    <x v="1281"/>
    <x v="1281"/>
    <x v="761"/>
    <x v="3"/>
    <x v="0"/>
    <x v="0"/>
    <x v="15"/>
    <x v="3891"/>
    <n v="1761575"/>
    <n v="1761575"/>
    <n v="1773087.5455079735"/>
    <n v="1773087.5455079735"/>
    <n v="1.1799430095555953E-5"/>
    <n v="54"/>
    <m/>
    <x v="0"/>
  </r>
  <r>
    <x v="4"/>
    <x v="4"/>
    <s v="CUARTA"/>
    <x v="1281"/>
    <x v="1281"/>
    <x v="761"/>
    <x v="3"/>
    <x v="0"/>
    <x v="0"/>
    <x v="15"/>
    <x v="3892"/>
    <n v="1673652"/>
    <n v="1673652"/>
    <n v="1695599.3556994889"/>
    <n v="1695599.3556994889"/>
    <n v="1.1283766624120061E-5"/>
    <n v="108"/>
    <m/>
    <x v="0"/>
  </r>
  <r>
    <x v="4"/>
    <x v="4"/>
    <s v="CUARTA"/>
    <x v="1281"/>
    <x v="1281"/>
    <x v="761"/>
    <x v="3"/>
    <x v="0"/>
    <x v="0"/>
    <x v="15"/>
    <x v="3893"/>
    <n v="1407442"/>
    <n v="1407442"/>
    <n v="1417494.8708516783"/>
    <n v="1417494.8708516783"/>
    <n v="9.4330546068055252E-6"/>
    <n v="59"/>
    <m/>
    <x v="0"/>
  </r>
  <r>
    <x v="4"/>
    <x v="4"/>
    <s v="CUARTA"/>
    <x v="1281"/>
    <x v="1281"/>
    <x v="761"/>
    <x v="3"/>
    <x v="0"/>
    <x v="0"/>
    <x v="15"/>
    <x v="3894"/>
    <n v="1226279"/>
    <n v="1226279"/>
    <n v="1246713.5305522785"/>
    <n v="1246713.5305522785"/>
    <n v="8.2965498179735643E-6"/>
    <n v="137"/>
    <m/>
    <x v="0"/>
  </r>
  <r>
    <x v="4"/>
    <x v="4"/>
    <s v="CUARTA"/>
    <x v="1281"/>
    <x v="1281"/>
    <x v="761"/>
    <x v="3"/>
    <x v="0"/>
    <x v="0"/>
    <x v="15"/>
    <x v="3895"/>
    <n v="1163997"/>
    <n v="1163997"/>
    <n v="1190265.7748219513"/>
    <n v="1190265.7748219513"/>
    <n v="7.9209048874801867E-6"/>
    <n v="185"/>
    <m/>
    <x v="0"/>
  </r>
  <r>
    <x v="4"/>
    <x v="4"/>
    <s v="CUARTA"/>
    <x v="1281"/>
    <x v="1281"/>
    <x v="761"/>
    <x v="3"/>
    <x v="0"/>
    <x v="0"/>
    <x v="15"/>
    <x v="3896"/>
    <n v="980100"/>
    <n v="980100"/>
    <n v="1001372.6986033359"/>
    <n v="1001372.6986033359"/>
    <n v="6.6638712717274272E-6"/>
    <n v="178"/>
    <m/>
    <x v="0"/>
  </r>
  <r>
    <x v="4"/>
    <x v="4"/>
    <s v="CUARTA"/>
    <x v="1281"/>
    <x v="1281"/>
    <x v="761"/>
    <x v="3"/>
    <x v="0"/>
    <x v="0"/>
    <x v="15"/>
    <x v="3897"/>
    <n v="820148"/>
    <n v="820148"/>
    <n v="828800.73890455929"/>
    <n v="828800.73890455929"/>
    <n v="5.5154503829351334E-6"/>
    <n v="87"/>
    <m/>
    <x v="0"/>
  </r>
  <r>
    <x v="4"/>
    <x v="4"/>
    <s v="CUARTA"/>
    <x v="1281"/>
    <x v="1281"/>
    <x v="761"/>
    <x v="3"/>
    <x v="0"/>
    <x v="0"/>
    <x v="15"/>
    <x v="3898"/>
    <n v="358190"/>
    <n v="358190"/>
    <n v="364598.38056472223"/>
    <n v="364598.38056472223"/>
    <n v="2.4263060869867237E-6"/>
    <n v="147"/>
    <m/>
    <x v="0"/>
  </r>
  <r>
    <x v="4"/>
    <x v="4"/>
    <s v="CUARTA"/>
    <x v="1281"/>
    <x v="1281"/>
    <x v="761"/>
    <x v="3"/>
    <x v="0"/>
    <x v="0"/>
    <x v="15"/>
    <x v="3899"/>
    <n v="351288"/>
    <n v="351288"/>
    <n v="357141.81089348253"/>
    <n v="357141.81089348253"/>
    <n v="2.3766845819395894E-6"/>
    <n v="137"/>
    <m/>
    <x v="0"/>
  </r>
  <r>
    <x v="4"/>
    <x v="4"/>
    <s v="CUARTA"/>
    <x v="1281"/>
    <x v="1281"/>
    <x v="761"/>
    <x v="3"/>
    <x v="0"/>
    <x v="0"/>
    <x v="15"/>
    <x v="3900"/>
    <n v="282030"/>
    <n v="282030"/>
    <n v="284387.29680851271"/>
    <n v="284387.29680851271"/>
    <n v="1.8925224742892303E-6"/>
    <n v="69"/>
    <m/>
    <x v="0"/>
  </r>
  <r>
    <x v="4"/>
    <x v="4"/>
    <s v="CUARTA"/>
    <x v="1281"/>
    <x v="1281"/>
    <x v="761"/>
    <x v="3"/>
    <x v="0"/>
    <x v="0"/>
    <x v="15"/>
    <x v="3901"/>
    <n v="161840"/>
    <n v="161840"/>
    <n v="162995.96707973443"/>
    <n v="162995.96707973443"/>
    <n v="1.0846951828675043E-6"/>
    <n v="59"/>
    <m/>
    <x v="0"/>
  </r>
  <r>
    <x v="4"/>
    <x v="4"/>
    <s v="CUARTA"/>
    <x v="1281"/>
    <x v="1281"/>
    <x v="761"/>
    <x v="3"/>
    <x v="0"/>
    <x v="0"/>
    <x v="15"/>
    <x v="3902"/>
    <n v="117810"/>
    <n v="117810"/>
    <n v="118394.11938147648"/>
    <n v="118394.11938147648"/>
    <n v="7.8788164685146158E-7"/>
    <n v="41"/>
    <m/>
    <x v="0"/>
  </r>
  <r>
    <x v="4"/>
    <x v="4"/>
    <s v="CUARTA"/>
    <x v="1281"/>
    <x v="1281"/>
    <x v="761"/>
    <x v="3"/>
    <x v="0"/>
    <x v="0"/>
    <x v="15"/>
    <x v="3903"/>
    <n v="1197720"/>
    <n v="1197720"/>
    <n v="1201482.4528532356"/>
    <n v="1201482.4528532356"/>
    <n v="7.9955489222148526E-6"/>
    <n v="26"/>
    <m/>
    <x v="0"/>
  </r>
  <r>
    <x v="4"/>
    <x v="4"/>
    <s v="CUARTA"/>
    <x v="1281"/>
    <x v="1281"/>
    <x v="761"/>
    <x v="3"/>
    <x v="0"/>
    <x v="0"/>
    <x v="15"/>
    <x v="3904"/>
    <n v="984640"/>
    <n v="984640"/>
    <n v="985947.43319769995"/>
    <n v="985947.43319769995"/>
    <n v="6.5612201977179623E-6"/>
    <n v="11"/>
    <m/>
    <x v="0"/>
  </r>
  <r>
    <x v="4"/>
    <x v="4"/>
    <s v="CUARTA"/>
    <x v="1281"/>
    <x v="1281"/>
    <x v="761"/>
    <x v="3"/>
    <x v="0"/>
    <x v="0"/>
    <x v="15"/>
    <x v="3905"/>
    <n v="353800"/>
    <n v="353800"/>
    <n v="354954.22431367502"/>
    <n v="354954.22431367502"/>
    <n v="2.3621267700640227E-6"/>
    <n v="27"/>
    <m/>
    <x v="0"/>
  </r>
  <r>
    <x v="4"/>
    <x v="4"/>
    <s v="CUARTA"/>
    <x v="1281"/>
    <x v="1281"/>
    <x v="761"/>
    <x v="3"/>
    <x v="0"/>
    <x v="0"/>
    <x v="15"/>
    <x v="3906"/>
    <n v="334080"/>
    <n v="334080"/>
    <n v="334200.92371806706"/>
    <n v="334200.92371806706"/>
    <n v="2.2240190267378008E-6"/>
    <n v="3"/>
    <m/>
    <x v="0"/>
  </r>
  <r>
    <x v="4"/>
    <x v="4"/>
    <s v="CUARTA"/>
    <x v="1281"/>
    <x v="1281"/>
    <x v="761"/>
    <x v="3"/>
    <x v="0"/>
    <x v="0"/>
    <x v="15"/>
    <x v="3907"/>
    <n v="319232"/>
    <n v="319232"/>
    <n v="319887.33279465366"/>
    <n v="319887.33279465366"/>
    <n v="2.1287658532861683E-6"/>
    <n v="17"/>
    <m/>
    <x v="0"/>
  </r>
  <r>
    <x v="4"/>
    <x v="4"/>
    <s v="CUARTA"/>
    <x v="1281"/>
    <x v="1281"/>
    <x v="761"/>
    <x v="3"/>
    <x v="0"/>
    <x v="0"/>
    <x v="15"/>
    <x v="3908"/>
    <n v="316680"/>
    <n v="316680"/>
    <n v="317330.09394237085"/>
    <n v="317330.09394237085"/>
    <n v="2.1117481030055376E-6"/>
    <n v="17"/>
    <m/>
    <x v="0"/>
  </r>
  <r>
    <x v="4"/>
    <x v="4"/>
    <s v="CUARTA"/>
    <x v="1281"/>
    <x v="1281"/>
    <x v="761"/>
    <x v="3"/>
    <x v="0"/>
    <x v="0"/>
    <x v="15"/>
    <x v="3909"/>
    <n v="313200"/>
    <n v="313200"/>
    <n v="313918.67795701849"/>
    <n v="313918.67795701849"/>
    <n v="2.0890460291299385E-6"/>
    <n v="19"/>
    <m/>
    <x v="0"/>
  </r>
  <r>
    <x v="4"/>
    <x v="4"/>
    <s v="CUARTA"/>
    <x v="1281"/>
    <x v="1281"/>
    <x v="761"/>
    <x v="3"/>
    <x v="0"/>
    <x v="0"/>
    <x v="15"/>
    <x v="3910"/>
    <n v="204160"/>
    <n v="204160"/>
    <n v="204233.89782770764"/>
    <n v="204233.89782770764"/>
    <n v="1.3591227385619894E-6"/>
    <n v="3"/>
    <m/>
    <x v="0"/>
  </r>
  <r>
    <x v="4"/>
    <x v="4"/>
    <s v="CUARTA"/>
    <x v="1281"/>
    <x v="1281"/>
    <x v="761"/>
    <x v="3"/>
    <x v="0"/>
    <x v="0"/>
    <x v="15"/>
    <x v="3911"/>
    <n v="185600"/>
    <n v="185600"/>
    <n v="186205.49472192788"/>
    <n v="186205.49472192788"/>
    <n v="1.2391484695417825E-6"/>
    <n v="27"/>
    <m/>
    <x v="0"/>
  </r>
  <r>
    <x v="4"/>
    <x v="4"/>
    <s v="CUARTA"/>
    <x v="1281"/>
    <x v="1281"/>
    <x v="761"/>
    <x v="3"/>
    <x v="0"/>
    <x v="0"/>
    <x v="15"/>
    <x v="3912"/>
    <n v="148480"/>
    <n v="148480"/>
    <n v="148533.74387469646"/>
    <n v="148533.74387469646"/>
    <n v="9.8845290077235595E-7"/>
    <n v="3"/>
    <m/>
    <x v="0"/>
  </r>
  <r>
    <x v="4"/>
    <x v="4"/>
    <s v="CUARTA"/>
    <x v="1281"/>
    <x v="1281"/>
    <x v="761"/>
    <x v="3"/>
    <x v="0"/>
    <x v="0"/>
    <x v="15"/>
    <x v="3913"/>
    <n v="90480"/>
    <n v="90480"/>
    <n v="90600.141935862746"/>
    <n v="90600.141935862746"/>
    <n v="6.0292005554265652E-7"/>
    <n v="11"/>
    <m/>
    <x v="0"/>
  </r>
  <r>
    <x v="4"/>
    <x v="4"/>
    <s v="CUARTA"/>
    <x v="1281"/>
    <x v="1281"/>
    <x v="761"/>
    <x v="3"/>
    <x v="0"/>
    <x v="0"/>
    <x v="15"/>
    <x v="3914"/>
    <n v="83520"/>
    <n v="83520"/>
    <n v="83630.900248488688"/>
    <n v="83630.900248488688"/>
    <n v="5.5654158973168291E-7"/>
    <n v="11"/>
    <m/>
    <x v="0"/>
  </r>
  <r>
    <x v="4"/>
    <x v="4"/>
    <s v="CUARTA"/>
    <x v="1281"/>
    <x v="1281"/>
    <x v="761"/>
    <x v="3"/>
    <x v="0"/>
    <x v="0"/>
    <x v="15"/>
    <x v="3915"/>
    <n v="38080"/>
    <n v="38080"/>
    <n v="38204.230813636925"/>
    <n v="38204.230813636925"/>
    <n v="2.5423908254391743E-7"/>
    <n v="27"/>
    <m/>
    <x v="0"/>
  </r>
  <r>
    <x v="4"/>
    <x v="4"/>
    <s v="CUARTA"/>
    <x v="1281"/>
    <x v="1281"/>
    <x v="761"/>
    <x v="3"/>
    <x v="0"/>
    <x v="0"/>
    <x v="15"/>
    <x v="3916"/>
    <n v="162400"/>
    <n v="162400"/>
    <n v="162458.78236294928"/>
    <n v="162458.78236294928"/>
    <n v="1.0811203602197645E-6"/>
    <n v="3"/>
    <m/>
    <x v="0"/>
  </r>
  <r>
    <x v="4"/>
    <x v="4"/>
    <s v="CUARTA"/>
    <x v="1281"/>
    <x v="1281"/>
    <x v="761"/>
    <x v="3"/>
    <x v="0"/>
    <x v="0"/>
    <x v="15"/>
    <x v="3917"/>
    <n v="999108"/>
    <n v="999108"/>
    <n v="999469.63749434426"/>
    <n v="999469.63749434426"/>
    <n v="6.6512069018377354E-6"/>
    <n v="3"/>
    <m/>
    <x v="0"/>
  </r>
  <r>
    <x v="4"/>
    <x v="4"/>
    <s v="CUARTA"/>
    <x v="1281"/>
    <x v="1281"/>
    <x v="761"/>
    <x v="3"/>
    <x v="0"/>
    <x v="0"/>
    <x v="15"/>
    <x v="3918"/>
    <n v="715176"/>
    <n v="715176"/>
    <n v="715434.86536456039"/>
    <n v="715434.86536456039"/>
    <n v="4.761030386333314E-6"/>
    <n v="3"/>
    <m/>
    <x v="0"/>
  </r>
  <r>
    <x v="4"/>
    <x v="4"/>
    <s v="CUARTA"/>
    <x v="1281"/>
    <x v="1281"/>
    <x v="761"/>
    <x v="3"/>
    <x v="0"/>
    <x v="0"/>
    <x v="15"/>
    <x v="3919"/>
    <n v="278222"/>
    <n v="278222"/>
    <n v="278322.70533611125"/>
    <n v="278322.70533611125"/>
    <n v="1.8521642171247738E-6"/>
    <n v="3"/>
    <m/>
    <x v="0"/>
  </r>
  <r>
    <x v="4"/>
    <x v="4"/>
    <s v="CUARTA"/>
    <x v="1281"/>
    <x v="1281"/>
    <x v="761"/>
    <x v="3"/>
    <x v="0"/>
    <x v="0"/>
    <x v="15"/>
    <x v="3920"/>
    <n v="265489"/>
    <n v="265489"/>
    <n v="265585.09649480932"/>
    <n v="265585.09649480932"/>
    <n v="1.7673987888816809E-6"/>
    <n v="3"/>
    <m/>
    <x v="0"/>
  </r>
  <r>
    <x v="4"/>
    <x v="4"/>
    <s v="CUARTA"/>
    <x v="1281"/>
    <x v="1281"/>
    <x v="761"/>
    <x v="3"/>
    <x v="0"/>
    <x v="0"/>
    <x v="15"/>
    <x v="3921"/>
    <n v="1275022"/>
    <n v="0"/>
    <n v="0"/>
    <n v="1275022"/>
    <n v="8.484935217897445E-6"/>
    <n v="0"/>
    <m/>
    <x v="0"/>
  </r>
  <r>
    <x v="4"/>
    <x v="4"/>
    <s v="CUARTA"/>
    <x v="1281"/>
    <x v="1281"/>
    <x v="761"/>
    <x v="3"/>
    <x v="0"/>
    <x v="0"/>
    <x v="15"/>
    <x v="3922"/>
    <n v="992455"/>
    <n v="0"/>
    <n v="0"/>
    <n v="992455"/>
    <n v="6.6045263389011394E-6"/>
    <n v="0"/>
    <m/>
    <x v="0"/>
  </r>
  <r>
    <x v="4"/>
    <x v="4"/>
    <s v="CUARTA"/>
    <x v="1281"/>
    <x v="1281"/>
    <x v="761"/>
    <x v="3"/>
    <x v="0"/>
    <x v="0"/>
    <x v="15"/>
    <x v="3923"/>
    <n v="947160"/>
    <n v="0"/>
    <n v="0"/>
    <n v="947160"/>
    <n v="6.3031000570843039E-6"/>
    <n v="0"/>
    <m/>
    <x v="0"/>
  </r>
  <r>
    <x v="4"/>
    <x v="4"/>
    <s v="CUARTA"/>
    <x v="1281"/>
    <x v="1281"/>
    <x v="761"/>
    <x v="3"/>
    <x v="0"/>
    <x v="0"/>
    <x v="15"/>
    <x v="3924"/>
    <n v="946598"/>
    <n v="0"/>
    <n v="0"/>
    <n v="946598"/>
    <n v="6.2993600952699519E-6"/>
    <n v="0"/>
    <m/>
    <x v="0"/>
  </r>
  <r>
    <x v="4"/>
    <x v="4"/>
    <s v="CUARTA"/>
    <x v="1281"/>
    <x v="1281"/>
    <x v="761"/>
    <x v="3"/>
    <x v="0"/>
    <x v="0"/>
    <x v="15"/>
    <x v="3925"/>
    <n v="655063"/>
    <n v="655063"/>
    <n v="658231.49078903487"/>
    <n v="658231.49078903487"/>
    <n v="4.3803570116633433E-6"/>
    <n v="40"/>
    <m/>
    <x v="0"/>
  </r>
  <r>
    <x v="4"/>
    <x v="4"/>
    <s v="CUARTA"/>
    <x v="1281"/>
    <x v="1281"/>
    <x v="761"/>
    <x v="3"/>
    <x v="0"/>
    <x v="0"/>
    <x v="15"/>
    <x v="3926"/>
    <n v="641520"/>
    <n v="641520"/>
    <n v="644622.98430987808"/>
    <n v="644622.98430987808"/>
    <n v="4.289795989274723E-6"/>
    <n v="40"/>
    <m/>
    <x v="0"/>
  </r>
  <r>
    <x v="4"/>
    <x v="4"/>
    <s v="CUARTA"/>
    <x v="1281"/>
    <x v="1281"/>
    <x v="761"/>
    <x v="3"/>
    <x v="0"/>
    <x v="0"/>
    <x v="15"/>
    <x v="3927"/>
    <n v="557515"/>
    <n v="557515"/>
    <n v="561497.13659452635"/>
    <n v="561497.13659452635"/>
    <n v="3.7366153909810722E-6"/>
    <n v="59"/>
    <m/>
    <x v="0"/>
  </r>
  <r>
    <x v="4"/>
    <x v="4"/>
    <s v="CUARTA"/>
    <x v="1281"/>
    <x v="1281"/>
    <x v="761"/>
    <x v="3"/>
    <x v="0"/>
    <x v="0"/>
    <x v="15"/>
    <x v="3928"/>
    <n v="525980"/>
    <n v="525980"/>
    <n v="528524.12596226099"/>
    <n v="528524.12596226099"/>
    <n v="3.5171886993994245E-6"/>
    <n v="40"/>
    <m/>
    <x v="0"/>
  </r>
  <r>
    <x v="4"/>
    <x v="4"/>
    <s v="CUARTA"/>
    <x v="1281"/>
    <x v="1281"/>
    <x v="761"/>
    <x v="3"/>
    <x v="0"/>
    <x v="0"/>
    <x v="15"/>
    <x v="3929"/>
    <n v="514080"/>
    <n v="514080"/>
    <n v="517751.89542974468"/>
    <n v="517751.89542974468"/>
    <n v="3.4455023455791315E-6"/>
    <n v="59"/>
    <m/>
    <x v="0"/>
  </r>
  <r>
    <x v="4"/>
    <x v="4"/>
    <s v="CUARTA"/>
    <x v="1281"/>
    <x v="1281"/>
    <x v="761"/>
    <x v="3"/>
    <x v="0"/>
    <x v="0"/>
    <x v="15"/>
    <x v="3930"/>
    <n v="510272"/>
    <n v="510272"/>
    <n v="511381.19271577412"/>
    <n v="511381.19271577412"/>
    <n v="3.4031069988160767E-6"/>
    <n v="18"/>
    <m/>
    <x v="0"/>
  </r>
  <r>
    <x v="4"/>
    <x v="4"/>
    <s v="CUARTA"/>
    <x v="1281"/>
    <x v="1281"/>
    <x v="761"/>
    <x v="3"/>
    <x v="0"/>
    <x v="0"/>
    <x v="15"/>
    <x v="3931"/>
    <n v="479332"/>
    <n v="479332"/>
    <n v="480953.77010159689"/>
    <n v="480953.77010159689"/>
    <n v="3.2006205242855342E-6"/>
    <n v="28"/>
    <m/>
    <x v="0"/>
  </r>
  <r>
    <x v="4"/>
    <x v="4"/>
    <s v="CUARTA"/>
    <x v="1281"/>
    <x v="1281"/>
    <x v="761"/>
    <x v="3"/>
    <x v="0"/>
    <x v="0"/>
    <x v="15"/>
    <x v="3932"/>
    <n v="1113965"/>
    <n v="0"/>
    <n v="0"/>
    <n v="1113965"/>
    <n v="7.4131433496873984E-6"/>
    <n v="0"/>
    <m/>
    <x v="0"/>
  </r>
  <r>
    <x v="4"/>
    <x v="4"/>
    <s v="CUARTA"/>
    <x v="1281"/>
    <x v="1281"/>
    <x v="761"/>
    <x v="3"/>
    <x v="0"/>
    <x v="0"/>
    <x v="15"/>
    <x v="3933"/>
    <n v="703296"/>
    <n v="0"/>
    <n v="0"/>
    <n v="703296"/>
    <n v="4.6802494380539319E-6"/>
    <n v="0"/>
    <m/>
    <x v="0"/>
  </r>
  <r>
    <x v="4"/>
    <x v="4"/>
    <s v="CUARTA"/>
    <x v="1281"/>
    <x v="1281"/>
    <x v="761"/>
    <x v="3"/>
    <x v="0"/>
    <x v="0"/>
    <x v="15"/>
    <x v="3934"/>
    <n v="358190"/>
    <n v="0"/>
    <n v="0"/>
    <n v="358190"/>
    <n v="2.383660004061644E-6"/>
    <n v="0"/>
    <m/>
    <x v="0"/>
  </r>
  <r>
    <x v="4"/>
    <x v="4"/>
    <s v="CUARTA"/>
    <x v="1281"/>
    <x v="1281"/>
    <x v="761"/>
    <x v="3"/>
    <x v="0"/>
    <x v="0"/>
    <x v="15"/>
    <x v="3935"/>
    <n v="104720"/>
    <n v="0"/>
    <n v="0"/>
    <n v="104720"/>
    <n v="6.9688398789842084E-7"/>
    <n v="0"/>
    <m/>
    <x v="0"/>
  </r>
  <r>
    <x v="5"/>
    <x v="4"/>
    <s v="CUARTA"/>
    <x v="1282"/>
    <x v="1282"/>
    <x v="762"/>
    <x v="7"/>
    <x v="0"/>
    <x v="0"/>
    <x v="15"/>
    <x v="3936"/>
    <n v="2529355.5"/>
    <n v="2529355.5"/>
    <n v="2583630.7910146727"/>
    <n v="2583630.7910146727"/>
    <n v="1.719338167398259E-5"/>
    <n v="176"/>
    <m/>
    <x v="1"/>
  </r>
  <r>
    <x v="5"/>
    <x v="4"/>
    <s v="CUARTA"/>
    <x v="1282"/>
    <x v="1282"/>
    <x v="762"/>
    <x v="7"/>
    <x v="0"/>
    <x v="0"/>
    <x v="15"/>
    <x v="3937"/>
    <n v="1280487.5"/>
    <n v="1280487.5"/>
    <n v="1307964.3935023765"/>
    <n v="1307964.3935023765"/>
    <n v="8.7041581605526698E-6"/>
    <n v="176"/>
    <m/>
    <x v="1"/>
  </r>
  <r>
    <x v="5"/>
    <x v="4"/>
    <s v="CUARTA"/>
    <x v="1282"/>
    <x v="1282"/>
    <x v="762"/>
    <x v="7"/>
    <x v="0"/>
    <x v="0"/>
    <x v="15"/>
    <x v="3938"/>
    <n v="994202"/>
    <n v="994202"/>
    <n v="1015535.736154277"/>
    <n v="1015535.736154277"/>
    <n v="6.7581225521824968E-6"/>
    <n v="176"/>
    <m/>
    <x v="1"/>
  </r>
  <r>
    <x v="5"/>
    <x v="4"/>
    <s v="CUARTA"/>
    <x v="1282"/>
    <x v="1282"/>
    <x v="762"/>
    <x v="7"/>
    <x v="0"/>
    <x v="0"/>
    <x v="15"/>
    <x v="3939"/>
    <n v="865325"/>
    <n v="865325"/>
    <n v="885173.70640116755"/>
    <n v="885173.70640116755"/>
    <n v="5.8905976174529374E-6"/>
    <n v="188"/>
    <m/>
    <x v="1"/>
  </r>
  <r>
    <x v="5"/>
    <x v="4"/>
    <s v="CUARTA"/>
    <x v="1282"/>
    <x v="1282"/>
    <x v="762"/>
    <x v="7"/>
    <x v="0"/>
    <x v="0"/>
    <x v="15"/>
    <x v="3940"/>
    <n v="689895.5"/>
    <n v="689895.5"/>
    <n v="704699.38147581986"/>
    <n v="704699.38147581986"/>
    <n v="4.689588571738158E-6"/>
    <n v="176"/>
    <m/>
    <x v="1"/>
  </r>
  <r>
    <x v="5"/>
    <x v="4"/>
    <s v="CUARTA"/>
    <x v="1282"/>
    <x v="1282"/>
    <x v="762"/>
    <x v="7"/>
    <x v="0"/>
    <x v="0"/>
    <x v="15"/>
    <x v="3941"/>
    <n v="640244"/>
    <n v="640244"/>
    <n v="651934.50032326696"/>
    <n v="651934.50032326696"/>
    <n v="4.3384522004759608E-6"/>
    <n v="150"/>
    <m/>
    <x v="1"/>
  </r>
  <r>
    <x v="5"/>
    <x v="4"/>
    <s v="CUARTA"/>
    <x v="1282"/>
    <x v="1282"/>
    <x v="762"/>
    <x v="7"/>
    <x v="0"/>
    <x v="0"/>
    <x v="15"/>
    <x v="3942"/>
    <n v="591763"/>
    <n v="591763"/>
    <n v="604023.79504023131"/>
    <n v="604023.79504023131"/>
    <n v="4.0196190896980023E-6"/>
    <n v="170"/>
    <m/>
    <x v="1"/>
  </r>
  <r>
    <x v="5"/>
    <x v="4"/>
    <s v="CUARTA"/>
    <x v="1282"/>
    <x v="1282"/>
    <x v="762"/>
    <x v="7"/>
    <x v="0"/>
    <x v="0"/>
    <x v="15"/>
    <x v="3943"/>
    <n v="475924.5"/>
    <n v="475924.5"/>
    <n v="484556.16107220307"/>
    <n v="484556.16107220307"/>
    <n v="3.224593486332567E-6"/>
    <n v="149"/>
    <m/>
    <x v="1"/>
  </r>
  <r>
    <x v="5"/>
    <x v="4"/>
    <s v="CUARTA"/>
    <x v="1282"/>
    <x v="1282"/>
    <x v="762"/>
    <x v="7"/>
    <x v="0"/>
    <x v="0"/>
    <x v="15"/>
    <x v="2469"/>
    <n v="435397"/>
    <n v="435397"/>
    <n v="444739.81435801153"/>
    <n v="444739.81435801153"/>
    <n v="2.9596261975459746E-6"/>
    <n v="176"/>
    <m/>
    <x v="1"/>
  </r>
  <r>
    <x v="5"/>
    <x v="4"/>
    <s v="CUARTA"/>
    <x v="1282"/>
    <x v="1282"/>
    <x v="762"/>
    <x v="7"/>
    <x v="0"/>
    <x v="0"/>
    <x v="15"/>
    <x v="3944"/>
    <n v="425829.5"/>
    <n v="425829.5"/>
    <n v="434652.30274634302"/>
    <n v="434652.30274634302"/>
    <n v="2.8924964676002984E-6"/>
    <n v="170"/>
    <m/>
    <x v="1"/>
  </r>
  <r>
    <x v="5"/>
    <x v="4"/>
    <s v="CUARTA"/>
    <x v="1282"/>
    <x v="1282"/>
    <x v="762"/>
    <x v="7"/>
    <x v="0"/>
    <x v="0"/>
    <x v="15"/>
    <x v="3945"/>
    <n v="410273.5"/>
    <n v="410273.5"/>
    <n v="418773.99647230114"/>
    <n v="418773.99647230114"/>
    <n v="2.7868305260673837E-6"/>
    <n v="170"/>
    <m/>
    <x v="1"/>
  </r>
  <r>
    <x v="5"/>
    <x v="4"/>
    <s v="CUARTA"/>
    <x v="1282"/>
    <x v="1282"/>
    <x v="762"/>
    <x v="7"/>
    <x v="0"/>
    <x v="0"/>
    <x v="15"/>
    <x v="3946"/>
    <n v="319372"/>
    <n v="319372"/>
    <n v="325949.77724728774"/>
    <n v="325949.77724728774"/>
    <n v="2.1691098226001893E-6"/>
    <n v="169"/>
    <m/>
    <x v="1"/>
  </r>
  <r>
    <x v="5"/>
    <x v="4"/>
    <s v="CUARTA"/>
    <x v="1282"/>
    <x v="1282"/>
    <x v="762"/>
    <x v="7"/>
    <x v="0"/>
    <x v="0"/>
    <x v="15"/>
    <x v="3947"/>
    <n v="312370"/>
    <n v="0"/>
    <n v="0"/>
    <n v="312370"/>
    <n v="2.0787399856744625E-6"/>
    <n v="0"/>
    <m/>
    <x v="1"/>
  </r>
  <r>
    <x v="5"/>
    <x v="4"/>
    <s v="CUARTA"/>
    <x v="1282"/>
    <x v="1282"/>
    <x v="762"/>
    <x v="7"/>
    <x v="0"/>
    <x v="0"/>
    <x v="15"/>
    <x v="3948"/>
    <n v="277746"/>
    <n v="277746"/>
    <n v="283705.91547181137"/>
    <n v="283705.91547181137"/>
    <n v="1.8879880611570685E-6"/>
    <n v="176"/>
    <m/>
    <x v="1"/>
  </r>
  <r>
    <x v="5"/>
    <x v="4"/>
    <s v="CUARTA"/>
    <x v="1282"/>
    <x v="1282"/>
    <x v="762"/>
    <x v="7"/>
    <x v="0"/>
    <x v="0"/>
    <x v="15"/>
    <x v="3949"/>
    <n v="240288"/>
    <n v="240288"/>
    <n v="245266.55039707976"/>
    <n v="245266.55039707976"/>
    <n v="1.6321842221047169E-6"/>
    <n v="170"/>
    <m/>
    <x v="1"/>
  </r>
  <r>
    <x v="5"/>
    <x v="4"/>
    <s v="CUARTA"/>
    <x v="1282"/>
    <x v="1282"/>
    <x v="762"/>
    <x v="7"/>
    <x v="0"/>
    <x v="0"/>
    <x v="15"/>
    <x v="3950"/>
    <n v="229965"/>
    <n v="229965"/>
    <n v="234729.66715801225"/>
    <n v="234729.66715801225"/>
    <n v="1.5620640424670032E-6"/>
    <n v="170"/>
    <m/>
    <x v="1"/>
  </r>
  <r>
    <x v="5"/>
    <x v="4"/>
    <s v="CUARTA"/>
    <x v="1282"/>
    <x v="1282"/>
    <x v="762"/>
    <x v="7"/>
    <x v="0"/>
    <x v="0"/>
    <x v="15"/>
    <x v="3951"/>
    <n v="229965"/>
    <n v="229965"/>
    <n v="234729.66715801225"/>
    <n v="234729.66715801225"/>
    <n v="1.5620640424670032E-6"/>
    <n v="170"/>
    <m/>
    <x v="1"/>
  </r>
  <r>
    <x v="5"/>
    <x v="4"/>
    <s v="CUARTA"/>
    <x v="1282"/>
    <x v="1282"/>
    <x v="762"/>
    <x v="7"/>
    <x v="0"/>
    <x v="0"/>
    <x v="15"/>
    <x v="3952"/>
    <n v="207560"/>
    <n v="207560"/>
    <n v="212013.8537200506"/>
    <n v="212013.8537200506"/>
    <n v="1.4108962936415327E-6"/>
    <n v="176"/>
    <m/>
    <x v="1"/>
  </r>
  <r>
    <x v="5"/>
    <x v="4"/>
    <s v="CUARTA"/>
    <x v="1282"/>
    <x v="1282"/>
    <x v="762"/>
    <x v="7"/>
    <x v="0"/>
    <x v="0"/>
    <x v="15"/>
    <x v="3953"/>
    <n v="143728"/>
    <n v="143728"/>
    <n v="146812.1370566363"/>
    <n v="146812.1370566363"/>
    <n v="9.7699606134375702E-7"/>
    <n v="176"/>
    <m/>
    <x v="1"/>
  </r>
  <r>
    <x v="5"/>
    <x v="4"/>
    <s v="CUARTA"/>
    <x v="1282"/>
    <x v="1282"/>
    <x v="762"/>
    <x v="7"/>
    <x v="0"/>
    <x v="0"/>
    <x v="15"/>
    <x v="3954"/>
    <n v="127163.5"/>
    <n v="127163.5"/>
    <n v="129892.19352249785"/>
    <n v="129892.19352249785"/>
    <n v="8.6439829849915716E-7"/>
    <n v="176"/>
    <m/>
    <x v="1"/>
  </r>
  <r>
    <x v="5"/>
    <x v="4"/>
    <s v="CUARTA"/>
    <x v="1282"/>
    <x v="1282"/>
    <x v="762"/>
    <x v="7"/>
    <x v="0"/>
    <x v="0"/>
    <x v="15"/>
    <x v="3955"/>
    <n v="109242"/>
    <n v="109242"/>
    <n v="111505.39560226805"/>
    <n v="111505.39560226805"/>
    <n v="7.4203900648872804E-7"/>
    <n v="170"/>
    <m/>
    <x v="1"/>
  </r>
  <r>
    <x v="5"/>
    <x v="4"/>
    <s v="CUARTA"/>
    <x v="1282"/>
    <x v="1282"/>
    <x v="762"/>
    <x v="7"/>
    <x v="0"/>
    <x v="0"/>
    <x v="15"/>
    <x v="3956"/>
    <n v="44793"/>
    <n v="44793"/>
    <n v="45599.892429809988"/>
    <n v="45599.892429809988"/>
    <n v="3.0345526054454732E-7"/>
    <n v="148"/>
    <m/>
    <x v="1"/>
  </r>
  <r>
    <x v="4"/>
    <x v="4"/>
    <s v="CUARTA"/>
    <x v="1282"/>
    <x v="1282"/>
    <x v="763"/>
    <x v="1"/>
    <x v="0"/>
    <x v="0"/>
    <x v="15"/>
    <x v="3957"/>
    <n v="4700176"/>
    <n v="4700176"/>
    <n v="4802191.5366091551"/>
    <n v="4802191.5366091551"/>
    <n v="3.1957318455731795E-5"/>
    <n v="178"/>
    <m/>
    <x v="0"/>
  </r>
  <r>
    <x v="4"/>
    <x v="4"/>
    <s v="CUARTA"/>
    <x v="1282"/>
    <x v="1282"/>
    <x v="763"/>
    <x v="1"/>
    <x v="0"/>
    <x v="0"/>
    <x v="15"/>
    <x v="3958"/>
    <n v="2359354"/>
    <n v="2359354"/>
    <n v="2428952.4504784718"/>
    <n v="2428952.4504784718"/>
    <n v="1.6164038102607708E-5"/>
    <n v="241"/>
    <m/>
    <x v="0"/>
  </r>
  <r>
    <x v="4"/>
    <x v="4"/>
    <s v="CUARTA"/>
    <x v="1282"/>
    <x v="1282"/>
    <x v="763"/>
    <x v="1"/>
    <x v="0"/>
    <x v="0"/>
    <x v="15"/>
    <x v="3959"/>
    <n v="1911245"/>
    <n v="1911245"/>
    <n v="1971663.9306350066"/>
    <n v="1971663.9306350066"/>
    <n v="1.3120903578842617E-5"/>
    <n v="258"/>
    <m/>
    <x v="0"/>
  </r>
  <r>
    <x v="4"/>
    <x v="4"/>
    <s v="CUARTA"/>
    <x v="1282"/>
    <x v="1282"/>
    <x v="763"/>
    <x v="1"/>
    <x v="0"/>
    <x v="0"/>
    <x v="15"/>
    <x v="3960"/>
    <n v="1696307"/>
    <n v="1696307"/>
    <n v="1740457.6066723454"/>
    <n v="1740457.6066723454"/>
    <n v="1.1582286456321288E-5"/>
    <n v="213"/>
    <m/>
    <x v="0"/>
  </r>
  <r>
    <x v="4"/>
    <x v="4"/>
    <s v="CUARTA"/>
    <x v="1282"/>
    <x v="1282"/>
    <x v="763"/>
    <x v="1"/>
    <x v="0"/>
    <x v="0"/>
    <x v="15"/>
    <x v="3961"/>
    <n v="1351754"/>
    <n v="1351754"/>
    <n v="1383594.6229235441"/>
    <n v="1383594.6229235441"/>
    <n v="9.2074573955096564E-6"/>
    <n v="193"/>
    <m/>
    <x v="0"/>
  </r>
  <r>
    <x v="4"/>
    <x v="4"/>
    <s v="CUARTA"/>
    <x v="1282"/>
    <x v="1282"/>
    <x v="763"/>
    <x v="1"/>
    <x v="0"/>
    <x v="0"/>
    <x v="15"/>
    <x v="3962"/>
    <n v="1269516"/>
    <n v="1269516"/>
    <n v="1311387.3626259509"/>
    <n v="1311387.3626259509"/>
    <n v="8.7269371175168571E-6"/>
    <n v="269"/>
    <m/>
    <x v="0"/>
  </r>
  <r>
    <x v="4"/>
    <x v="4"/>
    <s v="CUARTA"/>
    <x v="1282"/>
    <x v="1282"/>
    <x v="763"/>
    <x v="1"/>
    <x v="0"/>
    <x v="0"/>
    <x v="15"/>
    <x v="3963"/>
    <n v="1245594"/>
    <n v="1245594"/>
    <n v="1286676.3637186997"/>
    <n v="1286676.3637186997"/>
    <n v="8.5624919354748507E-6"/>
    <n v="269"/>
    <m/>
    <x v="0"/>
  </r>
  <r>
    <x v="4"/>
    <x v="4"/>
    <s v="CUARTA"/>
    <x v="1282"/>
    <x v="1282"/>
    <x v="763"/>
    <x v="1"/>
    <x v="0"/>
    <x v="0"/>
    <x v="15"/>
    <x v="1696"/>
    <n v="1245359"/>
    <n v="1245359"/>
    <n v="1285347.7794006418"/>
    <n v="1285347.7794006418"/>
    <n v="8.553650557153352E-6"/>
    <n v="262"/>
    <m/>
    <x v="0"/>
  </r>
  <r>
    <x v="4"/>
    <x v="4"/>
    <s v="CUARTA"/>
    <x v="1282"/>
    <x v="1282"/>
    <x v="763"/>
    <x v="1"/>
    <x v="0"/>
    <x v="0"/>
    <x v="15"/>
    <x v="3964"/>
    <n v="1104544"/>
    <n v="1104544"/>
    <n v="1135618.9737090317"/>
    <n v="1135618.9737090317"/>
    <n v="7.5572448350979945E-6"/>
    <n v="230"/>
    <m/>
    <x v="0"/>
  </r>
  <r>
    <x v="4"/>
    <x v="4"/>
    <s v="CUARTA"/>
    <x v="1282"/>
    <x v="1282"/>
    <x v="763"/>
    <x v="1"/>
    <x v="0"/>
    <x v="0"/>
    <x v="15"/>
    <x v="3965"/>
    <n v="920175"/>
    <n v="920175"/>
    <n v="947319.19038814341"/>
    <n v="947319.19038814341"/>
    <n v="6.3041594271427878E-6"/>
    <n v="241"/>
    <m/>
    <x v="0"/>
  </r>
  <r>
    <x v="4"/>
    <x v="4"/>
    <s v="CUARTA"/>
    <x v="1282"/>
    <x v="1282"/>
    <x v="763"/>
    <x v="1"/>
    <x v="0"/>
    <x v="0"/>
    <x v="15"/>
    <x v="3966"/>
    <n v="843948"/>
    <n v="843948"/>
    <n v="862993.99408197461"/>
    <n v="862993.99408197461"/>
    <n v="5.7429974802161256E-6"/>
    <n v="185"/>
    <m/>
    <x v="0"/>
  </r>
  <r>
    <x v="4"/>
    <x v="4"/>
    <s v="CUARTA"/>
    <x v="1282"/>
    <x v="1282"/>
    <x v="763"/>
    <x v="1"/>
    <x v="0"/>
    <x v="0"/>
    <x v="15"/>
    <x v="3967"/>
    <n v="843948"/>
    <n v="843948"/>
    <n v="862265.57110589545"/>
    <n v="862265.57110589545"/>
    <n v="5.7381500173776334E-6"/>
    <n v="178"/>
    <m/>
    <x v="0"/>
  </r>
  <r>
    <x v="4"/>
    <x v="4"/>
    <s v="CUARTA"/>
    <x v="1282"/>
    <x v="1282"/>
    <x v="763"/>
    <x v="1"/>
    <x v="0"/>
    <x v="0"/>
    <x v="15"/>
    <x v="1001"/>
    <n v="739704"/>
    <n v="739704"/>
    <n v="758956.63549461309"/>
    <n v="758956.63549461309"/>
    <n v="5.0506562909229773E-6"/>
    <n v="213"/>
    <m/>
    <x v="0"/>
  </r>
  <r>
    <x v="4"/>
    <x v="4"/>
    <s v="CUARTA"/>
    <x v="1282"/>
    <x v="1282"/>
    <x v="763"/>
    <x v="1"/>
    <x v="0"/>
    <x v="0"/>
    <x v="15"/>
    <x v="3968"/>
    <n v="692894"/>
    <n v="692894"/>
    <n v="711786.41069294128"/>
    <n v="711786.41069294128"/>
    <n v="4.7367508825019107E-6"/>
    <n v="223"/>
    <m/>
    <x v="0"/>
  </r>
  <r>
    <x v="4"/>
    <x v="4"/>
    <s v="CUARTA"/>
    <x v="1282"/>
    <x v="1282"/>
    <x v="763"/>
    <x v="1"/>
    <x v="0"/>
    <x v="0"/>
    <x v="15"/>
    <x v="1991"/>
    <n v="552272"/>
    <n v="552272"/>
    <n v="570487.11598133401"/>
    <n v="570487.11598133401"/>
    <n v="3.7964413333626907E-6"/>
    <n v="269"/>
    <m/>
    <x v="0"/>
  </r>
  <r>
    <x v="4"/>
    <x v="4"/>
    <s v="CUARTA"/>
    <x v="1282"/>
    <x v="1282"/>
    <x v="763"/>
    <x v="1"/>
    <x v="0"/>
    <x v="0"/>
    <x v="15"/>
    <x v="3969"/>
    <n v="435683"/>
    <n v="435683"/>
    <n v="449672.8867520208"/>
    <n v="449672.8867520208"/>
    <n v="2.9924544935976247E-6"/>
    <n v="262"/>
    <m/>
    <x v="0"/>
  </r>
  <r>
    <x v="4"/>
    <x v="4"/>
    <s v="CUARTA"/>
    <x v="1282"/>
    <x v="1282"/>
    <x v="763"/>
    <x v="1"/>
    <x v="0"/>
    <x v="0"/>
    <x v="15"/>
    <x v="3970"/>
    <n v="380855"/>
    <n v="380855"/>
    <n v="393416.41538421455"/>
    <n v="393416.41538421455"/>
    <n v="2.6180825100998193E-6"/>
    <n v="269"/>
    <m/>
    <x v="0"/>
  </r>
  <r>
    <x v="4"/>
    <x v="4"/>
    <s v="CUARTA"/>
    <x v="1282"/>
    <x v="1282"/>
    <x v="763"/>
    <x v="1"/>
    <x v="0"/>
    <x v="0"/>
    <x v="15"/>
    <x v="3971"/>
    <n v="145228"/>
    <n v="145228"/>
    <n v="150017.93116387789"/>
    <n v="150017.93116387789"/>
    <n v="9.9832977583798722E-7"/>
    <n v="269"/>
    <m/>
    <x v="0"/>
  </r>
  <r>
    <x v="4"/>
    <x v="4"/>
    <s v="CUARTA"/>
    <x v="1282"/>
    <x v="1282"/>
    <x v="763"/>
    <x v="1"/>
    <x v="0"/>
    <x v="0"/>
    <x v="15"/>
    <x v="3972"/>
    <n v="3012280"/>
    <n v="3012280"/>
    <n v="3083606.3414352708"/>
    <n v="3083606.3414352708"/>
    <n v="2.0520587130713056E-5"/>
    <n v="194"/>
    <m/>
    <x v="0"/>
  </r>
  <r>
    <x v="4"/>
    <x v="4"/>
    <s v="CUARTA"/>
    <x v="1282"/>
    <x v="1282"/>
    <x v="763"/>
    <x v="1"/>
    <x v="0"/>
    <x v="0"/>
    <x v="15"/>
    <x v="857"/>
    <n v="1500314"/>
    <n v="1500314"/>
    <n v="1530845.0461749085"/>
    <n v="1530845.0461749085"/>
    <n v="1.0187370135913985E-5"/>
    <n v="167"/>
    <m/>
    <x v="0"/>
  </r>
  <r>
    <x v="4"/>
    <x v="4"/>
    <s v="CUARTA"/>
    <x v="1282"/>
    <x v="1282"/>
    <x v="763"/>
    <x v="1"/>
    <x v="0"/>
    <x v="0"/>
    <x v="15"/>
    <x v="2918"/>
    <n v="253903"/>
    <n v="253903"/>
    <n v="257574.10562568536"/>
    <n v="257574.10562568536"/>
    <n v="1.7140877569499302E-6"/>
    <n v="119"/>
    <m/>
    <x v="0"/>
  </r>
  <r>
    <x v="4"/>
    <x v="4"/>
    <s v="CUARTA"/>
    <x v="1282"/>
    <x v="1282"/>
    <x v="763"/>
    <x v="1"/>
    <x v="0"/>
    <x v="0"/>
    <x v="15"/>
    <x v="3973"/>
    <n v="2282301"/>
    <n v="2282301"/>
    <n v="2305267.1486183424"/>
    <n v="2305267.1486183424"/>
    <n v="1.5340945031516159E-5"/>
    <n v="83"/>
    <m/>
    <x v="0"/>
  </r>
  <r>
    <x v="4"/>
    <x v="4"/>
    <s v="CUARTA"/>
    <x v="1282"/>
    <x v="1282"/>
    <x v="763"/>
    <x v="1"/>
    <x v="0"/>
    <x v="0"/>
    <x v="15"/>
    <x v="3974"/>
    <n v="1564588"/>
    <n v="1564588"/>
    <n v="1580332.005954725"/>
    <n v="1580332.005954725"/>
    <n v="1.0516692804748278E-5"/>
    <n v="83"/>
    <m/>
    <x v="0"/>
  </r>
  <r>
    <x v="4"/>
    <x v="4"/>
    <s v="CUARTA"/>
    <x v="1282"/>
    <x v="1282"/>
    <x v="763"/>
    <x v="1"/>
    <x v="0"/>
    <x v="0"/>
    <x v="15"/>
    <x v="3975"/>
    <n v="1265922"/>
    <n v="1265922"/>
    <n v="1284070.669170056"/>
    <n v="1284070.669170056"/>
    <n v="8.545151725311521E-6"/>
    <n v="118"/>
    <m/>
    <x v="0"/>
  </r>
  <r>
    <x v="4"/>
    <x v="4"/>
    <s v="CUARTA"/>
    <x v="1282"/>
    <x v="1282"/>
    <x v="763"/>
    <x v="1"/>
    <x v="0"/>
    <x v="0"/>
    <x v="15"/>
    <x v="3976"/>
    <n v="888661"/>
    <n v="888661"/>
    <n v="904232.74566266336"/>
    <n v="904232.74566266336"/>
    <n v="6.017430498335899E-6"/>
    <n v="144"/>
    <m/>
    <x v="0"/>
  </r>
  <r>
    <x v="4"/>
    <x v="4"/>
    <s v="CUARTA"/>
    <x v="1282"/>
    <x v="1282"/>
    <x v="763"/>
    <x v="1"/>
    <x v="0"/>
    <x v="0"/>
    <x v="15"/>
    <x v="3977"/>
    <n v="718326"/>
    <n v="718326"/>
    <n v="739515.85812997911"/>
    <n v="739515.85812997911"/>
    <n v="4.9212830436186273E-6"/>
    <n v="241"/>
    <m/>
    <x v="0"/>
  </r>
  <r>
    <x v="4"/>
    <x v="4"/>
    <s v="CUARTA"/>
    <x v="1282"/>
    <x v="1282"/>
    <x v="763"/>
    <x v="1"/>
    <x v="0"/>
    <x v="0"/>
    <x v="15"/>
    <x v="3978"/>
    <n v="634758"/>
    <n v="634758"/>
    <n v="648535.1815325541"/>
    <n v="648535.1815325541"/>
    <n v="4.3158306302409527E-6"/>
    <n v="178"/>
    <m/>
    <x v="0"/>
  </r>
  <r>
    <x v="4"/>
    <x v="4"/>
    <s v="CUARTA"/>
    <x v="1282"/>
    <x v="1282"/>
    <x v="763"/>
    <x v="1"/>
    <x v="0"/>
    <x v="0"/>
    <x v="15"/>
    <x v="3979"/>
    <n v="634758"/>
    <n v="634758"/>
    <n v="649788.13193885353"/>
    <n v="649788.13193885353"/>
    <n v="4.3241686848225126E-6"/>
    <n v="194"/>
    <m/>
    <x v="0"/>
  </r>
  <r>
    <x v="4"/>
    <x v="4"/>
    <s v="CUARTA"/>
    <x v="1282"/>
    <x v="1282"/>
    <x v="763"/>
    <x v="1"/>
    <x v="0"/>
    <x v="0"/>
    <x v="15"/>
    <x v="3980"/>
    <n v="634758"/>
    <n v="634758"/>
    <n v="649788.13193885353"/>
    <n v="649788.13193885353"/>
    <n v="4.3241686848225126E-6"/>
    <n v="194"/>
    <m/>
    <x v="0"/>
  </r>
  <r>
    <x v="4"/>
    <x v="4"/>
    <s v="CUARTA"/>
    <x v="1282"/>
    <x v="1282"/>
    <x v="763"/>
    <x v="1"/>
    <x v="0"/>
    <x v="0"/>
    <x v="15"/>
    <x v="3981"/>
    <n v="634758"/>
    <n v="634758"/>
    <n v="641687.01550527452"/>
    <n v="641687.01550527452"/>
    <n v="4.2702578910232191E-6"/>
    <n v="90"/>
    <m/>
    <x v="0"/>
  </r>
  <r>
    <x v="4"/>
    <x v="4"/>
    <s v="CUARTA"/>
    <x v="1282"/>
    <x v="1282"/>
    <x v="763"/>
    <x v="1"/>
    <x v="0"/>
    <x v="0"/>
    <x v="15"/>
    <x v="3982"/>
    <n v="2294309"/>
    <n v="0"/>
    <n v="0"/>
    <n v="2294309"/>
    <n v="1.5268021441856744E-5"/>
    <n v="0"/>
    <m/>
    <x v="0"/>
  </r>
  <r>
    <x v="4"/>
    <x v="4"/>
    <s v="CUARTA"/>
    <x v="1282"/>
    <x v="1282"/>
    <x v="763"/>
    <x v="1"/>
    <x v="0"/>
    <x v="0"/>
    <x v="15"/>
    <x v="3983"/>
    <n v="1542591"/>
    <n v="0"/>
    <n v="0"/>
    <n v="1542591"/>
    <n v="1.0265536361499359E-5"/>
    <n v="0"/>
    <m/>
    <x v="0"/>
  </r>
  <r>
    <x v="4"/>
    <x v="4"/>
    <s v="CUARTA"/>
    <x v="1282"/>
    <x v="1282"/>
    <x v="763"/>
    <x v="1"/>
    <x v="0"/>
    <x v="0"/>
    <x v="15"/>
    <x v="3984"/>
    <n v="961151"/>
    <n v="0"/>
    <n v="0"/>
    <n v="961151"/>
    <n v="6.3962064729999533E-6"/>
    <n v="0"/>
    <m/>
    <x v="0"/>
  </r>
  <r>
    <x v="4"/>
    <x v="4"/>
    <s v="CUARTA"/>
    <x v="1282"/>
    <x v="1282"/>
    <x v="763"/>
    <x v="1"/>
    <x v="0"/>
    <x v="0"/>
    <x v="15"/>
    <x v="3985"/>
    <n v="480576"/>
    <n v="0"/>
    <n v="0"/>
    <n v="480576"/>
    <n v="3.198106563868139E-6"/>
    <n v="0"/>
    <m/>
    <x v="0"/>
  </r>
  <r>
    <x v="4"/>
    <x v="4"/>
    <s v="CUARTA"/>
    <x v="1283"/>
    <x v="1283"/>
    <x v="764"/>
    <x v="5"/>
    <x v="0"/>
    <x v="0"/>
    <x v="15"/>
    <x v="1193"/>
    <n v="140123"/>
    <n v="140123"/>
    <n v="140546.21947512956"/>
    <n v="140546.21947512956"/>
    <n v="9.3529803200797357E-7"/>
    <n v="25"/>
    <m/>
    <x v="0"/>
  </r>
  <r>
    <x v="4"/>
    <x v="4"/>
    <s v="CUARTA"/>
    <x v="1283"/>
    <x v="1283"/>
    <x v="764"/>
    <x v="5"/>
    <x v="0"/>
    <x v="0"/>
    <x v="15"/>
    <x v="1907"/>
    <n v="70501"/>
    <n v="70501"/>
    <n v="70713.937178165681"/>
    <n v="70713.937178165681"/>
    <n v="4.7058260638577639E-7"/>
    <n v="25"/>
    <m/>
    <x v="0"/>
  </r>
  <r>
    <x v="4"/>
    <x v="4"/>
    <s v="CUARTA"/>
    <x v="1283"/>
    <x v="1283"/>
    <x v="764"/>
    <x v="5"/>
    <x v="0"/>
    <x v="0"/>
    <x v="15"/>
    <x v="3986"/>
    <n v="113254"/>
    <n v="113254"/>
    <n v="113596.06588808635"/>
    <n v="113596.06588808635"/>
    <n v="7.5595186598225162E-7"/>
    <n v="25"/>
    <m/>
    <x v="0"/>
  </r>
  <r>
    <x v="4"/>
    <x v="4"/>
    <s v="CUARTA"/>
    <x v="1284"/>
    <x v="1284"/>
    <x v="765"/>
    <x v="3"/>
    <x v="0"/>
    <x v="0"/>
    <x v="15"/>
    <x v="3987"/>
    <n v="2470000"/>
    <n v="2470000"/>
    <n v="2509645.5423143371"/>
    <n v="2509645.5423143371"/>
    <n v="1.6701029351981574E-5"/>
    <n v="132"/>
    <m/>
    <x v="0"/>
  </r>
  <r>
    <x v="4"/>
    <x v="4"/>
    <s v="CUARTA"/>
    <x v="1284"/>
    <x v="1284"/>
    <x v="765"/>
    <x v="3"/>
    <x v="0"/>
    <x v="0"/>
    <x v="15"/>
    <x v="3988"/>
    <n v="2470000"/>
    <n v="2470000"/>
    <n v="2501183.0489123785"/>
    <n v="2501183.0489123785"/>
    <n v="1.6644713689743976E-5"/>
    <n v="104"/>
    <m/>
    <x v="0"/>
  </r>
  <r>
    <x v="4"/>
    <x v="4"/>
    <s v="CUARTA"/>
    <x v="1284"/>
    <x v="1284"/>
    <x v="765"/>
    <x v="3"/>
    <x v="0"/>
    <x v="0"/>
    <x v="15"/>
    <x v="3989"/>
    <n v="2470000"/>
    <n v="2470000"/>
    <n v="2501183.0489123785"/>
    <n v="2501183.0489123785"/>
    <n v="1.6644713689743976E-5"/>
    <n v="104"/>
    <m/>
    <x v="0"/>
  </r>
  <r>
    <x v="4"/>
    <x v="4"/>
    <s v="CUARTA"/>
    <x v="1284"/>
    <x v="1284"/>
    <x v="765"/>
    <x v="3"/>
    <x v="0"/>
    <x v="0"/>
    <x v="15"/>
    <x v="3990"/>
    <n v="1485000"/>
    <n v="1485000"/>
    <n v="1513757.848117569"/>
    <n v="1513757.848117569"/>
    <n v="1.0073659338318406E-5"/>
    <n v="159"/>
    <m/>
    <x v="0"/>
  </r>
  <r>
    <x v="4"/>
    <x v="4"/>
    <s v="CUARTA"/>
    <x v="1284"/>
    <x v="1284"/>
    <x v="765"/>
    <x v="3"/>
    <x v="0"/>
    <x v="0"/>
    <x v="15"/>
    <x v="3991"/>
    <n v="1185600"/>
    <n v="1185600"/>
    <n v="1204629.8603108819"/>
    <n v="1204629.8603108819"/>
    <n v="8.0164940889511553E-6"/>
    <n v="132"/>
    <m/>
    <x v="0"/>
  </r>
  <r>
    <x v="4"/>
    <x v="4"/>
    <s v="CUARTA"/>
    <x v="1284"/>
    <x v="1284"/>
    <x v="765"/>
    <x v="3"/>
    <x v="0"/>
    <x v="0"/>
    <x v="15"/>
    <x v="2771"/>
    <n v="1185600"/>
    <n v="1185600"/>
    <n v="1200567.8634779418"/>
    <n v="1200567.8634779418"/>
    <n v="7.9894625710771107E-6"/>
    <n v="104"/>
    <m/>
    <x v="0"/>
  </r>
  <r>
    <x v="4"/>
    <x v="4"/>
    <s v="CUARTA"/>
    <x v="1284"/>
    <x v="1284"/>
    <x v="765"/>
    <x v="3"/>
    <x v="0"/>
    <x v="0"/>
    <x v="15"/>
    <x v="3992"/>
    <n v="990000"/>
    <n v="990000"/>
    <n v="1009171.8987450459"/>
    <n v="1009171.8987450459"/>
    <n v="6.7157728922122703E-6"/>
    <n v="159"/>
    <m/>
    <x v="0"/>
  </r>
  <r>
    <x v="4"/>
    <x v="4"/>
    <s v="CUARTA"/>
    <x v="1284"/>
    <x v="1284"/>
    <x v="765"/>
    <x v="3"/>
    <x v="0"/>
    <x v="0"/>
    <x v="15"/>
    <x v="313"/>
    <n v="839800"/>
    <n v="839800"/>
    <n v="853279.48438687471"/>
    <n v="853279.48438687471"/>
    <n v="5.6783499796737356E-6"/>
    <n v="132"/>
    <m/>
    <x v="0"/>
  </r>
  <r>
    <x v="4"/>
    <x v="4"/>
    <s v="CUARTA"/>
    <x v="1285"/>
    <x v="1285"/>
    <x v="766"/>
    <x v="1"/>
    <x v="0"/>
    <x v="0"/>
    <x v="15"/>
    <x v="3993"/>
    <n v="638300"/>
    <n v="638300"/>
    <n v="639764.66200499656"/>
    <n v="639764.66200499656"/>
    <n v="4.257465135356449E-6"/>
    <n v="19"/>
    <m/>
    <x v="0"/>
  </r>
  <r>
    <x v="4"/>
    <x v="4"/>
    <s v="CUARTA"/>
    <x v="1286"/>
    <x v="1286"/>
    <x v="767"/>
    <x v="43"/>
    <x v="0"/>
    <x v="0"/>
    <x v="15"/>
    <x v="2894"/>
    <n v="1782000"/>
    <n v="0"/>
    <n v="0"/>
    <n v="1782000"/>
    <n v="1.1858740130204221E-5"/>
    <n v="0"/>
    <m/>
    <x v="0"/>
  </r>
  <r>
    <x v="5"/>
    <x v="4"/>
    <s v="CUARTA"/>
    <x v="1287"/>
    <x v="1287"/>
    <x v="768"/>
    <x v="7"/>
    <x v="0"/>
    <x v="0"/>
    <x v="15"/>
    <x v="3994"/>
    <n v="8084052"/>
    <n v="8084052"/>
    <n v="8175255.5234435173"/>
    <n v="8175255.5234435173"/>
    <n v="5.4404169893677525E-5"/>
    <n v="93"/>
    <m/>
    <x v="1"/>
  </r>
  <r>
    <x v="5"/>
    <x v="4"/>
    <s v="CUARTA"/>
    <x v="1287"/>
    <x v="1287"/>
    <x v="768"/>
    <x v="7"/>
    <x v="0"/>
    <x v="0"/>
    <x v="15"/>
    <x v="3995"/>
    <n v="707354.5"/>
    <n v="707354.5"/>
    <n v="715248.5209424193"/>
    <n v="715248.5209424193"/>
    <n v="4.75979031333843E-6"/>
    <n v="92"/>
    <m/>
    <x v="1"/>
  </r>
  <r>
    <x v="5"/>
    <x v="4"/>
    <s v="CUARTA"/>
    <x v="1287"/>
    <x v="1287"/>
    <x v="768"/>
    <x v="7"/>
    <x v="0"/>
    <x v="0"/>
    <x v="15"/>
    <x v="3996"/>
    <n v="386950"/>
    <n v="386950"/>
    <n v="391268.33176104649"/>
    <n v="391268.33176104649"/>
    <n v="2.6037875799847253E-6"/>
    <n v="92"/>
    <m/>
    <x v="1"/>
  </r>
  <r>
    <x v="5"/>
    <x v="4"/>
    <s v="CUARTA"/>
    <x v="1288"/>
    <x v="1288"/>
    <x v="769"/>
    <x v="37"/>
    <x v="0"/>
    <x v="0"/>
    <x v="15"/>
    <x v="3997"/>
    <n v="5242050"/>
    <n v="5242050"/>
    <n v="5323619.8294081399"/>
    <n v="5323619.8294081399"/>
    <n v="3.5427286256427191E-5"/>
    <n v="128"/>
    <m/>
    <x v="1"/>
  </r>
  <r>
    <x v="4"/>
    <x v="4"/>
    <s v="CUARTA"/>
    <x v="1289"/>
    <x v="1289"/>
    <x v="770"/>
    <x v="3"/>
    <x v="0"/>
    <x v="0"/>
    <x v="15"/>
    <x v="3998"/>
    <n v="2417804"/>
    <n v="2417804"/>
    <n v="2433605.2452375633"/>
    <n v="2433605.2452375633"/>
    <n v="1.6195001224901331E-5"/>
    <n v="54"/>
    <m/>
    <x v="0"/>
  </r>
  <r>
    <x v="4"/>
    <x v="4"/>
    <s v="CUARTA"/>
    <x v="1289"/>
    <x v="1289"/>
    <x v="770"/>
    <x v="3"/>
    <x v="0"/>
    <x v="0"/>
    <x v="15"/>
    <x v="3999"/>
    <n v="2301089"/>
    <n v="2301089"/>
    <n v="2324244.2069416051"/>
    <n v="2324244.2069416051"/>
    <n v="1.5467232350871548E-5"/>
    <n v="83"/>
    <m/>
    <x v="0"/>
  </r>
  <r>
    <x v="4"/>
    <x v="4"/>
    <s v="CUARTA"/>
    <x v="1289"/>
    <x v="1289"/>
    <x v="770"/>
    <x v="3"/>
    <x v="0"/>
    <x v="0"/>
    <x v="15"/>
    <x v="4000"/>
    <n v="2234545"/>
    <n v="2234545"/>
    <n v="2245895.1138039203"/>
    <n v="2245895.1138039203"/>
    <n v="1.494583979477897E-5"/>
    <n v="42"/>
    <m/>
    <x v="0"/>
  </r>
  <r>
    <x v="4"/>
    <x v="4"/>
    <s v="CUARTA"/>
    <x v="1289"/>
    <x v="1289"/>
    <x v="770"/>
    <x v="3"/>
    <x v="0"/>
    <x v="0"/>
    <x v="15"/>
    <x v="4001"/>
    <n v="2171276"/>
    <n v="2171276"/>
    <n v="2187840.1087817685"/>
    <n v="2187840.1087817685"/>
    <n v="1.4559499044040811E-5"/>
    <n v="63"/>
    <m/>
    <x v="0"/>
  </r>
  <r>
    <x v="4"/>
    <x v="4"/>
    <s v="CUARTA"/>
    <x v="1289"/>
    <x v="1289"/>
    <x v="770"/>
    <x v="3"/>
    <x v="0"/>
    <x v="0"/>
    <x v="15"/>
    <x v="4002"/>
    <n v="2169639"/>
    <n v="2169639"/>
    <n v="2195175.6404767404"/>
    <n v="2195175.6404767404"/>
    <n v="1.4608315073270637E-5"/>
    <n v="97"/>
    <m/>
    <x v="0"/>
  </r>
  <r>
    <x v="4"/>
    <x v="4"/>
    <s v="CUARTA"/>
    <x v="1289"/>
    <x v="1289"/>
    <x v="770"/>
    <x v="3"/>
    <x v="0"/>
    <x v="0"/>
    <x v="15"/>
    <x v="4003"/>
    <n v="1332985"/>
    <n v="1332985"/>
    <n v="1334593.9717185909"/>
    <n v="1334593.9717185909"/>
    <n v="8.8813709820134062E-6"/>
    <n v="10"/>
    <m/>
    <x v="0"/>
  </r>
  <r>
    <x v="4"/>
    <x v="4"/>
    <s v="CUARTA"/>
    <x v="1289"/>
    <x v="1289"/>
    <x v="770"/>
    <x v="3"/>
    <x v="0"/>
    <x v="0"/>
    <x v="15"/>
    <x v="4004"/>
    <n v="1326436"/>
    <n v="1326436"/>
    <n v="1330763.3167940471"/>
    <n v="1330763.3167940471"/>
    <n v="8.8558789835405373E-6"/>
    <n v="27"/>
    <m/>
    <x v="0"/>
  </r>
  <r>
    <x v="4"/>
    <x v="4"/>
    <s v="CUARTA"/>
    <x v="1289"/>
    <x v="1289"/>
    <x v="770"/>
    <x v="3"/>
    <x v="0"/>
    <x v="0"/>
    <x v="15"/>
    <x v="4005"/>
    <n v="2112918"/>
    <n v="0"/>
    <n v="0"/>
    <n v="2112918"/>
    <n v="1.4060912165224939E-5"/>
    <n v="0"/>
    <m/>
    <x v="0"/>
  </r>
  <r>
    <x v="5"/>
    <x v="4"/>
    <s v="CUARTA"/>
    <x v="1290"/>
    <x v="1290"/>
    <x v="771"/>
    <x v="39"/>
    <x v="0"/>
    <x v="0"/>
    <x v="15"/>
    <x v="600"/>
    <n v="34602000"/>
    <n v="34602000"/>
    <n v="37176888.821418345"/>
    <n v="37176888.821418345"/>
    <n v="2.4740239247064781E-4"/>
    <n v="595"/>
    <m/>
    <x v="7"/>
  </r>
  <r>
    <x v="5"/>
    <x v="4"/>
    <s v="CUARTA"/>
    <x v="1291"/>
    <x v="1291"/>
    <x v="772"/>
    <x v="7"/>
    <x v="0"/>
    <x v="0"/>
    <x v="15"/>
    <x v="4006"/>
    <n v="274594155.5"/>
    <n v="274594155.5"/>
    <n v="285229229.46436542"/>
    <n v="285229229.46436542"/>
    <n v="1.8981253141168901E-3"/>
    <n v="315"/>
    <m/>
    <x v="1"/>
  </r>
  <r>
    <x v="5"/>
    <x v="4"/>
    <s v="CUARTA"/>
    <x v="1291"/>
    <x v="1291"/>
    <x v="772"/>
    <x v="7"/>
    <x v="0"/>
    <x v="0"/>
    <x v="15"/>
    <x v="4007"/>
    <n v="102963980.5"/>
    <n v="102963980.5"/>
    <n v="109312691.92759232"/>
    <n v="109312691.92759232"/>
    <n v="7.2744714169606622E-4"/>
    <n v="496"/>
    <m/>
    <x v="1"/>
  </r>
  <r>
    <x v="5"/>
    <x v="4"/>
    <s v="CUARTA"/>
    <x v="1291"/>
    <x v="1291"/>
    <x v="772"/>
    <x v="7"/>
    <x v="0"/>
    <x v="0"/>
    <x v="15"/>
    <x v="4006"/>
    <n v="28108965.5"/>
    <n v="0"/>
    <n v="0"/>
    <n v="28108965.5"/>
    <n v="1.8705775375610321E-4"/>
    <n v="0"/>
    <m/>
    <x v="1"/>
  </r>
  <r>
    <x v="5"/>
    <x v="4"/>
    <s v="CUARTA"/>
    <x v="1291"/>
    <x v="1291"/>
    <x v="772"/>
    <x v="7"/>
    <x v="0"/>
    <x v="0"/>
    <x v="15"/>
    <x v="1561"/>
    <n v="27461065"/>
    <n v="27461065"/>
    <n v="28958017.182165351"/>
    <n v="28958017.182165351"/>
    <n v="1.927079688267607E-4"/>
    <n v="440"/>
    <m/>
    <x v="1"/>
  </r>
  <r>
    <x v="5"/>
    <x v="4"/>
    <s v="CUARTA"/>
    <x v="1291"/>
    <x v="1291"/>
    <x v="772"/>
    <x v="7"/>
    <x v="0"/>
    <x v="0"/>
    <x v="15"/>
    <x v="1561"/>
    <n v="18726712.5"/>
    <n v="0"/>
    <n v="0"/>
    <n v="18726712.5"/>
    <n v="1.2462133391164253E-4"/>
    <n v="0"/>
    <m/>
    <x v="1"/>
  </r>
  <r>
    <x v="5"/>
    <x v="4"/>
    <s v="CUARTA"/>
    <x v="1291"/>
    <x v="1291"/>
    <x v="772"/>
    <x v="7"/>
    <x v="0"/>
    <x v="0"/>
    <x v="15"/>
    <x v="4008"/>
    <n v="18370432.5"/>
    <n v="0"/>
    <n v="0"/>
    <n v="18370432.5"/>
    <n v="1.2225038445396063E-4"/>
    <n v="0"/>
    <m/>
    <x v="1"/>
  </r>
  <r>
    <x v="5"/>
    <x v="4"/>
    <s v="CUARTA"/>
    <x v="1291"/>
    <x v="1291"/>
    <x v="772"/>
    <x v="7"/>
    <x v="0"/>
    <x v="0"/>
    <x v="15"/>
    <x v="4009"/>
    <n v="16476230"/>
    <n v="0"/>
    <n v="0"/>
    <n v="16476230"/>
    <n v="1.0964496627131015E-4"/>
    <n v="0"/>
    <m/>
    <x v="1"/>
  </r>
  <r>
    <x v="5"/>
    <x v="4"/>
    <s v="CUARTA"/>
    <x v="1291"/>
    <x v="1291"/>
    <x v="772"/>
    <x v="7"/>
    <x v="0"/>
    <x v="0"/>
    <x v="15"/>
    <x v="2916"/>
    <n v="14462611"/>
    <n v="0"/>
    <n v="0"/>
    <n v="14462611"/>
    <n v="9.6244862768368679E-5"/>
    <n v="0"/>
    <m/>
    <x v="1"/>
  </r>
  <r>
    <x v="5"/>
    <x v="4"/>
    <s v="CUARTA"/>
    <x v="1291"/>
    <x v="1291"/>
    <x v="772"/>
    <x v="7"/>
    <x v="0"/>
    <x v="0"/>
    <x v="15"/>
    <x v="4010"/>
    <n v="14191047"/>
    <n v="0"/>
    <n v="0"/>
    <n v="14191047"/>
    <n v="9.4437675953150513E-5"/>
    <n v="0"/>
    <m/>
    <x v="1"/>
  </r>
  <r>
    <x v="5"/>
    <x v="4"/>
    <s v="CUARTA"/>
    <x v="1291"/>
    <x v="1291"/>
    <x v="772"/>
    <x v="7"/>
    <x v="0"/>
    <x v="0"/>
    <x v="15"/>
    <x v="4011"/>
    <n v="11323863"/>
    <n v="0"/>
    <n v="0"/>
    <n v="11323863"/>
    <n v="7.5357322439413443E-5"/>
    <n v="0"/>
    <m/>
    <x v="1"/>
  </r>
  <r>
    <x v="5"/>
    <x v="4"/>
    <s v="CUARTA"/>
    <x v="1291"/>
    <x v="1291"/>
    <x v="772"/>
    <x v="7"/>
    <x v="0"/>
    <x v="0"/>
    <x v="15"/>
    <x v="4012"/>
    <n v="11100196.5"/>
    <n v="0"/>
    <n v="0"/>
    <n v="11100196.5"/>
    <n v="7.3868880857296532E-5"/>
    <n v="0"/>
    <m/>
    <x v="1"/>
  </r>
  <r>
    <x v="5"/>
    <x v="4"/>
    <s v="CUARTA"/>
    <x v="1291"/>
    <x v="1291"/>
    <x v="772"/>
    <x v="7"/>
    <x v="0"/>
    <x v="0"/>
    <x v="15"/>
    <x v="4013"/>
    <n v="10949273.5"/>
    <n v="0"/>
    <n v="0"/>
    <n v="10949273.5"/>
    <n v="7.2864528086998663E-5"/>
    <n v="0"/>
    <m/>
    <x v="1"/>
  </r>
  <r>
    <x v="5"/>
    <x v="4"/>
    <s v="CUARTA"/>
    <x v="1291"/>
    <x v="1291"/>
    <x v="772"/>
    <x v="7"/>
    <x v="0"/>
    <x v="0"/>
    <x v="15"/>
    <x v="4007"/>
    <n v="10865351.5"/>
    <n v="0"/>
    <n v="0"/>
    <n v="10865351.5"/>
    <n v="7.2306049305176555E-5"/>
    <n v="0"/>
    <m/>
    <x v="1"/>
  </r>
  <r>
    <x v="5"/>
    <x v="4"/>
    <s v="CUARTA"/>
    <x v="1291"/>
    <x v="1291"/>
    <x v="772"/>
    <x v="7"/>
    <x v="0"/>
    <x v="0"/>
    <x v="15"/>
    <x v="4014"/>
    <n v="10583662"/>
    <n v="0"/>
    <n v="0"/>
    <n v="10583662"/>
    <n v="7.0431479957304969E-5"/>
    <n v="0"/>
    <m/>
    <x v="1"/>
  </r>
  <r>
    <x v="5"/>
    <x v="4"/>
    <s v="CUARTA"/>
    <x v="1291"/>
    <x v="1291"/>
    <x v="772"/>
    <x v="7"/>
    <x v="0"/>
    <x v="0"/>
    <x v="15"/>
    <x v="4015"/>
    <n v="9871439"/>
    <n v="0"/>
    <n v="0"/>
    <n v="9871439"/>
    <n v="6.5691823688082508E-5"/>
    <n v="0"/>
    <m/>
    <x v="1"/>
  </r>
  <r>
    <x v="5"/>
    <x v="4"/>
    <s v="CUARTA"/>
    <x v="1291"/>
    <x v="1291"/>
    <x v="772"/>
    <x v="7"/>
    <x v="0"/>
    <x v="0"/>
    <x v="15"/>
    <x v="4016"/>
    <n v="9809381"/>
    <n v="0"/>
    <n v="0"/>
    <n v="9809381"/>
    <n v="6.5278844061258584E-5"/>
    <n v="0"/>
    <m/>
    <x v="1"/>
  </r>
  <r>
    <x v="5"/>
    <x v="4"/>
    <s v="CUARTA"/>
    <x v="1291"/>
    <x v="1291"/>
    <x v="772"/>
    <x v="7"/>
    <x v="0"/>
    <x v="0"/>
    <x v="15"/>
    <x v="4017"/>
    <n v="8858641.5"/>
    <n v="0"/>
    <n v="0"/>
    <n v="8858641.5"/>
    <n v="5.8951923375500849E-5"/>
    <n v="0"/>
    <m/>
    <x v="1"/>
  </r>
  <r>
    <x v="5"/>
    <x v="4"/>
    <s v="CUARTA"/>
    <x v="1291"/>
    <x v="1291"/>
    <x v="772"/>
    <x v="7"/>
    <x v="0"/>
    <x v="0"/>
    <x v="15"/>
    <x v="94"/>
    <n v="8697206.5"/>
    <n v="0"/>
    <n v="0"/>
    <n v="8697206.5"/>
    <n v="5.7877616016960154E-5"/>
    <n v="0"/>
    <m/>
    <x v="1"/>
  </r>
  <r>
    <x v="5"/>
    <x v="4"/>
    <s v="CUARTA"/>
    <x v="1291"/>
    <x v="1291"/>
    <x v="772"/>
    <x v="7"/>
    <x v="0"/>
    <x v="0"/>
    <x v="15"/>
    <x v="4018"/>
    <n v="6557339.5"/>
    <n v="0"/>
    <n v="0"/>
    <n v="6557339.5"/>
    <n v="4.3637365362527094E-5"/>
    <n v="0"/>
    <m/>
    <x v="1"/>
  </r>
  <r>
    <x v="5"/>
    <x v="4"/>
    <s v="CUARTA"/>
    <x v="1291"/>
    <x v="1291"/>
    <x v="772"/>
    <x v="7"/>
    <x v="0"/>
    <x v="0"/>
    <x v="15"/>
    <x v="4019"/>
    <n v="5873832.5"/>
    <n v="0"/>
    <n v="0"/>
    <n v="5873832.5"/>
    <n v="3.9088806501598079E-5"/>
    <n v="0"/>
    <m/>
    <x v="1"/>
  </r>
  <r>
    <x v="5"/>
    <x v="4"/>
    <s v="CUARTA"/>
    <x v="1291"/>
    <x v="1291"/>
    <x v="772"/>
    <x v="7"/>
    <x v="0"/>
    <x v="0"/>
    <x v="15"/>
    <x v="4020"/>
    <n v="4359400"/>
    <n v="0"/>
    <n v="0"/>
    <n v="4359400"/>
    <n v="2.9010657532891289E-5"/>
    <n v="0"/>
    <m/>
    <x v="1"/>
  </r>
  <r>
    <x v="5"/>
    <x v="4"/>
    <s v="CUARTA"/>
    <x v="1291"/>
    <x v="1291"/>
    <x v="772"/>
    <x v="7"/>
    <x v="0"/>
    <x v="0"/>
    <x v="15"/>
    <x v="411"/>
    <n v="3215003.5"/>
    <n v="3215003.5"/>
    <n v="3289939.2069147481"/>
    <n v="3289939.2069147481"/>
    <n v="2.189367794555116E-5"/>
    <n v="191"/>
    <m/>
    <x v="1"/>
  </r>
  <r>
    <x v="5"/>
    <x v="4"/>
    <s v="CUARTA"/>
    <x v="1291"/>
    <x v="1291"/>
    <x v="772"/>
    <x v="7"/>
    <x v="0"/>
    <x v="0"/>
    <x v="15"/>
    <x v="4021"/>
    <n v="2728842"/>
    <n v="0"/>
    <n v="0"/>
    <n v="2728842"/>
    <n v="1.8159723981137343E-5"/>
    <n v="0"/>
    <m/>
    <x v="1"/>
  </r>
  <r>
    <x v="4"/>
    <x v="4"/>
    <s v="QUINTA"/>
    <x v="1292"/>
    <x v="1292"/>
    <x v="329"/>
    <x v="3"/>
    <x v="0"/>
    <x v="0"/>
    <x v="15"/>
    <x v="4022"/>
    <n v="6472670"/>
    <n v="0"/>
    <n v="0"/>
    <n v="6472670"/>
    <n v="4.3073912165302444E-5"/>
    <n v="0"/>
    <m/>
    <x v="0"/>
  </r>
  <r>
    <x v="4"/>
    <x v="4"/>
    <s v="QUINTA"/>
    <x v="1292"/>
    <x v="1292"/>
    <x v="329"/>
    <x v="3"/>
    <x v="0"/>
    <x v="0"/>
    <x v="15"/>
    <x v="4023"/>
    <n v="873941"/>
    <n v="0"/>
    <n v="0"/>
    <n v="873941"/>
    <n v="5.8158469181429889E-6"/>
    <n v="0"/>
    <m/>
    <x v="0"/>
  </r>
  <r>
    <x v="4"/>
    <x v="4"/>
    <s v="QUINTA"/>
    <x v="1292"/>
    <x v="1292"/>
    <x v="329"/>
    <x v="3"/>
    <x v="0"/>
    <x v="0"/>
    <x v="15"/>
    <x v="4024"/>
    <n v="206783"/>
    <n v="0"/>
    <n v="0"/>
    <n v="206783"/>
    <n v="1.3760863413827269E-6"/>
    <n v="0"/>
    <m/>
    <x v="0"/>
  </r>
  <r>
    <x v="4"/>
    <x v="4"/>
    <s v="QUINTA"/>
    <x v="1292"/>
    <x v="1292"/>
    <x v="329"/>
    <x v="3"/>
    <x v="0"/>
    <x v="0"/>
    <x v="15"/>
    <x v="4025"/>
    <n v="130384"/>
    <n v="0"/>
    <n v="0"/>
    <n v="130384"/>
    <n v="8.6767114092959991E-7"/>
    <n v="0"/>
    <m/>
    <x v="0"/>
  </r>
  <r>
    <x v="4"/>
    <x v="4"/>
    <s v="CUARTA"/>
    <x v="1293"/>
    <x v="1293"/>
    <x v="773"/>
    <x v="3"/>
    <x v="0"/>
    <x v="0"/>
    <x v="15"/>
    <x v="4026"/>
    <n v="554583"/>
    <n v="562330.14088514878"/>
    <n v="570185.50396948925"/>
    <n v="570185.50396948925"/>
    <n v="3.7944341849515712E-6"/>
    <n v="115"/>
    <m/>
    <x v="0"/>
  </r>
  <r>
    <x v="4"/>
    <x v="4"/>
    <s v="CUARTA"/>
    <x v="1293"/>
    <x v="1293"/>
    <x v="773"/>
    <x v="3"/>
    <x v="0"/>
    <x v="0"/>
    <x v="15"/>
    <x v="4027"/>
    <n v="249646"/>
    <n v="251459.4670674557"/>
    <n v="253286.10743952973"/>
    <n v="253286.10743952973"/>
    <n v="1.685552259661262E-6"/>
    <n v="60"/>
    <m/>
    <x v="0"/>
  </r>
  <r>
    <x v="4"/>
    <x v="4"/>
    <s v="CUARTA"/>
    <x v="1293"/>
    <x v="1293"/>
    <x v="773"/>
    <x v="3"/>
    <x v="0"/>
    <x v="0"/>
    <x v="15"/>
    <x v="4028"/>
    <n v="244966"/>
    <n v="247580.30853126672"/>
    <n v="250222.51729806268"/>
    <n v="250222.51729806268"/>
    <n v="1.6651648750635553E-6"/>
    <n v="88"/>
    <m/>
    <x v="0"/>
  </r>
  <r>
    <x v="4"/>
    <x v="4"/>
    <s v="CUARTA"/>
    <x v="1293"/>
    <x v="1293"/>
    <x v="773"/>
    <x v="3"/>
    <x v="0"/>
    <x v="0"/>
    <x v="15"/>
    <x v="2239"/>
    <n v="254326"/>
    <n v="0"/>
    <n v="0"/>
    <n v="254326"/>
    <n v="1.692472470456969E-6"/>
    <n v="0"/>
    <m/>
    <x v="0"/>
  </r>
  <r>
    <x v="4"/>
    <x v="4"/>
    <s v="CUARTA"/>
    <x v="1294"/>
    <x v="1294"/>
    <x v="774"/>
    <x v="16"/>
    <x v="0"/>
    <x v="0"/>
    <x v="15"/>
    <x v="600"/>
    <n v="18927000"/>
    <n v="18927000"/>
    <n v="19062189.007156041"/>
    <n v="19062189.007156041"/>
    <n v="1.2685384160981991E-4"/>
    <n v="59"/>
    <m/>
    <x v="0"/>
  </r>
  <r>
    <x v="4"/>
    <x v="4"/>
    <s v="CUARTA"/>
    <x v="1294"/>
    <x v="1294"/>
    <x v="774"/>
    <x v="16"/>
    <x v="0"/>
    <x v="0"/>
    <x v="15"/>
    <x v="617"/>
    <n v="1442000"/>
    <n v="1442000"/>
    <n v="1445483.2161985503"/>
    <n v="1445483.2161985503"/>
    <n v="9.6193096652471449E-6"/>
    <n v="20"/>
    <m/>
    <x v="0"/>
  </r>
  <r>
    <x v="4"/>
    <x v="4"/>
    <s v="CUARTA"/>
    <x v="1295"/>
    <x v="1295"/>
    <x v="775"/>
    <x v="12"/>
    <x v="0"/>
    <x v="0"/>
    <x v="15"/>
    <x v="4029"/>
    <n v="2847103"/>
    <n v="2847103"/>
    <n v="2851227.3923658887"/>
    <n v="2851227.3923658887"/>
    <n v="1.8974166497299046E-5"/>
    <n v="12"/>
    <m/>
    <x v="0"/>
  </r>
  <r>
    <x v="4"/>
    <x v="4"/>
    <s v="CUARTA"/>
    <x v="1295"/>
    <x v="1295"/>
    <x v="775"/>
    <x v="12"/>
    <x v="0"/>
    <x v="0"/>
    <x v="15"/>
    <x v="4030"/>
    <n v="1109080"/>
    <n v="1109080"/>
    <n v="1111624.9276774267"/>
    <n v="1111624.9276774267"/>
    <n v="7.3975707854004851E-6"/>
    <n v="19"/>
    <m/>
    <x v="0"/>
  </r>
  <r>
    <x v="4"/>
    <x v="4"/>
    <s v="CUARTA"/>
    <x v="1295"/>
    <x v="1295"/>
    <x v="775"/>
    <x v="12"/>
    <x v="0"/>
    <x v="0"/>
    <x v="15"/>
    <x v="4031"/>
    <n v="1733575"/>
    <n v="0"/>
    <n v="0"/>
    <n v="1733575"/>
    <n v="1.1536484523691796E-5"/>
    <n v="0"/>
    <m/>
    <x v="0"/>
  </r>
  <r>
    <x v="4"/>
    <x v="4"/>
    <s v="CUARTA"/>
    <x v="1295"/>
    <x v="1295"/>
    <x v="775"/>
    <x v="12"/>
    <x v="0"/>
    <x v="0"/>
    <x v="15"/>
    <x v="4032"/>
    <n v="211759"/>
    <n v="0"/>
    <n v="0"/>
    <n v="211759"/>
    <n v="1.409200309333286E-6"/>
    <n v="0"/>
    <m/>
    <x v="0"/>
  </r>
  <r>
    <x v="4"/>
    <x v="4"/>
    <s v="CUARTA"/>
    <x v="1295"/>
    <x v="1295"/>
    <x v="775"/>
    <x v="12"/>
    <x v="0"/>
    <x v="0"/>
    <x v="15"/>
    <x v="4033"/>
    <n v="8811"/>
    <n v="0"/>
    <n v="0"/>
    <n v="8811"/>
    <n v="5.8634881754898646E-8"/>
    <n v="0"/>
    <m/>
    <x v="0"/>
  </r>
  <r>
    <x v="4"/>
    <x v="4"/>
    <s v="CUARTA"/>
    <x v="1296"/>
    <x v="1296"/>
    <x v="776"/>
    <x v="27"/>
    <x v="0"/>
    <x v="0"/>
    <x v="15"/>
    <x v="3705"/>
    <n v="3659729"/>
    <n v="3659729"/>
    <n v="3762690.930404928"/>
    <n v="3762690.930404928"/>
    <n v="2.503971601231671E-5"/>
    <n v="230"/>
    <m/>
    <x v="0"/>
  </r>
  <r>
    <x v="4"/>
    <x v="4"/>
    <s v="CUARTA"/>
    <x v="1296"/>
    <x v="1296"/>
    <x v="776"/>
    <x v="27"/>
    <x v="0"/>
    <x v="0"/>
    <x v="15"/>
    <x v="1516"/>
    <n v="3652713"/>
    <n v="3652713"/>
    <n v="3670823.6905888389"/>
    <n v="3670823.6905888389"/>
    <n v="2.4428363754483851E-5"/>
    <n v="41"/>
    <m/>
    <x v="0"/>
  </r>
  <r>
    <x v="4"/>
    <x v="4"/>
    <s v="CUARTA"/>
    <x v="1296"/>
    <x v="1296"/>
    <x v="776"/>
    <x v="27"/>
    <x v="0"/>
    <x v="0"/>
    <x v="15"/>
    <x v="4034"/>
    <n v="3445956"/>
    <n v="3445956"/>
    <n v="3453863.1922670999"/>
    <n v="3453863.1922670999"/>
    <n v="2.2984548845327224E-5"/>
    <n v="19"/>
    <m/>
    <x v="0"/>
  </r>
  <r>
    <x v="4"/>
    <x v="4"/>
    <s v="CUARTA"/>
    <x v="1296"/>
    <x v="1296"/>
    <x v="776"/>
    <x v="27"/>
    <x v="0"/>
    <x v="0"/>
    <x v="15"/>
    <x v="1102"/>
    <n v="3431696"/>
    <n v="3431696"/>
    <n v="3543598.0579865039"/>
    <n v="3543598.0579865039"/>
    <n v="2.3581710715801512E-5"/>
    <n v="266"/>
    <m/>
    <x v="0"/>
  </r>
  <r>
    <x v="4"/>
    <x v="4"/>
    <s v="CUARTA"/>
    <x v="1296"/>
    <x v="1296"/>
    <x v="776"/>
    <x v="27"/>
    <x v="0"/>
    <x v="0"/>
    <x v="15"/>
    <x v="4035"/>
    <n v="3381680"/>
    <n v="3381680"/>
    <n v="3503343.132023368"/>
    <n v="3503343.132023368"/>
    <n v="2.3313824797755812E-5"/>
    <n v="293"/>
    <m/>
    <x v="0"/>
  </r>
  <r>
    <x v="4"/>
    <x v="4"/>
    <s v="CUARTA"/>
    <x v="1297"/>
    <x v="1297"/>
    <x v="777"/>
    <x v="3"/>
    <x v="0"/>
    <x v="0"/>
    <x v="15"/>
    <x v="609"/>
    <n v="2412500"/>
    <n v="2412500"/>
    <n v="2489065.0169819552"/>
    <n v="2489065.0169819552"/>
    <n v="1.6564071382475512E-5"/>
    <n v="259"/>
    <m/>
    <x v="0"/>
  </r>
  <r>
    <x v="4"/>
    <x v="4"/>
    <s v="CUARTA"/>
    <x v="1297"/>
    <x v="1297"/>
    <x v="777"/>
    <x v="3"/>
    <x v="0"/>
    <x v="0"/>
    <x v="15"/>
    <x v="1179"/>
    <n v="2412500"/>
    <n v="2412500"/>
    <n v="2495378.4694719175"/>
    <n v="2495378.4694719175"/>
    <n v="1.6606085744093276E-5"/>
    <n v="280"/>
    <m/>
    <x v="0"/>
  </r>
  <r>
    <x v="4"/>
    <x v="4"/>
    <s v="CUARTA"/>
    <x v="1297"/>
    <x v="1297"/>
    <x v="777"/>
    <x v="3"/>
    <x v="0"/>
    <x v="0"/>
    <x v="15"/>
    <x v="1187"/>
    <n v="2412500"/>
    <n v="2412500"/>
    <n v="2455365.8469212102"/>
    <n v="2455365.8469212102"/>
    <n v="1.6339812291367806E-5"/>
    <n v="146"/>
    <m/>
    <x v="0"/>
  </r>
  <r>
    <x v="4"/>
    <x v="4"/>
    <s v="CUARTA"/>
    <x v="1297"/>
    <x v="1297"/>
    <x v="777"/>
    <x v="3"/>
    <x v="0"/>
    <x v="0"/>
    <x v="15"/>
    <x v="2681"/>
    <n v="2412500"/>
    <n v="2412500"/>
    <n v="2461000.0018081781"/>
    <n v="2461000.0018081781"/>
    <n v="1.6377306106551798E-5"/>
    <n v="165"/>
    <m/>
    <x v="0"/>
  </r>
  <r>
    <x v="4"/>
    <x v="4"/>
    <s v="CUARTA"/>
    <x v="1297"/>
    <x v="1297"/>
    <x v="777"/>
    <x v="3"/>
    <x v="0"/>
    <x v="0"/>
    <x v="15"/>
    <x v="620"/>
    <n v="2412500"/>
    <n v="2412500"/>
    <n v="2468433.0651101279"/>
    <n v="2468433.0651101279"/>
    <n v="1.6426771182909363E-5"/>
    <n v="190"/>
    <m/>
    <x v="0"/>
  </r>
  <r>
    <x v="4"/>
    <x v="4"/>
    <s v="CUARTA"/>
    <x v="1297"/>
    <x v="1297"/>
    <x v="777"/>
    <x v="3"/>
    <x v="0"/>
    <x v="0"/>
    <x v="15"/>
    <x v="1186"/>
    <n v="2412500"/>
    <n v="2412500"/>
    <n v="2468433.0651101279"/>
    <n v="2468433.0651101279"/>
    <n v="1.6426771182909363E-5"/>
    <n v="190"/>
    <m/>
    <x v="0"/>
  </r>
  <r>
    <x v="4"/>
    <x v="4"/>
    <s v="CUARTA"/>
    <x v="1297"/>
    <x v="1297"/>
    <x v="777"/>
    <x v="3"/>
    <x v="0"/>
    <x v="0"/>
    <x v="15"/>
    <x v="1184"/>
    <n v="2387500"/>
    <n v="2387500"/>
    <n v="2418516.6002277462"/>
    <n v="2418516.6002277462"/>
    <n v="1.6094590270867482E-5"/>
    <n v="107"/>
    <m/>
    <x v="0"/>
  </r>
  <r>
    <x v="4"/>
    <x v="4"/>
    <s v="QUINTA"/>
    <x v="1297"/>
    <x v="1297"/>
    <x v="778"/>
    <x v="3"/>
    <x v="0"/>
    <x v="0"/>
    <x v="21"/>
    <x v="1260"/>
    <n v="161655902"/>
    <n v="0"/>
    <n v="0"/>
    <n v="161655902"/>
    <n v="1.0757774031042429E-3"/>
    <n v="0"/>
    <m/>
    <x v="0"/>
  </r>
  <r>
    <x v="4"/>
    <x v="4"/>
    <s v="CUARTA"/>
    <x v="1298"/>
    <x v="1298"/>
    <x v="779"/>
    <x v="3"/>
    <x v="0"/>
    <x v="0"/>
    <x v="15"/>
    <x v="621"/>
    <n v="765000"/>
    <n v="765000"/>
    <n v="765923.38875885482"/>
    <n v="765923.38875885482"/>
    <n v="5.097018196934141E-6"/>
    <n v="10"/>
    <m/>
    <x v="0"/>
  </r>
  <r>
    <x v="4"/>
    <x v="4"/>
    <s v="CUARTA"/>
    <x v="1298"/>
    <x v="1298"/>
    <x v="779"/>
    <x v="3"/>
    <x v="0"/>
    <x v="0"/>
    <x v="15"/>
    <x v="334"/>
    <n v="675000"/>
    <n v="675000"/>
    <n v="675896.28433584608"/>
    <n v="675896.28433584608"/>
    <n v="4.4979115549435582E-6"/>
    <n v="11"/>
    <m/>
    <x v="0"/>
  </r>
  <r>
    <x v="4"/>
    <x v="4"/>
    <s v="CUARTA"/>
    <x v="1298"/>
    <x v="1298"/>
    <x v="779"/>
    <x v="3"/>
    <x v="0"/>
    <x v="0"/>
    <x v="15"/>
    <x v="332"/>
    <n v="1117000"/>
    <n v="1117000"/>
    <n v="1126064.5319614061"/>
    <n v="1126064.5319614061"/>
    <n v="7.4936625445400449E-6"/>
    <n v="67"/>
    <m/>
    <x v="0"/>
  </r>
  <r>
    <x v="4"/>
    <x v="4"/>
    <s v="CUARTA"/>
    <x v="1298"/>
    <x v="1298"/>
    <x v="779"/>
    <x v="3"/>
    <x v="0"/>
    <x v="0"/>
    <x v="15"/>
    <x v="306"/>
    <n v="1219400"/>
    <n v="1219400"/>
    <n v="1220430.1222811108"/>
    <n v="1220430.1222811108"/>
    <n v="8.1216406662205693E-6"/>
    <n v="7"/>
    <m/>
    <x v="0"/>
  </r>
  <r>
    <x v="4"/>
    <x v="4"/>
    <s v="CUARTA"/>
    <x v="1298"/>
    <x v="1298"/>
    <x v="779"/>
    <x v="3"/>
    <x v="0"/>
    <x v="0"/>
    <x v="15"/>
    <x v="331"/>
    <n v="1219400"/>
    <n v="0"/>
    <n v="0"/>
    <n v="1219400"/>
    <n v="8.1147854740578145E-6"/>
    <n v="0"/>
    <m/>
    <x v="0"/>
  </r>
  <r>
    <x v="4"/>
    <x v="4"/>
    <s v="CUARTA"/>
    <x v="1298"/>
    <x v="1298"/>
    <x v="779"/>
    <x v="3"/>
    <x v="0"/>
    <x v="0"/>
    <x v="15"/>
    <x v="335"/>
    <n v="1219400"/>
    <n v="0"/>
    <n v="0"/>
    <n v="1219400"/>
    <n v="8.1147854740578145E-6"/>
    <n v="0"/>
    <m/>
    <x v="0"/>
  </r>
  <r>
    <x v="4"/>
    <x v="4"/>
    <s v="CUARTA"/>
    <x v="1299"/>
    <x v="1299"/>
    <x v="780"/>
    <x v="14"/>
    <x v="0"/>
    <x v="0"/>
    <x v="15"/>
    <x v="4036"/>
    <n v="917959"/>
    <n v="917959"/>
    <n v="928875.41795666481"/>
    <n v="928875.41795666481"/>
    <n v="6.1814209847827826E-6"/>
    <n v="98"/>
    <m/>
    <x v="0"/>
  </r>
  <r>
    <x v="4"/>
    <x v="4"/>
    <s v="CUARTA"/>
    <x v="1300"/>
    <x v="1300"/>
    <x v="781"/>
    <x v="52"/>
    <x v="0"/>
    <x v="0"/>
    <x v="15"/>
    <x v="4037"/>
    <n v="1367850"/>
    <n v="0"/>
    <n v="0"/>
    <n v="1367850"/>
    <n v="9.102681081425277E-6"/>
    <n v="0"/>
    <m/>
    <x v="0"/>
  </r>
  <r>
    <x v="4"/>
    <x v="4"/>
    <s v="CUARTA"/>
    <x v="1300"/>
    <x v="1300"/>
    <x v="781"/>
    <x v="52"/>
    <x v="0"/>
    <x v="0"/>
    <x v="15"/>
    <x v="4037"/>
    <n v="505708"/>
    <n v="0"/>
    <n v="0"/>
    <n v="505708"/>
    <n v="3.3653533971747004E-6"/>
    <n v="0"/>
    <m/>
    <x v="0"/>
  </r>
  <r>
    <x v="5"/>
    <x v="4"/>
    <s v="CUARTA"/>
    <x v="1301"/>
    <x v="1301"/>
    <x v="782"/>
    <x v="7"/>
    <x v="0"/>
    <x v="0"/>
    <x v="15"/>
    <x v="4038"/>
    <n v="274519"/>
    <n v="274519"/>
    <n v="313965.61467409733"/>
    <n v="313965.61467409733"/>
    <n v="2.0893583806060344E-6"/>
    <n v="1113"/>
    <m/>
    <x v="1"/>
  </r>
  <r>
    <x v="4"/>
    <x v="4"/>
    <s v="CUARTA"/>
    <x v="1302"/>
    <x v="1302"/>
    <x v="783"/>
    <x v="1"/>
    <x v="0"/>
    <x v="0"/>
    <x v="15"/>
    <x v="2267"/>
    <n v="4496186"/>
    <n v="4496186"/>
    <n v="4567251.4601070462"/>
    <n v="4567251.4601070462"/>
    <n v="3.0393854194559624E-5"/>
    <n v="130"/>
    <m/>
    <x v="0"/>
  </r>
  <r>
    <x v="4"/>
    <x v="4"/>
    <s v="CUARTA"/>
    <x v="1302"/>
    <x v="1302"/>
    <x v="783"/>
    <x v="1"/>
    <x v="0"/>
    <x v="0"/>
    <x v="15"/>
    <x v="4039"/>
    <n v="3031486"/>
    <n v="3031486"/>
    <n v="3114518.0216168426"/>
    <n v="3114518.0216168426"/>
    <n v="2.0726296211667737E-5"/>
    <n v="224"/>
    <m/>
    <x v="0"/>
  </r>
  <r>
    <x v="4"/>
    <x v="4"/>
    <s v="CUARTA"/>
    <x v="1302"/>
    <x v="1302"/>
    <x v="783"/>
    <x v="1"/>
    <x v="0"/>
    <x v="0"/>
    <x v="15"/>
    <x v="4040"/>
    <n v="55000000"/>
    <n v="55000000"/>
    <n v="57635474.521291122"/>
    <n v="57635474.521291122"/>
    <n v="3.8354888587485854E-4"/>
    <n v="388"/>
    <m/>
    <x v="0"/>
  </r>
  <r>
    <x v="4"/>
    <x v="4"/>
    <s v="CUARTA"/>
    <x v="1302"/>
    <x v="1302"/>
    <x v="783"/>
    <x v="1"/>
    <x v="0"/>
    <x v="0"/>
    <x v="15"/>
    <x v="1126"/>
    <n v="16159508"/>
    <n v="16159508"/>
    <n v="17755971.914167322"/>
    <n v="17755971.914167322"/>
    <n v="1.1816131127346525E-4"/>
    <n v="781"/>
    <m/>
    <x v="0"/>
  </r>
  <r>
    <x v="4"/>
    <x v="4"/>
    <s v="CUARTA"/>
    <x v="1303"/>
    <x v="1303"/>
    <x v="784"/>
    <x v="3"/>
    <x v="0"/>
    <x v="0"/>
    <x v="15"/>
    <x v="322"/>
    <n v="1584000"/>
    <n v="1584000"/>
    <n v="1591853.7059694317"/>
    <n v="1591853.7059694317"/>
    <n v="1.0593366680355786E-5"/>
    <n v="41"/>
    <m/>
    <x v="0"/>
  </r>
  <r>
    <x v="4"/>
    <x v="4"/>
    <s v="CUARTA"/>
    <x v="1303"/>
    <x v="1303"/>
    <x v="784"/>
    <x v="3"/>
    <x v="0"/>
    <x v="0"/>
    <x v="15"/>
    <x v="1274"/>
    <n v="792000"/>
    <n v="0"/>
    <n v="0"/>
    <n v="792000"/>
    <n v="5.2705511689796536E-6"/>
    <n v="0"/>
    <m/>
    <x v="0"/>
  </r>
  <r>
    <x v="4"/>
    <x v="4"/>
    <s v="CUARTA"/>
    <x v="1304"/>
    <x v="1304"/>
    <x v="785"/>
    <x v="3"/>
    <x v="0"/>
    <x v="0"/>
    <x v="15"/>
    <x v="4041"/>
    <n v="9132150"/>
    <n v="9132150"/>
    <n v="10826668.276829584"/>
    <n v="10826668.276829584"/>
    <n v="7.2048622654796835E-5"/>
    <n v="1411"/>
    <m/>
    <x v="0"/>
  </r>
  <r>
    <x v="4"/>
    <x v="4"/>
    <s v="CUARTA"/>
    <x v="1304"/>
    <x v="1304"/>
    <x v="785"/>
    <x v="3"/>
    <x v="0"/>
    <x v="0"/>
    <x v="15"/>
    <x v="4042"/>
    <n v="7808095"/>
    <n v="7808095"/>
    <n v="9383976.5328265149"/>
    <n v="9383976.5328265149"/>
    <n v="6.2447889500967708E-5"/>
    <n v="1524"/>
    <m/>
    <x v="0"/>
  </r>
  <r>
    <x v="4"/>
    <x v="4"/>
    <s v="CUARTA"/>
    <x v="1304"/>
    <x v="1304"/>
    <x v="785"/>
    <x v="3"/>
    <x v="0"/>
    <x v="0"/>
    <x v="15"/>
    <x v="1120"/>
    <n v="197738"/>
    <n v="197738"/>
    <n v="236018.34005728966"/>
    <n v="236018.34005728966"/>
    <n v="1.5706398208201836E-6"/>
    <n v="1467"/>
    <m/>
    <x v="0"/>
  </r>
  <r>
    <x v="4"/>
    <x v="4"/>
    <s v="CUARTA"/>
    <x v="1305"/>
    <x v="1305"/>
    <x v="786"/>
    <x v="11"/>
    <x v="0"/>
    <x v="0"/>
    <x v="15"/>
    <x v="4043"/>
    <n v="3475181"/>
    <n v="3475181"/>
    <n v="3498314.5777375349"/>
    <n v="3498314.5777375349"/>
    <n v="2.3280361094890314E-5"/>
    <n v="55"/>
    <m/>
    <x v="0"/>
  </r>
  <r>
    <x v="4"/>
    <x v="4"/>
    <s v="CUARTA"/>
    <x v="1305"/>
    <x v="1305"/>
    <x v="786"/>
    <x v="11"/>
    <x v="0"/>
    <x v="0"/>
    <x v="15"/>
    <x v="4044"/>
    <n v="588382"/>
    <n v="588382"/>
    <n v="592298.74008817563"/>
    <n v="592298.74008817563"/>
    <n v="3.9415919406021588E-6"/>
    <n v="55"/>
    <m/>
    <x v="0"/>
  </r>
  <r>
    <x v="4"/>
    <x v="4"/>
    <s v="CUARTA"/>
    <x v="1305"/>
    <x v="1305"/>
    <x v="786"/>
    <x v="11"/>
    <x v="0"/>
    <x v="0"/>
    <x v="15"/>
    <x v="4045"/>
    <n v="618608"/>
    <n v="0"/>
    <n v="0"/>
    <n v="618608"/>
    <n v="4.1166731282072798E-6"/>
    <n v="0"/>
    <m/>
    <x v="0"/>
  </r>
  <r>
    <x v="5"/>
    <x v="4"/>
    <s v="CUARTA"/>
    <x v="1306"/>
    <x v="1306"/>
    <x v="787"/>
    <x v="3"/>
    <x v="0"/>
    <x v="0"/>
    <x v="15"/>
    <x v="1687"/>
    <n v="2056997.4"/>
    <n v="2056997.4"/>
    <n v="2124072.7593362839"/>
    <n v="2124072.7593362839"/>
    <n v="1.4135144147370821E-5"/>
    <n v="266"/>
    <m/>
    <x v="3"/>
  </r>
  <r>
    <x v="5"/>
    <x v="4"/>
    <s v="CUARTA"/>
    <x v="1306"/>
    <x v="1306"/>
    <x v="787"/>
    <x v="3"/>
    <x v="0"/>
    <x v="0"/>
    <x v="15"/>
    <x v="1139"/>
    <n v="1564876.8"/>
    <n v="1564876.8"/>
    <n v="1639268.775776332"/>
    <n v="1639268.775776332"/>
    <n v="1.090890146772701E-5"/>
    <n v="385"/>
    <m/>
    <x v="3"/>
  </r>
  <r>
    <x v="5"/>
    <x v="4"/>
    <s v="CUARTA"/>
    <x v="1306"/>
    <x v="1306"/>
    <x v="787"/>
    <x v="3"/>
    <x v="0"/>
    <x v="0"/>
    <x v="15"/>
    <x v="2445"/>
    <n v="1488853.8"/>
    <n v="1488853.8"/>
    <n v="1554185.1985342365"/>
    <n v="1554185.1985342365"/>
    <n v="1.0342692695638251E-5"/>
    <n v="356"/>
    <m/>
    <x v="3"/>
  </r>
  <r>
    <x v="5"/>
    <x v="4"/>
    <s v="CUARTA"/>
    <x v="1306"/>
    <x v="1306"/>
    <x v="787"/>
    <x v="3"/>
    <x v="0"/>
    <x v="0"/>
    <x v="15"/>
    <x v="1132"/>
    <n v="1436673.5999999999"/>
    <n v="1436673.5999999999"/>
    <n v="1494838.6066897316"/>
    <n v="1494838.6066897316"/>
    <n v="9.9477567751571732E-6"/>
    <n v="329"/>
    <m/>
    <x v="3"/>
  </r>
  <r>
    <x v="5"/>
    <x v="4"/>
    <s v="CUARTA"/>
    <x v="1306"/>
    <x v="1306"/>
    <x v="787"/>
    <x v="3"/>
    <x v="0"/>
    <x v="0"/>
    <x v="15"/>
    <x v="1146"/>
    <n v="1411836"/>
    <n v="1411836"/>
    <n v="1466693.5448319358"/>
    <n v="1466693.5448319358"/>
    <n v="9.7604588096576651E-6"/>
    <n v="316"/>
    <m/>
    <x v="3"/>
  </r>
  <r>
    <x v="5"/>
    <x v="4"/>
    <s v="CUARTA"/>
    <x v="1306"/>
    <x v="1306"/>
    <x v="787"/>
    <x v="3"/>
    <x v="0"/>
    <x v="0"/>
    <x v="15"/>
    <x v="1262"/>
    <n v="1268404.2"/>
    <n v="1268404.2"/>
    <n v="1335290.200174208"/>
    <n v="1335290.200174208"/>
    <n v="8.8860041988071304E-6"/>
    <n v="426"/>
    <m/>
    <x v="3"/>
  </r>
  <r>
    <x v="5"/>
    <x v="4"/>
    <s v="CUARTA"/>
    <x v="1306"/>
    <x v="1306"/>
    <x v="787"/>
    <x v="3"/>
    <x v="0"/>
    <x v="0"/>
    <x v="15"/>
    <x v="1142"/>
    <n v="1240357.98"/>
    <n v="1240357.98"/>
    <n v="1286378.3403196109"/>
    <n v="1286378.3403196109"/>
    <n v="8.560508668335393E-6"/>
    <n v="302"/>
    <m/>
    <x v="3"/>
  </r>
  <r>
    <x v="5"/>
    <x v="4"/>
    <s v="CUARTA"/>
    <x v="1306"/>
    <x v="1306"/>
    <x v="787"/>
    <x v="3"/>
    <x v="0"/>
    <x v="0"/>
    <x v="15"/>
    <x v="2511"/>
    <n v="1141203.78"/>
    <n v="1141203.78"/>
    <n v="1168648.6514525206"/>
    <n v="1168648.6514525206"/>
    <n v="7.7770486313631037E-6"/>
    <n v="197"/>
    <m/>
    <x v="3"/>
  </r>
  <r>
    <x v="5"/>
    <x v="4"/>
    <s v="CUARTA"/>
    <x v="1306"/>
    <x v="1306"/>
    <x v="787"/>
    <x v="3"/>
    <x v="0"/>
    <x v="0"/>
    <x v="15"/>
    <x v="1177"/>
    <n v="792536.4"/>
    <n v="792536.4"/>
    <n v="847209.25903342338"/>
    <n v="847209.25903342338"/>
    <n v="5.6379542305164091E-6"/>
    <n v="553"/>
    <m/>
    <x v="3"/>
  </r>
  <r>
    <x v="5"/>
    <x v="4"/>
    <s v="CUARTA"/>
    <x v="1306"/>
    <x v="1306"/>
    <x v="787"/>
    <x v="3"/>
    <x v="0"/>
    <x v="0"/>
    <x v="15"/>
    <x v="1184"/>
    <n v="737307.6"/>
    <n v="737307.6"/>
    <n v="780224.27027065959"/>
    <n v="780224.27027065959"/>
    <n v="5.1921867926026796E-6"/>
    <n v="469"/>
    <m/>
    <x v="3"/>
  </r>
  <r>
    <x v="5"/>
    <x v="4"/>
    <s v="CUARTA"/>
    <x v="1306"/>
    <x v="1306"/>
    <x v="787"/>
    <x v="3"/>
    <x v="0"/>
    <x v="0"/>
    <x v="15"/>
    <x v="1265"/>
    <n v="701290.2"/>
    <n v="701290.2"/>
    <n v="738270.91674579005"/>
    <n v="738270.91674579005"/>
    <n v="4.9129982869674295E-6"/>
    <n v="426"/>
    <m/>
    <x v="3"/>
  </r>
  <r>
    <x v="5"/>
    <x v="4"/>
    <s v="CUARTA"/>
    <x v="1306"/>
    <x v="1306"/>
    <x v="787"/>
    <x v="3"/>
    <x v="0"/>
    <x v="0"/>
    <x v="15"/>
    <x v="1060"/>
    <n v="671170.98"/>
    <n v="671170.98"/>
    <n v="703077.475952868"/>
    <n v="703077.475952868"/>
    <n v="4.6787952181397132E-6"/>
    <n v="385"/>
    <m/>
    <x v="3"/>
  </r>
  <r>
    <x v="5"/>
    <x v="4"/>
    <s v="CUARTA"/>
    <x v="1306"/>
    <x v="1306"/>
    <x v="787"/>
    <x v="3"/>
    <x v="0"/>
    <x v="0"/>
    <x v="15"/>
    <x v="1065"/>
    <n v="632288.4"/>
    <n v="632288.4"/>
    <n v="664587.45502731483"/>
    <n v="664587.45502731483"/>
    <n v="4.4226542777568528E-6"/>
    <n v="413"/>
    <m/>
    <x v="3"/>
  </r>
  <r>
    <x v="5"/>
    <x v="4"/>
    <s v="CUARTA"/>
    <x v="1306"/>
    <x v="1306"/>
    <x v="787"/>
    <x v="3"/>
    <x v="0"/>
    <x v="0"/>
    <x v="15"/>
    <x v="734"/>
    <n v="610245.6"/>
    <n v="610245.6"/>
    <n v="653445.82491841877"/>
    <n v="653445.82491841877"/>
    <n v="4.3485096671573817E-6"/>
    <n v="567"/>
    <m/>
    <x v="3"/>
  </r>
  <r>
    <x v="5"/>
    <x v="4"/>
    <s v="CUARTA"/>
    <x v="1306"/>
    <x v="1306"/>
    <x v="787"/>
    <x v="3"/>
    <x v="0"/>
    <x v="0"/>
    <x v="15"/>
    <x v="1181"/>
    <n v="507409.19999999995"/>
    <n v="507409.19999999995"/>
    <n v="539671.45534462738"/>
    <n v="539671.45534462738"/>
    <n v="3.5913712371610817E-6"/>
    <n v="511"/>
    <m/>
    <x v="3"/>
  </r>
  <r>
    <x v="5"/>
    <x v="4"/>
    <s v="CUARTA"/>
    <x v="1306"/>
    <x v="1306"/>
    <x v="787"/>
    <x v="3"/>
    <x v="0"/>
    <x v="0"/>
    <x v="15"/>
    <x v="1127"/>
    <n v="493104.6"/>
    <n v="493104.6"/>
    <n v="522688.87207466515"/>
    <n v="522688.87207466515"/>
    <n v="3.4783566233911402E-6"/>
    <n v="483"/>
    <m/>
    <x v="3"/>
  </r>
  <r>
    <x v="5"/>
    <x v="4"/>
    <s v="CUARTA"/>
    <x v="1306"/>
    <x v="1306"/>
    <x v="787"/>
    <x v="3"/>
    <x v="0"/>
    <x v="0"/>
    <x v="15"/>
    <x v="1136"/>
    <n v="484684.19999999995"/>
    <n v="484684.19999999995"/>
    <n v="497179.34564913157"/>
    <n v="497179.34564913157"/>
    <n v="3.3085974512671336E-6"/>
    <n v="211"/>
    <m/>
    <x v="3"/>
  </r>
  <r>
    <x v="5"/>
    <x v="4"/>
    <s v="CUARTA"/>
    <x v="1306"/>
    <x v="1306"/>
    <x v="787"/>
    <x v="3"/>
    <x v="0"/>
    <x v="0"/>
    <x v="15"/>
    <x v="2376"/>
    <n v="425115"/>
    <n v="425115"/>
    <n v="452144.79898833385"/>
    <n v="452144.79898833385"/>
    <n v="3.0089044177475171E-6"/>
    <n v="511"/>
    <m/>
    <x v="3"/>
  </r>
  <r>
    <x v="5"/>
    <x v="4"/>
    <s v="CUARTA"/>
    <x v="1306"/>
    <x v="1306"/>
    <x v="787"/>
    <x v="3"/>
    <x v="0"/>
    <x v="0"/>
    <x v="15"/>
    <x v="1175"/>
    <n v="389063.39999999997"/>
    <n v="389063.39999999997"/>
    <n v="415201.00714069314"/>
    <n v="415201.00714069314"/>
    <n v="2.7630532241753909E-6"/>
    <n v="539"/>
    <m/>
    <x v="3"/>
  </r>
  <r>
    <x v="5"/>
    <x v="4"/>
    <s v="CUARTA"/>
    <x v="1306"/>
    <x v="1306"/>
    <x v="787"/>
    <x v="3"/>
    <x v="0"/>
    <x v="0"/>
    <x v="15"/>
    <x v="1267"/>
    <n v="372649.25999999995"/>
    <n v="372649.25999999995"/>
    <n v="381013.14441609982"/>
    <n v="381013.14441609982"/>
    <n v="2.5355420122460712E-6"/>
    <n v="184"/>
    <m/>
    <x v="3"/>
  </r>
  <r>
    <x v="5"/>
    <x v="4"/>
    <s v="CUARTA"/>
    <x v="1306"/>
    <x v="1306"/>
    <x v="787"/>
    <x v="3"/>
    <x v="0"/>
    <x v="0"/>
    <x v="15"/>
    <x v="1688"/>
    <n v="358370.39999999997"/>
    <n v="358370.39999999997"/>
    <n v="373464.55621114693"/>
    <n v="373464.55621114693"/>
    <n v="2.485308148120111E-6"/>
    <n v="342"/>
    <m/>
    <x v="3"/>
  </r>
  <r>
    <x v="5"/>
    <x v="4"/>
    <s v="CUARTA"/>
    <x v="1306"/>
    <x v="1306"/>
    <x v="787"/>
    <x v="3"/>
    <x v="0"/>
    <x v="0"/>
    <x v="15"/>
    <x v="1509"/>
    <n v="222384.6"/>
    <n v="222384.6"/>
    <n v="230246.44217421603"/>
    <n v="230246.44217421603"/>
    <n v="1.5322293623165664E-6"/>
    <n v="288"/>
    <m/>
    <x v="3"/>
  </r>
  <r>
    <x v="4"/>
    <x v="4"/>
    <s v="CUARTA"/>
    <x v="1306"/>
    <x v="1306"/>
    <x v="787"/>
    <x v="3"/>
    <x v="0"/>
    <x v="0"/>
    <x v="15"/>
    <x v="449"/>
    <n v="8163646"/>
    <n v="8163646"/>
    <n v="8195220.3064664435"/>
    <n v="8195220.3064664435"/>
    <n v="5.4537030260470341E-5"/>
    <n v="32"/>
    <m/>
    <x v="0"/>
  </r>
  <r>
    <x v="4"/>
    <x v="4"/>
    <s v="CUARTA"/>
    <x v="1306"/>
    <x v="1306"/>
    <x v="787"/>
    <x v="3"/>
    <x v="0"/>
    <x v="0"/>
    <x v="15"/>
    <x v="1972"/>
    <n v="8028740"/>
    <n v="8028740"/>
    <n v="8032615.0145936972"/>
    <n v="8032615.0145936972"/>
    <n v="5.345493491809385E-5"/>
    <n v="4"/>
    <m/>
    <x v="0"/>
  </r>
  <r>
    <x v="4"/>
    <x v="4"/>
    <s v="CUARTA"/>
    <x v="1306"/>
    <x v="1306"/>
    <x v="787"/>
    <x v="3"/>
    <x v="0"/>
    <x v="0"/>
    <x v="15"/>
    <x v="1134"/>
    <n v="5712695"/>
    <n v="5712695"/>
    <n v="5725112.8471118128"/>
    <n v="5725112.8471118128"/>
    <n v="3.8099116425360599E-5"/>
    <n v="18"/>
    <m/>
    <x v="0"/>
  </r>
  <r>
    <x v="4"/>
    <x v="4"/>
    <s v="CUARTA"/>
    <x v="1306"/>
    <x v="1306"/>
    <x v="787"/>
    <x v="3"/>
    <x v="0"/>
    <x v="0"/>
    <x v="15"/>
    <x v="2870"/>
    <n v="3920798"/>
    <n v="3920798"/>
    <n v="3943090.8317265115"/>
    <n v="3943090.8317265115"/>
    <n v="2.6240229788572122E-5"/>
    <n v="47"/>
    <m/>
    <x v="0"/>
  </r>
  <r>
    <x v="4"/>
    <x v="4"/>
    <s v="CUARTA"/>
    <x v="1307"/>
    <x v="1307"/>
    <x v="788"/>
    <x v="11"/>
    <x v="0"/>
    <x v="0"/>
    <x v="15"/>
    <x v="3636"/>
    <n v="4489650"/>
    <n v="4489650"/>
    <n v="4527175.9285052624"/>
    <n v="4527175.9285052624"/>
    <n v="3.0127162098686817E-5"/>
    <n v="69"/>
    <m/>
    <x v="0"/>
  </r>
  <r>
    <x v="4"/>
    <x v="4"/>
    <s v="CUARTA"/>
    <x v="1307"/>
    <x v="1307"/>
    <x v="788"/>
    <x v="11"/>
    <x v="0"/>
    <x v="0"/>
    <x v="15"/>
    <x v="4046"/>
    <n v="894960"/>
    <n v="894960"/>
    <n v="906696.01528681861"/>
    <n v="906696.01528681861"/>
    <n v="6.0338229081807266E-6"/>
    <n v="108"/>
    <m/>
    <x v="0"/>
  </r>
  <r>
    <x v="4"/>
    <x v="4"/>
    <s v="CUARTA"/>
    <x v="1307"/>
    <x v="1307"/>
    <x v="788"/>
    <x v="11"/>
    <x v="0"/>
    <x v="0"/>
    <x v="15"/>
    <x v="1649"/>
    <n v="853380"/>
    <n v="853380"/>
    <n v="862591.43020378822"/>
    <n v="862591.43020378822"/>
    <n v="5.7403185237530397E-6"/>
    <n v="89"/>
    <m/>
    <x v="0"/>
  </r>
  <r>
    <x v="4"/>
    <x v="4"/>
    <s v="CUARTA"/>
    <x v="1307"/>
    <x v="1307"/>
    <x v="788"/>
    <x v="11"/>
    <x v="0"/>
    <x v="0"/>
    <x v="15"/>
    <x v="4047"/>
    <n v="712800"/>
    <n v="712800"/>
    <n v="721711.83115660632"/>
    <n v="721711.83115660632"/>
    <n v="4.802801938597093E-6"/>
    <n v="103"/>
    <m/>
    <x v="0"/>
  </r>
  <r>
    <x v="4"/>
    <x v="4"/>
    <s v="CUARTA"/>
    <x v="1308"/>
    <x v="1308"/>
    <x v="789"/>
    <x v="1"/>
    <x v="0"/>
    <x v="0"/>
    <x v="15"/>
    <x v="1183"/>
    <n v="11634123"/>
    <n v="11634123"/>
    <n v="12393267.588028774"/>
    <n v="12393267.588028774"/>
    <n v="8.24739279969226E-5"/>
    <n v="524"/>
    <m/>
    <x v="0"/>
  </r>
  <r>
    <x v="5"/>
    <x v="4"/>
    <s v="CUARTA"/>
    <x v="1309"/>
    <x v="1309"/>
    <x v="790"/>
    <x v="7"/>
    <x v="0"/>
    <x v="0"/>
    <x v="15"/>
    <x v="323"/>
    <n v="10438136.5"/>
    <n v="0"/>
    <n v="0"/>
    <n v="10438136.5"/>
    <n v="6.9463046126318418E-5"/>
    <n v="0"/>
    <m/>
    <x v="1"/>
  </r>
  <r>
    <x v="5"/>
    <x v="4"/>
    <s v="CUARTA"/>
    <x v="1309"/>
    <x v="1309"/>
    <x v="790"/>
    <x v="7"/>
    <x v="0"/>
    <x v="0"/>
    <x v="15"/>
    <x v="321"/>
    <n v="8599456"/>
    <n v="0"/>
    <n v="0"/>
    <n v="8599456"/>
    <n v="5.722711221387512E-5"/>
    <n v="0"/>
    <m/>
    <x v="1"/>
  </r>
  <r>
    <x v="5"/>
    <x v="4"/>
    <s v="CUARTA"/>
    <x v="1309"/>
    <x v="1309"/>
    <x v="790"/>
    <x v="7"/>
    <x v="0"/>
    <x v="0"/>
    <x v="15"/>
    <x v="612"/>
    <n v="4256466.5"/>
    <n v="0"/>
    <n v="0"/>
    <n v="4256466.5"/>
    <n v="2.8325662231436535E-5"/>
    <n v="0"/>
    <m/>
    <x v="1"/>
  </r>
  <r>
    <x v="5"/>
    <x v="4"/>
    <s v="CUARTA"/>
    <x v="1309"/>
    <x v="1309"/>
    <x v="790"/>
    <x v="7"/>
    <x v="0"/>
    <x v="0"/>
    <x v="15"/>
    <x v="1517"/>
    <n v="2529363"/>
    <n v="0"/>
    <n v="0"/>
    <n v="2529363"/>
    <n v="1.683224383386854E-5"/>
    <n v="0"/>
    <m/>
    <x v="1"/>
  </r>
  <r>
    <x v="5"/>
    <x v="4"/>
    <s v="CUARTA"/>
    <x v="1309"/>
    <x v="1309"/>
    <x v="790"/>
    <x v="7"/>
    <x v="0"/>
    <x v="0"/>
    <x v="15"/>
    <x v="333"/>
    <n v="1378868"/>
    <n v="0"/>
    <n v="0"/>
    <n v="1378868"/>
    <n v="9.1760029662482796E-6"/>
    <n v="0"/>
    <m/>
    <x v="1"/>
  </r>
  <r>
    <x v="5"/>
    <x v="4"/>
    <s v="CUARTA"/>
    <x v="1309"/>
    <x v="1309"/>
    <x v="790"/>
    <x v="7"/>
    <x v="0"/>
    <x v="0"/>
    <x v="15"/>
    <x v="306"/>
    <n v="609574.5"/>
    <n v="0"/>
    <n v="0"/>
    <n v="609574.5"/>
    <n v="4.0565575676201867E-6"/>
    <n v="0"/>
    <m/>
    <x v="1"/>
  </r>
  <r>
    <x v="5"/>
    <x v="4"/>
    <s v="CUARTA"/>
    <x v="1309"/>
    <x v="1309"/>
    <x v="790"/>
    <x v="7"/>
    <x v="0"/>
    <x v="0"/>
    <x v="15"/>
    <x v="621"/>
    <n v="334620.5"/>
    <n v="0"/>
    <n v="0"/>
    <n v="334620.5"/>
    <n v="2.226811196262066E-6"/>
    <n v="0"/>
    <m/>
    <x v="1"/>
  </r>
  <r>
    <x v="4"/>
    <x v="4"/>
    <s v="CUARTA"/>
    <x v="1310"/>
    <x v="1310"/>
    <x v="791"/>
    <x v="3"/>
    <x v="0"/>
    <x v="0"/>
    <x v="15"/>
    <x v="477"/>
    <n v="9123406"/>
    <n v="9123406"/>
    <n v="9188571.32990022"/>
    <n v="9188571.32990022"/>
    <n v="6.11475193990638E-5"/>
    <n v="59"/>
    <m/>
    <x v="0"/>
  </r>
  <r>
    <x v="5"/>
    <x v="4"/>
    <s v="CUARTA"/>
    <x v="1311"/>
    <x v="1311"/>
    <x v="792"/>
    <x v="7"/>
    <x v="0"/>
    <x v="0"/>
    <x v="15"/>
    <x v="4048"/>
    <n v="7386217.5"/>
    <n v="0"/>
    <n v="0"/>
    <n v="7386217.5"/>
    <n v="4.9153329897680525E-5"/>
    <n v="0"/>
    <m/>
    <x v="1"/>
  </r>
  <r>
    <x v="5"/>
    <x v="4"/>
    <s v="CUARTA"/>
    <x v="1311"/>
    <x v="1311"/>
    <x v="792"/>
    <x v="7"/>
    <x v="0"/>
    <x v="0"/>
    <x v="15"/>
    <x v="4049"/>
    <n v="7253240"/>
    <n v="0"/>
    <n v="0"/>
    <n v="7253240"/>
    <n v="4.8268399698093409E-5"/>
    <n v="0"/>
    <m/>
    <x v="1"/>
  </r>
  <r>
    <x v="5"/>
    <x v="4"/>
    <s v="CUARTA"/>
    <x v="1311"/>
    <x v="1311"/>
    <x v="792"/>
    <x v="7"/>
    <x v="0"/>
    <x v="0"/>
    <x v="15"/>
    <x v="4050"/>
    <n v="3305877"/>
    <n v="0"/>
    <n v="0"/>
    <n v="3305877"/>
    <n v="2.1999739756127463E-5"/>
    <n v="0"/>
    <m/>
    <x v="1"/>
  </r>
  <r>
    <x v="5"/>
    <x v="4"/>
    <s v="CUARTA"/>
    <x v="1311"/>
    <x v="1311"/>
    <x v="792"/>
    <x v="7"/>
    <x v="0"/>
    <x v="0"/>
    <x v="15"/>
    <x v="4048"/>
    <n v="1664207"/>
    <n v="0"/>
    <n v="0"/>
    <n v="1664207"/>
    <n v="1.1074858774336012E-5"/>
    <n v="0"/>
    <m/>
    <x v="1"/>
  </r>
  <r>
    <x v="5"/>
    <x v="4"/>
    <s v="CUARTA"/>
    <x v="1311"/>
    <x v="1311"/>
    <x v="792"/>
    <x v="7"/>
    <x v="0"/>
    <x v="0"/>
    <x v="15"/>
    <x v="4051"/>
    <n v="1113750.5"/>
    <n v="0"/>
    <n v="0"/>
    <n v="1113750.5"/>
    <n v="7.4117159087458E-6"/>
    <n v="0"/>
    <m/>
    <x v="1"/>
  </r>
  <r>
    <x v="5"/>
    <x v="4"/>
    <s v="CUARTA"/>
    <x v="1311"/>
    <x v="1311"/>
    <x v="792"/>
    <x v="7"/>
    <x v="0"/>
    <x v="0"/>
    <x v="15"/>
    <x v="4049"/>
    <n v="842404"/>
    <n v="0"/>
    <n v="0"/>
    <n v="842404"/>
    <n v="5.6059764986782018E-6"/>
    <n v="0"/>
    <m/>
    <x v="1"/>
  </r>
  <r>
    <x v="4"/>
    <x v="4"/>
    <s v="CUARTA"/>
    <x v="1312"/>
    <x v="1312"/>
    <x v="793"/>
    <x v="1"/>
    <x v="0"/>
    <x v="0"/>
    <x v="15"/>
    <x v="3945"/>
    <n v="382642"/>
    <n v="382642"/>
    <n v="384492.8107655262"/>
    <n v="384492.8107655262"/>
    <n v="2.5586982742986325E-6"/>
    <n v="40"/>
    <m/>
    <x v="0"/>
  </r>
  <r>
    <x v="5"/>
    <x v="4"/>
    <s v="CUARTA"/>
    <x v="1313"/>
    <x v="1313"/>
    <x v="794"/>
    <x v="7"/>
    <x v="0"/>
    <x v="0"/>
    <x v="15"/>
    <x v="433"/>
    <n v="350741.5"/>
    <n v="0"/>
    <n v="0"/>
    <n v="350741.5"/>
    <n v="2.3340922005488349E-6"/>
    <n v="0"/>
    <m/>
    <x v="1"/>
  </r>
  <r>
    <x v="5"/>
    <x v="4"/>
    <s v="CUARTA"/>
    <x v="1313"/>
    <x v="1313"/>
    <x v="794"/>
    <x v="7"/>
    <x v="0"/>
    <x v="0"/>
    <x v="15"/>
    <x v="4052"/>
    <n v="175962.5"/>
    <n v="0"/>
    <n v="0"/>
    <n v="175962.5"/>
    <n v="1.170984040494422E-6"/>
    <n v="0"/>
    <m/>
    <x v="1"/>
  </r>
  <r>
    <x v="4"/>
    <x v="4"/>
    <s v="CUARTA"/>
    <x v="1314"/>
    <x v="1314"/>
    <x v="795"/>
    <x v="3"/>
    <x v="0"/>
    <x v="0"/>
    <x v="15"/>
    <x v="4053"/>
    <n v="122880"/>
    <n v="122880"/>
    <n v="123266.00858848945"/>
    <n v="123266.00858848945"/>
    <n v="8.2030278492616048E-7"/>
    <n v="26"/>
    <m/>
    <x v="0"/>
  </r>
  <r>
    <x v="4"/>
    <x v="4"/>
    <s v="CUARTA"/>
    <x v="1314"/>
    <x v="1314"/>
    <x v="795"/>
    <x v="3"/>
    <x v="0"/>
    <x v="0"/>
    <x v="15"/>
    <x v="4054"/>
    <n v="1993600"/>
    <n v="0"/>
    <n v="0"/>
    <n v="1993600"/>
    <n v="1.3266882336461916E-5"/>
    <n v="0"/>
    <m/>
    <x v="0"/>
  </r>
  <r>
    <x v="4"/>
    <x v="4"/>
    <s v="CUARTA"/>
    <x v="1314"/>
    <x v="1314"/>
    <x v="795"/>
    <x v="3"/>
    <x v="0"/>
    <x v="0"/>
    <x v="15"/>
    <x v="4055"/>
    <n v="614400"/>
    <n v="614400"/>
    <n v="615364.2647926833"/>
    <n v="615364.2647926833"/>
    <n v="4.0950869256961898E-6"/>
    <n v="13"/>
    <m/>
    <x v="0"/>
  </r>
  <r>
    <x v="4"/>
    <x v="4"/>
    <s v="CUARTA"/>
    <x v="1314"/>
    <x v="1314"/>
    <x v="795"/>
    <x v="3"/>
    <x v="0"/>
    <x v="0"/>
    <x v="15"/>
    <x v="4056"/>
    <n v="521152"/>
    <n v="521152"/>
    <n v="521844.00055436278"/>
    <n v="521844.00055436278"/>
    <n v="3.4727342261954745E-6"/>
    <n v="11"/>
    <m/>
    <x v="0"/>
  </r>
  <r>
    <x v="5"/>
    <x v="4"/>
    <s v="CUARTA"/>
    <x v="1315"/>
    <x v="1315"/>
    <x v="796"/>
    <x v="7"/>
    <x v="0"/>
    <x v="0"/>
    <x v="15"/>
    <x v="147"/>
    <n v="5926773.5"/>
    <n v="5926773.5"/>
    <n v="6003045.4727220861"/>
    <n v="6003045.4727220861"/>
    <n v="3.9948684764764407E-5"/>
    <n v="106"/>
    <m/>
    <x v="1"/>
  </r>
  <r>
    <x v="5"/>
    <x v="4"/>
    <s v="CUARTA"/>
    <x v="1315"/>
    <x v="1315"/>
    <x v="796"/>
    <x v="7"/>
    <x v="0"/>
    <x v="0"/>
    <x v="15"/>
    <x v="4057"/>
    <n v="5561436"/>
    <n v="5561436"/>
    <n v="5652746.9762807507"/>
    <n v="5652746.9762807507"/>
    <n v="3.7617540636089285E-5"/>
    <n v="135"/>
    <m/>
    <x v="1"/>
  </r>
  <r>
    <x v="5"/>
    <x v="4"/>
    <s v="CUARTA"/>
    <x v="1315"/>
    <x v="1315"/>
    <x v="796"/>
    <x v="7"/>
    <x v="0"/>
    <x v="0"/>
    <x v="15"/>
    <x v="4058"/>
    <n v="4007521"/>
    <n v="4007521"/>
    <n v="4080203.8793469057"/>
    <n v="4080203.8793469057"/>
    <n v="2.7152680967130243E-5"/>
    <n v="149"/>
    <m/>
    <x v="1"/>
  </r>
  <r>
    <x v="5"/>
    <x v="4"/>
    <s v="CUARTA"/>
    <x v="1315"/>
    <x v="1315"/>
    <x v="796"/>
    <x v="7"/>
    <x v="0"/>
    <x v="0"/>
    <x v="15"/>
    <x v="4059"/>
    <n v="3579224"/>
    <n v="3579224"/>
    <n v="3644139.0200704001"/>
    <n v="3644139.0200704001"/>
    <n v="2.4250784308278303E-5"/>
    <n v="149"/>
    <m/>
    <x v="1"/>
  </r>
  <r>
    <x v="5"/>
    <x v="4"/>
    <s v="CUARTA"/>
    <x v="1315"/>
    <x v="1315"/>
    <x v="796"/>
    <x v="7"/>
    <x v="0"/>
    <x v="0"/>
    <x v="15"/>
    <x v="4060"/>
    <n v="2510099"/>
    <n v="2510099"/>
    <n v="2559634.6094949697"/>
    <n v="2559634.6094949697"/>
    <n v="1.7033693413174862E-5"/>
    <n v="162"/>
    <m/>
    <x v="1"/>
  </r>
  <r>
    <x v="5"/>
    <x v="4"/>
    <s v="CUARTA"/>
    <x v="1315"/>
    <x v="1315"/>
    <x v="796"/>
    <x v="7"/>
    <x v="0"/>
    <x v="0"/>
    <x v="15"/>
    <x v="4061"/>
    <n v="1444285"/>
    <n v="1444285"/>
    <n v="1467466.9684540334"/>
    <n v="1467466.9684540334"/>
    <n v="9.7656057399298413E-6"/>
    <n v="132"/>
    <m/>
    <x v="1"/>
  </r>
  <r>
    <x v="5"/>
    <x v="4"/>
    <s v="CUARTA"/>
    <x v="1315"/>
    <x v="1315"/>
    <x v="796"/>
    <x v="7"/>
    <x v="0"/>
    <x v="0"/>
    <x v="15"/>
    <x v="1066"/>
    <n v="1402702.5"/>
    <n v="1402702.5"/>
    <n v="1425217.0349466302"/>
    <n v="1425217.0349466302"/>
    <n v="9.4844435727117146E-6"/>
    <n v="132"/>
    <m/>
    <x v="1"/>
  </r>
  <r>
    <x v="5"/>
    <x v="4"/>
    <s v="CUARTA"/>
    <x v="1315"/>
    <x v="1315"/>
    <x v="796"/>
    <x v="7"/>
    <x v="0"/>
    <x v="0"/>
    <x v="15"/>
    <x v="4062"/>
    <n v="806142"/>
    <n v="806142"/>
    <n v="819081.2456568277"/>
    <n v="819081.2456568277"/>
    <n v="5.4507697181640203E-6"/>
    <n v="132"/>
    <m/>
    <x v="1"/>
  </r>
  <r>
    <x v="5"/>
    <x v="4"/>
    <s v="CUARTA"/>
    <x v="1315"/>
    <x v="1315"/>
    <x v="796"/>
    <x v="7"/>
    <x v="0"/>
    <x v="0"/>
    <x v="15"/>
    <x v="4063"/>
    <n v="788707"/>
    <n v="788707"/>
    <n v="801366.39949073445"/>
    <n v="801366.39949073445"/>
    <n v="5.3328820879001344E-6"/>
    <n v="132"/>
    <m/>
    <x v="1"/>
  </r>
  <r>
    <x v="5"/>
    <x v="4"/>
    <s v="CUARTA"/>
    <x v="1315"/>
    <x v="1315"/>
    <x v="796"/>
    <x v="7"/>
    <x v="0"/>
    <x v="0"/>
    <x v="15"/>
    <x v="4064"/>
    <n v="673892.5"/>
    <n v="673892.5"/>
    <n v="686114.63115546608"/>
    <n v="686114.63115546608"/>
    <n v="4.5659119587001076E-6"/>
    <n v="149"/>
    <m/>
    <x v="1"/>
  </r>
  <r>
    <x v="5"/>
    <x v="4"/>
    <s v="CUARTA"/>
    <x v="1315"/>
    <x v="1315"/>
    <x v="796"/>
    <x v="7"/>
    <x v="0"/>
    <x v="0"/>
    <x v="15"/>
    <x v="4065"/>
    <n v="297990"/>
    <n v="297990"/>
    <n v="299575.87379269704"/>
    <n v="299575.87379269704"/>
    <n v="1.9935984492628793E-6"/>
    <n v="44"/>
    <m/>
    <x v="1"/>
  </r>
  <r>
    <x v="5"/>
    <x v="4"/>
    <s v="CUARTA"/>
    <x v="1315"/>
    <x v="1315"/>
    <x v="796"/>
    <x v="7"/>
    <x v="0"/>
    <x v="0"/>
    <x v="15"/>
    <x v="4066"/>
    <n v="294423.5"/>
    <n v="294423.5"/>
    <n v="295990.39322663221"/>
    <n v="295990.39322663221"/>
    <n v="1.9697380214992092E-6"/>
    <n v="44"/>
    <m/>
    <x v="1"/>
  </r>
  <r>
    <x v="5"/>
    <x v="4"/>
    <s v="CUARTA"/>
    <x v="1315"/>
    <x v="1315"/>
    <x v="796"/>
    <x v="7"/>
    <x v="0"/>
    <x v="0"/>
    <x v="15"/>
    <x v="4067"/>
    <n v="280183.5"/>
    <n v="280183.5"/>
    <n v="310999.43646599713"/>
    <n v="310999.43646599713"/>
    <n v="2.0696192467397408E-6"/>
    <n v="865"/>
    <m/>
    <x v="1"/>
  </r>
  <r>
    <x v="5"/>
    <x v="4"/>
    <s v="CUARTA"/>
    <x v="1315"/>
    <x v="1315"/>
    <x v="796"/>
    <x v="7"/>
    <x v="0"/>
    <x v="0"/>
    <x v="15"/>
    <x v="4068"/>
    <n v="266182"/>
    <n v="266182"/>
    <n v="269379.94448607496"/>
    <n v="269379.94448607496"/>
    <n v="1.7926525016549957E-6"/>
    <n v="99"/>
    <m/>
    <x v="1"/>
  </r>
  <r>
    <x v="5"/>
    <x v="4"/>
    <s v="CUARTA"/>
    <x v="1315"/>
    <x v="1315"/>
    <x v="796"/>
    <x v="7"/>
    <x v="0"/>
    <x v="0"/>
    <x v="15"/>
    <x v="4069"/>
    <n v="246214"/>
    <n v="246214"/>
    <n v="249172.04638816474"/>
    <n v="249172.04638816474"/>
    <n v="1.6581742681416594E-6"/>
    <n v="99"/>
    <m/>
    <x v="1"/>
  </r>
  <r>
    <x v="5"/>
    <x v="4"/>
    <s v="CUARTA"/>
    <x v="1315"/>
    <x v="1315"/>
    <x v="796"/>
    <x v="7"/>
    <x v="0"/>
    <x v="0"/>
    <x v="15"/>
    <x v="4070"/>
    <n v="230818.5"/>
    <n v="230818.5"/>
    <n v="257040.86903963285"/>
    <n v="257040.86903963285"/>
    <n v="1.7105392080711905E-6"/>
    <n v="892"/>
    <m/>
    <x v="1"/>
  </r>
  <r>
    <x v="5"/>
    <x v="4"/>
    <s v="QUINTA"/>
    <x v="1316"/>
    <x v="1316"/>
    <x v="797"/>
    <x v="3"/>
    <x v="0"/>
    <x v="0"/>
    <x v="21"/>
    <x v="9"/>
    <n v="6008968.5"/>
    <n v="0"/>
    <n v="0"/>
    <n v="6008968.5"/>
    <n v="3.9988100949541556E-5"/>
    <n v="0"/>
    <m/>
    <x v="12"/>
  </r>
  <r>
    <x v="4"/>
    <x v="4"/>
    <s v="CUARTA"/>
    <x v="1317"/>
    <x v="1317"/>
    <x v="798"/>
    <x v="3"/>
    <x v="0"/>
    <x v="0"/>
    <x v="15"/>
    <x v="1133"/>
    <n v="1232419"/>
    <n v="1232419"/>
    <n v="1245721.7978161224"/>
    <n v="1245721.7978161224"/>
    <n v="8.2899500981101002E-6"/>
    <n v="89"/>
    <m/>
    <x v="0"/>
  </r>
  <r>
    <x v="4"/>
    <x v="4"/>
    <s v="CUARTA"/>
    <x v="1317"/>
    <x v="1317"/>
    <x v="798"/>
    <x v="3"/>
    <x v="0"/>
    <x v="0"/>
    <x v="15"/>
    <x v="450"/>
    <n v="1232419"/>
    <n v="1232419"/>
    <n v="1236588.7618494905"/>
    <n v="1236588.7618494905"/>
    <n v="8.229172151910271E-6"/>
    <n v="28"/>
    <m/>
    <x v="0"/>
  </r>
  <r>
    <x v="4"/>
    <x v="4"/>
    <s v="CUARTA"/>
    <x v="1317"/>
    <x v="1317"/>
    <x v="798"/>
    <x v="3"/>
    <x v="0"/>
    <x v="0"/>
    <x v="15"/>
    <x v="1070"/>
    <n v="1232419"/>
    <n v="1232419"/>
    <n v="1241521.2394835013"/>
    <n v="1241521.2394835013"/>
    <n v="8.2619964899909541E-6"/>
    <n v="61"/>
    <m/>
    <x v="0"/>
  </r>
  <r>
    <x v="4"/>
    <x v="4"/>
    <s v="CUARTA"/>
    <x v="1318"/>
    <x v="1318"/>
    <x v="799"/>
    <x v="3"/>
    <x v="0"/>
    <x v="0"/>
    <x v="15"/>
    <x v="4071"/>
    <n v="2354069"/>
    <n v="2354069"/>
    <n v="2909129.2797677517"/>
    <n v="2909129.2797677517"/>
    <n v="1.9359488290647552E-5"/>
    <n v="1755"/>
    <m/>
    <x v="0"/>
  </r>
  <r>
    <x v="4"/>
    <x v="4"/>
    <s v="CUARTA"/>
    <x v="1318"/>
    <x v="1318"/>
    <x v="799"/>
    <x v="3"/>
    <x v="0"/>
    <x v="0"/>
    <x v="15"/>
    <x v="4072"/>
    <n v="2266375"/>
    <n v="2266375"/>
    <n v="2767842.7862192392"/>
    <n v="2767842.7862192392"/>
    <n v="1.8419263929873373E-5"/>
    <n v="1657"/>
    <m/>
    <x v="0"/>
  </r>
  <r>
    <x v="4"/>
    <x v="4"/>
    <s v="CUARTA"/>
    <x v="1318"/>
    <x v="1318"/>
    <x v="799"/>
    <x v="3"/>
    <x v="0"/>
    <x v="0"/>
    <x v="15"/>
    <x v="4073"/>
    <n v="730536"/>
    <n v="730536"/>
    <n v="892177.50710869033"/>
    <n v="892177.50710869033"/>
    <n v="5.9372060644306329E-6"/>
    <n v="1657"/>
    <m/>
    <x v="0"/>
  </r>
  <r>
    <x v="4"/>
    <x v="4"/>
    <s v="CUARTA"/>
    <x v="1318"/>
    <x v="1318"/>
    <x v="799"/>
    <x v="3"/>
    <x v="0"/>
    <x v="0"/>
    <x v="15"/>
    <x v="729"/>
    <n v="679231"/>
    <n v="679231"/>
    <n v="816810.42381817906"/>
    <n v="816810.42381817906"/>
    <n v="5.4356579975879674E-6"/>
    <n v="1529"/>
    <m/>
    <x v="0"/>
  </r>
  <r>
    <x v="4"/>
    <x v="4"/>
    <s v="CUARTA"/>
    <x v="1318"/>
    <x v="1318"/>
    <x v="799"/>
    <x v="3"/>
    <x v="0"/>
    <x v="0"/>
    <x v="15"/>
    <x v="1002"/>
    <n v="665723"/>
    <n v="665723"/>
    <n v="807744.79504928947"/>
    <n v="807744.79504928947"/>
    <n v="5.375328628515484E-6"/>
    <n v="1603"/>
    <m/>
    <x v="0"/>
  </r>
  <r>
    <x v="4"/>
    <x v="4"/>
    <s v="CUARTA"/>
    <x v="1318"/>
    <x v="1318"/>
    <x v="799"/>
    <x v="3"/>
    <x v="0"/>
    <x v="0"/>
    <x v="15"/>
    <x v="1497"/>
    <n v="605772"/>
    <n v="605772"/>
    <n v="736779.60418142145"/>
    <n v="736779.60418142145"/>
    <n v="4.9030739950741886E-6"/>
    <n v="1623"/>
    <m/>
    <x v="0"/>
  </r>
  <r>
    <x v="4"/>
    <x v="4"/>
    <s v="CUARTA"/>
    <x v="1318"/>
    <x v="1318"/>
    <x v="799"/>
    <x v="3"/>
    <x v="0"/>
    <x v="0"/>
    <x v="15"/>
    <x v="4074"/>
    <n v="484008"/>
    <n v="484008"/>
    <n v="576663.29566381976"/>
    <n v="576663.29566381976"/>
    <n v="3.8375421806421774E-6"/>
    <n v="1452"/>
    <m/>
    <x v="0"/>
  </r>
  <r>
    <x v="4"/>
    <x v="4"/>
    <s v="CUARTA"/>
    <x v="1318"/>
    <x v="1318"/>
    <x v="799"/>
    <x v="3"/>
    <x v="0"/>
    <x v="0"/>
    <x v="15"/>
    <x v="4075"/>
    <n v="422093"/>
    <n v="422093"/>
    <n v="504597.1923081131"/>
    <n v="504597.1923081131"/>
    <n v="3.3579612648780009E-6"/>
    <n v="1480"/>
    <m/>
    <x v="0"/>
  </r>
  <r>
    <x v="4"/>
    <x v="4"/>
    <s v="CUARTA"/>
    <x v="1318"/>
    <x v="1318"/>
    <x v="799"/>
    <x v="3"/>
    <x v="0"/>
    <x v="0"/>
    <x v="15"/>
    <x v="4076"/>
    <n v="380414"/>
    <n v="380414"/>
    <n v="451709.63164110814"/>
    <n v="451709.63164110814"/>
    <n v="3.0060084937947112E-6"/>
    <n v="1424"/>
    <m/>
    <x v="0"/>
  </r>
  <r>
    <x v="4"/>
    <x v="4"/>
    <s v="CUARTA"/>
    <x v="1318"/>
    <x v="1318"/>
    <x v="799"/>
    <x v="3"/>
    <x v="0"/>
    <x v="0"/>
    <x v="15"/>
    <x v="4077"/>
    <n v="351864"/>
    <n v="351864"/>
    <n v="434829.16808989039"/>
    <n v="434829.16808989039"/>
    <n v="2.8936734598265431E-6"/>
    <n v="1755"/>
    <m/>
    <x v="0"/>
  </r>
  <r>
    <x v="4"/>
    <x v="4"/>
    <s v="CUARTA"/>
    <x v="1318"/>
    <x v="1318"/>
    <x v="799"/>
    <x v="3"/>
    <x v="0"/>
    <x v="0"/>
    <x v="15"/>
    <x v="4078"/>
    <n v="269376"/>
    <n v="269376"/>
    <n v="333655.38324107247"/>
    <n v="333655.38324107247"/>
    <n v="2.220388598709077E-6"/>
    <n v="1774"/>
    <m/>
    <x v="0"/>
  </r>
  <r>
    <x v="4"/>
    <x v="4"/>
    <s v="CUARTA"/>
    <x v="1318"/>
    <x v="1318"/>
    <x v="799"/>
    <x v="3"/>
    <x v="0"/>
    <x v="0"/>
    <x v="15"/>
    <x v="4079"/>
    <n v="182400"/>
    <n v="182400"/>
    <n v="225924.88530222297"/>
    <n v="225924.88530222297"/>
    <n v="1.5034705408222544E-6"/>
    <n v="1774"/>
    <m/>
    <x v="0"/>
  </r>
  <r>
    <x v="4"/>
    <x v="4"/>
    <s v="CUARTA"/>
    <x v="1318"/>
    <x v="1318"/>
    <x v="799"/>
    <x v="3"/>
    <x v="0"/>
    <x v="0"/>
    <x v="15"/>
    <x v="4080"/>
    <n v="182040"/>
    <n v="182040"/>
    <n v="214520.66692379504"/>
    <n v="214520.66692379504"/>
    <n v="1.4275784745271501E-6"/>
    <n v="1361"/>
    <m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366">
  <r>
    <x v="0"/>
    <x v="0"/>
    <x v="0"/>
    <x v="0"/>
    <x v="0"/>
    <n v="1448847.6741654705"/>
    <n v="0"/>
    <x v="0"/>
    <x v="0"/>
    <s v="AIA S.A."/>
  </r>
  <r>
    <x v="0"/>
    <x v="0"/>
    <x v="1"/>
    <x v="1"/>
    <x v="0"/>
    <n v="5157107.1963361539"/>
    <n v="0"/>
    <x v="0"/>
    <x v="0"/>
    <s v="AIA S.A."/>
  </r>
  <r>
    <x v="0"/>
    <x v="0"/>
    <x v="2"/>
    <x v="2"/>
    <x v="0"/>
    <n v="4826884.6288152598"/>
    <n v="0"/>
    <x v="0"/>
    <x v="0"/>
    <s v="AIA S.A."/>
  </r>
  <r>
    <x v="0"/>
    <x v="0"/>
    <x v="3"/>
    <x v="3"/>
    <x v="0"/>
    <n v="744549.75733011076"/>
    <n v="0"/>
    <x v="0"/>
    <x v="0"/>
    <s v="AIA S.A."/>
  </r>
  <r>
    <x v="0"/>
    <x v="0"/>
    <x v="4"/>
    <x v="4"/>
    <x v="0"/>
    <n v="4195509.2331135701"/>
    <n v="0"/>
    <x v="0"/>
    <x v="0"/>
    <s v="AIA S.A."/>
  </r>
  <r>
    <x v="0"/>
    <x v="0"/>
    <x v="5"/>
    <x v="5"/>
    <x v="0"/>
    <n v="2686165.1779887462"/>
    <n v="0"/>
    <x v="0"/>
    <x v="0"/>
    <s v="AIA S.A."/>
  </r>
  <r>
    <x v="0"/>
    <x v="0"/>
    <x v="6"/>
    <x v="6"/>
    <x v="0"/>
    <n v="2980371.5524094356"/>
    <n v="0"/>
    <x v="0"/>
    <x v="0"/>
    <s v="AIA S.A."/>
  </r>
  <r>
    <x v="0"/>
    <x v="0"/>
    <x v="7"/>
    <x v="7"/>
    <x v="0"/>
    <n v="15290151.194890399"/>
    <n v="0"/>
    <x v="0"/>
    <x v="0"/>
    <s v="AIA S.A."/>
  </r>
  <r>
    <x v="0"/>
    <x v="0"/>
    <x v="8"/>
    <x v="8"/>
    <x v="0"/>
    <n v="392872.91976298473"/>
    <n v="0"/>
    <x v="0"/>
    <x v="0"/>
    <s v="AIA S.A."/>
  </r>
  <r>
    <x v="0"/>
    <x v="0"/>
    <x v="9"/>
    <x v="9"/>
    <x v="0"/>
    <n v="104107.82020999919"/>
    <n v="0"/>
    <x v="0"/>
    <x v="0"/>
    <s v="AIA S.A."/>
  </r>
  <r>
    <x v="0"/>
    <x v="0"/>
    <x v="10"/>
    <x v="10"/>
    <x v="0"/>
    <n v="3473057.9272958217"/>
    <n v="0"/>
    <x v="0"/>
    <x v="0"/>
    <s v="AIA S.A."/>
  </r>
  <r>
    <x v="0"/>
    <x v="0"/>
    <x v="11"/>
    <x v="11"/>
    <x v="0"/>
    <n v="17725455.774341136"/>
    <n v="0"/>
    <x v="0"/>
    <x v="0"/>
    <s v="AIA S.A."/>
  </r>
  <r>
    <x v="0"/>
    <x v="0"/>
    <x v="12"/>
    <x v="12"/>
    <x v="0"/>
    <n v="6686113.1256709136"/>
    <n v="0"/>
    <x v="0"/>
    <x v="0"/>
    <s v="AIA S.A."/>
  </r>
  <r>
    <x v="0"/>
    <x v="0"/>
    <x v="13"/>
    <x v="13"/>
    <x v="0"/>
    <n v="2463816.5123326932"/>
    <n v="0"/>
    <x v="0"/>
    <x v="0"/>
    <s v="AIA S.A."/>
  </r>
  <r>
    <x v="0"/>
    <x v="0"/>
    <x v="14"/>
    <x v="14"/>
    <x v="0"/>
    <n v="25710875.389805686"/>
    <n v="0"/>
    <x v="0"/>
    <x v="0"/>
    <s v="AIA S.A."/>
  </r>
  <r>
    <x v="0"/>
    <x v="0"/>
    <x v="15"/>
    <x v="15"/>
    <x v="0"/>
    <n v="7153767.1370585915"/>
    <n v="0"/>
    <x v="0"/>
    <x v="0"/>
    <s v="AIA S.A."/>
  </r>
  <r>
    <x v="0"/>
    <x v="0"/>
    <x v="16"/>
    <x v="16"/>
    <x v="0"/>
    <n v="6692371.4287436996"/>
    <n v="0"/>
    <x v="0"/>
    <x v="0"/>
    <s v="AIA S.A."/>
  </r>
  <r>
    <x v="0"/>
    <x v="0"/>
    <x v="17"/>
    <x v="17"/>
    <x v="0"/>
    <n v="7908721.1137822736"/>
    <n v="0"/>
    <x v="0"/>
    <x v="0"/>
    <s v="AIA S.A."/>
  </r>
  <r>
    <x v="0"/>
    <x v="0"/>
    <x v="18"/>
    <x v="18"/>
    <x v="0"/>
    <n v="3868443.8718632879"/>
    <n v="0"/>
    <x v="0"/>
    <x v="0"/>
    <s v="AIA S.A."/>
  </r>
  <r>
    <x v="0"/>
    <x v="0"/>
    <x v="19"/>
    <x v="19"/>
    <x v="0"/>
    <n v="11377356.693648431"/>
    <n v="0"/>
    <x v="0"/>
    <x v="0"/>
    <s v="AIA S.A."/>
  </r>
  <r>
    <x v="0"/>
    <x v="0"/>
    <x v="20"/>
    <x v="20"/>
    <x v="0"/>
    <n v="3137459.6130497465"/>
    <n v="0"/>
    <x v="0"/>
    <x v="0"/>
    <s v="AIA S.A."/>
  </r>
  <r>
    <x v="0"/>
    <x v="0"/>
    <x v="21"/>
    <x v="21"/>
    <x v="0"/>
    <n v="5685776.977170568"/>
    <n v="0"/>
    <x v="0"/>
    <x v="0"/>
    <s v="AIA S.A."/>
  </r>
  <r>
    <x v="0"/>
    <x v="0"/>
    <x v="22"/>
    <x v="22"/>
    <x v="0"/>
    <n v="7034900.4059519786"/>
    <n v="0"/>
    <x v="0"/>
    <x v="0"/>
    <s v="AIA S.A."/>
  </r>
  <r>
    <x v="0"/>
    <x v="0"/>
    <x v="23"/>
    <x v="23"/>
    <x v="0"/>
    <n v="426478.84386851813"/>
    <n v="0"/>
    <x v="0"/>
    <x v="0"/>
    <s v="AIA S.A."/>
  </r>
  <r>
    <x v="0"/>
    <x v="0"/>
    <x v="24"/>
    <x v="24"/>
    <x v="0"/>
    <n v="4959500.3152962876"/>
    <n v="0"/>
    <x v="0"/>
    <x v="0"/>
    <s v="AIA S.A."/>
  </r>
  <r>
    <x v="0"/>
    <x v="0"/>
    <x v="25"/>
    <x v="25"/>
    <x v="0"/>
    <n v="219746.66232276685"/>
    <n v="0"/>
    <x v="0"/>
    <x v="0"/>
    <s v="AIA S.A."/>
  </r>
  <r>
    <x v="0"/>
    <x v="0"/>
    <x v="26"/>
    <x v="26"/>
    <x v="0"/>
    <n v="327703.05348076316"/>
    <n v="0"/>
    <x v="0"/>
    <x v="0"/>
    <s v="AIA S.A."/>
  </r>
  <r>
    <x v="0"/>
    <x v="0"/>
    <x v="27"/>
    <x v="27"/>
    <x v="0"/>
    <n v="588633.95092017832"/>
    <n v="0"/>
    <x v="0"/>
    <x v="0"/>
    <s v="AIA S.A."/>
  </r>
  <r>
    <x v="0"/>
    <x v="0"/>
    <x v="28"/>
    <x v="28"/>
    <x v="0"/>
    <n v="4503241.3565104529"/>
    <n v="0"/>
    <x v="0"/>
    <x v="0"/>
    <s v="AIA S.A."/>
  </r>
  <r>
    <x v="0"/>
    <x v="0"/>
    <x v="29"/>
    <x v="29"/>
    <x v="0"/>
    <n v="36226849.887387589"/>
    <n v="0"/>
    <x v="0"/>
    <x v="0"/>
    <s v="AIA S.A."/>
  </r>
  <r>
    <x v="0"/>
    <x v="0"/>
    <x v="30"/>
    <x v="30"/>
    <x v="0"/>
    <n v="8922249.9857558534"/>
    <n v="0"/>
    <x v="0"/>
    <x v="0"/>
    <s v="AIA S.A."/>
  </r>
  <r>
    <x v="0"/>
    <x v="0"/>
    <x v="31"/>
    <x v="31"/>
    <x v="0"/>
    <n v="9555404.212604681"/>
    <n v="0"/>
    <x v="0"/>
    <x v="0"/>
    <s v="AIA S.A."/>
  </r>
  <r>
    <x v="0"/>
    <x v="0"/>
    <x v="32"/>
    <x v="32"/>
    <x v="0"/>
    <n v="58059424.575863943"/>
    <n v="0"/>
    <x v="0"/>
    <x v="0"/>
    <s v="AIA S.A."/>
  </r>
  <r>
    <x v="0"/>
    <x v="0"/>
    <x v="33"/>
    <x v="33"/>
    <x v="0"/>
    <n v="5662788.555453511"/>
    <n v="0"/>
    <x v="0"/>
    <x v="0"/>
    <s v="AIA S.A."/>
  </r>
  <r>
    <x v="0"/>
    <x v="0"/>
    <x v="34"/>
    <x v="34"/>
    <x v="0"/>
    <n v="1180796.6237703979"/>
    <n v="0"/>
    <x v="0"/>
    <x v="0"/>
    <s v="AIA S.A."/>
  </r>
  <r>
    <x v="0"/>
    <x v="0"/>
    <x v="35"/>
    <x v="35"/>
    <x v="0"/>
    <n v="803536.03831553704"/>
    <n v="0"/>
    <x v="0"/>
    <x v="0"/>
    <s v="AIA S.A."/>
  </r>
  <r>
    <x v="0"/>
    <x v="0"/>
    <x v="36"/>
    <x v="36"/>
    <x v="0"/>
    <n v="3509714.9272918091"/>
    <n v="0"/>
    <x v="0"/>
    <x v="0"/>
    <s v="AIA S.A."/>
  </r>
  <r>
    <x v="0"/>
    <x v="0"/>
    <x v="37"/>
    <x v="37"/>
    <x v="0"/>
    <n v="5630838.0713279191"/>
    <n v="0"/>
    <x v="0"/>
    <x v="0"/>
    <s v="AIA S.A."/>
  </r>
  <r>
    <x v="0"/>
    <x v="0"/>
    <x v="38"/>
    <x v="38"/>
    <x v="0"/>
    <n v="4039931.3488673656"/>
    <n v="0"/>
    <x v="0"/>
    <x v="0"/>
    <s v="AIA S.A."/>
  </r>
  <r>
    <x v="0"/>
    <x v="0"/>
    <x v="39"/>
    <x v="39"/>
    <x v="0"/>
    <n v="2373005.2683178964"/>
    <n v="0"/>
    <x v="0"/>
    <x v="0"/>
    <s v="AIA S.A."/>
  </r>
  <r>
    <x v="0"/>
    <x v="0"/>
    <x v="40"/>
    <x v="40"/>
    <x v="0"/>
    <n v="627171.46419115085"/>
    <n v="0"/>
    <x v="0"/>
    <x v="0"/>
    <s v="AIA S.A."/>
  </r>
  <r>
    <x v="0"/>
    <x v="0"/>
    <x v="41"/>
    <x v="41"/>
    <x v="0"/>
    <n v="3453747.2882777983"/>
    <n v="0"/>
    <x v="0"/>
    <x v="0"/>
    <s v="AIA S.A."/>
  </r>
  <r>
    <x v="0"/>
    <x v="0"/>
    <x v="42"/>
    <x v="42"/>
    <x v="0"/>
    <n v="9566750.5998479985"/>
    <n v="0"/>
    <x v="0"/>
    <x v="0"/>
    <s v="AIA S.A."/>
  </r>
  <r>
    <x v="0"/>
    <x v="0"/>
    <x v="43"/>
    <x v="43"/>
    <x v="0"/>
    <n v="3099980.1945330584"/>
    <n v="0"/>
    <x v="0"/>
    <x v="0"/>
    <s v="AIA S.A."/>
  </r>
  <r>
    <x v="0"/>
    <x v="0"/>
    <x v="44"/>
    <x v="44"/>
    <x v="0"/>
    <n v="2097791.0890132319"/>
    <n v="0"/>
    <x v="0"/>
    <x v="0"/>
    <s v="AIA S.A."/>
  </r>
  <r>
    <x v="0"/>
    <x v="0"/>
    <x v="45"/>
    <x v="45"/>
    <x v="0"/>
    <n v="12872561.182894088"/>
    <n v="0"/>
    <x v="0"/>
    <x v="0"/>
    <s v="AIA S.A."/>
  </r>
  <r>
    <x v="0"/>
    <x v="0"/>
    <x v="46"/>
    <x v="46"/>
    <x v="0"/>
    <n v="5750916.7982101012"/>
    <n v="0"/>
    <x v="0"/>
    <x v="0"/>
    <s v="AIA S.A."/>
  </r>
  <r>
    <x v="0"/>
    <x v="0"/>
    <x v="47"/>
    <x v="47"/>
    <x v="0"/>
    <n v="2352639.07348176"/>
    <n v="0"/>
    <x v="0"/>
    <x v="0"/>
    <s v="AIA S.A."/>
  </r>
  <r>
    <x v="0"/>
    <x v="0"/>
    <x v="48"/>
    <x v="48"/>
    <x v="0"/>
    <n v="44459164.353433065"/>
    <n v="0"/>
    <x v="0"/>
    <x v="0"/>
    <s v="AIA S.A."/>
  </r>
  <r>
    <x v="0"/>
    <x v="0"/>
    <x v="49"/>
    <x v="49"/>
    <x v="0"/>
    <n v="381926.92991970567"/>
    <n v="0"/>
    <x v="0"/>
    <x v="0"/>
    <s v="AIA S.A."/>
  </r>
  <r>
    <x v="0"/>
    <x v="0"/>
    <x v="50"/>
    <x v="50"/>
    <x v="0"/>
    <n v="3466690.0957892938"/>
    <n v="0"/>
    <x v="0"/>
    <x v="0"/>
    <s v="AIA S.A."/>
  </r>
  <r>
    <x v="0"/>
    <x v="0"/>
    <x v="51"/>
    <x v="51"/>
    <x v="0"/>
    <n v="4924651.9118114989"/>
    <n v="0"/>
    <x v="0"/>
    <x v="0"/>
    <s v="AIA S.A."/>
  </r>
  <r>
    <x v="0"/>
    <x v="0"/>
    <x v="52"/>
    <x v="52"/>
    <x v="0"/>
    <n v="22076924.800000001"/>
    <n v="0"/>
    <x v="0"/>
    <x v="0"/>
    <s v="AIA S.A."/>
  </r>
  <r>
    <x v="0"/>
    <x v="0"/>
    <x v="53"/>
    <x v="53"/>
    <x v="0"/>
    <n v="165582.37121160724"/>
    <n v="0"/>
    <x v="0"/>
    <x v="0"/>
    <s v="AIA S.A."/>
  </r>
  <r>
    <x v="0"/>
    <x v="0"/>
    <x v="54"/>
    <x v="54"/>
    <x v="0"/>
    <n v="10666891.565479968"/>
    <n v="0"/>
    <x v="0"/>
    <x v="0"/>
    <s v="AIA S.A."/>
  </r>
  <r>
    <x v="0"/>
    <x v="0"/>
    <x v="55"/>
    <x v="55"/>
    <x v="0"/>
    <n v="3602096.7628348828"/>
    <n v="0"/>
    <x v="0"/>
    <x v="0"/>
    <s v="AIA S.A."/>
  </r>
  <r>
    <x v="0"/>
    <x v="0"/>
    <x v="56"/>
    <x v="56"/>
    <x v="0"/>
    <n v="3978958.3232944701"/>
    <n v="0"/>
    <x v="0"/>
    <x v="0"/>
    <s v="AIA S.A."/>
  </r>
  <r>
    <x v="0"/>
    <x v="0"/>
    <x v="57"/>
    <x v="57"/>
    <x v="0"/>
    <n v="3655911.567791597"/>
    <n v="0"/>
    <x v="0"/>
    <x v="0"/>
    <s v="AIA S.A."/>
  </r>
  <r>
    <x v="0"/>
    <x v="0"/>
    <x v="58"/>
    <x v="58"/>
    <x v="0"/>
    <n v="1338708.9180113426"/>
    <n v="0"/>
    <x v="0"/>
    <x v="0"/>
    <s v="AIA S.A."/>
  </r>
  <r>
    <x v="0"/>
    <x v="0"/>
    <x v="59"/>
    <x v="59"/>
    <x v="0"/>
    <n v="481674.31053904362"/>
    <n v="0"/>
    <x v="0"/>
    <x v="0"/>
    <s v="AIA S.A."/>
  </r>
  <r>
    <x v="0"/>
    <x v="0"/>
    <x v="60"/>
    <x v="60"/>
    <x v="0"/>
    <n v="1278828.4659643937"/>
    <n v="0"/>
    <x v="0"/>
    <x v="0"/>
    <s v="AIA S.A."/>
  </r>
  <r>
    <x v="0"/>
    <x v="0"/>
    <x v="61"/>
    <x v="61"/>
    <x v="0"/>
    <n v="672840.36522853398"/>
    <n v="0"/>
    <x v="0"/>
    <x v="0"/>
    <s v="AIA S.A."/>
  </r>
  <r>
    <x v="0"/>
    <x v="0"/>
    <x v="62"/>
    <x v="62"/>
    <x v="0"/>
    <n v="356321.22361932963"/>
    <n v="0"/>
    <x v="0"/>
    <x v="0"/>
    <s v="AIA S.A."/>
  </r>
  <r>
    <x v="0"/>
    <x v="0"/>
    <x v="63"/>
    <x v="63"/>
    <x v="0"/>
    <n v="2911736.4602956111"/>
    <n v="0"/>
    <x v="0"/>
    <x v="0"/>
    <s v="AIA S.A."/>
  </r>
  <r>
    <x v="0"/>
    <x v="0"/>
    <x v="64"/>
    <x v="64"/>
    <x v="0"/>
    <n v="3745751.199746619"/>
    <n v="0"/>
    <x v="0"/>
    <x v="0"/>
    <s v="AIA S.A."/>
  </r>
  <r>
    <x v="0"/>
    <x v="0"/>
    <x v="65"/>
    <x v="65"/>
    <x v="0"/>
    <n v="6786432.635544233"/>
    <n v="0"/>
    <x v="0"/>
    <x v="0"/>
    <s v="AIA S.A."/>
  </r>
  <r>
    <x v="0"/>
    <x v="0"/>
    <x v="66"/>
    <x v="66"/>
    <x v="0"/>
    <n v="10656768.274341136"/>
    <n v="0"/>
    <x v="0"/>
    <x v="0"/>
    <s v="AIA S.A."/>
  </r>
  <r>
    <x v="0"/>
    <x v="0"/>
    <x v="67"/>
    <x v="67"/>
    <x v="0"/>
    <n v="1112890.7329119877"/>
    <n v="0"/>
    <x v="0"/>
    <x v="0"/>
    <s v="AIA S.A."/>
  </r>
  <r>
    <x v="0"/>
    <x v="0"/>
    <x v="68"/>
    <x v="68"/>
    <x v="0"/>
    <n v="794547.47833459894"/>
    <n v="0"/>
    <x v="0"/>
    <x v="0"/>
    <s v="AIA S.A."/>
  </r>
  <r>
    <x v="0"/>
    <x v="0"/>
    <x v="69"/>
    <x v="69"/>
    <x v="0"/>
    <n v="9098035.3920051064"/>
    <n v="0"/>
    <x v="0"/>
    <x v="0"/>
    <s v="AIA S.A."/>
  </r>
  <r>
    <x v="0"/>
    <x v="0"/>
    <x v="70"/>
    <x v="70"/>
    <x v="0"/>
    <n v="14563732.808002196"/>
    <n v="0"/>
    <x v="0"/>
    <x v="0"/>
    <s v="AIA S.A."/>
  </r>
  <r>
    <x v="0"/>
    <x v="0"/>
    <x v="71"/>
    <x v="71"/>
    <x v="0"/>
    <n v="636774.63136241038"/>
    <n v="0"/>
    <x v="0"/>
    <x v="0"/>
    <s v="AIA S.A."/>
  </r>
  <r>
    <x v="0"/>
    <x v="0"/>
    <x v="72"/>
    <x v="72"/>
    <x v="0"/>
    <n v="5630337.6899084393"/>
    <n v="0"/>
    <x v="0"/>
    <x v="0"/>
    <s v="AIA S.A."/>
  </r>
  <r>
    <x v="0"/>
    <x v="0"/>
    <x v="73"/>
    <x v="73"/>
    <x v="0"/>
    <n v="526932.30384019879"/>
    <n v="0"/>
    <x v="0"/>
    <x v="0"/>
    <s v="AIA S.A."/>
  </r>
  <r>
    <x v="0"/>
    <x v="0"/>
    <x v="74"/>
    <x v="74"/>
    <x v="0"/>
    <n v="347537.4129904703"/>
    <n v="0"/>
    <x v="0"/>
    <x v="0"/>
    <s v="AIA S.A."/>
  </r>
  <r>
    <x v="0"/>
    <x v="0"/>
    <x v="75"/>
    <x v="75"/>
    <x v="0"/>
    <n v="692132.56320267369"/>
    <n v="0"/>
    <x v="0"/>
    <x v="0"/>
    <s v="AIA S.A."/>
  </r>
  <r>
    <x v="0"/>
    <x v="0"/>
    <x v="76"/>
    <x v="76"/>
    <x v="0"/>
    <n v="1101528.9321979992"/>
    <n v="0"/>
    <x v="0"/>
    <x v="0"/>
    <s v="AIA S.A."/>
  </r>
  <r>
    <x v="0"/>
    <x v="0"/>
    <x v="77"/>
    <x v="77"/>
    <x v="0"/>
    <n v="3273625.0649986262"/>
    <n v="0"/>
    <x v="0"/>
    <x v="0"/>
    <s v="AIA S.A."/>
  </r>
  <r>
    <x v="0"/>
    <x v="0"/>
    <x v="78"/>
    <x v="78"/>
    <x v="0"/>
    <n v="7626199.962064784"/>
    <n v="0"/>
    <x v="0"/>
    <x v="0"/>
    <s v="AIA S.A."/>
  </r>
  <r>
    <x v="0"/>
    <x v="0"/>
    <x v="79"/>
    <x v="79"/>
    <x v="0"/>
    <n v="6597380.9420193974"/>
    <n v="0"/>
    <x v="0"/>
    <x v="0"/>
    <s v="AIA S.A."/>
  </r>
  <r>
    <x v="0"/>
    <x v="0"/>
    <x v="80"/>
    <x v="80"/>
    <x v="0"/>
    <n v="3828634.8393586092"/>
    <n v="0"/>
    <x v="0"/>
    <x v="0"/>
    <s v="AIA S.A."/>
  </r>
  <r>
    <x v="0"/>
    <x v="0"/>
    <x v="81"/>
    <x v="81"/>
    <x v="0"/>
    <n v="3481336.0119061479"/>
    <n v="0"/>
    <x v="0"/>
    <x v="0"/>
    <s v="AIA S.A."/>
  </r>
  <r>
    <x v="0"/>
    <x v="0"/>
    <x v="82"/>
    <x v="82"/>
    <x v="0"/>
    <n v="10488813.259472908"/>
    <n v="0"/>
    <x v="0"/>
    <x v="0"/>
    <s v="AIA S.A."/>
  </r>
  <r>
    <x v="0"/>
    <x v="0"/>
    <x v="83"/>
    <x v="83"/>
    <x v="0"/>
    <n v="2173903.9554854352"/>
    <n v="0"/>
    <x v="0"/>
    <x v="0"/>
    <s v="AIA S.A."/>
  </r>
  <r>
    <x v="0"/>
    <x v="0"/>
    <x v="84"/>
    <x v="84"/>
    <x v="0"/>
    <n v="12111421.128800491"/>
    <n v="0"/>
    <x v="0"/>
    <x v="0"/>
    <s v="AIA S.A."/>
  </r>
  <r>
    <x v="0"/>
    <x v="0"/>
    <x v="85"/>
    <x v="85"/>
    <x v="0"/>
    <n v="2104514.7067733845"/>
    <n v="0"/>
    <x v="0"/>
    <x v="0"/>
    <s v="AIA S.A."/>
  </r>
  <r>
    <x v="0"/>
    <x v="0"/>
    <x v="86"/>
    <x v="86"/>
    <x v="0"/>
    <n v="1190459.9704633688"/>
    <n v="0"/>
    <x v="0"/>
    <x v="0"/>
    <s v="AIA S.A."/>
  </r>
  <r>
    <x v="0"/>
    <x v="0"/>
    <x v="87"/>
    <x v="87"/>
    <x v="0"/>
    <n v="1880447.5186547765"/>
    <n v="0"/>
    <x v="0"/>
    <x v="0"/>
    <s v="AIA S.A."/>
  </r>
  <r>
    <x v="0"/>
    <x v="0"/>
    <x v="88"/>
    <x v="88"/>
    <x v="0"/>
    <n v="5684626.6373591973"/>
    <n v="0"/>
    <x v="0"/>
    <x v="0"/>
    <s v="AIA S.A."/>
  </r>
  <r>
    <x v="0"/>
    <x v="0"/>
    <x v="89"/>
    <x v="89"/>
    <x v="0"/>
    <n v="655427.97042041575"/>
    <n v="0"/>
    <x v="0"/>
    <x v="0"/>
    <s v="AIA S.A."/>
  </r>
  <r>
    <x v="0"/>
    <x v="0"/>
    <x v="90"/>
    <x v="90"/>
    <x v="0"/>
    <n v="475178.10981681943"/>
    <n v="0"/>
    <x v="0"/>
    <x v="0"/>
    <s v="AIA S.A."/>
  </r>
  <r>
    <x v="0"/>
    <x v="0"/>
    <x v="91"/>
    <x v="91"/>
    <x v="0"/>
    <n v="2691839.2832012768"/>
    <n v="0"/>
    <x v="0"/>
    <x v="0"/>
    <s v="AIA S.A."/>
  </r>
  <r>
    <x v="0"/>
    <x v="0"/>
    <x v="92"/>
    <x v="92"/>
    <x v="0"/>
    <n v="2246741.1902001966"/>
    <n v="0"/>
    <x v="0"/>
    <x v="0"/>
    <s v="AIA S.A."/>
  </r>
  <r>
    <x v="0"/>
    <x v="0"/>
    <x v="93"/>
    <x v="93"/>
    <x v="0"/>
    <n v="442859.27904029528"/>
    <n v="0"/>
    <x v="0"/>
    <x v="0"/>
    <s v="AIA S.A."/>
  </r>
  <r>
    <x v="0"/>
    <x v="0"/>
    <x v="94"/>
    <x v="94"/>
    <x v="0"/>
    <n v="5736944.5051020533"/>
    <n v="0"/>
    <x v="0"/>
    <x v="0"/>
    <s v="AIA S.A."/>
  </r>
  <r>
    <x v="0"/>
    <x v="0"/>
    <x v="95"/>
    <x v="95"/>
    <x v="0"/>
    <n v="10783858.622559838"/>
    <n v="0"/>
    <x v="0"/>
    <x v="0"/>
    <s v="AIA S.A."/>
  </r>
  <r>
    <x v="0"/>
    <x v="0"/>
    <x v="96"/>
    <x v="96"/>
    <x v="0"/>
    <n v="7033761.3003500123"/>
    <n v="0"/>
    <x v="0"/>
    <x v="0"/>
    <s v="AIA S.A."/>
  </r>
  <r>
    <x v="0"/>
    <x v="0"/>
    <x v="97"/>
    <x v="97"/>
    <x v="0"/>
    <n v="755499.12907733687"/>
    <n v="0"/>
    <x v="0"/>
    <x v="0"/>
    <s v="AIA S.A."/>
  </r>
  <r>
    <x v="0"/>
    <x v="0"/>
    <x v="98"/>
    <x v="98"/>
    <x v="0"/>
    <n v="1107629.9234782609"/>
    <n v="0"/>
    <x v="0"/>
    <x v="0"/>
    <s v="AIA S.A."/>
  </r>
  <r>
    <x v="0"/>
    <x v="0"/>
    <x v="99"/>
    <x v="99"/>
    <x v="0"/>
    <n v="4280265.2464307444"/>
    <n v="0"/>
    <x v="0"/>
    <x v="0"/>
    <s v="AIA S.A."/>
  </r>
  <r>
    <x v="0"/>
    <x v="0"/>
    <x v="100"/>
    <x v="100"/>
    <x v="0"/>
    <n v="2131569.8174752556"/>
    <n v="0"/>
    <x v="0"/>
    <x v="0"/>
    <s v="AIA S.A."/>
  </r>
  <r>
    <x v="0"/>
    <x v="0"/>
    <x v="101"/>
    <x v="101"/>
    <x v="0"/>
    <n v="3290127.2203038665"/>
    <n v="0"/>
    <x v="0"/>
    <x v="0"/>
    <s v="AIA S.A."/>
  </r>
  <r>
    <x v="0"/>
    <x v="0"/>
    <x v="102"/>
    <x v="102"/>
    <x v="0"/>
    <n v="1408513.8599999999"/>
    <n v="0"/>
    <x v="0"/>
    <x v="0"/>
    <s v="AIA S.A."/>
  </r>
  <r>
    <x v="0"/>
    <x v="0"/>
    <x v="103"/>
    <x v="103"/>
    <x v="0"/>
    <n v="2443204.0217873142"/>
    <n v="0"/>
    <x v="0"/>
    <x v="0"/>
    <s v="AIA S.A."/>
  </r>
  <r>
    <x v="0"/>
    <x v="0"/>
    <x v="104"/>
    <x v="104"/>
    <x v="0"/>
    <n v="442950.62567889987"/>
    <n v="0"/>
    <x v="0"/>
    <x v="0"/>
    <s v="AIA S.A."/>
  </r>
  <r>
    <x v="0"/>
    <x v="0"/>
    <x v="105"/>
    <x v="105"/>
    <x v="0"/>
    <n v="12752633.126917146"/>
    <n v="0"/>
    <x v="0"/>
    <x v="0"/>
    <s v="AIA S.A."/>
  </r>
  <r>
    <x v="0"/>
    <x v="0"/>
    <x v="106"/>
    <x v="106"/>
    <x v="0"/>
    <n v="24517035.725000001"/>
    <n v="0"/>
    <x v="0"/>
    <x v="0"/>
    <s v="AIA S.A."/>
  </r>
  <r>
    <x v="0"/>
    <x v="0"/>
    <x v="107"/>
    <x v="107"/>
    <x v="0"/>
    <n v="2372235.1094525084"/>
    <n v="0"/>
    <x v="0"/>
    <x v="0"/>
    <s v="AIA S.A."/>
  </r>
  <r>
    <x v="0"/>
    <x v="0"/>
    <x v="108"/>
    <x v="108"/>
    <x v="0"/>
    <n v="1797211.567259369"/>
    <n v="0"/>
    <x v="0"/>
    <x v="0"/>
    <s v="AIA S.A."/>
  </r>
  <r>
    <x v="0"/>
    <x v="0"/>
    <x v="109"/>
    <x v="109"/>
    <x v="0"/>
    <n v="31436635.599928319"/>
    <n v="0"/>
    <x v="0"/>
    <x v="0"/>
    <s v="AIA S.A."/>
  </r>
  <r>
    <x v="0"/>
    <x v="0"/>
    <x v="110"/>
    <x v="110"/>
    <x v="0"/>
    <n v="52014.188626265066"/>
    <n v="0"/>
    <x v="0"/>
    <x v="0"/>
    <s v="AIA S.A."/>
  </r>
  <r>
    <x v="0"/>
    <x v="0"/>
    <x v="111"/>
    <x v="111"/>
    <x v="0"/>
    <n v="963444.50230741594"/>
    <n v="0"/>
    <x v="0"/>
    <x v="0"/>
    <s v="AIA S.A."/>
  </r>
  <r>
    <x v="0"/>
    <x v="0"/>
    <x v="112"/>
    <x v="112"/>
    <x v="0"/>
    <n v="146555.1108352498"/>
    <n v="0"/>
    <x v="0"/>
    <x v="0"/>
    <s v="AIA S.A."/>
  </r>
  <r>
    <x v="0"/>
    <x v="0"/>
    <x v="113"/>
    <x v="113"/>
    <x v="0"/>
    <n v="8898712.9498566501"/>
    <n v="0"/>
    <x v="0"/>
    <x v="0"/>
    <s v="AIA S.A."/>
  </r>
  <r>
    <x v="0"/>
    <x v="0"/>
    <x v="114"/>
    <x v="114"/>
    <x v="0"/>
    <n v="6556134.0690379133"/>
    <n v="0"/>
    <x v="0"/>
    <x v="0"/>
    <s v="AIA S.A."/>
  </r>
  <r>
    <x v="0"/>
    <x v="0"/>
    <x v="115"/>
    <x v="115"/>
    <x v="0"/>
    <n v="6051907.9572805073"/>
    <n v="0"/>
    <x v="0"/>
    <x v="0"/>
    <s v="AIA S.A."/>
  </r>
  <r>
    <x v="0"/>
    <x v="0"/>
    <x v="116"/>
    <x v="116"/>
    <x v="1"/>
    <n v="65832.5"/>
    <n v="0"/>
    <x v="0"/>
    <x v="0"/>
    <s v="AIA CONCAY"/>
  </r>
  <r>
    <x v="0"/>
    <x v="0"/>
    <x v="117"/>
    <x v="117"/>
    <x v="0"/>
    <n v="2509153.5127968476"/>
    <n v="0"/>
    <x v="0"/>
    <x v="0"/>
    <s v="AIA S.A."/>
  </r>
  <r>
    <x v="0"/>
    <x v="0"/>
    <x v="118"/>
    <x v="118"/>
    <x v="0"/>
    <n v="2441898.6622944456"/>
    <n v="0"/>
    <x v="0"/>
    <x v="0"/>
    <s v="AIA S.A."/>
  </r>
  <r>
    <x v="0"/>
    <x v="0"/>
    <x v="119"/>
    <x v="119"/>
    <x v="0"/>
    <n v="1609096.697818537"/>
    <n v="0"/>
    <x v="0"/>
    <x v="0"/>
    <s v="AIA S.A."/>
  </r>
  <r>
    <x v="0"/>
    <x v="0"/>
    <x v="120"/>
    <x v="120"/>
    <x v="0"/>
    <n v="477865.21274497249"/>
    <n v="0"/>
    <x v="0"/>
    <x v="0"/>
    <s v="AIA S.A."/>
  </r>
  <r>
    <x v="0"/>
    <x v="0"/>
    <x v="121"/>
    <x v="121"/>
    <x v="0"/>
    <n v="3409162.5469992775"/>
    <n v="0"/>
    <x v="0"/>
    <x v="0"/>
    <s v="AIA S.A."/>
  </r>
  <r>
    <x v="0"/>
    <x v="0"/>
    <x v="122"/>
    <x v="122"/>
    <x v="0"/>
    <n v="2472974.5836340673"/>
    <n v="0"/>
    <x v="0"/>
    <x v="0"/>
    <s v="AIA S.A."/>
  </r>
  <r>
    <x v="0"/>
    <x v="0"/>
    <x v="123"/>
    <x v="123"/>
    <x v="0"/>
    <n v="1955971.4741486786"/>
    <n v="0"/>
    <x v="0"/>
    <x v="0"/>
    <s v="AIA S.A."/>
  </r>
  <r>
    <x v="0"/>
    <x v="0"/>
    <x v="124"/>
    <x v="124"/>
    <x v="0"/>
    <n v="4133224.3813159568"/>
    <n v="0"/>
    <x v="0"/>
    <x v="0"/>
    <s v="AIA S.A."/>
  </r>
  <r>
    <x v="0"/>
    <x v="0"/>
    <x v="125"/>
    <x v="125"/>
    <x v="0"/>
    <n v="745171.62966758804"/>
    <n v="0"/>
    <x v="0"/>
    <x v="0"/>
    <s v="AIA S.A."/>
  </r>
  <r>
    <x v="0"/>
    <x v="0"/>
    <x v="126"/>
    <x v="126"/>
    <x v="0"/>
    <n v="8588467.8119509462"/>
    <n v="0"/>
    <x v="0"/>
    <x v="0"/>
    <s v="AIA S.A."/>
  </r>
  <r>
    <x v="0"/>
    <x v="0"/>
    <x v="127"/>
    <x v="127"/>
    <x v="0"/>
    <n v="4101011.2618254567"/>
    <n v="0"/>
    <x v="0"/>
    <x v="0"/>
    <s v="AIA S.A."/>
  </r>
  <r>
    <x v="0"/>
    <x v="0"/>
    <x v="128"/>
    <x v="128"/>
    <x v="0"/>
    <n v="59810227.553333335"/>
    <n v="0"/>
    <x v="0"/>
    <x v="0"/>
    <s v="AIA S.A."/>
  </r>
  <r>
    <x v="0"/>
    <x v="0"/>
    <x v="129"/>
    <x v="129"/>
    <x v="0"/>
    <n v="23218177.433637012"/>
    <n v="0"/>
    <x v="0"/>
    <x v="0"/>
    <s v="AIA S.A."/>
  </r>
  <r>
    <x v="0"/>
    <x v="0"/>
    <x v="130"/>
    <x v="130"/>
    <x v="0"/>
    <n v="4652081.0381137114"/>
    <n v="0"/>
    <x v="0"/>
    <x v="0"/>
    <s v="AIA S.A."/>
  </r>
  <r>
    <x v="0"/>
    <x v="0"/>
    <x v="131"/>
    <x v="131"/>
    <x v="0"/>
    <n v="9763929.7438876256"/>
    <n v="0"/>
    <x v="0"/>
    <x v="0"/>
    <s v="AIA S.A."/>
  </r>
  <r>
    <x v="0"/>
    <x v="0"/>
    <x v="132"/>
    <x v="132"/>
    <x v="0"/>
    <n v="7282596.5396404415"/>
    <n v="0"/>
    <x v="0"/>
    <x v="0"/>
    <s v="AIA S.A."/>
  </r>
  <r>
    <x v="0"/>
    <x v="0"/>
    <x v="133"/>
    <x v="133"/>
    <x v="0"/>
    <n v="4791228.0419800151"/>
    <n v="0"/>
    <x v="0"/>
    <x v="0"/>
    <s v="AIA S.A."/>
  </r>
  <r>
    <x v="0"/>
    <x v="0"/>
    <x v="134"/>
    <x v="134"/>
    <x v="0"/>
    <n v="6001225.9790405491"/>
    <n v="0"/>
    <x v="0"/>
    <x v="0"/>
    <s v="AIA S.A."/>
  </r>
  <r>
    <x v="0"/>
    <x v="0"/>
    <x v="135"/>
    <x v="135"/>
    <x v="0"/>
    <n v="3742326.8307511164"/>
    <n v="0"/>
    <x v="0"/>
    <x v="0"/>
    <s v="AIA S.A."/>
  </r>
  <r>
    <x v="0"/>
    <x v="0"/>
    <x v="136"/>
    <x v="136"/>
    <x v="0"/>
    <n v="7696288.2590379138"/>
    <n v="0"/>
    <x v="0"/>
    <x v="0"/>
    <s v="AIA S.A."/>
  </r>
  <r>
    <x v="0"/>
    <x v="0"/>
    <x v="137"/>
    <x v="137"/>
    <x v="0"/>
    <n v="8842830.8082361761"/>
    <n v="0"/>
    <x v="0"/>
    <x v="0"/>
    <s v="AIA S.A."/>
  </r>
  <r>
    <x v="0"/>
    <x v="0"/>
    <x v="138"/>
    <x v="138"/>
    <x v="0"/>
    <n v="196165.31908465471"/>
    <n v="0"/>
    <x v="0"/>
    <x v="0"/>
    <s v="AIA S.A."/>
  </r>
  <r>
    <x v="0"/>
    <x v="0"/>
    <x v="139"/>
    <x v="139"/>
    <x v="0"/>
    <n v="10731549.380666666"/>
    <n v="0"/>
    <x v="0"/>
    <x v="0"/>
    <s v="AIA S.A."/>
  </r>
  <r>
    <x v="0"/>
    <x v="0"/>
    <x v="140"/>
    <x v="140"/>
    <x v="0"/>
    <n v="11853592.567202898"/>
    <n v="0"/>
    <x v="0"/>
    <x v="0"/>
    <s v="AIA S.A."/>
  </r>
  <r>
    <x v="0"/>
    <x v="0"/>
    <x v="141"/>
    <x v="141"/>
    <x v="0"/>
    <n v="8447634.0587328672"/>
    <n v="0"/>
    <x v="0"/>
    <x v="0"/>
    <s v="AIA S.A."/>
  </r>
  <r>
    <x v="0"/>
    <x v="0"/>
    <x v="142"/>
    <x v="142"/>
    <x v="0"/>
    <n v="23247672.24242812"/>
    <n v="0"/>
    <x v="0"/>
    <x v="0"/>
    <s v="AIA S.A."/>
  </r>
  <r>
    <x v="0"/>
    <x v="0"/>
    <x v="143"/>
    <x v="143"/>
    <x v="0"/>
    <n v="7608838.9737493861"/>
    <n v="0"/>
    <x v="0"/>
    <x v="0"/>
    <s v="AIA S.A."/>
  </r>
  <r>
    <x v="0"/>
    <x v="0"/>
    <x v="144"/>
    <x v="144"/>
    <x v="0"/>
    <n v="9949184.6159774307"/>
    <n v="0"/>
    <x v="0"/>
    <x v="0"/>
    <s v="AIA S.A."/>
  </r>
  <r>
    <x v="0"/>
    <x v="0"/>
    <x v="145"/>
    <x v="145"/>
    <x v="0"/>
    <n v="5092173.8149353974"/>
    <n v="0"/>
    <x v="0"/>
    <x v="0"/>
    <s v="AIA S.A."/>
  </r>
  <r>
    <x v="0"/>
    <x v="0"/>
    <x v="146"/>
    <x v="146"/>
    <x v="0"/>
    <n v="931383.3366782635"/>
    <n v="0"/>
    <x v="0"/>
    <x v="0"/>
    <s v="AIA S.A."/>
  </r>
  <r>
    <x v="0"/>
    <x v="0"/>
    <x v="147"/>
    <x v="147"/>
    <x v="0"/>
    <n v="7092441.6981117781"/>
    <n v="0"/>
    <x v="0"/>
    <x v="0"/>
    <s v="AIA S.A."/>
  </r>
  <r>
    <x v="0"/>
    <x v="0"/>
    <x v="148"/>
    <x v="148"/>
    <x v="0"/>
    <n v="482594.04632141424"/>
    <n v="0"/>
    <x v="0"/>
    <x v="0"/>
    <s v="AIA S.A."/>
  </r>
  <r>
    <x v="0"/>
    <x v="0"/>
    <x v="149"/>
    <x v="149"/>
    <x v="0"/>
    <n v="5068298.2722193329"/>
    <n v="0"/>
    <x v="0"/>
    <x v="0"/>
    <s v="AIA S.A."/>
  </r>
  <r>
    <x v="0"/>
    <x v="0"/>
    <x v="150"/>
    <x v="150"/>
    <x v="0"/>
    <n v="1382146.9877018151"/>
    <n v="0"/>
    <x v="0"/>
    <x v="0"/>
    <s v="AIA S.A."/>
  </r>
  <r>
    <x v="0"/>
    <x v="0"/>
    <x v="151"/>
    <x v="151"/>
    <x v="0"/>
    <n v="6871248.3108454971"/>
    <n v="0"/>
    <x v="0"/>
    <x v="0"/>
    <s v="AIA S.A."/>
  </r>
  <r>
    <x v="0"/>
    <x v="0"/>
    <x v="152"/>
    <x v="152"/>
    <x v="0"/>
    <n v="805034.62689520838"/>
    <n v="0"/>
    <x v="0"/>
    <x v="0"/>
    <s v="AIA S.A."/>
  </r>
  <r>
    <x v="0"/>
    <x v="0"/>
    <x v="153"/>
    <x v="153"/>
    <x v="0"/>
    <n v="4924.2687334429229"/>
    <n v="0"/>
    <x v="0"/>
    <x v="0"/>
    <s v="CONSORCIO DOBLE CALZADA BOGOTA VILLAVICENCIO"/>
  </r>
  <r>
    <x v="0"/>
    <x v="0"/>
    <x v="154"/>
    <x v="154"/>
    <x v="0"/>
    <n v="8884543.4232306983"/>
    <n v="0"/>
    <x v="0"/>
    <x v="0"/>
    <s v="AIA S.A."/>
  </r>
  <r>
    <x v="0"/>
    <x v="0"/>
    <x v="155"/>
    <x v="155"/>
    <x v="0"/>
    <n v="26162500"/>
    <n v="0"/>
    <x v="0"/>
    <x v="0"/>
    <s v="AIA S.A."/>
  </r>
  <r>
    <x v="0"/>
    <x v="0"/>
    <x v="156"/>
    <x v="156"/>
    <x v="0"/>
    <n v="1475371.5488448825"/>
    <n v="0"/>
    <x v="0"/>
    <x v="0"/>
    <s v="AIA CONCAY"/>
  </r>
  <r>
    <x v="0"/>
    <x v="0"/>
    <x v="157"/>
    <x v="157"/>
    <x v="0"/>
    <n v="10268287.986935329"/>
    <n v="0"/>
    <x v="0"/>
    <x v="0"/>
    <s v="AIA S.A."/>
  </r>
  <r>
    <x v="0"/>
    <x v="0"/>
    <x v="158"/>
    <x v="158"/>
    <x v="0"/>
    <n v="3967890.46"/>
    <n v="0"/>
    <x v="0"/>
    <x v="0"/>
    <s v="AIA S.A."/>
  </r>
  <r>
    <x v="0"/>
    <x v="0"/>
    <x v="159"/>
    <x v="159"/>
    <x v="0"/>
    <n v="3469694.4762116633"/>
    <n v="0"/>
    <x v="0"/>
    <x v="0"/>
    <s v="AIA S.A."/>
  </r>
  <r>
    <x v="0"/>
    <x v="0"/>
    <x v="160"/>
    <x v="160"/>
    <x v="0"/>
    <n v="5346215.0795478253"/>
    <n v="0"/>
    <x v="0"/>
    <x v="0"/>
    <s v="AIA S.A."/>
  </r>
  <r>
    <x v="0"/>
    <x v="0"/>
    <x v="161"/>
    <x v="161"/>
    <x v="0"/>
    <n v="749103.88020082167"/>
    <n v="0"/>
    <x v="0"/>
    <x v="0"/>
    <s v="AIA S.A."/>
  </r>
  <r>
    <x v="0"/>
    <x v="0"/>
    <x v="162"/>
    <x v="162"/>
    <x v="0"/>
    <n v="9546202.8835374396"/>
    <n v="0"/>
    <x v="0"/>
    <x v="0"/>
    <s v="AIA S.A."/>
  </r>
  <r>
    <x v="0"/>
    <x v="0"/>
    <x v="163"/>
    <x v="163"/>
    <x v="0"/>
    <n v="602234.19928103592"/>
    <n v="0"/>
    <x v="0"/>
    <x v="0"/>
    <s v="AIA S.A."/>
  </r>
  <r>
    <x v="0"/>
    <x v="0"/>
    <x v="164"/>
    <x v="164"/>
    <x v="0"/>
    <n v="203162.23351000319"/>
    <n v="0"/>
    <x v="0"/>
    <x v="0"/>
    <s v="AIA S.A."/>
  </r>
  <r>
    <x v="0"/>
    <x v="0"/>
    <x v="165"/>
    <x v="165"/>
    <x v="0"/>
    <n v="2115375.4239723161"/>
    <n v="0"/>
    <x v="0"/>
    <x v="0"/>
    <s v="AIA S.A."/>
  </r>
  <r>
    <x v="0"/>
    <x v="0"/>
    <x v="166"/>
    <x v="166"/>
    <x v="0"/>
    <n v="2544375.4966759407"/>
    <n v="0"/>
    <x v="0"/>
    <x v="0"/>
    <s v="AIA S.A."/>
  </r>
  <r>
    <x v="0"/>
    <x v="0"/>
    <x v="167"/>
    <x v="167"/>
    <x v="0"/>
    <n v="2367067.3417242058"/>
    <n v="0"/>
    <x v="0"/>
    <x v="0"/>
    <s v="AIA S.A."/>
  </r>
  <r>
    <x v="0"/>
    <x v="0"/>
    <x v="168"/>
    <x v="168"/>
    <x v="0"/>
    <n v="7038391.5060252761"/>
    <n v="0"/>
    <x v="0"/>
    <x v="0"/>
    <s v="AIA S.A."/>
  </r>
  <r>
    <x v="0"/>
    <x v="0"/>
    <x v="169"/>
    <x v="169"/>
    <x v="0"/>
    <n v="1817645.9342374322"/>
    <n v="0"/>
    <x v="0"/>
    <x v="0"/>
    <s v="AIA CONCAY"/>
  </r>
  <r>
    <x v="0"/>
    <x v="0"/>
    <x v="170"/>
    <x v="170"/>
    <x v="0"/>
    <n v="2229661.5898420592"/>
    <n v="0"/>
    <x v="0"/>
    <x v="0"/>
    <s v="AIA S.A."/>
  </r>
  <r>
    <x v="0"/>
    <x v="0"/>
    <x v="171"/>
    <x v="171"/>
    <x v="0"/>
    <n v="18681769.893201269"/>
    <n v="0"/>
    <x v="0"/>
    <x v="0"/>
    <s v="AIA S.A."/>
  </r>
  <r>
    <x v="0"/>
    <x v="0"/>
    <x v="172"/>
    <x v="172"/>
    <x v="0"/>
    <n v="1836558.4637498707"/>
    <n v="0"/>
    <x v="0"/>
    <x v="0"/>
    <s v="AIA S.A."/>
  </r>
  <r>
    <x v="0"/>
    <x v="0"/>
    <x v="173"/>
    <x v="173"/>
    <x v="0"/>
    <n v="169088.89221134692"/>
    <n v="0"/>
    <x v="0"/>
    <x v="0"/>
    <s v="AIA S.A."/>
  </r>
  <r>
    <x v="0"/>
    <x v="0"/>
    <x v="174"/>
    <x v="174"/>
    <x v="0"/>
    <n v="16815719.442926418"/>
    <n v="0"/>
    <x v="0"/>
    <x v="0"/>
    <s v="AIA S.A."/>
  </r>
  <r>
    <x v="0"/>
    <x v="0"/>
    <x v="175"/>
    <x v="175"/>
    <x v="0"/>
    <n v="1754481.2002307724"/>
    <n v="0"/>
    <x v="0"/>
    <x v="0"/>
    <s v="AIA S.A."/>
  </r>
  <r>
    <x v="0"/>
    <x v="0"/>
    <x v="176"/>
    <x v="176"/>
    <x v="0"/>
    <n v="5078309.0274600741"/>
    <n v="0"/>
    <x v="0"/>
    <x v="0"/>
    <s v="AIA S.A."/>
  </r>
  <r>
    <x v="0"/>
    <x v="0"/>
    <x v="177"/>
    <x v="177"/>
    <x v="0"/>
    <n v="9632809.1031797901"/>
    <n v="0"/>
    <x v="0"/>
    <x v="0"/>
    <s v="AIA CONCAY"/>
  </r>
  <r>
    <x v="0"/>
    <x v="0"/>
    <x v="178"/>
    <x v="178"/>
    <x v="0"/>
    <n v="3761429.5895546386"/>
    <n v="0"/>
    <x v="0"/>
    <x v="0"/>
    <s v="AIA S.A."/>
  </r>
  <r>
    <x v="0"/>
    <x v="0"/>
    <x v="179"/>
    <x v="179"/>
    <x v="0"/>
    <n v="6123022.520041801"/>
    <n v="0"/>
    <x v="0"/>
    <x v="0"/>
    <s v="AIA S.A."/>
  </r>
  <r>
    <x v="0"/>
    <x v="0"/>
    <x v="180"/>
    <x v="180"/>
    <x v="0"/>
    <n v="839080.9858061173"/>
    <n v="0"/>
    <x v="0"/>
    <x v="0"/>
    <s v="AIA S.A."/>
  </r>
  <r>
    <x v="0"/>
    <x v="0"/>
    <x v="181"/>
    <x v="181"/>
    <x v="0"/>
    <n v="106013.11577053701"/>
    <n v="0"/>
    <x v="0"/>
    <x v="0"/>
    <s v="AIA S.A."/>
  </r>
  <r>
    <x v="0"/>
    <x v="0"/>
    <x v="182"/>
    <x v="182"/>
    <x v="0"/>
    <n v="630609.48162212514"/>
    <n v="0"/>
    <x v="0"/>
    <x v="0"/>
    <s v="AIA S.A."/>
  </r>
  <r>
    <x v="0"/>
    <x v="0"/>
    <x v="183"/>
    <x v="183"/>
    <x v="0"/>
    <n v="447249.07114258839"/>
    <n v="0"/>
    <x v="0"/>
    <x v="0"/>
    <s v="AIA S.A."/>
  </r>
  <r>
    <x v="0"/>
    <x v="0"/>
    <x v="184"/>
    <x v="184"/>
    <x v="0"/>
    <n v="16749657.053763554"/>
    <n v="0"/>
    <x v="0"/>
    <x v="0"/>
    <s v="AIA S.A."/>
  </r>
  <r>
    <x v="0"/>
    <x v="0"/>
    <x v="185"/>
    <x v="185"/>
    <x v="0"/>
    <n v="1055610.5111014396"/>
    <n v="0"/>
    <x v="0"/>
    <x v="0"/>
    <s v="AIA S.A."/>
  </r>
  <r>
    <x v="0"/>
    <x v="0"/>
    <x v="186"/>
    <x v="186"/>
    <x v="0"/>
    <n v="201586.58000000002"/>
    <n v="0"/>
    <x v="0"/>
    <x v="0"/>
    <s v="AIA S.A."/>
  </r>
  <r>
    <x v="0"/>
    <x v="0"/>
    <x v="187"/>
    <x v="187"/>
    <x v="0"/>
    <n v="2531364.4059840739"/>
    <n v="0"/>
    <x v="0"/>
    <x v="0"/>
    <s v="AIA S.A."/>
  </r>
  <r>
    <x v="0"/>
    <x v="0"/>
    <x v="188"/>
    <x v="188"/>
    <x v="0"/>
    <n v="11713899.258114193"/>
    <n v="0"/>
    <x v="0"/>
    <x v="0"/>
    <s v="AIA CONCAY"/>
  </r>
  <r>
    <x v="0"/>
    <x v="0"/>
    <x v="189"/>
    <x v="189"/>
    <x v="0"/>
    <n v="280091.87212523073"/>
    <n v="0"/>
    <x v="0"/>
    <x v="0"/>
    <s v="AIA S.A."/>
  </r>
  <r>
    <x v="0"/>
    <x v="0"/>
    <x v="190"/>
    <x v="190"/>
    <x v="0"/>
    <n v="4744033.0072303303"/>
    <n v="0"/>
    <x v="0"/>
    <x v="0"/>
    <s v="AIA S.A."/>
  </r>
  <r>
    <x v="0"/>
    <x v="0"/>
    <x v="191"/>
    <x v="191"/>
    <x v="0"/>
    <n v="8294016.4178281371"/>
    <n v="0"/>
    <x v="0"/>
    <x v="0"/>
    <s v="AIA S.A."/>
  </r>
  <r>
    <x v="0"/>
    <x v="0"/>
    <x v="192"/>
    <x v="192"/>
    <x v="0"/>
    <n v="6550950.1849417053"/>
    <n v="0"/>
    <x v="0"/>
    <x v="0"/>
    <s v="AIA S.A."/>
  </r>
  <r>
    <x v="0"/>
    <x v="0"/>
    <x v="193"/>
    <x v="193"/>
    <x v="0"/>
    <n v="1532571.079633092"/>
    <n v="0"/>
    <x v="0"/>
    <x v="0"/>
    <s v="AIA S.A."/>
  </r>
  <r>
    <x v="0"/>
    <x v="0"/>
    <x v="194"/>
    <x v="194"/>
    <x v="0"/>
    <n v="101960.69430506816"/>
    <n v="0"/>
    <x v="0"/>
    <x v="0"/>
    <s v="AIA S.A."/>
  </r>
  <r>
    <x v="0"/>
    <x v="0"/>
    <x v="195"/>
    <x v="195"/>
    <x v="0"/>
    <n v="4191324.8002138743"/>
    <n v="0"/>
    <x v="0"/>
    <x v="0"/>
    <s v="AIA S.A."/>
  </r>
  <r>
    <x v="0"/>
    <x v="0"/>
    <x v="196"/>
    <x v="196"/>
    <x v="0"/>
    <n v="5189791.1545414189"/>
    <n v="0"/>
    <x v="0"/>
    <x v="0"/>
    <s v="AIA S.A."/>
  </r>
  <r>
    <x v="0"/>
    <x v="0"/>
    <x v="197"/>
    <x v="197"/>
    <x v="0"/>
    <n v="2349159.8374582338"/>
    <n v="0"/>
    <x v="0"/>
    <x v="0"/>
    <s v="AIA S.A."/>
  </r>
  <r>
    <x v="0"/>
    <x v="0"/>
    <x v="198"/>
    <x v="198"/>
    <x v="0"/>
    <n v="3421799.1437064349"/>
    <n v="0"/>
    <x v="0"/>
    <x v="0"/>
    <s v="AIA S.A."/>
  </r>
  <r>
    <x v="0"/>
    <x v="0"/>
    <x v="199"/>
    <x v="199"/>
    <x v="0"/>
    <n v="2363988.9793122904"/>
    <n v="0"/>
    <x v="0"/>
    <x v="0"/>
    <s v="AIA S.A."/>
  </r>
  <r>
    <x v="0"/>
    <x v="0"/>
    <x v="200"/>
    <x v="200"/>
    <x v="0"/>
    <n v="1694044.2855935704"/>
    <n v="0"/>
    <x v="0"/>
    <x v="0"/>
    <s v="AIA S.A."/>
  </r>
  <r>
    <x v="0"/>
    <x v="0"/>
    <x v="201"/>
    <x v="201"/>
    <x v="0"/>
    <n v="2671479.0382619207"/>
    <n v="0"/>
    <x v="0"/>
    <x v="0"/>
    <s v="AIA S.A."/>
  </r>
  <r>
    <x v="0"/>
    <x v="0"/>
    <x v="202"/>
    <x v="202"/>
    <x v="0"/>
    <n v="6519149.5706814686"/>
    <n v="0"/>
    <x v="0"/>
    <x v="0"/>
    <s v="AIA S.A."/>
  </r>
  <r>
    <x v="0"/>
    <x v="0"/>
    <x v="203"/>
    <x v="203"/>
    <x v="0"/>
    <n v="965749.71264187153"/>
    <n v="0"/>
    <x v="0"/>
    <x v="0"/>
    <s v="AIA S.A."/>
  </r>
  <r>
    <x v="0"/>
    <x v="0"/>
    <x v="204"/>
    <x v="204"/>
    <x v="0"/>
    <n v="4332482.9569723429"/>
    <n v="0"/>
    <x v="0"/>
    <x v="0"/>
    <s v="AIA S.A."/>
  </r>
  <r>
    <x v="0"/>
    <x v="0"/>
    <x v="205"/>
    <x v="205"/>
    <x v="0"/>
    <n v="4205114.2140753008"/>
    <n v="0"/>
    <x v="0"/>
    <x v="0"/>
    <s v="AIA S.A."/>
  </r>
  <r>
    <x v="0"/>
    <x v="0"/>
    <x v="206"/>
    <x v="206"/>
    <x v="0"/>
    <n v="6049458.7195796985"/>
    <n v="0"/>
    <x v="0"/>
    <x v="0"/>
    <s v="AIA S.A."/>
  </r>
  <r>
    <x v="0"/>
    <x v="0"/>
    <x v="207"/>
    <x v="207"/>
    <x v="0"/>
    <n v="3763489.8981299619"/>
    <n v="0"/>
    <x v="0"/>
    <x v="0"/>
    <s v="AIA S.A."/>
  </r>
  <r>
    <x v="0"/>
    <x v="0"/>
    <x v="208"/>
    <x v="208"/>
    <x v="0"/>
    <n v="402293.94000623468"/>
    <n v="0"/>
    <x v="0"/>
    <x v="0"/>
    <s v="AIA S.A."/>
  </r>
  <r>
    <x v="0"/>
    <x v="0"/>
    <x v="209"/>
    <x v="209"/>
    <x v="0"/>
    <n v="2108169.069386147"/>
    <n v="0"/>
    <x v="0"/>
    <x v="0"/>
    <s v="AIA S.A."/>
  </r>
  <r>
    <x v="0"/>
    <x v="0"/>
    <x v="210"/>
    <x v="210"/>
    <x v="0"/>
    <n v="3274213.5344791263"/>
    <n v="0"/>
    <x v="0"/>
    <x v="0"/>
    <s v="AIA S.A."/>
  </r>
  <r>
    <x v="0"/>
    <x v="0"/>
    <x v="211"/>
    <x v="211"/>
    <x v="0"/>
    <n v="4589742.2431641025"/>
    <n v="0"/>
    <x v="0"/>
    <x v="0"/>
    <s v="AIA S.A."/>
  </r>
  <r>
    <x v="0"/>
    <x v="0"/>
    <x v="212"/>
    <x v="212"/>
    <x v="0"/>
    <n v="2305592.689777642"/>
    <n v="0"/>
    <x v="0"/>
    <x v="0"/>
    <s v="AIA S.A."/>
  </r>
  <r>
    <x v="0"/>
    <x v="0"/>
    <x v="213"/>
    <x v="213"/>
    <x v="0"/>
    <n v="1877552.9201491836"/>
    <n v="0"/>
    <x v="0"/>
    <x v="0"/>
    <s v="AIA S.A."/>
  </r>
  <r>
    <x v="0"/>
    <x v="0"/>
    <x v="214"/>
    <x v="214"/>
    <x v="0"/>
    <n v="5240532.4320484307"/>
    <n v="0"/>
    <x v="0"/>
    <x v="0"/>
    <s v="AIA S.A."/>
  </r>
  <r>
    <x v="0"/>
    <x v="0"/>
    <x v="215"/>
    <x v="215"/>
    <x v="0"/>
    <n v="17579362.136302512"/>
    <n v="0"/>
    <x v="0"/>
    <x v="0"/>
    <s v="AIA S.A."/>
  </r>
  <r>
    <x v="0"/>
    <x v="0"/>
    <x v="216"/>
    <x v="216"/>
    <x v="0"/>
    <n v="3532590.1704050456"/>
    <n v="0"/>
    <x v="0"/>
    <x v="0"/>
    <s v="AIA S.A."/>
  </r>
  <r>
    <x v="0"/>
    <x v="0"/>
    <x v="217"/>
    <x v="217"/>
    <x v="0"/>
    <n v="19978442.327940941"/>
    <n v="0"/>
    <x v="0"/>
    <x v="0"/>
    <s v="AIA S.A."/>
  </r>
  <r>
    <x v="0"/>
    <x v="0"/>
    <x v="218"/>
    <x v="218"/>
    <x v="0"/>
    <n v="2697024.3368752147"/>
    <n v="0"/>
    <x v="0"/>
    <x v="0"/>
    <s v="AIA S.A."/>
  </r>
  <r>
    <x v="0"/>
    <x v="0"/>
    <x v="219"/>
    <x v="219"/>
    <x v="0"/>
    <n v="4679430.98132654"/>
    <n v="0"/>
    <x v="0"/>
    <x v="0"/>
    <s v="AIA S.A."/>
  </r>
  <r>
    <x v="0"/>
    <x v="0"/>
    <x v="220"/>
    <x v="220"/>
    <x v="2"/>
    <n v="146635.5"/>
    <n v="0"/>
    <x v="0"/>
    <x v="0"/>
    <s v="CONSORCIO ACM ALEJANDRIA"/>
  </r>
  <r>
    <x v="0"/>
    <x v="0"/>
    <x v="221"/>
    <x v="221"/>
    <x v="0"/>
    <n v="664833.67525958503"/>
    <n v="0"/>
    <x v="0"/>
    <x v="0"/>
    <s v="AIA S.A."/>
  </r>
  <r>
    <x v="0"/>
    <x v="0"/>
    <x v="222"/>
    <x v="222"/>
    <x v="0"/>
    <n v="8369599.128114691"/>
    <n v="0"/>
    <x v="0"/>
    <x v="0"/>
    <s v="AIA S.A."/>
  </r>
  <r>
    <x v="0"/>
    <x v="0"/>
    <x v="223"/>
    <x v="223"/>
    <x v="0"/>
    <n v="3378453.1138875028"/>
    <n v="0"/>
    <x v="0"/>
    <x v="0"/>
    <s v="AIA S.A."/>
  </r>
  <r>
    <x v="0"/>
    <x v="0"/>
    <x v="224"/>
    <x v="224"/>
    <x v="0"/>
    <n v="3237500"/>
    <n v="0"/>
    <x v="0"/>
    <x v="0"/>
    <s v="AIA S.A."/>
  </r>
  <r>
    <x v="0"/>
    <x v="0"/>
    <x v="225"/>
    <x v="225"/>
    <x v="0"/>
    <n v="5974179.4271705672"/>
    <n v="0"/>
    <x v="0"/>
    <x v="0"/>
    <s v="AIA S.A."/>
  </r>
  <r>
    <x v="0"/>
    <x v="0"/>
    <x v="226"/>
    <x v="226"/>
    <x v="0"/>
    <n v="830802.18706989032"/>
    <n v="0"/>
    <x v="0"/>
    <x v="0"/>
    <s v="AIA S.A."/>
  </r>
  <r>
    <x v="0"/>
    <x v="0"/>
    <x v="227"/>
    <x v="227"/>
    <x v="0"/>
    <n v="3436892.5554227484"/>
    <n v="0"/>
    <x v="0"/>
    <x v="0"/>
    <s v="AIA S.A."/>
  </r>
  <r>
    <x v="0"/>
    <x v="0"/>
    <x v="228"/>
    <x v="228"/>
    <x v="0"/>
    <n v="10501930.629728194"/>
    <n v="0"/>
    <x v="0"/>
    <x v="0"/>
    <s v="AIA S.A."/>
  </r>
  <r>
    <x v="0"/>
    <x v="0"/>
    <x v="229"/>
    <x v="229"/>
    <x v="0"/>
    <n v="792846.82995534851"/>
    <n v="0"/>
    <x v="0"/>
    <x v="0"/>
    <s v="AIA S.A."/>
  </r>
  <r>
    <x v="0"/>
    <x v="0"/>
    <x v="230"/>
    <x v="230"/>
    <x v="0"/>
    <n v="6620397.1370768715"/>
    <n v="0"/>
    <x v="0"/>
    <x v="0"/>
    <s v="AIA S.A."/>
  </r>
  <r>
    <x v="0"/>
    <x v="0"/>
    <x v="231"/>
    <x v="231"/>
    <x v="0"/>
    <n v="668151.36573910178"/>
    <n v="0"/>
    <x v="0"/>
    <x v="0"/>
    <s v="AIA S.A."/>
  </r>
  <r>
    <x v="0"/>
    <x v="0"/>
    <x v="232"/>
    <x v="232"/>
    <x v="0"/>
    <n v="1578383.13"/>
    <n v="0"/>
    <x v="0"/>
    <x v="0"/>
    <s v="AIA S.A."/>
  </r>
  <r>
    <x v="0"/>
    <x v="0"/>
    <x v="233"/>
    <x v="233"/>
    <x v="0"/>
    <n v="2952753.9786402537"/>
    <n v="0"/>
    <x v="0"/>
    <x v="0"/>
    <s v="AIA S.A."/>
  </r>
  <r>
    <x v="0"/>
    <x v="0"/>
    <x v="234"/>
    <x v="234"/>
    <x v="0"/>
    <n v="3343493.9732370079"/>
    <n v="0"/>
    <x v="0"/>
    <x v="0"/>
    <s v="AIA S.A."/>
  </r>
  <r>
    <x v="0"/>
    <x v="0"/>
    <x v="235"/>
    <x v="235"/>
    <x v="0"/>
    <n v="320827.64921446337"/>
    <n v="0"/>
    <x v="0"/>
    <x v="0"/>
    <s v="AIA S.A."/>
  </r>
  <r>
    <x v="0"/>
    <x v="0"/>
    <x v="236"/>
    <x v="236"/>
    <x v="0"/>
    <n v="10381747.210000001"/>
    <n v="0"/>
    <x v="0"/>
    <x v="0"/>
    <s v="AIA S.A."/>
  </r>
  <r>
    <x v="0"/>
    <x v="0"/>
    <x v="237"/>
    <x v="237"/>
    <x v="0"/>
    <n v="7722135.0459719338"/>
    <n v="0"/>
    <x v="0"/>
    <x v="0"/>
    <s v="AIA S.A."/>
  </r>
  <r>
    <x v="0"/>
    <x v="0"/>
    <x v="238"/>
    <x v="238"/>
    <x v="0"/>
    <n v="1538062.0957975762"/>
    <n v="0"/>
    <x v="0"/>
    <x v="0"/>
    <s v="AIA S.A."/>
  </r>
  <r>
    <x v="0"/>
    <x v="0"/>
    <x v="239"/>
    <x v="239"/>
    <x v="0"/>
    <n v="2370926.1908139763"/>
    <n v="0"/>
    <x v="0"/>
    <x v="0"/>
    <s v="AIA S.A."/>
  </r>
  <r>
    <x v="0"/>
    <x v="0"/>
    <x v="240"/>
    <x v="240"/>
    <x v="0"/>
    <n v="7031719.9273095746"/>
    <n v="0"/>
    <x v="0"/>
    <x v="0"/>
    <s v="AIA S.A."/>
  </r>
  <r>
    <x v="0"/>
    <x v="0"/>
    <x v="241"/>
    <x v="241"/>
    <x v="0"/>
    <n v="4475716.0814555362"/>
    <n v="0"/>
    <x v="0"/>
    <x v="0"/>
    <s v="AIA S.A."/>
  </r>
  <r>
    <x v="0"/>
    <x v="0"/>
    <x v="242"/>
    <x v="242"/>
    <x v="0"/>
    <n v="7918789.5626530796"/>
    <n v="0"/>
    <x v="0"/>
    <x v="0"/>
    <s v="AIA S.A."/>
  </r>
  <r>
    <x v="0"/>
    <x v="0"/>
    <x v="243"/>
    <x v="243"/>
    <x v="0"/>
    <n v="432710.24789746164"/>
    <n v="0"/>
    <x v="0"/>
    <x v="0"/>
    <s v="AIA S.A."/>
  </r>
  <r>
    <x v="0"/>
    <x v="0"/>
    <x v="244"/>
    <x v="244"/>
    <x v="0"/>
    <n v="2779123.2211180087"/>
    <n v="0"/>
    <x v="0"/>
    <x v="0"/>
    <s v="AIA S.A."/>
  </r>
  <r>
    <x v="0"/>
    <x v="0"/>
    <x v="245"/>
    <x v="245"/>
    <x v="0"/>
    <n v="2329133.7232876713"/>
    <n v="0"/>
    <x v="0"/>
    <x v="0"/>
    <s v="CONSORCIO ACM ALEJANDRIA"/>
  </r>
  <r>
    <x v="0"/>
    <x v="0"/>
    <x v="246"/>
    <x v="246"/>
    <x v="0"/>
    <n v="25803228.230316609"/>
    <n v="0"/>
    <x v="0"/>
    <x v="0"/>
    <s v="AIA S.A."/>
  </r>
  <r>
    <x v="0"/>
    <x v="0"/>
    <x v="247"/>
    <x v="247"/>
    <x v="0"/>
    <n v="7932256.752284389"/>
    <n v="0"/>
    <x v="0"/>
    <x v="0"/>
    <s v="AIA S.A."/>
  </r>
  <r>
    <x v="0"/>
    <x v="0"/>
    <x v="248"/>
    <x v="248"/>
    <x v="0"/>
    <n v="2277451.0826283153"/>
    <n v="0"/>
    <x v="0"/>
    <x v="0"/>
    <s v="AIA S.A."/>
  </r>
  <r>
    <x v="0"/>
    <x v="0"/>
    <x v="249"/>
    <x v="249"/>
    <x v="0"/>
    <n v="960154.60762052983"/>
    <n v="0"/>
    <x v="0"/>
    <x v="0"/>
    <s v="CONSORCIO TRIPLEA RIONEGRO"/>
  </r>
  <r>
    <x v="0"/>
    <x v="0"/>
    <x v="250"/>
    <x v="250"/>
    <x v="0"/>
    <n v="3155116.9407238481"/>
    <n v="0"/>
    <x v="0"/>
    <x v="0"/>
    <s v="AIA S.A."/>
  </r>
  <r>
    <x v="0"/>
    <x v="0"/>
    <x v="251"/>
    <x v="251"/>
    <x v="0"/>
    <n v="1145625.0937582441"/>
    <n v="0"/>
    <x v="0"/>
    <x v="0"/>
    <s v="AIA S.A."/>
  </r>
  <r>
    <x v="0"/>
    <x v="0"/>
    <x v="252"/>
    <x v="252"/>
    <x v="0"/>
    <n v="5821716.6214281758"/>
    <n v="0"/>
    <x v="0"/>
    <x v="0"/>
    <s v="AIA S.A."/>
  </r>
  <r>
    <x v="0"/>
    <x v="0"/>
    <x v="253"/>
    <x v="253"/>
    <x v="0"/>
    <n v="176135.8"/>
    <n v="0"/>
    <x v="0"/>
    <x v="0"/>
    <s v="AIA S.A."/>
  </r>
  <r>
    <x v="0"/>
    <x v="0"/>
    <x v="254"/>
    <x v="254"/>
    <x v="0"/>
    <n v="8043044.3846046822"/>
    <n v="0"/>
    <x v="0"/>
    <x v="0"/>
    <s v="AIA S.A."/>
  </r>
  <r>
    <x v="0"/>
    <x v="0"/>
    <x v="255"/>
    <x v="255"/>
    <x v="0"/>
    <n v="419340.70663772558"/>
    <n v="0"/>
    <x v="0"/>
    <x v="0"/>
    <s v="AIA S.A."/>
  </r>
  <r>
    <x v="0"/>
    <x v="0"/>
    <x v="256"/>
    <x v="256"/>
    <x v="0"/>
    <n v="1194813.8599999999"/>
    <n v="0"/>
    <x v="0"/>
    <x v="0"/>
    <s v="AIA S.A."/>
  </r>
  <r>
    <x v="0"/>
    <x v="0"/>
    <x v="257"/>
    <x v="257"/>
    <x v="0"/>
    <n v="46705030.469055876"/>
    <n v="0"/>
    <x v="0"/>
    <x v="0"/>
    <s v="AIA S.A."/>
  </r>
  <r>
    <x v="0"/>
    <x v="0"/>
    <x v="258"/>
    <x v="258"/>
    <x v="0"/>
    <n v="4741595.3049223805"/>
    <n v="0"/>
    <x v="0"/>
    <x v="0"/>
    <s v="AIA S.A."/>
  </r>
  <r>
    <x v="0"/>
    <x v="0"/>
    <x v="259"/>
    <x v="259"/>
    <x v="0"/>
    <n v="5967913.472934803"/>
    <n v="0"/>
    <x v="0"/>
    <x v="0"/>
    <s v="AIA S.A."/>
  </r>
  <r>
    <x v="0"/>
    <x v="0"/>
    <x v="260"/>
    <x v="260"/>
    <x v="0"/>
    <n v="11566513.694082826"/>
    <n v="0"/>
    <x v="0"/>
    <x v="0"/>
    <s v="AIA S.A."/>
  </r>
  <r>
    <x v="0"/>
    <x v="0"/>
    <x v="261"/>
    <x v="261"/>
    <x v="0"/>
    <n v="3935676.5909035308"/>
    <n v="0"/>
    <x v="0"/>
    <x v="0"/>
    <s v="AIA S.A."/>
  </r>
  <r>
    <x v="0"/>
    <x v="0"/>
    <x v="262"/>
    <x v="262"/>
    <x v="0"/>
    <n v="6183172.0585971633"/>
    <n v="0"/>
    <x v="0"/>
    <x v="0"/>
    <s v="AIA S.A."/>
  </r>
  <r>
    <x v="0"/>
    <x v="0"/>
    <x v="263"/>
    <x v="263"/>
    <x v="0"/>
    <n v="1795185.8941451332"/>
    <n v="0"/>
    <x v="0"/>
    <x v="0"/>
    <s v="AIA S.A."/>
  </r>
  <r>
    <x v="0"/>
    <x v="0"/>
    <x v="264"/>
    <x v="264"/>
    <x v="0"/>
    <n v="7836255.0120505523"/>
    <n v="0"/>
    <x v="0"/>
    <x v="0"/>
    <s v="AIA S.A."/>
  </r>
  <r>
    <x v="0"/>
    <x v="0"/>
    <x v="265"/>
    <x v="265"/>
    <x v="0"/>
    <n v="2073822.9883572762"/>
    <n v="0"/>
    <x v="0"/>
    <x v="0"/>
    <s v="AIA S.A."/>
  </r>
  <r>
    <x v="0"/>
    <x v="0"/>
    <x v="266"/>
    <x v="266"/>
    <x v="0"/>
    <n v="5969616.7708811583"/>
    <n v="0"/>
    <x v="0"/>
    <x v="0"/>
    <s v="AIA S.A."/>
  </r>
  <r>
    <x v="0"/>
    <x v="0"/>
    <x v="267"/>
    <x v="267"/>
    <x v="0"/>
    <n v="7896319.8459250052"/>
    <n v="0"/>
    <x v="0"/>
    <x v="0"/>
    <s v="AIA S.A."/>
  </r>
  <r>
    <x v="0"/>
    <x v="0"/>
    <x v="268"/>
    <x v="268"/>
    <x v="0"/>
    <n v="3044742.0742354938"/>
    <n v="0"/>
    <x v="0"/>
    <x v="0"/>
    <s v="AIA S.A."/>
  </r>
  <r>
    <x v="0"/>
    <x v="0"/>
    <x v="269"/>
    <x v="269"/>
    <x v="0"/>
    <n v="18400535.122275669"/>
    <n v="0"/>
    <x v="0"/>
    <x v="0"/>
    <s v="AIA S.A."/>
  </r>
  <r>
    <x v="0"/>
    <x v="0"/>
    <x v="270"/>
    <x v="270"/>
    <x v="0"/>
    <n v="5347501.4331341218"/>
    <n v="0"/>
    <x v="0"/>
    <x v="0"/>
    <s v="AIA S.A."/>
  </r>
  <r>
    <x v="0"/>
    <x v="0"/>
    <x v="271"/>
    <x v="271"/>
    <x v="0"/>
    <n v="6226438.3799479138"/>
    <n v="0"/>
    <x v="0"/>
    <x v="0"/>
    <s v="AIA CONCAY"/>
  </r>
  <r>
    <x v="0"/>
    <x v="0"/>
    <x v="272"/>
    <x v="272"/>
    <x v="0"/>
    <n v="9607808.4813462421"/>
    <n v="0"/>
    <x v="0"/>
    <x v="0"/>
    <s v="AIA S.A."/>
  </r>
  <r>
    <x v="0"/>
    <x v="0"/>
    <x v="273"/>
    <x v="273"/>
    <x v="0"/>
    <n v="3256802.8038243023"/>
    <n v="0"/>
    <x v="0"/>
    <x v="0"/>
    <s v="AIA S.A."/>
  </r>
  <r>
    <x v="0"/>
    <x v="0"/>
    <x v="274"/>
    <x v="274"/>
    <x v="0"/>
    <n v="4620963.7694363436"/>
    <n v="0"/>
    <x v="0"/>
    <x v="0"/>
    <s v="AIA S.A."/>
  </r>
  <r>
    <x v="0"/>
    <x v="0"/>
    <x v="275"/>
    <x v="275"/>
    <x v="0"/>
    <n v="461250.35999311245"/>
    <n v="0"/>
    <x v="0"/>
    <x v="0"/>
    <s v="AIA S.A."/>
  </r>
  <r>
    <x v="0"/>
    <x v="0"/>
    <x v="276"/>
    <x v="276"/>
    <x v="0"/>
    <n v="5247819.4895456238"/>
    <n v="0"/>
    <x v="0"/>
    <x v="0"/>
    <s v="AIA S.A."/>
  </r>
  <r>
    <x v="0"/>
    <x v="0"/>
    <x v="277"/>
    <x v="277"/>
    <x v="0"/>
    <n v="1059507.1243839292"/>
    <n v="0"/>
    <x v="0"/>
    <x v="0"/>
    <s v="AIA S.A."/>
  </r>
  <r>
    <x v="0"/>
    <x v="0"/>
    <x v="278"/>
    <x v="278"/>
    <x v="0"/>
    <n v="3082000.0058020782"/>
    <n v="0"/>
    <x v="0"/>
    <x v="0"/>
    <s v="AIA S.A."/>
  </r>
  <r>
    <x v="0"/>
    <x v="0"/>
    <x v="279"/>
    <x v="279"/>
    <x v="0"/>
    <n v="1351467.8599999999"/>
    <n v="0"/>
    <x v="0"/>
    <x v="0"/>
    <s v="AIA S.A."/>
  </r>
  <r>
    <x v="0"/>
    <x v="0"/>
    <x v="280"/>
    <x v="280"/>
    <x v="3"/>
    <n v="413452.5"/>
    <n v="0"/>
    <x v="0"/>
    <x v="0"/>
    <s v="AIA CONCAY"/>
  </r>
  <r>
    <x v="0"/>
    <x v="0"/>
    <x v="281"/>
    <x v="281"/>
    <x v="0"/>
    <n v="1060332.3449943678"/>
    <n v="0"/>
    <x v="0"/>
    <x v="0"/>
    <s v="AIA S.A."/>
  </r>
  <r>
    <x v="0"/>
    <x v="0"/>
    <x v="282"/>
    <x v="282"/>
    <x v="0"/>
    <n v="1087247.8599999999"/>
    <n v="0"/>
    <x v="0"/>
    <x v="0"/>
    <s v="AIA S.A."/>
  </r>
  <r>
    <x v="0"/>
    <x v="0"/>
    <x v="283"/>
    <x v="283"/>
    <x v="0"/>
    <n v="210839.90008409272"/>
    <n v="0"/>
    <x v="0"/>
    <x v="0"/>
    <s v="AIA S.A."/>
  </r>
  <r>
    <x v="0"/>
    <x v="0"/>
    <x v="284"/>
    <x v="284"/>
    <x v="0"/>
    <n v="11285074.518075828"/>
    <n v="0"/>
    <x v="0"/>
    <x v="0"/>
    <s v="AIA S.A."/>
  </r>
  <r>
    <x v="0"/>
    <x v="0"/>
    <x v="285"/>
    <x v="285"/>
    <x v="0"/>
    <n v="627171.46419115085"/>
    <n v="0"/>
    <x v="0"/>
    <x v="0"/>
    <s v="AIA S.A."/>
  </r>
  <r>
    <x v="0"/>
    <x v="0"/>
    <x v="286"/>
    <x v="286"/>
    <x v="0"/>
    <n v="350364.05456756905"/>
    <n v="0"/>
    <x v="0"/>
    <x v="0"/>
    <s v="AIA S.A."/>
  </r>
  <r>
    <x v="0"/>
    <x v="0"/>
    <x v="287"/>
    <x v="287"/>
    <x v="0"/>
    <n v="7753720.461448025"/>
    <n v="0"/>
    <x v="0"/>
    <x v="0"/>
    <s v="AIA S.A."/>
  </r>
  <r>
    <x v="0"/>
    <x v="0"/>
    <x v="288"/>
    <x v="288"/>
    <x v="0"/>
    <n v="1449165.509870715"/>
    <n v="0"/>
    <x v="0"/>
    <x v="0"/>
    <s v="AIA S.A."/>
  </r>
  <r>
    <x v="0"/>
    <x v="0"/>
    <x v="289"/>
    <x v="289"/>
    <x v="0"/>
    <n v="1716614.5161577719"/>
    <n v="0"/>
    <x v="0"/>
    <x v="0"/>
    <s v="AIA CONCAY"/>
  </r>
  <r>
    <x v="0"/>
    <x v="0"/>
    <x v="290"/>
    <x v="290"/>
    <x v="0"/>
    <n v="5552730.3022764865"/>
    <n v="0"/>
    <x v="0"/>
    <x v="0"/>
    <s v="AIA S.A."/>
  </r>
  <r>
    <x v="0"/>
    <x v="0"/>
    <x v="291"/>
    <x v="291"/>
    <x v="0"/>
    <n v="636652.15562527569"/>
    <n v="0"/>
    <x v="0"/>
    <x v="0"/>
    <s v="AIA S.A."/>
  </r>
  <r>
    <x v="0"/>
    <x v="0"/>
    <x v="292"/>
    <x v="292"/>
    <x v="0"/>
    <n v="3954967.6680482142"/>
    <n v="0"/>
    <x v="0"/>
    <x v="0"/>
    <s v="AIA S.A."/>
  </r>
  <r>
    <x v="0"/>
    <x v="0"/>
    <x v="293"/>
    <x v="293"/>
    <x v="0"/>
    <n v="9581491.2515087668"/>
    <n v="0"/>
    <x v="0"/>
    <x v="0"/>
    <s v="AIA S.A."/>
  </r>
  <r>
    <x v="0"/>
    <x v="0"/>
    <x v="294"/>
    <x v="294"/>
    <x v="0"/>
    <n v="983331.37554609263"/>
    <n v="0"/>
    <x v="0"/>
    <x v="0"/>
    <s v="AIA S.A."/>
  </r>
  <r>
    <x v="0"/>
    <x v="0"/>
    <x v="295"/>
    <x v="295"/>
    <x v="0"/>
    <n v="2077400.179434933"/>
    <n v="0"/>
    <x v="0"/>
    <x v="0"/>
    <s v="AIA S.A."/>
  </r>
  <r>
    <x v="0"/>
    <x v="0"/>
    <x v="296"/>
    <x v="296"/>
    <x v="0"/>
    <n v="235547.81861942029"/>
    <n v="0"/>
    <x v="0"/>
    <x v="0"/>
    <s v="AIA S.A."/>
  </r>
  <r>
    <x v="0"/>
    <x v="0"/>
    <x v="297"/>
    <x v="297"/>
    <x v="0"/>
    <n v="835302.46743873577"/>
    <n v="0"/>
    <x v="0"/>
    <x v="0"/>
    <s v="AIA S.A."/>
  </r>
  <r>
    <x v="0"/>
    <x v="0"/>
    <x v="298"/>
    <x v="298"/>
    <x v="0"/>
    <n v="9897633.0412955899"/>
    <n v="0"/>
    <x v="0"/>
    <x v="0"/>
    <s v="AIA S.A."/>
  </r>
  <r>
    <x v="0"/>
    <x v="0"/>
    <x v="299"/>
    <x v="299"/>
    <x v="0"/>
    <n v="8165045.5837627407"/>
    <n v="0"/>
    <x v="0"/>
    <x v="0"/>
    <s v="AIA S.A."/>
  </r>
  <r>
    <x v="0"/>
    <x v="0"/>
    <x v="300"/>
    <x v="300"/>
    <x v="0"/>
    <n v="12166333.303146042"/>
    <n v="0"/>
    <x v="0"/>
    <x v="0"/>
    <s v="AIA S.A."/>
  </r>
  <r>
    <x v="0"/>
    <x v="0"/>
    <x v="301"/>
    <x v="301"/>
    <x v="0"/>
    <n v="8022798.6603152715"/>
    <n v="0"/>
    <x v="0"/>
    <x v="0"/>
    <s v="AIA S.A."/>
  </r>
  <r>
    <x v="0"/>
    <x v="0"/>
    <x v="302"/>
    <x v="302"/>
    <x v="0"/>
    <n v="12343744.012515213"/>
    <n v="0"/>
    <x v="0"/>
    <x v="0"/>
    <s v="AIA S.A."/>
  </r>
  <r>
    <x v="0"/>
    <x v="0"/>
    <x v="303"/>
    <x v="303"/>
    <x v="0"/>
    <n v="1563601.2398981804"/>
    <n v="0"/>
    <x v="0"/>
    <x v="0"/>
    <s v="AIA S.A."/>
  </r>
  <r>
    <x v="0"/>
    <x v="0"/>
    <x v="304"/>
    <x v="304"/>
    <x v="0"/>
    <n v="839619.72474022629"/>
    <n v="0"/>
    <x v="0"/>
    <x v="0"/>
    <s v="AIA S.A."/>
  </r>
  <r>
    <x v="0"/>
    <x v="0"/>
    <x v="305"/>
    <x v="305"/>
    <x v="0"/>
    <n v="3896384.8685567481"/>
    <n v="0"/>
    <x v="0"/>
    <x v="0"/>
    <s v="AIA S.A."/>
  </r>
  <r>
    <x v="0"/>
    <x v="0"/>
    <x v="306"/>
    <x v="306"/>
    <x v="0"/>
    <n v="4523424.136091847"/>
    <n v="0"/>
    <x v="0"/>
    <x v="0"/>
    <s v="AIA S.A."/>
  </r>
  <r>
    <x v="0"/>
    <x v="0"/>
    <x v="307"/>
    <x v="307"/>
    <x v="0"/>
    <n v="2220209.1578600109"/>
    <n v="0"/>
    <x v="0"/>
    <x v="0"/>
    <s v="AIA S.A."/>
  </r>
  <r>
    <x v="0"/>
    <x v="0"/>
    <x v="308"/>
    <x v="308"/>
    <x v="0"/>
    <n v="8488607.0700000003"/>
    <n v="0"/>
    <x v="0"/>
    <x v="0"/>
    <s v="AIA S.A."/>
  </r>
  <r>
    <x v="0"/>
    <x v="0"/>
    <x v="309"/>
    <x v="309"/>
    <x v="0"/>
    <n v="1221745.7251660447"/>
    <n v="0"/>
    <x v="0"/>
    <x v="0"/>
    <s v="AIA S.A."/>
  </r>
  <r>
    <x v="0"/>
    <x v="0"/>
    <x v="310"/>
    <x v="310"/>
    <x v="0"/>
    <n v="164314.74084729643"/>
    <n v="0"/>
    <x v="0"/>
    <x v="0"/>
    <s v="AIA S.A."/>
  </r>
  <r>
    <x v="0"/>
    <x v="0"/>
    <x v="311"/>
    <x v="311"/>
    <x v="0"/>
    <n v="601790.30744755"/>
    <n v="0"/>
    <x v="0"/>
    <x v="0"/>
    <s v="AIA S.A."/>
  </r>
  <r>
    <x v="0"/>
    <x v="0"/>
    <x v="312"/>
    <x v="312"/>
    <x v="0"/>
    <n v="2927124.1592384824"/>
    <n v="0"/>
    <x v="0"/>
    <x v="0"/>
    <s v="AIA S.A."/>
  </r>
  <r>
    <x v="0"/>
    <x v="0"/>
    <x v="313"/>
    <x v="313"/>
    <x v="0"/>
    <n v="2163196.5287522185"/>
    <n v="0"/>
    <x v="0"/>
    <x v="0"/>
    <s v="AIA S.A."/>
  </r>
  <r>
    <x v="0"/>
    <x v="0"/>
    <x v="314"/>
    <x v="314"/>
    <x v="0"/>
    <n v="2610662.8591851704"/>
    <n v="0"/>
    <x v="0"/>
    <x v="0"/>
    <s v="AIA S.A."/>
  </r>
  <r>
    <x v="0"/>
    <x v="0"/>
    <x v="315"/>
    <x v="315"/>
    <x v="0"/>
    <n v="2905985.1104837353"/>
    <n v="0"/>
    <x v="0"/>
    <x v="0"/>
    <s v="AIA S.A."/>
  </r>
  <r>
    <x v="0"/>
    <x v="0"/>
    <x v="316"/>
    <x v="316"/>
    <x v="0"/>
    <n v="691383.24701608648"/>
    <n v="0"/>
    <x v="0"/>
    <x v="0"/>
    <s v="AIA S.A."/>
  </r>
  <r>
    <x v="0"/>
    <x v="0"/>
    <x v="317"/>
    <x v="317"/>
    <x v="0"/>
    <n v="3700871.4637250807"/>
    <n v="0"/>
    <x v="0"/>
    <x v="0"/>
    <s v="AIA S.A."/>
  </r>
  <r>
    <x v="0"/>
    <x v="0"/>
    <x v="318"/>
    <x v="318"/>
    <x v="0"/>
    <n v="3610443.8157522962"/>
    <n v="0"/>
    <x v="0"/>
    <x v="0"/>
    <s v="AIA S.A."/>
  </r>
  <r>
    <x v="0"/>
    <x v="0"/>
    <x v="319"/>
    <x v="319"/>
    <x v="0"/>
    <n v="7559420.5751451422"/>
    <n v="0"/>
    <x v="0"/>
    <x v="0"/>
    <s v="AIA S.A."/>
  </r>
  <r>
    <x v="0"/>
    <x v="0"/>
    <x v="320"/>
    <x v="320"/>
    <x v="0"/>
    <n v="1593443.4129097268"/>
    <n v="0"/>
    <x v="0"/>
    <x v="0"/>
    <s v="AIA S.A."/>
  </r>
  <r>
    <x v="0"/>
    <x v="0"/>
    <x v="321"/>
    <x v="321"/>
    <x v="0"/>
    <n v="4537133.6606602222"/>
    <n v="0"/>
    <x v="0"/>
    <x v="0"/>
    <s v="AIA S.A."/>
  </r>
  <r>
    <x v="0"/>
    <x v="0"/>
    <x v="322"/>
    <x v="322"/>
    <x v="0"/>
    <n v="778029.25857262174"/>
    <n v="0"/>
    <x v="0"/>
    <x v="0"/>
    <s v="AIA S.A."/>
  </r>
  <r>
    <x v="0"/>
    <x v="0"/>
    <x v="323"/>
    <x v="323"/>
    <x v="0"/>
    <n v="4695309.9847803777"/>
    <n v="0"/>
    <x v="0"/>
    <x v="0"/>
    <s v="AIA S.A."/>
  </r>
  <r>
    <x v="0"/>
    <x v="0"/>
    <x v="324"/>
    <x v="324"/>
    <x v="0"/>
    <n v="9064275.4274125583"/>
    <n v="0"/>
    <x v="0"/>
    <x v="0"/>
    <s v="AIA S.A."/>
  </r>
  <r>
    <x v="0"/>
    <x v="0"/>
    <x v="325"/>
    <x v="325"/>
    <x v="0"/>
    <n v="4698988.2602500618"/>
    <n v="0"/>
    <x v="0"/>
    <x v="0"/>
    <s v="AIA S.A."/>
  </r>
  <r>
    <x v="0"/>
    <x v="0"/>
    <x v="326"/>
    <x v="326"/>
    <x v="0"/>
    <n v="1872671.4051855495"/>
    <n v="0"/>
    <x v="0"/>
    <x v="0"/>
    <s v="AIA S.A."/>
  </r>
  <r>
    <x v="0"/>
    <x v="0"/>
    <x v="327"/>
    <x v="327"/>
    <x v="0"/>
    <n v="167590.9074506386"/>
    <n v="0"/>
    <x v="0"/>
    <x v="0"/>
    <s v="AIA S.A."/>
  </r>
  <r>
    <x v="0"/>
    <x v="0"/>
    <x v="328"/>
    <x v="328"/>
    <x v="0"/>
    <n v="1708963.870638655"/>
    <n v="0"/>
    <x v="0"/>
    <x v="0"/>
    <s v="AIA S.A."/>
  </r>
  <r>
    <x v="0"/>
    <x v="0"/>
    <x v="329"/>
    <x v="329"/>
    <x v="0"/>
    <n v="9708210.5666666664"/>
    <n v="0"/>
    <x v="0"/>
    <x v="0"/>
    <s v="AIA S.A."/>
  </r>
  <r>
    <x v="0"/>
    <x v="0"/>
    <x v="330"/>
    <x v="330"/>
    <x v="0"/>
    <n v="1006619.4282213869"/>
    <n v="0"/>
    <x v="0"/>
    <x v="0"/>
    <s v="AIA S.A."/>
  </r>
  <r>
    <x v="0"/>
    <x v="0"/>
    <x v="331"/>
    <x v="331"/>
    <x v="0"/>
    <n v="1445284.3154908651"/>
    <n v="0"/>
    <x v="0"/>
    <x v="0"/>
    <s v="AIA S.A."/>
  </r>
  <r>
    <x v="0"/>
    <x v="0"/>
    <x v="332"/>
    <x v="332"/>
    <x v="0"/>
    <n v="8016230.2500323299"/>
    <n v="0"/>
    <x v="0"/>
    <x v="0"/>
    <s v="AIA S.A."/>
  </r>
  <r>
    <x v="0"/>
    <x v="0"/>
    <x v="333"/>
    <x v="333"/>
    <x v="0"/>
    <n v="698687.85961820441"/>
    <n v="0"/>
    <x v="0"/>
    <x v="0"/>
    <s v="AIA S.A."/>
  </r>
  <r>
    <x v="0"/>
    <x v="0"/>
    <x v="334"/>
    <x v="334"/>
    <x v="0"/>
    <n v="3386290.2748452402"/>
    <n v="0"/>
    <x v="0"/>
    <x v="0"/>
    <s v="AIA S.A."/>
  </r>
  <r>
    <x v="0"/>
    <x v="0"/>
    <x v="335"/>
    <x v="335"/>
    <x v="0"/>
    <n v="2328505.1240891176"/>
    <n v="0"/>
    <x v="0"/>
    <x v="0"/>
    <s v="AIA S.A."/>
  </r>
  <r>
    <x v="0"/>
    <x v="0"/>
    <x v="336"/>
    <x v="336"/>
    <x v="0"/>
    <n v="30791100.296593837"/>
    <n v="0"/>
    <x v="0"/>
    <x v="0"/>
    <s v="AIA S.A."/>
  </r>
  <r>
    <x v="0"/>
    <x v="0"/>
    <x v="337"/>
    <x v="337"/>
    <x v="0"/>
    <n v="9870585.1007558517"/>
    <n v="0"/>
    <x v="0"/>
    <x v="0"/>
    <s v="AIA S.A."/>
  </r>
  <r>
    <x v="0"/>
    <x v="0"/>
    <x v="338"/>
    <x v="338"/>
    <x v="0"/>
    <n v="1627201.9224271108"/>
    <n v="0"/>
    <x v="0"/>
    <x v="0"/>
    <s v="AIA S.A."/>
  </r>
  <r>
    <x v="0"/>
    <x v="0"/>
    <x v="339"/>
    <x v="339"/>
    <x v="0"/>
    <n v="1295057.3270945686"/>
    <n v="0"/>
    <x v="0"/>
    <x v="0"/>
    <s v="AIA CONCAY"/>
  </r>
  <r>
    <x v="0"/>
    <x v="0"/>
    <x v="340"/>
    <x v="340"/>
    <x v="0"/>
    <n v="9327159.2834939249"/>
    <n v="0"/>
    <x v="0"/>
    <x v="0"/>
    <s v="AIA S.A."/>
  </r>
  <r>
    <x v="0"/>
    <x v="0"/>
    <x v="341"/>
    <x v="341"/>
    <x v="0"/>
    <n v="15702394.908617614"/>
    <n v="0"/>
    <x v="0"/>
    <x v="0"/>
    <s v="AIA S.A."/>
  </r>
  <r>
    <x v="0"/>
    <x v="0"/>
    <x v="342"/>
    <x v="342"/>
    <x v="0"/>
    <n v="3528145.7451210641"/>
    <n v="0"/>
    <x v="0"/>
    <x v="0"/>
    <s v="AIA S.A."/>
  </r>
  <r>
    <x v="0"/>
    <x v="0"/>
    <x v="343"/>
    <x v="343"/>
    <x v="0"/>
    <n v="2227755.4339269381"/>
    <n v="0"/>
    <x v="0"/>
    <x v="0"/>
    <s v="AIA S.A."/>
  </r>
  <r>
    <x v="0"/>
    <x v="0"/>
    <x v="344"/>
    <x v="344"/>
    <x v="0"/>
    <n v="5830592.8360252762"/>
    <n v="0"/>
    <x v="0"/>
    <x v="0"/>
    <s v="AIA S.A."/>
  </r>
  <r>
    <x v="0"/>
    <x v="0"/>
    <x v="345"/>
    <x v="345"/>
    <x v="0"/>
    <n v="458082.13129680697"/>
    <n v="0"/>
    <x v="0"/>
    <x v="0"/>
    <s v="AIA S.A."/>
  </r>
  <r>
    <x v="0"/>
    <x v="0"/>
    <x v="346"/>
    <x v="346"/>
    <x v="0"/>
    <n v="2598423.7638806687"/>
    <n v="0"/>
    <x v="0"/>
    <x v="0"/>
    <s v="AIA S.A."/>
  </r>
  <r>
    <x v="0"/>
    <x v="0"/>
    <x v="347"/>
    <x v="347"/>
    <x v="0"/>
    <n v="2480625.2105634897"/>
    <n v="0"/>
    <x v="0"/>
    <x v="0"/>
    <s v="AIA S.A."/>
  </r>
  <r>
    <x v="0"/>
    <x v="0"/>
    <x v="348"/>
    <x v="348"/>
    <x v="0"/>
    <n v="1910702.7008085374"/>
    <n v="0"/>
    <x v="0"/>
    <x v="0"/>
    <s v="AIA S.A."/>
  </r>
  <r>
    <x v="0"/>
    <x v="0"/>
    <x v="349"/>
    <x v="349"/>
    <x v="0"/>
    <n v="15646935.143461695"/>
    <n v="0"/>
    <x v="0"/>
    <x v="0"/>
    <s v="AIA S.A."/>
  </r>
  <r>
    <x v="0"/>
    <x v="0"/>
    <x v="350"/>
    <x v="350"/>
    <x v="0"/>
    <n v="8882847.777824495"/>
    <n v="0"/>
    <x v="0"/>
    <x v="0"/>
    <s v="AIA S.A."/>
  </r>
  <r>
    <x v="0"/>
    <x v="0"/>
    <x v="351"/>
    <x v="351"/>
    <x v="0"/>
    <n v="4799746.7702454003"/>
    <n v="0"/>
    <x v="0"/>
    <x v="0"/>
    <s v="AIA S.A."/>
  </r>
  <r>
    <x v="0"/>
    <x v="0"/>
    <x v="352"/>
    <x v="352"/>
    <x v="0"/>
    <n v="1609390.0061087718"/>
    <n v="0"/>
    <x v="0"/>
    <x v="0"/>
    <s v="AIA S.A."/>
  </r>
  <r>
    <x v="0"/>
    <x v="0"/>
    <x v="353"/>
    <x v="353"/>
    <x v="0"/>
    <n v="2707594.8257553144"/>
    <n v="0"/>
    <x v="0"/>
    <x v="0"/>
    <s v="AIA S.A."/>
  </r>
  <r>
    <x v="0"/>
    <x v="0"/>
    <x v="354"/>
    <x v="354"/>
    <x v="0"/>
    <n v="16048613.455755852"/>
    <n v="0"/>
    <x v="0"/>
    <x v="0"/>
    <s v="AIA S.A."/>
  </r>
  <r>
    <x v="0"/>
    <x v="0"/>
    <x v="355"/>
    <x v="355"/>
    <x v="0"/>
    <n v="12052590.251454305"/>
    <n v="0"/>
    <x v="0"/>
    <x v="0"/>
    <s v="AIA S.A."/>
  </r>
  <r>
    <x v="0"/>
    <x v="0"/>
    <x v="356"/>
    <x v="356"/>
    <x v="0"/>
    <n v="1994074.9857880406"/>
    <n v="0"/>
    <x v="0"/>
    <x v="0"/>
    <s v="AIA S.A."/>
  </r>
  <r>
    <x v="0"/>
    <x v="0"/>
    <x v="357"/>
    <x v="357"/>
    <x v="0"/>
    <n v="6308079.729353507"/>
    <n v="0"/>
    <x v="0"/>
    <x v="0"/>
    <s v="AIA S.A."/>
  </r>
  <r>
    <x v="0"/>
    <x v="0"/>
    <x v="358"/>
    <x v="358"/>
    <x v="0"/>
    <n v="10530282.266676223"/>
    <n v="0"/>
    <x v="0"/>
    <x v="0"/>
    <s v="AIA S.A."/>
  </r>
  <r>
    <x v="0"/>
    <x v="0"/>
    <x v="359"/>
    <x v="359"/>
    <x v="0"/>
    <n v="5113019.1502144523"/>
    <n v="0"/>
    <x v="0"/>
    <x v="0"/>
    <s v="AIA S.A."/>
  </r>
  <r>
    <x v="0"/>
    <x v="0"/>
    <x v="360"/>
    <x v="360"/>
    <x v="0"/>
    <n v="579619.97290237318"/>
    <n v="0"/>
    <x v="0"/>
    <x v="0"/>
    <s v="AIA S.A."/>
  </r>
  <r>
    <x v="0"/>
    <x v="0"/>
    <x v="361"/>
    <x v="361"/>
    <x v="0"/>
    <n v="196013.1168549791"/>
    <n v="0"/>
    <x v="0"/>
    <x v="0"/>
    <s v="AIA S.A."/>
  </r>
  <r>
    <x v="0"/>
    <x v="0"/>
    <x v="362"/>
    <x v="362"/>
    <x v="0"/>
    <n v="6575866.1071705678"/>
    <n v="0"/>
    <x v="0"/>
    <x v="0"/>
    <s v="AIA S.A."/>
  </r>
  <r>
    <x v="0"/>
    <x v="0"/>
    <x v="363"/>
    <x v="363"/>
    <x v="0"/>
    <n v="217846.13941093566"/>
    <n v="0"/>
    <x v="0"/>
    <x v="0"/>
    <s v="AIA S.A."/>
  </r>
  <r>
    <x v="0"/>
    <x v="0"/>
    <x v="364"/>
    <x v="364"/>
    <x v="0"/>
    <n v="956095.82416285994"/>
    <n v="0"/>
    <x v="0"/>
    <x v="0"/>
    <s v="AIA S.A."/>
  </r>
  <r>
    <x v="0"/>
    <x v="0"/>
    <x v="365"/>
    <x v="365"/>
    <x v="0"/>
    <n v="6679550.9137366507"/>
    <n v="0"/>
    <x v="0"/>
    <x v="0"/>
    <s v="AIA S.A."/>
  </r>
  <r>
    <x v="0"/>
    <x v="0"/>
    <x v="366"/>
    <x v="366"/>
    <x v="0"/>
    <n v="6185467.7089819377"/>
    <n v="0"/>
    <x v="0"/>
    <x v="0"/>
    <s v="AIA S.A."/>
  </r>
  <r>
    <x v="0"/>
    <x v="0"/>
    <x v="367"/>
    <x v="367"/>
    <x v="0"/>
    <n v="3558915.1046653269"/>
    <n v="0"/>
    <x v="0"/>
    <x v="0"/>
    <s v="AIA S.A."/>
  </r>
  <r>
    <x v="0"/>
    <x v="0"/>
    <x v="368"/>
    <x v="368"/>
    <x v="0"/>
    <n v="12267541.999999998"/>
    <n v="0"/>
    <x v="0"/>
    <x v="0"/>
    <s v="AIA S.A."/>
  </r>
  <r>
    <x v="0"/>
    <x v="0"/>
    <x v="369"/>
    <x v="369"/>
    <x v="0"/>
    <n v="6220966.0695782714"/>
    <n v="0"/>
    <x v="0"/>
    <x v="0"/>
    <s v="AIA S.A."/>
  </r>
  <r>
    <x v="0"/>
    <x v="0"/>
    <x v="370"/>
    <x v="370"/>
    <x v="0"/>
    <n v="7506234.7208454963"/>
    <n v="0"/>
    <x v="0"/>
    <x v="0"/>
    <s v="AIA S.A."/>
  </r>
  <r>
    <x v="0"/>
    <x v="0"/>
    <x v="371"/>
    <x v="371"/>
    <x v="0"/>
    <n v="5205550.4696283415"/>
    <n v="0"/>
    <x v="0"/>
    <x v="0"/>
    <s v="AIA S.A."/>
  </r>
  <r>
    <x v="0"/>
    <x v="0"/>
    <x v="372"/>
    <x v="372"/>
    <x v="0"/>
    <n v="552235.75717770681"/>
    <n v="0"/>
    <x v="0"/>
    <x v="0"/>
    <s v="AIA S.A."/>
  </r>
  <r>
    <x v="0"/>
    <x v="0"/>
    <x v="373"/>
    <x v="373"/>
    <x v="0"/>
    <n v="11047851.585076481"/>
    <n v="0"/>
    <x v="0"/>
    <x v="0"/>
    <s v="AIA S.A."/>
  </r>
  <r>
    <x v="0"/>
    <x v="0"/>
    <x v="374"/>
    <x v="374"/>
    <x v="0"/>
    <n v="3579052.6657690573"/>
    <n v="0"/>
    <x v="0"/>
    <x v="0"/>
    <s v="AIA S.A."/>
  </r>
  <r>
    <x v="0"/>
    <x v="0"/>
    <x v="375"/>
    <x v="375"/>
    <x v="0"/>
    <n v="1525414.1000818119"/>
    <n v="0"/>
    <x v="0"/>
    <x v="0"/>
    <s v="AIA S.A."/>
  </r>
  <r>
    <x v="0"/>
    <x v="0"/>
    <x v="376"/>
    <x v="376"/>
    <x v="0"/>
    <n v="22739778.552757189"/>
    <n v="0"/>
    <x v="0"/>
    <x v="0"/>
    <s v="AIA S.A."/>
  </r>
  <r>
    <x v="0"/>
    <x v="0"/>
    <x v="377"/>
    <x v="377"/>
    <x v="0"/>
    <n v="4255601.4113265397"/>
    <n v="0"/>
    <x v="0"/>
    <x v="0"/>
    <s v="AIA S.A."/>
  </r>
  <r>
    <x v="0"/>
    <x v="0"/>
    <x v="378"/>
    <x v="378"/>
    <x v="0"/>
    <n v="17202619.934404042"/>
    <n v="0"/>
    <x v="0"/>
    <x v="0"/>
    <s v="AIA S.A."/>
  </r>
  <r>
    <x v="0"/>
    <x v="0"/>
    <x v="379"/>
    <x v="379"/>
    <x v="0"/>
    <n v="13459716.388556872"/>
    <n v="0"/>
    <x v="0"/>
    <x v="0"/>
    <s v="AIA S.A."/>
  </r>
  <r>
    <x v="0"/>
    <x v="0"/>
    <x v="380"/>
    <x v="380"/>
    <x v="0"/>
    <n v="5609936.8704463681"/>
    <n v="0"/>
    <x v="0"/>
    <x v="0"/>
    <s v="AIA S.A."/>
  </r>
  <r>
    <x v="0"/>
    <x v="0"/>
    <x v="381"/>
    <x v="381"/>
    <x v="0"/>
    <n v="2809382.8469050801"/>
    <n v="0"/>
    <x v="0"/>
    <x v="0"/>
    <s v="AIA S.A."/>
  </r>
  <r>
    <x v="0"/>
    <x v="0"/>
    <x v="382"/>
    <x v="382"/>
    <x v="0"/>
    <n v="12245004.630958905"/>
    <n v="0"/>
    <x v="0"/>
    <x v="0"/>
    <s v="AIA CONCAY"/>
  </r>
  <r>
    <x v="0"/>
    <x v="0"/>
    <x v="383"/>
    <x v="383"/>
    <x v="0"/>
    <n v="2239425.8096075295"/>
    <n v="0"/>
    <x v="0"/>
    <x v="0"/>
    <s v="AIA S.A."/>
  </r>
  <r>
    <x v="0"/>
    <x v="0"/>
    <x v="384"/>
    <x v="384"/>
    <x v="0"/>
    <n v="1479460.5522924461"/>
    <n v="0"/>
    <x v="0"/>
    <x v="0"/>
    <s v="AIA S.A."/>
  </r>
  <r>
    <x v="0"/>
    <x v="0"/>
    <x v="385"/>
    <x v="385"/>
    <x v="0"/>
    <n v="5184736.33604619"/>
    <n v="0"/>
    <x v="0"/>
    <x v="0"/>
    <s v="AIA S.A."/>
  </r>
  <r>
    <x v="0"/>
    <x v="0"/>
    <x v="386"/>
    <x v="386"/>
    <x v="0"/>
    <n v="4662408.7906254698"/>
    <n v="0"/>
    <x v="0"/>
    <x v="0"/>
    <s v="AIA S.A."/>
  </r>
  <r>
    <x v="0"/>
    <x v="0"/>
    <x v="387"/>
    <x v="387"/>
    <x v="0"/>
    <n v="4306064.5899611367"/>
    <n v="0"/>
    <x v="0"/>
    <x v="0"/>
    <s v="AIA S.A."/>
  </r>
  <r>
    <x v="0"/>
    <x v="0"/>
    <x v="388"/>
    <x v="388"/>
    <x v="0"/>
    <n v="407381.73691935668"/>
    <n v="0"/>
    <x v="0"/>
    <x v="0"/>
    <s v="AIA S.A."/>
  </r>
  <r>
    <x v="0"/>
    <x v="0"/>
    <x v="389"/>
    <x v="389"/>
    <x v="0"/>
    <n v="2589444.9228678728"/>
    <n v="0"/>
    <x v="0"/>
    <x v="0"/>
    <s v="AIA S.A."/>
  </r>
  <r>
    <x v="0"/>
    <x v="0"/>
    <x v="390"/>
    <x v="390"/>
    <x v="0"/>
    <n v="2814787.7197562712"/>
    <n v="0"/>
    <x v="0"/>
    <x v="0"/>
    <s v="AIA S.A."/>
  </r>
  <r>
    <x v="0"/>
    <x v="0"/>
    <x v="391"/>
    <x v="391"/>
    <x v="0"/>
    <n v="676457.51835209806"/>
    <n v="0"/>
    <x v="0"/>
    <x v="0"/>
    <s v="AIA S.A."/>
  </r>
  <r>
    <x v="0"/>
    <x v="0"/>
    <x v="392"/>
    <x v="392"/>
    <x v="0"/>
    <n v="2547586.3121451195"/>
    <n v="0"/>
    <x v="0"/>
    <x v="0"/>
    <s v="AIA S.A."/>
  </r>
  <r>
    <x v="0"/>
    <x v="0"/>
    <x v="393"/>
    <x v="393"/>
    <x v="0"/>
    <n v="12943950.271088466"/>
    <n v="0"/>
    <x v="0"/>
    <x v="0"/>
    <s v="AIA S.A."/>
  </r>
  <r>
    <x v="0"/>
    <x v="0"/>
    <x v="394"/>
    <x v="394"/>
    <x v="0"/>
    <n v="13612962.451657094"/>
    <n v="0"/>
    <x v="0"/>
    <x v="0"/>
    <s v="AIA S.A."/>
  </r>
  <r>
    <x v="0"/>
    <x v="0"/>
    <x v="395"/>
    <x v="395"/>
    <x v="0"/>
    <n v="3415029.304780378"/>
    <n v="0"/>
    <x v="0"/>
    <x v="0"/>
    <s v="AIA S.A."/>
  </r>
  <r>
    <x v="0"/>
    <x v="0"/>
    <x v="396"/>
    <x v="396"/>
    <x v="0"/>
    <n v="1763101.2940616333"/>
    <n v="0"/>
    <x v="0"/>
    <x v="0"/>
    <s v="AIA S.A."/>
  </r>
  <r>
    <x v="0"/>
    <x v="0"/>
    <x v="397"/>
    <x v="397"/>
    <x v="0"/>
    <n v="4738421.8619290674"/>
    <n v="0"/>
    <x v="0"/>
    <x v="0"/>
    <s v="AIA S.A."/>
  </r>
  <r>
    <x v="0"/>
    <x v="0"/>
    <x v="398"/>
    <x v="398"/>
    <x v="0"/>
    <n v="1533830.6521575069"/>
    <n v="0"/>
    <x v="0"/>
    <x v="0"/>
    <s v="AIA S.A."/>
  </r>
  <r>
    <x v="0"/>
    <x v="0"/>
    <x v="399"/>
    <x v="399"/>
    <x v="0"/>
    <n v="3957070.2209360185"/>
    <n v="0"/>
    <x v="0"/>
    <x v="0"/>
    <s v="AIA S.A."/>
  </r>
  <r>
    <x v="0"/>
    <x v="0"/>
    <x v="400"/>
    <x v="400"/>
    <x v="0"/>
    <n v="1368615.4009927323"/>
    <n v="0"/>
    <x v="0"/>
    <x v="0"/>
    <s v="AIA S.A."/>
  </r>
  <r>
    <x v="0"/>
    <x v="0"/>
    <x v="401"/>
    <x v="401"/>
    <x v="0"/>
    <n v="3754268.6477537211"/>
    <n v="0"/>
    <x v="0"/>
    <x v="0"/>
    <s v="AIA S.A."/>
  </r>
  <r>
    <x v="0"/>
    <x v="0"/>
    <x v="402"/>
    <x v="402"/>
    <x v="0"/>
    <n v="3458493.526614856"/>
    <n v="0"/>
    <x v="0"/>
    <x v="0"/>
    <s v="AIA S.A."/>
  </r>
  <r>
    <x v="0"/>
    <x v="0"/>
    <x v="403"/>
    <x v="403"/>
    <x v="0"/>
    <n v="177286.22287997225"/>
    <n v="0"/>
    <x v="0"/>
    <x v="0"/>
    <s v="AIA S.A."/>
  </r>
  <r>
    <x v="0"/>
    <x v="0"/>
    <x v="404"/>
    <x v="404"/>
    <x v="0"/>
    <n v="7085169.8030464966"/>
    <n v="0"/>
    <x v="0"/>
    <x v="0"/>
    <s v="AIA S.A."/>
  </r>
  <r>
    <x v="0"/>
    <x v="0"/>
    <x v="405"/>
    <x v="405"/>
    <x v="0"/>
    <n v="6634662.7158649284"/>
    <n v="0"/>
    <x v="0"/>
    <x v="0"/>
    <s v="AIA S.A."/>
  </r>
  <r>
    <x v="0"/>
    <x v="0"/>
    <x v="406"/>
    <x v="406"/>
    <x v="0"/>
    <n v="4840879.0726421401"/>
    <n v="0"/>
    <x v="0"/>
    <x v="0"/>
    <s v="AIA S.A."/>
  </r>
  <r>
    <x v="0"/>
    <x v="0"/>
    <x v="407"/>
    <x v="407"/>
    <x v="0"/>
    <n v="2519580.4708932806"/>
    <n v="0"/>
    <x v="0"/>
    <x v="0"/>
    <s v="AIA S.A."/>
  </r>
  <r>
    <x v="0"/>
    <x v="0"/>
    <x v="408"/>
    <x v="408"/>
    <x v="0"/>
    <n v="1859776.8148579178"/>
    <n v="0"/>
    <x v="0"/>
    <x v="0"/>
    <s v="AIA S.A."/>
  </r>
  <r>
    <x v="0"/>
    <x v="0"/>
    <x v="409"/>
    <x v="409"/>
    <x v="0"/>
    <n v="3753192.4657607828"/>
    <n v="0"/>
    <x v="0"/>
    <x v="0"/>
    <s v="AIA S.A."/>
  </r>
  <r>
    <x v="0"/>
    <x v="0"/>
    <x v="410"/>
    <x v="410"/>
    <x v="0"/>
    <n v="7528627.6924728844"/>
    <n v="0"/>
    <x v="0"/>
    <x v="0"/>
    <s v="AIA S.A."/>
  </r>
  <r>
    <x v="0"/>
    <x v="0"/>
    <x v="411"/>
    <x v="411"/>
    <x v="0"/>
    <n v="8575274.6555094626"/>
    <n v="0"/>
    <x v="0"/>
    <x v="0"/>
    <s v="AIA S.A."/>
  </r>
  <r>
    <x v="0"/>
    <x v="0"/>
    <x v="412"/>
    <x v="412"/>
    <x v="0"/>
    <n v="8643206.5540828276"/>
    <n v="0"/>
    <x v="0"/>
    <x v="0"/>
    <s v="AIA S.A."/>
  </r>
  <r>
    <x v="0"/>
    <x v="0"/>
    <x v="413"/>
    <x v="413"/>
    <x v="0"/>
    <n v="222190.36054712869"/>
    <n v="0"/>
    <x v="0"/>
    <x v="0"/>
    <s v="AIA S.A."/>
  </r>
  <r>
    <x v="0"/>
    <x v="0"/>
    <x v="414"/>
    <x v="414"/>
    <x v="0"/>
    <n v="1988324.0077361371"/>
    <n v="0"/>
    <x v="0"/>
    <x v="0"/>
    <s v="AIA S.A."/>
  </r>
  <r>
    <x v="0"/>
    <x v="0"/>
    <x v="415"/>
    <x v="415"/>
    <x v="0"/>
    <n v="4484408.7539665774"/>
    <n v="0"/>
    <x v="0"/>
    <x v="0"/>
    <s v="AIA S.A."/>
  </r>
  <r>
    <x v="0"/>
    <x v="0"/>
    <x v="416"/>
    <x v="416"/>
    <x v="0"/>
    <n v="21522894.726666667"/>
    <n v="0"/>
    <x v="0"/>
    <x v="0"/>
    <s v="AIA S.A."/>
  </r>
  <r>
    <x v="0"/>
    <x v="0"/>
    <x v="417"/>
    <x v="417"/>
    <x v="0"/>
    <n v="2093240.0429804923"/>
    <n v="0"/>
    <x v="0"/>
    <x v="0"/>
    <s v="AIA S.A."/>
  </r>
  <r>
    <x v="0"/>
    <x v="0"/>
    <x v="418"/>
    <x v="418"/>
    <x v="0"/>
    <n v="3380160.9874510923"/>
    <n v="0"/>
    <x v="0"/>
    <x v="0"/>
    <s v="AIA S.A."/>
  </r>
  <r>
    <x v="0"/>
    <x v="0"/>
    <x v="419"/>
    <x v="419"/>
    <x v="0"/>
    <n v="366222.49910110782"/>
    <n v="0"/>
    <x v="0"/>
    <x v="0"/>
    <s v="AIA S.A."/>
  </r>
  <r>
    <x v="0"/>
    <x v="0"/>
    <x v="420"/>
    <x v="420"/>
    <x v="0"/>
    <n v="316920.58799535566"/>
    <n v="0"/>
    <x v="0"/>
    <x v="0"/>
    <s v="AIA S.A."/>
  </r>
  <r>
    <x v="0"/>
    <x v="0"/>
    <x v="421"/>
    <x v="421"/>
    <x v="0"/>
    <n v="3203375.7443520688"/>
    <n v="0"/>
    <x v="0"/>
    <x v="0"/>
    <s v="AIA S.A."/>
  </r>
  <r>
    <x v="0"/>
    <x v="0"/>
    <x v="422"/>
    <x v="422"/>
    <x v="0"/>
    <n v="17091096.158115048"/>
    <n v="0"/>
    <x v="0"/>
    <x v="0"/>
    <s v="AIA S.A."/>
  </r>
  <r>
    <x v="0"/>
    <x v="0"/>
    <x v="423"/>
    <x v="423"/>
    <x v="0"/>
    <n v="3198902.8884336893"/>
    <n v="0"/>
    <x v="0"/>
    <x v="0"/>
    <s v="AIA S.A."/>
  </r>
  <r>
    <x v="0"/>
    <x v="0"/>
    <x v="424"/>
    <x v="424"/>
    <x v="0"/>
    <n v="3551437.7906505559"/>
    <n v="0"/>
    <x v="0"/>
    <x v="0"/>
    <s v="AIA S.A."/>
  </r>
  <r>
    <x v="0"/>
    <x v="0"/>
    <x v="425"/>
    <x v="425"/>
    <x v="0"/>
    <n v="1000502.2535792663"/>
    <n v="0"/>
    <x v="0"/>
    <x v="0"/>
    <s v="AIA S.A."/>
  </r>
  <r>
    <x v="0"/>
    <x v="0"/>
    <x v="426"/>
    <x v="426"/>
    <x v="0"/>
    <n v="361774.70479342964"/>
    <n v="0"/>
    <x v="0"/>
    <x v="0"/>
    <s v="AIA S.A."/>
  </r>
  <r>
    <x v="0"/>
    <x v="0"/>
    <x v="427"/>
    <x v="427"/>
    <x v="0"/>
    <n v="214790.68054926148"/>
    <n v="0"/>
    <x v="0"/>
    <x v="0"/>
    <s v="AIA S.A."/>
  </r>
  <r>
    <x v="0"/>
    <x v="0"/>
    <x v="428"/>
    <x v="428"/>
    <x v="0"/>
    <n v="1424134.1273306487"/>
    <n v="0"/>
    <x v="0"/>
    <x v="0"/>
    <s v="AIA S.A."/>
  </r>
  <r>
    <x v="0"/>
    <x v="0"/>
    <x v="429"/>
    <x v="429"/>
    <x v="0"/>
    <n v="8354541.3614395401"/>
    <n v="0"/>
    <x v="0"/>
    <x v="0"/>
    <s v="AIA S.A."/>
  </r>
  <r>
    <x v="0"/>
    <x v="0"/>
    <x v="430"/>
    <x v="430"/>
    <x v="0"/>
    <n v="7272300.3022108991"/>
    <n v="0"/>
    <x v="0"/>
    <x v="0"/>
    <s v="AIA S.A."/>
  </r>
  <r>
    <x v="0"/>
    <x v="0"/>
    <x v="431"/>
    <x v="431"/>
    <x v="0"/>
    <n v="10806890.734404041"/>
    <n v="0"/>
    <x v="0"/>
    <x v="0"/>
    <s v="AIA S.A."/>
  </r>
  <r>
    <x v="0"/>
    <x v="0"/>
    <x v="432"/>
    <x v="432"/>
    <x v="0"/>
    <n v="1458873.9076673931"/>
    <n v="0"/>
    <x v="0"/>
    <x v="0"/>
    <s v="AIA S.A."/>
  </r>
  <r>
    <x v="0"/>
    <x v="0"/>
    <x v="433"/>
    <x v="433"/>
    <x v="0"/>
    <n v="11731562.518516876"/>
    <n v="0"/>
    <x v="0"/>
    <x v="0"/>
    <s v="AIA S.A."/>
  </r>
  <r>
    <x v="0"/>
    <x v="0"/>
    <x v="434"/>
    <x v="434"/>
    <x v="0"/>
    <n v="13933813.522774562"/>
    <n v="0"/>
    <x v="0"/>
    <x v="0"/>
    <s v="AIA S.A."/>
  </r>
  <r>
    <x v="0"/>
    <x v="0"/>
    <x v="435"/>
    <x v="435"/>
    <x v="0"/>
    <n v="12359115.069196431"/>
    <n v="0"/>
    <x v="0"/>
    <x v="0"/>
    <s v="AIA S.A."/>
  </r>
  <r>
    <x v="0"/>
    <x v="0"/>
    <x v="436"/>
    <x v="436"/>
    <x v="0"/>
    <n v="235335.35478800954"/>
    <n v="0"/>
    <x v="0"/>
    <x v="0"/>
    <s v="AIA S.A."/>
  </r>
  <r>
    <x v="0"/>
    <x v="0"/>
    <x v="437"/>
    <x v="437"/>
    <x v="0"/>
    <n v="5789460.2590379138"/>
    <n v="0"/>
    <x v="0"/>
    <x v="0"/>
    <s v="AIA S.A."/>
  </r>
  <r>
    <x v="0"/>
    <x v="0"/>
    <x v="438"/>
    <x v="438"/>
    <x v="0"/>
    <n v="3395551.7445993484"/>
    <n v="0"/>
    <x v="0"/>
    <x v="0"/>
    <s v="AIA S.A."/>
  </r>
  <r>
    <x v="0"/>
    <x v="0"/>
    <x v="439"/>
    <x v="439"/>
    <x v="0"/>
    <n v="189795.93490353393"/>
    <n v="0"/>
    <x v="0"/>
    <x v="0"/>
    <s v="AIA S.A."/>
  </r>
  <r>
    <x v="0"/>
    <x v="0"/>
    <x v="440"/>
    <x v="440"/>
    <x v="0"/>
    <n v="1982084.9193294891"/>
    <n v="0"/>
    <x v="0"/>
    <x v="0"/>
    <s v="AIA CONCAY"/>
  </r>
  <r>
    <x v="0"/>
    <x v="0"/>
    <x v="441"/>
    <x v="441"/>
    <x v="0"/>
    <n v="605493.71996194194"/>
    <n v="0"/>
    <x v="0"/>
    <x v="0"/>
    <s v="AIA S.A."/>
  </r>
  <r>
    <x v="0"/>
    <x v="0"/>
    <x v="442"/>
    <x v="442"/>
    <x v="0"/>
    <n v="12562524.013567222"/>
    <n v="0"/>
    <x v="0"/>
    <x v="0"/>
    <s v="AIA S.A."/>
  </r>
  <r>
    <x v="0"/>
    <x v="0"/>
    <x v="443"/>
    <x v="443"/>
    <x v="0"/>
    <n v="6076746.8351154802"/>
    <n v="0"/>
    <x v="0"/>
    <x v="0"/>
    <s v="AIA S.A."/>
  </r>
  <r>
    <x v="0"/>
    <x v="0"/>
    <x v="444"/>
    <x v="444"/>
    <x v="0"/>
    <n v="1453080.6213721849"/>
    <n v="0"/>
    <x v="0"/>
    <x v="0"/>
    <s v="AIA S.A."/>
  </r>
  <r>
    <x v="0"/>
    <x v="0"/>
    <x v="445"/>
    <x v="445"/>
    <x v="0"/>
    <n v="9090078.3885568697"/>
    <n v="0"/>
    <x v="0"/>
    <x v="0"/>
    <s v="AIA S.A."/>
  </r>
  <r>
    <x v="0"/>
    <x v="0"/>
    <x v="446"/>
    <x v="446"/>
    <x v="0"/>
    <n v="3799571.9213190568"/>
    <n v="0"/>
    <x v="0"/>
    <x v="0"/>
    <s v="AIA S.A."/>
  </r>
  <r>
    <x v="0"/>
    <x v="0"/>
    <x v="447"/>
    <x v="447"/>
    <x v="0"/>
    <n v="1547429.3472121346"/>
    <n v="0"/>
    <x v="0"/>
    <x v="0"/>
    <s v="AIA S.A."/>
  </r>
  <r>
    <x v="0"/>
    <x v="0"/>
    <x v="448"/>
    <x v="448"/>
    <x v="0"/>
    <n v="6564726.5591477565"/>
    <n v="0"/>
    <x v="0"/>
    <x v="0"/>
    <s v="AIA S.A."/>
  </r>
  <r>
    <x v="0"/>
    <x v="0"/>
    <x v="449"/>
    <x v="449"/>
    <x v="0"/>
    <n v="2005274.6847797893"/>
    <n v="0"/>
    <x v="0"/>
    <x v="0"/>
    <s v="AIA S.A."/>
  </r>
  <r>
    <x v="0"/>
    <x v="0"/>
    <x v="450"/>
    <x v="450"/>
    <x v="0"/>
    <n v="9182158.7378904261"/>
    <n v="0"/>
    <x v="0"/>
    <x v="0"/>
    <s v="AIA S.A."/>
  </r>
  <r>
    <x v="0"/>
    <x v="0"/>
    <x v="451"/>
    <x v="451"/>
    <x v="0"/>
    <n v="413416.50275396736"/>
    <n v="0"/>
    <x v="0"/>
    <x v="0"/>
    <s v="AIA S.A."/>
  </r>
  <r>
    <x v="0"/>
    <x v="0"/>
    <x v="452"/>
    <x v="452"/>
    <x v="0"/>
    <n v="3443796.051003397"/>
    <n v="0"/>
    <x v="0"/>
    <x v="0"/>
    <s v="AIA S.A."/>
  </r>
  <r>
    <x v="0"/>
    <x v="0"/>
    <x v="453"/>
    <x v="453"/>
    <x v="0"/>
    <n v="3213280"/>
    <n v="0"/>
    <x v="0"/>
    <x v="0"/>
    <s v="AIA S.A."/>
  </r>
  <r>
    <x v="0"/>
    <x v="0"/>
    <x v="454"/>
    <x v="454"/>
    <x v="0"/>
    <n v="4289859.0061888909"/>
    <n v="0"/>
    <x v="0"/>
    <x v="0"/>
    <s v="AIA S.A."/>
  </r>
  <r>
    <x v="0"/>
    <x v="0"/>
    <x v="455"/>
    <x v="455"/>
    <x v="0"/>
    <n v="5576229.3906616205"/>
    <n v="0"/>
    <x v="0"/>
    <x v="0"/>
    <s v="AIA S.A."/>
  </r>
  <r>
    <x v="0"/>
    <x v="0"/>
    <x v="456"/>
    <x v="456"/>
    <x v="0"/>
    <n v="1386233.890341558"/>
    <n v="0"/>
    <x v="0"/>
    <x v="0"/>
    <s v="AIA S.A."/>
  </r>
  <r>
    <x v="0"/>
    <x v="0"/>
    <x v="457"/>
    <x v="457"/>
    <x v="0"/>
    <n v="15743920.853960922"/>
    <n v="0"/>
    <x v="0"/>
    <x v="0"/>
    <s v="AIA S.A."/>
  </r>
  <r>
    <x v="0"/>
    <x v="0"/>
    <x v="458"/>
    <x v="458"/>
    <x v="0"/>
    <n v="5534140.4098048965"/>
    <n v="0"/>
    <x v="0"/>
    <x v="0"/>
    <s v="AIA S.A."/>
  </r>
  <r>
    <x v="0"/>
    <x v="0"/>
    <x v="459"/>
    <x v="459"/>
    <x v="0"/>
    <n v="614033.6305528821"/>
    <n v="0"/>
    <x v="0"/>
    <x v="0"/>
    <s v="AIA S.A."/>
  </r>
  <r>
    <x v="0"/>
    <x v="0"/>
    <x v="460"/>
    <x v="460"/>
    <x v="0"/>
    <n v="1499004.2305463625"/>
    <n v="0"/>
    <x v="0"/>
    <x v="0"/>
    <s v="AIA S.A."/>
  </r>
  <r>
    <x v="0"/>
    <x v="0"/>
    <x v="461"/>
    <x v="461"/>
    <x v="0"/>
    <n v="3310271.4385312032"/>
    <n v="0"/>
    <x v="0"/>
    <x v="0"/>
    <s v="AIA S.A."/>
  </r>
  <r>
    <x v="0"/>
    <x v="0"/>
    <x v="462"/>
    <x v="462"/>
    <x v="0"/>
    <n v="724269.05931962479"/>
    <n v="0"/>
    <x v="0"/>
    <x v="0"/>
    <s v="AIA S.A."/>
  </r>
  <r>
    <x v="0"/>
    <x v="0"/>
    <x v="463"/>
    <x v="463"/>
    <x v="0"/>
    <n v="9768796.0007558521"/>
    <n v="0"/>
    <x v="0"/>
    <x v="0"/>
    <s v="AIA S.A."/>
  </r>
  <r>
    <x v="0"/>
    <x v="0"/>
    <x v="464"/>
    <x v="464"/>
    <x v="0"/>
    <n v="69388.175816304007"/>
    <n v="0"/>
    <x v="0"/>
    <x v="0"/>
    <s v="AIA S.A."/>
  </r>
  <r>
    <x v="0"/>
    <x v="0"/>
    <x v="465"/>
    <x v="465"/>
    <x v="0"/>
    <n v="1341512.3610128043"/>
    <n v="0"/>
    <x v="0"/>
    <x v="0"/>
    <s v="AIA S.A."/>
  </r>
  <r>
    <x v="0"/>
    <x v="0"/>
    <x v="466"/>
    <x v="466"/>
    <x v="0"/>
    <n v="1155579.56"/>
    <n v="0"/>
    <x v="0"/>
    <x v="0"/>
    <s v="AIA S.A."/>
  </r>
  <r>
    <x v="0"/>
    <x v="0"/>
    <x v="467"/>
    <x v="467"/>
    <x v="0"/>
    <n v="6178110.4372493234"/>
    <n v="0"/>
    <x v="0"/>
    <x v="0"/>
    <s v="AIA S.A."/>
  </r>
  <r>
    <x v="0"/>
    <x v="0"/>
    <x v="468"/>
    <x v="468"/>
    <x v="0"/>
    <n v="98078.495203654471"/>
    <n v="0"/>
    <x v="0"/>
    <x v="0"/>
    <s v="AIA S.A."/>
  </r>
  <r>
    <x v="0"/>
    <x v="0"/>
    <x v="469"/>
    <x v="469"/>
    <x v="0"/>
    <n v="2205029.5763118854"/>
    <n v="0"/>
    <x v="0"/>
    <x v="0"/>
    <s v="AIA S.A."/>
  </r>
  <r>
    <x v="0"/>
    <x v="0"/>
    <x v="470"/>
    <x v="470"/>
    <x v="0"/>
    <n v="3051877.9371611443"/>
    <n v="0"/>
    <x v="0"/>
    <x v="0"/>
    <s v="AIA S.A."/>
  </r>
  <r>
    <x v="0"/>
    <x v="0"/>
    <x v="471"/>
    <x v="471"/>
    <x v="0"/>
    <n v="4811399.9672020199"/>
    <n v="0"/>
    <x v="0"/>
    <x v="0"/>
    <s v="AIA S.A."/>
  </r>
  <r>
    <x v="0"/>
    <x v="0"/>
    <x v="472"/>
    <x v="472"/>
    <x v="0"/>
    <n v="3366974.5517841694"/>
    <n v="0"/>
    <x v="0"/>
    <x v="0"/>
    <s v="AIA S.A."/>
  </r>
  <r>
    <x v="0"/>
    <x v="0"/>
    <x v="473"/>
    <x v="473"/>
    <x v="0"/>
    <n v="8945196.8940117098"/>
    <n v="0"/>
    <x v="0"/>
    <x v="0"/>
    <s v="AIA S.A."/>
  </r>
  <r>
    <x v="0"/>
    <x v="0"/>
    <x v="474"/>
    <x v="474"/>
    <x v="0"/>
    <n v="333730.3001597579"/>
    <n v="0"/>
    <x v="0"/>
    <x v="0"/>
    <s v="AIA S.A."/>
  </r>
  <r>
    <x v="0"/>
    <x v="0"/>
    <x v="475"/>
    <x v="475"/>
    <x v="0"/>
    <n v="2567086.8756610733"/>
    <n v="0"/>
    <x v="0"/>
    <x v="0"/>
    <s v="AIA S.A."/>
  </r>
  <r>
    <x v="0"/>
    <x v="0"/>
    <x v="476"/>
    <x v="476"/>
    <x v="0"/>
    <n v="3723681.5861853762"/>
    <n v="0"/>
    <x v="0"/>
    <x v="0"/>
    <s v="AIA S.A."/>
  </r>
  <r>
    <x v="0"/>
    <x v="0"/>
    <x v="477"/>
    <x v="477"/>
    <x v="0"/>
    <n v="2219819.4177583428"/>
    <n v="0"/>
    <x v="0"/>
    <x v="0"/>
    <s v="AIA S.A."/>
  </r>
  <r>
    <x v="0"/>
    <x v="0"/>
    <x v="478"/>
    <x v="478"/>
    <x v="0"/>
    <n v="1221635.5470352443"/>
    <n v="0"/>
    <x v="0"/>
    <x v="0"/>
    <s v="AIA S.A."/>
  </r>
  <r>
    <x v="0"/>
    <x v="0"/>
    <x v="479"/>
    <x v="479"/>
    <x v="0"/>
    <n v="631443.38659341563"/>
    <n v="0"/>
    <x v="0"/>
    <x v="0"/>
    <s v="AIA S.A."/>
  </r>
  <r>
    <x v="0"/>
    <x v="0"/>
    <x v="480"/>
    <x v="480"/>
    <x v="0"/>
    <n v="111030.66237233653"/>
    <n v="0"/>
    <x v="0"/>
    <x v="0"/>
    <s v="AIA S.A."/>
  </r>
  <r>
    <x v="0"/>
    <x v="0"/>
    <x v="481"/>
    <x v="481"/>
    <x v="0"/>
    <n v="4303580.133167482"/>
    <n v="0"/>
    <x v="0"/>
    <x v="0"/>
    <s v="AIA S.A."/>
  </r>
  <r>
    <x v="0"/>
    <x v="0"/>
    <x v="482"/>
    <x v="482"/>
    <x v="0"/>
    <n v="3015860.6967861047"/>
    <n v="0"/>
    <x v="0"/>
    <x v="0"/>
    <s v="AIA S.A."/>
  </r>
  <r>
    <x v="0"/>
    <x v="0"/>
    <x v="483"/>
    <x v="483"/>
    <x v="0"/>
    <n v="2830596.2603894901"/>
    <n v="0"/>
    <x v="0"/>
    <x v="0"/>
    <s v="AIA S.A."/>
  </r>
  <r>
    <x v="0"/>
    <x v="0"/>
    <x v="484"/>
    <x v="484"/>
    <x v="0"/>
    <n v="27888977.635303676"/>
    <n v="0"/>
    <x v="0"/>
    <x v="0"/>
    <s v="AIA S.A."/>
  </r>
  <r>
    <x v="0"/>
    <x v="0"/>
    <x v="485"/>
    <x v="485"/>
    <x v="0"/>
    <n v="3732173.013837683"/>
    <n v="0"/>
    <x v="0"/>
    <x v="0"/>
    <s v="AIA S.A."/>
  </r>
  <r>
    <x v="0"/>
    <x v="0"/>
    <x v="486"/>
    <x v="486"/>
    <x v="0"/>
    <n v="7589186.4320484307"/>
    <n v="0"/>
    <x v="0"/>
    <x v="0"/>
    <s v="AIA S.A."/>
  </r>
  <r>
    <x v="0"/>
    <x v="0"/>
    <x v="487"/>
    <x v="487"/>
    <x v="0"/>
    <n v="2210345.6016398608"/>
    <n v="0"/>
    <x v="0"/>
    <x v="0"/>
    <s v="AIA S.A."/>
  </r>
  <r>
    <x v="0"/>
    <x v="0"/>
    <x v="488"/>
    <x v="488"/>
    <x v="0"/>
    <n v="14763658.635193119"/>
    <n v="0"/>
    <x v="0"/>
    <x v="0"/>
    <s v="AIA S.A."/>
  </r>
  <r>
    <x v="0"/>
    <x v="0"/>
    <x v="489"/>
    <x v="489"/>
    <x v="0"/>
    <n v="6343119.04003233"/>
    <n v="0"/>
    <x v="0"/>
    <x v="0"/>
    <s v="AIA S.A."/>
  </r>
  <r>
    <x v="0"/>
    <x v="0"/>
    <x v="490"/>
    <x v="490"/>
    <x v="0"/>
    <n v="10004836.407228516"/>
    <n v="0"/>
    <x v="0"/>
    <x v="0"/>
    <s v="AIA S.A."/>
  </r>
  <r>
    <x v="0"/>
    <x v="0"/>
    <x v="491"/>
    <x v="491"/>
    <x v="0"/>
    <n v="701507.57926444896"/>
    <n v="0"/>
    <x v="0"/>
    <x v="0"/>
    <s v="AIA S.A."/>
  </r>
  <r>
    <x v="0"/>
    <x v="0"/>
    <x v="492"/>
    <x v="492"/>
    <x v="0"/>
    <n v="838711.47559042578"/>
    <n v="0"/>
    <x v="0"/>
    <x v="0"/>
    <s v="AIA S.A."/>
  </r>
  <r>
    <x v="0"/>
    <x v="0"/>
    <x v="493"/>
    <x v="493"/>
    <x v="0"/>
    <n v="5071789.530975474"/>
    <n v="0"/>
    <x v="0"/>
    <x v="0"/>
    <s v="AIA S.A."/>
  </r>
  <r>
    <x v="0"/>
    <x v="0"/>
    <x v="494"/>
    <x v="494"/>
    <x v="0"/>
    <n v="1251730.9869501393"/>
    <n v="0"/>
    <x v="0"/>
    <x v="0"/>
    <s v="AIA S.A."/>
  </r>
  <r>
    <x v="0"/>
    <x v="0"/>
    <x v="495"/>
    <x v="495"/>
    <x v="0"/>
    <n v="8248393.4689819375"/>
    <n v="0"/>
    <x v="0"/>
    <x v="0"/>
    <s v="AIA S.A."/>
  </r>
  <r>
    <x v="0"/>
    <x v="0"/>
    <x v="496"/>
    <x v="496"/>
    <x v="0"/>
    <n v="386299.21479915956"/>
    <n v="0"/>
    <x v="0"/>
    <x v="0"/>
    <s v="AIA S.A."/>
  </r>
  <r>
    <x v="0"/>
    <x v="0"/>
    <x v="497"/>
    <x v="497"/>
    <x v="0"/>
    <n v="2158442.577121085"/>
    <n v="0"/>
    <x v="0"/>
    <x v="0"/>
    <s v="AIA S.A."/>
  </r>
  <r>
    <x v="0"/>
    <x v="0"/>
    <x v="498"/>
    <x v="498"/>
    <x v="0"/>
    <n v="1502022.7325814031"/>
    <n v="0"/>
    <x v="0"/>
    <x v="0"/>
    <s v="AIA S.A."/>
  </r>
  <r>
    <x v="0"/>
    <x v="0"/>
    <x v="499"/>
    <x v="499"/>
    <x v="0"/>
    <n v="554778.08258560265"/>
    <n v="0"/>
    <x v="0"/>
    <x v="0"/>
    <s v="AIA S.A."/>
  </r>
  <r>
    <x v="0"/>
    <x v="0"/>
    <x v="500"/>
    <x v="500"/>
    <x v="0"/>
    <n v="8072091.5305439923"/>
    <n v="0"/>
    <x v="0"/>
    <x v="0"/>
    <s v="AIA S.A."/>
  </r>
  <r>
    <x v="0"/>
    <x v="0"/>
    <x v="501"/>
    <x v="501"/>
    <x v="0"/>
    <n v="1711912.9214879491"/>
    <n v="0"/>
    <x v="0"/>
    <x v="0"/>
    <s v="AIA CONCAY"/>
  </r>
  <r>
    <x v="0"/>
    <x v="0"/>
    <x v="502"/>
    <x v="502"/>
    <x v="0"/>
    <n v="2178190.6369616906"/>
    <n v="0"/>
    <x v="0"/>
    <x v="0"/>
    <s v="AIA S.A."/>
  </r>
  <r>
    <x v="0"/>
    <x v="0"/>
    <x v="503"/>
    <x v="503"/>
    <x v="0"/>
    <n v="1074140.9378931273"/>
    <n v="0"/>
    <x v="0"/>
    <x v="0"/>
    <s v="AIA S.A."/>
  </r>
  <r>
    <x v="0"/>
    <x v="0"/>
    <x v="504"/>
    <x v="504"/>
    <x v="0"/>
    <n v="2371143.0116262776"/>
    <n v="0"/>
    <x v="0"/>
    <x v="0"/>
    <s v="AIA S.A."/>
  </r>
  <r>
    <x v="0"/>
    <x v="0"/>
    <x v="505"/>
    <x v="505"/>
    <x v="0"/>
    <n v="2219436.6776278475"/>
    <n v="0"/>
    <x v="0"/>
    <x v="0"/>
    <s v="AIA S.A."/>
  </r>
  <r>
    <x v="0"/>
    <x v="0"/>
    <x v="506"/>
    <x v="506"/>
    <x v="0"/>
    <n v="1152780.2084306534"/>
    <n v="0"/>
    <x v="0"/>
    <x v="0"/>
    <s v="AIA S.A."/>
  </r>
  <r>
    <x v="0"/>
    <x v="0"/>
    <x v="507"/>
    <x v="507"/>
    <x v="0"/>
    <n v="279191.88751722698"/>
    <n v="0"/>
    <x v="0"/>
    <x v="0"/>
    <s v="AIA S.A."/>
  </r>
  <r>
    <x v="0"/>
    <x v="0"/>
    <x v="508"/>
    <x v="508"/>
    <x v="0"/>
    <n v="434933.76903691638"/>
    <n v="0"/>
    <x v="0"/>
    <x v="0"/>
    <s v="AIA S.A."/>
  </r>
  <r>
    <x v="0"/>
    <x v="0"/>
    <x v="509"/>
    <x v="509"/>
    <x v="0"/>
    <n v="10235559.781287789"/>
    <n v="0"/>
    <x v="0"/>
    <x v="0"/>
    <s v="AIA S.A."/>
  </r>
  <r>
    <x v="0"/>
    <x v="0"/>
    <x v="510"/>
    <x v="510"/>
    <x v="0"/>
    <n v="2280849.8866428249"/>
    <n v="0"/>
    <x v="0"/>
    <x v="0"/>
    <s v="AIA S.A."/>
  </r>
  <r>
    <x v="0"/>
    <x v="0"/>
    <x v="511"/>
    <x v="511"/>
    <x v="0"/>
    <n v="2464465.1799999997"/>
    <n v="0"/>
    <x v="0"/>
    <x v="0"/>
    <s v="AIA S.A."/>
  </r>
  <r>
    <x v="0"/>
    <x v="0"/>
    <x v="512"/>
    <x v="512"/>
    <x v="0"/>
    <n v="3855945.2563023409"/>
    <n v="0"/>
    <x v="0"/>
    <x v="0"/>
    <s v="AIA S.A."/>
  </r>
  <r>
    <x v="0"/>
    <x v="0"/>
    <x v="513"/>
    <x v="513"/>
    <x v="0"/>
    <n v="2224088.0427146042"/>
    <n v="0"/>
    <x v="0"/>
    <x v="0"/>
    <s v="AIA S.A."/>
  </r>
  <r>
    <x v="0"/>
    <x v="0"/>
    <x v="514"/>
    <x v="514"/>
    <x v="0"/>
    <n v="729647.79884364759"/>
    <n v="0"/>
    <x v="0"/>
    <x v="0"/>
    <s v="AIA S.A."/>
  </r>
  <r>
    <x v="0"/>
    <x v="1"/>
    <x v="515"/>
    <x v="515"/>
    <x v="4"/>
    <n v="654000"/>
    <n v="61000"/>
    <x v="0"/>
    <x v="0"/>
    <s v="AIA S.A."/>
  </r>
  <r>
    <x v="0"/>
    <x v="1"/>
    <x v="516"/>
    <x v="516"/>
    <x v="5"/>
    <n v="638000"/>
    <n v="0"/>
    <x v="0"/>
    <x v="0"/>
    <s v="AIA S.A."/>
  </r>
  <r>
    <x v="0"/>
    <x v="1"/>
    <x v="516"/>
    <x v="516"/>
    <x v="6"/>
    <n v="249743000"/>
    <n v="0"/>
    <x v="0"/>
    <x v="0"/>
    <s v="AIA S.A."/>
  </r>
  <r>
    <x v="0"/>
    <x v="1"/>
    <x v="516"/>
    <x v="516"/>
    <x v="7"/>
    <n v="169528000"/>
    <n v="0"/>
    <x v="0"/>
    <x v="0"/>
    <s v="AIA S.A."/>
  </r>
  <r>
    <x v="0"/>
    <x v="1"/>
    <x v="516"/>
    <x v="516"/>
    <x v="8"/>
    <n v="471763000"/>
    <n v="0"/>
    <x v="0"/>
    <x v="0"/>
    <s v="AIA S.A."/>
  </r>
  <r>
    <x v="0"/>
    <x v="1"/>
    <x v="517"/>
    <x v="517"/>
    <x v="9"/>
    <n v="4160001"/>
    <n v="0"/>
    <x v="0"/>
    <x v="0"/>
    <s v="AIA S.A."/>
  </r>
  <r>
    <x v="0"/>
    <x v="1"/>
    <x v="518"/>
    <x v="518"/>
    <x v="10"/>
    <n v="9147782"/>
    <n v="0"/>
    <x v="0"/>
    <x v="0"/>
    <s v="AIA S.A."/>
  </r>
  <r>
    <x v="0"/>
    <x v="1"/>
    <x v="518"/>
    <x v="518"/>
    <x v="11"/>
    <n v="400960"/>
    <n v="0"/>
    <x v="0"/>
    <x v="0"/>
    <s v="AIA S.A."/>
  </r>
  <r>
    <x v="0"/>
    <x v="1"/>
    <x v="519"/>
    <x v="519"/>
    <x v="9"/>
    <n v="10864217"/>
    <n v="0"/>
    <x v="0"/>
    <x v="0"/>
    <s v="AIA S.A."/>
  </r>
  <r>
    <x v="0"/>
    <x v="1"/>
    <x v="519"/>
    <x v="519"/>
    <x v="9"/>
    <n v="3750976.5"/>
    <n v="0"/>
    <x v="0"/>
    <x v="0"/>
    <s v="CONSORCIO TRIPLEA RIONEGRO"/>
  </r>
  <r>
    <x v="0"/>
    <x v="1"/>
    <x v="520"/>
    <x v="520"/>
    <x v="9"/>
    <n v="1669000"/>
    <n v="0"/>
    <x v="0"/>
    <x v="0"/>
    <s v="AIA S.A."/>
  </r>
  <r>
    <x v="0"/>
    <x v="1"/>
    <x v="521"/>
    <x v="521"/>
    <x v="12"/>
    <n v="42860001"/>
    <n v="15945179"/>
    <x v="0"/>
    <x v="0"/>
    <s v="AIA S.A."/>
  </r>
  <r>
    <x v="1"/>
    <x v="2"/>
    <x v="522"/>
    <x v="522"/>
    <x v="13"/>
    <n v="1267042266"/>
    <n v="48986812.754674859"/>
    <x v="1"/>
    <x v="1"/>
    <s v="AIA S.A."/>
  </r>
  <r>
    <x v="1"/>
    <x v="2"/>
    <x v="523"/>
    <x v="523"/>
    <x v="13"/>
    <n v="3093286697"/>
    <n v="121223217.1184044"/>
    <x v="1"/>
    <x v="1"/>
    <s v="AIA S.A."/>
  </r>
  <r>
    <x v="1"/>
    <x v="2"/>
    <x v="524"/>
    <x v="524"/>
    <x v="13"/>
    <n v="4455467994"/>
    <n v="298035659.33823067"/>
    <x v="1"/>
    <x v="1"/>
    <s v="AIA S.A."/>
  </r>
  <r>
    <x v="1"/>
    <x v="2"/>
    <x v="525"/>
    <x v="525"/>
    <x v="13"/>
    <n v="4347265707"/>
    <n v="122042020.91296102"/>
    <x v="1"/>
    <x v="1"/>
    <s v="AIA S.A."/>
  </r>
  <r>
    <x v="1"/>
    <x v="2"/>
    <x v="526"/>
    <x v="526"/>
    <x v="13"/>
    <n v="3064907920"/>
    <n v="5004799.2142852815"/>
    <x v="1"/>
    <x v="1"/>
    <s v="AIA S.A."/>
  </r>
  <r>
    <x v="1"/>
    <x v="2"/>
    <x v="527"/>
    <x v="527"/>
    <x v="13"/>
    <n v="4143301447"/>
    <n v="270799661.64951116"/>
    <x v="1"/>
    <x v="1"/>
    <s v="AIA S.A."/>
  </r>
  <r>
    <x v="1"/>
    <x v="2"/>
    <x v="528"/>
    <x v="528"/>
    <x v="13"/>
    <n v="2512238977"/>
    <n v="43271159.292292997"/>
    <x v="1"/>
    <x v="1"/>
    <s v="AIA S.A."/>
  </r>
  <r>
    <x v="1"/>
    <x v="2"/>
    <x v="529"/>
    <x v="529"/>
    <x v="13"/>
    <n v="766226980"/>
    <n v="29481326.437614121"/>
    <x v="1"/>
    <x v="1"/>
    <s v="AIA S.A."/>
  </r>
  <r>
    <x v="1"/>
    <x v="2"/>
    <x v="530"/>
    <x v="530"/>
    <x v="13"/>
    <n v="1638416724"/>
    <n v="63681482.518988997"/>
    <x v="1"/>
    <x v="1"/>
    <s v="AIA S.A."/>
  </r>
  <r>
    <x v="1"/>
    <x v="2"/>
    <x v="531"/>
    <x v="531"/>
    <x v="13"/>
    <n v="109227782"/>
    <n v="4204463.202826323"/>
    <x v="1"/>
    <x v="1"/>
    <s v="AIA S.A."/>
  </r>
  <r>
    <x v="2"/>
    <x v="3"/>
    <x v="532"/>
    <x v="532"/>
    <x v="14"/>
    <n v="467100"/>
    <n v="0"/>
    <x v="0"/>
    <x v="0"/>
    <s v="AIA S.A."/>
  </r>
  <r>
    <x v="2"/>
    <x v="3"/>
    <x v="533"/>
    <x v="533"/>
    <x v="14"/>
    <n v="1954563"/>
    <n v="0"/>
    <x v="0"/>
    <x v="0"/>
    <s v="CONSORCIO TRIPLEA RIONEGRO"/>
  </r>
  <r>
    <x v="2"/>
    <x v="3"/>
    <x v="534"/>
    <x v="534"/>
    <x v="14"/>
    <n v="57070742"/>
    <n v="0"/>
    <x v="0"/>
    <x v="0"/>
    <s v="AIA S.A."/>
  </r>
  <r>
    <x v="2"/>
    <x v="3"/>
    <x v="535"/>
    <x v="535"/>
    <x v="14"/>
    <n v="6505109"/>
    <n v="0"/>
    <x v="0"/>
    <x v="0"/>
    <s v="AIA S.A."/>
  </r>
  <r>
    <x v="2"/>
    <x v="3"/>
    <x v="536"/>
    <x v="536"/>
    <x v="14"/>
    <n v="72606.5"/>
    <n v="0"/>
    <x v="0"/>
    <x v="0"/>
    <s v="AIA CONCAY"/>
  </r>
  <r>
    <x v="2"/>
    <x v="3"/>
    <x v="537"/>
    <x v="537"/>
    <x v="14"/>
    <n v="456960"/>
    <n v="0"/>
    <x v="0"/>
    <x v="0"/>
    <s v="AIA S.A."/>
  </r>
  <r>
    <x v="2"/>
    <x v="3"/>
    <x v="538"/>
    <x v="538"/>
    <x v="14"/>
    <n v="511700"/>
    <n v="0"/>
    <x v="0"/>
    <x v="0"/>
    <s v="AIA S.A."/>
  </r>
  <r>
    <x v="2"/>
    <x v="3"/>
    <x v="539"/>
    <x v="539"/>
    <x v="14"/>
    <n v="41429529"/>
    <n v="0"/>
    <x v="0"/>
    <x v="0"/>
    <s v="AIA S.A."/>
  </r>
  <r>
    <x v="2"/>
    <x v="3"/>
    <x v="540"/>
    <x v="540"/>
    <x v="14"/>
    <n v="621775"/>
    <n v="0"/>
    <x v="0"/>
    <x v="0"/>
    <s v="AIA CONCAY"/>
  </r>
  <r>
    <x v="2"/>
    <x v="3"/>
    <x v="541"/>
    <x v="541"/>
    <x v="14"/>
    <n v="66882275.420000002"/>
    <n v="0"/>
    <x v="0"/>
    <x v="0"/>
    <s v="AIA S.A."/>
  </r>
  <r>
    <x v="2"/>
    <x v="3"/>
    <x v="542"/>
    <x v="542"/>
    <x v="14"/>
    <n v="30936077"/>
    <n v="0"/>
    <x v="0"/>
    <x v="0"/>
    <s v="AIA S.A."/>
  </r>
  <r>
    <x v="2"/>
    <x v="3"/>
    <x v="542"/>
    <x v="542"/>
    <x v="14"/>
    <n v="1866968.5"/>
    <n v="0"/>
    <x v="0"/>
    <x v="0"/>
    <s v="CONSORCIO TRIPLEA RIONEGRO"/>
  </r>
  <r>
    <x v="2"/>
    <x v="3"/>
    <x v="543"/>
    <x v="543"/>
    <x v="14"/>
    <n v="2556848"/>
    <n v="0"/>
    <x v="0"/>
    <x v="0"/>
    <s v="AIA CONCAY"/>
  </r>
  <r>
    <x v="2"/>
    <x v="3"/>
    <x v="544"/>
    <x v="544"/>
    <x v="14"/>
    <n v="13327513"/>
    <n v="0"/>
    <x v="0"/>
    <x v="0"/>
    <s v="AIA S.A."/>
  </r>
  <r>
    <x v="2"/>
    <x v="3"/>
    <x v="545"/>
    <x v="545"/>
    <x v="14"/>
    <n v="10726196"/>
    <n v="0"/>
    <x v="0"/>
    <x v="0"/>
    <s v="AIA CONCAY"/>
  </r>
  <r>
    <x v="2"/>
    <x v="3"/>
    <x v="546"/>
    <x v="546"/>
    <x v="14"/>
    <n v="1084156"/>
    <n v="0"/>
    <x v="0"/>
    <x v="0"/>
    <s v="AIA S.A."/>
  </r>
  <r>
    <x v="2"/>
    <x v="3"/>
    <x v="547"/>
    <x v="547"/>
    <x v="14"/>
    <n v="3449792.5"/>
    <n v="0"/>
    <x v="0"/>
    <x v="0"/>
    <s v="AIA CONCAY"/>
  </r>
  <r>
    <x v="2"/>
    <x v="3"/>
    <x v="548"/>
    <x v="548"/>
    <x v="14"/>
    <n v="11123114"/>
    <n v="0"/>
    <x v="0"/>
    <x v="0"/>
    <s v="AIA S.A."/>
  </r>
  <r>
    <x v="2"/>
    <x v="3"/>
    <x v="549"/>
    <x v="549"/>
    <x v="14"/>
    <n v="1127140"/>
    <n v="0"/>
    <x v="0"/>
    <x v="0"/>
    <s v="AIA S.A."/>
  </r>
  <r>
    <x v="2"/>
    <x v="3"/>
    <x v="550"/>
    <x v="550"/>
    <x v="14"/>
    <n v="113030990"/>
    <n v="0"/>
    <x v="0"/>
    <x v="0"/>
    <s v="AIA S.A."/>
  </r>
  <r>
    <x v="2"/>
    <x v="3"/>
    <x v="551"/>
    <x v="551"/>
    <x v="14"/>
    <n v="105686588"/>
    <n v="0"/>
    <x v="0"/>
    <x v="0"/>
    <s v="AIA S.A."/>
  </r>
  <r>
    <x v="2"/>
    <x v="3"/>
    <x v="552"/>
    <x v="552"/>
    <x v="14"/>
    <n v="31993449.5"/>
    <n v="0"/>
    <x v="0"/>
    <x v="0"/>
    <s v="AIA CONCAY"/>
  </r>
  <r>
    <x v="2"/>
    <x v="3"/>
    <x v="553"/>
    <x v="553"/>
    <x v="14"/>
    <n v="788663"/>
    <n v="0"/>
    <x v="0"/>
    <x v="0"/>
    <s v="AIA S.A."/>
  </r>
  <r>
    <x v="2"/>
    <x v="3"/>
    <x v="554"/>
    <x v="554"/>
    <x v="14"/>
    <n v="402263317"/>
    <n v="0"/>
    <x v="0"/>
    <x v="0"/>
    <s v="AIA S.A."/>
  </r>
  <r>
    <x v="2"/>
    <x v="3"/>
    <x v="555"/>
    <x v="555"/>
    <x v="14"/>
    <n v="35920868"/>
    <n v="0"/>
    <x v="0"/>
    <x v="0"/>
    <s v="AIA S.A."/>
  </r>
  <r>
    <x v="2"/>
    <x v="3"/>
    <x v="556"/>
    <x v="556"/>
    <x v="14"/>
    <n v="2040000"/>
    <n v="0"/>
    <x v="0"/>
    <x v="0"/>
    <s v="AIA S.A."/>
  </r>
  <r>
    <x v="2"/>
    <x v="3"/>
    <x v="557"/>
    <x v="557"/>
    <x v="14"/>
    <n v="1704000"/>
    <n v="0"/>
    <x v="0"/>
    <x v="0"/>
    <s v="AIA S.A."/>
  </r>
  <r>
    <x v="2"/>
    <x v="3"/>
    <x v="558"/>
    <x v="558"/>
    <x v="14"/>
    <n v="2597157"/>
    <n v="0"/>
    <x v="0"/>
    <x v="0"/>
    <s v="AIA S.A."/>
  </r>
  <r>
    <x v="2"/>
    <x v="3"/>
    <x v="559"/>
    <x v="559"/>
    <x v="14"/>
    <n v="1303800"/>
    <n v="0"/>
    <x v="0"/>
    <x v="0"/>
    <s v="AIA S.A."/>
  </r>
  <r>
    <x v="2"/>
    <x v="3"/>
    <x v="560"/>
    <x v="560"/>
    <x v="14"/>
    <n v="1414489"/>
    <n v="0"/>
    <x v="0"/>
    <x v="0"/>
    <s v="AIA S.A."/>
  </r>
  <r>
    <x v="2"/>
    <x v="3"/>
    <x v="561"/>
    <x v="561"/>
    <x v="14"/>
    <n v="1177196.32"/>
    <n v="0"/>
    <x v="0"/>
    <x v="0"/>
    <s v="AIA S.A."/>
  </r>
  <r>
    <x v="2"/>
    <x v="3"/>
    <x v="562"/>
    <x v="562"/>
    <x v="14"/>
    <n v="272980"/>
    <n v="0"/>
    <x v="0"/>
    <x v="0"/>
    <s v="AIA S.A."/>
  </r>
  <r>
    <x v="2"/>
    <x v="3"/>
    <x v="563"/>
    <x v="563"/>
    <x v="14"/>
    <n v="30834289"/>
    <n v="0"/>
    <x v="0"/>
    <x v="0"/>
    <s v="AIA S.A."/>
  </r>
  <r>
    <x v="2"/>
    <x v="3"/>
    <x v="563"/>
    <x v="563"/>
    <x v="14"/>
    <n v="1849002"/>
    <n v="0"/>
    <x v="0"/>
    <x v="0"/>
    <s v="CONSORCIO TRIPLEA RIONEGRO"/>
  </r>
  <r>
    <x v="2"/>
    <x v="3"/>
    <x v="564"/>
    <x v="564"/>
    <x v="14"/>
    <n v="944248"/>
    <n v="0"/>
    <x v="0"/>
    <x v="0"/>
    <s v="AIA S.A."/>
  </r>
  <r>
    <x v="2"/>
    <x v="3"/>
    <x v="565"/>
    <x v="565"/>
    <x v="14"/>
    <n v="32364071.5"/>
    <n v="0"/>
    <x v="0"/>
    <x v="0"/>
    <s v="AIA CONCAY"/>
  </r>
  <r>
    <x v="2"/>
    <x v="3"/>
    <x v="566"/>
    <x v="566"/>
    <x v="14"/>
    <n v="2684245.5"/>
    <n v="0"/>
    <x v="0"/>
    <x v="0"/>
    <s v="AIA CONCAY"/>
  </r>
  <r>
    <x v="2"/>
    <x v="3"/>
    <x v="567"/>
    <x v="567"/>
    <x v="14"/>
    <n v="4141541"/>
    <n v="0"/>
    <x v="0"/>
    <x v="0"/>
    <s v="AIA S.A."/>
  </r>
  <r>
    <x v="2"/>
    <x v="3"/>
    <x v="568"/>
    <x v="568"/>
    <x v="14"/>
    <n v="967927"/>
    <n v="0"/>
    <x v="0"/>
    <x v="0"/>
    <s v="AIA S.A."/>
  </r>
  <r>
    <x v="2"/>
    <x v="3"/>
    <x v="569"/>
    <x v="569"/>
    <x v="14"/>
    <n v="4462560"/>
    <n v="0"/>
    <x v="0"/>
    <x v="0"/>
    <s v="AIA S.A."/>
  </r>
  <r>
    <x v="2"/>
    <x v="3"/>
    <x v="570"/>
    <x v="570"/>
    <x v="14"/>
    <n v="7657163"/>
    <n v="0"/>
    <x v="0"/>
    <x v="0"/>
    <s v="AIA S.A."/>
  </r>
  <r>
    <x v="2"/>
    <x v="3"/>
    <x v="571"/>
    <x v="571"/>
    <x v="14"/>
    <n v="1537941.5"/>
    <n v="0"/>
    <x v="0"/>
    <x v="0"/>
    <s v="AIA CONCAY"/>
  </r>
  <r>
    <x v="2"/>
    <x v="3"/>
    <x v="572"/>
    <x v="572"/>
    <x v="14"/>
    <n v="7888718"/>
    <n v="0"/>
    <x v="0"/>
    <x v="0"/>
    <s v="AIA S.A."/>
  </r>
  <r>
    <x v="2"/>
    <x v="3"/>
    <x v="573"/>
    <x v="573"/>
    <x v="14"/>
    <n v="3113854"/>
    <n v="0"/>
    <x v="0"/>
    <x v="0"/>
    <s v="AIA S.A."/>
  </r>
  <r>
    <x v="2"/>
    <x v="3"/>
    <x v="574"/>
    <x v="574"/>
    <x v="14"/>
    <n v="2444547"/>
    <n v="0"/>
    <x v="0"/>
    <x v="0"/>
    <s v="AIA S.A."/>
  </r>
  <r>
    <x v="2"/>
    <x v="3"/>
    <x v="575"/>
    <x v="575"/>
    <x v="14"/>
    <n v="2584034.5285999998"/>
    <n v="0"/>
    <x v="0"/>
    <x v="0"/>
    <s v="CONSORCIO CLINICA PORTOAZUL"/>
  </r>
  <r>
    <x v="2"/>
    <x v="3"/>
    <x v="576"/>
    <x v="576"/>
    <x v="14"/>
    <n v="1513696"/>
    <n v="0"/>
    <x v="0"/>
    <x v="0"/>
    <s v="CONSORCIO TRIPLEA RIONEGRO"/>
  </r>
  <r>
    <x v="2"/>
    <x v="3"/>
    <x v="577"/>
    <x v="577"/>
    <x v="14"/>
    <n v="2925371"/>
    <n v="0"/>
    <x v="0"/>
    <x v="0"/>
    <s v="AIA S.A."/>
  </r>
  <r>
    <x v="2"/>
    <x v="3"/>
    <x v="578"/>
    <x v="578"/>
    <x v="14"/>
    <n v="1501542"/>
    <n v="0"/>
    <x v="0"/>
    <x v="0"/>
    <s v="AIA CONCAY"/>
  </r>
  <r>
    <x v="2"/>
    <x v="3"/>
    <x v="579"/>
    <x v="579"/>
    <x v="14"/>
    <n v="30326777"/>
    <n v="0"/>
    <x v="0"/>
    <x v="0"/>
    <s v="AIA S.A."/>
  </r>
  <r>
    <x v="2"/>
    <x v="3"/>
    <x v="580"/>
    <x v="580"/>
    <x v="14"/>
    <n v="2662400"/>
    <n v="0"/>
    <x v="0"/>
    <x v="0"/>
    <s v="AIA S.A."/>
  </r>
  <r>
    <x v="2"/>
    <x v="3"/>
    <x v="581"/>
    <x v="581"/>
    <x v="14"/>
    <n v="450240"/>
    <n v="0"/>
    <x v="0"/>
    <x v="0"/>
    <s v="AIA S.A."/>
  </r>
  <r>
    <x v="2"/>
    <x v="3"/>
    <x v="582"/>
    <x v="582"/>
    <x v="14"/>
    <n v="135000"/>
    <n v="0"/>
    <x v="0"/>
    <x v="0"/>
    <s v="AIA S.A."/>
  </r>
  <r>
    <x v="2"/>
    <x v="3"/>
    <x v="583"/>
    <x v="583"/>
    <x v="14"/>
    <n v="26054006"/>
    <n v="0"/>
    <x v="0"/>
    <x v="0"/>
    <s v="AIA S.A."/>
  </r>
  <r>
    <x v="2"/>
    <x v="3"/>
    <x v="584"/>
    <x v="584"/>
    <x v="14"/>
    <n v="3844262.5"/>
    <n v="0"/>
    <x v="0"/>
    <x v="0"/>
    <s v="AIA CONCAY"/>
  </r>
  <r>
    <x v="2"/>
    <x v="3"/>
    <x v="585"/>
    <x v="585"/>
    <x v="14"/>
    <n v="1756150"/>
    <n v="0"/>
    <x v="0"/>
    <x v="0"/>
    <s v="AIA S.A."/>
  </r>
  <r>
    <x v="2"/>
    <x v="3"/>
    <x v="586"/>
    <x v="586"/>
    <x v="14"/>
    <n v="6486000"/>
    <n v="0"/>
    <x v="0"/>
    <x v="0"/>
    <s v="AIA S.A."/>
  </r>
  <r>
    <x v="2"/>
    <x v="3"/>
    <x v="587"/>
    <x v="587"/>
    <x v="14"/>
    <n v="27802814"/>
    <n v="0"/>
    <x v="0"/>
    <x v="0"/>
    <s v="AIA S.A."/>
  </r>
  <r>
    <x v="2"/>
    <x v="3"/>
    <x v="588"/>
    <x v="588"/>
    <x v="14"/>
    <n v="4121765"/>
    <n v="0"/>
    <x v="0"/>
    <x v="0"/>
    <s v="CONSORCIO TRIPLEA RIONEGRO"/>
  </r>
  <r>
    <x v="2"/>
    <x v="3"/>
    <x v="589"/>
    <x v="589"/>
    <x v="14"/>
    <n v="4843157"/>
    <n v="0"/>
    <x v="0"/>
    <x v="0"/>
    <s v="AIA S.A."/>
  </r>
  <r>
    <x v="2"/>
    <x v="3"/>
    <x v="590"/>
    <x v="590"/>
    <x v="14"/>
    <n v="683360"/>
    <n v="0"/>
    <x v="0"/>
    <x v="0"/>
    <s v="AIA S.A."/>
  </r>
  <r>
    <x v="2"/>
    <x v="3"/>
    <x v="591"/>
    <x v="591"/>
    <x v="14"/>
    <n v="16811895"/>
    <n v="0"/>
    <x v="0"/>
    <x v="0"/>
    <s v="AIA S.A."/>
  </r>
  <r>
    <x v="2"/>
    <x v="3"/>
    <x v="591"/>
    <x v="591"/>
    <x v="14"/>
    <n v="6208512"/>
    <n v="0"/>
    <x v="0"/>
    <x v="0"/>
    <s v="CONSORCIO TRIPLEA RIONEGRO"/>
  </r>
  <r>
    <x v="2"/>
    <x v="3"/>
    <x v="592"/>
    <x v="592"/>
    <x v="14"/>
    <n v="4270980"/>
    <n v="0"/>
    <x v="0"/>
    <x v="0"/>
    <s v="AIA CONCAY"/>
  </r>
  <r>
    <x v="2"/>
    <x v="3"/>
    <x v="593"/>
    <x v="593"/>
    <x v="14"/>
    <n v="7577599"/>
    <n v="0"/>
    <x v="0"/>
    <x v="0"/>
    <s v="AIA S.A."/>
  </r>
  <r>
    <x v="2"/>
    <x v="3"/>
    <x v="594"/>
    <x v="594"/>
    <x v="14"/>
    <n v="3421248"/>
    <n v="0"/>
    <x v="0"/>
    <x v="0"/>
    <s v="AIA S.A."/>
  </r>
  <r>
    <x v="2"/>
    <x v="3"/>
    <x v="595"/>
    <x v="595"/>
    <x v="14"/>
    <n v="1041105"/>
    <n v="0"/>
    <x v="0"/>
    <x v="0"/>
    <s v="AIA S.A."/>
  </r>
  <r>
    <x v="2"/>
    <x v="3"/>
    <x v="596"/>
    <x v="596"/>
    <x v="14"/>
    <n v="226000"/>
    <n v="0"/>
    <x v="0"/>
    <x v="0"/>
    <s v="AIA S.A."/>
  </r>
  <r>
    <x v="2"/>
    <x v="3"/>
    <x v="597"/>
    <x v="597"/>
    <x v="14"/>
    <n v="3756"/>
    <n v="0"/>
    <x v="0"/>
    <x v="0"/>
    <s v="AIA S.A."/>
  </r>
  <r>
    <x v="2"/>
    <x v="3"/>
    <x v="598"/>
    <x v="598"/>
    <x v="14"/>
    <n v="11659175"/>
    <n v="0"/>
    <x v="0"/>
    <x v="0"/>
    <s v="AIA S.A."/>
  </r>
  <r>
    <x v="2"/>
    <x v="3"/>
    <x v="599"/>
    <x v="599"/>
    <x v="14"/>
    <n v="10212164"/>
    <n v="0"/>
    <x v="0"/>
    <x v="0"/>
    <s v="AIA S.A."/>
  </r>
  <r>
    <x v="2"/>
    <x v="3"/>
    <x v="600"/>
    <x v="600"/>
    <x v="14"/>
    <n v="18556777"/>
    <n v="0"/>
    <x v="0"/>
    <x v="0"/>
    <s v="AIA S.A."/>
  </r>
  <r>
    <x v="2"/>
    <x v="3"/>
    <x v="601"/>
    <x v="601"/>
    <x v="14"/>
    <n v="4180919"/>
    <n v="0"/>
    <x v="0"/>
    <x v="0"/>
    <s v="AIA S.A."/>
  </r>
  <r>
    <x v="2"/>
    <x v="3"/>
    <x v="602"/>
    <x v="602"/>
    <x v="14"/>
    <n v="1396698"/>
    <n v="0"/>
    <x v="0"/>
    <x v="0"/>
    <s v="AIA S.A."/>
  </r>
  <r>
    <x v="2"/>
    <x v="3"/>
    <x v="603"/>
    <x v="603"/>
    <x v="14"/>
    <n v="277200"/>
    <n v="0"/>
    <x v="0"/>
    <x v="0"/>
    <s v="AIA S.A."/>
  </r>
  <r>
    <x v="2"/>
    <x v="3"/>
    <x v="604"/>
    <x v="604"/>
    <x v="14"/>
    <n v="5910450"/>
    <n v="0"/>
    <x v="0"/>
    <x v="0"/>
    <s v="AIA S.A."/>
  </r>
  <r>
    <x v="2"/>
    <x v="3"/>
    <x v="605"/>
    <x v="605"/>
    <x v="14"/>
    <n v="455483"/>
    <n v="0"/>
    <x v="0"/>
    <x v="0"/>
    <s v="AIA S.A."/>
  </r>
  <r>
    <x v="2"/>
    <x v="3"/>
    <x v="606"/>
    <x v="606"/>
    <x v="14"/>
    <n v="1762699.2"/>
    <n v="0"/>
    <x v="0"/>
    <x v="0"/>
    <s v="CONSORCIO NUESTRO URABA"/>
  </r>
  <r>
    <x v="2"/>
    <x v="3"/>
    <x v="607"/>
    <x v="607"/>
    <x v="14"/>
    <n v="416500"/>
    <n v="0"/>
    <x v="0"/>
    <x v="0"/>
    <s v="AIA S.A."/>
  </r>
  <r>
    <x v="2"/>
    <x v="3"/>
    <x v="608"/>
    <x v="608"/>
    <x v="14"/>
    <n v="951912"/>
    <n v="0"/>
    <x v="0"/>
    <x v="0"/>
    <s v="AIA CONCAY"/>
  </r>
  <r>
    <x v="2"/>
    <x v="3"/>
    <x v="609"/>
    <x v="609"/>
    <x v="14"/>
    <n v="40577"/>
    <n v="0"/>
    <x v="0"/>
    <x v="0"/>
    <s v="AIA S.A."/>
  </r>
  <r>
    <x v="2"/>
    <x v="3"/>
    <x v="610"/>
    <x v="610"/>
    <x v="14"/>
    <n v="11793320"/>
    <n v="0"/>
    <x v="0"/>
    <x v="0"/>
    <s v="AIA S.A."/>
  </r>
  <r>
    <x v="2"/>
    <x v="3"/>
    <x v="611"/>
    <x v="611"/>
    <x v="14"/>
    <n v="3868592"/>
    <n v="0"/>
    <x v="0"/>
    <x v="0"/>
    <s v="AIA CONCAY"/>
  </r>
  <r>
    <x v="2"/>
    <x v="3"/>
    <x v="612"/>
    <x v="612"/>
    <x v="14"/>
    <n v="781574"/>
    <n v="0"/>
    <x v="0"/>
    <x v="0"/>
    <s v="AIA S.A."/>
  </r>
  <r>
    <x v="2"/>
    <x v="3"/>
    <x v="613"/>
    <x v="613"/>
    <x v="14"/>
    <n v="88381"/>
    <n v="0"/>
    <x v="0"/>
    <x v="0"/>
    <s v="AIA S.A."/>
  </r>
  <r>
    <x v="2"/>
    <x v="3"/>
    <x v="614"/>
    <x v="614"/>
    <x v="14"/>
    <n v="3448828"/>
    <n v="0"/>
    <x v="0"/>
    <x v="0"/>
    <s v="AIA S.A."/>
  </r>
  <r>
    <x v="2"/>
    <x v="3"/>
    <x v="615"/>
    <x v="615"/>
    <x v="14"/>
    <n v="30216508"/>
    <n v="0"/>
    <x v="0"/>
    <x v="0"/>
    <s v="AIA S.A."/>
  </r>
  <r>
    <x v="2"/>
    <x v="3"/>
    <x v="616"/>
    <x v="616"/>
    <x v="14"/>
    <n v="2322702"/>
    <n v="0"/>
    <x v="0"/>
    <x v="0"/>
    <s v="AIA S.A."/>
  </r>
  <r>
    <x v="2"/>
    <x v="3"/>
    <x v="617"/>
    <x v="617"/>
    <x v="14"/>
    <n v="295589238"/>
    <n v="0"/>
    <x v="0"/>
    <x v="0"/>
    <s v="AIA S.A."/>
  </r>
  <r>
    <x v="2"/>
    <x v="3"/>
    <x v="618"/>
    <x v="618"/>
    <x v="14"/>
    <n v="7953422"/>
    <n v="0"/>
    <x v="0"/>
    <x v="0"/>
    <s v="CONSORCIO TRIPLEA RIONEGRO"/>
  </r>
  <r>
    <x v="2"/>
    <x v="3"/>
    <x v="619"/>
    <x v="619"/>
    <x v="14"/>
    <n v="2827368"/>
    <n v="0"/>
    <x v="0"/>
    <x v="0"/>
    <s v="AIA S.A."/>
  </r>
  <r>
    <x v="2"/>
    <x v="3"/>
    <x v="620"/>
    <x v="620"/>
    <x v="14"/>
    <n v="4062464"/>
    <n v="0"/>
    <x v="0"/>
    <x v="0"/>
    <s v="AIA S.A."/>
  </r>
  <r>
    <x v="2"/>
    <x v="3"/>
    <x v="621"/>
    <x v="621"/>
    <x v="14"/>
    <n v="789550"/>
    <n v="0"/>
    <x v="0"/>
    <x v="0"/>
    <s v="AIA S.A."/>
  </r>
  <r>
    <x v="2"/>
    <x v="3"/>
    <x v="622"/>
    <x v="622"/>
    <x v="14"/>
    <n v="117221971"/>
    <n v="0"/>
    <x v="0"/>
    <x v="0"/>
    <s v="AIA CONCAY"/>
  </r>
  <r>
    <x v="2"/>
    <x v="3"/>
    <x v="623"/>
    <x v="623"/>
    <x v="14"/>
    <n v="157792523"/>
    <n v="0"/>
    <x v="0"/>
    <x v="0"/>
    <s v="AIA S.A."/>
  </r>
  <r>
    <x v="2"/>
    <x v="3"/>
    <x v="624"/>
    <x v="624"/>
    <x v="14"/>
    <n v="1351079"/>
    <n v="0"/>
    <x v="0"/>
    <x v="0"/>
    <s v="AIA S.A."/>
  </r>
  <r>
    <x v="2"/>
    <x v="3"/>
    <x v="625"/>
    <x v="625"/>
    <x v="14"/>
    <n v="602981"/>
    <n v="0"/>
    <x v="0"/>
    <x v="0"/>
    <s v="AIA S.A."/>
  </r>
  <r>
    <x v="2"/>
    <x v="3"/>
    <x v="626"/>
    <x v="626"/>
    <x v="14"/>
    <n v="6943976"/>
    <n v="0"/>
    <x v="0"/>
    <x v="0"/>
    <s v="AIA CONCAY"/>
  </r>
  <r>
    <x v="2"/>
    <x v="3"/>
    <x v="627"/>
    <x v="627"/>
    <x v="14"/>
    <n v="12675037"/>
    <n v="0"/>
    <x v="0"/>
    <x v="0"/>
    <s v="AIA S.A."/>
  </r>
  <r>
    <x v="2"/>
    <x v="3"/>
    <x v="628"/>
    <x v="628"/>
    <x v="14"/>
    <n v="7297556"/>
    <n v="0"/>
    <x v="0"/>
    <x v="0"/>
    <s v="AIA S.A."/>
  </r>
  <r>
    <x v="2"/>
    <x v="3"/>
    <x v="629"/>
    <x v="629"/>
    <x v="14"/>
    <n v="417961"/>
    <n v="0"/>
    <x v="0"/>
    <x v="0"/>
    <s v="AIA CONCAY"/>
  </r>
  <r>
    <x v="2"/>
    <x v="3"/>
    <x v="630"/>
    <x v="630"/>
    <x v="14"/>
    <n v="4030720"/>
    <n v="0"/>
    <x v="0"/>
    <x v="0"/>
    <s v="AIA S.A."/>
  </r>
  <r>
    <x v="2"/>
    <x v="3"/>
    <x v="631"/>
    <x v="631"/>
    <x v="14"/>
    <n v="5054197"/>
    <n v="0"/>
    <x v="0"/>
    <x v="0"/>
    <s v="AIA S.A."/>
  </r>
  <r>
    <x v="2"/>
    <x v="3"/>
    <x v="632"/>
    <x v="632"/>
    <x v="14"/>
    <n v="15246000"/>
    <n v="0"/>
    <x v="0"/>
    <x v="0"/>
    <s v="AIA S.A."/>
  </r>
  <r>
    <x v="2"/>
    <x v="3"/>
    <x v="633"/>
    <x v="633"/>
    <x v="14"/>
    <n v="6490400"/>
    <n v="0"/>
    <x v="0"/>
    <x v="0"/>
    <s v="AIA S.A."/>
  </r>
  <r>
    <x v="2"/>
    <x v="3"/>
    <x v="634"/>
    <x v="634"/>
    <x v="14"/>
    <n v="1215000"/>
    <n v="0"/>
    <x v="0"/>
    <x v="0"/>
    <s v="AIA S.A."/>
  </r>
  <r>
    <x v="2"/>
    <x v="3"/>
    <x v="635"/>
    <x v="635"/>
    <x v="14"/>
    <n v="2098189.5708999997"/>
    <n v="0"/>
    <x v="0"/>
    <x v="0"/>
    <s v="CONSORCIO CLINICA PORTOAZUL"/>
  </r>
  <r>
    <x v="2"/>
    <x v="3"/>
    <x v="636"/>
    <x v="636"/>
    <x v="14"/>
    <n v="40512791"/>
    <n v="0"/>
    <x v="0"/>
    <x v="0"/>
    <s v="AIA S.A."/>
  </r>
  <r>
    <x v="2"/>
    <x v="3"/>
    <x v="637"/>
    <x v="637"/>
    <x v="14"/>
    <n v="14724696"/>
    <n v="0"/>
    <x v="0"/>
    <x v="0"/>
    <s v="AIA S.A."/>
  </r>
  <r>
    <x v="2"/>
    <x v="3"/>
    <x v="638"/>
    <x v="638"/>
    <x v="14"/>
    <n v="80964"/>
    <n v="0"/>
    <x v="0"/>
    <x v="0"/>
    <s v="AIA S.A."/>
  </r>
  <r>
    <x v="2"/>
    <x v="3"/>
    <x v="639"/>
    <x v="639"/>
    <x v="14"/>
    <n v="1167217"/>
    <n v="0"/>
    <x v="0"/>
    <x v="0"/>
    <s v="AIA CONCAY"/>
  </r>
  <r>
    <x v="2"/>
    <x v="3"/>
    <x v="640"/>
    <x v="640"/>
    <x v="14"/>
    <n v="22405700"/>
    <n v="0"/>
    <x v="0"/>
    <x v="0"/>
    <s v="AIA S.A."/>
  </r>
  <r>
    <x v="2"/>
    <x v="3"/>
    <x v="641"/>
    <x v="641"/>
    <x v="14"/>
    <n v="141839260"/>
    <n v="0"/>
    <x v="0"/>
    <x v="0"/>
    <s v="AIA S.A."/>
  </r>
  <r>
    <x v="2"/>
    <x v="3"/>
    <x v="642"/>
    <x v="642"/>
    <x v="14"/>
    <n v="325193"/>
    <n v="0"/>
    <x v="0"/>
    <x v="0"/>
    <s v="AIA S.A."/>
  </r>
  <r>
    <x v="2"/>
    <x v="3"/>
    <x v="643"/>
    <x v="643"/>
    <x v="14"/>
    <n v="459794.5"/>
    <n v="0"/>
    <x v="0"/>
    <x v="0"/>
    <s v="AIA CONCAY"/>
  </r>
  <r>
    <x v="2"/>
    <x v="3"/>
    <x v="643"/>
    <x v="643"/>
    <x v="14"/>
    <n v="892500"/>
    <n v="0"/>
    <x v="0"/>
    <x v="0"/>
    <s v="AIA S.A."/>
  </r>
  <r>
    <x v="2"/>
    <x v="3"/>
    <x v="644"/>
    <x v="644"/>
    <x v="14"/>
    <n v="10817371"/>
    <n v="0"/>
    <x v="0"/>
    <x v="0"/>
    <s v="AIA CONCAY"/>
  </r>
  <r>
    <x v="2"/>
    <x v="3"/>
    <x v="645"/>
    <x v="645"/>
    <x v="14"/>
    <n v="117270225"/>
    <n v="0"/>
    <x v="0"/>
    <x v="0"/>
    <s v="AIA S.A."/>
  </r>
  <r>
    <x v="2"/>
    <x v="3"/>
    <x v="646"/>
    <x v="646"/>
    <x v="14"/>
    <n v="680679"/>
    <n v="0"/>
    <x v="0"/>
    <x v="0"/>
    <s v="AIA S.A."/>
  </r>
  <r>
    <x v="2"/>
    <x v="3"/>
    <x v="647"/>
    <x v="647"/>
    <x v="14"/>
    <n v="29528034"/>
    <n v="0"/>
    <x v="0"/>
    <x v="0"/>
    <s v="AIA S.A."/>
  </r>
  <r>
    <x v="2"/>
    <x v="3"/>
    <x v="648"/>
    <x v="648"/>
    <x v="14"/>
    <n v="4196650"/>
    <n v="0"/>
    <x v="0"/>
    <x v="0"/>
    <s v="AIA S.A."/>
  </r>
  <r>
    <x v="2"/>
    <x v="3"/>
    <x v="649"/>
    <x v="649"/>
    <x v="14"/>
    <n v="249375642"/>
    <n v="0"/>
    <x v="0"/>
    <x v="0"/>
    <s v="AIA CONCAY"/>
  </r>
  <r>
    <x v="2"/>
    <x v="3"/>
    <x v="650"/>
    <x v="650"/>
    <x v="14"/>
    <n v="3623926"/>
    <n v="0"/>
    <x v="0"/>
    <x v="0"/>
    <s v="AIA S.A."/>
  </r>
  <r>
    <x v="2"/>
    <x v="3"/>
    <x v="651"/>
    <x v="651"/>
    <x v="14"/>
    <n v="4011627"/>
    <n v="0"/>
    <x v="0"/>
    <x v="0"/>
    <s v="AIA S.A."/>
  </r>
  <r>
    <x v="2"/>
    <x v="3"/>
    <x v="652"/>
    <x v="652"/>
    <x v="14"/>
    <n v="2539026.9449999998"/>
    <n v="0"/>
    <x v="0"/>
    <x v="0"/>
    <s v="CONSORCIO CLINICA PORTOAZUL"/>
  </r>
  <r>
    <x v="2"/>
    <x v="3"/>
    <x v="653"/>
    <x v="653"/>
    <x v="14"/>
    <n v="1523223"/>
    <n v="0"/>
    <x v="0"/>
    <x v="0"/>
    <s v="AIA S.A."/>
  </r>
  <r>
    <x v="2"/>
    <x v="3"/>
    <x v="654"/>
    <x v="654"/>
    <x v="14"/>
    <n v="473025"/>
    <n v="0"/>
    <x v="0"/>
    <x v="0"/>
    <s v="AIA S.A."/>
  </r>
  <r>
    <x v="2"/>
    <x v="3"/>
    <x v="655"/>
    <x v="655"/>
    <x v="14"/>
    <n v="40108659"/>
    <n v="0"/>
    <x v="0"/>
    <x v="0"/>
    <s v="AIA S.A."/>
  </r>
  <r>
    <x v="2"/>
    <x v="3"/>
    <x v="656"/>
    <x v="656"/>
    <x v="14"/>
    <n v="112239114"/>
    <n v="0"/>
    <x v="0"/>
    <x v="0"/>
    <s v="AIA S.A."/>
  </r>
  <r>
    <x v="2"/>
    <x v="3"/>
    <x v="656"/>
    <x v="656"/>
    <x v="14"/>
    <n v="37878734"/>
    <n v="0"/>
    <x v="0"/>
    <x v="0"/>
    <s v="CONSORCIO TRIPLEA RIONEGRO"/>
  </r>
  <r>
    <x v="2"/>
    <x v="3"/>
    <x v="657"/>
    <x v="657"/>
    <x v="14"/>
    <n v="6517067"/>
    <n v="0"/>
    <x v="0"/>
    <x v="0"/>
    <s v="AIA S.A."/>
  </r>
  <r>
    <x v="2"/>
    <x v="3"/>
    <x v="658"/>
    <x v="658"/>
    <x v="14"/>
    <n v="377468"/>
    <n v="0"/>
    <x v="0"/>
    <x v="0"/>
    <s v="AIA S.A."/>
  </r>
  <r>
    <x v="2"/>
    <x v="3"/>
    <x v="659"/>
    <x v="659"/>
    <x v="14"/>
    <n v="110150766"/>
    <n v="0"/>
    <x v="0"/>
    <x v="0"/>
    <s v="AIA S.A."/>
  </r>
  <r>
    <x v="2"/>
    <x v="3"/>
    <x v="659"/>
    <x v="659"/>
    <x v="14"/>
    <n v="36502143.5"/>
    <n v="0"/>
    <x v="0"/>
    <x v="0"/>
    <s v="CONSORCIO TRIPLEA RIONEGRO"/>
  </r>
  <r>
    <x v="2"/>
    <x v="3"/>
    <x v="660"/>
    <x v="660"/>
    <x v="14"/>
    <n v="17201747"/>
    <n v="0"/>
    <x v="0"/>
    <x v="0"/>
    <s v="AIA S.A."/>
  </r>
  <r>
    <x v="2"/>
    <x v="3"/>
    <x v="661"/>
    <x v="661"/>
    <x v="14"/>
    <n v="1424255"/>
    <n v="0"/>
    <x v="0"/>
    <x v="0"/>
    <s v="AIA CONCAY"/>
  </r>
  <r>
    <x v="2"/>
    <x v="3"/>
    <x v="662"/>
    <x v="662"/>
    <x v="14"/>
    <n v="10510066"/>
    <n v="0"/>
    <x v="0"/>
    <x v="0"/>
    <s v="AIA S.A."/>
  </r>
  <r>
    <x v="2"/>
    <x v="3"/>
    <x v="663"/>
    <x v="663"/>
    <x v="14"/>
    <n v="2241973"/>
    <n v="0"/>
    <x v="0"/>
    <x v="0"/>
    <s v="AIA S.A."/>
  </r>
  <r>
    <x v="2"/>
    <x v="3"/>
    <x v="664"/>
    <x v="664"/>
    <x v="14"/>
    <n v="243473.5"/>
    <n v="0"/>
    <x v="0"/>
    <x v="0"/>
    <s v="AIA CONCAY"/>
  </r>
  <r>
    <x v="2"/>
    <x v="3"/>
    <x v="665"/>
    <x v="665"/>
    <x v="14"/>
    <n v="10163400"/>
    <n v="0"/>
    <x v="0"/>
    <x v="0"/>
    <s v="AIA S.A."/>
  </r>
  <r>
    <x v="2"/>
    <x v="3"/>
    <x v="666"/>
    <x v="666"/>
    <x v="14"/>
    <n v="1584961"/>
    <n v="0"/>
    <x v="0"/>
    <x v="0"/>
    <s v="AIA S.A."/>
  </r>
  <r>
    <x v="2"/>
    <x v="3"/>
    <x v="667"/>
    <x v="667"/>
    <x v="14"/>
    <n v="29227037"/>
    <n v="0"/>
    <x v="0"/>
    <x v="0"/>
    <s v="AIA S.A."/>
  </r>
  <r>
    <x v="2"/>
    <x v="3"/>
    <x v="668"/>
    <x v="668"/>
    <x v="14"/>
    <n v="7462438"/>
    <n v="0"/>
    <x v="0"/>
    <x v="0"/>
    <s v="AIA S.A."/>
  </r>
  <r>
    <x v="2"/>
    <x v="3"/>
    <x v="669"/>
    <x v="669"/>
    <x v="14"/>
    <n v="23277299"/>
    <n v="0"/>
    <x v="0"/>
    <x v="0"/>
    <s v="AIA S.A."/>
  </r>
  <r>
    <x v="2"/>
    <x v="3"/>
    <x v="670"/>
    <x v="670"/>
    <x v="14"/>
    <n v="1765395"/>
    <n v="0"/>
    <x v="0"/>
    <x v="0"/>
    <s v="AIA CONCAY"/>
  </r>
  <r>
    <x v="2"/>
    <x v="3"/>
    <x v="670"/>
    <x v="670"/>
    <x v="14"/>
    <n v="8269.5480000000007"/>
    <n v="0"/>
    <x v="0"/>
    <x v="0"/>
    <s v="CONSORCIO DOBLE CALZADA BOGOTA VILLAVICENCIO"/>
  </r>
  <r>
    <x v="2"/>
    <x v="3"/>
    <x v="671"/>
    <x v="671"/>
    <x v="14"/>
    <n v="65635628"/>
    <n v="0"/>
    <x v="0"/>
    <x v="0"/>
    <s v="AIA S.A."/>
  </r>
  <r>
    <x v="2"/>
    <x v="3"/>
    <x v="672"/>
    <x v="672"/>
    <x v="14"/>
    <n v="162690160"/>
    <n v="0"/>
    <x v="0"/>
    <x v="0"/>
    <s v="AIA S.A."/>
  </r>
  <r>
    <x v="2"/>
    <x v="3"/>
    <x v="673"/>
    <x v="673"/>
    <x v="14"/>
    <n v="2039670"/>
    <n v="0"/>
    <x v="0"/>
    <x v="0"/>
    <s v="AIA S.A."/>
  </r>
  <r>
    <x v="2"/>
    <x v="3"/>
    <x v="674"/>
    <x v="674"/>
    <x v="14"/>
    <n v="174608953"/>
    <n v="0"/>
    <x v="0"/>
    <x v="0"/>
    <s v="AIA S.A."/>
  </r>
  <r>
    <x v="2"/>
    <x v="3"/>
    <x v="675"/>
    <x v="675"/>
    <x v="14"/>
    <n v="1925540"/>
    <n v="0"/>
    <x v="0"/>
    <x v="0"/>
    <s v="AIA S.A."/>
  </r>
  <r>
    <x v="2"/>
    <x v="3"/>
    <x v="676"/>
    <x v="676"/>
    <x v="14"/>
    <n v="94828"/>
    <n v="0"/>
    <x v="0"/>
    <x v="0"/>
    <s v="AIA CONCAY"/>
  </r>
  <r>
    <x v="2"/>
    <x v="3"/>
    <x v="676"/>
    <x v="676"/>
    <x v="14"/>
    <n v="2995079"/>
    <n v="0"/>
    <x v="0"/>
    <x v="0"/>
    <s v="AIA S.A."/>
  </r>
  <r>
    <x v="2"/>
    <x v="3"/>
    <x v="677"/>
    <x v="677"/>
    <x v="14"/>
    <n v="22130017.5"/>
    <n v="0"/>
    <x v="0"/>
    <x v="0"/>
    <s v="AIA CONCAY"/>
  </r>
  <r>
    <x v="2"/>
    <x v="3"/>
    <x v="678"/>
    <x v="678"/>
    <x v="14"/>
    <n v="36710942.5"/>
    <n v="0"/>
    <x v="0"/>
    <x v="0"/>
    <s v="AIA CONCAY"/>
  </r>
  <r>
    <x v="2"/>
    <x v="3"/>
    <x v="679"/>
    <x v="679"/>
    <x v="14"/>
    <n v="34993283"/>
    <n v="0"/>
    <x v="0"/>
    <x v="0"/>
    <s v="AIA S.A."/>
  </r>
  <r>
    <x v="2"/>
    <x v="3"/>
    <x v="680"/>
    <x v="680"/>
    <x v="14"/>
    <n v="5900241"/>
    <n v="0"/>
    <x v="0"/>
    <x v="0"/>
    <s v="AIA S.A."/>
  </r>
  <r>
    <x v="2"/>
    <x v="3"/>
    <x v="681"/>
    <x v="681"/>
    <x v="14"/>
    <n v="154288"/>
    <n v="0"/>
    <x v="0"/>
    <x v="0"/>
    <s v="AIA S.A."/>
  </r>
  <r>
    <x v="2"/>
    <x v="3"/>
    <x v="682"/>
    <x v="682"/>
    <x v="14"/>
    <n v="19615425"/>
    <n v="0"/>
    <x v="0"/>
    <x v="0"/>
    <s v="AIA CONCAY"/>
  </r>
  <r>
    <x v="2"/>
    <x v="3"/>
    <x v="683"/>
    <x v="683"/>
    <x v="14"/>
    <n v="7140"/>
    <n v="0"/>
    <x v="0"/>
    <x v="0"/>
    <s v="AIA S.A."/>
  </r>
  <r>
    <x v="2"/>
    <x v="3"/>
    <x v="684"/>
    <x v="684"/>
    <x v="14"/>
    <n v="5189777"/>
    <n v="0"/>
    <x v="0"/>
    <x v="0"/>
    <s v="AIA S.A."/>
  </r>
  <r>
    <x v="2"/>
    <x v="3"/>
    <x v="685"/>
    <x v="685"/>
    <x v="14"/>
    <n v="178404824"/>
    <n v="0"/>
    <x v="0"/>
    <x v="0"/>
    <s v="AIA S.A."/>
  </r>
  <r>
    <x v="2"/>
    <x v="3"/>
    <x v="685"/>
    <x v="685"/>
    <x v="14"/>
    <n v="23051890.800000001"/>
    <n v="0"/>
    <x v="0"/>
    <x v="0"/>
    <s v="CONSORCIO ACM ALEJANDRIA"/>
  </r>
  <r>
    <x v="2"/>
    <x v="3"/>
    <x v="685"/>
    <x v="685"/>
    <x v="14"/>
    <n v="19464838"/>
    <n v="0"/>
    <x v="0"/>
    <x v="0"/>
    <s v="CONSORCIO TRIPLEA RIONEGRO"/>
  </r>
  <r>
    <x v="2"/>
    <x v="3"/>
    <x v="686"/>
    <x v="686"/>
    <x v="14"/>
    <n v="582889"/>
    <n v="0"/>
    <x v="0"/>
    <x v="0"/>
    <s v="AIA S.A."/>
  </r>
  <r>
    <x v="2"/>
    <x v="3"/>
    <x v="687"/>
    <x v="687"/>
    <x v="14"/>
    <n v="28440346"/>
    <n v="0"/>
    <x v="0"/>
    <x v="0"/>
    <s v="AIA CONCAY"/>
  </r>
  <r>
    <x v="2"/>
    <x v="3"/>
    <x v="688"/>
    <x v="688"/>
    <x v="14"/>
    <n v="3066024.5"/>
    <n v="0"/>
    <x v="0"/>
    <x v="0"/>
    <s v="AIA CONCAY"/>
  </r>
  <r>
    <x v="2"/>
    <x v="3"/>
    <x v="689"/>
    <x v="689"/>
    <x v="14"/>
    <n v="8668330"/>
    <n v="0"/>
    <x v="0"/>
    <x v="0"/>
    <s v="AIA CONCAY"/>
  </r>
  <r>
    <x v="2"/>
    <x v="3"/>
    <x v="690"/>
    <x v="690"/>
    <x v="14"/>
    <n v="416896267.5"/>
    <n v="0"/>
    <x v="0"/>
    <x v="0"/>
    <s v="AIA CONCAY"/>
  </r>
  <r>
    <x v="2"/>
    <x v="3"/>
    <x v="691"/>
    <x v="691"/>
    <x v="14"/>
    <n v="3751362"/>
    <n v="0"/>
    <x v="0"/>
    <x v="0"/>
    <s v="AIA CONCAY"/>
  </r>
  <r>
    <x v="2"/>
    <x v="3"/>
    <x v="692"/>
    <x v="692"/>
    <x v="14"/>
    <n v="1780561"/>
    <n v="0"/>
    <x v="0"/>
    <x v="0"/>
    <s v="AIA S.A."/>
  </r>
  <r>
    <x v="2"/>
    <x v="3"/>
    <x v="693"/>
    <x v="693"/>
    <x v="14"/>
    <n v="15826400"/>
    <n v="0"/>
    <x v="0"/>
    <x v="0"/>
    <s v="AIA CONCAY"/>
  </r>
  <r>
    <x v="2"/>
    <x v="3"/>
    <x v="694"/>
    <x v="694"/>
    <x v="14"/>
    <n v="4376353.5"/>
    <n v="0"/>
    <x v="0"/>
    <x v="0"/>
    <s v="AIA CONCAY"/>
  </r>
  <r>
    <x v="2"/>
    <x v="3"/>
    <x v="695"/>
    <x v="695"/>
    <x v="14"/>
    <n v="52967854.5"/>
    <n v="0"/>
    <x v="0"/>
    <x v="0"/>
    <s v="AIA CONCAY"/>
  </r>
  <r>
    <x v="2"/>
    <x v="3"/>
    <x v="696"/>
    <x v="696"/>
    <x v="14"/>
    <n v="4125818"/>
    <n v="0"/>
    <x v="0"/>
    <x v="0"/>
    <s v="AIA S.A."/>
  </r>
  <r>
    <x v="2"/>
    <x v="3"/>
    <x v="697"/>
    <x v="697"/>
    <x v="14"/>
    <n v="352094236"/>
    <n v="0"/>
    <x v="0"/>
    <x v="0"/>
    <s v="AIA S.A."/>
  </r>
  <r>
    <x v="2"/>
    <x v="3"/>
    <x v="698"/>
    <x v="698"/>
    <x v="14"/>
    <n v="34321382"/>
    <n v="0"/>
    <x v="0"/>
    <x v="0"/>
    <s v="AIA S.A."/>
  </r>
  <r>
    <x v="2"/>
    <x v="3"/>
    <x v="699"/>
    <x v="699"/>
    <x v="14"/>
    <n v="676160"/>
    <n v="0"/>
    <x v="0"/>
    <x v="0"/>
    <s v="AIA S.A."/>
  </r>
  <r>
    <x v="2"/>
    <x v="3"/>
    <x v="700"/>
    <x v="700"/>
    <x v="14"/>
    <n v="299000"/>
    <n v="0"/>
    <x v="0"/>
    <x v="0"/>
    <s v="AIA S.A."/>
  </r>
  <r>
    <x v="2"/>
    <x v="3"/>
    <x v="701"/>
    <x v="701"/>
    <x v="14"/>
    <n v="38008500"/>
    <n v="0"/>
    <x v="0"/>
    <x v="0"/>
    <s v="AIA S.A."/>
  </r>
  <r>
    <x v="2"/>
    <x v="3"/>
    <x v="702"/>
    <x v="702"/>
    <x v="14"/>
    <n v="4329077"/>
    <n v="0"/>
    <x v="0"/>
    <x v="0"/>
    <s v="AIA S.A."/>
  </r>
  <r>
    <x v="2"/>
    <x v="3"/>
    <x v="703"/>
    <x v="703"/>
    <x v="14"/>
    <n v="217793316.5"/>
    <n v="0"/>
    <x v="0"/>
    <x v="0"/>
    <s v="AIA CONCAY"/>
  </r>
  <r>
    <x v="2"/>
    <x v="3"/>
    <x v="704"/>
    <x v="704"/>
    <x v="14"/>
    <n v="139200"/>
    <n v="0"/>
    <x v="0"/>
    <x v="0"/>
    <s v="AIA S.A."/>
  </r>
  <r>
    <x v="2"/>
    <x v="3"/>
    <x v="705"/>
    <x v="705"/>
    <x v="14"/>
    <n v="4294201"/>
    <n v="0"/>
    <x v="0"/>
    <x v="0"/>
    <s v="AIA S.A."/>
  </r>
  <r>
    <x v="2"/>
    <x v="3"/>
    <x v="706"/>
    <x v="706"/>
    <x v="14"/>
    <n v="307685660"/>
    <n v="0"/>
    <x v="0"/>
    <x v="0"/>
    <s v="AIA S.A."/>
  </r>
  <r>
    <x v="2"/>
    <x v="3"/>
    <x v="707"/>
    <x v="707"/>
    <x v="14"/>
    <n v="7831951"/>
    <n v="0"/>
    <x v="0"/>
    <x v="0"/>
    <s v="AIA S.A."/>
  </r>
  <r>
    <x v="2"/>
    <x v="3"/>
    <x v="708"/>
    <x v="708"/>
    <x v="14"/>
    <n v="5284861"/>
    <n v="0"/>
    <x v="0"/>
    <x v="0"/>
    <s v="AIA S.A."/>
  </r>
  <r>
    <x v="2"/>
    <x v="3"/>
    <x v="709"/>
    <x v="709"/>
    <x v="14"/>
    <n v="722182.5"/>
    <n v="0"/>
    <x v="0"/>
    <x v="0"/>
    <s v="CONSORCIO TRIPLEA RIONEGRO"/>
  </r>
  <r>
    <x v="2"/>
    <x v="3"/>
    <x v="710"/>
    <x v="710"/>
    <x v="14"/>
    <n v="4534029"/>
    <n v="0"/>
    <x v="0"/>
    <x v="0"/>
    <s v="AIA CONCAY"/>
  </r>
  <r>
    <x v="2"/>
    <x v="3"/>
    <x v="711"/>
    <x v="711"/>
    <x v="14"/>
    <n v="21086552"/>
    <n v="0"/>
    <x v="0"/>
    <x v="0"/>
    <s v="AIA S.A."/>
  </r>
  <r>
    <x v="2"/>
    <x v="3"/>
    <x v="712"/>
    <x v="712"/>
    <x v="14"/>
    <n v="4234205.6996999998"/>
    <n v="0"/>
    <x v="0"/>
    <x v="0"/>
    <s v="CONSORCIO CLINICA PORTOAZUL"/>
  </r>
  <r>
    <x v="2"/>
    <x v="3"/>
    <x v="713"/>
    <x v="713"/>
    <x v="14"/>
    <n v="163324115"/>
    <n v="0"/>
    <x v="0"/>
    <x v="0"/>
    <s v="AIA S.A."/>
  </r>
  <r>
    <x v="2"/>
    <x v="3"/>
    <x v="714"/>
    <x v="714"/>
    <x v="14"/>
    <n v="21336636"/>
    <n v="0"/>
    <x v="0"/>
    <x v="0"/>
    <s v="CONSORCIO NUESTRO URABA"/>
  </r>
  <r>
    <x v="2"/>
    <x v="3"/>
    <x v="715"/>
    <x v="715"/>
    <x v="14"/>
    <n v="66772282"/>
    <n v="0"/>
    <x v="0"/>
    <x v="0"/>
    <s v="AIA CONCAY"/>
  </r>
  <r>
    <x v="2"/>
    <x v="3"/>
    <x v="716"/>
    <x v="716"/>
    <x v="14"/>
    <n v="1554693"/>
    <n v="0"/>
    <x v="0"/>
    <x v="0"/>
    <s v="AIA S.A."/>
  </r>
  <r>
    <x v="2"/>
    <x v="3"/>
    <x v="717"/>
    <x v="717"/>
    <x v="14"/>
    <n v="6896.3447999999999"/>
    <n v="0"/>
    <x v="0"/>
    <x v="0"/>
    <s v="CONSORCIO CLINICA PORTOAZUL"/>
  </r>
  <r>
    <x v="2"/>
    <x v="3"/>
    <x v="718"/>
    <x v="718"/>
    <x v="14"/>
    <n v="3994443"/>
    <n v="0"/>
    <x v="0"/>
    <x v="0"/>
    <s v="AIA S.A."/>
  </r>
  <r>
    <x v="2"/>
    <x v="3"/>
    <x v="719"/>
    <x v="719"/>
    <x v="14"/>
    <n v="3782530"/>
    <n v="0"/>
    <x v="0"/>
    <x v="0"/>
    <s v="AIA CONCAY"/>
  </r>
  <r>
    <x v="2"/>
    <x v="3"/>
    <x v="720"/>
    <x v="720"/>
    <x v="14"/>
    <n v="67974809"/>
    <n v="0"/>
    <x v="0"/>
    <x v="0"/>
    <s v="AIA S.A."/>
  </r>
  <r>
    <x v="2"/>
    <x v="3"/>
    <x v="721"/>
    <x v="721"/>
    <x v="14"/>
    <n v="34105999"/>
    <n v="0"/>
    <x v="0"/>
    <x v="0"/>
    <s v="AIA S.A."/>
  </r>
  <r>
    <x v="2"/>
    <x v="3"/>
    <x v="722"/>
    <x v="722"/>
    <x v="14"/>
    <n v="4171278"/>
    <n v="0"/>
    <x v="0"/>
    <x v="0"/>
    <s v="AIA S.A."/>
  </r>
  <r>
    <x v="2"/>
    <x v="3"/>
    <x v="723"/>
    <x v="723"/>
    <x v="14"/>
    <n v="1600275.5"/>
    <n v="0"/>
    <x v="0"/>
    <x v="0"/>
    <s v="AIA CONCAY"/>
  </r>
  <r>
    <x v="2"/>
    <x v="3"/>
    <x v="724"/>
    <x v="724"/>
    <x v="14"/>
    <n v="10517808"/>
    <n v="0"/>
    <x v="0"/>
    <x v="0"/>
    <s v="AIA S.A."/>
  </r>
  <r>
    <x v="2"/>
    <x v="3"/>
    <x v="724"/>
    <x v="724"/>
    <x v="14"/>
    <n v="772800"/>
    <n v="0"/>
    <x v="0"/>
    <x v="0"/>
    <s v="CONSORCIO TRIPLEA RIONEGRO"/>
  </r>
  <r>
    <x v="2"/>
    <x v="3"/>
    <x v="725"/>
    <x v="725"/>
    <x v="14"/>
    <n v="2240488"/>
    <n v="0"/>
    <x v="0"/>
    <x v="0"/>
    <s v="AIA S.A."/>
  </r>
  <r>
    <x v="2"/>
    <x v="3"/>
    <x v="726"/>
    <x v="726"/>
    <x v="14"/>
    <n v="537234474"/>
    <n v="0"/>
    <x v="0"/>
    <x v="0"/>
    <s v="AIA CONCAY"/>
  </r>
  <r>
    <x v="2"/>
    <x v="3"/>
    <x v="727"/>
    <x v="727"/>
    <x v="14"/>
    <n v="28217741"/>
    <n v="0"/>
    <x v="0"/>
    <x v="0"/>
    <s v="AIA CONCAY"/>
  </r>
  <r>
    <x v="2"/>
    <x v="3"/>
    <x v="728"/>
    <x v="728"/>
    <x v="14"/>
    <n v="1213637"/>
    <n v="0"/>
    <x v="0"/>
    <x v="0"/>
    <s v="AIA S.A."/>
  </r>
  <r>
    <x v="2"/>
    <x v="3"/>
    <x v="729"/>
    <x v="729"/>
    <x v="14"/>
    <n v="19684643"/>
    <n v="0"/>
    <x v="0"/>
    <x v="0"/>
    <s v="AIA S.A."/>
  </r>
  <r>
    <x v="2"/>
    <x v="3"/>
    <x v="730"/>
    <x v="730"/>
    <x v="14"/>
    <n v="24891015.5"/>
    <n v="0"/>
    <x v="0"/>
    <x v="0"/>
    <s v="AIA CONCAY"/>
  </r>
  <r>
    <x v="2"/>
    <x v="3"/>
    <x v="731"/>
    <x v="731"/>
    <x v="14"/>
    <n v="17326019"/>
    <n v="0"/>
    <x v="0"/>
    <x v="0"/>
    <s v="AIA S.A."/>
  </r>
  <r>
    <x v="2"/>
    <x v="3"/>
    <x v="732"/>
    <x v="732"/>
    <x v="14"/>
    <n v="11942447"/>
    <n v="0"/>
    <x v="0"/>
    <x v="0"/>
    <s v="INTERSECCION VIAL IBAGUE"/>
  </r>
  <r>
    <x v="2"/>
    <x v="3"/>
    <x v="733"/>
    <x v="733"/>
    <x v="14"/>
    <n v="42450861"/>
    <n v="0"/>
    <x v="0"/>
    <x v="0"/>
    <s v="AIA S.A."/>
  </r>
  <r>
    <x v="2"/>
    <x v="3"/>
    <x v="734"/>
    <x v="734"/>
    <x v="14"/>
    <n v="8611067"/>
    <n v="0"/>
    <x v="0"/>
    <x v="0"/>
    <s v="CONSORCIO AIA ESTYMA"/>
  </r>
  <r>
    <x v="2"/>
    <x v="3"/>
    <x v="735"/>
    <x v="735"/>
    <x v="14"/>
    <n v="12706640"/>
    <n v="0"/>
    <x v="0"/>
    <x v="0"/>
    <s v="AIA CONCAY"/>
  </r>
  <r>
    <x v="2"/>
    <x v="3"/>
    <x v="736"/>
    <x v="736"/>
    <x v="14"/>
    <n v="6121472"/>
    <n v="0"/>
    <x v="0"/>
    <x v="0"/>
    <s v="AIA S.A."/>
  </r>
  <r>
    <x v="2"/>
    <x v="3"/>
    <x v="737"/>
    <x v="737"/>
    <x v="14"/>
    <n v="417941"/>
    <n v="0"/>
    <x v="0"/>
    <x v="0"/>
    <s v="AIA S.A."/>
  </r>
  <r>
    <x v="2"/>
    <x v="3"/>
    <x v="738"/>
    <x v="738"/>
    <x v="14"/>
    <n v="1088073"/>
    <n v="0"/>
    <x v="0"/>
    <x v="0"/>
    <s v="AIA CONCAY"/>
  </r>
  <r>
    <x v="2"/>
    <x v="3"/>
    <x v="739"/>
    <x v="739"/>
    <x v="14"/>
    <n v="5707000.5"/>
    <n v="0"/>
    <x v="0"/>
    <x v="0"/>
    <s v="AIA CONCAY"/>
  </r>
  <r>
    <x v="2"/>
    <x v="3"/>
    <x v="740"/>
    <x v="740"/>
    <x v="14"/>
    <n v="105946839"/>
    <n v="0"/>
    <x v="0"/>
    <x v="0"/>
    <s v="AIA S.A."/>
  </r>
  <r>
    <x v="2"/>
    <x v="3"/>
    <x v="741"/>
    <x v="741"/>
    <x v="14"/>
    <n v="155754"/>
    <n v="0"/>
    <x v="0"/>
    <x v="0"/>
    <s v="AIA S.A."/>
  </r>
  <r>
    <x v="2"/>
    <x v="3"/>
    <x v="742"/>
    <x v="742"/>
    <x v="14"/>
    <n v="1239012"/>
    <n v="0"/>
    <x v="0"/>
    <x v="0"/>
    <s v="AIA S.A."/>
  </r>
  <r>
    <x v="2"/>
    <x v="3"/>
    <x v="743"/>
    <x v="743"/>
    <x v="14"/>
    <n v="2643516"/>
    <n v="0"/>
    <x v="0"/>
    <x v="0"/>
    <s v="AIA S.A."/>
  </r>
  <r>
    <x v="2"/>
    <x v="3"/>
    <x v="744"/>
    <x v="744"/>
    <x v="14"/>
    <n v="2863682"/>
    <n v="0"/>
    <x v="0"/>
    <x v="0"/>
    <s v="AIA S.A."/>
  </r>
  <r>
    <x v="2"/>
    <x v="3"/>
    <x v="745"/>
    <x v="745"/>
    <x v="14"/>
    <n v="2532098"/>
    <n v="0"/>
    <x v="0"/>
    <x v="0"/>
    <s v="AIA S.A."/>
  </r>
  <r>
    <x v="2"/>
    <x v="3"/>
    <x v="746"/>
    <x v="746"/>
    <x v="14"/>
    <n v="7882271"/>
    <n v="0"/>
    <x v="0"/>
    <x v="0"/>
    <s v="AIA CONCAY"/>
  </r>
  <r>
    <x v="2"/>
    <x v="3"/>
    <x v="747"/>
    <x v="747"/>
    <x v="14"/>
    <n v="1604777"/>
    <n v="0"/>
    <x v="0"/>
    <x v="0"/>
    <s v="AIA S.A."/>
  </r>
  <r>
    <x v="2"/>
    <x v="3"/>
    <x v="748"/>
    <x v="748"/>
    <x v="14"/>
    <n v="4971007"/>
    <n v="0"/>
    <x v="0"/>
    <x v="0"/>
    <s v="AIA S.A."/>
  </r>
  <r>
    <x v="2"/>
    <x v="3"/>
    <x v="749"/>
    <x v="749"/>
    <x v="14"/>
    <n v="2575000"/>
    <n v="0"/>
    <x v="0"/>
    <x v="0"/>
    <s v="AIA S.A."/>
  </r>
  <r>
    <x v="2"/>
    <x v="3"/>
    <x v="750"/>
    <x v="750"/>
    <x v="14"/>
    <n v="15310892"/>
    <n v="0"/>
    <x v="0"/>
    <x v="0"/>
    <s v="AIA S.A."/>
  </r>
  <r>
    <x v="2"/>
    <x v="3"/>
    <x v="751"/>
    <x v="751"/>
    <x v="14"/>
    <n v="7442720"/>
    <n v="0"/>
    <x v="0"/>
    <x v="0"/>
    <s v="AIA S.A."/>
  </r>
  <r>
    <x v="2"/>
    <x v="3"/>
    <x v="752"/>
    <x v="752"/>
    <x v="14"/>
    <n v="14625832"/>
    <n v="0"/>
    <x v="0"/>
    <x v="0"/>
    <s v="AIA S.A."/>
  </r>
  <r>
    <x v="2"/>
    <x v="3"/>
    <x v="753"/>
    <x v="753"/>
    <x v="14"/>
    <n v="570747"/>
    <n v="0"/>
    <x v="0"/>
    <x v="0"/>
    <s v="AIA S.A."/>
  </r>
  <r>
    <x v="2"/>
    <x v="3"/>
    <x v="754"/>
    <x v="754"/>
    <x v="14"/>
    <n v="12379503"/>
    <n v="0"/>
    <x v="0"/>
    <x v="0"/>
    <s v="AIA CONCAY"/>
  </r>
  <r>
    <x v="2"/>
    <x v="3"/>
    <x v="755"/>
    <x v="755"/>
    <x v="14"/>
    <n v="19429344"/>
    <n v="0"/>
    <x v="0"/>
    <x v="0"/>
    <s v="AIA S.A."/>
  </r>
  <r>
    <x v="2"/>
    <x v="3"/>
    <x v="756"/>
    <x v="756"/>
    <x v="14"/>
    <n v="27296.264744999997"/>
    <n v="0"/>
    <x v="0"/>
    <x v="0"/>
    <s v="CONSORCIO CLINICA PORTOAZUL"/>
  </r>
  <r>
    <x v="2"/>
    <x v="3"/>
    <x v="757"/>
    <x v="757"/>
    <x v="14"/>
    <n v="13473600"/>
    <n v="0"/>
    <x v="0"/>
    <x v="0"/>
    <s v="AIA S.A."/>
  </r>
  <r>
    <x v="2"/>
    <x v="3"/>
    <x v="758"/>
    <x v="758"/>
    <x v="14"/>
    <n v="1973864"/>
    <n v="0"/>
    <x v="0"/>
    <x v="0"/>
    <s v="AIA S.A."/>
  </r>
  <r>
    <x v="2"/>
    <x v="3"/>
    <x v="759"/>
    <x v="759"/>
    <x v="14"/>
    <n v="12721916"/>
    <n v="0"/>
    <x v="0"/>
    <x v="0"/>
    <s v="AIA CONCAY"/>
  </r>
  <r>
    <x v="2"/>
    <x v="3"/>
    <x v="760"/>
    <x v="760"/>
    <x v="14"/>
    <n v="192285766"/>
    <n v="0"/>
    <x v="0"/>
    <x v="0"/>
    <s v="AIA S.A."/>
  </r>
  <r>
    <x v="2"/>
    <x v="3"/>
    <x v="761"/>
    <x v="761"/>
    <x v="14"/>
    <n v="23561944"/>
    <n v="0"/>
    <x v="0"/>
    <x v="0"/>
    <s v="AIA S.A."/>
  </r>
  <r>
    <x v="2"/>
    <x v="3"/>
    <x v="762"/>
    <x v="762"/>
    <x v="14"/>
    <n v="49355215"/>
    <n v="0"/>
    <x v="0"/>
    <x v="0"/>
    <s v="AIA S.A."/>
  </r>
  <r>
    <x v="2"/>
    <x v="3"/>
    <x v="763"/>
    <x v="763"/>
    <x v="14"/>
    <n v="61338818"/>
    <n v="0"/>
    <x v="0"/>
    <x v="0"/>
    <s v="AIA S.A."/>
  </r>
  <r>
    <x v="2"/>
    <x v="3"/>
    <x v="764"/>
    <x v="764"/>
    <x v="14"/>
    <n v="11668056"/>
    <n v="0"/>
    <x v="0"/>
    <x v="0"/>
    <s v="AIA S.A."/>
  </r>
  <r>
    <x v="2"/>
    <x v="3"/>
    <x v="765"/>
    <x v="765"/>
    <x v="14"/>
    <n v="2730940"/>
    <n v="0"/>
    <x v="0"/>
    <x v="0"/>
    <s v="AIA CONCAY"/>
  </r>
  <r>
    <x v="2"/>
    <x v="3"/>
    <x v="766"/>
    <x v="766"/>
    <x v="14"/>
    <n v="1736575"/>
    <n v="0"/>
    <x v="0"/>
    <x v="0"/>
    <s v="AIA S.A."/>
  </r>
  <r>
    <x v="2"/>
    <x v="3"/>
    <x v="767"/>
    <x v="767"/>
    <x v="14"/>
    <n v="2770265"/>
    <n v="0"/>
    <x v="0"/>
    <x v="0"/>
    <s v="AIA S.A."/>
  </r>
  <r>
    <x v="2"/>
    <x v="3"/>
    <x v="768"/>
    <x v="768"/>
    <x v="14"/>
    <n v="14773987"/>
    <n v="0"/>
    <x v="0"/>
    <x v="0"/>
    <s v="AIA S.A."/>
  </r>
  <r>
    <x v="2"/>
    <x v="3"/>
    <x v="769"/>
    <x v="769"/>
    <x v="14"/>
    <n v="7206131.5"/>
    <n v="0"/>
    <x v="0"/>
    <x v="0"/>
    <s v="AIA CONCAY"/>
  </r>
  <r>
    <x v="2"/>
    <x v="3"/>
    <x v="770"/>
    <x v="770"/>
    <x v="14"/>
    <n v="1436680"/>
    <n v="0"/>
    <x v="0"/>
    <x v="0"/>
    <s v="AIA CONCAY"/>
  </r>
  <r>
    <x v="2"/>
    <x v="3"/>
    <x v="771"/>
    <x v="771"/>
    <x v="14"/>
    <n v="3769365"/>
    <n v="0"/>
    <x v="0"/>
    <x v="0"/>
    <s v="AIA CONCAY"/>
  </r>
  <r>
    <x v="2"/>
    <x v="3"/>
    <x v="771"/>
    <x v="771"/>
    <x v="14"/>
    <n v="1866656"/>
    <n v="0"/>
    <x v="0"/>
    <x v="0"/>
    <s v="AIA S.A."/>
  </r>
  <r>
    <x v="2"/>
    <x v="3"/>
    <x v="772"/>
    <x v="772"/>
    <x v="14"/>
    <n v="3124969"/>
    <n v="0"/>
    <x v="0"/>
    <x v="0"/>
    <s v="AIA CONCAY"/>
  </r>
  <r>
    <x v="2"/>
    <x v="3"/>
    <x v="773"/>
    <x v="773"/>
    <x v="14"/>
    <n v="25831683"/>
    <n v="0"/>
    <x v="0"/>
    <x v="0"/>
    <s v="AIA S.A."/>
  </r>
  <r>
    <x v="2"/>
    <x v="3"/>
    <x v="774"/>
    <x v="774"/>
    <x v="14"/>
    <n v="910345"/>
    <n v="0"/>
    <x v="0"/>
    <x v="0"/>
    <s v="AIA S.A."/>
  </r>
  <r>
    <x v="2"/>
    <x v="3"/>
    <x v="775"/>
    <x v="775"/>
    <x v="14"/>
    <n v="155640"/>
    <n v="0"/>
    <x v="0"/>
    <x v="0"/>
    <s v="AIA S.A."/>
  </r>
  <r>
    <x v="2"/>
    <x v="3"/>
    <x v="776"/>
    <x v="776"/>
    <x v="14"/>
    <n v="2599168"/>
    <n v="0"/>
    <x v="0"/>
    <x v="0"/>
    <s v="AIA S.A."/>
  </r>
  <r>
    <x v="2"/>
    <x v="3"/>
    <x v="777"/>
    <x v="777"/>
    <x v="14"/>
    <n v="37056651"/>
    <n v="0"/>
    <x v="0"/>
    <x v="0"/>
    <s v="AIA S.A."/>
  </r>
  <r>
    <x v="2"/>
    <x v="3"/>
    <x v="778"/>
    <x v="778"/>
    <x v="14"/>
    <n v="259777"/>
    <n v="0"/>
    <x v="0"/>
    <x v="0"/>
    <s v="AIA S.A."/>
  </r>
  <r>
    <x v="2"/>
    <x v="3"/>
    <x v="779"/>
    <x v="779"/>
    <x v="14"/>
    <n v="1735800.5"/>
    <n v="0"/>
    <x v="0"/>
    <x v="0"/>
    <s v="AIA CONCAY"/>
  </r>
  <r>
    <x v="2"/>
    <x v="3"/>
    <x v="780"/>
    <x v="780"/>
    <x v="14"/>
    <n v="622965"/>
    <n v="0"/>
    <x v="0"/>
    <x v="0"/>
    <s v="AIA S.A."/>
  </r>
  <r>
    <x v="2"/>
    <x v="3"/>
    <x v="781"/>
    <x v="781"/>
    <x v="14"/>
    <n v="2418450"/>
    <n v="0"/>
    <x v="0"/>
    <x v="0"/>
    <s v="AIA S.A."/>
  </r>
  <r>
    <x v="2"/>
    <x v="3"/>
    <x v="782"/>
    <x v="782"/>
    <x v="14"/>
    <n v="114470567"/>
    <n v="0"/>
    <x v="0"/>
    <x v="0"/>
    <s v="AIA S.A."/>
  </r>
  <r>
    <x v="2"/>
    <x v="3"/>
    <x v="783"/>
    <x v="783"/>
    <x v="14"/>
    <n v="110168287"/>
    <n v="0"/>
    <x v="0"/>
    <x v="0"/>
    <s v="AIA S.A."/>
  </r>
  <r>
    <x v="2"/>
    <x v="3"/>
    <x v="784"/>
    <x v="784"/>
    <x v="14"/>
    <n v="13742570.5"/>
    <n v="0"/>
    <x v="0"/>
    <x v="0"/>
    <s v="AIA CONCAY"/>
  </r>
  <r>
    <x v="2"/>
    <x v="3"/>
    <x v="785"/>
    <x v="785"/>
    <x v="14"/>
    <n v="2253446"/>
    <n v="0"/>
    <x v="0"/>
    <x v="0"/>
    <s v="AIA CONCAY"/>
  </r>
  <r>
    <x v="2"/>
    <x v="3"/>
    <x v="786"/>
    <x v="786"/>
    <x v="14"/>
    <n v="44534566.5"/>
    <n v="0"/>
    <x v="0"/>
    <x v="0"/>
    <s v="AIA CONCAY"/>
  </r>
  <r>
    <x v="2"/>
    <x v="3"/>
    <x v="787"/>
    <x v="787"/>
    <x v="14"/>
    <n v="144461"/>
    <n v="0"/>
    <x v="0"/>
    <x v="0"/>
    <s v="AIA S.A."/>
  </r>
  <r>
    <x v="2"/>
    <x v="3"/>
    <x v="788"/>
    <x v="788"/>
    <x v="14"/>
    <n v="2370101"/>
    <n v="0"/>
    <x v="0"/>
    <x v="0"/>
    <s v="AIA S.A."/>
  </r>
  <r>
    <x v="2"/>
    <x v="3"/>
    <x v="789"/>
    <x v="789"/>
    <x v="14"/>
    <n v="2516736"/>
    <n v="0"/>
    <x v="0"/>
    <x v="0"/>
    <s v="AIA S.A."/>
  </r>
  <r>
    <x v="2"/>
    <x v="3"/>
    <x v="790"/>
    <x v="790"/>
    <x v="14"/>
    <n v="11343909"/>
    <n v="0"/>
    <x v="0"/>
    <x v="0"/>
    <s v="AIA S.A."/>
  </r>
  <r>
    <x v="2"/>
    <x v="3"/>
    <x v="791"/>
    <x v="791"/>
    <x v="14"/>
    <n v="12159684"/>
    <n v="0"/>
    <x v="0"/>
    <x v="0"/>
    <s v="AIA CONCAY"/>
  </r>
  <r>
    <x v="2"/>
    <x v="3"/>
    <x v="792"/>
    <x v="792"/>
    <x v="14"/>
    <n v="5172447"/>
    <n v="0"/>
    <x v="0"/>
    <x v="0"/>
    <s v="CONSORCIO ACM ALEJANDRIA"/>
  </r>
  <r>
    <x v="2"/>
    <x v="3"/>
    <x v="793"/>
    <x v="793"/>
    <x v="14"/>
    <n v="3600000"/>
    <n v="0"/>
    <x v="0"/>
    <x v="0"/>
    <s v="AIA S.A."/>
  </r>
  <r>
    <x v="2"/>
    <x v="3"/>
    <x v="794"/>
    <x v="794"/>
    <x v="14"/>
    <n v="498456"/>
    <n v="0"/>
    <x v="0"/>
    <x v="0"/>
    <s v="AIA S.A."/>
  </r>
  <r>
    <x v="2"/>
    <x v="3"/>
    <x v="795"/>
    <x v="795"/>
    <x v="14"/>
    <n v="14883109"/>
    <n v="0"/>
    <x v="0"/>
    <x v="0"/>
    <s v="AIA S.A."/>
  </r>
  <r>
    <x v="2"/>
    <x v="3"/>
    <x v="796"/>
    <x v="796"/>
    <x v="14"/>
    <n v="55050.6"/>
    <n v="0"/>
    <x v="0"/>
    <x v="0"/>
    <s v="CONSORCIO NUESTRO URABA"/>
  </r>
  <r>
    <x v="2"/>
    <x v="3"/>
    <x v="797"/>
    <x v="797"/>
    <x v="14"/>
    <n v="1634794"/>
    <n v="0"/>
    <x v="0"/>
    <x v="0"/>
    <s v="AIA S.A."/>
  </r>
  <r>
    <x v="2"/>
    <x v="3"/>
    <x v="798"/>
    <x v="798"/>
    <x v="14"/>
    <n v="6484800"/>
    <n v="0"/>
    <x v="0"/>
    <x v="0"/>
    <s v="AIA S.A."/>
  </r>
  <r>
    <x v="2"/>
    <x v="3"/>
    <x v="799"/>
    <x v="799"/>
    <x v="14"/>
    <n v="6750382"/>
    <n v="0"/>
    <x v="0"/>
    <x v="0"/>
    <s v="AIA S.A."/>
  </r>
  <r>
    <x v="2"/>
    <x v="3"/>
    <x v="800"/>
    <x v="800"/>
    <x v="14"/>
    <n v="637840"/>
    <n v="0"/>
    <x v="0"/>
    <x v="0"/>
    <s v="AIA S.A."/>
  </r>
  <r>
    <x v="2"/>
    <x v="3"/>
    <x v="801"/>
    <x v="801"/>
    <x v="14"/>
    <n v="12514315"/>
    <n v="0"/>
    <x v="0"/>
    <x v="0"/>
    <s v="AIA S.A."/>
  </r>
  <r>
    <x v="2"/>
    <x v="3"/>
    <x v="802"/>
    <x v="802"/>
    <x v="14"/>
    <n v="196463996.5"/>
    <n v="0"/>
    <x v="0"/>
    <x v="0"/>
    <s v="AIA CONCAY"/>
  </r>
  <r>
    <x v="2"/>
    <x v="3"/>
    <x v="803"/>
    <x v="803"/>
    <x v="14"/>
    <n v="251913594"/>
    <n v="0"/>
    <x v="0"/>
    <x v="0"/>
    <s v="AIA S.A."/>
  </r>
  <r>
    <x v="2"/>
    <x v="3"/>
    <x v="803"/>
    <x v="803"/>
    <x v="14"/>
    <n v="10167645"/>
    <n v="0"/>
    <x v="0"/>
    <x v="0"/>
    <s v="CONSORCIO ACM ALEJANDRIA"/>
  </r>
  <r>
    <x v="2"/>
    <x v="3"/>
    <x v="803"/>
    <x v="803"/>
    <x v="14"/>
    <n v="55318978.5"/>
    <n v="0"/>
    <x v="0"/>
    <x v="0"/>
    <s v="CONSORCIO TRIPLEA RIONEGRO"/>
  </r>
  <r>
    <x v="2"/>
    <x v="3"/>
    <x v="804"/>
    <x v="804"/>
    <x v="14"/>
    <n v="2606510"/>
    <n v="0"/>
    <x v="0"/>
    <x v="0"/>
    <s v="AIA S.A."/>
  </r>
  <r>
    <x v="2"/>
    <x v="3"/>
    <x v="805"/>
    <x v="805"/>
    <x v="14"/>
    <n v="2597697"/>
    <n v="0"/>
    <x v="0"/>
    <x v="0"/>
    <s v="AIA S.A."/>
  </r>
  <r>
    <x v="2"/>
    <x v="3"/>
    <x v="806"/>
    <x v="806"/>
    <x v="14"/>
    <n v="226041"/>
    <n v="0"/>
    <x v="0"/>
    <x v="0"/>
    <s v="AIA S.A."/>
  </r>
  <r>
    <x v="2"/>
    <x v="3"/>
    <x v="807"/>
    <x v="807"/>
    <x v="14"/>
    <n v="2511068"/>
    <n v="0"/>
    <x v="0"/>
    <x v="0"/>
    <s v="AIA S.A."/>
  </r>
  <r>
    <x v="2"/>
    <x v="3"/>
    <x v="808"/>
    <x v="808"/>
    <x v="14"/>
    <n v="4552984"/>
    <n v="0"/>
    <x v="0"/>
    <x v="0"/>
    <s v="AIA S.A."/>
  </r>
  <r>
    <x v="2"/>
    <x v="3"/>
    <x v="809"/>
    <x v="809"/>
    <x v="14"/>
    <n v="100000"/>
    <n v="0"/>
    <x v="0"/>
    <x v="0"/>
    <s v="AIA S.A."/>
  </r>
  <r>
    <x v="2"/>
    <x v="3"/>
    <x v="810"/>
    <x v="810"/>
    <x v="14"/>
    <n v="103585.17899999999"/>
    <n v="0"/>
    <x v="0"/>
    <x v="0"/>
    <s v="CONSORCIO CLINICA PORTOAZUL"/>
  </r>
  <r>
    <x v="2"/>
    <x v="3"/>
    <x v="811"/>
    <x v="811"/>
    <x v="14"/>
    <n v="60578259"/>
    <n v="0"/>
    <x v="0"/>
    <x v="0"/>
    <s v="AIA CONCAY"/>
  </r>
  <r>
    <x v="2"/>
    <x v="3"/>
    <x v="812"/>
    <x v="812"/>
    <x v="14"/>
    <n v="62456787"/>
    <n v="0"/>
    <x v="0"/>
    <x v="0"/>
    <s v="AIA S.A."/>
  </r>
  <r>
    <x v="2"/>
    <x v="3"/>
    <x v="813"/>
    <x v="813"/>
    <x v="14"/>
    <n v="372075204"/>
    <n v="0"/>
    <x v="0"/>
    <x v="0"/>
    <s v="AIA S.A."/>
  </r>
  <r>
    <x v="2"/>
    <x v="3"/>
    <x v="814"/>
    <x v="814"/>
    <x v="14"/>
    <n v="318369"/>
    <n v="0"/>
    <x v="0"/>
    <x v="0"/>
    <s v="AIA S.A."/>
  </r>
  <r>
    <x v="2"/>
    <x v="3"/>
    <x v="815"/>
    <x v="815"/>
    <x v="14"/>
    <n v="1325098"/>
    <n v="0"/>
    <x v="0"/>
    <x v="0"/>
    <s v="AIA S.A."/>
  </r>
  <r>
    <x v="2"/>
    <x v="3"/>
    <x v="816"/>
    <x v="816"/>
    <x v="14"/>
    <n v="5391321"/>
    <n v="0"/>
    <x v="0"/>
    <x v="0"/>
    <s v="AIA S.A."/>
  </r>
  <r>
    <x v="2"/>
    <x v="3"/>
    <x v="817"/>
    <x v="817"/>
    <x v="14"/>
    <n v="678516"/>
    <n v="0"/>
    <x v="0"/>
    <x v="0"/>
    <s v="AIA CONCAY"/>
  </r>
  <r>
    <x v="2"/>
    <x v="3"/>
    <x v="818"/>
    <x v="818"/>
    <x v="14"/>
    <n v="8605440"/>
    <n v="0"/>
    <x v="0"/>
    <x v="0"/>
    <s v="AIA S.A."/>
  </r>
  <r>
    <x v="2"/>
    <x v="3"/>
    <x v="819"/>
    <x v="819"/>
    <x v="14"/>
    <n v="2040617"/>
    <n v="0"/>
    <x v="0"/>
    <x v="0"/>
    <s v="AIA S.A."/>
  </r>
  <r>
    <x v="2"/>
    <x v="3"/>
    <x v="820"/>
    <x v="820"/>
    <x v="14"/>
    <n v="13419315"/>
    <n v="0"/>
    <x v="0"/>
    <x v="0"/>
    <s v="AIA S.A."/>
  </r>
  <r>
    <x v="2"/>
    <x v="3"/>
    <x v="821"/>
    <x v="821"/>
    <x v="14"/>
    <n v="2616730"/>
    <n v="0"/>
    <x v="0"/>
    <x v="0"/>
    <s v="AIA S.A."/>
  </r>
  <r>
    <x v="2"/>
    <x v="3"/>
    <x v="822"/>
    <x v="822"/>
    <x v="14"/>
    <n v="1437174"/>
    <n v="0"/>
    <x v="0"/>
    <x v="0"/>
    <s v="AIA S.A."/>
  </r>
  <r>
    <x v="2"/>
    <x v="3"/>
    <x v="823"/>
    <x v="823"/>
    <x v="14"/>
    <n v="27351306"/>
    <n v="0"/>
    <x v="0"/>
    <x v="0"/>
    <s v="AIA CONCAY"/>
  </r>
  <r>
    <x v="2"/>
    <x v="3"/>
    <x v="824"/>
    <x v="824"/>
    <x v="14"/>
    <n v="2358345"/>
    <n v="0"/>
    <x v="0"/>
    <x v="0"/>
    <s v="AIA CONCAY"/>
  </r>
  <r>
    <x v="2"/>
    <x v="3"/>
    <x v="825"/>
    <x v="825"/>
    <x v="14"/>
    <n v="1663162"/>
    <n v="0"/>
    <x v="0"/>
    <x v="0"/>
    <s v="AIA S.A."/>
  </r>
  <r>
    <x v="2"/>
    <x v="3"/>
    <x v="826"/>
    <x v="826"/>
    <x v="14"/>
    <n v="67068750"/>
    <n v="0"/>
    <x v="0"/>
    <x v="0"/>
    <s v="AIA CONCAY"/>
  </r>
  <r>
    <x v="2"/>
    <x v="3"/>
    <x v="827"/>
    <x v="827"/>
    <x v="14"/>
    <n v="10417905"/>
    <n v="0"/>
    <x v="0"/>
    <x v="0"/>
    <s v="AIA S.A."/>
  </r>
  <r>
    <x v="2"/>
    <x v="3"/>
    <x v="828"/>
    <x v="828"/>
    <x v="14"/>
    <n v="44509172"/>
    <n v="0"/>
    <x v="0"/>
    <x v="0"/>
    <s v="AIA S.A."/>
  </r>
  <r>
    <x v="2"/>
    <x v="3"/>
    <x v="829"/>
    <x v="829"/>
    <x v="14"/>
    <n v="3170861"/>
    <n v="0"/>
    <x v="0"/>
    <x v="0"/>
    <s v="AIA S.A."/>
  </r>
  <r>
    <x v="2"/>
    <x v="3"/>
    <x v="830"/>
    <x v="830"/>
    <x v="14"/>
    <n v="65348561"/>
    <n v="0"/>
    <x v="0"/>
    <x v="0"/>
    <s v="AIA S.A."/>
  </r>
  <r>
    <x v="2"/>
    <x v="3"/>
    <x v="831"/>
    <x v="831"/>
    <x v="14"/>
    <n v="1729865"/>
    <n v="0"/>
    <x v="0"/>
    <x v="0"/>
    <s v="AIA S.A."/>
  </r>
  <r>
    <x v="2"/>
    <x v="3"/>
    <x v="832"/>
    <x v="832"/>
    <x v="14"/>
    <n v="4671351"/>
    <n v="0"/>
    <x v="0"/>
    <x v="0"/>
    <s v="AIA S.A."/>
  </r>
  <r>
    <x v="2"/>
    <x v="3"/>
    <x v="833"/>
    <x v="833"/>
    <x v="14"/>
    <n v="643594"/>
    <n v="0"/>
    <x v="0"/>
    <x v="0"/>
    <s v="AIA S.A."/>
  </r>
  <r>
    <x v="2"/>
    <x v="3"/>
    <x v="834"/>
    <x v="834"/>
    <x v="14"/>
    <n v="3004197"/>
    <n v="0"/>
    <x v="0"/>
    <x v="0"/>
    <s v="AIA S.A."/>
  </r>
  <r>
    <x v="2"/>
    <x v="3"/>
    <x v="835"/>
    <x v="835"/>
    <x v="14"/>
    <n v="43391116.5"/>
    <n v="0"/>
    <x v="0"/>
    <x v="0"/>
    <s v="AIA CONCAY"/>
  </r>
  <r>
    <x v="2"/>
    <x v="3"/>
    <x v="836"/>
    <x v="836"/>
    <x v="14"/>
    <n v="1472000"/>
    <n v="0"/>
    <x v="0"/>
    <x v="0"/>
    <s v="AIA S.A."/>
  </r>
  <r>
    <x v="2"/>
    <x v="3"/>
    <x v="836"/>
    <x v="836"/>
    <x v="14"/>
    <n v="292035563.5"/>
    <n v="0"/>
    <x v="0"/>
    <x v="0"/>
    <s v="CONSORCIO AIA ESTYMA"/>
  </r>
  <r>
    <x v="2"/>
    <x v="3"/>
    <x v="837"/>
    <x v="837"/>
    <x v="14"/>
    <n v="1387251"/>
    <n v="0"/>
    <x v="0"/>
    <x v="0"/>
    <s v="AIA S.A."/>
  </r>
  <r>
    <x v="2"/>
    <x v="3"/>
    <x v="838"/>
    <x v="838"/>
    <x v="14"/>
    <n v="3153519.5"/>
    <n v="0"/>
    <x v="0"/>
    <x v="0"/>
    <s v="AIA CONCAY"/>
  </r>
  <r>
    <x v="2"/>
    <x v="3"/>
    <x v="839"/>
    <x v="839"/>
    <x v="14"/>
    <n v="66646"/>
    <n v="0"/>
    <x v="0"/>
    <x v="0"/>
    <s v="AIA S.A."/>
  </r>
  <r>
    <x v="2"/>
    <x v="3"/>
    <x v="840"/>
    <x v="840"/>
    <x v="14"/>
    <n v="6681077"/>
    <n v="0"/>
    <x v="0"/>
    <x v="0"/>
    <s v="AIA S.A."/>
  </r>
  <r>
    <x v="2"/>
    <x v="3"/>
    <x v="841"/>
    <x v="841"/>
    <x v="14"/>
    <n v="101858195"/>
    <n v="0"/>
    <x v="0"/>
    <x v="0"/>
    <s v="AIA S.A."/>
  </r>
  <r>
    <x v="2"/>
    <x v="3"/>
    <x v="842"/>
    <x v="842"/>
    <x v="14"/>
    <n v="26426926"/>
    <n v="0"/>
    <x v="0"/>
    <x v="0"/>
    <s v="AIA S.A."/>
  </r>
  <r>
    <x v="2"/>
    <x v="3"/>
    <x v="843"/>
    <x v="843"/>
    <x v="14"/>
    <n v="6172486"/>
    <n v="0"/>
    <x v="0"/>
    <x v="0"/>
    <s v="AIA S.A."/>
  </r>
  <r>
    <x v="2"/>
    <x v="3"/>
    <x v="844"/>
    <x v="844"/>
    <x v="14"/>
    <n v="1705230"/>
    <n v="0"/>
    <x v="0"/>
    <x v="0"/>
    <s v="AIA S.A."/>
  </r>
  <r>
    <x v="2"/>
    <x v="3"/>
    <x v="845"/>
    <x v="845"/>
    <x v="14"/>
    <n v="493000"/>
    <n v="0"/>
    <x v="0"/>
    <x v="0"/>
    <s v="AIA S.A."/>
  </r>
  <r>
    <x v="2"/>
    <x v="3"/>
    <x v="846"/>
    <x v="846"/>
    <x v="14"/>
    <n v="5780081"/>
    <n v="0"/>
    <x v="0"/>
    <x v="0"/>
    <s v="AIA CONCAY"/>
  </r>
  <r>
    <x v="2"/>
    <x v="3"/>
    <x v="846"/>
    <x v="846"/>
    <x v="14"/>
    <n v="453921"/>
    <n v="0"/>
    <x v="0"/>
    <x v="0"/>
    <s v="AIA S.A."/>
  </r>
  <r>
    <x v="2"/>
    <x v="3"/>
    <x v="847"/>
    <x v="847"/>
    <x v="14"/>
    <n v="1810801"/>
    <n v="0"/>
    <x v="0"/>
    <x v="0"/>
    <s v="AIA S.A."/>
  </r>
  <r>
    <x v="2"/>
    <x v="3"/>
    <x v="848"/>
    <x v="848"/>
    <x v="14"/>
    <n v="7457910.2101999996"/>
    <n v="0"/>
    <x v="0"/>
    <x v="0"/>
    <s v="CONSORCIO CLINICA PORTOAZUL"/>
  </r>
  <r>
    <x v="2"/>
    <x v="3"/>
    <x v="849"/>
    <x v="849"/>
    <x v="14"/>
    <n v="6791270"/>
    <n v="0"/>
    <x v="0"/>
    <x v="0"/>
    <s v="AIA S.A."/>
  </r>
  <r>
    <x v="2"/>
    <x v="3"/>
    <x v="850"/>
    <x v="850"/>
    <x v="14"/>
    <n v="3548020"/>
    <n v="0"/>
    <x v="0"/>
    <x v="0"/>
    <s v="AIA S.A."/>
  </r>
  <r>
    <x v="2"/>
    <x v="3"/>
    <x v="851"/>
    <x v="851"/>
    <x v="14"/>
    <n v="5266280"/>
    <n v="0"/>
    <x v="0"/>
    <x v="0"/>
    <s v="AIA S.A."/>
  </r>
  <r>
    <x v="2"/>
    <x v="3"/>
    <x v="852"/>
    <x v="852"/>
    <x v="14"/>
    <n v="1224226"/>
    <n v="0"/>
    <x v="0"/>
    <x v="0"/>
    <s v="AIA S.A."/>
  </r>
  <r>
    <x v="2"/>
    <x v="3"/>
    <x v="853"/>
    <x v="853"/>
    <x v="14"/>
    <n v="3294325.1999999997"/>
    <n v="0"/>
    <x v="0"/>
    <x v="0"/>
    <s v="CONSORCIO NUESTRO URABA"/>
  </r>
  <r>
    <x v="2"/>
    <x v="3"/>
    <x v="854"/>
    <x v="854"/>
    <x v="14"/>
    <n v="3677424.5286999997"/>
    <n v="0"/>
    <x v="0"/>
    <x v="0"/>
    <s v="CONSORCIO CLINICA PORTOAZUL"/>
  </r>
  <r>
    <x v="2"/>
    <x v="3"/>
    <x v="855"/>
    <x v="855"/>
    <x v="14"/>
    <n v="2903542"/>
    <n v="0"/>
    <x v="0"/>
    <x v="0"/>
    <s v="AIA S.A."/>
  </r>
  <r>
    <x v="2"/>
    <x v="3"/>
    <x v="856"/>
    <x v="856"/>
    <x v="14"/>
    <n v="15949501"/>
    <n v="0"/>
    <x v="0"/>
    <x v="0"/>
    <s v="AIA S.A."/>
  </r>
  <r>
    <x v="2"/>
    <x v="3"/>
    <x v="857"/>
    <x v="857"/>
    <x v="14"/>
    <n v="31515830"/>
    <n v="0"/>
    <x v="0"/>
    <x v="0"/>
    <s v="AIA S.A."/>
  </r>
  <r>
    <x v="2"/>
    <x v="3"/>
    <x v="858"/>
    <x v="858"/>
    <x v="14"/>
    <n v="3787997"/>
    <n v="0"/>
    <x v="0"/>
    <x v="0"/>
    <s v="AIA S.A."/>
  </r>
  <r>
    <x v="2"/>
    <x v="3"/>
    <x v="859"/>
    <x v="859"/>
    <x v="14"/>
    <n v="6969133"/>
    <n v="0"/>
    <x v="0"/>
    <x v="0"/>
    <s v="AIA S.A."/>
  </r>
  <r>
    <x v="2"/>
    <x v="3"/>
    <x v="860"/>
    <x v="860"/>
    <x v="14"/>
    <n v="87346815"/>
    <n v="0"/>
    <x v="0"/>
    <x v="0"/>
    <s v="AIA CONCAY"/>
  </r>
  <r>
    <x v="2"/>
    <x v="3"/>
    <x v="861"/>
    <x v="861"/>
    <x v="14"/>
    <n v="2012706"/>
    <n v="0"/>
    <x v="0"/>
    <x v="0"/>
    <s v="AIA S.A."/>
  </r>
  <r>
    <x v="2"/>
    <x v="3"/>
    <x v="862"/>
    <x v="862"/>
    <x v="14"/>
    <n v="1632825"/>
    <n v="0"/>
    <x v="0"/>
    <x v="0"/>
    <s v="AIA S.A."/>
  </r>
  <r>
    <x v="2"/>
    <x v="3"/>
    <x v="863"/>
    <x v="863"/>
    <x v="14"/>
    <n v="274081"/>
    <n v="0"/>
    <x v="0"/>
    <x v="0"/>
    <s v="AIA CONCAY"/>
  </r>
  <r>
    <x v="2"/>
    <x v="3"/>
    <x v="864"/>
    <x v="864"/>
    <x v="14"/>
    <n v="117342162"/>
    <n v="0"/>
    <x v="0"/>
    <x v="0"/>
    <s v="AIA CONCAY"/>
  </r>
  <r>
    <x v="2"/>
    <x v="3"/>
    <x v="865"/>
    <x v="865"/>
    <x v="14"/>
    <n v="5389379.5"/>
    <n v="0"/>
    <x v="0"/>
    <x v="0"/>
    <s v="CONSORCIO TRIPLEA RIONEGRO"/>
  </r>
  <r>
    <x v="2"/>
    <x v="3"/>
    <x v="866"/>
    <x v="866"/>
    <x v="14"/>
    <n v="2672922"/>
    <n v="0"/>
    <x v="0"/>
    <x v="0"/>
    <s v="AIA CONCAY"/>
  </r>
  <r>
    <x v="2"/>
    <x v="3"/>
    <x v="867"/>
    <x v="867"/>
    <x v="14"/>
    <n v="23576340"/>
    <n v="0"/>
    <x v="0"/>
    <x v="0"/>
    <s v="AIA S.A."/>
  </r>
  <r>
    <x v="2"/>
    <x v="3"/>
    <x v="868"/>
    <x v="868"/>
    <x v="14"/>
    <n v="2624800"/>
    <n v="0"/>
    <x v="0"/>
    <x v="0"/>
    <s v="AIA S.A."/>
  </r>
  <r>
    <x v="2"/>
    <x v="3"/>
    <x v="869"/>
    <x v="869"/>
    <x v="14"/>
    <n v="116682488"/>
    <n v="0"/>
    <x v="0"/>
    <x v="0"/>
    <s v="AIA S.A."/>
  </r>
  <r>
    <x v="2"/>
    <x v="3"/>
    <x v="870"/>
    <x v="870"/>
    <x v="14"/>
    <n v="1183400"/>
    <n v="0"/>
    <x v="0"/>
    <x v="0"/>
    <s v="AIA S.A."/>
  </r>
  <r>
    <x v="2"/>
    <x v="3"/>
    <x v="871"/>
    <x v="871"/>
    <x v="14"/>
    <n v="2727600"/>
    <n v="0"/>
    <x v="0"/>
    <x v="0"/>
    <s v="AIA S.A."/>
  </r>
  <r>
    <x v="2"/>
    <x v="3"/>
    <x v="872"/>
    <x v="872"/>
    <x v="14"/>
    <n v="3573987"/>
    <n v="0"/>
    <x v="0"/>
    <x v="0"/>
    <s v="AIA S.A."/>
  </r>
  <r>
    <x v="2"/>
    <x v="3"/>
    <x v="873"/>
    <x v="873"/>
    <x v="14"/>
    <n v="6172223"/>
    <n v="0"/>
    <x v="0"/>
    <x v="0"/>
    <s v="AIA S.A."/>
  </r>
  <r>
    <x v="2"/>
    <x v="3"/>
    <x v="874"/>
    <x v="874"/>
    <x v="14"/>
    <n v="5156400"/>
    <n v="0"/>
    <x v="0"/>
    <x v="0"/>
    <s v="AIA S.A."/>
  </r>
  <r>
    <x v="2"/>
    <x v="3"/>
    <x v="875"/>
    <x v="875"/>
    <x v="14"/>
    <n v="10550850"/>
    <n v="0"/>
    <x v="0"/>
    <x v="0"/>
    <s v="AIA S.A."/>
  </r>
  <r>
    <x v="2"/>
    <x v="3"/>
    <x v="876"/>
    <x v="876"/>
    <x v="14"/>
    <n v="46095107"/>
    <n v="0"/>
    <x v="0"/>
    <x v="0"/>
    <s v="AIA S.A."/>
  </r>
  <r>
    <x v="2"/>
    <x v="3"/>
    <x v="877"/>
    <x v="877"/>
    <x v="14"/>
    <n v="6872766"/>
    <n v="0"/>
    <x v="0"/>
    <x v="0"/>
    <s v="AIA S.A."/>
  </r>
  <r>
    <x v="2"/>
    <x v="3"/>
    <x v="878"/>
    <x v="878"/>
    <x v="14"/>
    <n v="908650.5"/>
    <n v="0"/>
    <x v="0"/>
    <x v="0"/>
    <s v="AIA CONCAY"/>
  </r>
  <r>
    <x v="2"/>
    <x v="3"/>
    <x v="879"/>
    <x v="879"/>
    <x v="14"/>
    <n v="70154821"/>
    <n v="0"/>
    <x v="0"/>
    <x v="0"/>
    <s v="AIA CONCAY"/>
  </r>
  <r>
    <x v="2"/>
    <x v="3"/>
    <x v="880"/>
    <x v="880"/>
    <x v="14"/>
    <n v="5351835"/>
    <n v="0"/>
    <x v="0"/>
    <x v="0"/>
    <s v="AIA S.A."/>
  </r>
  <r>
    <x v="2"/>
    <x v="3"/>
    <x v="881"/>
    <x v="881"/>
    <x v="14"/>
    <n v="544377"/>
    <n v="0"/>
    <x v="0"/>
    <x v="0"/>
    <s v="AIA S.A."/>
  </r>
  <r>
    <x v="2"/>
    <x v="3"/>
    <x v="882"/>
    <x v="882"/>
    <x v="14"/>
    <n v="32181191"/>
    <n v="0"/>
    <x v="0"/>
    <x v="0"/>
    <s v="AIA CONCAY"/>
  </r>
  <r>
    <x v="2"/>
    <x v="3"/>
    <x v="883"/>
    <x v="883"/>
    <x v="14"/>
    <n v="1189581"/>
    <n v="0"/>
    <x v="0"/>
    <x v="0"/>
    <s v="AIA S.A."/>
  </r>
  <r>
    <x v="2"/>
    <x v="3"/>
    <x v="884"/>
    <x v="884"/>
    <x v="14"/>
    <n v="951575"/>
    <n v="0"/>
    <x v="0"/>
    <x v="0"/>
    <s v="AIA S.A."/>
  </r>
  <r>
    <x v="2"/>
    <x v="3"/>
    <x v="885"/>
    <x v="885"/>
    <x v="14"/>
    <n v="7499747.5"/>
    <n v="0"/>
    <x v="0"/>
    <x v="0"/>
    <s v="AIA CONCAY"/>
  </r>
  <r>
    <x v="2"/>
    <x v="3"/>
    <x v="886"/>
    <x v="886"/>
    <x v="14"/>
    <n v="822580"/>
    <n v="0"/>
    <x v="0"/>
    <x v="0"/>
    <s v="AIA S.A."/>
  </r>
  <r>
    <x v="2"/>
    <x v="3"/>
    <x v="887"/>
    <x v="887"/>
    <x v="14"/>
    <n v="1911590"/>
    <n v="0"/>
    <x v="0"/>
    <x v="0"/>
    <s v="AIA S.A."/>
  </r>
  <r>
    <x v="2"/>
    <x v="3"/>
    <x v="888"/>
    <x v="888"/>
    <x v="14"/>
    <n v="22031034"/>
    <n v="0"/>
    <x v="0"/>
    <x v="0"/>
    <s v="AIA S.A."/>
  </r>
  <r>
    <x v="2"/>
    <x v="3"/>
    <x v="889"/>
    <x v="889"/>
    <x v="14"/>
    <n v="178261"/>
    <n v="0"/>
    <x v="0"/>
    <x v="0"/>
    <s v="AIA S.A."/>
  </r>
  <r>
    <x v="2"/>
    <x v="3"/>
    <x v="890"/>
    <x v="890"/>
    <x v="14"/>
    <n v="34890880"/>
    <n v="0"/>
    <x v="0"/>
    <x v="0"/>
    <s v="AIA S.A."/>
  </r>
  <r>
    <x v="2"/>
    <x v="3"/>
    <x v="891"/>
    <x v="891"/>
    <x v="14"/>
    <n v="7452240"/>
    <n v="0"/>
    <x v="0"/>
    <x v="0"/>
    <s v="AIA S.A."/>
  </r>
  <r>
    <x v="2"/>
    <x v="3"/>
    <x v="892"/>
    <x v="892"/>
    <x v="14"/>
    <n v="2770486"/>
    <n v="0"/>
    <x v="0"/>
    <x v="0"/>
    <s v="AIA S.A."/>
  </r>
  <r>
    <x v="2"/>
    <x v="3"/>
    <x v="893"/>
    <x v="893"/>
    <x v="14"/>
    <n v="4456079"/>
    <n v="0"/>
    <x v="0"/>
    <x v="0"/>
    <s v="AIA S.A."/>
  </r>
  <r>
    <x v="2"/>
    <x v="3"/>
    <x v="894"/>
    <x v="894"/>
    <x v="14"/>
    <n v="7394435"/>
    <n v="0"/>
    <x v="0"/>
    <x v="0"/>
    <s v="AIA S.A."/>
  </r>
  <r>
    <x v="2"/>
    <x v="3"/>
    <x v="895"/>
    <x v="895"/>
    <x v="14"/>
    <n v="155228"/>
    <n v="0"/>
    <x v="0"/>
    <x v="0"/>
    <s v="AIA CONCAY"/>
  </r>
  <r>
    <x v="2"/>
    <x v="3"/>
    <x v="895"/>
    <x v="895"/>
    <x v="14"/>
    <n v="854247"/>
    <n v="0"/>
    <x v="0"/>
    <x v="0"/>
    <s v="AIA S.A."/>
  </r>
  <r>
    <x v="2"/>
    <x v="3"/>
    <x v="896"/>
    <x v="896"/>
    <x v="14"/>
    <n v="10656000"/>
    <n v="0"/>
    <x v="0"/>
    <x v="0"/>
    <s v="AIA S.A."/>
  </r>
  <r>
    <x v="2"/>
    <x v="3"/>
    <x v="897"/>
    <x v="897"/>
    <x v="14"/>
    <n v="5175765"/>
    <n v="0"/>
    <x v="0"/>
    <x v="0"/>
    <s v="AIA CONCAY"/>
  </r>
  <r>
    <x v="2"/>
    <x v="3"/>
    <x v="898"/>
    <x v="898"/>
    <x v="14"/>
    <n v="5407814"/>
    <n v="0"/>
    <x v="0"/>
    <x v="0"/>
    <s v="AIA S.A."/>
  </r>
  <r>
    <x v="2"/>
    <x v="3"/>
    <x v="899"/>
    <x v="899"/>
    <x v="14"/>
    <n v="314020"/>
    <n v="0"/>
    <x v="0"/>
    <x v="0"/>
    <s v="AIA S.A."/>
  </r>
  <r>
    <x v="2"/>
    <x v="3"/>
    <x v="900"/>
    <x v="900"/>
    <x v="14"/>
    <n v="25541470"/>
    <n v="0"/>
    <x v="0"/>
    <x v="0"/>
    <s v="AIA S.A."/>
  </r>
  <r>
    <x v="2"/>
    <x v="3"/>
    <x v="901"/>
    <x v="901"/>
    <x v="14"/>
    <n v="11606733"/>
    <n v="0"/>
    <x v="0"/>
    <x v="0"/>
    <s v="AIA S.A."/>
  </r>
  <r>
    <x v="2"/>
    <x v="3"/>
    <x v="902"/>
    <x v="902"/>
    <x v="14"/>
    <n v="154957669"/>
    <n v="0"/>
    <x v="0"/>
    <x v="0"/>
    <s v="AIA S.A."/>
  </r>
  <r>
    <x v="2"/>
    <x v="3"/>
    <x v="903"/>
    <x v="903"/>
    <x v="14"/>
    <n v="16757968"/>
    <n v="0"/>
    <x v="0"/>
    <x v="0"/>
    <s v="AIA S.A."/>
  </r>
  <r>
    <x v="2"/>
    <x v="3"/>
    <x v="904"/>
    <x v="904"/>
    <x v="14"/>
    <n v="2150616"/>
    <n v="0"/>
    <x v="0"/>
    <x v="0"/>
    <s v="AIA S.A."/>
  </r>
  <r>
    <x v="2"/>
    <x v="3"/>
    <x v="905"/>
    <x v="905"/>
    <x v="14"/>
    <n v="18483610.134299997"/>
    <n v="0"/>
    <x v="0"/>
    <x v="0"/>
    <s v="CONSORCIO CLINICA PORTOAZUL"/>
  </r>
  <r>
    <x v="2"/>
    <x v="3"/>
    <x v="906"/>
    <x v="906"/>
    <x v="14"/>
    <n v="40215111"/>
    <n v="0"/>
    <x v="0"/>
    <x v="0"/>
    <s v="AIA S.A."/>
  </r>
  <r>
    <x v="2"/>
    <x v="3"/>
    <x v="907"/>
    <x v="907"/>
    <x v="14"/>
    <n v="13259303.5"/>
    <n v="0"/>
    <x v="0"/>
    <x v="0"/>
    <s v="AIA CONCAY"/>
  </r>
  <r>
    <x v="2"/>
    <x v="3"/>
    <x v="908"/>
    <x v="908"/>
    <x v="14"/>
    <n v="154632247"/>
    <n v="0"/>
    <x v="0"/>
    <x v="0"/>
    <s v="AIA CONCAY"/>
  </r>
  <r>
    <x v="2"/>
    <x v="3"/>
    <x v="908"/>
    <x v="908"/>
    <x v="14"/>
    <n v="922994"/>
    <n v="0"/>
    <x v="0"/>
    <x v="0"/>
    <s v="AIA S.A."/>
  </r>
  <r>
    <x v="2"/>
    <x v="3"/>
    <x v="909"/>
    <x v="909"/>
    <x v="14"/>
    <n v="5010747"/>
    <n v="0"/>
    <x v="0"/>
    <x v="0"/>
    <s v="AIA S.A."/>
  </r>
  <r>
    <x v="2"/>
    <x v="3"/>
    <x v="910"/>
    <x v="910"/>
    <x v="14"/>
    <n v="423380"/>
    <n v="0"/>
    <x v="0"/>
    <x v="0"/>
    <s v="AIA S.A."/>
  </r>
  <r>
    <x v="2"/>
    <x v="3"/>
    <x v="911"/>
    <x v="911"/>
    <x v="14"/>
    <n v="2605526"/>
    <n v="0"/>
    <x v="0"/>
    <x v="0"/>
    <s v="AIA CONCAY"/>
  </r>
  <r>
    <x v="2"/>
    <x v="3"/>
    <x v="912"/>
    <x v="912"/>
    <x v="14"/>
    <n v="24989634"/>
    <n v="0"/>
    <x v="0"/>
    <x v="0"/>
    <s v="AIA S.A."/>
  </r>
  <r>
    <x v="2"/>
    <x v="3"/>
    <x v="913"/>
    <x v="913"/>
    <x v="14"/>
    <n v="26650901"/>
    <n v="0"/>
    <x v="0"/>
    <x v="0"/>
    <s v="CONSORCIO TRIPLEA RIONEGRO"/>
  </r>
  <r>
    <x v="2"/>
    <x v="3"/>
    <x v="914"/>
    <x v="914"/>
    <x v="14"/>
    <n v="14241257"/>
    <n v="0"/>
    <x v="0"/>
    <x v="0"/>
    <s v="AIA S.A."/>
  </r>
  <r>
    <x v="2"/>
    <x v="3"/>
    <x v="915"/>
    <x v="915"/>
    <x v="14"/>
    <n v="1080000"/>
    <n v="0"/>
    <x v="0"/>
    <x v="0"/>
    <s v="AIA S.A."/>
  </r>
  <r>
    <x v="2"/>
    <x v="3"/>
    <x v="916"/>
    <x v="916"/>
    <x v="14"/>
    <n v="114205.04329999999"/>
    <n v="0"/>
    <x v="0"/>
    <x v="0"/>
    <s v="CONSORCIO CLINICA PORTOAZUL"/>
  </r>
  <r>
    <x v="2"/>
    <x v="3"/>
    <x v="917"/>
    <x v="917"/>
    <x v="14"/>
    <n v="6900622"/>
    <n v="0"/>
    <x v="0"/>
    <x v="0"/>
    <s v="AIA S.A."/>
  </r>
  <r>
    <x v="2"/>
    <x v="3"/>
    <x v="918"/>
    <x v="918"/>
    <x v="14"/>
    <n v="128417823"/>
    <n v="0"/>
    <x v="0"/>
    <x v="0"/>
    <s v="AIA CONCAY"/>
  </r>
  <r>
    <x v="2"/>
    <x v="3"/>
    <x v="919"/>
    <x v="919"/>
    <x v="14"/>
    <n v="63286934"/>
    <n v="0"/>
    <x v="0"/>
    <x v="0"/>
    <s v="AIA S.A."/>
  </r>
  <r>
    <x v="2"/>
    <x v="3"/>
    <x v="920"/>
    <x v="920"/>
    <x v="14"/>
    <n v="17587605"/>
    <n v="0"/>
    <x v="0"/>
    <x v="0"/>
    <s v="AIA S.A."/>
  </r>
  <r>
    <x v="2"/>
    <x v="3"/>
    <x v="921"/>
    <x v="921"/>
    <x v="14"/>
    <n v="19782957"/>
    <n v="0"/>
    <x v="0"/>
    <x v="0"/>
    <s v="AIA S.A."/>
  </r>
  <r>
    <x v="2"/>
    <x v="3"/>
    <x v="922"/>
    <x v="922"/>
    <x v="14"/>
    <n v="13700557.5"/>
    <n v="0"/>
    <x v="0"/>
    <x v="0"/>
    <s v="AIA CONCAY"/>
  </r>
  <r>
    <x v="2"/>
    <x v="3"/>
    <x v="923"/>
    <x v="923"/>
    <x v="14"/>
    <n v="45951835.5"/>
    <n v="0"/>
    <x v="0"/>
    <x v="0"/>
    <s v="AIA CONCAY"/>
  </r>
  <r>
    <x v="2"/>
    <x v="3"/>
    <x v="924"/>
    <x v="924"/>
    <x v="14"/>
    <n v="2281564"/>
    <n v="0"/>
    <x v="0"/>
    <x v="0"/>
    <s v="AIA S.A."/>
  </r>
  <r>
    <x v="2"/>
    <x v="3"/>
    <x v="925"/>
    <x v="925"/>
    <x v="14"/>
    <n v="3155495"/>
    <n v="0"/>
    <x v="0"/>
    <x v="0"/>
    <s v="AIA S.A."/>
  </r>
  <r>
    <x v="2"/>
    <x v="3"/>
    <x v="926"/>
    <x v="926"/>
    <x v="14"/>
    <n v="262266739"/>
    <n v="0"/>
    <x v="0"/>
    <x v="0"/>
    <s v="AIA S.A."/>
  </r>
  <r>
    <x v="2"/>
    <x v="3"/>
    <x v="926"/>
    <x v="926"/>
    <x v="14"/>
    <n v="11755708"/>
    <n v="0"/>
    <x v="0"/>
    <x v="0"/>
    <s v="CONSORCIO TRIPLEA RIONEGRO"/>
  </r>
  <r>
    <x v="2"/>
    <x v="3"/>
    <x v="927"/>
    <x v="927"/>
    <x v="14"/>
    <n v="627128.5"/>
    <n v="0"/>
    <x v="0"/>
    <x v="0"/>
    <s v="AIA CONCAY"/>
  </r>
  <r>
    <x v="2"/>
    <x v="3"/>
    <x v="927"/>
    <x v="927"/>
    <x v="14"/>
    <n v="7028"/>
    <n v="0"/>
    <x v="0"/>
    <x v="0"/>
    <s v="AIA S.A."/>
  </r>
  <r>
    <x v="2"/>
    <x v="3"/>
    <x v="928"/>
    <x v="928"/>
    <x v="14"/>
    <n v="145033303"/>
    <n v="0"/>
    <x v="0"/>
    <x v="0"/>
    <s v="AIA S.A."/>
  </r>
  <r>
    <x v="2"/>
    <x v="3"/>
    <x v="929"/>
    <x v="929"/>
    <x v="14"/>
    <n v="3730545"/>
    <n v="0"/>
    <x v="0"/>
    <x v="0"/>
    <s v="AIA S.A."/>
  </r>
  <r>
    <x v="2"/>
    <x v="3"/>
    <x v="930"/>
    <x v="930"/>
    <x v="14"/>
    <n v="1190512"/>
    <n v="0"/>
    <x v="0"/>
    <x v="0"/>
    <s v="AIA S.A."/>
  </r>
  <r>
    <x v="2"/>
    <x v="3"/>
    <x v="931"/>
    <x v="931"/>
    <x v="14"/>
    <n v="34321475.5"/>
    <n v="0"/>
    <x v="0"/>
    <x v="0"/>
    <s v="CONSORCIO TRIPLEA RIONEGRO"/>
  </r>
  <r>
    <x v="2"/>
    <x v="3"/>
    <x v="932"/>
    <x v="932"/>
    <x v="14"/>
    <n v="5670129.5999999996"/>
    <n v="0"/>
    <x v="0"/>
    <x v="0"/>
    <s v="CONSORCIO ACM ALEJANDRIA"/>
  </r>
  <r>
    <x v="2"/>
    <x v="3"/>
    <x v="932"/>
    <x v="932"/>
    <x v="14"/>
    <n v="118644337"/>
    <n v="0"/>
    <x v="0"/>
    <x v="0"/>
    <s v="CONSORCIO TRIPLEA RIONEGRO"/>
  </r>
  <r>
    <x v="2"/>
    <x v="3"/>
    <x v="933"/>
    <x v="933"/>
    <x v="14"/>
    <n v="5255004"/>
    <n v="0"/>
    <x v="0"/>
    <x v="0"/>
    <s v="AIA S.A."/>
  </r>
  <r>
    <x v="2"/>
    <x v="3"/>
    <x v="934"/>
    <x v="934"/>
    <x v="14"/>
    <n v="2936830"/>
    <n v="0"/>
    <x v="0"/>
    <x v="0"/>
    <s v="AIA S.A."/>
  </r>
  <r>
    <x v="2"/>
    <x v="3"/>
    <x v="935"/>
    <x v="935"/>
    <x v="14"/>
    <n v="205781722"/>
    <n v="0"/>
    <x v="0"/>
    <x v="0"/>
    <s v="AIA S.A."/>
  </r>
  <r>
    <x v="2"/>
    <x v="3"/>
    <x v="935"/>
    <x v="935"/>
    <x v="14"/>
    <n v="10994243.4"/>
    <n v="0"/>
    <x v="0"/>
    <x v="0"/>
    <s v="CONSORCIO ACM ALEJANDRIA"/>
  </r>
  <r>
    <x v="2"/>
    <x v="3"/>
    <x v="935"/>
    <x v="935"/>
    <x v="14"/>
    <n v="16837451.5"/>
    <n v="0"/>
    <x v="0"/>
    <x v="0"/>
    <s v="CONSORCIO TRIPLEA RIONEGRO"/>
  </r>
  <r>
    <x v="2"/>
    <x v="3"/>
    <x v="936"/>
    <x v="936"/>
    <x v="14"/>
    <n v="2872535.5"/>
    <n v="0"/>
    <x v="0"/>
    <x v="0"/>
    <s v="CONSORCIO TRIPLEA RIONEGRO"/>
  </r>
  <r>
    <x v="2"/>
    <x v="3"/>
    <x v="937"/>
    <x v="937"/>
    <x v="14"/>
    <n v="5344532"/>
    <n v="0"/>
    <x v="0"/>
    <x v="0"/>
    <s v="AIA S.A."/>
  </r>
  <r>
    <x v="2"/>
    <x v="3"/>
    <x v="938"/>
    <x v="938"/>
    <x v="14"/>
    <n v="7723034"/>
    <n v="0"/>
    <x v="0"/>
    <x v="0"/>
    <s v="AIA S.A."/>
  </r>
  <r>
    <x v="2"/>
    <x v="3"/>
    <x v="938"/>
    <x v="938"/>
    <x v="14"/>
    <n v="2626105.5"/>
    <n v="0"/>
    <x v="0"/>
    <x v="0"/>
    <s v="CONSORCIO TRIPLEA RIONEGRO"/>
  </r>
  <r>
    <x v="2"/>
    <x v="3"/>
    <x v="939"/>
    <x v="939"/>
    <x v="14"/>
    <n v="1018948"/>
    <n v="0"/>
    <x v="0"/>
    <x v="0"/>
    <s v="AIA S.A."/>
  </r>
  <r>
    <x v="2"/>
    <x v="3"/>
    <x v="940"/>
    <x v="940"/>
    <x v="14"/>
    <n v="3996275.4"/>
    <n v="0"/>
    <x v="0"/>
    <x v="0"/>
    <s v="CONSORCIO ACM ALEJANDRIA"/>
  </r>
  <r>
    <x v="2"/>
    <x v="3"/>
    <x v="941"/>
    <x v="941"/>
    <x v="14"/>
    <n v="16777579.5"/>
    <n v="0"/>
    <x v="0"/>
    <x v="0"/>
    <s v="AIA CONCAY"/>
  </r>
  <r>
    <x v="2"/>
    <x v="3"/>
    <x v="942"/>
    <x v="942"/>
    <x v="14"/>
    <n v="38735739.5"/>
    <n v="0"/>
    <x v="0"/>
    <x v="0"/>
    <s v="AIA CONCAY"/>
  </r>
  <r>
    <x v="2"/>
    <x v="3"/>
    <x v="943"/>
    <x v="943"/>
    <x v="14"/>
    <n v="34206197.5"/>
    <n v="0"/>
    <x v="0"/>
    <x v="0"/>
    <s v="AIA CONCAY"/>
  </r>
  <r>
    <x v="2"/>
    <x v="3"/>
    <x v="944"/>
    <x v="944"/>
    <x v="14"/>
    <n v="940303"/>
    <n v="0"/>
    <x v="0"/>
    <x v="0"/>
    <s v="AIA S.A."/>
  </r>
  <r>
    <x v="2"/>
    <x v="3"/>
    <x v="945"/>
    <x v="945"/>
    <x v="14"/>
    <n v="1270219"/>
    <n v="0"/>
    <x v="0"/>
    <x v="0"/>
    <s v="AIA S.A."/>
  </r>
  <r>
    <x v="2"/>
    <x v="3"/>
    <x v="946"/>
    <x v="946"/>
    <x v="14"/>
    <n v="25193349"/>
    <n v="0"/>
    <x v="0"/>
    <x v="0"/>
    <s v="AIA S.A."/>
  </r>
  <r>
    <x v="2"/>
    <x v="3"/>
    <x v="947"/>
    <x v="947"/>
    <x v="14"/>
    <n v="3226333"/>
    <n v="0"/>
    <x v="0"/>
    <x v="0"/>
    <s v="AIA S.A."/>
  </r>
  <r>
    <x v="2"/>
    <x v="3"/>
    <x v="948"/>
    <x v="948"/>
    <x v="14"/>
    <n v="178809326.5"/>
    <n v="0"/>
    <x v="0"/>
    <x v="0"/>
    <s v="AIA CONCAY"/>
  </r>
  <r>
    <x v="2"/>
    <x v="3"/>
    <x v="949"/>
    <x v="949"/>
    <x v="14"/>
    <n v="3891513"/>
    <n v="0"/>
    <x v="0"/>
    <x v="0"/>
    <s v="AIA S.A."/>
  </r>
  <r>
    <x v="2"/>
    <x v="3"/>
    <x v="950"/>
    <x v="950"/>
    <x v="14"/>
    <n v="26558062.82"/>
    <n v="0"/>
    <x v="0"/>
    <x v="0"/>
    <s v="AIA S.A."/>
  </r>
  <r>
    <x v="2"/>
    <x v="3"/>
    <x v="951"/>
    <x v="951"/>
    <x v="14"/>
    <n v="35999531"/>
    <n v="0"/>
    <x v="0"/>
    <x v="0"/>
    <s v="AIA S.A."/>
  </r>
  <r>
    <x v="2"/>
    <x v="3"/>
    <x v="952"/>
    <x v="952"/>
    <x v="14"/>
    <n v="823861.5"/>
    <n v="0"/>
    <x v="0"/>
    <x v="0"/>
    <s v="CONSORCIO TRIPLEA RIONEGRO"/>
  </r>
  <r>
    <x v="2"/>
    <x v="3"/>
    <x v="953"/>
    <x v="953"/>
    <x v="14"/>
    <n v="7207284"/>
    <n v="0"/>
    <x v="0"/>
    <x v="0"/>
    <s v="AIA S.A."/>
  </r>
  <r>
    <x v="2"/>
    <x v="3"/>
    <x v="954"/>
    <x v="954"/>
    <x v="14"/>
    <n v="1176407"/>
    <n v="0"/>
    <x v="0"/>
    <x v="0"/>
    <s v="AIA S.A."/>
  </r>
  <r>
    <x v="2"/>
    <x v="3"/>
    <x v="955"/>
    <x v="955"/>
    <x v="14"/>
    <n v="90020500"/>
    <n v="0"/>
    <x v="0"/>
    <x v="0"/>
    <s v="AIA S.A."/>
  </r>
  <r>
    <x v="2"/>
    <x v="3"/>
    <x v="956"/>
    <x v="956"/>
    <x v="14"/>
    <n v="6970182"/>
    <n v="0"/>
    <x v="0"/>
    <x v="0"/>
    <s v="AIA S.A."/>
  </r>
  <r>
    <x v="2"/>
    <x v="3"/>
    <x v="957"/>
    <x v="957"/>
    <x v="14"/>
    <n v="13726537"/>
    <n v="0"/>
    <x v="0"/>
    <x v="0"/>
    <s v="AIA S.A."/>
  </r>
  <r>
    <x v="2"/>
    <x v="3"/>
    <x v="957"/>
    <x v="957"/>
    <x v="14"/>
    <n v="695606"/>
    <n v="0"/>
    <x v="0"/>
    <x v="0"/>
    <s v="CONSORCIO TRIPLEA RIONEGRO"/>
  </r>
  <r>
    <x v="2"/>
    <x v="3"/>
    <x v="958"/>
    <x v="958"/>
    <x v="14"/>
    <n v="2662293"/>
    <n v="0"/>
    <x v="0"/>
    <x v="0"/>
    <s v="AIA S.A."/>
  </r>
  <r>
    <x v="2"/>
    <x v="3"/>
    <x v="959"/>
    <x v="959"/>
    <x v="14"/>
    <n v="389130"/>
    <n v="0"/>
    <x v="0"/>
    <x v="0"/>
    <s v="AIA S.A."/>
  </r>
  <r>
    <x v="2"/>
    <x v="3"/>
    <x v="960"/>
    <x v="960"/>
    <x v="14"/>
    <n v="6755392"/>
    <n v="0"/>
    <x v="0"/>
    <x v="0"/>
    <s v="AIA S.A."/>
  </r>
  <r>
    <x v="2"/>
    <x v="3"/>
    <x v="961"/>
    <x v="961"/>
    <x v="14"/>
    <n v="2497517"/>
    <n v="0"/>
    <x v="0"/>
    <x v="0"/>
    <s v="AIA S.A."/>
  </r>
  <r>
    <x v="2"/>
    <x v="3"/>
    <x v="962"/>
    <x v="962"/>
    <x v="14"/>
    <n v="58027838"/>
    <n v="0"/>
    <x v="0"/>
    <x v="0"/>
    <s v="AIA S.A."/>
  </r>
  <r>
    <x v="2"/>
    <x v="3"/>
    <x v="963"/>
    <x v="963"/>
    <x v="14"/>
    <n v="8324337"/>
    <n v="0"/>
    <x v="0"/>
    <x v="0"/>
    <s v="AIA S.A."/>
  </r>
  <r>
    <x v="2"/>
    <x v="3"/>
    <x v="964"/>
    <x v="964"/>
    <x v="14"/>
    <n v="19952558"/>
    <n v="0"/>
    <x v="0"/>
    <x v="0"/>
    <s v="AIA S.A."/>
  </r>
  <r>
    <x v="2"/>
    <x v="3"/>
    <x v="965"/>
    <x v="965"/>
    <x v="14"/>
    <n v="821303"/>
    <n v="0"/>
    <x v="0"/>
    <x v="0"/>
    <s v="AIA S.A."/>
  </r>
  <r>
    <x v="2"/>
    <x v="3"/>
    <x v="966"/>
    <x v="966"/>
    <x v="14"/>
    <n v="8652751"/>
    <n v="0"/>
    <x v="0"/>
    <x v="0"/>
    <s v="AIA S.A."/>
  </r>
  <r>
    <x v="2"/>
    <x v="3"/>
    <x v="967"/>
    <x v="967"/>
    <x v="14"/>
    <n v="1987455"/>
    <n v="0"/>
    <x v="0"/>
    <x v="0"/>
    <s v="AIA S.A."/>
  </r>
  <r>
    <x v="2"/>
    <x v="3"/>
    <x v="968"/>
    <x v="968"/>
    <x v="14"/>
    <n v="17159565"/>
    <n v="0"/>
    <x v="0"/>
    <x v="0"/>
    <s v="AIA S.A."/>
  </r>
  <r>
    <x v="2"/>
    <x v="3"/>
    <x v="969"/>
    <x v="969"/>
    <x v="14"/>
    <n v="6534990"/>
    <n v="0"/>
    <x v="0"/>
    <x v="0"/>
    <s v="AIA S.A."/>
  </r>
  <r>
    <x v="2"/>
    <x v="3"/>
    <x v="970"/>
    <x v="970"/>
    <x v="14"/>
    <n v="455353.5"/>
    <n v="0"/>
    <x v="0"/>
    <x v="0"/>
    <s v="AIA CONCAY"/>
  </r>
  <r>
    <x v="2"/>
    <x v="3"/>
    <x v="971"/>
    <x v="971"/>
    <x v="14"/>
    <n v="1643926.7999999998"/>
    <n v="0"/>
    <x v="0"/>
    <x v="0"/>
    <s v="CONSORCIO NUESTRO URABA"/>
  </r>
  <r>
    <x v="2"/>
    <x v="3"/>
    <x v="972"/>
    <x v="972"/>
    <x v="14"/>
    <n v="138041101"/>
    <n v="0"/>
    <x v="0"/>
    <x v="0"/>
    <s v="AIA S.A."/>
  </r>
  <r>
    <x v="2"/>
    <x v="3"/>
    <x v="972"/>
    <x v="972"/>
    <x v="14"/>
    <n v="45714239.5"/>
    <n v="0"/>
    <x v="0"/>
    <x v="0"/>
    <s v="CONSORCIO TRIPLEA RIONEGRO"/>
  </r>
  <r>
    <x v="2"/>
    <x v="3"/>
    <x v="973"/>
    <x v="973"/>
    <x v="14"/>
    <n v="321300"/>
    <n v="0"/>
    <x v="0"/>
    <x v="0"/>
    <s v="AIA S.A."/>
  </r>
  <r>
    <x v="2"/>
    <x v="3"/>
    <x v="974"/>
    <x v="974"/>
    <x v="14"/>
    <n v="5690709"/>
    <n v="0"/>
    <x v="0"/>
    <x v="0"/>
    <s v="AIA S.A."/>
  </r>
  <r>
    <x v="2"/>
    <x v="3"/>
    <x v="975"/>
    <x v="975"/>
    <x v="14"/>
    <n v="12155314"/>
    <n v="0"/>
    <x v="0"/>
    <x v="0"/>
    <s v="AIA S.A."/>
  </r>
  <r>
    <x v="2"/>
    <x v="3"/>
    <x v="976"/>
    <x v="976"/>
    <x v="14"/>
    <n v="6261534"/>
    <n v="0"/>
    <x v="0"/>
    <x v="0"/>
    <s v="AIA S.A."/>
  </r>
  <r>
    <x v="2"/>
    <x v="3"/>
    <x v="977"/>
    <x v="977"/>
    <x v="14"/>
    <n v="6722496"/>
    <n v="0"/>
    <x v="0"/>
    <x v="0"/>
    <s v="AIA S.A."/>
  </r>
  <r>
    <x v="2"/>
    <x v="3"/>
    <x v="978"/>
    <x v="978"/>
    <x v="14"/>
    <n v="25089750"/>
    <n v="0"/>
    <x v="0"/>
    <x v="0"/>
    <s v="AIA CONCAY"/>
  </r>
  <r>
    <x v="2"/>
    <x v="3"/>
    <x v="979"/>
    <x v="979"/>
    <x v="14"/>
    <n v="5673534"/>
    <n v="0"/>
    <x v="0"/>
    <x v="0"/>
    <s v="AIA S.A."/>
  </r>
  <r>
    <x v="2"/>
    <x v="3"/>
    <x v="980"/>
    <x v="980"/>
    <x v="14"/>
    <n v="9915025"/>
    <n v="0"/>
    <x v="0"/>
    <x v="0"/>
    <s v="AIA CONCAY"/>
  </r>
  <r>
    <x v="2"/>
    <x v="3"/>
    <x v="981"/>
    <x v="981"/>
    <x v="14"/>
    <n v="1631207"/>
    <n v="0"/>
    <x v="0"/>
    <x v="0"/>
    <s v="AIA S.A."/>
  </r>
  <r>
    <x v="2"/>
    <x v="3"/>
    <x v="982"/>
    <x v="982"/>
    <x v="14"/>
    <n v="3324835"/>
    <n v="0"/>
    <x v="0"/>
    <x v="0"/>
    <s v="AIA S.A."/>
  </r>
  <r>
    <x v="2"/>
    <x v="3"/>
    <x v="983"/>
    <x v="983"/>
    <x v="14"/>
    <n v="19009392"/>
    <n v="0"/>
    <x v="0"/>
    <x v="0"/>
    <s v="AIA CONCAY"/>
  </r>
  <r>
    <x v="2"/>
    <x v="3"/>
    <x v="984"/>
    <x v="984"/>
    <x v="14"/>
    <n v="609588"/>
    <n v="0"/>
    <x v="0"/>
    <x v="0"/>
    <s v="AIA S.A."/>
  </r>
  <r>
    <x v="2"/>
    <x v="3"/>
    <x v="985"/>
    <x v="985"/>
    <x v="14"/>
    <n v="9062157"/>
    <n v="0"/>
    <x v="0"/>
    <x v="0"/>
    <s v="AIA S.A."/>
  </r>
  <r>
    <x v="2"/>
    <x v="3"/>
    <x v="986"/>
    <x v="986"/>
    <x v="14"/>
    <n v="14605430"/>
    <n v="0"/>
    <x v="0"/>
    <x v="0"/>
    <s v="AIA S.A."/>
  </r>
  <r>
    <x v="2"/>
    <x v="3"/>
    <x v="987"/>
    <x v="987"/>
    <x v="14"/>
    <n v="9637090.4000000004"/>
    <n v="0"/>
    <x v="0"/>
    <x v="0"/>
    <s v="AIA S.A."/>
  </r>
  <r>
    <x v="2"/>
    <x v="3"/>
    <x v="988"/>
    <x v="988"/>
    <x v="14"/>
    <n v="3379488"/>
    <n v="0"/>
    <x v="0"/>
    <x v="0"/>
    <s v="AIA S.A."/>
  </r>
  <r>
    <x v="2"/>
    <x v="3"/>
    <x v="989"/>
    <x v="989"/>
    <x v="14"/>
    <n v="11469186"/>
    <n v="0"/>
    <x v="0"/>
    <x v="0"/>
    <s v="AIA S.A."/>
  </r>
  <r>
    <x v="2"/>
    <x v="3"/>
    <x v="990"/>
    <x v="990"/>
    <x v="14"/>
    <n v="886550"/>
    <n v="0"/>
    <x v="0"/>
    <x v="0"/>
    <s v="AIA S.A."/>
  </r>
  <r>
    <x v="2"/>
    <x v="3"/>
    <x v="991"/>
    <x v="991"/>
    <x v="14"/>
    <n v="612700"/>
    <n v="0"/>
    <x v="0"/>
    <x v="0"/>
    <s v="AIA S.A."/>
  </r>
  <r>
    <x v="2"/>
    <x v="3"/>
    <x v="992"/>
    <x v="992"/>
    <x v="14"/>
    <n v="35947249"/>
    <n v="0"/>
    <x v="0"/>
    <x v="0"/>
    <s v="AIA S.A."/>
  </r>
  <r>
    <x v="2"/>
    <x v="3"/>
    <x v="992"/>
    <x v="992"/>
    <x v="14"/>
    <n v="1488723"/>
    <n v="0"/>
    <x v="0"/>
    <x v="0"/>
    <s v="CONSORCIO ACM ALEJANDRIA"/>
  </r>
  <r>
    <x v="2"/>
    <x v="3"/>
    <x v="992"/>
    <x v="992"/>
    <x v="14"/>
    <n v="2836871"/>
    <n v="0"/>
    <x v="0"/>
    <x v="0"/>
    <s v="CONSORCIO TRIPLEA RIONEGRO"/>
  </r>
  <r>
    <x v="2"/>
    <x v="3"/>
    <x v="993"/>
    <x v="993"/>
    <x v="14"/>
    <n v="2764561"/>
    <n v="0"/>
    <x v="0"/>
    <x v="0"/>
    <s v="AIA S.A."/>
  </r>
  <r>
    <x v="2"/>
    <x v="3"/>
    <x v="994"/>
    <x v="994"/>
    <x v="14"/>
    <n v="1603760"/>
    <n v="0"/>
    <x v="0"/>
    <x v="0"/>
    <s v="AIA S.A."/>
  </r>
  <r>
    <x v="2"/>
    <x v="3"/>
    <x v="995"/>
    <x v="995"/>
    <x v="14"/>
    <n v="518010"/>
    <n v="0"/>
    <x v="0"/>
    <x v="0"/>
    <s v="AIA S.A."/>
  </r>
  <r>
    <x v="2"/>
    <x v="3"/>
    <x v="996"/>
    <x v="996"/>
    <x v="14"/>
    <n v="853758"/>
    <n v="0"/>
    <x v="0"/>
    <x v="0"/>
    <s v="AIA S.A."/>
  </r>
  <r>
    <x v="2"/>
    <x v="3"/>
    <x v="997"/>
    <x v="997"/>
    <x v="14"/>
    <n v="3969312"/>
    <n v="0"/>
    <x v="0"/>
    <x v="0"/>
    <s v="AIA S.A."/>
  </r>
  <r>
    <x v="2"/>
    <x v="3"/>
    <x v="998"/>
    <x v="998"/>
    <x v="14"/>
    <n v="8416324"/>
    <n v="0"/>
    <x v="0"/>
    <x v="0"/>
    <s v="AIA S.A."/>
  </r>
  <r>
    <x v="2"/>
    <x v="3"/>
    <x v="999"/>
    <x v="999"/>
    <x v="14"/>
    <n v="1386000"/>
    <n v="0"/>
    <x v="0"/>
    <x v="0"/>
    <s v="AIA S.A."/>
  </r>
  <r>
    <x v="2"/>
    <x v="3"/>
    <x v="1000"/>
    <x v="1000"/>
    <x v="14"/>
    <n v="1819675"/>
    <n v="0"/>
    <x v="0"/>
    <x v="0"/>
    <s v="AIA S.A."/>
  </r>
  <r>
    <x v="2"/>
    <x v="3"/>
    <x v="1001"/>
    <x v="1001"/>
    <x v="14"/>
    <n v="5857025"/>
    <n v="0"/>
    <x v="0"/>
    <x v="0"/>
    <s v="AIA S.A."/>
  </r>
  <r>
    <x v="2"/>
    <x v="3"/>
    <x v="1002"/>
    <x v="1002"/>
    <x v="14"/>
    <n v="232640660.5"/>
    <n v="0"/>
    <x v="0"/>
    <x v="0"/>
    <s v="AIA CONCAY"/>
  </r>
  <r>
    <x v="2"/>
    <x v="3"/>
    <x v="1003"/>
    <x v="1003"/>
    <x v="14"/>
    <n v="38169580"/>
    <n v="0"/>
    <x v="0"/>
    <x v="0"/>
    <s v="AIA S.A."/>
  </r>
  <r>
    <x v="2"/>
    <x v="3"/>
    <x v="1004"/>
    <x v="1004"/>
    <x v="14"/>
    <n v="3596742"/>
    <n v="0"/>
    <x v="0"/>
    <x v="0"/>
    <s v="AIA S.A."/>
  </r>
  <r>
    <x v="2"/>
    <x v="3"/>
    <x v="1005"/>
    <x v="1005"/>
    <x v="14"/>
    <n v="15520216"/>
    <n v="0"/>
    <x v="0"/>
    <x v="0"/>
    <s v="AIA S.A."/>
  </r>
  <r>
    <x v="2"/>
    <x v="3"/>
    <x v="1006"/>
    <x v="1006"/>
    <x v="14"/>
    <n v="28566422"/>
    <n v="0"/>
    <x v="0"/>
    <x v="0"/>
    <s v="AIA S.A."/>
  </r>
  <r>
    <x v="2"/>
    <x v="3"/>
    <x v="1007"/>
    <x v="1007"/>
    <x v="14"/>
    <n v="246272258.5"/>
    <n v="0"/>
    <x v="0"/>
    <x v="0"/>
    <s v="AIA CONCAY"/>
  </r>
  <r>
    <x v="2"/>
    <x v="3"/>
    <x v="1008"/>
    <x v="1008"/>
    <x v="14"/>
    <n v="6408333"/>
    <n v="0"/>
    <x v="0"/>
    <x v="0"/>
    <s v="AIA S.A."/>
  </r>
  <r>
    <x v="2"/>
    <x v="3"/>
    <x v="1009"/>
    <x v="1009"/>
    <x v="14"/>
    <n v="811680273"/>
    <n v="0"/>
    <x v="0"/>
    <x v="0"/>
    <s v="AIA S.A."/>
  </r>
  <r>
    <x v="2"/>
    <x v="3"/>
    <x v="1009"/>
    <x v="1009"/>
    <x v="14"/>
    <n v="1563596.4"/>
    <n v="0"/>
    <x v="0"/>
    <x v="0"/>
    <s v="CONSORCIO ACM ALEJANDRIA"/>
  </r>
  <r>
    <x v="2"/>
    <x v="3"/>
    <x v="1010"/>
    <x v="1010"/>
    <x v="14"/>
    <n v="1824826.5"/>
    <n v="0"/>
    <x v="0"/>
    <x v="0"/>
    <s v="AIA CONCAY"/>
  </r>
  <r>
    <x v="2"/>
    <x v="3"/>
    <x v="1011"/>
    <x v="1011"/>
    <x v="14"/>
    <n v="774398.5"/>
    <n v="0"/>
    <x v="0"/>
    <x v="0"/>
    <s v="AIA CONCAY"/>
  </r>
  <r>
    <x v="2"/>
    <x v="3"/>
    <x v="1012"/>
    <x v="1012"/>
    <x v="14"/>
    <n v="5325102.5"/>
    <n v="0"/>
    <x v="0"/>
    <x v="0"/>
    <s v="AIA CONCAY"/>
  </r>
  <r>
    <x v="2"/>
    <x v="3"/>
    <x v="1012"/>
    <x v="1012"/>
    <x v="14"/>
    <n v="4881768"/>
    <n v="0"/>
    <x v="0"/>
    <x v="0"/>
    <s v="AIA S.A."/>
  </r>
  <r>
    <x v="2"/>
    <x v="3"/>
    <x v="1013"/>
    <x v="1013"/>
    <x v="14"/>
    <n v="12817086.5"/>
    <n v="0"/>
    <x v="0"/>
    <x v="0"/>
    <s v="AIA CONCAY"/>
  </r>
  <r>
    <x v="2"/>
    <x v="3"/>
    <x v="1014"/>
    <x v="1014"/>
    <x v="14"/>
    <n v="4207160.5"/>
    <n v="0"/>
    <x v="0"/>
    <x v="0"/>
    <s v="AIA CONCAY"/>
  </r>
  <r>
    <x v="2"/>
    <x v="3"/>
    <x v="1015"/>
    <x v="1015"/>
    <x v="14"/>
    <n v="740460"/>
    <n v="0"/>
    <x v="0"/>
    <x v="0"/>
    <s v="AIA S.A."/>
  </r>
  <r>
    <x v="2"/>
    <x v="3"/>
    <x v="1016"/>
    <x v="1016"/>
    <x v="14"/>
    <n v="3560000"/>
    <n v="0"/>
    <x v="0"/>
    <x v="0"/>
    <s v="AIA S.A."/>
  </r>
  <r>
    <x v="2"/>
    <x v="3"/>
    <x v="1017"/>
    <x v="1017"/>
    <x v="14"/>
    <n v="595206"/>
    <n v="0"/>
    <x v="0"/>
    <x v="0"/>
    <s v="AIA S.A."/>
  </r>
  <r>
    <x v="2"/>
    <x v="3"/>
    <x v="1018"/>
    <x v="1018"/>
    <x v="14"/>
    <n v="339150"/>
    <n v="0"/>
    <x v="0"/>
    <x v="0"/>
    <s v="AIA S.A."/>
  </r>
  <r>
    <x v="2"/>
    <x v="3"/>
    <x v="1019"/>
    <x v="1019"/>
    <x v="14"/>
    <n v="16921434"/>
    <n v="0"/>
    <x v="0"/>
    <x v="0"/>
    <s v="AIA CONCAY"/>
  </r>
  <r>
    <x v="2"/>
    <x v="3"/>
    <x v="1020"/>
    <x v="1020"/>
    <x v="14"/>
    <n v="28197569.5"/>
    <n v="0"/>
    <x v="0"/>
    <x v="0"/>
    <s v="AIA CONCAY"/>
  </r>
  <r>
    <x v="2"/>
    <x v="3"/>
    <x v="1021"/>
    <x v="1021"/>
    <x v="14"/>
    <n v="6665325"/>
    <n v="0"/>
    <x v="0"/>
    <x v="0"/>
    <s v="AIA S.A."/>
  </r>
  <r>
    <x v="2"/>
    <x v="3"/>
    <x v="1022"/>
    <x v="1022"/>
    <x v="14"/>
    <n v="79210006"/>
    <n v="0"/>
    <x v="0"/>
    <x v="0"/>
    <s v="AIA S.A."/>
  </r>
  <r>
    <x v="2"/>
    <x v="3"/>
    <x v="1023"/>
    <x v="1023"/>
    <x v="14"/>
    <n v="103956147"/>
    <n v="0"/>
    <x v="0"/>
    <x v="0"/>
    <s v="AIA S.A."/>
  </r>
  <r>
    <x v="2"/>
    <x v="3"/>
    <x v="1024"/>
    <x v="1024"/>
    <x v="14"/>
    <n v="11076164"/>
    <n v="0"/>
    <x v="0"/>
    <x v="0"/>
    <s v="AIA S.A."/>
  </r>
  <r>
    <x v="2"/>
    <x v="3"/>
    <x v="1025"/>
    <x v="1025"/>
    <x v="14"/>
    <n v="9827586"/>
    <n v="0"/>
    <x v="0"/>
    <x v="0"/>
    <s v="AIA S.A."/>
  </r>
  <r>
    <x v="2"/>
    <x v="3"/>
    <x v="1026"/>
    <x v="1026"/>
    <x v="14"/>
    <n v="45625292"/>
    <n v="0"/>
    <x v="0"/>
    <x v="0"/>
    <s v="AIA S.A."/>
  </r>
  <r>
    <x v="2"/>
    <x v="3"/>
    <x v="1026"/>
    <x v="1026"/>
    <x v="14"/>
    <n v="3369531.5"/>
    <n v="0"/>
    <x v="0"/>
    <x v="0"/>
    <s v="CONSORCIO TRIPLEA RIONEGRO"/>
  </r>
  <r>
    <x v="2"/>
    <x v="3"/>
    <x v="1027"/>
    <x v="1027"/>
    <x v="14"/>
    <n v="4032167.5"/>
    <n v="0"/>
    <x v="0"/>
    <x v="0"/>
    <s v="AIA CONCAY"/>
  </r>
  <r>
    <x v="2"/>
    <x v="3"/>
    <x v="1028"/>
    <x v="1028"/>
    <x v="14"/>
    <n v="999379"/>
    <n v="0"/>
    <x v="0"/>
    <x v="0"/>
    <s v="AIA S.A."/>
  </r>
  <r>
    <x v="2"/>
    <x v="3"/>
    <x v="1029"/>
    <x v="1029"/>
    <x v="14"/>
    <n v="789565"/>
    <n v="0"/>
    <x v="0"/>
    <x v="0"/>
    <s v="AIA S.A."/>
  </r>
  <r>
    <x v="2"/>
    <x v="3"/>
    <x v="1030"/>
    <x v="1030"/>
    <x v="14"/>
    <n v="22751137.5"/>
    <n v="0"/>
    <x v="0"/>
    <x v="0"/>
    <s v="CONSORCIO CLINICA PORTOAZUL"/>
  </r>
  <r>
    <x v="2"/>
    <x v="3"/>
    <x v="1031"/>
    <x v="1031"/>
    <x v="14"/>
    <n v="14916800.5"/>
    <n v="0"/>
    <x v="0"/>
    <x v="0"/>
    <s v="CONSORCIO TRIPLEA RIONEGRO"/>
  </r>
  <r>
    <x v="2"/>
    <x v="3"/>
    <x v="1032"/>
    <x v="1032"/>
    <x v="14"/>
    <n v="8892415"/>
    <n v="0"/>
    <x v="0"/>
    <x v="0"/>
    <s v="AIA S.A."/>
  </r>
  <r>
    <x v="2"/>
    <x v="3"/>
    <x v="1033"/>
    <x v="1033"/>
    <x v="14"/>
    <n v="7378519"/>
    <n v="0"/>
    <x v="0"/>
    <x v="0"/>
    <s v="AIA S.A."/>
  </r>
  <r>
    <x v="2"/>
    <x v="3"/>
    <x v="1034"/>
    <x v="1034"/>
    <x v="14"/>
    <n v="36846671"/>
    <n v="0"/>
    <x v="0"/>
    <x v="0"/>
    <s v="AIA S.A."/>
  </r>
  <r>
    <x v="2"/>
    <x v="3"/>
    <x v="1035"/>
    <x v="1035"/>
    <x v="14"/>
    <n v="5911653"/>
    <n v="0"/>
    <x v="0"/>
    <x v="0"/>
    <s v="AIA S.A."/>
  </r>
  <r>
    <x v="2"/>
    <x v="3"/>
    <x v="1036"/>
    <x v="1036"/>
    <x v="14"/>
    <n v="385036"/>
    <n v="0"/>
    <x v="0"/>
    <x v="0"/>
    <s v="AIA S.A."/>
  </r>
  <r>
    <x v="2"/>
    <x v="3"/>
    <x v="1037"/>
    <x v="1037"/>
    <x v="14"/>
    <n v="2539163"/>
    <n v="0"/>
    <x v="0"/>
    <x v="0"/>
    <s v="AIA CONCAY"/>
  </r>
  <r>
    <x v="2"/>
    <x v="3"/>
    <x v="1038"/>
    <x v="1038"/>
    <x v="14"/>
    <n v="1261515"/>
    <n v="0"/>
    <x v="0"/>
    <x v="0"/>
    <s v="AIA S.A."/>
  </r>
  <r>
    <x v="2"/>
    <x v="3"/>
    <x v="1039"/>
    <x v="1039"/>
    <x v="14"/>
    <n v="8405305.5"/>
    <n v="0"/>
    <x v="0"/>
    <x v="0"/>
    <s v="AIA CONCAY"/>
  </r>
  <r>
    <x v="2"/>
    <x v="3"/>
    <x v="1040"/>
    <x v="1040"/>
    <x v="14"/>
    <n v="33068683.351500001"/>
    <n v="0"/>
    <x v="0"/>
    <x v="0"/>
    <s v="CONSORCIO CLINICA PORTOAZUL"/>
  </r>
  <r>
    <x v="2"/>
    <x v="3"/>
    <x v="1041"/>
    <x v="1041"/>
    <x v="14"/>
    <n v="32134522.5"/>
    <n v="0"/>
    <x v="0"/>
    <x v="0"/>
    <s v="AIA CONCAY"/>
  </r>
  <r>
    <x v="2"/>
    <x v="3"/>
    <x v="1042"/>
    <x v="1042"/>
    <x v="14"/>
    <n v="1573224.5"/>
    <n v="0"/>
    <x v="0"/>
    <x v="0"/>
    <s v="AIA CONCAY"/>
  </r>
  <r>
    <x v="2"/>
    <x v="3"/>
    <x v="1042"/>
    <x v="1042"/>
    <x v="14"/>
    <n v="4936861"/>
    <n v="0"/>
    <x v="0"/>
    <x v="0"/>
    <s v="AIA S.A."/>
  </r>
  <r>
    <x v="2"/>
    <x v="3"/>
    <x v="1043"/>
    <x v="1043"/>
    <x v="14"/>
    <n v="2863985.1920999996"/>
    <n v="0"/>
    <x v="0"/>
    <x v="0"/>
    <s v="CONSORCIO CLINICA PORTOAZUL"/>
  </r>
  <r>
    <x v="2"/>
    <x v="3"/>
    <x v="1044"/>
    <x v="1044"/>
    <x v="14"/>
    <n v="12150683.5"/>
    <n v="0"/>
    <x v="0"/>
    <x v="0"/>
    <s v="AIA CONCAY"/>
  </r>
  <r>
    <x v="2"/>
    <x v="3"/>
    <x v="1045"/>
    <x v="1045"/>
    <x v="14"/>
    <n v="1456250"/>
    <n v="0"/>
    <x v="0"/>
    <x v="0"/>
    <s v="AIA CONCAY"/>
  </r>
  <r>
    <x v="2"/>
    <x v="3"/>
    <x v="1046"/>
    <x v="1046"/>
    <x v="14"/>
    <n v="621795"/>
    <n v="0"/>
    <x v="0"/>
    <x v="0"/>
    <s v="AIA CONCAY"/>
  </r>
  <r>
    <x v="2"/>
    <x v="3"/>
    <x v="1047"/>
    <x v="1047"/>
    <x v="14"/>
    <n v="418653"/>
    <n v="0"/>
    <x v="0"/>
    <x v="0"/>
    <s v="AIA S.A."/>
  </r>
  <r>
    <x v="2"/>
    <x v="3"/>
    <x v="1048"/>
    <x v="1048"/>
    <x v="14"/>
    <n v="38455390"/>
    <n v="0"/>
    <x v="0"/>
    <x v="0"/>
    <s v="AIA S.A."/>
  </r>
  <r>
    <x v="2"/>
    <x v="3"/>
    <x v="1049"/>
    <x v="1049"/>
    <x v="14"/>
    <n v="100000"/>
    <n v="0"/>
    <x v="0"/>
    <x v="0"/>
    <s v="AIA S.A."/>
  </r>
  <r>
    <x v="2"/>
    <x v="3"/>
    <x v="1050"/>
    <x v="1050"/>
    <x v="14"/>
    <n v="577225"/>
    <n v="0"/>
    <x v="0"/>
    <x v="0"/>
    <s v="AIA S.A."/>
  </r>
  <r>
    <x v="2"/>
    <x v="3"/>
    <x v="1051"/>
    <x v="1051"/>
    <x v="14"/>
    <n v="3329257"/>
    <n v="0"/>
    <x v="0"/>
    <x v="0"/>
    <s v="AIA CONCAY"/>
  </r>
  <r>
    <x v="2"/>
    <x v="3"/>
    <x v="1052"/>
    <x v="1052"/>
    <x v="14"/>
    <n v="50073754"/>
    <n v="0"/>
    <x v="0"/>
    <x v="0"/>
    <s v="AIA S.A."/>
  </r>
  <r>
    <x v="2"/>
    <x v="3"/>
    <x v="1053"/>
    <x v="1053"/>
    <x v="14"/>
    <n v="4867759.5"/>
    <n v="0"/>
    <x v="0"/>
    <x v="0"/>
    <s v="CONSORCIO TRIPLEA RIONEGRO"/>
  </r>
  <r>
    <x v="2"/>
    <x v="3"/>
    <x v="1054"/>
    <x v="1054"/>
    <x v="14"/>
    <n v="1379715"/>
    <n v="0"/>
    <x v="0"/>
    <x v="0"/>
    <s v="AIA S.A."/>
  </r>
  <r>
    <x v="2"/>
    <x v="3"/>
    <x v="1055"/>
    <x v="1055"/>
    <x v="14"/>
    <n v="6969000"/>
    <n v="0"/>
    <x v="0"/>
    <x v="0"/>
    <s v="AIA S.A."/>
  </r>
  <r>
    <x v="2"/>
    <x v="3"/>
    <x v="1056"/>
    <x v="1056"/>
    <x v="14"/>
    <n v="1833751"/>
    <n v="0"/>
    <x v="0"/>
    <x v="0"/>
    <s v="AIA S.A."/>
  </r>
  <r>
    <x v="2"/>
    <x v="3"/>
    <x v="1057"/>
    <x v="1057"/>
    <x v="14"/>
    <n v="1767745.5"/>
    <n v="0"/>
    <x v="0"/>
    <x v="0"/>
    <s v="AIA CONCAY"/>
  </r>
  <r>
    <x v="2"/>
    <x v="3"/>
    <x v="1058"/>
    <x v="1058"/>
    <x v="14"/>
    <n v="2822.5"/>
    <n v="0"/>
    <x v="0"/>
    <x v="0"/>
    <s v="AIA CONCAY"/>
  </r>
  <r>
    <x v="2"/>
    <x v="3"/>
    <x v="1059"/>
    <x v="1059"/>
    <x v="14"/>
    <n v="20000"/>
    <n v="0"/>
    <x v="0"/>
    <x v="0"/>
    <s v="AIA S.A."/>
  </r>
  <r>
    <x v="2"/>
    <x v="3"/>
    <x v="1060"/>
    <x v="1060"/>
    <x v="14"/>
    <n v="34009143"/>
    <n v="0"/>
    <x v="0"/>
    <x v="0"/>
    <s v="AIA CONCAY"/>
  </r>
  <r>
    <x v="2"/>
    <x v="3"/>
    <x v="1061"/>
    <x v="1061"/>
    <x v="14"/>
    <n v="234281298"/>
    <n v="0"/>
    <x v="0"/>
    <x v="0"/>
    <s v="AIA S.A."/>
  </r>
  <r>
    <x v="2"/>
    <x v="3"/>
    <x v="1062"/>
    <x v="1062"/>
    <x v="14"/>
    <n v="466480"/>
    <n v="0"/>
    <x v="0"/>
    <x v="0"/>
    <s v="AIA S.A."/>
  </r>
  <r>
    <x v="2"/>
    <x v="3"/>
    <x v="1063"/>
    <x v="1063"/>
    <x v="14"/>
    <n v="7536590"/>
    <n v="0"/>
    <x v="0"/>
    <x v="0"/>
    <s v="AIA S.A."/>
  </r>
  <r>
    <x v="2"/>
    <x v="3"/>
    <x v="1064"/>
    <x v="1064"/>
    <x v="14"/>
    <n v="5462536"/>
    <n v="0"/>
    <x v="0"/>
    <x v="0"/>
    <s v="AIA CONCAY"/>
  </r>
  <r>
    <x v="2"/>
    <x v="3"/>
    <x v="1065"/>
    <x v="1065"/>
    <x v="14"/>
    <n v="2337697.5"/>
    <n v="0"/>
    <x v="0"/>
    <x v="0"/>
    <s v="AIA CONCAY"/>
  </r>
  <r>
    <x v="2"/>
    <x v="3"/>
    <x v="1066"/>
    <x v="1066"/>
    <x v="14"/>
    <n v="135000"/>
    <n v="0"/>
    <x v="0"/>
    <x v="0"/>
    <s v="AIA S.A."/>
  </r>
  <r>
    <x v="2"/>
    <x v="3"/>
    <x v="1067"/>
    <x v="1067"/>
    <x v="14"/>
    <n v="904845.24"/>
    <n v="0"/>
    <x v="0"/>
    <x v="0"/>
    <s v="CONSORCIO CLINICA PORTOAZUL"/>
  </r>
  <r>
    <x v="2"/>
    <x v="3"/>
    <x v="1068"/>
    <x v="1068"/>
    <x v="14"/>
    <n v="467665"/>
    <n v="0"/>
    <x v="0"/>
    <x v="0"/>
    <s v="AIA S.A."/>
  </r>
  <r>
    <x v="2"/>
    <x v="3"/>
    <x v="1069"/>
    <x v="1069"/>
    <x v="14"/>
    <n v="84387717"/>
    <n v="0"/>
    <x v="0"/>
    <x v="0"/>
    <s v="AIA S.A."/>
  </r>
  <r>
    <x v="2"/>
    <x v="3"/>
    <x v="1070"/>
    <x v="1070"/>
    <x v="14"/>
    <n v="22476064"/>
    <n v="0"/>
    <x v="0"/>
    <x v="0"/>
    <s v="AIA S.A."/>
  </r>
  <r>
    <x v="2"/>
    <x v="3"/>
    <x v="1071"/>
    <x v="1071"/>
    <x v="14"/>
    <n v="698982.5"/>
    <n v="0"/>
    <x v="0"/>
    <x v="0"/>
    <s v="AIA CONCAY"/>
  </r>
  <r>
    <x v="2"/>
    <x v="3"/>
    <x v="1071"/>
    <x v="1071"/>
    <x v="14"/>
    <n v="87163"/>
    <n v="0"/>
    <x v="0"/>
    <x v="0"/>
    <s v="AIA S.A."/>
  </r>
  <r>
    <x v="2"/>
    <x v="3"/>
    <x v="1072"/>
    <x v="1072"/>
    <x v="14"/>
    <n v="6632512.5"/>
    <n v="0"/>
    <x v="0"/>
    <x v="0"/>
    <s v="AIA CONCAY"/>
  </r>
  <r>
    <x v="2"/>
    <x v="3"/>
    <x v="1073"/>
    <x v="1073"/>
    <x v="14"/>
    <n v="211417.19999999998"/>
    <n v="0"/>
    <x v="0"/>
    <x v="0"/>
    <s v="CONSORCIO NUESTRO URABA"/>
  </r>
  <r>
    <x v="2"/>
    <x v="3"/>
    <x v="1074"/>
    <x v="1074"/>
    <x v="14"/>
    <n v="2462136.5"/>
    <n v="0"/>
    <x v="0"/>
    <x v="0"/>
    <s v="AIA CONCAY"/>
  </r>
  <r>
    <x v="2"/>
    <x v="3"/>
    <x v="1075"/>
    <x v="1075"/>
    <x v="14"/>
    <n v="20555351"/>
    <n v="0"/>
    <x v="0"/>
    <x v="0"/>
    <s v="AIA S.A."/>
  </r>
  <r>
    <x v="2"/>
    <x v="3"/>
    <x v="1076"/>
    <x v="1076"/>
    <x v="14"/>
    <n v="11052866"/>
    <n v="0"/>
    <x v="0"/>
    <x v="0"/>
    <s v="AIA S.A."/>
  </r>
  <r>
    <x v="2"/>
    <x v="3"/>
    <x v="1077"/>
    <x v="1077"/>
    <x v="14"/>
    <n v="1458710"/>
    <n v="0"/>
    <x v="0"/>
    <x v="0"/>
    <s v="AIA S.A."/>
  </r>
  <r>
    <x v="2"/>
    <x v="3"/>
    <x v="1078"/>
    <x v="1078"/>
    <x v="14"/>
    <n v="4544000"/>
    <n v="0"/>
    <x v="0"/>
    <x v="0"/>
    <s v="AIA S.A."/>
  </r>
  <r>
    <x v="2"/>
    <x v="3"/>
    <x v="1079"/>
    <x v="1079"/>
    <x v="14"/>
    <n v="11489072.199999999"/>
    <n v="0"/>
    <x v="0"/>
    <x v="0"/>
    <s v="AIA S.A."/>
  </r>
  <r>
    <x v="2"/>
    <x v="3"/>
    <x v="1080"/>
    <x v="1080"/>
    <x v="14"/>
    <n v="1970325.5"/>
    <n v="0"/>
    <x v="0"/>
    <x v="0"/>
    <s v="AIA CONCAY"/>
  </r>
  <r>
    <x v="2"/>
    <x v="3"/>
    <x v="1081"/>
    <x v="1081"/>
    <x v="14"/>
    <n v="5295322"/>
    <n v="0"/>
    <x v="0"/>
    <x v="0"/>
    <s v="AIA S.A."/>
  </r>
  <r>
    <x v="2"/>
    <x v="3"/>
    <x v="1082"/>
    <x v="1082"/>
    <x v="14"/>
    <n v="48985590"/>
    <n v="0"/>
    <x v="0"/>
    <x v="0"/>
    <s v="AIA CONCAY"/>
  </r>
  <r>
    <x v="2"/>
    <x v="3"/>
    <x v="1083"/>
    <x v="1083"/>
    <x v="14"/>
    <n v="1250732"/>
    <n v="0"/>
    <x v="0"/>
    <x v="0"/>
    <s v="AIA S.A."/>
  </r>
  <r>
    <x v="2"/>
    <x v="3"/>
    <x v="1084"/>
    <x v="1084"/>
    <x v="14"/>
    <n v="326526.5"/>
    <n v="0"/>
    <x v="0"/>
    <x v="0"/>
    <s v="AIA CONCAY"/>
  </r>
  <r>
    <x v="2"/>
    <x v="3"/>
    <x v="1085"/>
    <x v="1085"/>
    <x v="14"/>
    <n v="3608916"/>
    <n v="0"/>
    <x v="0"/>
    <x v="0"/>
    <s v="AIA S.A."/>
  </r>
  <r>
    <x v="2"/>
    <x v="3"/>
    <x v="1086"/>
    <x v="1086"/>
    <x v="14"/>
    <n v="12687460"/>
    <n v="0"/>
    <x v="0"/>
    <x v="0"/>
    <s v="AIA CONCAY"/>
  </r>
  <r>
    <x v="2"/>
    <x v="3"/>
    <x v="1087"/>
    <x v="1087"/>
    <x v="14"/>
    <n v="2682513"/>
    <n v="0"/>
    <x v="0"/>
    <x v="0"/>
    <s v="AIA S.A."/>
  </r>
  <r>
    <x v="2"/>
    <x v="3"/>
    <x v="1088"/>
    <x v="1088"/>
    <x v="14"/>
    <n v="325981.5"/>
    <n v="0"/>
    <x v="0"/>
    <x v="0"/>
    <s v="AIA CONCAY"/>
  </r>
  <r>
    <x v="2"/>
    <x v="3"/>
    <x v="1089"/>
    <x v="1089"/>
    <x v="14"/>
    <n v="846000"/>
    <n v="0"/>
    <x v="0"/>
    <x v="0"/>
    <s v="AIA S.A."/>
  </r>
  <r>
    <x v="2"/>
    <x v="3"/>
    <x v="1090"/>
    <x v="1090"/>
    <x v="14"/>
    <n v="189210"/>
    <n v="0"/>
    <x v="0"/>
    <x v="0"/>
    <s v="AIA S.A."/>
  </r>
  <r>
    <x v="2"/>
    <x v="3"/>
    <x v="1091"/>
    <x v="1091"/>
    <x v="14"/>
    <n v="4989028"/>
    <n v="0"/>
    <x v="0"/>
    <x v="0"/>
    <s v="AIA S.A."/>
  </r>
  <r>
    <x v="2"/>
    <x v="3"/>
    <x v="1092"/>
    <x v="1092"/>
    <x v="14"/>
    <n v="4736448"/>
    <n v="0"/>
    <x v="0"/>
    <x v="0"/>
    <s v="AIA S.A."/>
  </r>
  <r>
    <x v="2"/>
    <x v="3"/>
    <x v="1093"/>
    <x v="1093"/>
    <x v="14"/>
    <n v="1493750"/>
    <n v="0"/>
    <x v="0"/>
    <x v="0"/>
    <s v="AIA S.A."/>
  </r>
  <r>
    <x v="2"/>
    <x v="3"/>
    <x v="1094"/>
    <x v="1094"/>
    <x v="14"/>
    <n v="7178178"/>
    <n v="0"/>
    <x v="0"/>
    <x v="0"/>
    <s v="AIA S.A."/>
  </r>
  <r>
    <x v="2"/>
    <x v="3"/>
    <x v="1095"/>
    <x v="1095"/>
    <x v="14"/>
    <n v="14672010"/>
    <n v="0"/>
    <x v="0"/>
    <x v="0"/>
    <s v="AIA S.A."/>
  </r>
  <r>
    <x v="2"/>
    <x v="3"/>
    <x v="1096"/>
    <x v="1096"/>
    <x v="14"/>
    <n v="4645403"/>
    <n v="0"/>
    <x v="0"/>
    <x v="0"/>
    <s v="AIA S.A."/>
  </r>
  <r>
    <x v="2"/>
    <x v="3"/>
    <x v="1097"/>
    <x v="1097"/>
    <x v="14"/>
    <n v="154406383.5"/>
    <n v="0"/>
    <x v="0"/>
    <x v="0"/>
    <s v="AIA CONCAY"/>
  </r>
  <r>
    <x v="2"/>
    <x v="3"/>
    <x v="1098"/>
    <x v="1098"/>
    <x v="14"/>
    <n v="12624072"/>
    <n v="0"/>
    <x v="0"/>
    <x v="0"/>
    <s v="AIA S.A."/>
  </r>
  <r>
    <x v="2"/>
    <x v="3"/>
    <x v="1099"/>
    <x v="1099"/>
    <x v="14"/>
    <n v="58505909"/>
    <n v="0"/>
    <x v="0"/>
    <x v="0"/>
    <s v="AIA S.A."/>
  </r>
  <r>
    <x v="2"/>
    <x v="3"/>
    <x v="1100"/>
    <x v="1100"/>
    <x v="14"/>
    <n v="5976000"/>
    <n v="0"/>
    <x v="0"/>
    <x v="0"/>
    <s v="AIA S.A."/>
  </r>
  <r>
    <x v="2"/>
    <x v="3"/>
    <x v="1101"/>
    <x v="1101"/>
    <x v="14"/>
    <n v="190136075"/>
    <n v="0"/>
    <x v="0"/>
    <x v="0"/>
    <s v="AIA S.A."/>
  </r>
  <r>
    <x v="2"/>
    <x v="3"/>
    <x v="1102"/>
    <x v="1102"/>
    <x v="14"/>
    <n v="16103546"/>
    <n v="0"/>
    <x v="0"/>
    <x v="0"/>
    <s v="AIA S.A."/>
  </r>
  <r>
    <x v="2"/>
    <x v="3"/>
    <x v="1103"/>
    <x v="1103"/>
    <x v="14"/>
    <n v="180948"/>
    <n v="0"/>
    <x v="0"/>
    <x v="0"/>
    <s v="AIA S.A."/>
  </r>
  <r>
    <x v="2"/>
    <x v="3"/>
    <x v="1104"/>
    <x v="1104"/>
    <x v="14"/>
    <n v="27475230"/>
    <n v="0"/>
    <x v="0"/>
    <x v="0"/>
    <s v="AIA S.A."/>
  </r>
  <r>
    <x v="2"/>
    <x v="3"/>
    <x v="1105"/>
    <x v="1105"/>
    <x v="14"/>
    <n v="5883875"/>
    <n v="0"/>
    <x v="0"/>
    <x v="0"/>
    <s v="AIA S.A."/>
  </r>
  <r>
    <x v="2"/>
    <x v="3"/>
    <x v="1106"/>
    <x v="1106"/>
    <x v="14"/>
    <n v="43307285"/>
    <n v="0"/>
    <x v="0"/>
    <x v="0"/>
    <s v="AIA S.A."/>
  </r>
  <r>
    <x v="2"/>
    <x v="3"/>
    <x v="1107"/>
    <x v="1107"/>
    <x v="14"/>
    <n v="1428000"/>
    <n v="0"/>
    <x v="0"/>
    <x v="0"/>
    <s v="AIA S.A."/>
  </r>
  <r>
    <x v="2"/>
    <x v="3"/>
    <x v="1108"/>
    <x v="1108"/>
    <x v="14"/>
    <n v="16726977"/>
    <n v="0"/>
    <x v="0"/>
    <x v="0"/>
    <s v="AIA CONCAY"/>
  </r>
  <r>
    <x v="2"/>
    <x v="3"/>
    <x v="1109"/>
    <x v="1109"/>
    <x v="14"/>
    <n v="1563515"/>
    <n v="0"/>
    <x v="0"/>
    <x v="0"/>
    <s v="AIA CONCAY"/>
  </r>
  <r>
    <x v="2"/>
    <x v="3"/>
    <x v="1110"/>
    <x v="1110"/>
    <x v="14"/>
    <n v="94010"/>
    <n v="0"/>
    <x v="0"/>
    <x v="0"/>
    <s v="AIA CONCAY"/>
  </r>
  <r>
    <x v="2"/>
    <x v="3"/>
    <x v="1110"/>
    <x v="1110"/>
    <x v="14"/>
    <n v="997611"/>
    <n v="0"/>
    <x v="0"/>
    <x v="0"/>
    <s v="AIA S.A."/>
  </r>
  <r>
    <x v="2"/>
    <x v="3"/>
    <x v="1111"/>
    <x v="1111"/>
    <x v="14"/>
    <n v="2868189"/>
    <n v="0"/>
    <x v="0"/>
    <x v="0"/>
    <s v="AIA S.A."/>
  </r>
  <r>
    <x v="2"/>
    <x v="3"/>
    <x v="1112"/>
    <x v="1112"/>
    <x v="14"/>
    <n v="60440525"/>
    <n v="0"/>
    <x v="0"/>
    <x v="0"/>
    <s v="AIA S.A."/>
  </r>
  <r>
    <x v="2"/>
    <x v="3"/>
    <x v="1113"/>
    <x v="1113"/>
    <x v="14"/>
    <n v="4198000"/>
    <n v="0"/>
    <x v="0"/>
    <x v="0"/>
    <s v="AIA S.A."/>
  </r>
  <r>
    <x v="2"/>
    <x v="3"/>
    <x v="1114"/>
    <x v="1114"/>
    <x v="14"/>
    <n v="19165633"/>
    <n v="0"/>
    <x v="0"/>
    <x v="0"/>
    <s v="AIA S.A."/>
  </r>
  <r>
    <x v="2"/>
    <x v="3"/>
    <x v="1115"/>
    <x v="1115"/>
    <x v="14"/>
    <n v="25402888.879999999"/>
    <n v="0"/>
    <x v="0"/>
    <x v="0"/>
    <s v="AIA S.A."/>
  </r>
  <r>
    <x v="2"/>
    <x v="3"/>
    <x v="1116"/>
    <x v="1116"/>
    <x v="14"/>
    <n v="11702903"/>
    <n v="0"/>
    <x v="0"/>
    <x v="0"/>
    <s v="AIA CONCAY"/>
  </r>
  <r>
    <x v="2"/>
    <x v="3"/>
    <x v="1117"/>
    <x v="1117"/>
    <x v="14"/>
    <n v="12391559.5"/>
    <n v="0"/>
    <x v="0"/>
    <x v="0"/>
    <s v="AIA CONCAY"/>
  </r>
  <r>
    <x v="2"/>
    <x v="3"/>
    <x v="1118"/>
    <x v="1118"/>
    <x v="14"/>
    <n v="1753519"/>
    <n v="0"/>
    <x v="0"/>
    <x v="0"/>
    <s v="AIA CONCAY"/>
  </r>
  <r>
    <x v="2"/>
    <x v="3"/>
    <x v="1119"/>
    <x v="1119"/>
    <x v="14"/>
    <n v="629700"/>
    <n v="0"/>
    <x v="0"/>
    <x v="0"/>
    <s v="AIA S.A."/>
  </r>
  <r>
    <x v="2"/>
    <x v="3"/>
    <x v="1120"/>
    <x v="1120"/>
    <x v="14"/>
    <n v="4099914"/>
    <n v="0"/>
    <x v="0"/>
    <x v="0"/>
    <s v="AIA S.A."/>
  </r>
  <r>
    <x v="2"/>
    <x v="3"/>
    <x v="1121"/>
    <x v="1121"/>
    <x v="14"/>
    <n v="92669372"/>
    <n v="0"/>
    <x v="0"/>
    <x v="0"/>
    <s v="AIA CONCAY"/>
  </r>
  <r>
    <x v="2"/>
    <x v="3"/>
    <x v="1122"/>
    <x v="1122"/>
    <x v="14"/>
    <n v="8829142"/>
    <n v="0"/>
    <x v="0"/>
    <x v="0"/>
    <s v="AIA S.A."/>
  </r>
  <r>
    <x v="2"/>
    <x v="3"/>
    <x v="1123"/>
    <x v="1123"/>
    <x v="14"/>
    <n v="712002"/>
    <n v="0"/>
    <x v="0"/>
    <x v="0"/>
    <s v="AIA S.A."/>
  </r>
  <r>
    <x v="2"/>
    <x v="3"/>
    <x v="1124"/>
    <x v="1124"/>
    <x v="14"/>
    <n v="10159234"/>
    <n v="0"/>
    <x v="0"/>
    <x v="0"/>
    <s v="AIA S.A."/>
  </r>
  <r>
    <x v="2"/>
    <x v="3"/>
    <x v="1125"/>
    <x v="1125"/>
    <x v="14"/>
    <n v="4744742"/>
    <n v="0"/>
    <x v="0"/>
    <x v="0"/>
    <s v="AIA S.A."/>
  </r>
  <r>
    <x v="2"/>
    <x v="3"/>
    <x v="1126"/>
    <x v="1126"/>
    <x v="14"/>
    <n v="1107625"/>
    <n v="0"/>
    <x v="0"/>
    <x v="0"/>
    <s v="AIA S.A."/>
  </r>
  <r>
    <x v="2"/>
    <x v="3"/>
    <x v="1127"/>
    <x v="1127"/>
    <x v="14"/>
    <n v="13815268"/>
    <n v="0"/>
    <x v="0"/>
    <x v="0"/>
    <s v="AIA S.A."/>
  </r>
  <r>
    <x v="2"/>
    <x v="3"/>
    <x v="1128"/>
    <x v="1128"/>
    <x v="14"/>
    <n v="111406305"/>
    <n v="0"/>
    <x v="0"/>
    <x v="0"/>
    <s v="AIA S.A."/>
  </r>
  <r>
    <x v="2"/>
    <x v="3"/>
    <x v="1128"/>
    <x v="1128"/>
    <x v="14"/>
    <n v="31339640"/>
    <n v="0"/>
    <x v="0"/>
    <x v="0"/>
    <s v="CONSORCIO TRIPLEA RIONEGRO"/>
  </r>
  <r>
    <x v="2"/>
    <x v="3"/>
    <x v="1129"/>
    <x v="1129"/>
    <x v="14"/>
    <n v="23690275"/>
    <n v="0"/>
    <x v="0"/>
    <x v="0"/>
    <s v="CONSORCIO TRIPLEA RIONEGRO"/>
  </r>
  <r>
    <x v="2"/>
    <x v="3"/>
    <x v="1130"/>
    <x v="1130"/>
    <x v="14"/>
    <n v="1615606"/>
    <n v="0"/>
    <x v="0"/>
    <x v="0"/>
    <s v="AIA S.A."/>
  </r>
  <r>
    <x v="2"/>
    <x v="3"/>
    <x v="1131"/>
    <x v="1131"/>
    <x v="14"/>
    <n v="955600"/>
    <n v="0"/>
    <x v="0"/>
    <x v="0"/>
    <s v="AIA S.A."/>
  </r>
  <r>
    <x v="2"/>
    <x v="3"/>
    <x v="1132"/>
    <x v="1132"/>
    <x v="14"/>
    <n v="64251645.5"/>
    <n v="0"/>
    <x v="0"/>
    <x v="0"/>
    <s v="AIA CONCAY"/>
  </r>
  <r>
    <x v="2"/>
    <x v="3"/>
    <x v="1133"/>
    <x v="1133"/>
    <x v="14"/>
    <n v="11802500"/>
    <n v="0"/>
    <x v="0"/>
    <x v="0"/>
    <s v="AIA S.A."/>
  </r>
  <r>
    <x v="2"/>
    <x v="3"/>
    <x v="1134"/>
    <x v="1134"/>
    <x v="14"/>
    <n v="6864689.5"/>
    <n v="0"/>
    <x v="0"/>
    <x v="0"/>
    <s v="AIA CONCAY"/>
  </r>
  <r>
    <x v="2"/>
    <x v="3"/>
    <x v="1135"/>
    <x v="1135"/>
    <x v="14"/>
    <n v="941089.5"/>
    <n v="0"/>
    <x v="0"/>
    <x v="0"/>
    <s v="AIA CONCAY"/>
  </r>
  <r>
    <x v="2"/>
    <x v="3"/>
    <x v="1136"/>
    <x v="1136"/>
    <x v="14"/>
    <n v="2345793.5"/>
    <n v="0"/>
    <x v="0"/>
    <x v="0"/>
    <s v="AIA CONCAY"/>
  </r>
  <r>
    <x v="2"/>
    <x v="3"/>
    <x v="1137"/>
    <x v="1137"/>
    <x v="14"/>
    <n v="1715980"/>
    <n v="0"/>
    <x v="0"/>
    <x v="0"/>
    <s v="AIA S.A."/>
  </r>
  <r>
    <x v="2"/>
    <x v="3"/>
    <x v="1138"/>
    <x v="1138"/>
    <x v="14"/>
    <n v="8838014"/>
    <n v="0"/>
    <x v="0"/>
    <x v="0"/>
    <s v="AIA CONCAY"/>
  </r>
  <r>
    <x v="2"/>
    <x v="3"/>
    <x v="1139"/>
    <x v="1139"/>
    <x v="14"/>
    <n v="63449442"/>
    <n v="0"/>
    <x v="0"/>
    <x v="0"/>
    <s v="AIA S.A."/>
  </r>
  <r>
    <x v="2"/>
    <x v="3"/>
    <x v="1140"/>
    <x v="1140"/>
    <x v="14"/>
    <n v="375469"/>
    <n v="0"/>
    <x v="0"/>
    <x v="0"/>
    <s v="AIA S.A."/>
  </r>
  <r>
    <x v="2"/>
    <x v="3"/>
    <x v="1141"/>
    <x v="1141"/>
    <x v="14"/>
    <n v="608400"/>
    <n v="0"/>
    <x v="0"/>
    <x v="0"/>
    <s v="AIA S.A."/>
  </r>
  <r>
    <x v="2"/>
    <x v="3"/>
    <x v="1142"/>
    <x v="1142"/>
    <x v="14"/>
    <n v="42779124"/>
    <n v="0"/>
    <x v="0"/>
    <x v="0"/>
    <s v="AIA S.A."/>
  </r>
  <r>
    <x v="2"/>
    <x v="3"/>
    <x v="1143"/>
    <x v="1143"/>
    <x v="14"/>
    <n v="57391983"/>
    <n v="0"/>
    <x v="0"/>
    <x v="0"/>
    <s v="AIA S.A."/>
  </r>
  <r>
    <x v="2"/>
    <x v="3"/>
    <x v="1144"/>
    <x v="1144"/>
    <x v="14"/>
    <n v="37569172"/>
    <n v="0"/>
    <x v="0"/>
    <x v="0"/>
    <s v="AIA S.A."/>
  </r>
  <r>
    <x v="2"/>
    <x v="3"/>
    <x v="1145"/>
    <x v="1145"/>
    <x v="14"/>
    <n v="5126000"/>
    <n v="0"/>
    <x v="0"/>
    <x v="0"/>
    <s v="AIA S.A."/>
  </r>
  <r>
    <x v="2"/>
    <x v="3"/>
    <x v="1146"/>
    <x v="1146"/>
    <x v="14"/>
    <n v="37957549"/>
    <n v="0"/>
    <x v="0"/>
    <x v="0"/>
    <s v="AIA S.A."/>
  </r>
  <r>
    <x v="2"/>
    <x v="3"/>
    <x v="1146"/>
    <x v="1146"/>
    <x v="14"/>
    <n v="2423659"/>
    <n v="0"/>
    <x v="0"/>
    <x v="0"/>
    <s v="CONSORCIO TRIPLEA RIONEGRO"/>
  </r>
  <r>
    <x v="2"/>
    <x v="3"/>
    <x v="1147"/>
    <x v="1147"/>
    <x v="14"/>
    <n v="1098749"/>
    <n v="0"/>
    <x v="0"/>
    <x v="0"/>
    <s v="AIA S.A."/>
  </r>
  <r>
    <x v="2"/>
    <x v="3"/>
    <x v="1148"/>
    <x v="1148"/>
    <x v="14"/>
    <n v="541306"/>
    <n v="0"/>
    <x v="0"/>
    <x v="0"/>
    <s v="AIA S.A."/>
  </r>
  <r>
    <x v="2"/>
    <x v="3"/>
    <x v="1149"/>
    <x v="1149"/>
    <x v="14"/>
    <n v="17647940"/>
    <n v="0"/>
    <x v="0"/>
    <x v="0"/>
    <s v="AIA S.A."/>
  </r>
  <r>
    <x v="2"/>
    <x v="3"/>
    <x v="1150"/>
    <x v="1150"/>
    <x v="14"/>
    <n v="775709"/>
    <n v="0"/>
    <x v="0"/>
    <x v="0"/>
    <s v="AIA S.A."/>
  </r>
  <r>
    <x v="2"/>
    <x v="3"/>
    <x v="1151"/>
    <x v="1151"/>
    <x v="14"/>
    <n v="2635369"/>
    <n v="0"/>
    <x v="0"/>
    <x v="0"/>
    <s v="AIA CONCAY"/>
  </r>
  <r>
    <x v="2"/>
    <x v="3"/>
    <x v="1152"/>
    <x v="1152"/>
    <x v="14"/>
    <n v="7924716"/>
    <n v="0"/>
    <x v="0"/>
    <x v="0"/>
    <s v="AIA S.A."/>
  </r>
  <r>
    <x v="2"/>
    <x v="3"/>
    <x v="1153"/>
    <x v="1153"/>
    <x v="14"/>
    <n v="123756285"/>
    <n v="0"/>
    <x v="0"/>
    <x v="0"/>
    <s v="AIA S.A."/>
  </r>
  <r>
    <x v="2"/>
    <x v="3"/>
    <x v="1154"/>
    <x v="1154"/>
    <x v="14"/>
    <n v="26548279"/>
    <n v="0"/>
    <x v="0"/>
    <x v="0"/>
    <s v="AIA CONCAY"/>
  </r>
  <r>
    <x v="2"/>
    <x v="3"/>
    <x v="1155"/>
    <x v="1155"/>
    <x v="14"/>
    <n v="85800"/>
    <n v="0"/>
    <x v="0"/>
    <x v="0"/>
    <s v="AIA S.A."/>
  </r>
  <r>
    <x v="2"/>
    <x v="3"/>
    <x v="1156"/>
    <x v="1156"/>
    <x v="14"/>
    <n v="4039719"/>
    <n v="0"/>
    <x v="0"/>
    <x v="0"/>
    <s v="AIA S.A."/>
  </r>
  <r>
    <x v="2"/>
    <x v="3"/>
    <x v="1157"/>
    <x v="1157"/>
    <x v="14"/>
    <n v="249750"/>
    <n v="0"/>
    <x v="0"/>
    <x v="0"/>
    <s v="AIA CONCAY"/>
  </r>
  <r>
    <x v="2"/>
    <x v="3"/>
    <x v="1158"/>
    <x v="1158"/>
    <x v="14"/>
    <n v="2554292"/>
    <n v="0"/>
    <x v="0"/>
    <x v="0"/>
    <s v="AIA S.A."/>
  </r>
  <r>
    <x v="2"/>
    <x v="3"/>
    <x v="1159"/>
    <x v="1159"/>
    <x v="14"/>
    <n v="16912885"/>
    <n v="0"/>
    <x v="0"/>
    <x v="0"/>
    <s v="AIA S.A."/>
  </r>
  <r>
    <x v="2"/>
    <x v="3"/>
    <x v="1160"/>
    <x v="1160"/>
    <x v="14"/>
    <n v="14917865"/>
    <n v="0"/>
    <x v="0"/>
    <x v="0"/>
    <s v="AIA S.A."/>
  </r>
  <r>
    <x v="2"/>
    <x v="3"/>
    <x v="1161"/>
    <x v="1161"/>
    <x v="14"/>
    <n v="5929430"/>
    <n v="0"/>
    <x v="0"/>
    <x v="0"/>
    <s v="AIA S.A."/>
  </r>
  <r>
    <x v="2"/>
    <x v="3"/>
    <x v="1162"/>
    <x v="1162"/>
    <x v="14"/>
    <n v="3943440"/>
    <n v="0"/>
    <x v="0"/>
    <x v="0"/>
    <s v="AIA CONCAY"/>
  </r>
  <r>
    <x v="2"/>
    <x v="3"/>
    <x v="1163"/>
    <x v="1163"/>
    <x v="14"/>
    <n v="14803963.5"/>
    <n v="0"/>
    <x v="0"/>
    <x v="0"/>
    <s v="CONSORCIO TRIPLEA RIONEGRO"/>
  </r>
  <r>
    <x v="2"/>
    <x v="3"/>
    <x v="1164"/>
    <x v="1164"/>
    <x v="14"/>
    <n v="175582304.5"/>
    <n v="0"/>
    <x v="0"/>
    <x v="0"/>
    <s v="AIA CONCAY"/>
  </r>
  <r>
    <x v="2"/>
    <x v="3"/>
    <x v="1165"/>
    <x v="1165"/>
    <x v="14"/>
    <n v="1459356"/>
    <n v="0"/>
    <x v="0"/>
    <x v="0"/>
    <s v="AIA S.A."/>
  </r>
  <r>
    <x v="2"/>
    <x v="3"/>
    <x v="1166"/>
    <x v="1166"/>
    <x v="14"/>
    <n v="153137973"/>
    <n v="0"/>
    <x v="0"/>
    <x v="0"/>
    <s v="AIA CONCAY"/>
  </r>
  <r>
    <x v="2"/>
    <x v="3"/>
    <x v="1166"/>
    <x v="1166"/>
    <x v="14"/>
    <n v="189560135"/>
    <n v="0"/>
    <x v="0"/>
    <x v="0"/>
    <s v="AIA S.A."/>
  </r>
  <r>
    <x v="2"/>
    <x v="3"/>
    <x v="1166"/>
    <x v="1166"/>
    <x v="14"/>
    <n v="3147028.8"/>
    <n v="0"/>
    <x v="0"/>
    <x v="0"/>
    <s v="CONSORCIO ACM ALEJANDRIA"/>
  </r>
  <r>
    <x v="2"/>
    <x v="3"/>
    <x v="1167"/>
    <x v="1167"/>
    <x v="14"/>
    <n v="277796"/>
    <n v="0"/>
    <x v="0"/>
    <x v="0"/>
    <s v="AIA S.A."/>
  </r>
  <r>
    <x v="2"/>
    <x v="3"/>
    <x v="1168"/>
    <x v="1168"/>
    <x v="14"/>
    <n v="82592228.5"/>
    <n v="0"/>
    <x v="0"/>
    <x v="0"/>
    <s v="AIA CONCAY"/>
  </r>
  <r>
    <x v="2"/>
    <x v="3"/>
    <x v="1169"/>
    <x v="1169"/>
    <x v="14"/>
    <n v="2490204"/>
    <n v="0"/>
    <x v="0"/>
    <x v="0"/>
    <s v="AIA S.A."/>
  </r>
  <r>
    <x v="2"/>
    <x v="3"/>
    <x v="1170"/>
    <x v="1170"/>
    <x v="14"/>
    <n v="4440971.5"/>
    <n v="0"/>
    <x v="0"/>
    <x v="0"/>
    <s v="CONSORCIO TRIPLEA RIONEGRO"/>
  </r>
  <r>
    <x v="2"/>
    <x v="3"/>
    <x v="1171"/>
    <x v="1171"/>
    <x v="14"/>
    <n v="13431669"/>
    <n v="0"/>
    <x v="0"/>
    <x v="0"/>
    <s v="AIA CONCAY"/>
  </r>
  <r>
    <x v="2"/>
    <x v="3"/>
    <x v="1172"/>
    <x v="1172"/>
    <x v="14"/>
    <n v="514937"/>
    <n v="0"/>
    <x v="0"/>
    <x v="0"/>
    <s v="AIA S.A."/>
  </r>
  <r>
    <x v="2"/>
    <x v="3"/>
    <x v="1173"/>
    <x v="1173"/>
    <x v="14"/>
    <n v="317707321"/>
    <n v="0"/>
    <x v="0"/>
    <x v="0"/>
    <s v="AIA S.A."/>
  </r>
  <r>
    <x v="2"/>
    <x v="3"/>
    <x v="1174"/>
    <x v="1174"/>
    <x v="14"/>
    <n v="23094348"/>
    <n v="0"/>
    <x v="0"/>
    <x v="0"/>
    <s v="AIA S.A."/>
  </r>
  <r>
    <x v="2"/>
    <x v="3"/>
    <x v="1175"/>
    <x v="1175"/>
    <x v="14"/>
    <n v="17517570"/>
    <n v="0"/>
    <x v="0"/>
    <x v="0"/>
    <s v="AIA S.A."/>
  </r>
  <r>
    <x v="2"/>
    <x v="3"/>
    <x v="1176"/>
    <x v="1176"/>
    <x v="14"/>
    <n v="21628305"/>
    <n v="0"/>
    <x v="0"/>
    <x v="0"/>
    <s v="AIA S.A."/>
  </r>
  <r>
    <x v="2"/>
    <x v="3"/>
    <x v="1177"/>
    <x v="1177"/>
    <x v="14"/>
    <n v="3399450"/>
    <n v="0"/>
    <x v="0"/>
    <x v="0"/>
    <s v="AIA CONCAY"/>
  </r>
  <r>
    <x v="2"/>
    <x v="3"/>
    <x v="1177"/>
    <x v="1177"/>
    <x v="14"/>
    <n v="36092047"/>
    <n v="0"/>
    <x v="0"/>
    <x v="0"/>
    <s v="AIA S.A."/>
  </r>
  <r>
    <x v="2"/>
    <x v="3"/>
    <x v="1178"/>
    <x v="1178"/>
    <x v="14"/>
    <n v="1059100"/>
    <n v="0"/>
    <x v="0"/>
    <x v="0"/>
    <s v="AIA S.A."/>
  </r>
  <r>
    <x v="2"/>
    <x v="3"/>
    <x v="1179"/>
    <x v="1179"/>
    <x v="14"/>
    <n v="19100924"/>
    <n v="0"/>
    <x v="0"/>
    <x v="0"/>
    <s v="AIA S.A."/>
  </r>
  <r>
    <x v="2"/>
    <x v="3"/>
    <x v="1180"/>
    <x v="1180"/>
    <x v="14"/>
    <n v="27745213.5"/>
    <n v="0"/>
    <x v="0"/>
    <x v="0"/>
    <s v="AIA CONCAY"/>
  </r>
  <r>
    <x v="2"/>
    <x v="3"/>
    <x v="1180"/>
    <x v="1180"/>
    <x v="14"/>
    <n v="141326940"/>
    <n v="0"/>
    <x v="0"/>
    <x v="0"/>
    <s v="AIA S.A."/>
  </r>
  <r>
    <x v="2"/>
    <x v="3"/>
    <x v="1181"/>
    <x v="1181"/>
    <x v="14"/>
    <n v="1435500"/>
    <n v="0"/>
    <x v="0"/>
    <x v="0"/>
    <s v="AIA S.A."/>
  </r>
  <r>
    <x v="2"/>
    <x v="3"/>
    <x v="1182"/>
    <x v="1182"/>
    <x v="14"/>
    <n v="11357517"/>
    <n v="0"/>
    <x v="0"/>
    <x v="0"/>
    <s v="AIA S.A."/>
  </r>
  <r>
    <x v="2"/>
    <x v="3"/>
    <x v="1183"/>
    <x v="1183"/>
    <x v="14"/>
    <n v="918140.97"/>
    <n v="0"/>
    <x v="0"/>
    <x v="0"/>
    <s v="INTERSECCION VIAL IBAGUE"/>
  </r>
  <r>
    <x v="2"/>
    <x v="3"/>
    <x v="1184"/>
    <x v="1184"/>
    <x v="14"/>
    <n v="17447177.25"/>
    <n v="0"/>
    <x v="0"/>
    <x v="0"/>
    <s v="AIA CONCAY"/>
  </r>
  <r>
    <x v="2"/>
    <x v="3"/>
    <x v="1185"/>
    <x v="1185"/>
    <x v="14"/>
    <n v="120599001"/>
    <n v="0"/>
    <x v="0"/>
    <x v="0"/>
    <s v="AIA CONCAY"/>
  </r>
  <r>
    <x v="2"/>
    <x v="3"/>
    <x v="1185"/>
    <x v="1185"/>
    <x v="14"/>
    <n v="77046644"/>
    <n v="0"/>
    <x v="0"/>
    <x v="0"/>
    <s v="AIA S.A."/>
  </r>
  <r>
    <x v="2"/>
    <x v="3"/>
    <x v="1186"/>
    <x v="1186"/>
    <x v="14"/>
    <n v="62472016"/>
    <n v="0"/>
    <x v="0"/>
    <x v="0"/>
    <s v="AIA S.A."/>
  </r>
  <r>
    <x v="2"/>
    <x v="3"/>
    <x v="1187"/>
    <x v="1187"/>
    <x v="14"/>
    <n v="122649976"/>
    <n v="0"/>
    <x v="0"/>
    <x v="0"/>
    <s v="AIA S.A."/>
  </r>
  <r>
    <x v="2"/>
    <x v="3"/>
    <x v="1187"/>
    <x v="1187"/>
    <x v="14"/>
    <n v="46096687.5"/>
    <n v="0"/>
    <x v="0"/>
    <x v="0"/>
    <s v="CONSORCIO TRIPLEA RIONEGRO"/>
  </r>
  <r>
    <x v="2"/>
    <x v="3"/>
    <x v="1188"/>
    <x v="1188"/>
    <x v="14"/>
    <n v="41937933"/>
    <n v="0"/>
    <x v="0"/>
    <x v="0"/>
    <s v="AIA S.A."/>
  </r>
  <r>
    <x v="2"/>
    <x v="3"/>
    <x v="1188"/>
    <x v="1188"/>
    <x v="14"/>
    <n v="1659383"/>
    <n v="0"/>
    <x v="0"/>
    <x v="0"/>
    <s v="CONSORCIO TRIPLEA RIONEGRO"/>
  </r>
  <r>
    <x v="2"/>
    <x v="3"/>
    <x v="1189"/>
    <x v="1189"/>
    <x v="14"/>
    <n v="19782848.5"/>
    <n v="0"/>
    <x v="0"/>
    <x v="0"/>
    <s v="AIA CONCAY"/>
  </r>
  <r>
    <x v="2"/>
    <x v="3"/>
    <x v="1190"/>
    <x v="1190"/>
    <x v="14"/>
    <n v="895493.5"/>
    <n v="0"/>
    <x v="0"/>
    <x v="0"/>
    <s v="AIA CONCAY"/>
  </r>
  <r>
    <x v="2"/>
    <x v="3"/>
    <x v="1190"/>
    <x v="1190"/>
    <x v="14"/>
    <n v="371358"/>
    <n v="0"/>
    <x v="0"/>
    <x v="0"/>
    <s v="AIA S.A."/>
  </r>
  <r>
    <x v="2"/>
    <x v="3"/>
    <x v="1191"/>
    <x v="1191"/>
    <x v="14"/>
    <n v="1318670"/>
    <n v="0"/>
    <x v="0"/>
    <x v="0"/>
    <s v="AIA S.A."/>
  </r>
  <r>
    <x v="2"/>
    <x v="3"/>
    <x v="1192"/>
    <x v="1192"/>
    <x v="14"/>
    <n v="36256702"/>
    <n v="0"/>
    <x v="0"/>
    <x v="0"/>
    <s v="AIA S.A."/>
  </r>
  <r>
    <x v="2"/>
    <x v="3"/>
    <x v="1193"/>
    <x v="1193"/>
    <x v="14"/>
    <n v="110000"/>
    <n v="0"/>
    <x v="0"/>
    <x v="0"/>
    <s v="AIA S.A."/>
  </r>
  <r>
    <x v="2"/>
    <x v="3"/>
    <x v="1194"/>
    <x v="1194"/>
    <x v="14"/>
    <n v="3742300"/>
    <n v="0"/>
    <x v="0"/>
    <x v="0"/>
    <s v="AIA S.A."/>
  </r>
  <r>
    <x v="2"/>
    <x v="3"/>
    <x v="1195"/>
    <x v="1195"/>
    <x v="14"/>
    <n v="899786"/>
    <n v="0"/>
    <x v="0"/>
    <x v="0"/>
    <s v="AIA CONCAY"/>
  </r>
  <r>
    <x v="2"/>
    <x v="3"/>
    <x v="1196"/>
    <x v="1196"/>
    <x v="14"/>
    <n v="6281950"/>
    <n v="0"/>
    <x v="0"/>
    <x v="0"/>
    <s v="AIA CONCAY"/>
  </r>
  <r>
    <x v="2"/>
    <x v="3"/>
    <x v="1197"/>
    <x v="1197"/>
    <x v="14"/>
    <n v="28636618"/>
    <n v="0"/>
    <x v="0"/>
    <x v="0"/>
    <s v="AIA S.A."/>
  </r>
  <r>
    <x v="2"/>
    <x v="3"/>
    <x v="1198"/>
    <x v="1198"/>
    <x v="14"/>
    <n v="35535882"/>
    <n v="0"/>
    <x v="0"/>
    <x v="0"/>
    <s v="AIA S.A."/>
  </r>
  <r>
    <x v="2"/>
    <x v="3"/>
    <x v="1199"/>
    <x v="1199"/>
    <x v="14"/>
    <n v="4224302"/>
    <n v="0"/>
    <x v="0"/>
    <x v="0"/>
    <s v="AIA S.A."/>
  </r>
  <r>
    <x v="2"/>
    <x v="3"/>
    <x v="1200"/>
    <x v="1200"/>
    <x v="14"/>
    <n v="6180000"/>
    <n v="0"/>
    <x v="0"/>
    <x v="0"/>
    <s v="AIA S.A."/>
  </r>
  <r>
    <x v="2"/>
    <x v="3"/>
    <x v="1201"/>
    <x v="1201"/>
    <x v="14"/>
    <n v="391329"/>
    <n v="0"/>
    <x v="0"/>
    <x v="0"/>
    <s v="AIA S.A."/>
  </r>
  <r>
    <x v="2"/>
    <x v="3"/>
    <x v="1202"/>
    <x v="1202"/>
    <x v="14"/>
    <n v="271853.5"/>
    <n v="0"/>
    <x v="0"/>
    <x v="0"/>
    <s v="AIA CONCAY"/>
  </r>
  <r>
    <x v="2"/>
    <x v="3"/>
    <x v="1203"/>
    <x v="1203"/>
    <x v="14"/>
    <n v="4756542"/>
    <n v="0"/>
    <x v="0"/>
    <x v="0"/>
    <s v="AIA S.A."/>
  </r>
  <r>
    <x v="2"/>
    <x v="3"/>
    <x v="1204"/>
    <x v="1204"/>
    <x v="14"/>
    <n v="14718951"/>
    <n v="0"/>
    <x v="0"/>
    <x v="0"/>
    <s v="AIA S.A."/>
  </r>
  <r>
    <x v="2"/>
    <x v="3"/>
    <x v="1205"/>
    <x v="1205"/>
    <x v="14"/>
    <n v="156686948"/>
    <n v="0"/>
    <x v="0"/>
    <x v="0"/>
    <s v="AIA S.A."/>
  </r>
  <r>
    <x v="2"/>
    <x v="3"/>
    <x v="1206"/>
    <x v="1206"/>
    <x v="14"/>
    <n v="24816935"/>
    <n v="0"/>
    <x v="0"/>
    <x v="0"/>
    <s v="AIA S.A."/>
  </r>
  <r>
    <x v="2"/>
    <x v="3"/>
    <x v="1207"/>
    <x v="1207"/>
    <x v="14"/>
    <n v="1857900"/>
    <n v="0"/>
    <x v="0"/>
    <x v="0"/>
    <s v="AIA S.A."/>
  </r>
  <r>
    <x v="2"/>
    <x v="3"/>
    <x v="1208"/>
    <x v="1208"/>
    <x v="14"/>
    <n v="860987"/>
    <n v="0"/>
    <x v="0"/>
    <x v="0"/>
    <s v="AIA S.A."/>
  </r>
  <r>
    <x v="2"/>
    <x v="3"/>
    <x v="1209"/>
    <x v="1209"/>
    <x v="14"/>
    <n v="2994929"/>
    <n v="0"/>
    <x v="0"/>
    <x v="0"/>
    <s v="AIA S.A."/>
  </r>
  <r>
    <x v="2"/>
    <x v="3"/>
    <x v="1210"/>
    <x v="1210"/>
    <x v="14"/>
    <n v="23782000"/>
    <n v="0"/>
    <x v="0"/>
    <x v="0"/>
    <s v="AIA S.A."/>
  </r>
  <r>
    <x v="2"/>
    <x v="3"/>
    <x v="1210"/>
    <x v="1210"/>
    <x v="14"/>
    <n v="1266843"/>
    <n v="0"/>
    <x v="0"/>
    <x v="0"/>
    <s v="CONSORCIO TRIPLEA RIONEGRO"/>
  </r>
  <r>
    <x v="2"/>
    <x v="3"/>
    <x v="1211"/>
    <x v="1211"/>
    <x v="14"/>
    <n v="32506721.254799999"/>
    <n v="0"/>
    <x v="0"/>
    <x v="0"/>
    <s v="CONSORCIO CLINICA PORTOAZUL"/>
  </r>
  <r>
    <x v="2"/>
    <x v="3"/>
    <x v="1212"/>
    <x v="1212"/>
    <x v="14"/>
    <n v="2372249"/>
    <n v="0"/>
    <x v="0"/>
    <x v="0"/>
    <s v="AIA S.A."/>
  </r>
  <r>
    <x v="2"/>
    <x v="3"/>
    <x v="1213"/>
    <x v="1213"/>
    <x v="14"/>
    <n v="33812556"/>
    <n v="0"/>
    <x v="0"/>
    <x v="0"/>
    <s v="AIA S.A."/>
  </r>
  <r>
    <x v="2"/>
    <x v="3"/>
    <x v="1214"/>
    <x v="1214"/>
    <x v="14"/>
    <n v="46352447.399999999"/>
    <n v="0"/>
    <x v="0"/>
    <x v="0"/>
    <s v="CONSORCIO ACM ALEJANDRIA"/>
  </r>
  <r>
    <x v="2"/>
    <x v="3"/>
    <x v="1215"/>
    <x v="1215"/>
    <x v="14"/>
    <n v="85221514"/>
    <n v="0"/>
    <x v="0"/>
    <x v="0"/>
    <s v="AIA CONCAY"/>
  </r>
  <r>
    <x v="2"/>
    <x v="3"/>
    <x v="1215"/>
    <x v="1215"/>
    <x v="14"/>
    <n v="151519481"/>
    <n v="0"/>
    <x v="0"/>
    <x v="0"/>
    <s v="AIA S.A."/>
  </r>
  <r>
    <x v="2"/>
    <x v="3"/>
    <x v="1216"/>
    <x v="1216"/>
    <x v="14"/>
    <n v="440776"/>
    <n v="0"/>
    <x v="0"/>
    <x v="0"/>
    <s v="AIA S.A."/>
  </r>
  <r>
    <x v="2"/>
    <x v="3"/>
    <x v="1216"/>
    <x v="1216"/>
    <x v="14"/>
    <n v="854468.5"/>
    <n v="0"/>
    <x v="0"/>
    <x v="0"/>
    <s v="CONSORCIO TRIPLEA RIONEGRO"/>
  </r>
  <r>
    <x v="2"/>
    <x v="3"/>
    <x v="1217"/>
    <x v="1217"/>
    <x v="14"/>
    <n v="24748890"/>
    <n v="0"/>
    <x v="0"/>
    <x v="0"/>
    <s v="AIA S.A."/>
  </r>
  <r>
    <x v="2"/>
    <x v="3"/>
    <x v="1218"/>
    <x v="1218"/>
    <x v="14"/>
    <n v="115697089"/>
    <n v="0"/>
    <x v="0"/>
    <x v="0"/>
    <s v="AIA S.A."/>
  </r>
  <r>
    <x v="2"/>
    <x v="3"/>
    <x v="1219"/>
    <x v="1219"/>
    <x v="14"/>
    <n v="11580889.5"/>
    <n v="0"/>
    <x v="0"/>
    <x v="0"/>
    <s v="AIA CONCAY"/>
  </r>
  <r>
    <x v="2"/>
    <x v="3"/>
    <x v="1219"/>
    <x v="1219"/>
    <x v="14"/>
    <n v="41742510"/>
    <n v="0"/>
    <x v="0"/>
    <x v="0"/>
    <s v="AIA S.A."/>
  </r>
  <r>
    <x v="2"/>
    <x v="3"/>
    <x v="1220"/>
    <x v="1220"/>
    <x v="14"/>
    <n v="323878"/>
    <n v="0"/>
    <x v="0"/>
    <x v="0"/>
    <s v="AIA S.A."/>
  </r>
  <r>
    <x v="2"/>
    <x v="3"/>
    <x v="1221"/>
    <x v="1221"/>
    <x v="14"/>
    <n v="13096000"/>
    <n v="0"/>
    <x v="0"/>
    <x v="0"/>
    <s v="AIA S.A."/>
  </r>
  <r>
    <x v="2"/>
    <x v="3"/>
    <x v="1222"/>
    <x v="1222"/>
    <x v="14"/>
    <n v="638300"/>
    <n v="0"/>
    <x v="0"/>
    <x v="0"/>
    <s v="AIA S.A."/>
  </r>
  <r>
    <x v="2"/>
    <x v="3"/>
    <x v="1223"/>
    <x v="1223"/>
    <x v="14"/>
    <n v="1782000"/>
    <n v="0"/>
    <x v="0"/>
    <x v="0"/>
    <s v="AIA S.A."/>
  </r>
  <r>
    <x v="2"/>
    <x v="3"/>
    <x v="1224"/>
    <x v="1224"/>
    <x v="14"/>
    <n v="9178356.5"/>
    <n v="0"/>
    <x v="0"/>
    <x v="0"/>
    <s v="AIA CONCAY"/>
  </r>
  <r>
    <x v="2"/>
    <x v="3"/>
    <x v="1225"/>
    <x v="1225"/>
    <x v="14"/>
    <n v="5242050"/>
    <n v="0"/>
    <x v="0"/>
    <x v="0"/>
    <s v="AIA CONCAY"/>
  </r>
  <r>
    <x v="2"/>
    <x v="3"/>
    <x v="1226"/>
    <x v="1226"/>
    <x v="14"/>
    <n v="16066692"/>
    <n v="0"/>
    <x v="0"/>
    <x v="0"/>
    <s v="AIA S.A."/>
  </r>
  <r>
    <x v="2"/>
    <x v="3"/>
    <x v="1227"/>
    <x v="1227"/>
    <x v="14"/>
    <n v="34602000"/>
    <n v="0"/>
    <x v="0"/>
    <x v="0"/>
    <s v="CONSORCIO AIA CCM"/>
  </r>
  <r>
    <x v="2"/>
    <x v="3"/>
    <x v="1228"/>
    <x v="1228"/>
    <x v="14"/>
    <n v="630148631.5"/>
    <n v="0"/>
    <x v="0"/>
    <x v="0"/>
    <s v="AIA CONCAY"/>
  </r>
  <r>
    <x v="2"/>
    <x v="3"/>
    <x v="1229"/>
    <x v="1229"/>
    <x v="14"/>
    <n v="1303521"/>
    <n v="0"/>
    <x v="0"/>
    <x v="0"/>
    <s v="AIA S.A."/>
  </r>
  <r>
    <x v="2"/>
    <x v="3"/>
    <x v="1230"/>
    <x v="1230"/>
    <x v="14"/>
    <n v="20369000"/>
    <n v="0"/>
    <x v="0"/>
    <x v="0"/>
    <s v="AIA S.A."/>
  </r>
  <r>
    <x v="2"/>
    <x v="3"/>
    <x v="1231"/>
    <x v="1231"/>
    <x v="14"/>
    <n v="5910328"/>
    <n v="0"/>
    <x v="0"/>
    <x v="0"/>
    <s v="AIA S.A."/>
  </r>
  <r>
    <x v="2"/>
    <x v="3"/>
    <x v="1232"/>
    <x v="1232"/>
    <x v="14"/>
    <n v="17571774"/>
    <n v="0"/>
    <x v="0"/>
    <x v="0"/>
    <s v="AIA S.A."/>
  </r>
  <r>
    <x v="2"/>
    <x v="3"/>
    <x v="1233"/>
    <x v="1233"/>
    <x v="14"/>
    <n v="16862500"/>
    <n v="0"/>
    <x v="0"/>
    <x v="0"/>
    <s v="AIA S.A."/>
  </r>
  <r>
    <x v="2"/>
    <x v="3"/>
    <x v="1234"/>
    <x v="1234"/>
    <x v="14"/>
    <n v="6215200"/>
    <n v="0"/>
    <x v="0"/>
    <x v="0"/>
    <s v="AIA S.A."/>
  </r>
  <r>
    <x v="2"/>
    <x v="3"/>
    <x v="1235"/>
    <x v="1235"/>
    <x v="14"/>
    <n v="917959"/>
    <n v="0"/>
    <x v="0"/>
    <x v="0"/>
    <s v="AIA S.A."/>
  </r>
  <r>
    <x v="2"/>
    <x v="3"/>
    <x v="1236"/>
    <x v="1236"/>
    <x v="14"/>
    <n v="1873558"/>
    <n v="0"/>
    <x v="0"/>
    <x v="0"/>
    <s v="AIA S.A."/>
  </r>
  <r>
    <x v="2"/>
    <x v="3"/>
    <x v="1237"/>
    <x v="1237"/>
    <x v="14"/>
    <n v="274519"/>
    <n v="0"/>
    <x v="0"/>
    <x v="0"/>
    <s v="AIA CONCAY"/>
  </r>
  <r>
    <x v="2"/>
    <x v="3"/>
    <x v="1238"/>
    <x v="1238"/>
    <x v="14"/>
    <n v="78687180"/>
    <n v="0"/>
    <x v="0"/>
    <x v="0"/>
    <s v="AIA S.A."/>
  </r>
  <r>
    <x v="2"/>
    <x v="3"/>
    <x v="1239"/>
    <x v="1239"/>
    <x v="14"/>
    <n v="2376000"/>
    <n v="0"/>
    <x v="0"/>
    <x v="0"/>
    <s v="AIA S.A."/>
  </r>
  <r>
    <x v="2"/>
    <x v="3"/>
    <x v="1240"/>
    <x v="1240"/>
    <x v="14"/>
    <n v="17137983"/>
    <n v="0"/>
    <x v="0"/>
    <x v="0"/>
    <s v="AIA S.A."/>
  </r>
  <r>
    <x v="2"/>
    <x v="3"/>
    <x v="1241"/>
    <x v="1241"/>
    <x v="14"/>
    <n v="4682171"/>
    <n v="0"/>
    <x v="0"/>
    <x v="0"/>
    <s v="AIA S.A."/>
  </r>
  <r>
    <x v="2"/>
    <x v="3"/>
    <x v="1242"/>
    <x v="1242"/>
    <x v="14"/>
    <n v="25825879"/>
    <n v="0"/>
    <x v="0"/>
    <x v="0"/>
    <s v="AIA S.A."/>
  </r>
  <r>
    <x v="2"/>
    <x v="3"/>
    <x v="1242"/>
    <x v="1242"/>
    <x v="14"/>
    <n v="19006823.399999999"/>
    <n v="0"/>
    <x v="0"/>
    <x v="0"/>
    <s v="CONSORCIO ACM ALEJANDRIA"/>
  </r>
  <r>
    <x v="2"/>
    <x v="3"/>
    <x v="1243"/>
    <x v="1243"/>
    <x v="14"/>
    <n v="6950790"/>
    <n v="0"/>
    <x v="0"/>
    <x v="0"/>
    <s v="AIA S.A."/>
  </r>
  <r>
    <x v="2"/>
    <x v="3"/>
    <x v="1244"/>
    <x v="1244"/>
    <x v="14"/>
    <n v="11634123"/>
    <n v="0"/>
    <x v="0"/>
    <x v="0"/>
    <s v="AIA S.A."/>
  </r>
  <r>
    <x v="2"/>
    <x v="3"/>
    <x v="1245"/>
    <x v="1245"/>
    <x v="14"/>
    <n v="28146485"/>
    <n v="0"/>
    <x v="0"/>
    <x v="0"/>
    <s v="AIA CONCAY"/>
  </r>
  <r>
    <x v="2"/>
    <x v="3"/>
    <x v="1246"/>
    <x v="1246"/>
    <x v="14"/>
    <n v="9123406"/>
    <n v="0"/>
    <x v="0"/>
    <x v="0"/>
    <s v="AIA S.A."/>
  </r>
  <r>
    <x v="2"/>
    <x v="3"/>
    <x v="1247"/>
    <x v="1247"/>
    <x v="14"/>
    <n v="21565696"/>
    <n v="0"/>
    <x v="0"/>
    <x v="0"/>
    <s v="AIA CONCAY"/>
  </r>
  <r>
    <x v="2"/>
    <x v="3"/>
    <x v="1248"/>
    <x v="1248"/>
    <x v="14"/>
    <n v="382642"/>
    <n v="0"/>
    <x v="0"/>
    <x v="0"/>
    <s v="AIA S.A."/>
  </r>
  <r>
    <x v="2"/>
    <x v="3"/>
    <x v="1249"/>
    <x v="1249"/>
    <x v="14"/>
    <n v="526704"/>
    <n v="0"/>
    <x v="0"/>
    <x v="0"/>
    <s v="AIA CONCAY"/>
  </r>
  <r>
    <x v="2"/>
    <x v="3"/>
    <x v="1250"/>
    <x v="1250"/>
    <x v="14"/>
    <n v="3252032"/>
    <n v="0"/>
    <x v="0"/>
    <x v="0"/>
    <s v="AIA S.A."/>
  </r>
  <r>
    <x v="2"/>
    <x v="3"/>
    <x v="1251"/>
    <x v="1251"/>
    <x v="14"/>
    <n v="28316594"/>
    <n v="0"/>
    <x v="0"/>
    <x v="0"/>
    <s v="AIA CONCAY"/>
  </r>
  <r>
    <x v="2"/>
    <x v="3"/>
    <x v="1252"/>
    <x v="1252"/>
    <x v="14"/>
    <n v="3697257"/>
    <n v="0"/>
    <x v="0"/>
    <x v="0"/>
    <s v="AIA S.A."/>
  </r>
  <r>
    <x v="2"/>
    <x v="3"/>
    <x v="1253"/>
    <x v="1253"/>
    <x v="14"/>
    <n v="9573901"/>
    <n v="0"/>
    <x v="0"/>
    <x v="0"/>
    <s v="AIA S.A."/>
  </r>
  <r>
    <x v="3"/>
    <x v="4"/>
    <x v="1254"/>
    <x v="1254"/>
    <x v="14"/>
    <n v="1755767"/>
    <n v="0"/>
    <x v="0"/>
    <x v="0"/>
    <s v="AIA S.A."/>
  </r>
  <r>
    <x v="3"/>
    <x v="4"/>
    <x v="1255"/>
    <x v="1255"/>
    <x v="15"/>
    <n v="28217741"/>
    <n v="7247056.3100000024"/>
    <x v="0"/>
    <x v="0"/>
    <s v="AIA S.A."/>
  </r>
  <r>
    <x v="3"/>
    <x v="4"/>
    <x v="1256"/>
    <x v="1256"/>
    <x v="14"/>
    <n v="212873"/>
    <n v="0"/>
    <x v="0"/>
    <x v="0"/>
    <s v="AIA CONCAY"/>
  </r>
  <r>
    <x v="3"/>
    <x v="4"/>
    <x v="1256"/>
    <x v="1256"/>
    <x v="14"/>
    <n v="3902011"/>
    <n v="0"/>
    <x v="0"/>
    <x v="0"/>
    <s v="AIA S.A."/>
  </r>
  <r>
    <x v="3"/>
    <x v="4"/>
    <x v="527"/>
    <x v="527"/>
    <x v="16"/>
    <n v="148908957"/>
    <n v="2882277"/>
    <x v="0"/>
    <x v="0"/>
    <s v="AIA S.A."/>
  </r>
  <r>
    <x v="3"/>
    <x v="4"/>
    <x v="527"/>
    <x v="527"/>
    <x v="17"/>
    <n v="101156981"/>
    <n v="6725528"/>
    <x v="0"/>
    <x v="0"/>
    <s v="AIA S.A."/>
  </r>
  <r>
    <x v="3"/>
    <x v="4"/>
    <x v="617"/>
    <x v="617"/>
    <x v="18"/>
    <n v="3887712"/>
    <n v="0"/>
    <x v="0"/>
    <x v="0"/>
    <s v="AIA S.A."/>
  </r>
  <r>
    <x v="3"/>
    <x v="4"/>
    <x v="1257"/>
    <x v="1257"/>
    <x v="14"/>
    <n v="666188"/>
    <n v="0"/>
    <x v="0"/>
    <x v="0"/>
    <s v="AIA S.A."/>
  </r>
  <r>
    <x v="3"/>
    <x v="4"/>
    <x v="1258"/>
    <x v="1258"/>
    <x v="14"/>
    <n v="1327340"/>
    <n v="0"/>
    <x v="0"/>
    <x v="0"/>
    <s v="AIA S.A."/>
  </r>
  <r>
    <x v="3"/>
    <x v="4"/>
    <x v="1259"/>
    <x v="1259"/>
    <x v="14"/>
    <n v="22482252"/>
    <n v="0"/>
    <x v="0"/>
    <x v="0"/>
    <s v="AIA S.A."/>
  </r>
  <r>
    <x v="3"/>
    <x v="4"/>
    <x v="1260"/>
    <x v="1260"/>
    <x v="18"/>
    <n v="486209246.51999998"/>
    <n v="0"/>
    <x v="0"/>
    <x v="0"/>
    <s v="CONSORCIO AIA CCM"/>
  </r>
  <r>
    <x v="3"/>
    <x v="4"/>
    <x v="1261"/>
    <x v="1261"/>
    <x v="14"/>
    <n v="1774850"/>
    <n v="0"/>
    <x v="0"/>
    <x v="0"/>
    <s v="AIA CONCAY"/>
  </r>
  <r>
    <x v="3"/>
    <x v="4"/>
    <x v="1262"/>
    <x v="1262"/>
    <x v="14"/>
    <n v="158042.5"/>
    <n v="0"/>
    <x v="0"/>
    <x v="0"/>
    <s v="AIA CONCAY"/>
  </r>
  <r>
    <x v="3"/>
    <x v="4"/>
    <x v="1263"/>
    <x v="1263"/>
    <x v="14"/>
    <n v="134548"/>
    <n v="0"/>
    <x v="0"/>
    <x v="0"/>
    <s v="AIA S.A."/>
  </r>
  <r>
    <x v="3"/>
    <x v="4"/>
    <x v="1264"/>
    <x v="1264"/>
    <x v="14"/>
    <n v="1102895521"/>
    <n v="0"/>
    <x v="0"/>
    <x v="0"/>
    <s v="AIA CONCAY"/>
  </r>
  <r>
    <x v="3"/>
    <x v="4"/>
    <x v="1265"/>
    <x v="1265"/>
    <x v="18"/>
    <n v="28599168.074999999"/>
    <n v="0"/>
    <x v="0"/>
    <x v="0"/>
    <s v="UNION TEMPORAL AIA ARQCONINSA"/>
  </r>
  <r>
    <x v="3"/>
    <x v="4"/>
    <x v="702"/>
    <x v="702"/>
    <x v="18"/>
    <n v="898880049"/>
    <n v="0"/>
    <x v="0"/>
    <x v="0"/>
    <s v="AIA S.A."/>
  </r>
  <r>
    <x v="3"/>
    <x v="4"/>
    <x v="1266"/>
    <x v="1266"/>
    <x v="18"/>
    <n v="771959536"/>
    <n v="0"/>
    <x v="0"/>
    <x v="0"/>
    <s v="AIA S.A."/>
  </r>
  <r>
    <x v="3"/>
    <x v="4"/>
    <x v="1267"/>
    <x v="1267"/>
    <x v="18"/>
    <n v="911690571"/>
    <n v="0"/>
    <x v="0"/>
    <x v="0"/>
    <s v="AIA S.A."/>
  </r>
  <r>
    <x v="3"/>
    <x v="4"/>
    <x v="1268"/>
    <x v="1268"/>
    <x v="18"/>
    <n v="12381406"/>
    <n v="0"/>
    <x v="0"/>
    <x v="0"/>
    <s v="AIA S.A."/>
  </r>
  <r>
    <x v="3"/>
    <x v="4"/>
    <x v="1269"/>
    <x v="1269"/>
    <x v="18"/>
    <n v="3956811999.1100001"/>
    <n v="0"/>
    <x v="0"/>
    <x v="0"/>
    <s v="AIA S.A."/>
  </r>
  <r>
    <x v="3"/>
    <x v="4"/>
    <x v="1270"/>
    <x v="1270"/>
    <x v="18"/>
    <n v="3451595.740460007"/>
    <n v="0"/>
    <x v="0"/>
    <x v="0"/>
    <s v="CONSORCIO DOBLE CALZADA BOGOTA VILLAVICENCIO"/>
  </r>
  <r>
    <x v="3"/>
    <x v="4"/>
    <x v="1271"/>
    <x v="1271"/>
    <x v="18"/>
    <n v="1855937487"/>
    <n v="0"/>
    <x v="0"/>
    <x v="0"/>
    <s v="AIA S.A."/>
  </r>
  <r>
    <x v="3"/>
    <x v="4"/>
    <x v="1272"/>
    <x v="1272"/>
    <x v="18"/>
    <n v="1645312.5"/>
    <n v="0"/>
    <x v="0"/>
    <x v="0"/>
    <s v="CONSORCIO TRIPLEA RIONEGRO"/>
  </r>
  <r>
    <x v="3"/>
    <x v="4"/>
    <x v="704"/>
    <x v="704"/>
    <x v="18"/>
    <n v="1231870952"/>
    <n v="0"/>
    <x v="0"/>
    <x v="0"/>
    <s v="AIA S.A."/>
  </r>
  <r>
    <x v="3"/>
    <x v="4"/>
    <x v="1273"/>
    <x v="1273"/>
    <x v="18"/>
    <n v="367973691.84599996"/>
    <n v="0"/>
    <x v="0"/>
    <x v="0"/>
    <s v="CONSORCIO ACM ALEJANDRIA"/>
  </r>
  <r>
    <x v="3"/>
    <x v="4"/>
    <x v="734"/>
    <x v="734"/>
    <x v="18"/>
    <n v="448553037.5"/>
    <n v="0"/>
    <x v="0"/>
    <x v="0"/>
    <s v="CONSORCIO AIA ESTYMA"/>
  </r>
  <r>
    <x v="3"/>
    <x v="4"/>
    <x v="1274"/>
    <x v="1274"/>
    <x v="18"/>
    <n v="5917997.25"/>
    <n v="0"/>
    <x v="0"/>
    <x v="0"/>
    <s v="CONSORCIO AIA CONCOL"/>
  </r>
  <r>
    <x v="3"/>
    <x v="4"/>
    <x v="515"/>
    <x v="515"/>
    <x v="19"/>
    <n v="160000"/>
    <n v="0"/>
    <x v="0"/>
    <x v="0"/>
    <s v="AIA S.A."/>
  </r>
  <r>
    <x v="3"/>
    <x v="4"/>
    <x v="1275"/>
    <x v="1275"/>
    <x v="14"/>
    <n v="1367039"/>
    <n v="0"/>
    <x v="0"/>
    <x v="0"/>
    <s v="AIA S.A."/>
  </r>
  <r>
    <x v="3"/>
    <x v="4"/>
    <x v="1276"/>
    <x v="1276"/>
    <x v="14"/>
    <n v="17459915.390000001"/>
    <n v="0"/>
    <x v="0"/>
    <x v="0"/>
    <s v="AIA S.A."/>
  </r>
  <r>
    <x v="3"/>
    <x v="4"/>
    <x v="1277"/>
    <x v="1277"/>
    <x v="14"/>
    <n v="148845"/>
    <n v="0"/>
    <x v="0"/>
    <x v="0"/>
    <s v="AIA CONCAY"/>
  </r>
  <r>
    <x v="3"/>
    <x v="4"/>
    <x v="1278"/>
    <x v="1278"/>
    <x v="14"/>
    <n v="978330"/>
    <n v="0"/>
    <x v="0"/>
    <x v="0"/>
    <s v="AIA S.A."/>
  </r>
  <r>
    <x v="3"/>
    <x v="4"/>
    <x v="1279"/>
    <x v="1279"/>
    <x v="14"/>
    <n v="2188390"/>
    <n v="0"/>
    <x v="0"/>
    <x v="0"/>
    <s v="AIA S.A."/>
  </r>
  <r>
    <x v="3"/>
    <x v="4"/>
    <x v="1280"/>
    <x v="1280"/>
    <x v="14"/>
    <n v="998745.94"/>
    <n v="0"/>
    <x v="0"/>
    <x v="0"/>
    <s v="AIA S.A."/>
  </r>
  <r>
    <x v="3"/>
    <x v="4"/>
    <x v="1281"/>
    <x v="1281"/>
    <x v="14"/>
    <n v="3942447"/>
    <n v="0"/>
    <x v="0"/>
    <x v="0"/>
    <s v="AIA S.A."/>
  </r>
  <r>
    <x v="3"/>
    <x v="4"/>
    <x v="1282"/>
    <x v="1282"/>
    <x v="14"/>
    <n v="4389416"/>
    <n v="0"/>
    <x v="0"/>
    <x v="0"/>
    <s v="AIA S.A."/>
  </r>
  <r>
    <x v="3"/>
    <x v="4"/>
    <x v="1283"/>
    <x v="1283"/>
    <x v="18"/>
    <n v="29448680.370000001"/>
    <n v="0"/>
    <x v="0"/>
    <x v="0"/>
    <s v="CONSORCIO AIA ESTYMA"/>
  </r>
  <r>
    <x v="3"/>
    <x v="4"/>
    <x v="1284"/>
    <x v="1284"/>
    <x v="18"/>
    <n v="49482187.728"/>
    <n v="0"/>
    <x v="0"/>
    <x v="0"/>
    <s v="CONSORCIO NUESTRO URABA"/>
  </r>
  <r>
    <x v="3"/>
    <x v="4"/>
    <x v="1040"/>
    <x v="1040"/>
    <x v="18"/>
    <n v="168530346.956043"/>
    <n v="0"/>
    <x v="0"/>
    <x v="0"/>
    <s v="CONSORCIO CLINICA PORTOAZUL"/>
  </r>
  <r>
    <x v="3"/>
    <x v="4"/>
    <x v="1285"/>
    <x v="1285"/>
    <x v="18"/>
    <n v="1676284.4745999984"/>
    <n v="0"/>
    <x v="0"/>
    <x v="0"/>
    <s v="CONSORCIO DOBLE CALZADA BOGOTA VILLAVICENCIO"/>
  </r>
  <r>
    <x v="3"/>
    <x v="4"/>
    <x v="1286"/>
    <x v="1286"/>
    <x v="20"/>
    <n v="128984651"/>
    <n v="0"/>
    <x v="0"/>
    <x v="0"/>
    <s v="AIA S.A."/>
  </r>
  <r>
    <x v="3"/>
    <x v="4"/>
    <x v="1287"/>
    <x v="1287"/>
    <x v="14"/>
    <n v="3805583"/>
    <n v="0"/>
    <x v="0"/>
    <x v="0"/>
    <s v="AIA S.A."/>
  </r>
  <r>
    <x v="3"/>
    <x v="4"/>
    <x v="1288"/>
    <x v="1288"/>
    <x v="18"/>
    <n v="24755330.5"/>
    <n v="0"/>
    <x v="0"/>
    <x v="0"/>
    <s v="CONSORCIO AIA ESTUDIO AREA 4"/>
  </r>
  <r>
    <x v="3"/>
    <x v="4"/>
    <x v="1289"/>
    <x v="1289"/>
    <x v="14"/>
    <n v="296898"/>
    <n v="0"/>
    <x v="0"/>
    <x v="0"/>
    <s v="AIA CONCAY"/>
  </r>
  <r>
    <x v="3"/>
    <x v="4"/>
    <x v="1290"/>
    <x v="1290"/>
    <x v="14"/>
    <n v="7683778"/>
    <n v="0"/>
    <x v="0"/>
    <x v="0"/>
    <s v="AIA S.A."/>
  </r>
  <r>
    <x v="3"/>
    <x v="4"/>
    <x v="1233"/>
    <x v="1233"/>
    <x v="18"/>
    <n v="161655902"/>
    <n v="0"/>
    <x v="0"/>
    <x v="0"/>
    <s v="AIA S.A."/>
  </r>
  <r>
    <x v="3"/>
    <x v="4"/>
    <x v="1291"/>
    <x v="1291"/>
    <x v="18"/>
    <n v="6008968.5"/>
    <n v="0"/>
    <x v="0"/>
    <x v="0"/>
    <s v="CONSORCIO AIA ESTUDIO AREA 4"/>
  </r>
  <r>
    <x v="3"/>
    <x v="4"/>
    <x v="522"/>
    <x v="522"/>
    <x v="13"/>
    <n v="5206926586"/>
    <n v="478920987.76797444"/>
    <x v="0"/>
    <x v="1"/>
    <s v="AIA S.A."/>
  </r>
  <r>
    <x v="3"/>
    <x v="4"/>
    <x v="523"/>
    <x v="523"/>
    <x v="13"/>
    <n v="9107742512"/>
    <n v="744754957.30578125"/>
    <x v="0"/>
    <x v="1"/>
    <s v="AIA S.A."/>
  </r>
  <r>
    <x v="3"/>
    <x v="4"/>
    <x v="524"/>
    <x v="524"/>
    <x v="13"/>
    <n v="13215636453"/>
    <n v="332068539.68480659"/>
    <x v="0"/>
    <x v="1"/>
    <s v="AIA S.A."/>
  </r>
  <r>
    <x v="3"/>
    <x v="4"/>
    <x v="525"/>
    <x v="525"/>
    <x v="13"/>
    <n v="17860829680"/>
    <n v="1982371904.5860026"/>
    <x v="0"/>
    <x v="1"/>
    <s v="AIA S.A."/>
  </r>
  <r>
    <x v="3"/>
    <x v="4"/>
    <x v="526"/>
    <x v="526"/>
    <x v="13"/>
    <n v="9045172676"/>
    <n v="1492237211.0705731"/>
    <x v="0"/>
    <x v="1"/>
    <s v="AIA S.A."/>
  </r>
  <r>
    <x v="3"/>
    <x v="4"/>
    <x v="527"/>
    <x v="527"/>
    <x v="13"/>
    <n v="12249809662.67"/>
    <n v="349837282.58006883"/>
    <x v="0"/>
    <x v="1"/>
    <s v="AIA S.A."/>
  </r>
  <r>
    <x v="3"/>
    <x v="4"/>
    <x v="528"/>
    <x v="528"/>
    <x v="13"/>
    <n v="10448544356"/>
    <n v="1409577073.2991881"/>
    <x v="0"/>
    <x v="1"/>
    <s v="AIA S.A."/>
  </r>
  <r>
    <x v="3"/>
    <x v="4"/>
    <x v="529"/>
    <x v="529"/>
    <x v="13"/>
    <n v="2296273020"/>
    <n v="210657104.8578079"/>
    <x v="0"/>
    <x v="1"/>
    <s v="AIA S.A."/>
  </r>
  <r>
    <x v="3"/>
    <x v="4"/>
    <x v="530"/>
    <x v="530"/>
    <x v="13"/>
    <n v="6709985187"/>
    <n v="593180363.6493212"/>
    <x v="0"/>
    <x v="1"/>
    <s v="AIA S.A."/>
  </r>
  <r>
    <x v="3"/>
    <x v="4"/>
    <x v="531"/>
    <x v="531"/>
    <x v="13"/>
    <n v="447215788"/>
    <n v="56591193.9583425"/>
    <x v="0"/>
    <x v="1"/>
    <s v="AIA S.A.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366">
  <r>
    <x v="0"/>
    <x v="0"/>
    <x v="0"/>
    <x v="0"/>
    <x v="0"/>
    <s v="98527417PRESTACIONES SOCIALES AL 6/11/2017AIA S.A.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"/>
    <x v="1"/>
    <x v="0"/>
    <s v="79948336PRESTACIONES SOCIALES AL 6/11/2017AIA S.A."/>
    <x v="1"/>
    <n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"/>
    <x v="2"/>
    <x v="0"/>
    <s v="1100688604PRESTACIONES SOCIALES AL 6/11/2017AIA S.A."/>
    <x v="2"/>
    <n v="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"/>
    <x v="3"/>
    <x v="0"/>
    <s v="10184731PRESTACIONES SOCIALES AL 6/11/2017AIA S.A."/>
    <x v="3"/>
    <n v="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"/>
    <x v="4"/>
    <x v="0"/>
    <s v="1044100613PRESTACIONES SOCIALES AL 6/11/2017AIA S.A."/>
    <x v="4"/>
    <n v="0"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5"/>
    <x v="5"/>
    <x v="0"/>
    <s v="1128407081PRESTACIONES SOCIALES AL 6/11/2017AIA S.A."/>
    <x v="5"/>
    <n v="0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6"/>
    <x v="6"/>
    <x v="0"/>
    <s v="1020468450PRESTACIONES SOCIALES AL 6/11/2017AIA S.A."/>
    <x v="6"/>
    <n v="0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7"/>
    <x v="7"/>
    <x v="0"/>
    <s v="71583785PRESTACIONES SOCIALES AL 6/11/2017AIA S.A."/>
    <x v="7"/>
    <n v="0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8"/>
    <x v="8"/>
    <x v="0"/>
    <s v="1214722530PRESTACIONES SOCIALES AL 6/11/2017AIA S.A."/>
    <x v="8"/>
    <n v="0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9"/>
    <x v="9"/>
    <x v="0"/>
    <s v="1041326949PRESTACIONES SOCIALES AL 6/11/2017AIA S.A."/>
    <x v="9"/>
    <n v="0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0"/>
    <x v="10"/>
    <x v="0"/>
    <s v="1038333183PRESTACIONES SOCIALES AL 6/11/2017AIA S.A."/>
    <x v="10"/>
    <n v="0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1"/>
    <x v="11"/>
    <x v="0"/>
    <s v="93411082PRESTACIONES SOCIALES AL 6/11/2017AIA S.A."/>
    <x v="11"/>
    <n v="0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2"/>
    <x v="12"/>
    <x v="0"/>
    <s v="4132589PRESTACIONES SOCIALES AL 6/11/2017AIA S.A."/>
    <x v="12"/>
    <n v="0"/>
    <x v="1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3"/>
    <x v="13"/>
    <x v="0"/>
    <s v="15528241PRESTACIONES SOCIALES AL 6/11/2017AIA S.A."/>
    <x v="13"/>
    <n v="0"/>
    <x v="1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4"/>
    <x v="14"/>
    <x v="0"/>
    <s v="42872195PRESTACIONES SOCIALES AL 6/11/2017AIA S.A."/>
    <x v="14"/>
    <n v="0"/>
    <x v="1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5"/>
    <x v="15"/>
    <x v="0"/>
    <s v="8402580PRESTACIONES SOCIALES AL 6/11/2017AIA S.A."/>
    <x v="15"/>
    <n v="0"/>
    <x v="1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6"/>
    <x v="16"/>
    <x v="0"/>
    <s v="3455206PRESTACIONES SOCIALES AL 6/11/2017AIA S.A."/>
    <x v="16"/>
    <n v="0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7"/>
    <x v="17"/>
    <x v="0"/>
    <s v="70131903PRESTACIONES SOCIALES AL 6/11/2017AIA S.A."/>
    <x v="17"/>
    <n v="0"/>
    <x v="1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8"/>
    <x v="18"/>
    <x v="0"/>
    <s v="89001286PRESTACIONES SOCIALES AL 6/11/2017AIA S.A."/>
    <x v="18"/>
    <n v="0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9"/>
    <x v="19"/>
    <x v="0"/>
    <s v="43202383PRESTACIONES SOCIALES AL 6/11/2017AIA S.A."/>
    <x v="19"/>
    <n v="0"/>
    <x v="1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0"/>
    <x v="20"/>
    <x v="0"/>
    <s v="3349585PRESTACIONES SOCIALES AL 6/11/2017AIA S.A."/>
    <x v="20"/>
    <n v="0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1"/>
    <x v="21"/>
    <x v="0"/>
    <s v="8355907PRESTACIONES SOCIALES AL 6/11/2017AIA S.A."/>
    <x v="21"/>
    <n v="0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2"/>
    <x v="22"/>
    <x v="0"/>
    <s v="80177665PRESTACIONES SOCIALES AL 6/11/2017AIA S.A."/>
    <x v="22"/>
    <n v="0"/>
    <x v="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3"/>
    <x v="23"/>
    <x v="0"/>
    <s v="8150847PRESTACIONES SOCIALES AL 6/11/2017AIA S.A."/>
    <x v="23"/>
    <n v="0"/>
    <x v="2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4"/>
    <x v="24"/>
    <x v="0"/>
    <s v="1052946248PRESTACIONES SOCIALES AL 6/11/2017AIA S.A."/>
    <x v="24"/>
    <n v="0"/>
    <x v="2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5"/>
    <x v="25"/>
    <x v="0"/>
    <s v="1065850398PRESTACIONES SOCIALES AL 6/11/2017AIA S.A."/>
    <x v="25"/>
    <n v="0"/>
    <x v="2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6"/>
    <x v="26"/>
    <x v="0"/>
    <s v="91176227PRESTACIONES SOCIALES AL 6/11/2017AIA S.A."/>
    <x v="26"/>
    <n v="0"/>
    <x v="2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7"/>
    <x v="27"/>
    <x v="0"/>
    <s v="79159272PRESTACIONES SOCIALES AL 6/11/2017AIA S.A."/>
    <x v="27"/>
    <n v="0"/>
    <x v="2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8"/>
    <x v="28"/>
    <x v="0"/>
    <s v="43597230PRESTACIONES SOCIALES AL 6/11/2017AIA S.A."/>
    <x v="28"/>
    <n v="0"/>
    <x v="2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9"/>
    <x v="29"/>
    <x v="0"/>
    <s v="71583214PRESTACIONES SOCIALES AL 6/11/2017AIA S.A."/>
    <x v="29"/>
    <n v="0"/>
    <x v="2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0"/>
    <x v="30"/>
    <x v="0"/>
    <s v="1039453911PRESTACIONES SOCIALES AL 6/11/2017AIA S.A."/>
    <x v="30"/>
    <n v="0"/>
    <x v="3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1"/>
    <x v="31"/>
    <x v="0"/>
    <s v="1037580652PRESTACIONES SOCIALES AL 6/11/2017AIA S.A."/>
    <x v="31"/>
    <n v="0"/>
    <x v="3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2"/>
    <x v="32"/>
    <x v="0"/>
    <s v="70125415PRESTACIONES SOCIALES AL 6/11/2017AIA S.A."/>
    <x v="32"/>
    <n v="0"/>
    <x v="3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3"/>
    <x v="33"/>
    <x v="0"/>
    <s v="1017165378PRESTACIONES SOCIALES AL 6/11/2017AIA S.A."/>
    <x v="33"/>
    <n v="0"/>
    <x v="3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4"/>
    <x v="34"/>
    <x v="0"/>
    <s v="71312126PRESTACIONES SOCIALES AL 6/11/2017AIA S.A."/>
    <x v="34"/>
    <n v="0"/>
    <x v="3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5"/>
    <x v="35"/>
    <x v="0"/>
    <s v="1152690348PRESTACIONES SOCIALES AL 6/11/2017AIA S.A."/>
    <x v="35"/>
    <n v="0"/>
    <x v="3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6"/>
    <x v="36"/>
    <x v="0"/>
    <s v="71631556PRESTACIONES SOCIALES AL 6/11/2017AIA S.A."/>
    <x v="36"/>
    <n v="0"/>
    <x v="3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7"/>
    <x v="37"/>
    <x v="0"/>
    <s v="1017141238PRESTACIONES SOCIALES AL 6/11/2017AIA S.A."/>
    <x v="37"/>
    <n v="0"/>
    <x v="3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8"/>
    <x v="38"/>
    <x v="0"/>
    <s v="98505823PRESTACIONES SOCIALES AL 6/11/2017AIA S.A."/>
    <x v="38"/>
    <n v="0"/>
    <x v="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9"/>
    <x v="39"/>
    <x v="0"/>
    <s v="3603041PRESTACIONES SOCIALES AL 6/11/2017AIA S.A."/>
    <x v="39"/>
    <n v="0"/>
    <x v="3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0"/>
    <x v="40"/>
    <x v="0"/>
    <s v="1098668048PRESTACIONES SOCIALES AL 6/11/2017AIA S.A."/>
    <x v="40"/>
    <n v="0"/>
    <x v="4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1"/>
    <x v="41"/>
    <x v="0"/>
    <s v="1039454898PRESTACIONES SOCIALES AL 6/11/2017AIA S.A."/>
    <x v="41"/>
    <n v="0"/>
    <x v="4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2"/>
    <x v="42"/>
    <x v="0"/>
    <s v="19412188PRESTACIONES SOCIALES AL 6/11/2017AIA S.A."/>
    <x v="42"/>
    <n v="0"/>
    <x v="4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3"/>
    <x v="43"/>
    <x v="0"/>
    <s v="1127383473PRESTACIONES SOCIALES AL 6/11/2017AIA S.A."/>
    <x v="43"/>
    <n v="0"/>
    <x v="4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4"/>
    <x v="44"/>
    <x v="0"/>
    <s v="71385507PRESTACIONES SOCIALES AL 6/11/2017AIA S.A."/>
    <x v="44"/>
    <n v="0"/>
    <x v="4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5"/>
    <x v="45"/>
    <x v="0"/>
    <s v="79618515PRESTACIONES SOCIALES AL 6/11/2017AIA S.A."/>
    <x v="45"/>
    <n v="0"/>
    <x v="4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6"/>
    <x v="46"/>
    <x v="0"/>
    <s v="71000973PRESTACIONES SOCIALES AL 6/11/2017AIA S.A."/>
    <x v="46"/>
    <n v="0"/>
    <x v="4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7"/>
    <x v="47"/>
    <x v="0"/>
    <s v="1007579095PRESTACIONES SOCIALES AL 6/11/2017AIA S.A."/>
    <x v="47"/>
    <n v="0"/>
    <x v="4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8"/>
    <x v="48"/>
    <x v="0"/>
    <s v="79161748PRESTACIONES SOCIALES AL 6/11/2017AIA S.A."/>
    <x v="48"/>
    <n v="0"/>
    <x v="4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9"/>
    <x v="49"/>
    <x v="0"/>
    <s v="98537381PRESTACIONES SOCIALES AL 6/11/2017AIA S.A."/>
    <x v="49"/>
    <n v="0"/>
    <x v="4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50"/>
    <x v="50"/>
    <x v="0"/>
    <s v="1063288422PRESTACIONES SOCIALES AL 6/11/2017AIA S.A."/>
    <x v="50"/>
    <n v="0"/>
    <x v="5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51"/>
    <x v="51"/>
    <x v="0"/>
    <s v="43271746PRESTACIONES SOCIALES AL 6/11/2017AIA S.A."/>
    <x v="51"/>
    <n v="0"/>
    <x v="5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52"/>
    <x v="52"/>
    <x v="0"/>
    <s v="70551684PRESTACIONES SOCIALES AL 6/11/2017AIA S.A."/>
    <x v="52"/>
    <n v="0"/>
    <x v="5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53"/>
    <x v="53"/>
    <x v="0"/>
    <s v="1152195379PRESTACIONES SOCIALES AL 6/11/2017AIA S.A."/>
    <x v="53"/>
    <n v="0"/>
    <x v="5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54"/>
    <x v="54"/>
    <x v="0"/>
    <s v="98517598PRESTACIONES SOCIALES AL 6/11/2017AIA S.A."/>
    <x v="54"/>
    <n v="0"/>
    <x v="5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55"/>
    <x v="55"/>
    <x v="0"/>
    <s v="71875861PRESTACIONES SOCIALES AL 6/11/2017AIA S.A."/>
    <x v="55"/>
    <n v="0"/>
    <x v="5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56"/>
    <x v="56"/>
    <x v="0"/>
    <s v="1013587218PRESTACIONES SOCIALES AL 6/11/2017AIA S.A."/>
    <x v="56"/>
    <n v="0"/>
    <x v="5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57"/>
    <x v="57"/>
    <x v="0"/>
    <s v="2774443PRESTACIONES SOCIALES AL 6/11/2017AIA S.A."/>
    <x v="57"/>
    <n v="0"/>
    <x v="5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58"/>
    <x v="58"/>
    <x v="0"/>
    <s v="98646659PRESTACIONES SOCIALES AL 6/11/2017AIA S.A."/>
    <x v="58"/>
    <n v="0"/>
    <x v="5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59"/>
    <x v="59"/>
    <x v="0"/>
    <s v="1017217653PRESTACIONES SOCIALES AL 6/11/2017AIA S.A."/>
    <x v="59"/>
    <n v="0"/>
    <x v="5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60"/>
    <x v="60"/>
    <x v="0"/>
    <s v="1026146549PRESTACIONES SOCIALES AL 6/11/2017AIA S.A."/>
    <x v="60"/>
    <n v="0"/>
    <x v="6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61"/>
    <x v="61"/>
    <x v="0"/>
    <s v="1020436406PRESTACIONES SOCIALES AL 6/11/2017AIA S.A."/>
    <x v="61"/>
    <n v="0"/>
    <x v="6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62"/>
    <x v="62"/>
    <x v="0"/>
    <s v="1098753076PRESTACIONES SOCIALES AL 6/11/2017AIA S.A."/>
    <x v="62"/>
    <n v="0"/>
    <x v="6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63"/>
    <x v="63"/>
    <x v="0"/>
    <s v="71592696PRESTACIONES SOCIALES AL 6/11/2017AIA S.A."/>
    <x v="63"/>
    <n v="0"/>
    <x v="6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64"/>
    <x v="64"/>
    <x v="0"/>
    <s v="77161883PRESTACIONES SOCIALES AL 6/11/2017AIA S.A."/>
    <x v="64"/>
    <n v="0"/>
    <x v="6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65"/>
    <x v="65"/>
    <x v="0"/>
    <s v="53026136PRESTACIONES SOCIALES AL 6/11/2017AIA S.A."/>
    <x v="65"/>
    <n v="0"/>
    <x v="6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66"/>
    <x v="66"/>
    <x v="0"/>
    <s v="80020569PRESTACIONES SOCIALES AL 6/11/2017AIA S.A."/>
    <x v="66"/>
    <n v="0"/>
    <x v="6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67"/>
    <x v="67"/>
    <x v="0"/>
    <s v="1020447591PRESTACIONES SOCIALES AL 6/11/2017AIA S.A."/>
    <x v="67"/>
    <n v="0"/>
    <x v="6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68"/>
    <x v="68"/>
    <x v="0"/>
    <s v="1020453529PRESTACIONES SOCIALES AL 6/11/2017AIA S.A."/>
    <x v="68"/>
    <n v="0"/>
    <x v="6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69"/>
    <x v="69"/>
    <x v="0"/>
    <s v="8356696PRESTACIONES SOCIALES AL 6/11/2017AIA S.A."/>
    <x v="69"/>
    <n v="0"/>
    <x v="6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70"/>
    <x v="70"/>
    <x v="0"/>
    <s v="43568633PRESTACIONES SOCIALES AL 6/11/2017AIA S.A."/>
    <x v="70"/>
    <n v="0"/>
    <x v="7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71"/>
    <x v="71"/>
    <x v="0"/>
    <s v="73214579PRESTACIONES SOCIALES AL 6/11/2017AIA S.A."/>
    <x v="71"/>
    <n v="0"/>
    <x v="7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72"/>
    <x v="72"/>
    <x v="0"/>
    <s v="71172786PRESTACIONES SOCIALES AL 6/11/2017AIA S.A."/>
    <x v="72"/>
    <n v="0"/>
    <x v="7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73"/>
    <x v="73"/>
    <x v="0"/>
    <s v="11802374PRESTACIONES SOCIALES AL 6/11/2017AIA S.A."/>
    <x v="73"/>
    <n v="0"/>
    <x v="7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74"/>
    <x v="74"/>
    <x v="0"/>
    <s v="12458200PRESTACIONES SOCIALES AL 6/11/2017AIA S.A."/>
    <x v="74"/>
    <n v="0"/>
    <x v="7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75"/>
    <x v="75"/>
    <x v="0"/>
    <s v="71727507PRESTACIONES SOCIALES AL 6/11/2017AIA S.A."/>
    <x v="75"/>
    <n v="0"/>
    <x v="7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76"/>
    <x v="76"/>
    <x v="0"/>
    <s v="52979042PRESTACIONES SOCIALES AL 6/11/2017AIA S.A."/>
    <x v="76"/>
    <n v="0"/>
    <x v="7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77"/>
    <x v="77"/>
    <x v="0"/>
    <s v="71629931PRESTACIONES SOCIALES AL 6/11/2017AIA S.A."/>
    <x v="77"/>
    <n v="0"/>
    <x v="7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78"/>
    <x v="78"/>
    <x v="0"/>
    <s v="70631061PRESTACIONES SOCIALES AL 6/11/2017AIA S.A."/>
    <x v="78"/>
    <n v="0"/>
    <x v="7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79"/>
    <x v="79"/>
    <x v="0"/>
    <s v="1022933169PRESTACIONES SOCIALES AL 6/11/2017AIA S.A."/>
    <x v="79"/>
    <n v="0"/>
    <x v="7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80"/>
    <x v="80"/>
    <x v="0"/>
    <s v="1152194994PRESTACIONES SOCIALES AL 6/11/2017AIA S.A."/>
    <x v="80"/>
    <n v="0"/>
    <x v="8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81"/>
    <x v="81"/>
    <x v="0"/>
    <s v="79369190PRESTACIONES SOCIALES AL 6/11/2017AIA S.A."/>
    <x v="81"/>
    <n v="0"/>
    <x v="8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82"/>
    <x v="82"/>
    <x v="0"/>
    <s v="43731322PRESTACIONES SOCIALES AL 6/11/2017AIA S.A."/>
    <x v="82"/>
    <n v="0"/>
    <x v="8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83"/>
    <x v="83"/>
    <x v="0"/>
    <s v="10035351PRESTACIONES SOCIALES AL 6/11/2017AIA S.A."/>
    <x v="83"/>
    <n v="0"/>
    <x v="8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84"/>
    <x v="84"/>
    <x v="0"/>
    <s v="71727629PRESTACIONES SOCIALES AL 6/11/2017AIA S.A."/>
    <x v="84"/>
    <n v="0"/>
    <x v="8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85"/>
    <x v="85"/>
    <x v="0"/>
    <s v="15334665PRESTACIONES SOCIALES AL 6/11/2017AIA S.A."/>
    <x v="85"/>
    <n v="0"/>
    <x v="8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86"/>
    <x v="86"/>
    <x v="0"/>
    <s v="71762162PRESTACIONES SOCIALES AL 6/11/2017AIA S.A."/>
    <x v="86"/>
    <n v="0"/>
    <x v="8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87"/>
    <x v="87"/>
    <x v="0"/>
    <s v="43167078PRESTACIONES SOCIALES AL 6/11/2017AIA S.A."/>
    <x v="87"/>
    <n v="0"/>
    <x v="8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88"/>
    <x v="88"/>
    <x v="0"/>
    <s v="88240581PRESTACIONES SOCIALES AL 6/11/2017AIA S.A."/>
    <x v="88"/>
    <n v="0"/>
    <x v="8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89"/>
    <x v="89"/>
    <x v="0"/>
    <s v="1128440878PRESTACIONES SOCIALES AL 6/11/2017AIA S.A."/>
    <x v="89"/>
    <n v="0"/>
    <x v="8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90"/>
    <x v="90"/>
    <x v="0"/>
    <s v="1098637733PRESTACIONES SOCIALES AL 6/11/2017AIA S.A."/>
    <x v="90"/>
    <n v="0"/>
    <x v="9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91"/>
    <x v="91"/>
    <x v="0"/>
    <s v="71023247PRESTACIONES SOCIALES AL 6/11/2017AIA S.A."/>
    <x v="91"/>
    <n v="0"/>
    <x v="9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92"/>
    <x v="92"/>
    <x v="0"/>
    <s v="1020413346PRESTACIONES SOCIALES AL 6/11/2017AIA S.A."/>
    <x v="92"/>
    <n v="0"/>
    <x v="9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93"/>
    <x v="93"/>
    <x v="0"/>
    <s v="98644947PRESTACIONES SOCIALES AL 6/11/2017AIA S.A."/>
    <x v="93"/>
    <n v="0"/>
    <x v="9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94"/>
    <x v="94"/>
    <x v="0"/>
    <s v="1128421027PRESTACIONES SOCIALES AL 6/11/2017AIA S.A."/>
    <x v="94"/>
    <n v="0"/>
    <x v="9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95"/>
    <x v="95"/>
    <x v="0"/>
    <s v="42787402PRESTACIONES SOCIALES AL 6/11/2017AIA S.A."/>
    <x v="95"/>
    <n v="0"/>
    <x v="9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96"/>
    <x v="96"/>
    <x v="0"/>
    <s v="19422227PRESTACIONES SOCIALES AL 6/11/2017AIA S.A."/>
    <x v="96"/>
    <n v="0"/>
    <x v="9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97"/>
    <x v="97"/>
    <x v="0"/>
    <s v="1003398339PRESTACIONES SOCIALES AL 6/11/2017AIA S.A."/>
    <x v="97"/>
    <n v="0"/>
    <x v="9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98"/>
    <x v="98"/>
    <x v="0"/>
    <s v="3529239PRESTACIONES SOCIALES AL 6/11/2017AIA S.A."/>
    <x v="98"/>
    <n v="0"/>
    <x v="9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99"/>
    <x v="99"/>
    <x v="0"/>
    <s v="70720635PRESTACIONES SOCIALES AL 6/11/2017AIA S.A."/>
    <x v="99"/>
    <n v="0"/>
    <x v="9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00"/>
    <x v="100"/>
    <x v="0"/>
    <s v="15524463PRESTACIONES SOCIALES AL 6/11/2017AIA S.A."/>
    <x v="100"/>
    <n v="0"/>
    <x v="1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01"/>
    <x v="101"/>
    <x v="0"/>
    <s v="1030593235PRESTACIONES SOCIALES AL 6/11/2017AIA S.A."/>
    <x v="101"/>
    <n v="0"/>
    <x v="10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02"/>
    <x v="102"/>
    <x v="0"/>
    <s v="71982355PRESTACIONES SOCIALES AL 6/11/2017AIA S.A."/>
    <x v="102"/>
    <n v="0"/>
    <x v="10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03"/>
    <x v="103"/>
    <x v="0"/>
    <s v="73007273PRESTACIONES SOCIALES AL 6/11/2017AIA S.A."/>
    <x v="103"/>
    <n v="0"/>
    <x v="1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04"/>
    <x v="104"/>
    <x v="0"/>
    <s v="1143366781PRESTACIONES SOCIALES AL 6/11/2017AIA S.A."/>
    <x v="104"/>
    <n v="0"/>
    <x v="10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05"/>
    <x v="105"/>
    <x v="0"/>
    <s v="71631307PRESTACIONES SOCIALES AL 6/11/2017AIA S.A."/>
    <x v="105"/>
    <n v="0"/>
    <x v="10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06"/>
    <x v="106"/>
    <x v="0"/>
    <s v="7221407PRESTACIONES SOCIALES AL 6/11/2017AIA S.A."/>
    <x v="106"/>
    <n v="0"/>
    <x v="10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07"/>
    <x v="107"/>
    <x v="0"/>
    <s v="91509594PRESTACIONES SOCIALES AL 6/11/2017AIA S.A."/>
    <x v="107"/>
    <n v="0"/>
    <x v="10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08"/>
    <x v="108"/>
    <x v="0"/>
    <s v="19134731PRESTACIONES SOCIALES AL 6/11/2017AIA S.A."/>
    <x v="108"/>
    <n v="0"/>
    <x v="10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09"/>
    <x v="109"/>
    <x v="0"/>
    <s v="79353530PRESTACIONES SOCIALES AL 6/11/2017AIA S.A."/>
    <x v="109"/>
    <n v="0"/>
    <x v="1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10"/>
    <x v="110"/>
    <x v="0"/>
    <s v="35198260PRESTACIONES SOCIALES AL 6/11/2017AIA S.A."/>
    <x v="110"/>
    <n v="0"/>
    <x v="1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11"/>
    <x v="111"/>
    <x v="0"/>
    <s v="3572915PRESTACIONES SOCIALES AL 6/11/2017AIA S.A."/>
    <x v="111"/>
    <n v="0"/>
    <x v="1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12"/>
    <x v="112"/>
    <x v="0"/>
    <s v="21812477PRESTACIONES SOCIALES AL 6/11/2017AIA S.A."/>
    <x v="112"/>
    <n v="0"/>
    <x v="11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13"/>
    <x v="113"/>
    <x v="0"/>
    <s v="52931285PRESTACIONES SOCIALES AL 6/11/2017AIA S.A."/>
    <x v="113"/>
    <n v="0"/>
    <x v="11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14"/>
    <x v="114"/>
    <x v="0"/>
    <s v="98772834PRESTACIONES SOCIALES AL 6/11/2017AIA S.A."/>
    <x v="114"/>
    <n v="0"/>
    <x v="11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15"/>
    <x v="115"/>
    <x v="0"/>
    <s v="13072535PRESTACIONES SOCIALES AL 6/11/2017AIA S.A."/>
    <x v="115"/>
    <n v="0"/>
    <x v="11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16"/>
    <x v="116"/>
    <x v="1"/>
    <s v="3227610LIQUIDACION LABORAL 14/01/2015AIA CONCAY"/>
    <x v="116"/>
    <n v="0"/>
    <x v="1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1"/>
  </r>
  <r>
    <x v="0"/>
    <x v="0"/>
    <x v="117"/>
    <x v="117"/>
    <x v="0"/>
    <s v="1047401795PRESTACIONES SOCIALES AL 6/11/2017AIA S.A."/>
    <x v="117"/>
    <n v="0"/>
    <x v="11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18"/>
    <x v="118"/>
    <x v="0"/>
    <s v="1017206146PRESTACIONES SOCIALES AL 6/11/2017AIA S.A."/>
    <x v="118"/>
    <n v="0"/>
    <x v="1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19"/>
    <x v="119"/>
    <x v="0"/>
    <s v="1152209061PRESTACIONES SOCIALES AL 6/11/2017AIA S.A."/>
    <x v="119"/>
    <n v="0"/>
    <x v="11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20"/>
    <x v="120"/>
    <x v="0"/>
    <s v="9731017PRESTACIONES SOCIALES AL 6/11/2017AIA S.A."/>
    <x v="120"/>
    <n v="0"/>
    <x v="1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21"/>
    <x v="121"/>
    <x v="0"/>
    <s v="4899234PRESTACIONES SOCIALES AL 6/11/2017AIA S.A."/>
    <x v="121"/>
    <n v="0"/>
    <x v="1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22"/>
    <x v="122"/>
    <x v="0"/>
    <s v="70161839PRESTACIONES SOCIALES AL 6/11/2017AIA S.A."/>
    <x v="122"/>
    <n v="0"/>
    <x v="1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23"/>
    <x v="123"/>
    <x v="0"/>
    <s v="1147935082PRESTACIONES SOCIALES AL 6/11/2017AIA S.A."/>
    <x v="123"/>
    <n v="0"/>
    <x v="12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24"/>
    <x v="124"/>
    <x v="0"/>
    <s v="71003974PRESTACIONES SOCIALES AL 6/11/2017AIA S.A."/>
    <x v="124"/>
    <n v="0"/>
    <x v="12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25"/>
    <x v="125"/>
    <x v="0"/>
    <s v="1002187604PRESTACIONES SOCIALES AL 6/11/2017AIA S.A."/>
    <x v="125"/>
    <n v="0"/>
    <x v="12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26"/>
    <x v="126"/>
    <x v="0"/>
    <s v="78749673PRESTACIONES SOCIALES AL 6/11/2017AIA S.A."/>
    <x v="126"/>
    <n v="0"/>
    <x v="12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27"/>
    <x v="127"/>
    <x v="0"/>
    <s v="79700476PRESTACIONES SOCIALES AL 6/11/2017AIA S.A."/>
    <x v="127"/>
    <n v="0"/>
    <x v="12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28"/>
    <x v="128"/>
    <x v="0"/>
    <s v="71639674PRESTACIONES SOCIALES AL 6/11/2017AIA S.A."/>
    <x v="128"/>
    <n v="0"/>
    <x v="12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29"/>
    <x v="129"/>
    <x v="0"/>
    <s v="98558963PRESTACIONES SOCIALES AL 6/11/2017AIA S.A."/>
    <x v="129"/>
    <n v="0"/>
    <x v="12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30"/>
    <x v="130"/>
    <x v="0"/>
    <s v="43088072PRESTACIONES SOCIALES AL 6/11/2017AIA S.A."/>
    <x v="130"/>
    <n v="0"/>
    <x v="13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31"/>
    <x v="131"/>
    <x v="0"/>
    <s v="1128447862PRESTACIONES SOCIALES AL 6/11/2017AIA S.A."/>
    <x v="131"/>
    <n v="0"/>
    <x v="13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32"/>
    <x v="132"/>
    <x v="0"/>
    <s v="1128439288PRESTACIONES SOCIALES AL 6/11/2017AIA S.A."/>
    <x v="132"/>
    <n v="0"/>
    <x v="13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33"/>
    <x v="133"/>
    <x v="0"/>
    <s v="98633960PRESTACIONES SOCIALES AL 6/11/2017AIA S.A."/>
    <x v="133"/>
    <n v="0"/>
    <x v="13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34"/>
    <x v="134"/>
    <x v="0"/>
    <s v="98716401PRESTACIONES SOCIALES AL 6/11/2017AIA S.A."/>
    <x v="134"/>
    <n v="0"/>
    <x v="13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35"/>
    <x v="135"/>
    <x v="0"/>
    <s v="71000262PRESTACIONES SOCIALES AL 6/11/2017AIA S.A."/>
    <x v="135"/>
    <n v="0"/>
    <x v="13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36"/>
    <x v="136"/>
    <x v="0"/>
    <s v="1094912786PRESTACIONES SOCIALES AL 6/11/2017AIA S.A."/>
    <x v="136"/>
    <n v="0"/>
    <x v="13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37"/>
    <x v="137"/>
    <x v="0"/>
    <s v="52866654PRESTACIONES SOCIALES AL 6/11/2017AIA S.A."/>
    <x v="137"/>
    <n v="0"/>
    <x v="13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38"/>
    <x v="138"/>
    <x v="0"/>
    <s v="98540440PRESTACIONES SOCIALES AL 6/11/2017AIA S.A."/>
    <x v="138"/>
    <n v="0"/>
    <x v="1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39"/>
    <x v="139"/>
    <x v="0"/>
    <s v="43866367PRESTACIONES SOCIALES AL 6/11/2017AIA S.A."/>
    <x v="139"/>
    <n v="0"/>
    <x v="13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40"/>
    <x v="140"/>
    <x v="0"/>
    <s v="71339486PRESTACIONES SOCIALES AL 6/11/2017AIA S.A."/>
    <x v="140"/>
    <n v="0"/>
    <x v="14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41"/>
    <x v="141"/>
    <x v="0"/>
    <s v="15386502PRESTACIONES SOCIALES AL 6/11/2017AIA S.A."/>
    <x v="141"/>
    <n v="0"/>
    <x v="14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42"/>
    <x v="142"/>
    <x v="0"/>
    <s v="2691051PRESTACIONES SOCIALES AL 6/11/2017AIA S.A."/>
    <x v="142"/>
    <n v="0"/>
    <x v="14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43"/>
    <x v="143"/>
    <x v="0"/>
    <s v="3563730PRESTACIONES SOCIALES AL 6/11/2017AIA S.A."/>
    <x v="143"/>
    <n v="0"/>
    <x v="14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44"/>
    <x v="144"/>
    <x v="0"/>
    <s v="53907219PRESTACIONES SOCIALES AL 6/11/2017AIA S.A."/>
    <x v="144"/>
    <n v="0"/>
    <x v="14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45"/>
    <x v="145"/>
    <x v="0"/>
    <s v="8465579PRESTACIONES SOCIALES AL 6/11/2017AIA S.A."/>
    <x v="145"/>
    <n v="0"/>
    <x v="14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46"/>
    <x v="146"/>
    <x v="0"/>
    <s v="15676696PRESTACIONES SOCIALES AL 6/11/2017AIA S.A."/>
    <x v="146"/>
    <n v="0"/>
    <x v="14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47"/>
    <x v="147"/>
    <x v="0"/>
    <s v="70120224PRESTACIONES SOCIALES AL 6/11/2017AIA S.A."/>
    <x v="147"/>
    <n v="0"/>
    <x v="14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48"/>
    <x v="148"/>
    <x v="0"/>
    <s v="1022400797PRESTACIONES SOCIALES AL 6/11/2017AIA S.A."/>
    <x v="148"/>
    <n v="0"/>
    <x v="14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49"/>
    <x v="149"/>
    <x v="0"/>
    <s v="19400859PRESTACIONES SOCIALES AL 6/11/2017AIA S.A."/>
    <x v="149"/>
    <n v="0"/>
    <x v="14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50"/>
    <x v="150"/>
    <x v="0"/>
    <s v="98715953PRESTACIONES SOCIALES AL 6/11/2017AIA S.A."/>
    <x v="150"/>
    <n v="0"/>
    <x v="15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51"/>
    <x v="151"/>
    <x v="0"/>
    <s v="15454061PRESTACIONES SOCIALES AL 6/11/2017AIA S.A."/>
    <x v="151"/>
    <n v="0"/>
    <x v="15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52"/>
    <x v="152"/>
    <x v="0"/>
    <s v="70730463PRESTACIONES SOCIALES AL 6/11/2017AIA S.A."/>
    <x v="152"/>
    <n v="0"/>
    <x v="15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53"/>
    <x v="153"/>
    <x v="0"/>
    <s v="7061105PRESTACIONES SOCIALES AL 6/11/2017CONSORCIO DOBLE CALZADA BOGOTA VILLAVICENCIO"/>
    <x v="153"/>
    <n v="0"/>
    <x v="15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2"/>
  </r>
  <r>
    <x v="0"/>
    <x v="0"/>
    <x v="154"/>
    <x v="154"/>
    <x v="0"/>
    <s v="43550691PRESTACIONES SOCIALES AL 6/11/2017AIA S.A."/>
    <x v="154"/>
    <n v="0"/>
    <x v="15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55"/>
    <x v="155"/>
    <x v="0"/>
    <s v="71718532PRESTACIONES SOCIALES AL 6/11/2017AIA S.A."/>
    <x v="155"/>
    <n v="0"/>
    <x v="15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56"/>
    <x v="156"/>
    <x v="0"/>
    <s v="5632660PRESTACIONES SOCIALES AL 6/11/2017AIA CONCAY"/>
    <x v="156"/>
    <n v="0"/>
    <x v="15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1"/>
  </r>
  <r>
    <x v="0"/>
    <x v="0"/>
    <x v="157"/>
    <x v="157"/>
    <x v="0"/>
    <s v="43090398PRESTACIONES SOCIALES AL 6/11/2017AIA S.A."/>
    <x v="157"/>
    <n v="0"/>
    <x v="15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58"/>
    <x v="158"/>
    <x v="0"/>
    <s v="9177341PRESTACIONES SOCIALES AL 6/11/2017AIA S.A."/>
    <x v="158"/>
    <n v="0"/>
    <x v="15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59"/>
    <x v="159"/>
    <x v="0"/>
    <s v="43595880PRESTACIONES SOCIALES AL 6/11/2017AIA S.A."/>
    <x v="159"/>
    <n v="0"/>
    <x v="15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60"/>
    <x v="160"/>
    <x v="0"/>
    <s v="16077966PRESTACIONES SOCIALES AL 6/11/2017AIA S.A."/>
    <x v="160"/>
    <n v="0"/>
    <x v="16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61"/>
    <x v="161"/>
    <x v="0"/>
    <s v="15427793PRESTACIONES SOCIALES AL 6/11/2017AIA S.A."/>
    <x v="161"/>
    <n v="0"/>
    <x v="16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62"/>
    <x v="162"/>
    <x v="0"/>
    <s v="51625836PRESTACIONES SOCIALES AL 6/11/2017AIA S.A."/>
    <x v="162"/>
    <n v="0"/>
    <x v="16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63"/>
    <x v="163"/>
    <x v="0"/>
    <s v="3556291PRESTACIONES SOCIALES AL 6/11/2017AIA S.A."/>
    <x v="163"/>
    <n v="0"/>
    <x v="16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64"/>
    <x v="164"/>
    <x v="0"/>
    <s v="1017197350PRESTACIONES SOCIALES AL 6/11/2017AIA S.A."/>
    <x v="164"/>
    <n v="0"/>
    <x v="16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65"/>
    <x v="165"/>
    <x v="0"/>
    <s v="1020456227PRESTACIONES SOCIALES AL 6/11/2017AIA S.A."/>
    <x v="165"/>
    <n v="0"/>
    <x v="16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66"/>
    <x v="166"/>
    <x v="0"/>
    <s v="1128446251PRESTACIONES SOCIALES AL 6/11/2017AIA S.A."/>
    <x v="166"/>
    <n v="0"/>
    <x v="16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67"/>
    <x v="167"/>
    <x v="0"/>
    <s v="15428035PRESTACIONES SOCIALES AL 6/11/2017AIA S.A."/>
    <x v="167"/>
    <n v="0"/>
    <x v="16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68"/>
    <x v="168"/>
    <x v="0"/>
    <s v="39184712PRESTACIONES SOCIALES AL 6/11/2017AIA S.A."/>
    <x v="168"/>
    <n v="0"/>
    <x v="16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69"/>
    <x v="169"/>
    <x v="0"/>
    <s v="79739764PRESTACIONES SOCIALES AL 6/11/2017AIA CONCAY"/>
    <x v="169"/>
    <n v="0"/>
    <x v="16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1"/>
  </r>
  <r>
    <x v="0"/>
    <x v="0"/>
    <x v="170"/>
    <x v="170"/>
    <x v="0"/>
    <s v="1037576286PRESTACIONES SOCIALES AL 6/11/2017AIA S.A."/>
    <x v="170"/>
    <n v="0"/>
    <x v="17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71"/>
    <x v="171"/>
    <x v="0"/>
    <s v="71117229PRESTACIONES SOCIALES AL 6/11/2017AIA S.A."/>
    <x v="171"/>
    <n v="0"/>
    <x v="17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72"/>
    <x v="172"/>
    <x v="0"/>
    <s v="1036782099PRESTACIONES SOCIALES AL 6/11/2017AIA S.A."/>
    <x v="172"/>
    <n v="0"/>
    <x v="17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73"/>
    <x v="173"/>
    <x v="0"/>
    <s v="8412956PRESTACIONES SOCIALES AL 6/11/2017AIA S.A."/>
    <x v="173"/>
    <n v="0"/>
    <x v="17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74"/>
    <x v="174"/>
    <x v="0"/>
    <s v="71639189PRESTACIONES SOCIALES AL 6/11/2017AIA S.A."/>
    <x v="174"/>
    <n v="0"/>
    <x v="17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75"/>
    <x v="175"/>
    <x v="0"/>
    <s v="70754487PRESTACIONES SOCIALES AL 6/11/2017AIA S.A."/>
    <x v="175"/>
    <n v="0"/>
    <x v="17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76"/>
    <x v="176"/>
    <x v="0"/>
    <s v="70329505PRESTACIONES SOCIALES AL 6/11/2017AIA S.A."/>
    <x v="176"/>
    <n v="0"/>
    <x v="17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77"/>
    <x v="177"/>
    <x v="0"/>
    <s v="52431257PRESTACIONES SOCIALES AL 6/11/2017AIA CONCAY"/>
    <x v="177"/>
    <n v="0"/>
    <x v="17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1"/>
  </r>
  <r>
    <x v="0"/>
    <x v="0"/>
    <x v="178"/>
    <x v="178"/>
    <x v="0"/>
    <s v="1036607788PRESTACIONES SOCIALES AL 6/11/2017AIA S.A."/>
    <x v="178"/>
    <n v="0"/>
    <x v="17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79"/>
    <x v="179"/>
    <x v="0"/>
    <s v="16074073PRESTACIONES SOCIALES AL 6/11/2017AIA S.A."/>
    <x v="179"/>
    <n v="0"/>
    <x v="17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80"/>
    <x v="180"/>
    <x v="0"/>
    <s v="1089802600PRESTACIONES SOCIALES AL 6/11/2017AIA S.A."/>
    <x v="180"/>
    <n v="0"/>
    <x v="18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81"/>
    <x v="181"/>
    <x v="0"/>
    <s v="1017260592PRESTACIONES SOCIALES AL 6/11/2017AIA S.A."/>
    <x v="181"/>
    <n v="0"/>
    <x v="18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82"/>
    <x v="182"/>
    <x v="0"/>
    <s v="70528929PRESTACIONES SOCIALES AL 6/11/2017AIA S.A."/>
    <x v="182"/>
    <n v="0"/>
    <x v="18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83"/>
    <x v="183"/>
    <x v="0"/>
    <s v="1036662609PRESTACIONES SOCIALES AL 6/11/2017AIA S.A."/>
    <x v="183"/>
    <n v="0"/>
    <x v="18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84"/>
    <x v="184"/>
    <x v="0"/>
    <s v="8408189PRESTACIONES SOCIALES AL 6/11/2017AIA S.A."/>
    <x v="184"/>
    <n v="0"/>
    <x v="18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85"/>
    <x v="185"/>
    <x v="0"/>
    <s v="1143962108PRESTACIONES SOCIALES AL 6/11/2017AIA S.A."/>
    <x v="185"/>
    <n v="0"/>
    <x v="18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86"/>
    <x v="186"/>
    <x v="0"/>
    <s v="70855201PRESTACIONES SOCIALES AL 6/11/2017AIA S.A."/>
    <x v="186"/>
    <n v="0"/>
    <x v="18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87"/>
    <x v="187"/>
    <x v="0"/>
    <s v="1039458826PRESTACIONES SOCIALES AL 6/11/2017AIA S.A."/>
    <x v="187"/>
    <n v="0"/>
    <x v="18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88"/>
    <x v="188"/>
    <x v="0"/>
    <s v="13541843PRESTACIONES SOCIALES AL 6/11/2017AIA CONCAY"/>
    <x v="188"/>
    <n v="0"/>
    <x v="18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1"/>
  </r>
  <r>
    <x v="0"/>
    <x v="0"/>
    <x v="189"/>
    <x v="189"/>
    <x v="0"/>
    <s v="1117519373PRESTACIONES SOCIALES AL 6/11/2017AIA S.A."/>
    <x v="189"/>
    <n v="0"/>
    <x v="18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90"/>
    <x v="190"/>
    <x v="0"/>
    <s v="1035859476PRESTACIONES SOCIALES AL 6/11/2017AIA S.A."/>
    <x v="190"/>
    <n v="0"/>
    <x v="19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91"/>
    <x v="191"/>
    <x v="0"/>
    <s v="70380447PRESTACIONES SOCIALES AL 6/11/2017AIA S.A."/>
    <x v="191"/>
    <n v="0"/>
    <x v="19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92"/>
    <x v="192"/>
    <x v="0"/>
    <s v="98667307PRESTACIONES SOCIALES AL 6/11/2017AIA S.A."/>
    <x v="192"/>
    <n v="0"/>
    <x v="19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93"/>
    <x v="193"/>
    <x v="0"/>
    <s v="70435135PRESTACIONES SOCIALES AL 6/11/2017AIA S.A."/>
    <x v="193"/>
    <n v="0"/>
    <x v="19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94"/>
    <x v="194"/>
    <x v="0"/>
    <s v="57300168PRESTACIONES SOCIALES AL 6/11/2017AIA S.A."/>
    <x v="194"/>
    <n v="0"/>
    <x v="19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95"/>
    <x v="195"/>
    <x v="0"/>
    <s v="71660439PRESTACIONES SOCIALES AL 6/11/2017AIA S.A."/>
    <x v="195"/>
    <n v="0"/>
    <x v="19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96"/>
    <x v="196"/>
    <x v="0"/>
    <s v="70411134PRESTACIONES SOCIALES AL 6/11/2017AIA S.A."/>
    <x v="196"/>
    <n v="0"/>
    <x v="19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97"/>
    <x v="197"/>
    <x v="0"/>
    <s v="71690510PRESTACIONES SOCIALES AL 6/11/2017AIA S.A."/>
    <x v="197"/>
    <n v="0"/>
    <x v="19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98"/>
    <x v="198"/>
    <x v="0"/>
    <s v="52818446PRESTACIONES SOCIALES AL 6/11/2017AIA S.A."/>
    <x v="198"/>
    <n v="0"/>
    <x v="19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199"/>
    <x v="199"/>
    <x v="0"/>
    <s v="71617700PRESTACIONES SOCIALES AL 6/11/2017AIA S.A."/>
    <x v="199"/>
    <n v="0"/>
    <x v="19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00"/>
    <x v="200"/>
    <x v="0"/>
    <s v="1042062345PRESTACIONES SOCIALES AL 6/11/2017AIA S.A."/>
    <x v="200"/>
    <n v="0"/>
    <x v="2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01"/>
    <x v="201"/>
    <x v="0"/>
    <s v="98458127PRESTACIONES SOCIALES AL 6/11/2017AIA S.A."/>
    <x v="201"/>
    <n v="0"/>
    <x v="20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02"/>
    <x v="202"/>
    <x v="0"/>
    <s v="4527910PRESTACIONES SOCIALES AL 6/11/2017AIA S.A."/>
    <x v="202"/>
    <n v="0"/>
    <x v="20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03"/>
    <x v="203"/>
    <x v="0"/>
    <s v="778579PRESTACIONES SOCIALES AL 6/11/2017AIA S.A."/>
    <x v="203"/>
    <n v="0"/>
    <x v="2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04"/>
    <x v="204"/>
    <x v="0"/>
    <s v="70161236PRESTACIONES SOCIALES AL 6/11/2017AIA S.A."/>
    <x v="204"/>
    <n v="0"/>
    <x v="20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05"/>
    <x v="205"/>
    <x v="0"/>
    <s v="1024495733PRESTACIONES SOCIALES AL 6/11/2017AIA S.A."/>
    <x v="205"/>
    <n v="0"/>
    <x v="20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06"/>
    <x v="206"/>
    <x v="0"/>
    <s v="1152439182PRESTACIONES SOCIALES AL 6/11/2017AIA S.A."/>
    <x v="206"/>
    <n v="0"/>
    <x v="20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07"/>
    <x v="207"/>
    <x v="0"/>
    <s v="70086451PRESTACIONES SOCIALES AL 6/11/2017AIA S.A."/>
    <x v="207"/>
    <n v="0"/>
    <x v="20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08"/>
    <x v="208"/>
    <x v="0"/>
    <s v="72212334PRESTACIONES SOCIALES AL 6/11/2017AIA S.A."/>
    <x v="208"/>
    <n v="0"/>
    <x v="20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09"/>
    <x v="209"/>
    <x v="0"/>
    <s v="15482822PRESTACIONES SOCIALES AL 6/11/2017AIA S.A."/>
    <x v="209"/>
    <n v="0"/>
    <x v="2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10"/>
    <x v="210"/>
    <x v="0"/>
    <s v="73570432PRESTACIONES SOCIALES AL 6/11/2017AIA S.A."/>
    <x v="210"/>
    <n v="0"/>
    <x v="2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11"/>
    <x v="211"/>
    <x v="0"/>
    <s v="1036623714PRESTACIONES SOCIALES AL 6/11/2017AIA S.A."/>
    <x v="211"/>
    <n v="0"/>
    <x v="2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12"/>
    <x v="212"/>
    <x v="0"/>
    <s v="1041533975PRESTACIONES SOCIALES AL 6/11/2017AIA S.A."/>
    <x v="212"/>
    <n v="0"/>
    <x v="21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13"/>
    <x v="213"/>
    <x v="0"/>
    <s v="1053816293PRESTACIONES SOCIALES AL 6/11/2017AIA S.A."/>
    <x v="213"/>
    <n v="0"/>
    <x v="21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14"/>
    <x v="214"/>
    <x v="0"/>
    <s v="79718156PRESTACIONES SOCIALES AL 6/11/2017AIA S.A."/>
    <x v="214"/>
    <n v="0"/>
    <x v="21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15"/>
    <x v="215"/>
    <x v="0"/>
    <s v="98664066PRESTACIONES SOCIALES AL 6/11/2017AIA S.A."/>
    <x v="215"/>
    <n v="0"/>
    <x v="21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16"/>
    <x v="216"/>
    <x v="0"/>
    <s v="1022094651PRESTACIONES SOCIALES AL 6/11/2017AIA S.A."/>
    <x v="216"/>
    <n v="0"/>
    <x v="2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17"/>
    <x v="217"/>
    <x v="0"/>
    <s v="10247736PRESTACIONES SOCIALES AL 6/11/2017AIA S.A."/>
    <x v="217"/>
    <n v="0"/>
    <x v="21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18"/>
    <x v="218"/>
    <x v="0"/>
    <s v="1035864137PRESTACIONES SOCIALES AL 6/11/2017AIA S.A."/>
    <x v="218"/>
    <n v="0"/>
    <x v="2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19"/>
    <x v="219"/>
    <x v="0"/>
    <s v="1058817493PRESTACIONES SOCIALES AL 6/11/2017AIA S.A."/>
    <x v="219"/>
    <n v="0"/>
    <x v="21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20"/>
    <x v="220"/>
    <x v="2"/>
    <s v="1045019625LIQUIDACION LABORAL 29/04/2015CONSORCIO ACM ALEJANDRIA"/>
    <x v="220"/>
    <n v="0"/>
    <x v="2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3"/>
  </r>
  <r>
    <x v="0"/>
    <x v="0"/>
    <x v="221"/>
    <x v="221"/>
    <x v="0"/>
    <s v="98461984PRESTACIONES SOCIALES AL 6/11/2017AIA S.A."/>
    <x v="221"/>
    <n v="0"/>
    <x v="2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22"/>
    <x v="222"/>
    <x v="0"/>
    <s v="30230834PRESTACIONES SOCIALES AL 6/11/2017AIA S.A."/>
    <x v="222"/>
    <n v="0"/>
    <x v="2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23"/>
    <x v="223"/>
    <x v="0"/>
    <s v="21448002PRESTACIONES SOCIALES AL 6/11/2017AIA S.A."/>
    <x v="223"/>
    <n v="0"/>
    <x v="22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24"/>
    <x v="224"/>
    <x v="0"/>
    <s v="43093419PRESTACIONES SOCIALES AL 6/11/2017AIA S.A."/>
    <x v="224"/>
    <n v="0"/>
    <x v="22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25"/>
    <x v="225"/>
    <x v="0"/>
    <s v="32298409PRESTACIONES SOCIALES AL 6/11/2017AIA S.A."/>
    <x v="225"/>
    <n v="0"/>
    <x v="22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26"/>
    <x v="226"/>
    <x v="0"/>
    <s v="70630748PRESTACIONES SOCIALES AL 6/11/2017AIA S.A."/>
    <x v="226"/>
    <n v="0"/>
    <x v="22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27"/>
    <x v="227"/>
    <x v="0"/>
    <s v="1037579135PRESTACIONES SOCIALES AL 6/11/2017AIA S.A."/>
    <x v="227"/>
    <n v="0"/>
    <x v="22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28"/>
    <x v="228"/>
    <x v="0"/>
    <s v="43037791PRESTACIONES SOCIALES AL 6/11/2017AIA S.A."/>
    <x v="228"/>
    <n v="0"/>
    <x v="22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29"/>
    <x v="229"/>
    <x v="0"/>
    <s v="1028003851PRESTACIONES SOCIALES AL 6/11/2017AIA S.A."/>
    <x v="229"/>
    <n v="0"/>
    <x v="22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30"/>
    <x v="230"/>
    <x v="0"/>
    <s v="1037603185PRESTACIONES SOCIALES AL 6/11/2017AIA S.A."/>
    <x v="230"/>
    <n v="0"/>
    <x v="23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31"/>
    <x v="231"/>
    <x v="0"/>
    <s v="1036337723PRESTACIONES SOCIALES AL 6/11/2017AIA S.A."/>
    <x v="231"/>
    <n v="0"/>
    <x v="23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32"/>
    <x v="232"/>
    <x v="0"/>
    <s v="1042762956PRESTACIONES SOCIALES AL 6/11/2017AIA S.A."/>
    <x v="232"/>
    <n v="0"/>
    <x v="23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33"/>
    <x v="233"/>
    <x v="0"/>
    <s v="1094933494PRESTACIONES SOCIALES AL 6/11/2017AIA S.A."/>
    <x v="233"/>
    <n v="0"/>
    <x v="23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34"/>
    <x v="234"/>
    <x v="0"/>
    <s v="71053693PRESTACIONES SOCIALES AL 6/11/2017AIA S.A."/>
    <x v="234"/>
    <n v="0"/>
    <x v="23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35"/>
    <x v="235"/>
    <x v="0"/>
    <s v="70576086PRESTACIONES SOCIALES AL 6/11/2017AIA S.A."/>
    <x v="235"/>
    <n v="0"/>
    <x v="23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36"/>
    <x v="236"/>
    <x v="0"/>
    <s v="71388995PRESTACIONES SOCIALES AL 6/11/2017AIA S.A."/>
    <x v="236"/>
    <n v="0"/>
    <x v="23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37"/>
    <x v="237"/>
    <x v="0"/>
    <s v="42898378PRESTACIONES SOCIALES AL 6/11/2017AIA S.A."/>
    <x v="237"/>
    <n v="0"/>
    <x v="23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38"/>
    <x v="238"/>
    <x v="0"/>
    <s v="8012800PRESTACIONES SOCIALES AL 6/11/2017AIA S.A."/>
    <x v="238"/>
    <n v="0"/>
    <x v="2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39"/>
    <x v="239"/>
    <x v="0"/>
    <s v="8408302PRESTACIONES SOCIALES AL 6/11/2017AIA S.A."/>
    <x v="239"/>
    <n v="0"/>
    <x v="23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40"/>
    <x v="240"/>
    <x v="0"/>
    <s v="21838590PRESTACIONES SOCIALES AL 6/11/2017AIA S.A."/>
    <x v="240"/>
    <n v="0"/>
    <x v="24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41"/>
    <x v="241"/>
    <x v="0"/>
    <s v="43814880PRESTACIONES SOCIALES AL 6/11/2017AIA S.A."/>
    <x v="241"/>
    <n v="0"/>
    <x v="24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42"/>
    <x v="242"/>
    <x v="0"/>
    <s v="11440823PRESTACIONES SOCIALES AL 6/11/2017AIA S.A."/>
    <x v="242"/>
    <n v="0"/>
    <x v="24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43"/>
    <x v="243"/>
    <x v="0"/>
    <s v="10267183PRESTACIONES SOCIALES AL 6/11/2017AIA S.A."/>
    <x v="243"/>
    <n v="0"/>
    <x v="24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44"/>
    <x v="244"/>
    <x v="0"/>
    <s v="1152437406PRESTACIONES SOCIALES AL 6/11/2017AIA S.A."/>
    <x v="244"/>
    <n v="0"/>
    <x v="24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45"/>
    <x v="245"/>
    <x v="0"/>
    <s v="93408139PRESTACIONES SOCIALES AL 6/11/2017CONSORCIO ACM ALEJANDRIA"/>
    <x v="245"/>
    <n v="0"/>
    <x v="24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3"/>
  </r>
  <r>
    <x v="0"/>
    <x v="0"/>
    <x v="246"/>
    <x v="246"/>
    <x v="0"/>
    <s v="71680527PRESTACIONES SOCIALES AL 6/11/2017AIA S.A."/>
    <x v="246"/>
    <n v="0"/>
    <x v="24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47"/>
    <x v="247"/>
    <x v="0"/>
    <s v="71642352PRESTACIONES SOCIALES AL 6/11/2017AIA S.A."/>
    <x v="247"/>
    <n v="0"/>
    <x v="24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48"/>
    <x v="248"/>
    <x v="0"/>
    <s v="1023722789PRESTACIONES SOCIALES AL 6/11/2017AIA S.A."/>
    <x v="248"/>
    <n v="0"/>
    <x v="24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49"/>
    <x v="249"/>
    <x v="0"/>
    <s v="17689306PRESTACIONES SOCIALES AL 6/11/2017CONSORCIO TRIPLEA RIONEGRO"/>
    <x v="249"/>
    <n v="0"/>
    <x v="24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4"/>
  </r>
  <r>
    <x v="0"/>
    <x v="0"/>
    <x v="250"/>
    <x v="250"/>
    <x v="0"/>
    <s v="1094895989PRESTACIONES SOCIALES AL 6/11/2017AIA S.A."/>
    <x v="250"/>
    <n v="0"/>
    <x v="25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51"/>
    <x v="251"/>
    <x v="0"/>
    <s v="1096194578PRESTACIONES SOCIALES AL 6/11/2017AIA S.A."/>
    <x v="251"/>
    <n v="0"/>
    <x v="25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52"/>
    <x v="252"/>
    <x v="0"/>
    <s v="71786183PRESTACIONES SOCIALES AL 6/11/2017AIA S.A."/>
    <x v="252"/>
    <n v="0"/>
    <x v="25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53"/>
    <x v="253"/>
    <x v="0"/>
    <s v="1003196612PRESTACIONES SOCIALES AL 6/11/2017AIA S.A."/>
    <x v="253"/>
    <n v="0"/>
    <x v="25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54"/>
    <x v="254"/>
    <x v="0"/>
    <s v="8358187PRESTACIONES SOCIALES AL 6/11/2017AIA S.A."/>
    <x v="254"/>
    <n v="0"/>
    <x v="25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55"/>
    <x v="255"/>
    <x v="0"/>
    <s v="1032070786PRESTACIONES SOCIALES AL 6/11/2017AIA S.A."/>
    <x v="255"/>
    <n v="0"/>
    <x v="25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56"/>
    <x v="256"/>
    <x v="0"/>
    <s v="70579024PRESTACIONES SOCIALES AL 6/11/2017AIA S.A."/>
    <x v="256"/>
    <n v="0"/>
    <x v="25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57"/>
    <x v="257"/>
    <x v="0"/>
    <s v="70108947PRESTACIONES SOCIALES AL 6/11/2017AIA S.A."/>
    <x v="257"/>
    <n v="0"/>
    <x v="25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58"/>
    <x v="258"/>
    <x v="0"/>
    <s v="10184107PRESTACIONES SOCIALES AL 6/11/2017AIA S.A."/>
    <x v="258"/>
    <n v="0"/>
    <x v="25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59"/>
    <x v="259"/>
    <x v="0"/>
    <s v="1037588108PRESTACIONES SOCIALES AL 6/11/2017AIA S.A."/>
    <x v="259"/>
    <n v="0"/>
    <x v="25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60"/>
    <x v="260"/>
    <x v="0"/>
    <s v="80417661PRESTACIONES SOCIALES AL 6/11/2017AIA S.A."/>
    <x v="260"/>
    <n v="0"/>
    <x v="26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61"/>
    <x v="261"/>
    <x v="0"/>
    <s v="11201072PRESTACIONES SOCIALES AL 6/11/2017AIA S.A."/>
    <x v="261"/>
    <n v="0"/>
    <x v="26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62"/>
    <x v="262"/>
    <x v="0"/>
    <s v="98772093PRESTACIONES SOCIALES AL 6/11/2017AIA S.A."/>
    <x v="262"/>
    <n v="0"/>
    <x v="26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63"/>
    <x v="263"/>
    <x v="0"/>
    <s v="8151491PRESTACIONES SOCIALES AL 6/11/2017AIA S.A."/>
    <x v="263"/>
    <n v="0"/>
    <x v="26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64"/>
    <x v="264"/>
    <x v="0"/>
    <s v="71633571PRESTACIONES SOCIALES AL 6/11/2017AIA S.A."/>
    <x v="264"/>
    <n v="0"/>
    <x v="26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65"/>
    <x v="265"/>
    <x v="0"/>
    <s v="94461978PRESTACIONES SOCIALES AL 6/11/2017AIA S.A."/>
    <x v="265"/>
    <n v="0"/>
    <x v="26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66"/>
    <x v="266"/>
    <x v="0"/>
    <s v="43565201PRESTACIONES SOCIALES AL 6/11/2017AIA S.A."/>
    <x v="266"/>
    <n v="0"/>
    <x v="26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67"/>
    <x v="267"/>
    <x v="0"/>
    <s v="80029016PRESTACIONES SOCIALES AL 6/11/2017AIA S.A."/>
    <x v="267"/>
    <n v="0"/>
    <x v="26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68"/>
    <x v="268"/>
    <x v="0"/>
    <s v="86046244PRESTACIONES SOCIALES AL 6/11/2017AIA S.A."/>
    <x v="268"/>
    <n v="0"/>
    <x v="26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69"/>
    <x v="269"/>
    <x v="0"/>
    <s v="70126020PRESTACIONES SOCIALES AL 6/11/2017AIA S.A."/>
    <x v="269"/>
    <n v="0"/>
    <x v="26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70"/>
    <x v="270"/>
    <x v="0"/>
    <s v="43907868PRESTACIONES SOCIALES AL 6/11/2017AIA S.A."/>
    <x v="270"/>
    <n v="0"/>
    <x v="27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71"/>
    <x v="271"/>
    <x v="0"/>
    <s v="79950455PRESTACIONES SOCIALES AL 6/11/2017AIA CONCAY"/>
    <x v="271"/>
    <n v="0"/>
    <x v="27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1"/>
  </r>
  <r>
    <x v="0"/>
    <x v="0"/>
    <x v="272"/>
    <x v="272"/>
    <x v="0"/>
    <s v="53014089PRESTACIONES SOCIALES AL 6/11/2017AIA S.A."/>
    <x v="272"/>
    <n v="0"/>
    <x v="27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73"/>
    <x v="273"/>
    <x v="0"/>
    <s v="32472977PRESTACIONES SOCIALES AL 6/11/2017AIA S.A."/>
    <x v="273"/>
    <n v="0"/>
    <x v="27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74"/>
    <x v="274"/>
    <x v="0"/>
    <s v="71661804PRESTACIONES SOCIALES AL 6/11/2017AIA S.A."/>
    <x v="274"/>
    <n v="0"/>
    <x v="27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75"/>
    <x v="275"/>
    <x v="0"/>
    <s v="50916532PRESTACIONES SOCIALES AL 6/11/2017AIA S.A."/>
    <x v="275"/>
    <n v="0"/>
    <x v="27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76"/>
    <x v="276"/>
    <x v="0"/>
    <s v="39176911PRESTACIONES SOCIALES AL 6/11/2017AIA S.A."/>
    <x v="276"/>
    <n v="0"/>
    <x v="27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77"/>
    <x v="277"/>
    <x v="0"/>
    <s v="21863603PRESTACIONES SOCIALES AL 6/11/2017AIA S.A."/>
    <x v="277"/>
    <n v="0"/>
    <x v="27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78"/>
    <x v="278"/>
    <x v="0"/>
    <s v="3521250PRESTACIONES SOCIALES AL 6/11/2017AIA S.A."/>
    <x v="278"/>
    <n v="0"/>
    <x v="27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79"/>
    <x v="279"/>
    <x v="0"/>
    <s v="70926412PRESTACIONES SOCIALES AL 6/11/2017AIA S.A."/>
    <x v="279"/>
    <n v="0"/>
    <x v="27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80"/>
    <x v="280"/>
    <x v="3"/>
    <s v="96331466LIQUIDACION LABORAL 30/12/2015AIA CONCAY"/>
    <x v="280"/>
    <n v="0"/>
    <x v="28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1"/>
  </r>
  <r>
    <x v="0"/>
    <x v="0"/>
    <x v="281"/>
    <x v="281"/>
    <x v="0"/>
    <s v="1046667660PRESTACIONES SOCIALES AL 6/11/2017AIA S.A."/>
    <x v="281"/>
    <n v="0"/>
    <x v="28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82"/>
    <x v="282"/>
    <x v="0"/>
    <s v="73135775PRESTACIONES SOCIALES AL 6/11/2017AIA S.A."/>
    <x v="282"/>
    <n v="0"/>
    <x v="28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83"/>
    <x v="283"/>
    <x v="0"/>
    <s v="98713994PRESTACIONES SOCIALES AL 6/11/2017AIA S.A."/>
    <x v="283"/>
    <n v="0"/>
    <x v="28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84"/>
    <x v="284"/>
    <x v="0"/>
    <s v="43211800PRESTACIONES SOCIALES AL 6/11/2017AIA S.A."/>
    <x v="284"/>
    <n v="0"/>
    <x v="28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85"/>
    <x v="285"/>
    <x v="0"/>
    <s v="38144600PRESTACIONES SOCIALES AL 6/11/2017AIA S.A."/>
    <x v="40"/>
    <n v="0"/>
    <x v="4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86"/>
    <x v="286"/>
    <x v="0"/>
    <s v="1003713192PRESTACIONES SOCIALES AL 6/11/2017AIA S.A."/>
    <x v="285"/>
    <n v="0"/>
    <x v="28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87"/>
    <x v="287"/>
    <x v="0"/>
    <s v="1118540373PRESTACIONES SOCIALES AL 6/11/2017AIA S.A."/>
    <x v="286"/>
    <n v="0"/>
    <x v="28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88"/>
    <x v="288"/>
    <x v="0"/>
    <s v="11935874PRESTACIONES SOCIALES AL 6/11/2017AIA S.A."/>
    <x v="287"/>
    <n v="0"/>
    <x v="28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89"/>
    <x v="289"/>
    <x v="0"/>
    <s v="19344637PRESTACIONES SOCIALES AL 6/11/2017AIA CONCAY"/>
    <x v="288"/>
    <n v="0"/>
    <x v="28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1"/>
  </r>
  <r>
    <x v="0"/>
    <x v="0"/>
    <x v="290"/>
    <x v="290"/>
    <x v="0"/>
    <s v="71638486PRESTACIONES SOCIALES AL 6/11/2017AIA S.A."/>
    <x v="289"/>
    <n v="0"/>
    <x v="28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91"/>
    <x v="291"/>
    <x v="0"/>
    <s v="11635269PRESTACIONES SOCIALES AL 6/11/2017AIA S.A."/>
    <x v="290"/>
    <n v="0"/>
    <x v="29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92"/>
    <x v="292"/>
    <x v="0"/>
    <s v="4839995PRESTACIONES SOCIALES AL 6/11/2017AIA S.A."/>
    <x v="291"/>
    <n v="0"/>
    <x v="29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93"/>
    <x v="293"/>
    <x v="0"/>
    <s v="43254798PRESTACIONES SOCIALES AL 6/11/2017AIA S.A."/>
    <x v="292"/>
    <n v="0"/>
    <x v="29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94"/>
    <x v="294"/>
    <x v="0"/>
    <s v="1045438138PRESTACIONES SOCIALES AL 6/11/2017AIA S.A."/>
    <x v="293"/>
    <n v="0"/>
    <x v="29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95"/>
    <x v="295"/>
    <x v="0"/>
    <s v="1094921696PRESTACIONES SOCIALES AL 6/11/2017AIA S.A."/>
    <x v="294"/>
    <n v="0"/>
    <x v="29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96"/>
    <x v="296"/>
    <x v="0"/>
    <s v="1068583844PRESTACIONES SOCIALES AL 6/11/2017AIA S.A."/>
    <x v="295"/>
    <n v="0"/>
    <x v="29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97"/>
    <x v="297"/>
    <x v="0"/>
    <s v="78115923PRESTACIONES SOCIALES AL 6/11/2017AIA S.A."/>
    <x v="296"/>
    <n v="0"/>
    <x v="29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98"/>
    <x v="298"/>
    <x v="0"/>
    <s v="70031365PRESTACIONES SOCIALES AL 6/11/2017AIA S.A."/>
    <x v="297"/>
    <n v="0"/>
    <x v="29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299"/>
    <x v="299"/>
    <x v="0"/>
    <s v="70162580PRESTACIONES SOCIALES AL 6/11/2017AIA S.A."/>
    <x v="298"/>
    <n v="0"/>
    <x v="29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00"/>
    <x v="300"/>
    <x v="0"/>
    <s v="73197063PRESTACIONES SOCIALES AL 6/11/2017AIA S.A."/>
    <x v="299"/>
    <n v="0"/>
    <x v="29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01"/>
    <x v="301"/>
    <x v="0"/>
    <s v="3414811PRESTACIONES SOCIALES AL 6/11/2017AIA S.A."/>
    <x v="300"/>
    <n v="0"/>
    <x v="3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02"/>
    <x v="302"/>
    <x v="0"/>
    <s v="74379560PRESTACIONES SOCIALES AL 6/11/2017AIA S.A."/>
    <x v="301"/>
    <n v="0"/>
    <x v="30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03"/>
    <x v="303"/>
    <x v="0"/>
    <s v="15402915PRESTACIONES SOCIALES AL 6/11/2017AIA S.A."/>
    <x v="302"/>
    <n v="0"/>
    <x v="30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04"/>
    <x v="304"/>
    <x v="0"/>
    <s v="94462222PRESTACIONES SOCIALES AL 6/11/2017AIA S.A."/>
    <x v="303"/>
    <n v="0"/>
    <x v="3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05"/>
    <x v="305"/>
    <x v="0"/>
    <s v="71379163PRESTACIONES SOCIALES AL 6/11/2017AIA S.A."/>
    <x v="304"/>
    <n v="0"/>
    <x v="30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06"/>
    <x v="306"/>
    <x v="0"/>
    <s v="70952619PRESTACIONES SOCIALES AL 6/11/2017AIA S.A."/>
    <x v="305"/>
    <n v="0"/>
    <x v="30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07"/>
    <x v="307"/>
    <x v="0"/>
    <s v="98643120PRESTACIONES SOCIALES AL 6/11/2017AIA S.A."/>
    <x v="306"/>
    <n v="0"/>
    <x v="30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08"/>
    <x v="308"/>
    <x v="0"/>
    <s v="8357356PRESTACIONES SOCIALES AL 6/11/2017AIA S.A."/>
    <x v="307"/>
    <n v="0"/>
    <x v="30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09"/>
    <x v="309"/>
    <x v="0"/>
    <s v="1023861320PRESTACIONES SOCIALES AL 6/11/2017AIA S.A."/>
    <x v="308"/>
    <n v="0"/>
    <x v="30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10"/>
    <x v="310"/>
    <x v="0"/>
    <s v="1214718372PRESTACIONES SOCIALES AL 6/11/2017AIA S.A."/>
    <x v="309"/>
    <n v="0"/>
    <x v="3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11"/>
    <x v="311"/>
    <x v="0"/>
    <s v="71597389PRESTACIONES SOCIALES AL 6/11/2017AIA S.A."/>
    <x v="310"/>
    <n v="0"/>
    <x v="3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12"/>
    <x v="312"/>
    <x v="0"/>
    <s v="70756823PRESTACIONES SOCIALES AL 6/11/2017AIA S.A."/>
    <x v="311"/>
    <n v="0"/>
    <x v="3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13"/>
    <x v="313"/>
    <x v="0"/>
    <s v="71055499PRESTACIONES SOCIALES AL 6/11/2017AIA S.A."/>
    <x v="312"/>
    <n v="0"/>
    <x v="31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14"/>
    <x v="314"/>
    <x v="0"/>
    <s v="71752777PRESTACIONES SOCIALES AL 6/11/2017AIA S.A."/>
    <x v="313"/>
    <n v="0"/>
    <x v="31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15"/>
    <x v="315"/>
    <x v="0"/>
    <s v="1020448723PRESTACIONES SOCIALES AL 6/11/2017AIA S.A."/>
    <x v="314"/>
    <n v="0"/>
    <x v="31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16"/>
    <x v="316"/>
    <x v="0"/>
    <s v="1037072027PRESTACIONES SOCIALES AL 6/11/2017AIA S.A."/>
    <x v="315"/>
    <n v="0"/>
    <x v="31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17"/>
    <x v="317"/>
    <x v="0"/>
    <s v="3538250PRESTACIONES SOCIALES AL 6/11/2017AIA S.A."/>
    <x v="316"/>
    <n v="0"/>
    <x v="3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18"/>
    <x v="318"/>
    <x v="0"/>
    <s v="79429469PRESTACIONES SOCIALES AL 6/11/2017AIA S.A."/>
    <x v="317"/>
    <n v="0"/>
    <x v="31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19"/>
    <x v="319"/>
    <x v="0"/>
    <s v="15378425PRESTACIONES SOCIALES AL 6/11/2017AIA S.A."/>
    <x v="318"/>
    <n v="0"/>
    <x v="3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20"/>
    <x v="320"/>
    <x v="0"/>
    <s v="15532490PRESTACIONES SOCIALES AL 6/11/2017AIA S.A."/>
    <x v="319"/>
    <n v="0"/>
    <x v="31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21"/>
    <x v="321"/>
    <x v="0"/>
    <s v="71621278PRESTACIONES SOCIALES AL 6/11/2017AIA S.A."/>
    <x v="320"/>
    <n v="0"/>
    <x v="3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22"/>
    <x v="322"/>
    <x v="0"/>
    <s v="15540057PRESTACIONES SOCIALES AL 6/11/2017AIA S.A."/>
    <x v="321"/>
    <n v="0"/>
    <x v="3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23"/>
    <x v="323"/>
    <x v="0"/>
    <s v="43842857PRESTACIONES SOCIALES AL 6/11/2017AIA S.A."/>
    <x v="322"/>
    <n v="0"/>
    <x v="3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24"/>
    <x v="324"/>
    <x v="0"/>
    <s v="43268096PRESTACIONES SOCIALES AL 6/11/2017AIA S.A."/>
    <x v="323"/>
    <n v="0"/>
    <x v="32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25"/>
    <x v="325"/>
    <x v="0"/>
    <s v="71658169PRESTACIONES SOCIALES AL 6/11/2017AIA S.A."/>
    <x v="324"/>
    <n v="0"/>
    <x v="32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26"/>
    <x v="326"/>
    <x v="0"/>
    <s v="10925396PRESTACIONES SOCIALES AL 6/11/2017AIA S.A."/>
    <x v="325"/>
    <n v="0"/>
    <x v="32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27"/>
    <x v="327"/>
    <x v="0"/>
    <s v="1037599934PRESTACIONES SOCIALES AL 6/11/2017AIA S.A."/>
    <x v="326"/>
    <n v="0"/>
    <x v="32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28"/>
    <x v="328"/>
    <x v="0"/>
    <s v="15403623PRESTACIONES SOCIALES AL 6/11/2017AIA S.A."/>
    <x v="327"/>
    <n v="0"/>
    <x v="32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29"/>
    <x v="329"/>
    <x v="0"/>
    <s v="71638961PRESTACIONES SOCIALES AL 6/11/2017AIA S.A."/>
    <x v="328"/>
    <n v="0"/>
    <x v="32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30"/>
    <x v="330"/>
    <x v="0"/>
    <s v="4805776PRESTACIONES SOCIALES AL 6/11/2017AIA S.A."/>
    <x v="329"/>
    <n v="0"/>
    <x v="32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31"/>
    <x v="331"/>
    <x v="0"/>
    <s v="1017159364PRESTACIONES SOCIALES AL 6/11/2017AIA S.A."/>
    <x v="330"/>
    <n v="0"/>
    <x v="33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32"/>
    <x v="332"/>
    <x v="0"/>
    <s v="1077444636PRESTACIONES SOCIALES AL 6/11/2017AIA S.A."/>
    <x v="331"/>
    <n v="0"/>
    <x v="33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33"/>
    <x v="333"/>
    <x v="0"/>
    <s v="1003933185PRESTACIONES SOCIALES AL 6/11/2017AIA S.A."/>
    <x v="332"/>
    <n v="0"/>
    <x v="33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34"/>
    <x v="334"/>
    <x v="0"/>
    <s v="79282484PRESTACIONES SOCIALES AL 6/11/2017AIA S.A."/>
    <x v="333"/>
    <n v="0"/>
    <x v="33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35"/>
    <x v="335"/>
    <x v="0"/>
    <s v="3894896PRESTACIONES SOCIALES AL 6/11/2017AIA S.A."/>
    <x v="334"/>
    <n v="0"/>
    <x v="33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36"/>
    <x v="336"/>
    <x v="0"/>
    <s v="43530867PRESTACIONES SOCIALES AL 6/11/2017AIA S.A."/>
    <x v="335"/>
    <n v="0"/>
    <x v="33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37"/>
    <x v="337"/>
    <x v="0"/>
    <s v="80136046PRESTACIONES SOCIALES AL 6/11/2017AIA S.A."/>
    <x v="336"/>
    <n v="0"/>
    <x v="33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38"/>
    <x v="338"/>
    <x v="0"/>
    <s v="71612362PRESTACIONES SOCIALES AL 6/11/2017AIA S.A."/>
    <x v="337"/>
    <n v="0"/>
    <x v="33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39"/>
    <x v="339"/>
    <x v="0"/>
    <s v="1033740007PRESTACIONES SOCIALES AL 6/11/2017AIA CONCAY"/>
    <x v="338"/>
    <n v="0"/>
    <x v="3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1"/>
  </r>
  <r>
    <x v="0"/>
    <x v="0"/>
    <x v="340"/>
    <x v="340"/>
    <x v="0"/>
    <s v="15389095PRESTACIONES SOCIALES AL 6/11/2017AIA S.A."/>
    <x v="339"/>
    <n v="0"/>
    <x v="33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41"/>
    <x v="341"/>
    <x v="0"/>
    <s v="79538022PRESTACIONES SOCIALES AL 6/11/2017AIA S.A."/>
    <x v="340"/>
    <n v="0"/>
    <x v="34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42"/>
    <x v="342"/>
    <x v="0"/>
    <s v="4827173PRESTACIONES SOCIALES AL 6/11/2017AIA S.A."/>
    <x v="341"/>
    <n v="0"/>
    <x v="34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43"/>
    <x v="343"/>
    <x v="0"/>
    <s v="21947877PRESTACIONES SOCIALES AL 6/11/2017AIA S.A."/>
    <x v="342"/>
    <n v="0"/>
    <x v="34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44"/>
    <x v="344"/>
    <x v="0"/>
    <s v="71257515PRESTACIONES SOCIALES AL 6/11/2017AIA S.A."/>
    <x v="343"/>
    <n v="0"/>
    <x v="34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45"/>
    <x v="345"/>
    <x v="0"/>
    <s v="71975132PRESTACIONES SOCIALES AL 6/11/2017AIA S.A."/>
    <x v="344"/>
    <n v="0"/>
    <x v="34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46"/>
    <x v="346"/>
    <x v="0"/>
    <s v="73082859PRESTACIONES SOCIALES AL 6/11/2017AIA S.A."/>
    <x v="345"/>
    <n v="0"/>
    <x v="34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47"/>
    <x v="347"/>
    <x v="0"/>
    <s v="70131645PRESTACIONES SOCIALES AL 6/11/2017AIA S.A."/>
    <x v="346"/>
    <n v="0"/>
    <x v="34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48"/>
    <x v="348"/>
    <x v="0"/>
    <s v="43400913PRESTACIONES SOCIALES AL 6/11/2017AIA S.A."/>
    <x v="347"/>
    <n v="0"/>
    <x v="34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49"/>
    <x v="349"/>
    <x v="0"/>
    <s v="43220964PRESTACIONES SOCIALES AL 6/11/2017AIA S.A."/>
    <x v="348"/>
    <n v="0"/>
    <x v="34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50"/>
    <x v="350"/>
    <x v="0"/>
    <s v="98566862PRESTACIONES SOCIALES AL 6/11/2017AIA S.A."/>
    <x v="349"/>
    <n v="0"/>
    <x v="34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51"/>
    <x v="351"/>
    <x v="0"/>
    <s v="79702940PRESTACIONES SOCIALES AL 6/11/2017AIA S.A."/>
    <x v="350"/>
    <n v="0"/>
    <x v="35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52"/>
    <x v="352"/>
    <x v="0"/>
    <s v="51845104PRESTACIONES SOCIALES AL 6/11/2017AIA S.A."/>
    <x v="351"/>
    <n v="0"/>
    <x v="35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53"/>
    <x v="353"/>
    <x v="0"/>
    <s v="43097643PRESTACIONES SOCIALES AL 6/11/2017AIA S.A."/>
    <x v="352"/>
    <n v="0"/>
    <x v="35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54"/>
    <x v="354"/>
    <x v="0"/>
    <s v="71778594PRESTACIONES SOCIALES AL 6/11/2017AIA S.A."/>
    <x v="353"/>
    <n v="0"/>
    <x v="35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55"/>
    <x v="355"/>
    <x v="0"/>
    <s v="80087374PRESTACIONES SOCIALES AL 6/11/2017AIA S.A."/>
    <x v="354"/>
    <n v="0"/>
    <x v="35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56"/>
    <x v="356"/>
    <x v="0"/>
    <s v="71256964PRESTACIONES SOCIALES AL 6/11/2017AIA S.A."/>
    <x v="355"/>
    <n v="0"/>
    <x v="35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57"/>
    <x v="357"/>
    <x v="0"/>
    <s v="52527451PRESTACIONES SOCIALES AL 6/11/2017AIA S.A."/>
    <x v="356"/>
    <n v="0"/>
    <x v="35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58"/>
    <x v="358"/>
    <x v="0"/>
    <s v="71662121PRESTACIONES SOCIALES AL 6/11/2017AIA S.A."/>
    <x v="357"/>
    <n v="0"/>
    <x v="35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59"/>
    <x v="359"/>
    <x v="0"/>
    <s v="98494123PRESTACIONES SOCIALES AL 6/11/2017AIA S.A."/>
    <x v="358"/>
    <n v="0"/>
    <x v="35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60"/>
    <x v="360"/>
    <x v="0"/>
    <s v="1037647398PRESTACIONES SOCIALES AL 6/11/2017AIA S.A."/>
    <x v="359"/>
    <n v="0"/>
    <x v="35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61"/>
    <x v="361"/>
    <x v="0"/>
    <s v="91245135PRESTACIONES SOCIALES AL 6/11/2017AIA S.A."/>
    <x v="360"/>
    <n v="0"/>
    <x v="36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62"/>
    <x v="362"/>
    <x v="0"/>
    <s v="16790645PRESTACIONES SOCIALES AL 6/11/2017AIA S.A."/>
    <x v="361"/>
    <n v="0"/>
    <x v="36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63"/>
    <x v="363"/>
    <x v="0"/>
    <s v="1073322670PRESTACIONES SOCIALES AL 6/11/2017AIA S.A."/>
    <x v="362"/>
    <n v="0"/>
    <x v="36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64"/>
    <x v="364"/>
    <x v="0"/>
    <s v="8433810PRESTACIONES SOCIALES AL 6/11/2017AIA S.A."/>
    <x v="363"/>
    <n v="0"/>
    <x v="36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65"/>
    <x v="365"/>
    <x v="0"/>
    <s v="43165925PRESTACIONES SOCIALES AL 6/11/2017AIA S.A."/>
    <x v="364"/>
    <n v="0"/>
    <x v="36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66"/>
    <x v="366"/>
    <x v="0"/>
    <s v="1037579654PRESTACIONES SOCIALES AL 6/11/2017AIA S.A."/>
    <x v="365"/>
    <n v="0"/>
    <x v="36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67"/>
    <x v="367"/>
    <x v="0"/>
    <s v="71905875PRESTACIONES SOCIALES AL 6/11/2017AIA S.A."/>
    <x v="366"/>
    <n v="0"/>
    <x v="36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68"/>
    <x v="368"/>
    <x v="0"/>
    <s v="18394843PRESTACIONES SOCIALES AL 6/11/2017AIA S.A."/>
    <x v="367"/>
    <n v="0"/>
    <x v="36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69"/>
    <x v="369"/>
    <x v="0"/>
    <s v="1036394485PRESTACIONES SOCIALES AL 6/11/2017AIA S.A."/>
    <x v="368"/>
    <n v="0"/>
    <x v="36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70"/>
    <x v="370"/>
    <x v="0"/>
    <s v="43910157PRESTACIONES SOCIALES AL 6/11/2017AIA S.A."/>
    <x v="369"/>
    <n v="0"/>
    <x v="36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71"/>
    <x v="371"/>
    <x v="0"/>
    <s v="1082850907PRESTACIONES SOCIALES AL 6/11/2017AIA S.A."/>
    <x v="370"/>
    <n v="0"/>
    <x v="37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72"/>
    <x v="372"/>
    <x v="0"/>
    <s v="79840054PRESTACIONES SOCIALES AL 6/11/2017AIA S.A."/>
    <x v="371"/>
    <n v="0"/>
    <x v="37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73"/>
    <x v="373"/>
    <x v="0"/>
    <s v="15444279PRESTACIONES SOCIALES AL 6/11/2017AIA S.A."/>
    <x v="372"/>
    <n v="0"/>
    <x v="37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74"/>
    <x v="374"/>
    <x v="0"/>
    <s v="43046385PRESTACIONES SOCIALES AL 6/11/2017AIA S.A."/>
    <x v="373"/>
    <n v="0"/>
    <x v="37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75"/>
    <x v="375"/>
    <x v="0"/>
    <s v="71615272PRESTACIONES SOCIALES AL 6/11/2017AIA S.A."/>
    <x v="374"/>
    <n v="0"/>
    <x v="37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76"/>
    <x v="376"/>
    <x v="0"/>
    <s v="70048802PRESTACIONES SOCIALES AL 6/11/2017AIA S.A."/>
    <x v="375"/>
    <n v="0"/>
    <x v="37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77"/>
    <x v="377"/>
    <x v="0"/>
    <s v="43668495PRESTACIONES SOCIALES AL 6/11/2017AIA S.A."/>
    <x v="376"/>
    <n v="0"/>
    <x v="37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78"/>
    <x v="378"/>
    <x v="0"/>
    <s v="42878935PRESTACIONES SOCIALES AL 6/11/2017AIA S.A."/>
    <x v="377"/>
    <n v="0"/>
    <x v="37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79"/>
    <x v="379"/>
    <x v="0"/>
    <s v="43615530PRESTACIONES SOCIALES AL 6/11/2017AIA S.A."/>
    <x v="378"/>
    <n v="0"/>
    <x v="37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80"/>
    <x v="380"/>
    <x v="0"/>
    <s v="75096399PRESTACIONES SOCIALES AL 6/11/2017AIA S.A."/>
    <x v="379"/>
    <n v="0"/>
    <x v="37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81"/>
    <x v="381"/>
    <x v="0"/>
    <s v="1039454080PRESTACIONES SOCIALES AL 6/11/2017AIA S.A."/>
    <x v="380"/>
    <n v="0"/>
    <x v="38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82"/>
    <x v="382"/>
    <x v="0"/>
    <s v="79293624PRESTACIONES SOCIALES AL 6/11/2017AIA CONCAY"/>
    <x v="381"/>
    <n v="0"/>
    <x v="38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1"/>
  </r>
  <r>
    <x v="0"/>
    <x v="0"/>
    <x v="383"/>
    <x v="383"/>
    <x v="0"/>
    <s v="11796035PRESTACIONES SOCIALES AL 6/11/2017AIA S.A."/>
    <x v="382"/>
    <n v="0"/>
    <x v="38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84"/>
    <x v="384"/>
    <x v="0"/>
    <s v="78296673PRESTACIONES SOCIALES AL 6/11/2017AIA S.A."/>
    <x v="383"/>
    <n v="0"/>
    <x v="38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85"/>
    <x v="385"/>
    <x v="0"/>
    <s v="1054988984PRESTACIONES SOCIALES AL 6/11/2017AIA S.A."/>
    <x v="384"/>
    <n v="0"/>
    <x v="38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86"/>
    <x v="386"/>
    <x v="0"/>
    <s v="71319043PRESTACIONES SOCIALES AL 6/11/2017AIA S.A."/>
    <x v="385"/>
    <n v="0"/>
    <x v="38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87"/>
    <x v="387"/>
    <x v="0"/>
    <s v="1020404096PRESTACIONES SOCIALES AL 6/11/2017AIA S.A."/>
    <x v="386"/>
    <n v="0"/>
    <x v="38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88"/>
    <x v="388"/>
    <x v="0"/>
    <s v="1148450027PRESTACIONES SOCIALES AL 6/11/2017AIA S.A."/>
    <x v="387"/>
    <n v="0"/>
    <x v="38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89"/>
    <x v="389"/>
    <x v="0"/>
    <s v="79751907PRESTACIONES SOCIALES AL 6/11/2017AIA S.A."/>
    <x v="388"/>
    <n v="0"/>
    <x v="38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90"/>
    <x v="390"/>
    <x v="0"/>
    <s v="1022356033PRESTACIONES SOCIALES AL 6/11/2017AIA S.A."/>
    <x v="389"/>
    <n v="0"/>
    <x v="38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91"/>
    <x v="391"/>
    <x v="0"/>
    <s v="15438186PRESTACIONES SOCIALES AL 6/11/2017AIA S.A."/>
    <x v="390"/>
    <n v="0"/>
    <x v="39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92"/>
    <x v="392"/>
    <x v="0"/>
    <s v="98490393PRESTACIONES SOCIALES AL 6/11/2017AIA S.A."/>
    <x v="391"/>
    <n v="0"/>
    <x v="39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93"/>
    <x v="393"/>
    <x v="0"/>
    <s v="43753585PRESTACIONES SOCIALES AL 6/11/2017AIA S.A."/>
    <x v="392"/>
    <n v="0"/>
    <x v="39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94"/>
    <x v="394"/>
    <x v="0"/>
    <s v="3482314PRESTACIONES SOCIALES AL 6/11/2017AIA S.A."/>
    <x v="393"/>
    <n v="0"/>
    <x v="39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95"/>
    <x v="395"/>
    <x v="0"/>
    <s v="41930988PRESTACIONES SOCIALES AL 6/11/2017AIA S.A."/>
    <x v="394"/>
    <n v="0"/>
    <x v="39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96"/>
    <x v="396"/>
    <x v="0"/>
    <s v="52761759PRESTACIONES SOCIALES AL 6/11/2017AIA S.A."/>
    <x v="395"/>
    <n v="0"/>
    <x v="39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97"/>
    <x v="397"/>
    <x v="0"/>
    <s v="52068133PRESTACIONES SOCIALES AL 6/11/2017AIA S.A."/>
    <x v="396"/>
    <n v="0"/>
    <x v="39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98"/>
    <x v="398"/>
    <x v="0"/>
    <s v="1028007023PRESTACIONES SOCIALES AL 6/11/2017AIA S.A."/>
    <x v="397"/>
    <n v="0"/>
    <x v="39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399"/>
    <x v="399"/>
    <x v="0"/>
    <s v="11406607PRESTACIONES SOCIALES AL 6/11/2017AIA S.A."/>
    <x v="398"/>
    <n v="0"/>
    <x v="39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00"/>
    <x v="400"/>
    <x v="0"/>
    <s v="4472708PRESTACIONES SOCIALES AL 6/11/2017AIA S.A."/>
    <x v="399"/>
    <n v="0"/>
    <x v="39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01"/>
    <x v="401"/>
    <x v="0"/>
    <s v="42896119PRESTACIONES SOCIALES AL 6/11/2017AIA S.A."/>
    <x v="400"/>
    <n v="0"/>
    <x v="4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02"/>
    <x v="402"/>
    <x v="0"/>
    <s v="1047374272PRESTACIONES SOCIALES AL 6/11/2017AIA S.A."/>
    <x v="401"/>
    <n v="0"/>
    <x v="40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03"/>
    <x v="403"/>
    <x v="0"/>
    <s v="1085171775PRESTACIONES SOCIALES AL 6/11/2017AIA S.A."/>
    <x v="402"/>
    <n v="0"/>
    <x v="40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04"/>
    <x v="404"/>
    <x v="0"/>
    <s v="9774666PRESTACIONES SOCIALES AL 6/11/2017AIA S.A."/>
    <x v="403"/>
    <n v="0"/>
    <x v="4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05"/>
    <x v="405"/>
    <x v="0"/>
    <s v="1014210739PRESTACIONES SOCIALES AL 6/11/2017AIA S.A."/>
    <x v="404"/>
    <n v="0"/>
    <x v="40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06"/>
    <x v="406"/>
    <x v="0"/>
    <s v="28544299PRESTACIONES SOCIALES AL 6/11/2017AIA S.A."/>
    <x v="405"/>
    <n v="0"/>
    <x v="40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07"/>
    <x v="407"/>
    <x v="0"/>
    <s v="1014226037PRESTACIONES SOCIALES AL 6/11/2017AIA S.A."/>
    <x v="406"/>
    <n v="0"/>
    <x v="40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08"/>
    <x v="408"/>
    <x v="0"/>
    <s v="32104529PRESTACIONES SOCIALES AL 6/11/2017AIA S.A."/>
    <x v="407"/>
    <n v="0"/>
    <x v="40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09"/>
    <x v="409"/>
    <x v="0"/>
    <s v="3486338PRESTACIONES SOCIALES AL 6/11/2017AIA S.A."/>
    <x v="408"/>
    <n v="0"/>
    <x v="40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10"/>
    <x v="410"/>
    <x v="0"/>
    <s v="3486342PRESTACIONES SOCIALES AL 6/11/2017AIA S.A."/>
    <x v="409"/>
    <n v="0"/>
    <x v="4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11"/>
    <x v="411"/>
    <x v="0"/>
    <s v="8416409PRESTACIONES SOCIALES AL 6/11/2017AIA S.A."/>
    <x v="410"/>
    <n v="0"/>
    <x v="4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12"/>
    <x v="412"/>
    <x v="0"/>
    <s v="43528615PRESTACIONES SOCIALES AL 6/11/2017AIA S.A."/>
    <x v="411"/>
    <n v="0"/>
    <x v="4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13"/>
    <x v="413"/>
    <x v="0"/>
    <s v="1152454375PRESTACIONES SOCIALES AL 6/11/2017AIA S.A."/>
    <x v="412"/>
    <n v="0"/>
    <x v="41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14"/>
    <x v="414"/>
    <x v="0"/>
    <s v="1038212416PRESTACIONES SOCIALES AL 6/11/2017AIA S.A."/>
    <x v="413"/>
    <n v="0"/>
    <x v="41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15"/>
    <x v="415"/>
    <x v="0"/>
    <s v="28588628PRESTACIONES SOCIALES AL 6/11/2017AIA S.A."/>
    <x v="414"/>
    <n v="0"/>
    <x v="41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16"/>
    <x v="416"/>
    <x v="0"/>
    <s v="98552844PRESTACIONES SOCIALES AL 6/11/2017AIA S.A."/>
    <x v="415"/>
    <n v="0"/>
    <x v="41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17"/>
    <x v="417"/>
    <x v="0"/>
    <s v="16135324PRESTACIONES SOCIALES AL 6/11/2017AIA S.A."/>
    <x v="416"/>
    <n v="0"/>
    <x v="4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18"/>
    <x v="418"/>
    <x v="0"/>
    <s v="60253321PRESTACIONES SOCIALES AL 6/11/2017AIA S.A."/>
    <x v="417"/>
    <n v="0"/>
    <x v="41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19"/>
    <x v="419"/>
    <x v="0"/>
    <s v="70632895PRESTACIONES SOCIALES AL 6/11/2017AIA S.A."/>
    <x v="418"/>
    <n v="0"/>
    <x v="4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20"/>
    <x v="420"/>
    <x v="0"/>
    <s v="75059982PRESTACIONES SOCIALES AL 6/11/2017AIA S.A."/>
    <x v="419"/>
    <n v="0"/>
    <x v="41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21"/>
    <x v="421"/>
    <x v="0"/>
    <s v="1036394967PRESTACIONES SOCIALES AL 6/11/2017AIA S.A."/>
    <x v="420"/>
    <n v="0"/>
    <x v="4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22"/>
    <x v="422"/>
    <x v="0"/>
    <s v="71759064PRESTACIONES SOCIALES AL 6/11/2017AIA S.A."/>
    <x v="421"/>
    <n v="0"/>
    <x v="4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23"/>
    <x v="423"/>
    <x v="0"/>
    <s v="1037751493PRESTACIONES SOCIALES AL 6/11/2017AIA S.A."/>
    <x v="422"/>
    <n v="0"/>
    <x v="4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24"/>
    <x v="424"/>
    <x v="0"/>
    <s v="79916995PRESTACIONES SOCIALES AL 6/11/2017AIA S.A."/>
    <x v="423"/>
    <n v="0"/>
    <x v="42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25"/>
    <x v="425"/>
    <x v="0"/>
    <s v="70569025PRESTACIONES SOCIALES AL 6/11/2017AIA S.A."/>
    <x v="424"/>
    <n v="0"/>
    <x v="42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26"/>
    <x v="426"/>
    <x v="0"/>
    <s v="1216720130PRESTACIONES SOCIALES AL 6/11/2017AIA S.A."/>
    <x v="425"/>
    <n v="0"/>
    <x v="42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27"/>
    <x v="427"/>
    <x v="0"/>
    <s v="98711568PRESTACIONES SOCIALES AL 6/11/2017AIA S.A."/>
    <x v="426"/>
    <n v="0"/>
    <x v="42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28"/>
    <x v="428"/>
    <x v="0"/>
    <s v="4811712PRESTACIONES SOCIALES AL 6/11/2017AIA S.A."/>
    <x v="427"/>
    <n v="0"/>
    <x v="42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29"/>
    <x v="429"/>
    <x v="0"/>
    <s v="98765196PRESTACIONES SOCIALES AL 6/11/2017AIA S.A."/>
    <x v="428"/>
    <n v="0"/>
    <x v="42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30"/>
    <x v="430"/>
    <x v="0"/>
    <s v="43612103PRESTACIONES SOCIALES AL 6/11/2017AIA S.A."/>
    <x v="429"/>
    <n v="0"/>
    <x v="42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31"/>
    <x v="431"/>
    <x v="0"/>
    <s v="25279053PRESTACIONES SOCIALES AL 6/11/2017AIA S.A."/>
    <x v="430"/>
    <n v="0"/>
    <x v="43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32"/>
    <x v="432"/>
    <x v="0"/>
    <s v="1066743606PRESTACIONES SOCIALES AL 6/11/2017AIA S.A."/>
    <x v="431"/>
    <n v="0"/>
    <x v="43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33"/>
    <x v="433"/>
    <x v="0"/>
    <s v="43877160PRESTACIONES SOCIALES AL 6/11/2017AIA S.A."/>
    <x v="432"/>
    <n v="0"/>
    <x v="43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34"/>
    <x v="434"/>
    <x v="0"/>
    <s v="71316709PRESTACIONES SOCIALES AL 6/11/2017AIA S.A."/>
    <x v="433"/>
    <n v="0"/>
    <x v="43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35"/>
    <x v="435"/>
    <x v="0"/>
    <s v="43453413PRESTACIONES SOCIALES AL 6/11/2017AIA S.A."/>
    <x v="434"/>
    <n v="0"/>
    <x v="43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36"/>
    <x v="436"/>
    <x v="0"/>
    <s v="77131435PRESTACIONES SOCIALES AL 6/11/2017AIA S.A."/>
    <x v="435"/>
    <n v="0"/>
    <x v="43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37"/>
    <x v="437"/>
    <x v="0"/>
    <s v="1020739288PRESTACIONES SOCIALES AL 6/11/2017AIA S.A."/>
    <x v="436"/>
    <n v="0"/>
    <x v="43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38"/>
    <x v="438"/>
    <x v="0"/>
    <s v="43039570PRESTACIONES SOCIALES AL 6/11/2017AIA S.A."/>
    <x v="437"/>
    <n v="0"/>
    <x v="43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39"/>
    <x v="439"/>
    <x v="0"/>
    <s v="1013557483PRESTACIONES SOCIALES AL 6/11/2017AIA S.A."/>
    <x v="438"/>
    <n v="0"/>
    <x v="4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40"/>
    <x v="440"/>
    <x v="0"/>
    <s v="3250947PRESTACIONES SOCIALES AL 6/11/2017AIA CONCAY"/>
    <x v="439"/>
    <n v="0"/>
    <x v="43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1"/>
  </r>
  <r>
    <x v="0"/>
    <x v="0"/>
    <x v="441"/>
    <x v="441"/>
    <x v="0"/>
    <s v="1001669715PRESTACIONES SOCIALES AL 6/11/2017AIA S.A."/>
    <x v="440"/>
    <n v="0"/>
    <x v="44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42"/>
    <x v="442"/>
    <x v="0"/>
    <s v="71577192PRESTACIONES SOCIALES AL 6/11/2017AIA S.A."/>
    <x v="441"/>
    <n v="0"/>
    <x v="44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43"/>
    <x v="443"/>
    <x v="0"/>
    <s v="1128439874PRESTACIONES SOCIALES AL 6/11/2017AIA S.A."/>
    <x v="442"/>
    <n v="0"/>
    <x v="44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44"/>
    <x v="444"/>
    <x v="0"/>
    <s v="71877841PRESTACIONES SOCIALES AL 6/11/2017AIA S.A."/>
    <x v="443"/>
    <n v="0"/>
    <x v="44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45"/>
    <x v="445"/>
    <x v="0"/>
    <s v="52705878PRESTACIONES SOCIALES AL 6/11/2017AIA S.A."/>
    <x v="444"/>
    <n v="0"/>
    <x v="44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46"/>
    <x v="446"/>
    <x v="0"/>
    <s v="1051442919PRESTACIONES SOCIALES AL 6/11/2017AIA S.A."/>
    <x v="445"/>
    <n v="0"/>
    <x v="44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47"/>
    <x v="447"/>
    <x v="0"/>
    <s v="70526040PRESTACIONES SOCIALES AL 6/11/2017AIA S.A."/>
    <x v="446"/>
    <n v="0"/>
    <x v="44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48"/>
    <x v="448"/>
    <x v="0"/>
    <s v="70330485PRESTACIONES SOCIALES AL 6/11/2017AIA S.A."/>
    <x v="447"/>
    <n v="0"/>
    <x v="44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49"/>
    <x v="449"/>
    <x v="0"/>
    <s v="1017149971PRESTACIONES SOCIALES AL 6/11/2017AIA S.A."/>
    <x v="448"/>
    <n v="0"/>
    <x v="44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50"/>
    <x v="450"/>
    <x v="0"/>
    <s v="71718444PRESTACIONES SOCIALES AL 6/11/2017AIA S.A."/>
    <x v="449"/>
    <n v="0"/>
    <x v="44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51"/>
    <x v="451"/>
    <x v="0"/>
    <s v="32104856PRESTACIONES SOCIALES AL 6/11/2017AIA S.A."/>
    <x v="450"/>
    <n v="0"/>
    <x v="45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52"/>
    <x v="452"/>
    <x v="0"/>
    <s v="1037624653PRESTACIONES SOCIALES AL 6/11/2017AIA S.A."/>
    <x v="451"/>
    <n v="0"/>
    <x v="45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53"/>
    <x v="453"/>
    <x v="0"/>
    <s v="24369436PRESTACIONES SOCIALES AL 6/11/2017AIA S.A."/>
    <x v="452"/>
    <n v="0"/>
    <x v="45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54"/>
    <x v="454"/>
    <x v="0"/>
    <s v="71192293PRESTACIONES SOCIALES AL 6/11/2017AIA S.A."/>
    <x v="453"/>
    <n v="0"/>
    <x v="45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55"/>
    <x v="455"/>
    <x v="0"/>
    <s v="70132081PRESTACIONES SOCIALES AL 6/11/2017AIA S.A."/>
    <x v="454"/>
    <n v="0"/>
    <x v="45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56"/>
    <x v="456"/>
    <x v="0"/>
    <s v="71710312PRESTACIONES SOCIALES AL 6/11/2017AIA S.A."/>
    <x v="455"/>
    <n v="0"/>
    <x v="45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57"/>
    <x v="457"/>
    <x v="0"/>
    <s v="43038537PRESTACIONES SOCIALES AL 6/11/2017AIA S.A."/>
    <x v="456"/>
    <n v="0"/>
    <x v="45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58"/>
    <x v="458"/>
    <x v="0"/>
    <s v="1040182442PRESTACIONES SOCIALES AL 6/11/2017AIA S.A."/>
    <x v="457"/>
    <n v="0"/>
    <x v="45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59"/>
    <x v="459"/>
    <x v="0"/>
    <s v="1002147704PRESTACIONES SOCIALES AL 6/11/2017AIA S.A."/>
    <x v="458"/>
    <n v="0"/>
    <x v="45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60"/>
    <x v="460"/>
    <x v="0"/>
    <s v="1039087952PRESTACIONES SOCIALES AL 6/11/2017AIA S.A."/>
    <x v="459"/>
    <n v="0"/>
    <x v="45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61"/>
    <x v="461"/>
    <x v="0"/>
    <s v="1097393662PRESTACIONES SOCIALES AL 6/11/2017AIA S.A."/>
    <x v="460"/>
    <n v="0"/>
    <x v="46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62"/>
    <x v="462"/>
    <x v="0"/>
    <s v="91212740PRESTACIONES SOCIALES AL 6/11/2017AIA S.A."/>
    <x v="461"/>
    <n v="0"/>
    <x v="46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63"/>
    <x v="463"/>
    <x v="0"/>
    <s v="1032434144PRESTACIONES SOCIALES AL 6/11/2017AIA S.A."/>
    <x v="462"/>
    <n v="0"/>
    <x v="46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64"/>
    <x v="464"/>
    <x v="0"/>
    <s v="1037646608PRESTACIONES SOCIALES AL 6/11/2017AIA S.A."/>
    <x v="463"/>
    <n v="0"/>
    <x v="46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65"/>
    <x v="465"/>
    <x v="0"/>
    <s v="15286681PRESTACIONES SOCIALES AL 6/11/2017AIA S.A."/>
    <x v="464"/>
    <n v="0"/>
    <x v="46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66"/>
    <x v="466"/>
    <x v="0"/>
    <s v="1020417590PRESTACIONES SOCIALES AL 6/11/2017AIA S.A."/>
    <x v="465"/>
    <n v="0"/>
    <x v="46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67"/>
    <x v="467"/>
    <x v="0"/>
    <s v="71023208PRESTACIONES SOCIALES AL 6/11/2017AIA S.A."/>
    <x v="466"/>
    <n v="0"/>
    <x v="46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68"/>
    <x v="468"/>
    <x v="0"/>
    <s v="1037670649PRESTACIONES SOCIALES AL 6/11/2017AIA S.A."/>
    <x v="467"/>
    <n v="0"/>
    <x v="46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69"/>
    <x v="469"/>
    <x v="0"/>
    <s v="10200379PRESTACIONES SOCIALES AL 6/11/2017AIA S.A."/>
    <x v="468"/>
    <n v="0"/>
    <x v="46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70"/>
    <x v="470"/>
    <x v="0"/>
    <s v="43633136PRESTACIONES SOCIALES AL 6/11/2017AIA S.A."/>
    <x v="469"/>
    <n v="0"/>
    <x v="46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71"/>
    <x v="471"/>
    <x v="0"/>
    <s v="43813856PRESTACIONES SOCIALES AL 6/11/2017AIA S.A."/>
    <x v="470"/>
    <n v="0"/>
    <x v="47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72"/>
    <x v="472"/>
    <x v="0"/>
    <s v="1035224813PRESTACIONES SOCIALES AL 6/11/2017AIA S.A."/>
    <x v="471"/>
    <n v="0"/>
    <x v="47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73"/>
    <x v="473"/>
    <x v="0"/>
    <s v="75106907PRESTACIONES SOCIALES AL 6/11/2017AIA S.A."/>
    <x v="472"/>
    <n v="0"/>
    <x v="47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74"/>
    <x v="474"/>
    <x v="0"/>
    <s v="1057411694PRESTACIONES SOCIALES AL 6/11/2017AIA S.A."/>
    <x v="473"/>
    <n v="0"/>
    <x v="47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75"/>
    <x v="475"/>
    <x v="0"/>
    <s v="15435304PRESTACIONES SOCIALES AL 6/11/2017AIA S.A."/>
    <x v="474"/>
    <n v="0"/>
    <x v="47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76"/>
    <x v="476"/>
    <x v="0"/>
    <s v="1032071413PRESTACIONES SOCIALES AL 6/11/2017AIA S.A."/>
    <x v="475"/>
    <n v="0"/>
    <x v="47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77"/>
    <x v="477"/>
    <x v="0"/>
    <s v="8460482PRESTACIONES SOCIALES AL 6/11/2017AIA S.A."/>
    <x v="476"/>
    <n v="0"/>
    <x v="47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78"/>
    <x v="478"/>
    <x v="0"/>
    <s v="43585873PRESTACIONES SOCIALES AL 6/11/2017AIA S.A."/>
    <x v="477"/>
    <n v="0"/>
    <x v="47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79"/>
    <x v="479"/>
    <x v="0"/>
    <s v="1152209557PRESTACIONES SOCIALES AL 6/11/2017AIA S.A."/>
    <x v="478"/>
    <n v="0"/>
    <x v="47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80"/>
    <x v="480"/>
    <x v="0"/>
    <s v="1036645471PRESTACIONES SOCIALES AL 6/11/2017AIA S.A."/>
    <x v="479"/>
    <n v="0"/>
    <x v="47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81"/>
    <x v="481"/>
    <x v="0"/>
    <s v="70564417PRESTACIONES SOCIALES AL 6/11/2017AIA S.A."/>
    <x v="480"/>
    <n v="0"/>
    <x v="48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82"/>
    <x v="482"/>
    <x v="0"/>
    <s v="70569068PRESTACIONES SOCIALES AL 6/11/2017AIA S.A."/>
    <x v="481"/>
    <n v="0"/>
    <x v="48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83"/>
    <x v="483"/>
    <x v="0"/>
    <s v="70434373PRESTACIONES SOCIALES AL 6/11/2017AIA S.A."/>
    <x v="482"/>
    <n v="0"/>
    <x v="48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84"/>
    <x v="484"/>
    <x v="0"/>
    <s v="98559641PRESTACIONES SOCIALES AL 6/11/2017AIA S.A."/>
    <x v="483"/>
    <n v="0"/>
    <x v="48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85"/>
    <x v="485"/>
    <x v="0"/>
    <s v="1039596649PRESTACIONES SOCIALES AL 6/11/2017AIA S.A."/>
    <x v="484"/>
    <n v="0"/>
    <x v="48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86"/>
    <x v="486"/>
    <x v="0"/>
    <s v="39327589PRESTACIONES SOCIALES AL 6/11/2017AIA S.A."/>
    <x v="485"/>
    <n v="0"/>
    <x v="48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87"/>
    <x v="487"/>
    <x v="0"/>
    <s v="1152446437PRESTACIONES SOCIALES AL 6/11/2017AIA S.A."/>
    <x v="486"/>
    <n v="0"/>
    <x v="48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88"/>
    <x v="488"/>
    <x v="0"/>
    <s v="79436981PRESTACIONES SOCIALES AL 6/11/2017AIA S.A."/>
    <x v="487"/>
    <n v="0"/>
    <x v="48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89"/>
    <x v="489"/>
    <x v="0"/>
    <s v="52817809PRESTACIONES SOCIALES AL 6/11/2017AIA S.A."/>
    <x v="488"/>
    <n v="0"/>
    <x v="48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90"/>
    <x v="490"/>
    <x v="0"/>
    <s v="98487859PRESTACIONES SOCIALES AL 6/11/2017AIA S.A."/>
    <x v="489"/>
    <n v="0"/>
    <x v="48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91"/>
    <x v="491"/>
    <x v="0"/>
    <s v="92448013PRESTACIONES SOCIALES AL 6/11/2017AIA S.A."/>
    <x v="490"/>
    <n v="0"/>
    <x v="49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92"/>
    <x v="492"/>
    <x v="0"/>
    <s v="1128397446PRESTACIONES SOCIALES AL 6/11/2017AIA S.A."/>
    <x v="491"/>
    <n v="0"/>
    <x v="49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93"/>
    <x v="493"/>
    <x v="0"/>
    <s v="98772652PRESTACIONES SOCIALES AL 6/11/2017AIA S.A."/>
    <x v="492"/>
    <n v="0"/>
    <x v="49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94"/>
    <x v="494"/>
    <x v="0"/>
    <s v="70541070PRESTACIONES SOCIALES AL 6/11/2017AIA S.A."/>
    <x v="493"/>
    <n v="0"/>
    <x v="49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95"/>
    <x v="495"/>
    <x v="0"/>
    <s v="16078260PRESTACIONES SOCIALES AL 6/11/2017AIA S.A."/>
    <x v="494"/>
    <n v="0"/>
    <x v="49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96"/>
    <x v="496"/>
    <x v="0"/>
    <s v="1045489962PRESTACIONES SOCIALES AL 6/11/2017AIA S.A."/>
    <x v="495"/>
    <n v="0"/>
    <x v="49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97"/>
    <x v="497"/>
    <x v="0"/>
    <s v="1020765925PRESTACIONES SOCIALES AL 6/11/2017AIA S.A."/>
    <x v="496"/>
    <n v="0"/>
    <x v="49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98"/>
    <x v="498"/>
    <x v="0"/>
    <s v="1035862038PRESTACIONES SOCIALES AL 6/11/2017AIA S.A."/>
    <x v="497"/>
    <n v="0"/>
    <x v="49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499"/>
    <x v="499"/>
    <x v="0"/>
    <s v="1045434893PRESTACIONES SOCIALES AL 6/11/2017AIA S.A."/>
    <x v="498"/>
    <n v="0"/>
    <x v="49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500"/>
    <x v="500"/>
    <x v="0"/>
    <s v="71698718PRESTACIONES SOCIALES AL 6/11/2017AIA S.A."/>
    <x v="499"/>
    <n v="0"/>
    <x v="49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501"/>
    <x v="501"/>
    <x v="0"/>
    <s v="98344495PRESTACIONES SOCIALES AL 6/11/2017AIA CONCAY"/>
    <x v="500"/>
    <n v="0"/>
    <x v="5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1"/>
  </r>
  <r>
    <x v="0"/>
    <x v="0"/>
    <x v="502"/>
    <x v="502"/>
    <x v="0"/>
    <s v="747948PRESTACIONES SOCIALES AL 6/11/2017AIA S.A."/>
    <x v="501"/>
    <n v="0"/>
    <x v="50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503"/>
    <x v="503"/>
    <x v="0"/>
    <s v="1042763211PRESTACIONES SOCIALES AL 6/11/2017AIA S.A."/>
    <x v="502"/>
    <n v="0"/>
    <x v="50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504"/>
    <x v="504"/>
    <x v="0"/>
    <s v="1045508475PRESTACIONES SOCIALES AL 6/11/2017AIA S.A."/>
    <x v="503"/>
    <n v="0"/>
    <x v="5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505"/>
    <x v="505"/>
    <x v="0"/>
    <s v="71675481PRESTACIONES SOCIALES AL 6/11/2017AIA S.A."/>
    <x v="504"/>
    <n v="0"/>
    <x v="50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506"/>
    <x v="506"/>
    <x v="0"/>
    <s v="98525771PRESTACIONES SOCIALES AL 6/11/2017AIA S.A."/>
    <x v="505"/>
    <n v="0"/>
    <x v="50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507"/>
    <x v="507"/>
    <x v="0"/>
    <s v="1214743140PRESTACIONES SOCIALES AL 6/11/2017AIA S.A."/>
    <x v="506"/>
    <n v="0"/>
    <x v="50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508"/>
    <x v="508"/>
    <x v="0"/>
    <s v="1152185966PRESTACIONES SOCIALES AL 6/11/2017AIA S.A."/>
    <x v="507"/>
    <n v="0"/>
    <x v="50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509"/>
    <x v="509"/>
    <x v="0"/>
    <s v="13255453PRESTACIONES SOCIALES AL 6/11/2017AIA S.A."/>
    <x v="508"/>
    <n v="0"/>
    <x v="50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510"/>
    <x v="510"/>
    <x v="0"/>
    <s v="1039462885PRESTACIONES SOCIALES AL 6/11/2017AIA S.A."/>
    <x v="509"/>
    <n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511"/>
    <x v="511"/>
    <x v="0"/>
    <s v="1017145828PRESTACIONES SOCIALES AL 6/11/2017AIA S.A."/>
    <x v="510"/>
    <n v="0"/>
    <x v="5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512"/>
    <x v="512"/>
    <x v="0"/>
    <s v="1038406860PRESTACIONES SOCIALES AL 6/11/2017AIA S.A."/>
    <x v="511"/>
    <n v="0"/>
    <x v="5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513"/>
    <x v="513"/>
    <x v="0"/>
    <s v="1047431558PRESTACIONES SOCIALES AL 6/11/2017AIA S.A."/>
    <x v="512"/>
    <n v="0"/>
    <x v="51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x v="514"/>
    <x v="514"/>
    <x v="0"/>
    <s v="1047444673PRESTACIONES SOCIALES AL 6/11/2017AIA S.A."/>
    <x v="513"/>
    <n v="0"/>
    <x v="51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1"/>
    <x v="515"/>
    <x v="515"/>
    <x v="4"/>
    <s v="890900286IMPUESTOS VEHICULARESAIA S.A."/>
    <x v="514"/>
    <n v="61000"/>
    <x v="514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1"/>
    <x v="516"/>
    <x v="516"/>
    <x v="5"/>
    <s v="800197268IVA BIMESTRE I - 2017AIA S.A."/>
    <x v="515"/>
    <n v="0"/>
    <x v="514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1"/>
    <x v="516"/>
    <x v="516"/>
    <x v="6"/>
    <s v="800197268IVA BIMESTRE II -  2017AIA S.A."/>
    <x v="516"/>
    <n v="0"/>
    <x v="514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1"/>
    <x v="516"/>
    <x v="516"/>
    <x v="7"/>
    <s v="800197268IVA BIMESTRE III - 2017AIA S.A."/>
    <x v="517"/>
    <n v="0"/>
    <x v="514"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1"/>
    <x v="516"/>
    <x v="516"/>
    <x v="8"/>
    <s v="800197268IVA BIMESTRE IV - 2017AIA S.A."/>
    <x v="518"/>
    <n v="0"/>
    <x v="514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1"/>
    <x v="517"/>
    <x v="517"/>
    <x v="9"/>
    <s v="890980807ICA AÑO 2016AIA S.A."/>
    <x v="519"/>
    <n v="0"/>
    <x v="514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1"/>
    <x v="518"/>
    <x v="518"/>
    <x v="10"/>
    <s v="890905211IMPUESTOS PREDIALAIA S.A."/>
    <x v="520"/>
    <n v="0"/>
    <x v="514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1"/>
    <x v="518"/>
    <x v="518"/>
    <x v="11"/>
    <s v="890905211MOVILIDADAIA S.A."/>
    <x v="521"/>
    <n v="0"/>
    <x v="514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1"/>
    <x v="519"/>
    <x v="519"/>
    <x v="9"/>
    <s v="890907317ICA AÑO 2016AIA S.A."/>
    <x v="522"/>
    <n v="0"/>
    <x v="514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1"/>
    <x v="519"/>
    <x v="519"/>
    <x v="9"/>
    <s v="890907317ICA AÑO 2016CONSORCIO TRIPLEA RIONEGRO"/>
    <x v="523"/>
    <n v="0"/>
    <x v="514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4"/>
  </r>
  <r>
    <x v="0"/>
    <x v="1"/>
    <x v="520"/>
    <x v="520"/>
    <x v="9"/>
    <s v="890980331ICA AÑO 2016AIA S.A."/>
    <x v="524"/>
    <n v="0"/>
    <x v="514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1"/>
    <x v="521"/>
    <x v="521"/>
    <x v="12"/>
    <s v="899999086CONTRIBUCION AÑO 2017AIA S.A."/>
    <x v="525"/>
    <n v="15945179"/>
    <x v="514"/>
    <x v="1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1"/>
    <x v="2"/>
    <x v="522"/>
    <x v="522"/>
    <x v="13"/>
    <s v="860035827OBLIGACIONES FINANCIERASAIA S.A."/>
    <x v="526"/>
    <n v="48986812.754674859"/>
    <x v="514"/>
    <x v="0"/>
    <x v="1"/>
    <x v="0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n v="0"/>
    <x v="0"/>
  </r>
  <r>
    <x v="1"/>
    <x v="2"/>
    <x v="523"/>
    <x v="523"/>
    <x v="13"/>
    <s v="860007335OBLIGACIONES FINANCIERASAIA S.A."/>
    <x v="527"/>
    <n v="121223217.1184044"/>
    <x v="514"/>
    <x v="0"/>
    <x v="2"/>
    <x v="0"/>
    <x v="2"/>
    <x v="2"/>
    <x v="2"/>
    <x v="2"/>
    <x v="2"/>
    <x v="2"/>
    <x v="2"/>
    <x v="0"/>
    <x v="0"/>
    <x v="0"/>
    <x v="0"/>
    <x v="0"/>
    <x v="0"/>
    <x v="0"/>
    <x v="0"/>
    <x v="0"/>
    <x v="0"/>
    <x v="0"/>
    <x v="0"/>
    <x v="0"/>
    <x v="0"/>
    <n v="0"/>
    <x v="0"/>
  </r>
  <r>
    <x v="1"/>
    <x v="2"/>
    <x v="524"/>
    <x v="524"/>
    <x v="13"/>
    <s v="860034594OBLIGACIONES FINANCIERASAIA S.A."/>
    <x v="528"/>
    <n v="298035659.33823067"/>
    <x v="514"/>
    <x v="0"/>
    <x v="3"/>
    <x v="0"/>
    <x v="3"/>
    <x v="3"/>
    <x v="3"/>
    <x v="3"/>
    <x v="3"/>
    <x v="3"/>
    <x v="3"/>
    <x v="0"/>
    <x v="0"/>
    <x v="0"/>
    <x v="0"/>
    <x v="0"/>
    <x v="0"/>
    <x v="0"/>
    <x v="0"/>
    <x v="0"/>
    <x v="0"/>
    <x v="0"/>
    <x v="0"/>
    <x v="0"/>
    <x v="0"/>
    <n v="0"/>
    <x v="0"/>
  </r>
  <r>
    <x v="1"/>
    <x v="2"/>
    <x v="525"/>
    <x v="525"/>
    <x v="13"/>
    <s v="890903937OBLIGACIONES FINANCIERASAIA S.A."/>
    <x v="529"/>
    <n v="122042020.91296102"/>
    <x v="514"/>
    <x v="0"/>
    <x v="4"/>
    <x v="0"/>
    <x v="4"/>
    <x v="4"/>
    <x v="4"/>
    <x v="4"/>
    <x v="4"/>
    <x v="4"/>
    <x v="4"/>
    <x v="0"/>
    <x v="0"/>
    <x v="0"/>
    <x v="0"/>
    <x v="0"/>
    <x v="0"/>
    <x v="0"/>
    <x v="0"/>
    <x v="0"/>
    <x v="0"/>
    <x v="0"/>
    <x v="0"/>
    <x v="0"/>
    <x v="0"/>
    <n v="0"/>
    <x v="0"/>
  </r>
  <r>
    <x v="1"/>
    <x v="2"/>
    <x v="526"/>
    <x v="526"/>
    <x v="13"/>
    <s v="860034313OBLIGACIONES FINANCIERASAIA S.A."/>
    <x v="530"/>
    <n v="5004799.2142852815"/>
    <x v="514"/>
    <x v="0"/>
    <x v="5"/>
    <x v="0"/>
    <x v="5"/>
    <x v="5"/>
    <x v="5"/>
    <x v="5"/>
    <x v="5"/>
    <x v="5"/>
    <x v="5"/>
    <x v="0"/>
    <x v="0"/>
    <x v="0"/>
    <x v="0"/>
    <x v="0"/>
    <x v="0"/>
    <x v="0"/>
    <x v="0"/>
    <x v="0"/>
    <x v="0"/>
    <x v="0"/>
    <x v="0"/>
    <x v="0"/>
    <x v="0"/>
    <n v="0"/>
    <x v="0"/>
  </r>
  <r>
    <x v="1"/>
    <x v="2"/>
    <x v="527"/>
    <x v="527"/>
    <x v="13"/>
    <s v="860002964OBLIGACIONES FINANCIERASAIA S.A."/>
    <x v="531"/>
    <n v="270799661.64951116"/>
    <x v="514"/>
    <x v="0"/>
    <x v="6"/>
    <x v="0"/>
    <x v="6"/>
    <x v="6"/>
    <x v="6"/>
    <x v="6"/>
    <x v="6"/>
    <x v="6"/>
    <x v="6"/>
    <x v="0"/>
    <x v="0"/>
    <x v="0"/>
    <x v="0"/>
    <x v="0"/>
    <x v="0"/>
    <x v="0"/>
    <x v="0"/>
    <x v="0"/>
    <x v="0"/>
    <x v="0"/>
    <x v="0"/>
    <x v="0"/>
    <x v="0"/>
    <n v="0"/>
    <x v="0"/>
  </r>
  <r>
    <x v="1"/>
    <x v="2"/>
    <x v="528"/>
    <x v="528"/>
    <x v="13"/>
    <s v="890300279OBLIGACIONES FINANCIERASAIA S.A."/>
    <x v="532"/>
    <n v="43271159.292292997"/>
    <x v="514"/>
    <x v="0"/>
    <x v="7"/>
    <x v="0"/>
    <x v="7"/>
    <x v="7"/>
    <x v="7"/>
    <x v="7"/>
    <x v="7"/>
    <x v="7"/>
    <x v="7"/>
    <x v="0"/>
    <x v="0"/>
    <x v="0"/>
    <x v="0"/>
    <x v="0"/>
    <x v="0"/>
    <x v="0"/>
    <x v="0"/>
    <x v="0"/>
    <x v="0"/>
    <x v="0"/>
    <x v="0"/>
    <x v="0"/>
    <x v="0"/>
    <n v="0"/>
    <x v="0"/>
  </r>
  <r>
    <x v="1"/>
    <x v="2"/>
    <x v="529"/>
    <x v="529"/>
    <x v="13"/>
    <s v="860050750OBLIGACIONES FINANCIERASAIA S.A."/>
    <x v="533"/>
    <n v="29481326.437614121"/>
    <x v="514"/>
    <x v="0"/>
    <x v="8"/>
    <x v="0"/>
    <x v="8"/>
    <x v="8"/>
    <x v="8"/>
    <x v="8"/>
    <x v="8"/>
    <x v="8"/>
    <x v="8"/>
    <x v="0"/>
    <x v="0"/>
    <x v="0"/>
    <x v="0"/>
    <x v="0"/>
    <x v="0"/>
    <x v="0"/>
    <x v="0"/>
    <x v="0"/>
    <x v="0"/>
    <x v="0"/>
    <x v="0"/>
    <x v="0"/>
    <x v="0"/>
    <n v="0"/>
    <x v="0"/>
  </r>
  <r>
    <x v="1"/>
    <x v="2"/>
    <x v="530"/>
    <x v="530"/>
    <x v="13"/>
    <s v="860007738OBLIGACIONES FINANCIERASAIA S.A."/>
    <x v="534"/>
    <n v="63681482.518988997"/>
    <x v="514"/>
    <x v="0"/>
    <x v="9"/>
    <x v="0"/>
    <x v="9"/>
    <x v="9"/>
    <x v="9"/>
    <x v="9"/>
    <x v="9"/>
    <x v="9"/>
    <x v="9"/>
    <x v="0"/>
    <x v="0"/>
    <x v="0"/>
    <x v="0"/>
    <x v="0"/>
    <x v="0"/>
    <x v="0"/>
    <x v="0"/>
    <x v="0"/>
    <x v="0"/>
    <x v="0"/>
    <x v="0"/>
    <x v="0"/>
    <x v="0"/>
    <n v="0"/>
    <x v="0"/>
  </r>
  <r>
    <x v="1"/>
    <x v="2"/>
    <x v="531"/>
    <x v="531"/>
    <x v="13"/>
    <s v="890903938OBLIGACIONES FINANCIERASAIA S.A."/>
    <x v="535"/>
    <n v="4204463.202826323"/>
    <x v="514"/>
    <x v="0"/>
    <x v="10"/>
    <x v="0"/>
    <x v="10"/>
    <x v="10"/>
    <x v="10"/>
    <x v="10"/>
    <x v="10"/>
    <x v="10"/>
    <x v="10"/>
    <x v="0"/>
    <x v="0"/>
    <x v="0"/>
    <x v="0"/>
    <x v="0"/>
    <x v="0"/>
    <x v="0"/>
    <x v="0"/>
    <x v="0"/>
    <x v="0"/>
    <x v="0"/>
    <x v="0"/>
    <x v="0"/>
    <x v="0"/>
    <n v="0"/>
    <x v="0"/>
  </r>
  <r>
    <x v="2"/>
    <x v="3"/>
    <x v="532"/>
    <x v="532"/>
    <x v="14"/>
    <s v="890907848SUMINISTRO DE BIENES Y SERVICIOSAIA S.A."/>
    <x v="536"/>
    <n v="0"/>
    <x v="514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1"/>
    <x v="1"/>
    <x v="0"/>
    <x v="0"/>
    <x v="0"/>
    <x v="0"/>
    <n v="3.3880118280649185E-5"/>
    <x v="0"/>
  </r>
  <r>
    <x v="2"/>
    <x v="3"/>
    <x v="533"/>
    <x v="533"/>
    <x v="14"/>
    <s v="900736786SUMINISTRO DE BIENES Y SERVICIOSCONSORCIO TRIPLEA RIONEGRO"/>
    <x v="537"/>
    <n v="0"/>
    <x v="514"/>
    <x v="0"/>
    <x v="0"/>
    <x v="0"/>
    <x v="0"/>
    <x v="0"/>
    <x v="0"/>
    <x v="0"/>
    <x v="0"/>
    <x v="0"/>
    <x v="0"/>
    <x v="0"/>
    <x v="0"/>
    <x v="0"/>
    <x v="0"/>
    <x v="0"/>
    <x v="2"/>
    <x v="2"/>
    <x v="2"/>
    <x v="2"/>
    <x v="2"/>
    <x v="0"/>
    <x v="0"/>
    <x v="0"/>
    <x v="0"/>
    <n v="1.4177011325955391E-4"/>
    <x v="4"/>
  </r>
  <r>
    <x v="2"/>
    <x v="3"/>
    <x v="534"/>
    <x v="534"/>
    <x v="14"/>
    <s v="900118617SUMINISTRO DE BIENES Y SERVICIOSAIA S.A."/>
    <x v="538"/>
    <n v="0"/>
    <x v="514"/>
    <x v="0"/>
    <x v="0"/>
    <x v="0"/>
    <x v="0"/>
    <x v="0"/>
    <x v="0"/>
    <x v="0"/>
    <x v="0"/>
    <x v="0"/>
    <x v="0"/>
    <x v="0"/>
    <x v="0"/>
    <x v="0"/>
    <x v="0"/>
    <x v="0"/>
    <x v="3"/>
    <x v="3"/>
    <x v="3"/>
    <x v="3"/>
    <x v="3"/>
    <x v="0"/>
    <x v="0"/>
    <x v="0"/>
    <x v="0"/>
    <n v="4.1395053267478943E-3"/>
    <x v="0"/>
  </r>
  <r>
    <x v="2"/>
    <x v="3"/>
    <x v="535"/>
    <x v="535"/>
    <x v="14"/>
    <s v="900527830SUMINISTRO DE BIENES Y SERVICIOSAIA S.A."/>
    <x v="539"/>
    <n v="0"/>
    <x v="514"/>
    <x v="0"/>
    <x v="0"/>
    <x v="0"/>
    <x v="0"/>
    <x v="0"/>
    <x v="0"/>
    <x v="0"/>
    <x v="0"/>
    <x v="0"/>
    <x v="0"/>
    <x v="0"/>
    <x v="0"/>
    <x v="0"/>
    <x v="0"/>
    <x v="0"/>
    <x v="4"/>
    <x v="4"/>
    <x v="4"/>
    <x v="4"/>
    <x v="4"/>
    <x v="0"/>
    <x v="0"/>
    <x v="0"/>
    <x v="0"/>
    <n v="4.7183316200971603E-4"/>
    <x v="0"/>
  </r>
  <r>
    <x v="2"/>
    <x v="3"/>
    <x v="536"/>
    <x v="536"/>
    <x v="14"/>
    <s v="830047489SUMINISTRO DE BIENES Y SERVICIOSAIA CONCAY"/>
    <x v="540"/>
    <n v="0"/>
    <x v="514"/>
    <x v="0"/>
    <x v="0"/>
    <x v="0"/>
    <x v="0"/>
    <x v="0"/>
    <x v="0"/>
    <x v="0"/>
    <x v="0"/>
    <x v="0"/>
    <x v="0"/>
    <x v="0"/>
    <x v="0"/>
    <x v="0"/>
    <x v="0"/>
    <x v="0"/>
    <x v="5"/>
    <x v="5"/>
    <x v="5"/>
    <x v="5"/>
    <x v="5"/>
    <x v="0"/>
    <x v="0"/>
    <x v="0"/>
    <x v="0"/>
    <n v="5.266352673061192E-6"/>
    <x v="1"/>
  </r>
  <r>
    <x v="2"/>
    <x v="3"/>
    <x v="537"/>
    <x v="537"/>
    <x v="14"/>
    <s v="900178199SUMINISTRO DE BIENES Y SERVICIOSAIA S.A."/>
    <x v="541"/>
    <n v="0"/>
    <x v="514"/>
    <x v="0"/>
    <x v="0"/>
    <x v="0"/>
    <x v="0"/>
    <x v="0"/>
    <x v="0"/>
    <x v="0"/>
    <x v="0"/>
    <x v="0"/>
    <x v="0"/>
    <x v="0"/>
    <x v="0"/>
    <x v="0"/>
    <x v="0"/>
    <x v="0"/>
    <x v="6"/>
    <x v="6"/>
    <x v="6"/>
    <x v="6"/>
    <x v="6"/>
    <x v="0"/>
    <x v="0"/>
    <x v="0"/>
    <x v="0"/>
    <n v="3.3144606277346611E-5"/>
    <x v="0"/>
  </r>
  <r>
    <x v="2"/>
    <x v="3"/>
    <x v="538"/>
    <x v="538"/>
    <x v="14"/>
    <s v="800230166SUMINISTRO DE BIENES Y SERVICIOSAIA S.A."/>
    <x v="542"/>
    <n v="0"/>
    <x v="514"/>
    <x v="0"/>
    <x v="0"/>
    <x v="0"/>
    <x v="0"/>
    <x v="0"/>
    <x v="0"/>
    <x v="0"/>
    <x v="0"/>
    <x v="0"/>
    <x v="0"/>
    <x v="0"/>
    <x v="0"/>
    <x v="0"/>
    <x v="0"/>
    <x v="0"/>
    <x v="7"/>
    <x v="7"/>
    <x v="7"/>
    <x v="7"/>
    <x v="7"/>
    <x v="0"/>
    <x v="0"/>
    <x v="0"/>
    <x v="0"/>
    <n v="3.7115009035915136E-5"/>
    <x v="0"/>
  </r>
  <r>
    <x v="2"/>
    <x v="3"/>
    <x v="539"/>
    <x v="539"/>
    <x v="14"/>
    <s v="800042522SUMINISTRO DE BIENES Y SERVICIOSAIA S.A."/>
    <x v="543"/>
    <n v="0"/>
    <x v="514"/>
    <x v="0"/>
    <x v="0"/>
    <x v="0"/>
    <x v="0"/>
    <x v="0"/>
    <x v="0"/>
    <x v="0"/>
    <x v="0"/>
    <x v="0"/>
    <x v="0"/>
    <x v="0"/>
    <x v="0"/>
    <x v="0"/>
    <x v="0"/>
    <x v="0"/>
    <x v="8"/>
    <x v="8"/>
    <x v="8"/>
    <x v="8"/>
    <x v="8"/>
    <x v="0"/>
    <x v="0"/>
    <x v="0"/>
    <x v="0"/>
    <n v="3.005005419254303E-3"/>
    <x v="0"/>
  </r>
  <r>
    <x v="2"/>
    <x v="3"/>
    <x v="540"/>
    <x v="540"/>
    <x v="14"/>
    <s v="900941680SUMINISTRO DE BIENES Y SERVICIOSAIA CONCAY"/>
    <x v="544"/>
    <n v="0"/>
    <x v="514"/>
    <x v="0"/>
    <x v="0"/>
    <x v="0"/>
    <x v="0"/>
    <x v="0"/>
    <x v="0"/>
    <x v="0"/>
    <x v="0"/>
    <x v="0"/>
    <x v="0"/>
    <x v="0"/>
    <x v="0"/>
    <x v="0"/>
    <x v="0"/>
    <x v="0"/>
    <x v="9"/>
    <x v="9"/>
    <x v="9"/>
    <x v="9"/>
    <x v="9"/>
    <x v="0"/>
    <x v="0"/>
    <x v="0"/>
    <x v="0"/>
    <n v="4.5098946429789066E-5"/>
    <x v="1"/>
  </r>
  <r>
    <x v="2"/>
    <x v="3"/>
    <x v="541"/>
    <x v="541"/>
    <x v="14"/>
    <s v="900570383SUMINISTRO DE BIENES Y SERVICIOSAIA S.A."/>
    <x v="545"/>
    <n v="0"/>
    <x v="514"/>
    <x v="0"/>
    <x v="0"/>
    <x v="0"/>
    <x v="0"/>
    <x v="0"/>
    <x v="0"/>
    <x v="0"/>
    <x v="0"/>
    <x v="0"/>
    <x v="0"/>
    <x v="0"/>
    <x v="0"/>
    <x v="0"/>
    <x v="0"/>
    <x v="0"/>
    <x v="10"/>
    <x v="10"/>
    <x v="10"/>
    <x v="10"/>
    <x v="10"/>
    <x v="0"/>
    <x v="0"/>
    <x v="0"/>
    <x v="0"/>
    <n v="4.8511624336242676E-3"/>
    <x v="0"/>
  </r>
  <r>
    <x v="2"/>
    <x v="3"/>
    <x v="542"/>
    <x v="542"/>
    <x v="14"/>
    <s v="900623471SUMINISTRO DE BIENES Y SERVICIOSAIA S.A."/>
    <x v="546"/>
    <n v="0"/>
    <x v="514"/>
    <x v="0"/>
    <x v="0"/>
    <x v="0"/>
    <x v="0"/>
    <x v="0"/>
    <x v="0"/>
    <x v="0"/>
    <x v="0"/>
    <x v="0"/>
    <x v="0"/>
    <x v="0"/>
    <x v="0"/>
    <x v="0"/>
    <x v="0"/>
    <x v="0"/>
    <x v="11"/>
    <x v="11"/>
    <x v="11"/>
    <x v="11"/>
    <x v="11"/>
    <x v="0"/>
    <x v="0"/>
    <x v="0"/>
    <x v="0"/>
    <n v="2.2438801825046539E-3"/>
    <x v="0"/>
  </r>
  <r>
    <x v="2"/>
    <x v="3"/>
    <x v="542"/>
    <x v="542"/>
    <x v="14"/>
    <s v="900623471SUMINISTRO DE BIENES Y SERVICIOSCONSORCIO TRIPLEA RIONEGRO"/>
    <x v="547"/>
    <n v="0"/>
    <x v="514"/>
    <x v="0"/>
    <x v="0"/>
    <x v="0"/>
    <x v="0"/>
    <x v="0"/>
    <x v="0"/>
    <x v="0"/>
    <x v="0"/>
    <x v="0"/>
    <x v="0"/>
    <x v="0"/>
    <x v="0"/>
    <x v="0"/>
    <x v="0"/>
    <x v="0"/>
    <x v="12"/>
    <x v="12"/>
    <x v="12"/>
    <x v="12"/>
    <x v="12"/>
    <x v="0"/>
    <x v="0"/>
    <x v="0"/>
    <x v="0"/>
    <n v="1.3541639782488346E-4"/>
    <x v="4"/>
  </r>
  <r>
    <x v="2"/>
    <x v="3"/>
    <x v="543"/>
    <x v="543"/>
    <x v="14"/>
    <s v="800226360SUMINISTRO DE BIENES Y SERVICIOSAIA CONCAY"/>
    <x v="548"/>
    <n v="0"/>
    <x v="514"/>
    <x v="0"/>
    <x v="0"/>
    <x v="0"/>
    <x v="0"/>
    <x v="0"/>
    <x v="0"/>
    <x v="0"/>
    <x v="0"/>
    <x v="0"/>
    <x v="0"/>
    <x v="0"/>
    <x v="0"/>
    <x v="0"/>
    <x v="0"/>
    <x v="0"/>
    <x v="13"/>
    <x v="13"/>
    <x v="13"/>
    <x v="13"/>
    <x v="13"/>
    <x v="0"/>
    <x v="0"/>
    <x v="0"/>
    <x v="0"/>
    <n v="1.8545472994446754E-4"/>
    <x v="1"/>
  </r>
  <r>
    <x v="2"/>
    <x v="3"/>
    <x v="544"/>
    <x v="544"/>
    <x v="14"/>
    <s v="830068504SUMINISTRO DE BIENES Y SERVICIOSAIA S.A."/>
    <x v="549"/>
    <n v="0"/>
    <x v="514"/>
    <x v="0"/>
    <x v="0"/>
    <x v="0"/>
    <x v="0"/>
    <x v="0"/>
    <x v="0"/>
    <x v="0"/>
    <x v="0"/>
    <x v="0"/>
    <x v="0"/>
    <x v="0"/>
    <x v="0"/>
    <x v="0"/>
    <x v="0"/>
    <x v="0"/>
    <x v="14"/>
    <x v="14"/>
    <x v="14"/>
    <x v="14"/>
    <x v="14"/>
    <x v="0"/>
    <x v="0"/>
    <x v="0"/>
    <x v="0"/>
    <n v="9.66683030128479E-4"/>
    <x v="0"/>
  </r>
  <r>
    <x v="2"/>
    <x v="3"/>
    <x v="545"/>
    <x v="545"/>
    <x v="14"/>
    <s v="900037413SUMINISTRO DE BIENES Y SERVICIOSAIA CONCAY"/>
    <x v="550"/>
    <n v="0"/>
    <x v="514"/>
    <x v="0"/>
    <x v="0"/>
    <x v="0"/>
    <x v="0"/>
    <x v="0"/>
    <x v="0"/>
    <x v="0"/>
    <x v="0"/>
    <x v="0"/>
    <x v="0"/>
    <x v="0"/>
    <x v="0"/>
    <x v="0"/>
    <x v="0"/>
    <x v="0"/>
    <x v="15"/>
    <x v="15"/>
    <x v="15"/>
    <x v="15"/>
    <x v="15"/>
    <x v="0"/>
    <x v="0"/>
    <x v="0"/>
    <x v="0"/>
    <n v="7.7800266444683075E-4"/>
    <x v="1"/>
  </r>
  <r>
    <x v="2"/>
    <x v="3"/>
    <x v="546"/>
    <x v="546"/>
    <x v="14"/>
    <s v="811000298SUMINISTRO DE BIENES Y SERVICIOSAIA S.A."/>
    <x v="551"/>
    <n v="0"/>
    <x v="514"/>
    <x v="0"/>
    <x v="0"/>
    <x v="0"/>
    <x v="0"/>
    <x v="0"/>
    <x v="0"/>
    <x v="0"/>
    <x v="0"/>
    <x v="0"/>
    <x v="0"/>
    <x v="0"/>
    <x v="0"/>
    <x v="0"/>
    <x v="0"/>
    <x v="0"/>
    <x v="16"/>
    <x v="16"/>
    <x v="16"/>
    <x v="16"/>
    <x v="16"/>
    <x v="0"/>
    <x v="0"/>
    <x v="0"/>
    <x v="0"/>
    <n v="7.863692007958889E-5"/>
    <x v="0"/>
  </r>
  <r>
    <x v="2"/>
    <x v="3"/>
    <x v="547"/>
    <x v="547"/>
    <x v="14"/>
    <s v="830107198SUMINISTRO DE BIENES Y SERVICIOSAIA CONCAY"/>
    <x v="552"/>
    <n v="0"/>
    <x v="514"/>
    <x v="0"/>
    <x v="0"/>
    <x v="0"/>
    <x v="0"/>
    <x v="0"/>
    <x v="0"/>
    <x v="0"/>
    <x v="0"/>
    <x v="0"/>
    <x v="0"/>
    <x v="0"/>
    <x v="0"/>
    <x v="0"/>
    <x v="0"/>
    <x v="0"/>
    <x v="17"/>
    <x v="17"/>
    <x v="17"/>
    <x v="17"/>
    <x v="17"/>
    <x v="0"/>
    <x v="0"/>
    <x v="0"/>
    <x v="0"/>
    <n v="2.50223558396101E-4"/>
    <x v="1"/>
  </r>
  <r>
    <x v="2"/>
    <x v="3"/>
    <x v="548"/>
    <x v="548"/>
    <x v="14"/>
    <s v="900369247SUMINISTRO DE BIENES Y SERVICIOSAIA S.A."/>
    <x v="553"/>
    <n v="0"/>
    <x v="514"/>
    <x v="0"/>
    <x v="0"/>
    <x v="0"/>
    <x v="0"/>
    <x v="0"/>
    <x v="0"/>
    <x v="0"/>
    <x v="0"/>
    <x v="0"/>
    <x v="0"/>
    <x v="0"/>
    <x v="0"/>
    <x v="0"/>
    <x v="0"/>
    <x v="0"/>
    <x v="18"/>
    <x v="18"/>
    <x v="18"/>
    <x v="18"/>
    <x v="18"/>
    <x v="0"/>
    <x v="0"/>
    <x v="0"/>
    <x v="0"/>
    <n v="8.0679170787334442E-4"/>
    <x v="0"/>
  </r>
  <r>
    <x v="2"/>
    <x v="3"/>
    <x v="549"/>
    <x v="549"/>
    <x v="14"/>
    <s v="817001039SUMINISTRO DE BIENES Y SERVICIOSAIA S.A."/>
    <x v="554"/>
    <n v="0"/>
    <x v="514"/>
    <x v="0"/>
    <x v="0"/>
    <x v="0"/>
    <x v="0"/>
    <x v="0"/>
    <x v="0"/>
    <x v="0"/>
    <x v="0"/>
    <x v="0"/>
    <x v="0"/>
    <x v="0"/>
    <x v="0"/>
    <x v="0"/>
    <x v="0"/>
    <x v="0"/>
    <x v="19"/>
    <x v="19"/>
    <x v="19"/>
    <x v="19"/>
    <x v="19"/>
    <x v="0"/>
    <x v="0"/>
    <x v="0"/>
    <x v="0"/>
    <n v="8.1754755228757858E-5"/>
    <x v="0"/>
  </r>
  <r>
    <x v="2"/>
    <x v="3"/>
    <x v="550"/>
    <x v="550"/>
    <x v="14"/>
    <s v="900611568SUMINISTRO DE BIENES Y SERVICIOSAIA S.A."/>
    <x v="555"/>
    <n v="0"/>
    <x v="514"/>
    <x v="0"/>
    <x v="0"/>
    <x v="0"/>
    <x v="0"/>
    <x v="0"/>
    <x v="0"/>
    <x v="0"/>
    <x v="0"/>
    <x v="0"/>
    <x v="0"/>
    <x v="0"/>
    <x v="0"/>
    <x v="0"/>
    <x v="0"/>
    <x v="0"/>
    <x v="20"/>
    <x v="20"/>
    <x v="20"/>
    <x v="20"/>
    <x v="20"/>
    <x v="0"/>
    <x v="0"/>
    <x v="0"/>
    <x v="0"/>
    <n v="8.1984549760818481E-3"/>
    <x v="0"/>
  </r>
  <r>
    <x v="2"/>
    <x v="3"/>
    <x v="551"/>
    <x v="551"/>
    <x v="14"/>
    <s v="900501869SUMINISTRO DE BIENES Y SERVICIOSAIA S.A."/>
    <x v="556"/>
    <n v="0"/>
    <x v="514"/>
    <x v="0"/>
    <x v="0"/>
    <x v="0"/>
    <x v="0"/>
    <x v="0"/>
    <x v="0"/>
    <x v="0"/>
    <x v="0"/>
    <x v="0"/>
    <x v="0"/>
    <x v="0"/>
    <x v="0"/>
    <x v="0"/>
    <x v="0"/>
    <x v="0"/>
    <x v="21"/>
    <x v="21"/>
    <x v="21"/>
    <x v="21"/>
    <x v="21"/>
    <x v="0"/>
    <x v="0"/>
    <x v="0"/>
    <x v="0"/>
    <n v="7.6657384634017944E-3"/>
    <x v="0"/>
  </r>
  <r>
    <x v="2"/>
    <x v="3"/>
    <x v="552"/>
    <x v="552"/>
    <x v="14"/>
    <s v="830137932SUMINISTRO DE BIENES Y SERVICIOSAIA CONCAY"/>
    <x v="557"/>
    <n v="0"/>
    <x v="514"/>
    <x v="0"/>
    <x v="0"/>
    <x v="0"/>
    <x v="0"/>
    <x v="0"/>
    <x v="0"/>
    <x v="0"/>
    <x v="0"/>
    <x v="0"/>
    <x v="0"/>
    <x v="0"/>
    <x v="0"/>
    <x v="0"/>
    <x v="0"/>
    <x v="0"/>
    <x v="22"/>
    <x v="22"/>
    <x v="22"/>
    <x v="22"/>
    <x v="22"/>
    <x v="0"/>
    <x v="0"/>
    <x v="0"/>
    <x v="0"/>
    <n v="2.3205764591693878E-3"/>
    <x v="1"/>
  </r>
  <r>
    <x v="2"/>
    <x v="3"/>
    <x v="553"/>
    <x v="553"/>
    <x v="14"/>
    <s v="890919267SUMINISTRO DE BIENES Y SERVICIOSAIA S.A."/>
    <x v="558"/>
    <n v="0"/>
    <x v="514"/>
    <x v="0"/>
    <x v="0"/>
    <x v="0"/>
    <x v="0"/>
    <x v="0"/>
    <x v="0"/>
    <x v="0"/>
    <x v="0"/>
    <x v="0"/>
    <x v="0"/>
    <x v="0"/>
    <x v="0"/>
    <x v="0"/>
    <x v="0"/>
    <x v="0"/>
    <x v="23"/>
    <x v="23"/>
    <x v="23"/>
    <x v="23"/>
    <x v="23"/>
    <x v="0"/>
    <x v="0"/>
    <x v="0"/>
    <x v="0"/>
    <n v="5.7203928008675575E-5"/>
    <x v="0"/>
  </r>
  <r>
    <x v="2"/>
    <x v="3"/>
    <x v="554"/>
    <x v="554"/>
    <x v="14"/>
    <s v="900126869SUMINISTRO DE BIENES Y SERVICIOSAIA S.A."/>
    <x v="559"/>
    <n v="0"/>
    <x v="514"/>
    <x v="0"/>
    <x v="0"/>
    <x v="0"/>
    <x v="0"/>
    <x v="0"/>
    <x v="0"/>
    <x v="0"/>
    <x v="0"/>
    <x v="0"/>
    <x v="0"/>
    <x v="0"/>
    <x v="0"/>
    <x v="0"/>
    <x v="0"/>
    <x v="0"/>
    <x v="24"/>
    <x v="24"/>
    <x v="24"/>
    <x v="24"/>
    <x v="24"/>
    <x v="0"/>
    <x v="0"/>
    <x v="0"/>
    <x v="0"/>
    <n v="2.9177308082580566E-2"/>
    <x v="0"/>
  </r>
  <r>
    <x v="2"/>
    <x v="3"/>
    <x v="555"/>
    <x v="555"/>
    <x v="14"/>
    <s v="860032550SUMINISTRO DE BIENES Y SERVICIOSAIA S.A."/>
    <x v="560"/>
    <n v="0"/>
    <x v="514"/>
    <x v="0"/>
    <x v="0"/>
    <x v="0"/>
    <x v="0"/>
    <x v="0"/>
    <x v="0"/>
    <x v="0"/>
    <x v="0"/>
    <x v="0"/>
    <x v="0"/>
    <x v="0"/>
    <x v="0"/>
    <x v="0"/>
    <x v="0"/>
    <x v="0"/>
    <x v="25"/>
    <x v="25"/>
    <x v="25"/>
    <x v="25"/>
    <x v="25"/>
    <x v="0"/>
    <x v="0"/>
    <x v="0"/>
    <x v="0"/>
    <n v="2.605438232421875E-3"/>
    <x v="0"/>
  </r>
  <r>
    <x v="2"/>
    <x v="3"/>
    <x v="556"/>
    <x v="556"/>
    <x v="14"/>
    <s v="830066664SUMINISTRO DE BIENES Y SERVICIOSAIA S.A."/>
    <x v="561"/>
    <n v="0"/>
    <x v="514"/>
    <x v="0"/>
    <x v="0"/>
    <x v="0"/>
    <x v="0"/>
    <x v="0"/>
    <x v="0"/>
    <x v="0"/>
    <x v="0"/>
    <x v="0"/>
    <x v="0"/>
    <x v="0"/>
    <x v="0"/>
    <x v="0"/>
    <x v="0"/>
    <x v="0"/>
    <x v="26"/>
    <x v="26"/>
    <x v="26"/>
    <x v="26"/>
    <x v="26"/>
    <x v="0"/>
    <x v="0"/>
    <x v="0"/>
    <x v="0"/>
    <n v="1.47966668009758E-4"/>
    <x v="0"/>
  </r>
  <r>
    <x v="2"/>
    <x v="3"/>
    <x v="557"/>
    <x v="557"/>
    <x v="14"/>
    <s v="900449415SUMINISTRO DE BIENES Y SERVICIOSAIA S.A."/>
    <x v="562"/>
    <n v="0"/>
    <x v="514"/>
    <x v="0"/>
    <x v="0"/>
    <x v="0"/>
    <x v="0"/>
    <x v="0"/>
    <x v="0"/>
    <x v="0"/>
    <x v="0"/>
    <x v="0"/>
    <x v="0"/>
    <x v="0"/>
    <x v="0"/>
    <x v="0"/>
    <x v="0"/>
    <x v="0"/>
    <x v="27"/>
    <x v="27"/>
    <x v="27"/>
    <x v="27"/>
    <x v="27"/>
    <x v="0"/>
    <x v="0"/>
    <x v="0"/>
    <x v="0"/>
    <n v="1.2359581887722015E-4"/>
    <x v="0"/>
  </r>
  <r>
    <x v="2"/>
    <x v="3"/>
    <x v="558"/>
    <x v="558"/>
    <x v="14"/>
    <s v="860000054SUMINISTRO DE BIENES Y SERVICIOSAIA S.A."/>
    <x v="563"/>
    <n v="0"/>
    <x v="514"/>
    <x v="0"/>
    <x v="0"/>
    <x v="0"/>
    <x v="0"/>
    <x v="0"/>
    <x v="0"/>
    <x v="0"/>
    <x v="0"/>
    <x v="0"/>
    <x v="0"/>
    <x v="0"/>
    <x v="0"/>
    <x v="0"/>
    <x v="0"/>
    <x v="0"/>
    <x v="28"/>
    <x v="28"/>
    <x v="28"/>
    <x v="28"/>
    <x v="28"/>
    <x v="0"/>
    <x v="0"/>
    <x v="0"/>
    <x v="0"/>
    <n v="1.8837954849004745E-4"/>
    <x v="0"/>
  </r>
  <r>
    <x v="2"/>
    <x v="3"/>
    <x v="559"/>
    <x v="559"/>
    <x v="14"/>
    <s v="890901876SUMINISTRO DE BIENES Y SERVICIOSAIA S.A."/>
    <x v="564"/>
    <n v="0"/>
    <x v="514"/>
    <x v="0"/>
    <x v="0"/>
    <x v="0"/>
    <x v="0"/>
    <x v="0"/>
    <x v="0"/>
    <x v="0"/>
    <x v="0"/>
    <x v="0"/>
    <x v="0"/>
    <x v="0"/>
    <x v="0"/>
    <x v="0"/>
    <x v="0"/>
    <x v="0"/>
    <x v="29"/>
    <x v="29"/>
    <x v="29"/>
    <x v="29"/>
    <x v="29"/>
    <x v="0"/>
    <x v="0"/>
    <x v="0"/>
    <x v="0"/>
    <n v="9.4568124040961266E-5"/>
    <x v="0"/>
  </r>
  <r>
    <x v="2"/>
    <x v="3"/>
    <x v="560"/>
    <x v="560"/>
    <x v="14"/>
    <s v="890907841SUMINISTRO DE BIENES Y SERVICIOSAIA S.A."/>
    <x v="565"/>
    <n v="0"/>
    <x v="514"/>
    <x v="0"/>
    <x v="0"/>
    <x v="0"/>
    <x v="0"/>
    <x v="0"/>
    <x v="0"/>
    <x v="0"/>
    <x v="0"/>
    <x v="0"/>
    <x v="0"/>
    <x v="0"/>
    <x v="0"/>
    <x v="0"/>
    <x v="0"/>
    <x v="0"/>
    <x v="30"/>
    <x v="30"/>
    <x v="30"/>
    <x v="30"/>
    <x v="30"/>
    <x v="0"/>
    <x v="0"/>
    <x v="0"/>
    <x v="0"/>
    <n v="1.0259705595672131E-4"/>
    <x v="0"/>
  </r>
  <r>
    <x v="2"/>
    <x v="3"/>
    <x v="561"/>
    <x v="561"/>
    <x v="14"/>
    <s v="801001540SUMINISTRO DE BIENES Y SERVICIOSAIA S.A."/>
    <x v="566"/>
    <n v="0"/>
    <x v="514"/>
    <x v="0"/>
    <x v="0"/>
    <x v="0"/>
    <x v="0"/>
    <x v="0"/>
    <x v="0"/>
    <x v="0"/>
    <x v="0"/>
    <x v="0"/>
    <x v="0"/>
    <x v="0"/>
    <x v="0"/>
    <x v="0"/>
    <x v="0"/>
    <x v="0"/>
    <x v="31"/>
    <x v="31"/>
    <x v="31"/>
    <x v="31"/>
    <x v="31"/>
    <x v="0"/>
    <x v="0"/>
    <x v="0"/>
    <x v="0"/>
    <n v="8.5385050624608994E-5"/>
    <x v="0"/>
  </r>
  <r>
    <x v="2"/>
    <x v="3"/>
    <x v="562"/>
    <x v="562"/>
    <x v="14"/>
    <s v="890900221SUMINISTRO DE BIENES Y SERVICIOSAIA S.A."/>
    <x v="567"/>
    <n v="0"/>
    <x v="514"/>
    <x v="0"/>
    <x v="0"/>
    <x v="0"/>
    <x v="0"/>
    <x v="0"/>
    <x v="0"/>
    <x v="0"/>
    <x v="0"/>
    <x v="0"/>
    <x v="0"/>
    <x v="0"/>
    <x v="0"/>
    <x v="0"/>
    <x v="0"/>
    <x v="0"/>
    <x v="32"/>
    <x v="32"/>
    <x v="32"/>
    <x v="32"/>
    <x v="32"/>
    <x v="0"/>
    <x v="0"/>
    <x v="0"/>
    <x v="0"/>
    <n v="1.98000343516469E-5"/>
    <x v="0"/>
  </r>
  <r>
    <x v="2"/>
    <x v="3"/>
    <x v="563"/>
    <x v="563"/>
    <x v="14"/>
    <s v="890900293SUMINISTRO DE BIENES Y SERVICIOSAIA S.A."/>
    <x v="568"/>
    <n v="0"/>
    <x v="514"/>
    <x v="0"/>
    <x v="0"/>
    <x v="0"/>
    <x v="0"/>
    <x v="0"/>
    <x v="0"/>
    <x v="0"/>
    <x v="0"/>
    <x v="0"/>
    <x v="0"/>
    <x v="0"/>
    <x v="0"/>
    <x v="0"/>
    <x v="0"/>
    <x v="0"/>
    <x v="33"/>
    <x v="33"/>
    <x v="33"/>
    <x v="33"/>
    <x v="33"/>
    <x v="0"/>
    <x v="0"/>
    <x v="0"/>
    <x v="0"/>
    <n v="2.2364966571331024E-3"/>
    <x v="0"/>
  </r>
  <r>
    <x v="2"/>
    <x v="3"/>
    <x v="563"/>
    <x v="563"/>
    <x v="14"/>
    <s v="890900293SUMINISTRO DE BIENES Y SERVICIOSCONSORCIO TRIPLEA RIONEGRO"/>
    <x v="569"/>
    <n v="0"/>
    <x v="514"/>
    <x v="0"/>
    <x v="0"/>
    <x v="0"/>
    <x v="0"/>
    <x v="0"/>
    <x v="0"/>
    <x v="0"/>
    <x v="0"/>
    <x v="0"/>
    <x v="0"/>
    <x v="0"/>
    <x v="0"/>
    <x v="0"/>
    <x v="0"/>
    <x v="0"/>
    <x v="34"/>
    <x v="34"/>
    <x v="34"/>
    <x v="34"/>
    <x v="34"/>
    <x v="0"/>
    <x v="0"/>
    <x v="0"/>
    <x v="0"/>
    <n v="1.3411347754299641E-4"/>
    <x v="4"/>
  </r>
  <r>
    <x v="2"/>
    <x v="3"/>
    <x v="564"/>
    <x v="564"/>
    <x v="14"/>
    <s v="901020096SUMINISTRO DE BIENES Y SERVICIOSAIA S.A."/>
    <x v="570"/>
    <n v="0"/>
    <x v="514"/>
    <x v="0"/>
    <x v="0"/>
    <x v="0"/>
    <x v="0"/>
    <x v="0"/>
    <x v="0"/>
    <x v="0"/>
    <x v="0"/>
    <x v="0"/>
    <x v="0"/>
    <x v="0"/>
    <x v="0"/>
    <x v="0"/>
    <x v="0"/>
    <x v="0"/>
    <x v="35"/>
    <x v="35"/>
    <x v="35"/>
    <x v="35"/>
    <x v="35"/>
    <x v="0"/>
    <x v="0"/>
    <x v="0"/>
    <x v="0"/>
    <n v="6.8488763645291328E-5"/>
    <x v="0"/>
  </r>
  <r>
    <x v="2"/>
    <x v="3"/>
    <x v="565"/>
    <x v="565"/>
    <x v="14"/>
    <s v="900401273SUMINISTRO DE BIENES Y SERVICIOSAIA CONCAY"/>
    <x v="571"/>
    <n v="0"/>
    <x v="514"/>
    <x v="0"/>
    <x v="0"/>
    <x v="0"/>
    <x v="0"/>
    <x v="0"/>
    <x v="0"/>
    <x v="0"/>
    <x v="0"/>
    <x v="0"/>
    <x v="0"/>
    <x v="0"/>
    <x v="0"/>
    <x v="0"/>
    <x v="0"/>
    <x v="0"/>
    <x v="36"/>
    <x v="36"/>
    <x v="36"/>
    <x v="36"/>
    <x v="36"/>
    <x v="0"/>
    <x v="0"/>
    <x v="0"/>
    <x v="0"/>
    <n v="2.347458153963089E-3"/>
    <x v="1"/>
  </r>
  <r>
    <x v="2"/>
    <x v="3"/>
    <x v="566"/>
    <x v="566"/>
    <x v="14"/>
    <s v="900306018SUMINISTRO DE BIENES Y SERVICIOSAIA CONCAY"/>
    <x v="572"/>
    <n v="0"/>
    <x v="514"/>
    <x v="0"/>
    <x v="0"/>
    <x v="0"/>
    <x v="0"/>
    <x v="0"/>
    <x v="0"/>
    <x v="0"/>
    <x v="0"/>
    <x v="0"/>
    <x v="0"/>
    <x v="0"/>
    <x v="0"/>
    <x v="0"/>
    <x v="0"/>
    <x v="0"/>
    <x v="37"/>
    <x v="37"/>
    <x v="37"/>
    <x v="37"/>
    <x v="37"/>
    <x v="0"/>
    <x v="0"/>
    <x v="0"/>
    <x v="0"/>
    <n v="1.9469577819108963E-4"/>
    <x v="1"/>
  </r>
  <r>
    <x v="2"/>
    <x v="3"/>
    <x v="567"/>
    <x v="567"/>
    <x v="14"/>
    <s v="900340064SUMINISTRO DE BIENES Y SERVICIOSAIA S.A."/>
    <x v="573"/>
    <n v="0"/>
    <x v="514"/>
    <x v="0"/>
    <x v="0"/>
    <x v="0"/>
    <x v="0"/>
    <x v="0"/>
    <x v="0"/>
    <x v="0"/>
    <x v="0"/>
    <x v="0"/>
    <x v="0"/>
    <x v="0"/>
    <x v="0"/>
    <x v="0"/>
    <x v="0"/>
    <x v="0"/>
    <x v="38"/>
    <x v="38"/>
    <x v="38"/>
    <x v="38"/>
    <x v="38"/>
    <x v="0"/>
    <x v="0"/>
    <x v="0"/>
    <x v="0"/>
    <n v="3.0039763078093529E-4"/>
    <x v="0"/>
  </r>
  <r>
    <x v="2"/>
    <x v="3"/>
    <x v="568"/>
    <x v="568"/>
    <x v="14"/>
    <s v="811022121SUMINISTRO DE BIENES Y SERVICIOSAIA S.A."/>
    <x v="574"/>
    <n v="0"/>
    <x v="514"/>
    <x v="0"/>
    <x v="0"/>
    <x v="0"/>
    <x v="0"/>
    <x v="0"/>
    <x v="0"/>
    <x v="0"/>
    <x v="0"/>
    <x v="0"/>
    <x v="0"/>
    <x v="0"/>
    <x v="0"/>
    <x v="0"/>
    <x v="0"/>
    <x v="0"/>
    <x v="39"/>
    <x v="39"/>
    <x v="39"/>
    <x v="39"/>
    <x v="39"/>
    <x v="0"/>
    <x v="0"/>
    <x v="0"/>
    <x v="0"/>
    <n v="7.0206471718847752E-5"/>
    <x v="0"/>
  </r>
  <r>
    <x v="2"/>
    <x v="3"/>
    <x v="569"/>
    <x v="569"/>
    <x v="14"/>
    <s v="900698998SUMINISTRO DE BIENES Y SERVICIOSAIA S.A."/>
    <x v="575"/>
    <n v="0"/>
    <x v="514"/>
    <x v="0"/>
    <x v="0"/>
    <x v="0"/>
    <x v="0"/>
    <x v="0"/>
    <x v="0"/>
    <x v="0"/>
    <x v="0"/>
    <x v="0"/>
    <x v="0"/>
    <x v="0"/>
    <x v="0"/>
    <x v="0"/>
    <x v="0"/>
    <x v="0"/>
    <x v="40"/>
    <x v="40"/>
    <x v="40"/>
    <x v="40"/>
    <x v="40"/>
    <x v="0"/>
    <x v="0"/>
    <x v="0"/>
    <x v="0"/>
    <n v="3.2368116080760956E-4"/>
    <x v="0"/>
  </r>
  <r>
    <x v="2"/>
    <x v="3"/>
    <x v="570"/>
    <x v="570"/>
    <x v="14"/>
    <s v="15320731SUMINISTRO DE BIENES Y SERVICIOSAIA S.A."/>
    <x v="576"/>
    <n v="0"/>
    <x v="514"/>
    <x v="0"/>
    <x v="0"/>
    <x v="0"/>
    <x v="0"/>
    <x v="0"/>
    <x v="0"/>
    <x v="0"/>
    <x v="0"/>
    <x v="0"/>
    <x v="0"/>
    <x v="0"/>
    <x v="0"/>
    <x v="0"/>
    <x v="0"/>
    <x v="0"/>
    <x v="41"/>
    <x v="41"/>
    <x v="41"/>
    <x v="41"/>
    <x v="41"/>
    <x v="0"/>
    <x v="0"/>
    <x v="0"/>
    <x v="0"/>
    <n v="5.5539514869451523E-4"/>
    <x v="0"/>
  </r>
  <r>
    <x v="2"/>
    <x v="3"/>
    <x v="571"/>
    <x v="571"/>
    <x v="14"/>
    <s v="900983069SUMINISTRO DE BIENES Y SERVICIOSAIA CONCAY"/>
    <x v="577"/>
    <n v="0"/>
    <x v="514"/>
    <x v="0"/>
    <x v="0"/>
    <x v="0"/>
    <x v="0"/>
    <x v="0"/>
    <x v="0"/>
    <x v="0"/>
    <x v="0"/>
    <x v="0"/>
    <x v="0"/>
    <x v="0"/>
    <x v="0"/>
    <x v="0"/>
    <x v="0"/>
    <x v="0"/>
    <x v="42"/>
    <x v="42"/>
    <x v="42"/>
    <x v="42"/>
    <x v="42"/>
    <x v="0"/>
    <x v="0"/>
    <x v="0"/>
    <x v="0"/>
    <n v="1.1155148968100548E-4"/>
    <x v="1"/>
  </r>
  <r>
    <x v="2"/>
    <x v="3"/>
    <x v="572"/>
    <x v="572"/>
    <x v="14"/>
    <s v="900184238SUMINISTRO DE BIENES Y SERVICIOSAIA S.A."/>
    <x v="578"/>
    <n v="0"/>
    <x v="514"/>
    <x v="0"/>
    <x v="0"/>
    <x v="0"/>
    <x v="0"/>
    <x v="0"/>
    <x v="0"/>
    <x v="0"/>
    <x v="0"/>
    <x v="0"/>
    <x v="0"/>
    <x v="0"/>
    <x v="0"/>
    <x v="0"/>
    <x v="0"/>
    <x v="0"/>
    <x v="43"/>
    <x v="43"/>
    <x v="43"/>
    <x v="43"/>
    <x v="43"/>
    <x v="0"/>
    <x v="0"/>
    <x v="0"/>
    <x v="0"/>
    <n v="5.7218968868255615E-4"/>
    <x v="0"/>
  </r>
  <r>
    <x v="2"/>
    <x v="3"/>
    <x v="573"/>
    <x v="573"/>
    <x v="14"/>
    <s v="900560601SUMINISTRO DE BIENES Y SERVICIOSAIA S.A."/>
    <x v="579"/>
    <n v="0"/>
    <x v="514"/>
    <x v="0"/>
    <x v="0"/>
    <x v="0"/>
    <x v="0"/>
    <x v="0"/>
    <x v="0"/>
    <x v="0"/>
    <x v="0"/>
    <x v="0"/>
    <x v="0"/>
    <x v="0"/>
    <x v="0"/>
    <x v="0"/>
    <x v="0"/>
    <x v="0"/>
    <x v="44"/>
    <x v="44"/>
    <x v="44"/>
    <x v="44"/>
    <x v="44"/>
    <x v="0"/>
    <x v="0"/>
    <x v="0"/>
    <x v="0"/>
    <n v="2.2585690021514893E-4"/>
    <x v="0"/>
  </r>
  <r>
    <x v="2"/>
    <x v="3"/>
    <x v="574"/>
    <x v="574"/>
    <x v="14"/>
    <s v="900669513SUMINISTRO DE BIENES Y SERVICIOSAIA S.A."/>
    <x v="580"/>
    <n v="0"/>
    <x v="514"/>
    <x v="0"/>
    <x v="0"/>
    <x v="0"/>
    <x v="0"/>
    <x v="0"/>
    <x v="0"/>
    <x v="0"/>
    <x v="0"/>
    <x v="0"/>
    <x v="0"/>
    <x v="0"/>
    <x v="0"/>
    <x v="0"/>
    <x v="0"/>
    <x v="0"/>
    <x v="45"/>
    <x v="45"/>
    <x v="45"/>
    <x v="45"/>
    <x v="45"/>
    <x v="0"/>
    <x v="0"/>
    <x v="0"/>
    <x v="0"/>
    <n v="1.7730984836816788E-4"/>
    <x v="0"/>
  </r>
  <r>
    <x v="2"/>
    <x v="3"/>
    <x v="575"/>
    <x v="575"/>
    <x v="14"/>
    <s v="900396076SUMINISTRO DE BIENES Y SERVICIOSCONSORCIO CLINICA PORTOAZUL"/>
    <x v="581"/>
    <n v="0"/>
    <x v="514"/>
    <x v="0"/>
    <x v="0"/>
    <x v="0"/>
    <x v="0"/>
    <x v="0"/>
    <x v="0"/>
    <x v="0"/>
    <x v="0"/>
    <x v="0"/>
    <x v="0"/>
    <x v="0"/>
    <x v="0"/>
    <x v="0"/>
    <x v="0"/>
    <x v="0"/>
    <x v="46"/>
    <x v="46"/>
    <x v="46"/>
    <x v="46"/>
    <x v="46"/>
    <x v="0"/>
    <x v="0"/>
    <x v="0"/>
    <x v="0"/>
    <n v="1.8742727115750313E-4"/>
    <x v="5"/>
  </r>
  <r>
    <x v="2"/>
    <x v="3"/>
    <x v="576"/>
    <x v="576"/>
    <x v="14"/>
    <s v="830512658SUMINISTRO DE BIENES Y SERVICIOSCONSORCIO TRIPLEA RIONEGRO"/>
    <x v="582"/>
    <n v="0"/>
    <x v="514"/>
    <x v="0"/>
    <x v="0"/>
    <x v="0"/>
    <x v="0"/>
    <x v="0"/>
    <x v="0"/>
    <x v="0"/>
    <x v="0"/>
    <x v="0"/>
    <x v="0"/>
    <x v="0"/>
    <x v="0"/>
    <x v="0"/>
    <x v="0"/>
    <x v="0"/>
    <x v="47"/>
    <x v="47"/>
    <x v="47"/>
    <x v="47"/>
    <x v="47"/>
    <x v="0"/>
    <x v="0"/>
    <x v="0"/>
    <x v="0"/>
    <n v="1.0979222133755684E-4"/>
    <x v="4"/>
  </r>
  <r>
    <x v="2"/>
    <x v="3"/>
    <x v="577"/>
    <x v="577"/>
    <x v="14"/>
    <s v="900013239SUMINISTRO DE BIENES Y SERVICIOSAIA S.A."/>
    <x v="583"/>
    <n v="0"/>
    <x v="514"/>
    <x v="0"/>
    <x v="0"/>
    <x v="0"/>
    <x v="0"/>
    <x v="0"/>
    <x v="0"/>
    <x v="0"/>
    <x v="0"/>
    <x v="0"/>
    <x v="0"/>
    <x v="0"/>
    <x v="0"/>
    <x v="0"/>
    <x v="0"/>
    <x v="0"/>
    <x v="48"/>
    <x v="48"/>
    <x v="48"/>
    <x v="48"/>
    <x v="48"/>
    <x v="0"/>
    <x v="0"/>
    <x v="0"/>
    <x v="0"/>
    <n v="2.121850848197937E-4"/>
    <x v="0"/>
  </r>
  <r>
    <x v="2"/>
    <x v="3"/>
    <x v="578"/>
    <x v="578"/>
    <x v="14"/>
    <s v="79252328SUMINISTRO DE BIENES Y SERVICIOSAIA CONCAY"/>
    <x v="584"/>
    <n v="0"/>
    <x v="514"/>
    <x v="0"/>
    <x v="0"/>
    <x v="0"/>
    <x v="0"/>
    <x v="0"/>
    <x v="0"/>
    <x v="0"/>
    <x v="0"/>
    <x v="0"/>
    <x v="0"/>
    <x v="0"/>
    <x v="0"/>
    <x v="0"/>
    <x v="0"/>
    <x v="0"/>
    <x v="49"/>
    <x v="49"/>
    <x v="49"/>
    <x v="49"/>
    <x v="49"/>
    <x v="0"/>
    <x v="0"/>
    <x v="0"/>
    <x v="0"/>
    <n v="1.089111901819706E-4"/>
    <x v="1"/>
  </r>
  <r>
    <x v="2"/>
    <x v="3"/>
    <x v="579"/>
    <x v="579"/>
    <x v="14"/>
    <s v="900214218SUMINISTRO DE BIENES Y SERVICIOSAIA S.A."/>
    <x v="585"/>
    <n v="0"/>
    <x v="514"/>
    <x v="0"/>
    <x v="0"/>
    <x v="0"/>
    <x v="0"/>
    <x v="0"/>
    <x v="0"/>
    <x v="0"/>
    <x v="0"/>
    <x v="0"/>
    <x v="0"/>
    <x v="0"/>
    <x v="0"/>
    <x v="0"/>
    <x v="0"/>
    <x v="0"/>
    <x v="50"/>
    <x v="50"/>
    <x v="50"/>
    <x v="50"/>
    <x v="50"/>
    <x v="0"/>
    <x v="0"/>
    <x v="0"/>
    <x v="0"/>
    <n v="2.1996833384037018E-3"/>
    <x v="0"/>
  </r>
  <r>
    <x v="2"/>
    <x v="3"/>
    <x v="580"/>
    <x v="580"/>
    <x v="14"/>
    <s v="900110566SUMINISTRO DE BIENES Y SERVICIOSAIA S.A."/>
    <x v="586"/>
    <n v="0"/>
    <x v="514"/>
    <x v="0"/>
    <x v="0"/>
    <x v="0"/>
    <x v="0"/>
    <x v="0"/>
    <x v="0"/>
    <x v="0"/>
    <x v="0"/>
    <x v="0"/>
    <x v="0"/>
    <x v="0"/>
    <x v="0"/>
    <x v="0"/>
    <x v="0"/>
    <x v="0"/>
    <x v="51"/>
    <x v="51"/>
    <x v="51"/>
    <x v="51"/>
    <x v="51"/>
    <x v="0"/>
    <x v="0"/>
    <x v="0"/>
    <x v="0"/>
    <n v="1.9311113283038139E-4"/>
    <x v="0"/>
  </r>
  <r>
    <x v="2"/>
    <x v="3"/>
    <x v="581"/>
    <x v="581"/>
    <x v="14"/>
    <s v="70431751SUMINISTRO DE BIENES Y SERVICIOSAIA S.A."/>
    <x v="587"/>
    <n v="0"/>
    <x v="514"/>
    <x v="0"/>
    <x v="0"/>
    <x v="0"/>
    <x v="0"/>
    <x v="0"/>
    <x v="0"/>
    <x v="0"/>
    <x v="0"/>
    <x v="0"/>
    <x v="0"/>
    <x v="0"/>
    <x v="0"/>
    <x v="0"/>
    <x v="0"/>
    <x v="0"/>
    <x v="52"/>
    <x v="52"/>
    <x v="52"/>
    <x v="52"/>
    <x v="52"/>
    <x v="0"/>
    <x v="0"/>
    <x v="0"/>
    <x v="0"/>
    <n v="3.2657117117196321E-5"/>
    <x v="0"/>
  </r>
  <r>
    <x v="2"/>
    <x v="3"/>
    <x v="582"/>
    <x v="582"/>
    <x v="14"/>
    <s v="8151285SUMINISTRO DE BIENES Y SERVICIOSAIA S.A."/>
    <x v="588"/>
    <n v="0"/>
    <x v="514"/>
    <x v="0"/>
    <x v="0"/>
    <x v="0"/>
    <x v="0"/>
    <x v="0"/>
    <x v="0"/>
    <x v="0"/>
    <x v="0"/>
    <x v="0"/>
    <x v="0"/>
    <x v="0"/>
    <x v="0"/>
    <x v="0"/>
    <x v="0"/>
    <x v="0"/>
    <x v="53"/>
    <x v="53"/>
    <x v="53"/>
    <x v="53"/>
    <x v="53"/>
    <x v="0"/>
    <x v="0"/>
    <x v="0"/>
    <x v="0"/>
    <n v="9.7919255495071411E-6"/>
    <x v="0"/>
  </r>
  <r>
    <x v="2"/>
    <x v="3"/>
    <x v="583"/>
    <x v="583"/>
    <x v="14"/>
    <s v="900627986SUMINISTRO DE BIENES Y SERVICIOSAIA S.A."/>
    <x v="589"/>
    <n v="0"/>
    <x v="514"/>
    <x v="0"/>
    <x v="0"/>
    <x v="0"/>
    <x v="0"/>
    <x v="0"/>
    <x v="0"/>
    <x v="0"/>
    <x v="0"/>
    <x v="0"/>
    <x v="0"/>
    <x v="0"/>
    <x v="0"/>
    <x v="0"/>
    <x v="0"/>
    <x v="0"/>
    <x v="54"/>
    <x v="54"/>
    <x v="54"/>
    <x v="54"/>
    <x v="54"/>
    <x v="0"/>
    <x v="0"/>
    <x v="0"/>
    <x v="0"/>
    <n v="1.8897652626037598E-3"/>
    <x v="0"/>
  </r>
  <r>
    <x v="2"/>
    <x v="3"/>
    <x v="584"/>
    <x v="584"/>
    <x v="14"/>
    <s v="830101419SUMINISTRO DE BIENES Y SERVICIOSAIA CONCAY"/>
    <x v="590"/>
    <n v="0"/>
    <x v="514"/>
    <x v="0"/>
    <x v="0"/>
    <x v="0"/>
    <x v="0"/>
    <x v="0"/>
    <x v="0"/>
    <x v="0"/>
    <x v="0"/>
    <x v="0"/>
    <x v="0"/>
    <x v="0"/>
    <x v="0"/>
    <x v="0"/>
    <x v="0"/>
    <x v="0"/>
    <x v="55"/>
    <x v="55"/>
    <x v="55"/>
    <x v="55"/>
    <x v="55"/>
    <x v="0"/>
    <x v="0"/>
    <x v="0"/>
    <x v="0"/>
    <n v="2.7883518487215042E-4"/>
    <x v="1"/>
  </r>
  <r>
    <x v="2"/>
    <x v="3"/>
    <x v="585"/>
    <x v="585"/>
    <x v="14"/>
    <s v="1037613017SUMINISTRO DE BIENES Y SERVICIOSAIA S.A."/>
    <x v="591"/>
    <n v="0"/>
    <x v="514"/>
    <x v="0"/>
    <x v="0"/>
    <x v="0"/>
    <x v="0"/>
    <x v="0"/>
    <x v="0"/>
    <x v="0"/>
    <x v="0"/>
    <x v="0"/>
    <x v="0"/>
    <x v="0"/>
    <x v="0"/>
    <x v="0"/>
    <x v="0"/>
    <x v="0"/>
    <x v="56"/>
    <x v="56"/>
    <x v="56"/>
    <x v="56"/>
    <x v="56"/>
    <x v="0"/>
    <x v="0"/>
    <x v="0"/>
    <x v="0"/>
    <n v="1.2737861834466457E-4"/>
    <x v="0"/>
  </r>
  <r>
    <x v="2"/>
    <x v="3"/>
    <x v="586"/>
    <x v="586"/>
    <x v="14"/>
    <s v="71694381SUMINISTRO DE BIENES Y SERVICIOSAIA S.A."/>
    <x v="592"/>
    <n v="0"/>
    <x v="514"/>
    <x v="0"/>
    <x v="0"/>
    <x v="0"/>
    <x v="0"/>
    <x v="0"/>
    <x v="0"/>
    <x v="0"/>
    <x v="0"/>
    <x v="0"/>
    <x v="0"/>
    <x v="0"/>
    <x v="0"/>
    <x v="0"/>
    <x v="0"/>
    <x v="0"/>
    <x v="57"/>
    <x v="57"/>
    <x v="57"/>
    <x v="57"/>
    <x v="57"/>
    <x v="0"/>
    <x v="0"/>
    <x v="0"/>
    <x v="0"/>
    <n v="4.7044828534126282E-4"/>
    <x v="0"/>
  </r>
  <r>
    <x v="2"/>
    <x v="3"/>
    <x v="587"/>
    <x v="587"/>
    <x v="14"/>
    <s v="890806999SUMINISTRO DE BIENES Y SERVICIOSAIA S.A."/>
    <x v="593"/>
    <n v="0"/>
    <x v="514"/>
    <x v="0"/>
    <x v="0"/>
    <x v="0"/>
    <x v="0"/>
    <x v="0"/>
    <x v="0"/>
    <x v="0"/>
    <x v="0"/>
    <x v="0"/>
    <x v="0"/>
    <x v="0"/>
    <x v="0"/>
    <x v="0"/>
    <x v="0"/>
    <x v="0"/>
    <x v="58"/>
    <x v="58"/>
    <x v="58"/>
    <x v="58"/>
    <x v="58"/>
    <x v="0"/>
    <x v="0"/>
    <x v="0"/>
    <x v="0"/>
    <n v="2.0166151225566864E-3"/>
    <x v="0"/>
  </r>
  <r>
    <x v="2"/>
    <x v="3"/>
    <x v="588"/>
    <x v="588"/>
    <x v="14"/>
    <s v="900361140SUMINISTRO DE BIENES Y SERVICIOSCONSORCIO TRIPLEA RIONEGRO"/>
    <x v="594"/>
    <n v="0"/>
    <x v="514"/>
    <x v="0"/>
    <x v="0"/>
    <x v="0"/>
    <x v="0"/>
    <x v="0"/>
    <x v="0"/>
    <x v="0"/>
    <x v="0"/>
    <x v="0"/>
    <x v="0"/>
    <x v="0"/>
    <x v="0"/>
    <x v="0"/>
    <x v="0"/>
    <x v="0"/>
    <x v="59"/>
    <x v="59"/>
    <x v="59"/>
    <x v="59"/>
    <x v="59"/>
    <x v="0"/>
    <x v="0"/>
    <x v="0"/>
    <x v="0"/>
    <n v="2.9896292835474014E-4"/>
    <x v="4"/>
  </r>
  <r>
    <x v="2"/>
    <x v="3"/>
    <x v="589"/>
    <x v="589"/>
    <x v="14"/>
    <s v="800254289SUMINISTRO DE BIENES Y SERVICIOSAIA S.A."/>
    <x v="595"/>
    <n v="0"/>
    <x v="514"/>
    <x v="0"/>
    <x v="0"/>
    <x v="0"/>
    <x v="0"/>
    <x v="0"/>
    <x v="0"/>
    <x v="0"/>
    <x v="0"/>
    <x v="0"/>
    <x v="0"/>
    <x v="0"/>
    <x v="0"/>
    <x v="0"/>
    <x v="0"/>
    <x v="0"/>
    <x v="60"/>
    <x v="60"/>
    <x v="60"/>
    <x v="60"/>
    <x v="60"/>
    <x v="0"/>
    <x v="0"/>
    <x v="0"/>
    <x v="0"/>
    <n v="3.5128835588693619E-4"/>
    <x v="0"/>
  </r>
  <r>
    <x v="2"/>
    <x v="3"/>
    <x v="590"/>
    <x v="590"/>
    <x v="14"/>
    <s v="901105701SUMINISTRO DE BIENES Y SERVICIOSAIA S.A."/>
    <x v="596"/>
    <n v="0"/>
    <x v="514"/>
    <x v="0"/>
    <x v="0"/>
    <x v="0"/>
    <x v="0"/>
    <x v="0"/>
    <x v="0"/>
    <x v="0"/>
    <x v="0"/>
    <x v="0"/>
    <x v="0"/>
    <x v="0"/>
    <x v="0"/>
    <x v="0"/>
    <x v="0"/>
    <x v="0"/>
    <x v="61"/>
    <x v="61"/>
    <x v="61"/>
    <x v="61"/>
    <x v="61"/>
    <x v="0"/>
    <x v="0"/>
    <x v="0"/>
    <x v="0"/>
    <n v="4.9566035158932209E-5"/>
    <x v="0"/>
  </r>
  <r>
    <x v="2"/>
    <x v="3"/>
    <x v="591"/>
    <x v="591"/>
    <x v="14"/>
    <s v="890907393SUMINISTRO DE BIENES Y SERVICIOSAIA S.A."/>
    <x v="597"/>
    <n v="0"/>
    <x v="514"/>
    <x v="0"/>
    <x v="0"/>
    <x v="0"/>
    <x v="0"/>
    <x v="0"/>
    <x v="0"/>
    <x v="0"/>
    <x v="0"/>
    <x v="0"/>
    <x v="0"/>
    <x v="0"/>
    <x v="0"/>
    <x v="0"/>
    <x v="0"/>
    <x v="0"/>
    <x v="62"/>
    <x v="62"/>
    <x v="62"/>
    <x v="62"/>
    <x v="62"/>
    <x v="0"/>
    <x v="0"/>
    <x v="0"/>
    <x v="0"/>
    <n v="1.2194141745567322E-3"/>
    <x v="0"/>
  </r>
  <r>
    <x v="2"/>
    <x v="3"/>
    <x v="591"/>
    <x v="591"/>
    <x v="14"/>
    <s v="890907393SUMINISTRO DE BIENES Y SERVICIOSCONSORCIO TRIPLEA RIONEGRO"/>
    <x v="598"/>
    <n v="0"/>
    <x v="514"/>
    <x v="0"/>
    <x v="0"/>
    <x v="0"/>
    <x v="0"/>
    <x v="0"/>
    <x v="0"/>
    <x v="0"/>
    <x v="0"/>
    <x v="0"/>
    <x v="0"/>
    <x v="0"/>
    <x v="0"/>
    <x v="0"/>
    <x v="0"/>
    <x v="0"/>
    <x v="63"/>
    <x v="63"/>
    <x v="63"/>
    <x v="63"/>
    <x v="63"/>
    <x v="0"/>
    <x v="0"/>
    <x v="0"/>
    <x v="0"/>
    <n v="4.503205418586731E-4"/>
    <x v="4"/>
  </r>
  <r>
    <x v="2"/>
    <x v="3"/>
    <x v="592"/>
    <x v="592"/>
    <x v="14"/>
    <s v="900060495SUMINISTRO DE BIENES Y SERVICIOSAIA CONCAY"/>
    <x v="599"/>
    <n v="0"/>
    <x v="514"/>
    <x v="0"/>
    <x v="0"/>
    <x v="0"/>
    <x v="0"/>
    <x v="0"/>
    <x v="0"/>
    <x v="0"/>
    <x v="0"/>
    <x v="0"/>
    <x v="0"/>
    <x v="0"/>
    <x v="0"/>
    <x v="0"/>
    <x v="0"/>
    <x v="0"/>
    <x v="64"/>
    <x v="64"/>
    <x v="64"/>
    <x v="64"/>
    <x v="64"/>
    <x v="0"/>
    <x v="0"/>
    <x v="0"/>
    <x v="0"/>
    <n v="3.0978582799434662E-4"/>
    <x v="1"/>
  </r>
  <r>
    <x v="2"/>
    <x v="3"/>
    <x v="593"/>
    <x v="593"/>
    <x v="14"/>
    <s v="890913379SUMINISTRO DE BIENES Y SERVICIOSAIA S.A."/>
    <x v="600"/>
    <n v="0"/>
    <x v="514"/>
    <x v="0"/>
    <x v="0"/>
    <x v="0"/>
    <x v="0"/>
    <x v="0"/>
    <x v="0"/>
    <x v="0"/>
    <x v="0"/>
    <x v="0"/>
    <x v="0"/>
    <x v="0"/>
    <x v="0"/>
    <x v="0"/>
    <x v="0"/>
    <x v="0"/>
    <x v="65"/>
    <x v="65"/>
    <x v="65"/>
    <x v="65"/>
    <x v="65"/>
    <x v="0"/>
    <x v="0"/>
    <x v="0"/>
    <x v="0"/>
    <n v="5.4962467402219772E-4"/>
    <x v="0"/>
  </r>
  <r>
    <x v="2"/>
    <x v="3"/>
    <x v="594"/>
    <x v="594"/>
    <x v="14"/>
    <s v="900749812SUMINISTRO DE BIENES Y SERVICIOSAIA S.A."/>
    <x v="601"/>
    <n v="0"/>
    <x v="514"/>
    <x v="0"/>
    <x v="0"/>
    <x v="0"/>
    <x v="0"/>
    <x v="0"/>
    <x v="0"/>
    <x v="0"/>
    <x v="0"/>
    <x v="0"/>
    <x v="0"/>
    <x v="0"/>
    <x v="0"/>
    <x v="0"/>
    <x v="0"/>
    <x v="0"/>
    <x v="66"/>
    <x v="66"/>
    <x v="66"/>
    <x v="66"/>
    <x v="66"/>
    <x v="0"/>
    <x v="0"/>
    <x v="0"/>
    <x v="0"/>
    <n v="2.4815229699015617E-4"/>
    <x v="0"/>
  </r>
  <r>
    <x v="2"/>
    <x v="3"/>
    <x v="595"/>
    <x v="595"/>
    <x v="14"/>
    <s v="800192020SUMINISTRO DE BIENES Y SERVICIOSAIA S.A."/>
    <x v="602"/>
    <n v="0"/>
    <x v="514"/>
    <x v="0"/>
    <x v="0"/>
    <x v="0"/>
    <x v="0"/>
    <x v="0"/>
    <x v="0"/>
    <x v="0"/>
    <x v="0"/>
    <x v="0"/>
    <x v="0"/>
    <x v="0"/>
    <x v="0"/>
    <x v="0"/>
    <x v="0"/>
    <x v="0"/>
    <x v="67"/>
    <x v="67"/>
    <x v="67"/>
    <x v="67"/>
    <x v="67"/>
    <x v="0"/>
    <x v="0"/>
    <x v="0"/>
    <x v="0"/>
    <n v="7.5514195486903191E-5"/>
    <x v="0"/>
  </r>
  <r>
    <x v="2"/>
    <x v="3"/>
    <x v="596"/>
    <x v="596"/>
    <x v="14"/>
    <s v="800011268SUMINISTRO DE BIENES Y SERVICIOSAIA S.A."/>
    <x v="603"/>
    <n v="0"/>
    <x v="514"/>
    <x v="0"/>
    <x v="0"/>
    <x v="0"/>
    <x v="0"/>
    <x v="0"/>
    <x v="0"/>
    <x v="0"/>
    <x v="0"/>
    <x v="0"/>
    <x v="0"/>
    <x v="0"/>
    <x v="0"/>
    <x v="0"/>
    <x v="0"/>
    <x v="0"/>
    <x v="68"/>
    <x v="68"/>
    <x v="68"/>
    <x v="68"/>
    <x v="68"/>
    <x v="0"/>
    <x v="0"/>
    <x v="0"/>
    <x v="0"/>
    <n v="1.6392412362620234E-5"/>
    <x v="0"/>
  </r>
  <r>
    <x v="2"/>
    <x v="3"/>
    <x v="597"/>
    <x v="597"/>
    <x v="14"/>
    <s v="860450048SUMINISTRO DE BIENES Y SERVICIOSAIA S.A."/>
    <x v="604"/>
    <n v="0"/>
    <x v="514"/>
    <x v="0"/>
    <x v="0"/>
    <x v="0"/>
    <x v="0"/>
    <x v="0"/>
    <x v="0"/>
    <x v="0"/>
    <x v="0"/>
    <x v="0"/>
    <x v="0"/>
    <x v="0"/>
    <x v="0"/>
    <x v="0"/>
    <x v="0"/>
    <x v="0"/>
    <x v="69"/>
    <x v="69"/>
    <x v="69"/>
    <x v="69"/>
    <x v="69"/>
    <x v="0"/>
    <x v="0"/>
    <x v="0"/>
    <x v="0"/>
    <n v="2.7243277145316824E-7"/>
    <x v="0"/>
  </r>
  <r>
    <x v="2"/>
    <x v="3"/>
    <x v="598"/>
    <x v="598"/>
    <x v="14"/>
    <s v="890900240SUMINISTRO DE BIENES Y SERVICIOSAIA S.A."/>
    <x v="605"/>
    <n v="0"/>
    <x v="514"/>
    <x v="0"/>
    <x v="0"/>
    <x v="0"/>
    <x v="0"/>
    <x v="0"/>
    <x v="0"/>
    <x v="0"/>
    <x v="0"/>
    <x v="0"/>
    <x v="0"/>
    <x v="0"/>
    <x v="0"/>
    <x v="0"/>
    <x v="0"/>
    <x v="0"/>
    <x v="70"/>
    <x v="70"/>
    <x v="70"/>
    <x v="70"/>
    <x v="70"/>
    <x v="0"/>
    <x v="0"/>
    <x v="0"/>
    <x v="0"/>
    <n v="8.4567442536354065E-4"/>
    <x v="0"/>
  </r>
  <r>
    <x v="2"/>
    <x v="3"/>
    <x v="599"/>
    <x v="599"/>
    <x v="14"/>
    <s v="900301056SUMINISTRO DE BIENES Y SERVICIOSAIA S.A."/>
    <x v="606"/>
    <n v="0"/>
    <x v="514"/>
    <x v="0"/>
    <x v="0"/>
    <x v="0"/>
    <x v="0"/>
    <x v="0"/>
    <x v="0"/>
    <x v="0"/>
    <x v="0"/>
    <x v="0"/>
    <x v="0"/>
    <x v="0"/>
    <x v="0"/>
    <x v="0"/>
    <x v="0"/>
    <x v="0"/>
    <x v="71"/>
    <x v="71"/>
    <x v="71"/>
    <x v="71"/>
    <x v="71"/>
    <x v="0"/>
    <x v="0"/>
    <x v="0"/>
    <x v="0"/>
    <n v="7.4071809649467468E-4"/>
    <x v="0"/>
  </r>
  <r>
    <x v="2"/>
    <x v="3"/>
    <x v="600"/>
    <x v="600"/>
    <x v="14"/>
    <s v="811026023SUMINISTRO DE BIENES Y SERVICIOSAIA S.A."/>
    <x v="607"/>
    <n v="0"/>
    <x v="514"/>
    <x v="0"/>
    <x v="0"/>
    <x v="0"/>
    <x v="0"/>
    <x v="0"/>
    <x v="0"/>
    <x v="0"/>
    <x v="0"/>
    <x v="0"/>
    <x v="0"/>
    <x v="0"/>
    <x v="0"/>
    <x v="0"/>
    <x v="0"/>
    <x v="0"/>
    <x v="72"/>
    <x v="72"/>
    <x v="72"/>
    <x v="72"/>
    <x v="72"/>
    <x v="0"/>
    <x v="0"/>
    <x v="0"/>
    <x v="0"/>
    <n v="1.3459771871566772E-3"/>
    <x v="0"/>
  </r>
  <r>
    <x v="2"/>
    <x v="3"/>
    <x v="601"/>
    <x v="601"/>
    <x v="14"/>
    <s v="860534244SUMINISTRO DE BIENES Y SERVICIOSAIA S.A."/>
    <x v="608"/>
    <n v="0"/>
    <x v="514"/>
    <x v="0"/>
    <x v="0"/>
    <x v="0"/>
    <x v="0"/>
    <x v="0"/>
    <x v="0"/>
    <x v="0"/>
    <x v="0"/>
    <x v="0"/>
    <x v="0"/>
    <x v="0"/>
    <x v="0"/>
    <x v="0"/>
    <x v="0"/>
    <x v="0"/>
    <x v="73"/>
    <x v="73"/>
    <x v="73"/>
    <x v="73"/>
    <x v="73"/>
    <x v="0"/>
    <x v="0"/>
    <x v="0"/>
    <x v="0"/>
    <n v="3.0325306579470634E-4"/>
    <x v="0"/>
  </r>
  <r>
    <x v="2"/>
    <x v="3"/>
    <x v="602"/>
    <x v="602"/>
    <x v="14"/>
    <s v="800229327SUMINISTRO DE BIENES Y SERVICIOSAIA S.A."/>
    <x v="609"/>
    <n v="0"/>
    <x v="514"/>
    <x v="0"/>
    <x v="0"/>
    <x v="0"/>
    <x v="0"/>
    <x v="0"/>
    <x v="0"/>
    <x v="0"/>
    <x v="0"/>
    <x v="0"/>
    <x v="0"/>
    <x v="0"/>
    <x v="0"/>
    <x v="0"/>
    <x v="0"/>
    <x v="0"/>
    <x v="74"/>
    <x v="74"/>
    <x v="74"/>
    <x v="74"/>
    <x v="74"/>
    <x v="0"/>
    <x v="0"/>
    <x v="0"/>
    <x v="0"/>
    <n v="1.0130670852959156E-4"/>
    <x v="0"/>
  </r>
  <r>
    <x v="2"/>
    <x v="3"/>
    <x v="603"/>
    <x v="603"/>
    <x v="14"/>
    <s v="900506098SUMINISTRO DE BIENES Y SERVICIOSAIA S.A."/>
    <x v="610"/>
    <n v="0"/>
    <x v="514"/>
    <x v="0"/>
    <x v="0"/>
    <x v="0"/>
    <x v="0"/>
    <x v="0"/>
    <x v="0"/>
    <x v="0"/>
    <x v="0"/>
    <x v="0"/>
    <x v="0"/>
    <x v="0"/>
    <x v="0"/>
    <x v="0"/>
    <x v="0"/>
    <x v="0"/>
    <x v="75"/>
    <x v="75"/>
    <x v="75"/>
    <x v="75"/>
    <x v="75"/>
    <x v="0"/>
    <x v="0"/>
    <x v="0"/>
    <x v="0"/>
    <n v="2.0106090232729912E-5"/>
    <x v="0"/>
  </r>
  <r>
    <x v="2"/>
    <x v="3"/>
    <x v="604"/>
    <x v="604"/>
    <x v="14"/>
    <s v="900671762SUMINISTRO DE BIENES Y SERVICIOSAIA S.A."/>
    <x v="611"/>
    <n v="0"/>
    <x v="514"/>
    <x v="0"/>
    <x v="0"/>
    <x v="0"/>
    <x v="0"/>
    <x v="0"/>
    <x v="0"/>
    <x v="0"/>
    <x v="0"/>
    <x v="0"/>
    <x v="0"/>
    <x v="0"/>
    <x v="0"/>
    <x v="0"/>
    <x v="0"/>
    <x v="0"/>
    <x v="76"/>
    <x v="76"/>
    <x v="76"/>
    <x v="76"/>
    <x v="76"/>
    <x v="0"/>
    <x v="0"/>
    <x v="0"/>
    <x v="0"/>
    <n v="4.2870081961154938E-4"/>
    <x v="0"/>
  </r>
  <r>
    <x v="2"/>
    <x v="3"/>
    <x v="605"/>
    <x v="605"/>
    <x v="14"/>
    <s v="800153003SUMINISTRO DE BIENES Y SERVICIOSAIA S.A."/>
    <x v="612"/>
    <n v="0"/>
    <x v="514"/>
    <x v="0"/>
    <x v="0"/>
    <x v="0"/>
    <x v="0"/>
    <x v="0"/>
    <x v="0"/>
    <x v="0"/>
    <x v="0"/>
    <x v="0"/>
    <x v="0"/>
    <x v="0"/>
    <x v="0"/>
    <x v="0"/>
    <x v="0"/>
    <x v="0"/>
    <x v="77"/>
    <x v="77"/>
    <x v="77"/>
    <x v="77"/>
    <x v="77"/>
    <x v="0"/>
    <x v="0"/>
    <x v="0"/>
    <x v="0"/>
    <n v="3.3037445973604918E-5"/>
    <x v="0"/>
  </r>
  <r>
    <x v="2"/>
    <x v="3"/>
    <x v="606"/>
    <x v="606"/>
    <x v="14"/>
    <s v="900912581SUMINISTRO DE BIENES Y SERVICIOSCONSORCIO NUESTRO URABA"/>
    <x v="613"/>
    <n v="0"/>
    <x v="514"/>
    <x v="0"/>
    <x v="0"/>
    <x v="0"/>
    <x v="0"/>
    <x v="0"/>
    <x v="0"/>
    <x v="0"/>
    <x v="0"/>
    <x v="0"/>
    <x v="0"/>
    <x v="0"/>
    <x v="0"/>
    <x v="0"/>
    <x v="0"/>
    <x v="0"/>
    <x v="78"/>
    <x v="78"/>
    <x v="78"/>
    <x v="78"/>
    <x v="78"/>
    <x v="0"/>
    <x v="0"/>
    <x v="0"/>
    <x v="0"/>
    <n v="1.2785336002707481E-4"/>
    <x v="6"/>
  </r>
  <r>
    <x v="2"/>
    <x v="3"/>
    <x v="607"/>
    <x v="607"/>
    <x v="14"/>
    <s v="900427491SUMINISTRO DE BIENES Y SERVICIOSAIA S.A."/>
    <x v="614"/>
    <n v="0"/>
    <x v="514"/>
    <x v="0"/>
    <x v="0"/>
    <x v="0"/>
    <x v="0"/>
    <x v="0"/>
    <x v="0"/>
    <x v="0"/>
    <x v="0"/>
    <x v="0"/>
    <x v="0"/>
    <x v="0"/>
    <x v="0"/>
    <x v="0"/>
    <x v="0"/>
    <x v="0"/>
    <x v="79"/>
    <x v="79"/>
    <x v="79"/>
    <x v="79"/>
    <x v="79"/>
    <x v="0"/>
    <x v="0"/>
    <x v="0"/>
    <x v="0"/>
    <n v="3.0209892429411411E-5"/>
    <x v="0"/>
  </r>
  <r>
    <x v="2"/>
    <x v="3"/>
    <x v="608"/>
    <x v="608"/>
    <x v="14"/>
    <s v="901036564SUMINISTRO DE BIENES Y SERVICIOSAIA CONCAY"/>
    <x v="615"/>
    <n v="0"/>
    <x v="514"/>
    <x v="0"/>
    <x v="0"/>
    <x v="0"/>
    <x v="0"/>
    <x v="0"/>
    <x v="0"/>
    <x v="0"/>
    <x v="0"/>
    <x v="0"/>
    <x v="0"/>
    <x v="0"/>
    <x v="0"/>
    <x v="0"/>
    <x v="0"/>
    <x v="0"/>
    <x v="80"/>
    <x v="80"/>
    <x v="80"/>
    <x v="80"/>
    <x v="80"/>
    <x v="0"/>
    <x v="0"/>
    <x v="0"/>
    <x v="0"/>
    <n v="6.9044879637658596E-5"/>
    <x v="1"/>
  </r>
  <r>
    <x v="2"/>
    <x v="3"/>
    <x v="609"/>
    <x v="609"/>
    <x v="14"/>
    <s v="20737085SUMINISTRO DE BIENES Y SERVICIOSAIA S.A."/>
    <x v="616"/>
    <n v="0"/>
    <x v="514"/>
    <x v="0"/>
    <x v="0"/>
    <x v="0"/>
    <x v="0"/>
    <x v="0"/>
    <x v="0"/>
    <x v="0"/>
    <x v="0"/>
    <x v="0"/>
    <x v="0"/>
    <x v="0"/>
    <x v="0"/>
    <x v="0"/>
    <x v="0"/>
    <x v="0"/>
    <x v="81"/>
    <x v="81"/>
    <x v="81"/>
    <x v="81"/>
    <x v="81"/>
    <x v="0"/>
    <x v="0"/>
    <x v="0"/>
    <x v="0"/>
    <n v="2.9431539587676525E-6"/>
    <x v="0"/>
  </r>
  <r>
    <x v="2"/>
    <x v="3"/>
    <x v="610"/>
    <x v="610"/>
    <x v="14"/>
    <s v="900782194SUMINISTRO DE BIENES Y SERVICIOSAIA S.A."/>
    <x v="617"/>
    <n v="0"/>
    <x v="514"/>
    <x v="0"/>
    <x v="0"/>
    <x v="0"/>
    <x v="0"/>
    <x v="0"/>
    <x v="0"/>
    <x v="0"/>
    <x v="0"/>
    <x v="0"/>
    <x v="0"/>
    <x v="0"/>
    <x v="0"/>
    <x v="0"/>
    <x v="0"/>
    <x v="0"/>
    <x v="82"/>
    <x v="82"/>
    <x v="82"/>
    <x v="82"/>
    <x v="82"/>
    <x v="0"/>
    <x v="0"/>
    <x v="0"/>
    <x v="0"/>
    <n v="8.5540302097797394E-4"/>
    <x v="0"/>
  </r>
  <r>
    <x v="2"/>
    <x v="3"/>
    <x v="611"/>
    <x v="611"/>
    <x v="14"/>
    <s v="830081189SUMINISTRO DE BIENES Y SERVICIOSAIA CONCAY"/>
    <x v="618"/>
    <n v="0"/>
    <x v="514"/>
    <x v="0"/>
    <x v="0"/>
    <x v="0"/>
    <x v="0"/>
    <x v="0"/>
    <x v="0"/>
    <x v="0"/>
    <x v="0"/>
    <x v="0"/>
    <x v="0"/>
    <x v="0"/>
    <x v="0"/>
    <x v="0"/>
    <x v="0"/>
    <x v="0"/>
    <x v="83"/>
    <x v="83"/>
    <x v="83"/>
    <x v="83"/>
    <x v="83"/>
    <x v="0"/>
    <x v="0"/>
    <x v="0"/>
    <x v="0"/>
    <n v="2.8060004115104675E-4"/>
    <x v="1"/>
  </r>
  <r>
    <x v="2"/>
    <x v="3"/>
    <x v="612"/>
    <x v="612"/>
    <x v="14"/>
    <s v="900064268SUMINISTRO DE BIENES Y SERVICIOSAIA S.A."/>
    <x v="619"/>
    <n v="0"/>
    <x v="514"/>
    <x v="0"/>
    <x v="0"/>
    <x v="0"/>
    <x v="0"/>
    <x v="0"/>
    <x v="0"/>
    <x v="0"/>
    <x v="0"/>
    <x v="0"/>
    <x v="0"/>
    <x v="0"/>
    <x v="0"/>
    <x v="0"/>
    <x v="0"/>
    <x v="0"/>
    <x v="84"/>
    <x v="84"/>
    <x v="84"/>
    <x v="84"/>
    <x v="84"/>
    <x v="0"/>
    <x v="0"/>
    <x v="0"/>
    <x v="0"/>
    <n v="5.6689721532166004E-5"/>
    <x v="0"/>
  </r>
  <r>
    <x v="2"/>
    <x v="3"/>
    <x v="613"/>
    <x v="613"/>
    <x v="14"/>
    <s v="900263317SUMINISTRO DE BIENES Y SERVICIOSAIA S.A."/>
    <x v="620"/>
    <n v="0"/>
    <x v="514"/>
    <x v="0"/>
    <x v="0"/>
    <x v="0"/>
    <x v="0"/>
    <x v="0"/>
    <x v="0"/>
    <x v="0"/>
    <x v="0"/>
    <x v="0"/>
    <x v="0"/>
    <x v="0"/>
    <x v="0"/>
    <x v="0"/>
    <x v="0"/>
    <x v="0"/>
    <x v="85"/>
    <x v="85"/>
    <x v="85"/>
    <x v="85"/>
    <x v="85"/>
    <x v="0"/>
    <x v="0"/>
    <x v="0"/>
    <x v="0"/>
    <n v="6.4105261117219925E-6"/>
    <x v="0"/>
  </r>
  <r>
    <x v="2"/>
    <x v="3"/>
    <x v="614"/>
    <x v="614"/>
    <x v="14"/>
    <s v="900595797SUMINISTRO DE BIENES Y SERVICIOSAIA S.A."/>
    <x v="621"/>
    <n v="0"/>
    <x v="514"/>
    <x v="0"/>
    <x v="0"/>
    <x v="0"/>
    <x v="0"/>
    <x v="0"/>
    <x v="0"/>
    <x v="0"/>
    <x v="0"/>
    <x v="0"/>
    <x v="0"/>
    <x v="0"/>
    <x v="0"/>
    <x v="0"/>
    <x v="0"/>
    <x v="0"/>
    <x v="86"/>
    <x v="86"/>
    <x v="86"/>
    <x v="86"/>
    <x v="86"/>
    <x v="0"/>
    <x v="0"/>
    <x v="0"/>
    <x v="0"/>
    <n v="2.5015324354171753E-4"/>
    <x v="0"/>
  </r>
  <r>
    <x v="2"/>
    <x v="3"/>
    <x v="615"/>
    <x v="615"/>
    <x v="14"/>
    <s v="811020234SUMINISTRO DE BIENES Y SERVICIOSAIA S.A."/>
    <x v="622"/>
    <n v="0"/>
    <x v="514"/>
    <x v="0"/>
    <x v="0"/>
    <x v="0"/>
    <x v="0"/>
    <x v="0"/>
    <x v="0"/>
    <x v="0"/>
    <x v="0"/>
    <x v="0"/>
    <x v="0"/>
    <x v="0"/>
    <x v="0"/>
    <x v="0"/>
    <x v="0"/>
    <x v="0"/>
    <x v="87"/>
    <x v="87"/>
    <x v="87"/>
    <x v="87"/>
    <x v="87"/>
    <x v="0"/>
    <x v="0"/>
    <x v="0"/>
    <x v="0"/>
    <n v="2.191692590713501E-3"/>
    <x v="0"/>
  </r>
  <r>
    <x v="2"/>
    <x v="3"/>
    <x v="616"/>
    <x v="616"/>
    <x v="14"/>
    <s v="900718688SUMINISTRO DE BIENES Y SERVICIOSAIA S.A."/>
    <x v="623"/>
    <n v="0"/>
    <x v="514"/>
    <x v="0"/>
    <x v="0"/>
    <x v="0"/>
    <x v="0"/>
    <x v="0"/>
    <x v="0"/>
    <x v="0"/>
    <x v="0"/>
    <x v="0"/>
    <x v="0"/>
    <x v="0"/>
    <x v="0"/>
    <x v="0"/>
    <x v="0"/>
    <x v="0"/>
    <x v="88"/>
    <x v="88"/>
    <x v="88"/>
    <x v="88"/>
    <x v="88"/>
    <x v="0"/>
    <x v="0"/>
    <x v="0"/>
    <x v="0"/>
    <n v="1.6847206279635429E-4"/>
    <x v="0"/>
  </r>
  <r>
    <x v="2"/>
    <x v="3"/>
    <x v="617"/>
    <x v="617"/>
    <x v="14"/>
    <s v="800112061SUMINISTRO DE BIENES Y SERVICIOSAIA S.A."/>
    <x v="624"/>
    <n v="0"/>
    <x v="514"/>
    <x v="0"/>
    <x v="0"/>
    <x v="0"/>
    <x v="0"/>
    <x v="0"/>
    <x v="0"/>
    <x v="0"/>
    <x v="0"/>
    <x v="0"/>
    <x v="0"/>
    <x v="0"/>
    <x v="0"/>
    <x v="0"/>
    <x v="0"/>
    <x v="0"/>
    <x v="89"/>
    <x v="89"/>
    <x v="89"/>
    <x v="89"/>
    <x v="89"/>
    <x v="0"/>
    <x v="0"/>
    <x v="0"/>
    <x v="0"/>
    <n v="2.1439909934997559E-2"/>
    <x v="0"/>
  </r>
  <r>
    <x v="2"/>
    <x v="3"/>
    <x v="618"/>
    <x v="618"/>
    <x v="14"/>
    <s v="900619928SUMINISTRO DE BIENES Y SERVICIOSCONSORCIO TRIPLEA RIONEGRO"/>
    <x v="625"/>
    <n v="0"/>
    <x v="514"/>
    <x v="0"/>
    <x v="0"/>
    <x v="0"/>
    <x v="0"/>
    <x v="0"/>
    <x v="0"/>
    <x v="0"/>
    <x v="0"/>
    <x v="0"/>
    <x v="0"/>
    <x v="0"/>
    <x v="0"/>
    <x v="0"/>
    <x v="0"/>
    <x v="0"/>
    <x v="90"/>
    <x v="90"/>
    <x v="90"/>
    <x v="90"/>
    <x v="90"/>
    <x v="0"/>
    <x v="0"/>
    <x v="0"/>
    <x v="0"/>
    <n v="5.7688355445861816E-4"/>
    <x v="4"/>
  </r>
  <r>
    <x v="2"/>
    <x v="3"/>
    <x v="619"/>
    <x v="619"/>
    <x v="14"/>
    <s v="32506252SUMINISTRO DE BIENES Y SERVICIOSAIA S.A."/>
    <x v="626"/>
    <n v="0"/>
    <x v="514"/>
    <x v="0"/>
    <x v="0"/>
    <x v="0"/>
    <x v="0"/>
    <x v="0"/>
    <x v="0"/>
    <x v="0"/>
    <x v="0"/>
    <x v="0"/>
    <x v="0"/>
    <x v="0"/>
    <x v="0"/>
    <x v="0"/>
    <x v="0"/>
    <x v="0"/>
    <x v="91"/>
    <x v="91"/>
    <x v="91"/>
    <x v="91"/>
    <x v="91"/>
    <x v="0"/>
    <x v="0"/>
    <x v="0"/>
    <x v="0"/>
    <n v="2.0507676526904106E-4"/>
    <x v="0"/>
  </r>
  <r>
    <x v="2"/>
    <x v="3"/>
    <x v="620"/>
    <x v="620"/>
    <x v="14"/>
    <s v="98703396SUMINISTRO DE BIENES Y SERVICIOSAIA S.A."/>
    <x v="627"/>
    <n v="0"/>
    <x v="514"/>
    <x v="0"/>
    <x v="0"/>
    <x v="0"/>
    <x v="0"/>
    <x v="0"/>
    <x v="0"/>
    <x v="0"/>
    <x v="0"/>
    <x v="0"/>
    <x v="0"/>
    <x v="0"/>
    <x v="0"/>
    <x v="0"/>
    <x v="0"/>
    <x v="0"/>
    <x v="92"/>
    <x v="92"/>
    <x v="92"/>
    <x v="92"/>
    <x v="92"/>
    <x v="0"/>
    <x v="0"/>
    <x v="0"/>
    <x v="0"/>
    <n v="2.9466254636645317E-4"/>
    <x v="0"/>
  </r>
  <r>
    <x v="2"/>
    <x v="3"/>
    <x v="621"/>
    <x v="621"/>
    <x v="14"/>
    <s v="8033693SUMINISTRO DE BIENES Y SERVICIOSAIA S.A."/>
    <x v="628"/>
    <n v="0"/>
    <x v="514"/>
    <x v="0"/>
    <x v="0"/>
    <x v="0"/>
    <x v="0"/>
    <x v="0"/>
    <x v="0"/>
    <x v="0"/>
    <x v="0"/>
    <x v="0"/>
    <x v="0"/>
    <x v="0"/>
    <x v="0"/>
    <x v="0"/>
    <x v="0"/>
    <x v="0"/>
    <x v="93"/>
    <x v="93"/>
    <x v="93"/>
    <x v="93"/>
    <x v="93"/>
    <x v="0"/>
    <x v="0"/>
    <x v="0"/>
    <x v="0"/>
    <n v="5.7268189266324043E-5"/>
    <x v="0"/>
  </r>
  <r>
    <x v="2"/>
    <x v="3"/>
    <x v="622"/>
    <x v="622"/>
    <x v="14"/>
    <s v="900689828SUMINISTRO DE BIENES Y SERVICIOSAIA CONCAY"/>
    <x v="629"/>
    <n v="0"/>
    <x v="514"/>
    <x v="0"/>
    <x v="0"/>
    <x v="0"/>
    <x v="0"/>
    <x v="0"/>
    <x v="0"/>
    <x v="0"/>
    <x v="0"/>
    <x v="0"/>
    <x v="0"/>
    <x v="0"/>
    <x v="0"/>
    <x v="0"/>
    <x v="0"/>
    <x v="0"/>
    <x v="94"/>
    <x v="94"/>
    <x v="94"/>
    <x v="94"/>
    <x v="94"/>
    <x v="0"/>
    <x v="0"/>
    <x v="0"/>
    <x v="0"/>
    <n v="8.5024386644363403E-3"/>
    <x v="1"/>
  </r>
  <r>
    <x v="2"/>
    <x v="3"/>
    <x v="623"/>
    <x v="623"/>
    <x v="14"/>
    <s v="900445456SUMINISTRO DE BIENES Y SERVICIOSAIA S.A."/>
    <x v="630"/>
    <n v="0"/>
    <x v="514"/>
    <x v="0"/>
    <x v="0"/>
    <x v="0"/>
    <x v="0"/>
    <x v="0"/>
    <x v="0"/>
    <x v="0"/>
    <x v="0"/>
    <x v="0"/>
    <x v="0"/>
    <x v="0"/>
    <x v="0"/>
    <x v="0"/>
    <x v="0"/>
    <x v="0"/>
    <x v="95"/>
    <x v="95"/>
    <x v="95"/>
    <x v="95"/>
    <x v="95"/>
    <x v="0"/>
    <x v="0"/>
    <x v="0"/>
    <x v="0"/>
    <n v="1.1445164680480957E-2"/>
    <x v="0"/>
  </r>
  <r>
    <x v="2"/>
    <x v="3"/>
    <x v="624"/>
    <x v="624"/>
    <x v="14"/>
    <s v="900725730SUMINISTRO DE BIENES Y SERVICIOSAIA S.A."/>
    <x v="631"/>
    <n v="0"/>
    <x v="514"/>
    <x v="0"/>
    <x v="0"/>
    <x v="0"/>
    <x v="0"/>
    <x v="0"/>
    <x v="0"/>
    <x v="0"/>
    <x v="0"/>
    <x v="0"/>
    <x v="0"/>
    <x v="0"/>
    <x v="0"/>
    <x v="0"/>
    <x v="0"/>
    <x v="0"/>
    <x v="96"/>
    <x v="96"/>
    <x v="96"/>
    <x v="96"/>
    <x v="96"/>
    <x v="0"/>
    <x v="0"/>
    <x v="0"/>
    <x v="0"/>
    <n v="9.7997486591339111E-5"/>
    <x v="0"/>
  </r>
  <r>
    <x v="2"/>
    <x v="3"/>
    <x v="625"/>
    <x v="625"/>
    <x v="14"/>
    <s v="890300431SUMINISTRO DE BIENES Y SERVICIOSAIA S.A."/>
    <x v="632"/>
    <n v="0"/>
    <x v="514"/>
    <x v="0"/>
    <x v="0"/>
    <x v="0"/>
    <x v="0"/>
    <x v="0"/>
    <x v="0"/>
    <x v="0"/>
    <x v="0"/>
    <x v="0"/>
    <x v="0"/>
    <x v="0"/>
    <x v="0"/>
    <x v="0"/>
    <x v="0"/>
    <x v="0"/>
    <x v="97"/>
    <x v="97"/>
    <x v="97"/>
    <x v="97"/>
    <x v="97"/>
    <x v="0"/>
    <x v="0"/>
    <x v="0"/>
    <x v="0"/>
    <n v="4.3735955841839314E-5"/>
    <x v="0"/>
  </r>
  <r>
    <x v="2"/>
    <x v="3"/>
    <x v="626"/>
    <x v="626"/>
    <x v="14"/>
    <s v="19374769SUMINISTRO DE BIENES Y SERVICIOSAIA CONCAY"/>
    <x v="633"/>
    <n v="0"/>
    <x v="514"/>
    <x v="0"/>
    <x v="0"/>
    <x v="0"/>
    <x v="0"/>
    <x v="0"/>
    <x v="0"/>
    <x v="0"/>
    <x v="0"/>
    <x v="0"/>
    <x v="0"/>
    <x v="0"/>
    <x v="0"/>
    <x v="0"/>
    <x v="0"/>
    <x v="0"/>
    <x v="98"/>
    <x v="98"/>
    <x v="98"/>
    <x v="98"/>
    <x v="98"/>
    <x v="0"/>
    <x v="0"/>
    <x v="0"/>
    <x v="0"/>
    <n v="5.0366763025522232E-4"/>
    <x v="1"/>
  </r>
  <r>
    <x v="2"/>
    <x v="3"/>
    <x v="627"/>
    <x v="627"/>
    <x v="14"/>
    <s v="900878653SUMINISTRO DE BIENES Y SERVICIOSAIA S.A."/>
    <x v="634"/>
    <n v="0"/>
    <x v="514"/>
    <x v="0"/>
    <x v="0"/>
    <x v="0"/>
    <x v="0"/>
    <x v="0"/>
    <x v="0"/>
    <x v="0"/>
    <x v="0"/>
    <x v="0"/>
    <x v="0"/>
    <x v="0"/>
    <x v="0"/>
    <x v="0"/>
    <x v="0"/>
    <x v="0"/>
    <x v="99"/>
    <x v="99"/>
    <x v="99"/>
    <x v="99"/>
    <x v="99"/>
    <x v="0"/>
    <x v="0"/>
    <x v="0"/>
    <x v="0"/>
    <n v="9.1935694217681885E-4"/>
    <x v="0"/>
  </r>
  <r>
    <x v="2"/>
    <x v="3"/>
    <x v="628"/>
    <x v="628"/>
    <x v="14"/>
    <s v="811044279SUMINISTRO DE BIENES Y SERVICIOSAIA S.A."/>
    <x v="635"/>
    <n v="0"/>
    <x v="514"/>
    <x v="0"/>
    <x v="0"/>
    <x v="0"/>
    <x v="0"/>
    <x v="0"/>
    <x v="0"/>
    <x v="0"/>
    <x v="0"/>
    <x v="0"/>
    <x v="0"/>
    <x v="0"/>
    <x v="0"/>
    <x v="0"/>
    <x v="0"/>
    <x v="0"/>
    <x v="100"/>
    <x v="100"/>
    <x v="100"/>
    <x v="100"/>
    <x v="100"/>
    <x v="0"/>
    <x v="0"/>
    <x v="0"/>
    <x v="0"/>
    <n v="5.2931252866983414E-4"/>
    <x v="0"/>
  </r>
  <r>
    <x v="2"/>
    <x v="3"/>
    <x v="629"/>
    <x v="629"/>
    <x v="14"/>
    <s v="10535095SUMINISTRO DE BIENES Y SERVICIOSAIA CONCAY"/>
    <x v="636"/>
    <n v="0"/>
    <x v="514"/>
    <x v="0"/>
    <x v="0"/>
    <x v="0"/>
    <x v="0"/>
    <x v="0"/>
    <x v="0"/>
    <x v="0"/>
    <x v="0"/>
    <x v="0"/>
    <x v="0"/>
    <x v="0"/>
    <x v="0"/>
    <x v="0"/>
    <x v="0"/>
    <x v="0"/>
    <x v="101"/>
    <x v="101"/>
    <x v="101"/>
    <x v="101"/>
    <x v="101"/>
    <x v="0"/>
    <x v="0"/>
    <x v="0"/>
    <x v="0"/>
    <n v="3.0315888579934835E-5"/>
    <x v="1"/>
  </r>
  <r>
    <x v="2"/>
    <x v="3"/>
    <x v="630"/>
    <x v="630"/>
    <x v="14"/>
    <s v="811034480SUMINISTRO DE BIENES Y SERVICIOSAIA S.A."/>
    <x v="637"/>
    <n v="0"/>
    <x v="514"/>
    <x v="0"/>
    <x v="0"/>
    <x v="0"/>
    <x v="0"/>
    <x v="0"/>
    <x v="0"/>
    <x v="0"/>
    <x v="0"/>
    <x v="0"/>
    <x v="0"/>
    <x v="0"/>
    <x v="0"/>
    <x v="0"/>
    <x v="0"/>
    <x v="0"/>
    <x v="102"/>
    <x v="102"/>
    <x v="102"/>
    <x v="102"/>
    <x v="102"/>
    <x v="0"/>
    <x v="0"/>
    <x v="0"/>
    <x v="0"/>
    <n v="2.9235845431685448E-4"/>
    <x v="0"/>
  </r>
  <r>
    <x v="2"/>
    <x v="3"/>
    <x v="631"/>
    <x v="631"/>
    <x v="14"/>
    <s v="900413864SUMINISTRO DE BIENES Y SERVICIOSAIA S.A."/>
    <x v="638"/>
    <n v="0"/>
    <x v="514"/>
    <x v="0"/>
    <x v="0"/>
    <x v="0"/>
    <x v="0"/>
    <x v="0"/>
    <x v="0"/>
    <x v="0"/>
    <x v="0"/>
    <x v="0"/>
    <x v="0"/>
    <x v="0"/>
    <x v="0"/>
    <x v="0"/>
    <x v="0"/>
    <x v="0"/>
    <x v="103"/>
    <x v="103"/>
    <x v="103"/>
    <x v="103"/>
    <x v="103"/>
    <x v="0"/>
    <x v="0"/>
    <x v="0"/>
    <x v="0"/>
    <n v="3.6659464240074158E-4"/>
    <x v="0"/>
  </r>
  <r>
    <x v="2"/>
    <x v="3"/>
    <x v="632"/>
    <x v="632"/>
    <x v="14"/>
    <s v="811045189SUMINISTRO DE BIENES Y SERVICIOSAIA S.A."/>
    <x v="639"/>
    <n v="0"/>
    <x v="514"/>
    <x v="0"/>
    <x v="0"/>
    <x v="0"/>
    <x v="0"/>
    <x v="0"/>
    <x v="0"/>
    <x v="0"/>
    <x v="0"/>
    <x v="0"/>
    <x v="0"/>
    <x v="0"/>
    <x v="0"/>
    <x v="0"/>
    <x v="0"/>
    <x v="0"/>
    <x v="104"/>
    <x v="104"/>
    <x v="104"/>
    <x v="104"/>
    <x v="104"/>
    <x v="0"/>
    <x v="0"/>
    <x v="0"/>
    <x v="0"/>
    <n v="1.1058337986469269E-3"/>
    <x v="0"/>
  </r>
  <r>
    <x v="2"/>
    <x v="3"/>
    <x v="633"/>
    <x v="633"/>
    <x v="14"/>
    <s v="860024452SUMINISTRO DE BIENES Y SERVICIOSAIA S.A."/>
    <x v="640"/>
    <n v="0"/>
    <x v="514"/>
    <x v="0"/>
    <x v="0"/>
    <x v="0"/>
    <x v="0"/>
    <x v="0"/>
    <x v="0"/>
    <x v="0"/>
    <x v="0"/>
    <x v="0"/>
    <x v="0"/>
    <x v="0"/>
    <x v="0"/>
    <x v="0"/>
    <x v="0"/>
    <x v="0"/>
    <x v="105"/>
    <x v="105"/>
    <x v="105"/>
    <x v="105"/>
    <x v="105"/>
    <x v="0"/>
    <x v="0"/>
    <x v="0"/>
    <x v="0"/>
    <n v="4.7076679766178131E-4"/>
    <x v="0"/>
  </r>
  <r>
    <x v="2"/>
    <x v="3"/>
    <x v="634"/>
    <x v="634"/>
    <x v="14"/>
    <s v="79230504SUMINISTRO DE BIENES Y SERVICIOSAIA S.A."/>
    <x v="641"/>
    <n v="0"/>
    <x v="514"/>
    <x v="0"/>
    <x v="0"/>
    <x v="0"/>
    <x v="0"/>
    <x v="0"/>
    <x v="0"/>
    <x v="0"/>
    <x v="0"/>
    <x v="0"/>
    <x v="0"/>
    <x v="0"/>
    <x v="0"/>
    <x v="0"/>
    <x v="0"/>
    <x v="0"/>
    <x v="106"/>
    <x v="106"/>
    <x v="106"/>
    <x v="106"/>
    <x v="106"/>
    <x v="0"/>
    <x v="0"/>
    <x v="0"/>
    <x v="0"/>
    <n v="8.8127097114920616E-5"/>
    <x v="0"/>
  </r>
  <r>
    <x v="2"/>
    <x v="3"/>
    <x v="635"/>
    <x v="635"/>
    <x v="14"/>
    <s v="802001704SUMINISTRO DE BIENES Y SERVICIOSCONSORCIO CLINICA PORTOAZUL"/>
    <x v="642"/>
    <n v="0"/>
    <x v="514"/>
    <x v="0"/>
    <x v="0"/>
    <x v="0"/>
    <x v="0"/>
    <x v="0"/>
    <x v="0"/>
    <x v="0"/>
    <x v="0"/>
    <x v="0"/>
    <x v="0"/>
    <x v="0"/>
    <x v="0"/>
    <x v="0"/>
    <x v="0"/>
    <x v="0"/>
    <x v="107"/>
    <x v="107"/>
    <x v="107"/>
    <x v="107"/>
    <x v="107"/>
    <x v="0"/>
    <x v="0"/>
    <x v="0"/>
    <x v="0"/>
    <n v="1.5218742191791534E-4"/>
    <x v="5"/>
  </r>
  <r>
    <x v="2"/>
    <x v="3"/>
    <x v="636"/>
    <x v="636"/>
    <x v="14"/>
    <s v="890931636SUMINISTRO DE BIENES Y SERVICIOSAIA S.A."/>
    <x v="643"/>
    <n v="0"/>
    <x v="514"/>
    <x v="0"/>
    <x v="0"/>
    <x v="0"/>
    <x v="0"/>
    <x v="0"/>
    <x v="0"/>
    <x v="0"/>
    <x v="0"/>
    <x v="0"/>
    <x v="0"/>
    <x v="0"/>
    <x v="0"/>
    <x v="0"/>
    <x v="0"/>
    <x v="0"/>
    <x v="108"/>
    <x v="108"/>
    <x v="108"/>
    <x v="108"/>
    <x v="108"/>
    <x v="0"/>
    <x v="0"/>
    <x v="0"/>
    <x v="0"/>
    <n v="2.9385089874267578E-3"/>
    <x v="0"/>
  </r>
  <r>
    <x v="2"/>
    <x v="3"/>
    <x v="637"/>
    <x v="637"/>
    <x v="14"/>
    <s v="890940445SUMINISTRO DE BIENES Y SERVICIOSAIA S.A."/>
    <x v="644"/>
    <n v="0"/>
    <x v="514"/>
    <x v="0"/>
    <x v="0"/>
    <x v="0"/>
    <x v="0"/>
    <x v="0"/>
    <x v="0"/>
    <x v="0"/>
    <x v="0"/>
    <x v="0"/>
    <x v="0"/>
    <x v="0"/>
    <x v="0"/>
    <x v="0"/>
    <x v="0"/>
    <x v="0"/>
    <x v="109"/>
    <x v="109"/>
    <x v="109"/>
    <x v="109"/>
    <x v="109"/>
    <x v="0"/>
    <x v="0"/>
    <x v="0"/>
    <x v="0"/>
    <n v="1.0680239647626877E-3"/>
    <x v="0"/>
  </r>
  <r>
    <x v="2"/>
    <x v="3"/>
    <x v="638"/>
    <x v="638"/>
    <x v="14"/>
    <s v="900683853SUMINISTRO DE BIENES Y SERVICIOSAIA S.A."/>
    <x v="645"/>
    <n v="0"/>
    <x v="514"/>
    <x v="0"/>
    <x v="0"/>
    <x v="0"/>
    <x v="0"/>
    <x v="0"/>
    <x v="0"/>
    <x v="0"/>
    <x v="0"/>
    <x v="0"/>
    <x v="0"/>
    <x v="0"/>
    <x v="0"/>
    <x v="0"/>
    <x v="0"/>
    <x v="0"/>
    <x v="110"/>
    <x v="110"/>
    <x v="110"/>
    <x v="110"/>
    <x v="110"/>
    <x v="0"/>
    <x v="0"/>
    <x v="0"/>
    <x v="0"/>
    <n v="5.87254180572927E-6"/>
    <x v="0"/>
  </r>
  <r>
    <x v="2"/>
    <x v="3"/>
    <x v="639"/>
    <x v="639"/>
    <x v="14"/>
    <s v="900077601SUMINISTRO DE BIENES Y SERVICIOSAIA CONCAY"/>
    <x v="646"/>
    <n v="0"/>
    <x v="514"/>
    <x v="0"/>
    <x v="0"/>
    <x v="0"/>
    <x v="0"/>
    <x v="0"/>
    <x v="0"/>
    <x v="0"/>
    <x v="0"/>
    <x v="0"/>
    <x v="0"/>
    <x v="0"/>
    <x v="0"/>
    <x v="0"/>
    <x v="0"/>
    <x v="0"/>
    <x v="111"/>
    <x v="111"/>
    <x v="111"/>
    <x v="111"/>
    <x v="111"/>
    <x v="0"/>
    <x v="0"/>
    <x v="0"/>
    <x v="0"/>
    <n v="8.4661412984132767E-5"/>
    <x v="1"/>
  </r>
  <r>
    <x v="2"/>
    <x v="3"/>
    <x v="640"/>
    <x v="640"/>
    <x v="14"/>
    <s v="890937010SUMINISTRO DE BIENES Y SERVICIOSAIA S.A."/>
    <x v="647"/>
    <n v="0"/>
    <x v="514"/>
    <x v="0"/>
    <x v="0"/>
    <x v="0"/>
    <x v="0"/>
    <x v="0"/>
    <x v="0"/>
    <x v="0"/>
    <x v="0"/>
    <x v="0"/>
    <x v="0"/>
    <x v="0"/>
    <x v="0"/>
    <x v="0"/>
    <x v="0"/>
    <x v="0"/>
    <x v="112"/>
    <x v="112"/>
    <x v="112"/>
    <x v="112"/>
    <x v="112"/>
    <x v="0"/>
    <x v="0"/>
    <x v="0"/>
    <x v="0"/>
    <n v="1.6251467168331146E-3"/>
    <x v="0"/>
  </r>
  <r>
    <x v="2"/>
    <x v="3"/>
    <x v="641"/>
    <x v="641"/>
    <x v="14"/>
    <s v="811046892SUMINISTRO DE BIENES Y SERVICIOSAIA S.A."/>
    <x v="648"/>
    <n v="0"/>
    <x v="514"/>
    <x v="0"/>
    <x v="0"/>
    <x v="0"/>
    <x v="0"/>
    <x v="0"/>
    <x v="0"/>
    <x v="0"/>
    <x v="0"/>
    <x v="0"/>
    <x v="0"/>
    <x v="0"/>
    <x v="0"/>
    <x v="0"/>
    <x v="0"/>
    <x v="0"/>
    <x v="113"/>
    <x v="113"/>
    <x v="113"/>
    <x v="113"/>
    <x v="113"/>
    <x v="0"/>
    <x v="0"/>
    <x v="0"/>
    <x v="0"/>
    <n v="1.0288000106811523E-2"/>
    <x v="0"/>
  </r>
  <r>
    <x v="2"/>
    <x v="3"/>
    <x v="642"/>
    <x v="642"/>
    <x v="14"/>
    <s v="900321758SUMINISTRO DE BIENES Y SERVICIOSAIA S.A."/>
    <x v="649"/>
    <n v="0"/>
    <x v="514"/>
    <x v="0"/>
    <x v="0"/>
    <x v="0"/>
    <x v="0"/>
    <x v="0"/>
    <x v="0"/>
    <x v="0"/>
    <x v="0"/>
    <x v="0"/>
    <x v="0"/>
    <x v="0"/>
    <x v="0"/>
    <x v="0"/>
    <x v="0"/>
    <x v="0"/>
    <x v="114"/>
    <x v="114"/>
    <x v="114"/>
    <x v="114"/>
    <x v="114"/>
    <x v="0"/>
    <x v="0"/>
    <x v="0"/>
    <x v="0"/>
    <n v="2.3587141185998917E-5"/>
    <x v="0"/>
  </r>
  <r>
    <x v="2"/>
    <x v="3"/>
    <x v="643"/>
    <x v="643"/>
    <x v="14"/>
    <s v="79394512SUMINISTRO DE BIENES Y SERVICIOSAIA CONCAY"/>
    <x v="650"/>
    <n v="0"/>
    <x v="514"/>
    <x v="0"/>
    <x v="0"/>
    <x v="0"/>
    <x v="0"/>
    <x v="0"/>
    <x v="0"/>
    <x v="0"/>
    <x v="0"/>
    <x v="0"/>
    <x v="0"/>
    <x v="0"/>
    <x v="0"/>
    <x v="0"/>
    <x v="0"/>
    <x v="0"/>
    <x v="115"/>
    <x v="115"/>
    <x v="115"/>
    <x v="115"/>
    <x v="115"/>
    <x v="0"/>
    <x v="0"/>
    <x v="0"/>
    <x v="0"/>
    <n v="3.3350137528032064E-5"/>
    <x v="1"/>
  </r>
  <r>
    <x v="2"/>
    <x v="3"/>
    <x v="643"/>
    <x v="643"/>
    <x v="14"/>
    <s v="79394512SUMINISTRO DE BIENES Y SERVICIOSAIA S.A."/>
    <x v="651"/>
    <n v="0"/>
    <x v="514"/>
    <x v="0"/>
    <x v="0"/>
    <x v="0"/>
    <x v="0"/>
    <x v="0"/>
    <x v="0"/>
    <x v="0"/>
    <x v="0"/>
    <x v="0"/>
    <x v="0"/>
    <x v="0"/>
    <x v="0"/>
    <x v="0"/>
    <x v="0"/>
    <x v="0"/>
    <x v="116"/>
    <x v="116"/>
    <x v="116"/>
    <x v="116"/>
    <x v="116"/>
    <x v="0"/>
    <x v="0"/>
    <x v="0"/>
    <x v="0"/>
    <n v="6.473553366959095E-5"/>
    <x v="0"/>
  </r>
  <r>
    <x v="2"/>
    <x v="3"/>
    <x v="644"/>
    <x v="644"/>
    <x v="14"/>
    <s v="900817641SUMINISTRO DE BIENES Y SERVICIOSAIA CONCAY"/>
    <x v="652"/>
    <n v="0"/>
    <x v="514"/>
    <x v="0"/>
    <x v="0"/>
    <x v="0"/>
    <x v="0"/>
    <x v="0"/>
    <x v="0"/>
    <x v="0"/>
    <x v="0"/>
    <x v="0"/>
    <x v="0"/>
    <x v="0"/>
    <x v="0"/>
    <x v="0"/>
    <x v="0"/>
    <x v="0"/>
    <x v="117"/>
    <x v="117"/>
    <x v="117"/>
    <x v="117"/>
    <x v="117"/>
    <x v="0"/>
    <x v="0"/>
    <x v="0"/>
    <x v="0"/>
    <n v="7.8461505472660065E-4"/>
    <x v="1"/>
  </r>
  <r>
    <x v="2"/>
    <x v="3"/>
    <x v="645"/>
    <x v="645"/>
    <x v="14"/>
    <s v="832003816SUMINISTRO DE BIENES Y SERVICIOSAIA S.A."/>
    <x v="653"/>
    <n v="0"/>
    <x v="514"/>
    <x v="0"/>
    <x v="0"/>
    <x v="0"/>
    <x v="0"/>
    <x v="0"/>
    <x v="0"/>
    <x v="0"/>
    <x v="0"/>
    <x v="0"/>
    <x v="0"/>
    <x v="0"/>
    <x v="0"/>
    <x v="0"/>
    <x v="0"/>
    <x v="0"/>
    <x v="118"/>
    <x v="118"/>
    <x v="118"/>
    <x v="118"/>
    <x v="118"/>
    <x v="0"/>
    <x v="0"/>
    <x v="0"/>
    <x v="0"/>
    <n v="8.5059255361557007E-3"/>
    <x v="0"/>
  </r>
  <r>
    <x v="2"/>
    <x v="3"/>
    <x v="646"/>
    <x v="646"/>
    <x v="14"/>
    <s v="800056670SUMINISTRO DE BIENES Y SERVICIOSAIA S.A."/>
    <x v="654"/>
    <n v="0"/>
    <x v="514"/>
    <x v="0"/>
    <x v="0"/>
    <x v="0"/>
    <x v="0"/>
    <x v="0"/>
    <x v="0"/>
    <x v="0"/>
    <x v="0"/>
    <x v="0"/>
    <x v="0"/>
    <x v="0"/>
    <x v="0"/>
    <x v="0"/>
    <x v="0"/>
    <x v="0"/>
    <x v="119"/>
    <x v="119"/>
    <x v="119"/>
    <x v="119"/>
    <x v="119"/>
    <x v="0"/>
    <x v="0"/>
    <x v="0"/>
    <x v="0"/>
    <n v="4.9371505156159401E-5"/>
    <x v="0"/>
  </r>
  <r>
    <x v="2"/>
    <x v="3"/>
    <x v="647"/>
    <x v="647"/>
    <x v="14"/>
    <s v="900141314SUMINISTRO DE BIENES Y SERVICIOSAIA S.A."/>
    <x v="655"/>
    <n v="0"/>
    <x v="514"/>
    <x v="0"/>
    <x v="0"/>
    <x v="0"/>
    <x v="0"/>
    <x v="0"/>
    <x v="0"/>
    <x v="0"/>
    <x v="0"/>
    <x v="0"/>
    <x v="0"/>
    <x v="0"/>
    <x v="0"/>
    <x v="0"/>
    <x v="0"/>
    <x v="0"/>
    <x v="120"/>
    <x v="120"/>
    <x v="120"/>
    <x v="120"/>
    <x v="120"/>
    <x v="0"/>
    <x v="0"/>
    <x v="0"/>
    <x v="0"/>
    <n v="2.1417476236820221E-3"/>
    <x v="0"/>
  </r>
  <r>
    <x v="2"/>
    <x v="3"/>
    <x v="648"/>
    <x v="648"/>
    <x v="14"/>
    <s v="811033997SUMINISTRO DE BIENES Y SERVICIOSAIA S.A."/>
    <x v="656"/>
    <n v="0"/>
    <x v="514"/>
    <x v="0"/>
    <x v="0"/>
    <x v="0"/>
    <x v="0"/>
    <x v="0"/>
    <x v="0"/>
    <x v="0"/>
    <x v="0"/>
    <x v="0"/>
    <x v="0"/>
    <x v="0"/>
    <x v="0"/>
    <x v="0"/>
    <x v="0"/>
    <x v="0"/>
    <x v="121"/>
    <x v="121"/>
    <x v="121"/>
    <x v="121"/>
    <x v="121"/>
    <x v="0"/>
    <x v="0"/>
    <x v="0"/>
    <x v="0"/>
    <n v="3.0439440160989761E-4"/>
    <x v="0"/>
  </r>
  <r>
    <x v="2"/>
    <x v="3"/>
    <x v="649"/>
    <x v="649"/>
    <x v="14"/>
    <s v="890100251SUMINISTRO DE BIENES Y SERVICIOSAIA CONCAY"/>
    <x v="657"/>
    <n v="0"/>
    <x v="514"/>
    <x v="0"/>
    <x v="0"/>
    <x v="0"/>
    <x v="0"/>
    <x v="0"/>
    <x v="0"/>
    <x v="0"/>
    <x v="0"/>
    <x v="0"/>
    <x v="0"/>
    <x v="0"/>
    <x v="0"/>
    <x v="0"/>
    <x v="0"/>
    <x v="0"/>
    <x v="122"/>
    <x v="122"/>
    <x v="122"/>
    <x v="122"/>
    <x v="122"/>
    <x v="0"/>
    <x v="0"/>
    <x v="0"/>
    <x v="0"/>
    <n v="1.8087893724441528E-2"/>
    <x v="1"/>
  </r>
  <r>
    <x v="2"/>
    <x v="3"/>
    <x v="650"/>
    <x v="650"/>
    <x v="14"/>
    <s v="860002523SUMINISTRO DE BIENES Y SERVICIOSAIA S.A."/>
    <x v="658"/>
    <n v="0"/>
    <x v="514"/>
    <x v="0"/>
    <x v="0"/>
    <x v="0"/>
    <x v="0"/>
    <x v="0"/>
    <x v="0"/>
    <x v="0"/>
    <x v="0"/>
    <x v="0"/>
    <x v="0"/>
    <x v="0"/>
    <x v="0"/>
    <x v="0"/>
    <x v="0"/>
    <x v="0"/>
    <x v="123"/>
    <x v="123"/>
    <x v="123"/>
    <x v="123"/>
    <x v="123"/>
    <x v="0"/>
    <x v="0"/>
    <x v="0"/>
    <x v="0"/>
    <n v="2.6285368949174881E-4"/>
    <x v="0"/>
  </r>
  <r>
    <x v="2"/>
    <x v="3"/>
    <x v="651"/>
    <x v="651"/>
    <x v="14"/>
    <s v="812000025SUMINISTRO DE BIENES Y SERVICIOSAIA S.A."/>
    <x v="659"/>
    <n v="0"/>
    <x v="514"/>
    <x v="0"/>
    <x v="0"/>
    <x v="0"/>
    <x v="0"/>
    <x v="0"/>
    <x v="0"/>
    <x v="0"/>
    <x v="0"/>
    <x v="0"/>
    <x v="0"/>
    <x v="0"/>
    <x v="0"/>
    <x v="0"/>
    <x v="0"/>
    <x v="0"/>
    <x v="124"/>
    <x v="124"/>
    <x v="124"/>
    <x v="124"/>
    <x v="124"/>
    <x v="0"/>
    <x v="0"/>
    <x v="0"/>
    <x v="0"/>
    <n v="2.9097404330968857E-4"/>
    <x v="0"/>
  </r>
  <r>
    <x v="2"/>
    <x v="3"/>
    <x v="652"/>
    <x v="652"/>
    <x v="14"/>
    <s v="800022450SUMINISTRO DE BIENES Y SERVICIOSCONSORCIO CLINICA PORTOAZUL"/>
    <x v="660"/>
    <n v="0"/>
    <x v="514"/>
    <x v="0"/>
    <x v="0"/>
    <x v="0"/>
    <x v="0"/>
    <x v="0"/>
    <x v="0"/>
    <x v="0"/>
    <x v="0"/>
    <x v="0"/>
    <x v="0"/>
    <x v="0"/>
    <x v="0"/>
    <x v="0"/>
    <x v="0"/>
    <x v="0"/>
    <x v="125"/>
    <x v="125"/>
    <x v="125"/>
    <x v="125"/>
    <x v="125"/>
    <x v="0"/>
    <x v="0"/>
    <x v="0"/>
    <x v="0"/>
    <n v="1.8416298553347588E-4"/>
    <x v="5"/>
  </r>
  <r>
    <x v="2"/>
    <x v="3"/>
    <x v="653"/>
    <x v="653"/>
    <x v="14"/>
    <s v="801001676SUMINISTRO DE BIENES Y SERVICIOSAIA S.A."/>
    <x v="661"/>
    <n v="0"/>
    <x v="514"/>
    <x v="0"/>
    <x v="0"/>
    <x v="0"/>
    <x v="0"/>
    <x v="0"/>
    <x v="0"/>
    <x v="0"/>
    <x v="0"/>
    <x v="0"/>
    <x v="0"/>
    <x v="0"/>
    <x v="0"/>
    <x v="0"/>
    <x v="0"/>
    <x v="0"/>
    <x v="126"/>
    <x v="126"/>
    <x v="126"/>
    <x v="126"/>
    <x v="126"/>
    <x v="0"/>
    <x v="0"/>
    <x v="0"/>
    <x v="0"/>
    <n v="1.1048349551856518E-4"/>
    <x v="0"/>
  </r>
  <r>
    <x v="2"/>
    <x v="3"/>
    <x v="654"/>
    <x v="654"/>
    <x v="14"/>
    <s v="800104260SUMINISTRO DE BIENES Y SERVICIOSAIA S.A."/>
    <x v="662"/>
    <n v="0"/>
    <x v="514"/>
    <x v="0"/>
    <x v="0"/>
    <x v="0"/>
    <x v="0"/>
    <x v="0"/>
    <x v="0"/>
    <x v="0"/>
    <x v="0"/>
    <x v="0"/>
    <x v="0"/>
    <x v="0"/>
    <x v="0"/>
    <x v="0"/>
    <x v="0"/>
    <x v="0"/>
    <x v="127"/>
    <x v="127"/>
    <x v="127"/>
    <x v="127"/>
    <x v="127"/>
    <x v="0"/>
    <x v="0"/>
    <x v="0"/>
    <x v="0"/>
    <n v="3.4309807233512402E-5"/>
    <x v="0"/>
  </r>
  <r>
    <x v="2"/>
    <x v="3"/>
    <x v="655"/>
    <x v="655"/>
    <x v="14"/>
    <s v="900231237SUMINISTRO DE BIENES Y SERVICIOSAIA S.A."/>
    <x v="663"/>
    <n v="0"/>
    <x v="514"/>
    <x v="0"/>
    <x v="0"/>
    <x v="0"/>
    <x v="0"/>
    <x v="0"/>
    <x v="0"/>
    <x v="0"/>
    <x v="0"/>
    <x v="0"/>
    <x v="0"/>
    <x v="0"/>
    <x v="0"/>
    <x v="0"/>
    <x v="0"/>
    <x v="0"/>
    <x v="128"/>
    <x v="128"/>
    <x v="128"/>
    <x v="128"/>
    <x v="128"/>
    <x v="0"/>
    <x v="0"/>
    <x v="0"/>
    <x v="0"/>
    <n v="2.9091909527778625E-3"/>
    <x v="0"/>
  </r>
  <r>
    <x v="2"/>
    <x v="3"/>
    <x v="656"/>
    <x v="656"/>
    <x v="14"/>
    <s v="811027999SUMINISTRO DE BIENES Y SERVICIOSAIA S.A."/>
    <x v="664"/>
    <n v="0"/>
    <x v="514"/>
    <x v="0"/>
    <x v="0"/>
    <x v="0"/>
    <x v="0"/>
    <x v="0"/>
    <x v="0"/>
    <x v="0"/>
    <x v="0"/>
    <x v="0"/>
    <x v="0"/>
    <x v="0"/>
    <x v="0"/>
    <x v="0"/>
    <x v="0"/>
    <x v="0"/>
    <x v="129"/>
    <x v="129"/>
    <x v="129"/>
    <x v="129"/>
    <x v="129"/>
    <x v="0"/>
    <x v="0"/>
    <x v="0"/>
    <x v="0"/>
    <n v="8.1410259008407593E-3"/>
    <x v="0"/>
  </r>
  <r>
    <x v="2"/>
    <x v="3"/>
    <x v="656"/>
    <x v="656"/>
    <x v="14"/>
    <s v="811027999SUMINISTRO DE BIENES Y SERVICIOSCONSORCIO TRIPLEA RIONEGRO"/>
    <x v="665"/>
    <n v="0"/>
    <x v="514"/>
    <x v="0"/>
    <x v="0"/>
    <x v="0"/>
    <x v="0"/>
    <x v="0"/>
    <x v="0"/>
    <x v="0"/>
    <x v="0"/>
    <x v="0"/>
    <x v="0"/>
    <x v="0"/>
    <x v="0"/>
    <x v="0"/>
    <x v="0"/>
    <x v="0"/>
    <x v="130"/>
    <x v="130"/>
    <x v="130"/>
    <x v="130"/>
    <x v="130"/>
    <x v="0"/>
    <x v="0"/>
    <x v="0"/>
    <x v="0"/>
    <n v="2.7474537491798401E-3"/>
    <x v="4"/>
  </r>
  <r>
    <x v="2"/>
    <x v="3"/>
    <x v="657"/>
    <x v="657"/>
    <x v="14"/>
    <s v="900383501SUMINISTRO DE BIENES Y SERVICIOSAIA S.A."/>
    <x v="666"/>
    <n v="0"/>
    <x v="514"/>
    <x v="0"/>
    <x v="0"/>
    <x v="0"/>
    <x v="0"/>
    <x v="0"/>
    <x v="0"/>
    <x v="0"/>
    <x v="0"/>
    <x v="0"/>
    <x v="0"/>
    <x v="0"/>
    <x v="0"/>
    <x v="0"/>
    <x v="0"/>
    <x v="0"/>
    <x v="131"/>
    <x v="131"/>
    <x v="131"/>
    <x v="131"/>
    <x v="131"/>
    <x v="0"/>
    <x v="0"/>
    <x v="0"/>
    <x v="0"/>
    <n v="4.7270115464925766E-4"/>
    <x v="0"/>
  </r>
  <r>
    <x v="2"/>
    <x v="3"/>
    <x v="658"/>
    <x v="658"/>
    <x v="14"/>
    <s v="900328932SUMINISTRO DE BIENES Y SERVICIOSAIA S.A."/>
    <x v="667"/>
    <n v="0"/>
    <x v="514"/>
    <x v="0"/>
    <x v="0"/>
    <x v="0"/>
    <x v="0"/>
    <x v="0"/>
    <x v="0"/>
    <x v="0"/>
    <x v="0"/>
    <x v="0"/>
    <x v="0"/>
    <x v="0"/>
    <x v="0"/>
    <x v="0"/>
    <x v="0"/>
    <x v="0"/>
    <x v="132"/>
    <x v="132"/>
    <x v="132"/>
    <x v="132"/>
    <x v="132"/>
    <x v="0"/>
    <x v="0"/>
    <x v="0"/>
    <x v="0"/>
    <n v="2.7378788217902184E-5"/>
    <x v="0"/>
  </r>
  <r>
    <x v="2"/>
    <x v="3"/>
    <x v="659"/>
    <x v="659"/>
    <x v="14"/>
    <s v="811013959SUMINISTRO DE BIENES Y SERVICIOSAIA S.A."/>
    <x v="668"/>
    <n v="0"/>
    <x v="514"/>
    <x v="0"/>
    <x v="0"/>
    <x v="0"/>
    <x v="0"/>
    <x v="0"/>
    <x v="0"/>
    <x v="0"/>
    <x v="0"/>
    <x v="0"/>
    <x v="0"/>
    <x v="0"/>
    <x v="0"/>
    <x v="0"/>
    <x v="0"/>
    <x v="0"/>
    <x v="133"/>
    <x v="133"/>
    <x v="133"/>
    <x v="133"/>
    <x v="133"/>
    <x v="0"/>
    <x v="0"/>
    <x v="0"/>
    <x v="0"/>
    <n v="7.989540696144104E-3"/>
    <x v="0"/>
  </r>
  <r>
    <x v="2"/>
    <x v="3"/>
    <x v="659"/>
    <x v="659"/>
    <x v="14"/>
    <s v="811013959SUMINISTRO DE BIENES Y SERVICIOSCONSORCIO TRIPLEA RIONEGRO"/>
    <x v="669"/>
    <n v="0"/>
    <x v="514"/>
    <x v="0"/>
    <x v="0"/>
    <x v="0"/>
    <x v="0"/>
    <x v="0"/>
    <x v="0"/>
    <x v="0"/>
    <x v="0"/>
    <x v="0"/>
    <x v="0"/>
    <x v="0"/>
    <x v="0"/>
    <x v="0"/>
    <x v="0"/>
    <x v="0"/>
    <x v="134"/>
    <x v="134"/>
    <x v="134"/>
    <x v="134"/>
    <x v="134"/>
    <x v="0"/>
    <x v="0"/>
    <x v="0"/>
    <x v="0"/>
    <n v="2.6476010680198669E-3"/>
    <x v="4"/>
  </r>
  <r>
    <x v="2"/>
    <x v="3"/>
    <x v="660"/>
    <x v="660"/>
    <x v="14"/>
    <s v="800042488SUMINISTRO DE BIENES Y SERVICIOSAIA S.A."/>
    <x v="670"/>
    <n v="0"/>
    <x v="514"/>
    <x v="0"/>
    <x v="0"/>
    <x v="0"/>
    <x v="0"/>
    <x v="0"/>
    <x v="0"/>
    <x v="0"/>
    <x v="0"/>
    <x v="0"/>
    <x v="0"/>
    <x v="0"/>
    <x v="0"/>
    <x v="0"/>
    <x v="0"/>
    <x v="0"/>
    <x v="135"/>
    <x v="135"/>
    <x v="135"/>
    <x v="135"/>
    <x v="135"/>
    <x v="0"/>
    <x v="0"/>
    <x v="0"/>
    <x v="0"/>
    <n v="1.2476928532123566E-3"/>
    <x v="0"/>
  </r>
  <r>
    <x v="2"/>
    <x v="3"/>
    <x v="661"/>
    <x v="661"/>
    <x v="14"/>
    <s v="80264062SUMINISTRO DE BIENES Y SERVICIOSAIA CONCAY"/>
    <x v="671"/>
    <n v="0"/>
    <x v="514"/>
    <x v="0"/>
    <x v="0"/>
    <x v="0"/>
    <x v="0"/>
    <x v="0"/>
    <x v="0"/>
    <x v="0"/>
    <x v="0"/>
    <x v="0"/>
    <x v="0"/>
    <x v="0"/>
    <x v="0"/>
    <x v="0"/>
    <x v="0"/>
    <x v="0"/>
    <x v="136"/>
    <x v="136"/>
    <x v="136"/>
    <x v="136"/>
    <x v="136"/>
    <x v="0"/>
    <x v="0"/>
    <x v="0"/>
    <x v="0"/>
    <n v="1.0330532677471638E-4"/>
    <x v="1"/>
  </r>
  <r>
    <x v="2"/>
    <x v="3"/>
    <x v="662"/>
    <x v="662"/>
    <x v="14"/>
    <s v="890923681SUMINISTRO DE BIENES Y SERVICIOSAIA S.A."/>
    <x v="672"/>
    <n v="0"/>
    <x v="514"/>
    <x v="0"/>
    <x v="0"/>
    <x v="0"/>
    <x v="0"/>
    <x v="0"/>
    <x v="0"/>
    <x v="0"/>
    <x v="0"/>
    <x v="0"/>
    <x v="0"/>
    <x v="0"/>
    <x v="0"/>
    <x v="0"/>
    <x v="0"/>
    <x v="0"/>
    <x v="137"/>
    <x v="137"/>
    <x v="137"/>
    <x v="137"/>
    <x v="137"/>
    <x v="0"/>
    <x v="0"/>
    <x v="0"/>
    <x v="0"/>
    <n v="7.6232478022575378E-4"/>
    <x v="0"/>
  </r>
  <r>
    <x v="2"/>
    <x v="3"/>
    <x v="663"/>
    <x v="663"/>
    <x v="14"/>
    <s v="800145360SUMINISTRO DE BIENES Y SERVICIOSAIA S.A."/>
    <x v="673"/>
    <n v="0"/>
    <x v="514"/>
    <x v="0"/>
    <x v="0"/>
    <x v="0"/>
    <x v="0"/>
    <x v="0"/>
    <x v="0"/>
    <x v="0"/>
    <x v="0"/>
    <x v="0"/>
    <x v="0"/>
    <x v="0"/>
    <x v="0"/>
    <x v="0"/>
    <x v="0"/>
    <x v="0"/>
    <x v="138"/>
    <x v="138"/>
    <x v="138"/>
    <x v="138"/>
    <x v="138"/>
    <x v="0"/>
    <x v="0"/>
    <x v="0"/>
    <x v="0"/>
    <n v="1.6261637210845947E-4"/>
    <x v="0"/>
  </r>
  <r>
    <x v="2"/>
    <x v="3"/>
    <x v="664"/>
    <x v="664"/>
    <x v="14"/>
    <s v="900687519SUMINISTRO DE BIENES Y SERVICIOSAIA CONCAY"/>
    <x v="674"/>
    <n v="0"/>
    <x v="514"/>
    <x v="0"/>
    <x v="0"/>
    <x v="0"/>
    <x v="0"/>
    <x v="0"/>
    <x v="0"/>
    <x v="0"/>
    <x v="0"/>
    <x v="0"/>
    <x v="0"/>
    <x v="0"/>
    <x v="0"/>
    <x v="0"/>
    <x v="0"/>
    <x v="0"/>
    <x v="139"/>
    <x v="139"/>
    <x v="139"/>
    <x v="139"/>
    <x v="139"/>
    <x v="0"/>
    <x v="0"/>
    <x v="0"/>
    <x v="0"/>
    <n v="1.7659796867519617E-5"/>
    <x v="1"/>
  </r>
  <r>
    <x v="2"/>
    <x v="3"/>
    <x v="665"/>
    <x v="665"/>
    <x v="14"/>
    <s v="900582365SUMINISTRO DE BIENES Y SERVICIOSAIA S.A."/>
    <x v="675"/>
    <n v="0"/>
    <x v="514"/>
    <x v="0"/>
    <x v="0"/>
    <x v="0"/>
    <x v="0"/>
    <x v="0"/>
    <x v="0"/>
    <x v="0"/>
    <x v="0"/>
    <x v="0"/>
    <x v="0"/>
    <x v="0"/>
    <x v="0"/>
    <x v="0"/>
    <x v="0"/>
    <x v="0"/>
    <x v="140"/>
    <x v="140"/>
    <x v="140"/>
    <x v="140"/>
    <x v="140"/>
    <x v="0"/>
    <x v="0"/>
    <x v="0"/>
    <x v="0"/>
    <n v="7.3717907071113586E-4"/>
    <x v="0"/>
  </r>
  <r>
    <x v="2"/>
    <x v="3"/>
    <x v="666"/>
    <x v="666"/>
    <x v="14"/>
    <s v="900251342SUMINISTRO DE BIENES Y SERVICIOSAIA S.A."/>
    <x v="676"/>
    <n v="0"/>
    <x v="514"/>
    <x v="0"/>
    <x v="0"/>
    <x v="0"/>
    <x v="0"/>
    <x v="0"/>
    <x v="0"/>
    <x v="0"/>
    <x v="0"/>
    <x v="0"/>
    <x v="0"/>
    <x v="0"/>
    <x v="0"/>
    <x v="0"/>
    <x v="0"/>
    <x v="0"/>
    <x v="141"/>
    <x v="141"/>
    <x v="141"/>
    <x v="141"/>
    <x v="141"/>
    <x v="0"/>
    <x v="0"/>
    <x v="0"/>
    <x v="0"/>
    <n v="1.1496176011860371E-4"/>
    <x v="0"/>
  </r>
  <r>
    <x v="2"/>
    <x v="3"/>
    <x v="667"/>
    <x v="667"/>
    <x v="14"/>
    <s v="900754439SUMINISTRO DE BIENES Y SERVICIOSAIA S.A."/>
    <x v="677"/>
    <n v="0"/>
    <x v="514"/>
    <x v="0"/>
    <x v="0"/>
    <x v="0"/>
    <x v="0"/>
    <x v="0"/>
    <x v="0"/>
    <x v="0"/>
    <x v="0"/>
    <x v="0"/>
    <x v="0"/>
    <x v="0"/>
    <x v="0"/>
    <x v="0"/>
    <x v="0"/>
    <x v="0"/>
    <x v="142"/>
    <x v="142"/>
    <x v="142"/>
    <x v="142"/>
    <x v="142"/>
    <x v="0"/>
    <x v="0"/>
    <x v="0"/>
    <x v="0"/>
    <n v="2.1199211478233337E-3"/>
    <x v="0"/>
  </r>
  <r>
    <x v="2"/>
    <x v="3"/>
    <x v="668"/>
    <x v="668"/>
    <x v="14"/>
    <s v="900552218SUMINISTRO DE BIENES Y SERVICIOSAIA S.A."/>
    <x v="678"/>
    <n v="0"/>
    <x v="514"/>
    <x v="0"/>
    <x v="0"/>
    <x v="0"/>
    <x v="0"/>
    <x v="0"/>
    <x v="0"/>
    <x v="0"/>
    <x v="0"/>
    <x v="0"/>
    <x v="0"/>
    <x v="0"/>
    <x v="0"/>
    <x v="0"/>
    <x v="0"/>
    <x v="0"/>
    <x v="143"/>
    <x v="143"/>
    <x v="143"/>
    <x v="143"/>
    <x v="143"/>
    <x v="0"/>
    <x v="0"/>
    <x v="0"/>
    <x v="0"/>
    <n v="5.4127071052789688E-4"/>
    <x v="0"/>
  </r>
  <r>
    <x v="2"/>
    <x v="3"/>
    <x v="669"/>
    <x v="669"/>
    <x v="14"/>
    <s v="900466799SUMINISTRO DE BIENES Y SERVICIOSAIA S.A."/>
    <x v="679"/>
    <n v="0"/>
    <x v="514"/>
    <x v="0"/>
    <x v="0"/>
    <x v="0"/>
    <x v="0"/>
    <x v="0"/>
    <x v="0"/>
    <x v="0"/>
    <x v="0"/>
    <x v="0"/>
    <x v="0"/>
    <x v="0"/>
    <x v="0"/>
    <x v="0"/>
    <x v="0"/>
    <x v="0"/>
    <x v="144"/>
    <x v="144"/>
    <x v="144"/>
    <x v="144"/>
    <x v="144"/>
    <x v="0"/>
    <x v="0"/>
    <x v="0"/>
    <x v="0"/>
    <n v="1.6883648931980133E-3"/>
    <x v="0"/>
  </r>
  <r>
    <x v="2"/>
    <x v="3"/>
    <x v="670"/>
    <x v="670"/>
    <x v="14"/>
    <s v="900361316SUMINISTRO DE BIENES Y SERVICIOSAIA CONCAY"/>
    <x v="680"/>
    <n v="0"/>
    <x v="514"/>
    <x v="0"/>
    <x v="0"/>
    <x v="0"/>
    <x v="0"/>
    <x v="0"/>
    <x v="0"/>
    <x v="0"/>
    <x v="0"/>
    <x v="0"/>
    <x v="0"/>
    <x v="0"/>
    <x v="0"/>
    <x v="0"/>
    <x v="0"/>
    <x v="0"/>
    <x v="145"/>
    <x v="145"/>
    <x v="145"/>
    <x v="145"/>
    <x v="145"/>
    <x v="0"/>
    <x v="0"/>
    <x v="0"/>
    <x v="0"/>
    <n v="1.2804917059838772E-4"/>
    <x v="1"/>
  </r>
  <r>
    <x v="2"/>
    <x v="3"/>
    <x v="670"/>
    <x v="670"/>
    <x v="14"/>
    <s v="900361316SUMINISTRO DE BIENES Y SERVICIOSCONSORCIO DOBLE CALZADA BOGOTA VILLAVICENCIO"/>
    <x v="681"/>
    <n v="0"/>
    <x v="514"/>
    <x v="0"/>
    <x v="0"/>
    <x v="0"/>
    <x v="0"/>
    <x v="0"/>
    <x v="0"/>
    <x v="0"/>
    <x v="0"/>
    <x v="0"/>
    <x v="0"/>
    <x v="0"/>
    <x v="0"/>
    <x v="0"/>
    <x v="0"/>
    <x v="0"/>
    <x v="146"/>
    <x v="146"/>
    <x v="146"/>
    <x v="146"/>
    <x v="146"/>
    <x v="0"/>
    <x v="0"/>
    <x v="0"/>
    <x v="0"/>
    <n v="5.9981357480864972E-7"/>
    <x v="2"/>
  </r>
  <r>
    <x v="2"/>
    <x v="3"/>
    <x v="671"/>
    <x v="671"/>
    <x v="14"/>
    <s v="890907681SUMINISTRO DE BIENES Y SERVICIOSAIA S.A."/>
    <x v="682"/>
    <n v="0"/>
    <x v="514"/>
    <x v="0"/>
    <x v="0"/>
    <x v="0"/>
    <x v="0"/>
    <x v="0"/>
    <x v="0"/>
    <x v="0"/>
    <x v="0"/>
    <x v="0"/>
    <x v="0"/>
    <x v="0"/>
    <x v="0"/>
    <x v="0"/>
    <x v="0"/>
    <x v="0"/>
    <x v="147"/>
    <x v="147"/>
    <x v="147"/>
    <x v="147"/>
    <x v="147"/>
    <x v="0"/>
    <x v="0"/>
    <x v="0"/>
    <x v="0"/>
    <n v="4.7607347369194031E-3"/>
    <x v="0"/>
  </r>
  <r>
    <x v="2"/>
    <x v="3"/>
    <x v="672"/>
    <x v="672"/>
    <x v="14"/>
    <s v="900111779SUMINISTRO DE BIENES Y SERVICIOSAIA S.A."/>
    <x v="683"/>
    <n v="0"/>
    <x v="514"/>
    <x v="0"/>
    <x v="0"/>
    <x v="0"/>
    <x v="0"/>
    <x v="0"/>
    <x v="0"/>
    <x v="0"/>
    <x v="0"/>
    <x v="0"/>
    <x v="0"/>
    <x v="0"/>
    <x v="0"/>
    <x v="0"/>
    <x v="0"/>
    <x v="0"/>
    <x v="148"/>
    <x v="148"/>
    <x v="148"/>
    <x v="148"/>
    <x v="148"/>
    <x v="0"/>
    <x v="0"/>
    <x v="0"/>
    <x v="0"/>
    <n v="1.180034875869751E-2"/>
    <x v="0"/>
  </r>
  <r>
    <x v="2"/>
    <x v="3"/>
    <x v="673"/>
    <x v="673"/>
    <x v="14"/>
    <s v="900887603SUMINISTRO DE BIENES Y SERVICIOSAIA S.A."/>
    <x v="684"/>
    <n v="0"/>
    <x v="514"/>
    <x v="0"/>
    <x v="0"/>
    <x v="0"/>
    <x v="0"/>
    <x v="0"/>
    <x v="0"/>
    <x v="0"/>
    <x v="0"/>
    <x v="0"/>
    <x v="0"/>
    <x v="0"/>
    <x v="0"/>
    <x v="0"/>
    <x v="0"/>
    <x v="0"/>
    <x v="149"/>
    <x v="149"/>
    <x v="149"/>
    <x v="149"/>
    <x v="149"/>
    <x v="0"/>
    <x v="0"/>
    <x v="0"/>
    <x v="0"/>
    <n v="1.4794268645346165E-4"/>
    <x v="0"/>
  </r>
  <r>
    <x v="2"/>
    <x v="3"/>
    <x v="674"/>
    <x v="674"/>
    <x v="14"/>
    <s v="900570382SUMINISTRO DE BIENES Y SERVICIOSAIA S.A."/>
    <x v="685"/>
    <n v="0"/>
    <x v="514"/>
    <x v="0"/>
    <x v="0"/>
    <x v="0"/>
    <x v="0"/>
    <x v="0"/>
    <x v="0"/>
    <x v="0"/>
    <x v="0"/>
    <x v="0"/>
    <x v="0"/>
    <x v="0"/>
    <x v="0"/>
    <x v="0"/>
    <x v="0"/>
    <x v="0"/>
    <x v="150"/>
    <x v="150"/>
    <x v="150"/>
    <x v="150"/>
    <x v="150"/>
    <x v="0"/>
    <x v="0"/>
    <x v="0"/>
    <x v="0"/>
    <n v="1.2664854526519775E-2"/>
    <x v="0"/>
  </r>
  <r>
    <x v="2"/>
    <x v="3"/>
    <x v="675"/>
    <x v="675"/>
    <x v="14"/>
    <s v="830512776SUMINISTRO DE BIENES Y SERVICIOSAIA S.A."/>
    <x v="686"/>
    <n v="0"/>
    <x v="514"/>
    <x v="0"/>
    <x v="0"/>
    <x v="0"/>
    <x v="0"/>
    <x v="0"/>
    <x v="0"/>
    <x v="0"/>
    <x v="0"/>
    <x v="0"/>
    <x v="0"/>
    <x v="0"/>
    <x v="0"/>
    <x v="0"/>
    <x v="0"/>
    <x v="0"/>
    <x v="151"/>
    <x v="151"/>
    <x v="151"/>
    <x v="151"/>
    <x v="151"/>
    <x v="0"/>
    <x v="0"/>
    <x v="0"/>
    <x v="0"/>
    <n v="1.3966485857963562E-4"/>
    <x v="0"/>
  </r>
  <r>
    <x v="2"/>
    <x v="3"/>
    <x v="676"/>
    <x v="676"/>
    <x v="14"/>
    <s v="900420787SUMINISTRO DE BIENES Y SERVICIOSAIA CONCAY"/>
    <x v="687"/>
    <n v="0"/>
    <x v="514"/>
    <x v="0"/>
    <x v="0"/>
    <x v="0"/>
    <x v="0"/>
    <x v="0"/>
    <x v="0"/>
    <x v="0"/>
    <x v="0"/>
    <x v="0"/>
    <x v="0"/>
    <x v="0"/>
    <x v="0"/>
    <x v="0"/>
    <x v="0"/>
    <x v="0"/>
    <x v="152"/>
    <x v="152"/>
    <x v="152"/>
    <x v="152"/>
    <x v="152"/>
    <x v="0"/>
    <x v="0"/>
    <x v="0"/>
    <x v="0"/>
    <n v="6.8781373556703329E-6"/>
    <x v="1"/>
  </r>
  <r>
    <x v="2"/>
    <x v="3"/>
    <x v="676"/>
    <x v="676"/>
    <x v="14"/>
    <s v="900420787SUMINISTRO DE BIENES Y SERVICIOSAIA S.A."/>
    <x v="688"/>
    <n v="0"/>
    <x v="514"/>
    <x v="0"/>
    <x v="0"/>
    <x v="0"/>
    <x v="0"/>
    <x v="0"/>
    <x v="0"/>
    <x v="0"/>
    <x v="0"/>
    <x v="0"/>
    <x v="0"/>
    <x v="0"/>
    <x v="0"/>
    <x v="0"/>
    <x v="0"/>
    <x v="0"/>
    <x v="153"/>
    <x v="153"/>
    <x v="153"/>
    <x v="153"/>
    <x v="153"/>
    <x v="0"/>
    <x v="0"/>
    <x v="0"/>
    <x v="0"/>
    <n v="2.1724170073866844E-4"/>
    <x v="0"/>
  </r>
  <r>
    <x v="2"/>
    <x v="3"/>
    <x v="677"/>
    <x v="677"/>
    <x v="14"/>
    <s v="830087171SUMINISTRO DE BIENES Y SERVICIOSAIA CONCAY"/>
    <x v="689"/>
    <n v="0"/>
    <x v="514"/>
    <x v="0"/>
    <x v="0"/>
    <x v="0"/>
    <x v="0"/>
    <x v="0"/>
    <x v="0"/>
    <x v="0"/>
    <x v="0"/>
    <x v="0"/>
    <x v="0"/>
    <x v="0"/>
    <x v="0"/>
    <x v="0"/>
    <x v="0"/>
    <x v="0"/>
    <x v="154"/>
    <x v="154"/>
    <x v="154"/>
    <x v="154"/>
    <x v="154"/>
    <x v="0"/>
    <x v="0"/>
    <x v="0"/>
    <x v="0"/>
    <n v="1.6051493585109711E-3"/>
    <x v="1"/>
  </r>
  <r>
    <x v="2"/>
    <x v="3"/>
    <x v="678"/>
    <x v="678"/>
    <x v="14"/>
    <s v="860070374SUMINISTRO DE BIENES Y SERVICIOSAIA CONCAY"/>
    <x v="690"/>
    <n v="0"/>
    <x v="514"/>
    <x v="0"/>
    <x v="0"/>
    <x v="0"/>
    <x v="0"/>
    <x v="0"/>
    <x v="0"/>
    <x v="0"/>
    <x v="0"/>
    <x v="0"/>
    <x v="0"/>
    <x v="0"/>
    <x v="0"/>
    <x v="0"/>
    <x v="0"/>
    <x v="0"/>
    <x v="155"/>
    <x v="155"/>
    <x v="155"/>
    <x v="155"/>
    <x v="155"/>
    <x v="0"/>
    <x v="0"/>
    <x v="0"/>
    <x v="0"/>
    <n v="2.6627480983734131E-3"/>
    <x v="1"/>
  </r>
  <r>
    <x v="2"/>
    <x v="3"/>
    <x v="679"/>
    <x v="679"/>
    <x v="14"/>
    <s v="890932579SUMINISTRO DE BIENES Y SERVICIOSAIA S.A."/>
    <x v="691"/>
    <n v="0"/>
    <x v="514"/>
    <x v="0"/>
    <x v="0"/>
    <x v="0"/>
    <x v="0"/>
    <x v="0"/>
    <x v="0"/>
    <x v="0"/>
    <x v="0"/>
    <x v="0"/>
    <x v="0"/>
    <x v="0"/>
    <x v="0"/>
    <x v="0"/>
    <x v="0"/>
    <x v="0"/>
    <x v="156"/>
    <x v="156"/>
    <x v="156"/>
    <x v="156"/>
    <x v="156"/>
    <x v="0"/>
    <x v="0"/>
    <x v="0"/>
    <x v="0"/>
    <n v="2.5381594896316528E-3"/>
    <x v="0"/>
  </r>
  <r>
    <x v="2"/>
    <x v="3"/>
    <x v="680"/>
    <x v="680"/>
    <x v="14"/>
    <s v="890900148SUMINISTRO DE BIENES Y SERVICIOSAIA S.A."/>
    <x v="692"/>
    <n v="0"/>
    <x v="514"/>
    <x v="0"/>
    <x v="0"/>
    <x v="0"/>
    <x v="0"/>
    <x v="0"/>
    <x v="0"/>
    <x v="0"/>
    <x v="0"/>
    <x v="0"/>
    <x v="0"/>
    <x v="0"/>
    <x v="0"/>
    <x v="0"/>
    <x v="0"/>
    <x v="0"/>
    <x v="157"/>
    <x v="157"/>
    <x v="157"/>
    <x v="157"/>
    <x v="157"/>
    <x v="0"/>
    <x v="0"/>
    <x v="0"/>
    <x v="0"/>
    <n v="4.2796134948730469E-4"/>
    <x v="0"/>
  </r>
  <r>
    <x v="2"/>
    <x v="3"/>
    <x v="681"/>
    <x v="681"/>
    <x v="14"/>
    <s v="900009495SUMINISTRO DE BIENES Y SERVICIOSAIA S.A."/>
    <x v="693"/>
    <n v="0"/>
    <x v="514"/>
    <x v="0"/>
    <x v="0"/>
    <x v="0"/>
    <x v="0"/>
    <x v="0"/>
    <x v="0"/>
    <x v="0"/>
    <x v="0"/>
    <x v="0"/>
    <x v="0"/>
    <x v="0"/>
    <x v="0"/>
    <x v="0"/>
    <x v="0"/>
    <x v="0"/>
    <x v="158"/>
    <x v="158"/>
    <x v="158"/>
    <x v="158"/>
    <x v="158"/>
    <x v="0"/>
    <x v="0"/>
    <x v="0"/>
    <x v="0"/>
    <n v="1.119094667956233E-5"/>
    <x v="0"/>
  </r>
  <r>
    <x v="2"/>
    <x v="3"/>
    <x v="682"/>
    <x v="682"/>
    <x v="14"/>
    <s v="890903407SUMINISTRO DE BIENES Y SERVICIOSAIA CONCAY"/>
    <x v="694"/>
    <n v="0"/>
    <x v="514"/>
    <x v="0"/>
    <x v="0"/>
    <x v="0"/>
    <x v="0"/>
    <x v="0"/>
    <x v="0"/>
    <x v="0"/>
    <x v="0"/>
    <x v="0"/>
    <x v="0"/>
    <x v="0"/>
    <x v="0"/>
    <x v="0"/>
    <x v="0"/>
    <x v="0"/>
    <x v="159"/>
    <x v="159"/>
    <x v="159"/>
    <x v="159"/>
    <x v="159"/>
    <x v="0"/>
    <x v="0"/>
    <x v="0"/>
    <x v="0"/>
    <n v="1.4227628707885742E-3"/>
    <x v="1"/>
  </r>
  <r>
    <x v="2"/>
    <x v="3"/>
    <x v="683"/>
    <x v="683"/>
    <x v="14"/>
    <s v="800153993SUMINISTRO DE BIENES Y SERVICIOSAIA S.A."/>
    <x v="695"/>
    <n v="0"/>
    <x v="514"/>
    <x v="0"/>
    <x v="0"/>
    <x v="0"/>
    <x v="0"/>
    <x v="0"/>
    <x v="0"/>
    <x v="0"/>
    <x v="0"/>
    <x v="0"/>
    <x v="0"/>
    <x v="0"/>
    <x v="0"/>
    <x v="0"/>
    <x v="0"/>
    <x v="0"/>
    <x v="160"/>
    <x v="160"/>
    <x v="160"/>
    <x v="160"/>
    <x v="160"/>
    <x v="0"/>
    <x v="0"/>
    <x v="0"/>
    <x v="0"/>
    <n v="5.178844730835408E-7"/>
    <x v="0"/>
  </r>
  <r>
    <x v="2"/>
    <x v="3"/>
    <x v="684"/>
    <x v="684"/>
    <x v="14"/>
    <s v="890925394SUMINISTRO DE BIENES Y SERVICIOSAIA S.A."/>
    <x v="696"/>
    <n v="0"/>
    <x v="514"/>
    <x v="0"/>
    <x v="0"/>
    <x v="0"/>
    <x v="0"/>
    <x v="0"/>
    <x v="0"/>
    <x v="0"/>
    <x v="0"/>
    <x v="0"/>
    <x v="0"/>
    <x v="0"/>
    <x v="0"/>
    <x v="0"/>
    <x v="0"/>
    <x v="0"/>
    <x v="161"/>
    <x v="161"/>
    <x v="161"/>
    <x v="161"/>
    <x v="161"/>
    <x v="0"/>
    <x v="0"/>
    <x v="0"/>
    <x v="0"/>
    <n v="3.7642940878868103E-4"/>
    <x v="0"/>
  </r>
  <r>
    <x v="2"/>
    <x v="3"/>
    <x v="685"/>
    <x v="685"/>
    <x v="14"/>
    <s v="800046874SUMINISTRO DE BIENES Y SERVICIOSAIA S.A."/>
    <x v="697"/>
    <n v="0"/>
    <x v="514"/>
    <x v="0"/>
    <x v="0"/>
    <x v="0"/>
    <x v="0"/>
    <x v="0"/>
    <x v="0"/>
    <x v="0"/>
    <x v="0"/>
    <x v="0"/>
    <x v="0"/>
    <x v="0"/>
    <x v="0"/>
    <x v="0"/>
    <x v="0"/>
    <x v="0"/>
    <x v="162"/>
    <x v="162"/>
    <x v="162"/>
    <x v="162"/>
    <x v="162"/>
    <x v="0"/>
    <x v="0"/>
    <x v="0"/>
    <x v="0"/>
    <n v="1.2940198183059692E-2"/>
    <x v="0"/>
  </r>
  <r>
    <x v="2"/>
    <x v="3"/>
    <x v="685"/>
    <x v="685"/>
    <x v="14"/>
    <s v="800046874SUMINISTRO DE BIENES Y SERVICIOSCONSORCIO ACM ALEJANDRIA"/>
    <x v="698"/>
    <n v="0"/>
    <x v="514"/>
    <x v="0"/>
    <x v="0"/>
    <x v="0"/>
    <x v="0"/>
    <x v="0"/>
    <x v="0"/>
    <x v="0"/>
    <x v="0"/>
    <x v="0"/>
    <x v="0"/>
    <x v="0"/>
    <x v="0"/>
    <x v="0"/>
    <x v="0"/>
    <x v="0"/>
    <x v="163"/>
    <x v="163"/>
    <x v="163"/>
    <x v="163"/>
    <x v="163"/>
    <x v="0"/>
    <x v="0"/>
    <x v="0"/>
    <x v="0"/>
    <n v="1.6720183193683624E-3"/>
    <x v="3"/>
  </r>
  <r>
    <x v="2"/>
    <x v="3"/>
    <x v="685"/>
    <x v="685"/>
    <x v="14"/>
    <s v="800046874SUMINISTRO DE BIENES Y SERVICIOSCONSORCIO TRIPLEA RIONEGRO"/>
    <x v="699"/>
    <n v="0"/>
    <x v="514"/>
    <x v="0"/>
    <x v="0"/>
    <x v="0"/>
    <x v="0"/>
    <x v="0"/>
    <x v="0"/>
    <x v="0"/>
    <x v="0"/>
    <x v="0"/>
    <x v="0"/>
    <x v="0"/>
    <x v="0"/>
    <x v="0"/>
    <x v="0"/>
    <x v="0"/>
    <x v="164"/>
    <x v="164"/>
    <x v="164"/>
    <x v="164"/>
    <x v="164"/>
    <x v="0"/>
    <x v="0"/>
    <x v="0"/>
    <x v="0"/>
    <n v="1.4118365943431854E-3"/>
    <x v="4"/>
  </r>
  <r>
    <x v="2"/>
    <x v="3"/>
    <x v="686"/>
    <x v="686"/>
    <x v="14"/>
    <s v="900686590SUMINISTRO DE BIENES Y SERVICIOSAIA S.A."/>
    <x v="700"/>
    <n v="0"/>
    <x v="514"/>
    <x v="0"/>
    <x v="0"/>
    <x v="0"/>
    <x v="0"/>
    <x v="0"/>
    <x v="0"/>
    <x v="0"/>
    <x v="0"/>
    <x v="0"/>
    <x v="0"/>
    <x v="0"/>
    <x v="0"/>
    <x v="0"/>
    <x v="0"/>
    <x v="0"/>
    <x v="165"/>
    <x v="165"/>
    <x v="165"/>
    <x v="165"/>
    <x v="165"/>
    <x v="0"/>
    <x v="0"/>
    <x v="0"/>
    <x v="0"/>
    <n v="4.2278552427887917E-5"/>
    <x v="0"/>
  </r>
  <r>
    <x v="2"/>
    <x v="3"/>
    <x v="687"/>
    <x v="687"/>
    <x v="14"/>
    <s v="860036365SUMINISTRO DE BIENES Y SERVICIOSAIA CONCAY"/>
    <x v="701"/>
    <n v="0"/>
    <x v="514"/>
    <x v="0"/>
    <x v="0"/>
    <x v="0"/>
    <x v="0"/>
    <x v="0"/>
    <x v="0"/>
    <x v="0"/>
    <x v="0"/>
    <x v="0"/>
    <x v="0"/>
    <x v="0"/>
    <x v="0"/>
    <x v="0"/>
    <x v="0"/>
    <x v="0"/>
    <x v="166"/>
    <x v="166"/>
    <x v="166"/>
    <x v="166"/>
    <x v="166"/>
    <x v="0"/>
    <x v="0"/>
    <x v="0"/>
    <x v="0"/>
    <n v="2.0628571510314941E-3"/>
    <x v="1"/>
  </r>
  <r>
    <x v="2"/>
    <x v="3"/>
    <x v="688"/>
    <x v="688"/>
    <x v="14"/>
    <s v="900849103SUMINISTRO DE BIENES Y SERVICIOSAIA CONCAY"/>
    <x v="702"/>
    <n v="0"/>
    <x v="514"/>
    <x v="0"/>
    <x v="0"/>
    <x v="0"/>
    <x v="0"/>
    <x v="0"/>
    <x v="0"/>
    <x v="0"/>
    <x v="0"/>
    <x v="0"/>
    <x v="0"/>
    <x v="0"/>
    <x v="0"/>
    <x v="0"/>
    <x v="0"/>
    <x v="0"/>
    <x v="167"/>
    <x v="167"/>
    <x v="167"/>
    <x v="167"/>
    <x v="167"/>
    <x v="0"/>
    <x v="0"/>
    <x v="0"/>
    <x v="0"/>
    <n v="2.2238725796341896E-4"/>
    <x v="1"/>
  </r>
  <r>
    <x v="2"/>
    <x v="3"/>
    <x v="689"/>
    <x v="689"/>
    <x v="14"/>
    <s v="830001584SUMINISTRO DE BIENES Y SERVICIOSAIA CONCAY"/>
    <x v="703"/>
    <n v="0"/>
    <x v="514"/>
    <x v="0"/>
    <x v="0"/>
    <x v="0"/>
    <x v="0"/>
    <x v="0"/>
    <x v="0"/>
    <x v="0"/>
    <x v="0"/>
    <x v="0"/>
    <x v="0"/>
    <x v="0"/>
    <x v="0"/>
    <x v="0"/>
    <x v="0"/>
    <x v="0"/>
    <x v="168"/>
    <x v="168"/>
    <x v="168"/>
    <x v="168"/>
    <x v="168"/>
    <x v="0"/>
    <x v="0"/>
    <x v="0"/>
    <x v="0"/>
    <n v="6.2873773276805878E-4"/>
    <x v="1"/>
  </r>
  <r>
    <x v="2"/>
    <x v="3"/>
    <x v="690"/>
    <x v="690"/>
    <x v="14"/>
    <s v="830071114SUMINISTRO DE BIENES Y SERVICIOSAIA CONCAY"/>
    <x v="704"/>
    <n v="0"/>
    <x v="514"/>
    <x v="0"/>
    <x v="0"/>
    <x v="0"/>
    <x v="0"/>
    <x v="0"/>
    <x v="0"/>
    <x v="0"/>
    <x v="0"/>
    <x v="0"/>
    <x v="0"/>
    <x v="0"/>
    <x v="0"/>
    <x v="0"/>
    <x v="0"/>
    <x v="0"/>
    <x v="169"/>
    <x v="169"/>
    <x v="169"/>
    <x v="169"/>
    <x v="169"/>
    <x v="0"/>
    <x v="0"/>
    <x v="0"/>
    <x v="0"/>
    <n v="3.0238687992095947E-2"/>
    <x v="1"/>
  </r>
  <r>
    <x v="2"/>
    <x v="3"/>
    <x v="691"/>
    <x v="691"/>
    <x v="14"/>
    <s v="900852054SUMINISTRO DE BIENES Y SERVICIOSAIA CONCAY"/>
    <x v="705"/>
    <n v="0"/>
    <x v="514"/>
    <x v="0"/>
    <x v="0"/>
    <x v="0"/>
    <x v="0"/>
    <x v="0"/>
    <x v="0"/>
    <x v="0"/>
    <x v="0"/>
    <x v="0"/>
    <x v="0"/>
    <x v="0"/>
    <x v="0"/>
    <x v="0"/>
    <x v="0"/>
    <x v="0"/>
    <x v="170"/>
    <x v="170"/>
    <x v="170"/>
    <x v="170"/>
    <x v="170"/>
    <x v="0"/>
    <x v="0"/>
    <x v="0"/>
    <x v="0"/>
    <n v="2.7209660038352013E-4"/>
    <x v="1"/>
  </r>
  <r>
    <x v="2"/>
    <x v="3"/>
    <x v="692"/>
    <x v="692"/>
    <x v="14"/>
    <s v="890929951SUMINISTRO DE BIENES Y SERVICIOSAIA S.A."/>
    <x v="706"/>
    <n v="0"/>
    <x v="514"/>
    <x v="0"/>
    <x v="0"/>
    <x v="0"/>
    <x v="0"/>
    <x v="0"/>
    <x v="0"/>
    <x v="0"/>
    <x v="0"/>
    <x v="0"/>
    <x v="0"/>
    <x v="0"/>
    <x v="0"/>
    <x v="0"/>
    <x v="0"/>
    <x v="0"/>
    <x v="171"/>
    <x v="171"/>
    <x v="171"/>
    <x v="171"/>
    <x v="171"/>
    <x v="0"/>
    <x v="0"/>
    <x v="0"/>
    <x v="0"/>
    <n v="1.2914859689772129E-4"/>
    <x v="0"/>
  </r>
  <r>
    <x v="2"/>
    <x v="3"/>
    <x v="693"/>
    <x v="693"/>
    <x v="14"/>
    <s v="900346689SUMINISTRO DE BIENES Y SERVICIOSAIA CONCAY"/>
    <x v="707"/>
    <n v="0"/>
    <x v="514"/>
    <x v="0"/>
    <x v="0"/>
    <x v="0"/>
    <x v="0"/>
    <x v="0"/>
    <x v="0"/>
    <x v="0"/>
    <x v="0"/>
    <x v="0"/>
    <x v="0"/>
    <x v="0"/>
    <x v="0"/>
    <x v="0"/>
    <x v="0"/>
    <x v="0"/>
    <x v="172"/>
    <x v="172"/>
    <x v="172"/>
    <x v="172"/>
    <x v="172"/>
    <x v="0"/>
    <x v="0"/>
    <x v="0"/>
    <x v="0"/>
    <n v="1.1479314416646957E-3"/>
    <x v="1"/>
  </r>
  <r>
    <x v="2"/>
    <x v="3"/>
    <x v="694"/>
    <x v="694"/>
    <x v="14"/>
    <s v="900140447SUMINISTRO DE BIENES Y SERVICIOSAIA CONCAY"/>
    <x v="708"/>
    <n v="0"/>
    <x v="514"/>
    <x v="0"/>
    <x v="0"/>
    <x v="0"/>
    <x v="0"/>
    <x v="0"/>
    <x v="0"/>
    <x v="0"/>
    <x v="0"/>
    <x v="0"/>
    <x v="0"/>
    <x v="0"/>
    <x v="0"/>
    <x v="0"/>
    <x v="0"/>
    <x v="0"/>
    <x v="173"/>
    <x v="173"/>
    <x v="173"/>
    <x v="173"/>
    <x v="173"/>
    <x v="0"/>
    <x v="0"/>
    <x v="0"/>
    <x v="0"/>
    <n v="3.1742919236421585E-4"/>
    <x v="1"/>
  </r>
  <r>
    <x v="2"/>
    <x v="3"/>
    <x v="695"/>
    <x v="695"/>
    <x v="14"/>
    <s v="900431109SUMINISTRO DE BIENES Y SERVICIOSAIA CONCAY"/>
    <x v="709"/>
    <n v="0"/>
    <x v="514"/>
    <x v="0"/>
    <x v="0"/>
    <x v="0"/>
    <x v="0"/>
    <x v="0"/>
    <x v="0"/>
    <x v="0"/>
    <x v="0"/>
    <x v="0"/>
    <x v="0"/>
    <x v="0"/>
    <x v="0"/>
    <x v="0"/>
    <x v="0"/>
    <x v="0"/>
    <x v="174"/>
    <x v="174"/>
    <x v="174"/>
    <x v="174"/>
    <x v="174"/>
    <x v="0"/>
    <x v="0"/>
    <x v="0"/>
    <x v="0"/>
    <n v="3.8419067859649658E-3"/>
    <x v="1"/>
  </r>
  <r>
    <x v="2"/>
    <x v="3"/>
    <x v="696"/>
    <x v="696"/>
    <x v="14"/>
    <s v="811011165SUMINISTRO DE BIENES Y SERVICIOSAIA S.A."/>
    <x v="710"/>
    <n v="0"/>
    <x v="514"/>
    <x v="0"/>
    <x v="0"/>
    <x v="0"/>
    <x v="0"/>
    <x v="0"/>
    <x v="0"/>
    <x v="0"/>
    <x v="0"/>
    <x v="0"/>
    <x v="0"/>
    <x v="0"/>
    <x v="0"/>
    <x v="0"/>
    <x v="0"/>
    <x v="0"/>
    <x v="175"/>
    <x v="175"/>
    <x v="175"/>
    <x v="175"/>
    <x v="175"/>
    <x v="0"/>
    <x v="0"/>
    <x v="0"/>
    <x v="0"/>
    <n v="2.9925722628831863E-4"/>
    <x v="0"/>
  </r>
  <r>
    <x v="2"/>
    <x v="3"/>
    <x v="697"/>
    <x v="697"/>
    <x v="14"/>
    <s v="830510471SUMINISTRO DE BIENES Y SERVICIOSAIA S.A."/>
    <x v="711"/>
    <n v="0"/>
    <x v="514"/>
    <x v="0"/>
    <x v="0"/>
    <x v="0"/>
    <x v="0"/>
    <x v="0"/>
    <x v="0"/>
    <x v="0"/>
    <x v="0"/>
    <x v="0"/>
    <x v="0"/>
    <x v="0"/>
    <x v="0"/>
    <x v="0"/>
    <x v="0"/>
    <x v="0"/>
    <x v="176"/>
    <x v="176"/>
    <x v="176"/>
    <x v="176"/>
    <x v="176"/>
    <x v="0"/>
    <x v="0"/>
    <x v="0"/>
    <x v="0"/>
    <n v="2.5538384914398193E-2"/>
    <x v="0"/>
  </r>
  <r>
    <x v="2"/>
    <x v="3"/>
    <x v="698"/>
    <x v="698"/>
    <x v="14"/>
    <s v="800023162SUMINISTRO DE BIENES Y SERVICIOSAIA S.A."/>
    <x v="712"/>
    <n v="0"/>
    <x v="514"/>
    <x v="0"/>
    <x v="0"/>
    <x v="0"/>
    <x v="0"/>
    <x v="0"/>
    <x v="0"/>
    <x v="0"/>
    <x v="0"/>
    <x v="0"/>
    <x v="0"/>
    <x v="0"/>
    <x v="0"/>
    <x v="0"/>
    <x v="0"/>
    <x v="0"/>
    <x v="177"/>
    <x v="177"/>
    <x v="177"/>
    <x v="177"/>
    <x v="177"/>
    <x v="0"/>
    <x v="0"/>
    <x v="0"/>
    <x v="0"/>
    <n v="2.4894252419471741E-3"/>
    <x v="0"/>
  </r>
  <r>
    <x v="2"/>
    <x v="3"/>
    <x v="699"/>
    <x v="699"/>
    <x v="14"/>
    <s v="900263641SUMINISTRO DE BIENES Y SERVICIOSAIA S.A."/>
    <x v="713"/>
    <n v="0"/>
    <x v="514"/>
    <x v="0"/>
    <x v="0"/>
    <x v="0"/>
    <x v="0"/>
    <x v="0"/>
    <x v="0"/>
    <x v="0"/>
    <x v="0"/>
    <x v="0"/>
    <x v="0"/>
    <x v="0"/>
    <x v="0"/>
    <x v="0"/>
    <x v="0"/>
    <x v="0"/>
    <x v="178"/>
    <x v="178"/>
    <x v="178"/>
    <x v="178"/>
    <x v="178"/>
    <x v="0"/>
    <x v="0"/>
    <x v="0"/>
    <x v="0"/>
    <n v="4.9043796025216579E-5"/>
    <x v="0"/>
  </r>
  <r>
    <x v="2"/>
    <x v="3"/>
    <x v="700"/>
    <x v="700"/>
    <x v="14"/>
    <s v="900812690SUMINISTRO DE BIENES Y SERVICIOSAIA S.A."/>
    <x v="714"/>
    <n v="0"/>
    <x v="514"/>
    <x v="0"/>
    <x v="0"/>
    <x v="0"/>
    <x v="0"/>
    <x v="0"/>
    <x v="0"/>
    <x v="0"/>
    <x v="0"/>
    <x v="0"/>
    <x v="0"/>
    <x v="0"/>
    <x v="0"/>
    <x v="0"/>
    <x v="0"/>
    <x v="0"/>
    <x v="179"/>
    <x v="179"/>
    <x v="179"/>
    <x v="179"/>
    <x v="179"/>
    <x v="0"/>
    <x v="0"/>
    <x v="0"/>
    <x v="0"/>
    <n v="2.1687359549105167E-5"/>
    <x v="0"/>
  </r>
  <r>
    <x v="2"/>
    <x v="3"/>
    <x v="701"/>
    <x v="701"/>
    <x v="14"/>
    <s v="900764844SUMINISTRO DE BIENES Y SERVICIOSAIA S.A."/>
    <x v="715"/>
    <n v="0"/>
    <x v="514"/>
    <x v="0"/>
    <x v="0"/>
    <x v="0"/>
    <x v="0"/>
    <x v="0"/>
    <x v="0"/>
    <x v="0"/>
    <x v="0"/>
    <x v="0"/>
    <x v="0"/>
    <x v="0"/>
    <x v="0"/>
    <x v="0"/>
    <x v="0"/>
    <x v="0"/>
    <x v="180"/>
    <x v="180"/>
    <x v="180"/>
    <x v="180"/>
    <x v="180"/>
    <x v="0"/>
    <x v="0"/>
    <x v="0"/>
    <x v="0"/>
    <n v="2.756856381893158E-3"/>
    <x v="0"/>
  </r>
  <r>
    <x v="2"/>
    <x v="3"/>
    <x v="702"/>
    <x v="702"/>
    <x v="14"/>
    <s v="900751754SUMINISTRO DE BIENES Y SERVICIOSAIA S.A."/>
    <x v="716"/>
    <n v="0"/>
    <x v="514"/>
    <x v="0"/>
    <x v="0"/>
    <x v="0"/>
    <x v="0"/>
    <x v="0"/>
    <x v="0"/>
    <x v="0"/>
    <x v="0"/>
    <x v="0"/>
    <x v="0"/>
    <x v="0"/>
    <x v="0"/>
    <x v="0"/>
    <x v="0"/>
    <x v="0"/>
    <x v="181"/>
    <x v="181"/>
    <x v="181"/>
    <x v="181"/>
    <x v="181"/>
    <x v="0"/>
    <x v="0"/>
    <x v="0"/>
    <x v="0"/>
    <n v="3.1400099396705627E-4"/>
    <x v="0"/>
  </r>
  <r>
    <x v="2"/>
    <x v="3"/>
    <x v="703"/>
    <x v="703"/>
    <x v="14"/>
    <s v="900225009SUMINISTRO DE BIENES Y SERVICIOSAIA CONCAY"/>
    <x v="717"/>
    <n v="0"/>
    <x v="514"/>
    <x v="0"/>
    <x v="0"/>
    <x v="0"/>
    <x v="0"/>
    <x v="0"/>
    <x v="0"/>
    <x v="0"/>
    <x v="0"/>
    <x v="0"/>
    <x v="0"/>
    <x v="0"/>
    <x v="0"/>
    <x v="0"/>
    <x v="0"/>
    <x v="0"/>
    <x v="182"/>
    <x v="182"/>
    <x v="182"/>
    <x v="182"/>
    <x v="182"/>
    <x v="0"/>
    <x v="0"/>
    <x v="0"/>
    <x v="0"/>
    <n v="1.5797138214111328E-2"/>
    <x v="1"/>
  </r>
  <r>
    <x v="2"/>
    <x v="3"/>
    <x v="704"/>
    <x v="704"/>
    <x v="14"/>
    <s v="900872522SUMINISTRO DE BIENES Y SERVICIOSAIA S.A."/>
    <x v="718"/>
    <n v="0"/>
    <x v="514"/>
    <x v="0"/>
    <x v="0"/>
    <x v="0"/>
    <x v="0"/>
    <x v="0"/>
    <x v="0"/>
    <x v="0"/>
    <x v="0"/>
    <x v="0"/>
    <x v="0"/>
    <x v="0"/>
    <x v="0"/>
    <x v="0"/>
    <x v="0"/>
    <x v="0"/>
    <x v="183"/>
    <x v="183"/>
    <x v="183"/>
    <x v="183"/>
    <x v="183"/>
    <x v="0"/>
    <x v="0"/>
    <x v="0"/>
    <x v="0"/>
    <n v="1.0096555342897773E-5"/>
    <x v="0"/>
  </r>
  <r>
    <x v="2"/>
    <x v="3"/>
    <x v="705"/>
    <x v="705"/>
    <x v="14"/>
    <s v="900661172SUMINISTRO DE BIENES Y SERVICIOSAIA S.A."/>
    <x v="719"/>
    <n v="0"/>
    <x v="514"/>
    <x v="0"/>
    <x v="0"/>
    <x v="0"/>
    <x v="0"/>
    <x v="0"/>
    <x v="0"/>
    <x v="0"/>
    <x v="0"/>
    <x v="0"/>
    <x v="0"/>
    <x v="0"/>
    <x v="0"/>
    <x v="0"/>
    <x v="0"/>
    <x v="0"/>
    <x v="184"/>
    <x v="184"/>
    <x v="184"/>
    <x v="184"/>
    <x v="184"/>
    <x v="0"/>
    <x v="0"/>
    <x v="0"/>
    <x v="0"/>
    <n v="3.114696592092514E-4"/>
    <x v="0"/>
  </r>
  <r>
    <x v="2"/>
    <x v="3"/>
    <x v="706"/>
    <x v="706"/>
    <x v="14"/>
    <s v="819001468SUMINISTRO DE BIENES Y SERVICIOSAIA S.A."/>
    <x v="720"/>
    <n v="0"/>
    <x v="514"/>
    <x v="0"/>
    <x v="0"/>
    <x v="0"/>
    <x v="0"/>
    <x v="0"/>
    <x v="0"/>
    <x v="0"/>
    <x v="0"/>
    <x v="0"/>
    <x v="0"/>
    <x v="0"/>
    <x v="0"/>
    <x v="0"/>
    <x v="0"/>
    <x v="0"/>
    <x v="185"/>
    <x v="185"/>
    <x v="185"/>
    <x v="185"/>
    <x v="185"/>
    <x v="0"/>
    <x v="0"/>
    <x v="0"/>
    <x v="0"/>
    <n v="2.2317290306091309E-2"/>
    <x v="0"/>
  </r>
  <r>
    <x v="2"/>
    <x v="3"/>
    <x v="707"/>
    <x v="707"/>
    <x v="14"/>
    <s v="900601641SUMINISTRO DE BIENES Y SERVICIOSAIA S.A."/>
    <x v="721"/>
    <n v="0"/>
    <x v="514"/>
    <x v="0"/>
    <x v="0"/>
    <x v="0"/>
    <x v="0"/>
    <x v="0"/>
    <x v="0"/>
    <x v="0"/>
    <x v="0"/>
    <x v="0"/>
    <x v="0"/>
    <x v="0"/>
    <x v="0"/>
    <x v="0"/>
    <x v="0"/>
    <x v="0"/>
    <x v="186"/>
    <x v="186"/>
    <x v="186"/>
    <x v="186"/>
    <x v="186"/>
    <x v="0"/>
    <x v="0"/>
    <x v="0"/>
    <x v="0"/>
    <n v="5.6807324290275574E-4"/>
    <x v="0"/>
  </r>
  <r>
    <x v="2"/>
    <x v="3"/>
    <x v="708"/>
    <x v="708"/>
    <x v="14"/>
    <s v="900968702SUMINISTRO DE BIENES Y SERVICIOSAIA S.A."/>
    <x v="722"/>
    <n v="0"/>
    <x v="514"/>
    <x v="0"/>
    <x v="0"/>
    <x v="0"/>
    <x v="0"/>
    <x v="0"/>
    <x v="0"/>
    <x v="0"/>
    <x v="0"/>
    <x v="0"/>
    <x v="0"/>
    <x v="0"/>
    <x v="0"/>
    <x v="0"/>
    <x v="0"/>
    <x v="0"/>
    <x v="187"/>
    <x v="187"/>
    <x v="187"/>
    <x v="187"/>
    <x v="187"/>
    <x v="0"/>
    <x v="0"/>
    <x v="0"/>
    <x v="0"/>
    <n v="3.8332585245370865E-4"/>
    <x v="0"/>
  </r>
  <r>
    <x v="2"/>
    <x v="3"/>
    <x v="709"/>
    <x v="709"/>
    <x v="14"/>
    <s v="900380070SUMINISTRO DE BIENES Y SERVICIOSCONSORCIO TRIPLEA RIONEGRO"/>
    <x v="723"/>
    <n v="0"/>
    <x v="514"/>
    <x v="0"/>
    <x v="0"/>
    <x v="0"/>
    <x v="0"/>
    <x v="0"/>
    <x v="0"/>
    <x v="0"/>
    <x v="0"/>
    <x v="0"/>
    <x v="0"/>
    <x v="0"/>
    <x v="0"/>
    <x v="0"/>
    <x v="0"/>
    <x v="0"/>
    <x v="188"/>
    <x v="188"/>
    <x v="188"/>
    <x v="188"/>
    <x v="188"/>
    <x v="0"/>
    <x v="0"/>
    <x v="0"/>
    <x v="0"/>
    <n v="5.2382005378603935E-5"/>
    <x v="4"/>
  </r>
  <r>
    <x v="2"/>
    <x v="3"/>
    <x v="710"/>
    <x v="710"/>
    <x v="14"/>
    <s v="900654310SUMINISTRO DE BIENES Y SERVICIOSAIA CONCAY"/>
    <x v="724"/>
    <n v="0"/>
    <x v="514"/>
    <x v="0"/>
    <x v="0"/>
    <x v="0"/>
    <x v="0"/>
    <x v="0"/>
    <x v="0"/>
    <x v="0"/>
    <x v="0"/>
    <x v="0"/>
    <x v="0"/>
    <x v="0"/>
    <x v="0"/>
    <x v="0"/>
    <x v="0"/>
    <x v="0"/>
    <x v="189"/>
    <x v="189"/>
    <x v="189"/>
    <x v="189"/>
    <x v="189"/>
    <x v="0"/>
    <x v="0"/>
    <x v="0"/>
    <x v="0"/>
    <n v="3.2886490225791931E-4"/>
    <x v="1"/>
  </r>
  <r>
    <x v="2"/>
    <x v="3"/>
    <x v="711"/>
    <x v="711"/>
    <x v="14"/>
    <s v="900492510SUMINISTRO DE BIENES Y SERVICIOSAIA S.A."/>
    <x v="725"/>
    <n v="0"/>
    <x v="514"/>
    <x v="0"/>
    <x v="0"/>
    <x v="0"/>
    <x v="0"/>
    <x v="0"/>
    <x v="0"/>
    <x v="0"/>
    <x v="0"/>
    <x v="0"/>
    <x v="0"/>
    <x v="0"/>
    <x v="0"/>
    <x v="0"/>
    <x v="0"/>
    <x v="0"/>
    <x v="190"/>
    <x v="190"/>
    <x v="190"/>
    <x v="190"/>
    <x v="190"/>
    <x v="0"/>
    <x v="0"/>
    <x v="0"/>
    <x v="0"/>
    <n v="1.5294663608074188E-3"/>
    <x v="0"/>
  </r>
  <r>
    <x v="2"/>
    <x v="3"/>
    <x v="712"/>
    <x v="712"/>
    <x v="14"/>
    <s v="900394600SUMINISTRO DE BIENES Y SERVICIOSCONSORCIO CLINICA PORTOAZUL"/>
    <x v="726"/>
    <n v="0"/>
    <x v="514"/>
    <x v="0"/>
    <x v="0"/>
    <x v="0"/>
    <x v="0"/>
    <x v="0"/>
    <x v="0"/>
    <x v="0"/>
    <x v="0"/>
    <x v="0"/>
    <x v="0"/>
    <x v="0"/>
    <x v="0"/>
    <x v="0"/>
    <x v="0"/>
    <x v="0"/>
    <x v="191"/>
    <x v="191"/>
    <x v="191"/>
    <x v="191"/>
    <x v="191"/>
    <x v="0"/>
    <x v="0"/>
    <x v="0"/>
    <x v="0"/>
    <n v="3.0711852014064789E-4"/>
    <x v="5"/>
  </r>
  <r>
    <x v="2"/>
    <x v="3"/>
    <x v="713"/>
    <x v="713"/>
    <x v="14"/>
    <s v="900910945SUMINISTRO DE BIENES Y SERVICIOSAIA S.A."/>
    <x v="727"/>
    <n v="0"/>
    <x v="514"/>
    <x v="0"/>
    <x v="0"/>
    <x v="0"/>
    <x v="0"/>
    <x v="0"/>
    <x v="0"/>
    <x v="0"/>
    <x v="0"/>
    <x v="0"/>
    <x v="0"/>
    <x v="0"/>
    <x v="0"/>
    <x v="0"/>
    <x v="0"/>
    <x v="0"/>
    <x v="192"/>
    <x v="192"/>
    <x v="192"/>
    <x v="192"/>
    <x v="192"/>
    <x v="0"/>
    <x v="0"/>
    <x v="0"/>
    <x v="0"/>
    <n v="1.1846333742141724E-2"/>
    <x v="0"/>
  </r>
  <r>
    <x v="2"/>
    <x v="3"/>
    <x v="714"/>
    <x v="714"/>
    <x v="14"/>
    <s v="890922447SUMINISTRO DE BIENES Y SERVICIOSCONSORCIO NUESTRO URABA"/>
    <x v="728"/>
    <n v="0"/>
    <x v="514"/>
    <x v="0"/>
    <x v="0"/>
    <x v="0"/>
    <x v="0"/>
    <x v="0"/>
    <x v="0"/>
    <x v="0"/>
    <x v="0"/>
    <x v="0"/>
    <x v="0"/>
    <x v="0"/>
    <x v="0"/>
    <x v="0"/>
    <x v="0"/>
    <x v="0"/>
    <x v="193"/>
    <x v="193"/>
    <x v="193"/>
    <x v="193"/>
    <x v="193"/>
    <x v="0"/>
    <x v="0"/>
    <x v="0"/>
    <x v="0"/>
    <n v="1.5476047992706299E-3"/>
    <x v="6"/>
  </r>
  <r>
    <x v="2"/>
    <x v="3"/>
    <x v="715"/>
    <x v="715"/>
    <x v="14"/>
    <s v="900637792SUMINISTRO DE BIENES Y SERVICIOSAIA CONCAY"/>
    <x v="729"/>
    <n v="0"/>
    <x v="514"/>
    <x v="0"/>
    <x v="0"/>
    <x v="0"/>
    <x v="0"/>
    <x v="0"/>
    <x v="0"/>
    <x v="0"/>
    <x v="0"/>
    <x v="0"/>
    <x v="0"/>
    <x v="0"/>
    <x v="0"/>
    <x v="0"/>
    <x v="0"/>
    <x v="0"/>
    <x v="194"/>
    <x v="194"/>
    <x v="194"/>
    <x v="194"/>
    <x v="194"/>
    <x v="0"/>
    <x v="0"/>
    <x v="0"/>
    <x v="0"/>
    <n v="4.8431679606437683E-3"/>
    <x v="1"/>
  </r>
  <r>
    <x v="2"/>
    <x v="3"/>
    <x v="716"/>
    <x v="716"/>
    <x v="14"/>
    <s v="900573962SUMINISTRO DE BIENES Y SERVICIOSAIA S.A."/>
    <x v="730"/>
    <n v="0"/>
    <x v="514"/>
    <x v="0"/>
    <x v="0"/>
    <x v="0"/>
    <x v="0"/>
    <x v="0"/>
    <x v="0"/>
    <x v="0"/>
    <x v="0"/>
    <x v="0"/>
    <x v="0"/>
    <x v="0"/>
    <x v="0"/>
    <x v="0"/>
    <x v="0"/>
    <x v="0"/>
    <x v="195"/>
    <x v="195"/>
    <x v="195"/>
    <x v="195"/>
    <x v="195"/>
    <x v="0"/>
    <x v="0"/>
    <x v="0"/>
    <x v="0"/>
    <n v="1.1276593431830406E-4"/>
    <x v="0"/>
  </r>
  <r>
    <x v="2"/>
    <x v="3"/>
    <x v="717"/>
    <x v="717"/>
    <x v="14"/>
    <s v="900351397SUMINISTRO DE BIENES Y SERVICIOSCONSORCIO CLINICA PORTOAZUL"/>
    <x v="731"/>
    <n v="0"/>
    <x v="514"/>
    <x v="0"/>
    <x v="0"/>
    <x v="0"/>
    <x v="0"/>
    <x v="0"/>
    <x v="0"/>
    <x v="0"/>
    <x v="0"/>
    <x v="0"/>
    <x v="0"/>
    <x v="0"/>
    <x v="0"/>
    <x v="0"/>
    <x v="0"/>
    <x v="0"/>
    <x v="196"/>
    <x v="196"/>
    <x v="196"/>
    <x v="196"/>
    <x v="196"/>
    <x v="0"/>
    <x v="0"/>
    <x v="0"/>
    <x v="0"/>
    <n v="5.0021026254398748E-7"/>
    <x v="5"/>
  </r>
  <r>
    <x v="2"/>
    <x v="3"/>
    <x v="718"/>
    <x v="718"/>
    <x v="14"/>
    <s v="900861600SUMINISTRO DE BIENES Y SERVICIOSAIA S.A."/>
    <x v="732"/>
    <n v="0"/>
    <x v="514"/>
    <x v="0"/>
    <x v="0"/>
    <x v="0"/>
    <x v="0"/>
    <x v="0"/>
    <x v="0"/>
    <x v="0"/>
    <x v="0"/>
    <x v="0"/>
    <x v="0"/>
    <x v="0"/>
    <x v="0"/>
    <x v="0"/>
    <x v="0"/>
    <x v="0"/>
    <x v="197"/>
    <x v="197"/>
    <x v="197"/>
    <x v="197"/>
    <x v="197"/>
    <x v="0"/>
    <x v="0"/>
    <x v="0"/>
    <x v="0"/>
    <n v="2.8972746804356575E-4"/>
    <x v="0"/>
  </r>
  <r>
    <x v="2"/>
    <x v="3"/>
    <x v="719"/>
    <x v="719"/>
    <x v="14"/>
    <s v="900652246SUMINISTRO DE BIENES Y SERVICIOSAIA CONCAY"/>
    <x v="733"/>
    <n v="0"/>
    <x v="514"/>
    <x v="0"/>
    <x v="0"/>
    <x v="0"/>
    <x v="0"/>
    <x v="0"/>
    <x v="0"/>
    <x v="0"/>
    <x v="0"/>
    <x v="0"/>
    <x v="0"/>
    <x v="0"/>
    <x v="0"/>
    <x v="0"/>
    <x v="0"/>
    <x v="0"/>
    <x v="198"/>
    <x v="198"/>
    <x v="198"/>
    <x v="198"/>
    <x v="198"/>
    <x v="0"/>
    <x v="0"/>
    <x v="0"/>
    <x v="0"/>
    <n v="2.7435692027211189E-4"/>
    <x v="1"/>
  </r>
  <r>
    <x v="2"/>
    <x v="3"/>
    <x v="720"/>
    <x v="720"/>
    <x v="14"/>
    <s v="900859118SUMINISTRO DE BIENES Y SERVICIOSAIA S.A."/>
    <x v="734"/>
    <n v="0"/>
    <x v="514"/>
    <x v="0"/>
    <x v="0"/>
    <x v="0"/>
    <x v="0"/>
    <x v="0"/>
    <x v="0"/>
    <x v="0"/>
    <x v="0"/>
    <x v="0"/>
    <x v="0"/>
    <x v="0"/>
    <x v="0"/>
    <x v="0"/>
    <x v="0"/>
    <x v="0"/>
    <x v="199"/>
    <x v="199"/>
    <x v="199"/>
    <x v="199"/>
    <x v="199"/>
    <x v="0"/>
    <x v="0"/>
    <x v="0"/>
    <x v="0"/>
    <n v="4.9304068088531494E-3"/>
    <x v="0"/>
  </r>
  <r>
    <x v="2"/>
    <x v="3"/>
    <x v="721"/>
    <x v="721"/>
    <x v="14"/>
    <s v="900608734SUMINISTRO DE BIENES Y SERVICIOSAIA S.A."/>
    <x v="735"/>
    <n v="0"/>
    <x v="514"/>
    <x v="0"/>
    <x v="0"/>
    <x v="0"/>
    <x v="0"/>
    <x v="0"/>
    <x v="0"/>
    <x v="0"/>
    <x v="0"/>
    <x v="0"/>
    <x v="0"/>
    <x v="0"/>
    <x v="0"/>
    <x v="0"/>
    <x v="0"/>
    <x v="0"/>
    <x v="200"/>
    <x v="200"/>
    <x v="200"/>
    <x v="200"/>
    <x v="200"/>
    <x v="0"/>
    <x v="0"/>
    <x v="0"/>
    <x v="0"/>
    <n v="2.4738013744354248E-3"/>
    <x v="0"/>
  </r>
  <r>
    <x v="2"/>
    <x v="3"/>
    <x v="722"/>
    <x v="722"/>
    <x v="14"/>
    <s v="900862253SUMINISTRO DE BIENES Y SERVICIOSAIA S.A."/>
    <x v="736"/>
    <n v="0"/>
    <x v="514"/>
    <x v="0"/>
    <x v="0"/>
    <x v="0"/>
    <x v="0"/>
    <x v="0"/>
    <x v="0"/>
    <x v="0"/>
    <x v="0"/>
    <x v="0"/>
    <x v="0"/>
    <x v="0"/>
    <x v="0"/>
    <x v="0"/>
    <x v="0"/>
    <x v="0"/>
    <x v="201"/>
    <x v="201"/>
    <x v="201"/>
    <x v="201"/>
    <x v="201"/>
    <x v="0"/>
    <x v="0"/>
    <x v="0"/>
    <x v="0"/>
    <n v="3.0255457386374474E-4"/>
    <x v="0"/>
  </r>
  <r>
    <x v="2"/>
    <x v="3"/>
    <x v="723"/>
    <x v="723"/>
    <x v="14"/>
    <s v="900263024SUMINISTRO DE BIENES Y SERVICIOSAIA CONCAY"/>
    <x v="737"/>
    <n v="0"/>
    <x v="514"/>
    <x v="0"/>
    <x v="0"/>
    <x v="0"/>
    <x v="0"/>
    <x v="0"/>
    <x v="0"/>
    <x v="0"/>
    <x v="0"/>
    <x v="0"/>
    <x v="0"/>
    <x v="0"/>
    <x v="0"/>
    <x v="0"/>
    <x v="0"/>
    <x v="0"/>
    <x v="202"/>
    <x v="202"/>
    <x v="202"/>
    <x v="202"/>
    <x v="202"/>
    <x v="0"/>
    <x v="0"/>
    <x v="0"/>
    <x v="0"/>
    <n v="1.1607236228883266E-4"/>
    <x v="1"/>
  </r>
  <r>
    <x v="2"/>
    <x v="3"/>
    <x v="724"/>
    <x v="724"/>
    <x v="14"/>
    <s v="900533406SUMINISTRO DE BIENES Y SERVICIOSAIA S.A."/>
    <x v="738"/>
    <n v="0"/>
    <x v="514"/>
    <x v="0"/>
    <x v="0"/>
    <x v="0"/>
    <x v="0"/>
    <x v="0"/>
    <x v="0"/>
    <x v="0"/>
    <x v="0"/>
    <x v="0"/>
    <x v="0"/>
    <x v="0"/>
    <x v="0"/>
    <x v="0"/>
    <x v="0"/>
    <x v="0"/>
    <x v="203"/>
    <x v="203"/>
    <x v="203"/>
    <x v="203"/>
    <x v="203"/>
    <x v="0"/>
    <x v="0"/>
    <x v="0"/>
    <x v="0"/>
    <n v="7.628854364156723E-4"/>
    <x v="0"/>
  </r>
  <r>
    <x v="2"/>
    <x v="3"/>
    <x v="724"/>
    <x v="724"/>
    <x v="14"/>
    <s v="900533406SUMINISTRO DE BIENES Y SERVICIOSCONSORCIO TRIPLEA RIONEGRO"/>
    <x v="739"/>
    <n v="0"/>
    <x v="514"/>
    <x v="0"/>
    <x v="0"/>
    <x v="0"/>
    <x v="0"/>
    <x v="0"/>
    <x v="0"/>
    <x v="0"/>
    <x v="0"/>
    <x v="0"/>
    <x v="0"/>
    <x v="0"/>
    <x v="0"/>
    <x v="0"/>
    <x v="0"/>
    <x v="0"/>
    <x v="204"/>
    <x v="204"/>
    <x v="204"/>
    <x v="204"/>
    <x v="204"/>
    <x v="0"/>
    <x v="0"/>
    <x v="0"/>
    <x v="0"/>
    <n v="5.6053162552416325E-5"/>
    <x v="4"/>
  </r>
  <r>
    <x v="2"/>
    <x v="3"/>
    <x v="725"/>
    <x v="725"/>
    <x v="14"/>
    <s v="900900857SUMINISTRO DE BIENES Y SERVICIOSAIA S.A."/>
    <x v="740"/>
    <n v="0"/>
    <x v="514"/>
    <x v="0"/>
    <x v="0"/>
    <x v="0"/>
    <x v="0"/>
    <x v="0"/>
    <x v="0"/>
    <x v="0"/>
    <x v="0"/>
    <x v="0"/>
    <x v="0"/>
    <x v="0"/>
    <x v="0"/>
    <x v="0"/>
    <x v="0"/>
    <x v="0"/>
    <x v="205"/>
    <x v="205"/>
    <x v="205"/>
    <x v="205"/>
    <x v="205"/>
    <x v="0"/>
    <x v="0"/>
    <x v="0"/>
    <x v="0"/>
    <n v="1.6250880435109138E-4"/>
    <x v="0"/>
  </r>
  <r>
    <x v="2"/>
    <x v="3"/>
    <x v="726"/>
    <x v="726"/>
    <x v="14"/>
    <s v="900341635SUMINISTRO DE BIENES Y SERVICIOSAIA CONCAY"/>
    <x v="741"/>
    <n v="0"/>
    <x v="514"/>
    <x v="0"/>
    <x v="0"/>
    <x v="0"/>
    <x v="0"/>
    <x v="0"/>
    <x v="0"/>
    <x v="0"/>
    <x v="0"/>
    <x v="0"/>
    <x v="0"/>
    <x v="0"/>
    <x v="0"/>
    <x v="0"/>
    <x v="0"/>
    <x v="0"/>
    <x v="206"/>
    <x v="206"/>
    <x v="206"/>
    <x v="206"/>
    <x v="206"/>
    <x v="0"/>
    <x v="0"/>
    <x v="0"/>
    <x v="0"/>
    <n v="3.8967132568359375E-2"/>
    <x v="1"/>
  </r>
  <r>
    <x v="2"/>
    <x v="3"/>
    <x v="727"/>
    <x v="727"/>
    <x v="14"/>
    <s v="900743515SUMINISTRO DE BIENES Y SERVICIOSAIA CONCAY"/>
    <x v="742"/>
    <n v="0"/>
    <x v="514"/>
    <x v="0"/>
    <x v="0"/>
    <x v="0"/>
    <x v="0"/>
    <x v="0"/>
    <x v="0"/>
    <x v="0"/>
    <x v="0"/>
    <x v="0"/>
    <x v="0"/>
    <x v="0"/>
    <x v="0"/>
    <x v="0"/>
    <x v="0"/>
    <x v="0"/>
    <x v="207"/>
    <x v="207"/>
    <x v="207"/>
    <x v="207"/>
    <x v="207"/>
    <x v="0"/>
    <x v="0"/>
    <x v="0"/>
    <x v="0"/>
    <n v="2.0467154681682587E-3"/>
    <x v="1"/>
  </r>
  <r>
    <x v="2"/>
    <x v="3"/>
    <x v="728"/>
    <x v="728"/>
    <x v="14"/>
    <s v="900647988SUMINISTRO DE BIENES Y SERVICIOSAIA S.A."/>
    <x v="743"/>
    <n v="0"/>
    <x v="514"/>
    <x v="0"/>
    <x v="0"/>
    <x v="0"/>
    <x v="0"/>
    <x v="0"/>
    <x v="0"/>
    <x v="0"/>
    <x v="0"/>
    <x v="0"/>
    <x v="0"/>
    <x v="0"/>
    <x v="0"/>
    <x v="0"/>
    <x v="0"/>
    <x v="0"/>
    <x v="208"/>
    <x v="208"/>
    <x v="208"/>
    <x v="208"/>
    <x v="208"/>
    <x v="0"/>
    <x v="0"/>
    <x v="0"/>
    <x v="0"/>
    <n v="8.8028609752655029E-5"/>
    <x v="0"/>
  </r>
  <r>
    <x v="2"/>
    <x v="3"/>
    <x v="729"/>
    <x v="729"/>
    <x v="14"/>
    <s v="900604062SUMINISTRO DE BIENES Y SERVICIOSAIA S.A."/>
    <x v="744"/>
    <n v="0"/>
    <x v="514"/>
    <x v="0"/>
    <x v="0"/>
    <x v="0"/>
    <x v="0"/>
    <x v="0"/>
    <x v="0"/>
    <x v="0"/>
    <x v="0"/>
    <x v="0"/>
    <x v="0"/>
    <x v="0"/>
    <x v="0"/>
    <x v="0"/>
    <x v="0"/>
    <x v="0"/>
    <x v="209"/>
    <x v="209"/>
    <x v="209"/>
    <x v="209"/>
    <x v="209"/>
    <x v="0"/>
    <x v="0"/>
    <x v="0"/>
    <x v="0"/>
    <n v="1.4277808368206024E-3"/>
    <x v="0"/>
  </r>
  <r>
    <x v="2"/>
    <x v="3"/>
    <x v="730"/>
    <x v="730"/>
    <x v="14"/>
    <s v="900869260SUMINISTRO DE BIENES Y SERVICIOSAIA CONCAY"/>
    <x v="745"/>
    <n v="0"/>
    <x v="514"/>
    <x v="0"/>
    <x v="0"/>
    <x v="0"/>
    <x v="0"/>
    <x v="0"/>
    <x v="0"/>
    <x v="0"/>
    <x v="0"/>
    <x v="0"/>
    <x v="0"/>
    <x v="0"/>
    <x v="0"/>
    <x v="0"/>
    <x v="0"/>
    <x v="0"/>
    <x v="210"/>
    <x v="210"/>
    <x v="210"/>
    <x v="210"/>
    <x v="210"/>
    <x v="0"/>
    <x v="0"/>
    <x v="0"/>
    <x v="0"/>
    <n v="1.8054172396659851E-3"/>
    <x v="1"/>
  </r>
  <r>
    <x v="2"/>
    <x v="3"/>
    <x v="731"/>
    <x v="731"/>
    <x v="14"/>
    <s v="900714546SUMINISTRO DE BIENES Y SERVICIOSAIA S.A."/>
    <x v="746"/>
    <n v="0"/>
    <x v="514"/>
    <x v="0"/>
    <x v="0"/>
    <x v="0"/>
    <x v="0"/>
    <x v="0"/>
    <x v="0"/>
    <x v="0"/>
    <x v="0"/>
    <x v="0"/>
    <x v="0"/>
    <x v="0"/>
    <x v="0"/>
    <x v="0"/>
    <x v="0"/>
    <x v="0"/>
    <x v="211"/>
    <x v="211"/>
    <x v="211"/>
    <x v="211"/>
    <x v="211"/>
    <x v="0"/>
    <x v="0"/>
    <x v="0"/>
    <x v="0"/>
    <n v="1.2567043304443359E-3"/>
    <x v="0"/>
  </r>
  <r>
    <x v="2"/>
    <x v="3"/>
    <x v="732"/>
    <x v="732"/>
    <x v="14"/>
    <s v="900042741SUMINISTRO DE BIENES Y SERVICIOSINTERSECCION VIAL IBAGUE"/>
    <x v="747"/>
    <n v="0"/>
    <x v="514"/>
    <x v="0"/>
    <x v="0"/>
    <x v="0"/>
    <x v="0"/>
    <x v="0"/>
    <x v="0"/>
    <x v="0"/>
    <x v="0"/>
    <x v="0"/>
    <x v="0"/>
    <x v="0"/>
    <x v="0"/>
    <x v="0"/>
    <x v="0"/>
    <x v="0"/>
    <x v="212"/>
    <x v="212"/>
    <x v="212"/>
    <x v="212"/>
    <x v="212"/>
    <x v="0"/>
    <x v="0"/>
    <x v="0"/>
    <x v="0"/>
    <n v="8.6621940135955811E-4"/>
    <x v="7"/>
  </r>
  <r>
    <x v="2"/>
    <x v="3"/>
    <x v="733"/>
    <x v="733"/>
    <x v="14"/>
    <s v="800207150SUMINISTRO DE BIENES Y SERVICIOSAIA S.A."/>
    <x v="748"/>
    <n v="0"/>
    <x v="514"/>
    <x v="0"/>
    <x v="0"/>
    <x v="0"/>
    <x v="0"/>
    <x v="0"/>
    <x v="0"/>
    <x v="0"/>
    <x v="0"/>
    <x v="0"/>
    <x v="0"/>
    <x v="0"/>
    <x v="0"/>
    <x v="0"/>
    <x v="0"/>
    <x v="0"/>
    <x v="213"/>
    <x v="213"/>
    <x v="213"/>
    <x v="213"/>
    <x v="213"/>
    <x v="0"/>
    <x v="0"/>
    <x v="0"/>
    <x v="0"/>
    <n v="3.0790865421295166E-3"/>
    <x v="0"/>
  </r>
  <r>
    <x v="2"/>
    <x v="3"/>
    <x v="734"/>
    <x v="734"/>
    <x v="14"/>
    <s v="830133191SUMINISTRO DE BIENES Y SERVICIOSCONSORCIO AIA ESTYMA"/>
    <x v="749"/>
    <n v="0"/>
    <x v="514"/>
    <x v="0"/>
    <x v="0"/>
    <x v="0"/>
    <x v="0"/>
    <x v="0"/>
    <x v="0"/>
    <x v="0"/>
    <x v="0"/>
    <x v="0"/>
    <x v="0"/>
    <x v="0"/>
    <x v="0"/>
    <x v="0"/>
    <x v="0"/>
    <x v="0"/>
    <x v="214"/>
    <x v="214"/>
    <x v="214"/>
    <x v="214"/>
    <x v="214"/>
    <x v="0"/>
    <x v="0"/>
    <x v="0"/>
    <x v="0"/>
    <n v="6.2458403408527374E-4"/>
    <x v="8"/>
  </r>
  <r>
    <x v="2"/>
    <x v="3"/>
    <x v="735"/>
    <x v="735"/>
    <x v="14"/>
    <s v="900495597SUMINISTRO DE BIENES Y SERVICIOSAIA CONCAY"/>
    <x v="750"/>
    <n v="0"/>
    <x v="514"/>
    <x v="0"/>
    <x v="0"/>
    <x v="0"/>
    <x v="0"/>
    <x v="0"/>
    <x v="0"/>
    <x v="0"/>
    <x v="0"/>
    <x v="0"/>
    <x v="0"/>
    <x v="0"/>
    <x v="0"/>
    <x v="0"/>
    <x v="0"/>
    <x v="0"/>
    <x v="215"/>
    <x v="215"/>
    <x v="215"/>
    <x v="215"/>
    <x v="215"/>
    <x v="0"/>
    <x v="0"/>
    <x v="0"/>
    <x v="0"/>
    <n v="9.2164799571037292E-4"/>
    <x v="1"/>
  </r>
  <r>
    <x v="2"/>
    <x v="3"/>
    <x v="736"/>
    <x v="736"/>
    <x v="14"/>
    <s v="900773197SUMINISTRO DE BIENES Y SERVICIOSAIA S.A."/>
    <x v="751"/>
    <n v="0"/>
    <x v="514"/>
    <x v="0"/>
    <x v="0"/>
    <x v="0"/>
    <x v="0"/>
    <x v="0"/>
    <x v="0"/>
    <x v="0"/>
    <x v="0"/>
    <x v="0"/>
    <x v="0"/>
    <x v="0"/>
    <x v="0"/>
    <x v="0"/>
    <x v="0"/>
    <x v="0"/>
    <x v="216"/>
    <x v="216"/>
    <x v="216"/>
    <x v="216"/>
    <x v="216"/>
    <x v="0"/>
    <x v="0"/>
    <x v="0"/>
    <x v="0"/>
    <n v="4.4400803744792938E-4"/>
    <x v="0"/>
  </r>
  <r>
    <x v="2"/>
    <x v="3"/>
    <x v="737"/>
    <x v="737"/>
    <x v="14"/>
    <s v="900858017SUMINISTRO DE BIENES Y SERVICIOSAIA S.A."/>
    <x v="752"/>
    <n v="0"/>
    <x v="514"/>
    <x v="0"/>
    <x v="0"/>
    <x v="0"/>
    <x v="0"/>
    <x v="0"/>
    <x v="0"/>
    <x v="0"/>
    <x v="0"/>
    <x v="0"/>
    <x v="0"/>
    <x v="0"/>
    <x v="0"/>
    <x v="0"/>
    <x v="0"/>
    <x v="0"/>
    <x v="217"/>
    <x v="217"/>
    <x v="217"/>
    <x v="217"/>
    <x v="217"/>
    <x v="0"/>
    <x v="0"/>
    <x v="0"/>
    <x v="0"/>
    <n v="3.0314491596072912E-5"/>
    <x v="0"/>
  </r>
  <r>
    <x v="2"/>
    <x v="3"/>
    <x v="738"/>
    <x v="738"/>
    <x v="14"/>
    <s v="830133501SUMINISTRO DE BIENES Y SERVICIOSAIA CONCAY"/>
    <x v="753"/>
    <n v="0"/>
    <x v="514"/>
    <x v="0"/>
    <x v="0"/>
    <x v="0"/>
    <x v="0"/>
    <x v="0"/>
    <x v="0"/>
    <x v="0"/>
    <x v="0"/>
    <x v="0"/>
    <x v="0"/>
    <x v="0"/>
    <x v="0"/>
    <x v="0"/>
    <x v="0"/>
    <x v="0"/>
    <x v="218"/>
    <x v="218"/>
    <x v="218"/>
    <x v="218"/>
    <x v="218"/>
    <x v="0"/>
    <x v="0"/>
    <x v="0"/>
    <x v="0"/>
    <n v="7.8921206295490265E-5"/>
    <x v="1"/>
  </r>
  <r>
    <x v="2"/>
    <x v="3"/>
    <x v="739"/>
    <x v="739"/>
    <x v="14"/>
    <s v="800171121SUMINISTRO DE BIENES Y SERVICIOSAIA CONCAY"/>
    <x v="754"/>
    <n v="0"/>
    <x v="514"/>
    <x v="0"/>
    <x v="0"/>
    <x v="0"/>
    <x v="0"/>
    <x v="0"/>
    <x v="0"/>
    <x v="0"/>
    <x v="0"/>
    <x v="0"/>
    <x v="0"/>
    <x v="0"/>
    <x v="0"/>
    <x v="0"/>
    <x v="0"/>
    <x v="0"/>
    <x v="219"/>
    <x v="219"/>
    <x v="219"/>
    <x v="219"/>
    <x v="219"/>
    <x v="0"/>
    <x v="0"/>
    <x v="0"/>
    <x v="0"/>
    <n v="4.1394494473934174E-4"/>
    <x v="1"/>
  </r>
  <r>
    <x v="2"/>
    <x v="3"/>
    <x v="740"/>
    <x v="740"/>
    <x v="14"/>
    <s v="830112154SUMINISTRO DE BIENES Y SERVICIOSAIA S.A."/>
    <x v="755"/>
    <n v="0"/>
    <x v="514"/>
    <x v="0"/>
    <x v="0"/>
    <x v="0"/>
    <x v="0"/>
    <x v="0"/>
    <x v="0"/>
    <x v="0"/>
    <x v="0"/>
    <x v="0"/>
    <x v="0"/>
    <x v="0"/>
    <x v="0"/>
    <x v="0"/>
    <x v="0"/>
    <x v="0"/>
    <x v="220"/>
    <x v="220"/>
    <x v="220"/>
    <x v="220"/>
    <x v="220"/>
    <x v="0"/>
    <x v="0"/>
    <x v="0"/>
    <x v="0"/>
    <n v="7.6846182346343994E-3"/>
    <x v="0"/>
  </r>
  <r>
    <x v="2"/>
    <x v="3"/>
    <x v="741"/>
    <x v="741"/>
    <x v="14"/>
    <s v="890905022SUMINISTRO DE BIENES Y SERVICIOSAIA S.A."/>
    <x v="756"/>
    <n v="0"/>
    <x v="514"/>
    <x v="0"/>
    <x v="0"/>
    <x v="0"/>
    <x v="0"/>
    <x v="0"/>
    <x v="0"/>
    <x v="0"/>
    <x v="0"/>
    <x v="0"/>
    <x v="0"/>
    <x v="0"/>
    <x v="0"/>
    <x v="0"/>
    <x v="0"/>
    <x v="0"/>
    <x v="221"/>
    <x v="221"/>
    <x v="221"/>
    <x v="221"/>
    <x v="221"/>
    <x v="0"/>
    <x v="0"/>
    <x v="0"/>
    <x v="0"/>
    <n v="1.1297262972220778E-5"/>
    <x v="0"/>
  </r>
  <r>
    <x v="2"/>
    <x v="3"/>
    <x v="742"/>
    <x v="742"/>
    <x v="14"/>
    <s v="830512166SUMINISTRO DE BIENES Y SERVICIOSAIA S.A."/>
    <x v="757"/>
    <n v="0"/>
    <x v="514"/>
    <x v="0"/>
    <x v="0"/>
    <x v="0"/>
    <x v="0"/>
    <x v="0"/>
    <x v="0"/>
    <x v="0"/>
    <x v="0"/>
    <x v="0"/>
    <x v="0"/>
    <x v="0"/>
    <x v="0"/>
    <x v="0"/>
    <x v="0"/>
    <x v="0"/>
    <x v="222"/>
    <x v="222"/>
    <x v="222"/>
    <x v="222"/>
    <x v="222"/>
    <x v="0"/>
    <x v="0"/>
    <x v="0"/>
    <x v="0"/>
    <n v="8.9869135990738869E-5"/>
    <x v="0"/>
  </r>
  <r>
    <x v="2"/>
    <x v="3"/>
    <x v="743"/>
    <x v="743"/>
    <x v="14"/>
    <s v="900658905SUMINISTRO DE BIENES Y SERVICIOSAIA S.A."/>
    <x v="758"/>
    <n v="0"/>
    <x v="514"/>
    <x v="0"/>
    <x v="0"/>
    <x v="0"/>
    <x v="0"/>
    <x v="0"/>
    <x v="0"/>
    <x v="0"/>
    <x v="0"/>
    <x v="0"/>
    <x v="0"/>
    <x v="0"/>
    <x v="0"/>
    <x v="0"/>
    <x v="0"/>
    <x v="0"/>
    <x v="223"/>
    <x v="223"/>
    <x v="223"/>
    <x v="223"/>
    <x v="223"/>
    <x v="0"/>
    <x v="0"/>
    <x v="0"/>
    <x v="0"/>
    <n v="1.9174162298440933E-4"/>
    <x v="0"/>
  </r>
  <r>
    <x v="2"/>
    <x v="3"/>
    <x v="744"/>
    <x v="744"/>
    <x v="14"/>
    <s v="890904713SUMINISTRO DE BIENES Y SERVICIOSAIA S.A."/>
    <x v="759"/>
    <n v="0"/>
    <x v="514"/>
    <x v="0"/>
    <x v="0"/>
    <x v="0"/>
    <x v="0"/>
    <x v="0"/>
    <x v="0"/>
    <x v="0"/>
    <x v="0"/>
    <x v="0"/>
    <x v="0"/>
    <x v="0"/>
    <x v="0"/>
    <x v="0"/>
    <x v="0"/>
    <x v="0"/>
    <x v="224"/>
    <x v="224"/>
    <x v="224"/>
    <x v="224"/>
    <x v="224"/>
    <x v="0"/>
    <x v="0"/>
    <x v="0"/>
    <x v="0"/>
    <n v="2.0771054551005363E-4"/>
    <x v="0"/>
  </r>
  <r>
    <x v="2"/>
    <x v="3"/>
    <x v="745"/>
    <x v="745"/>
    <x v="14"/>
    <s v="4805724SUMINISTRO DE BIENES Y SERVICIOSAIA S.A."/>
    <x v="760"/>
    <n v="0"/>
    <x v="514"/>
    <x v="0"/>
    <x v="0"/>
    <x v="0"/>
    <x v="0"/>
    <x v="0"/>
    <x v="0"/>
    <x v="0"/>
    <x v="0"/>
    <x v="0"/>
    <x v="0"/>
    <x v="0"/>
    <x v="0"/>
    <x v="0"/>
    <x v="0"/>
    <x v="0"/>
    <x v="225"/>
    <x v="225"/>
    <x v="225"/>
    <x v="225"/>
    <x v="225"/>
    <x v="0"/>
    <x v="0"/>
    <x v="0"/>
    <x v="0"/>
    <n v="1.8366053700447083E-4"/>
    <x v="0"/>
  </r>
  <r>
    <x v="2"/>
    <x v="3"/>
    <x v="746"/>
    <x v="746"/>
    <x v="14"/>
    <s v="860001899SUMINISTRO DE BIENES Y SERVICIOSAIA CONCAY"/>
    <x v="761"/>
    <n v="0"/>
    <x v="514"/>
    <x v="0"/>
    <x v="0"/>
    <x v="0"/>
    <x v="0"/>
    <x v="0"/>
    <x v="0"/>
    <x v="0"/>
    <x v="0"/>
    <x v="0"/>
    <x v="0"/>
    <x v="0"/>
    <x v="0"/>
    <x v="0"/>
    <x v="0"/>
    <x v="0"/>
    <x v="226"/>
    <x v="226"/>
    <x v="226"/>
    <x v="226"/>
    <x v="226"/>
    <x v="0"/>
    <x v="0"/>
    <x v="0"/>
    <x v="0"/>
    <n v="5.7172402739524841E-4"/>
    <x v="1"/>
  </r>
  <r>
    <x v="2"/>
    <x v="3"/>
    <x v="747"/>
    <x v="747"/>
    <x v="14"/>
    <s v="830084039SUMINISTRO DE BIENES Y SERVICIOSAIA S.A."/>
    <x v="762"/>
    <n v="0"/>
    <x v="514"/>
    <x v="0"/>
    <x v="0"/>
    <x v="0"/>
    <x v="0"/>
    <x v="0"/>
    <x v="0"/>
    <x v="0"/>
    <x v="0"/>
    <x v="0"/>
    <x v="0"/>
    <x v="0"/>
    <x v="0"/>
    <x v="0"/>
    <x v="0"/>
    <x v="0"/>
    <x v="227"/>
    <x v="227"/>
    <x v="227"/>
    <x v="227"/>
    <x v="227"/>
    <x v="0"/>
    <x v="0"/>
    <x v="0"/>
    <x v="0"/>
    <n v="1.1639902368187904E-4"/>
    <x v="0"/>
  </r>
  <r>
    <x v="2"/>
    <x v="3"/>
    <x v="748"/>
    <x v="748"/>
    <x v="14"/>
    <s v="890910933SUMINISTRO DE BIENES Y SERVICIOSAIA S.A."/>
    <x v="763"/>
    <n v="0"/>
    <x v="514"/>
    <x v="0"/>
    <x v="0"/>
    <x v="0"/>
    <x v="0"/>
    <x v="0"/>
    <x v="0"/>
    <x v="0"/>
    <x v="0"/>
    <x v="0"/>
    <x v="0"/>
    <x v="0"/>
    <x v="0"/>
    <x v="0"/>
    <x v="0"/>
    <x v="0"/>
    <x v="228"/>
    <x v="228"/>
    <x v="228"/>
    <x v="228"/>
    <x v="228"/>
    <x v="0"/>
    <x v="0"/>
    <x v="0"/>
    <x v="0"/>
    <n v="3.6056153476238251E-4"/>
    <x v="0"/>
  </r>
  <r>
    <x v="2"/>
    <x v="3"/>
    <x v="749"/>
    <x v="749"/>
    <x v="14"/>
    <s v="811016935SUMINISTRO DE BIENES Y SERVICIOSAIA S.A."/>
    <x v="764"/>
    <n v="0"/>
    <x v="514"/>
    <x v="0"/>
    <x v="0"/>
    <x v="0"/>
    <x v="0"/>
    <x v="0"/>
    <x v="0"/>
    <x v="0"/>
    <x v="0"/>
    <x v="0"/>
    <x v="0"/>
    <x v="0"/>
    <x v="0"/>
    <x v="0"/>
    <x v="0"/>
    <x v="0"/>
    <x v="229"/>
    <x v="229"/>
    <x v="229"/>
    <x v="229"/>
    <x v="229"/>
    <x v="0"/>
    <x v="0"/>
    <x v="0"/>
    <x v="0"/>
    <n v="1.8677208572626114E-4"/>
    <x v="0"/>
  </r>
  <r>
    <x v="2"/>
    <x v="3"/>
    <x v="750"/>
    <x v="750"/>
    <x v="14"/>
    <s v="900339121SUMINISTRO DE BIENES Y SERVICIOSAIA S.A."/>
    <x v="765"/>
    <n v="0"/>
    <x v="514"/>
    <x v="0"/>
    <x v="0"/>
    <x v="0"/>
    <x v="0"/>
    <x v="0"/>
    <x v="0"/>
    <x v="0"/>
    <x v="0"/>
    <x v="0"/>
    <x v="0"/>
    <x v="0"/>
    <x v="0"/>
    <x v="0"/>
    <x v="0"/>
    <x v="0"/>
    <x v="230"/>
    <x v="230"/>
    <x v="230"/>
    <x v="230"/>
    <x v="230"/>
    <x v="0"/>
    <x v="0"/>
    <x v="0"/>
    <x v="0"/>
    <n v="1.1105407029390335E-3"/>
    <x v="0"/>
  </r>
  <r>
    <x v="2"/>
    <x v="3"/>
    <x v="751"/>
    <x v="751"/>
    <x v="14"/>
    <s v="1018440843SUMINISTRO DE BIENES Y SERVICIOSAIA S.A."/>
    <x v="766"/>
    <n v="0"/>
    <x v="514"/>
    <x v="0"/>
    <x v="0"/>
    <x v="0"/>
    <x v="0"/>
    <x v="0"/>
    <x v="0"/>
    <x v="0"/>
    <x v="0"/>
    <x v="0"/>
    <x v="0"/>
    <x v="0"/>
    <x v="0"/>
    <x v="0"/>
    <x v="0"/>
    <x v="0"/>
    <x v="231"/>
    <x v="231"/>
    <x v="231"/>
    <x v="231"/>
    <x v="231"/>
    <x v="0"/>
    <x v="0"/>
    <x v="0"/>
    <x v="0"/>
    <n v="5.3984206169843674E-4"/>
    <x v="0"/>
  </r>
  <r>
    <x v="2"/>
    <x v="3"/>
    <x v="752"/>
    <x v="752"/>
    <x v="14"/>
    <s v="830000818SUMINISTRO DE BIENES Y SERVICIOSAIA S.A."/>
    <x v="767"/>
    <n v="0"/>
    <x v="514"/>
    <x v="0"/>
    <x v="0"/>
    <x v="0"/>
    <x v="0"/>
    <x v="0"/>
    <x v="0"/>
    <x v="0"/>
    <x v="0"/>
    <x v="0"/>
    <x v="0"/>
    <x v="0"/>
    <x v="0"/>
    <x v="0"/>
    <x v="0"/>
    <x v="0"/>
    <x v="232"/>
    <x v="232"/>
    <x v="232"/>
    <x v="232"/>
    <x v="232"/>
    <x v="0"/>
    <x v="0"/>
    <x v="0"/>
    <x v="0"/>
    <n v="1.0608527809381485E-3"/>
    <x v="0"/>
  </r>
  <r>
    <x v="2"/>
    <x v="3"/>
    <x v="753"/>
    <x v="753"/>
    <x v="14"/>
    <s v="900369789SUMINISTRO DE BIENES Y SERVICIOSAIA S.A."/>
    <x v="768"/>
    <n v="0"/>
    <x v="514"/>
    <x v="0"/>
    <x v="0"/>
    <x v="0"/>
    <x v="0"/>
    <x v="0"/>
    <x v="0"/>
    <x v="0"/>
    <x v="0"/>
    <x v="0"/>
    <x v="0"/>
    <x v="0"/>
    <x v="0"/>
    <x v="0"/>
    <x v="0"/>
    <x v="0"/>
    <x v="233"/>
    <x v="233"/>
    <x v="233"/>
    <x v="233"/>
    <x v="233"/>
    <x v="0"/>
    <x v="0"/>
    <x v="0"/>
    <x v="0"/>
    <n v="4.1397754102945328E-5"/>
    <x v="0"/>
  </r>
  <r>
    <x v="2"/>
    <x v="3"/>
    <x v="754"/>
    <x v="754"/>
    <x v="14"/>
    <s v="900273115SUMINISTRO DE BIENES Y SERVICIOSAIA CONCAY"/>
    <x v="769"/>
    <n v="0"/>
    <x v="514"/>
    <x v="0"/>
    <x v="0"/>
    <x v="0"/>
    <x v="0"/>
    <x v="0"/>
    <x v="0"/>
    <x v="0"/>
    <x v="0"/>
    <x v="0"/>
    <x v="0"/>
    <x v="0"/>
    <x v="0"/>
    <x v="0"/>
    <x v="0"/>
    <x v="0"/>
    <x v="234"/>
    <x v="234"/>
    <x v="234"/>
    <x v="234"/>
    <x v="234"/>
    <x v="0"/>
    <x v="0"/>
    <x v="0"/>
    <x v="0"/>
    <n v="8.9791975915431976E-4"/>
    <x v="1"/>
  </r>
  <r>
    <x v="2"/>
    <x v="3"/>
    <x v="755"/>
    <x v="755"/>
    <x v="14"/>
    <s v="900492306SUMINISTRO DE BIENES Y SERVICIOSAIA S.A."/>
    <x v="770"/>
    <n v="0"/>
    <x v="514"/>
    <x v="0"/>
    <x v="0"/>
    <x v="0"/>
    <x v="0"/>
    <x v="0"/>
    <x v="0"/>
    <x v="0"/>
    <x v="0"/>
    <x v="0"/>
    <x v="0"/>
    <x v="0"/>
    <x v="0"/>
    <x v="0"/>
    <x v="0"/>
    <x v="0"/>
    <x v="235"/>
    <x v="235"/>
    <x v="235"/>
    <x v="235"/>
    <x v="235"/>
    <x v="0"/>
    <x v="0"/>
    <x v="0"/>
    <x v="0"/>
    <n v="1.4092661440372467E-3"/>
    <x v="0"/>
  </r>
  <r>
    <x v="2"/>
    <x v="3"/>
    <x v="756"/>
    <x v="756"/>
    <x v="14"/>
    <s v="900406309SUMINISTRO DE BIENES Y SERVICIOSCONSORCIO CLINICA PORTOAZUL"/>
    <x v="771"/>
    <n v="0"/>
    <x v="514"/>
    <x v="0"/>
    <x v="0"/>
    <x v="0"/>
    <x v="0"/>
    <x v="0"/>
    <x v="0"/>
    <x v="0"/>
    <x v="0"/>
    <x v="0"/>
    <x v="0"/>
    <x v="0"/>
    <x v="0"/>
    <x v="0"/>
    <x v="0"/>
    <x v="0"/>
    <x v="236"/>
    <x v="236"/>
    <x v="236"/>
    <x v="236"/>
    <x v="236"/>
    <x v="0"/>
    <x v="0"/>
    <x v="0"/>
    <x v="0"/>
    <n v="1.9798753783106804E-6"/>
    <x v="5"/>
  </r>
  <r>
    <x v="2"/>
    <x v="3"/>
    <x v="757"/>
    <x v="757"/>
    <x v="14"/>
    <s v="900208659SUMINISTRO DE BIENES Y SERVICIOSAIA S.A."/>
    <x v="772"/>
    <n v="0"/>
    <x v="514"/>
    <x v="0"/>
    <x v="0"/>
    <x v="0"/>
    <x v="0"/>
    <x v="0"/>
    <x v="0"/>
    <x v="0"/>
    <x v="0"/>
    <x v="0"/>
    <x v="0"/>
    <x v="0"/>
    <x v="0"/>
    <x v="0"/>
    <x v="0"/>
    <x v="0"/>
    <x v="237"/>
    <x v="237"/>
    <x v="237"/>
    <x v="237"/>
    <x v="237"/>
    <x v="0"/>
    <x v="0"/>
    <x v="0"/>
    <x v="0"/>
    <n v="9.7727775573730469E-4"/>
    <x v="0"/>
  </r>
  <r>
    <x v="2"/>
    <x v="3"/>
    <x v="758"/>
    <x v="758"/>
    <x v="14"/>
    <s v="71624408SUMINISTRO DE BIENES Y SERVICIOSAIA S.A."/>
    <x v="773"/>
    <n v="0"/>
    <x v="514"/>
    <x v="0"/>
    <x v="0"/>
    <x v="0"/>
    <x v="0"/>
    <x v="0"/>
    <x v="0"/>
    <x v="0"/>
    <x v="0"/>
    <x v="0"/>
    <x v="0"/>
    <x v="0"/>
    <x v="0"/>
    <x v="0"/>
    <x v="0"/>
    <x v="0"/>
    <x v="238"/>
    <x v="238"/>
    <x v="238"/>
    <x v="238"/>
    <x v="238"/>
    <x v="0"/>
    <x v="0"/>
    <x v="0"/>
    <x v="0"/>
    <n v="1.4316989108920097E-4"/>
    <x v="0"/>
  </r>
  <r>
    <x v="2"/>
    <x v="3"/>
    <x v="759"/>
    <x v="759"/>
    <x v="14"/>
    <s v="900159955SUMINISTRO DE BIENES Y SERVICIOSAIA CONCAY"/>
    <x v="774"/>
    <n v="0"/>
    <x v="514"/>
    <x v="0"/>
    <x v="0"/>
    <x v="0"/>
    <x v="0"/>
    <x v="0"/>
    <x v="0"/>
    <x v="0"/>
    <x v="0"/>
    <x v="0"/>
    <x v="0"/>
    <x v="0"/>
    <x v="0"/>
    <x v="0"/>
    <x v="0"/>
    <x v="0"/>
    <x v="239"/>
    <x v="239"/>
    <x v="239"/>
    <x v="239"/>
    <x v="239"/>
    <x v="0"/>
    <x v="0"/>
    <x v="0"/>
    <x v="0"/>
    <n v="9.2275440692901611E-4"/>
    <x v="1"/>
  </r>
  <r>
    <x v="2"/>
    <x v="3"/>
    <x v="760"/>
    <x v="760"/>
    <x v="14"/>
    <s v="900872962SUMINISTRO DE BIENES Y SERVICIOSAIA S.A."/>
    <x v="775"/>
    <n v="0"/>
    <x v="514"/>
    <x v="0"/>
    <x v="0"/>
    <x v="0"/>
    <x v="0"/>
    <x v="0"/>
    <x v="0"/>
    <x v="0"/>
    <x v="0"/>
    <x v="0"/>
    <x v="0"/>
    <x v="0"/>
    <x v="0"/>
    <x v="0"/>
    <x v="0"/>
    <x v="0"/>
    <x v="240"/>
    <x v="240"/>
    <x v="240"/>
    <x v="240"/>
    <x v="240"/>
    <x v="0"/>
    <x v="0"/>
    <x v="0"/>
    <x v="0"/>
    <n v="1.3947039842605591E-2"/>
    <x v="0"/>
  </r>
  <r>
    <x v="2"/>
    <x v="3"/>
    <x v="761"/>
    <x v="761"/>
    <x v="14"/>
    <s v="900378719SUMINISTRO DE BIENES Y SERVICIOSAIA S.A."/>
    <x v="776"/>
    <n v="0"/>
    <x v="514"/>
    <x v="0"/>
    <x v="0"/>
    <x v="0"/>
    <x v="0"/>
    <x v="0"/>
    <x v="0"/>
    <x v="0"/>
    <x v="0"/>
    <x v="0"/>
    <x v="0"/>
    <x v="0"/>
    <x v="0"/>
    <x v="0"/>
    <x v="0"/>
    <x v="0"/>
    <x v="241"/>
    <x v="241"/>
    <x v="241"/>
    <x v="241"/>
    <x v="241"/>
    <x v="0"/>
    <x v="0"/>
    <x v="0"/>
    <x v="0"/>
    <n v="1.7090141773223877E-3"/>
    <x v="0"/>
  </r>
  <r>
    <x v="2"/>
    <x v="3"/>
    <x v="762"/>
    <x v="762"/>
    <x v="14"/>
    <s v="890923482SUMINISTRO DE BIENES Y SERVICIOSAIA S.A."/>
    <x v="777"/>
    <n v="0"/>
    <x v="514"/>
    <x v="0"/>
    <x v="0"/>
    <x v="0"/>
    <x v="0"/>
    <x v="0"/>
    <x v="0"/>
    <x v="0"/>
    <x v="0"/>
    <x v="0"/>
    <x v="0"/>
    <x v="0"/>
    <x v="0"/>
    <x v="0"/>
    <x v="0"/>
    <x v="0"/>
    <x v="242"/>
    <x v="242"/>
    <x v="242"/>
    <x v="242"/>
    <x v="242"/>
    <x v="0"/>
    <x v="0"/>
    <x v="0"/>
    <x v="0"/>
    <n v="3.5798698663711548E-3"/>
    <x v="0"/>
  </r>
  <r>
    <x v="2"/>
    <x v="3"/>
    <x v="763"/>
    <x v="763"/>
    <x v="14"/>
    <s v="900034902SUMINISTRO DE BIENES Y SERVICIOSAIA S.A."/>
    <x v="778"/>
    <n v="0"/>
    <x v="514"/>
    <x v="0"/>
    <x v="0"/>
    <x v="0"/>
    <x v="0"/>
    <x v="0"/>
    <x v="0"/>
    <x v="0"/>
    <x v="0"/>
    <x v="0"/>
    <x v="0"/>
    <x v="0"/>
    <x v="0"/>
    <x v="0"/>
    <x v="0"/>
    <x v="0"/>
    <x v="243"/>
    <x v="243"/>
    <x v="243"/>
    <x v="243"/>
    <x v="243"/>
    <x v="0"/>
    <x v="0"/>
    <x v="0"/>
    <x v="0"/>
    <n v="4.4490694999694824E-3"/>
    <x v="0"/>
  </r>
  <r>
    <x v="2"/>
    <x v="3"/>
    <x v="764"/>
    <x v="764"/>
    <x v="14"/>
    <s v="800078122SUMINISTRO DE BIENES Y SERVICIOSAIA S.A."/>
    <x v="779"/>
    <n v="0"/>
    <x v="514"/>
    <x v="0"/>
    <x v="0"/>
    <x v="0"/>
    <x v="0"/>
    <x v="0"/>
    <x v="0"/>
    <x v="0"/>
    <x v="0"/>
    <x v="0"/>
    <x v="0"/>
    <x v="0"/>
    <x v="0"/>
    <x v="0"/>
    <x v="0"/>
    <x v="0"/>
    <x v="244"/>
    <x v="244"/>
    <x v="244"/>
    <x v="244"/>
    <x v="244"/>
    <x v="0"/>
    <x v="0"/>
    <x v="0"/>
    <x v="0"/>
    <n v="8.4631703794002533E-4"/>
    <x v="0"/>
  </r>
  <r>
    <x v="2"/>
    <x v="3"/>
    <x v="765"/>
    <x v="765"/>
    <x v="14"/>
    <s v="860512728SUMINISTRO DE BIENES Y SERVICIOSAIA CONCAY"/>
    <x v="780"/>
    <n v="0"/>
    <x v="514"/>
    <x v="0"/>
    <x v="0"/>
    <x v="0"/>
    <x v="0"/>
    <x v="0"/>
    <x v="0"/>
    <x v="0"/>
    <x v="0"/>
    <x v="0"/>
    <x v="0"/>
    <x v="0"/>
    <x v="0"/>
    <x v="0"/>
    <x v="0"/>
    <x v="0"/>
    <x v="245"/>
    <x v="245"/>
    <x v="245"/>
    <x v="245"/>
    <x v="245"/>
    <x v="0"/>
    <x v="0"/>
    <x v="0"/>
    <x v="0"/>
    <n v="1.9808253273367882E-4"/>
    <x v="1"/>
  </r>
  <r>
    <x v="2"/>
    <x v="3"/>
    <x v="766"/>
    <x v="766"/>
    <x v="14"/>
    <s v="70567211SUMINISTRO DE BIENES Y SERVICIOSAIA S.A."/>
    <x v="781"/>
    <n v="0"/>
    <x v="514"/>
    <x v="0"/>
    <x v="0"/>
    <x v="0"/>
    <x v="0"/>
    <x v="0"/>
    <x v="0"/>
    <x v="0"/>
    <x v="0"/>
    <x v="0"/>
    <x v="0"/>
    <x v="0"/>
    <x v="0"/>
    <x v="0"/>
    <x v="0"/>
    <x v="0"/>
    <x v="246"/>
    <x v="246"/>
    <x v="246"/>
    <x v="246"/>
    <x v="246"/>
    <x v="0"/>
    <x v="0"/>
    <x v="0"/>
    <x v="0"/>
    <n v="1.2595881707966328E-4"/>
    <x v="0"/>
  </r>
  <r>
    <x v="2"/>
    <x v="3"/>
    <x v="767"/>
    <x v="767"/>
    <x v="14"/>
    <s v="901086346SUMINISTRO DE BIENES Y SERVICIOSAIA S.A."/>
    <x v="782"/>
    <n v="0"/>
    <x v="514"/>
    <x v="0"/>
    <x v="0"/>
    <x v="0"/>
    <x v="0"/>
    <x v="0"/>
    <x v="0"/>
    <x v="0"/>
    <x v="0"/>
    <x v="0"/>
    <x v="0"/>
    <x v="0"/>
    <x v="0"/>
    <x v="0"/>
    <x v="0"/>
    <x v="0"/>
    <x v="247"/>
    <x v="247"/>
    <x v="247"/>
    <x v="247"/>
    <x v="247"/>
    <x v="0"/>
    <x v="0"/>
    <x v="0"/>
    <x v="0"/>
    <n v="2.0093470811843872E-4"/>
    <x v="0"/>
  </r>
  <r>
    <x v="2"/>
    <x v="3"/>
    <x v="768"/>
    <x v="768"/>
    <x v="14"/>
    <s v="900631162SUMINISTRO DE BIENES Y SERVICIOSAIA S.A."/>
    <x v="783"/>
    <n v="0"/>
    <x v="514"/>
    <x v="0"/>
    <x v="0"/>
    <x v="0"/>
    <x v="0"/>
    <x v="0"/>
    <x v="0"/>
    <x v="0"/>
    <x v="0"/>
    <x v="0"/>
    <x v="0"/>
    <x v="0"/>
    <x v="0"/>
    <x v="0"/>
    <x v="0"/>
    <x v="0"/>
    <x v="248"/>
    <x v="248"/>
    <x v="248"/>
    <x v="248"/>
    <x v="248"/>
    <x v="0"/>
    <x v="0"/>
    <x v="0"/>
    <x v="0"/>
    <n v="1.0715983808040619E-3"/>
    <x v="0"/>
  </r>
  <r>
    <x v="2"/>
    <x v="3"/>
    <x v="769"/>
    <x v="769"/>
    <x v="14"/>
    <s v="900522432SUMINISTRO DE BIENES Y SERVICIOSAIA CONCAY"/>
    <x v="784"/>
    <n v="0"/>
    <x v="514"/>
    <x v="0"/>
    <x v="0"/>
    <x v="0"/>
    <x v="0"/>
    <x v="0"/>
    <x v="0"/>
    <x v="0"/>
    <x v="0"/>
    <x v="0"/>
    <x v="0"/>
    <x v="0"/>
    <x v="0"/>
    <x v="0"/>
    <x v="0"/>
    <x v="0"/>
    <x v="249"/>
    <x v="249"/>
    <x v="249"/>
    <x v="249"/>
    <x v="249"/>
    <x v="0"/>
    <x v="0"/>
    <x v="0"/>
    <x v="0"/>
    <n v="5.2268058061599731E-4"/>
    <x v="1"/>
  </r>
  <r>
    <x v="2"/>
    <x v="3"/>
    <x v="770"/>
    <x v="770"/>
    <x v="14"/>
    <s v="830142490SUMINISTRO DE BIENES Y SERVICIOSAIA CONCAY"/>
    <x v="785"/>
    <n v="0"/>
    <x v="514"/>
    <x v="0"/>
    <x v="0"/>
    <x v="0"/>
    <x v="0"/>
    <x v="0"/>
    <x v="0"/>
    <x v="0"/>
    <x v="0"/>
    <x v="0"/>
    <x v="0"/>
    <x v="0"/>
    <x v="0"/>
    <x v="0"/>
    <x v="0"/>
    <x v="0"/>
    <x v="250"/>
    <x v="250"/>
    <x v="250"/>
    <x v="250"/>
    <x v="250"/>
    <x v="0"/>
    <x v="0"/>
    <x v="0"/>
    <x v="0"/>
    <n v="1.0420638136565685E-4"/>
    <x v="1"/>
  </r>
  <r>
    <x v="2"/>
    <x v="3"/>
    <x v="771"/>
    <x v="771"/>
    <x v="14"/>
    <s v="800209893SUMINISTRO DE BIENES Y SERVICIOSAIA CONCAY"/>
    <x v="786"/>
    <n v="0"/>
    <x v="514"/>
    <x v="0"/>
    <x v="0"/>
    <x v="0"/>
    <x v="0"/>
    <x v="0"/>
    <x v="0"/>
    <x v="0"/>
    <x v="0"/>
    <x v="0"/>
    <x v="0"/>
    <x v="0"/>
    <x v="0"/>
    <x v="0"/>
    <x v="0"/>
    <x v="0"/>
    <x v="251"/>
    <x v="251"/>
    <x v="251"/>
    <x v="251"/>
    <x v="251"/>
    <x v="0"/>
    <x v="0"/>
    <x v="0"/>
    <x v="0"/>
    <n v="2.7340278029441833E-4"/>
    <x v="1"/>
  </r>
  <r>
    <x v="2"/>
    <x v="3"/>
    <x v="771"/>
    <x v="771"/>
    <x v="14"/>
    <s v="800209893SUMINISTRO DE BIENES Y SERVICIOSAIA S.A."/>
    <x v="787"/>
    <n v="0"/>
    <x v="514"/>
    <x v="0"/>
    <x v="0"/>
    <x v="0"/>
    <x v="0"/>
    <x v="0"/>
    <x v="0"/>
    <x v="0"/>
    <x v="0"/>
    <x v="0"/>
    <x v="0"/>
    <x v="0"/>
    <x v="0"/>
    <x v="0"/>
    <x v="0"/>
    <x v="0"/>
    <x v="252"/>
    <x v="252"/>
    <x v="252"/>
    <x v="252"/>
    <x v="252"/>
    <x v="0"/>
    <x v="0"/>
    <x v="0"/>
    <x v="0"/>
    <n v="1.3539404608309269E-4"/>
    <x v="0"/>
  </r>
  <r>
    <x v="2"/>
    <x v="3"/>
    <x v="772"/>
    <x v="772"/>
    <x v="14"/>
    <s v="830055137SUMINISTRO DE BIENES Y SERVICIOSAIA CONCAY"/>
    <x v="788"/>
    <n v="0"/>
    <x v="514"/>
    <x v="0"/>
    <x v="0"/>
    <x v="0"/>
    <x v="0"/>
    <x v="0"/>
    <x v="0"/>
    <x v="0"/>
    <x v="0"/>
    <x v="0"/>
    <x v="0"/>
    <x v="0"/>
    <x v="0"/>
    <x v="0"/>
    <x v="0"/>
    <x v="0"/>
    <x v="253"/>
    <x v="253"/>
    <x v="253"/>
    <x v="253"/>
    <x v="253"/>
    <x v="0"/>
    <x v="0"/>
    <x v="0"/>
    <x v="0"/>
    <n v="2.2666249424219131E-4"/>
    <x v="1"/>
  </r>
  <r>
    <x v="2"/>
    <x v="3"/>
    <x v="773"/>
    <x v="773"/>
    <x v="14"/>
    <s v="890926156SUMINISTRO DE BIENES Y SERVICIOSAIA S.A."/>
    <x v="789"/>
    <n v="0"/>
    <x v="514"/>
    <x v="0"/>
    <x v="0"/>
    <x v="0"/>
    <x v="0"/>
    <x v="0"/>
    <x v="0"/>
    <x v="0"/>
    <x v="0"/>
    <x v="0"/>
    <x v="0"/>
    <x v="0"/>
    <x v="0"/>
    <x v="0"/>
    <x v="0"/>
    <x v="0"/>
    <x v="254"/>
    <x v="254"/>
    <x v="254"/>
    <x v="254"/>
    <x v="254"/>
    <x v="0"/>
    <x v="0"/>
    <x v="0"/>
    <x v="0"/>
    <n v="1.8736422061920166E-3"/>
    <x v="0"/>
  </r>
  <r>
    <x v="2"/>
    <x v="3"/>
    <x v="774"/>
    <x v="774"/>
    <x v="14"/>
    <s v="800215509SUMINISTRO DE BIENES Y SERVICIOSAIA S.A."/>
    <x v="790"/>
    <n v="0"/>
    <x v="514"/>
    <x v="0"/>
    <x v="0"/>
    <x v="0"/>
    <x v="0"/>
    <x v="0"/>
    <x v="0"/>
    <x v="0"/>
    <x v="0"/>
    <x v="0"/>
    <x v="0"/>
    <x v="0"/>
    <x v="0"/>
    <x v="0"/>
    <x v="0"/>
    <x v="0"/>
    <x v="255"/>
    <x v="255"/>
    <x v="255"/>
    <x v="255"/>
    <x v="255"/>
    <x v="0"/>
    <x v="0"/>
    <x v="0"/>
    <x v="0"/>
    <n v="6.6029722802340984E-5"/>
    <x v="0"/>
  </r>
  <r>
    <x v="2"/>
    <x v="3"/>
    <x v="775"/>
    <x v="775"/>
    <x v="14"/>
    <s v="900689899SUMINISTRO DE BIENES Y SERVICIOSAIA S.A."/>
    <x v="791"/>
    <n v="0"/>
    <x v="514"/>
    <x v="0"/>
    <x v="0"/>
    <x v="0"/>
    <x v="0"/>
    <x v="0"/>
    <x v="0"/>
    <x v="0"/>
    <x v="0"/>
    <x v="0"/>
    <x v="0"/>
    <x v="0"/>
    <x v="0"/>
    <x v="0"/>
    <x v="0"/>
    <x v="0"/>
    <x v="256"/>
    <x v="256"/>
    <x v="256"/>
    <x v="256"/>
    <x v="256"/>
    <x v="0"/>
    <x v="0"/>
    <x v="0"/>
    <x v="0"/>
    <n v="1.1288997484371066E-5"/>
    <x v="0"/>
  </r>
  <r>
    <x v="2"/>
    <x v="3"/>
    <x v="776"/>
    <x v="776"/>
    <x v="14"/>
    <s v="811014232SUMINISTRO DE BIENES Y SERVICIOSAIA S.A."/>
    <x v="792"/>
    <n v="0"/>
    <x v="514"/>
    <x v="0"/>
    <x v="0"/>
    <x v="0"/>
    <x v="0"/>
    <x v="0"/>
    <x v="0"/>
    <x v="0"/>
    <x v="0"/>
    <x v="0"/>
    <x v="0"/>
    <x v="0"/>
    <x v="0"/>
    <x v="0"/>
    <x v="0"/>
    <x v="0"/>
    <x v="257"/>
    <x v="257"/>
    <x v="257"/>
    <x v="257"/>
    <x v="257"/>
    <x v="0"/>
    <x v="0"/>
    <x v="0"/>
    <x v="0"/>
    <n v="1.8852483481168747E-4"/>
    <x v="0"/>
  </r>
  <r>
    <x v="2"/>
    <x v="3"/>
    <x v="777"/>
    <x v="777"/>
    <x v="14"/>
    <s v="900375666SUMINISTRO DE BIENES Y SERVICIOSAIA S.A."/>
    <x v="793"/>
    <n v="0"/>
    <x v="514"/>
    <x v="0"/>
    <x v="0"/>
    <x v="0"/>
    <x v="0"/>
    <x v="0"/>
    <x v="0"/>
    <x v="0"/>
    <x v="0"/>
    <x v="0"/>
    <x v="0"/>
    <x v="0"/>
    <x v="0"/>
    <x v="0"/>
    <x v="0"/>
    <x v="0"/>
    <x v="258"/>
    <x v="258"/>
    <x v="258"/>
    <x v="258"/>
    <x v="258"/>
    <x v="0"/>
    <x v="0"/>
    <x v="0"/>
    <x v="0"/>
    <n v="2.6878193020820618E-3"/>
    <x v="0"/>
  </r>
  <r>
    <x v="2"/>
    <x v="3"/>
    <x v="778"/>
    <x v="778"/>
    <x v="14"/>
    <s v="811041877SUMINISTRO DE BIENES Y SERVICIOSAIA S.A."/>
    <x v="794"/>
    <n v="0"/>
    <x v="514"/>
    <x v="0"/>
    <x v="0"/>
    <x v="0"/>
    <x v="0"/>
    <x v="0"/>
    <x v="0"/>
    <x v="0"/>
    <x v="0"/>
    <x v="0"/>
    <x v="0"/>
    <x v="0"/>
    <x v="0"/>
    <x v="0"/>
    <x v="0"/>
    <x v="0"/>
    <x v="259"/>
    <x v="259"/>
    <x v="259"/>
    <x v="259"/>
    <x v="259"/>
    <x v="0"/>
    <x v="0"/>
    <x v="0"/>
    <x v="0"/>
    <n v="1.8842314602807164E-5"/>
    <x v="0"/>
  </r>
  <r>
    <x v="2"/>
    <x v="3"/>
    <x v="779"/>
    <x v="779"/>
    <x v="14"/>
    <s v="900196531SUMINISTRO DE BIENES Y SERVICIOSAIA CONCAY"/>
    <x v="795"/>
    <n v="0"/>
    <x v="514"/>
    <x v="0"/>
    <x v="0"/>
    <x v="0"/>
    <x v="0"/>
    <x v="0"/>
    <x v="0"/>
    <x v="0"/>
    <x v="0"/>
    <x v="0"/>
    <x v="0"/>
    <x v="0"/>
    <x v="0"/>
    <x v="0"/>
    <x v="0"/>
    <x v="0"/>
    <x v="260"/>
    <x v="260"/>
    <x v="260"/>
    <x v="260"/>
    <x v="260"/>
    <x v="0"/>
    <x v="0"/>
    <x v="0"/>
    <x v="0"/>
    <n v="1.2590223923325539E-4"/>
    <x v="1"/>
  </r>
  <r>
    <x v="2"/>
    <x v="3"/>
    <x v="780"/>
    <x v="780"/>
    <x v="14"/>
    <s v="900964441SUMINISTRO DE BIENES Y SERVICIOSAIA S.A."/>
    <x v="796"/>
    <n v="0"/>
    <x v="514"/>
    <x v="0"/>
    <x v="0"/>
    <x v="0"/>
    <x v="0"/>
    <x v="0"/>
    <x v="0"/>
    <x v="0"/>
    <x v="0"/>
    <x v="0"/>
    <x v="0"/>
    <x v="0"/>
    <x v="0"/>
    <x v="0"/>
    <x v="0"/>
    <x v="0"/>
    <x v="261"/>
    <x v="261"/>
    <x v="261"/>
    <x v="261"/>
    <x v="261"/>
    <x v="0"/>
    <x v="0"/>
    <x v="0"/>
    <x v="0"/>
    <n v="4.5185443013906479E-5"/>
    <x v="0"/>
  </r>
  <r>
    <x v="2"/>
    <x v="3"/>
    <x v="781"/>
    <x v="781"/>
    <x v="14"/>
    <s v="901064086SUMINISTRO DE BIENES Y SERVICIOSAIA S.A."/>
    <x v="797"/>
    <n v="0"/>
    <x v="514"/>
    <x v="0"/>
    <x v="0"/>
    <x v="0"/>
    <x v="0"/>
    <x v="0"/>
    <x v="0"/>
    <x v="0"/>
    <x v="0"/>
    <x v="0"/>
    <x v="0"/>
    <x v="0"/>
    <x v="0"/>
    <x v="0"/>
    <x v="0"/>
    <x v="0"/>
    <x v="262"/>
    <x v="262"/>
    <x v="262"/>
    <x v="262"/>
    <x v="262"/>
    <x v="0"/>
    <x v="0"/>
    <x v="0"/>
    <x v="0"/>
    <n v="1.7541693523526192E-4"/>
    <x v="0"/>
  </r>
  <r>
    <x v="2"/>
    <x v="3"/>
    <x v="782"/>
    <x v="782"/>
    <x v="14"/>
    <s v="901073465SUMINISTRO DE BIENES Y SERVICIOSAIA S.A."/>
    <x v="798"/>
    <n v="0"/>
    <x v="514"/>
    <x v="0"/>
    <x v="0"/>
    <x v="0"/>
    <x v="0"/>
    <x v="0"/>
    <x v="0"/>
    <x v="0"/>
    <x v="0"/>
    <x v="0"/>
    <x v="0"/>
    <x v="0"/>
    <x v="0"/>
    <x v="0"/>
    <x v="0"/>
    <x v="0"/>
    <x v="263"/>
    <x v="263"/>
    <x v="263"/>
    <x v="263"/>
    <x v="263"/>
    <x v="0"/>
    <x v="0"/>
    <x v="0"/>
    <x v="0"/>
    <n v="8.3028525114059448E-3"/>
    <x v="0"/>
  </r>
  <r>
    <x v="2"/>
    <x v="3"/>
    <x v="783"/>
    <x v="783"/>
    <x v="14"/>
    <s v="830512163SUMINISTRO DE BIENES Y SERVICIOSAIA S.A."/>
    <x v="799"/>
    <n v="0"/>
    <x v="514"/>
    <x v="0"/>
    <x v="0"/>
    <x v="0"/>
    <x v="0"/>
    <x v="0"/>
    <x v="0"/>
    <x v="0"/>
    <x v="0"/>
    <x v="0"/>
    <x v="0"/>
    <x v="0"/>
    <x v="0"/>
    <x v="0"/>
    <x v="0"/>
    <x v="0"/>
    <x v="264"/>
    <x v="264"/>
    <x v="264"/>
    <x v="264"/>
    <x v="264"/>
    <x v="0"/>
    <x v="0"/>
    <x v="0"/>
    <x v="0"/>
    <n v="7.9908072948455811E-3"/>
    <x v="0"/>
  </r>
  <r>
    <x v="2"/>
    <x v="3"/>
    <x v="784"/>
    <x v="784"/>
    <x v="14"/>
    <s v="900008244SUMINISTRO DE BIENES Y SERVICIOSAIA CONCAY"/>
    <x v="800"/>
    <n v="0"/>
    <x v="514"/>
    <x v="0"/>
    <x v="0"/>
    <x v="0"/>
    <x v="0"/>
    <x v="0"/>
    <x v="0"/>
    <x v="0"/>
    <x v="0"/>
    <x v="0"/>
    <x v="0"/>
    <x v="0"/>
    <x v="0"/>
    <x v="0"/>
    <x v="0"/>
    <x v="0"/>
    <x v="265"/>
    <x v="265"/>
    <x v="265"/>
    <x v="265"/>
    <x v="265"/>
    <x v="0"/>
    <x v="0"/>
    <x v="0"/>
    <x v="0"/>
    <n v="9.9678896367549896E-4"/>
    <x v="1"/>
  </r>
  <r>
    <x v="2"/>
    <x v="3"/>
    <x v="785"/>
    <x v="785"/>
    <x v="14"/>
    <s v="91363371SUMINISTRO DE BIENES Y SERVICIOSAIA CONCAY"/>
    <x v="801"/>
    <n v="0"/>
    <x v="514"/>
    <x v="0"/>
    <x v="0"/>
    <x v="0"/>
    <x v="0"/>
    <x v="0"/>
    <x v="0"/>
    <x v="0"/>
    <x v="0"/>
    <x v="0"/>
    <x v="0"/>
    <x v="0"/>
    <x v="0"/>
    <x v="0"/>
    <x v="0"/>
    <x v="0"/>
    <x v="266"/>
    <x v="266"/>
    <x v="266"/>
    <x v="266"/>
    <x v="266"/>
    <x v="0"/>
    <x v="0"/>
    <x v="0"/>
    <x v="0"/>
    <n v="1.6344897449016571E-4"/>
    <x v="1"/>
  </r>
  <r>
    <x v="2"/>
    <x v="3"/>
    <x v="786"/>
    <x v="786"/>
    <x v="14"/>
    <s v="900202214SUMINISTRO DE BIENES Y SERVICIOSAIA CONCAY"/>
    <x v="802"/>
    <n v="0"/>
    <x v="514"/>
    <x v="0"/>
    <x v="0"/>
    <x v="0"/>
    <x v="0"/>
    <x v="0"/>
    <x v="0"/>
    <x v="0"/>
    <x v="0"/>
    <x v="0"/>
    <x v="0"/>
    <x v="0"/>
    <x v="0"/>
    <x v="0"/>
    <x v="0"/>
    <x v="0"/>
    <x v="267"/>
    <x v="267"/>
    <x v="267"/>
    <x v="267"/>
    <x v="267"/>
    <x v="0"/>
    <x v="0"/>
    <x v="0"/>
    <x v="0"/>
    <n v="3.2302215695381165E-3"/>
    <x v="1"/>
  </r>
  <r>
    <x v="2"/>
    <x v="3"/>
    <x v="787"/>
    <x v="787"/>
    <x v="14"/>
    <s v="890939027SUMINISTRO DE BIENES Y SERVICIOSAIA S.A."/>
    <x v="803"/>
    <n v="0"/>
    <x v="514"/>
    <x v="0"/>
    <x v="0"/>
    <x v="0"/>
    <x v="0"/>
    <x v="0"/>
    <x v="0"/>
    <x v="0"/>
    <x v="0"/>
    <x v="0"/>
    <x v="0"/>
    <x v="0"/>
    <x v="0"/>
    <x v="0"/>
    <x v="0"/>
    <x v="0"/>
    <x v="268"/>
    <x v="268"/>
    <x v="268"/>
    <x v="268"/>
    <x v="268"/>
    <x v="0"/>
    <x v="0"/>
    <x v="0"/>
    <x v="0"/>
    <n v="1.0478164767846465E-5"/>
    <x v="0"/>
  </r>
  <r>
    <x v="2"/>
    <x v="3"/>
    <x v="788"/>
    <x v="788"/>
    <x v="14"/>
    <s v="800033159SUMINISTRO DE BIENES Y SERVICIOSAIA S.A."/>
    <x v="804"/>
    <n v="0"/>
    <x v="514"/>
    <x v="0"/>
    <x v="0"/>
    <x v="0"/>
    <x v="0"/>
    <x v="0"/>
    <x v="0"/>
    <x v="0"/>
    <x v="0"/>
    <x v="0"/>
    <x v="0"/>
    <x v="0"/>
    <x v="0"/>
    <x v="0"/>
    <x v="0"/>
    <x v="0"/>
    <x v="269"/>
    <x v="269"/>
    <x v="269"/>
    <x v="269"/>
    <x v="269"/>
    <x v="0"/>
    <x v="0"/>
    <x v="0"/>
    <x v="0"/>
    <n v="1.7190957441926003E-4"/>
    <x v="0"/>
  </r>
  <r>
    <x v="2"/>
    <x v="3"/>
    <x v="789"/>
    <x v="789"/>
    <x v="14"/>
    <s v="900621622SUMINISTRO DE BIENES Y SERVICIOSAIA S.A."/>
    <x v="805"/>
    <n v="0"/>
    <x v="514"/>
    <x v="0"/>
    <x v="0"/>
    <x v="0"/>
    <x v="0"/>
    <x v="0"/>
    <x v="0"/>
    <x v="0"/>
    <x v="0"/>
    <x v="0"/>
    <x v="0"/>
    <x v="0"/>
    <x v="0"/>
    <x v="0"/>
    <x v="0"/>
    <x v="0"/>
    <x v="270"/>
    <x v="270"/>
    <x v="270"/>
    <x v="270"/>
    <x v="270"/>
    <x v="0"/>
    <x v="0"/>
    <x v="0"/>
    <x v="0"/>
    <n v="1.825457438826561E-4"/>
    <x v="0"/>
  </r>
  <r>
    <x v="2"/>
    <x v="3"/>
    <x v="790"/>
    <x v="790"/>
    <x v="14"/>
    <s v="900790889SUMINISTRO DE BIENES Y SERVICIOSAIA S.A."/>
    <x v="806"/>
    <n v="0"/>
    <x v="514"/>
    <x v="0"/>
    <x v="0"/>
    <x v="0"/>
    <x v="0"/>
    <x v="0"/>
    <x v="0"/>
    <x v="0"/>
    <x v="0"/>
    <x v="0"/>
    <x v="0"/>
    <x v="0"/>
    <x v="0"/>
    <x v="0"/>
    <x v="0"/>
    <x v="0"/>
    <x v="271"/>
    <x v="271"/>
    <x v="271"/>
    <x v="271"/>
    <x v="271"/>
    <x v="0"/>
    <x v="0"/>
    <x v="0"/>
    <x v="0"/>
    <n v="8.2280486822128296E-4"/>
    <x v="0"/>
  </r>
  <r>
    <x v="2"/>
    <x v="3"/>
    <x v="791"/>
    <x v="791"/>
    <x v="14"/>
    <s v="800223144SUMINISTRO DE BIENES Y SERVICIOSAIA CONCAY"/>
    <x v="807"/>
    <n v="0"/>
    <x v="514"/>
    <x v="0"/>
    <x v="0"/>
    <x v="0"/>
    <x v="0"/>
    <x v="0"/>
    <x v="0"/>
    <x v="0"/>
    <x v="0"/>
    <x v="0"/>
    <x v="0"/>
    <x v="0"/>
    <x v="0"/>
    <x v="0"/>
    <x v="0"/>
    <x v="0"/>
    <x v="272"/>
    <x v="272"/>
    <x v="272"/>
    <x v="272"/>
    <x v="272"/>
    <x v="0"/>
    <x v="0"/>
    <x v="0"/>
    <x v="0"/>
    <n v="8.8197551667690277E-4"/>
    <x v="1"/>
  </r>
  <r>
    <x v="2"/>
    <x v="3"/>
    <x v="792"/>
    <x v="792"/>
    <x v="14"/>
    <s v="800057319SUMINISTRO DE BIENES Y SERVICIOSCONSORCIO ACM ALEJANDRIA"/>
    <x v="808"/>
    <n v="0"/>
    <x v="514"/>
    <x v="0"/>
    <x v="0"/>
    <x v="0"/>
    <x v="0"/>
    <x v="0"/>
    <x v="0"/>
    <x v="0"/>
    <x v="0"/>
    <x v="0"/>
    <x v="0"/>
    <x v="0"/>
    <x v="0"/>
    <x v="0"/>
    <x v="0"/>
    <x v="0"/>
    <x v="273"/>
    <x v="273"/>
    <x v="273"/>
    <x v="273"/>
    <x v="273"/>
    <x v="0"/>
    <x v="0"/>
    <x v="0"/>
    <x v="0"/>
    <n v="3.7517212331295013E-4"/>
    <x v="3"/>
  </r>
  <r>
    <x v="2"/>
    <x v="3"/>
    <x v="793"/>
    <x v="793"/>
    <x v="14"/>
    <s v="7531209SUMINISTRO DE BIENES Y SERVICIOSAIA S.A."/>
    <x v="809"/>
    <n v="0"/>
    <x v="514"/>
    <x v="0"/>
    <x v="0"/>
    <x v="0"/>
    <x v="0"/>
    <x v="0"/>
    <x v="0"/>
    <x v="0"/>
    <x v="0"/>
    <x v="0"/>
    <x v="0"/>
    <x v="0"/>
    <x v="0"/>
    <x v="0"/>
    <x v="0"/>
    <x v="0"/>
    <x v="274"/>
    <x v="274"/>
    <x v="274"/>
    <x v="274"/>
    <x v="274"/>
    <x v="0"/>
    <x v="0"/>
    <x v="0"/>
    <x v="0"/>
    <n v="2.6111816987395287E-4"/>
    <x v="0"/>
  </r>
  <r>
    <x v="2"/>
    <x v="3"/>
    <x v="794"/>
    <x v="794"/>
    <x v="14"/>
    <s v="900024398SUMINISTRO DE BIENES Y SERVICIOSAIA S.A."/>
    <x v="810"/>
    <n v="0"/>
    <x v="514"/>
    <x v="0"/>
    <x v="0"/>
    <x v="0"/>
    <x v="0"/>
    <x v="0"/>
    <x v="0"/>
    <x v="0"/>
    <x v="0"/>
    <x v="0"/>
    <x v="0"/>
    <x v="0"/>
    <x v="0"/>
    <x v="0"/>
    <x v="0"/>
    <x v="0"/>
    <x v="275"/>
    <x v="275"/>
    <x v="275"/>
    <x v="275"/>
    <x v="275"/>
    <x v="0"/>
    <x v="0"/>
    <x v="0"/>
    <x v="0"/>
    <n v="3.6154291592538357E-5"/>
    <x v="0"/>
  </r>
  <r>
    <x v="2"/>
    <x v="3"/>
    <x v="795"/>
    <x v="795"/>
    <x v="14"/>
    <s v="900376632SUMINISTRO DE BIENES Y SERVICIOSAIA S.A."/>
    <x v="811"/>
    <n v="0"/>
    <x v="514"/>
    <x v="0"/>
    <x v="0"/>
    <x v="0"/>
    <x v="0"/>
    <x v="0"/>
    <x v="0"/>
    <x v="0"/>
    <x v="0"/>
    <x v="0"/>
    <x v="0"/>
    <x v="0"/>
    <x v="0"/>
    <x v="0"/>
    <x v="0"/>
    <x v="0"/>
    <x v="276"/>
    <x v="276"/>
    <x v="276"/>
    <x v="276"/>
    <x v="276"/>
    <x v="0"/>
    <x v="0"/>
    <x v="0"/>
    <x v="0"/>
    <n v="1.0795127600431442E-3"/>
    <x v="0"/>
  </r>
  <r>
    <x v="2"/>
    <x v="3"/>
    <x v="796"/>
    <x v="796"/>
    <x v="14"/>
    <s v="890905065SUMINISTRO DE BIENES Y SERVICIOSCONSORCIO NUESTRO URABA"/>
    <x v="812"/>
    <n v="0"/>
    <x v="514"/>
    <x v="0"/>
    <x v="0"/>
    <x v="0"/>
    <x v="0"/>
    <x v="0"/>
    <x v="0"/>
    <x v="0"/>
    <x v="0"/>
    <x v="0"/>
    <x v="0"/>
    <x v="0"/>
    <x v="0"/>
    <x v="0"/>
    <x v="0"/>
    <x v="0"/>
    <x v="277"/>
    <x v="277"/>
    <x v="277"/>
    <x v="277"/>
    <x v="277"/>
    <x v="0"/>
    <x v="0"/>
    <x v="0"/>
    <x v="0"/>
    <n v="3.9929727790877223E-6"/>
    <x v="6"/>
  </r>
  <r>
    <x v="2"/>
    <x v="3"/>
    <x v="797"/>
    <x v="797"/>
    <x v="14"/>
    <s v="900874132SUMINISTRO DE BIENES Y SERVICIOSAIA S.A."/>
    <x v="813"/>
    <n v="0"/>
    <x v="514"/>
    <x v="0"/>
    <x v="0"/>
    <x v="0"/>
    <x v="0"/>
    <x v="0"/>
    <x v="0"/>
    <x v="0"/>
    <x v="0"/>
    <x v="0"/>
    <x v="0"/>
    <x v="0"/>
    <x v="0"/>
    <x v="0"/>
    <x v="0"/>
    <x v="0"/>
    <x v="278"/>
    <x v="278"/>
    <x v="278"/>
    <x v="278"/>
    <x v="278"/>
    <x v="0"/>
    <x v="0"/>
    <x v="0"/>
    <x v="0"/>
    <n v="1.1857622303068638E-4"/>
    <x v="0"/>
  </r>
  <r>
    <x v="2"/>
    <x v="3"/>
    <x v="798"/>
    <x v="798"/>
    <x v="14"/>
    <s v="890938413SUMINISTRO DE BIENES Y SERVICIOSAIA S.A."/>
    <x v="814"/>
    <n v="0"/>
    <x v="514"/>
    <x v="0"/>
    <x v="0"/>
    <x v="0"/>
    <x v="0"/>
    <x v="0"/>
    <x v="0"/>
    <x v="0"/>
    <x v="0"/>
    <x v="0"/>
    <x v="0"/>
    <x v="0"/>
    <x v="0"/>
    <x v="0"/>
    <x v="0"/>
    <x v="0"/>
    <x v="279"/>
    <x v="279"/>
    <x v="279"/>
    <x v="279"/>
    <x v="279"/>
    <x v="0"/>
    <x v="0"/>
    <x v="0"/>
    <x v="0"/>
    <n v="4.7035980969667435E-4"/>
    <x v="0"/>
  </r>
  <r>
    <x v="2"/>
    <x v="3"/>
    <x v="799"/>
    <x v="799"/>
    <x v="14"/>
    <s v="800229663SUMINISTRO DE BIENES Y SERVICIOSAIA S.A."/>
    <x v="815"/>
    <n v="0"/>
    <x v="514"/>
    <x v="0"/>
    <x v="0"/>
    <x v="0"/>
    <x v="0"/>
    <x v="0"/>
    <x v="0"/>
    <x v="0"/>
    <x v="0"/>
    <x v="0"/>
    <x v="0"/>
    <x v="0"/>
    <x v="0"/>
    <x v="0"/>
    <x v="0"/>
    <x v="0"/>
    <x v="280"/>
    <x v="280"/>
    <x v="280"/>
    <x v="280"/>
    <x v="280"/>
    <x v="0"/>
    <x v="0"/>
    <x v="0"/>
    <x v="0"/>
    <n v="4.896232858300209E-4"/>
    <x v="0"/>
  </r>
  <r>
    <x v="2"/>
    <x v="3"/>
    <x v="800"/>
    <x v="800"/>
    <x v="14"/>
    <s v="900482757SUMINISTRO DE BIENES Y SERVICIOSAIA S.A."/>
    <x v="816"/>
    <n v="0"/>
    <x v="514"/>
    <x v="0"/>
    <x v="0"/>
    <x v="0"/>
    <x v="0"/>
    <x v="0"/>
    <x v="0"/>
    <x v="0"/>
    <x v="0"/>
    <x v="0"/>
    <x v="0"/>
    <x v="0"/>
    <x v="0"/>
    <x v="0"/>
    <x v="0"/>
    <x v="0"/>
    <x v="281"/>
    <x v="281"/>
    <x v="281"/>
    <x v="281"/>
    <x v="281"/>
    <x v="0"/>
    <x v="0"/>
    <x v="0"/>
    <x v="0"/>
    <n v="4.6264263801276684E-5"/>
    <x v="0"/>
  </r>
  <r>
    <x v="2"/>
    <x v="3"/>
    <x v="801"/>
    <x v="801"/>
    <x v="14"/>
    <s v="890906413SUMINISTRO DE BIENES Y SERVICIOSAIA S.A."/>
    <x v="817"/>
    <n v="0"/>
    <x v="514"/>
    <x v="0"/>
    <x v="0"/>
    <x v="0"/>
    <x v="0"/>
    <x v="0"/>
    <x v="0"/>
    <x v="0"/>
    <x v="0"/>
    <x v="0"/>
    <x v="0"/>
    <x v="0"/>
    <x v="0"/>
    <x v="0"/>
    <x v="0"/>
    <x v="0"/>
    <x v="282"/>
    <x v="282"/>
    <x v="282"/>
    <x v="282"/>
    <x v="282"/>
    <x v="0"/>
    <x v="0"/>
    <x v="0"/>
    <x v="0"/>
    <n v="9.0769864618778229E-4"/>
    <x v="0"/>
  </r>
  <r>
    <x v="2"/>
    <x v="3"/>
    <x v="802"/>
    <x v="802"/>
    <x v="14"/>
    <s v="860513276SUMINISTRO DE BIENES Y SERVICIOSAIA CONCAY"/>
    <x v="818"/>
    <n v="0"/>
    <x v="514"/>
    <x v="0"/>
    <x v="0"/>
    <x v="0"/>
    <x v="0"/>
    <x v="0"/>
    <x v="0"/>
    <x v="0"/>
    <x v="0"/>
    <x v="0"/>
    <x v="0"/>
    <x v="0"/>
    <x v="0"/>
    <x v="0"/>
    <x v="0"/>
    <x v="0"/>
    <x v="283"/>
    <x v="283"/>
    <x v="283"/>
    <x v="283"/>
    <x v="283"/>
    <x v="0"/>
    <x v="0"/>
    <x v="0"/>
    <x v="0"/>
    <n v="1.4250099658966064E-2"/>
    <x v="1"/>
  </r>
  <r>
    <x v="2"/>
    <x v="3"/>
    <x v="803"/>
    <x v="803"/>
    <x v="14"/>
    <s v="800013617SUMINISTRO DE BIENES Y SERVICIOSAIA S.A."/>
    <x v="819"/>
    <n v="0"/>
    <x v="514"/>
    <x v="0"/>
    <x v="0"/>
    <x v="0"/>
    <x v="0"/>
    <x v="0"/>
    <x v="0"/>
    <x v="0"/>
    <x v="0"/>
    <x v="0"/>
    <x v="0"/>
    <x v="0"/>
    <x v="0"/>
    <x v="0"/>
    <x v="0"/>
    <x v="0"/>
    <x v="284"/>
    <x v="284"/>
    <x v="284"/>
    <x v="284"/>
    <x v="284"/>
    <x v="0"/>
    <x v="0"/>
    <x v="0"/>
    <x v="0"/>
    <n v="1.8271982669830322E-2"/>
    <x v="0"/>
  </r>
  <r>
    <x v="2"/>
    <x v="3"/>
    <x v="803"/>
    <x v="803"/>
    <x v="14"/>
    <s v="800013617SUMINISTRO DE BIENES Y SERVICIOSCONSORCIO ACM ALEJANDRIA"/>
    <x v="820"/>
    <n v="0"/>
    <x v="514"/>
    <x v="0"/>
    <x v="0"/>
    <x v="0"/>
    <x v="0"/>
    <x v="0"/>
    <x v="0"/>
    <x v="0"/>
    <x v="0"/>
    <x v="0"/>
    <x v="0"/>
    <x v="0"/>
    <x v="0"/>
    <x v="0"/>
    <x v="0"/>
    <x v="0"/>
    <x v="285"/>
    <x v="285"/>
    <x v="285"/>
    <x v="285"/>
    <x v="285"/>
    <x v="0"/>
    <x v="0"/>
    <x v="0"/>
    <x v="0"/>
    <n v="7.3748640716075897E-4"/>
    <x v="3"/>
  </r>
  <r>
    <x v="2"/>
    <x v="3"/>
    <x v="803"/>
    <x v="803"/>
    <x v="14"/>
    <s v="800013617SUMINISTRO DE BIENES Y SERVICIOSCONSORCIO TRIPLEA RIONEGRO"/>
    <x v="821"/>
    <n v="0"/>
    <x v="514"/>
    <x v="0"/>
    <x v="0"/>
    <x v="0"/>
    <x v="0"/>
    <x v="0"/>
    <x v="0"/>
    <x v="0"/>
    <x v="0"/>
    <x v="0"/>
    <x v="0"/>
    <x v="0"/>
    <x v="0"/>
    <x v="0"/>
    <x v="0"/>
    <x v="0"/>
    <x v="286"/>
    <x v="286"/>
    <x v="286"/>
    <x v="286"/>
    <x v="286"/>
    <x v="0"/>
    <x v="0"/>
    <x v="0"/>
    <x v="0"/>
    <n v="4.0124431252479553E-3"/>
    <x v="4"/>
  </r>
  <r>
    <x v="2"/>
    <x v="3"/>
    <x v="804"/>
    <x v="804"/>
    <x v="14"/>
    <s v="811012835SUMINISTRO DE BIENES Y SERVICIOSAIA S.A."/>
    <x v="822"/>
    <n v="0"/>
    <x v="514"/>
    <x v="0"/>
    <x v="0"/>
    <x v="0"/>
    <x v="0"/>
    <x v="0"/>
    <x v="0"/>
    <x v="0"/>
    <x v="0"/>
    <x v="0"/>
    <x v="0"/>
    <x v="0"/>
    <x v="0"/>
    <x v="0"/>
    <x v="0"/>
    <x v="0"/>
    <x v="287"/>
    <x v="287"/>
    <x v="287"/>
    <x v="287"/>
    <x v="287"/>
    <x v="0"/>
    <x v="0"/>
    <x v="0"/>
    <x v="0"/>
    <n v="1.8905755132436752E-4"/>
    <x v="0"/>
  </r>
  <r>
    <x v="2"/>
    <x v="3"/>
    <x v="805"/>
    <x v="805"/>
    <x v="14"/>
    <s v="901048613SUMINISTRO DE BIENES Y SERVICIOSAIA S.A."/>
    <x v="823"/>
    <n v="0"/>
    <x v="514"/>
    <x v="0"/>
    <x v="0"/>
    <x v="0"/>
    <x v="0"/>
    <x v="0"/>
    <x v="0"/>
    <x v="0"/>
    <x v="0"/>
    <x v="0"/>
    <x v="0"/>
    <x v="0"/>
    <x v="0"/>
    <x v="0"/>
    <x v="0"/>
    <x v="0"/>
    <x v="288"/>
    <x v="288"/>
    <x v="288"/>
    <x v="288"/>
    <x v="288"/>
    <x v="0"/>
    <x v="0"/>
    <x v="0"/>
    <x v="0"/>
    <n v="1.8841773271560669E-4"/>
    <x v="0"/>
  </r>
  <r>
    <x v="2"/>
    <x v="3"/>
    <x v="806"/>
    <x v="806"/>
    <x v="14"/>
    <s v="890915475SUMINISTRO DE BIENES Y SERVICIOSAIA S.A."/>
    <x v="824"/>
    <n v="0"/>
    <x v="514"/>
    <x v="0"/>
    <x v="0"/>
    <x v="0"/>
    <x v="0"/>
    <x v="0"/>
    <x v="0"/>
    <x v="0"/>
    <x v="0"/>
    <x v="0"/>
    <x v="0"/>
    <x v="0"/>
    <x v="0"/>
    <x v="0"/>
    <x v="0"/>
    <x v="0"/>
    <x v="289"/>
    <x v="289"/>
    <x v="289"/>
    <x v="289"/>
    <x v="289"/>
    <x v="0"/>
    <x v="0"/>
    <x v="0"/>
    <x v="0"/>
    <n v="1.6395380953326821E-5"/>
    <x v="0"/>
  </r>
  <r>
    <x v="2"/>
    <x v="3"/>
    <x v="807"/>
    <x v="807"/>
    <x v="14"/>
    <s v="860002291SUMINISTRO DE BIENES Y SERVICIOSAIA S.A."/>
    <x v="825"/>
    <n v="0"/>
    <x v="514"/>
    <x v="0"/>
    <x v="0"/>
    <x v="0"/>
    <x v="0"/>
    <x v="0"/>
    <x v="0"/>
    <x v="0"/>
    <x v="0"/>
    <x v="0"/>
    <x v="0"/>
    <x v="0"/>
    <x v="0"/>
    <x v="0"/>
    <x v="0"/>
    <x v="0"/>
    <x v="290"/>
    <x v="290"/>
    <x v="290"/>
    <x v="290"/>
    <x v="290"/>
    <x v="0"/>
    <x v="0"/>
    <x v="0"/>
    <x v="0"/>
    <n v="1.8213456496596336E-4"/>
    <x v="0"/>
  </r>
  <r>
    <x v="2"/>
    <x v="3"/>
    <x v="808"/>
    <x v="808"/>
    <x v="14"/>
    <s v="900740840SUMINISTRO DE BIENES Y SERVICIOSAIA S.A."/>
    <x v="826"/>
    <n v="0"/>
    <x v="514"/>
    <x v="0"/>
    <x v="0"/>
    <x v="0"/>
    <x v="0"/>
    <x v="0"/>
    <x v="0"/>
    <x v="0"/>
    <x v="0"/>
    <x v="0"/>
    <x v="0"/>
    <x v="0"/>
    <x v="0"/>
    <x v="0"/>
    <x v="0"/>
    <x v="0"/>
    <x v="291"/>
    <x v="291"/>
    <x v="291"/>
    <x v="291"/>
    <x v="291"/>
    <x v="0"/>
    <x v="0"/>
    <x v="0"/>
    <x v="0"/>
    <n v="3.3024139702320099E-4"/>
    <x v="0"/>
  </r>
  <r>
    <x v="2"/>
    <x v="3"/>
    <x v="809"/>
    <x v="809"/>
    <x v="14"/>
    <s v="900635950SUMINISTRO DE BIENES Y SERVICIOSAIA S.A."/>
    <x v="827"/>
    <n v="0"/>
    <x v="514"/>
    <x v="0"/>
    <x v="0"/>
    <x v="0"/>
    <x v="0"/>
    <x v="0"/>
    <x v="0"/>
    <x v="0"/>
    <x v="0"/>
    <x v="0"/>
    <x v="0"/>
    <x v="0"/>
    <x v="0"/>
    <x v="0"/>
    <x v="0"/>
    <x v="0"/>
    <x v="292"/>
    <x v="292"/>
    <x v="292"/>
    <x v="292"/>
    <x v="292"/>
    <x v="0"/>
    <x v="0"/>
    <x v="0"/>
    <x v="0"/>
    <n v="7.2532857302576303E-6"/>
    <x v="0"/>
  </r>
  <r>
    <x v="2"/>
    <x v="3"/>
    <x v="810"/>
    <x v="810"/>
    <x v="14"/>
    <s v="900260011SUMINISTRO DE BIENES Y SERVICIOSCONSORCIO CLINICA PORTOAZUL"/>
    <x v="828"/>
    <n v="0"/>
    <x v="514"/>
    <x v="0"/>
    <x v="0"/>
    <x v="0"/>
    <x v="0"/>
    <x v="0"/>
    <x v="0"/>
    <x v="0"/>
    <x v="0"/>
    <x v="0"/>
    <x v="0"/>
    <x v="0"/>
    <x v="0"/>
    <x v="0"/>
    <x v="0"/>
    <x v="0"/>
    <x v="293"/>
    <x v="293"/>
    <x v="293"/>
    <x v="293"/>
    <x v="293"/>
    <x v="0"/>
    <x v="0"/>
    <x v="0"/>
    <x v="0"/>
    <n v="7.513328455388546E-6"/>
    <x v="5"/>
  </r>
  <r>
    <x v="2"/>
    <x v="3"/>
    <x v="811"/>
    <x v="811"/>
    <x v="14"/>
    <s v="900782455SUMINISTRO DE BIENES Y SERVICIOSAIA CONCAY"/>
    <x v="829"/>
    <n v="0"/>
    <x v="514"/>
    <x v="0"/>
    <x v="0"/>
    <x v="0"/>
    <x v="0"/>
    <x v="0"/>
    <x v="0"/>
    <x v="0"/>
    <x v="0"/>
    <x v="0"/>
    <x v="0"/>
    <x v="0"/>
    <x v="0"/>
    <x v="0"/>
    <x v="0"/>
    <x v="0"/>
    <x v="294"/>
    <x v="294"/>
    <x v="294"/>
    <x v="294"/>
    <x v="294"/>
    <x v="0"/>
    <x v="0"/>
    <x v="0"/>
    <x v="0"/>
    <n v="4.3939128518104553E-3"/>
    <x v="1"/>
  </r>
  <r>
    <x v="2"/>
    <x v="3"/>
    <x v="812"/>
    <x v="812"/>
    <x v="14"/>
    <s v="900512882SUMINISTRO DE BIENES Y SERVICIOSAIA S.A."/>
    <x v="830"/>
    <n v="0"/>
    <x v="514"/>
    <x v="0"/>
    <x v="0"/>
    <x v="0"/>
    <x v="0"/>
    <x v="0"/>
    <x v="0"/>
    <x v="0"/>
    <x v="0"/>
    <x v="0"/>
    <x v="0"/>
    <x v="0"/>
    <x v="0"/>
    <x v="0"/>
    <x v="0"/>
    <x v="0"/>
    <x v="295"/>
    <x v="295"/>
    <x v="295"/>
    <x v="295"/>
    <x v="295"/>
    <x v="0"/>
    <x v="0"/>
    <x v="0"/>
    <x v="0"/>
    <n v="4.5301690697669983E-3"/>
    <x v="0"/>
  </r>
  <r>
    <x v="2"/>
    <x v="3"/>
    <x v="813"/>
    <x v="813"/>
    <x v="14"/>
    <s v="890903475SUMINISTRO DE BIENES Y SERVICIOSAIA S.A."/>
    <x v="831"/>
    <n v="0"/>
    <x v="514"/>
    <x v="0"/>
    <x v="0"/>
    <x v="0"/>
    <x v="0"/>
    <x v="0"/>
    <x v="0"/>
    <x v="0"/>
    <x v="0"/>
    <x v="0"/>
    <x v="0"/>
    <x v="0"/>
    <x v="0"/>
    <x v="0"/>
    <x v="0"/>
    <x v="0"/>
    <x v="296"/>
    <x v="296"/>
    <x v="296"/>
    <x v="296"/>
    <x v="296"/>
    <x v="0"/>
    <x v="0"/>
    <x v="0"/>
    <x v="0"/>
    <n v="2.6987612247467041E-2"/>
    <x v="0"/>
  </r>
  <r>
    <x v="2"/>
    <x v="3"/>
    <x v="814"/>
    <x v="814"/>
    <x v="14"/>
    <s v="800032189SUMINISTRO DE BIENES Y SERVICIOSAIA S.A."/>
    <x v="832"/>
    <n v="0"/>
    <x v="514"/>
    <x v="0"/>
    <x v="0"/>
    <x v="0"/>
    <x v="0"/>
    <x v="0"/>
    <x v="0"/>
    <x v="0"/>
    <x v="0"/>
    <x v="0"/>
    <x v="0"/>
    <x v="0"/>
    <x v="0"/>
    <x v="0"/>
    <x v="0"/>
    <x v="0"/>
    <x v="297"/>
    <x v="297"/>
    <x v="297"/>
    <x v="297"/>
    <x v="297"/>
    <x v="0"/>
    <x v="0"/>
    <x v="0"/>
    <x v="0"/>
    <n v="2.309214323759079E-5"/>
    <x v="0"/>
  </r>
  <r>
    <x v="2"/>
    <x v="3"/>
    <x v="815"/>
    <x v="815"/>
    <x v="14"/>
    <s v="811031999SUMINISTRO DE BIENES Y SERVICIOSAIA S.A."/>
    <x v="833"/>
    <n v="0"/>
    <x v="514"/>
    <x v="0"/>
    <x v="0"/>
    <x v="0"/>
    <x v="0"/>
    <x v="0"/>
    <x v="0"/>
    <x v="0"/>
    <x v="0"/>
    <x v="0"/>
    <x v="0"/>
    <x v="0"/>
    <x v="0"/>
    <x v="0"/>
    <x v="0"/>
    <x v="0"/>
    <x v="298"/>
    <x v="298"/>
    <x v="298"/>
    <x v="298"/>
    <x v="298"/>
    <x v="0"/>
    <x v="0"/>
    <x v="0"/>
    <x v="0"/>
    <n v="9.6112955361604691E-5"/>
    <x v="0"/>
  </r>
  <r>
    <x v="2"/>
    <x v="3"/>
    <x v="816"/>
    <x v="816"/>
    <x v="14"/>
    <s v="900679556SUMINISTRO DE BIENES Y SERVICIOSAIA S.A."/>
    <x v="834"/>
    <n v="0"/>
    <x v="514"/>
    <x v="0"/>
    <x v="0"/>
    <x v="0"/>
    <x v="0"/>
    <x v="0"/>
    <x v="0"/>
    <x v="0"/>
    <x v="0"/>
    <x v="0"/>
    <x v="0"/>
    <x v="0"/>
    <x v="0"/>
    <x v="0"/>
    <x v="0"/>
    <x v="0"/>
    <x v="299"/>
    <x v="299"/>
    <x v="299"/>
    <x v="299"/>
    <x v="299"/>
    <x v="0"/>
    <x v="0"/>
    <x v="0"/>
    <x v="0"/>
    <n v="3.9104744791984558E-4"/>
    <x v="0"/>
  </r>
  <r>
    <x v="2"/>
    <x v="3"/>
    <x v="817"/>
    <x v="817"/>
    <x v="14"/>
    <s v="900275146SUMINISTRO DE BIENES Y SERVICIOSAIA CONCAY"/>
    <x v="835"/>
    <n v="0"/>
    <x v="514"/>
    <x v="0"/>
    <x v="0"/>
    <x v="0"/>
    <x v="0"/>
    <x v="0"/>
    <x v="0"/>
    <x v="0"/>
    <x v="0"/>
    <x v="0"/>
    <x v="0"/>
    <x v="0"/>
    <x v="0"/>
    <x v="0"/>
    <x v="0"/>
    <x v="0"/>
    <x v="300"/>
    <x v="300"/>
    <x v="300"/>
    <x v="300"/>
    <x v="300"/>
    <x v="0"/>
    <x v="0"/>
    <x v="0"/>
    <x v="0"/>
    <n v="4.921469371765852E-5"/>
    <x v="1"/>
  </r>
  <r>
    <x v="2"/>
    <x v="3"/>
    <x v="818"/>
    <x v="818"/>
    <x v="14"/>
    <s v="830043710SUMINISTRO DE BIENES Y SERVICIOSAIA S.A."/>
    <x v="836"/>
    <n v="0"/>
    <x v="514"/>
    <x v="0"/>
    <x v="0"/>
    <x v="0"/>
    <x v="0"/>
    <x v="0"/>
    <x v="0"/>
    <x v="0"/>
    <x v="0"/>
    <x v="0"/>
    <x v="0"/>
    <x v="0"/>
    <x v="0"/>
    <x v="0"/>
    <x v="0"/>
    <x v="0"/>
    <x v="301"/>
    <x v="301"/>
    <x v="301"/>
    <x v="301"/>
    <x v="301"/>
    <x v="0"/>
    <x v="0"/>
    <x v="0"/>
    <x v="0"/>
    <n v="6.2417797744274139E-4"/>
    <x v="0"/>
  </r>
  <r>
    <x v="2"/>
    <x v="3"/>
    <x v="819"/>
    <x v="819"/>
    <x v="14"/>
    <s v="900647732SUMINISTRO DE BIENES Y SERVICIOSAIA S.A."/>
    <x v="837"/>
    <n v="0"/>
    <x v="514"/>
    <x v="0"/>
    <x v="0"/>
    <x v="0"/>
    <x v="0"/>
    <x v="0"/>
    <x v="0"/>
    <x v="0"/>
    <x v="0"/>
    <x v="0"/>
    <x v="0"/>
    <x v="0"/>
    <x v="0"/>
    <x v="0"/>
    <x v="0"/>
    <x v="0"/>
    <x v="302"/>
    <x v="302"/>
    <x v="302"/>
    <x v="302"/>
    <x v="302"/>
    <x v="0"/>
    <x v="0"/>
    <x v="0"/>
    <x v="0"/>
    <n v="1.4801137149333954E-4"/>
    <x v="0"/>
  </r>
  <r>
    <x v="2"/>
    <x v="3"/>
    <x v="820"/>
    <x v="820"/>
    <x v="14"/>
    <s v="900479981SUMINISTRO DE BIENES Y SERVICIOSAIA S.A."/>
    <x v="838"/>
    <n v="0"/>
    <x v="514"/>
    <x v="0"/>
    <x v="0"/>
    <x v="0"/>
    <x v="0"/>
    <x v="0"/>
    <x v="0"/>
    <x v="0"/>
    <x v="0"/>
    <x v="0"/>
    <x v="0"/>
    <x v="0"/>
    <x v="0"/>
    <x v="0"/>
    <x v="0"/>
    <x v="0"/>
    <x v="303"/>
    <x v="303"/>
    <x v="303"/>
    <x v="303"/>
    <x v="303"/>
    <x v="0"/>
    <x v="0"/>
    <x v="0"/>
    <x v="0"/>
    <n v="9.7334198653697968E-4"/>
    <x v="0"/>
  </r>
  <r>
    <x v="2"/>
    <x v="3"/>
    <x v="821"/>
    <x v="821"/>
    <x v="14"/>
    <s v="900260324SUMINISTRO DE BIENES Y SERVICIOSAIA S.A."/>
    <x v="839"/>
    <n v="0"/>
    <x v="514"/>
    <x v="0"/>
    <x v="0"/>
    <x v="0"/>
    <x v="0"/>
    <x v="0"/>
    <x v="0"/>
    <x v="0"/>
    <x v="0"/>
    <x v="0"/>
    <x v="0"/>
    <x v="0"/>
    <x v="0"/>
    <x v="0"/>
    <x v="0"/>
    <x v="0"/>
    <x v="304"/>
    <x v="304"/>
    <x v="304"/>
    <x v="304"/>
    <x v="304"/>
    <x v="0"/>
    <x v="0"/>
    <x v="0"/>
    <x v="0"/>
    <n v="1.8979888409376144E-4"/>
    <x v="0"/>
  </r>
  <r>
    <x v="2"/>
    <x v="3"/>
    <x v="822"/>
    <x v="822"/>
    <x v="14"/>
    <s v="900492828SUMINISTRO DE BIENES Y SERVICIOSAIA S.A."/>
    <x v="840"/>
    <n v="0"/>
    <x v="514"/>
    <x v="0"/>
    <x v="0"/>
    <x v="0"/>
    <x v="0"/>
    <x v="0"/>
    <x v="0"/>
    <x v="0"/>
    <x v="0"/>
    <x v="0"/>
    <x v="0"/>
    <x v="0"/>
    <x v="0"/>
    <x v="0"/>
    <x v="0"/>
    <x v="0"/>
    <x v="305"/>
    <x v="305"/>
    <x v="305"/>
    <x v="305"/>
    <x v="305"/>
    <x v="0"/>
    <x v="0"/>
    <x v="0"/>
    <x v="0"/>
    <n v="1.0424223728477955E-4"/>
    <x v="0"/>
  </r>
  <r>
    <x v="2"/>
    <x v="3"/>
    <x v="823"/>
    <x v="823"/>
    <x v="14"/>
    <s v="2841458SUMINISTRO DE BIENES Y SERVICIOSAIA CONCAY"/>
    <x v="841"/>
    <n v="0"/>
    <x v="514"/>
    <x v="0"/>
    <x v="0"/>
    <x v="0"/>
    <x v="0"/>
    <x v="0"/>
    <x v="0"/>
    <x v="0"/>
    <x v="0"/>
    <x v="0"/>
    <x v="0"/>
    <x v="0"/>
    <x v="0"/>
    <x v="0"/>
    <x v="0"/>
    <x v="0"/>
    <x v="306"/>
    <x v="306"/>
    <x v="306"/>
    <x v="306"/>
    <x v="306"/>
    <x v="0"/>
    <x v="0"/>
    <x v="0"/>
    <x v="0"/>
    <n v="1.9838660955429077E-3"/>
    <x v="1"/>
  </r>
  <r>
    <x v="2"/>
    <x v="3"/>
    <x v="824"/>
    <x v="824"/>
    <x v="14"/>
    <s v="79542726SUMINISTRO DE BIENES Y SERVICIOSAIA CONCAY"/>
    <x v="842"/>
    <n v="0"/>
    <x v="514"/>
    <x v="0"/>
    <x v="0"/>
    <x v="0"/>
    <x v="0"/>
    <x v="0"/>
    <x v="0"/>
    <x v="0"/>
    <x v="0"/>
    <x v="0"/>
    <x v="0"/>
    <x v="0"/>
    <x v="0"/>
    <x v="0"/>
    <x v="0"/>
    <x v="0"/>
    <x v="307"/>
    <x v="307"/>
    <x v="307"/>
    <x v="307"/>
    <x v="307"/>
    <x v="0"/>
    <x v="0"/>
    <x v="0"/>
    <x v="0"/>
    <n v="1.7105741426348686E-4"/>
    <x v="1"/>
  </r>
  <r>
    <x v="2"/>
    <x v="3"/>
    <x v="825"/>
    <x v="825"/>
    <x v="14"/>
    <s v="900030197SUMINISTRO DE BIENES Y SERVICIOSAIA S.A."/>
    <x v="843"/>
    <n v="0"/>
    <x v="514"/>
    <x v="0"/>
    <x v="0"/>
    <x v="0"/>
    <x v="0"/>
    <x v="0"/>
    <x v="0"/>
    <x v="0"/>
    <x v="0"/>
    <x v="0"/>
    <x v="0"/>
    <x v="0"/>
    <x v="0"/>
    <x v="0"/>
    <x v="0"/>
    <x v="0"/>
    <x v="308"/>
    <x v="308"/>
    <x v="308"/>
    <x v="308"/>
    <x v="308"/>
    <x v="0"/>
    <x v="0"/>
    <x v="0"/>
    <x v="0"/>
    <n v="1.2063398025929928E-4"/>
    <x v="0"/>
  </r>
  <r>
    <x v="2"/>
    <x v="3"/>
    <x v="826"/>
    <x v="826"/>
    <x v="14"/>
    <s v="900650581SUMINISTRO DE BIENES Y SERVICIOSAIA CONCAY"/>
    <x v="844"/>
    <n v="0"/>
    <x v="514"/>
    <x v="0"/>
    <x v="0"/>
    <x v="0"/>
    <x v="0"/>
    <x v="0"/>
    <x v="0"/>
    <x v="0"/>
    <x v="0"/>
    <x v="0"/>
    <x v="0"/>
    <x v="0"/>
    <x v="0"/>
    <x v="0"/>
    <x v="0"/>
    <x v="0"/>
    <x v="309"/>
    <x v="309"/>
    <x v="309"/>
    <x v="309"/>
    <x v="309"/>
    <x v="0"/>
    <x v="0"/>
    <x v="0"/>
    <x v="0"/>
    <n v="4.8646777868270874E-3"/>
    <x v="1"/>
  </r>
  <r>
    <x v="2"/>
    <x v="3"/>
    <x v="827"/>
    <x v="827"/>
    <x v="14"/>
    <s v="900687855SUMINISTRO DE BIENES Y SERVICIOSAIA S.A."/>
    <x v="845"/>
    <n v="0"/>
    <x v="514"/>
    <x v="0"/>
    <x v="0"/>
    <x v="0"/>
    <x v="0"/>
    <x v="0"/>
    <x v="0"/>
    <x v="0"/>
    <x v="0"/>
    <x v="0"/>
    <x v="0"/>
    <x v="0"/>
    <x v="0"/>
    <x v="0"/>
    <x v="0"/>
    <x v="0"/>
    <x v="310"/>
    <x v="310"/>
    <x v="310"/>
    <x v="310"/>
    <x v="310"/>
    <x v="0"/>
    <x v="0"/>
    <x v="0"/>
    <x v="0"/>
    <n v="7.5564160943031311E-4"/>
    <x v="0"/>
  </r>
  <r>
    <x v="2"/>
    <x v="3"/>
    <x v="828"/>
    <x v="828"/>
    <x v="14"/>
    <s v="900461747SUMINISTRO DE BIENES Y SERVICIOSAIA S.A."/>
    <x v="846"/>
    <n v="0"/>
    <x v="514"/>
    <x v="0"/>
    <x v="0"/>
    <x v="0"/>
    <x v="0"/>
    <x v="0"/>
    <x v="0"/>
    <x v="0"/>
    <x v="0"/>
    <x v="0"/>
    <x v="0"/>
    <x v="0"/>
    <x v="0"/>
    <x v="0"/>
    <x v="0"/>
    <x v="0"/>
    <x v="311"/>
    <x v="311"/>
    <x v="311"/>
    <x v="311"/>
    <x v="311"/>
    <x v="0"/>
    <x v="0"/>
    <x v="0"/>
    <x v="0"/>
    <n v="3.2283738255500793E-3"/>
    <x v="0"/>
  </r>
  <r>
    <x v="2"/>
    <x v="3"/>
    <x v="829"/>
    <x v="829"/>
    <x v="14"/>
    <s v="900659424SUMINISTRO DE BIENES Y SERVICIOSAIA S.A."/>
    <x v="847"/>
    <n v="0"/>
    <x v="514"/>
    <x v="0"/>
    <x v="0"/>
    <x v="0"/>
    <x v="0"/>
    <x v="0"/>
    <x v="0"/>
    <x v="0"/>
    <x v="0"/>
    <x v="0"/>
    <x v="0"/>
    <x v="0"/>
    <x v="0"/>
    <x v="0"/>
    <x v="0"/>
    <x v="0"/>
    <x v="312"/>
    <x v="312"/>
    <x v="312"/>
    <x v="312"/>
    <x v="312"/>
    <x v="0"/>
    <x v="0"/>
    <x v="0"/>
    <x v="0"/>
    <n v="2.2999150678515434E-4"/>
    <x v="0"/>
  </r>
  <r>
    <x v="2"/>
    <x v="3"/>
    <x v="830"/>
    <x v="830"/>
    <x v="14"/>
    <s v="900664672SUMINISTRO DE BIENES Y SERVICIOSAIA S.A."/>
    <x v="848"/>
    <n v="0"/>
    <x v="514"/>
    <x v="0"/>
    <x v="0"/>
    <x v="0"/>
    <x v="0"/>
    <x v="0"/>
    <x v="0"/>
    <x v="0"/>
    <x v="0"/>
    <x v="0"/>
    <x v="0"/>
    <x v="0"/>
    <x v="0"/>
    <x v="0"/>
    <x v="0"/>
    <x v="0"/>
    <x v="313"/>
    <x v="313"/>
    <x v="313"/>
    <x v="313"/>
    <x v="313"/>
    <x v="0"/>
    <x v="0"/>
    <x v="0"/>
    <x v="0"/>
    <n v="4.739910364151001E-3"/>
    <x v="0"/>
  </r>
  <r>
    <x v="2"/>
    <x v="3"/>
    <x v="831"/>
    <x v="831"/>
    <x v="14"/>
    <s v="900809508SUMINISTRO DE BIENES Y SERVICIOSAIA S.A."/>
    <x v="849"/>
    <n v="0"/>
    <x v="514"/>
    <x v="0"/>
    <x v="0"/>
    <x v="0"/>
    <x v="0"/>
    <x v="0"/>
    <x v="0"/>
    <x v="0"/>
    <x v="0"/>
    <x v="0"/>
    <x v="0"/>
    <x v="0"/>
    <x v="0"/>
    <x v="0"/>
    <x v="0"/>
    <x v="0"/>
    <x v="314"/>
    <x v="314"/>
    <x v="314"/>
    <x v="314"/>
    <x v="314"/>
    <x v="0"/>
    <x v="0"/>
    <x v="0"/>
    <x v="0"/>
    <n v="1.2547173537313938E-4"/>
    <x v="0"/>
  </r>
  <r>
    <x v="2"/>
    <x v="3"/>
    <x v="832"/>
    <x v="832"/>
    <x v="14"/>
    <s v="900189831SUMINISTRO DE BIENES Y SERVICIOSAIA S.A."/>
    <x v="850"/>
    <n v="0"/>
    <x v="514"/>
    <x v="0"/>
    <x v="0"/>
    <x v="0"/>
    <x v="0"/>
    <x v="0"/>
    <x v="0"/>
    <x v="0"/>
    <x v="0"/>
    <x v="0"/>
    <x v="0"/>
    <x v="0"/>
    <x v="0"/>
    <x v="0"/>
    <x v="0"/>
    <x v="0"/>
    <x v="315"/>
    <x v="315"/>
    <x v="315"/>
    <x v="315"/>
    <x v="315"/>
    <x v="0"/>
    <x v="0"/>
    <x v="0"/>
    <x v="0"/>
    <n v="3.3882632851600647E-4"/>
    <x v="0"/>
  </r>
  <r>
    <x v="2"/>
    <x v="3"/>
    <x v="833"/>
    <x v="833"/>
    <x v="14"/>
    <s v="900408394SUMINISTRO DE BIENES Y SERVICIOSAIA S.A."/>
    <x v="851"/>
    <n v="0"/>
    <x v="514"/>
    <x v="0"/>
    <x v="0"/>
    <x v="0"/>
    <x v="0"/>
    <x v="0"/>
    <x v="0"/>
    <x v="0"/>
    <x v="0"/>
    <x v="0"/>
    <x v="0"/>
    <x v="0"/>
    <x v="0"/>
    <x v="0"/>
    <x v="0"/>
    <x v="0"/>
    <x v="316"/>
    <x v="316"/>
    <x v="316"/>
    <x v="316"/>
    <x v="316"/>
    <x v="0"/>
    <x v="0"/>
    <x v="0"/>
    <x v="0"/>
    <n v="4.6681729145348072E-5"/>
    <x v="0"/>
  </r>
  <r>
    <x v="2"/>
    <x v="3"/>
    <x v="834"/>
    <x v="834"/>
    <x v="14"/>
    <s v="900869312SUMINISTRO DE BIENES Y SERVICIOSAIA S.A."/>
    <x v="852"/>
    <n v="0"/>
    <x v="514"/>
    <x v="0"/>
    <x v="0"/>
    <x v="0"/>
    <x v="0"/>
    <x v="0"/>
    <x v="0"/>
    <x v="0"/>
    <x v="0"/>
    <x v="0"/>
    <x v="0"/>
    <x v="0"/>
    <x v="0"/>
    <x v="0"/>
    <x v="0"/>
    <x v="0"/>
    <x v="317"/>
    <x v="317"/>
    <x v="317"/>
    <x v="317"/>
    <x v="317"/>
    <x v="0"/>
    <x v="0"/>
    <x v="0"/>
    <x v="0"/>
    <n v="2.1790247410535812E-4"/>
    <x v="0"/>
  </r>
  <r>
    <x v="2"/>
    <x v="3"/>
    <x v="835"/>
    <x v="835"/>
    <x v="14"/>
    <s v="830071995SUMINISTRO DE BIENES Y SERVICIOSAIA CONCAY"/>
    <x v="853"/>
    <n v="0"/>
    <x v="514"/>
    <x v="0"/>
    <x v="0"/>
    <x v="0"/>
    <x v="0"/>
    <x v="0"/>
    <x v="0"/>
    <x v="0"/>
    <x v="0"/>
    <x v="0"/>
    <x v="0"/>
    <x v="0"/>
    <x v="0"/>
    <x v="0"/>
    <x v="0"/>
    <x v="0"/>
    <x v="318"/>
    <x v="318"/>
    <x v="318"/>
    <x v="318"/>
    <x v="318"/>
    <x v="0"/>
    <x v="0"/>
    <x v="0"/>
    <x v="0"/>
    <n v="3.1472817063331604E-3"/>
    <x v="1"/>
  </r>
  <r>
    <x v="2"/>
    <x v="3"/>
    <x v="836"/>
    <x v="836"/>
    <x v="14"/>
    <s v="800014246SUMINISTRO DE BIENES Y SERVICIOSAIA S.A."/>
    <x v="854"/>
    <n v="0"/>
    <x v="514"/>
    <x v="0"/>
    <x v="0"/>
    <x v="0"/>
    <x v="0"/>
    <x v="0"/>
    <x v="0"/>
    <x v="0"/>
    <x v="0"/>
    <x v="0"/>
    <x v="0"/>
    <x v="0"/>
    <x v="0"/>
    <x v="0"/>
    <x v="0"/>
    <x v="0"/>
    <x v="319"/>
    <x v="319"/>
    <x v="319"/>
    <x v="319"/>
    <x v="319"/>
    <x v="0"/>
    <x v="0"/>
    <x v="0"/>
    <x v="0"/>
    <n v="1.0676844976842403E-4"/>
    <x v="0"/>
  </r>
  <r>
    <x v="2"/>
    <x v="3"/>
    <x v="836"/>
    <x v="836"/>
    <x v="14"/>
    <s v="800014246SUMINISTRO DE BIENES Y SERVICIOSCONSORCIO AIA ESTYMA"/>
    <x v="855"/>
    <n v="0"/>
    <x v="514"/>
    <x v="0"/>
    <x v="0"/>
    <x v="0"/>
    <x v="0"/>
    <x v="0"/>
    <x v="0"/>
    <x v="0"/>
    <x v="0"/>
    <x v="0"/>
    <x v="0"/>
    <x v="0"/>
    <x v="0"/>
    <x v="0"/>
    <x v="0"/>
    <x v="0"/>
    <x v="320"/>
    <x v="320"/>
    <x v="320"/>
    <x v="320"/>
    <x v="320"/>
    <x v="0"/>
    <x v="0"/>
    <x v="0"/>
    <x v="0"/>
    <n v="2.1182119846343994E-2"/>
    <x v="8"/>
  </r>
  <r>
    <x v="2"/>
    <x v="3"/>
    <x v="837"/>
    <x v="837"/>
    <x v="14"/>
    <s v="900893948SUMINISTRO DE BIENES Y SERVICIOSAIA S.A."/>
    <x v="856"/>
    <n v="0"/>
    <x v="514"/>
    <x v="0"/>
    <x v="0"/>
    <x v="0"/>
    <x v="0"/>
    <x v="0"/>
    <x v="0"/>
    <x v="0"/>
    <x v="0"/>
    <x v="0"/>
    <x v="0"/>
    <x v="0"/>
    <x v="0"/>
    <x v="0"/>
    <x v="0"/>
    <x v="0"/>
    <x v="321"/>
    <x v="321"/>
    <x v="321"/>
    <x v="321"/>
    <x v="321"/>
    <x v="0"/>
    <x v="0"/>
    <x v="0"/>
    <x v="0"/>
    <n v="1.0062125511467457E-4"/>
    <x v="0"/>
  </r>
  <r>
    <x v="2"/>
    <x v="3"/>
    <x v="838"/>
    <x v="838"/>
    <x v="14"/>
    <s v="900787851SUMINISTRO DE BIENES Y SERVICIOSAIA CONCAY"/>
    <x v="857"/>
    <n v="0"/>
    <x v="514"/>
    <x v="0"/>
    <x v="0"/>
    <x v="0"/>
    <x v="0"/>
    <x v="0"/>
    <x v="0"/>
    <x v="0"/>
    <x v="0"/>
    <x v="0"/>
    <x v="0"/>
    <x v="0"/>
    <x v="0"/>
    <x v="0"/>
    <x v="0"/>
    <x v="0"/>
    <x v="322"/>
    <x v="322"/>
    <x v="322"/>
    <x v="322"/>
    <x v="322"/>
    <x v="0"/>
    <x v="0"/>
    <x v="0"/>
    <x v="0"/>
    <n v="2.2873328998684883E-4"/>
    <x v="1"/>
  </r>
  <r>
    <x v="2"/>
    <x v="3"/>
    <x v="839"/>
    <x v="839"/>
    <x v="14"/>
    <s v="800010866SUMINISTRO DE BIENES Y SERVICIOSAIA S.A."/>
    <x v="858"/>
    <n v="0"/>
    <x v="514"/>
    <x v="0"/>
    <x v="0"/>
    <x v="0"/>
    <x v="0"/>
    <x v="0"/>
    <x v="0"/>
    <x v="0"/>
    <x v="0"/>
    <x v="0"/>
    <x v="0"/>
    <x v="0"/>
    <x v="0"/>
    <x v="0"/>
    <x v="0"/>
    <x v="0"/>
    <x v="323"/>
    <x v="323"/>
    <x v="323"/>
    <x v="323"/>
    <x v="323"/>
    <x v="0"/>
    <x v="0"/>
    <x v="0"/>
    <x v="0"/>
    <n v="4.8340298235416412E-6"/>
    <x v="0"/>
  </r>
  <r>
    <x v="2"/>
    <x v="3"/>
    <x v="840"/>
    <x v="840"/>
    <x v="14"/>
    <s v="890904603SUMINISTRO DE BIENES Y SERVICIOSAIA S.A."/>
    <x v="859"/>
    <n v="0"/>
    <x v="514"/>
    <x v="0"/>
    <x v="0"/>
    <x v="0"/>
    <x v="0"/>
    <x v="0"/>
    <x v="0"/>
    <x v="0"/>
    <x v="0"/>
    <x v="0"/>
    <x v="0"/>
    <x v="0"/>
    <x v="0"/>
    <x v="0"/>
    <x v="0"/>
    <x v="0"/>
    <x v="324"/>
    <x v="324"/>
    <x v="324"/>
    <x v="324"/>
    <x v="324"/>
    <x v="0"/>
    <x v="0"/>
    <x v="0"/>
    <x v="0"/>
    <n v="4.8459693789482117E-4"/>
    <x v="0"/>
  </r>
  <r>
    <x v="2"/>
    <x v="3"/>
    <x v="841"/>
    <x v="841"/>
    <x v="14"/>
    <s v="811001599SUMINISTRO DE BIENES Y SERVICIOSAIA S.A."/>
    <x v="860"/>
    <n v="0"/>
    <x v="514"/>
    <x v="0"/>
    <x v="0"/>
    <x v="0"/>
    <x v="0"/>
    <x v="0"/>
    <x v="0"/>
    <x v="0"/>
    <x v="0"/>
    <x v="0"/>
    <x v="0"/>
    <x v="0"/>
    <x v="0"/>
    <x v="0"/>
    <x v="0"/>
    <x v="0"/>
    <x v="325"/>
    <x v="325"/>
    <x v="325"/>
    <x v="325"/>
    <x v="325"/>
    <x v="0"/>
    <x v="0"/>
    <x v="0"/>
    <x v="0"/>
    <n v="7.3880702257156372E-3"/>
    <x v="0"/>
  </r>
  <r>
    <x v="2"/>
    <x v="3"/>
    <x v="842"/>
    <x v="842"/>
    <x v="14"/>
    <s v="860033419SUMINISTRO DE BIENES Y SERVICIOSAIA S.A."/>
    <x v="861"/>
    <n v="0"/>
    <x v="514"/>
    <x v="0"/>
    <x v="0"/>
    <x v="0"/>
    <x v="0"/>
    <x v="0"/>
    <x v="0"/>
    <x v="0"/>
    <x v="0"/>
    <x v="0"/>
    <x v="0"/>
    <x v="0"/>
    <x v="0"/>
    <x v="0"/>
    <x v="0"/>
    <x v="0"/>
    <x v="326"/>
    <x v="326"/>
    <x v="326"/>
    <x v="326"/>
    <x v="326"/>
    <x v="0"/>
    <x v="0"/>
    <x v="0"/>
    <x v="0"/>
    <n v="1.9168145954608917E-3"/>
    <x v="0"/>
  </r>
  <r>
    <x v="2"/>
    <x v="3"/>
    <x v="843"/>
    <x v="843"/>
    <x v="14"/>
    <s v="890900691SUMINISTRO DE BIENES Y SERVICIOSAIA S.A."/>
    <x v="862"/>
    <n v="0"/>
    <x v="514"/>
    <x v="0"/>
    <x v="0"/>
    <x v="0"/>
    <x v="0"/>
    <x v="0"/>
    <x v="0"/>
    <x v="0"/>
    <x v="0"/>
    <x v="0"/>
    <x v="0"/>
    <x v="0"/>
    <x v="0"/>
    <x v="0"/>
    <x v="0"/>
    <x v="0"/>
    <x v="327"/>
    <x v="327"/>
    <x v="327"/>
    <x v="327"/>
    <x v="327"/>
    <x v="0"/>
    <x v="0"/>
    <x v="0"/>
    <x v="0"/>
    <n v="4.4770725071430206E-4"/>
    <x v="0"/>
  </r>
  <r>
    <x v="2"/>
    <x v="3"/>
    <x v="844"/>
    <x v="844"/>
    <x v="14"/>
    <s v="890901484SUMINISTRO DE BIENES Y SERVICIOSAIA S.A."/>
    <x v="863"/>
    <n v="0"/>
    <x v="514"/>
    <x v="0"/>
    <x v="0"/>
    <x v="0"/>
    <x v="0"/>
    <x v="0"/>
    <x v="0"/>
    <x v="0"/>
    <x v="0"/>
    <x v="0"/>
    <x v="0"/>
    <x v="0"/>
    <x v="0"/>
    <x v="0"/>
    <x v="0"/>
    <x v="0"/>
    <x v="328"/>
    <x v="328"/>
    <x v="328"/>
    <x v="328"/>
    <x v="328"/>
    <x v="0"/>
    <x v="0"/>
    <x v="0"/>
    <x v="0"/>
    <n v="1.2368499301373959E-4"/>
    <x v="0"/>
  </r>
  <r>
    <x v="2"/>
    <x v="3"/>
    <x v="845"/>
    <x v="845"/>
    <x v="14"/>
    <s v="800224617SUMINISTRO DE BIENES Y SERVICIOSAIA S.A."/>
    <x v="864"/>
    <n v="0"/>
    <x v="514"/>
    <x v="0"/>
    <x v="0"/>
    <x v="0"/>
    <x v="0"/>
    <x v="0"/>
    <x v="0"/>
    <x v="0"/>
    <x v="0"/>
    <x v="0"/>
    <x v="0"/>
    <x v="0"/>
    <x v="0"/>
    <x v="0"/>
    <x v="0"/>
    <x v="0"/>
    <x v="329"/>
    <x v="329"/>
    <x v="329"/>
    <x v="329"/>
    <x v="329"/>
    <x v="0"/>
    <x v="0"/>
    <x v="0"/>
    <x v="0"/>
    <n v="3.5758654121309519E-5"/>
    <x v="0"/>
  </r>
  <r>
    <x v="2"/>
    <x v="3"/>
    <x v="846"/>
    <x v="846"/>
    <x v="14"/>
    <s v="830109420SUMINISTRO DE BIENES Y SERVICIOSAIA CONCAY"/>
    <x v="865"/>
    <n v="0"/>
    <x v="514"/>
    <x v="0"/>
    <x v="0"/>
    <x v="0"/>
    <x v="0"/>
    <x v="0"/>
    <x v="0"/>
    <x v="0"/>
    <x v="0"/>
    <x v="0"/>
    <x v="0"/>
    <x v="0"/>
    <x v="0"/>
    <x v="0"/>
    <x v="0"/>
    <x v="0"/>
    <x v="330"/>
    <x v="330"/>
    <x v="330"/>
    <x v="330"/>
    <x v="330"/>
    <x v="0"/>
    <x v="0"/>
    <x v="0"/>
    <x v="0"/>
    <n v="4.1924510151147842E-4"/>
    <x v="1"/>
  </r>
  <r>
    <x v="2"/>
    <x v="3"/>
    <x v="846"/>
    <x v="846"/>
    <x v="14"/>
    <s v="830109420SUMINISTRO DE BIENES Y SERVICIOSAIA S.A."/>
    <x v="866"/>
    <n v="0"/>
    <x v="514"/>
    <x v="0"/>
    <x v="0"/>
    <x v="0"/>
    <x v="0"/>
    <x v="0"/>
    <x v="0"/>
    <x v="0"/>
    <x v="0"/>
    <x v="0"/>
    <x v="0"/>
    <x v="0"/>
    <x v="0"/>
    <x v="0"/>
    <x v="0"/>
    <x v="0"/>
    <x v="331"/>
    <x v="331"/>
    <x v="331"/>
    <x v="331"/>
    <x v="331"/>
    <x v="0"/>
    <x v="0"/>
    <x v="0"/>
    <x v="0"/>
    <n v="3.2924232073128223E-5"/>
    <x v="0"/>
  </r>
  <r>
    <x v="2"/>
    <x v="3"/>
    <x v="847"/>
    <x v="847"/>
    <x v="14"/>
    <s v="890928960SUMINISTRO DE BIENES Y SERVICIOSAIA S.A."/>
    <x v="867"/>
    <n v="0"/>
    <x v="514"/>
    <x v="0"/>
    <x v="0"/>
    <x v="0"/>
    <x v="0"/>
    <x v="0"/>
    <x v="0"/>
    <x v="0"/>
    <x v="0"/>
    <x v="0"/>
    <x v="0"/>
    <x v="0"/>
    <x v="0"/>
    <x v="0"/>
    <x v="0"/>
    <x v="0"/>
    <x v="332"/>
    <x v="332"/>
    <x v="332"/>
    <x v="332"/>
    <x v="332"/>
    <x v="0"/>
    <x v="0"/>
    <x v="0"/>
    <x v="0"/>
    <n v="1.3134279288351536E-4"/>
    <x v="0"/>
  </r>
  <r>
    <x v="2"/>
    <x v="3"/>
    <x v="848"/>
    <x v="848"/>
    <x v="14"/>
    <s v="802004266SUMINISTRO DE BIENES Y SERVICIOSCONSORCIO CLINICA PORTOAZUL"/>
    <x v="868"/>
    <n v="0"/>
    <x v="514"/>
    <x v="0"/>
    <x v="0"/>
    <x v="0"/>
    <x v="0"/>
    <x v="0"/>
    <x v="0"/>
    <x v="0"/>
    <x v="0"/>
    <x v="0"/>
    <x v="0"/>
    <x v="0"/>
    <x v="0"/>
    <x v="0"/>
    <x v="0"/>
    <x v="0"/>
    <x v="333"/>
    <x v="333"/>
    <x v="333"/>
    <x v="333"/>
    <x v="333"/>
    <x v="0"/>
    <x v="0"/>
    <x v="0"/>
    <x v="0"/>
    <n v="5.4094195365905762E-4"/>
    <x v="5"/>
  </r>
  <r>
    <x v="2"/>
    <x v="3"/>
    <x v="849"/>
    <x v="849"/>
    <x v="14"/>
    <s v="890935430SUMINISTRO DE BIENES Y SERVICIOSAIA S.A."/>
    <x v="869"/>
    <n v="0"/>
    <x v="514"/>
    <x v="0"/>
    <x v="0"/>
    <x v="0"/>
    <x v="0"/>
    <x v="0"/>
    <x v="0"/>
    <x v="0"/>
    <x v="0"/>
    <x v="0"/>
    <x v="0"/>
    <x v="0"/>
    <x v="0"/>
    <x v="0"/>
    <x v="0"/>
    <x v="0"/>
    <x v="334"/>
    <x v="334"/>
    <x v="334"/>
    <x v="334"/>
    <x v="334"/>
    <x v="0"/>
    <x v="0"/>
    <x v="0"/>
    <x v="0"/>
    <n v="4.925895482301712E-4"/>
    <x v="0"/>
  </r>
  <r>
    <x v="2"/>
    <x v="3"/>
    <x v="850"/>
    <x v="850"/>
    <x v="14"/>
    <s v="890900490SUMINISTRO DE BIENES Y SERVICIOSAIA S.A."/>
    <x v="870"/>
    <n v="0"/>
    <x v="514"/>
    <x v="0"/>
    <x v="0"/>
    <x v="0"/>
    <x v="0"/>
    <x v="0"/>
    <x v="0"/>
    <x v="0"/>
    <x v="0"/>
    <x v="0"/>
    <x v="0"/>
    <x v="0"/>
    <x v="0"/>
    <x v="0"/>
    <x v="0"/>
    <x v="0"/>
    <x v="335"/>
    <x v="335"/>
    <x v="335"/>
    <x v="335"/>
    <x v="335"/>
    <x v="0"/>
    <x v="0"/>
    <x v="0"/>
    <x v="0"/>
    <n v="2.5734817609190941E-4"/>
    <x v="0"/>
  </r>
  <r>
    <x v="2"/>
    <x v="3"/>
    <x v="851"/>
    <x v="851"/>
    <x v="14"/>
    <s v="890926280SUMINISTRO DE BIENES Y SERVICIOSAIA S.A."/>
    <x v="871"/>
    <n v="0"/>
    <x v="514"/>
    <x v="0"/>
    <x v="0"/>
    <x v="0"/>
    <x v="0"/>
    <x v="0"/>
    <x v="0"/>
    <x v="0"/>
    <x v="0"/>
    <x v="0"/>
    <x v="0"/>
    <x v="0"/>
    <x v="0"/>
    <x v="0"/>
    <x v="0"/>
    <x v="0"/>
    <x v="336"/>
    <x v="336"/>
    <x v="336"/>
    <x v="336"/>
    <x v="336"/>
    <x v="0"/>
    <x v="0"/>
    <x v="0"/>
    <x v="0"/>
    <n v="3.8197729736566544E-4"/>
    <x v="0"/>
  </r>
  <r>
    <x v="2"/>
    <x v="3"/>
    <x v="852"/>
    <x v="852"/>
    <x v="14"/>
    <s v="900824956SUMINISTRO DE BIENES Y SERVICIOSAIA S.A."/>
    <x v="872"/>
    <n v="0"/>
    <x v="514"/>
    <x v="0"/>
    <x v="0"/>
    <x v="0"/>
    <x v="0"/>
    <x v="0"/>
    <x v="0"/>
    <x v="0"/>
    <x v="0"/>
    <x v="0"/>
    <x v="0"/>
    <x v="0"/>
    <x v="0"/>
    <x v="0"/>
    <x v="0"/>
    <x v="0"/>
    <x v="337"/>
    <x v="337"/>
    <x v="337"/>
    <x v="337"/>
    <x v="337"/>
    <x v="0"/>
    <x v="0"/>
    <x v="0"/>
    <x v="0"/>
    <n v="8.8796485215425491E-5"/>
    <x v="0"/>
  </r>
  <r>
    <x v="2"/>
    <x v="3"/>
    <x v="853"/>
    <x v="853"/>
    <x v="14"/>
    <s v="900231659SUMINISTRO DE BIENES Y SERVICIOSCONSORCIO NUESTRO URABA"/>
    <x v="873"/>
    <n v="0"/>
    <x v="514"/>
    <x v="0"/>
    <x v="0"/>
    <x v="0"/>
    <x v="0"/>
    <x v="0"/>
    <x v="0"/>
    <x v="0"/>
    <x v="0"/>
    <x v="0"/>
    <x v="0"/>
    <x v="0"/>
    <x v="0"/>
    <x v="0"/>
    <x v="0"/>
    <x v="0"/>
    <x v="338"/>
    <x v="338"/>
    <x v="338"/>
    <x v="338"/>
    <x v="338"/>
    <x v="0"/>
    <x v="0"/>
    <x v="0"/>
    <x v="0"/>
    <n v="2.3894663900136948E-4"/>
    <x v="6"/>
  </r>
  <r>
    <x v="2"/>
    <x v="3"/>
    <x v="854"/>
    <x v="854"/>
    <x v="14"/>
    <s v="860350320SUMINISTRO DE BIENES Y SERVICIOSCONSORCIO CLINICA PORTOAZUL"/>
    <x v="874"/>
    <n v="0"/>
    <x v="514"/>
    <x v="0"/>
    <x v="0"/>
    <x v="0"/>
    <x v="0"/>
    <x v="0"/>
    <x v="0"/>
    <x v="0"/>
    <x v="0"/>
    <x v="0"/>
    <x v="0"/>
    <x v="0"/>
    <x v="0"/>
    <x v="0"/>
    <x v="0"/>
    <x v="0"/>
    <x v="339"/>
    <x v="339"/>
    <x v="339"/>
    <x v="339"/>
    <x v="339"/>
    <x v="0"/>
    <x v="0"/>
    <x v="0"/>
    <x v="0"/>
    <n v="2.6673357933759689E-4"/>
    <x v="5"/>
  </r>
  <r>
    <x v="2"/>
    <x v="3"/>
    <x v="855"/>
    <x v="855"/>
    <x v="14"/>
    <s v="900873967SUMINISTRO DE BIENES Y SERVICIOSAIA S.A."/>
    <x v="875"/>
    <n v="0"/>
    <x v="514"/>
    <x v="0"/>
    <x v="0"/>
    <x v="0"/>
    <x v="0"/>
    <x v="0"/>
    <x v="0"/>
    <x v="0"/>
    <x v="0"/>
    <x v="0"/>
    <x v="0"/>
    <x v="0"/>
    <x v="0"/>
    <x v="0"/>
    <x v="0"/>
    <x v="0"/>
    <x v="340"/>
    <x v="340"/>
    <x v="340"/>
    <x v="340"/>
    <x v="340"/>
    <x v="0"/>
    <x v="0"/>
    <x v="0"/>
    <x v="0"/>
    <n v="2.106023021042347E-4"/>
    <x v="0"/>
  </r>
  <r>
    <x v="2"/>
    <x v="3"/>
    <x v="856"/>
    <x v="856"/>
    <x v="14"/>
    <s v="800245024SUMINISTRO DE BIENES Y SERVICIOSAIA S.A."/>
    <x v="876"/>
    <n v="0"/>
    <x v="514"/>
    <x v="0"/>
    <x v="0"/>
    <x v="0"/>
    <x v="0"/>
    <x v="0"/>
    <x v="0"/>
    <x v="0"/>
    <x v="0"/>
    <x v="0"/>
    <x v="0"/>
    <x v="0"/>
    <x v="0"/>
    <x v="0"/>
    <x v="0"/>
    <x v="0"/>
    <x v="341"/>
    <x v="341"/>
    <x v="341"/>
    <x v="341"/>
    <x v="341"/>
    <x v="0"/>
    <x v="0"/>
    <x v="0"/>
    <x v="0"/>
    <n v="1.1568628251552582E-3"/>
    <x v="0"/>
  </r>
  <r>
    <x v="2"/>
    <x v="3"/>
    <x v="857"/>
    <x v="857"/>
    <x v="14"/>
    <s v="900466260SUMINISTRO DE BIENES Y SERVICIOSAIA S.A."/>
    <x v="877"/>
    <n v="0"/>
    <x v="514"/>
    <x v="0"/>
    <x v="0"/>
    <x v="0"/>
    <x v="0"/>
    <x v="0"/>
    <x v="0"/>
    <x v="0"/>
    <x v="0"/>
    <x v="0"/>
    <x v="0"/>
    <x v="0"/>
    <x v="0"/>
    <x v="0"/>
    <x v="0"/>
    <x v="0"/>
    <x v="342"/>
    <x v="342"/>
    <x v="342"/>
    <x v="342"/>
    <x v="342"/>
    <x v="0"/>
    <x v="0"/>
    <x v="0"/>
    <x v="0"/>
    <n v="2.285931259393692E-3"/>
    <x v="0"/>
  </r>
  <r>
    <x v="2"/>
    <x v="3"/>
    <x v="858"/>
    <x v="858"/>
    <x v="14"/>
    <s v="860450913SUMINISTRO DE BIENES Y SERVICIOSAIA S.A."/>
    <x v="878"/>
    <n v="0"/>
    <x v="514"/>
    <x v="0"/>
    <x v="0"/>
    <x v="0"/>
    <x v="0"/>
    <x v="0"/>
    <x v="0"/>
    <x v="0"/>
    <x v="0"/>
    <x v="0"/>
    <x v="0"/>
    <x v="0"/>
    <x v="0"/>
    <x v="0"/>
    <x v="0"/>
    <x v="0"/>
    <x v="343"/>
    <x v="343"/>
    <x v="343"/>
    <x v="343"/>
    <x v="343"/>
    <x v="0"/>
    <x v="0"/>
    <x v="0"/>
    <x v="0"/>
    <n v="2.7475412935018539E-4"/>
    <x v="0"/>
  </r>
  <r>
    <x v="2"/>
    <x v="3"/>
    <x v="859"/>
    <x v="859"/>
    <x v="14"/>
    <s v="900405835SUMINISTRO DE BIENES Y SERVICIOSAIA S.A."/>
    <x v="879"/>
    <n v="0"/>
    <x v="514"/>
    <x v="0"/>
    <x v="0"/>
    <x v="0"/>
    <x v="0"/>
    <x v="0"/>
    <x v="0"/>
    <x v="0"/>
    <x v="0"/>
    <x v="0"/>
    <x v="0"/>
    <x v="0"/>
    <x v="0"/>
    <x v="0"/>
    <x v="0"/>
    <x v="0"/>
    <x v="344"/>
    <x v="344"/>
    <x v="344"/>
    <x v="344"/>
    <x v="344"/>
    <x v="0"/>
    <x v="0"/>
    <x v="0"/>
    <x v="0"/>
    <n v="5.0549115985631943E-4"/>
    <x v="0"/>
  </r>
  <r>
    <x v="2"/>
    <x v="3"/>
    <x v="860"/>
    <x v="860"/>
    <x v="14"/>
    <s v="900024867SUMINISTRO DE BIENES Y SERVICIOSAIA CONCAY"/>
    <x v="880"/>
    <n v="0"/>
    <x v="514"/>
    <x v="0"/>
    <x v="0"/>
    <x v="0"/>
    <x v="0"/>
    <x v="0"/>
    <x v="0"/>
    <x v="0"/>
    <x v="0"/>
    <x v="0"/>
    <x v="0"/>
    <x v="0"/>
    <x v="0"/>
    <x v="0"/>
    <x v="0"/>
    <x v="0"/>
    <x v="345"/>
    <x v="345"/>
    <x v="345"/>
    <x v="345"/>
    <x v="345"/>
    <x v="0"/>
    <x v="0"/>
    <x v="0"/>
    <x v="0"/>
    <n v="6.3355118036270142E-3"/>
    <x v="1"/>
  </r>
  <r>
    <x v="2"/>
    <x v="3"/>
    <x v="861"/>
    <x v="861"/>
    <x v="14"/>
    <s v="900089489SUMINISTRO DE BIENES Y SERVICIOSAIA S.A."/>
    <x v="881"/>
    <n v="0"/>
    <x v="514"/>
    <x v="0"/>
    <x v="0"/>
    <x v="0"/>
    <x v="0"/>
    <x v="0"/>
    <x v="0"/>
    <x v="0"/>
    <x v="0"/>
    <x v="0"/>
    <x v="0"/>
    <x v="0"/>
    <x v="0"/>
    <x v="0"/>
    <x v="0"/>
    <x v="0"/>
    <x v="346"/>
    <x v="346"/>
    <x v="346"/>
    <x v="346"/>
    <x v="346"/>
    <x v="0"/>
    <x v="0"/>
    <x v="0"/>
    <x v="0"/>
    <n v="1.459871418774128E-4"/>
    <x v="0"/>
  </r>
  <r>
    <x v="2"/>
    <x v="3"/>
    <x v="862"/>
    <x v="862"/>
    <x v="14"/>
    <s v="901071517SUMINISTRO DE BIENES Y SERVICIOSAIA S.A."/>
    <x v="882"/>
    <n v="0"/>
    <x v="514"/>
    <x v="0"/>
    <x v="0"/>
    <x v="0"/>
    <x v="0"/>
    <x v="0"/>
    <x v="0"/>
    <x v="0"/>
    <x v="0"/>
    <x v="0"/>
    <x v="0"/>
    <x v="0"/>
    <x v="0"/>
    <x v="0"/>
    <x v="0"/>
    <x v="0"/>
    <x v="347"/>
    <x v="347"/>
    <x v="347"/>
    <x v="347"/>
    <x v="347"/>
    <x v="0"/>
    <x v="0"/>
    <x v="0"/>
    <x v="0"/>
    <n v="1.184332650154829E-4"/>
    <x v="0"/>
  </r>
  <r>
    <x v="2"/>
    <x v="3"/>
    <x v="863"/>
    <x v="863"/>
    <x v="14"/>
    <s v="900448599SUMINISTRO DE BIENES Y SERVICIOSAIA CONCAY"/>
    <x v="883"/>
    <n v="0"/>
    <x v="514"/>
    <x v="0"/>
    <x v="0"/>
    <x v="0"/>
    <x v="0"/>
    <x v="0"/>
    <x v="0"/>
    <x v="0"/>
    <x v="0"/>
    <x v="0"/>
    <x v="0"/>
    <x v="0"/>
    <x v="0"/>
    <x v="0"/>
    <x v="0"/>
    <x v="0"/>
    <x v="348"/>
    <x v="348"/>
    <x v="348"/>
    <x v="348"/>
    <x v="348"/>
    <x v="0"/>
    <x v="0"/>
    <x v="0"/>
    <x v="0"/>
    <n v="1.9879837054759264E-5"/>
    <x v="1"/>
  </r>
  <r>
    <x v="2"/>
    <x v="3"/>
    <x v="864"/>
    <x v="864"/>
    <x v="14"/>
    <s v="800040736SUMINISTRO DE BIENES Y SERVICIOSAIA CONCAY"/>
    <x v="884"/>
    <n v="0"/>
    <x v="514"/>
    <x v="0"/>
    <x v="0"/>
    <x v="0"/>
    <x v="0"/>
    <x v="0"/>
    <x v="0"/>
    <x v="0"/>
    <x v="0"/>
    <x v="0"/>
    <x v="0"/>
    <x v="0"/>
    <x v="0"/>
    <x v="0"/>
    <x v="0"/>
    <x v="0"/>
    <x v="349"/>
    <x v="349"/>
    <x v="349"/>
    <x v="349"/>
    <x v="349"/>
    <x v="0"/>
    <x v="0"/>
    <x v="0"/>
    <x v="0"/>
    <n v="8.5111558437347412E-3"/>
    <x v="1"/>
  </r>
  <r>
    <x v="2"/>
    <x v="3"/>
    <x v="865"/>
    <x v="865"/>
    <x v="14"/>
    <s v="900688711SUMINISTRO DE BIENES Y SERVICIOSCONSORCIO TRIPLEA RIONEGRO"/>
    <x v="885"/>
    <n v="0"/>
    <x v="514"/>
    <x v="0"/>
    <x v="0"/>
    <x v="0"/>
    <x v="0"/>
    <x v="0"/>
    <x v="0"/>
    <x v="0"/>
    <x v="0"/>
    <x v="0"/>
    <x v="0"/>
    <x v="0"/>
    <x v="0"/>
    <x v="0"/>
    <x v="0"/>
    <x v="0"/>
    <x v="350"/>
    <x v="350"/>
    <x v="350"/>
    <x v="350"/>
    <x v="350"/>
    <x v="0"/>
    <x v="0"/>
    <x v="0"/>
    <x v="0"/>
    <n v="3.9090681821107864E-4"/>
    <x v="4"/>
  </r>
  <r>
    <x v="2"/>
    <x v="3"/>
    <x v="866"/>
    <x v="866"/>
    <x v="14"/>
    <s v="830037318SUMINISTRO DE BIENES Y SERVICIOSAIA CONCAY"/>
    <x v="886"/>
    <n v="0"/>
    <x v="514"/>
    <x v="0"/>
    <x v="0"/>
    <x v="0"/>
    <x v="0"/>
    <x v="0"/>
    <x v="0"/>
    <x v="0"/>
    <x v="0"/>
    <x v="0"/>
    <x v="0"/>
    <x v="0"/>
    <x v="0"/>
    <x v="0"/>
    <x v="0"/>
    <x v="0"/>
    <x v="351"/>
    <x v="351"/>
    <x v="351"/>
    <x v="351"/>
    <x v="351"/>
    <x v="0"/>
    <x v="0"/>
    <x v="0"/>
    <x v="0"/>
    <n v="1.9387481734156609E-4"/>
    <x v="1"/>
  </r>
  <r>
    <x v="2"/>
    <x v="3"/>
    <x v="867"/>
    <x v="867"/>
    <x v="14"/>
    <s v="900720554SUMINISTRO DE BIENES Y SERVICIOSAIA S.A."/>
    <x v="887"/>
    <n v="0"/>
    <x v="514"/>
    <x v="0"/>
    <x v="0"/>
    <x v="0"/>
    <x v="0"/>
    <x v="0"/>
    <x v="0"/>
    <x v="0"/>
    <x v="0"/>
    <x v="0"/>
    <x v="0"/>
    <x v="0"/>
    <x v="0"/>
    <x v="0"/>
    <x v="0"/>
    <x v="0"/>
    <x v="352"/>
    <x v="352"/>
    <x v="352"/>
    <x v="352"/>
    <x v="352"/>
    <x v="0"/>
    <x v="0"/>
    <x v="0"/>
    <x v="0"/>
    <n v="1.710057258605957E-3"/>
    <x v="0"/>
  </r>
  <r>
    <x v="2"/>
    <x v="3"/>
    <x v="868"/>
    <x v="868"/>
    <x v="14"/>
    <s v="900178217SUMINISTRO DE BIENES Y SERVICIOSAIA S.A."/>
    <x v="888"/>
    <n v="0"/>
    <x v="514"/>
    <x v="0"/>
    <x v="0"/>
    <x v="0"/>
    <x v="0"/>
    <x v="0"/>
    <x v="0"/>
    <x v="0"/>
    <x v="0"/>
    <x v="0"/>
    <x v="0"/>
    <x v="0"/>
    <x v="0"/>
    <x v="0"/>
    <x v="0"/>
    <x v="0"/>
    <x v="353"/>
    <x v="353"/>
    <x v="353"/>
    <x v="353"/>
    <x v="353"/>
    <x v="0"/>
    <x v="0"/>
    <x v="0"/>
    <x v="0"/>
    <n v="1.9038422033190727E-4"/>
    <x v="0"/>
  </r>
  <r>
    <x v="2"/>
    <x v="3"/>
    <x v="869"/>
    <x v="869"/>
    <x v="14"/>
    <s v="800092084SUMINISTRO DE BIENES Y SERVICIOSAIA S.A."/>
    <x v="889"/>
    <n v="0"/>
    <x v="514"/>
    <x v="0"/>
    <x v="0"/>
    <x v="0"/>
    <x v="0"/>
    <x v="0"/>
    <x v="0"/>
    <x v="0"/>
    <x v="0"/>
    <x v="0"/>
    <x v="0"/>
    <x v="0"/>
    <x v="0"/>
    <x v="0"/>
    <x v="0"/>
    <x v="0"/>
    <x v="354"/>
    <x v="354"/>
    <x v="354"/>
    <x v="354"/>
    <x v="354"/>
    <x v="0"/>
    <x v="0"/>
    <x v="0"/>
    <x v="0"/>
    <n v="8.4632933139801025E-3"/>
    <x v="0"/>
  </r>
  <r>
    <x v="2"/>
    <x v="3"/>
    <x v="870"/>
    <x v="870"/>
    <x v="14"/>
    <s v="42790381SUMINISTRO DE BIENES Y SERVICIOSAIA S.A."/>
    <x v="890"/>
    <n v="0"/>
    <x v="514"/>
    <x v="0"/>
    <x v="0"/>
    <x v="0"/>
    <x v="0"/>
    <x v="0"/>
    <x v="0"/>
    <x v="0"/>
    <x v="0"/>
    <x v="0"/>
    <x v="0"/>
    <x v="0"/>
    <x v="0"/>
    <x v="0"/>
    <x v="0"/>
    <x v="0"/>
    <x v="355"/>
    <x v="355"/>
    <x v="355"/>
    <x v="355"/>
    <x v="355"/>
    <x v="0"/>
    <x v="0"/>
    <x v="0"/>
    <x v="0"/>
    <n v="8.5835345089435577E-5"/>
    <x v="0"/>
  </r>
  <r>
    <x v="2"/>
    <x v="3"/>
    <x v="871"/>
    <x v="871"/>
    <x v="14"/>
    <s v="900374581SUMINISTRO DE BIENES Y SERVICIOSAIA S.A."/>
    <x v="891"/>
    <n v="0"/>
    <x v="514"/>
    <x v="0"/>
    <x v="0"/>
    <x v="0"/>
    <x v="0"/>
    <x v="0"/>
    <x v="0"/>
    <x v="0"/>
    <x v="0"/>
    <x v="0"/>
    <x v="0"/>
    <x v="0"/>
    <x v="0"/>
    <x v="0"/>
    <x v="0"/>
    <x v="0"/>
    <x v="356"/>
    <x v="356"/>
    <x v="356"/>
    <x v="356"/>
    <x v="356"/>
    <x v="0"/>
    <x v="0"/>
    <x v="0"/>
    <x v="0"/>
    <n v="1.9784038886427879E-4"/>
    <x v="0"/>
  </r>
  <r>
    <x v="2"/>
    <x v="3"/>
    <x v="872"/>
    <x v="872"/>
    <x v="14"/>
    <s v="900723693SUMINISTRO DE BIENES Y SERVICIOSAIA S.A."/>
    <x v="892"/>
    <n v="0"/>
    <x v="514"/>
    <x v="0"/>
    <x v="0"/>
    <x v="0"/>
    <x v="0"/>
    <x v="0"/>
    <x v="0"/>
    <x v="0"/>
    <x v="0"/>
    <x v="0"/>
    <x v="0"/>
    <x v="0"/>
    <x v="0"/>
    <x v="0"/>
    <x v="0"/>
    <x v="0"/>
    <x v="357"/>
    <x v="357"/>
    <x v="357"/>
    <x v="357"/>
    <x v="357"/>
    <x v="0"/>
    <x v="0"/>
    <x v="0"/>
    <x v="0"/>
    <n v="2.5923131033778191E-4"/>
    <x v="0"/>
  </r>
  <r>
    <x v="2"/>
    <x v="3"/>
    <x v="873"/>
    <x v="873"/>
    <x v="14"/>
    <s v="900997383SUMINISTRO DE BIENES Y SERVICIOSAIA S.A."/>
    <x v="893"/>
    <n v="0"/>
    <x v="514"/>
    <x v="0"/>
    <x v="0"/>
    <x v="0"/>
    <x v="0"/>
    <x v="0"/>
    <x v="0"/>
    <x v="0"/>
    <x v="0"/>
    <x v="0"/>
    <x v="0"/>
    <x v="0"/>
    <x v="0"/>
    <x v="0"/>
    <x v="0"/>
    <x v="0"/>
    <x v="358"/>
    <x v="358"/>
    <x v="358"/>
    <x v="358"/>
    <x v="358"/>
    <x v="0"/>
    <x v="0"/>
    <x v="0"/>
    <x v="0"/>
    <n v="4.4768862426280975E-4"/>
    <x v="0"/>
  </r>
  <r>
    <x v="2"/>
    <x v="3"/>
    <x v="874"/>
    <x v="874"/>
    <x v="14"/>
    <s v="900544169SUMINISTRO DE BIENES Y SERVICIOSAIA S.A."/>
    <x v="894"/>
    <n v="0"/>
    <x v="514"/>
    <x v="0"/>
    <x v="0"/>
    <x v="0"/>
    <x v="0"/>
    <x v="0"/>
    <x v="0"/>
    <x v="0"/>
    <x v="0"/>
    <x v="0"/>
    <x v="0"/>
    <x v="0"/>
    <x v="0"/>
    <x v="0"/>
    <x v="0"/>
    <x v="0"/>
    <x v="359"/>
    <x v="359"/>
    <x v="359"/>
    <x v="359"/>
    <x v="359"/>
    <x v="0"/>
    <x v="0"/>
    <x v="0"/>
    <x v="0"/>
    <n v="3.7400797009468079E-4"/>
    <x v="0"/>
  </r>
  <r>
    <x v="2"/>
    <x v="3"/>
    <x v="875"/>
    <x v="875"/>
    <x v="14"/>
    <s v="900714255SUMINISTRO DE BIENES Y SERVICIOSAIA S.A."/>
    <x v="895"/>
    <n v="0"/>
    <x v="514"/>
    <x v="0"/>
    <x v="0"/>
    <x v="0"/>
    <x v="0"/>
    <x v="0"/>
    <x v="0"/>
    <x v="0"/>
    <x v="0"/>
    <x v="0"/>
    <x v="0"/>
    <x v="0"/>
    <x v="0"/>
    <x v="0"/>
    <x v="0"/>
    <x v="0"/>
    <x v="360"/>
    <x v="360"/>
    <x v="360"/>
    <x v="360"/>
    <x v="360"/>
    <x v="0"/>
    <x v="0"/>
    <x v="0"/>
    <x v="0"/>
    <n v="7.6528266072273254E-4"/>
    <x v="0"/>
  </r>
  <r>
    <x v="2"/>
    <x v="3"/>
    <x v="876"/>
    <x v="876"/>
    <x v="14"/>
    <s v="860002576SUMINISTRO DE BIENES Y SERVICIOSAIA S.A."/>
    <x v="896"/>
    <n v="0"/>
    <x v="514"/>
    <x v="0"/>
    <x v="0"/>
    <x v="0"/>
    <x v="0"/>
    <x v="0"/>
    <x v="0"/>
    <x v="0"/>
    <x v="0"/>
    <x v="0"/>
    <x v="0"/>
    <x v="0"/>
    <x v="0"/>
    <x v="0"/>
    <x v="0"/>
    <x v="0"/>
    <x v="361"/>
    <x v="361"/>
    <x v="361"/>
    <x v="361"/>
    <x v="361"/>
    <x v="0"/>
    <x v="0"/>
    <x v="0"/>
    <x v="0"/>
    <n v="3.3434107899665833E-3"/>
    <x v="0"/>
  </r>
  <r>
    <x v="2"/>
    <x v="3"/>
    <x v="877"/>
    <x v="877"/>
    <x v="14"/>
    <s v="900301961SUMINISTRO DE BIENES Y SERVICIOSAIA S.A."/>
    <x v="897"/>
    <n v="0"/>
    <x v="514"/>
    <x v="0"/>
    <x v="0"/>
    <x v="0"/>
    <x v="0"/>
    <x v="0"/>
    <x v="0"/>
    <x v="0"/>
    <x v="0"/>
    <x v="0"/>
    <x v="0"/>
    <x v="0"/>
    <x v="0"/>
    <x v="0"/>
    <x v="0"/>
    <x v="0"/>
    <x v="362"/>
    <x v="362"/>
    <x v="362"/>
    <x v="362"/>
    <x v="362"/>
    <x v="0"/>
    <x v="0"/>
    <x v="0"/>
    <x v="0"/>
    <n v="4.9849972128868103E-4"/>
    <x v="0"/>
  </r>
  <r>
    <x v="2"/>
    <x v="3"/>
    <x v="878"/>
    <x v="878"/>
    <x v="14"/>
    <s v="800021390SUMINISTRO DE BIENES Y SERVICIOSAIA CONCAY"/>
    <x v="898"/>
    <n v="0"/>
    <x v="514"/>
    <x v="0"/>
    <x v="0"/>
    <x v="0"/>
    <x v="0"/>
    <x v="0"/>
    <x v="0"/>
    <x v="0"/>
    <x v="0"/>
    <x v="0"/>
    <x v="0"/>
    <x v="0"/>
    <x v="0"/>
    <x v="0"/>
    <x v="0"/>
    <x v="0"/>
    <x v="363"/>
    <x v="363"/>
    <x v="363"/>
    <x v="363"/>
    <x v="363"/>
    <x v="0"/>
    <x v="0"/>
    <x v="0"/>
    <x v="0"/>
    <n v="6.5907021053135395E-5"/>
    <x v="1"/>
  </r>
  <r>
    <x v="2"/>
    <x v="3"/>
    <x v="879"/>
    <x v="879"/>
    <x v="14"/>
    <s v="800184582SUMINISTRO DE BIENES Y SERVICIOSAIA CONCAY"/>
    <x v="899"/>
    <n v="0"/>
    <x v="514"/>
    <x v="0"/>
    <x v="0"/>
    <x v="0"/>
    <x v="0"/>
    <x v="0"/>
    <x v="0"/>
    <x v="0"/>
    <x v="0"/>
    <x v="0"/>
    <x v="0"/>
    <x v="0"/>
    <x v="0"/>
    <x v="0"/>
    <x v="0"/>
    <x v="0"/>
    <x v="364"/>
    <x v="364"/>
    <x v="364"/>
    <x v="364"/>
    <x v="364"/>
    <x v="0"/>
    <x v="0"/>
    <x v="0"/>
    <x v="0"/>
    <n v="5.0885230302810669E-3"/>
    <x v="1"/>
  </r>
  <r>
    <x v="2"/>
    <x v="3"/>
    <x v="880"/>
    <x v="880"/>
    <x v="14"/>
    <s v="890917464SUMINISTRO DE BIENES Y SERVICIOSAIA S.A."/>
    <x v="900"/>
    <n v="0"/>
    <x v="514"/>
    <x v="0"/>
    <x v="0"/>
    <x v="0"/>
    <x v="0"/>
    <x v="0"/>
    <x v="0"/>
    <x v="0"/>
    <x v="0"/>
    <x v="0"/>
    <x v="0"/>
    <x v="0"/>
    <x v="0"/>
    <x v="0"/>
    <x v="0"/>
    <x v="0"/>
    <x v="365"/>
    <x v="365"/>
    <x v="365"/>
    <x v="365"/>
    <x v="365"/>
    <x v="0"/>
    <x v="0"/>
    <x v="0"/>
    <x v="0"/>
    <n v="3.8818269968032837E-4"/>
    <x v="0"/>
  </r>
  <r>
    <x v="2"/>
    <x v="3"/>
    <x v="881"/>
    <x v="881"/>
    <x v="14"/>
    <s v="900781919SUMINISTRO DE BIENES Y SERVICIOSAIA S.A."/>
    <x v="901"/>
    <n v="0"/>
    <x v="514"/>
    <x v="0"/>
    <x v="0"/>
    <x v="0"/>
    <x v="0"/>
    <x v="0"/>
    <x v="0"/>
    <x v="0"/>
    <x v="0"/>
    <x v="0"/>
    <x v="0"/>
    <x v="0"/>
    <x v="0"/>
    <x v="0"/>
    <x v="0"/>
    <x v="0"/>
    <x v="366"/>
    <x v="366"/>
    <x v="366"/>
    <x v="366"/>
    <x v="366"/>
    <x v="0"/>
    <x v="0"/>
    <x v="0"/>
    <x v="0"/>
    <n v="3.9485166780650616E-5"/>
    <x v="0"/>
  </r>
  <r>
    <x v="2"/>
    <x v="3"/>
    <x v="882"/>
    <x v="882"/>
    <x v="14"/>
    <s v="900684175SUMINISTRO DE BIENES Y SERVICIOSAIA CONCAY"/>
    <x v="902"/>
    <n v="0"/>
    <x v="514"/>
    <x v="0"/>
    <x v="0"/>
    <x v="0"/>
    <x v="0"/>
    <x v="0"/>
    <x v="0"/>
    <x v="0"/>
    <x v="0"/>
    <x v="0"/>
    <x v="0"/>
    <x v="0"/>
    <x v="0"/>
    <x v="0"/>
    <x v="0"/>
    <x v="0"/>
    <x v="367"/>
    <x v="367"/>
    <x v="367"/>
    <x v="367"/>
    <x v="367"/>
    <x v="0"/>
    <x v="0"/>
    <x v="0"/>
    <x v="0"/>
    <n v="2.3341923952102661E-3"/>
    <x v="1"/>
  </r>
  <r>
    <x v="2"/>
    <x v="3"/>
    <x v="883"/>
    <x v="883"/>
    <x v="14"/>
    <s v="890929416SUMINISTRO DE BIENES Y SERVICIOSAIA S.A."/>
    <x v="903"/>
    <n v="0"/>
    <x v="514"/>
    <x v="0"/>
    <x v="0"/>
    <x v="0"/>
    <x v="0"/>
    <x v="0"/>
    <x v="0"/>
    <x v="0"/>
    <x v="0"/>
    <x v="0"/>
    <x v="0"/>
    <x v="0"/>
    <x v="0"/>
    <x v="0"/>
    <x v="0"/>
    <x v="0"/>
    <x v="368"/>
    <x v="368"/>
    <x v="368"/>
    <x v="368"/>
    <x v="368"/>
    <x v="0"/>
    <x v="0"/>
    <x v="0"/>
    <x v="0"/>
    <n v="8.6283544078469276E-5"/>
    <x v="0"/>
  </r>
  <r>
    <x v="2"/>
    <x v="3"/>
    <x v="884"/>
    <x v="884"/>
    <x v="14"/>
    <s v="71752192SUMINISTRO DE BIENES Y SERVICIOSAIA S.A."/>
    <x v="904"/>
    <n v="0"/>
    <x v="514"/>
    <x v="0"/>
    <x v="0"/>
    <x v="0"/>
    <x v="0"/>
    <x v="0"/>
    <x v="0"/>
    <x v="0"/>
    <x v="0"/>
    <x v="0"/>
    <x v="0"/>
    <x v="0"/>
    <x v="0"/>
    <x v="0"/>
    <x v="0"/>
    <x v="0"/>
    <x v="369"/>
    <x v="369"/>
    <x v="369"/>
    <x v="369"/>
    <x v="369"/>
    <x v="0"/>
    <x v="0"/>
    <x v="0"/>
    <x v="0"/>
    <n v="6.9020548835396767E-5"/>
    <x v="0"/>
  </r>
  <r>
    <x v="2"/>
    <x v="3"/>
    <x v="885"/>
    <x v="885"/>
    <x v="14"/>
    <s v="80423810SUMINISTRO DE BIENES Y SERVICIOSAIA CONCAY"/>
    <x v="905"/>
    <n v="0"/>
    <x v="514"/>
    <x v="0"/>
    <x v="0"/>
    <x v="0"/>
    <x v="0"/>
    <x v="0"/>
    <x v="0"/>
    <x v="0"/>
    <x v="0"/>
    <x v="0"/>
    <x v="0"/>
    <x v="0"/>
    <x v="0"/>
    <x v="0"/>
    <x v="0"/>
    <x v="0"/>
    <x v="370"/>
    <x v="370"/>
    <x v="370"/>
    <x v="370"/>
    <x v="370"/>
    <x v="0"/>
    <x v="0"/>
    <x v="0"/>
    <x v="0"/>
    <n v="5.4397806525230408E-4"/>
    <x v="1"/>
  </r>
  <r>
    <x v="2"/>
    <x v="3"/>
    <x v="886"/>
    <x v="886"/>
    <x v="14"/>
    <s v="4470351SUMINISTRO DE BIENES Y SERVICIOSAIA S.A."/>
    <x v="906"/>
    <n v="0"/>
    <x v="514"/>
    <x v="0"/>
    <x v="0"/>
    <x v="0"/>
    <x v="0"/>
    <x v="0"/>
    <x v="0"/>
    <x v="0"/>
    <x v="0"/>
    <x v="0"/>
    <x v="0"/>
    <x v="0"/>
    <x v="0"/>
    <x v="0"/>
    <x v="0"/>
    <x v="0"/>
    <x v="371"/>
    <x v="371"/>
    <x v="371"/>
    <x v="371"/>
    <x v="371"/>
    <x v="0"/>
    <x v="0"/>
    <x v="0"/>
    <x v="0"/>
    <n v="5.9663900174200535E-5"/>
    <x v="0"/>
  </r>
  <r>
    <x v="2"/>
    <x v="3"/>
    <x v="887"/>
    <x v="887"/>
    <x v="14"/>
    <s v="70925302SUMINISTRO DE BIENES Y SERVICIOSAIA S.A."/>
    <x v="907"/>
    <n v="0"/>
    <x v="514"/>
    <x v="0"/>
    <x v="0"/>
    <x v="0"/>
    <x v="0"/>
    <x v="0"/>
    <x v="0"/>
    <x v="0"/>
    <x v="0"/>
    <x v="0"/>
    <x v="0"/>
    <x v="0"/>
    <x v="0"/>
    <x v="0"/>
    <x v="0"/>
    <x v="0"/>
    <x v="372"/>
    <x v="372"/>
    <x v="372"/>
    <x v="372"/>
    <x v="372"/>
    <x v="0"/>
    <x v="0"/>
    <x v="0"/>
    <x v="0"/>
    <n v="1.386529766023159E-4"/>
    <x v="0"/>
  </r>
  <r>
    <x v="2"/>
    <x v="3"/>
    <x v="888"/>
    <x v="888"/>
    <x v="14"/>
    <s v="71607241SUMINISTRO DE BIENES Y SERVICIOSAIA S.A."/>
    <x v="908"/>
    <n v="0"/>
    <x v="514"/>
    <x v="0"/>
    <x v="0"/>
    <x v="0"/>
    <x v="0"/>
    <x v="0"/>
    <x v="0"/>
    <x v="0"/>
    <x v="0"/>
    <x v="0"/>
    <x v="0"/>
    <x v="0"/>
    <x v="0"/>
    <x v="0"/>
    <x v="0"/>
    <x v="0"/>
    <x v="373"/>
    <x v="373"/>
    <x v="373"/>
    <x v="373"/>
    <x v="373"/>
    <x v="0"/>
    <x v="0"/>
    <x v="0"/>
    <x v="0"/>
    <n v="1.5979744493961334E-3"/>
    <x v="0"/>
  </r>
  <r>
    <x v="2"/>
    <x v="3"/>
    <x v="889"/>
    <x v="889"/>
    <x v="14"/>
    <s v="1030640292SUMINISTRO DE BIENES Y SERVICIOSAIA S.A."/>
    <x v="909"/>
    <n v="0"/>
    <x v="514"/>
    <x v="0"/>
    <x v="0"/>
    <x v="0"/>
    <x v="0"/>
    <x v="0"/>
    <x v="0"/>
    <x v="0"/>
    <x v="0"/>
    <x v="0"/>
    <x v="0"/>
    <x v="0"/>
    <x v="0"/>
    <x v="0"/>
    <x v="0"/>
    <x v="0"/>
    <x v="374"/>
    <x v="374"/>
    <x v="374"/>
    <x v="374"/>
    <x v="374"/>
    <x v="0"/>
    <x v="0"/>
    <x v="0"/>
    <x v="0"/>
    <n v="1.2929784134030342E-5"/>
    <x v="0"/>
  </r>
  <r>
    <x v="2"/>
    <x v="3"/>
    <x v="890"/>
    <x v="890"/>
    <x v="14"/>
    <s v="41519957SUMINISTRO DE BIENES Y SERVICIOSAIA S.A."/>
    <x v="910"/>
    <n v="0"/>
    <x v="514"/>
    <x v="0"/>
    <x v="0"/>
    <x v="0"/>
    <x v="0"/>
    <x v="0"/>
    <x v="0"/>
    <x v="0"/>
    <x v="0"/>
    <x v="0"/>
    <x v="0"/>
    <x v="0"/>
    <x v="0"/>
    <x v="0"/>
    <x v="0"/>
    <x v="0"/>
    <x v="375"/>
    <x v="375"/>
    <x v="375"/>
    <x v="375"/>
    <x v="375"/>
    <x v="0"/>
    <x v="0"/>
    <x v="0"/>
    <x v="0"/>
    <n v="2.5307312607765198E-3"/>
    <x v="0"/>
  </r>
  <r>
    <x v="2"/>
    <x v="3"/>
    <x v="891"/>
    <x v="891"/>
    <x v="14"/>
    <s v="43614504SUMINISTRO DE BIENES Y SERVICIOSAIA S.A."/>
    <x v="911"/>
    <n v="0"/>
    <x v="514"/>
    <x v="0"/>
    <x v="0"/>
    <x v="0"/>
    <x v="0"/>
    <x v="0"/>
    <x v="0"/>
    <x v="0"/>
    <x v="0"/>
    <x v="0"/>
    <x v="0"/>
    <x v="0"/>
    <x v="0"/>
    <x v="0"/>
    <x v="0"/>
    <x v="0"/>
    <x v="376"/>
    <x v="376"/>
    <x v="376"/>
    <x v="376"/>
    <x v="376"/>
    <x v="0"/>
    <x v="0"/>
    <x v="0"/>
    <x v="0"/>
    <n v="5.4053124040365219E-4"/>
    <x v="0"/>
  </r>
  <r>
    <x v="2"/>
    <x v="3"/>
    <x v="892"/>
    <x v="892"/>
    <x v="14"/>
    <s v="7526543SUMINISTRO DE BIENES Y SERVICIOSAIA S.A."/>
    <x v="912"/>
    <n v="0"/>
    <x v="514"/>
    <x v="0"/>
    <x v="0"/>
    <x v="0"/>
    <x v="0"/>
    <x v="0"/>
    <x v="0"/>
    <x v="0"/>
    <x v="0"/>
    <x v="0"/>
    <x v="0"/>
    <x v="0"/>
    <x v="0"/>
    <x v="0"/>
    <x v="0"/>
    <x v="0"/>
    <x v="377"/>
    <x v="377"/>
    <x v="377"/>
    <x v="377"/>
    <x v="377"/>
    <x v="0"/>
    <x v="0"/>
    <x v="0"/>
    <x v="0"/>
    <n v="2.0095100626349449E-4"/>
    <x v="0"/>
  </r>
  <r>
    <x v="2"/>
    <x v="3"/>
    <x v="893"/>
    <x v="893"/>
    <x v="14"/>
    <s v="900396978SUMINISTRO DE BIENES Y SERVICIOSAIA S.A."/>
    <x v="913"/>
    <n v="0"/>
    <x v="514"/>
    <x v="0"/>
    <x v="0"/>
    <x v="0"/>
    <x v="0"/>
    <x v="0"/>
    <x v="0"/>
    <x v="0"/>
    <x v="0"/>
    <x v="0"/>
    <x v="0"/>
    <x v="0"/>
    <x v="0"/>
    <x v="0"/>
    <x v="0"/>
    <x v="0"/>
    <x v="378"/>
    <x v="378"/>
    <x v="378"/>
    <x v="378"/>
    <x v="378"/>
    <x v="0"/>
    <x v="0"/>
    <x v="0"/>
    <x v="0"/>
    <n v="3.2321177423000336E-4"/>
    <x v="0"/>
  </r>
  <r>
    <x v="2"/>
    <x v="3"/>
    <x v="894"/>
    <x v="894"/>
    <x v="14"/>
    <s v="900508677SUMINISTRO DE BIENES Y SERVICIOSAIA S.A."/>
    <x v="914"/>
    <n v="0"/>
    <x v="514"/>
    <x v="0"/>
    <x v="0"/>
    <x v="0"/>
    <x v="0"/>
    <x v="0"/>
    <x v="0"/>
    <x v="0"/>
    <x v="0"/>
    <x v="0"/>
    <x v="0"/>
    <x v="0"/>
    <x v="0"/>
    <x v="0"/>
    <x v="0"/>
    <x v="0"/>
    <x v="379"/>
    <x v="379"/>
    <x v="379"/>
    <x v="379"/>
    <x v="379"/>
    <x v="0"/>
    <x v="0"/>
    <x v="0"/>
    <x v="0"/>
    <n v="5.3633935749530792E-4"/>
    <x v="0"/>
  </r>
  <r>
    <x v="2"/>
    <x v="3"/>
    <x v="895"/>
    <x v="895"/>
    <x v="14"/>
    <s v="830092830SUMINISTRO DE BIENES Y SERVICIOSAIA CONCAY"/>
    <x v="915"/>
    <n v="0"/>
    <x v="514"/>
    <x v="0"/>
    <x v="0"/>
    <x v="0"/>
    <x v="0"/>
    <x v="0"/>
    <x v="0"/>
    <x v="0"/>
    <x v="0"/>
    <x v="0"/>
    <x v="0"/>
    <x v="0"/>
    <x v="0"/>
    <x v="0"/>
    <x v="0"/>
    <x v="0"/>
    <x v="380"/>
    <x v="380"/>
    <x v="380"/>
    <x v="380"/>
    <x v="380"/>
    <x v="0"/>
    <x v="0"/>
    <x v="0"/>
    <x v="0"/>
    <n v="1.1259136954322457E-5"/>
    <x v="1"/>
  </r>
  <r>
    <x v="2"/>
    <x v="3"/>
    <x v="895"/>
    <x v="895"/>
    <x v="14"/>
    <s v="830092830SUMINISTRO DE BIENES Y SERVICIOSAIA S.A."/>
    <x v="916"/>
    <n v="0"/>
    <x v="514"/>
    <x v="0"/>
    <x v="0"/>
    <x v="0"/>
    <x v="0"/>
    <x v="0"/>
    <x v="0"/>
    <x v="0"/>
    <x v="0"/>
    <x v="0"/>
    <x v="0"/>
    <x v="0"/>
    <x v="0"/>
    <x v="0"/>
    <x v="0"/>
    <x v="0"/>
    <x v="381"/>
    <x v="381"/>
    <x v="381"/>
    <x v="381"/>
    <x v="381"/>
    <x v="0"/>
    <x v="0"/>
    <x v="0"/>
    <x v="0"/>
    <n v="6.1960890889167786E-5"/>
    <x v="0"/>
  </r>
  <r>
    <x v="2"/>
    <x v="3"/>
    <x v="896"/>
    <x v="896"/>
    <x v="14"/>
    <s v="79649655SUMINISTRO DE BIENES Y SERVICIOSAIA S.A."/>
    <x v="917"/>
    <n v="0"/>
    <x v="514"/>
    <x v="0"/>
    <x v="0"/>
    <x v="0"/>
    <x v="0"/>
    <x v="0"/>
    <x v="0"/>
    <x v="0"/>
    <x v="0"/>
    <x v="0"/>
    <x v="0"/>
    <x v="0"/>
    <x v="0"/>
    <x v="0"/>
    <x v="0"/>
    <x v="0"/>
    <x v="382"/>
    <x v="382"/>
    <x v="382"/>
    <x v="382"/>
    <x v="382"/>
    <x v="0"/>
    <x v="0"/>
    <x v="0"/>
    <x v="0"/>
    <n v="7.7290832996368408E-4"/>
    <x v="0"/>
  </r>
  <r>
    <x v="2"/>
    <x v="3"/>
    <x v="897"/>
    <x v="897"/>
    <x v="14"/>
    <s v="900490538SUMINISTRO DE BIENES Y SERVICIOSAIA CONCAY"/>
    <x v="918"/>
    <n v="0"/>
    <x v="514"/>
    <x v="0"/>
    <x v="0"/>
    <x v="0"/>
    <x v="0"/>
    <x v="0"/>
    <x v="0"/>
    <x v="0"/>
    <x v="0"/>
    <x v="0"/>
    <x v="0"/>
    <x v="0"/>
    <x v="0"/>
    <x v="0"/>
    <x v="0"/>
    <x v="0"/>
    <x v="383"/>
    <x v="383"/>
    <x v="383"/>
    <x v="383"/>
    <x v="383"/>
    <x v="0"/>
    <x v="0"/>
    <x v="0"/>
    <x v="0"/>
    <n v="3.7541240453720093E-4"/>
    <x v="1"/>
  </r>
  <r>
    <x v="2"/>
    <x v="3"/>
    <x v="898"/>
    <x v="898"/>
    <x v="14"/>
    <s v="800061228SUMINISTRO DE BIENES Y SERVICIOSAIA S.A."/>
    <x v="919"/>
    <n v="0"/>
    <x v="514"/>
    <x v="0"/>
    <x v="0"/>
    <x v="0"/>
    <x v="0"/>
    <x v="0"/>
    <x v="0"/>
    <x v="0"/>
    <x v="0"/>
    <x v="0"/>
    <x v="0"/>
    <x v="0"/>
    <x v="0"/>
    <x v="0"/>
    <x v="0"/>
    <x v="0"/>
    <x v="384"/>
    <x v="384"/>
    <x v="384"/>
    <x v="384"/>
    <x v="384"/>
    <x v="0"/>
    <x v="0"/>
    <x v="0"/>
    <x v="0"/>
    <n v="3.9224419742822647E-4"/>
    <x v="0"/>
  </r>
  <r>
    <x v="2"/>
    <x v="3"/>
    <x v="899"/>
    <x v="899"/>
    <x v="14"/>
    <s v="900328329SUMINISTRO DE BIENES Y SERVICIOSAIA S.A."/>
    <x v="920"/>
    <n v="0"/>
    <x v="514"/>
    <x v="0"/>
    <x v="0"/>
    <x v="0"/>
    <x v="0"/>
    <x v="0"/>
    <x v="0"/>
    <x v="0"/>
    <x v="0"/>
    <x v="0"/>
    <x v="0"/>
    <x v="0"/>
    <x v="0"/>
    <x v="0"/>
    <x v="0"/>
    <x v="0"/>
    <x v="385"/>
    <x v="385"/>
    <x v="385"/>
    <x v="385"/>
    <x v="385"/>
    <x v="0"/>
    <x v="0"/>
    <x v="0"/>
    <x v="0"/>
    <n v="2.2776774130761623E-5"/>
    <x v="0"/>
  </r>
  <r>
    <x v="2"/>
    <x v="3"/>
    <x v="900"/>
    <x v="900"/>
    <x v="14"/>
    <s v="800128989SUMINISTRO DE BIENES Y SERVICIOSAIA S.A."/>
    <x v="921"/>
    <n v="0"/>
    <x v="514"/>
    <x v="0"/>
    <x v="0"/>
    <x v="0"/>
    <x v="0"/>
    <x v="0"/>
    <x v="0"/>
    <x v="0"/>
    <x v="0"/>
    <x v="0"/>
    <x v="0"/>
    <x v="0"/>
    <x v="0"/>
    <x v="0"/>
    <x v="0"/>
    <x v="0"/>
    <x v="386"/>
    <x v="386"/>
    <x v="386"/>
    <x v="386"/>
    <x v="386"/>
    <x v="0"/>
    <x v="0"/>
    <x v="0"/>
    <x v="0"/>
    <n v="1.8525943160057068E-3"/>
    <x v="0"/>
  </r>
  <r>
    <x v="2"/>
    <x v="3"/>
    <x v="901"/>
    <x v="901"/>
    <x v="14"/>
    <s v="1121829512SUMINISTRO DE BIENES Y SERVICIOSAIA S.A."/>
    <x v="922"/>
    <n v="0"/>
    <x v="514"/>
    <x v="0"/>
    <x v="0"/>
    <x v="0"/>
    <x v="0"/>
    <x v="0"/>
    <x v="0"/>
    <x v="0"/>
    <x v="0"/>
    <x v="0"/>
    <x v="0"/>
    <x v="0"/>
    <x v="0"/>
    <x v="0"/>
    <x v="0"/>
    <x v="0"/>
    <x v="387"/>
    <x v="387"/>
    <x v="387"/>
    <x v="387"/>
    <x v="387"/>
    <x v="0"/>
    <x v="0"/>
    <x v="0"/>
    <x v="0"/>
    <n v="8.418690413236618E-4"/>
    <x v="0"/>
  </r>
  <r>
    <x v="2"/>
    <x v="3"/>
    <x v="902"/>
    <x v="902"/>
    <x v="14"/>
    <s v="900776894SUMINISTRO DE BIENES Y SERVICIOSAIA S.A."/>
    <x v="923"/>
    <n v="0"/>
    <x v="514"/>
    <x v="0"/>
    <x v="0"/>
    <x v="0"/>
    <x v="0"/>
    <x v="0"/>
    <x v="0"/>
    <x v="0"/>
    <x v="0"/>
    <x v="0"/>
    <x v="0"/>
    <x v="0"/>
    <x v="0"/>
    <x v="0"/>
    <x v="0"/>
    <x v="0"/>
    <x v="388"/>
    <x v="388"/>
    <x v="388"/>
    <x v="388"/>
    <x v="388"/>
    <x v="0"/>
    <x v="0"/>
    <x v="0"/>
    <x v="0"/>
    <n v="1.1239498853683472E-2"/>
    <x v="0"/>
  </r>
  <r>
    <x v="2"/>
    <x v="3"/>
    <x v="903"/>
    <x v="903"/>
    <x v="14"/>
    <s v="900168772SUMINISTRO DE BIENES Y SERVICIOSAIA S.A."/>
    <x v="924"/>
    <n v="0"/>
    <x v="514"/>
    <x v="0"/>
    <x v="0"/>
    <x v="0"/>
    <x v="0"/>
    <x v="0"/>
    <x v="0"/>
    <x v="0"/>
    <x v="0"/>
    <x v="0"/>
    <x v="0"/>
    <x v="0"/>
    <x v="0"/>
    <x v="0"/>
    <x v="0"/>
    <x v="0"/>
    <x v="389"/>
    <x v="389"/>
    <x v="389"/>
    <x v="389"/>
    <x v="389"/>
    <x v="0"/>
    <x v="0"/>
    <x v="0"/>
    <x v="0"/>
    <n v="1.2155026197433472E-3"/>
    <x v="0"/>
  </r>
  <r>
    <x v="2"/>
    <x v="3"/>
    <x v="904"/>
    <x v="904"/>
    <x v="14"/>
    <s v="71394143SUMINISTRO DE BIENES Y SERVICIOSAIA S.A."/>
    <x v="925"/>
    <n v="0"/>
    <x v="514"/>
    <x v="0"/>
    <x v="0"/>
    <x v="0"/>
    <x v="0"/>
    <x v="0"/>
    <x v="0"/>
    <x v="0"/>
    <x v="0"/>
    <x v="0"/>
    <x v="0"/>
    <x v="0"/>
    <x v="0"/>
    <x v="0"/>
    <x v="0"/>
    <x v="0"/>
    <x v="390"/>
    <x v="390"/>
    <x v="390"/>
    <x v="390"/>
    <x v="390"/>
    <x v="0"/>
    <x v="0"/>
    <x v="0"/>
    <x v="0"/>
    <n v="1.5599047765135765E-4"/>
    <x v="0"/>
  </r>
  <r>
    <x v="2"/>
    <x v="3"/>
    <x v="905"/>
    <x v="905"/>
    <x v="14"/>
    <s v="800102109SUMINISTRO DE BIENES Y SERVICIOSCONSORCIO CLINICA PORTOAZUL"/>
    <x v="926"/>
    <n v="0"/>
    <x v="514"/>
    <x v="0"/>
    <x v="0"/>
    <x v="0"/>
    <x v="0"/>
    <x v="0"/>
    <x v="0"/>
    <x v="0"/>
    <x v="0"/>
    <x v="0"/>
    <x v="0"/>
    <x v="0"/>
    <x v="0"/>
    <x v="0"/>
    <x v="0"/>
    <x v="0"/>
    <x v="391"/>
    <x v="391"/>
    <x v="391"/>
    <x v="391"/>
    <x v="391"/>
    <x v="0"/>
    <x v="0"/>
    <x v="0"/>
    <x v="0"/>
    <n v="1.340668648481369E-3"/>
    <x v="5"/>
  </r>
  <r>
    <x v="2"/>
    <x v="3"/>
    <x v="906"/>
    <x v="906"/>
    <x v="14"/>
    <s v="900653120SUMINISTRO DE BIENES Y SERVICIOSAIA S.A."/>
    <x v="927"/>
    <n v="0"/>
    <x v="514"/>
    <x v="0"/>
    <x v="0"/>
    <x v="0"/>
    <x v="0"/>
    <x v="0"/>
    <x v="0"/>
    <x v="0"/>
    <x v="0"/>
    <x v="0"/>
    <x v="0"/>
    <x v="0"/>
    <x v="0"/>
    <x v="0"/>
    <x v="0"/>
    <x v="0"/>
    <x v="392"/>
    <x v="392"/>
    <x v="392"/>
    <x v="392"/>
    <x v="392"/>
    <x v="0"/>
    <x v="0"/>
    <x v="0"/>
    <x v="0"/>
    <n v="2.9169097542762756E-3"/>
    <x v="0"/>
  </r>
  <r>
    <x v="2"/>
    <x v="3"/>
    <x v="907"/>
    <x v="907"/>
    <x v="14"/>
    <s v="900407962SUMINISTRO DE BIENES Y SERVICIOSAIA CONCAY"/>
    <x v="928"/>
    <n v="0"/>
    <x v="514"/>
    <x v="0"/>
    <x v="0"/>
    <x v="0"/>
    <x v="0"/>
    <x v="0"/>
    <x v="0"/>
    <x v="0"/>
    <x v="0"/>
    <x v="0"/>
    <x v="0"/>
    <x v="0"/>
    <x v="0"/>
    <x v="0"/>
    <x v="0"/>
    <x v="0"/>
    <x v="393"/>
    <x v="393"/>
    <x v="393"/>
    <x v="393"/>
    <x v="393"/>
    <x v="0"/>
    <x v="0"/>
    <x v="0"/>
    <x v="0"/>
    <n v="9.6173398196697235E-4"/>
    <x v="1"/>
  </r>
  <r>
    <x v="2"/>
    <x v="3"/>
    <x v="908"/>
    <x v="908"/>
    <x v="14"/>
    <s v="860009808SUMINISTRO DE BIENES Y SERVICIOSAIA CONCAY"/>
    <x v="929"/>
    <n v="0"/>
    <x v="514"/>
    <x v="0"/>
    <x v="0"/>
    <x v="0"/>
    <x v="0"/>
    <x v="0"/>
    <x v="0"/>
    <x v="0"/>
    <x v="0"/>
    <x v="0"/>
    <x v="0"/>
    <x v="0"/>
    <x v="0"/>
    <x v="0"/>
    <x v="0"/>
    <x v="0"/>
    <x v="394"/>
    <x v="394"/>
    <x v="394"/>
    <x v="394"/>
    <x v="394"/>
    <x v="0"/>
    <x v="0"/>
    <x v="0"/>
    <x v="0"/>
    <n v="1.1215895414352417E-2"/>
    <x v="1"/>
  </r>
  <r>
    <x v="2"/>
    <x v="3"/>
    <x v="908"/>
    <x v="908"/>
    <x v="14"/>
    <s v="860009808SUMINISTRO DE BIENES Y SERVICIOSAIA S.A."/>
    <x v="930"/>
    <n v="0"/>
    <x v="514"/>
    <x v="0"/>
    <x v="0"/>
    <x v="0"/>
    <x v="0"/>
    <x v="0"/>
    <x v="0"/>
    <x v="0"/>
    <x v="0"/>
    <x v="0"/>
    <x v="0"/>
    <x v="0"/>
    <x v="0"/>
    <x v="0"/>
    <x v="0"/>
    <x v="0"/>
    <x v="395"/>
    <x v="395"/>
    <x v="395"/>
    <x v="395"/>
    <x v="395"/>
    <x v="0"/>
    <x v="0"/>
    <x v="0"/>
    <x v="0"/>
    <n v="6.6947191953659058E-5"/>
    <x v="0"/>
  </r>
  <r>
    <x v="2"/>
    <x v="3"/>
    <x v="909"/>
    <x v="909"/>
    <x v="14"/>
    <s v="890304099SUMINISTRO DE BIENES Y SERVICIOSAIA S.A."/>
    <x v="931"/>
    <n v="0"/>
    <x v="514"/>
    <x v="0"/>
    <x v="0"/>
    <x v="0"/>
    <x v="0"/>
    <x v="0"/>
    <x v="0"/>
    <x v="0"/>
    <x v="0"/>
    <x v="0"/>
    <x v="0"/>
    <x v="0"/>
    <x v="0"/>
    <x v="0"/>
    <x v="0"/>
    <x v="0"/>
    <x v="396"/>
    <x v="396"/>
    <x v="396"/>
    <x v="396"/>
    <x v="396"/>
    <x v="0"/>
    <x v="0"/>
    <x v="0"/>
    <x v="0"/>
    <n v="3.634430468082428E-4"/>
    <x v="0"/>
  </r>
  <r>
    <x v="2"/>
    <x v="3"/>
    <x v="910"/>
    <x v="910"/>
    <x v="14"/>
    <s v="900241172SUMINISTRO DE BIENES Y SERVICIOSAIA S.A."/>
    <x v="932"/>
    <n v="0"/>
    <x v="514"/>
    <x v="0"/>
    <x v="0"/>
    <x v="0"/>
    <x v="0"/>
    <x v="0"/>
    <x v="0"/>
    <x v="0"/>
    <x v="0"/>
    <x v="0"/>
    <x v="0"/>
    <x v="0"/>
    <x v="0"/>
    <x v="0"/>
    <x v="0"/>
    <x v="0"/>
    <x v="397"/>
    <x v="397"/>
    <x v="397"/>
    <x v="397"/>
    <x v="397"/>
    <x v="0"/>
    <x v="0"/>
    <x v="0"/>
    <x v="0"/>
    <n v="3.0708964914083481E-5"/>
    <x v="0"/>
  </r>
  <r>
    <x v="2"/>
    <x v="3"/>
    <x v="911"/>
    <x v="911"/>
    <x v="14"/>
    <s v="79457937SUMINISTRO DE BIENES Y SERVICIOSAIA CONCAY"/>
    <x v="933"/>
    <n v="0"/>
    <x v="514"/>
    <x v="0"/>
    <x v="0"/>
    <x v="0"/>
    <x v="0"/>
    <x v="0"/>
    <x v="0"/>
    <x v="0"/>
    <x v="0"/>
    <x v="0"/>
    <x v="0"/>
    <x v="0"/>
    <x v="0"/>
    <x v="0"/>
    <x v="0"/>
    <x v="0"/>
    <x v="398"/>
    <x v="398"/>
    <x v="398"/>
    <x v="398"/>
    <x v="398"/>
    <x v="0"/>
    <x v="0"/>
    <x v="0"/>
    <x v="0"/>
    <n v="1.8898630514740944E-4"/>
    <x v="1"/>
  </r>
  <r>
    <x v="2"/>
    <x v="3"/>
    <x v="912"/>
    <x v="912"/>
    <x v="14"/>
    <s v="900242393SUMINISTRO DE BIENES Y SERVICIOSAIA S.A."/>
    <x v="934"/>
    <n v="0"/>
    <x v="514"/>
    <x v="0"/>
    <x v="0"/>
    <x v="0"/>
    <x v="0"/>
    <x v="0"/>
    <x v="0"/>
    <x v="0"/>
    <x v="0"/>
    <x v="0"/>
    <x v="0"/>
    <x v="0"/>
    <x v="0"/>
    <x v="0"/>
    <x v="0"/>
    <x v="0"/>
    <x v="399"/>
    <x v="399"/>
    <x v="399"/>
    <x v="399"/>
    <x v="399"/>
    <x v="0"/>
    <x v="0"/>
    <x v="0"/>
    <x v="0"/>
    <n v="1.8125660717487335E-3"/>
    <x v="0"/>
  </r>
  <r>
    <x v="2"/>
    <x v="3"/>
    <x v="913"/>
    <x v="913"/>
    <x v="14"/>
    <s v="811037915SUMINISTRO DE BIENES Y SERVICIOSCONSORCIO TRIPLEA RIONEGRO"/>
    <x v="935"/>
    <n v="0"/>
    <x v="514"/>
    <x v="0"/>
    <x v="0"/>
    <x v="0"/>
    <x v="0"/>
    <x v="0"/>
    <x v="0"/>
    <x v="0"/>
    <x v="0"/>
    <x v="0"/>
    <x v="0"/>
    <x v="0"/>
    <x v="0"/>
    <x v="0"/>
    <x v="0"/>
    <x v="0"/>
    <x v="400"/>
    <x v="400"/>
    <x v="400"/>
    <x v="400"/>
    <x v="400"/>
    <x v="0"/>
    <x v="0"/>
    <x v="0"/>
    <x v="0"/>
    <n v="1.9330643117427826E-3"/>
    <x v="4"/>
  </r>
  <r>
    <x v="2"/>
    <x v="3"/>
    <x v="914"/>
    <x v="914"/>
    <x v="14"/>
    <s v="901026179SUMINISTRO DE BIENES Y SERVICIOSAIA S.A."/>
    <x v="936"/>
    <n v="0"/>
    <x v="514"/>
    <x v="0"/>
    <x v="0"/>
    <x v="0"/>
    <x v="0"/>
    <x v="0"/>
    <x v="0"/>
    <x v="0"/>
    <x v="0"/>
    <x v="0"/>
    <x v="0"/>
    <x v="0"/>
    <x v="0"/>
    <x v="0"/>
    <x v="0"/>
    <x v="0"/>
    <x v="401"/>
    <x v="401"/>
    <x v="401"/>
    <x v="401"/>
    <x v="401"/>
    <x v="0"/>
    <x v="0"/>
    <x v="0"/>
    <x v="0"/>
    <n v="1.0329596698284149E-3"/>
    <x v="0"/>
  </r>
  <r>
    <x v="2"/>
    <x v="3"/>
    <x v="915"/>
    <x v="915"/>
    <x v="14"/>
    <s v="830038515SUMINISTRO DE BIENES Y SERVICIOSAIA S.A."/>
    <x v="937"/>
    <n v="0"/>
    <x v="514"/>
    <x v="0"/>
    <x v="0"/>
    <x v="0"/>
    <x v="0"/>
    <x v="0"/>
    <x v="0"/>
    <x v="0"/>
    <x v="0"/>
    <x v="0"/>
    <x v="0"/>
    <x v="0"/>
    <x v="0"/>
    <x v="0"/>
    <x v="0"/>
    <x v="0"/>
    <x v="402"/>
    <x v="402"/>
    <x v="402"/>
    <x v="402"/>
    <x v="402"/>
    <x v="0"/>
    <x v="0"/>
    <x v="0"/>
    <x v="0"/>
    <n v="7.8335404396057129E-5"/>
    <x v="0"/>
  </r>
  <r>
    <x v="2"/>
    <x v="3"/>
    <x v="916"/>
    <x v="916"/>
    <x v="14"/>
    <s v="802014404SUMINISTRO DE BIENES Y SERVICIOSCONSORCIO CLINICA PORTOAZUL"/>
    <x v="938"/>
    <n v="0"/>
    <x v="514"/>
    <x v="0"/>
    <x v="0"/>
    <x v="0"/>
    <x v="0"/>
    <x v="0"/>
    <x v="0"/>
    <x v="0"/>
    <x v="0"/>
    <x v="0"/>
    <x v="0"/>
    <x v="0"/>
    <x v="0"/>
    <x v="0"/>
    <x v="0"/>
    <x v="0"/>
    <x v="403"/>
    <x v="403"/>
    <x v="403"/>
    <x v="403"/>
    <x v="403"/>
    <x v="0"/>
    <x v="0"/>
    <x v="0"/>
    <x v="0"/>
    <n v="8.2836195360869169E-6"/>
    <x v="5"/>
  </r>
  <r>
    <x v="2"/>
    <x v="3"/>
    <x v="917"/>
    <x v="917"/>
    <x v="14"/>
    <s v="82382202SUMINISTRO DE BIENES Y SERVICIOSAIA S.A."/>
    <x v="939"/>
    <n v="0"/>
    <x v="514"/>
    <x v="0"/>
    <x v="0"/>
    <x v="0"/>
    <x v="0"/>
    <x v="0"/>
    <x v="0"/>
    <x v="0"/>
    <x v="0"/>
    <x v="0"/>
    <x v="0"/>
    <x v="0"/>
    <x v="0"/>
    <x v="0"/>
    <x v="0"/>
    <x v="0"/>
    <x v="404"/>
    <x v="404"/>
    <x v="404"/>
    <x v="404"/>
    <x v="404"/>
    <x v="0"/>
    <x v="0"/>
    <x v="0"/>
    <x v="0"/>
    <n v="5.0052069127559662E-4"/>
    <x v="0"/>
  </r>
  <r>
    <x v="2"/>
    <x v="3"/>
    <x v="918"/>
    <x v="918"/>
    <x v="14"/>
    <s v="800078011SUMINISTRO DE BIENES Y SERVICIOSAIA CONCAY"/>
    <x v="940"/>
    <n v="0"/>
    <x v="514"/>
    <x v="0"/>
    <x v="0"/>
    <x v="0"/>
    <x v="0"/>
    <x v="0"/>
    <x v="0"/>
    <x v="0"/>
    <x v="0"/>
    <x v="0"/>
    <x v="0"/>
    <x v="0"/>
    <x v="0"/>
    <x v="0"/>
    <x v="0"/>
    <x v="0"/>
    <x v="405"/>
    <x v="405"/>
    <x v="405"/>
    <x v="405"/>
    <x v="405"/>
    <x v="0"/>
    <x v="0"/>
    <x v="0"/>
    <x v="0"/>
    <n v="9.3145072460174561E-3"/>
    <x v="1"/>
  </r>
  <r>
    <x v="2"/>
    <x v="3"/>
    <x v="919"/>
    <x v="919"/>
    <x v="14"/>
    <s v="811001550SUMINISTRO DE BIENES Y SERVICIOSAIA S.A."/>
    <x v="941"/>
    <n v="0"/>
    <x v="514"/>
    <x v="0"/>
    <x v="0"/>
    <x v="0"/>
    <x v="0"/>
    <x v="0"/>
    <x v="0"/>
    <x v="0"/>
    <x v="0"/>
    <x v="0"/>
    <x v="0"/>
    <x v="0"/>
    <x v="0"/>
    <x v="0"/>
    <x v="0"/>
    <x v="0"/>
    <x v="406"/>
    <x v="406"/>
    <x v="406"/>
    <x v="406"/>
    <x v="406"/>
    <x v="0"/>
    <x v="0"/>
    <x v="0"/>
    <x v="0"/>
    <n v="4.5903772115707397E-3"/>
    <x v="0"/>
  </r>
  <r>
    <x v="2"/>
    <x v="3"/>
    <x v="920"/>
    <x v="920"/>
    <x v="14"/>
    <s v="860003168SUMINISTRO DE BIENES Y SERVICIOSAIA S.A."/>
    <x v="942"/>
    <n v="0"/>
    <x v="514"/>
    <x v="0"/>
    <x v="0"/>
    <x v="0"/>
    <x v="0"/>
    <x v="0"/>
    <x v="0"/>
    <x v="0"/>
    <x v="0"/>
    <x v="0"/>
    <x v="0"/>
    <x v="0"/>
    <x v="0"/>
    <x v="0"/>
    <x v="0"/>
    <x v="0"/>
    <x v="407"/>
    <x v="407"/>
    <x v="407"/>
    <x v="407"/>
    <x v="407"/>
    <x v="0"/>
    <x v="0"/>
    <x v="0"/>
    <x v="0"/>
    <n v="1.2756772339344025E-3"/>
    <x v="0"/>
  </r>
  <r>
    <x v="2"/>
    <x v="3"/>
    <x v="921"/>
    <x v="921"/>
    <x v="14"/>
    <s v="800170552SUMINISTRO DE BIENES Y SERVICIOSAIA S.A."/>
    <x v="943"/>
    <n v="0"/>
    <x v="514"/>
    <x v="0"/>
    <x v="0"/>
    <x v="0"/>
    <x v="0"/>
    <x v="0"/>
    <x v="0"/>
    <x v="0"/>
    <x v="0"/>
    <x v="0"/>
    <x v="0"/>
    <x v="0"/>
    <x v="0"/>
    <x v="0"/>
    <x v="0"/>
    <x v="0"/>
    <x v="408"/>
    <x v="408"/>
    <x v="408"/>
    <x v="408"/>
    <x v="408"/>
    <x v="0"/>
    <x v="0"/>
    <x v="0"/>
    <x v="0"/>
    <n v="1.4349110424518585E-3"/>
    <x v="0"/>
  </r>
  <r>
    <x v="2"/>
    <x v="3"/>
    <x v="922"/>
    <x v="922"/>
    <x v="14"/>
    <s v="900091072SUMINISTRO DE BIENES Y SERVICIOSAIA CONCAY"/>
    <x v="944"/>
    <n v="0"/>
    <x v="514"/>
    <x v="0"/>
    <x v="0"/>
    <x v="0"/>
    <x v="0"/>
    <x v="0"/>
    <x v="0"/>
    <x v="0"/>
    <x v="0"/>
    <x v="0"/>
    <x v="0"/>
    <x v="0"/>
    <x v="0"/>
    <x v="0"/>
    <x v="0"/>
    <x v="0"/>
    <x v="409"/>
    <x v="409"/>
    <x v="409"/>
    <x v="409"/>
    <x v="409"/>
    <x v="0"/>
    <x v="0"/>
    <x v="0"/>
    <x v="0"/>
    <n v="9.9373981356620789E-4"/>
    <x v="1"/>
  </r>
  <r>
    <x v="2"/>
    <x v="3"/>
    <x v="923"/>
    <x v="923"/>
    <x v="14"/>
    <s v="900347559SUMINISTRO DE BIENES Y SERVICIOSAIA CONCAY"/>
    <x v="945"/>
    <n v="0"/>
    <x v="514"/>
    <x v="0"/>
    <x v="0"/>
    <x v="0"/>
    <x v="0"/>
    <x v="0"/>
    <x v="0"/>
    <x v="0"/>
    <x v="0"/>
    <x v="0"/>
    <x v="0"/>
    <x v="0"/>
    <x v="0"/>
    <x v="0"/>
    <x v="0"/>
    <x v="0"/>
    <x v="410"/>
    <x v="410"/>
    <x v="410"/>
    <x v="410"/>
    <x v="410"/>
    <x v="0"/>
    <x v="0"/>
    <x v="0"/>
    <x v="0"/>
    <n v="3.3330172300338745E-3"/>
    <x v="1"/>
  </r>
  <r>
    <x v="2"/>
    <x v="3"/>
    <x v="924"/>
    <x v="924"/>
    <x v="14"/>
    <s v="890929319SUMINISTRO DE BIENES Y SERVICIOSAIA S.A."/>
    <x v="946"/>
    <n v="0"/>
    <x v="514"/>
    <x v="0"/>
    <x v="0"/>
    <x v="0"/>
    <x v="0"/>
    <x v="0"/>
    <x v="0"/>
    <x v="0"/>
    <x v="0"/>
    <x v="0"/>
    <x v="0"/>
    <x v="0"/>
    <x v="0"/>
    <x v="0"/>
    <x v="0"/>
    <x v="0"/>
    <x v="411"/>
    <x v="411"/>
    <x v="411"/>
    <x v="411"/>
    <x v="411"/>
    <x v="0"/>
    <x v="0"/>
    <x v="0"/>
    <x v="0"/>
    <n v="1.654881052672863E-4"/>
    <x v="0"/>
  </r>
  <r>
    <x v="2"/>
    <x v="3"/>
    <x v="925"/>
    <x v="925"/>
    <x v="14"/>
    <s v="900714070SUMINISTRO DE BIENES Y SERVICIOSAIA S.A."/>
    <x v="947"/>
    <n v="0"/>
    <x v="514"/>
    <x v="0"/>
    <x v="0"/>
    <x v="0"/>
    <x v="0"/>
    <x v="0"/>
    <x v="0"/>
    <x v="0"/>
    <x v="0"/>
    <x v="0"/>
    <x v="0"/>
    <x v="0"/>
    <x v="0"/>
    <x v="0"/>
    <x v="0"/>
    <x v="0"/>
    <x v="412"/>
    <x v="412"/>
    <x v="412"/>
    <x v="412"/>
    <x v="412"/>
    <x v="0"/>
    <x v="0"/>
    <x v="0"/>
    <x v="0"/>
    <n v="2.2887671366333961E-4"/>
    <x v="0"/>
  </r>
  <r>
    <x v="2"/>
    <x v="3"/>
    <x v="926"/>
    <x v="926"/>
    <x v="14"/>
    <s v="900306304SUMINISTRO DE BIENES Y SERVICIOSAIA S.A."/>
    <x v="948"/>
    <n v="0"/>
    <x v="514"/>
    <x v="0"/>
    <x v="0"/>
    <x v="0"/>
    <x v="0"/>
    <x v="0"/>
    <x v="0"/>
    <x v="0"/>
    <x v="0"/>
    <x v="0"/>
    <x v="0"/>
    <x v="0"/>
    <x v="0"/>
    <x v="0"/>
    <x v="0"/>
    <x v="0"/>
    <x v="413"/>
    <x v="413"/>
    <x v="413"/>
    <x v="413"/>
    <x v="413"/>
    <x v="0"/>
    <x v="0"/>
    <x v="0"/>
    <x v="0"/>
    <n v="1.9022911787033081E-2"/>
    <x v="0"/>
  </r>
  <r>
    <x v="2"/>
    <x v="3"/>
    <x v="926"/>
    <x v="926"/>
    <x v="14"/>
    <s v="900306304SUMINISTRO DE BIENES Y SERVICIOSCONSORCIO TRIPLEA RIONEGRO"/>
    <x v="949"/>
    <n v="0"/>
    <x v="514"/>
    <x v="0"/>
    <x v="0"/>
    <x v="0"/>
    <x v="0"/>
    <x v="0"/>
    <x v="0"/>
    <x v="0"/>
    <x v="0"/>
    <x v="0"/>
    <x v="0"/>
    <x v="0"/>
    <x v="0"/>
    <x v="0"/>
    <x v="0"/>
    <x v="0"/>
    <x v="414"/>
    <x v="414"/>
    <x v="414"/>
    <x v="414"/>
    <x v="414"/>
    <x v="0"/>
    <x v="0"/>
    <x v="0"/>
    <x v="0"/>
    <n v="8.5267424583435059E-4"/>
    <x v="4"/>
  </r>
  <r>
    <x v="2"/>
    <x v="3"/>
    <x v="927"/>
    <x v="927"/>
    <x v="14"/>
    <s v="900214565SUMINISTRO DE BIENES Y SERVICIOSAIA CONCAY"/>
    <x v="950"/>
    <n v="0"/>
    <x v="514"/>
    <x v="0"/>
    <x v="0"/>
    <x v="0"/>
    <x v="0"/>
    <x v="0"/>
    <x v="0"/>
    <x v="0"/>
    <x v="0"/>
    <x v="0"/>
    <x v="0"/>
    <x v="0"/>
    <x v="0"/>
    <x v="0"/>
    <x v="0"/>
    <x v="0"/>
    <x v="415"/>
    <x v="415"/>
    <x v="415"/>
    <x v="415"/>
    <x v="415"/>
    <x v="0"/>
    <x v="0"/>
    <x v="0"/>
    <x v="0"/>
    <n v="4.5487307943403721E-5"/>
    <x v="1"/>
  </r>
  <r>
    <x v="2"/>
    <x v="3"/>
    <x v="927"/>
    <x v="927"/>
    <x v="14"/>
    <s v="900214565SUMINISTRO DE BIENES Y SERVICIOSAIA S.A."/>
    <x v="951"/>
    <n v="0"/>
    <x v="514"/>
    <x v="0"/>
    <x v="0"/>
    <x v="0"/>
    <x v="0"/>
    <x v="0"/>
    <x v="0"/>
    <x v="0"/>
    <x v="0"/>
    <x v="0"/>
    <x v="0"/>
    <x v="0"/>
    <x v="0"/>
    <x v="0"/>
    <x v="0"/>
    <x v="0"/>
    <x v="416"/>
    <x v="416"/>
    <x v="416"/>
    <x v="416"/>
    <x v="416"/>
    <x v="0"/>
    <x v="0"/>
    <x v="0"/>
    <x v="0"/>
    <n v="5.0976177590200678E-7"/>
    <x v="0"/>
  </r>
  <r>
    <x v="2"/>
    <x v="3"/>
    <x v="928"/>
    <x v="928"/>
    <x v="14"/>
    <s v="811006250SUMINISTRO DE BIENES Y SERVICIOSAIA S.A."/>
    <x v="952"/>
    <n v="0"/>
    <x v="514"/>
    <x v="0"/>
    <x v="0"/>
    <x v="0"/>
    <x v="0"/>
    <x v="0"/>
    <x v="0"/>
    <x v="0"/>
    <x v="0"/>
    <x v="0"/>
    <x v="0"/>
    <x v="0"/>
    <x v="0"/>
    <x v="0"/>
    <x v="0"/>
    <x v="0"/>
    <x v="417"/>
    <x v="417"/>
    <x v="417"/>
    <x v="417"/>
    <x v="417"/>
    <x v="0"/>
    <x v="0"/>
    <x v="0"/>
    <x v="0"/>
    <n v="1.0519653558731079E-2"/>
    <x v="0"/>
  </r>
  <r>
    <x v="2"/>
    <x v="3"/>
    <x v="929"/>
    <x v="929"/>
    <x v="14"/>
    <s v="890900402SUMINISTRO DE BIENES Y SERVICIOSAIA S.A."/>
    <x v="953"/>
    <n v="0"/>
    <x v="514"/>
    <x v="0"/>
    <x v="0"/>
    <x v="0"/>
    <x v="0"/>
    <x v="0"/>
    <x v="0"/>
    <x v="0"/>
    <x v="0"/>
    <x v="0"/>
    <x v="0"/>
    <x v="0"/>
    <x v="0"/>
    <x v="0"/>
    <x v="0"/>
    <x v="0"/>
    <x v="418"/>
    <x v="418"/>
    <x v="418"/>
    <x v="418"/>
    <x v="418"/>
    <x v="0"/>
    <x v="0"/>
    <x v="0"/>
    <x v="0"/>
    <n v="2.7058692649006844E-4"/>
    <x v="0"/>
  </r>
  <r>
    <x v="2"/>
    <x v="3"/>
    <x v="930"/>
    <x v="930"/>
    <x v="14"/>
    <s v="860051447SUMINISTRO DE BIENES Y SERVICIOSAIA S.A."/>
    <x v="954"/>
    <n v="0"/>
    <x v="514"/>
    <x v="0"/>
    <x v="0"/>
    <x v="0"/>
    <x v="0"/>
    <x v="0"/>
    <x v="0"/>
    <x v="0"/>
    <x v="0"/>
    <x v="0"/>
    <x v="0"/>
    <x v="0"/>
    <x v="0"/>
    <x v="0"/>
    <x v="0"/>
    <x v="0"/>
    <x v="419"/>
    <x v="419"/>
    <x v="419"/>
    <x v="419"/>
    <x v="419"/>
    <x v="0"/>
    <x v="0"/>
    <x v="0"/>
    <x v="0"/>
    <n v="8.6351064965128899E-5"/>
    <x v="0"/>
  </r>
  <r>
    <x v="2"/>
    <x v="3"/>
    <x v="931"/>
    <x v="931"/>
    <x v="14"/>
    <s v="811029147SUMINISTRO DE BIENES Y SERVICIOSCONSORCIO TRIPLEA RIONEGRO"/>
    <x v="955"/>
    <n v="0"/>
    <x v="514"/>
    <x v="0"/>
    <x v="0"/>
    <x v="0"/>
    <x v="0"/>
    <x v="0"/>
    <x v="0"/>
    <x v="0"/>
    <x v="0"/>
    <x v="0"/>
    <x v="0"/>
    <x v="0"/>
    <x v="0"/>
    <x v="0"/>
    <x v="0"/>
    <x v="0"/>
    <x v="420"/>
    <x v="420"/>
    <x v="420"/>
    <x v="420"/>
    <x v="420"/>
    <x v="0"/>
    <x v="0"/>
    <x v="0"/>
    <x v="0"/>
    <n v="2.489432692527771E-3"/>
    <x v="4"/>
  </r>
  <r>
    <x v="2"/>
    <x v="3"/>
    <x v="932"/>
    <x v="932"/>
    <x v="14"/>
    <s v="890940621SUMINISTRO DE BIENES Y SERVICIOSCONSORCIO ACM ALEJANDRIA"/>
    <x v="956"/>
    <n v="0"/>
    <x v="514"/>
    <x v="0"/>
    <x v="0"/>
    <x v="0"/>
    <x v="0"/>
    <x v="0"/>
    <x v="0"/>
    <x v="0"/>
    <x v="0"/>
    <x v="0"/>
    <x v="0"/>
    <x v="0"/>
    <x v="0"/>
    <x v="0"/>
    <x v="0"/>
    <x v="0"/>
    <x v="421"/>
    <x v="421"/>
    <x v="421"/>
    <x v="421"/>
    <x v="421"/>
    <x v="0"/>
    <x v="0"/>
    <x v="0"/>
    <x v="0"/>
    <n v="4.1127018630504608E-4"/>
    <x v="3"/>
  </r>
  <r>
    <x v="2"/>
    <x v="3"/>
    <x v="932"/>
    <x v="932"/>
    <x v="14"/>
    <s v="890940621SUMINISTRO DE BIENES Y SERVICIOSCONSORCIO TRIPLEA RIONEGRO"/>
    <x v="957"/>
    <n v="0"/>
    <x v="514"/>
    <x v="0"/>
    <x v="0"/>
    <x v="0"/>
    <x v="0"/>
    <x v="0"/>
    <x v="0"/>
    <x v="0"/>
    <x v="0"/>
    <x v="0"/>
    <x v="0"/>
    <x v="0"/>
    <x v="0"/>
    <x v="0"/>
    <x v="0"/>
    <x v="0"/>
    <x v="422"/>
    <x v="422"/>
    <x v="422"/>
    <x v="422"/>
    <x v="422"/>
    <x v="0"/>
    <x v="0"/>
    <x v="0"/>
    <x v="0"/>
    <n v="8.6055994033813477E-3"/>
    <x v="4"/>
  </r>
  <r>
    <x v="2"/>
    <x v="3"/>
    <x v="933"/>
    <x v="933"/>
    <x v="14"/>
    <s v="900440192SUMINISTRO DE BIENES Y SERVICIOSAIA S.A."/>
    <x v="958"/>
    <n v="0"/>
    <x v="514"/>
    <x v="0"/>
    <x v="0"/>
    <x v="0"/>
    <x v="0"/>
    <x v="0"/>
    <x v="0"/>
    <x v="0"/>
    <x v="0"/>
    <x v="0"/>
    <x v="0"/>
    <x v="0"/>
    <x v="0"/>
    <x v="0"/>
    <x v="0"/>
    <x v="0"/>
    <x v="423"/>
    <x v="423"/>
    <x v="423"/>
    <x v="423"/>
    <x v="423"/>
    <x v="0"/>
    <x v="0"/>
    <x v="0"/>
    <x v="0"/>
    <n v="3.8116052746772766E-4"/>
    <x v="0"/>
  </r>
  <r>
    <x v="2"/>
    <x v="3"/>
    <x v="934"/>
    <x v="934"/>
    <x v="14"/>
    <s v="890900281SUMINISTRO DE BIENES Y SERVICIOSAIA S.A."/>
    <x v="959"/>
    <n v="0"/>
    <x v="514"/>
    <x v="0"/>
    <x v="0"/>
    <x v="0"/>
    <x v="0"/>
    <x v="0"/>
    <x v="0"/>
    <x v="0"/>
    <x v="0"/>
    <x v="0"/>
    <x v="0"/>
    <x v="0"/>
    <x v="0"/>
    <x v="0"/>
    <x v="0"/>
    <x v="0"/>
    <x v="424"/>
    <x v="424"/>
    <x v="424"/>
    <x v="424"/>
    <x v="424"/>
    <x v="0"/>
    <x v="0"/>
    <x v="0"/>
    <x v="0"/>
    <n v="2.1301675587892532E-4"/>
    <x v="0"/>
  </r>
  <r>
    <x v="2"/>
    <x v="3"/>
    <x v="935"/>
    <x v="935"/>
    <x v="14"/>
    <s v="811038400SUMINISTRO DE BIENES Y SERVICIOSAIA S.A."/>
    <x v="960"/>
    <n v="0"/>
    <x v="514"/>
    <x v="0"/>
    <x v="0"/>
    <x v="0"/>
    <x v="0"/>
    <x v="0"/>
    <x v="0"/>
    <x v="0"/>
    <x v="0"/>
    <x v="0"/>
    <x v="0"/>
    <x v="0"/>
    <x v="0"/>
    <x v="0"/>
    <x v="0"/>
    <x v="0"/>
    <x v="425"/>
    <x v="425"/>
    <x v="425"/>
    <x v="425"/>
    <x v="425"/>
    <x v="0"/>
    <x v="0"/>
    <x v="0"/>
    <x v="0"/>
    <n v="1.4925926923751831E-2"/>
    <x v="0"/>
  </r>
  <r>
    <x v="2"/>
    <x v="3"/>
    <x v="935"/>
    <x v="935"/>
    <x v="14"/>
    <s v="811038400SUMINISTRO DE BIENES Y SERVICIOSCONSORCIO ACM ALEJANDRIA"/>
    <x v="961"/>
    <n v="0"/>
    <x v="514"/>
    <x v="0"/>
    <x v="0"/>
    <x v="0"/>
    <x v="0"/>
    <x v="0"/>
    <x v="0"/>
    <x v="0"/>
    <x v="0"/>
    <x v="0"/>
    <x v="0"/>
    <x v="0"/>
    <x v="0"/>
    <x v="0"/>
    <x v="0"/>
    <x v="0"/>
    <x v="426"/>
    <x v="426"/>
    <x v="426"/>
    <x v="426"/>
    <x v="426"/>
    <x v="0"/>
    <x v="0"/>
    <x v="0"/>
    <x v="0"/>
    <n v="7.9744122922420502E-4"/>
    <x v="3"/>
  </r>
  <r>
    <x v="2"/>
    <x v="3"/>
    <x v="935"/>
    <x v="935"/>
    <x v="14"/>
    <s v="811038400SUMINISTRO DE BIENES Y SERVICIOSCONSORCIO TRIPLEA RIONEGRO"/>
    <x v="962"/>
    <n v="0"/>
    <x v="514"/>
    <x v="0"/>
    <x v="0"/>
    <x v="0"/>
    <x v="0"/>
    <x v="0"/>
    <x v="0"/>
    <x v="0"/>
    <x v="0"/>
    <x v="0"/>
    <x v="0"/>
    <x v="0"/>
    <x v="0"/>
    <x v="0"/>
    <x v="0"/>
    <x v="0"/>
    <x v="427"/>
    <x v="427"/>
    <x v="427"/>
    <x v="427"/>
    <x v="427"/>
    <x v="0"/>
    <x v="0"/>
    <x v="0"/>
    <x v="0"/>
    <n v="1.2212693691253662E-3"/>
    <x v="4"/>
  </r>
  <r>
    <x v="2"/>
    <x v="3"/>
    <x v="936"/>
    <x v="936"/>
    <x v="14"/>
    <s v="800132297SUMINISTRO DE BIENES Y SERVICIOSCONSORCIO TRIPLEA RIONEGRO"/>
    <x v="963"/>
    <n v="0"/>
    <x v="514"/>
    <x v="0"/>
    <x v="0"/>
    <x v="0"/>
    <x v="0"/>
    <x v="0"/>
    <x v="0"/>
    <x v="0"/>
    <x v="0"/>
    <x v="0"/>
    <x v="0"/>
    <x v="0"/>
    <x v="0"/>
    <x v="0"/>
    <x v="0"/>
    <x v="0"/>
    <x v="428"/>
    <x v="428"/>
    <x v="428"/>
    <x v="428"/>
    <x v="428"/>
    <x v="0"/>
    <x v="0"/>
    <x v="0"/>
    <x v="0"/>
    <n v="2.0835269242525101E-4"/>
    <x v="4"/>
  </r>
  <r>
    <x v="2"/>
    <x v="3"/>
    <x v="937"/>
    <x v="937"/>
    <x v="14"/>
    <s v="900023539SUMINISTRO DE BIENES Y SERVICIOSAIA S.A."/>
    <x v="964"/>
    <n v="0"/>
    <x v="514"/>
    <x v="0"/>
    <x v="0"/>
    <x v="0"/>
    <x v="0"/>
    <x v="0"/>
    <x v="0"/>
    <x v="0"/>
    <x v="0"/>
    <x v="0"/>
    <x v="0"/>
    <x v="0"/>
    <x v="0"/>
    <x v="0"/>
    <x v="0"/>
    <x v="0"/>
    <x v="429"/>
    <x v="429"/>
    <x v="429"/>
    <x v="429"/>
    <x v="429"/>
    <x v="0"/>
    <x v="0"/>
    <x v="0"/>
    <x v="0"/>
    <n v="3.8765277713537216E-4"/>
    <x v="0"/>
  </r>
  <r>
    <x v="2"/>
    <x v="3"/>
    <x v="938"/>
    <x v="938"/>
    <x v="14"/>
    <s v="900731239SUMINISTRO DE BIENES Y SERVICIOSAIA S.A."/>
    <x v="965"/>
    <n v="0"/>
    <x v="514"/>
    <x v="0"/>
    <x v="0"/>
    <x v="0"/>
    <x v="0"/>
    <x v="0"/>
    <x v="0"/>
    <x v="0"/>
    <x v="0"/>
    <x v="0"/>
    <x v="0"/>
    <x v="0"/>
    <x v="0"/>
    <x v="0"/>
    <x v="0"/>
    <x v="0"/>
    <x v="430"/>
    <x v="430"/>
    <x v="430"/>
    <x v="430"/>
    <x v="430"/>
    <x v="0"/>
    <x v="0"/>
    <x v="0"/>
    <x v="0"/>
    <n v="5.6017283350229263E-4"/>
    <x v="0"/>
  </r>
  <r>
    <x v="2"/>
    <x v="3"/>
    <x v="938"/>
    <x v="938"/>
    <x v="14"/>
    <s v="900731239SUMINISTRO DE BIENES Y SERVICIOSCONSORCIO TRIPLEA RIONEGRO"/>
    <x v="966"/>
    <n v="0"/>
    <x v="514"/>
    <x v="0"/>
    <x v="0"/>
    <x v="0"/>
    <x v="0"/>
    <x v="0"/>
    <x v="0"/>
    <x v="0"/>
    <x v="0"/>
    <x v="0"/>
    <x v="0"/>
    <x v="0"/>
    <x v="0"/>
    <x v="0"/>
    <x v="0"/>
    <x v="0"/>
    <x v="431"/>
    <x v="431"/>
    <x v="431"/>
    <x v="431"/>
    <x v="431"/>
    <x v="0"/>
    <x v="0"/>
    <x v="0"/>
    <x v="0"/>
    <n v="1.9047874957323074E-4"/>
    <x v="4"/>
  </r>
  <r>
    <x v="2"/>
    <x v="3"/>
    <x v="939"/>
    <x v="939"/>
    <x v="14"/>
    <s v="811033850SUMINISTRO DE BIENES Y SERVICIOSAIA S.A."/>
    <x v="967"/>
    <n v="0"/>
    <x v="514"/>
    <x v="0"/>
    <x v="0"/>
    <x v="0"/>
    <x v="0"/>
    <x v="0"/>
    <x v="0"/>
    <x v="0"/>
    <x v="0"/>
    <x v="0"/>
    <x v="0"/>
    <x v="0"/>
    <x v="0"/>
    <x v="0"/>
    <x v="0"/>
    <x v="0"/>
    <x v="432"/>
    <x v="432"/>
    <x v="432"/>
    <x v="432"/>
    <x v="432"/>
    <x v="0"/>
    <x v="0"/>
    <x v="0"/>
    <x v="0"/>
    <n v="7.3907198384404182E-5"/>
    <x v="0"/>
  </r>
  <r>
    <x v="2"/>
    <x v="3"/>
    <x v="940"/>
    <x v="940"/>
    <x v="14"/>
    <s v="900379872SUMINISTRO DE BIENES Y SERVICIOSCONSORCIO ACM ALEJANDRIA"/>
    <x v="968"/>
    <n v="0"/>
    <x v="514"/>
    <x v="0"/>
    <x v="0"/>
    <x v="0"/>
    <x v="0"/>
    <x v="0"/>
    <x v="0"/>
    <x v="0"/>
    <x v="0"/>
    <x v="0"/>
    <x v="0"/>
    <x v="0"/>
    <x v="0"/>
    <x v="0"/>
    <x v="0"/>
    <x v="0"/>
    <x v="433"/>
    <x v="433"/>
    <x v="433"/>
    <x v="433"/>
    <x v="433"/>
    <x v="0"/>
    <x v="0"/>
    <x v="0"/>
    <x v="0"/>
    <n v="2.8986157849431038E-4"/>
    <x v="3"/>
  </r>
  <r>
    <x v="2"/>
    <x v="3"/>
    <x v="941"/>
    <x v="941"/>
    <x v="14"/>
    <s v="830083309SUMINISTRO DE BIENES Y SERVICIOSAIA CONCAY"/>
    <x v="969"/>
    <n v="0"/>
    <x v="514"/>
    <x v="0"/>
    <x v="0"/>
    <x v="0"/>
    <x v="0"/>
    <x v="0"/>
    <x v="0"/>
    <x v="0"/>
    <x v="0"/>
    <x v="0"/>
    <x v="0"/>
    <x v="0"/>
    <x v="0"/>
    <x v="0"/>
    <x v="0"/>
    <x v="0"/>
    <x v="434"/>
    <x v="434"/>
    <x v="434"/>
    <x v="434"/>
    <x v="434"/>
    <x v="0"/>
    <x v="0"/>
    <x v="0"/>
    <x v="0"/>
    <n v="1.2169256806373596E-3"/>
    <x v="1"/>
  </r>
  <r>
    <x v="2"/>
    <x v="3"/>
    <x v="942"/>
    <x v="942"/>
    <x v="14"/>
    <s v="860062831SUMINISTRO DE BIENES Y SERVICIOSAIA CONCAY"/>
    <x v="970"/>
    <n v="0"/>
    <x v="514"/>
    <x v="0"/>
    <x v="0"/>
    <x v="0"/>
    <x v="0"/>
    <x v="0"/>
    <x v="0"/>
    <x v="0"/>
    <x v="0"/>
    <x v="0"/>
    <x v="0"/>
    <x v="0"/>
    <x v="0"/>
    <x v="0"/>
    <x v="0"/>
    <x v="0"/>
    <x v="435"/>
    <x v="435"/>
    <x v="435"/>
    <x v="435"/>
    <x v="435"/>
    <x v="0"/>
    <x v="0"/>
    <x v="0"/>
    <x v="0"/>
    <n v="2.8096139430999756E-3"/>
    <x v="1"/>
  </r>
  <r>
    <x v="2"/>
    <x v="3"/>
    <x v="943"/>
    <x v="943"/>
    <x v="14"/>
    <s v="900833633SUMINISTRO DE BIENES Y SERVICIOSAIA CONCAY"/>
    <x v="971"/>
    <n v="0"/>
    <x v="514"/>
    <x v="0"/>
    <x v="0"/>
    <x v="0"/>
    <x v="0"/>
    <x v="0"/>
    <x v="0"/>
    <x v="0"/>
    <x v="0"/>
    <x v="0"/>
    <x v="0"/>
    <x v="0"/>
    <x v="0"/>
    <x v="0"/>
    <x v="0"/>
    <x v="0"/>
    <x v="436"/>
    <x v="436"/>
    <x v="436"/>
    <x v="436"/>
    <x v="436"/>
    <x v="0"/>
    <x v="0"/>
    <x v="0"/>
    <x v="0"/>
    <n v="2.4810731410980225E-3"/>
    <x v="1"/>
  </r>
  <r>
    <x v="2"/>
    <x v="3"/>
    <x v="944"/>
    <x v="944"/>
    <x v="14"/>
    <s v="800180298SUMINISTRO DE BIENES Y SERVICIOSAIA S.A."/>
    <x v="972"/>
    <n v="0"/>
    <x v="514"/>
    <x v="0"/>
    <x v="0"/>
    <x v="0"/>
    <x v="0"/>
    <x v="0"/>
    <x v="0"/>
    <x v="0"/>
    <x v="0"/>
    <x v="0"/>
    <x v="0"/>
    <x v="0"/>
    <x v="0"/>
    <x v="0"/>
    <x v="0"/>
    <x v="0"/>
    <x v="437"/>
    <x v="437"/>
    <x v="437"/>
    <x v="437"/>
    <x v="437"/>
    <x v="0"/>
    <x v="0"/>
    <x v="0"/>
    <x v="0"/>
    <n v="6.8202847614884377E-5"/>
    <x v="0"/>
  </r>
  <r>
    <x v="2"/>
    <x v="3"/>
    <x v="945"/>
    <x v="945"/>
    <x v="14"/>
    <s v="811022858SUMINISTRO DE BIENES Y SERVICIOSAIA S.A."/>
    <x v="973"/>
    <n v="0"/>
    <x v="514"/>
    <x v="0"/>
    <x v="0"/>
    <x v="0"/>
    <x v="0"/>
    <x v="0"/>
    <x v="0"/>
    <x v="0"/>
    <x v="0"/>
    <x v="0"/>
    <x v="0"/>
    <x v="0"/>
    <x v="0"/>
    <x v="0"/>
    <x v="0"/>
    <x v="0"/>
    <x v="438"/>
    <x v="438"/>
    <x v="438"/>
    <x v="438"/>
    <x v="438"/>
    <x v="0"/>
    <x v="0"/>
    <x v="0"/>
    <x v="0"/>
    <n v="9.2132715508341789E-5"/>
    <x v="0"/>
  </r>
  <r>
    <x v="2"/>
    <x v="3"/>
    <x v="946"/>
    <x v="946"/>
    <x v="14"/>
    <s v="890926257SUMINISTRO DE BIENES Y SERVICIOSAIA S.A."/>
    <x v="974"/>
    <n v="0"/>
    <x v="514"/>
    <x v="0"/>
    <x v="0"/>
    <x v="0"/>
    <x v="0"/>
    <x v="0"/>
    <x v="0"/>
    <x v="0"/>
    <x v="0"/>
    <x v="0"/>
    <x v="0"/>
    <x v="0"/>
    <x v="0"/>
    <x v="0"/>
    <x v="0"/>
    <x v="0"/>
    <x v="439"/>
    <x v="439"/>
    <x v="439"/>
    <x v="439"/>
    <x v="439"/>
    <x v="0"/>
    <x v="0"/>
    <x v="0"/>
    <x v="0"/>
    <n v="1.8273442983627319E-3"/>
    <x v="0"/>
  </r>
  <r>
    <x v="2"/>
    <x v="3"/>
    <x v="947"/>
    <x v="947"/>
    <x v="14"/>
    <s v="900268569SUMINISTRO DE BIENES Y SERVICIOSAIA S.A."/>
    <x v="975"/>
    <n v="0"/>
    <x v="514"/>
    <x v="0"/>
    <x v="0"/>
    <x v="0"/>
    <x v="0"/>
    <x v="0"/>
    <x v="0"/>
    <x v="0"/>
    <x v="0"/>
    <x v="0"/>
    <x v="0"/>
    <x v="0"/>
    <x v="0"/>
    <x v="0"/>
    <x v="0"/>
    <x v="0"/>
    <x v="440"/>
    <x v="440"/>
    <x v="440"/>
    <x v="440"/>
    <x v="440"/>
    <x v="0"/>
    <x v="0"/>
    <x v="0"/>
    <x v="0"/>
    <n v="2.3401482030749321E-4"/>
    <x v="0"/>
  </r>
  <r>
    <x v="2"/>
    <x v="3"/>
    <x v="948"/>
    <x v="948"/>
    <x v="14"/>
    <s v="800063815SUMINISTRO DE BIENES Y SERVICIOSAIA CONCAY"/>
    <x v="976"/>
    <n v="0"/>
    <x v="514"/>
    <x v="0"/>
    <x v="0"/>
    <x v="0"/>
    <x v="0"/>
    <x v="0"/>
    <x v="0"/>
    <x v="0"/>
    <x v="0"/>
    <x v="0"/>
    <x v="0"/>
    <x v="0"/>
    <x v="0"/>
    <x v="0"/>
    <x v="0"/>
    <x v="0"/>
    <x v="441"/>
    <x v="441"/>
    <x v="441"/>
    <x v="441"/>
    <x v="441"/>
    <x v="0"/>
    <x v="0"/>
    <x v="0"/>
    <x v="0"/>
    <n v="1.2969523668289185E-2"/>
    <x v="1"/>
  </r>
  <r>
    <x v="2"/>
    <x v="3"/>
    <x v="949"/>
    <x v="949"/>
    <x v="14"/>
    <s v="890907480SUMINISTRO DE BIENES Y SERVICIOSAIA S.A."/>
    <x v="977"/>
    <n v="0"/>
    <x v="514"/>
    <x v="0"/>
    <x v="0"/>
    <x v="0"/>
    <x v="0"/>
    <x v="0"/>
    <x v="0"/>
    <x v="0"/>
    <x v="0"/>
    <x v="0"/>
    <x v="0"/>
    <x v="0"/>
    <x v="0"/>
    <x v="0"/>
    <x v="0"/>
    <x v="0"/>
    <x v="442"/>
    <x v="442"/>
    <x v="442"/>
    <x v="442"/>
    <x v="442"/>
    <x v="0"/>
    <x v="0"/>
    <x v="0"/>
    <x v="0"/>
    <n v="2.8226245194673538E-4"/>
    <x v="0"/>
  </r>
  <r>
    <x v="2"/>
    <x v="3"/>
    <x v="950"/>
    <x v="950"/>
    <x v="14"/>
    <s v="800237463SUMINISTRO DE BIENES Y SERVICIOSAIA S.A."/>
    <x v="978"/>
    <n v="0"/>
    <x v="514"/>
    <x v="0"/>
    <x v="0"/>
    <x v="0"/>
    <x v="0"/>
    <x v="0"/>
    <x v="0"/>
    <x v="0"/>
    <x v="0"/>
    <x v="0"/>
    <x v="0"/>
    <x v="0"/>
    <x v="0"/>
    <x v="0"/>
    <x v="0"/>
    <x v="0"/>
    <x v="443"/>
    <x v="443"/>
    <x v="443"/>
    <x v="443"/>
    <x v="443"/>
    <x v="0"/>
    <x v="0"/>
    <x v="0"/>
    <x v="0"/>
    <n v="1.9263327121734619E-3"/>
    <x v="0"/>
  </r>
  <r>
    <x v="2"/>
    <x v="3"/>
    <x v="951"/>
    <x v="951"/>
    <x v="14"/>
    <s v="900926096SUMINISTRO DE BIENES Y SERVICIOSAIA S.A."/>
    <x v="979"/>
    <n v="0"/>
    <x v="514"/>
    <x v="0"/>
    <x v="0"/>
    <x v="0"/>
    <x v="0"/>
    <x v="0"/>
    <x v="0"/>
    <x v="0"/>
    <x v="0"/>
    <x v="0"/>
    <x v="0"/>
    <x v="0"/>
    <x v="0"/>
    <x v="0"/>
    <x v="0"/>
    <x v="0"/>
    <x v="444"/>
    <x v="444"/>
    <x v="444"/>
    <x v="444"/>
    <x v="444"/>
    <x v="0"/>
    <x v="0"/>
    <x v="0"/>
    <x v="0"/>
    <n v="2.6111453771591187E-3"/>
    <x v="0"/>
  </r>
  <r>
    <x v="2"/>
    <x v="3"/>
    <x v="952"/>
    <x v="952"/>
    <x v="14"/>
    <s v="900641774SUMINISTRO DE BIENES Y SERVICIOSCONSORCIO TRIPLEA RIONEGRO"/>
    <x v="980"/>
    <n v="0"/>
    <x v="514"/>
    <x v="0"/>
    <x v="0"/>
    <x v="0"/>
    <x v="0"/>
    <x v="0"/>
    <x v="0"/>
    <x v="0"/>
    <x v="0"/>
    <x v="0"/>
    <x v="0"/>
    <x v="0"/>
    <x v="0"/>
    <x v="0"/>
    <x v="0"/>
    <x v="0"/>
    <x v="445"/>
    <x v="445"/>
    <x v="445"/>
    <x v="445"/>
    <x v="445"/>
    <x v="0"/>
    <x v="0"/>
    <x v="0"/>
    <x v="0"/>
    <n v="5.9756916016340256E-5"/>
    <x v="4"/>
  </r>
  <r>
    <x v="2"/>
    <x v="3"/>
    <x v="953"/>
    <x v="953"/>
    <x v="14"/>
    <s v="900863698SUMINISTRO DE BIENES Y SERVICIOSAIA S.A."/>
    <x v="981"/>
    <n v="0"/>
    <x v="514"/>
    <x v="0"/>
    <x v="0"/>
    <x v="0"/>
    <x v="0"/>
    <x v="0"/>
    <x v="0"/>
    <x v="0"/>
    <x v="0"/>
    <x v="0"/>
    <x v="0"/>
    <x v="0"/>
    <x v="0"/>
    <x v="0"/>
    <x v="0"/>
    <x v="0"/>
    <x v="446"/>
    <x v="446"/>
    <x v="446"/>
    <x v="446"/>
    <x v="446"/>
    <x v="0"/>
    <x v="0"/>
    <x v="0"/>
    <x v="0"/>
    <n v="5.2276346832513809E-4"/>
    <x v="0"/>
  </r>
  <r>
    <x v="2"/>
    <x v="3"/>
    <x v="954"/>
    <x v="954"/>
    <x v="14"/>
    <s v="800170737SUMINISTRO DE BIENES Y SERVICIOSAIA S.A."/>
    <x v="982"/>
    <n v="0"/>
    <x v="514"/>
    <x v="0"/>
    <x v="0"/>
    <x v="0"/>
    <x v="0"/>
    <x v="0"/>
    <x v="0"/>
    <x v="0"/>
    <x v="0"/>
    <x v="0"/>
    <x v="0"/>
    <x v="0"/>
    <x v="0"/>
    <x v="0"/>
    <x v="0"/>
    <x v="0"/>
    <x v="447"/>
    <x v="447"/>
    <x v="447"/>
    <x v="447"/>
    <x v="447"/>
    <x v="0"/>
    <x v="0"/>
    <x v="0"/>
    <x v="0"/>
    <n v="8.5328007116913795E-5"/>
    <x v="0"/>
  </r>
  <r>
    <x v="2"/>
    <x v="3"/>
    <x v="955"/>
    <x v="955"/>
    <x v="14"/>
    <s v="860002838SUMINISTRO DE BIENES Y SERVICIOSAIA S.A."/>
    <x v="983"/>
    <n v="0"/>
    <x v="514"/>
    <x v="0"/>
    <x v="0"/>
    <x v="0"/>
    <x v="0"/>
    <x v="0"/>
    <x v="0"/>
    <x v="0"/>
    <x v="0"/>
    <x v="0"/>
    <x v="0"/>
    <x v="0"/>
    <x v="0"/>
    <x v="0"/>
    <x v="0"/>
    <x v="0"/>
    <x v="448"/>
    <x v="448"/>
    <x v="448"/>
    <x v="448"/>
    <x v="448"/>
    <x v="0"/>
    <x v="0"/>
    <x v="0"/>
    <x v="0"/>
    <n v="6.5294355154037476E-3"/>
    <x v="0"/>
  </r>
  <r>
    <x v="2"/>
    <x v="3"/>
    <x v="956"/>
    <x v="956"/>
    <x v="14"/>
    <s v="900393754SUMINISTRO DE BIENES Y SERVICIOSAIA S.A."/>
    <x v="984"/>
    <n v="0"/>
    <x v="514"/>
    <x v="0"/>
    <x v="0"/>
    <x v="0"/>
    <x v="0"/>
    <x v="0"/>
    <x v="0"/>
    <x v="0"/>
    <x v="0"/>
    <x v="0"/>
    <x v="0"/>
    <x v="0"/>
    <x v="0"/>
    <x v="0"/>
    <x v="0"/>
    <x v="0"/>
    <x v="449"/>
    <x v="449"/>
    <x v="449"/>
    <x v="449"/>
    <x v="449"/>
    <x v="0"/>
    <x v="0"/>
    <x v="0"/>
    <x v="0"/>
    <n v="5.0556659698486328E-4"/>
    <x v="0"/>
  </r>
  <r>
    <x v="2"/>
    <x v="3"/>
    <x v="957"/>
    <x v="957"/>
    <x v="14"/>
    <s v="900346627SUMINISTRO DE BIENES Y SERVICIOSAIA S.A."/>
    <x v="985"/>
    <n v="0"/>
    <x v="514"/>
    <x v="0"/>
    <x v="0"/>
    <x v="0"/>
    <x v="0"/>
    <x v="0"/>
    <x v="0"/>
    <x v="0"/>
    <x v="0"/>
    <x v="0"/>
    <x v="0"/>
    <x v="0"/>
    <x v="0"/>
    <x v="0"/>
    <x v="0"/>
    <x v="0"/>
    <x v="450"/>
    <x v="450"/>
    <x v="450"/>
    <x v="450"/>
    <x v="450"/>
    <x v="0"/>
    <x v="0"/>
    <x v="0"/>
    <x v="0"/>
    <n v="9.9562481045722961E-4"/>
    <x v="0"/>
  </r>
  <r>
    <x v="2"/>
    <x v="3"/>
    <x v="957"/>
    <x v="957"/>
    <x v="14"/>
    <s v="900346627SUMINISTRO DE BIENES Y SERVICIOSCONSORCIO TRIPLEA RIONEGRO"/>
    <x v="986"/>
    <n v="0"/>
    <x v="514"/>
    <x v="0"/>
    <x v="0"/>
    <x v="0"/>
    <x v="0"/>
    <x v="0"/>
    <x v="0"/>
    <x v="0"/>
    <x v="0"/>
    <x v="0"/>
    <x v="0"/>
    <x v="0"/>
    <x v="0"/>
    <x v="0"/>
    <x v="0"/>
    <x v="0"/>
    <x v="451"/>
    <x v="451"/>
    <x v="451"/>
    <x v="451"/>
    <x v="451"/>
    <x v="0"/>
    <x v="0"/>
    <x v="0"/>
    <x v="0"/>
    <n v="5.0454167649149895E-5"/>
    <x v="4"/>
  </r>
  <r>
    <x v="2"/>
    <x v="3"/>
    <x v="958"/>
    <x v="958"/>
    <x v="14"/>
    <s v="900433187SUMINISTRO DE BIENES Y SERVICIOSAIA S.A."/>
    <x v="987"/>
    <n v="0"/>
    <x v="514"/>
    <x v="0"/>
    <x v="0"/>
    <x v="0"/>
    <x v="0"/>
    <x v="0"/>
    <x v="0"/>
    <x v="0"/>
    <x v="0"/>
    <x v="0"/>
    <x v="0"/>
    <x v="0"/>
    <x v="0"/>
    <x v="0"/>
    <x v="0"/>
    <x v="0"/>
    <x v="452"/>
    <x v="452"/>
    <x v="452"/>
    <x v="452"/>
    <x v="452"/>
    <x v="0"/>
    <x v="0"/>
    <x v="0"/>
    <x v="0"/>
    <n v="1.9310368224978447E-4"/>
    <x v="0"/>
  </r>
  <r>
    <x v="2"/>
    <x v="3"/>
    <x v="959"/>
    <x v="959"/>
    <x v="14"/>
    <s v="900237741SUMINISTRO DE BIENES Y SERVICIOSAIA S.A."/>
    <x v="988"/>
    <n v="0"/>
    <x v="514"/>
    <x v="0"/>
    <x v="0"/>
    <x v="0"/>
    <x v="0"/>
    <x v="0"/>
    <x v="0"/>
    <x v="0"/>
    <x v="0"/>
    <x v="0"/>
    <x v="0"/>
    <x v="0"/>
    <x v="0"/>
    <x v="0"/>
    <x v="0"/>
    <x v="0"/>
    <x v="453"/>
    <x v="453"/>
    <x v="453"/>
    <x v="453"/>
    <x v="453"/>
    <x v="0"/>
    <x v="0"/>
    <x v="0"/>
    <x v="0"/>
    <n v="2.8224661946296692E-5"/>
    <x v="0"/>
  </r>
  <r>
    <x v="2"/>
    <x v="3"/>
    <x v="960"/>
    <x v="960"/>
    <x v="14"/>
    <s v="900984029SUMINISTRO DE BIENES Y SERVICIOSAIA S.A."/>
    <x v="989"/>
    <n v="0"/>
    <x v="514"/>
    <x v="0"/>
    <x v="0"/>
    <x v="0"/>
    <x v="0"/>
    <x v="0"/>
    <x v="0"/>
    <x v="0"/>
    <x v="0"/>
    <x v="0"/>
    <x v="0"/>
    <x v="0"/>
    <x v="0"/>
    <x v="0"/>
    <x v="0"/>
    <x v="0"/>
    <x v="454"/>
    <x v="454"/>
    <x v="454"/>
    <x v="454"/>
    <x v="454"/>
    <x v="0"/>
    <x v="0"/>
    <x v="0"/>
    <x v="0"/>
    <n v="4.8998743295669556E-4"/>
    <x v="0"/>
  </r>
  <r>
    <x v="2"/>
    <x v="3"/>
    <x v="961"/>
    <x v="961"/>
    <x v="14"/>
    <s v="900707198SUMINISTRO DE BIENES Y SERVICIOSAIA S.A."/>
    <x v="990"/>
    <n v="0"/>
    <x v="514"/>
    <x v="0"/>
    <x v="0"/>
    <x v="0"/>
    <x v="0"/>
    <x v="0"/>
    <x v="0"/>
    <x v="0"/>
    <x v="0"/>
    <x v="0"/>
    <x v="0"/>
    <x v="0"/>
    <x v="0"/>
    <x v="0"/>
    <x v="0"/>
    <x v="0"/>
    <x v="455"/>
    <x v="455"/>
    <x v="455"/>
    <x v="455"/>
    <x v="455"/>
    <x v="0"/>
    <x v="0"/>
    <x v="0"/>
    <x v="0"/>
    <n v="1.8115201964974403E-4"/>
    <x v="0"/>
  </r>
  <r>
    <x v="2"/>
    <x v="3"/>
    <x v="962"/>
    <x v="962"/>
    <x v="14"/>
    <s v="900995317SUMINISTRO DE BIENES Y SERVICIOSAIA S.A."/>
    <x v="991"/>
    <n v="0"/>
    <x v="514"/>
    <x v="0"/>
    <x v="0"/>
    <x v="0"/>
    <x v="0"/>
    <x v="0"/>
    <x v="0"/>
    <x v="0"/>
    <x v="0"/>
    <x v="0"/>
    <x v="0"/>
    <x v="0"/>
    <x v="0"/>
    <x v="0"/>
    <x v="0"/>
    <x v="0"/>
    <x v="456"/>
    <x v="456"/>
    <x v="456"/>
    <x v="456"/>
    <x v="456"/>
    <x v="0"/>
    <x v="0"/>
    <x v="0"/>
    <x v="0"/>
    <n v="4.2089223861694336E-3"/>
    <x v="0"/>
  </r>
  <r>
    <x v="2"/>
    <x v="3"/>
    <x v="963"/>
    <x v="963"/>
    <x v="14"/>
    <s v="901050694SUMINISTRO DE BIENES Y SERVICIOSAIA S.A."/>
    <x v="992"/>
    <n v="0"/>
    <x v="514"/>
    <x v="0"/>
    <x v="0"/>
    <x v="0"/>
    <x v="0"/>
    <x v="0"/>
    <x v="0"/>
    <x v="0"/>
    <x v="0"/>
    <x v="0"/>
    <x v="0"/>
    <x v="0"/>
    <x v="0"/>
    <x v="0"/>
    <x v="0"/>
    <x v="0"/>
    <x v="457"/>
    <x v="457"/>
    <x v="457"/>
    <x v="457"/>
    <x v="457"/>
    <x v="0"/>
    <x v="0"/>
    <x v="0"/>
    <x v="0"/>
    <n v="6.0378760099411011E-4"/>
    <x v="0"/>
  </r>
  <r>
    <x v="2"/>
    <x v="3"/>
    <x v="964"/>
    <x v="964"/>
    <x v="14"/>
    <s v="860054781SUMINISTRO DE BIENES Y SERVICIOSAIA S.A."/>
    <x v="993"/>
    <n v="0"/>
    <x v="514"/>
    <x v="0"/>
    <x v="0"/>
    <x v="0"/>
    <x v="0"/>
    <x v="0"/>
    <x v="0"/>
    <x v="0"/>
    <x v="0"/>
    <x v="0"/>
    <x v="0"/>
    <x v="0"/>
    <x v="0"/>
    <x v="0"/>
    <x v="0"/>
    <x v="0"/>
    <x v="458"/>
    <x v="458"/>
    <x v="458"/>
    <x v="458"/>
    <x v="458"/>
    <x v="0"/>
    <x v="0"/>
    <x v="0"/>
    <x v="0"/>
    <n v="1.4472156763076782E-3"/>
    <x v="0"/>
  </r>
  <r>
    <x v="2"/>
    <x v="3"/>
    <x v="965"/>
    <x v="965"/>
    <x v="14"/>
    <s v="900554485SUMINISTRO DE BIENES Y SERVICIOSAIA S.A."/>
    <x v="994"/>
    <n v="0"/>
    <x v="514"/>
    <x v="0"/>
    <x v="0"/>
    <x v="0"/>
    <x v="0"/>
    <x v="0"/>
    <x v="0"/>
    <x v="0"/>
    <x v="0"/>
    <x v="0"/>
    <x v="0"/>
    <x v="0"/>
    <x v="0"/>
    <x v="0"/>
    <x v="0"/>
    <x v="0"/>
    <x v="459"/>
    <x v="459"/>
    <x v="459"/>
    <x v="459"/>
    <x v="459"/>
    <x v="0"/>
    <x v="0"/>
    <x v="0"/>
    <x v="0"/>
    <n v="5.9571349993348122E-5"/>
    <x v="0"/>
  </r>
  <r>
    <x v="2"/>
    <x v="3"/>
    <x v="966"/>
    <x v="966"/>
    <x v="14"/>
    <s v="900479589SUMINISTRO DE BIENES Y SERVICIOSAIA S.A."/>
    <x v="995"/>
    <n v="0"/>
    <x v="514"/>
    <x v="0"/>
    <x v="0"/>
    <x v="0"/>
    <x v="0"/>
    <x v="0"/>
    <x v="0"/>
    <x v="0"/>
    <x v="0"/>
    <x v="0"/>
    <x v="0"/>
    <x v="0"/>
    <x v="0"/>
    <x v="0"/>
    <x v="0"/>
    <x v="0"/>
    <x v="460"/>
    <x v="460"/>
    <x v="460"/>
    <x v="460"/>
    <x v="460"/>
    <x v="0"/>
    <x v="0"/>
    <x v="0"/>
    <x v="0"/>
    <n v="6.2760710716247559E-4"/>
    <x v="0"/>
  </r>
  <r>
    <x v="2"/>
    <x v="3"/>
    <x v="967"/>
    <x v="967"/>
    <x v="14"/>
    <s v="900354553SUMINISTRO DE BIENES Y SERVICIOSAIA S.A."/>
    <x v="996"/>
    <n v="0"/>
    <x v="514"/>
    <x v="0"/>
    <x v="0"/>
    <x v="0"/>
    <x v="0"/>
    <x v="0"/>
    <x v="0"/>
    <x v="0"/>
    <x v="0"/>
    <x v="0"/>
    <x v="0"/>
    <x v="0"/>
    <x v="0"/>
    <x v="0"/>
    <x v="0"/>
    <x v="0"/>
    <x v="461"/>
    <x v="461"/>
    <x v="461"/>
    <x v="461"/>
    <x v="461"/>
    <x v="0"/>
    <x v="0"/>
    <x v="0"/>
    <x v="0"/>
    <n v="1.441554632037878E-4"/>
    <x v="0"/>
  </r>
  <r>
    <x v="2"/>
    <x v="3"/>
    <x v="968"/>
    <x v="968"/>
    <x v="14"/>
    <s v="811031833SUMINISTRO DE BIENES Y SERVICIOSAIA S.A."/>
    <x v="997"/>
    <n v="0"/>
    <x v="514"/>
    <x v="0"/>
    <x v="0"/>
    <x v="0"/>
    <x v="0"/>
    <x v="0"/>
    <x v="0"/>
    <x v="0"/>
    <x v="0"/>
    <x v="0"/>
    <x v="0"/>
    <x v="0"/>
    <x v="0"/>
    <x v="0"/>
    <x v="0"/>
    <x v="0"/>
    <x v="462"/>
    <x v="462"/>
    <x v="462"/>
    <x v="462"/>
    <x v="462"/>
    <x v="0"/>
    <x v="0"/>
    <x v="0"/>
    <x v="0"/>
    <n v="1.2446306645870209E-3"/>
    <x v="0"/>
  </r>
  <r>
    <x v="2"/>
    <x v="3"/>
    <x v="969"/>
    <x v="969"/>
    <x v="14"/>
    <s v="900817906SUMINISTRO DE BIENES Y SERVICIOSAIA S.A."/>
    <x v="998"/>
    <n v="0"/>
    <x v="514"/>
    <x v="0"/>
    <x v="0"/>
    <x v="0"/>
    <x v="0"/>
    <x v="0"/>
    <x v="0"/>
    <x v="0"/>
    <x v="0"/>
    <x v="0"/>
    <x v="0"/>
    <x v="0"/>
    <x v="0"/>
    <x v="0"/>
    <x v="0"/>
    <x v="0"/>
    <x v="463"/>
    <x v="463"/>
    <x v="463"/>
    <x v="463"/>
    <x v="463"/>
    <x v="0"/>
    <x v="0"/>
    <x v="0"/>
    <x v="0"/>
    <n v="4.7400034964084625E-4"/>
    <x v="0"/>
  </r>
  <r>
    <x v="2"/>
    <x v="3"/>
    <x v="970"/>
    <x v="970"/>
    <x v="14"/>
    <s v="830114448SUMINISTRO DE BIENES Y SERVICIOSAIA CONCAY"/>
    <x v="999"/>
    <n v="0"/>
    <x v="514"/>
    <x v="0"/>
    <x v="0"/>
    <x v="0"/>
    <x v="0"/>
    <x v="0"/>
    <x v="0"/>
    <x v="0"/>
    <x v="0"/>
    <x v="0"/>
    <x v="0"/>
    <x v="0"/>
    <x v="0"/>
    <x v="0"/>
    <x v="0"/>
    <x v="0"/>
    <x v="464"/>
    <x v="464"/>
    <x v="464"/>
    <x v="464"/>
    <x v="464"/>
    <x v="0"/>
    <x v="0"/>
    <x v="0"/>
    <x v="0"/>
    <n v="3.3028016332536936E-5"/>
    <x v="1"/>
  </r>
  <r>
    <x v="2"/>
    <x v="3"/>
    <x v="971"/>
    <x v="971"/>
    <x v="14"/>
    <s v="900648635SUMINISTRO DE BIENES Y SERVICIOSCONSORCIO NUESTRO URABA"/>
    <x v="1000"/>
    <n v="0"/>
    <x v="514"/>
    <x v="0"/>
    <x v="0"/>
    <x v="0"/>
    <x v="0"/>
    <x v="0"/>
    <x v="0"/>
    <x v="0"/>
    <x v="0"/>
    <x v="0"/>
    <x v="0"/>
    <x v="0"/>
    <x v="0"/>
    <x v="0"/>
    <x v="0"/>
    <x v="0"/>
    <x v="465"/>
    <x v="465"/>
    <x v="465"/>
    <x v="465"/>
    <x v="465"/>
    <x v="0"/>
    <x v="0"/>
    <x v="0"/>
    <x v="0"/>
    <n v="1.1923862621188164E-4"/>
    <x v="6"/>
  </r>
  <r>
    <x v="2"/>
    <x v="3"/>
    <x v="972"/>
    <x v="972"/>
    <x v="14"/>
    <s v="900250057SUMINISTRO DE BIENES Y SERVICIOSAIA S.A."/>
    <x v="1001"/>
    <n v="0"/>
    <x v="514"/>
    <x v="0"/>
    <x v="0"/>
    <x v="0"/>
    <x v="0"/>
    <x v="0"/>
    <x v="0"/>
    <x v="0"/>
    <x v="0"/>
    <x v="0"/>
    <x v="0"/>
    <x v="0"/>
    <x v="0"/>
    <x v="0"/>
    <x v="0"/>
    <x v="0"/>
    <x v="466"/>
    <x v="466"/>
    <x v="466"/>
    <x v="466"/>
    <x v="466"/>
    <x v="0"/>
    <x v="0"/>
    <x v="0"/>
    <x v="0"/>
    <n v="1.001247763633728E-2"/>
    <x v="0"/>
  </r>
  <r>
    <x v="2"/>
    <x v="3"/>
    <x v="972"/>
    <x v="972"/>
    <x v="14"/>
    <s v="900250057SUMINISTRO DE BIENES Y SERVICIOSCONSORCIO TRIPLEA RIONEGRO"/>
    <x v="1002"/>
    <n v="0"/>
    <x v="514"/>
    <x v="0"/>
    <x v="0"/>
    <x v="0"/>
    <x v="0"/>
    <x v="0"/>
    <x v="0"/>
    <x v="0"/>
    <x v="0"/>
    <x v="0"/>
    <x v="0"/>
    <x v="0"/>
    <x v="0"/>
    <x v="0"/>
    <x v="0"/>
    <x v="0"/>
    <x v="467"/>
    <x v="467"/>
    <x v="467"/>
    <x v="467"/>
    <x v="467"/>
    <x v="0"/>
    <x v="0"/>
    <x v="0"/>
    <x v="0"/>
    <n v="3.3157765865325928E-3"/>
    <x v="4"/>
  </r>
  <r>
    <x v="2"/>
    <x v="3"/>
    <x v="973"/>
    <x v="973"/>
    <x v="14"/>
    <s v="900227486SUMINISTRO DE BIENES Y SERVICIOSAIA S.A."/>
    <x v="1003"/>
    <n v="0"/>
    <x v="514"/>
    <x v="0"/>
    <x v="0"/>
    <x v="0"/>
    <x v="0"/>
    <x v="0"/>
    <x v="0"/>
    <x v="0"/>
    <x v="0"/>
    <x v="0"/>
    <x v="0"/>
    <x v="0"/>
    <x v="0"/>
    <x v="0"/>
    <x v="0"/>
    <x v="0"/>
    <x v="468"/>
    <x v="468"/>
    <x v="468"/>
    <x v="468"/>
    <x v="468"/>
    <x v="0"/>
    <x v="0"/>
    <x v="0"/>
    <x v="0"/>
    <n v="2.33048340305686E-5"/>
    <x v="0"/>
  </r>
  <r>
    <x v="2"/>
    <x v="3"/>
    <x v="974"/>
    <x v="974"/>
    <x v="14"/>
    <s v="900741383SUMINISTRO DE BIENES Y SERVICIOSAIA S.A."/>
    <x v="1004"/>
    <n v="0"/>
    <x v="514"/>
    <x v="0"/>
    <x v="0"/>
    <x v="0"/>
    <x v="0"/>
    <x v="0"/>
    <x v="0"/>
    <x v="0"/>
    <x v="0"/>
    <x v="0"/>
    <x v="0"/>
    <x v="0"/>
    <x v="0"/>
    <x v="0"/>
    <x v="0"/>
    <x v="0"/>
    <x v="469"/>
    <x v="469"/>
    <x v="469"/>
    <x v="469"/>
    <x v="469"/>
    <x v="0"/>
    <x v="0"/>
    <x v="0"/>
    <x v="0"/>
    <n v="4.1276402771472931E-4"/>
    <x v="0"/>
  </r>
  <r>
    <x v="2"/>
    <x v="3"/>
    <x v="975"/>
    <x v="975"/>
    <x v="14"/>
    <s v="900673713SUMINISTRO DE BIENES Y SERVICIOSAIA S.A."/>
    <x v="1005"/>
    <n v="0"/>
    <x v="514"/>
    <x v="0"/>
    <x v="0"/>
    <x v="0"/>
    <x v="0"/>
    <x v="0"/>
    <x v="0"/>
    <x v="0"/>
    <x v="0"/>
    <x v="0"/>
    <x v="0"/>
    <x v="0"/>
    <x v="0"/>
    <x v="0"/>
    <x v="0"/>
    <x v="0"/>
    <x v="470"/>
    <x v="470"/>
    <x v="470"/>
    <x v="470"/>
    <x v="470"/>
    <x v="0"/>
    <x v="0"/>
    <x v="0"/>
    <x v="0"/>
    <n v="8.8166072964668274E-4"/>
    <x v="0"/>
  </r>
  <r>
    <x v="2"/>
    <x v="3"/>
    <x v="976"/>
    <x v="976"/>
    <x v="14"/>
    <s v="900751003SUMINISTRO DE BIENES Y SERVICIOSAIA S.A."/>
    <x v="1006"/>
    <n v="0"/>
    <x v="514"/>
    <x v="0"/>
    <x v="0"/>
    <x v="0"/>
    <x v="0"/>
    <x v="0"/>
    <x v="0"/>
    <x v="0"/>
    <x v="0"/>
    <x v="0"/>
    <x v="0"/>
    <x v="0"/>
    <x v="0"/>
    <x v="0"/>
    <x v="0"/>
    <x v="0"/>
    <x v="471"/>
    <x v="471"/>
    <x v="471"/>
    <x v="471"/>
    <x v="471"/>
    <x v="0"/>
    <x v="0"/>
    <x v="0"/>
    <x v="0"/>
    <n v="4.5416783541440964E-4"/>
    <x v="0"/>
  </r>
  <r>
    <x v="2"/>
    <x v="3"/>
    <x v="977"/>
    <x v="977"/>
    <x v="14"/>
    <s v="811040060SUMINISTRO DE BIENES Y SERVICIOSAIA S.A."/>
    <x v="1007"/>
    <n v="0"/>
    <x v="514"/>
    <x v="0"/>
    <x v="0"/>
    <x v="0"/>
    <x v="0"/>
    <x v="0"/>
    <x v="0"/>
    <x v="0"/>
    <x v="0"/>
    <x v="0"/>
    <x v="0"/>
    <x v="0"/>
    <x v="0"/>
    <x v="0"/>
    <x v="0"/>
    <x v="0"/>
    <x v="472"/>
    <x v="472"/>
    <x v="472"/>
    <x v="472"/>
    <x v="472"/>
    <x v="0"/>
    <x v="0"/>
    <x v="0"/>
    <x v="0"/>
    <n v="4.876013845205307E-4"/>
    <x v="0"/>
  </r>
  <r>
    <x v="2"/>
    <x v="3"/>
    <x v="978"/>
    <x v="978"/>
    <x v="14"/>
    <s v="830067636SUMINISTRO DE BIENES Y SERVICIOSAIA CONCAY"/>
    <x v="1008"/>
    <n v="0"/>
    <x v="514"/>
    <x v="0"/>
    <x v="0"/>
    <x v="0"/>
    <x v="0"/>
    <x v="0"/>
    <x v="0"/>
    <x v="0"/>
    <x v="0"/>
    <x v="0"/>
    <x v="0"/>
    <x v="0"/>
    <x v="0"/>
    <x v="0"/>
    <x v="0"/>
    <x v="0"/>
    <x v="473"/>
    <x v="473"/>
    <x v="473"/>
    <x v="473"/>
    <x v="473"/>
    <x v="0"/>
    <x v="0"/>
    <x v="0"/>
    <x v="0"/>
    <n v="1.8198303878307343E-3"/>
    <x v="1"/>
  </r>
  <r>
    <x v="2"/>
    <x v="3"/>
    <x v="979"/>
    <x v="979"/>
    <x v="14"/>
    <s v="890910251SUMINISTRO DE BIENES Y SERVICIOSAIA S.A."/>
    <x v="1009"/>
    <n v="0"/>
    <x v="514"/>
    <x v="0"/>
    <x v="0"/>
    <x v="0"/>
    <x v="0"/>
    <x v="0"/>
    <x v="0"/>
    <x v="0"/>
    <x v="0"/>
    <x v="0"/>
    <x v="0"/>
    <x v="0"/>
    <x v="0"/>
    <x v="0"/>
    <x v="0"/>
    <x v="0"/>
    <x v="474"/>
    <x v="474"/>
    <x v="474"/>
    <x v="474"/>
    <x v="474"/>
    <x v="0"/>
    <x v="0"/>
    <x v="0"/>
    <x v="0"/>
    <n v="4.115179181098938E-4"/>
    <x v="0"/>
  </r>
  <r>
    <x v="2"/>
    <x v="3"/>
    <x v="980"/>
    <x v="980"/>
    <x v="14"/>
    <s v="900682301SUMINISTRO DE BIENES Y SERVICIOSAIA CONCAY"/>
    <x v="1010"/>
    <n v="0"/>
    <x v="514"/>
    <x v="0"/>
    <x v="0"/>
    <x v="0"/>
    <x v="0"/>
    <x v="0"/>
    <x v="0"/>
    <x v="0"/>
    <x v="0"/>
    <x v="0"/>
    <x v="0"/>
    <x v="0"/>
    <x v="0"/>
    <x v="0"/>
    <x v="0"/>
    <x v="0"/>
    <x v="475"/>
    <x v="475"/>
    <x v="475"/>
    <x v="475"/>
    <x v="475"/>
    <x v="0"/>
    <x v="0"/>
    <x v="0"/>
    <x v="0"/>
    <n v="7.1916356682777405E-4"/>
    <x v="1"/>
  </r>
  <r>
    <x v="2"/>
    <x v="3"/>
    <x v="981"/>
    <x v="981"/>
    <x v="14"/>
    <s v="89007942SUMINISTRO DE BIENES Y SERVICIOSAIA S.A."/>
    <x v="1011"/>
    <n v="0"/>
    <x v="514"/>
    <x v="0"/>
    <x v="0"/>
    <x v="0"/>
    <x v="0"/>
    <x v="0"/>
    <x v="0"/>
    <x v="0"/>
    <x v="0"/>
    <x v="0"/>
    <x v="0"/>
    <x v="0"/>
    <x v="0"/>
    <x v="0"/>
    <x v="0"/>
    <x v="0"/>
    <x v="476"/>
    <x v="476"/>
    <x v="476"/>
    <x v="476"/>
    <x v="476"/>
    <x v="0"/>
    <x v="0"/>
    <x v="0"/>
    <x v="0"/>
    <n v="1.1831615120172501E-4"/>
    <x v="0"/>
  </r>
  <r>
    <x v="2"/>
    <x v="3"/>
    <x v="982"/>
    <x v="982"/>
    <x v="14"/>
    <s v="900710975SUMINISTRO DE BIENES Y SERVICIOSAIA S.A."/>
    <x v="1012"/>
    <n v="0"/>
    <x v="514"/>
    <x v="0"/>
    <x v="0"/>
    <x v="0"/>
    <x v="0"/>
    <x v="0"/>
    <x v="0"/>
    <x v="0"/>
    <x v="0"/>
    <x v="0"/>
    <x v="0"/>
    <x v="0"/>
    <x v="0"/>
    <x v="0"/>
    <x v="0"/>
    <x v="0"/>
    <x v="477"/>
    <x v="477"/>
    <x v="477"/>
    <x v="477"/>
    <x v="477"/>
    <x v="0"/>
    <x v="0"/>
    <x v="0"/>
    <x v="0"/>
    <n v="2.4115992709994316E-4"/>
    <x v="0"/>
  </r>
  <r>
    <x v="2"/>
    <x v="3"/>
    <x v="983"/>
    <x v="983"/>
    <x v="14"/>
    <s v="900599495SUMINISTRO DE BIENES Y SERVICIOSAIA CONCAY"/>
    <x v="1013"/>
    <n v="0"/>
    <x v="514"/>
    <x v="0"/>
    <x v="0"/>
    <x v="0"/>
    <x v="0"/>
    <x v="0"/>
    <x v="0"/>
    <x v="0"/>
    <x v="0"/>
    <x v="0"/>
    <x v="0"/>
    <x v="0"/>
    <x v="0"/>
    <x v="0"/>
    <x v="0"/>
    <x v="0"/>
    <x v="478"/>
    <x v="478"/>
    <x v="478"/>
    <x v="478"/>
    <x v="478"/>
    <x v="0"/>
    <x v="0"/>
    <x v="0"/>
    <x v="0"/>
    <n v="1.3788044452667236E-3"/>
    <x v="1"/>
  </r>
  <r>
    <x v="2"/>
    <x v="3"/>
    <x v="984"/>
    <x v="984"/>
    <x v="14"/>
    <s v="900488953SUMINISTRO DE BIENES Y SERVICIOSAIA S.A."/>
    <x v="1014"/>
    <n v="0"/>
    <x v="514"/>
    <x v="0"/>
    <x v="0"/>
    <x v="0"/>
    <x v="0"/>
    <x v="0"/>
    <x v="0"/>
    <x v="0"/>
    <x v="0"/>
    <x v="0"/>
    <x v="0"/>
    <x v="0"/>
    <x v="0"/>
    <x v="0"/>
    <x v="0"/>
    <x v="0"/>
    <x v="479"/>
    <x v="479"/>
    <x v="479"/>
    <x v="479"/>
    <x v="479"/>
    <x v="0"/>
    <x v="0"/>
    <x v="0"/>
    <x v="0"/>
    <n v="4.4215121306478977E-5"/>
    <x v="0"/>
  </r>
  <r>
    <x v="2"/>
    <x v="3"/>
    <x v="985"/>
    <x v="985"/>
    <x v="14"/>
    <s v="830006392SUMINISTRO DE BIENES Y SERVICIOSAIA S.A."/>
    <x v="1015"/>
    <n v="0"/>
    <x v="514"/>
    <x v="0"/>
    <x v="0"/>
    <x v="0"/>
    <x v="0"/>
    <x v="0"/>
    <x v="0"/>
    <x v="0"/>
    <x v="0"/>
    <x v="0"/>
    <x v="0"/>
    <x v="0"/>
    <x v="0"/>
    <x v="0"/>
    <x v="0"/>
    <x v="0"/>
    <x v="480"/>
    <x v="480"/>
    <x v="480"/>
    <x v="480"/>
    <x v="480"/>
    <x v="0"/>
    <x v="0"/>
    <x v="0"/>
    <x v="0"/>
    <n v="6.5730325877666473E-4"/>
    <x v="0"/>
  </r>
  <r>
    <x v="2"/>
    <x v="3"/>
    <x v="986"/>
    <x v="986"/>
    <x v="14"/>
    <s v="800087652SUMINISTRO DE BIENES Y SERVICIOSAIA S.A."/>
    <x v="1016"/>
    <n v="0"/>
    <x v="514"/>
    <x v="0"/>
    <x v="0"/>
    <x v="0"/>
    <x v="0"/>
    <x v="0"/>
    <x v="0"/>
    <x v="0"/>
    <x v="0"/>
    <x v="0"/>
    <x v="0"/>
    <x v="0"/>
    <x v="0"/>
    <x v="0"/>
    <x v="0"/>
    <x v="0"/>
    <x v="481"/>
    <x v="481"/>
    <x v="481"/>
    <x v="481"/>
    <x v="481"/>
    <x v="0"/>
    <x v="0"/>
    <x v="0"/>
    <x v="0"/>
    <n v="1.0593738406896591E-3"/>
    <x v="0"/>
  </r>
  <r>
    <x v="2"/>
    <x v="3"/>
    <x v="987"/>
    <x v="987"/>
    <x v="14"/>
    <s v="800049104SUMINISTRO DE BIENES Y SERVICIOSAIA S.A."/>
    <x v="1017"/>
    <n v="0"/>
    <x v="514"/>
    <x v="0"/>
    <x v="0"/>
    <x v="0"/>
    <x v="0"/>
    <x v="0"/>
    <x v="0"/>
    <x v="0"/>
    <x v="0"/>
    <x v="0"/>
    <x v="0"/>
    <x v="0"/>
    <x v="0"/>
    <x v="0"/>
    <x v="0"/>
    <x v="0"/>
    <x v="482"/>
    <x v="482"/>
    <x v="482"/>
    <x v="482"/>
    <x v="482"/>
    <x v="0"/>
    <x v="0"/>
    <x v="0"/>
    <x v="0"/>
    <n v="6.990041583776474E-4"/>
    <x v="0"/>
  </r>
  <r>
    <x v="2"/>
    <x v="3"/>
    <x v="988"/>
    <x v="988"/>
    <x v="14"/>
    <s v="830043424SUMINISTRO DE BIENES Y SERVICIOSAIA S.A."/>
    <x v="1018"/>
    <n v="0"/>
    <x v="514"/>
    <x v="0"/>
    <x v="0"/>
    <x v="0"/>
    <x v="0"/>
    <x v="0"/>
    <x v="0"/>
    <x v="0"/>
    <x v="0"/>
    <x v="0"/>
    <x v="0"/>
    <x v="0"/>
    <x v="0"/>
    <x v="0"/>
    <x v="0"/>
    <x v="0"/>
    <x v="483"/>
    <x v="483"/>
    <x v="483"/>
    <x v="483"/>
    <x v="483"/>
    <x v="0"/>
    <x v="0"/>
    <x v="0"/>
    <x v="0"/>
    <n v="2.4512410163879395E-4"/>
    <x v="0"/>
  </r>
  <r>
    <x v="2"/>
    <x v="3"/>
    <x v="989"/>
    <x v="989"/>
    <x v="14"/>
    <s v="890921192SUMINISTRO DE BIENES Y SERVICIOSAIA S.A."/>
    <x v="1019"/>
    <n v="0"/>
    <x v="514"/>
    <x v="0"/>
    <x v="0"/>
    <x v="0"/>
    <x v="0"/>
    <x v="0"/>
    <x v="0"/>
    <x v="0"/>
    <x v="0"/>
    <x v="0"/>
    <x v="0"/>
    <x v="0"/>
    <x v="0"/>
    <x v="0"/>
    <x v="0"/>
    <x v="0"/>
    <x v="484"/>
    <x v="484"/>
    <x v="484"/>
    <x v="484"/>
    <x v="484"/>
    <x v="0"/>
    <x v="0"/>
    <x v="0"/>
    <x v="0"/>
    <n v="8.318927139043808E-4"/>
    <x v="0"/>
  </r>
  <r>
    <x v="2"/>
    <x v="3"/>
    <x v="990"/>
    <x v="990"/>
    <x v="14"/>
    <s v="800135342SUMINISTRO DE BIENES Y SERVICIOSAIA S.A."/>
    <x v="1020"/>
    <n v="0"/>
    <x v="514"/>
    <x v="0"/>
    <x v="0"/>
    <x v="0"/>
    <x v="0"/>
    <x v="0"/>
    <x v="0"/>
    <x v="0"/>
    <x v="0"/>
    <x v="0"/>
    <x v="0"/>
    <x v="0"/>
    <x v="0"/>
    <x v="0"/>
    <x v="0"/>
    <x v="0"/>
    <x v="485"/>
    <x v="485"/>
    <x v="485"/>
    <x v="485"/>
    <x v="485"/>
    <x v="0"/>
    <x v="0"/>
    <x v="0"/>
    <x v="0"/>
    <n v="6.4303982071578503E-5"/>
    <x v="0"/>
  </r>
  <r>
    <x v="2"/>
    <x v="3"/>
    <x v="991"/>
    <x v="991"/>
    <x v="14"/>
    <s v="900880201SUMINISTRO DE BIENES Y SERVICIOSAIA S.A."/>
    <x v="1021"/>
    <n v="0"/>
    <x v="514"/>
    <x v="0"/>
    <x v="0"/>
    <x v="0"/>
    <x v="0"/>
    <x v="0"/>
    <x v="0"/>
    <x v="0"/>
    <x v="0"/>
    <x v="0"/>
    <x v="0"/>
    <x v="0"/>
    <x v="0"/>
    <x v="0"/>
    <x v="0"/>
    <x v="0"/>
    <x v="486"/>
    <x v="486"/>
    <x v="486"/>
    <x v="486"/>
    <x v="486"/>
    <x v="0"/>
    <x v="0"/>
    <x v="0"/>
    <x v="0"/>
    <n v="4.4440850615501404E-5"/>
    <x v="0"/>
  </r>
  <r>
    <x v="2"/>
    <x v="3"/>
    <x v="992"/>
    <x v="992"/>
    <x v="14"/>
    <s v="900504401SUMINISTRO DE BIENES Y SERVICIOSAIA S.A."/>
    <x v="1022"/>
    <n v="0"/>
    <x v="514"/>
    <x v="0"/>
    <x v="0"/>
    <x v="0"/>
    <x v="0"/>
    <x v="0"/>
    <x v="0"/>
    <x v="0"/>
    <x v="0"/>
    <x v="0"/>
    <x v="0"/>
    <x v="0"/>
    <x v="0"/>
    <x v="0"/>
    <x v="0"/>
    <x v="0"/>
    <x v="487"/>
    <x v="487"/>
    <x v="487"/>
    <x v="487"/>
    <x v="487"/>
    <x v="0"/>
    <x v="0"/>
    <x v="0"/>
    <x v="0"/>
    <n v="2.6073604822158813E-3"/>
    <x v="0"/>
  </r>
  <r>
    <x v="2"/>
    <x v="3"/>
    <x v="992"/>
    <x v="992"/>
    <x v="14"/>
    <s v="900504401SUMINISTRO DE BIENES Y SERVICIOSCONSORCIO ACM ALEJANDRIA"/>
    <x v="1023"/>
    <n v="0"/>
    <x v="514"/>
    <x v="0"/>
    <x v="0"/>
    <x v="0"/>
    <x v="0"/>
    <x v="0"/>
    <x v="0"/>
    <x v="0"/>
    <x v="0"/>
    <x v="0"/>
    <x v="0"/>
    <x v="0"/>
    <x v="0"/>
    <x v="0"/>
    <x v="0"/>
    <x v="0"/>
    <x v="488"/>
    <x v="488"/>
    <x v="488"/>
    <x v="488"/>
    <x v="488"/>
    <x v="0"/>
    <x v="0"/>
    <x v="0"/>
    <x v="0"/>
    <n v="1.0798126459121704E-4"/>
    <x v="3"/>
  </r>
  <r>
    <x v="2"/>
    <x v="3"/>
    <x v="992"/>
    <x v="992"/>
    <x v="14"/>
    <s v="900504401SUMINISTRO DE BIENES Y SERVICIOSCONSORCIO TRIPLEA RIONEGRO"/>
    <x v="1024"/>
    <n v="0"/>
    <x v="514"/>
    <x v="0"/>
    <x v="0"/>
    <x v="0"/>
    <x v="0"/>
    <x v="0"/>
    <x v="0"/>
    <x v="0"/>
    <x v="0"/>
    <x v="0"/>
    <x v="0"/>
    <x v="0"/>
    <x v="0"/>
    <x v="0"/>
    <x v="0"/>
    <x v="0"/>
    <x v="489"/>
    <x v="489"/>
    <x v="489"/>
    <x v="489"/>
    <x v="489"/>
    <x v="0"/>
    <x v="0"/>
    <x v="0"/>
    <x v="0"/>
    <n v="2.0576594397425652E-4"/>
    <x v="4"/>
  </r>
  <r>
    <x v="2"/>
    <x v="3"/>
    <x v="993"/>
    <x v="993"/>
    <x v="14"/>
    <s v="890927428SUMINISTRO DE BIENES Y SERVICIOSAIA S.A."/>
    <x v="1025"/>
    <n v="0"/>
    <x v="514"/>
    <x v="0"/>
    <x v="0"/>
    <x v="0"/>
    <x v="0"/>
    <x v="0"/>
    <x v="0"/>
    <x v="0"/>
    <x v="0"/>
    <x v="0"/>
    <x v="0"/>
    <x v="0"/>
    <x v="0"/>
    <x v="0"/>
    <x v="0"/>
    <x v="0"/>
    <x v="490"/>
    <x v="490"/>
    <x v="490"/>
    <x v="490"/>
    <x v="490"/>
    <x v="0"/>
    <x v="0"/>
    <x v="0"/>
    <x v="0"/>
    <n v="2.0052120089530945E-4"/>
    <x v="0"/>
  </r>
  <r>
    <x v="2"/>
    <x v="3"/>
    <x v="994"/>
    <x v="994"/>
    <x v="14"/>
    <s v="900640758SUMINISTRO DE BIENES Y SERVICIOSAIA S.A."/>
    <x v="1026"/>
    <n v="0"/>
    <x v="514"/>
    <x v="0"/>
    <x v="0"/>
    <x v="0"/>
    <x v="0"/>
    <x v="0"/>
    <x v="0"/>
    <x v="0"/>
    <x v="0"/>
    <x v="0"/>
    <x v="0"/>
    <x v="0"/>
    <x v="0"/>
    <x v="0"/>
    <x v="0"/>
    <x v="0"/>
    <x v="491"/>
    <x v="491"/>
    <x v="491"/>
    <x v="491"/>
    <x v="491"/>
    <x v="0"/>
    <x v="0"/>
    <x v="0"/>
    <x v="0"/>
    <n v="1.1632521636784077E-4"/>
    <x v="0"/>
  </r>
  <r>
    <x v="2"/>
    <x v="3"/>
    <x v="995"/>
    <x v="995"/>
    <x v="14"/>
    <s v="900158114SUMINISTRO DE BIENES Y SERVICIOSAIA S.A."/>
    <x v="1027"/>
    <n v="0"/>
    <x v="514"/>
    <x v="0"/>
    <x v="0"/>
    <x v="0"/>
    <x v="0"/>
    <x v="0"/>
    <x v="0"/>
    <x v="0"/>
    <x v="0"/>
    <x v="0"/>
    <x v="0"/>
    <x v="0"/>
    <x v="0"/>
    <x v="0"/>
    <x v="0"/>
    <x v="0"/>
    <x v="492"/>
    <x v="492"/>
    <x v="492"/>
    <x v="492"/>
    <x v="492"/>
    <x v="0"/>
    <x v="0"/>
    <x v="0"/>
    <x v="0"/>
    <n v="3.7572695873677731E-5"/>
    <x v="0"/>
  </r>
  <r>
    <x v="2"/>
    <x v="3"/>
    <x v="996"/>
    <x v="996"/>
    <x v="14"/>
    <s v="800094506SUMINISTRO DE BIENES Y SERVICIOSAIA S.A."/>
    <x v="1028"/>
    <n v="0"/>
    <x v="514"/>
    <x v="0"/>
    <x v="0"/>
    <x v="0"/>
    <x v="0"/>
    <x v="0"/>
    <x v="0"/>
    <x v="0"/>
    <x v="0"/>
    <x v="0"/>
    <x v="0"/>
    <x v="0"/>
    <x v="0"/>
    <x v="0"/>
    <x v="0"/>
    <x v="0"/>
    <x v="493"/>
    <x v="493"/>
    <x v="493"/>
    <x v="493"/>
    <x v="493"/>
    <x v="0"/>
    <x v="0"/>
    <x v="0"/>
    <x v="0"/>
    <n v="6.1925500631332397E-5"/>
    <x v="0"/>
  </r>
  <r>
    <x v="2"/>
    <x v="3"/>
    <x v="997"/>
    <x v="997"/>
    <x v="14"/>
    <s v="890921111SUMINISTRO DE BIENES Y SERVICIOSAIA S.A."/>
    <x v="1029"/>
    <n v="0"/>
    <x v="514"/>
    <x v="0"/>
    <x v="0"/>
    <x v="0"/>
    <x v="0"/>
    <x v="0"/>
    <x v="0"/>
    <x v="0"/>
    <x v="0"/>
    <x v="0"/>
    <x v="0"/>
    <x v="0"/>
    <x v="0"/>
    <x v="0"/>
    <x v="0"/>
    <x v="0"/>
    <x v="494"/>
    <x v="494"/>
    <x v="494"/>
    <x v="494"/>
    <x v="494"/>
    <x v="0"/>
    <x v="0"/>
    <x v="0"/>
    <x v="0"/>
    <n v="2.8790533542633057E-4"/>
    <x v="0"/>
  </r>
  <r>
    <x v="2"/>
    <x v="3"/>
    <x v="998"/>
    <x v="998"/>
    <x v="14"/>
    <s v="900570152SUMINISTRO DE BIENES Y SERVICIOSAIA S.A."/>
    <x v="1030"/>
    <n v="0"/>
    <x v="514"/>
    <x v="0"/>
    <x v="0"/>
    <x v="0"/>
    <x v="0"/>
    <x v="0"/>
    <x v="0"/>
    <x v="0"/>
    <x v="0"/>
    <x v="0"/>
    <x v="0"/>
    <x v="0"/>
    <x v="0"/>
    <x v="0"/>
    <x v="0"/>
    <x v="0"/>
    <x v="495"/>
    <x v="495"/>
    <x v="495"/>
    <x v="495"/>
    <x v="495"/>
    <x v="0"/>
    <x v="0"/>
    <x v="0"/>
    <x v="0"/>
    <n v="6.104595959186554E-4"/>
    <x v="0"/>
  </r>
  <r>
    <x v="2"/>
    <x v="3"/>
    <x v="999"/>
    <x v="999"/>
    <x v="14"/>
    <s v="900211778SUMINISTRO DE BIENES Y SERVICIOSAIA S.A."/>
    <x v="1031"/>
    <n v="0"/>
    <x v="514"/>
    <x v="0"/>
    <x v="0"/>
    <x v="0"/>
    <x v="0"/>
    <x v="0"/>
    <x v="0"/>
    <x v="0"/>
    <x v="0"/>
    <x v="0"/>
    <x v="0"/>
    <x v="0"/>
    <x v="0"/>
    <x v="0"/>
    <x v="0"/>
    <x v="0"/>
    <x v="496"/>
    <x v="496"/>
    <x v="496"/>
    <x v="496"/>
    <x v="496"/>
    <x v="0"/>
    <x v="0"/>
    <x v="0"/>
    <x v="0"/>
    <n v="1.0053045116364956E-4"/>
    <x v="0"/>
  </r>
  <r>
    <x v="2"/>
    <x v="3"/>
    <x v="1000"/>
    <x v="1000"/>
    <x v="14"/>
    <s v="43554428SUMINISTRO DE BIENES Y SERVICIOSAIA S.A."/>
    <x v="1032"/>
    <n v="0"/>
    <x v="514"/>
    <x v="0"/>
    <x v="0"/>
    <x v="0"/>
    <x v="0"/>
    <x v="0"/>
    <x v="0"/>
    <x v="0"/>
    <x v="0"/>
    <x v="0"/>
    <x v="0"/>
    <x v="0"/>
    <x v="0"/>
    <x v="0"/>
    <x v="0"/>
    <x v="0"/>
    <x v="497"/>
    <x v="497"/>
    <x v="497"/>
    <x v="497"/>
    <x v="497"/>
    <x v="0"/>
    <x v="0"/>
    <x v="0"/>
    <x v="0"/>
    <n v="1.31986103951931E-4"/>
    <x v="0"/>
  </r>
  <r>
    <x v="2"/>
    <x v="3"/>
    <x v="1001"/>
    <x v="1001"/>
    <x v="14"/>
    <s v="7527681SUMINISTRO DE BIENES Y SERVICIOSAIA S.A."/>
    <x v="1033"/>
    <n v="0"/>
    <x v="514"/>
    <x v="0"/>
    <x v="0"/>
    <x v="0"/>
    <x v="0"/>
    <x v="0"/>
    <x v="0"/>
    <x v="0"/>
    <x v="0"/>
    <x v="0"/>
    <x v="0"/>
    <x v="0"/>
    <x v="0"/>
    <x v="0"/>
    <x v="0"/>
    <x v="0"/>
    <x v="498"/>
    <x v="498"/>
    <x v="498"/>
    <x v="498"/>
    <x v="498"/>
    <x v="0"/>
    <x v="0"/>
    <x v="0"/>
    <x v="0"/>
    <n v="4.248274490237236E-4"/>
    <x v="0"/>
  </r>
  <r>
    <x v="2"/>
    <x v="3"/>
    <x v="1002"/>
    <x v="1002"/>
    <x v="14"/>
    <s v="51731456SUMINISTRO DE BIENES Y SERVICIOSAIA CONCAY"/>
    <x v="1034"/>
    <n v="0"/>
    <x v="514"/>
    <x v="0"/>
    <x v="0"/>
    <x v="0"/>
    <x v="0"/>
    <x v="0"/>
    <x v="0"/>
    <x v="0"/>
    <x v="0"/>
    <x v="0"/>
    <x v="0"/>
    <x v="0"/>
    <x v="0"/>
    <x v="0"/>
    <x v="0"/>
    <x v="0"/>
    <x v="499"/>
    <x v="499"/>
    <x v="499"/>
    <x v="499"/>
    <x v="499"/>
    <x v="0"/>
    <x v="0"/>
    <x v="0"/>
    <x v="0"/>
    <n v="1.6874074935913086E-2"/>
    <x v="1"/>
  </r>
  <r>
    <x v="2"/>
    <x v="3"/>
    <x v="1003"/>
    <x v="1003"/>
    <x v="14"/>
    <s v="8304821SUMINISTRO DE BIENES Y SERVICIOSAIA S.A."/>
    <x v="1035"/>
    <n v="0"/>
    <x v="514"/>
    <x v="0"/>
    <x v="0"/>
    <x v="0"/>
    <x v="0"/>
    <x v="0"/>
    <x v="0"/>
    <x v="0"/>
    <x v="0"/>
    <x v="0"/>
    <x v="0"/>
    <x v="0"/>
    <x v="0"/>
    <x v="0"/>
    <x v="0"/>
    <x v="0"/>
    <x v="500"/>
    <x v="500"/>
    <x v="500"/>
    <x v="500"/>
    <x v="500"/>
    <x v="0"/>
    <x v="0"/>
    <x v="0"/>
    <x v="0"/>
    <n v="2.7685463428497314E-3"/>
    <x v="0"/>
  </r>
  <r>
    <x v="2"/>
    <x v="3"/>
    <x v="1004"/>
    <x v="1004"/>
    <x v="14"/>
    <s v="890922078SUMINISTRO DE BIENES Y SERVICIOSAIA S.A."/>
    <x v="1036"/>
    <n v="0"/>
    <x v="514"/>
    <x v="0"/>
    <x v="0"/>
    <x v="0"/>
    <x v="0"/>
    <x v="0"/>
    <x v="0"/>
    <x v="0"/>
    <x v="0"/>
    <x v="0"/>
    <x v="0"/>
    <x v="0"/>
    <x v="0"/>
    <x v="0"/>
    <x v="0"/>
    <x v="0"/>
    <x v="501"/>
    <x v="501"/>
    <x v="501"/>
    <x v="501"/>
    <x v="501"/>
    <x v="0"/>
    <x v="0"/>
    <x v="0"/>
    <x v="0"/>
    <n v="2.6088161394000053E-4"/>
    <x v="0"/>
  </r>
  <r>
    <x v="2"/>
    <x v="3"/>
    <x v="1005"/>
    <x v="1005"/>
    <x v="14"/>
    <s v="900869687SUMINISTRO DE BIENES Y SERVICIOSAIA S.A."/>
    <x v="1037"/>
    <n v="0"/>
    <x v="514"/>
    <x v="0"/>
    <x v="0"/>
    <x v="0"/>
    <x v="0"/>
    <x v="0"/>
    <x v="0"/>
    <x v="0"/>
    <x v="0"/>
    <x v="0"/>
    <x v="0"/>
    <x v="0"/>
    <x v="0"/>
    <x v="0"/>
    <x v="0"/>
    <x v="0"/>
    <x v="502"/>
    <x v="502"/>
    <x v="502"/>
    <x v="502"/>
    <x v="502"/>
    <x v="0"/>
    <x v="0"/>
    <x v="0"/>
    <x v="0"/>
    <n v="1.1257249861955643E-3"/>
    <x v="0"/>
  </r>
  <r>
    <x v="2"/>
    <x v="3"/>
    <x v="1006"/>
    <x v="1006"/>
    <x v="14"/>
    <s v="830021846SUMINISTRO DE BIENES Y SERVICIOSAIA S.A."/>
    <x v="1038"/>
    <n v="0"/>
    <x v="514"/>
    <x v="0"/>
    <x v="0"/>
    <x v="0"/>
    <x v="0"/>
    <x v="0"/>
    <x v="0"/>
    <x v="0"/>
    <x v="0"/>
    <x v="0"/>
    <x v="0"/>
    <x v="0"/>
    <x v="0"/>
    <x v="0"/>
    <x v="0"/>
    <x v="0"/>
    <x v="503"/>
    <x v="503"/>
    <x v="503"/>
    <x v="503"/>
    <x v="503"/>
    <x v="0"/>
    <x v="0"/>
    <x v="0"/>
    <x v="0"/>
    <n v="2.0719990134239197E-3"/>
    <x v="0"/>
  </r>
  <r>
    <x v="2"/>
    <x v="3"/>
    <x v="1007"/>
    <x v="1007"/>
    <x v="14"/>
    <s v="830072857SUMINISTRO DE BIENES Y SERVICIOSAIA CONCAY"/>
    <x v="1039"/>
    <n v="0"/>
    <x v="514"/>
    <x v="0"/>
    <x v="0"/>
    <x v="0"/>
    <x v="0"/>
    <x v="0"/>
    <x v="0"/>
    <x v="0"/>
    <x v="0"/>
    <x v="0"/>
    <x v="0"/>
    <x v="0"/>
    <x v="0"/>
    <x v="0"/>
    <x v="0"/>
    <x v="0"/>
    <x v="504"/>
    <x v="504"/>
    <x v="504"/>
    <x v="504"/>
    <x v="504"/>
    <x v="0"/>
    <x v="0"/>
    <x v="0"/>
    <x v="0"/>
    <n v="1.7862826585769653E-2"/>
    <x v="1"/>
  </r>
  <r>
    <x v="2"/>
    <x v="3"/>
    <x v="1008"/>
    <x v="1008"/>
    <x v="14"/>
    <s v="900350607SUMINISTRO DE BIENES Y SERVICIOSAIA S.A."/>
    <x v="1040"/>
    <n v="0"/>
    <x v="514"/>
    <x v="0"/>
    <x v="0"/>
    <x v="0"/>
    <x v="0"/>
    <x v="0"/>
    <x v="0"/>
    <x v="0"/>
    <x v="0"/>
    <x v="0"/>
    <x v="0"/>
    <x v="0"/>
    <x v="0"/>
    <x v="0"/>
    <x v="0"/>
    <x v="0"/>
    <x v="505"/>
    <x v="505"/>
    <x v="505"/>
    <x v="505"/>
    <x v="505"/>
    <x v="0"/>
    <x v="0"/>
    <x v="0"/>
    <x v="0"/>
    <n v="4.6481378376483917E-4"/>
    <x v="0"/>
  </r>
  <r>
    <x v="2"/>
    <x v="3"/>
    <x v="1009"/>
    <x v="1009"/>
    <x v="14"/>
    <s v="900088458SUMINISTRO DE BIENES Y SERVICIOSAIA S.A."/>
    <x v="1041"/>
    <n v="0"/>
    <x v="514"/>
    <x v="0"/>
    <x v="0"/>
    <x v="0"/>
    <x v="0"/>
    <x v="0"/>
    <x v="0"/>
    <x v="0"/>
    <x v="0"/>
    <x v="0"/>
    <x v="0"/>
    <x v="0"/>
    <x v="0"/>
    <x v="0"/>
    <x v="0"/>
    <x v="0"/>
    <x v="506"/>
    <x v="506"/>
    <x v="506"/>
    <x v="506"/>
    <x v="506"/>
    <x v="0"/>
    <x v="0"/>
    <x v="0"/>
    <x v="0"/>
    <n v="5.8873534202575684E-2"/>
    <x v="0"/>
  </r>
  <r>
    <x v="2"/>
    <x v="3"/>
    <x v="1009"/>
    <x v="1009"/>
    <x v="14"/>
    <s v="900088458SUMINISTRO DE BIENES Y SERVICIOSCONSORCIO ACM ALEJANDRIA"/>
    <x v="1042"/>
    <n v="0"/>
    <x v="514"/>
    <x v="0"/>
    <x v="0"/>
    <x v="0"/>
    <x v="0"/>
    <x v="0"/>
    <x v="0"/>
    <x v="0"/>
    <x v="0"/>
    <x v="0"/>
    <x v="0"/>
    <x v="0"/>
    <x v="0"/>
    <x v="0"/>
    <x v="0"/>
    <x v="0"/>
    <x v="507"/>
    <x v="507"/>
    <x v="507"/>
    <x v="507"/>
    <x v="507"/>
    <x v="0"/>
    <x v="0"/>
    <x v="0"/>
    <x v="0"/>
    <n v="1.134118065237999E-4"/>
    <x v="3"/>
  </r>
  <r>
    <x v="2"/>
    <x v="3"/>
    <x v="1010"/>
    <x v="1010"/>
    <x v="14"/>
    <s v="900162510SUMINISTRO DE BIENES Y SERVICIOSAIA CONCAY"/>
    <x v="1043"/>
    <n v="0"/>
    <x v="514"/>
    <x v="0"/>
    <x v="0"/>
    <x v="0"/>
    <x v="0"/>
    <x v="0"/>
    <x v="0"/>
    <x v="0"/>
    <x v="0"/>
    <x v="0"/>
    <x v="0"/>
    <x v="0"/>
    <x v="0"/>
    <x v="0"/>
    <x v="0"/>
    <x v="0"/>
    <x v="508"/>
    <x v="508"/>
    <x v="508"/>
    <x v="508"/>
    <x v="508"/>
    <x v="0"/>
    <x v="0"/>
    <x v="0"/>
    <x v="0"/>
    <n v="1.3235956430435181E-4"/>
    <x v="1"/>
  </r>
  <r>
    <x v="2"/>
    <x v="3"/>
    <x v="1011"/>
    <x v="1011"/>
    <x v="14"/>
    <s v="900434796SUMINISTRO DE BIENES Y SERVICIOSAIA CONCAY"/>
    <x v="1044"/>
    <n v="0"/>
    <x v="514"/>
    <x v="0"/>
    <x v="0"/>
    <x v="0"/>
    <x v="0"/>
    <x v="0"/>
    <x v="0"/>
    <x v="0"/>
    <x v="0"/>
    <x v="0"/>
    <x v="0"/>
    <x v="0"/>
    <x v="0"/>
    <x v="0"/>
    <x v="0"/>
    <x v="0"/>
    <x v="509"/>
    <x v="509"/>
    <x v="509"/>
    <x v="509"/>
    <x v="509"/>
    <x v="0"/>
    <x v="0"/>
    <x v="0"/>
    <x v="0"/>
    <n v="5.6169345043599606E-5"/>
    <x v="1"/>
  </r>
  <r>
    <x v="2"/>
    <x v="3"/>
    <x v="1012"/>
    <x v="1012"/>
    <x v="14"/>
    <s v="900237659SUMINISTRO DE BIENES Y SERVICIOSAIA CONCAY"/>
    <x v="1045"/>
    <n v="0"/>
    <x v="514"/>
    <x v="0"/>
    <x v="0"/>
    <x v="0"/>
    <x v="0"/>
    <x v="0"/>
    <x v="0"/>
    <x v="0"/>
    <x v="0"/>
    <x v="0"/>
    <x v="0"/>
    <x v="0"/>
    <x v="0"/>
    <x v="0"/>
    <x v="0"/>
    <x v="0"/>
    <x v="510"/>
    <x v="510"/>
    <x v="510"/>
    <x v="510"/>
    <x v="510"/>
    <x v="0"/>
    <x v="0"/>
    <x v="0"/>
    <x v="0"/>
    <n v="3.8624554872512817E-4"/>
    <x v="1"/>
  </r>
  <r>
    <x v="2"/>
    <x v="3"/>
    <x v="1012"/>
    <x v="1012"/>
    <x v="14"/>
    <s v="900237659SUMINISTRO DE BIENES Y SERVICIOSAIA S.A."/>
    <x v="1046"/>
    <n v="0"/>
    <x v="514"/>
    <x v="0"/>
    <x v="0"/>
    <x v="0"/>
    <x v="0"/>
    <x v="0"/>
    <x v="0"/>
    <x v="0"/>
    <x v="0"/>
    <x v="0"/>
    <x v="0"/>
    <x v="0"/>
    <x v="0"/>
    <x v="0"/>
    <x v="0"/>
    <x v="0"/>
    <x v="511"/>
    <x v="511"/>
    <x v="511"/>
    <x v="511"/>
    <x v="511"/>
    <x v="0"/>
    <x v="0"/>
    <x v="0"/>
    <x v="0"/>
    <n v="3.5408791154623032E-4"/>
    <x v="0"/>
  </r>
  <r>
    <x v="2"/>
    <x v="3"/>
    <x v="1013"/>
    <x v="1013"/>
    <x v="14"/>
    <s v="900491746SUMINISTRO DE BIENES Y SERVICIOSAIA CONCAY"/>
    <x v="1047"/>
    <n v="0"/>
    <x v="514"/>
    <x v="0"/>
    <x v="0"/>
    <x v="0"/>
    <x v="0"/>
    <x v="0"/>
    <x v="0"/>
    <x v="0"/>
    <x v="0"/>
    <x v="0"/>
    <x v="0"/>
    <x v="0"/>
    <x v="0"/>
    <x v="0"/>
    <x v="0"/>
    <x v="0"/>
    <x v="512"/>
    <x v="512"/>
    <x v="512"/>
    <x v="512"/>
    <x v="512"/>
    <x v="0"/>
    <x v="0"/>
    <x v="0"/>
    <x v="0"/>
    <n v="9.2965736985206604E-4"/>
    <x v="1"/>
  </r>
  <r>
    <x v="2"/>
    <x v="3"/>
    <x v="1014"/>
    <x v="1014"/>
    <x v="14"/>
    <s v="860079048SUMINISTRO DE BIENES Y SERVICIOSAIA CONCAY"/>
    <x v="1048"/>
    <n v="0"/>
    <x v="514"/>
    <x v="0"/>
    <x v="0"/>
    <x v="0"/>
    <x v="0"/>
    <x v="0"/>
    <x v="0"/>
    <x v="0"/>
    <x v="0"/>
    <x v="0"/>
    <x v="0"/>
    <x v="0"/>
    <x v="0"/>
    <x v="0"/>
    <x v="0"/>
    <x v="0"/>
    <x v="513"/>
    <x v="513"/>
    <x v="513"/>
    <x v="513"/>
    <x v="513"/>
    <x v="0"/>
    <x v="0"/>
    <x v="0"/>
    <x v="0"/>
    <n v="3.0515808612108231E-4"/>
    <x v="1"/>
  </r>
  <r>
    <x v="2"/>
    <x v="3"/>
    <x v="1015"/>
    <x v="1015"/>
    <x v="14"/>
    <s v="900450471SUMINISTRO DE BIENES Y SERVICIOSAIA S.A."/>
    <x v="1049"/>
    <n v="0"/>
    <x v="514"/>
    <x v="0"/>
    <x v="0"/>
    <x v="0"/>
    <x v="0"/>
    <x v="0"/>
    <x v="0"/>
    <x v="0"/>
    <x v="0"/>
    <x v="0"/>
    <x v="0"/>
    <x v="0"/>
    <x v="0"/>
    <x v="0"/>
    <x v="0"/>
    <x v="0"/>
    <x v="514"/>
    <x v="514"/>
    <x v="514"/>
    <x v="514"/>
    <x v="514"/>
    <x v="0"/>
    <x v="0"/>
    <x v="0"/>
    <x v="0"/>
    <n v="5.3707626648247242E-5"/>
    <x v="0"/>
  </r>
  <r>
    <x v="2"/>
    <x v="3"/>
    <x v="1016"/>
    <x v="1016"/>
    <x v="14"/>
    <s v="8243866SUMINISTRO DE BIENES Y SERVICIOSAIA S.A."/>
    <x v="1050"/>
    <n v="0"/>
    <x v="514"/>
    <x v="0"/>
    <x v="0"/>
    <x v="0"/>
    <x v="0"/>
    <x v="0"/>
    <x v="0"/>
    <x v="0"/>
    <x v="0"/>
    <x v="0"/>
    <x v="0"/>
    <x v="0"/>
    <x v="0"/>
    <x v="0"/>
    <x v="0"/>
    <x v="0"/>
    <x v="515"/>
    <x v="515"/>
    <x v="515"/>
    <x v="515"/>
    <x v="515"/>
    <x v="0"/>
    <x v="0"/>
    <x v="0"/>
    <x v="0"/>
    <n v="2.5821663439273834E-4"/>
    <x v="0"/>
  </r>
  <r>
    <x v="2"/>
    <x v="3"/>
    <x v="1017"/>
    <x v="1017"/>
    <x v="14"/>
    <s v="900932343SUMINISTRO DE BIENES Y SERVICIOSAIA S.A."/>
    <x v="1051"/>
    <n v="0"/>
    <x v="514"/>
    <x v="0"/>
    <x v="0"/>
    <x v="0"/>
    <x v="0"/>
    <x v="0"/>
    <x v="0"/>
    <x v="0"/>
    <x v="0"/>
    <x v="0"/>
    <x v="0"/>
    <x v="0"/>
    <x v="0"/>
    <x v="0"/>
    <x v="0"/>
    <x v="0"/>
    <x v="516"/>
    <x v="516"/>
    <x v="516"/>
    <x v="516"/>
    <x v="516"/>
    <x v="0"/>
    <x v="0"/>
    <x v="0"/>
    <x v="0"/>
    <n v="4.3172040022909641E-5"/>
    <x v="0"/>
  </r>
  <r>
    <x v="2"/>
    <x v="3"/>
    <x v="1018"/>
    <x v="1018"/>
    <x v="14"/>
    <s v="830507807SUMINISTRO DE BIENES Y SERVICIOSAIA S.A."/>
    <x v="1052"/>
    <n v="0"/>
    <x v="514"/>
    <x v="0"/>
    <x v="0"/>
    <x v="0"/>
    <x v="0"/>
    <x v="0"/>
    <x v="0"/>
    <x v="0"/>
    <x v="0"/>
    <x v="0"/>
    <x v="0"/>
    <x v="0"/>
    <x v="0"/>
    <x v="0"/>
    <x v="0"/>
    <x v="0"/>
    <x v="517"/>
    <x v="517"/>
    <x v="517"/>
    <x v="517"/>
    <x v="517"/>
    <x v="0"/>
    <x v="0"/>
    <x v="0"/>
    <x v="0"/>
    <n v="2.4599430616945028E-5"/>
    <x v="0"/>
  </r>
  <r>
    <x v="2"/>
    <x v="3"/>
    <x v="1019"/>
    <x v="1019"/>
    <x v="14"/>
    <s v="4079073SUMINISTRO DE BIENES Y SERVICIOSAIA CONCAY"/>
    <x v="1053"/>
    <n v="0"/>
    <x v="514"/>
    <x v="0"/>
    <x v="0"/>
    <x v="0"/>
    <x v="0"/>
    <x v="0"/>
    <x v="0"/>
    <x v="0"/>
    <x v="0"/>
    <x v="0"/>
    <x v="0"/>
    <x v="0"/>
    <x v="0"/>
    <x v="0"/>
    <x v="0"/>
    <x v="0"/>
    <x v="518"/>
    <x v="518"/>
    <x v="518"/>
    <x v="518"/>
    <x v="518"/>
    <x v="0"/>
    <x v="0"/>
    <x v="0"/>
    <x v="0"/>
    <n v="1.227356493473053E-3"/>
    <x v="1"/>
  </r>
  <r>
    <x v="2"/>
    <x v="3"/>
    <x v="1020"/>
    <x v="1020"/>
    <x v="14"/>
    <s v="860003012SUMINISTRO DE BIENES Y SERVICIOSAIA CONCAY"/>
    <x v="1054"/>
    <n v="0"/>
    <x v="514"/>
    <x v="0"/>
    <x v="0"/>
    <x v="0"/>
    <x v="0"/>
    <x v="0"/>
    <x v="0"/>
    <x v="0"/>
    <x v="0"/>
    <x v="0"/>
    <x v="0"/>
    <x v="0"/>
    <x v="0"/>
    <x v="0"/>
    <x v="0"/>
    <x v="0"/>
    <x v="519"/>
    <x v="519"/>
    <x v="519"/>
    <x v="519"/>
    <x v="519"/>
    <x v="0"/>
    <x v="0"/>
    <x v="0"/>
    <x v="0"/>
    <n v="2.0452439785003662E-3"/>
    <x v="1"/>
  </r>
  <r>
    <x v="2"/>
    <x v="3"/>
    <x v="1021"/>
    <x v="1021"/>
    <x v="14"/>
    <s v="900475334SUMINISTRO DE BIENES Y SERVICIOSAIA S.A."/>
    <x v="1055"/>
    <n v="0"/>
    <x v="514"/>
    <x v="0"/>
    <x v="0"/>
    <x v="0"/>
    <x v="0"/>
    <x v="0"/>
    <x v="0"/>
    <x v="0"/>
    <x v="0"/>
    <x v="0"/>
    <x v="0"/>
    <x v="0"/>
    <x v="0"/>
    <x v="0"/>
    <x v="0"/>
    <x v="0"/>
    <x v="520"/>
    <x v="520"/>
    <x v="520"/>
    <x v="520"/>
    <x v="520"/>
    <x v="0"/>
    <x v="0"/>
    <x v="0"/>
    <x v="0"/>
    <n v="4.8345327377319336E-4"/>
    <x v="0"/>
  </r>
  <r>
    <x v="2"/>
    <x v="3"/>
    <x v="1022"/>
    <x v="1022"/>
    <x v="14"/>
    <s v="900690100SUMINISTRO DE BIENES Y SERVICIOSAIA S.A."/>
    <x v="1056"/>
    <n v="0"/>
    <x v="514"/>
    <x v="0"/>
    <x v="0"/>
    <x v="0"/>
    <x v="0"/>
    <x v="0"/>
    <x v="0"/>
    <x v="0"/>
    <x v="0"/>
    <x v="0"/>
    <x v="0"/>
    <x v="0"/>
    <x v="0"/>
    <x v="0"/>
    <x v="0"/>
    <x v="0"/>
    <x v="521"/>
    <x v="521"/>
    <x v="521"/>
    <x v="521"/>
    <x v="521"/>
    <x v="0"/>
    <x v="0"/>
    <x v="0"/>
    <x v="0"/>
    <n v="5.74532151222229E-3"/>
    <x v="0"/>
  </r>
  <r>
    <x v="2"/>
    <x v="3"/>
    <x v="1023"/>
    <x v="1023"/>
    <x v="14"/>
    <s v="800026509SUMINISTRO DE BIENES Y SERVICIOSAIA S.A."/>
    <x v="1057"/>
    <n v="0"/>
    <x v="514"/>
    <x v="0"/>
    <x v="0"/>
    <x v="0"/>
    <x v="0"/>
    <x v="0"/>
    <x v="0"/>
    <x v="0"/>
    <x v="0"/>
    <x v="0"/>
    <x v="0"/>
    <x v="0"/>
    <x v="0"/>
    <x v="0"/>
    <x v="0"/>
    <x v="0"/>
    <x v="522"/>
    <x v="522"/>
    <x v="522"/>
    <x v="522"/>
    <x v="522"/>
    <x v="0"/>
    <x v="0"/>
    <x v="0"/>
    <x v="0"/>
    <n v="7.5402408838272095E-3"/>
    <x v="0"/>
  </r>
  <r>
    <x v="2"/>
    <x v="3"/>
    <x v="1024"/>
    <x v="1024"/>
    <x v="14"/>
    <s v="901070576SUMINISTRO DE BIENES Y SERVICIOSAIA S.A."/>
    <x v="1058"/>
    <n v="0"/>
    <x v="514"/>
    <x v="0"/>
    <x v="0"/>
    <x v="0"/>
    <x v="0"/>
    <x v="0"/>
    <x v="0"/>
    <x v="0"/>
    <x v="0"/>
    <x v="0"/>
    <x v="0"/>
    <x v="0"/>
    <x v="0"/>
    <x v="0"/>
    <x v="0"/>
    <x v="0"/>
    <x v="523"/>
    <x v="523"/>
    <x v="523"/>
    <x v="523"/>
    <x v="523"/>
    <x v="0"/>
    <x v="0"/>
    <x v="0"/>
    <x v="0"/>
    <n v="8.03384929895401E-4"/>
    <x v="0"/>
  </r>
  <r>
    <x v="2"/>
    <x v="3"/>
    <x v="1025"/>
    <x v="1025"/>
    <x v="14"/>
    <s v="830018955SUMINISTRO DE BIENES Y SERVICIOSAIA S.A."/>
    <x v="1059"/>
    <n v="0"/>
    <x v="514"/>
    <x v="0"/>
    <x v="0"/>
    <x v="0"/>
    <x v="0"/>
    <x v="0"/>
    <x v="0"/>
    <x v="0"/>
    <x v="0"/>
    <x v="0"/>
    <x v="0"/>
    <x v="0"/>
    <x v="0"/>
    <x v="0"/>
    <x v="0"/>
    <x v="0"/>
    <x v="524"/>
    <x v="524"/>
    <x v="524"/>
    <x v="524"/>
    <x v="524"/>
    <x v="0"/>
    <x v="0"/>
    <x v="0"/>
    <x v="0"/>
    <n v="7.1282126009464264E-4"/>
    <x v="0"/>
  </r>
  <r>
    <x v="2"/>
    <x v="3"/>
    <x v="1026"/>
    <x v="1026"/>
    <x v="14"/>
    <s v="900507945SUMINISTRO DE BIENES Y SERVICIOSAIA S.A."/>
    <x v="1060"/>
    <n v="0"/>
    <x v="514"/>
    <x v="0"/>
    <x v="0"/>
    <x v="0"/>
    <x v="0"/>
    <x v="0"/>
    <x v="0"/>
    <x v="0"/>
    <x v="0"/>
    <x v="0"/>
    <x v="0"/>
    <x v="0"/>
    <x v="0"/>
    <x v="0"/>
    <x v="0"/>
    <x v="0"/>
    <x v="525"/>
    <x v="525"/>
    <x v="525"/>
    <x v="525"/>
    <x v="525"/>
    <x v="0"/>
    <x v="0"/>
    <x v="0"/>
    <x v="0"/>
    <n v="3.3093318343162537E-3"/>
    <x v="0"/>
  </r>
  <r>
    <x v="2"/>
    <x v="3"/>
    <x v="1026"/>
    <x v="1026"/>
    <x v="14"/>
    <s v="900507945SUMINISTRO DE BIENES Y SERVICIOSCONSORCIO TRIPLEA RIONEGRO"/>
    <x v="1061"/>
    <n v="0"/>
    <x v="514"/>
    <x v="0"/>
    <x v="0"/>
    <x v="0"/>
    <x v="0"/>
    <x v="0"/>
    <x v="0"/>
    <x v="0"/>
    <x v="0"/>
    <x v="0"/>
    <x v="0"/>
    <x v="0"/>
    <x v="0"/>
    <x v="0"/>
    <x v="0"/>
    <x v="0"/>
    <x v="526"/>
    <x v="526"/>
    <x v="526"/>
    <x v="526"/>
    <x v="526"/>
    <x v="0"/>
    <x v="0"/>
    <x v="0"/>
    <x v="0"/>
    <n v="2.4440186098217964E-4"/>
    <x v="4"/>
  </r>
  <r>
    <x v="2"/>
    <x v="3"/>
    <x v="1027"/>
    <x v="1027"/>
    <x v="14"/>
    <s v="900870516SUMINISTRO DE BIENES Y SERVICIOSAIA CONCAY"/>
    <x v="1062"/>
    <n v="0"/>
    <x v="514"/>
    <x v="0"/>
    <x v="0"/>
    <x v="0"/>
    <x v="0"/>
    <x v="0"/>
    <x v="0"/>
    <x v="0"/>
    <x v="0"/>
    <x v="0"/>
    <x v="0"/>
    <x v="0"/>
    <x v="0"/>
    <x v="0"/>
    <x v="0"/>
    <x v="0"/>
    <x v="527"/>
    <x v="527"/>
    <x v="527"/>
    <x v="527"/>
    <x v="527"/>
    <x v="0"/>
    <x v="0"/>
    <x v="0"/>
    <x v="0"/>
    <n v="2.9246462509036064E-4"/>
    <x v="1"/>
  </r>
  <r>
    <x v="2"/>
    <x v="3"/>
    <x v="1028"/>
    <x v="1028"/>
    <x v="14"/>
    <s v="800042414SUMINISTRO DE BIENES Y SERVICIOSAIA S.A."/>
    <x v="1063"/>
    <n v="0"/>
    <x v="514"/>
    <x v="0"/>
    <x v="0"/>
    <x v="0"/>
    <x v="0"/>
    <x v="0"/>
    <x v="0"/>
    <x v="0"/>
    <x v="0"/>
    <x v="0"/>
    <x v="0"/>
    <x v="0"/>
    <x v="0"/>
    <x v="0"/>
    <x v="0"/>
    <x v="0"/>
    <x v="528"/>
    <x v="528"/>
    <x v="528"/>
    <x v="528"/>
    <x v="528"/>
    <x v="0"/>
    <x v="0"/>
    <x v="0"/>
    <x v="0"/>
    <n v="7.2487746365368366E-5"/>
    <x v="0"/>
  </r>
  <r>
    <x v="2"/>
    <x v="3"/>
    <x v="1029"/>
    <x v="1029"/>
    <x v="14"/>
    <s v="860531287SUMINISTRO DE BIENES Y SERVICIOSAIA S.A."/>
    <x v="1064"/>
    <n v="0"/>
    <x v="514"/>
    <x v="0"/>
    <x v="0"/>
    <x v="0"/>
    <x v="0"/>
    <x v="0"/>
    <x v="0"/>
    <x v="0"/>
    <x v="0"/>
    <x v="0"/>
    <x v="0"/>
    <x v="0"/>
    <x v="0"/>
    <x v="0"/>
    <x v="0"/>
    <x v="0"/>
    <x v="529"/>
    <x v="529"/>
    <x v="529"/>
    <x v="529"/>
    <x v="529"/>
    <x v="0"/>
    <x v="0"/>
    <x v="0"/>
    <x v="0"/>
    <n v="5.7269237004220486E-5"/>
    <x v="0"/>
  </r>
  <r>
    <x v="2"/>
    <x v="3"/>
    <x v="1030"/>
    <x v="1030"/>
    <x v="14"/>
    <s v="7442435SUMINISTRO DE BIENES Y SERVICIOSCONSORCIO CLINICA PORTOAZUL"/>
    <x v="1065"/>
    <n v="0"/>
    <x v="514"/>
    <x v="0"/>
    <x v="0"/>
    <x v="0"/>
    <x v="0"/>
    <x v="0"/>
    <x v="0"/>
    <x v="0"/>
    <x v="0"/>
    <x v="0"/>
    <x v="0"/>
    <x v="0"/>
    <x v="0"/>
    <x v="0"/>
    <x v="0"/>
    <x v="0"/>
    <x v="530"/>
    <x v="530"/>
    <x v="530"/>
    <x v="530"/>
    <x v="530"/>
    <x v="0"/>
    <x v="0"/>
    <x v="0"/>
    <x v="0"/>
    <n v="1.6502030193805695E-3"/>
    <x v="5"/>
  </r>
  <r>
    <x v="2"/>
    <x v="3"/>
    <x v="1031"/>
    <x v="1031"/>
    <x v="14"/>
    <s v="811012912SUMINISTRO DE BIENES Y SERVICIOSCONSORCIO TRIPLEA RIONEGRO"/>
    <x v="1066"/>
    <n v="0"/>
    <x v="514"/>
    <x v="0"/>
    <x v="0"/>
    <x v="0"/>
    <x v="0"/>
    <x v="0"/>
    <x v="0"/>
    <x v="0"/>
    <x v="0"/>
    <x v="0"/>
    <x v="0"/>
    <x v="0"/>
    <x v="0"/>
    <x v="0"/>
    <x v="0"/>
    <x v="0"/>
    <x v="531"/>
    <x v="531"/>
    <x v="531"/>
    <x v="531"/>
    <x v="531"/>
    <x v="0"/>
    <x v="0"/>
    <x v="0"/>
    <x v="0"/>
    <n v="1.0819584131240845E-3"/>
    <x v="4"/>
  </r>
  <r>
    <x v="2"/>
    <x v="3"/>
    <x v="1032"/>
    <x v="1032"/>
    <x v="14"/>
    <s v="900721983SUMINISTRO DE BIENES Y SERVICIOSAIA S.A."/>
    <x v="1067"/>
    <n v="0"/>
    <x v="514"/>
    <x v="0"/>
    <x v="0"/>
    <x v="0"/>
    <x v="0"/>
    <x v="0"/>
    <x v="0"/>
    <x v="0"/>
    <x v="0"/>
    <x v="0"/>
    <x v="0"/>
    <x v="0"/>
    <x v="0"/>
    <x v="0"/>
    <x v="0"/>
    <x v="0"/>
    <x v="532"/>
    <x v="532"/>
    <x v="532"/>
    <x v="532"/>
    <x v="532"/>
    <x v="0"/>
    <x v="0"/>
    <x v="0"/>
    <x v="0"/>
    <n v="6.4499117434024811E-4"/>
    <x v="0"/>
  </r>
  <r>
    <x v="2"/>
    <x v="3"/>
    <x v="1033"/>
    <x v="1033"/>
    <x v="14"/>
    <s v="800136678SUMINISTRO DE BIENES Y SERVICIOSAIA S.A."/>
    <x v="1068"/>
    <n v="0"/>
    <x v="514"/>
    <x v="0"/>
    <x v="0"/>
    <x v="0"/>
    <x v="0"/>
    <x v="0"/>
    <x v="0"/>
    <x v="0"/>
    <x v="0"/>
    <x v="0"/>
    <x v="0"/>
    <x v="0"/>
    <x v="0"/>
    <x v="0"/>
    <x v="0"/>
    <x v="0"/>
    <x v="533"/>
    <x v="533"/>
    <x v="533"/>
    <x v="533"/>
    <x v="533"/>
    <x v="0"/>
    <x v="0"/>
    <x v="0"/>
    <x v="0"/>
    <n v="5.3518451750278473E-4"/>
    <x v="0"/>
  </r>
  <r>
    <x v="2"/>
    <x v="3"/>
    <x v="1034"/>
    <x v="1034"/>
    <x v="14"/>
    <s v="900973312SUMINISTRO DE BIENES Y SERVICIOSAIA S.A."/>
    <x v="1069"/>
    <n v="0"/>
    <x v="514"/>
    <x v="0"/>
    <x v="0"/>
    <x v="0"/>
    <x v="0"/>
    <x v="0"/>
    <x v="0"/>
    <x v="0"/>
    <x v="0"/>
    <x v="0"/>
    <x v="0"/>
    <x v="0"/>
    <x v="0"/>
    <x v="0"/>
    <x v="0"/>
    <x v="0"/>
    <x v="534"/>
    <x v="534"/>
    <x v="534"/>
    <x v="534"/>
    <x v="534"/>
    <x v="0"/>
    <x v="0"/>
    <x v="0"/>
    <x v="0"/>
    <n v="2.6725977659225464E-3"/>
    <x v="0"/>
  </r>
  <r>
    <x v="2"/>
    <x v="3"/>
    <x v="1035"/>
    <x v="1035"/>
    <x v="14"/>
    <s v="890941552SUMINISTRO DE BIENES Y SERVICIOSAIA S.A."/>
    <x v="1070"/>
    <n v="0"/>
    <x v="514"/>
    <x v="0"/>
    <x v="0"/>
    <x v="0"/>
    <x v="0"/>
    <x v="0"/>
    <x v="0"/>
    <x v="0"/>
    <x v="0"/>
    <x v="0"/>
    <x v="0"/>
    <x v="0"/>
    <x v="0"/>
    <x v="0"/>
    <x v="0"/>
    <x v="0"/>
    <x v="535"/>
    <x v="535"/>
    <x v="535"/>
    <x v="535"/>
    <x v="535"/>
    <x v="0"/>
    <x v="0"/>
    <x v="0"/>
    <x v="0"/>
    <n v="4.2878929525613785E-4"/>
    <x v="0"/>
  </r>
  <r>
    <x v="2"/>
    <x v="3"/>
    <x v="1036"/>
    <x v="1036"/>
    <x v="14"/>
    <s v="900530703SUMINISTRO DE BIENES Y SERVICIOSAIA S.A."/>
    <x v="1071"/>
    <n v="0"/>
    <x v="514"/>
    <x v="0"/>
    <x v="0"/>
    <x v="0"/>
    <x v="0"/>
    <x v="0"/>
    <x v="0"/>
    <x v="0"/>
    <x v="0"/>
    <x v="0"/>
    <x v="0"/>
    <x v="0"/>
    <x v="0"/>
    <x v="0"/>
    <x v="0"/>
    <x v="0"/>
    <x v="536"/>
    <x v="536"/>
    <x v="536"/>
    <x v="536"/>
    <x v="536"/>
    <x v="0"/>
    <x v="0"/>
    <x v="0"/>
    <x v="0"/>
    <n v="2.7927686460316181E-5"/>
    <x v="0"/>
  </r>
  <r>
    <x v="2"/>
    <x v="3"/>
    <x v="1037"/>
    <x v="1037"/>
    <x v="14"/>
    <s v="830023458SUMINISTRO DE BIENES Y SERVICIOSAIA CONCAY"/>
    <x v="1072"/>
    <n v="0"/>
    <x v="514"/>
    <x v="0"/>
    <x v="0"/>
    <x v="0"/>
    <x v="0"/>
    <x v="0"/>
    <x v="0"/>
    <x v="0"/>
    <x v="0"/>
    <x v="0"/>
    <x v="0"/>
    <x v="0"/>
    <x v="0"/>
    <x v="0"/>
    <x v="0"/>
    <x v="0"/>
    <x v="537"/>
    <x v="537"/>
    <x v="537"/>
    <x v="537"/>
    <x v="537"/>
    <x v="0"/>
    <x v="0"/>
    <x v="0"/>
    <x v="0"/>
    <n v="1.8417276442050934E-4"/>
    <x v="1"/>
  </r>
  <r>
    <x v="2"/>
    <x v="3"/>
    <x v="1038"/>
    <x v="1038"/>
    <x v="14"/>
    <s v="901076073SUMINISTRO DE BIENES Y SERVICIOSAIA S.A."/>
    <x v="1073"/>
    <n v="0"/>
    <x v="514"/>
    <x v="0"/>
    <x v="0"/>
    <x v="0"/>
    <x v="0"/>
    <x v="0"/>
    <x v="0"/>
    <x v="0"/>
    <x v="0"/>
    <x v="0"/>
    <x v="0"/>
    <x v="0"/>
    <x v="0"/>
    <x v="0"/>
    <x v="0"/>
    <x v="0"/>
    <x v="538"/>
    <x v="538"/>
    <x v="538"/>
    <x v="538"/>
    <x v="538"/>
    <x v="0"/>
    <x v="0"/>
    <x v="0"/>
    <x v="0"/>
    <n v="9.1501278802752495E-5"/>
    <x v="0"/>
  </r>
  <r>
    <x v="2"/>
    <x v="3"/>
    <x v="1039"/>
    <x v="1039"/>
    <x v="14"/>
    <s v="900664306SUMINISTRO DE BIENES Y SERVICIOSAIA CONCAY"/>
    <x v="1074"/>
    <n v="0"/>
    <x v="514"/>
    <x v="0"/>
    <x v="0"/>
    <x v="0"/>
    <x v="0"/>
    <x v="0"/>
    <x v="0"/>
    <x v="0"/>
    <x v="0"/>
    <x v="0"/>
    <x v="0"/>
    <x v="0"/>
    <x v="0"/>
    <x v="0"/>
    <x v="0"/>
    <x v="0"/>
    <x v="539"/>
    <x v="539"/>
    <x v="539"/>
    <x v="539"/>
    <x v="539"/>
    <x v="0"/>
    <x v="0"/>
    <x v="0"/>
    <x v="0"/>
    <n v="6.0966052114963531E-4"/>
    <x v="1"/>
  </r>
  <r>
    <x v="2"/>
    <x v="3"/>
    <x v="1040"/>
    <x v="1040"/>
    <x v="14"/>
    <s v="800192961SUMINISTRO DE BIENES Y SERVICIOSCONSORCIO CLINICA PORTOAZUL"/>
    <x v="1075"/>
    <n v="0"/>
    <x v="514"/>
    <x v="0"/>
    <x v="0"/>
    <x v="0"/>
    <x v="0"/>
    <x v="0"/>
    <x v="0"/>
    <x v="0"/>
    <x v="0"/>
    <x v="0"/>
    <x v="0"/>
    <x v="0"/>
    <x v="0"/>
    <x v="0"/>
    <x v="0"/>
    <x v="0"/>
    <x v="540"/>
    <x v="540"/>
    <x v="540"/>
    <x v="540"/>
    <x v="540"/>
    <x v="0"/>
    <x v="0"/>
    <x v="0"/>
    <x v="0"/>
    <n v="2.3985616862773895E-3"/>
    <x v="5"/>
  </r>
  <r>
    <x v="2"/>
    <x v="3"/>
    <x v="1041"/>
    <x v="1041"/>
    <x v="14"/>
    <s v="860005050SUMINISTRO DE BIENES Y SERVICIOSAIA CONCAY"/>
    <x v="1076"/>
    <n v="0"/>
    <x v="514"/>
    <x v="0"/>
    <x v="0"/>
    <x v="0"/>
    <x v="0"/>
    <x v="0"/>
    <x v="0"/>
    <x v="0"/>
    <x v="0"/>
    <x v="0"/>
    <x v="0"/>
    <x v="0"/>
    <x v="0"/>
    <x v="0"/>
    <x v="0"/>
    <x v="0"/>
    <x v="541"/>
    <x v="541"/>
    <x v="541"/>
    <x v="541"/>
    <x v="541"/>
    <x v="0"/>
    <x v="0"/>
    <x v="0"/>
    <x v="0"/>
    <n v="2.3308061063289642E-3"/>
    <x v="1"/>
  </r>
  <r>
    <x v="2"/>
    <x v="3"/>
    <x v="1042"/>
    <x v="1042"/>
    <x v="14"/>
    <s v="830067005SUMINISTRO DE BIENES Y SERVICIOSAIA CONCAY"/>
    <x v="1077"/>
    <n v="0"/>
    <x v="514"/>
    <x v="0"/>
    <x v="0"/>
    <x v="0"/>
    <x v="0"/>
    <x v="0"/>
    <x v="0"/>
    <x v="0"/>
    <x v="0"/>
    <x v="0"/>
    <x v="0"/>
    <x v="0"/>
    <x v="0"/>
    <x v="0"/>
    <x v="0"/>
    <x v="0"/>
    <x v="542"/>
    <x v="542"/>
    <x v="542"/>
    <x v="542"/>
    <x v="542"/>
    <x v="0"/>
    <x v="0"/>
    <x v="0"/>
    <x v="0"/>
    <n v="1.1411029845476151E-4"/>
    <x v="1"/>
  </r>
  <r>
    <x v="2"/>
    <x v="3"/>
    <x v="1042"/>
    <x v="1042"/>
    <x v="14"/>
    <s v="830067005SUMINISTRO DE BIENES Y SERVICIOSAIA S.A."/>
    <x v="1078"/>
    <n v="0"/>
    <x v="514"/>
    <x v="0"/>
    <x v="0"/>
    <x v="0"/>
    <x v="0"/>
    <x v="0"/>
    <x v="0"/>
    <x v="0"/>
    <x v="0"/>
    <x v="0"/>
    <x v="0"/>
    <x v="0"/>
    <x v="0"/>
    <x v="0"/>
    <x v="0"/>
    <x v="0"/>
    <x v="543"/>
    <x v="543"/>
    <x v="543"/>
    <x v="543"/>
    <x v="543"/>
    <x v="0"/>
    <x v="0"/>
    <x v="0"/>
    <x v="0"/>
    <n v="3.5808421671390533E-4"/>
    <x v="0"/>
  </r>
  <r>
    <x v="2"/>
    <x v="3"/>
    <x v="1043"/>
    <x v="1043"/>
    <x v="14"/>
    <s v="900536376SUMINISTRO DE BIENES Y SERVICIOSCONSORCIO CLINICA PORTOAZUL"/>
    <x v="1079"/>
    <n v="0"/>
    <x v="514"/>
    <x v="0"/>
    <x v="0"/>
    <x v="0"/>
    <x v="0"/>
    <x v="0"/>
    <x v="0"/>
    <x v="0"/>
    <x v="0"/>
    <x v="0"/>
    <x v="0"/>
    <x v="0"/>
    <x v="0"/>
    <x v="0"/>
    <x v="0"/>
    <x v="0"/>
    <x v="544"/>
    <x v="544"/>
    <x v="544"/>
    <x v="544"/>
    <x v="544"/>
    <x v="0"/>
    <x v="0"/>
    <x v="0"/>
    <x v="0"/>
    <n v="2.077324315905571E-4"/>
    <x v="5"/>
  </r>
  <r>
    <x v="2"/>
    <x v="3"/>
    <x v="1044"/>
    <x v="1044"/>
    <x v="14"/>
    <s v="830134193SUMINISTRO DE BIENES Y SERVICIOSAIA CONCAY"/>
    <x v="1080"/>
    <n v="0"/>
    <x v="514"/>
    <x v="0"/>
    <x v="0"/>
    <x v="0"/>
    <x v="0"/>
    <x v="0"/>
    <x v="0"/>
    <x v="0"/>
    <x v="0"/>
    <x v="0"/>
    <x v="0"/>
    <x v="0"/>
    <x v="0"/>
    <x v="0"/>
    <x v="0"/>
    <x v="0"/>
    <x v="545"/>
    <x v="545"/>
    <x v="545"/>
    <x v="545"/>
    <x v="545"/>
    <x v="0"/>
    <x v="0"/>
    <x v="0"/>
    <x v="0"/>
    <n v="8.8132359087467194E-4"/>
    <x v="1"/>
  </r>
  <r>
    <x v="2"/>
    <x v="3"/>
    <x v="1045"/>
    <x v="1045"/>
    <x v="14"/>
    <s v="900958415SUMINISTRO DE BIENES Y SERVICIOSAIA CONCAY"/>
    <x v="1081"/>
    <n v="0"/>
    <x v="514"/>
    <x v="0"/>
    <x v="0"/>
    <x v="0"/>
    <x v="0"/>
    <x v="0"/>
    <x v="0"/>
    <x v="0"/>
    <x v="0"/>
    <x v="0"/>
    <x v="0"/>
    <x v="0"/>
    <x v="0"/>
    <x v="0"/>
    <x v="0"/>
    <x v="0"/>
    <x v="546"/>
    <x v="546"/>
    <x v="546"/>
    <x v="546"/>
    <x v="546"/>
    <x v="0"/>
    <x v="0"/>
    <x v="0"/>
    <x v="0"/>
    <n v="1.056259498000145E-4"/>
    <x v="1"/>
  </r>
  <r>
    <x v="2"/>
    <x v="3"/>
    <x v="1046"/>
    <x v="1046"/>
    <x v="14"/>
    <s v="19448866SUMINISTRO DE BIENES Y SERVICIOSAIA CONCAY"/>
    <x v="1082"/>
    <n v="0"/>
    <x v="514"/>
    <x v="0"/>
    <x v="0"/>
    <x v="0"/>
    <x v="0"/>
    <x v="0"/>
    <x v="0"/>
    <x v="0"/>
    <x v="0"/>
    <x v="0"/>
    <x v="0"/>
    <x v="0"/>
    <x v="0"/>
    <x v="0"/>
    <x v="0"/>
    <x v="0"/>
    <x v="547"/>
    <x v="547"/>
    <x v="547"/>
    <x v="547"/>
    <x v="547"/>
    <x v="0"/>
    <x v="0"/>
    <x v="0"/>
    <x v="0"/>
    <n v="4.5100459828972816E-5"/>
    <x v="1"/>
  </r>
  <r>
    <x v="2"/>
    <x v="3"/>
    <x v="1047"/>
    <x v="1047"/>
    <x v="14"/>
    <s v="52474280SUMINISTRO DE BIENES Y SERVICIOSAIA S.A."/>
    <x v="1083"/>
    <n v="0"/>
    <x v="514"/>
    <x v="0"/>
    <x v="0"/>
    <x v="0"/>
    <x v="0"/>
    <x v="0"/>
    <x v="0"/>
    <x v="0"/>
    <x v="0"/>
    <x v="0"/>
    <x v="0"/>
    <x v="0"/>
    <x v="0"/>
    <x v="0"/>
    <x v="0"/>
    <x v="0"/>
    <x v="548"/>
    <x v="548"/>
    <x v="548"/>
    <x v="548"/>
    <x v="548"/>
    <x v="0"/>
    <x v="0"/>
    <x v="0"/>
    <x v="0"/>
    <n v="3.0366005375981331E-5"/>
    <x v="0"/>
  </r>
  <r>
    <x v="2"/>
    <x v="3"/>
    <x v="1048"/>
    <x v="1048"/>
    <x v="14"/>
    <s v="811009005SUMINISTRO DE BIENES Y SERVICIOSAIA S.A."/>
    <x v="1084"/>
    <n v="0"/>
    <x v="514"/>
    <x v="0"/>
    <x v="0"/>
    <x v="0"/>
    <x v="0"/>
    <x v="0"/>
    <x v="0"/>
    <x v="0"/>
    <x v="0"/>
    <x v="0"/>
    <x v="0"/>
    <x v="0"/>
    <x v="0"/>
    <x v="0"/>
    <x v="0"/>
    <x v="0"/>
    <x v="549"/>
    <x v="549"/>
    <x v="549"/>
    <x v="549"/>
    <x v="549"/>
    <x v="0"/>
    <x v="0"/>
    <x v="0"/>
    <x v="0"/>
    <n v="2.7892738580703735E-3"/>
    <x v="0"/>
  </r>
  <r>
    <x v="2"/>
    <x v="3"/>
    <x v="1049"/>
    <x v="1049"/>
    <x v="14"/>
    <s v="8348737SUMINISTRO DE BIENES Y SERVICIOSAIA S.A."/>
    <x v="827"/>
    <n v="0"/>
    <x v="514"/>
    <x v="0"/>
    <x v="0"/>
    <x v="0"/>
    <x v="0"/>
    <x v="0"/>
    <x v="0"/>
    <x v="0"/>
    <x v="0"/>
    <x v="0"/>
    <x v="0"/>
    <x v="0"/>
    <x v="0"/>
    <x v="0"/>
    <x v="0"/>
    <x v="0"/>
    <x v="292"/>
    <x v="292"/>
    <x v="292"/>
    <x v="292"/>
    <x v="292"/>
    <x v="0"/>
    <x v="0"/>
    <x v="0"/>
    <x v="0"/>
    <n v="7.2532857302576303E-6"/>
    <x v="0"/>
  </r>
  <r>
    <x v="2"/>
    <x v="3"/>
    <x v="1050"/>
    <x v="1050"/>
    <x v="14"/>
    <s v="890920510SUMINISTRO DE BIENES Y SERVICIOSAIA S.A."/>
    <x v="1085"/>
    <n v="0"/>
    <x v="514"/>
    <x v="0"/>
    <x v="0"/>
    <x v="0"/>
    <x v="0"/>
    <x v="0"/>
    <x v="0"/>
    <x v="0"/>
    <x v="0"/>
    <x v="0"/>
    <x v="0"/>
    <x v="0"/>
    <x v="0"/>
    <x v="0"/>
    <x v="0"/>
    <x v="0"/>
    <x v="550"/>
    <x v="550"/>
    <x v="550"/>
    <x v="550"/>
    <x v="550"/>
    <x v="0"/>
    <x v="0"/>
    <x v="0"/>
    <x v="0"/>
    <n v="4.1867839172482491E-5"/>
    <x v="0"/>
  </r>
  <r>
    <x v="2"/>
    <x v="3"/>
    <x v="1051"/>
    <x v="1051"/>
    <x v="14"/>
    <s v="80093550SUMINISTRO DE BIENES Y SERVICIOSAIA CONCAY"/>
    <x v="1086"/>
    <n v="0"/>
    <x v="514"/>
    <x v="0"/>
    <x v="0"/>
    <x v="0"/>
    <x v="0"/>
    <x v="0"/>
    <x v="0"/>
    <x v="0"/>
    <x v="0"/>
    <x v="0"/>
    <x v="0"/>
    <x v="0"/>
    <x v="0"/>
    <x v="0"/>
    <x v="0"/>
    <x v="0"/>
    <x v="551"/>
    <x v="551"/>
    <x v="551"/>
    <x v="551"/>
    <x v="551"/>
    <x v="0"/>
    <x v="0"/>
    <x v="0"/>
    <x v="0"/>
    <n v="2.4147983640432358E-4"/>
    <x v="1"/>
  </r>
  <r>
    <x v="2"/>
    <x v="3"/>
    <x v="1052"/>
    <x v="1052"/>
    <x v="14"/>
    <s v="901070594SUMINISTRO DE BIENES Y SERVICIOSAIA S.A."/>
    <x v="1087"/>
    <n v="0"/>
    <x v="514"/>
    <x v="0"/>
    <x v="0"/>
    <x v="0"/>
    <x v="0"/>
    <x v="0"/>
    <x v="0"/>
    <x v="0"/>
    <x v="0"/>
    <x v="0"/>
    <x v="0"/>
    <x v="0"/>
    <x v="0"/>
    <x v="0"/>
    <x v="0"/>
    <x v="0"/>
    <x v="552"/>
    <x v="552"/>
    <x v="552"/>
    <x v="552"/>
    <x v="552"/>
    <x v="0"/>
    <x v="0"/>
    <x v="0"/>
    <x v="0"/>
    <n v="3.631986677646637E-3"/>
    <x v="0"/>
  </r>
  <r>
    <x v="2"/>
    <x v="3"/>
    <x v="1053"/>
    <x v="1053"/>
    <x v="14"/>
    <s v="800061774SUMINISTRO DE BIENES Y SERVICIOSCONSORCIO TRIPLEA RIONEGRO"/>
    <x v="1088"/>
    <n v="0"/>
    <x v="514"/>
    <x v="0"/>
    <x v="0"/>
    <x v="0"/>
    <x v="0"/>
    <x v="0"/>
    <x v="0"/>
    <x v="0"/>
    <x v="0"/>
    <x v="0"/>
    <x v="0"/>
    <x v="0"/>
    <x v="0"/>
    <x v="0"/>
    <x v="0"/>
    <x v="0"/>
    <x v="553"/>
    <x v="553"/>
    <x v="553"/>
    <x v="553"/>
    <x v="553"/>
    <x v="0"/>
    <x v="0"/>
    <x v="0"/>
    <x v="0"/>
    <n v="3.5307183861732483E-4"/>
    <x v="4"/>
  </r>
  <r>
    <x v="2"/>
    <x v="3"/>
    <x v="1054"/>
    <x v="1054"/>
    <x v="14"/>
    <s v="900177835SUMINISTRO DE BIENES Y SERVICIOSAIA S.A."/>
    <x v="1089"/>
    <n v="0"/>
    <x v="514"/>
    <x v="0"/>
    <x v="0"/>
    <x v="0"/>
    <x v="0"/>
    <x v="0"/>
    <x v="0"/>
    <x v="0"/>
    <x v="0"/>
    <x v="0"/>
    <x v="0"/>
    <x v="0"/>
    <x v="0"/>
    <x v="0"/>
    <x v="0"/>
    <x v="0"/>
    <x v="554"/>
    <x v="554"/>
    <x v="554"/>
    <x v="554"/>
    <x v="554"/>
    <x v="0"/>
    <x v="0"/>
    <x v="0"/>
    <x v="0"/>
    <n v="1.0007433593273163E-4"/>
    <x v="0"/>
  </r>
  <r>
    <x v="2"/>
    <x v="3"/>
    <x v="1055"/>
    <x v="1055"/>
    <x v="14"/>
    <s v="900283966SUMINISTRO DE BIENES Y SERVICIOSAIA S.A."/>
    <x v="1090"/>
    <n v="0"/>
    <x v="514"/>
    <x v="0"/>
    <x v="0"/>
    <x v="0"/>
    <x v="0"/>
    <x v="0"/>
    <x v="0"/>
    <x v="0"/>
    <x v="0"/>
    <x v="0"/>
    <x v="0"/>
    <x v="0"/>
    <x v="0"/>
    <x v="0"/>
    <x v="0"/>
    <x v="0"/>
    <x v="555"/>
    <x v="555"/>
    <x v="555"/>
    <x v="555"/>
    <x v="555"/>
    <x v="0"/>
    <x v="0"/>
    <x v="0"/>
    <x v="0"/>
    <n v="5.0548184663057327E-4"/>
    <x v="0"/>
  </r>
  <r>
    <x v="2"/>
    <x v="3"/>
    <x v="1056"/>
    <x v="1056"/>
    <x v="14"/>
    <s v="811012661SUMINISTRO DE BIENES Y SERVICIOSAIA S.A."/>
    <x v="1091"/>
    <n v="0"/>
    <x v="514"/>
    <x v="0"/>
    <x v="0"/>
    <x v="0"/>
    <x v="0"/>
    <x v="0"/>
    <x v="0"/>
    <x v="0"/>
    <x v="0"/>
    <x v="0"/>
    <x v="0"/>
    <x v="0"/>
    <x v="0"/>
    <x v="0"/>
    <x v="0"/>
    <x v="0"/>
    <x v="556"/>
    <x v="556"/>
    <x v="556"/>
    <x v="556"/>
    <x v="556"/>
    <x v="0"/>
    <x v="0"/>
    <x v="0"/>
    <x v="0"/>
    <n v="1.3300729915499687E-4"/>
    <x v="0"/>
  </r>
  <r>
    <x v="2"/>
    <x v="3"/>
    <x v="1057"/>
    <x v="1057"/>
    <x v="14"/>
    <s v="900181710SUMINISTRO DE BIENES Y SERVICIOSAIA CONCAY"/>
    <x v="1092"/>
    <n v="0"/>
    <x v="514"/>
    <x v="0"/>
    <x v="0"/>
    <x v="0"/>
    <x v="0"/>
    <x v="0"/>
    <x v="0"/>
    <x v="0"/>
    <x v="0"/>
    <x v="0"/>
    <x v="0"/>
    <x v="0"/>
    <x v="0"/>
    <x v="0"/>
    <x v="0"/>
    <x v="0"/>
    <x v="557"/>
    <x v="557"/>
    <x v="557"/>
    <x v="557"/>
    <x v="557"/>
    <x v="0"/>
    <x v="0"/>
    <x v="0"/>
    <x v="0"/>
    <n v="1.2821960262954235E-4"/>
    <x v="1"/>
  </r>
  <r>
    <x v="2"/>
    <x v="3"/>
    <x v="1058"/>
    <x v="1058"/>
    <x v="14"/>
    <s v="900795601SUMINISTRO DE BIENES Y SERVICIOSAIA CONCAY"/>
    <x v="1093"/>
    <n v="0"/>
    <x v="514"/>
    <x v="0"/>
    <x v="0"/>
    <x v="0"/>
    <x v="0"/>
    <x v="0"/>
    <x v="0"/>
    <x v="0"/>
    <x v="0"/>
    <x v="0"/>
    <x v="0"/>
    <x v="0"/>
    <x v="0"/>
    <x v="0"/>
    <x v="0"/>
    <x v="0"/>
    <x v="558"/>
    <x v="558"/>
    <x v="558"/>
    <x v="558"/>
    <x v="558"/>
    <x v="0"/>
    <x v="0"/>
    <x v="0"/>
    <x v="0"/>
    <n v="2.0472452888498083E-7"/>
    <x v="1"/>
  </r>
  <r>
    <x v="2"/>
    <x v="3"/>
    <x v="1059"/>
    <x v="1059"/>
    <x v="14"/>
    <s v="18494826SUMINISTRO DE BIENES Y SERVICIOSAIA S.A."/>
    <x v="1094"/>
    <n v="0"/>
    <x v="514"/>
    <x v="0"/>
    <x v="0"/>
    <x v="0"/>
    <x v="0"/>
    <x v="0"/>
    <x v="0"/>
    <x v="0"/>
    <x v="0"/>
    <x v="0"/>
    <x v="0"/>
    <x v="0"/>
    <x v="0"/>
    <x v="0"/>
    <x v="0"/>
    <x v="0"/>
    <x v="559"/>
    <x v="559"/>
    <x v="559"/>
    <x v="559"/>
    <x v="559"/>
    <x v="0"/>
    <x v="0"/>
    <x v="0"/>
    <x v="0"/>
    <n v="1.4506549632642418E-6"/>
    <x v="0"/>
  </r>
  <r>
    <x v="2"/>
    <x v="3"/>
    <x v="1060"/>
    <x v="1060"/>
    <x v="14"/>
    <s v="900076133SUMINISTRO DE BIENES Y SERVICIOSAIA CONCAY"/>
    <x v="1095"/>
    <n v="0"/>
    <x v="514"/>
    <x v="0"/>
    <x v="0"/>
    <x v="0"/>
    <x v="0"/>
    <x v="0"/>
    <x v="0"/>
    <x v="0"/>
    <x v="0"/>
    <x v="0"/>
    <x v="0"/>
    <x v="0"/>
    <x v="0"/>
    <x v="0"/>
    <x v="0"/>
    <x v="0"/>
    <x v="560"/>
    <x v="560"/>
    <x v="560"/>
    <x v="560"/>
    <x v="560"/>
    <x v="0"/>
    <x v="0"/>
    <x v="0"/>
    <x v="0"/>
    <n v="2.4667754769325256E-3"/>
    <x v="1"/>
  </r>
  <r>
    <x v="2"/>
    <x v="3"/>
    <x v="1061"/>
    <x v="1061"/>
    <x v="14"/>
    <s v="830141216SUMINISTRO DE BIENES Y SERVICIOSAIA S.A."/>
    <x v="1096"/>
    <n v="0"/>
    <x v="514"/>
    <x v="0"/>
    <x v="0"/>
    <x v="0"/>
    <x v="0"/>
    <x v="0"/>
    <x v="0"/>
    <x v="0"/>
    <x v="0"/>
    <x v="0"/>
    <x v="0"/>
    <x v="0"/>
    <x v="0"/>
    <x v="0"/>
    <x v="0"/>
    <x v="0"/>
    <x v="561"/>
    <x v="561"/>
    <x v="561"/>
    <x v="561"/>
    <x v="561"/>
    <x v="0"/>
    <x v="0"/>
    <x v="0"/>
    <x v="0"/>
    <n v="1.6993045806884766E-2"/>
    <x v="0"/>
  </r>
  <r>
    <x v="2"/>
    <x v="3"/>
    <x v="1062"/>
    <x v="1062"/>
    <x v="14"/>
    <s v="800062591SUMINISTRO DE BIENES Y SERVICIOSAIA S.A."/>
    <x v="1097"/>
    <n v="0"/>
    <x v="514"/>
    <x v="0"/>
    <x v="0"/>
    <x v="0"/>
    <x v="0"/>
    <x v="0"/>
    <x v="0"/>
    <x v="0"/>
    <x v="0"/>
    <x v="0"/>
    <x v="0"/>
    <x v="0"/>
    <x v="0"/>
    <x v="0"/>
    <x v="0"/>
    <x v="0"/>
    <x v="562"/>
    <x v="562"/>
    <x v="562"/>
    <x v="562"/>
    <x v="562"/>
    <x v="0"/>
    <x v="0"/>
    <x v="0"/>
    <x v="0"/>
    <n v="3.3835123758763075E-5"/>
    <x v="0"/>
  </r>
  <r>
    <x v="2"/>
    <x v="3"/>
    <x v="1063"/>
    <x v="1063"/>
    <x v="14"/>
    <s v="79308062SUMINISTRO DE BIENES Y SERVICIOSAIA S.A."/>
    <x v="1098"/>
    <n v="0"/>
    <x v="514"/>
    <x v="0"/>
    <x v="0"/>
    <x v="0"/>
    <x v="0"/>
    <x v="0"/>
    <x v="0"/>
    <x v="0"/>
    <x v="0"/>
    <x v="0"/>
    <x v="0"/>
    <x v="0"/>
    <x v="0"/>
    <x v="0"/>
    <x v="0"/>
    <x v="0"/>
    <x v="563"/>
    <x v="563"/>
    <x v="563"/>
    <x v="563"/>
    <x v="563"/>
    <x v="0"/>
    <x v="0"/>
    <x v="0"/>
    <x v="0"/>
    <n v="5.466509610414505E-4"/>
    <x v="0"/>
  </r>
  <r>
    <x v="2"/>
    <x v="3"/>
    <x v="1064"/>
    <x v="1064"/>
    <x v="14"/>
    <s v="80864457SUMINISTRO DE BIENES Y SERVICIOSAIA CONCAY"/>
    <x v="1099"/>
    <n v="0"/>
    <x v="514"/>
    <x v="0"/>
    <x v="0"/>
    <x v="0"/>
    <x v="0"/>
    <x v="0"/>
    <x v="0"/>
    <x v="0"/>
    <x v="0"/>
    <x v="0"/>
    <x v="0"/>
    <x v="0"/>
    <x v="0"/>
    <x v="0"/>
    <x v="0"/>
    <x v="0"/>
    <x v="564"/>
    <x v="564"/>
    <x v="564"/>
    <x v="564"/>
    <x v="564"/>
    <x v="0"/>
    <x v="0"/>
    <x v="0"/>
    <x v="0"/>
    <n v="3.9621256291866302E-4"/>
    <x v="1"/>
  </r>
  <r>
    <x v="2"/>
    <x v="3"/>
    <x v="1065"/>
    <x v="1065"/>
    <x v="14"/>
    <s v="900091925SUMINISTRO DE BIENES Y SERVICIOSAIA CONCAY"/>
    <x v="1100"/>
    <n v="0"/>
    <x v="514"/>
    <x v="0"/>
    <x v="0"/>
    <x v="0"/>
    <x v="0"/>
    <x v="0"/>
    <x v="0"/>
    <x v="0"/>
    <x v="0"/>
    <x v="0"/>
    <x v="0"/>
    <x v="0"/>
    <x v="0"/>
    <x v="0"/>
    <x v="0"/>
    <x v="0"/>
    <x v="565"/>
    <x v="565"/>
    <x v="565"/>
    <x v="565"/>
    <x v="565"/>
    <x v="0"/>
    <x v="0"/>
    <x v="0"/>
    <x v="0"/>
    <n v="1.6955984756350517E-4"/>
    <x v="1"/>
  </r>
  <r>
    <x v="2"/>
    <x v="3"/>
    <x v="1066"/>
    <x v="1066"/>
    <x v="14"/>
    <s v="900374031SUMINISTRO DE BIENES Y SERVICIOSAIA S.A."/>
    <x v="588"/>
    <n v="0"/>
    <x v="514"/>
    <x v="0"/>
    <x v="0"/>
    <x v="0"/>
    <x v="0"/>
    <x v="0"/>
    <x v="0"/>
    <x v="0"/>
    <x v="0"/>
    <x v="0"/>
    <x v="0"/>
    <x v="0"/>
    <x v="0"/>
    <x v="0"/>
    <x v="0"/>
    <x v="0"/>
    <x v="53"/>
    <x v="53"/>
    <x v="53"/>
    <x v="53"/>
    <x v="53"/>
    <x v="0"/>
    <x v="0"/>
    <x v="0"/>
    <x v="0"/>
    <n v="9.7919255495071411E-6"/>
    <x v="0"/>
  </r>
  <r>
    <x v="2"/>
    <x v="3"/>
    <x v="1067"/>
    <x v="1067"/>
    <x v="14"/>
    <s v="830037495SUMINISTRO DE BIENES Y SERVICIOSCONSORCIO CLINICA PORTOAZUL"/>
    <x v="1101"/>
    <n v="0"/>
    <x v="514"/>
    <x v="0"/>
    <x v="0"/>
    <x v="0"/>
    <x v="0"/>
    <x v="0"/>
    <x v="0"/>
    <x v="0"/>
    <x v="0"/>
    <x v="0"/>
    <x v="0"/>
    <x v="0"/>
    <x v="0"/>
    <x v="0"/>
    <x v="0"/>
    <x v="0"/>
    <x v="566"/>
    <x v="566"/>
    <x v="566"/>
    <x v="566"/>
    <x v="566"/>
    <x v="0"/>
    <x v="0"/>
    <x v="0"/>
    <x v="0"/>
    <n v="6.5631000325083733E-5"/>
    <x v="5"/>
  </r>
  <r>
    <x v="2"/>
    <x v="3"/>
    <x v="1068"/>
    <x v="1068"/>
    <x v="14"/>
    <s v="900355010SUMINISTRO DE BIENES Y SERVICIOSAIA S.A."/>
    <x v="1102"/>
    <n v="0"/>
    <x v="514"/>
    <x v="0"/>
    <x v="0"/>
    <x v="0"/>
    <x v="0"/>
    <x v="0"/>
    <x v="0"/>
    <x v="0"/>
    <x v="0"/>
    <x v="0"/>
    <x v="0"/>
    <x v="0"/>
    <x v="0"/>
    <x v="0"/>
    <x v="0"/>
    <x v="0"/>
    <x v="567"/>
    <x v="567"/>
    <x v="567"/>
    <x v="567"/>
    <x v="567"/>
    <x v="0"/>
    <x v="0"/>
    <x v="0"/>
    <x v="0"/>
    <n v="3.3921038266271353E-5"/>
    <x v="0"/>
  </r>
  <r>
    <x v="2"/>
    <x v="3"/>
    <x v="1069"/>
    <x v="1069"/>
    <x v="14"/>
    <s v="900550325SUMINISTRO DE BIENES Y SERVICIOSAIA S.A."/>
    <x v="1103"/>
    <n v="0"/>
    <x v="514"/>
    <x v="0"/>
    <x v="0"/>
    <x v="0"/>
    <x v="0"/>
    <x v="0"/>
    <x v="0"/>
    <x v="0"/>
    <x v="0"/>
    <x v="0"/>
    <x v="0"/>
    <x v="0"/>
    <x v="0"/>
    <x v="0"/>
    <x v="0"/>
    <x v="0"/>
    <x v="568"/>
    <x v="568"/>
    <x v="568"/>
    <x v="568"/>
    <x v="568"/>
    <x v="0"/>
    <x v="0"/>
    <x v="0"/>
    <x v="0"/>
    <n v="6.1208605766296387E-3"/>
    <x v="0"/>
  </r>
  <r>
    <x v="2"/>
    <x v="3"/>
    <x v="1070"/>
    <x v="1070"/>
    <x v="14"/>
    <s v="900499299SUMINISTRO DE BIENES Y SERVICIOSAIA S.A."/>
    <x v="1104"/>
    <n v="0"/>
    <x v="514"/>
    <x v="0"/>
    <x v="0"/>
    <x v="0"/>
    <x v="0"/>
    <x v="0"/>
    <x v="0"/>
    <x v="0"/>
    <x v="0"/>
    <x v="0"/>
    <x v="0"/>
    <x v="0"/>
    <x v="0"/>
    <x v="0"/>
    <x v="0"/>
    <x v="0"/>
    <x v="569"/>
    <x v="569"/>
    <x v="569"/>
    <x v="569"/>
    <x v="569"/>
    <x v="0"/>
    <x v="0"/>
    <x v="0"/>
    <x v="0"/>
    <n v="1.6302503645420074E-3"/>
    <x v="0"/>
  </r>
  <r>
    <x v="2"/>
    <x v="3"/>
    <x v="1071"/>
    <x v="1071"/>
    <x v="14"/>
    <s v="900668336SUMINISTRO DE BIENES Y SERVICIOSAIA CONCAY"/>
    <x v="1105"/>
    <n v="0"/>
    <x v="514"/>
    <x v="0"/>
    <x v="0"/>
    <x v="0"/>
    <x v="0"/>
    <x v="0"/>
    <x v="0"/>
    <x v="0"/>
    <x v="0"/>
    <x v="0"/>
    <x v="0"/>
    <x v="0"/>
    <x v="0"/>
    <x v="0"/>
    <x v="0"/>
    <x v="0"/>
    <x v="570"/>
    <x v="570"/>
    <x v="570"/>
    <x v="570"/>
    <x v="570"/>
    <x v="0"/>
    <x v="0"/>
    <x v="0"/>
    <x v="0"/>
    <n v="5.0699105486273766E-5"/>
    <x v="1"/>
  </r>
  <r>
    <x v="2"/>
    <x v="3"/>
    <x v="1071"/>
    <x v="1071"/>
    <x v="14"/>
    <s v="900668336SUMINISTRO DE BIENES Y SERVICIOSAIA S.A."/>
    <x v="1106"/>
    <n v="0"/>
    <x v="514"/>
    <x v="0"/>
    <x v="0"/>
    <x v="0"/>
    <x v="0"/>
    <x v="0"/>
    <x v="0"/>
    <x v="0"/>
    <x v="0"/>
    <x v="0"/>
    <x v="0"/>
    <x v="0"/>
    <x v="0"/>
    <x v="0"/>
    <x v="0"/>
    <x v="0"/>
    <x v="571"/>
    <x v="571"/>
    <x v="571"/>
    <x v="571"/>
    <x v="571"/>
    <x v="0"/>
    <x v="0"/>
    <x v="0"/>
    <x v="0"/>
    <n v="6.322166882455349E-6"/>
    <x v="0"/>
  </r>
  <r>
    <x v="2"/>
    <x v="3"/>
    <x v="1072"/>
    <x v="1072"/>
    <x v="14"/>
    <s v="900661023SUMINISTRO DE BIENES Y SERVICIOSAIA CONCAY"/>
    <x v="1107"/>
    <n v="0"/>
    <x v="514"/>
    <x v="0"/>
    <x v="0"/>
    <x v="0"/>
    <x v="0"/>
    <x v="0"/>
    <x v="0"/>
    <x v="0"/>
    <x v="0"/>
    <x v="0"/>
    <x v="0"/>
    <x v="0"/>
    <x v="0"/>
    <x v="0"/>
    <x v="0"/>
    <x v="0"/>
    <x v="572"/>
    <x v="572"/>
    <x v="572"/>
    <x v="572"/>
    <x v="572"/>
    <x v="0"/>
    <x v="0"/>
    <x v="0"/>
    <x v="0"/>
    <n v="4.8107467591762543E-4"/>
    <x v="1"/>
  </r>
  <r>
    <x v="2"/>
    <x v="3"/>
    <x v="1073"/>
    <x v="1073"/>
    <x v="14"/>
    <s v="900488078SUMINISTRO DE BIENES Y SERVICIOSCONSORCIO NUESTRO URABA"/>
    <x v="1108"/>
    <n v="0"/>
    <x v="514"/>
    <x v="0"/>
    <x v="0"/>
    <x v="0"/>
    <x v="0"/>
    <x v="0"/>
    <x v="0"/>
    <x v="0"/>
    <x v="0"/>
    <x v="0"/>
    <x v="0"/>
    <x v="0"/>
    <x v="0"/>
    <x v="0"/>
    <x v="0"/>
    <x v="0"/>
    <x v="573"/>
    <x v="573"/>
    <x v="573"/>
    <x v="573"/>
    <x v="573"/>
    <x v="0"/>
    <x v="0"/>
    <x v="0"/>
    <x v="0"/>
    <n v="1.5334691852331161E-5"/>
    <x v="6"/>
  </r>
  <r>
    <x v="2"/>
    <x v="3"/>
    <x v="1074"/>
    <x v="1074"/>
    <x v="14"/>
    <s v="830007778SUMINISTRO DE BIENES Y SERVICIOSAIA CONCAY"/>
    <x v="1109"/>
    <n v="0"/>
    <x v="514"/>
    <x v="0"/>
    <x v="0"/>
    <x v="0"/>
    <x v="0"/>
    <x v="0"/>
    <x v="0"/>
    <x v="0"/>
    <x v="0"/>
    <x v="0"/>
    <x v="0"/>
    <x v="0"/>
    <x v="0"/>
    <x v="0"/>
    <x v="0"/>
    <x v="0"/>
    <x v="574"/>
    <x v="574"/>
    <x v="574"/>
    <x v="574"/>
    <x v="574"/>
    <x v="0"/>
    <x v="0"/>
    <x v="0"/>
    <x v="0"/>
    <n v="1.7858576029539108E-4"/>
    <x v="1"/>
  </r>
  <r>
    <x v="2"/>
    <x v="3"/>
    <x v="1075"/>
    <x v="1075"/>
    <x v="14"/>
    <s v="900736899SUMINISTRO DE BIENES Y SERVICIOSAIA S.A."/>
    <x v="1110"/>
    <n v="0"/>
    <x v="514"/>
    <x v="0"/>
    <x v="0"/>
    <x v="0"/>
    <x v="0"/>
    <x v="0"/>
    <x v="0"/>
    <x v="0"/>
    <x v="0"/>
    <x v="0"/>
    <x v="0"/>
    <x v="0"/>
    <x v="0"/>
    <x v="0"/>
    <x v="0"/>
    <x v="0"/>
    <x v="575"/>
    <x v="575"/>
    <x v="575"/>
    <x v="575"/>
    <x v="575"/>
    <x v="0"/>
    <x v="0"/>
    <x v="0"/>
    <x v="0"/>
    <n v="1.4909394085407257E-3"/>
    <x v="0"/>
  </r>
  <r>
    <x v="2"/>
    <x v="3"/>
    <x v="1076"/>
    <x v="1076"/>
    <x v="14"/>
    <s v="900709969SUMINISTRO DE BIENES Y SERVICIOSAIA S.A."/>
    <x v="1111"/>
    <n v="0"/>
    <x v="514"/>
    <x v="0"/>
    <x v="0"/>
    <x v="0"/>
    <x v="0"/>
    <x v="0"/>
    <x v="0"/>
    <x v="0"/>
    <x v="0"/>
    <x v="0"/>
    <x v="0"/>
    <x v="0"/>
    <x v="0"/>
    <x v="0"/>
    <x v="0"/>
    <x v="0"/>
    <x v="576"/>
    <x v="576"/>
    <x v="576"/>
    <x v="576"/>
    <x v="576"/>
    <x v="0"/>
    <x v="0"/>
    <x v="0"/>
    <x v="0"/>
    <n v="8.0169364809989929E-4"/>
    <x v="0"/>
  </r>
  <r>
    <x v="2"/>
    <x v="3"/>
    <x v="1077"/>
    <x v="1077"/>
    <x v="14"/>
    <s v="9727739SUMINISTRO DE BIENES Y SERVICIOSAIA S.A."/>
    <x v="1112"/>
    <n v="0"/>
    <x v="514"/>
    <x v="0"/>
    <x v="0"/>
    <x v="0"/>
    <x v="0"/>
    <x v="0"/>
    <x v="0"/>
    <x v="0"/>
    <x v="0"/>
    <x v="0"/>
    <x v="0"/>
    <x v="0"/>
    <x v="0"/>
    <x v="0"/>
    <x v="0"/>
    <x v="0"/>
    <x v="577"/>
    <x v="577"/>
    <x v="577"/>
    <x v="577"/>
    <x v="577"/>
    <x v="0"/>
    <x v="0"/>
    <x v="0"/>
    <x v="0"/>
    <n v="1.0580429807305336E-4"/>
    <x v="0"/>
  </r>
  <r>
    <x v="2"/>
    <x v="3"/>
    <x v="1078"/>
    <x v="1078"/>
    <x v="14"/>
    <s v="98585403SUMINISTRO DE BIENES Y SERVICIOSAIA S.A."/>
    <x v="1113"/>
    <n v="0"/>
    <x v="514"/>
    <x v="0"/>
    <x v="0"/>
    <x v="0"/>
    <x v="0"/>
    <x v="0"/>
    <x v="0"/>
    <x v="0"/>
    <x v="0"/>
    <x v="0"/>
    <x v="0"/>
    <x v="0"/>
    <x v="0"/>
    <x v="0"/>
    <x v="0"/>
    <x v="0"/>
    <x v="578"/>
    <x v="578"/>
    <x v="578"/>
    <x v="578"/>
    <x v="578"/>
    <x v="0"/>
    <x v="0"/>
    <x v="0"/>
    <x v="0"/>
    <n v="3.2958853989839554E-4"/>
    <x v="0"/>
  </r>
  <r>
    <x v="2"/>
    <x v="3"/>
    <x v="1079"/>
    <x v="1079"/>
    <x v="14"/>
    <s v="65754688SUMINISTRO DE BIENES Y SERVICIOSAIA S.A."/>
    <x v="1114"/>
    <n v="0"/>
    <x v="514"/>
    <x v="0"/>
    <x v="0"/>
    <x v="0"/>
    <x v="0"/>
    <x v="0"/>
    <x v="0"/>
    <x v="0"/>
    <x v="0"/>
    <x v="0"/>
    <x v="0"/>
    <x v="0"/>
    <x v="0"/>
    <x v="0"/>
    <x v="0"/>
    <x v="0"/>
    <x v="579"/>
    <x v="579"/>
    <x v="579"/>
    <x v="579"/>
    <x v="579"/>
    <x v="0"/>
    <x v="0"/>
    <x v="0"/>
    <x v="0"/>
    <n v="8.3333253860473633E-4"/>
    <x v="0"/>
  </r>
  <r>
    <x v="2"/>
    <x v="3"/>
    <x v="1080"/>
    <x v="1080"/>
    <x v="14"/>
    <s v="23115742SUMINISTRO DE BIENES Y SERVICIOSAIA CONCAY"/>
    <x v="1115"/>
    <n v="0"/>
    <x v="514"/>
    <x v="0"/>
    <x v="0"/>
    <x v="0"/>
    <x v="0"/>
    <x v="0"/>
    <x v="0"/>
    <x v="0"/>
    <x v="0"/>
    <x v="0"/>
    <x v="0"/>
    <x v="0"/>
    <x v="0"/>
    <x v="0"/>
    <x v="0"/>
    <x v="0"/>
    <x v="580"/>
    <x v="580"/>
    <x v="580"/>
    <x v="580"/>
    <x v="580"/>
    <x v="0"/>
    <x v="0"/>
    <x v="0"/>
    <x v="0"/>
    <n v="1.4291307888925076E-4"/>
    <x v="1"/>
  </r>
  <r>
    <x v="2"/>
    <x v="3"/>
    <x v="1081"/>
    <x v="1081"/>
    <x v="14"/>
    <s v="71384659SUMINISTRO DE BIENES Y SERVICIOSAIA S.A."/>
    <x v="1116"/>
    <n v="0"/>
    <x v="514"/>
    <x v="0"/>
    <x v="0"/>
    <x v="0"/>
    <x v="0"/>
    <x v="0"/>
    <x v="0"/>
    <x v="0"/>
    <x v="0"/>
    <x v="0"/>
    <x v="0"/>
    <x v="0"/>
    <x v="0"/>
    <x v="0"/>
    <x v="0"/>
    <x v="0"/>
    <x v="581"/>
    <x v="581"/>
    <x v="581"/>
    <x v="581"/>
    <x v="581"/>
    <x v="0"/>
    <x v="0"/>
    <x v="0"/>
    <x v="0"/>
    <n v="3.8408488035202026E-4"/>
    <x v="0"/>
  </r>
  <r>
    <x v="2"/>
    <x v="3"/>
    <x v="1082"/>
    <x v="1082"/>
    <x v="14"/>
    <s v="830085821SUMINISTRO DE BIENES Y SERVICIOSAIA CONCAY"/>
    <x v="1117"/>
    <n v="0"/>
    <x v="514"/>
    <x v="0"/>
    <x v="0"/>
    <x v="0"/>
    <x v="0"/>
    <x v="0"/>
    <x v="0"/>
    <x v="0"/>
    <x v="0"/>
    <x v="0"/>
    <x v="0"/>
    <x v="0"/>
    <x v="0"/>
    <x v="0"/>
    <x v="0"/>
    <x v="0"/>
    <x v="582"/>
    <x v="582"/>
    <x v="582"/>
    <x v="582"/>
    <x v="582"/>
    <x v="0"/>
    <x v="0"/>
    <x v="0"/>
    <x v="0"/>
    <n v="3.5530701279640198E-3"/>
    <x v="1"/>
  </r>
  <r>
    <x v="2"/>
    <x v="3"/>
    <x v="1083"/>
    <x v="1083"/>
    <x v="14"/>
    <s v="900748621SUMINISTRO DE BIENES Y SERVICIOSAIA S.A."/>
    <x v="1118"/>
    <n v="0"/>
    <x v="514"/>
    <x v="0"/>
    <x v="0"/>
    <x v="0"/>
    <x v="0"/>
    <x v="0"/>
    <x v="0"/>
    <x v="0"/>
    <x v="0"/>
    <x v="0"/>
    <x v="0"/>
    <x v="0"/>
    <x v="0"/>
    <x v="0"/>
    <x v="0"/>
    <x v="0"/>
    <x v="583"/>
    <x v="583"/>
    <x v="583"/>
    <x v="583"/>
    <x v="583"/>
    <x v="0"/>
    <x v="0"/>
    <x v="0"/>
    <x v="0"/>
    <n v="9.0718967840075493E-5"/>
    <x v="0"/>
  </r>
  <r>
    <x v="2"/>
    <x v="3"/>
    <x v="1084"/>
    <x v="1084"/>
    <x v="14"/>
    <s v="900052413SUMINISTRO DE BIENES Y SERVICIOSAIA CONCAY"/>
    <x v="1119"/>
    <n v="0"/>
    <x v="514"/>
    <x v="0"/>
    <x v="0"/>
    <x v="0"/>
    <x v="0"/>
    <x v="0"/>
    <x v="0"/>
    <x v="0"/>
    <x v="0"/>
    <x v="0"/>
    <x v="0"/>
    <x v="0"/>
    <x v="0"/>
    <x v="0"/>
    <x v="0"/>
    <x v="0"/>
    <x v="584"/>
    <x v="584"/>
    <x v="584"/>
    <x v="584"/>
    <x v="584"/>
    <x v="0"/>
    <x v="0"/>
    <x v="0"/>
    <x v="0"/>
    <n v="2.3683940526098013E-5"/>
    <x v="1"/>
  </r>
  <r>
    <x v="2"/>
    <x v="3"/>
    <x v="1085"/>
    <x v="1085"/>
    <x v="14"/>
    <s v="900763182SUMINISTRO DE BIENES Y SERVICIOSAIA S.A."/>
    <x v="1120"/>
    <n v="0"/>
    <x v="514"/>
    <x v="0"/>
    <x v="0"/>
    <x v="0"/>
    <x v="0"/>
    <x v="0"/>
    <x v="0"/>
    <x v="0"/>
    <x v="0"/>
    <x v="0"/>
    <x v="0"/>
    <x v="0"/>
    <x v="0"/>
    <x v="0"/>
    <x v="0"/>
    <x v="0"/>
    <x v="585"/>
    <x v="585"/>
    <x v="585"/>
    <x v="585"/>
    <x v="585"/>
    <x v="0"/>
    <x v="0"/>
    <x v="0"/>
    <x v="0"/>
    <n v="2.6176450774073601E-4"/>
    <x v="0"/>
  </r>
  <r>
    <x v="2"/>
    <x v="3"/>
    <x v="1086"/>
    <x v="1086"/>
    <x v="14"/>
    <s v="79389900SUMINISTRO DE BIENES Y SERVICIOSAIA CONCAY"/>
    <x v="1121"/>
    <n v="0"/>
    <x v="514"/>
    <x v="0"/>
    <x v="0"/>
    <x v="0"/>
    <x v="0"/>
    <x v="0"/>
    <x v="0"/>
    <x v="0"/>
    <x v="0"/>
    <x v="0"/>
    <x v="0"/>
    <x v="0"/>
    <x v="0"/>
    <x v="0"/>
    <x v="0"/>
    <x v="0"/>
    <x v="586"/>
    <x v="586"/>
    <x v="586"/>
    <x v="586"/>
    <x v="586"/>
    <x v="0"/>
    <x v="0"/>
    <x v="0"/>
    <x v="0"/>
    <n v="9.202565997838974E-4"/>
    <x v="1"/>
  </r>
  <r>
    <x v="2"/>
    <x v="3"/>
    <x v="1087"/>
    <x v="1087"/>
    <x v="14"/>
    <s v="79427555SUMINISTRO DE BIENES Y SERVICIOSAIA S.A."/>
    <x v="1122"/>
    <n v="0"/>
    <x v="514"/>
    <x v="0"/>
    <x v="0"/>
    <x v="0"/>
    <x v="0"/>
    <x v="0"/>
    <x v="0"/>
    <x v="0"/>
    <x v="0"/>
    <x v="0"/>
    <x v="0"/>
    <x v="0"/>
    <x v="0"/>
    <x v="0"/>
    <x v="0"/>
    <x v="0"/>
    <x v="587"/>
    <x v="587"/>
    <x v="587"/>
    <x v="587"/>
    <x v="587"/>
    <x v="0"/>
    <x v="0"/>
    <x v="0"/>
    <x v="0"/>
    <n v="1.9457004964351654E-4"/>
    <x v="0"/>
  </r>
  <r>
    <x v="2"/>
    <x v="3"/>
    <x v="1088"/>
    <x v="1088"/>
    <x v="14"/>
    <s v="1019050509SUMINISTRO DE BIENES Y SERVICIOSAIA CONCAY"/>
    <x v="1123"/>
    <n v="0"/>
    <x v="514"/>
    <x v="0"/>
    <x v="0"/>
    <x v="0"/>
    <x v="0"/>
    <x v="0"/>
    <x v="0"/>
    <x v="0"/>
    <x v="0"/>
    <x v="0"/>
    <x v="0"/>
    <x v="0"/>
    <x v="0"/>
    <x v="0"/>
    <x v="0"/>
    <x v="0"/>
    <x v="588"/>
    <x v="588"/>
    <x v="588"/>
    <x v="588"/>
    <x v="588"/>
    <x v="0"/>
    <x v="0"/>
    <x v="0"/>
    <x v="0"/>
    <n v="2.3644301109015942E-5"/>
    <x v="1"/>
  </r>
  <r>
    <x v="2"/>
    <x v="3"/>
    <x v="1089"/>
    <x v="1089"/>
    <x v="14"/>
    <s v="41926648SUMINISTRO DE BIENES Y SERVICIOSAIA S.A."/>
    <x v="1124"/>
    <n v="0"/>
    <x v="514"/>
    <x v="0"/>
    <x v="0"/>
    <x v="0"/>
    <x v="0"/>
    <x v="0"/>
    <x v="0"/>
    <x v="0"/>
    <x v="0"/>
    <x v="0"/>
    <x v="0"/>
    <x v="0"/>
    <x v="0"/>
    <x v="0"/>
    <x v="0"/>
    <x v="0"/>
    <x v="589"/>
    <x v="589"/>
    <x v="589"/>
    <x v="589"/>
    <x v="589"/>
    <x v="0"/>
    <x v="0"/>
    <x v="0"/>
    <x v="0"/>
    <n v="6.1362748965620995E-5"/>
    <x v="0"/>
  </r>
  <r>
    <x v="2"/>
    <x v="3"/>
    <x v="1090"/>
    <x v="1090"/>
    <x v="14"/>
    <s v="800021033SUMINISTRO DE BIENES Y SERVICIOSAIA S.A."/>
    <x v="1125"/>
    <n v="0"/>
    <x v="514"/>
    <x v="0"/>
    <x v="0"/>
    <x v="0"/>
    <x v="0"/>
    <x v="0"/>
    <x v="0"/>
    <x v="0"/>
    <x v="0"/>
    <x v="0"/>
    <x v="0"/>
    <x v="0"/>
    <x v="0"/>
    <x v="0"/>
    <x v="0"/>
    <x v="0"/>
    <x v="590"/>
    <x v="590"/>
    <x v="590"/>
    <x v="590"/>
    <x v="590"/>
    <x v="0"/>
    <x v="0"/>
    <x v="0"/>
    <x v="0"/>
    <n v="1.3723940355703235E-5"/>
    <x v="0"/>
  </r>
  <r>
    <x v="2"/>
    <x v="3"/>
    <x v="1091"/>
    <x v="1091"/>
    <x v="14"/>
    <s v="800049074SUMINISTRO DE BIENES Y SERVICIOSAIA S.A."/>
    <x v="1126"/>
    <n v="0"/>
    <x v="514"/>
    <x v="0"/>
    <x v="0"/>
    <x v="0"/>
    <x v="0"/>
    <x v="0"/>
    <x v="0"/>
    <x v="0"/>
    <x v="0"/>
    <x v="0"/>
    <x v="0"/>
    <x v="0"/>
    <x v="0"/>
    <x v="0"/>
    <x v="0"/>
    <x v="0"/>
    <x v="591"/>
    <x v="591"/>
    <x v="591"/>
    <x v="591"/>
    <x v="591"/>
    <x v="0"/>
    <x v="0"/>
    <x v="0"/>
    <x v="0"/>
    <n v="3.6186818033456802E-4"/>
    <x v="0"/>
  </r>
  <r>
    <x v="2"/>
    <x v="3"/>
    <x v="1092"/>
    <x v="1092"/>
    <x v="14"/>
    <s v="811009256SUMINISTRO DE BIENES Y SERVICIOSAIA S.A."/>
    <x v="1127"/>
    <n v="0"/>
    <x v="514"/>
    <x v="0"/>
    <x v="0"/>
    <x v="0"/>
    <x v="0"/>
    <x v="0"/>
    <x v="0"/>
    <x v="0"/>
    <x v="0"/>
    <x v="0"/>
    <x v="0"/>
    <x v="0"/>
    <x v="0"/>
    <x v="0"/>
    <x v="0"/>
    <x v="0"/>
    <x v="592"/>
    <x v="592"/>
    <x v="592"/>
    <x v="592"/>
    <x v="592"/>
    <x v="0"/>
    <x v="0"/>
    <x v="0"/>
    <x v="0"/>
    <n v="3.4354813396930695E-4"/>
    <x v="0"/>
  </r>
  <r>
    <x v="2"/>
    <x v="3"/>
    <x v="1093"/>
    <x v="1093"/>
    <x v="14"/>
    <s v="800232170SUMINISTRO DE BIENES Y SERVICIOSAIA S.A."/>
    <x v="1128"/>
    <n v="0"/>
    <x v="514"/>
    <x v="0"/>
    <x v="0"/>
    <x v="0"/>
    <x v="0"/>
    <x v="0"/>
    <x v="0"/>
    <x v="0"/>
    <x v="0"/>
    <x v="0"/>
    <x v="0"/>
    <x v="0"/>
    <x v="0"/>
    <x v="0"/>
    <x v="0"/>
    <x v="0"/>
    <x v="593"/>
    <x v="593"/>
    <x v="593"/>
    <x v="593"/>
    <x v="593"/>
    <x v="0"/>
    <x v="0"/>
    <x v="0"/>
    <x v="0"/>
    <n v="1.08345877379179E-4"/>
    <x v="0"/>
  </r>
  <r>
    <x v="2"/>
    <x v="3"/>
    <x v="1094"/>
    <x v="1094"/>
    <x v="14"/>
    <s v="800040014SUMINISTRO DE BIENES Y SERVICIOSAIA S.A."/>
    <x v="1129"/>
    <n v="0"/>
    <x v="514"/>
    <x v="0"/>
    <x v="0"/>
    <x v="0"/>
    <x v="0"/>
    <x v="0"/>
    <x v="0"/>
    <x v="0"/>
    <x v="0"/>
    <x v="0"/>
    <x v="0"/>
    <x v="0"/>
    <x v="0"/>
    <x v="0"/>
    <x v="0"/>
    <x v="0"/>
    <x v="594"/>
    <x v="594"/>
    <x v="594"/>
    <x v="594"/>
    <x v="594"/>
    <x v="0"/>
    <x v="0"/>
    <x v="0"/>
    <x v="0"/>
    <n v="5.206521600484848E-4"/>
    <x v="0"/>
  </r>
  <r>
    <x v="2"/>
    <x v="3"/>
    <x v="1095"/>
    <x v="1095"/>
    <x v="14"/>
    <s v="900839503SUMINISTRO DE BIENES Y SERVICIOSAIA S.A."/>
    <x v="1130"/>
    <n v="0"/>
    <x v="514"/>
    <x v="0"/>
    <x v="0"/>
    <x v="0"/>
    <x v="0"/>
    <x v="0"/>
    <x v="0"/>
    <x v="0"/>
    <x v="0"/>
    <x v="0"/>
    <x v="0"/>
    <x v="0"/>
    <x v="0"/>
    <x v="0"/>
    <x v="0"/>
    <x v="0"/>
    <x v="595"/>
    <x v="595"/>
    <x v="595"/>
    <x v="595"/>
    <x v="595"/>
    <x v="0"/>
    <x v="0"/>
    <x v="0"/>
    <x v="0"/>
    <n v="1.0641999542713165E-3"/>
    <x v="0"/>
  </r>
  <r>
    <x v="2"/>
    <x v="3"/>
    <x v="1096"/>
    <x v="1096"/>
    <x v="14"/>
    <s v="71751990SUMINISTRO DE BIENES Y SERVICIOSAIA S.A."/>
    <x v="1131"/>
    <n v="0"/>
    <x v="514"/>
    <x v="0"/>
    <x v="0"/>
    <x v="0"/>
    <x v="0"/>
    <x v="0"/>
    <x v="0"/>
    <x v="0"/>
    <x v="0"/>
    <x v="0"/>
    <x v="0"/>
    <x v="0"/>
    <x v="0"/>
    <x v="0"/>
    <x v="0"/>
    <x v="0"/>
    <x v="596"/>
    <x v="596"/>
    <x v="596"/>
    <x v="596"/>
    <x v="596"/>
    <x v="0"/>
    <x v="0"/>
    <x v="0"/>
    <x v="0"/>
    <n v="3.3694412559270859E-4"/>
    <x v="0"/>
  </r>
  <r>
    <x v="2"/>
    <x v="3"/>
    <x v="1097"/>
    <x v="1097"/>
    <x v="14"/>
    <s v="900315095SUMINISTRO DE BIENES Y SERVICIOSAIA CONCAY"/>
    <x v="1132"/>
    <n v="0"/>
    <x v="514"/>
    <x v="0"/>
    <x v="0"/>
    <x v="0"/>
    <x v="0"/>
    <x v="0"/>
    <x v="0"/>
    <x v="0"/>
    <x v="0"/>
    <x v="0"/>
    <x v="0"/>
    <x v="0"/>
    <x v="0"/>
    <x v="0"/>
    <x v="0"/>
    <x v="0"/>
    <x v="597"/>
    <x v="597"/>
    <x v="597"/>
    <x v="597"/>
    <x v="597"/>
    <x v="0"/>
    <x v="0"/>
    <x v="0"/>
    <x v="0"/>
    <n v="1.1199504137039185E-2"/>
    <x v="1"/>
  </r>
  <r>
    <x v="2"/>
    <x v="3"/>
    <x v="1098"/>
    <x v="1098"/>
    <x v="14"/>
    <s v="900491050SUMINISTRO DE BIENES Y SERVICIOSAIA S.A."/>
    <x v="1133"/>
    <n v="0"/>
    <x v="514"/>
    <x v="0"/>
    <x v="0"/>
    <x v="0"/>
    <x v="0"/>
    <x v="0"/>
    <x v="0"/>
    <x v="0"/>
    <x v="0"/>
    <x v="0"/>
    <x v="0"/>
    <x v="0"/>
    <x v="0"/>
    <x v="0"/>
    <x v="0"/>
    <x v="0"/>
    <x v="598"/>
    <x v="598"/>
    <x v="598"/>
    <x v="598"/>
    <x v="598"/>
    <x v="0"/>
    <x v="0"/>
    <x v="0"/>
    <x v="0"/>
    <n v="9.1566145420074463E-4"/>
    <x v="0"/>
  </r>
  <r>
    <x v="2"/>
    <x v="3"/>
    <x v="1099"/>
    <x v="1099"/>
    <x v="14"/>
    <s v="811026281SUMINISTRO DE BIENES Y SERVICIOSAIA S.A."/>
    <x v="1134"/>
    <n v="0"/>
    <x v="514"/>
    <x v="0"/>
    <x v="0"/>
    <x v="0"/>
    <x v="0"/>
    <x v="0"/>
    <x v="0"/>
    <x v="0"/>
    <x v="0"/>
    <x v="0"/>
    <x v="0"/>
    <x v="0"/>
    <x v="0"/>
    <x v="0"/>
    <x v="0"/>
    <x v="0"/>
    <x v="599"/>
    <x v="599"/>
    <x v="599"/>
    <x v="599"/>
    <x v="599"/>
    <x v="0"/>
    <x v="0"/>
    <x v="0"/>
    <x v="0"/>
    <n v="4.2435973882675171E-3"/>
    <x v="0"/>
  </r>
  <r>
    <x v="2"/>
    <x v="3"/>
    <x v="1100"/>
    <x v="1100"/>
    <x v="14"/>
    <s v="9739136SUMINISTRO DE BIENES Y SERVICIOSAIA S.A."/>
    <x v="1135"/>
    <n v="0"/>
    <x v="514"/>
    <x v="0"/>
    <x v="0"/>
    <x v="0"/>
    <x v="0"/>
    <x v="0"/>
    <x v="0"/>
    <x v="0"/>
    <x v="0"/>
    <x v="0"/>
    <x v="0"/>
    <x v="0"/>
    <x v="0"/>
    <x v="0"/>
    <x v="0"/>
    <x v="0"/>
    <x v="600"/>
    <x v="600"/>
    <x v="600"/>
    <x v="600"/>
    <x v="600"/>
    <x v="0"/>
    <x v="0"/>
    <x v="0"/>
    <x v="0"/>
    <n v="4.3345615267753601E-4"/>
    <x v="0"/>
  </r>
  <r>
    <x v="2"/>
    <x v="3"/>
    <x v="1101"/>
    <x v="1101"/>
    <x v="14"/>
    <s v="900434232SUMINISTRO DE BIENES Y SERVICIOSAIA S.A."/>
    <x v="1136"/>
    <n v="0"/>
    <x v="514"/>
    <x v="0"/>
    <x v="0"/>
    <x v="0"/>
    <x v="0"/>
    <x v="0"/>
    <x v="0"/>
    <x v="0"/>
    <x v="0"/>
    <x v="0"/>
    <x v="0"/>
    <x v="0"/>
    <x v="0"/>
    <x v="0"/>
    <x v="0"/>
    <x v="0"/>
    <x v="601"/>
    <x v="601"/>
    <x v="601"/>
    <x v="601"/>
    <x v="601"/>
    <x v="0"/>
    <x v="0"/>
    <x v="0"/>
    <x v="0"/>
    <n v="1.3791114091873169E-2"/>
    <x v="0"/>
  </r>
  <r>
    <x v="2"/>
    <x v="3"/>
    <x v="1102"/>
    <x v="1102"/>
    <x v="14"/>
    <s v="811008778SUMINISTRO DE BIENES Y SERVICIOSAIA S.A."/>
    <x v="1137"/>
    <n v="0"/>
    <x v="514"/>
    <x v="0"/>
    <x v="0"/>
    <x v="0"/>
    <x v="0"/>
    <x v="0"/>
    <x v="0"/>
    <x v="0"/>
    <x v="0"/>
    <x v="0"/>
    <x v="0"/>
    <x v="0"/>
    <x v="0"/>
    <x v="0"/>
    <x v="0"/>
    <x v="0"/>
    <x v="602"/>
    <x v="602"/>
    <x v="602"/>
    <x v="602"/>
    <x v="602"/>
    <x v="0"/>
    <x v="0"/>
    <x v="0"/>
    <x v="0"/>
    <n v="1.1680349707603455E-3"/>
    <x v="0"/>
  </r>
  <r>
    <x v="2"/>
    <x v="3"/>
    <x v="1103"/>
    <x v="1103"/>
    <x v="14"/>
    <s v="900239688SUMINISTRO DE BIENES Y SERVICIOSAIA S.A."/>
    <x v="1138"/>
    <n v="0"/>
    <x v="514"/>
    <x v="0"/>
    <x v="0"/>
    <x v="0"/>
    <x v="0"/>
    <x v="0"/>
    <x v="0"/>
    <x v="0"/>
    <x v="0"/>
    <x v="0"/>
    <x v="0"/>
    <x v="0"/>
    <x v="0"/>
    <x v="0"/>
    <x v="0"/>
    <x v="0"/>
    <x v="603"/>
    <x v="603"/>
    <x v="603"/>
    <x v="603"/>
    <x v="603"/>
    <x v="0"/>
    <x v="0"/>
    <x v="0"/>
    <x v="0"/>
    <n v="1.3124663382768631E-5"/>
    <x v="0"/>
  </r>
  <r>
    <x v="2"/>
    <x v="3"/>
    <x v="1104"/>
    <x v="1104"/>
    <x v="14"/>
    <s v="900669687SUMINISTRO DE BIENES Y SERVICIOSAIA S.A."/>
    <x v="1139"/>
    <n v="0"/>
    <x v="514"/>
    <x v="0"/>
    <x v="0"/>
    <x v="0"/>
    <x v="0"/>
    <x v="0"/>
    <x v="0"/>
    <x v="0"/>
    <x v="0"/>
    <x v="0"/>
    <x v="0"/>
    <x v="0"/>
    <x v="0"/>
    <x v="0"/>
    <x v="0"/>
    <x v="0"/>
    <x v="604"/>
    <x v="604"/>
    <x v="604"/>
    <x v="604"/>
    <x v="604"/>
    <x v="0"/>
    <x v="0"/>
    <x v="0"/>
    <x v="0"/>
    <n v="1.9928514957427979E-3"/>
    <x v="0"/>
  </r>
  <r>
    <x v="2"/>
    <x v="3"/>
    <x v="1105"/>
    <x v="1105"/>
    <x v="14"/>
    <s v="900510659SUMINISTRO DE BIENES Y SERVICIOSAIA S.A."/>
    <x v="1140"/>
    <n v="0"/>
    <x v="514"/>
    <x v="0"/>
    <x v="0"/>
    <x v="0"/>
    <x v="0"/>
    <x v="0"/>
    <x v="0"/>
    <x v="0"/>
    <x v="0"/>
    <x v="0"/>
    <x v="0"/>
    <x v="0"/>
    <x v="0"/>
    <x v="0"/>
    <x v="0"/>
    <x v="0"/>
    <x v="605"/>
    <x v="605"/>
    <x v="605"/>
    <x v="605"/>
    <x v="605"/>
    <x v="0"/>
    <x v="0"/>
    <x v="0"/>
    <x v="0"/>
    <n v="4.2677391320466995E-4"/>
    <x v="0"/>
  </r>
  <r>
    <x v="2"/>
    <x v="3"/>
    <x v="1106"/>
    <x v="1106"/>
    <x v="14"/>
    <s v="900563153SUMINISTRO DE BIENES Y SERVICIOSAIA S.A."/>
    <x v="1141"/>
    <n v="0"/>
    <x v="514"/>
    <x v="0"/>
    <x v="0"/>
    <x v="0"/>
    <x v="0"/>
    <x v="0"/>
    <x v="0"/>
    <x v="0"/>
    <x v="0"/>
    <x v="0"/>
    <x v="0"/>
    <x v="0"/>
    <x v="0"/>
    <x v="0"/>
    <x v="0"/>
    <x v="0"/>
    <x v="606"/>
    <x v="606"/>
    <x v="606"/>
    <x v="606"/>
    <x v="606"/>
    <x v="0"/>
    <x v="0"/>
    <x v="0"/>
    <x v="0"/>
    <n v="3.1411945819854736E-3"/>
    <x v="0"/>
  </r>
  <r>
    <x v="2"/>
    <x v="3"/>
    <x v="1107"/>
    <x v="1107"/>
    <x v="14"/>
    <s v="860047657SUMINISTRO DE BIENES Y SERVICIOSAIA S.A."/>
    <x v="1142"/>
    <n v="0"/>
    <x v="514"/>
    <x v="0"/>
    <x v="0"/>
    <x v="0"/>
    <x v="0"/>
    <x v="0"/>
    <x v="0"/>
    <x v="0"/>
    <x v="0"/>
    <x v="0"/>
    <x v="0"/>
    <x v="0"/>
    <x v="0"/>
    <x v="0"/>
    <x v="0"/>
    <x v="0"/>
    <x v="607"/>
    <x v="607"/>
    <x v="607"/>
    <x v="607"/>
    <x v="607"/>
    <x v="0"/>
    <x v="0"/>
    <x v="0"/>
    <x v="0"/>
    <n v="1.0357680730521679E-4"/>
    <x v="0"/>
  </r>
  <r>
    <x v="2"/>
    <x v="3"/>
    <x v="1108"/>
    <x v="1108"/>
    <x v="14"/>
    <s v="830087188SUMINISTRO DE BIENES Y SERVICIOSAIA CONCAY"/>
    <x v="1143"/>
    <n v="0"/>
    <x v="514"/>
    <x v="0"/>
    <x v="0"/>
    <x v="0"/>
    <x v="0"/>
    <x v="0"/>
    <x v="0"/>
    <x v="0"/>
    <x v="0"/>
    <x v="0"/>
    <x v="0"/>
    <x v="0"/>
    <x v="0"/>
    <x v="0"/>
    <x v="0"/>
    <x v="0"/>
    <x v="608"/>
    <x v="608"/>
    <x v="608"/>
    <x v="608"/>
    <x v="608"/>
    <x v="0"/>
    <x v="0"/>
    <x v="0"/>
    <x v="0"/>
    <n v="1.2132562696933746E-3"/>
    <x v="1"/>
  </r>
  <r>
    <x v="2"/>
    <x v="3"/>
    <x v="1109"/>
    <x v="1109"/>
    <x v="14"/>
    <s v="830103395SUMINISTRO DE BIENES Y SERVICIOSAIA CONCAY"/>
    <x v="1144"/>
    <n v="0"/>
    <x v="514"/>
    <x v="0"/>
    <x v="0"/>
    <x v="0"/>
    <x v="0"/>
    <x v="0"/>
    <x v="0"/>
    <x v="0"/>
    <x v="0"/>
    <x v="0"/>
    <x v="0"/>
    <x v="0"/>
    <x v="0"/>
    <x v="0"/>
    <x v="0"/>
    <x v="0"/>
    <x v="609"/>
    <x v="609"/>
    <x v="609"/>
    <x v="609"/>
    <x v="609"/>
    <x v="0"/>
    <x v="0"/>
    <x v="0"/>
    <x v="0"/>
    <n v="1.1340598575770855E-4"/>
    <x v="1"/>
  </r>
  <r>
    <x v="2"/>
    <x v="3"/>
    <x v="1110"/>
    <x v="1110"/>
    <x v="14"/>
    <s v="900284209SUMINISTRO DE BIENES Y SERVICIOSAIA CONCAY"/>
    <x v="1145"/>
    <n v="0"/>
    <x v="514"/>
    <x v="0"/>
    <x v="0"/>
    <x v="0"/>
    <x v="0"/>
    <x v="0"/>
    <x v="0"/>
    <x v="0"/>
    <x v="0"/>
    <x v="0"/>
    <x v="0"/>
    <x v="0"/>
    <x v="0"/>
    <x v="0"/>
    <x v="0"/>
    <x v="0"/>
    <x v="610"/>
    <x v="610"/>
    <x v="610"/>
    <x v="610"/>
    <x v="610"/>
    <x v="0"/>
    <x v="0"/>
    <x v="0"/>
    <x v="0"/>
    <n v="6.8188237491995096E-6"/>
    <x v="1"/>
  </r>
  <r>
    <x v="2"/>
    <x v="3"/>
    <x v="1110"/>
    <x v="1110"/>
    <x v="14"/>
    <s v="900284209SUMINISTRO DE BIENES Y SERVICIOSAIA S.A."/>
    <x v="1146"/>
    <n v="0"/>
    <x v="514"/>
    <x v="0"/>
    <x v="0"/>
    <x v="0"/>
    <x v="0"/>
    <x v="0"/>
    <x v="0"/>
    <x v="0"/>
    <x v="0"/>
    <x v="0"/>
    <x v="0"/>
    <x v="0"/>
    <x v="0"/>
    <x v="0"/>
    <x v="0"/>
    <x v="0"/>
    <x v="611"/>
    <x v="611"/>
    <x v="611"/>
    <x v="611"/>
    <x v="611"/>
    <x v="0"/>
    <x v="0"/>
    <x v="0"/>
    <x v="0"/>
    <n v="7.2359573096036911E-5"/>
    <x v="0"/>
  </r>
  <r>
    <x v="2"/>
    <x v="3"/>
    <x v="1111"/>
    <x v="1111"/>
    <x v="14"/>
    <s v="890328485SUMINISTRO DE BIENES Y SERVICIOSAIA S.A."/>
    <x v="1147"/>
    <n v="0"/>
    <x v="514"/>
    <x v="0"/>
    <x v="0"/>
    <x v="0"/>
    <x v="0"/>
    <x v="0"/>
    <x v="0"/>
    <x v="0"/>
    <x v="0"/>
    <x v="0"/>
    <x v="0"/>
    <x v="0"/>
    <x v="0"/>
    <x v="0"/>
    <x v="0"/>
    <x v="0"/>
    <x v="612"/>
    <x v="612"/>
    <x v="612"/>
    <x v="612"/>
    <x v="612"/>
    <x v="0"/>
    <x v="0"/>
    <x v="0"/>
    <x v="0"/>
    <n v="2.0803743973374367E-4"/>
    <x v="0"/>
  </r>
  <r>
    <x v="2"/>
    <x v="3"/>
    <x v="1112"/>
    <x v="1112"/>
    <x v="14"/>
    <s v="860070320SUMINISTRO DE BIENES Y SERVICIOSAIA S.A."/>
    <x v="1148"/>
    <n v="0"/>
    <x v="514"/>
    <x v="0"/>
    <x v="0"/>
    <x v="0"/>
    <x v="0"/>
    <x v="0"/>
    <x v="0"/>
    <x v="0"/>
    <x v="0"/>
    <x v="0"/>
    <x v="0"/>
    <x v="0"/>
    <x v="0"/>
    <x v="0"/>
    <x v="0"/>
    <x v="0"/>
    <x v="613"/>
    <x v="613"/>
    <x v="613"/>
    <x v="613"/>
    <x v="613"/>
    <x v="0"/>
    <x v="0"/>
    <x v="0"/>
    <x v="0"/>
    <n v="4.3839290738105774E-3"/>
    <x v="0"/>
  </r>
  <r>
    <x v="2"/>
    <x v="3"/>
    <x v="1113"/>
    <x v="1113"/>
    <x v="14"/>
    <s v="811046803SUMINISTRO DE BIENES Y SERVICIOSAIA S.A."/>
    <x v="1149"/>
    <n v="0"/>
    <x v="514"/>
    <x v="0"/>
    <x v="0"/>
    <x v="0"/>
    <x v="0"/>
    <x v="0"/>
    <x v="0"/>
    <x v="0"/>
    <x v="0"/>
    <x v="0"/>
    <x v="0"/>
    <x v="0"/>
    <x v="0"/>
    <x v="0"/>
    <x v="0"/>
    <x v="0"/>
    <x v="614"/>
    <x v="614"/>
    <x v="614"/>
    <x v="614"/>
    <x v="614"/>
    <x v="0"/>
    <x v="0"/>
    <x v="0"/>
    <x v="0"/>
    <n v="3.0449312180280685E-4"/>
    <x v="0"/>
  </r>
  <r>
    <x v="2"/>
    <x v="3"/>
    <x v="1114"/>
    <x v="1114"/>
    <x v="14"/>
    <s v="900627330SUMINISTRO DE BIENES Y SERVICIOSAIA S.A."/>
    <x v="1150"/>
    <n v="0"/>
    <x v="514"/>
    <x v="0"/>
    <x v="0"/>
    <x v="0"/>
    <x v="0"/>
    <x v="0"/>
    <x v="0"/>
    <x v="0"/>
    <x v="0"/>
    <x v="0"/>
    <x v="0"/>
    <x v="0"/>
    <x v="0"/>
    <x v="0"/>
    <x v="0"/>
    <x v="0"/>
    <x v="615"/>
    <x v="615"/>
    <x v="615"/>
    <x v="615"/>
    <x v="615"/>
    <x v="0"/>
    <x v="0"/>
    <x v="0"/>
    <x v="0"/>
    <n v="1.3901367783546448E-3"/>
    <x v="0"/>
  </r>
  <r>
    <x v="2"/>
    <x v="3"/>
    <x v="1115"/>
    <x v="1115"/>
    <x v="14"/>
    <s v="900315479SUMINISTRO DE BIENES Y SERVICIOSAIA S.A."/>
    <x v="1151"/>
    <n v="0"/>
    <x v="514"/>
    <x v="0"/>
    <x v="0"/>
    <x v="0"/>
    <x v="0"/>
    <x v="0"/>
    <x v="0"/>
    <x v="0"/>
    <x v="0"/>
    <x v="0"/>
    <x v="0"/>
    <x v="0"/>
    <x v="0"/>
    <x v="0"/>
    <x v="0"/>
    <x v="0"/>
    <x v="616"/>
    <x v="616"/>
    <x v="616"/>
    <x v="616"/>
    <x v="616"/>
    <x v="0"/>
    <x v="0"/>
    <x v="0"/>
    <x v="0"/>
    <n v="1.842547208070755E-3"/>
    <x v="0"/>
  </r>
  <r>
    <x v="2"/>
    <x v="3"/>
    <x v="1116"/>
    <x v="1116"/>
    <x v="14"/>
    <s v="900459309SUMINISTRO DE BIENES Y SERVICIOSAIA CONCAY"/>
    <x v="1152"/>
    <n v="0"/>
    <x v="514"/>
    <x v="0"/>
    <x v="0"/>
    <x v="0"/>
    <x v="0"/>
    <x v="0"/>
    <x v="0"/>
    <x v="0"/>
    <x v="0"/>
    <x v="0"/>
    <x v="0"/>
    <x v="0"/>
    <x v="0"/>
    <x v="0"/>
    <x v="0"/>
    <x v="0"/>
    <x v="617"/>
    <x v="617"/>
    <x v="617"/>
    <x v="617"/>
    <x v="617"/>
    <x v="0"/>
    <x v="0"/>
    <x v="0"/>
    <x v="0"/>
    <n v="8.4884278476238251E-4"/>
    <x v="1"/>
  </r>
  <r>
    <x v="2"/>
    <x v="3"/>
    <x v="1117"/>
    <x v="1117"/>
    <x v="14"/>
    <s v="900122788SUMINISTRO DE BIENES Y SERVICIOSAIA CONCAY"/>
    <x v="1153"/>
    <n v="0"/>
    <x v="514"/>
    <x v="0"/>
    <x v="0"/>
    <x v="0"/>
    <x v="0"/>
    <x v="0"/>
    <x v="0"/>
    <x v="0"/>
    <x v="0"/>
    <x v="0"/>
    <x v="0"/>
    <x v="0"/>
    <x v="0"/>
    <x v="0"/>
    <x v="0"/>
    <x v="0"/>
    <x v="618"/>
    <x v="618"/>
    <x v="618"/>
    <x v="618"/>
    <x v="618"/>
    <x v="0"/>
    <x v="0"/>
    <x v="0"/>
    <x v="0"/>
    <n v="8.9879333972930908E-4"/>
    <x v="1"/>
  </r>
  <r>
    <x v="2"/>
    <x v="3"/>
    <x v="1118"/>
    <x v="1118"/>
    <x v="14"/>
    <s v="830082126SUMINISTRO DE BIENES Y SERVICIOSAIA CONCAY"/>
    <x v="1154"/>
    <n v="0"/>
    <x v="514"/>
    <x v="0"/>
    <x v="0"/>
    <x v="0"/>
    <x v="0"/>
    <x v="0"/>
    <x v="0"/>
    <x v="0"/>
    <x v="0"/>
    <x v="0"/>
    <x v="0"/>
    <x v="0"/>
    <x v="0"/>
    <x v="0"/>
    <x v="0"/>
    <x v="0"/>
    <x v="619"/>
    <x v="619"/>
    <x v="619"/>
    <x v="619"/>
    <x v="619"/>
    <x v="0"/>
    <x v="0"/>
    <x v="0"/>
    <x v="0"/>
    <n v="1.271876972168684E-4"/>
    <x v="1"/>
  </r>
  <r>
    <x v="2"/>
    <x v="3"/>
    <x v="1119"/>
    <x v="1119"/>
    <x v="14"/>
    <s v="900196908SUMINISTRO DE BIENES Y SERVICIOSAIA S.A."/>
    <x v="1155"/>
    <n v="0"/>
    <x v="514"/>
    <x v="0"/>
    <x v="0"/>
    <x v="0"/>
    <x v="0"/>
    <x v="0"/>
    <x v="0"/>
    <x v="0"/>
    <x v="0"/>
    <x v="0"/>
    <x v="0"/>
    <x v="0"/>
    <x v="0"/>
    <x v="0"/>
    <x v="0"/>
    <x v="0"/>
    <x v="620"/>
    <x v="620"/>
    <x v="620"/>
    <x v="620"/>
    <x v="620"/>
    <x v="0"/>
    <x v="0"/>
    <x v="0"/>
    <x v="0"/>
    <n v="4.5673921704292297E-5"/>
    <x v="0"/>
  </r>
  <r>
    <x v="2"/>
    <x v="3"/>
    <x v="1120"/>
    <x v="1120"/>
    <x v="14"/>
    <s v="901076184SUMINISTRO DE BIENES Y SERVICIOSAIA S.A."/>
    <x v="1156"/>
    <n v="0"/>
    <x v="514"/>
    <x v="0"/>
    <x v="0"/>
    <x v="0"/>
    <x v="0"/>
    <x v="0"/>
    <x v="0"/>
    <x v="0"/>
    <x v="0"/>
    <x v="0"/>
    <x v="0"/>
    <x v="0"/>
    <x v="0"/>
    <x v="0"/>
    <x v="0"/>
    <x v="0"/>
    <x v="621"/>
    <x v="621"/>
    <x v="621"/>
    <x v="621"/>
    <x v="621"/>
    <x v="0"/>
    <x v="0"/>
    <x v="0"/>
    <x v="0"/>
    <n v="2.973778173327446E-4"/>
    <x v="0"/>
  </r>
  <r>
    <x v="2"/>
    <x v="3"/>
    <x v="1121"/>
    <x v="1121"/>
    <x v="14"/>
    <s v="900398174SUMINISTRO DE BIENES Y SERVICIOSAIA CONCAY"/>
    <x v="1157"/>
    <n v="0"/>
    <x v="514"/>
    <x v="0"/>
    <x v="0"/>
    <x v="0"/>
    <x v="0"/>
    <x v="0"/>
    <x v="0"/>
    <x v="0"/>
    <x v="0"/>
    <x v="0"/>
    <x v="0"/>
    <x v="0"/>
    <x v="0"/>
    <x v="0"/>
    <x v="0"/>
    <x v="0"/>
    <x v="622"/>
    <x v="622"/>
    <x v="622"/>
    <x v="622"/>
    <x v="622"/>
    <x v="0"/>
    <x v="0"/>
    <x v="0"/>
    <x v="0"/>
    <n v="6.7215710878372192E-3"/>
    <x v="1"/>
  </r>
  <r>
    <x v="2"/>
    <x v="3"/>
    <x v="1122"/>
    <x v="1122"/>
    <x v="14"/>
    <s v="800003644SUMINISTRO DE BIENES Y SERVICIOSAIA S.A."/>
    <x v="1158"/>
    <n v="0"/>
    <x v="514"/>
    <x v="0"/>
    <x v="0"/>
    <x v="0"/>
    <x v="0"/>
    <x v="0"/>
    <x v="0"/>
    <x v="0"/>
    <x v="0"/>
    <x v="0"/>
    <x v="0"/>
    <x v="0"/>
    <x v="0"/>
    <x v="0"/>
    <x v="0"/>
    <x v="0"/>
    <x v="623"/>
    <x v="623"/>
    <x v="623"/>
    <x v="623"/>
    <x v="623"/>
    <x v="0"/>
    <x v="0"/>
    <x v="0"/>
    <x v="0"/>
    <n v="6.4040161669254303E-4"/>
    <x v="0"/>
  </r>
  <r>
    <x v="2"/>
    <x v="3"/>
    <x v="1123"/>
    <x v="1123"/>
    <x v="14"/>
    <s v="811021043SUMINISTRO DE BIENES Y SERVICIOSAIA S.A."/>
    <x v="1159"/>
    <n v="0"/>
    <x v="514"/>
    <x v="0"/>
    <x v="0"/>
    <x v="0"/>
    <x v="0"/>
    <x v="0"/>
    <x v="0"/>
    <x v="0"/>
    <x v="0"/>
    <x v="0"/>
    <x v="0"/>
    <x v="0"/>
    <x v="0"/>
    <x v="0"/>
    <x v="0"/>
    <x v="0"/>
    <x v="624"/>
    <x v="624"/>
    <x v="624"/>
    <x v="624"/>
    <x v="624"/>
    <x v="0"/>
    <x v="0"/>
    <x v="0"/>
    <x v="0"/>
    <n v="5.1643466576933861E-5"/>
    <x v="0"/>
  </r>
  <r>
    <x v="2"/>
    <x v="3"/>
    <x v="1124"/>
    <x v="1124"/>
    <x v="14"/>
    <s v="830504313SUMINISTRO DE BIENES Y SERVICIOSAIA S.A."/>
    <x v="1160"/>
    <n v="0"/>
    <x v="514"/>
    <x v="0"/>
    <x v="0"/>
    <x v="0"/>
    <x v="0"/>
    <x v="0"/>
    <x v="0"/>
    <x v="0"/>
    <x v="0"/>
    <x v="0"/>
    <x v="0"/>
    <x v="0"/>
    <x v="0"/>
    <x v="0"/>
    <x v="0"/>
    <x v="0"/>
    <x v="625"/>
    <x v="625"/>
    <x v="625"/>
    <x v="625"/>
    <x v="625"/>
    <x v="0"/>
    <x v="0"/>
    <x v="0"/>
    <x v="0"/>
    <n v="7.3687732219696045E-4"/>
    <x v="0"/>
  </r>
  <r>
    <x v="2"/>
    <x v="3"/>
    <x v="1125"/>
    <x v="1125"/>
    <x v="14"/>
    <s v="900388252SUMINISTRO DE BIENES Y SERVICIOSAIA S.A."/>
    <x v="1161"/>
    <n v="0"/>
    <x v="514"/>
    <x v="0"/>
    <x v="0"/>
    <x v="0"/>
    <x v="0"/>
    <x v="0"/>
    <x v="0"/>
    <x v="0"/>
    <x v="0"/>
    <x v="0"/>
    <x v="0"/>
    <x v="0"/>
    <x v="0"/>
    <x v="0"/>
    <x v="0"/>
    <x v="0"/>
    <x v="626"/>
    <x v="626"/>
    <x v="626"/>
    <x v="626"/>
    <x v="626"/>
    <x v="0"/>
    <x v="0"/>
    <x v="0"/>
    <x v="0"/>
    <n v="3.4414883702993393E-4"/>
    <x v="0"/>
  </r>
  <r>
    <x v="2"/>
    <x v="3"/>
    <x v="1126"/>
    <x v="1126"/>
    <x v="14"/>
    <s v="4375493SUMINISTRO DE BIENES Y SERVICIOSAIA S.A."/>
    <x v="1162"/>
    <n v="0"/>
    <x v="514"/>
    <x v="0"/>
    <x v="0"/>
    <x v="0"/>
    <x v="0"/>
    <x v="0"/>
    <x v="0"/>
    <x v="0"/>
    <x v="0"/>
    <x v="0"/>
    <x v="0"/>
    <x v="0"/>
    <x v="0"/>
    <x v="0"/>
    <x v="0"/>
    <x v="0"/>
    <x v="627"/>
    <x v="627"/>
    <x v="627"/>
    <x v="627"/>
    <x v="627"/>
    <x v="0"/>
    <x v="0"/>
    <x v="0"/>
    <x v="0"/>
    <n v="8.0339144915342331E-5"/>
    <x v="0"/>
  </r>
  <r>
    <x v="2"/>
    <x v="3"/>
    <x v="1127"/>
    <x v="1127"/>
    <x v="14"/>
    <s v="71692208SUMINISTRO DE BIENES Y SERVICIOSAIA S.A."/>
    <x v="1163"/>
    <n v="0"/>
    <x v="514"/>
    <x v="0"/>
    <x v="0"/>
    <x v="0"/>
    <x v="0"/>
    <x v="0"/>
    <x v="0"/>
    <x v="0"/>
    <x v="0"/>
    <x v="0"/>
    <x v="0"/>
    <x v="0"/>
    <x v="0"/>
    <x v="0"/>
    <x v="0"/>
    <x v="0"/>
    <x v="628"/>
    <x v="628"/>
    <x v="628"/>
    <x v="628"/>
    <x v="628"/>
    <x v="0"/>
    <x v="0"/>
    <x v="0"/>
    <x v="0"/>
    <n v="1.0020621120929718E-3"/>
    <x v="0"/>
  </r>
  <r>
    <x v="2"/>
    <x v="3"/>
    <x v="1128"/>
    <x v="1128"/>
    <x v="14"/>
    <s v="900465053SUMINISTRO DE BIENES Y SERVICIOSAIA S.A."/>
    <x v="1164"/>
    <n v="0"/>
    <x v="514"/>
    <x v="0"/>
    <x v="0"/>
    <x v="0"/>
    <x v="0"/>
    <x v="0"/>
    <x v="0"/>
    <x v="0"/>
    <x v="0"/>
    <x v="0"/>
    <x v="0"/>
    <x v="0"/>
    <x v="0"/>
    <x v="0"/>
    <x v="0"/>
    <x v="0"/>
    <x v="629"/>
    <x v="629"/>
    <x v="629"/>
    <x v="629"/>
    <x v="629"/>
    <x v="0"/>
    <x v="0"/>
    <x v="0"/>
    <x v="0"/>
    <n v="8.0806165933609009E-3"/>
    <x v="0"/>
  </r>
  <r>
    <x v="2"/>
    <x v="3"/>
    <x v="1128"/>
    <x v="1128"/>
    <x v="14"/>
    <s v="900465053SUMINISTRO DE BIENES Y SERVICIOSCONSORCIO TRIPLEA RIONEGRO"/>
    <x v="1165"/>
    <n v="0"/>
    <x v="514"/>
    <x v="0"/>
    <x v="0"/>
    <x v="0"/>
    <x v="0"/>
    <x v="0"/>
    <x v="0"/>
    <x v="0"/>
    <x v="0"/>
    <x v="0"/>
    <x v="0"/>
    <x v="0"/>
    <x v="0"/>
    <x v="0"/>
    <x v="0"/>
    <x v="0"/>
    <x v="630"/>
    <x v="630"/>
    <x v="630"/>
    <x v="630"/>
    <x v="630"/>
    <x v="0"/>
    <x v="0"/>
    <x v="0"/>
    <x v="0"/>
    <n v="2.2731572389602661E-3"/>
    <x v="4"/>
  </r>
  <r>
    <x v="2"/>
    <x v="3"/>
    <x v="1129"/>
    <x v="1129"/>
    <x v="14"/>
    <s v="900444868SUMINISTRO DE BIENES Y SERVICIOSCONSORCIO TRIPLEA RIONEGRO"/>
    <x v="1166"/>
    <n v="0"/>
    <x v="514"/>
    <x v="0"/>
    <x v="0"/>
    <x v="0"/>
    <x v="0"/>
    <x v="0"/>
    <x v="0"/>
    <x v="0"/>
    <x v="0"/>
    <x v="0"/>
    <x v="0"/>
    <x v="0"/>
    <x v="0"/>
    <x v="0"/>
    <x v="0"/>
    <x v="0"/>
    <x v="631"/>
    <x v="631"/>
    <x v="631"/>
    <x v="631"/>
    <x v="631"/>
    <x v="0"/>
    <x v="0"/>
    <x v="0"/>
    <x v="0"/>
    <n v="1.718323677778244E-3"/>
    <x v="4"/>
  </r>
  <r>
    <x v="2"/>
    <x v="3"/>
    <x v="1130"/>
    <x v="1130"/>
    <x v="14"/>
    <s v="800039529SUMINISTRO DE BIENES Y SERVICIOSAIA S.A."/>
    <x v="1167"/>
    <n v="0"/>
    <x v="514"/>
    <x v="0"/>
    <x v="0"/>
    <x v="0"/>
    <x v="0"/>
    <x v="0"/>
    <x v="0"/>
    <x v="0"/>
    <x v="0"/>
    <x v="0"/>
    <x v="0"/>
    <x v="0"/>
    <x v="0"/>
    <x v="0"/>
    <x v="0"/>
    <x v="0"/>
    <x v="632"/>
    <x v="632"/>
    <x v="632"/>
    <x v="632"/>
    <x v="632"/>
    <x v="0"/>
    <x v="0"/>
    <x v="0"/>
    <x v="0"/>
    <n v="1.1718482710421085E-4"/>
    <x v="0"/>
  </r>
  <r>
    <x v="2"/>
    <x v="3"/>
    <x v="1131"/>
    <x v="1131"/>
    <x v="14"/>
    <s v="900030563SUMINISTRO DE BIENES Y SERVICIOSAIA S.A."/>
    <x v="1168"/>
    <n v="0"/>
    <x v="514"/>
    <x v="0"/>
    <x v="0"/>
    <x v="0"/>
    <x v="0"/>
    <x v="0"/>
    <x v="0"/>
    <x v="0"/>
    <x v="0"/>
    <x v="0"/>
    <x v="0"/>
    <x v="0"/>
    <x v="0"/>
    <x v="0"/>
    <x v="0"/>
    <x v="0"/>
    <x v="633"/>
    <x v="633"/>
    <x v="633"/>
    <x v="633"/>
    <x v="633"/>
    <x v="0"/>
    <x v="0"/>
    <x v="0"/>
    <x v="0"/>
    <n v="6.9312285631895065E-5"/>
    <x v="0"/>
  </r>
  <r>
    <x v="2"/>
    <x v="3"/>
    <x v="1132"/>
    <x v="1132"/>
    <x v="14"/>
    <s v="900711016SUMINISTRO DE BIENES Y SERVICIOSAIA CONCAY"/>
    <x v="1169"/>
    <n v="0"/>
    <x v="514"/>
    <x v="0"/>
    <x v="0"/>
    <x v="0"/>
    <x v="0"/>
    <x v="0"/>
    <x v="0"/>
    <x v="0"/>
    <x v="0"/>
    <x v="0"/>
    <x v="0"/>
    <x v="0"/>
    <x v="0"/>
    <x v="0"/>
    <x v="0"/>
    <x v="0"/>
    <x v="634"/>
    <x v="634"/>
    <x v="634"/>
    <x v="634"/>
    <x v="634"/>
    <x v="0"/>
    <x v="0"/>
    <x v="0"/>
    <x v="0"/>
    <n v="4.6603530645370483E-3"/>
    <x v="1"/>
  </r>
  <r>
    <x v="2"/>
    <x v="3"/>
    <x v="1133"/>
    <x v="1133"/>
    <x v="14"/>
    <s v="800223012SUMINISTRO DE BIENES Y SERVICIOSAIA S.A."/>
    <x v="1170"/>
    <n v="0"/>
    <x v="514"/>
    <x v="0"/>
    <x v="0"/>
    <x v="0"/>
    <x v="0"/>
    <x v="0"/>
    <x v="0"/>
    <x v="0"/>
    <x v="0"/>
    <x v="0"/>
    <x v="0"/>
    <x v="0"/>
    <x v="0"/>
    <x v="0"/>
    <x v="0"/>
    <x v="0"/>
    <x v="635"/>
    <x v="635"/>
    <x v="635"/>
    <x v="635"/>
    <x v="635"/>
    <x v="0"/>
    <x v="0"/>
    <x v="0"/>
    <x v="0"/>
    <n v="8.5606798529624939E-4"/>
    <x v="0"/>
  </r>
  <r>
    <x v="2"/>
    <x v="3"/>
    <x v="1134"/>
    <x v="1134"/>
    <x v="14"/>
    <s v="900271209SUMINISTRO DE BIENES Y SERVICIOSAIA CONCAY"/>
    <x v="1171"/>
    <n v="0"/>
    <x v="514"/>
    <x v="0"/>
    <x v="0"/>
    <x v="0"/>
    <x v="0"/>
    <x v="0"/>
    <x v="0"/>
    <x v="0"/>
    <x v="0"/>
    <x v="0"/>
    <x v="0"/>
    <x v="0"/>
    <x v="0"/>
    <x v="0"/>
    <x v="0"/>
    <x v="0"/>
    <x v="636"/>
    <x v="636"/>
    <x v="636"/>
    <x v="636"/>
    <x v="636"/>
    <x v="0"/>
    <x v="0"/>
    <x v="0"/>
    <x v="0"/>
    <n v="4.9791578203439713E-4"/>
    <x v="1"/>
  </r>
  <r>
    <x v="2"/>
    <x v="3"/>
    <x v="1135"/>
    <x v="1135"/>
    <x v="14"/>
    <s v="19250092SUMINISTRO DE BIENES Y SERVICIOSAIA CONCAY"/>
    <x v="1172"/>
    <n v="0"/>
    <x v="514"/>
    <x v="0"/>
    <x v="0"/>
    <x v="0"/>
    <x v="0"/>
    <x v="0"/>
    <x v="0"/>
    <x v="0"/>
    <x v="0"/>
    <x v="0"/>
    <x v="0"/>
    <x v="0"/>
    <x v="0"/>
    <x v="0"/>
    <x v="0"/>
    <x v="0"/>
    <x v="637"/>
    <x v="637"/>
    <x v="637"/>
    <x v="637"/>
    <x v="637"/>
    <x v="0"/>
    <x v="0"/>
    <x v="0"/>
    <x v="0"/>
    <n v="6.8259891122579575E-5"/>
    <x v="1"/>
  </r>
  <r>
    <x v="2"/>
    <x v="3"/>
    <x v="1136"/>
    <x v="1136"/>
    <x v="14"/>
    <s v="830073841SUMINISTRO DE BIENES Y SERVICIOSAIA CONCAY"/>
    <x v="1173"/>
    <n v="0"/>
    <x v="514"/>
    <x v="0"/>
    <x v="0"/>
    <x v="0"/>
    <x v="0"/>
    <x v="0"/>
    <x v="0"/>
    <x v="0"/>
    <x v="0"/>
    <x v="0"/>
    <x v="0"/>
    <x v="0"/>
    <x v="0"/>
    <x v="0"/>
    <x v="0"/>
    <x v="0"/>
    <x v="638"/>
    <x v="638"/>
    <x v="638"/>
    <x v="638"/>
    <x v="638"/>
    <x v="0"/>
    <x v="0"/>
    <x v="0"/>
    <x v="0"/>
    <n v="1.7014704644680023E-4"/>
    <x v="1"/>
  </r>
  <r>
    <x v="2"/>
    <x v="3"/>
    <x v="1137"/>
    <x v="1137"/>
    <x v="14"/>
    <s v="900930415SUMINISTRO DE BIENES Y SERVICIOSAIA S.A."/>
    <x v="1174"/>
    <n v="0"/>
    <x v="514"/>
    <x v="0"/>
    <x v="0"/>
    <x v="0"/>
    <x v="0"/>
    <x v="0"/>
    <x v="0"/>
    <x v="0"/>
    <x v="0"/>
    <x v="0"/>
    <x v="0"/>
    <x v="0"/>
    <x v="0"/>
    <x v="0"/>
    <x v="0"/>
    <x v="0"/>
    <x v="639"/>
    <x v="639"/>
    <x v="639"/>
    <x v="639"/>
    <x v="639"/>
    <x v="0"/>
    <x v="0"/>
    <x v="0"/>
    <x v="0"/>
    <n v="1.2446497566998005E-4"/>
    <x v="0"/>
  </r>
  <r>
    <x v="2"/>
    <x v="3"/>
    <x v="1138"/>
    <x v="1138"/>
    <x v="14"/>
    <s v="830066916SUMINISTRO DE BIENES Y SERVICIOSAIA CONCAY"/>
    <x v="1175"/>
    <n v="0"/>
    <x v="514"/>
    <x v="0"/>
    <x v="0"/>
    <x v="0"/>
    <x v="0"/>
    <x v="0"/>
    <x v="0"/>
    <x v="0"/>
    <x v="0"/>
    <x v="0"/>
    <x v="0"/>
    <x v="0"/>
    <x v="0"/>
    <x v="0"/>
    <x v="0"/>
    <x v="0"/>
    <x v="640"/>
    <x v="640"/>
    <x v="640"/>
    <x v="640"/>
    <x v="640"/>
    <x v="0"/>
    <x v="0"/>
    <x v="0"/>
    <x v="0"/>
    <n v="6.4104422926902771E-4"/>
    <x v="1"/>
  </r>
  <r>
    <x v="2"/>
    <x v="3"/>
    <x v="1139"/>
    <x v="1139"/>
    <x v="14"/>
    <s v="800026212SUMINISTRO DE BIENES Y SERVICIOSAIA S.A."/>
    <x v="1176"/>
    <n v="0"/>
    <x v="514"/>
    <x v="0"/>
    <x v="0"/>
    <x v="0"/>
    <x v="0"/>
    <x v="0"/>
    <x v="0"/>
    <x v="0"/>
    <x v="0"/>
    <x v="0"/>
    <x v="0"/>
    <x v="0"/>
    <x v="0"/>
    <x v="0"/>
    <x v="0"/>
    <x v="0"/>
    <x v="641"/>
    <x v="641"/>
    <x v="641"/>
    <x v="641"/>
    <x v="641"/>
    <x v="0"/>
    <x v="0"/>
    <x v="0"/>
    <x v="0"/>
    <n v="4.6021640300750732E-3"/>
    <x v="0"/>
  </r>
  <r>
    <x v="2"/>
    <x v="3"/>
    <x v="1140"/>
    <x v="1140"/>
    <x v="14"/>
    <s v="900167771SUMINISTRO DE BIENES Y SERVICIOSAIA S.A."/>
    <x v="1177"/>
    <n v="0"/>
    <x v="514"/>
    <x v="0"/>
    <x v="0"/>
    <x v="0"/>
    <x v="0"/>
    <x v="0"/>
    <x v="0"/>
    <x v="0"/>
    <x v="0"/>
    <x v="0"/>
    <x v="0"/>
    <x v="0"/>
    <x v="0"/>
    <x v="0"/>
    <x v="0"/>
    <x v="0"/>
    <x v="642"/>
    <x v="642"/>
    <x v="642"/>
    <x v="642"/>
    <x v="642"/>
    <x v="0"/>
    <x v="0"/>
    <x v="0"/>
    <x v="0"/>
    <n v="2.723385114222765E-5"/>
    <x v="0"/>
  </r>
  <r>
    <x v="2"/>
    <x v="3"/>
    <x v="1141"/>
    <x v="1141"/>
    <x v="14"/>
    <s v="71742108SUMINISTRO DE BIENES Y SERVICIOSAIA S.A."/>
    <x v="1178"/>
    <n v="0"/>
    <x v="514"/>
    <x v="0"/>
    <x v="0"/>
    <x v="0"/>
    <x v="0"/>
    <x v="0"/>
    <x v="0"/>
    <x v="0"/>
    <x v="0"/>
    <x v="0"/>
    <x v="0"/>
    <x v="0"/>
    <x v="0"/>
    <x v="0"/>
    <x v="0"/>
    <x v="0"/>
    <x v="643"/>
    <x v="643"/>
    <x v="643"/>
    <x v="643"/>
    <x v="643"/>
    <x v="0"/>
    <x v="0"/>
    <x v="0"/>
    <x v="0"/>
    <n v="4.4129090383648872E-5"/>
    <x v="0"/>
  </r>
  <r>
    <x v="2"/>
    <x v="3"/>
    <x v="1142"/>
    <x v="1142"/>
    <x v="14"/>
    <s v="900444606SUMINISTRO DE BIENES Y SERVICIOSAIA S.A."/>
    <x v="1179"/>
    <n v="0"/>
    <x v="514"/>
    <x v="0"/>
    <x v="0"/>
    <x v="0"/>
    <x v="0"/>
    <x v="0"/>
    <x v="0"/>
    <x v="0"/>
    <x v="0"/>
    <x v="0"/>
    <x v="0"/>
    <x v="0"/>
    <x v="0"/>
    <x v="0"/>
    <x v="0"/>
    <x v="0"/>
    <x v="644"/>
    <x v="644"/>
    <x v="644"/>
    <x v="644"/>
    <x v="644"/>
    <x v="0"/>
    <x v="0"/>
    <x v="0"/>
    <x v="0"/>
    <n v="3.1028911471366882E-3"/>
    <x v="0"/>
  </r>
  <r>
    <x v="2"/>
    <x v="3"/>
    <x v="1143"/>
    <x v="1143"/>
    <x v="14"/>
    <s v="900423656SUMINISTRO DE BIENES Y SERVICIOSAIA S.A."/>
    <x v="1180"/>
    <n v="0"/>
    <x v="514"/>
    <x v="0"/>
    <x v="0"/>
    <x v="0"/>
    <x v="0"/>
    <x v="0"/>
    <x v="0"/>
    <x v="0"/>
    <x v="0"/>
    <x v="0"/>
    <x v="0"/>
    <x v="0"/>
    <x v="0"/>
    <x v="0"/>
    <x v="0"/>
    <x v="0"/>
    <x v="645"/>
    <x v="645"/>
    <x v="645"/>
    <x v="645"/>
    <x v="645"/>
    <x v="0"/>
    <x v="0"/>
    <x v="0"/>
    <x v="0"/>
    <n v="4.1628032922744751E-3"/>
    <x v="0"/>
  </r>
  <r>
    <x v="2"/>
    <x v="3"/>
    <x v="1144"/>
    <x v="1144"/>
    <x v="14"/>
    <s v="890937195SUMINISTRO DE BIENES Y SERVICIOSAIA S.A."/>
    <x v="1181"/>
    <n v="0"/>
    <x v="514"/>
    <x v="0"/>
    <x v="0"/>
    <x v="0"/>
    <x v="0"/>
    <x v="0"/>
    <x v="0"/>
    <x v="0"/>
    <x v="0"/>
    <x v="0"/>
    <x v="0"/>
    <x v="0"/>
    <x v="0"/>
    <x v="0"/>
    <x v="0"/>
    <x v="0"/>
    <x v="646"/>
    <x v="646"/>
    <x v="646"/>
    <x v="646"/>
    <x v="646"/>
    <x v="0"/>
    <x v="0"/>
    <x v="0"/>
    <x v="0"/>
    <n v="2.7249976992607117E-3"/>
    <x v="0"/>
  </r>
  <r>
    <x v="2"/>
    <x v="3"/>
    <x v="1145"/>
    <x v="1145"/>
    <x v="14"/>
    <s v="890923691SUMINISTRO DE BIENES Y SERVICIOSAIA S.A."/>
    <x v="1182"/>
    <n v="0"/>
    <x v="514"/>
    <x v="0"/>
    <x v="0"/>
    <x v="0"/>
    <x v="0"/>
    <x v="0"/>
    <x v="0"/>
    <x v="0"/>
    <x v="0"/>
    <x v="0"/>
    <x v="0"/>
    <x v="0"/>
    <x v="0"/>
    <x v="0"/>
    <x v="0"/>
    <x v="0"/>
    <x v="647"/>
    <x v="647"/>
    <x v="647"/>
    <x v="647"/>
    <x v="647"/>
    <x v="0"/>
    <x v="0"/>
    <x v="0"/>
    <x v="0"/>
    <n v="3.7180446088314056E-4"/>
    <x v="0"/>
  </r>
  <r>
    <x v="2"/>
    <x v="3"/>
    <x v="1146"/>
    <x v="1146"/>
    <x v="14"/>
    <s v="811031944SUMINISTRO DE BIENES Y SERVICIOSAIA S.A."/>
    <x v="1183"/>
    <n v="0"/>
    <x v="514"/>
    <x v="0"/>
    <x v="0"/>
    <x v="0"/>
    <x v="0"/>
    <x v="0"/>
    <x v="0"/>
    <x v="0"/>
    <x v="0"/>
    <x v="0"/>
    <x v="0"/>
    <x v="0"/>
    <x v="0"/>
    <x v="0"/>
    <x v="0"/>
    <x v="0"/>
    <x v="648"/>
    <x v="648"/>
    <x v="648"/>
    <x v="648"/>
    <x v="648"/>
    <x v="0"/>
    <x v="0"/>
    <x v="0"/>
    <x v="0"/>
    <n v="2.7531683444976807E-3"/>
    <x v="0"/>
  </r>
  <r>
    <x v="2"/>
    <x v="3"/>
    <x v="1146"/>
    <x v="1146"/>
    <x v="14"/>
    <s v="811031944SUMINISTRO DE BIENES Y SERVICIOSCONSORCIO TRIPLEA RIONEGRO"/>
    <x v="1184"/>
    <n v="0"/>
    <x v="514"/>
    <x v="0"/>
    <x v="0"/>
    <x v="0"/>
    <x v="0"/>
    <x v="0"/>
    <x v="0"/>
    <x v="0"/>
    <x v="0"/>
    <x v="0"/>
    <x v="0"/>
    <x v="0"/>
    <x v="0"/>
    <x v="0"/>
    <x v="0"/>
    <x v="0"/>
    <x v="649"/>
    <x v="649"/>
    <x v="649"/>
    <x v="649"/>
    <x v="649"/>
    <x v="0"/>
    <x v="0"/>
    <x v="0"/>
    <x v="0"/>
    <n v="1.7579458653926849E-4"/>
    <x v="4"/>
  </r>
  <r>
    <x v="2"/>
    <x v="3"/>
    <x v="1147"/>
    <x v="1147"/>
    <x v="14"/>
    <s v="19437943SUMINISTRO DE BIENES Y SERVICIOSAIA S.A."/>
    <x v="1185"/>
    <n v="0"/>
    <x v="514"/>
    <x v="0"/>
    <x v="0"/>
    <x v="0"/>
    <x v="0"/>
    <x v="0"/>
    <x v="0"/>
    <x v="0"/>
    <x v="0"/>
    <x v="0"/>
    <x v="0"/>
    <x v="0"/>
    <x v="0"/>
    <x v="0"/>
    <x v="0"/>
    <x v="0"/>
    <x v="650"/>
    <x v="650"/>
    <x v="650"/>
    <x v="650"/>
    <x v="650"/>
    <x v="0"/>
    <x v="0"/>
    <x v="0"/>
    <x v="0"/>
    <n v="7.9695368185639381E-5"/>
    <x v="0"/>
  </r>
  <r>
    <x v="2"/>
    <x v="3"/>
    <x v="1148"/>
    <x v="1148"/>
    <x v="14"/>
    <s v="890942987SUMINISTRO DE BIENES Y SERVICIOSAIA S.A."/>
    <x v="1186"/>
    <n v="0"/>
    <x v="514"/>
    <x v="0"/>
    <x v="0"/>
    <x v="0"/>
    <x v="0"/>
    <x v="0"/>
    <x v="0"/>
    <x v="0"/>
    <x v="0"/>
    <x v="0"/>
    <x v="0"/>
    <x v="0"/>
    <x v="0"/>
    <x v="0"/>
    <x v="0"/>
    <x v="0"/>
    <x v="651"/>
    <x v="651"/>
    <x v="651"/>
    <x v="651"/>
    <x v="651"/>
    <x v="0"/>
    <x v="0"/>
    <x v="0"/>
    <x v="0"/>
    <n v="3.9262464269995689E-5"/>
    <x v="0"/>
  </r>
  <r>
    <x v="2"/>
    <x v="3"/>
    <x v="1149"/>
    <x v="1149"/>
    <x v="14"/>
    <s v="71701957SUMINISTRO DE BIENES Y SERVICIOSAIA S.A."/>
    <x v="1187"/>
    <n v="0"/>
    <x v="514"/>
    <x v="0"/>
    <x v="0"/>
    <x v="0"/>
    <x v="0"/>
    <x v="0"/>
    <x v="0"/>
    <x v="0"/>
    <x v="0"/>
    <x v="0"/>
    <x v="0"/>
    <x v="0"/>
    <x v="0"/>
    <x v="0"/>
    <x v="0"/>
    <x v="0"/>
    <x v="652"/>
    <x v="652"/>
    <x v="652"/>
    <x v="652"/>
    <x v="652"/>
    <x v="0"/>
    <x v="0"/>
    <x v="0"/>
    <x v="0"/>
    <n v="1.2800544500350952E-3"/>
    <x v="0"/>
  </r>
  <r>
    <x v="2"/>
    <x v="3"/>
    <x v="1150"/>
    <x v="1150"/>
    <x v="14"/>
    <s v="18395067SUMINISTRO DE BIENES Y SERVICIOSAIA S.A."/>
    <x v="1188"/>
    <n v="0"/>
    <x v="514"/>
    <x v="0"/>
    <x v="0"/>
    <x v="0"/>
    <x v="0"/>
    <x v="0"/>
    <x v="0"/>
    <x v="0"/>
    <x v="0"/>
    <x v="0"/>
    <x v="0"/>
    <x v="0"/>
    <x v="0"/>
    <x v="0"/>
    <x v="0"/>
    <x v="0"/>
    <x v="653"/>
    <x v="653"/>
    <x v="653"/>
    <x v="653"/>
    <x v="653"/>
    <x v="0"/>
    <x v="0"/>
    <x v="0"/>
    <x v="0"/>
    <n v="5.6264456361532211E-5"/>
    <x v="0"/>
  </r>
  <r>
    <x v="2"/>
    <x v="3"/>
    <x v="1151"/>
    <x v="1151"/>
    <x v="14"/>
    <s v="830126738SUMINISTRO DE BIENES Y SERVICIOSAIA CONCAY"/>
    <x v="1189"/>
    <n v="0"/>
    <x v="514"/>
    <x v="0"/>
    <x v="0"/>
    <x v="0"/>
    <x v="0"/>
    <x v="0"/>
    <x v="0"/>
    <x v="0"/>
    <x v="0"/>
    <x v="0"/>
    <x v="0"/>
    <x v="0"/>
    <x v="0"/>
    <x v="0"/>
    <x v="0"/>
    <x v="0"/>
    <x v="654"/>
    <x v="654"/>
    <x v="654"/>
    <x v="654"/>
    <x v="654"/>
    <x v="0"/>
    <x v="0"/>
    <x v="0"/>
    <x v="0"/>
    <n v="1.9115116447210312E-4"/>
    <x v="1"/>
  </r>
  <r>
    <x v="2"/>
    <x v="3"/>
    <x v="1152"/>
    <x v="1152"/>
    <x v="14"/>
    <s v="901086245SUMINISTRO DE BIENES Y SERVICIOSAIA S.A."/>
    <x v="1190"/>
    <n v="0"/>
    <x v="514"/>
    <x v="0"/>
    <x v="0"/>
    <x v="0"/>
    <x v="0"/>
    <x v="0"/>
    <x v="0"/>
    <x v="0"/>
    <x v="0"/>
    <x v="0"/>
    <x v="0"/>
    <x v="0"/>
    <x v="0"/>
    <x v="0"/>
    <x v="0"/>
    <x v="0"/>
    <x v="655"/>
    <x v="655"/>
    <x v="655"/>
    <x v="655"/>
    <x v="655"/>
    <x v="0"/>
    <x v="0"/>
    <x v="0"/>
    <x v="0"/>
    <n v="5.7480111718177795E-4"/>
    <x v="0"/>
  </r>
  <r>
    <x v="2"/>
    <x v="3"/>
    <x v="1153"/>
    <x v="1153"/>
    <x v="14"/>
    <s v="830069215SUMINISTRO DE BIENES Y SERVICIOSAIA S.A."/>
    <x v="1191"/>
    <n v="0"/>
    <x v="514"/>
    <x v="0"/>
    <x v="0"/>
    <x v="0"/>
    <x v="0"/>
    <x v="0"/>
    <x v="0"/>
    <x v="0"/>
    <x v="0"/>
    <x v="0"/>
    <x v="0"/>
    <x v="0"/>
    <x v="0"/>
    <x v="0"/>
    <x v="0"/>
    <x v="0"/>
    <x v="656"/>
    <x v="656"/>
    <x v="656"/>
    <x v="656"/>
    <x v="656"/>
    <x v="0"/>
    <x v="0"/>
    <x v="0"/>
    <x v="0"/>
    <n v="8.9763849973678589E-3"/>
    <x v="0"/>
  </r>
  <r>
    <x v="2"/>
    <x v="3"/>
    <x v="1154"/>
    <x v="1154"/>
    <x v="14"/>
    <s v="900804673SUMINISTRO DE BIENES Y SERVICIOSAIA CONCAY"/>
    <x v="1192"/>
    <n v="0"/>
    <x v="514"/>
    <x v="0"/>
    <x v="0"/>
    <x v="0"/>
    <x v="0"/>
    <x v="0"/>
    <x v="0"/>
    <x v="0"/>
    <x v="0"/>
    <x v="0"/>
    <x v="0"/>
    <x v="0"/>
    <x v="0"/>
    <x v="0"/>
    <x v="0"/>
    <x v="0"/>
    <x v="657"/>
    <x v="657"/>
    <x v="657"/>
    <x v="657"/>
    <x v="657"/>
    <x v="0"/>
    <x v="0"/>
    <x v="0"/>
    <x v="0"/>
    <n v="1.9256174564361572E-3"/>
    <x v="1"/>
  </r>
  <r>
    <x v="2"/>
    <x v="3"/>
    <x v="1155"/>
    <x v="1155"/>
    <x v="14"/>
    <s v="7549599SUMINISTRO DE BIENES Y SERVICIOSAIA S.A."/>
    <x v="1193"/>
    <n v="0"/>
    <x v="514"/>
    <x v="0"/>
    <x v="0"/>
    <x v="0"/>
    <x v="0"/>
    <x v="0"/>
    <x v="0"/>
    <x v="0"/>
    <x v="0"/>
    <x v="0"/>
    <x v="0"/>
    <x v="0"/>
    <x v="0"/>
    <x v="0"/>
    <x v="0"/>
    <x v="0"/>
    <x v="658"/>
    <x v="658"/>
    <x v="658"/>
    <x v="658"/>
    <x v="658"/>
    <x v="0"/>
    <x v="0"/>
    <x v="0"/>
    <x v="0"/>
    <n v="6.2233157223090529E-6"/>
    <x v="0"/>
  </r>
  <r>
    <x v="2"/>
    <x v="3"/>
    <x v="1156"/>
    <x v="1156"/>
    <x v="14"/>
    <s v="78294598SUMINISTRO DE BIENES Y SERVICIOSAIA S.A."/>
    <x v="1194"/>
    <n v="0"/>
    <x v="514"/>
    <x v="0"/>
    <x v="0"/>
    <x v="0"/>
    <x v="0"/>
    <x v="0"/>
    <x v="0"/>
    <x v="0"/>
    <x v="0"/>
    <x v="0"/>
    <x v="0"/>
    <x v="0"/>
    <x v="0"/>
    <x v="0"/>
    <x v="0"/>
    <x v="0"/>
    <x v="659"/>
    <x v="659"/>
    <x v="659"/>
    <x v="659"/>
    <x v="659"/>
    <x v="0"/>
    <x v="0"/>
    <x v="0"/>
    <x v="0"/>
    <n v="2.9301224276423454E-4"/>
    <x v="0"/>
  </r>
  <r>
    <x v="2"/>
    <x v="3"/>
    <x v="1157"/>
    <x v="1157"/>
    <x v="14"/>
    <s v="80771524SUMINISTRO DE BIENES Y SERVICIOSAIA CONCAY"/>
    <x v="1195"/>
    <n v="0"/>
    <x v="514"/>
    <x v="0"/>
    <x v="0"/>
    <x v="0"/>
    <x v="0"/>
    <x v="0"/>
    <x v="0"/>
    <x v="0"/>
    <x v="0"/>
    <x v="0"/>
    <x v="0"/>
    <x v="0"/>
    <x v="0"/>
    <x v="0"/>
    <x v="0"/>
    <x v="0"/>
    <x v="660"/>
    <x v="660"/>
    <x v="660"/>
    <x v="660"/>
    <x v="660"/>
    <x v="0"/>
    <x v="0"/>
    <x v="0"/>
    <x v="0"/>
    <n v="1.8115068087354302E-5"/>
    <x v="1"/>
  </r>
  <r>
    <x v="2"/>
    <x v="3"/>
    <x v="1158"/>
    <x v="1158"/>
    <x v="14"/>
    <s v="900365405SUMINISTRO DE BIENES Y SERVICIOSAIA S.A."/>
    <x v="1196"/>
    <n v="0"/>
    <x v="514"/>
    <x v="0"/>
    <x v="0"/>
    <x v="0"/>
    <x v="0"/>
    <x v="0"/>
    <x v="0"/>
    <x v="0"/>
    <x v="0"/>
    <x v="0"/>
    <x v="0"/>
    <x v="0"/>
    <x v="0"/>
    <x v="0"/>
    <x v="0"/>
    <x v="0"/>
    <x v="661"/>
    <x v="661"/>
    <x v="661"/>
    <x v="661"/>
    <x v="661"/>
    <x v="0"/>
    <x v="0"/>
    <x v="0"/>
    <x v="0"/>
    <n v="1.8526986241340637E-4"/>
    <x v="0"/>
  </r>
  <r>
    <x v="2"/>
    <x v="3"/>
    <x v="1159"/>
    <x v="1159"/>
    <x v="14"/>
    <s v="8262031SUMINISTRO DE BIENES Y SERVICIOSAIA S.A."/>
    <x v="1197"/>
    <n v="0"/>
    <x v="514"/>
    <x v="0"/>
    <x v="0"/>
    <x v="0"/>
    <x v="0"/>
    <x v="0"/>
    <x v="0"/>
    <x v="0"/>
    <x v="0"/>
    <x v="0"/>
    <x v="0"/>
    <x v="0"/>
    <x v="0"/>
    <x v="0"/>
    <x v="0"/>
    <x v="0"/>
    <x v="662"/>
    <x v="662"/>
    <x v="662"/>
    <x v="662"/>
    <x v="662"/>
    <x v="0"/>
    <x v="0"/>
    <x v="0"/>
    <x v="0"/>
    <n v="1.2267380952835083E-3"/>
    <x v="0"/>
  </r>
  <r>
    <x v="2"/>
    <x v="3"/>
    <x v="1160"/>
    <x v="1160"/>
    <x v="14"/>
    <s v="900891139SUMINISTRO DE BIENES Y SERVICIOSAIA S.A."/>
    <x v="1198"/>
    <n v="0"/>
    <x v="514"/>
    <x v="0"/>
    <x v="0"/>
    <x v="0"/>
    <x v="0"/>
    <x v="0"/>
    <x v="0"/>
    <x v="0"/>
    <x v="0"/>
    <x v="0"/>
    <x v="0"/>
    <x v="0"/>
    <x v="0"/>
    <x v="0"/>
    <x v="0"/>
    <x v="0"/>
    <x v="663"/>
    <x v="663"/>
    <x v="663"/>
    <x v="663"/>
    <x v="663"/>
    <x v="0"/>
    <x v="0"/>
    <x v="0"/>
    <x v="0"/>
    <n v="1.0820329189300537E-3"/>
    <x v="0"/>
  </r>
  <r>
    <x v="2"/>
    <x v="3"/>
    <x v="1161"/>
    <x v="1161"/>
    <x v="14"/>
    <s v="900445973SUMINISTRO DE BIENES Y SERVICIOSAIA S.A."/>
    <x v="1199"/>
    <n v="0"/>
    <x v="514"/>
    <x v="0"/>
    <x v="0"/>
    <x v="0"/>
    <x v="0"/>
    <x v="0"/>
    <x v="0"/>
    <x v="0"/>
    <x v="0"/>
    <x v="0"/>
    <x v="0"/>
    <x v="0"/>
    <x v="0"/>
    <x v="0"/>
    <x v="0"/>
    <x v="0"/>
    <x v="664"/>
    <x v="664"/>
    <x v="664"/>
    <x v="664"/>
    <x v="664"/>
    <x v="0"/>
    <x v="0"/>
    <x v="0"/>
    <x v="0"/>
    <n v="4.3007917702198029E-4"/>
    <x v="0"/>
  </r>
  <r>
    <x v="2"/>
    <x v="3"/>
    <x v="1162"/>
    <x v="1162"/>
    <x v="14"/>
    <s v="51782020SUMINISTRO DE BIENES Y SERVICIOSAIA CONCAY"/>
    <x v="1200"/>
    <n v="0"/>
    <x v="514"/>
    <x v="0"/>
    <x v="0"/>
    <x v="0"/>
    <x v="0"/>
    <x v="0"/>
    <x v="0"/>
    <x v="0"/>
    <x v="0"/>
    <x v="0"/>
    <x v="0"/>
    <x v="0"/>
    <x v="0"/>
    <x v="0"/>
    <x v="0"/>
    <x v="0"/>
    <x v="665"/>
    <x v="665"/>
    <x v="665"/>
    <x v="665"/>
    <x v="665"/>
    <x v="0"/>
    <x v="0"/>
    <x v="0"/>
    <x v="0"/>
    <n v="2.8602918609976768E-4"/>
    <x v="1"/>
  </r>
  <r>
    <x v="2"/>
    <x v="3"/>
    <x v="1163"/>
    <x v="1163"/>
    <x v="14"/>
    <s v="900129523SUMINISTRO DE BIENES Y SERVICIOSCONSORCIO TRIPLEA RIONEGRO"/>
    <x v="1201"/>
    <n v="0"/>
    <x v="514"/>
    <x v="0"/>
    <x v="0"/>
    <x v="0"/>
    <x v="0"/>
    <x v="0"/>
    <x v="0"/>
    <x v="0"/>
    <x v="0"/>
    <x v="0"/>
    <x v="0"/>
    <x v="0"/>
    <x v="0"/>
    <x v="0"/>
    <x v="0"/>
    <x v="0"/>
    <x v="666"/>
    <x v="666"/>
    <x v="666"/>
    <x v="666"/>
    <x v="666"/>
    <x v="0"/>
    <x v="0"/>
    <x v="0"/>
    <x v="0"/>
    <n v="1.0737739503383636E-3"/>
    <x v="4"/>
  </r>
  <r>
    <x v="2"/>
    <x v="3"/>
    <x v="1164"/>
    <x v="1164"/>
    <x v="14"/>
    <s v="830502037SUMINISTRO DE BIENES Y SERVICIOSAIA CONCAY"/>
    <x v="1202"/>
    <n v="0"/>
    <x v="514"/>
    <x v="0"/>
    <x v="0"/>
    <x v="0"/>
    <x v="0"/>
    <x v="0"/>
    <x v="0"/>
    <x v="0"/>
    <x v="0"/>
    <x v="0"/>
    <x v="0"/>
    <x v="0"/>
    <x v="0"/>
    <x v="0"/>
    <x v="0"/>
    <x v="0"/>
    <x v="667"/>
    <x v="667"/>
    <x v="667"/>
    <x v="667"/>
    <x v="667"/>
    <x v="0"/>
    <x v="0"/>
    <x v="0"/>
    <x v="0"/>
    <n v="1.2735456228256226E-2"/>
    <x v="1"/>
  </r>
  <r>
    <x v="2"/>
    <x v="3"/>
    <x v="1165"/>
    <x v="1165"/>
    <x v="14"/>
    <s v="900493117SUMINISTRO DE BIENES Y SERVICIOSAIA S.A."/>
    <x v="1203"/>
    <n v="0"/>
    <x v="514"/>
    <x v="0"/>
    <x v="0"/>
    <x v="0"/>
    <x v="0"/>
    <x v="0"/>
    <x v="0"/>
    <x v="0"/>
    <x v="0"/>
    <x v="0"/>
    <x v="0"/>
    <x v="0"/>
    <x v="0"/>
    <x v="0"/>
    <x v="0"/>
    <x v="0"/>
    <x v="668"/>
    <x v="668"/>
    <x v="668"/>
    <x v="668"/>
    <x v="668"/>
    <x v="0"/>
    <x v="0"/>
    <x v="0"/>
    <x v="0"/>
    <n v="1.0585109703242779E-4"/>
    <x v="0"/>
  </r>
  <r>
    <x v="2"/>
    <x v="3"/>
    <x v="1166"/>
    <x v="1166"/>
    <x v="14"/>
    <s v="811007280SUMINISTRO DE BIENES Y SERVICIOSAIA CONCAY"/>
    <x v="1204"/>
    <n v="0"/>
    <x v="514"/>
    <x v="0"/>
    <x v="0"/>
    <x v="0"/>
    <x v="0"/>
    <x v="0"/>
    <x v="0"/>
    <x v="0"/>
    <x v="0"/>
    <x v="0"/>
    <x v="0"/>
    <x v="0"/>
    <x v="0"/>
    <x v="0"/>
    <x v="0"/>
    <x v="0"/>
    <x v="669"/>
    <x v="669"/>
    <x v="669"/>
    <x v="669"/>
    <x v="669"/>
    <x v="0"/>
    <x v="0"/>
    <x v="0"/>
    <x v="0"/>
    <n v="1.1107504367828369E-2"/>
    <x v="1"/>
  </r>
  <r>
    <x v="2"/>
    <x v="3"/>
    <x v="1166"/>
    <x v="1166"/>
    <x v="14"/>
    <s v="811007280SUMINISTRO DE BIENES Y SERVICIOSAIA S.A."/>
    <x v="1205"/>
    <n v="0"/>
    <x v="514"/>
    <x v="0"/>
    <x v="0"/>
    <x v="0"/>
    <x v="0"/>
    <x v="0"/>
    <x v="0"/>
    <x v="0"/>
    <x v="0"/>
    <x v="0"/>
    <x v="0"/>
    <x v="0"/>
    <x v="0"/>
    <x v="0"/>
    <x v="0"/>
    <x v="0"/>
    <x v="670"/>
    <x v="670"/>
    <x v="670"/>
    <x v="670"/>
    <x v="670"/>
    <x v="0"/>
    <x v="0"/>
    <x v="0"/>
    <x v="0"/>
    <n v="1.3749361038208008E-2"/>
    <x v="0"/>
  </r>
  <r>
    <x v="2"/>
    <x v="3"/>
    <x v="1166"/>
    <x v="1166"/>
    <x v="14"/>
    <s v="811007280SUMINISTRO DE BIENES Y SERVICIOSCONSORCIO ACM ALEJANDRIA"/>
    <x v="1206"/>
    <n v="0"/>
    <x v="514"/>
    <x v="0"/>
    <x v="0"/>
    <x v="0"/>
    <x v="0"/>
    <x v="0"/>
    <x v="0"/>
    <x v="0"/>
    <x v="0"/>
    <x v="0"/>
    <x v="0"/>
    <x v="0"/>
    <x v="0"/>
    <x v="0"/>
    <x v="0"/>
    <x v="0"/>
    <x v="671"/>
    <x v="671"/>
    <x v="671"/>
    <x v="671"/>
    <x v="671"/>
    <x v="0"/>
    <x v="0"/>
    <x v="0"/>
    <x v="0"/>
    <n v="2.2826297208666801E-4"/>
    <x v="3"/>
  </r>
  <r>
    <x v="2"/>
    <x v="3"/>
    <x v="1167"/>
    <x v="1167"/>
    <x v="14"/>
    <s v="21501242SUMINISTRO DE BIENES Y SERVICIOSAIA S.A."/>
    <x v="1207"/>
    <n v="0"/>
    <x v="514"/>
    <x v="0"/>
    <x v="0"/>
    <x v="0"/>
    <x v="0"/>
    <x v="0"/>
    <x v="0"/>
    <x v="0"/>
    <x v="0"/>
    <x v="0"/>
    <x v="0"/>
    <x v="0"/>
    <x v="0"/>
    <x v="0"/>
    <x v="0"/>
    <x v="0"/>
    <x v="672"/>
    <x v="672"/>
    <x v="672"/>
    <x v="672"/>
    <x v="672"/>
    <x v="0"/>
    <x v="0"/>
    <x v="0"/>
    <x v="0"/>
    <n v="2.0149338524788618E-5"/>
    <x v="0"/>
  </r>
  <r>
    <x v="2"/>
    <x v="3"/>
    <x v="1168"/>
    <x v="1168"/>
    <x v="14"/>
    <s v="900855695SUMINISTRO DE BIENES Y SERVICIOSAIA CONCAY"/>
    <x v="1208"/>
    <n v="0"/>
    <x v="514"/>
    <x v="0"/>
    <x v="0"/>
    <x v="0"/>
    <x v="0"/>
    <x v="0"/>
    <x v="0"/>
    <x v="0"/>
    <x v="0"/>
    <x v="0"/>
    <x v="0"/>
    <x v="0"/>
    <x v="0"/>
    <x v="0"/>
    <x v="0"/>
    <x v="0"/>
    <x v="673"/>
    <x v="673"/>
    <x v="673"/>
    <x v="673"/>
    <x v="673"/>
    <x v="0"/>
    <x v="0"/>
    <x v="0"/>
    <x v="0"/>
    <n v="5.9906542301177979E-3"/>
    <x v="1"/>
  </r>
  <r>
    <x v="2"/>
    <x v="3"/>
    <x v="1169"/>
    <x v="1169"/>
    <x v="14"/>
    <s v="800039121SUMINISTRO DE BIENES Y SERVICIOSAIA S.A."/>
    <x v="1209"/>
    <n v="0"/>
    <x v="514"/>
    <x v="0"/>
    <x v="0"/>
    <x v="0"/>
    <x v="0"/>
    <x v="0"/>
    <x v="0"/>
    <x v="0"/>
    <x v="0"/>
    <x v="0"/>
    <x v="0"/>
    <x v="0"/>
    <x v="0"/>
    <x v="0"/>
    <x v="0"/>
    <x v="0"/>
    <x v="674"/>
    <x v="674"/>
    <x v="674"/>
    <x v="674"/>
    <x v="674"/>
    <x v="0"/>
    <x v="0"/>
    <x v="0"/>
    <x v="0"/>
    <n v="1.8062116578221321E-4"/>
    <x v="0"/>
  </r>
  <r>
    <x v="2"/>
    <x v="3"/>
    <x v="1170"/>
    <x v="1170"/>
    <x v="14"/>
    <s v="900594885SUMINISTRO DE BIENES Y SERVICIOSCONSORCIO TRIPLEA RIONEGRO"/>
    <x v="1210"/>
    <n v="0"/>
    <x v="514"/>
    <x v="0"/>
    <x v="0"/>
    <x v="0"/>
    <x v="0"/>
    <x v="0"/>
    <x v="0"/>
    <x v="0"/>
    <x v="0"/>
    <x v="0"/>
    <x v="0"/>
    <x v="0"/>
    <x v="0"/>
    <x v="0"/>
    <x v="0"/>
    <x v="0"/>
    <x v="675"/>
    <x v="675"/>
    <x v="675"/>
    <x v="675"/>
    <x v="675"/>
    <x v="0"/>
    <x v="0"/>
    <x v="0"/>
    <x v="0"/>
    <n v="3.2211560755968094E-4"/>
    <x v="4"/>
  </r>
  <r>
    <x v="2"/>
    <x v="3"/>
    <x v="1171"/>
    <x v="1171"/>
    <x v="14"/>
    <s v="900497315SUMINISTRO DE BIENES Y SERVICIOSAIA CONCAY"/>
    <x v="1211"/>
    <n v="0"/>
    <x v="514"/>
    <x v="0"/>
    <x v="0"/>
    <x v="0"/>
    <x v="0"/>
    <x v="0"/>
    <x v="0"/>
    <x v="0"/>
    <x v="0"/>
    <x v="0"/>
    <x v="0"/>
    <x v="0"/>
    <x v="0"/>
    <x v="0"/>
    <x v="0"/>
    <x v="0"/>
    <x v="676"/>
    <x v="676"/>
    <x v="676"/>
    <x v="676"/>
    <x v="676"/>
    <x v="0"/>
    <x v="0"/>
    <x v="0"/>
    <x v="0"/>
    <n v="9.7423791885375977E-4"/>
    <x v="1"/>
  </r>
  <r>
    <x v="2"/>
    <x v="3"/>
    <x v="1172"/>
    <x v="1172"/>
    <x v="14"/>
    <s v="900633302SUMINISTRO DE BIENES Y SERVICIOSAIA S.A."/>
    <x v="1212"/>
    <n v="0"/>
    <x v="514"/>
    <x v="0"/>
    <x v="0"/>
    <x v="0"/>
    <x v="0"/>
    <x v="0"/>
    <x v="0"/>
    <x v="0"/>
    <x v="0"/>
    <x v="0"/>
    <x v="0"/>
    <x v="0"/>
    <x v="0"/>
    <x v="0"/>
    <x v="0"/>
    <x v="0"/>
    <x v="677"/>
    <x v="677"/>
    <x v="677"/>
    <x v="677"/>
    <x v="677"/>
    <x v="0"/>
    <x v="0"/>
    <x v="0"/>
    <x v="0"/>
    <n v="3.7349876947700977E-5"/>
    <x v="0"/>
  </r>
  <r>
    <x v="2"/>
    <x v="3"/>
    <x v="1173"/>
    <x v="1173"/>
    <x v="14"/>
    <s v="900143775SUMINISTRO DE BIENES Y SERVICIOSAIA S.A."/>
    <x v="1213"/>
    <n v="0"/>
    <x v="514"/>
    <x v="0"/>
    <x v="0"/>
    <x v="0"/>
    <x v="0"/>
    <x v="0"/>
    <x v="0"/>
    <x v="0"/>
    <x v="0"/>
    <x v="0"/>
    <x v="0"/>
    <x v="0"/>
    <x v="0"/>
    <x v="0"/>
    <x v="0"/>
    <x v="0"/>
    <x v="678"/>
    <x v="678"/>
    <x v="678"/>
    <x v="678"/>
    <x v="678"/>
    <x v="0"/>
    <x v="0"/>
    <x v="0"/>
    <x v="0"/>
    <n v="2.3044228553771973E-2"/>
    <x v="0"/>
  </r>
  <r>
    <x v="2"/>
    <x v="3"/>
    <x v="1174"/>
    <x v="1174"/>
    <x v="14"/>
    <s v="811000406SUMINISTRO DE BIENES Y SERVICIOSAIA S.A."/>
    <x v="1214"/>
    <n v="0"/>
    <x v="514"/>
    <x v="0"/>
    <x v="0"/>
    <x v="0"/>
    <x v="0"/>
    <x v="0"/>
    <x v="0"/>
    <x v="0"/>
    <x v="0"/>
    <x v="0"/>
    <x v="0"/>
    <x v="0"/>
    <x v="0"/>
    <x v="0"/>
    <x v="0"/>
    <x v="0"/>
    <x v="679"/>
    <x v="679"/>
    <x v="679"/>
    <x v="679"/>
    <x v="679"/>
    <x v="0"/>
    <x v="0"/>
    <x v="0"/>
    <x v="0"/>
    <n v="1.6750991344451904E-3"/>
    <x v="0"/>
  </r>
  <r>
    <x v="2"/>
    <x v="3"/>
    <x v="1175"/>
    <x v="1175"/>
    <x v="14"/>
    <s v="800115448SUMINISTRO DE BIENES Y SERVICIOSAIA S.A."/>
    <x v="1215"/>
    <n v="0"/>
    <x v="514"/>
    <x v="0"/>
    <x v="0"/>
    <x v="0"/>
    <x v="0"/>
    <x v="0"/>
    <x v="0"/>
    <x v="0"/>
    <x v="0"/>
    <x v="0"/>
    <x v="0"/>
    <x v="0"/>
    <x v="0"/>
    <x v="0"/>
    <x v="0"/>
    <x v="0"/>
    <x v="680"/>
    <x v="680"/>
    <x v="680"/>
    <x v="680"/>
    <x v="680"/>
    <x v="0"/>
    <x v="0"/>
    <x v="0"/>
    <x v="0"/>
    <n v="1.2705959379673004E-3"/>
    <x v="0"/>
  </r>
  <r>
    <x v="2"/>
    <x v="3"/>
    <x v="1176"/>
    <x v="1176"/>
    <x v="14"/>
    <s v="900667384SUMINISTRO DE BIENES Y SERVICIOSAIA S.A."/>
    <x v="1216"/>
    <n v="0"/>
    <x v="514"/>
    <x v="0"/>
    <x v="0"/>
    <x v="0"/>
    <x v="0"/>
    <x v="0"/>
    <x v="0"/>
    <x v="0"/>
    <x v="0"/>
    <x v="0"/>
    <x v="0"/>
    <x v="0"/>
    <x v="0"/>
    <x v="0"/>
    <x v="0"/>
    <x v="0"/>
    <x v="681"/>
    <x v="681"/>
    <x v="681"/>
    <x v="681"/>
    <x v="681"/>
    <x v="0"/>
    <x v="0"/>
    <x v="0"/>
    <x v="0"/>
    <n v="1.5687607228755951E-3"/>
    <x v="0"/>
  </r>
  <r>
    <x v="2"/>
    <x v="3"/>
    <x v="1177"/>
    <x v="1177"/>
    <x v="14"/>
    <s v="860000896SUMINISTRO DE BIENES Y SERVICIOSAIA CONCAY"/>
    <x v="1217"/>
    <n v="0"/>
    <x v="514"/>
    <x v="0"/>
    <x v="0"/>
    <x v="0"/>
    <x v="0"/>
    <x v="0"/>
    <x v="0"/>
    <x v="0"/>
    <x v="0"/>
    <x v="0"/>
    <x v="0"/>
    <x v="0"/>
    <x v="0"/>
    <x v="0"/>
    <x v="0"/>
    <x v="0"/>
    <x v="682"/>
    <x v="682"/>
    <x v="682"/>
    <x v="682"/>
    <x v="682"/>
    <x v="0"/>
    <x v="0"/>
    <x v="0"/>
    <x v="0"/>
    <n v="2.4657184258103371E-4"/>
    <x v="1"/>
  </r>
  <r>
    <x v="2"/>
    <x v="3"/>
    <x v="1177"/>
    <x v="1177"/>
    <x v="14"/>
    <s v="860000896SUMINISTRO DE BIENES Y SERVICIOSAIA S.A."/>
    <x v="1218"/>
    <n v="0"/>
    <x v="514"/>
    <x v="0"/>
    <x v="0"/>
    <x v="0"/>
    <x v="0"/>
    <x v="0"/>
    <x v="0"/>
    <x v="0"/>
    <x v="0"/>
    <x v="0"/>
    <x v="0"/>
    <x v="0"/>
    <x v="0"/>
    <x v="0"/>
    <x v="0"/>
    <x v="0"/>
    <x v="683"/>
    <x v="683"/>
    <x v="683"/>
    <x v="683"/>
    <x v="683"/>
    <x v="0"/>
    <x v="0"/>
    <x v="0"/>
    <x v="0"/>
    <n v="2.6178508996963501E-3"/>
    <x v="0"/>
  </r>
  <r>
    <x v="2"/>
    <x v="3"/>
    <x v="1178"/>
    <x v="1178"/>
    <x v="14"/>
    <s v="900933268SUMINISTRO DE BIENES Y SERVICIOSAIA S.A."/>
    <x v="1219"/>
    <n v="0"/>
    <x v="514"/>
    <x v="0"/>
    <x v="0"/>
    <x v="0"/>
    <x v="0"/>
    <x v="0"/>
    <x v="0"/>
    <x v="0"/>
    <x v="0"/>
    <x v="0"/>
    <x v="0"/>
    <x v="0"/>
    <x v="0"/>
    <x v="0"/>
    <x v="0"/>
    <x v="0"/>
    <x v="684"/>
    <x v="684"/>
    <x v="684"/>
    <x v="684"/>
    <x v="684"/>
    <x v="0"/>
    <x v="0"/>
    <x v="0"/>
    <x v="0"/>
    <n v="7.6819444075226784E-5"/>
    <x v="0"/>
  </r>
  <r>
    <x v="2"/>
    <x v="3"/>
    <x v="1179"/>
    <x v="1179"/>
    <x v="14"/>
    <s v="900381880SUMINISTRO DE BIENES Y SERVICIOSAIA S.A."/>
    <x v="1220"/>
    <n v="0"/>
    <x v="514"/>
    <x v="0"/>
    <x v="0"/>
    <x v="0"/>
    <x v="0"/>
    <x v="0"/>
    <x v="0"/>
    <x v="0"/>
    <x v="0"/>
    <x v="0"/>
    <x v="0"/>
    <x v="0"/>
    <x v="0"/>
    <x v="0"/>
    <x v="0"/>
    <x v="0"/>
    <x v="685"/>
    <x v="685"/>
    <x v="685"/>
    <x v="685"/>
    <x v="685"/>
    <x v="0"/>
    <x v="0"/>
    <x v="0"/>
    <x v="0"/>
    <n v="1.3854429125785828E-3"/>
    <x v="0"/>
  </r>
  <r>
    <x v="2"/>
    <x v="3"/>
    <x v="1180"/>
    <x v="1180"/>
    <x v="14"/>
    <s v="830104063SUMINISTRO DE BIENES Y SERVICIOSAIA CONCAY"/>
    <x v="1221"/>
    <n v="0"/>
    <x v="514"/>
    <x v="0"/>
    <x v="0"/>
    <x v="0"/>
    <x v="0"/>
    <x v="0"/>
    <x v="0"/>
    <x v="0"/>
    <x v="0"/>
    <x v="0"/>
    <x v="0"/>
    <x v="0"/>
    <x v="0"/>
    <x v="0"/>
    <x v="0"/>
    <x v="0"/>
    <x v="686"/>
    <x v="686"/>
    <x v="686"/>
    <x v="686"/>
    <x v="686"/>
    <x v="0"/>
    <x v="0"/>
    <x v="0"/>
    <x v="0"/>
    <n v="2.0124353468418121E-3"/>
    <x v="1"/>
  </r>
  <r>
    <x v="2"/>
    <x v="3"/>
    <x v="1180"/>
    <x v="1180"/>
    <x v="14"/>
    <s v="830104063SUMINISTRO DE BIENES Y SERVICIOSAIA S.A."/>
    <x v="1222"/>
    <n v="0"/>
    <x v="514"/>
    <x v="0"/>
    <x v="0"/>
    <x v="0"/>
    <x v="0"/>
    <x v="0"/>
    <x v="0"/>
    <x v="0"/>
    <x v="0"/>
    <x v="0"/>
    <x v="0"/>
    <x v="0"/>
    <x v="0"/>
    <x v="0"/>
    <x v="0"/>
    <x v="0"/>
    <x v="687"/>
    <x v="687"/>
    <x v="687"/>
    <x v="687"/>
    <x v="687"/>
    <x v="0"/>
    <x v="0"/>
    <x v="0"/>
    <x v="0"/>
    <n v="1.0250836610794067E-2"/>
    <x v="0"/>
  </r>
  <r>
    <x v="2"/>
    <x v="3"/>
    <x v="1181"/>
    <x v="1181"/>
    <x v="14"/>
    <s v="900156984SUMINISTRO DE BIENES Y SERVICIOSAIA S.A."/>
    <x v="1223"/>
    <n v="0"/>
    <x v="514"/>
    <x v="0"/>
    <x v="0"/>
    <x v="0"/>
    <x v="0"/>
    <x v="0"/>
    <x v="0"/>
    <x v="0"/>
    <x v="0"/>
    <x v="0"/>
    <x v="0"/>
    <x v="0"/>
    <x v="0"/>
    <x v="0"/>
    <x v="0"/>
    <x v="0"/>
    <x v="688"/>
    <x v="688"/>
    <x v="688"/>
    <x v="688"/>
    <x v="688"/>
    <x v="0"/>
    <x v="0"/>
    <x v="0"/>
    <x v="0"/>
    <n v="1.0412069968879223E-4"/>
    <x v="0"/>
  </r>
  <r>
    <x v="2"/>
    <x v="3"/>
    <x v="1182"/>
    <x v="1182"/>
    <x v="14"/>
    <s v="890914515SUMINISTRO DE BIENES Y SERVICIOSAIA S.A."/>
    <x v="1224"/>
    <n v="0"/>
    <x v="514"/>
    <x v="0"/>
    <x v="0"/>
    <x v="0"/>
    <x v="0"/>
    <x v="0"/>
    <x v="0"/>
    <x v="0"/>
    <x v="0"/>
    <x v="0"/>
    <x v="0"/>
    <x v="0"/>
    <x v="0"/>
    <x v="0"/>
    <x v="0"/>
    <x v="0"/>
    <x v="689"/>
    <x v="689"/>
    <x v="689"/>
    <x v="689"/>
    <x v="689"/>
    <x v="0"/>
    <x v="0"/>
    <x v="0"/>
    <x v="0"/>
    <n v="8.2379207015037537E-4"/>
    <x v="0"/>
  </r>
  <r>
    <x v="2"/>
    <x v="3"/>
    <x v="1183"/>
    <x v="1183"/>
    <x v="14"/>
    <s v="830129289SUMINISTRO DE BIENES Y SERVICIOSINTERSECCION VIAL IBAGUE"/>
    <x v="1225"/>
    <n v="0"/>
    <x v="514"/>
    <x v="0"/>
    <x v="0"/>
    <x v="0"/>
    <x v="0"/>
    <x v="0"/>
    <x v="0"/>
    <x v="0"/>
    <x v="0"/>
    <x v="0"/>
    <x v="0"/>
    <x v="0"/>
    <x v="0"/>
    <x v="0"/>
    <x v="0"/>
    <x v="0"/>
    <x v="690"/>
    <x v="690"/>
    <x v="690"/>
    <x v="690"/>
    <x v="690"/>
    <x v="0"/>
    <x v="0"/>
    <x v="0"/>
    <x v="0"/>
    <n v="6.6595268435776234E-5"/>
    <x v="7"/>
  </r>
  <r>
    <x v="2"/>
    <x v="3"/>
    <x v="1184"/>
    <x v="1184"/>
    <x v="14"/>
    <s v="900177444SUMINISTRO DE BIENES Y SERVICIOSAIA CONCAY"/>
    <x v="1226"/>
    <n v="0"/>
    <x v="514"/>
    <x v="0"/>
    <x v="0"/>
    <x v="0"/>
    <x v="0"/>
    <x v="0"/>
    <x v="0"/>
    <x v="0"/>
    <x v="0"/>
    <x v="0"/>
    <x v="0"/>
    <x v="0"/>
    <x v="0"/>
    <x v="0"/>
    <x v="0"/>
    <x v="0"/>
    <x v="691"/>
    <x v="691"/>
    <x v="691"/>
    <x v="691"/>
    <x v="691"/>
    <x v="0"/>
    <x v="0"/>
    <x v="0"/>
    <x v="0"/>
    <n v="1.2654922902584076E-3"/>
    <x v="1"/>
  </r>
  <r>
    <x v="2"/>
    <x v="3"/>
    <x v="1185"/>
    <x v="1185"/>
    <x v="14"/>
    <s v="830035702SUMINISTRO DE BIENES Y SERVICIOSAIA CONCAY"/>
    <x v="1227"/>
    <n v="0"/>
    <x v="514"/>
    <x v="0"/>
    <x v="0"/>
    <x v="0"/>
    <x v="0"/>
    <x v="0"/>
    <x v="0"/>
    <x v="0"/>
    <x v="0"/>
    <x v="0"/>
    <x v="0"/>
    <x v="0"/>
    <x v="0"/>
    <x v="0"/>
    <x v="0"/>
    <x v="0"/>
    <x v="692"/>
    <x v="692"/>
    <x v="692"/>
    <x v="692"/>
    <x v="692"/>
    <x v="0"/>
    <x v="0"/>
    <x v="0"/>
    <x v="0"/>
    <n v="8.7473839521408081E-3"/>
    <x v="1"/>
  </r>
  <r>
    <x v="2"/>
    <x v="3"/>
    <x v="1185"/>
    <x v="1185"/>
    <x v="14"/>
    <s v="830035702SUMINISTRO DE BIENES Y SERVICIOSAIA S.A."/>
    <x v="1228"/>
    <n v="0"/>
    <x v="514"/>
    <x v="0"/>
    <x v="0"/>
    <x v="0"/>
    <x v="0"/>
    <x v="0"/>
    <x v="0"/>
    <x v="0"/>
    <x v="0"/>
    <x v="0"/>
    <x v="0"/>
    <x v="0"/>
    <x v="0"/>
    <x v="0"/>
    <x v="0"/>
    <x v="0"/>
    <x v="693"/>
    <x v="693"/>
    <x v="693"/>
    <x v="693"/>
    <x v="693"/>
    <x v="0"/>
    <x v="0"/>
    <x v="0"/>
    <x v="0"/>
    <n v="5.5883973836898804E-3"/>
    <x v="0"/>
  </r>
  <r>
    <x v="2"/>
    <x v="3"/>
    <x v="1186"/>
    <x v="1186"/>
    <x v="14"/>
    <s v="900399763SUMINISTRO DE BIENES Y SERVICIOSAIA S.A."/>
    <x v="1229"/>
    <n v="0"/>
    <x v="514"/>
    <x v="0"/>
    <x v="0"/>
    <x v="0"/>
    <x v="0"/>
    <x v="0"/>
    <x v="0"/>
    <x v="0"/>
    <x v="0"/>
    <x v="0"/>
    <x v="0"/>
    <x v="0"/>
    <x v="0"/>
    <x v="0"/>
    <x v="0"/>
    <x v="0"/>
    <x v="694"/>
    <x v="694"/>
    <x v="694"/>
    <x v="694"/>
    <x v="694"/>
    <x v="0"/>
    <x v="0"/>
    <x v="0"/>
    <x v="0"/>
    <n v="4.531271755695343E-3"/>
    <x v="0"/>
  </r>
  <r>
    <x v="2"/>
    <x v="3"/>
    <x v="1187"/>
    <x v="1187"/>
    <x v="14"/>
    <s v="900898709SUMINISTRO DE BIENES Y SERVICIOSAIA S.A."/>
    <x v="1230"/>
    <n v="0"/>
    <x v="514"/>
    <x v="0"/>
    <x v="0"/>
    <x v="0"/>
    <x v="0"/>
    <x v="0"/>
    <x v="0"/>
    <x v="0"/>
    <x v="0"/>
    <x v="0"/>
    <x v="0"/>
    <x v="0"/>
    <x v="0"/>
    <x v="0"/>
    <x v="0"/>
    <x v="0"/>
    <x v="695"/>
    <x v="695"/>
    <x v="695"/>
    <x v="695"/>
    <x v="695"/>
    <x v="0"/>
    <x v="0"/>
    <x v="0"/>
    <x v="0"/>
    <n v="8.8961422443389893E-3"/>
    <x v="0"/>
  </r>
  <r>
    <x v="2"/>
    <x v="3"/>
    <x v="1187"/>
    <x v="1187"/>
    <x v="14"/>
    <s v="900898709SUMINISTRO DE BIENES Y SERVICIOSCONSORCIO TRIPLEA RIONEGRO"/>
    <x v="1231"/>
    <n v="0"/>
    <x v="514"/>
    <x v="0"/>
    <x v="0"/>
    <x v="0"/>
    <x v="0"/>
    <x v="0"/>
    <x v="0"/>
    <x v="0"/>
    <x v="0"/>
    <x v="0"/>
    <x v="0"/>
    <x v="0"/>
    <x v="0"/>
    <x v="0"/>
    <x v="0"/>
    <x v="0"/>
    <x v="696"/>
    <x v="696"/>
    <x v="696"/>
    <x v="696"/>
    <x v="696"/>
    <x v="0"/>
    <x v="0"/>
    <x v="0"/>
    <x v="0"/>
    <n v="3.3435225486755371E-3"/>
    <x v="4"/>
  </r>
  <r>
    <x v="2"/>
    <x v="3"/>
    <x v="1188"/>
    <x v="1188"/>
    <x v="14"/>
    <s v="900907308SUMINISTRO DE BIENES Y SERVICIOSAIA S.A."/>
    <x v="1232"/>
    <n v="0"/>
    <x v="514"/>
    <x v="0"/>
    <x v="0"/>
    <x v="0"/>
    <x v="0"/>
    <x v="0"/>
    <x v="0"/>
    <x v="0"/>
    <x v="0"/>
    <x v="0"/>
    <x v="0"/>
    <x v="0"/>
    <x v="0"/>
    <x v="0"/>
    <x v="0"/>
    <x v="0"/>
    <x v="697"/>
    <x v="697"/>
    <x v="697"/>
    <x v="697"/>
    <x v="697"/>
    <x v="0"/>
    <x v="0"/>
    <x v="0"/>
    <x v="0"/>
    <n v="3.041878342628479E-3"/>
    <x v="0"/>
  </r>
  <r>
    <x v="2"/>
    <x v="3"/>
    <x v="1188"/>
    <x v="1188"/>
    <x v="14"/>
    <s v="900907308SUMINISTRO DE BIENES Y SERVICIOSCONSORCIO TRIPLEA RIONEGRO"/>
    <x v="1233"/>
    <n v="0"/>
    <x v="514"/>
    <x v="0"/>
    <x v="0"/>
    <x v="0"/>
    <x v="0"/>
    <x v="0"/>
    <x v="0"/>
    <x v="0"/>
    <x v="0"/>
    <x v="0"/>
    <x v="0"/>
    <x v="0"/>
    <x v="0"/>
    <x v="0"/>
    <x v="0"/>
    <x v="0"/>
    <x v="698"/>
    <x v="698"/>
    <x v="698"/>
    <x v="698"/>
    <x v="698"/>
    <x v="0"/>
    <x v="0"/>
    <x v="0"/>
    <x v="0"/>
    <n v="1.2035970576107502E-4"/>
    <x v="4"/>
  </r>
  <r>
    <x v="2"/>
    <x v="3"/>
    <x v="1189"/>
    <x v="1189"/>
    <x v="14"/>
    <s v="900419952SUMINISTRO DE BIENES Y SERVICIOSAIA CONCAY"/>
    <x v="1234"/>
    <n v="0"/>
    <x v="514"/>
    <x v="0"/>
    <x v="0"/>
    <x v="0"/>
    <x v="0"/>
    <x v="0"/>
    <x v="0"/>
    <x v="0"/>
    <x v="0"/>
    <x v="0"/>
    <x v="0"/>
    <x v="0"/>
    <x v="0"/>
    <x v="0"/>
    <x v="0"/>
    <x v="0"/>
    <x v="699"/>
    <x v="699"/>
    <x v="699"/>
    <x v="699"/>
    <x v="699"/>
    <x v="0"/>
    <x v="0"/>
    <x v="0"/>
    <x v="0"/>
    <n v="1.4349073171615601E-3"/>
    <x v="1"/>
  </r>
  <r>
    <x v="2"/>
    <x v="3"/>
    <x v="1190"/>
    <x v="1190"/>
    <x v="14"/>
    <s v="800205914SUMINISTRO DE BIENES Y SERVICIOSAIA CONCAY"/>
    <x v="1235"/>
    <n v="0"/>
    <x v="514"/>
    <x v="0"/>
    <x v="0"/>
    <x v="0"/>
    <x v="0"/>
    <x v="0"/>
    <x v="0"/>
    <x v="0"/>
    <x v="0"/>
    <x v="0"/>
    <x v="0"/>
    <x v="0"/>
    <x v="0"/>
    <x v="0"/>
    <x v="0"/>
    <x v="0"/>
    <x v="700"/>
    <x v="700"/>
    <x v="700"/>
    <x v="700"/>
    <x v="700"/>
    <x v="0"/>
    <x v="0"/>
    <x v="0"/>
    <x v="0"/>
    <n v="6.4952648244798183E-5"/>
    <x v="1"/>
  </r>
  <r>
    <x v="2"/>
    <x v="3"/>
    <x v="1190"/>
    <x v="1190"/>
    <x v="14"/>
    <s v="800205914SUMINISTRO DE BIENES Y SERVICIOSAIA S.A."/>
    <x v="1236"/>
    <n v="0"/>
    <x v="514"/>
    <x v="0"/>
    <x v="0"/>
    <x v="0"/>
    <x v="0"/>
    <x v="0"/>
    <x v="0"/>
    <x v="0"/>
    <x v="0"/>
    <x v="0"/>
    <x v="0"/>
    <x v="0"/>
    <x v="0"/>
    <x v="0"/>
    <x v="0"/>
    <x v="0"/>
    <x v="701"/>
    <x v="701"/>
    <x v="701"/>
    <x v="701"/>
    <x v="701"/>
    <x v="0"/>
    <x v="0"/>
    <x v="0"/>
    <x v="0"/>
    <n v="2.6935595087707043E-5"/>
    <x v="0"/>
  </r>
  <r>
    <x v="2"/>
    <x v="3"/>
    <x v="1191"/>
    <x v="1191"/>
    <x v="14"/>
    <s v="900144547SUMINISTRO DE BIENES Y SERVICIOSAIA S.A."/>
    <x v="1237"/>
    <n v="0"/>
    <x v="514"/>
    <x v="0"/>
    <x v="0"/>
    <x v="0"/>
    <x v="0"/>
    <x v="0"/>
    <x v="0"/>
    <x v="0"/>
    <x v="0"/>
    <x v="0"/>
    <x v="0"/>
    <x v="0"/>
    <x v="0"/>
    <x v="0"/>
    <x v="0"/>
    <x v="0"/>
    <x v="702"/>
    <x v="702"/>
    <x v="702"/>
    <x v="702"/>
    <x v="702"/>
    <x v="0"/>
    <x v="0"/>
    <x v="0"/>
    <x v="0"/>
    <n v="9.5646828413009644E-5"/>
    <x v="0"/>
  </r>
  <r>
    <x v="2"/>
    <x v="3"/>
    <x v="1192"/>
    <x v="1192"/>
    <x v="14"/>
    <s v="900557024SUMINISTRO DE BIENES Y SERVICIOSAIA S.A."/>
    <x v="1238"/>
    <n v="0"/>
    <x v="514"/>
    <x v="0"/>
    <x v="0"/>
    <x v="0"/>
    <x v="0"/>
    <x v="0"/>
    <x v="0"/>
    <x v="0"/>
    <x v="0"/>
    <x v="0"/>
    <x v="0"/>
    <x v="0"/>
    <x v="0"/>
    <x v="0"/>
    <x v="0"/>
    <x v="0"/>
    <x v="703"/>
    <x v="703"/>
    <x v="703"/>
    <x v="703"/>
    <x v="703"/>
    <x v="0"/>
    <x v="0"/>
    <x v="0"/>
    <x v="0"/>
    <n v="2.6298016309738159E-3"/>
    <x v="0"/>
  </r>
  <r>
    <x v="2"/>
    <x v="3"/>
    <x v="1193"/>
    <x v="1193"/>
    <x v="14"/>
    <s v="811045950SUMINISTRO DE BIENES Y SERVICIOSAIA S.A."/>
    <x v="1239"/>
    <n v="0"/>
    <x v="514"/>
    <x v="0"/>
    <x v="0"/>
    <x v="0"/>
    <x v="0"/>
    <x v="0"/>
    <x v="0"/>
    <x v="0"/>
    <x v="0"/>
    <x v="0"/>
    <x v="0"/>
    <x v="0"/>
    <x v="0"/>
    <x v="0"/>
    <x v="0"/>
    <x v="0"/>
    <x v="704"/>
    <x v="704"/>
    <x v="704"/>
    <x v="704"/>
    <x v="704"/>
    <x v="0"/>
    <x v="0"/>
    <x v="0"/>
    <x v="0"/>
    <n v="7.9786113929003477E-6"/>
    <x v="0"/>
  </r>
  <r>
    <x v="2"/>
    <x v="3"/>
    <x v="1194"/>
    <x v="1194"/>
    <x v="14"/>
    <s v="900800024SUMINISTRO DE BIENES Y SERVICIOSAIA S.A."/>
    <x v="1240"/>
    <n v="0"/>
    <x v="514"/>
    <x v="0"/>
    <x v="0"/>
    <x v="0"/>
    <x v="0"/>
    <x v="0"/>
    <x v="0"/>
    <x v="0"/>
    <x v="0"/>
    <x v="0"/>
    <x v="0"/>
    <x v="0"/>
    <x v="0"/>
    <x v="0"/>
    <x v="0"/>
    <x v="0"/>
    <x v="705"/>
    <x v="705"/>
    <x v="705"/>
    <x v="705"/>
    <x v="705"/>
    <x v="0"/>
    <x v="0"/>
    <x v="0"/>
    <x v="0"/>
    <n v="2.714390866458416E-4"/>
    <x v="0"/>
  </r>
  <r>
    <x v="2"/>
    <x v="3"/>
    <x v="1195"/>
    <x v="1195"/>
    <x v="14"/>
    <s v="900532979SUMINISTRO DE BIENES Y SERVICIOSAIA CONCAY"/>
    <x v="1241"/>
    <n v="0"/>
    <x v="514"/>
    <x v="0"/>
    <x v="0"/>
    <x v="0"/>
    <x v="0"/>
    <x v="0"/>
    <x v="0"/>
    <x v="0"/>
    <x v="0"/>
    <x v="0"/>
    <x v="0"/>
    <x v="0"/>
    <x v="0"/>
    <x v="0"/>
    <x v="0"/>
    <x v="0"/>
    <x v="706"/>
    <x v="706"/>
    <x v="706"/>
    <x v="706"/>
    <x v="706"/>
    <x v="0"/>
    <x v="0"/>
    <x v="0"/>
    <x v="0"/>
    <n v="6.5263942815363407E-5"/>
    <x v="1"/>
  </r>
  <r>
    <x v="2"/>
    <x v="3"/>
    <x v="1196"/>
    <x v="1196"/>
    <x v="14"/>
    <s v="900697392SUMINISTRO DE BIENES Y SERVICIOSAIA CONCAY"/>
    <x v="1242"/>
    <n v="0"/>
    <x v="514"/>
    <x v="0"/>
    <x v="0"/>
    <x v="0"/>
    <x v="0"/>
    <x v="0"/>
    <x v="0"/>
    <x v="0"/>
    <x v="0"/>
    <x v="0"/>
    <x v="0"/>
    <x v="0"/>
    <x v="0"/>
    <x v="0"/>
    <x v="0"/>
    <x v="0"/>
    <x v="707"/>
    <x v="707"/>
    <x v="707"/>
    <x v="707"/>
    <x v="707"/>
    <x v="0"/>
    <x v="0"/>
    <x v="0"/>
    <x v="0"/>
    <n v="4.5564677566289902E-4"/>
    <x v="1"/>
  </r>
  <r>
    <x v="2"/>
    <x v="3"/>
    <x v="1197"/>
    <x v="1197"/>
    <x v="14"/>
    <s v="900534519SUMINISTRO DE BIENES Y SERVICIOSAIA S.A."/>
    <x v="1243"/>
    <n v="0"/>
    <x v="514"/>
    <x v="0"/>
    <x v="0"/>
    <x v="0"/>
    <x v="0"/>
    <x v="0"/>
    <x v="0"/>
    <x v="0"/>
    <x v="0"/>
    <x v="0"/>
    <x v="0"/>
    <x v="0"/>
    <x v="0"/>
    <x v="0"/>
    <x v="0"/>
    <x v="0"/>
    <x v="708"/>
    <x v="708"/>
    <x v="708"/>
    <x v="708"/>
    <x v="708"/>
    <x v="0"/>
    <x v="0"/>
    <x v="0"/>
    <x v="0"/>
    <n v="2.0770914852619171E-3"/>
    <x v="0"/>
  </r>
  <r>
    <x v="2"/>
    <x v="3"/>
    <x v="1198"/>
    <x v="1198"/>
    <x v="14"/>
    <s v="860020369SUMINISTRO DE BIENES Y SERVICIOSAIA S.A."/>
    <x v="1244"/>
    <n v="0"/>
    <x v="514"/>
    <x v="0"/>
    <x v="0"/>
    <x v="0"/>
    <x v="0"/>
    <x v="0"/>
    <x v="0"/>
    <x v="0"/>
    <x v="0"/>
    <x v="0"/>
    <x v="0"/>
    <x v="0"/>
    <x v="0"/>
    <x v="0"/>
    <x v="0"/>
    <x v="0"/>
    <x v="709"/>
    <x v="709"/>
    <x v="709"/>
    <x v="709"/>
    <x v="709"/>
    <x v="0"/>
    <x v="0"/>
    <x v="0"/>
    <x v="0"/>
    <n v="2.5775134563446045E-3"/>
    <x v="0"/>
  </r>
  <r>
    <x v="2"/>
    <x v="3"/>
    <x v="1199"/>
    <x v="1199"/>
    <x v="14"/>
    <s v="900354502SUMINISTRO DE BIENES Y SERVICIOSAIA S.A."/>
    <x v="1245"/>
    <n v="0"/>
    <x v="514"/>
    <x v="0"/>
    <x v="0"/>
    <x v="0"/>
    <x v="0"/>
    <x v="0"/>
    <x v="0"/>
    <x v="0"/>
    <x v="0"/>
    <x v="0"/>
    <x v="0"/>
    <x v="0"/>
    <x v="0"/>
    <x v="0"/>
    <x v="0"/>
    <x v="0"/>
    <x v="710"/>
    <x v="710"/>
    <x v="710"/>
    <x v="710"/>
    <x v="710"/>
    <x v="0"/>
    <x v="0"/>
    <x v="0"/>
    <x v="0"/>
    <n v="3.0640047043561935E-4"/>
    <x v="0"/>
  </r>
  <r>
    <x v="2"/>
    <x v="3"/>
    <x v="1200"/>
    <x v="1200"/>
    <x v="14"/>
    <s v="900601829SUMINISTRO DE BIENES Y SERVICIOSAIA S.A."/>
    <x v="1246"/>
    <n v="0"/>
    <x v="514"/>
    <x v="0"/>
    <x v="0"/>
    <x v="0"/>
    <x v="0"/>
    <x v="0"/>
    <x v="0"/>
    <x v="0"/>
    <x v="0"/>
    <x v="0"/>
    <x v="0"/>
    <x v="0"/>
    <x v="0"/>
    <x v="0"/>
    <x v="0"/>
    <x v="0"/>
    <x v="711"/>
    <x v="711"/>
    <x v="711"/>
    <x v="711"/>
    <x v="711"/>
    <x v="0"/>
    <x v="0"/>
    <x v="0"/>
    <x v="0"/>
    <n v="4.4825207442045212E-4"/>
    <x v="0"/>
  </r>
  <r>
    <x v="2"/>
    <x v="3"/>
    <x v="1201"/>
    <x v="1201"/>
    <x v="14"/>
    <s v="890800788SUMINISTRO DE BIENES Y SERVICIOSAIA S.A."/>
    <x v="1247"/>
    <n v="0"/>
    <x v="514"/>
    <x v="0"/>
    <x v="0"/>
    <x v="0"/>
    <x v="0"/>
    <x v="0"/>
    <x v="0"/>
    <x v="0"/>
    <x v="0"/>
    <x v="0"/>
    <x v="0"/>
    <x v="0"/>
    <x v="0"/>
    <x v="0"/>
    <x v="0"/>
    <x v="0"/>
    <x v="712"/>
    <x v="712"/>
    <x v="712"/>
    <x v="712"/>
    <x v="712"/>
    <x v="0"/>
    <x v="0"/>
    <x v="0"/>
    <x v="0"/>
    <n v="2.8384209144860506E-5"/>
    <x v="0"/>
  </r>
  <r>
    <x v="2"/>
    <x v="3"/>
    <x v="1202"/>
    <x v="1202"/>
    <x v="14"/>
    <s v="830001338SUMINISTRO DE BIENES Y SERVICIOSAIA CONCAY"/>
    <x v="1248"/>
    <n v="0"/>
    <x v="514"/>
    <x v="0"/>
    <x v="0"/>
    <x v="0"/>
    <x v="0"/>
    <x v="0"/>
    <x v="0"/>
    <x v="0"/>
    <x v="0"/>
    <x v="0"/>
    <x v="0"/>
    <x v="0"/>
    <x v="0"/>
    <x v="0"/>
    <x v="0"/>
    <x v="0"/>
    <x v="713"/>
    <x v="713"/>
    <x v="713"/>
    <x v="713"/>
    <x v="713"/>
    <x v="0"/>
    <x v="0"/>
    <x v="0"/>
    <x v="0"/>
    <n v="1.9718252588063478E-5"/>
    <x v="1"/>
  </r>
  <r>
    <x v="2"/>
    <x v="3"/>
    <x v="1203"/>
    <x v="1203"/>
    <x v="14"/>
    <s v="890935426SUMINISTRO DE BIENES Y SERVICIOSAIA S.A."/>
    <x v="1249"/>
    <n v="0"/>
    <x v="514"/>
    <x v="0"/>
    <x v="0"/>
    <x v="0"/>
    <x v="0"/>
    <x v="0"/>
    <x v="0"/>
    <x v="0"/>
    <x v="0"/>
    <x v="0"/>
    <x v="0"/>
    <x v="0"/>
    <x v="0"/>
    <x v="0"/>
    <x v="0"/>
    <x v="0"/>
    <x v="714"/>
    <x v="714"/>
    <x v="714"/>
    <x v="714"/>
    <x v="714"/>
    <x v="0"/>
    <x v="0"/>
    <x v="0"/>
    <x v="0"/>
    <n v="3.4500565379858017E-4"/>
    <x v="0"/>
  </r>
  <r>
    <x v="2"/>
    <x v="3"/>
    <x v="1204"/>
    <x v="1204"/>
    <x v="14"/>
    <s v="900659732SUMINISTRO DE BIENES Y SERVICIOSAIA S.A."/>
    <x v="1250"/>
    <n v="0"/>
    <x v="514"/>
    <x v="0"/>
    <x v="0"/>
    <x v="0"/>
    <x v="0"/>
    <x v="0"/>
    <x v="0"/>
    <x v="0"/>
    <x v="0"/>
    <x v="0"/>
    <x v="0"/>
    <x v="0"/>
    <x v="0"/>
    <x v="0"/>
    <x v="0"/>
    <x v="0"/>
    <x v="715"/>
    <x v="715"/>
    <x v="715"/>
    <x v="715"/>
    <x v="715"/>
    <x v="0"/>
    <x v="0"/>
    <x v="0"/>
    <x v="0"/>
    <n v="1.0676067322492599E-3"/>
    <x v="0"/>
  </r>
  <r>
    <x v="2"/>
    <x v="3"/>
    <x v="1205"/>
    <x v="1205"/>
    <x v="14"/>
    <s v="901044419SUMINISTRO DE BIENES Y SERVICIOSAIA S.A."/>
    <x v="1251"/>
    <n v="0"/>
    <x v="514"/>
    <x v="0"/>
    <x v="0"/>
    <x v="0"/>
    <x v="0"/>
    <x v="0"/>
    <x v="0"/>
    <x v="0"/>
    <x v="0"/>
    <x v="0"/>
    <x v="0"/>
    <x v="0"/>
    <x v="0"/>
    <x v="0"/>
    <x v="0"/>
    <x v="0"/>
    <x v="716"/>
    <x v="716"/>
    <x v="716"/>
    <x v="716"/>
    <x v="716"/>
    <x v="0"/>
    <x v="0"/>
    <x v="0"/>
    <x v="0"/>
    <n v="1.1364936828613281E-2"/>
    <x v="0"/>
  </r>
  <r>
    <x v="2"/>
    <x v="3"/>
    <x v="1206"/>
    <x v="1206"/>
    <x v="14"/>
    <s v="900646222SUMINISTRO DE BIENES Y SERVICIOSAIA S.A."/>
    <x v="1252"/>
    <n v="0"/>
    <x v="514"/>
    <x v="0"/>
    <x v="0"/>
    <x v="0"/>
    <x v="0"/>
    <x v="0"/>
    <x v="0"/>
    <x v="0"/>
    <x v="0"/>
    <x v="0"/>
    <x v="0"/>
    <x v="0"/>
    <x v="0"/>
    <x v="0"/>
    <x v="0"/>
    <x v="0"/>
    <x v="717"/>
    <x v="717"/>
    <x v="717"/>
    <x v="717"/>
    <x v="717"/>
    <x v="0"/>
    <x v="0"/>
    <x v="0"/>
    <x v="0"/>
    <n v="1.800045371055603E-3"/>
    <x v="0"/>
  </r>
  <r>
    <x v="2"/>
    <x v="3"/>
    <x v="1207"/>
    <x v="1207"/>
    <x v="14"/>
    <s v="70325062SUMINISTRO DE BIENES Y SERVICIOSAIA S.A."/>
    <x v="1253"/>
    <n v="0"/>
    <x v="514"/>
    <x v="0"/>
    <x v="0"/>
    <x v="0"/>
    <x v="0"/>
    <x v="0"/>
    <x v="0"/>
    <x v="0"/>
    <x v="0"/>
    <x v="0"/>
    <x v="0"/>
    <x v="0"/>
    <x v="0"/>
    <x v="0"/>
    <x v="0"/>
    <x v="0"/>
    <x v="718"/>
    <x v="718"/>
    <x v="718"/>
    <x v="718"/>
    <x v="718"/>
    <x v="0"/>
    <x v="0"/>
    <x v="0"/>
    <x v="0"/>
    <n v="1.3475841842591763E-4"/>
    <x v="0"/>
  </r>
  <r>
    <x v="2"/>
    <x v="3"/>
    <x v="1208"/>
    <x v="1208"/>
    <x v="14"/>
    <s v="900263416SUMINISTRO DE BIENES Y SERVICIOSAIA S.A."/>
    <x v="1254"/>
    <n v="0"/>
    <x v="514"/>
    <x v="0"/>
    <x v="0"/>
    <x v="0"/>
    <x v="0"/>
    <x v="0"/>
    <x v="0"/>
    <x v="0"/>
    <x v="0"/>
    <x v="0"/>
    <x v="0"/>
    <x v="0"/>
    <x v="0"/>
    <x v="0"/>
    <x v="0"/>
    <x v="0"/>
    <x v="719"/>
    <x v="719"/>
    <x v="719"/>
    <x v="719"/>
    <x v="719"/>
    <x v="0"/>
    <x v="0"/>
    <x v="0"/>
    <x v="0"/>
    <n v="6.2449835240840912E-5"/>
    <x v="0"/>
  </r>
  <r>
    <x v="2"/>
    <x v="3"/>
    <x v="1209"/>
    <x v="1209"/>
    <x v="14"/>
    <s v="800159771SUMINISTRO DE BIENES Y SERVICIOSAIA S.A."/>
    <x v="1255"/>
    <n v="0"/>
    <x v="514"/>
    <x v="0"/>
    <x v="0"/>
    <x v="0"/>
    <x v="0"/>
    <x v="0"/>
    <x v="0"/>
    <x v="0"/>
    <x v="0"/>
    <x v="0"/>
    <x v="0"/>
    <x v="0"/>
    <x v="0"/>
    <x v="0"/>
    <x v="0"/>
    <x v="0"/>
    <x v="720"/>
    <x v="720"/>
    <x v="720"/>
    <x v="720"/>
    <x v="720"/>
    <x v="0"/>
    <x v="0"/>
    <x v="0"/>
    <x v="0"/>
    <n v="2.1723099052906036E-4"/>
    <x v="0"/>
  </r>
  <r>
    <x v="2"/>
    <x v="3"/>
    <x v="1210"/>
    <x v="1210"/>
    <x v="14"/>
    <s v="900531222SUMINISTRO DE BIENES Y SERVICIOSAIA S.A."/>
    <x v="1256"/>
    <n v="0"/>
    <x v="514"/>
    <x v="0"/>
    <x v="0"/>
    <x v="0"/>
    <x v="0"/>
    <x v="0"/>
    <x v="0"/>
    <x v="0"/>
    <x v="0"/>
    <x v="0"/>
    <x v="0"/>
    <x v="0"/>
    <x v="0"/>
    <x v="0"/>
    <x v="0"/>
    <x v="0"/>
    <x v="721"/>
    <x v="721"/>
    <x v="721"/>
    <x v="721"/>
    <x v="721"/>
    <x v="0"/>
    <x v="0"/>
    <x v="0"/>
    <x v="0"/>
    <n v="1.7249733209609985E-3"/>
    <x v="0"/>
  </r>
  <r>
    <x v="2"/>
    <x v="3"/>
    <x v="1210"/>
    <x v="1210"/>
    <x v="14"/>
    <s v="900531222SUMINISTRO DE BIENES Y SERVICIOSCONSORCIO TRIPLEA RIONEGRO"/>
    <x v="1257"/>
    <n v="0"/>
    <x v="514"/>
    <x v="0"/>
    <x v="0"/>
    <x v="0"/>
    <x v="0"/>
    <x v="0"/>
    <x v="0"/>
    <x v="0"/>
    <x v="0"/>
    <x v="0"/>
    <x v="0"/>
    <x v="0"/>
    <x v="0"/>
    <x v="0"/>
    <x v="0"/>
    <x v="0"/>
    <x v="722"/>
    <x v="722"/>
    <x v="722"/>
    <x v="722"/>
    <x v="722"/>
    <x v="0"/>
    <x v="0"/>
    <x v="0"/>
    <x v="0"/>
    <n v="9.1887777671217918E-5"/>
    <x v="4"/>
  </r>
  <r>
    <x v="2"/>
    <x v="3"/>
    <x v="1211"/>
    <x v="1211"/>
    <x v="14"/>
    <s v="900280465SUMINISTRO DE BIENES Y SERVICIOSCONSORCIO CLINICA PORTOAZUL"/>
    <x v="1258"/>
    <n v="0"/>
    <x v="514"/>
    <x v="0"/>
    <x v="0"/>
    <x v="0"/>
    <x v="0"/>
    <x v="0"/>
    <x v="0"/>
    <x v="0"/>
    <x v="0"/>
    <x v="0"/>
    <x v="0"/>
    <x v="0"/>
    <x v="0"/>
    <x v="0"/>
    <x v="0"/>
    <x v="0"/>
    <x v="723"/>
    <x v="723"/>
    <x v="723"/>
    <x v="723"/>
    <x v="723"/>
    <x v="0"/>
    <x v="0"/>
    <x v="0"/>
    <x v="0"/>
    <n v="2.3578032851219177E-3"/>
    <x v="5"/>
  </r>
  <r>
    <x v="2"/>
    <x v="3"/>
    <x v="1212"/>
    <x v="1212"/>
    <x v="14"/>
    <s v="811012390SUMINISTRO DE BIENES Y SERVICIOSAIA S.A."/>
    <x v="1259"/>
    <n v="0"/>
    <x v="514"/>
    <x v="0"/>
    <x v="0"/>
    <x v="0"/>
    <x v="0"/>
    <x v="0"/>
    <x v="0"/>
    <x v="0"/>
    <x v="0"/>
    <x v="0"/>
    <x v="0"/>
    <x v="0"/>
    <x v="0"/>
    <x v="0"/>
    <x v="0"/>
    <x v="0"/>
    <x v="724"/>
    <x v="724"/>
    <x v="724"/>
    <x v="724"/>
    <x v="724"/>
    <x v="0"/>
    <x v="0"/>
    <x v="0"/>
    <x v="0"/>
    <n v="1.7206557095050812E-4"/>
    <x v="0"/>
  </r>
  <r>
    <x v="2"/>
    <x v="3"/>
    <x v="1213"/>
    <x v="1213"/>
    <x v="14"/>
    <s v="900871980SUMINISTRO DE BIENES Y SERVICIOSAIA S.A."/>
    <x v="1260"/>
    <n v="0"/>
    <x v="514"/>
    <x v="0"/>
    <x v="0"/>
    <x v="0"/>
    <x v="0"/>
    <x v="0"/>
    <x v="0"/>
    <x v="0"/>
    <x v="0"/>
    <x v="0"/>
    <x v="0"/>
    <x v="0"/>
    <x v="0"/>
    <x v="0"/>
    <x v="0"/>
    <x v="0"/>
    <x v="725"/>
    <x v="725"/>
    <x v="725"/>
    <x v="725"/>
    <x v="725"/>
    <x v="0"/>
    <x v="0"/>
    <x v="0"/>
    <x v="0"/>
    <n v="2.4525225162506104E-3"/>
    <x v="0"/>
  </r>
  <r>
    <x v="2"/>
    <x v="3"/>
    <x v="1214"/>
    <x v="1214"/>
    <x v="14"/>
    <s v="890903035SUMINISTRO DE BIENES Y SERVICIOSCONSORCIO ACM ALEJANDRIA"/>
    <x v="1261"/>
    <n v="0"/>
    <x v="514"/>
    <x v="0"/>
    <x v="0"/>
    <x v="0"/>
    <x v="0"/>
    <x v="0"/>
    <x v="0"/>
    <x v="0"/>
    <x v="0"/>
    <x v="0"/>
    <x v="0"/>
    <x v="0"/>
    <x v="0"/>
    <x v="0"/>
    <x v="0"/>
    <x v="0"/>
    <x v="726"/>
    <x v="726"/>
    <x v="726"/>
    <x v="726"/>
    <x v="726"/>
    <x v="0"/>
    <x v="0"/>
    <x v="0"/>
    <x v="0"/>
    <n v="3.3620670437812805E-3"/>
    <x v="3"/>
  </r>
  <r>
    <x v="2"/>
    <x v="3"/>
    <x v="1215"/>
    <x v="1215"/>
    <x v="14"/>
    <s v="890932389SUMINISTRO DE BIENES Y SERVICIOSAIA CONCAY"/>
    <x v="1262"/>
    <n v="0"/>
    <x v="514"/>
    <x v="0"/>
    <x v="0"/>
    <x v="0"/>
    <x v="0"/>
    <x v="0"/>
    <x v="0"/>
    <x v="0"/>
    <x v="0"/>
    <x v="0"/>
    <x v="0"/>
    <x v="0"/>
    <x v="0"/>
    <x v="0"/>
    <x v="0"/>
    <x v="0"/>
    <x v="727"/>
    <x v="727"/>
    <x v="727"/>
    <x v="727"/>
    <x v="727"/>
    <x v="0"/>
    <x v="0"/>
    <x v="0"/>
    <x v="0"/>
    <n v="6.1813443899154663E-3"/>
    <x v="1"/>
  </r>
  <r>
    <x v="2"/>
    <x v="3"/>
    <x v="1215"/>
    <x v="1215"/>
    <x v="14"/>
    <s v="890932389SUMINISTRO DE BIENES Y SERVICIOSAIA S.A."/>
    <x v="1263"/>
    <n v="0"/>
    <x v="514"/>
    <x v="0"/>
    <x v="0"/>
    <x v="0"/>
    <x v="0"/>
    <x v="0"/>
    <x v="0"/>
    <x v="0"/>
    <x v="0"/>
    <x v="0"/>
    <x v="0"/>
    <x v="0"/>
    <x v="0"/>
    <x v="0"/>
    <x v="0"/>
    <x v="0"/>
    <x v="728"/>
    <x v="728"/>
    <x v="728"/>
    <x v="728"/>
    <x v="728"/>
    <x v="0"/>
    <x v="0"/>
    <x v="0"/>
    <x v="0"/>
    <n v="1.0990142822265625E-2"/>
    <x v="0"/>
  </r>
  <r>
    <x v="2"/>
    <x v="3"/>
    <x v="1216"/>
    <x v="1216"/>
    <x v="14"/>
    <s v="900867818SUMINISTRO DE BIENES Y SERVICIOSAIA S.A."/>
    <x v="1264"/>
    <n v="0"/>
    <x v="514"/>
    <x v="0"/>
    <x v="0"/>
    <x v="0"/>
    <x v="0"/>
    <x v="0"/>
    <x v="0"/>
    <x v="0"/>
    <x v="0"/>
    <x v="0"/>
    <x v="0"/>
    <x v="0"/>
    <x v="0"/>
    <x v="0"/>
    <x v="0"/>
    <x v="0"/>
    <x v="729"/>
    <x v="729"/>
    <x v="729"/>
    <x v="729"/>
    <x v="729"/>
    <x v="0"/>
    <x v="0"/>
    <x v="0"/>
    <x v="0"/>
    <n v="3.1970732379704714E-5"/>
    <x v="0"/>
  </r>
  <r>
    <x v="2"/>
    <x v="3"/>
    <x v="1216"/>
    <x v="1216"/>
    <x v="14"/>
    <s v="900867818SUMINISTRO DE BIENES Y SERVICIOSCONSORCIO TRIPLEA RIONEGRO"/>
    <x v="1265"/>
    <n v="0"/>
    <x v="514"/>
    <x v="0"/>
    <x v="0"/>
    <x v="0"/>
    <x v="0"/>
    <x v="0"/>
    <x v="0"/>
    <x v="0"/>
    <x v="0"/>
    <x v="0"/>
    <x v="0"/>
    <x v="0"/>
    <x v="0"/>
    <x v="0"/>
    <x v="0"/>
    <x v="0"/>
    <x v="730"/>
    <x v="730"/>
    <x v="730"/>
    <x v="730"/>
    <x v="730"/>
    <x v="0"/>
    <x v="0"/>
    <x v="0"/>
    <x v="0"/>
    <n v="6.197707261890173E-5"/>
    <x v="4"/>
  </r>
  <r>
    <x v="2"/>
    <x v="3"/>
    <x v="1217"/>
    <x v="1217"/>
    <x v="14"/>
    <s v="830102280SUMINISTRO DE BIENES Y SERVICIOSAIA S.A."/>
    <x v="1266"/>
    <n v="0"/>
    <x v="514"/>
    <x v="0"/>
    <x v="0"/>
    <x v="0"/>
    <x v="0"/>
    <x v="0"/>
    <x v="0"/>
    <x v="0"/>
    <x v="0"/>
    <x v="0"/>
    <x v="0"/>
    <x v="0"/>
    <x v="0"/>
    <x v="0"/>
    <x v="0"/>
    <x v="0"/>
    <x v="731"/>
    <x v="731"/>
    <x v="731"/>
    <x v="731"/>
    <x v="731"/>
    <x v="0"/>
    <x v="0"/>
    <x v="0"/>
    <x v="0"/>
    <n v="1.7951056361198425E-3"/>
    <x v="0"/>
  </r>
  <r>
    <x v="2"/>
    <x v="3"/>
    <x v="1218"/>
    <x v="1218"/>
    <x v="14"/>
    <s v="890929922SUMINISTRO DE BIENES Y SERVICIOSAIA S.A."/>
    <x v="1267"/>
    <n v="0"/>
    <x v="514"/>
    <x v="0"/>
    <x v="0"/>
    <x v="0"/>
    <x v="0"/>
    <x v="0"/>
    <x v="0"/>
    <x v="0"/>
    <x v="0"/>
    <x v="0"/>
    <x v="0"/>
    <x v="0"/>
    <x v="0"/>
    <x v="0"/>
    <x v="0"/>
    <x v="0"/>
    <x v="732"/>
    <x v="732"/>
    <x v="732"/>
    <x v="732"/>
    <x v="732"/>
    <x v="0"/>
    <x v="0"/>
    <x v="0"/>
    <x v="0"/>
    <n v="8.3918273448944092E-3"/>
    <x v="0"/>
  </r>
  <r>
    <x v="2"/>
    <x v="3"/>
    <x v="1219"/>
    <x v="1219"/>
    <x v="14"/>
    <s v="860090222SUMINISTRO DE BIENES Y SERVICIOSAIA CONCAY"/>
    <x v="1268"/>
    <n v="0"/>
    <x v="514"/>
    <x v="0"/>
    <x v="0"/>
    <x v="0"/>
    <x v="0"/>
    <x v="0"/>
    <x v="0"/>
    <x v="0"/>
    <x v="0"/>
    <x v="0"/>
    <x v="0"/>
    <x v="0"/>
    <x v="0"/>
    <x v="0"/>
    <x v="0"/>
    <x v="0"/>
    <x v="733"/>
    <x v="733"/>
    <x v="733"/>
    <x v="733"/>
    <x v="733"/>
    <x v="0"/>
    <x v="0"/>
    <x v="0"/>
    <x v="0"/>
    <n v="8.3999522030353546E-4"/>
    <x v="1"/>
  </r>
  <r>
    <x v="2"/>
    <x v="3"/>
    <x v="1219"/>
    <x v="1219"/>
    <x v="14"/>
    <s v="860090222SUMINISTRO DE BIENES Y SERVICIOSAIA S.A."/>
    <x v="1269"/>
    <n v="0"/>
    <x v="514"/>
    <x v="0"/>
    <x v="0"/>
    <x v="0"/>
    <x v="0"/>
    <x v="0"/>
    <x v="0"/>
    <x v="0"/>
    <x v="0"/>
    <x v="0"/>
    <x v="0"/>
    <x v="0"/>
    <x v="0"/>
    <x v="0"/>
    <x v="0"/>
    <x v="0"/>
    <x v="734"/>
    <x v="734"/>
    <x v="734"/>
    <x v="734"/>
    <x v="734"/>
    <x v="0"/>
    <x v="0"/>
    <x v="0"/>
    <x v="0"/>
    <n v="3.027699887752533E-3"/>
    <x v="0"/>
  </r>
  <r>
    <x v="2"/>
    <x v="3"/>
    <x v="1220"/>
    <x v="1220"/>
    <x v="14"/>
    <s v="900637476SUMINISTRO DE BIENES Y SERVICIOSAIA S.A."/>
    <x v="1270"/>
    <n v="0"/>
    <x v="514"/>
    <x v="0"/>
    <x v="0"/>
    <x v="0"/>
    <x v="0"/>
    <x v="0"/>
    <x v="0"/>
    <x v="0"/>
    <x v="0"/>
    <x v="0"/>
    <x v="0"/>
    <x v="0"/>
    <x v="0"/>
    <x v="0"/>
    <x v="0"/>
    <x v="0"/>
    <x v="735"/>
    <x v="735"/>
    <x v="735"/>
    <x v="735"/>
    <x v="735"/>
    <x v="0"/>
    <x v="0"/>
    <x v="0"/>
    <x v="0"/>
    <n v="2.3491797037422657E-5"/>
    <x v="0"/>
  </r>
  <r>
    <x v="2"/>
    <x v="3"/>
    <x v="1221"/>
    <x v="1221"/>
    <x v="14"/>
    <s v="800214659SUMINISTRO DE BIENES Y SERVICIOSAIA S.A."/>
    <x v="1271"/>
    <n v="0"/>
    <x v="514"/>
    <x v="0"/>
    <x v="0"/>
    <x v="0"/>
    <x v="0"/>
    <x v="0"/>
    <x v="0"/>
    <x v="0"/>
    <x v="0"/>
    <x v="0"/>
    <x v="0"/>
    <x v="0"/>
    <x v="0"/>
    <x v="0"/>
    <x v="0"/>
    <x v="0"/>
    <x v="736"/>
    <x v="736"/>
    <x v="736"/>
    <x v="736"/>
    <x v="736"/>
    <x v="0"/>
    <x v="0"/>
    <x v="0"/>
    <x v="0"/>
    <n v="9.498894214630127E-4"/>
    <x v="0"/>
  </r>
  <r>
    <x v="2"/>
    <x v="3"/>
    <x v="1222"/>
    <x v="1222"/>
    <x v="14"/>
    <s v="830122984SUMINISTRO DE BIENES Y SERVICIOSAIA S.A."/>
    <x v="1272"/>
    <n v="0"/>
    <x v="514"/>
    <x v="0"/>
    <x v="0"/>
    <x v="0"/>
    <x v="0"/>
    <x v="0"/>
    <x v="0"/>
    <x v="0"/>
    <x v="0"/>
    <x v="0"/>
    <x v="0"/>
    <x v="0"/>
    <x v="0"/>
    <x v="0"/>
    <x v="0"/>
    <x v="0"/>
    <x v="737"/>
    <x v="737"/>
    <x v="737"/>
    <x v="737"/>
    <x v="737"/>
    <x v="0"/>
    <x v="0"/>
    <x v="0"/>
    <x v="0"/>
    <n v="4.6297674998641014E-5"/>
    <x v="0"/>
  </r>
  <r>
    <x v="2"/>
    <x v="3"/>
    <x v="1223"/>
    <x v="1223"/>
    <x v="14"/>
    <s v="900782259SUMINISTRO DE BIENES Y SERVICIOSAIA S.A."/>
    <x v="1273"/>
    <n v="0"/>
    <x v="514"/>
    <x v="0"/>
    <x v="0"/>
    <x v="0"/>
    <x v="0"/>
    <x v="0"/>
    <x v="0"/>
    <x v="0"/>
    <x v="0"/>
    <x v="0"/>
    <x v="0"/>
    <x v="0"/>
    <x v="0"/>
    <x v="0"/>
    <x v="0"/>
    <x v="0"/>
    <x v="738"/>
    <x v="738"/>
    <x v="738"/>
    <x v="738"/>
    <x v="738"/>
    <x v="0"/>
    <x v="0"/>
    <x v="0"/>
    <x v="0"/>
    <n v="1.2925337068736553E-4"/>
    <x v="0"/>
  </r>
  <r>
    <x v="2"/>
    <x v="3"/>
    <x v="1224"/>
    <x v="1224"/>
    <x v="14"/>
    <s v="900641316SUMINISTRO DE BIENES Y SERVICIOSAIA CONCAY"/>
    <x v="1274"/>
    <n v="0"/>
    <x v="514"/>
    <x v="0"/>
    <x v="0"/>
    <x v="0"/>
    <x v="0"/>
    <x v="0"/>
    <x v="0"/>
    <x v="0"/>
    <x v="0"/>
    <x v="0"/>
    <x v="0"/>
    <x v="0"/>
    <x v="0"/>
    <x v="0"/>
    <x v="0"/>
    <x v="0"/>
    <x v="739"/>
    <x v="739"/>
    <x v="739"/>
    <x v="739"/>
    <x v="739"/>
    <x v="0"/>
    <x v="0"/>
    <x v="0"/>
    <x v="0"/>
    <n v="6.6573172807693481E-4"/>
    <x v="1"/>
  </r>
  <r>
    <x v="2"/>
    <x v="3"/>
    <x v="1225"/>
    <x v="1225"/>
    <x v="14"/>
    <s v="800035276SUMINISTRO DE BIENES Y SERVICIOSAIA CONCAY"/>
    <x v="1275"/>
    <n v="0"/>
    <x v="514"/>
    <x v="0"/>
    <x v="0"/>
    <x v="0"/>
    <x v="0"/>
    <x v="0"/>
    <x v="0"/>
    <x v="0"/>
    <x v="0"/>
    <x v="0"/>
    <x v="0"/>
    <x v="0"/>
    <x v="0"/>
    <x v="0"/>
    <x v="0"/>
    <x v="0"/>
    <x v="740"/>
    <x v="740"/>
    <x v="740"/>
    <x v="740"/>
    <x v="740"/>
    <x v="0"/>
    <x v="0"/>
    <x v="0"/>
    <x v="0"/>
    <n v="3.8022082298994064E-4"/>
    <x v="1"/>
  </r>
  <r>
    <x v="2"/>
    <x v="3"/>
    <x v="1226"/>
    <x v="1226"/>
    <x v="14"/>
    <s v="811023345SUMINISTRO DE BIENES Y SERVICIOSAIA S.A."/>
    <x v="1276"/>
    <n v="0"/>
    <x v="514"/>
    <x v="0"/>
    <x v="0"/>
    <x v="0"/>
    <x v="0"/>
    <x v="0"/>
    <x v="0"/>
    <x v="0"/>
    <x v="0"/>
    <x v="0"/>
    <x v="0"/>
    <x v="0"/>
    <x v="0"/>
    <x v="0"/>
    <x v="0"/>
    <x v="0"/>
    <x v="741"/>
    <x v="741"/>
    <x v="741"/>
    <x v="741"/>
    <x v="741"/>
    <x v="0"/>
    <x v="0"/>
    <x v="0"/>
    <x v="0"/>
    <n v="1.1653639376163483E-3"/>
    <x v="0"/>
  </r>
  <r>
    <x v="2"/>
    <x v="3"/>
    <x v="1227"/>
    <x v="1227"/>
    <x v="14"/>
    <s v="900665994SUMINISTRO DE BIENES Y SERVICIOSCONSORCIO AIA CCM"/>
    <x v="1277"/>
    <n v="0"/>
    <x v="514"/>
    <x v="0"/>
    <x v="0"/>
    <x v="0"/>
    <x v="0"/>
    <x v="0"/>
    <x v="0"/>
    <x v="0"/>
    <x v="0"/>
    <x v="0"/>
    <x v="0"/>
    <x v="0"/>
    <x v="0"/>
    <x v="0"/>
    <x v="0"/>
    <x v="0"/>
    <x v="742"/>
    <x v="742"/>
    <x v="742"/>
    <x v="742"/>
    <x v="742"/>
    <x v="0"/>
    <x v="0"/>
    <x v="0"/>
    <x v="0"/>
    <n v="2.509772777557373E-3"/>
    <x v="9"/>
  </r>
  <r>
    <x v="2"/>
    <x v="3"/>
    <x v="1228"/>
    <x v="1228"/>
    <x v="14"/>
    <s v="860042603SUMINISTRO DE BIENES Y SERVICIOSAIA CONCAY"/>
    <x v="1278"/>
    <n v="0"/>
    <x v="514"/>
    <x v="0"/>
    <x v="0"/>
    <x v="0"/>
    <x v="0"/>
    <x v="0"/>
    <x v="0"/>
    <x v="0"/>
    <x v="0"/>
    <x v="0"/>
    <x v="0"/>
    <x v="0"/>
    <x v="0"/>
    <x v="0"/>
    <x v="0"/>
    <x v="0"/>
    <x v="743"/>
    <x v="743"/>
    <x v="743"/>
    <x v="743"/>
    <x v="743"/>
    <x v="0"/>
    <x v="0"/>
    <x v="0"/>
    <x v="0"/>
    <n v="4.5706391334533691E-2"/>
    <x v="1"/>
  </r>
  <r>
    <x v="2"/>
    <x v="3"/>
    <x v="1229"/>
    <x v="1229"/>
    <x v="14"/>
    <s v="900975120SUMINISTRO DE BIENES Y SERVICIOSAIA S.A."/>
    <x v="1279"/>
    <n v="0"/>
    <x v="514"/>
    <x v="0"/>
    <x v="0"/>
    <x v="0"/>
    <x v="0"/>
    <x v="0"/>
    <x v="0"/>
    <x v="0"/>
    <x v="0"/>
    <x v="0"/>
    <x v="0"/>
    <x v="0"/>
    <x v="0"/>
    <x v="0"/>
    <x v="0"/>
    <x v="0"/>
    <x v="744"/>
    <x v="744"/>
    <x v="744"/>
    <x v="744"/>
    <x v="744"/>
    <x v="0"/>
    <x v="0"/>
    <x v="0"/>
    <x v="0"/>
    <n v="9.4548100605607033E-5"/>
    <x v="0"/>
  </r>
  <r>
    <x v="2"/>
    <x v="3"/>
    <x v="1230"/>
    <x v="1230"/>
    <x v="14"/>
    <s v="900849171SUMINISTRO DE BIENES Y SERVICIOSAIA S.A."/>
    <x v="1280"/>
    <n v="0"/>
    <x v="514"/>
    <x v="0"/>
    <x v="0"/>
    <x v="0"/>
    <x v="0"/>
    <x v="0"/>
    <x v="0"/>
    <x v="0"/>
    <x v="0"/>
    <x v="0"/>
    <x v="0"/>
    <x v="0"/>
    <x v="0"/>
    <x v="0"/>
    <x v="0"/>
    <x v="0"/>
    <x v="745"/>
    <x v="745"/>
    <x v="745"/>
    <x v="745"/>
    <x v="745"/>
    <x v="0"/>
    <x v="0"/>
    <x v="0"/>
    <x v="0"/>
    <n v="1.4774203300476074E-3"/>
    <x v="0"/>
  </r>
  <r>
    <x v="2"/>
    <x v="3"/>
    <x v="1231"/>
    <x v="1231"/>
    <x v="14"/>
    <s v="805012977SUMINISTRO DE BIENES Y SERVICIOSAIA S.A."/>
    <x v="1281"/>
    <n v="0"/>
    <x v="514"/>
    <x v="0"/>
    <x v="0"/>
    <x v="0"/>
    <x v="0"/>
    <x v="0"/>
    <x v="0"/>
    <x v="0"/>
    <x v="0"/>
    <x v="0"/>
    <x v="0"/>
    <x v="0"/>
    <x v="0"/>
    <x v="0"/>
    <x v="0"/>
    <x v="0"/>
    <x v="746"/>
    <x v="746"/>
    <x v="746"/>
    <x v="746"/>
    <x v="746"/>
    <x v="0"/>
    <x v="0"/>
    <x v="0"/>
    <x v="0"/>
    <n v="4.2869243770837784E-4"/>
    <x v="0"/>
  </r>
  <r>
    <x v="2"/>
    <x v="3"/>
    <x v="1232"/>
    <x v="1232"/>
    <x v="14"/>
    <s v="900681544SUMINISTRO DE BIENES Y SERVICIOSAIA S.A."/>
    <x v="1282"/>
    <n v="0"/>
    <x v="514"/>
    <x v="0"/>
    <x v="0"/>
    <x v="0"/>
    <x v="0"/>
    <x v="0"/>
    <x v="0"/>
    <x v="0"/>
    <x v="0"/>
    <x v="0"/>
    <x v="0"/>
    <x v="0"/>
    <x v="0"/>
    <x v="0"/>
    <x v="0"/>
    <x v="0"/>
    <x v="747"/>
    <x v="747"/>
    <x v="747"/>
    <x v="747"/>
    <x v="747"/>
    <x v="0"/>
    <x v="0"/>
    <x v="0"/>
    <x v="0"/>
    <n v="1.2745298445224762E-3"/>
    <x v="0"/>
  </r>
  <r>
    <x v="2"/>
    <x v="3"/>
    <x v="1233"/>
    <x v="1233"/>
    <x v="14"/>
    <s v="800196843SUMINISTRO DE BIENES Y SERVICIOSAIA S.A."/>
    <x v="1283"/>
    <n v="0"/>
    <x v="514"/>
    <x v="0"/>
    <x v="0"/>
    <x v="0"/>
    <x v="0"/>
    <x v="0"/>
    <x v="0"/>
    <x v="0"/>
    <x v="0"/>
    <x v="0"/>
    <x v="0"/>
    <x v="0"/>
    <x v="0"/>
    <x v="0"/>
    <x v="0"/>
    <x v="0"/>
    <x v="748"/>
    <x v="748"/>
    <x v="748"/>
    <x v="748"/>
    <x v="748"/>
    <x v="0"/>
    <x v="0"/>
    <x v="0"/>
    <x v="0"/>
    <n v="1.2230835855007172E-3"/>
    <x v="0"/>
  </r>
  <r>
    <x v="2"/>
    <x v="3"/>
    <x v="1234"/>
    <x v="1234"/>
    <x v="14"/>
    <s v="1017224295SUMINISTRO DE BIENES Y SERVICIOSAIA S.A."/>
    <x v="1284"/>
    <n v="0"/>
    <x v="514"/>
    <x v="0"/>
    <x v="0"/>
    <x v="0"/>
    <x v="0"/>
    <x v="0"/>
    <x v="0"/>
    <x v="0"/>
    <x v="0"/>
    <x v="0"/>
    <x v="0"/>
    <x v="0"/>
    <x v="0"/>
    <x v="0"/>
    <x v="0"/>
    <x v="0"/>
    <x v="749"/>
    <x v="749"/>
    <x v="749"/>
    <x v="749"/>
    <x v="749"/>
    <x v="0"/>
    <x v="0"/>
    <x v="0"/>
    <x v="0"/>
    <n v="4.5080669224262238E-4"/>
    <x v="0"/>
  </r>
  <r>
    <x v="2"/>
    <x v="3"/>
    <x v="1235"/>
    <x v="1235"/>
    <x v="14"/>
    <s v="10230364SUMINISTRO DE BIENES Y SERVICIOSAIA S.A."/>
    <x v="1285"/>
    <n v="0"/>
    <x v="514"/>
    <x v="0"/>
    <x v="0"/>
    <x v="0"/>
    <x v="0"/>
    <x v="0"/>
    <x v="0"/>
    <x v="0"/>
    <x v="0"/>
    <x v="0"/>
    <x v="0"/>
    <x v="0"/>
    <x v="0"/>
    <x v="0"/>
    <x v="0"/>
    <x v="0"/>
    <x v="750"/>
    <x v="750"/>
    <x v="750"/>
    <x v="750"/>
    <x v="750"/>
    <x v="0"/>
    <x v="0"/>
    <x v="0"/>
    <x v="0"/>
    <n v="6.658211350440979E-5"/>
    <x v="0"/>
  </r>
  <r>
    <x v="2"/>
    <x v="3"/>
    <x v="1236"/>
    <x v="1236"/>
    <x v="14"/>
    <s v="830051519SUMINISTRO DE BIENES Y SERVICIOSAIA S.A."/>
    <x v="1286"/>
    <n v="0"/>
    <x v="514"/>
    <x v="0"/>
    <x v="0"/>
    <x v="0"/>
    <x v="0"/>
    <x v="0"/>
    <x v="0"/>
    <x v="0"/>
    <x v="0"/>
    <x v="0"/>
    <x v="0"/>
    <x v="0"/>
    <x v="0"/>
    <x v="0"/>
    <x v="0"/>
    <x v="0"/>
    <x v="751"/>
    <x v="751"/>
    <x v="751"/>
    <x v="751"/>
    <x v="751"/>
    <x v="0"/>
    <x v="0"/>
    <x v="0"/>
    <x v="0"/>
    <n v="1.3589439913630486E-4"/>
    <x v="0"/>
  </r>
  <r>
    <x v="2"/>
    <x v="3"/>
    <x v="1237"/>
    <x v="1237"/>
    <x v="14"/>
    <s v="79339451SUMINISTRO DE BIENES Y SERVICIOSAIA CONCAY"/>
    <x v="1287"/>
    <n v="0"/>
    <x v="514"/>
    <x v="0"/>
    <x v="0"/>
    <x v="0"/>
    <x v="0"/>
    <x v="0"/>
    <x v="0"/>
    <x v="0"/>
    <x v="0"/>
    <x v="0"/>
    <x v="0"/>
    <x v="0"/>
    <x v="0"/>
    <x v="0"/>
    <x v="0"/>
    <x v="0"/>
    <x v="752"/>
    <x v="752"/>
    <x v="752"/>
    <x v="752"/>
    <x v="752"/>
    <x v="0"/>
    <x v="0"/>
    <x v="0"/>
    <x v="0"/>
    <n v="1.9911676645278931E-5"/>
    <x v="1"/>
  </r>
  <r>
    <x v="2"/>
    <x v="3"/>
    <x v="1238"/>
    <x v="1238"/>
    <x v="14"/>
    <s v="890207543SUMINISTRO DE BIENES Y SERVICIOSAIA S.A."/>
    <x v="1288"/>
    <n v="0"/>
    <x v="514"/>
    <x v="0"/>
    <x v="0"/>
    <x v="0"/>
    <x v="0"/>
    <x v="0"/>
    <x v="0"/>
    <x v="0"/>
    <x v="0"/>
    <x v="0"/>
    <x v="0"/>
    <x v="0"/>
    <x v="0"/>
    <x v="0"/>
    <x v="0"/>
    <x v="0"/>
    <x v="753"/>
    <x v="753"/>
    <x v="753"/>
    <x v="753"/>
    <x v="753"/>
    <x v="0"/>
    <x v="0"/>
    <x v="0"/>
    <x v="0"/>
    <n v="5.7074129581451416E-3"/>
    <x v="0"/>
  </r>
  <r>
    <x v="2"/>
    <x v="3"/>
    <x v="1239"/>
    <x v="1239"/>
    <x v="14"/>
    <s v="901074151SUMINISTRO DE BIENES Y SERVICIOSAIA S.A."/>
    <x v="1289"/>
    <n v="0"/>
    <x v="514"/>
    <x v="0"/>
    <x v="0"/>
    <x v="0"/>
    <x v="0"/>
    <x v="0"/>
    <x v="0"/>
    <x v="0"/>
    <x v="0"/>
    <x v="0"/>
    <x v="0"/>
    <x v="0"/>
    <x v="0"/>
    <x v="0"/>
    <x v="0"/>
    <x v="0"/>
    <x v="754"/>
    <x v="754"/>
    <x v="754"/>
    <x v="754"/>
    <x v="754"/>
    <x v="0"/>
    <x v="0"/>
    <x v="0"/>
    <x v="0"/>
    <n v="1.7233751714229584E-4"/>
    <x v="0"/>
  </r>
  <r>
    <x v="2"/>
    <x v="3"/>
    <x v="1240"/>
    <x v="1240"/>
    <x v="14"/>
    <s v="890937574SUMINISTRO DE BIENES Y SERVICIOSAIA S.A."/>
    <x v="1290"/>
    <n v="0"/>
    <x v="514"/>
    <x v="0"/>
    <x v="0"/>
    <x v="0"/>
    <x v="0"/>
    <x v="0"/>
    <x v="0"/>
    <x v="0"/>
    <x v="0"/>
    <x v="0"/>
    <x v="0"/>
    <x v="0"/>
    <x v="0"/>
    <x v="0"/>
    <x v="0"/>
    <x v="0"/>
    <x v="755"/>
    <x v="755"/>
    <x v="755"/>
    <x v="755"/>
    <x v="755"/>
    <x v="0"/>
    <x v="0"/>
    <x v="0"/>
    <x v="0"/>
    <n v="1.2430660426616669E-3"/>
    <x v="0"/>
  </r>
  <r>
    <x v="2"/>
    <x v="3"/>
    <x v="1241"/>
    <x v="1241"/>
    <x v="14"/>
    <s v="800108017SUMINISTRO DE BIENES Y SERVICIOSAIA S.A."/>
    <x v="1291"/>
    <n v="0"/>
    <x v="514"/>
    <x v="0"/>
    <x v="0"/>
    <x v="0"/>
    <x v="0"/>
    <x v="0"/>
    <x v="0"/>
    <x v="0"/>
    <x v="0"/>
    <x v="0"/>
    <x v="0"/>
    <x v="0"/>
    <x v="0"/>
    <x v="0"/>
    <x v="0"/>
    <x v="0"/>
    <x v="756"/>
    <x v="756"/>
    <x v="756"/>
    <x v="756"/>
    <x v="756"/>
    <x v="0"/>
    <x v="0"/>
    <x v="0"/>
    <x v="0"/>
    <n v="3.396105021238327E-4"/>
    <x v="0"/>
  </r>
  <r>
    <x v="2"/>
    <x v="3"/>
    <x v="1242"/>
    <x v="1242"/>
    <x v="14"/>
    <s v="900733359SUMINISTRO DE BIENES Y SERVICIOSAIA S.A."/>
    <x v="1292"/>
    <n v="0"/>
    <x v="514"/>
    <x v="0"/>
    <x v="0"/>
    <x v="0"/>
    <x v="0"/>
    <x v="0"/>
    <x v="0"/>
    <x v="0"/>
    <x v="0"/>
    <x v="0"/>
    <x v="0"/>
    <x v="0"/>
    <x v="0"/>
    <x v="0"/>
    <x v="0"/>
    <x v="0"/>
    <x v="757"/>
    <x v="757"/>
    <x v="757"/>
    <x v="757"/>
    <x v="757"/>
    <x v="0"/>
    <x v="0"/>
    <x v="0"/>
    <x v="0"/>
    <n v="1.8732249736785889E-3"/>
    <x v="0"/>
  </r>
  <r>
    <x v="2"/>
    <x v="3"/>
    <x v="1242"/>
    <x v="1242"/>
    <x v="14"/>
    <s v="900733359SUMINISTRO DE BIENES Y SERVICIOSCONSORCIO ACM ALEJANDRIA"/>
    <x v="1293"/>
    <n v="0"/>
    <x v="514"/>
    <x v="0"/>
    <x v="0"/>
    <x v="0"/>
    <x v="0"/>
    <x v="0"/>
    <x v="0"/>
    <x v="0"/>
    <x v="0"/>
    <x v="0"/>
    <x v="0"/>
    <x v="0"/>
    <x v="0"/>
    <x v="0"/>
    <x v="0"/>
    <x v="0"/>
    <x v="758"/>
    <x v="758"/>
    <x v="758"/>
    <x v="758"/>
    <x v="758"/>
    <x v="0"/>
    <x v="0"/>
    <x v="0"/>
    <x v="0"/>
    <n v="1.3786181807518005E-3"/>
    <x v="3"/>
  </r>
  <r>
    <x v="2"/>
    <x v="3"/>
    <x v="1243"/>
    <x v="1243"/>
    <x v="14"/>
    <s v="900555303SUMINISTRO DE BIENES Y SERVICIOSAIA S.A."/>
    <x v="1294"/>
    <n v="0"/>
    <x v="514"/>
    <x v="0"/>
    <x v="0"/>
    <x v="0"/>
    <x v="0"/>
    <x v="0"/>
    <x v="0"/>
    <x v="0"/>
    <x v="0"/>
    <x v="0"/>
    <x v="0"/>
    <x v="0"/>
    <x v="0"/>
    <x v="0"/>
    <x v="0"/>
    <x v="0"/>
    <x v="759"/>
    <x v="759"/>
    <x v="759"/>
    <x v="759"/>
    <x v="759"/>
    <x v="0"/>
    <x v="0"/>
    <x v="0"/>
    <x v="0"/>
    <n v="5.0416029989719391E-4"/>
    <x v="0"/>
  </r>
  <r>
    <x v="2"/>
    <x v="3"/>
    <x v="1244"/>
    <x v="1244"/>
    <x v="14"/>
    <s v="900709411SUMINISTRO DE BIENES Y SERVICIOSAIA S.A."/>
    <x v="1295"/>
    <n v="0"/>
    <x v="514"/>
    <x v="0"/>
    <x v="0"/>
    <x v="0"/>
    <x v="0"/>
    <x v="0"/>
    <x v="0"/>
    <x v="0"/>
    <x v="0"/>
    <x v="0"/>
    <x v="0"/>
    <x v="0"/>
    <x v="0"/>
    <x v="0"/>
    <x v="0"/>
    <x v="0"/>
    <x v="760"/>
    <x v="760"/>
    <x v="760"/>
    <x v="760"/>
    <x v="760"/>
    <x v="0"/>
    <x v="0"/>
    <x v="0"/>
    <x v="0"/>
    <n v="8.4385648369789124E-4"/>
    <x v="0"/>
  </r>
  <r>
    <x v="2"/>
    <x v="3"/>
    <x v="1245"/>
    <x v="1245"/>
    <x v="14"/>
    <s v="900889460SUMINISTRO DE BIENES Y SERVICIOSAIA CONCAY"/>
    <x v="1296"/>
    <n v="0"/>
    <x v="514"/>
    <x v="0"/>
    <x v="0"/>
    <x v="0"/>
    <x v="0"/>
    <x v="0"/>
    <x v="0"/>
    <x v="0"/>
    <x v="0"/>
    <x v="0"/>
    <x v="0"/>
    <x v="0"/>
    <x v="0"/>
    <x v="0"/>
    <x v="0"/>
    <x v="0"/>
    <x v="761"/>
    <x v="761"/>
    <x v="761"/>
    <x v="761"/>
    <x v="761"/>
    <x v="0"/>
    <x v="0"/>
    <x v="0"/>
    <x v="0"/>
    <n v="2.0415410399436951E-3"/>
    <x v="1"/>
  </r>
  <r>
    <x v="2"/>
    <x v="3"/>
    <x v="1246"/>
    <x v="1246"/>
    <x v="14"/>
    <s v="900167434SUMINISTRO DE BIENES Y SERVICIOSAIA S.A."/>
    <x v="1297"/>
    <n v="0"/>
    <x v="514"/>
    <x v="0"/>
    <x v="0"/>
    <x v="0"/>
    <x v="0"/>
    <x v="0"/>
    <x v="0"/>
    <x v="0"/>
    <x v="0"/>
    <x v="0"/>
    <x v="0"/>
    <x v="0"/>
    <x v="0"/>
    <x v="0"/>
    <x v="0"/>
    <x v="0"/>
    <x v="762"/>
    <x v="762"/>
    <x v="762"/>
    <x v="762"/>
    <x v="762"/>
    <x v="0"/>
    <x v="0"/>
    <x v="0"/>
    <x v="0"/>
    <n v="6.6174566745758057E-4"/>
    <x v="0"/>
  </r>
  <r>
    <x v="2"/>
    <x v="3"/>
    <x v="1247"/>
    <x v="1247"/>
    <x v="14"/>
    <s v="900155125SUMINISTRO DE BIENES Y SERVICIOSAIA CONCAY"/>
    <x v="1298"/>
    <n v="0"/>
    <x v="514"/>
    <x v="0"/>
    <x v="0"/>
    <x v="0"/>
    <x v="0"/>
    <x v="0"/>
    <x v="0"/>
    <x v="0"/>
    <x v="0"/>
    <x v="0"/>
    <x v="0"/>
    <x v="0"/>
    <x v="0"/>
    <x v="0"/>
    <x v="0"/>
    <x v="0"/>
    <x v="763"/>
    <x v="763"/>
    <x v="763"/>
    <x v="763"/>
    <x v="763"/>
    <x v="0"/>
    <x v="0"/>
    <x v="0"/>
    <x v="0"/>
    <n v="1.56421959400177E-3"/>
    <x v="1"/>
  </r>
  <r>
    <x v="2"/>
    <x v="3"/>
    <x v="1248"/>
    <x v="1248"/>
    <x v="14"/>
    <s v="900560889SUMINISTRO DE BIENES Y SERVICIOSAIA S.A."/>
    <x v="1299"/>
    <n v="0"/>
    <x v="514"/>
    <x v="0"/>
    <x v="0"/>
    <x v="0"/>
    <x v="0"/>
    <x v="0"/>
    <x v="0"/>
    <x v="0"/>
    <x v="0"/>
    <x v="0"/>
    <x v="0"/>
    <x v="0"/>
    <x v="0"/>
    <x v="0"/>
    <x v="0"/>
    <x v="0"/>
    <x v="764"/>
    <x v="764"/>
    <x v="764"/>
    <x v="764"/>
    <x v="764"/>
    <x v="0"/>
    <x v="0"/>
    <x v="0"/>
    <x v="0"/>
    <n v="2.7754053007811308E-5"/>
    <x v="0"/>
  </r>
  <r>
    <x v="2"/>
    <x v="3"/>
    <x v="1249"/>
    <x v="1249"/>
    <x v="14"/>
    <s v="900351844SUMINISTRO DE BIENES Y SERVICIOSAIA CONCAY"/>
    <x v="1300"/>
    <n v="0"/>
    <x v="514"/>
    <x v="0"/>
    <x v="0"/>
    <x v="0"/>
    <x v="0"/>
    <x v="0"/>
    <x v="0"/>
    <x v="0"/>
    <x v="0"/>
    <x v="0"/>
    <x v="0"/>
    <x v="0"/>
    <x v="0"/>
    <x v="0"/>
    <x v="0"/>
    <x v="0"/>
    <x v="765"/>
    <x v="765"/>
    <x v="765"/>
    <x v="765"/>
    <x v="765"/>
    <x v="0"/>
    <x v="0"/>
    <x v="0"/>
    <x v="0"/>
    <n v="3.8203317672014236E-5"/>
    <x v="1"/>
  </r>
  <r>
    <x v="2"/>
    <x v="3"/>
    <x v="1250"/>
    <x v="1250"/>
    <x v="14"/>
    <s v="900422000SUMINISTRO DE BIENES Y SERVICIOSAIA S.A."/>
    <x v="1301"/>
    <n v="0"/>
    <x v="514"/>
    <x v="0"/>
    <x v="0"/>
    <x v="0"/>
    <x v="0"/>
    <x v="0"/>
    <x v="0"/>
    <x v="0"/>
    <x v="0"/>
    <x v="0"/>
    <x v="0"/>
    <x v="0"/>
    <x v="0"/>
    <x v="0"/>
    <x v="0"/>
    <x v="0"/>
    <x v="766"/>
    <x v="766"/>
    <x v="766"/>
    <x v="766"/>
    <x v="766"/>
    <x v="0"/>
    <x v="0"/>
    <x v="0"/>
    <x v="0"/>
    <n v="2.3587886244058609E-4"/>
    <x v="0"/>
  </r>
  <r>
    <x v="2"/>
    <x v="3"/>
    <x v="1251"/>
    <x v="1251"/>
    <x v="14"/>
    <s v="900549440SUMINISTRO DE BIENES Y SERVICIOSAIA CONCAY"/>
    <x v="1302"/>
    <n v="0"/>
    <x v="514"/>
    <x v="0"/>
    <x v="0"/>
    <x v="0"/>
    <x v="0"/>
    <x v="0"/>
    <x v="0"/>
    <x v="0"/>
    <x v="0"/>
    <x v="0"/>
    <x v="0"/>
    <x v="0"/>
    <x v="0"/>
    <x v="0"/>
    <x v="0"/>
    <x v="0"/>
    <x v="767"/>
    <x v="767"/>
    <x v="767"/>
    <x v="767"/>
    <x v="767"/>
    <x v="0"/>
    <x v="0"/>
    <x v="0"/>
    <x v="0"/>
    <n v="2.0538792014122009E-3"/>
    <x v="1"/>
  </r>
  <r>
    <x v="2"/>
    <x v="3"/>
    <x v="1252"/>
    <x v="1252"/>
    <x v="14"/>
    <s v="900264752SUMINISTRO DE BIENES Y SERVICIOSAIA S.A."/>
    <x v="1303"/>
    <n v="0"/>
    <x v="514"/>
    <x v="0"/>
    <x v="0"/>
    <x v="0"/>
    <x v="0"/>
    <x v="0"/>
    <x v="0"/>
    <x v="0"/>
    <x v="0"/>
    <x v="0"/>
    <x v="0"/>
    <x v="0"/>
    <x v="0"/>
    <x v="0"/>
    <x v="0"/>
    <x v="0"/>
    <x v="768"/>
    <x v="768"/>
    <x v="768"/>
    <x v="768"/>
    <x v="768"/>
    <x v="0"/>
    <x v="0"/>
    <x v="0"/>
    <x v="0"/>
    <n v="2.6817247271537781E-4"/>
    <x v="0"/>
  </r>
  <r>
    <x v="2"/>
    <x v="3"/>
    <x v="1253"/>
    <x v="1253"/>
    <x v="14"/>
    <s v="71583765SUMINISTRO DE BIENES Y SERVICIOSAIA S.A."/>
    <x v="1304"/>
    <n v="0"/>
    <x v="514"/>
    <x v="0"/>
    <x v="0"/>
    <x v="0"/>
    <x v="0"/>
    <x v="0"/>
    <x v="0"/>
    <x v="0"/>
    <x v="0"/>
    <x v="0"/>
    <x v="0"/>
    <x v="0"/>
    <x v="0"/>
    <x v="0"/>
    <x v="0"/>
    <x v="0"/>
    <x v="769"/>
    <x v="769"/>
    <x v="769"/>
    <x v="769"/>
    <x v="769"/>
    <x v="0"/>
    <x v="0"/>
    <x v="0"/>
    <x v="0"/>
    <n v="6.9442018866539001E-4"/>
    <x v="0"/>
  </r>
  <r>
    <x v="3"/>
    <x v="4"/>
    <x v="1254"/>
    <x v="1254"/>
    <x v="14"/>
    <s v="800155413SUMINISTRO DE BIENES Y SERVICIOSAIA S.A."/>
    <x v="1305"/>
    <n v="0"/>
    <x v="51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1"/>
    <n v="-7.571210153400898E-5"/>
    <x v="0"/>
  </r>
  <r>
    <x v="3"/>
    <x v="4"/>
    <x v="1255"/>
    <x v="1255"/>
    <x v="15"/>
    <s v="860531315COMISIONES FIDUCIARIASAIA S.A."/>
    <x v="742"/>
    <n v="7247056.3100000024"/>
    <x v="51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"/>
    <x v="2"/>
    <x v="2"/>
    <n v="-1.2168027460575104E-3"/>
    <x v="0"/>
  </r>
  <r>
    <x v="3"/>
    <x v="4"/>
    <x v="1256"/>
    <x v="1256"/>
    <x v="14"/>
    <s v="860045752SUMINISTRO DE BIENES Y SERVICIOSAIA CONCAY"/>
    <x v="1306"/>
    <n v="0"/>
    <x v="51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3"/>
    <x v="3"/>
    <x v="3"/>
    <n v="-9.1794936452060938E-6"/>
    <x v="1"/>
  </r>
  <r>
    <x v="3"/>
    <x v="4"/>
    <x v="1256"/>
    <x v="1256"/>
    <x v="14"/>
    <s v="860045752SUMINISTRO DE BIENES Y SERVICIOSAIA S.A."/>
    <x v="1307"/>
    <n v="0"/>
    <x v="51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4"/>
    <x v="4"/>
    <x v="4"/>
    <n v="-1.6826298087835312E-4"/>
    <x v="0"/>
  </r>
  <r>
    <x v="3"/>
    <x v="4"/>
    <x v="527"/>
    <x v="527"/>
    <x v="16"/>
    <s v="860002964ARRENDAMIENTOS FINANCIEROSAIA S.A."/>
    <x v="1308"/>
    <n v="2882277"/>
    <x v="51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5"/>
    <x v="5"/>
    <x v="5"/>
    <n v="-6.4212381839752197E-3"/>
    <x v="0"/>
  </r>
  <r>
    <x v="3"/>
    <x v="4"/>
    <x v="527"/>
    <x v="527"/>
    <x v="17"/>
    <s v="860002964TARJETA DE CREDITOAIA S.A."/>
    <x v="1309"/>
    <n v="6725528"/>
    <x v="51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6"/>
    <x v="6"/>
    <x v="6"/>
    <n v="-4.3620765209197998E-3"/>
    <x v="0"/>
  </r>
  <r>
    <x v="3"/>
    <x v="4"/>
    <x v="617"/>
    <x v="617"/>
    <x v="18"/>
    <s v="800112061PRESTAMOSAIA S.A."/>
    <x v="1310"/>
    <n v="0"/>
    <x v="51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  <x v="7"/>
    <x v="7"/>
    <x v="7"/>
    <n v="-1.6764551401138306E-4"/>
    <x v="0"/>
  </r>
  <r>
    <x v="3"/>
    <x v="4"/>
    <x v="1257"/>
    <x v="1257"/>
    <x v="14"/>
    <s v="890900841SUMINISTRO DE BIENES Y SERVICIOSAIA S.A."/>
    <x v="1311"/>
    <n v="0"/>
    <x v="51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8"/>
    <x v="8"/>
    <x v="8"/>
    <n v="-2.8727343305945396E-5"/>
    <x v="0"/>
  </r>
  <r>
    <x v="3"/>
    <x v="4"/>
    <x v="1258"/>
    <x v="1258"/>
    <x v="14"/>
    <s v="890900854SUMINISTRO DE BIENES Y SERVICIOSAIA S.A."/>
    <x v="1312"/>
    <n v="0"/>
    <x v="51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  <x v="9"/>
    <x v="9"/>
    <x v="9"/>
    <n v="-5.7237455621361732E-5"/>
    <x v="0"/>
  </r>
  <r>
    <x v="3"/>
    <x v="4"/>
    <x v="1259"/>
    <x v="1259"/>
    <x v="14"/>
    <s v="900252600SUMINISTRO DE BIENES Y SERVICIOSAIA S.A."/>
    <x v="1313"/>
    <n v="0"/>
    <x v="51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0"/>
    <x v="10"/>
    <x v="10"/>
    <n v="-9.6947699785232544E-4"/>
    <x v="0"/>
  </r>
  <r>
    <x v="3"/>
    <x v="4"/>
    <x v="1260"/>
    <x v="1260"/>
    <x v="18"/>
    <s v="900555836PRESTAMOSCONSORCIO AIA CCM"/>
    <x v="1314"/>
    <n v="0"/>
    <x v="51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1"/>
    <x v="11"/>
    <x v="11"/>
    <n v="-2.0966172218322754E-2"/>
    <x v="9"/>
  </r>
  <r>
    <x v="3"/>
    <x v="4"/>
    <x v="1261"/>
    <x v="1261"/>
    <x v="14"/>
    <s v="830037248SUMINISTRO DE BIENES Y SERVICIOSAIA CONCAY"/>
    <x v="1315"/>
    <n v="0"/>
    <x v="51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2"/>
    <x v="12"/>
    <x v="12"/>
    <n v="-7.6534692198038101E-5"/>
    <x v="1"/>
  </r>
  <r>
    <x v="3"/>
    <x v="4"/>
    <x v="1262"/>
    <x v="1262"/>
    <x v="14"/>
    <s v="830114921SUMINISTRO DE BIENES Y SERVICIOSAIA CONCAY"/>
    <x v="1316"/>
    <n v="0"/>
    <x v="51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"/>
    <x v="13"/>
    <x v="13"/>
    <x v="13"/>
    <n v="-6.8150984589010477E-6"/>
    <x v="1"/>
  </r>
  <r>
    <x v="3"/>
    <x v="4"/>
    <x v="1263"/>
    <x v="1263"/>
    <x v="14"/>
    <s v="830122566SUMINISTRO DE BIENES Y SERVICIOSAIA S.A."/>
    <x v="1317"/>
    <n v="0"/>
    <x v="51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4"/>
    <x v="14"/>
    <x v="14"/>
    <x v="14"/>
    <n v="-5.8019650168716908E-6"/>
    <x v="0"/>
  </r>
  <r>
    <x v="3"/>
    <x v="4"/>
    <x v="1264"/>
    <x v="1264"/>
    <x v="14"/>
    <s v="860077014SUMINISTRO DE BIENES Y SERVICIOSAIA CONCAY"/>
    <x v="1318"/>
    <n v="0"/>
    <x v="51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5"/>
    <x v="15"/>
    <x v="15"/>
    <x v="15"/>
    <n v="-4.7559022903442383E-2"/>
    <x v="1"/>
  </r>
  <r>
    <x v="3"/>
    <x v="4"/>
    <x v="1265"/>
    <x v="1265"/>
    <x v="18"/>
    <s v="890911431PRESTAMOSUNION TEMPORAL AIA ARQCONINSA"/>
    <x v="1319"/>
    <n v="0"/>
    <x v="51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6"/>
    <x v="16"/>
    <x v="16"/>
    <x v="16"/>
    <n v="-1.2332499027252197E-3"/>
    <x v="10"/>
  </r>
  <r>
    <x v="3"/>
    <x v="4"/>
    <x v="702"/>
    <x v="702"/>
    <x v="18"/>
    <s v="900751754PRESTAMOSAIA S.A."/>
    <x v="1320"/>
    <n v="0"/>
    <x v="51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7"/>
    <x v="17"/>
    <x v="17"/>
    <x v="17"/>
    <n v="-3.8761377334594727E-2"/>
    <x v="0"/>
  </r>
  <r>
    <x v="3"/>
    <x v="4"/>
    <x v="1266"/>
    <x v="1266"/>
    <x v="18"/>
    <s v="900788474PRESTAMOSAIA S.A."/>
    <x v="1321"/>
    <n v="0"/>
    <x v="51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8"/>
    <x v="18"/>
    <x v="18"/>
    <x v="18"/>
    <n v="-3.3288240432739258E-2"/>
    <x v="0"/>
  </r>
  <r>
    <x v="3"/>
    <x v="4"/>
    <x v="1267"/>
    <x v="1267"/>
    <x v="18"/>
    <s v="900499838PRESTAMOSAIA S.A."/>
    <x v="1322"/>
    <n v="0"/>
    <x v="51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9"/>
    <x v="19"/>
    <x v="19"/>
    <x v="19"/>
    <n v="-3.9313793182373047E-2"/>
    <x v="0"/>
  </r>
  <r>
    <x v="3"/>
    <x v="4"/>
    <x v="1268"/>
    <x v="1268"/>
    <x v="18"/>
    <s v="830141673PRESTAMOSAIA S.A."/>
    <x v="1323"/>
    <n v="0"/>
    <x v="51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0"/>
    <x v="20"/>
    <x v="20"/>
    <x v="20"/>
    <n v="-5.3391046822071075E-4"/>
    <x v="0"/>
  </r>
  <r>
    <x v="3"/>
    <x v="4"/>
    <x v="1269"/>
    <x v="1269"/>
    <x v="18"/>
    <s v="900373428PRESTAMOSAIA S.A."/>
    <x v="1324"/>
    <n v="0"/>
    <x v="51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1"/>
    <x v="21"/>
    <x v="21"/>
    <x v="21"/>
    <n v="-0.17062520980834961"/>
    <x v="0"/>
  </r>
  <r>
    <x v="3"/>
    <x v="4"/>
    <x v="1270"/>
    <x v="1270"/>
    <x v="18"/>
    <s v="900376184PRESTAMOSCONSORCIO DOBLE CALZADA BOGOTA VILLAVICENCIO"/>
    <x v="1325"/>
    <n v="0"/>
    <x v="51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2"/>
    <x v="22"/>
    <x v="22"/>
    <x v="22"/>
    <n v="-1.488393172621727E-4"/>
    <x v="2"/>
  </r>
  <r>
    <x v="3"/>
    <x v="4"/>
    <x v="1271"/>
    <x v="1271"/>
    <x v="18"/>
    <s v="900768511PRESTAMOSAIA S.A."/>
    <x v="1326"/>
    <n v="0"/>
    <x v="51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3"/>
    <x v="23"/>
    <x v="23"/>
    <x v="23"/>
    <n v="-8.0031394958496094E-2"/>
    <x v="0"/>
  </r>
  <r>
    <x v="3"/>
    <x v="4"/>
    <x v="1272"/>
    <x v="1272"/>
    <x v="18"/>
    <s v="900262732PRESTAMOSCONSORCIO TRIPLEA RIONEGRO"/>
    <x v="1327"/>
    <n v="0"/>
    <x v="51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4"/>
    <x v="24"/>
    <x v="24"/>
    <x v="24"/>
    <n v="-7.0949085056781769E-5"/>
    <x v="4"/>
  </r>
  <r>
    <x v="3"/>
    <x v="4"/>
    <x v="704"/>
    <x v="704"/>
    <x v="18"/>
    <s v="900872522PRESTAMOSAIA S.A."/>
    <x v="1328"/>
    <n v="0"/>
    <x v="51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5"/>
    <x v="25"/>
    <x v="25"/>
    <x v="25"/>
    <n v="-5.3120613098144531E-2"/>
    <x v="0"/>
  </r>
  <r>
    <x v="3"/>
    <x v="4"/>
    <x v="1273"/>
    <x v="1273"/>
    <x v="18"/>
    <s v="811026191PRESTAMOSCONSORCIO ACM ALEJANDRIA"/>
    <x v="1329"/>
    <n v="0"/>
    <x v="51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6"/>
    <x v="26"/>
    <x v="26"/>
    <x v="26"/>
    <n v="-1.5867710113525391E-2"/>
    <x v="3"/>
  </r>
  <r>
    <x v="3"/>
    <x v="4"/>
    <x v="734"/>
    <x v="734"/>
    <x v="18"/>
    <s v="830133191PRESTAMOSCONSORCIO AIA ESTYMA"/>
    <x v="1330"/>
    <n v="0"/>
    <x v="51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7"/>
    <x v="27"/>
    <x v="27"/>
    <x v="27"/>
    <n v="-1.9342482089996338E-2"/>
    <x v="8"/>
  </r>
  <r>
    <x v="3"/>
    <x v="4"/>
    <x v="1274"/>
    <x v="1274"/>
    <x v="18"/>
    <s v="860031361PRESTAMOSCONSORCIO AIA CONCOL"/>
    <x v="1331"/>
    <n v="0"/>
    <x v="51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8"/>
    <x v="28"/>
    <x v="28"/>
    <x v="28"/>
    <n v="-2.5519542396068573E-4"/>
    <x v="11"/>
  </r>
  <r>
    <x v="3"/>
    <x v="4"/>
    <x v="515"/>
    <x v="515"/>
    <x v="19"/>
    <s v="890900286SANCIONAIA S.A."/>
    <x v="1332"/>
    <n v="0"/>
    <x v="51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9"/>
    <x v="29"/>
    <x v="29"/>
    <x v="29"/>
    <n v="-6.8994995672255754E-6"/>
    <x v="0"/>
  </r>
  <r>
    <x v="3"/>
    <x v="4"/>
    <x v="1275"/>
    <x v="1275"/>
    <x v="14"/>
    <s v="805006014SUMINISTRO DE BIENES Y SERVICIOSAIA S.A."/>
    <x v="1333"/>
    <n v="0"/>
    <x v="51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0"/>
    <x v="30"/>
    <x v="30"/>
    <x v="30"/>
    <n v="-5.8949226513504982E-5"/>
    <x v="0"/>
  </r>
  <r>
    <x v="3"/>
    <x v="4"/>
    <x v="1276"/>
    <x v="1276"/>
    <x v="14"/>
    <s v="900610585SUMINISTRO DE BIENES Y SERVICIOSAIA S.A."/>
    <x v="1334"/>
    <n v="0"/>
    <x v="51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1"/>
    <x v="31"/>
    <x v="31"/>
    <x v="31"/>
    <n v="-7.529035210609436E-4"/>
    <x v="0"/>
  </r>
  <r>
    <x v="3"/>
    <x v="4"/>
    <x v="1277"/>
    <x v="1277"/>
    <x v="14"/>
    <s v="899999094SUMINISTRO DE BIENES Y SERVICIOSAIA CONCAY"/>
    <x v="1335"/>
    <n v="0"/>
    <x v="51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2"/>
    <x v="32"/>
    <x v="32"/>
    <x v="32"/>
    <n v="-6.4184714574366808E-6"/>
    <x v="1"/>
  </r>
  <r>
    <x v="3"/>
    <x v="4"/>
    <x v="1278"/>
    <x v="1278"/>
    <x v="14"/>
    <s v="800052640SUMINISTRO DE BIENES Y SERVICIOSAIA S.A."/>
    <x v="1336"/>
    <n v="0"/>
    <x v="51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3"/>
    <x v="33"/>
    <x v="33"/>
    <x v="33"/>
    <n v="-4.2187399230897427E-5"/>
    <x v="0"/>
  </r>
  <r>
    <x v="3"/>
    <x v="4"/>
    <x v="1279"/>
    <x v="1279"/>
    <x v="14"/>
    <s v="899999115SUMINISTRO DE BIENES Y SERVICIOSAIA S.A."/>
    <x v="1337"/>
    <n v="0"/>
    <x v="51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4"/>
    <x v="34"/>
    <x v="34"/>
    <x v="34"/>
    <n v="-9.4367656856775284E-5"/>
    <x v="0"/>
  </r>
  <r>
    <x v="3"/>
    <x v="4"/>
    <x v="1280"/>
    <x v="1280"/>
    <x v="14"/>
    <s v="890904996SUMINISTRO DE BIENES Y SERVICIOSAIA S.A."/>
    <x v="1338"/>
    <n v="0"/>
    <x v="51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5"/>
    <x v="35"/>
    <x v="35"/>
    <x v="35"/>
    <n v="-4.3067615479230881E-5"/>
    <x v="0"/>
  </r>
  <r>
    <x v="3"/>
    <x v="4"/>
    <x v="1281"/>
    <x v="1281"/>
    <x v="14"/>
    <s v="900779895SUMINISTRO DE BIENES Y SERVICIOSAIA S.A."/>
    <x v="1339"/>
    <n v="0"/>
    <x v="51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6"/>
    <x v="36"/>
    <x v="36"/>
    <x v="36"/>
    <n v="-1.7000548541545868E-4"/>
    <x v="0"/>
  </r>
  <r>
    <x v="3"/>
    <x v="4"/>
    <x v="1282"/>
    <x v="1282"/>
    <x v="14"/>
    <s v="800141021SUMINISTRO DE BIENES Y SERVICIOSAIA S.A."/>
    <x v="1340"/>
    <n v="0"/>
    <x v="51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7"/>
    <x v="37"/>
    <x v="37"/>
    <x v="37"/>
    <n v="-1.8928013741970062E-4"/>
    <x v="0"/>
  </r>
  <r>
    <x v="3"/>
    <x v="4"/>
    <x v="1283"/>
    <x v="1283"/>
    <x v="18"/>
    <s v="800095951PRESTAMOSCONSORCIO AIA ESTYMA"/>
    <x v="1341"/>
    <n v="0"/>
    <x v="51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8"/>
    <x v="38"/>
    <x v="38"/>
    <x v="38"/>
    <n v="-1.2698806822299957E-3"/>
    <x v="8"/>
  </r>
  <r>
    <x v="3"/>
    <x v="4"/>
    <x v="1284"/>
    <x v="1284"/>
    <x v="18"/>
    <s v="800027617PRESTAMOSCONSORCIO NUESTRO URABA"/>
    <x v="1342"/>
    <n v="0"/>
    <x v="51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9"/>
    <x v="39"/>
    <x v="39"/>
    <x v="39"/>
    <n v="-2.1337643265724182E-3"/>
    <x v="6"/>
  </r>
  <r>
    <x v="3"/>
    <x v="4"/>
    <x v="1040"/>
    <x v="1040"/>
    <x v="18"/>
    <s v="800192961PRESTAMOSCONSORCIO CLINICA PORTOAZUL"/>
    <x v="1343"/>
    <n v="0"/>
    <x v="51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0"/>
    <x v="40"/>
    <x v="40"/>
    <x v="40"/>
    <n v="-7.2673559188842773E-3"/>
    <x v="5"/>
  </r>
  <r>
    <x v="3"/>
    <x v="4"/>
    <x v="1285"/>
    <x v="1285"/>
    <x v="18"/>
    <s v="860071684PRESTAMOSCONSORCIO DOBLE CALZADA BOGOTA VILLAVICENCIO"/>
    <x v="1344"/>
    <n v="0"/>
    <x v="51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1"/>
    <x v="41"/>
    <x v="41"/>
    <x v="41"/>
    <n v="-7.2284601628780365E-5"/>
    <x v="2"/>
  </r>
  <r>
    <x v="3"/>
    <x v="4"/>
    <x v="1286"/>
    <x v="1286"/>
    <x v="20"/>
    <s v="899999034SANCION FICAIA S.A."/>
    <x v="1345"/>
    <n v="0"/>
    <x v="51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2"/>
    <x v="42"/>
    <x v="42"/>
    <x v="42"/>
    <n v="-5.5620521306991577E-3"/>
    <x v="0"/>
  </r>
  <r>
    <x v="3"/>
    <x v="4"/>
    <x v="1287"/>
    <x v="1287"/>
    <x v="14"/>
    <s v="800202432SUMINISTRO DE BIENES Y SERVICIOSAIA S.A."/>
    <x v="1346"/>
    <n v="0"/>
    <x v="51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3"/>
    <x v="43"/>
    <x v="43"/>
    <x v="43"/>
    <n v="-1.641041599214077E-4"/>
    <x v="0"/>
  </r>
  <r>
    <x v="3"/>
    <x v="4"/>
    <x v="1288"/>
    <x v="1288"/>
    <x v="18"/>
    <s v="900325757PRESTAMOSCONSORCIO AIA ESTUDIO AREA 4"/>
    <x v="1347"/>
    <n v="0"/>
    <x v="51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4"/>
    <x v="44"/>
    <x v="44"/>
    <x v="44"/>
    <n v="-1.0674931108951569E-3"/>
    <x v="12"/>
  </r>
  <r>
    <x v="3"/>
    <x v="4"/>
    <x v="1289"/>
    <x v="1289"/>
    <x v="14"/>
    <s v="830053800SUMINISTRO DE BIENES Y SERVICIOSAIA CONCAY"/>
    <x v="1348"/>
    <n v="0"/>
    <x v="51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5"/>
    <x v="45"/>
    <x v="45"/>
    <x v="45"/>
    <n v="-1.280283322557807E-5"/>
    <x v="1"/>
  </r>
  <r>
    <x v="3"/>
    <x v="4"/>
    <x v="1290"/>
    <x v="1290"/>
    <x v="14"/>
    <s v="900092385SUMINISTRO DE BIENES Y SERVICIOSAIA S.A."/>
    <x v="1349"/>
    <n v="0"/>
    <x v="51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6"/>
    <x v="46"/>
    <x v="46"/>
    <x v="46"/>
    <n v="-3.3133849501609802E-4"/>
    <x v="0"/>
  </r>
  <r>
    <x v="3"/>
    <x v="4"/>
    <x v="1233"/>
    <x v="1233"/>
    <x v="18"/>
    <s v="800196843PRESTAMOSAIA S.A."/>
    <x v="1350"/>
    <n v="0"/>
    <x v="51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7"/>
    <x v="47"/>
    <x v="47"/>
    <x v="47"/>
    <n v="-6.9709122180938721E-3"/>
    <x v="0"/>
  </r>
  <r>
    <x v="3"/>
    <x v="4"/>
    <x v="1291"/>
    <x v="1291"/>
    <x v="18"/>
    <s v="71532441PRESTAMOSCONSORCIO AIA ESTUDIO AREA 4"/>
    <x v="1351"/>
    <n v="0"/>
    <x v="51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8"/>
    <x v="48"/>
    <x v="48"/>
    <x v="48"/>
    <n v="-2.5911815464496613E-4"/>
    <x v="12"/>
  </r>
  <r>
    <x v="3"/>
    <x v="4"/>
    <x v="522"/>
    <x v="522"/>
    <x v="13"/>
    <s v="860035827OBLIGACIONES FINANCIERASAIA S.A."/>
    <x v="1352"/>
    <n v="478920987.76797444"/>
    <x v="514"/>
    <x v="0"/>
    <x v="11"/>
    <x v="1"/>
    <x v="0"/>
    <x v="0"/>
    <x v="0"/>
    <x v="0"/>
    <x v="0"/>
    <x v="0"/>
    <x v="11"/>
    <x v="1"/>
    <x v="1"/>
    <x v="1"/>
    <x v="1"/>
    <x v="1"/>
    <x v="0"/>
    <x v="0"/>
    <x v="0"/>
    <x v="0"/>
    <x v="0"/>
    <x v="49"/>
    <x v="49"/>
    <x v="49"/>
    <x v="49"/>
    <n v="-5.8407783508300781E-2"/>
    <x v="0"/>
  </r>
  <r>
    <x v="3"/>
    <x v="4"/>
    <x v="523"/>
    <x v="523"/>
    <x v="13"/>
    <s v="860007335OBLIGACIONES FINANCIERASAIA S.A."/>
    <x v="1353"/>
    <n v="744754957.30578125"/>
    <x v="514"/>
    <x v="0"/>
    <x v="12"/>
    <x v="2"/>
    <x v="0"/>
    <x v="0"/>
    <x v="0"/>
    <x v="0"/>
    <x v="0"/>
    <x v="0"/>
    <x v="12"/>
    <x v="2"/>
    <x v="2"/>
    <x v="2"/>
    <x v="2"/>
    <x v="2"/>
    <x v="0"/>
    <x v="0"/>
    <x v="0"/>
    <x v="0"/>
    <x v="0"/>
    <x v="50"/>
    <x v="50"/>
    <x v="50"/>
    <x v="50"/>
    <n v="-8.0202102661132813E-2"/>
    <x v="0"/>
  </r>
  <r>
    <x v="3"/>
    <x v="4"/>
    <x v="524"/>
    <x v="524"/>
    <x v="13"/>
    <s v="860034594OBLIGACIONES FINANCIERASAIA S.A."/>
    <x v="1354"/>
    <n v="332068539.68480659"/>
    <x v="514"/>
    <x v="0"/>
    <x v="13"/>
    <x v="3"/>
    <x v="0"/>
    <x v="0"/>
    <x v="0"/>
    <x v="0"/>
    <x v="0"/>
    <x v="0"/>
    <x v="13"/>
    <x v="3"/>
    <x v="3"/>
    <x v="3"/>
    <x v="3"/>
    <x v="3"/>
    <x v="0"/>
    <x v="0"/>
    <x v="0"/>
    <x v="0"/>
    <x v="0"/>
    <x v="51"/>
    <x v="51"/>
    <x v="51"/>
    <x v="51"/>
    <n v="-0.11923789978027344"/>
    <x v="0"/>
  </r>
  <r>
    <x v="3"/>
    <x v="4"/>
    <x v="525"/>
    <x v="525"/>
    <x v="13"/>
    <s v="890903937OBLIGACIONES FINANCIERASAIA S.A."/>
    <x v="1355"/>
    <n v="1982371904.5860026"/>
    <x v="514"/>
    <x v="0"/>
    <x v="14"/>
    <x v="4"/>
    <x v="0"/>
    <x v="0"/>
    <x v="0"/>
    <x v="0"/>
    <x v="0"/>
    <x v="0"/>
    <x v="14"/>
    <x v="4"/>
    <x v="4"/>
    <x v="4"/>
    <x v="4"/>
    <x v="4"/>
    <x v="0"/>
    <x v="0"/>
    <x v="0"/>
    <x v="0"/>
    <x v="0"/>
    <x v="52"/>
    <x v="52"/>
    <x v="52"/>
    <x v="52"/>
    <n v="-0.19971847534179688"/>
    <x v="0"/>
  </r>
  <r>
    <x v="3"/>
    <x v="4"/>
    <x v="526"/>
    <x v="526"/>
    <x v="13"/>
    <s v="860034313OBLIGACIONES FINANCIERASAIA S.A."/>
    <x v="1356"/>
    <n v="1492237211.0705731"/>
    <x v="514"/>
    <x v="0"/>
    <x v="15"/>
    <x v="5"/>
    <x v="0"/>
    <x v="0"/>
    <x v="0"/>
    <x v="0"/>
    <x v="0"/>
    <x v="0"/>
    <x v="15"/>
    <x v="5"/>
    <x v="5"/>
    <x v="5"/>
    <x v="5"/>
    <x v="5"/>
    <x v="0"/>
    <x v="0"/>
    <x v="0"/>
    <x v="0"/>
    <x v="0"/>
    <x v="53"/>
    <x v="53"/>
    <x v="53"/>
    <x v="53"/>
    <n v="-8.0348968505859375E-2"/>
    <x v="0"/>
  </r>
  <r>
    <x v="3"/>
    <x v="4"/>
    <x v="527"/>
    <x v="527"/>
    <x v="13"/>
    <s v="860002964OBLIGACIONES FINANCIERASAIA S.A."/>
    <x v="1357"/>
    <n v="349837282.58006883"/>
    <x v="514"/>
    <x v="0"/>
    <x v="16"/>
    <x v="6"/>
    <x v="0"/>
    <x v="0"/>
    <x v="0"/>
    <x v="0"/>
    <x v="0"/>
    <x v="0"/>
    <x v="16"/>
    <x v="6"/>
    <x v="6"/>
    <x v="6"/>
    <x v="6"/>
    <x v="6"/>
    <x v="0"/>
    <x v="0"/>
    <x v="0"/>
    <x v="0"/>
    <x v="0"/>
    <x v="54"/>
    <x v="54"/>
    <x v="54"/>
    <x v="54"/>
    <n v="-0.10942649841308594"/>
    <x v="0"/>
  </r>
  <r>
    <x v="3"/>
    <x v="4"/>
    <x v="528"/>
    <x v="528"/>
    <x v="13"/>
    <s v="890300279OBLIGACIONES FINANCIERASAIA S.A."/>
    <x v="1358"/>
    <n v="1409577073.2991881"/>
    <x v="514"/>
    <x v="0"/>
    <x v="17"/>
    <x v="7"/>
    <x v="0"/>
    <x v="0"/>
    <x v="0"/>
    <x v="0"/>
    <x v="0"/>
    <x v="0"/>
    <x v="17"/>
    <x v="7"/>
    <x v="7"/>
    <x v="7"/>
    <x v="7"/>
    <x v="7"/>
    <x v="0"/>
    <x v="0"/>
    <x v="0"/>
    <x v="0"/>
    <x v="0"/>
    <x v="55"/>
    <x v="55"/>
    <x v="55"/>
    <x v="55"/>
    <n v="-0.12035942077636719"/>
    <x v="0"/>
  </r>
  <r>
    <x v="3"/>
    <x v="4"/>
    <x v="529"/>
    <x v="529"/>
    <x v="13"/>
    <s v="860050750OBLIGACIONES FINANCIERASAIA S.A."/>
    <x v="1359"/>
    <n v="210657104.8578079"/>
    <x v="514"/>
    <x v="0"/>
    <x v="18"/>
    <x v="8"/>
    <x v="0"/>
    <x v="0"/>
    <x v="0"/>
    <x v="0"/>
    <x v="0"/>
    <x v="0"/>
    <x v="18"/>
    <x v="8"/>
    <x v="8"/>
    <x v="8"/>
    <x v="8"/>
    <x v="8"/>
    <x v="0"/>
    <x v="0"/>
    <x v="0"/>
    <x v="0"/>
    <x v="0"/>
    <x v="56"/>
    <x v="56"/>
    <x v="56"/>
    <x v="56"/>
    <n v="-2.1366596221923828E-2"/>
    <x v="0"/>
  </r>
  <r>
    <x v="3"/>
    <x v="4"/>
    <x v="530"/>
    <x v="530"/>
    <x v="13"/>
    <s v="860007738OBLIGACIONES FINANCIERASAIA S.A."/>
    <x v="1360"/>
    <n v="593180363.6493212"/>
    <x v="514"/>
    <x v="0"/>
    <x v="19"/>
    <x v="9"/>
    <x v="0"/>
    <x v="0"/>
    <x v="0"/>
    <x v="0"/>
    <x v="0"/>
    <x v="0"/>
    <x v="19"/>
    <x v="9"/>
    <x v="9"/>
    <x v="9"/>
    <x v="9"/>
    <x v="9"/>
    <x v="0"/>
    <x v="0"/>
    <x v="0"/>
    <x v="0"/>
    <x v="0"/>
    <x v="57"/>
    <x v="57"/>
    <x v="57"/>
    <x v="57"/>
    <n v="-7.4640274047851563E-2"/>
    <x v="0"/>
  </r>
  <r>
    <x v="3"/>
    <x v="4"/>
    <x v="531"/>
    <x v="531"/>
    <x v="13"/>
    <s v="890903938OBLIGACIONES FINANCIERASAIA S.A."/>
    <x v="1361"/>
    <n v="56591193.9583425"/>
    <x v="514"/>
    <x v="0"/>
    <x v="20"/>
    <x v="10"/>
    <x v="0"/>
    <x v="0"/>
    <x v="0"/>
    <x v="0"/>
    <x v="0"/>
    <x v="0"/>
    <x v="20"/>
    <x v="10"/>
    <x v="10"/>
    <x v="10"/>
    <x v="10"/>
    <x v="10"/>
    <x v="0"/>
    <x v="0"/>
    <x v="0"/>
    <x v="0"/>
    <x v="0"/>
    <x v="58"/>
    <x v="58"/>
    <x v="58"/>
    <x v="58"/>
    <n v="-4.9744844436645508E-3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la dinámica1" cacheId="6" applyNumberFormats="0" applyBorderFormats="0" applyFontFormats="0" applyPatternFormats="0" applyAlignmentFormats="0" applyWidthHeightFormats="1" dataCaption="Valores" updatedVersion="4" minRefreshableVersion="3" showDrill="0" useAutoFormatting="1" fieldPrintTitles="1" itemPrintTitles="1" createdVersion="4" indent="0" compact="0" compactData="0" gridDropZones="1" multipleFieldFilters="0">
  <location ref="A5:I2640" firstHeaderRow="1" firstDataRow="2" firstDataCol="7"/>
  <pivotFields count="10">
    <pivotField axis="axisRow" compact="0" outline="0" showAll="0">
      <items count="5">
        <item x="0"/>
        <item x="1"/>
        <item x="2"/>
        <item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7">
        <item x="3"/>
        <item x="1"/>
        <item x="0"/>
        <item x="2"/>
        <item x="4"/>
        <item m="1" x="5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1293">
        <item x="532"/>
        <item x="533"/>
        <item x="534"/>
        <item x="535"/>
        <item x="536"/>
        <item x="537"/>
        <item x="538"/>
        <item x="539"/>
        <item x="540"/>
        <item x="1254"/>
        <item x="541"/>
        <item x="0"/>
        <item x="542"/>
        <item x="1"/>
        <item x="543"/>
        <item x="2"/>
        <item x="544"/>
        <item x="545"/>
        <item x="546"/>
        <item x="547"/>
        <item x="548"/>
        <item x="3"/>
        <item x="4"/>
        <item x="5"/>
        <item x="6"/>
        <item x="7"/>
        <item x="549"/>
        <item x="550"/>
        <item x="551"/>
        <item x="552"/>
        <item x="553"/>
        <item x="8"/>
        <item x="9"/>
        <item x="10"/>
        <item x="11"/>
        <item x="554"/>
        <item x="555"/>
        <item x="12"/>
        <item x="556"/>
        <item x="557"/>
        <item x="1255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"/>
        <item x="14"/>
        <item x="15"/>
        <item x="16"/>
        <item x="17"/>
        <item x="18"/>
        <item x="19"/>
        <item x="20"/>
        <item x="21"/>
        <item x="570"/>
        <item x="571"/>
        <item x="22"/>
        <item x="23"/>
        <item x="572"/>
        <item x="573"/>
        <item x="24"/>
        <item x="574"/>
        <item x="25"/>
        <item x="575"/>
        <item x="26"/>
        <item x="27"/>
        <item x="576"/>
        <item x="577"/>
        <item x="578"/>
        <item x="579"/>
        <item x="580"/>
        <item x="28"/>
        <item x="29"/>
        <item x="30"/>
        <item x="31"/>
        <item x="581"/>
        <item x="32"/>
        <item x="33"/>
        <item x="582"/>
        <item x="34"/>
        <item x="583"/>
        <item x="584"/>
        <item x="35"/>
        <item x="36"/>
        <item x="37"/>
        <item x="585"/>
        <item x="38"/>
        <item x="39"/>
        <item x="40"/>
        <item x="41"/>
        <item x="586"/>
        <item x="42"/>
        <item x="43"/>
        <item x="587"/>
        <item x="588"/>
        <item x="589"/>
        <item x="44"/>
        <item x="45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46"/>
        <item x="601"/>
        <item x="1256"/>
        <item x="602"/>
        <item x="603"/>
        <item x="604"/>
        <item x="47"/>
        <item x="522"/>
        <item x="523"/>
        <item x="524"/>
        <item x="525"/>
        <item x="526"/>
        <item x="527"/>
        <item x="528"/>
        <item x="529"/>
        <item x="530"/>
        <item x="531"/>
        <item x="605"/>
        <item x="606"/>
        <item x="48"/>
        <item x="49"/>
        <item x="607"/>
        <item x="50"/>
        <item x="51"/>
        <item x="52"/>
        <item x="608"/>
        <item x="53"/>
        <item x="54"/>
        <item x="609"/>
        <item x="55"/>
        <item x="56"/>
        <item x="57"/>
        <item x="58"/>
        <item x="610"/>
        <item x="59"/>
        <item x="60"/>
        <item x="611"/>
        <item x="612"/>
        <item x="613"/>
        <item x="614"/>
        <item x="61"/>
        <item x="615"/>
        <item x="62"/>
        <item x="63"/>
        <item x="64"/>
        <item x="65"/>
        <item x="616"/>
        <item x="617"/>
        <item x="618"/>
        <item x="619"/>
        <item x="620"/>
        <item x="66"/>
        <item x="67"/>
        <item x="68"/>
        <item x="621"/>
        <item x="69"/>
        <item x="70"/>
        <item x="622"/>
        <item x="623"/>
        <item x="624"/>
        <item x="71"/>
        <item x="625"/>
        <item x="626"/>
        <item x="72"/>
        <item x="627"/>
        <item x="628"/>
        <item x="629"/>
        <item x="73"/>
        <item x="1257"/>
        <item x="74"/>
        <item x="75"/>
        <item x="630"/>
        <item x="631"/>
        <item x="1258"/>
        <item x="632"/>
        <item x="1259"/>
        <item x="633"/>
        <item x="76"/>
        <item x="634"/>
        <item x="635"/>
        <item x="77"/>
        <item x="78"/>
        <item x="79"/>
        <item x="80"/>
        <item x="636"/>
        <item x="637"/>
        <item x="81"/>
        <item x="82"/>
        <item x="83"/>
        <item x="84"/>
        <item x="85"/>
        <item x="86"/>
        <item x="87"/>
        <item x="638"/>
        <item x="88"/>
        <item x="89"/>
        <item x="90"/>
        <item x="639"/>
        <item x="91"/>
        <item x="92"/>
        <item x="93"/>
        <item x="94"/>
        <item x="640"/>
        <item x="641"/>
        <item x="642"/>
        <item x="95"/>
        <item x="96"/>
        <item x="97"/>
        <item x="643"/>
        <item x="98"/>
        <item x="99"/>
        <item x="100"/>
        <item x="101"/>
        <item x="102"/>
        <item x="103"/>
        <item x="644"/>
        <item x="104"/>
        <item x="105"/>
        <item x="106"/>
        <item x="645"/>
        <item x="646"/>
        <item x="647"/>
        <item x="1260"/>
        <item x="648"/>
        <item x="107"/>
        <item x="108"/>
        <item x="649"/>
        <item x="650"/>
        <item x="651"/>
        <item x="652"/>
        <item x="653"/>
        <item x="654"/>
        <item x="655"/>
        <item x="656"/>
        <item x="109"/>
        <item x="110"/>
        <item x="111"/>
        <item x="112"/>
        <item x="657"/>
        <item x="658"/>
        <item x="659"/>
        <item x="660"/>
        <item x="661"/>
        <item x="113"/>
        <item x="662"/>
        <item x="663"/>
        <item x="664"/>
        <item x="665"/>
        <item x="666"/>
        <item x="667"/>
        <item x="668"/>
        <item x="1261"/>
        <item x="669"/>
        <item x="1262"/>
        <item x="1263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126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1265"/>
        <item x="698"/>
        <item x="699"/>
        <item x="700"/>
        <item x="701"/>
        <item x="702"/>
        <item x="1266"/>
        <item x="1267"/>
        <item x="1268"/>
        <item x="1269"/>
        <item x="1270"/>
        <item x="1271"/>
        <item x="703"/>
        <item x="1272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1273"/>
        <item x="733"/>
        <item x="734"/>
        <item x="735"/>
        <item x="736"/>
        <item x="737"/>
        <item x="738"/>
        <item x="1274"/>
        <item x="739"/>
        <item x="740"/>
        <item x="741"/>
        <item x="742"/>
        <item x="743"/>
        <item x="744"/>
        <item x="114"/>
        <item x="745"/>
        <item x="115"/>
        <item x="746"/>
        <item x="747"/>
        <item x="748"/>
        <item x="749"/>
        <item x="750"/>
        <item x="116"/>
        <item x="117"/>
        <item x="118"/>
        <item x="119"/>
        <item x="751"/>
        <item x="752"/>
        <item x="120"/>
        <item x="121"/>
        <item x="122"/>
        <item x="123"/>
        <item x="753"/>
        <item x="754"/>
        <item x="755"/>
        <item x="756"/>
        <item x="757"/>
        <item x="758"/>
        <item x="124"/>
        <item x="125"/>
        <item x="759"/>
        <item x="126"/>
        <item x="760"/>
        <item x="761"/>
        <item x="515"/>
        <item x="762"/>
        <item x="763"/>
        <item x="764"/>
        <item x="765"/>
        <item x="127"/>
        <item x="128"/>
        <item x="129"/>
        <item x="766"/>
        <item x="130"/>
        <item x="131"/>
        <item x="767"/>
        <item x="768"/>
        <item x="516"/>
        <item x="1275"/>
        <item x="769"/>
        <item x="770"/>
        <item x="771"/>
        <item x="772"/>
        <item x="773"/>
        <item x="774"/>
        <item x="775"/>
        <item x="776"/>
        <item x="132"/>
        <item x="777"/>
        <item x="778"/>
        <item x="779"/>
        <item x="780"/>
        <item x="781"/>
        <item x="782"/>
        <item x="783"/>
        <item x="784"/>
        <item x="133"/>
        <item x="785"/>
        <item x="786"/>
        <item x="134"/>
        <item x="135"/>
        <item x="136"/>
        <item x="137"/>
        <item x="138"/>
        <item x="787"/>
        <item x="788"/>
        <item x="789"/>
        <item x="790"/>
        <item x="791"/>
        <item x="1276"/>
        <item x="792"/>
        <item x="139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1277"/>
        <item x="1278"/>
        <item x="1279"/>
        <item x="1280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140"/>
        <item x="141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142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143"/>
        <item x="855"/>
        <item x="856"/>
        <item x="857"/>
        <item x="858"/>
        <item x="859"/>
        <item x="860"/>
        <item x="144"/>
        <item x="145"/>
        <item x="146"/>
        <item x="147"/>
        <item x="861"/>
        <item x="862"/>
        <item x="148"/>
        <item x="149"/>
        <item x="863"/>
        <item x="150"/>
        <item x="864"/>
        <item x="151"/>
        <item x="865"/>
        <item x="866"/>
        <item x="867"/>
        <item x="868"/>
        <item x="152"/>
        <item x="153"/>
        <item x="154"/>
        <item x="869"/>
        <item x="155"/>
        <item x="156"/>
        <item x="870"/>
        <item x="157"/>
        <item x="158"/>
        <item x="159"/>
        <item x="160"/>
        <item x="161"/>
        <item x="162"/>
        <item x="163"/>
        <item x="164"/>
        <item x="871"/>
        <item x="165"/>
        <item x="166"/>
        <item x="167"/>
        <item x="872"/>
        <item x="168"/>
        <item x="873"/>
        <item x="874"/>
        <item x="875"/>
        <item x="876"/>
        <item x="877"/>
        <item x="878"/>
        <item x="879"/>
        <item x="169"/>
        <item x="170"/>
        <item x="171"/>
        <item x="172"/>
        <item x="880"/>
        <item x="881"/>
        <item x="882"/>
        <item x="173"/>
        <item x="174"/>
        <item x="883"/>
        <item x="175"/>
        <item x="884"/>
        <item x="176"/>
        <item x="885"/>
        <item x="886"/>
        <item x="177"/>
        <item x="887"/>
        <item x="178"/>
        <item x="888"/>
        <item x="179"/>
        <item x="180"/>
        <item x="181"/>
        <item x="889"/>
        <item x="890"/>
        <item x="891"/>
        <item x="182"/>
        <item x="183"/>
        <item x="184"/>
        <item x="185"/>
        <item x="186"/>
        <item x="187"/>
        <item x="892"/>
        <item x="893"/>
        <item x="894"/>
        <item x="895"/>
        <item x="896"/>
        <item x="897"/>
        <item x="898"/>
        <item x="1281"/>
        <item x="899"/>
        <item x="188"/>
        <item x="189"/>
        <item x="190"/>
        <item x="191"/>
        <item x="192"/>
        <item x="900"/>
        <item x="193"/>
        <item x="194"/>
        <item x="195"/>
        <item x="901"/>
        <item x="902"/>
        <item x="903"/>
        <item x="1282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904"/>
        <item x="212"/>
        <item x="905"/>
        <item x="906"/>
        <item x="907"/>
        <item x="213"/>
        <item x="214"/>
        <item x="908"/>
        <item x="215"/>
        <item x="909"/>
        <item x="910"/>
        <item x="216"/>
        <item x="217"/>
        <item x="218"/>
        <item x="219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220"/>
        <item x="964"/>
        <item x="965"/>
        <item x="966"/>
        <item x="967"/>
        <item x="968"/>
        <item x="969"/>
        <item x="970"/>
        <item x="971"/>
        <item x="221"/>
        <item x="222"/>
        <item x="223"/>
        <item x="224"/>
        <item x="225"/>
        <item x="226"/>
        <item x="227"/>
        <item x="228"/>
        <item x="972"/>
        <item x="973"/>
        <item x="974"/>
        <item x="229"/>
        <item x="975"/>
        <item x="976"/>
        <item x="1283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230"/>
        <item x="231"/>
        <item x="232"/>
        <item x="233"/>
        <item x="995"/>
        <item x="996"/>
        <item x="997"/>
        <item x="998"/>
        <item x="999"/>
        <item x="234"/>
        <item x="235"/>
        <item x="236"/>
        <item x="237"/>
        <item x="1000"/>
        <item x="238"/>
        <item x="1001"/>
        <item x="239"/>
        <item x="240"/>
        <item x="1002"/>
        <item x="241"/>
        <item x="242"/>
        <item x="1003"/>
        <item x="243"/>
        <item x="244"/>
        <item x="245"/>
        <item x="246"/>
        <item x="247"/>
        <item x="248"/>
        <item x="249"/>
        <item x="1004"/>
        <item x="1005"/>
        <item x="1006"/>
        <item x="1007"/>
        <item x="1008"/>
        <item x="1009"/>
        <item x="1010"/>
        <item x="1011"/>
        <item x="1012"/>
        <item x="250"/>
        <item x="1013"/>
        <item x="1014"/>
        <item x="1015"/>
        <item x="1016"/>
        <item x="1017"/>
        <item x="251"/>
        <item x="1018"/>
        <item x="252"/>
        <item x="1019"/>
        <item x="253"/>
        <item x="1020"/>
        <item x="1021"/>
        <item x="1022"/>
        <item x="254"/>
        <item x="255"/>
        <item x="256"/>
        <item x="257"/>
        <item x="258"/>
        <item x="1023"/>
        <item x="259"/>
        <item x="260"/>
        <item x="1024"/>
        <item x="261"/>
        <item x="1025"/>
        <item x="1026"/>
        <item x="262"/>
        <item x="263"/>
        <item x="1027"/>
        <item x="264"/>
        <item x="265"/>
        <item x="1028"/>
        <item x="266"/>
        <item x="267"/>
        <item x="268"/>
        <item x="269"/>
        <item x="270"/>
        <item x="1029"/>
        <item x="271"/>
        <item x="272"/>
        <item x="1030"/>
        <item x="1284"/>
        <item x="273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274"/>
        <item x="1044"/>
        <item x="1045"/>
        <item x="1046"/>
        <item x="1047"/>
        <item x="275"/>
        <item x="276"/>
        <item x="277"/>
        <item x="278"/>
        <item x="279"/>
        <item x="1048"/>
        <item x="280"/>
        <item x="281"/>
        <item x="282"/>
        <item x="1049"/>
        <item x="283"/>
        <item x="284"/>
        <item x="285"/>
        <item x="286"/>
        <item x="287"/>
        <item x="288"/>
        <item x="289"/>
        <item x="1050"/>
        <item x="290"/>
        <item x="1051"/>
        <item x="291"/>
        <item x="292"/>
        <item x="1052"/>
        <item x="1053"/>
        <item x="1054"/>
        <item x="1055"/>
        <item x="1056"/>
        <item x="517"/>
        <item x="518"/>
        <item x="519"/>
        <item x="520"/>
        <item x="293"/>
        <item x="294"/>
        <item x="295"/>
        <item x="296"/>
        <item x="297"/>
        <item x="1285"/>
        <item x="298"/>
        <item x="299"/>
        <item x="1057"/>
        <item x="1058"/>
        <item x="1059"/>
        <item x="300"/>
        <item x="301"/>
        <item x="1060"/>
        <item x="1061"/>
        <item x="1062"/>
        <item x="1063"/>
        <item x="302"/>
        <item x="1064"/>
        <item x="1065"/>
        <item x="303"/>
        <item x="304"/>
        <item x="1066"/>
        <item x="1067"/>
        <item x="1068"/>
        <item x="1069"/>
        <item x="305"/>
        <item x="306"/>
        <item x="307"/>
        <item x="308"/>
        <item x="1070"/>
        <item x="1071"/>
        <item x="309"/>
        <item x="310"/>
        <item x="1072"/>
        <item x="311"/>
        <item x="1073"/>
        <item x="1074"/>
        <item x="1075"/>
        <item x="312"/>
        <item x="313"/>
        <item x="314"/>
        <item x="1076"/>
        <item x="1077"/>
        <item x="315"/>
        <item x="316"/>
        <item x="1078"/>
        <item x="317"/>
        <item x="318"/>
        <item x="319"/>
        <item x="1079"/>
        <item x="320"/>
        <item x="1080"/>
        <item x="321"/>
        <item x="322"/>
        <item x="323"/>
        <item x="1081"/>
        <item x="324"/>
        <item x="325"/>
        <item x="1082"/>
        <item x="1083"/>
        <item x="1084"/>
        <item x="326"/>
        <item x="1085"/>
        <item x="327"/>
        <item x="328"/>
        <item x="329"/>
        <item x="330"/>
        <item x="331"/>
        <item x="1086"/>
        <item x="332"/>
        <item x="1087"/>
        <item x="333"/>
        <item x="1088"/>
        <item x="334"/>
        <item x="335"/>
        <item x="1089"/>
        <item x="1090"/>
        <item x="1091"/>
        <item x="1092"/>
        <item x="336"/>
        <item x="337"/>
        <item x="338"/>
        <item x="339"/>
        <item x="1093"/>
        <item x="340"/>
        <item x="1094"/>
        <item x="341"/>
        <item x="1095"/>
        <item x="1096"/>
        <item x="342"/>
        <item x="343"/>
        <item x="344"/>
        <item x="345"/>
        <item x="346"/>
        <item x="347"/>
        <item x="348"/>
        <item x="349"/>
        <item x="1097"/>
        <item x="1098"/>
        <item x="1099"/>
        <item x="350"/>
        <item x="351"/>
        <item x="1100"/>
        <item x="1101"/>
        <item x="1102"/>
        <item x="352"/>
        <item x="353"/>
        <item x="1103"/>
        <item x="1104"/>
        <item x="1105"/>
        <item x="354"/>
        <item x="355"/>
        <item x="356"/>
        <item x="1106"/>
        <item x="1107"/>
        <item x="35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358"/>
        <item x="1119"/>
        <item x="1120"/>
        <item x="359"/>
        <item x="360"/>
        <item x="361"/>
        <item x="1121"/>
        <item x="362"/>
        <item x="363"/>
        <item x="1122"/>
        <item x="1123"/>
        <item x="1124"/>
        <item x="1125"/>
        <item x="364"/>
        <item x="1126"/>
        <item x="1127"/>
        <item x="365"/>
        <item x="366"/>
        <item x="367"/>
        <item x="368"/>
        <item x="369"/>
        <item x="370"/>
        <item x="1128"/>
        <item x="371"/>
        <item x="372"/>
        <item x="1129"/>
        <item x="373"/>
        <item x="1130"/>
        <item x="1131"/>
        <item x="1132"/>
        <item x="1133"/>
        <item x="1134"/>
        <item x="374"/>
        <item x="375"/>
        <item x="376"/>
        <item x="377"/>
        <item x="1135"/>
        <item x="378"/>
        <item x="379"/>
        <item x="1136"/>
        <item x="1137"/>
        <item x="1138"/>
        <item x="1139"/>
        <item x="380"/>
        <item x="1140"/>
        <item x="381"/>
        <item x="1141"/>
        <item x="382"/>
        <item x="383"/>
        <item x="384"/>
        <item x="385"/>
        <item x="1142"/>
        <item x="1143"/>
        <item x="1144"/>
        <item x="386"/>
        <item x="387"/>
        <item x="388"/>
        <item x="389"/>
        <item x="390"/>
        <item x="391"/>
        <item x="392"/>
        <item x="393"/>
        <item x="394"/>
        <item x="1145"/>
        <item x="395"/>
        <item x="396"/>
        <item x="397"/>
        <item x="398"/>
        <item x="399"/>
        <item x="400"/>
        <item x="401"/>
        <item x="1146"/>
        <item x="402"/>
        <item x="1147"/>
        <item x="1148"/>
        <item x="1149"/>
        <item x="1150"/>
        <item x="403"/>
        <item x="404"/>
        <item x="1151"/>
        <item x="1152"/>
        <item x="1153"/>
        <item x="405"/>
        <item x="406"/>
        <item x="1154"/>
        <item x="407"/>
        <item x="408"/>
        <item x="409"/>
        <item x="410"/>
        <item x="411"/>
        <item x="412"/>
        <item x="1155"/>
        <item x="413"/>
        <item x="414"/>
        <item x="1156"/>
        <item x="415"/>
        <item x="416"/>
        <item x="417"/>
        <item x="418"/>
        <item x="419"/>
        <item x="420"/>
        <item x="1157"/>
        <item x="421"/>
        <item x="1158"/>
        <item x="1159"/>
        <item x="422"/>
        <item x="423"/>
        <item x="424"/>
        <item x="1160"/>
        <item x="1161"/>
        <item x="1162"/>
        <item x="1163"/>
        <item x="1164"/>
        <item x="425"/>
        <item x="426"/>
        <item x="427"/>
        <item x="1165"/>
        <item x="1166"/>
        <item x="1167"/>
        <item x="428"/>
        <item x="1168"/>
        <item x="1169"/>
        <item x="1286"/>
        <item x="1170"/>
        <item x="1171"/>
        <item x="1172"/>
        <item x="1173"/>
        <item x="1174"/>
        <item x="1175"/>
        <item x="1176"/>
        <item x="429"/>
        <item x="430"/>
        <item x="1177"/>
        <item x="1178"/>
        <item x="1179"/>
        <item x="1287"/>
        <item x="1180"/>
        <item x="1181"/>
        <item x="1182"/>
        <item x="431"/>
        <item x="1183"/>
        <item x="1184"/>
        <item x="432"/>
        <item x="1185"/>
        <item x="433"/>
        <item x="1186"/>
        <item x="1187"/>
        <item x="1188"/>
        <item x="1189"/>
        <item x="1190"/>
        <item x="1191"/>
        <item x="1192"/>
        <item x="1193"/>
        <item x="434"/>
        <item x="435"/>
        <item x="1194"/>
        <item x="1195"/>
        <item x="1196"/>
        <item x="1197"/>
        <item x="1288"/>
        <item x="1198"/>
        <item x="436"/>
        <item x="437"/>
        <item x="438"/>
        <item x="439"/>
        <item x="440"/>
        <item x="441"/>
        <item x="1199"/>
        <item x="1200"/>
        <item x="1201"/>
        <item x="1202"/>
        <item x="1203"/>
        <item x="1204"/>
        <item x="521"/>
        <item x="1205"/>
        <item x="1206"/>
        <item x="442"/>
        <item x="443"/>
        <item x="444"/>
        <item x="1207"/>
        <item x="445"/>
        <item x="446"/>
        <item x="1208"/>
        <item x="1209"/>
        <item x="1210"/>
        <item x="1211"/>
        <item x="1212"/>
        <item x="447"/>
        <item x="448"/>
        <item x="449"/>
        <item x="1289"/>
        <item x="1213"/>
        <item x="1214"/>
        <item x="1215"/>
        <item x="1216"/>
        <item x="1217"/>
        <item x="1218"/>
        <item x="450"/>
        <item x="451"/>
        <item x="452"/>
        <item x="453"/>
        <item x="454"/>
        <item x="455"/>
        <item x="456"/>
        <item x="1219"/>
        <item x="1220"/>
        <item x="1221"/>
        <item x="1222"/>
        <item x="1223"/>
        <item x="1224"/>
        <item x="1225"/>
        <item x="1226"/>
        <item x="1227"/>
        <item x="1228"/>
        <item x="457"/>
        <item x="458"/>
        <item x="459"/>
        <item x="1290"/>
        <item x="1229"/>
        <item x="1230"/>
        <item x="1231"/>
        <item x="460"/>
        <item x="1232"/>
        <item x="1233"/>
        <item x="461"/>
        <item x="462"/>
        <item x="463"/>
        <item x="1234"/>
        <item x="1235"/>
        <item x="464"/>
        <item x="465"/>
        <item x="466"/>
        <item x="467"/>
        <item x="1236"/>
        <item x="468"/>
        <item x="469"/>
        <item x="470"/>
        <item x="471"/>
        <item x="472"/>
        <item x="473"/>
        <item x="474"/>
        <item x="475"/>
        <item x="476"/>
        <item x="1237"/>
        <item x="477"/>
        <item x="478"/>
        <item x="479"/>
        <item x="480"/>
        <item x="481"/>
        <item x="482"/>
        <item x="483"/>
        <item x="484"/>
        <item x="485"/>
        <item x="486"/>
        <item x="1238"/>
        <item x="487"/>
        <item x="1239"/>
        <item x="488"/>
        <item x="489"/>
        <item x="1240"/>
        <item x="490"/>
        <item x="491"/>
        <item x="1241"/>
        <item x="1242"/>
        <item x="492"/>
        <item x="493"/>
        <item x="494"/>
        <item x="495"/>
        <item x="1243"/>
        <item x="1244"/>
        <item x="1245"/>
        <item x="496"/>
        <item x="1246"/>
        <item x="1247"/>
        <item x="1248"/>
        <item x="1249"/>
        <item x="1250"/>
        <item x="1251"/>
        <item x="1291"/>
        <item x="1252"/>
        <item x="497"/>
        <item x="498"/>
        <item x="499"/>
        <item x="500"/>
        <item x="1253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292">
        <item x="441"/>
        <item x="459"/>
        <item x="125"/>
        <item x="253"/>
        <item x="97"/>
        <item x="83"/>
        <item x="286"/>
        <item x="333"/>
        <item x="47"/>
        <item x="439"/>
        <item x="56"/>
        <item x="405"/>
        <item x="407"/>
        <item x="37"/>
        <item x="511"/>
        <item x="449"/>
        <item x="331"/>
        <item x="33"/>
        <item x="164"/>
        <item x="118"/>
        <item x="59"/>
        <item x="1234"/>
        <item x="181"/>
        <item x="258"/>
        <item x="751"/>
        <item x="3"/>
        <item x="1088"/>
        <item x="469"/>
        <item x="387"/>
        <item x="92"/>
        <item x="466"/>
        <item x="61"/>
        <item x="67"/>
        <item x="315"/>
        <item x="68"/>
        <item x="165"/>
        <item x="6"/>
        <item x="437"/>
        <item x="497"/>
        <item x="216"/>
        <item x="390"/>
        <item x="148"/>
        <item x="79"/>
        <item x="1235"/>
        <item x="248"/>
        <item x="309"/>
        <item x="205"/>
        <item x="217"/>
        <item x="60"/>
        <item x="243"/>
        <item x="229"/>
        <item x="398"/>
        <item x="101"/>
        <item x="889"/>
        <item x="255"/>
        <item x="476"/>
        <item x="463"/>
        <item x="339"/>
        <item x="472"/>
        <item x="190"/>
        <item x="498"/>
        <item x="218"/>
        <item x="231"/>
        <item x="369"/>
        <item x="421"/>
        <item x="178"/>
        <item x="211"/>
        <item x="480"/>
        <item x="183"/>
        <item x="172"/>
        <item x="316"/>
        <item x="170"/>
        <item x="227"/>
        <item x="366"/>
        <item x="31"/>
        <item x="259"/>
        <item x="327"/>
        <item x="230"/>
        <item x="585"/>
        <item x="452"/>
        <item x="464"/>
        <item x="360"/>
        <item x="468"/>
        <item x="423"/>
        <item x="414"/>
        <item x="10"/>
        <item x="512"/>
        <item x="460"/>
        <item x="30"/>
        <item x="381"/>
        <item x="41"/>
        <item x="187"/>
        <item x="510"/>
        <item x="485"/>
        <item x="458"/>
        <item x="9"/>
        <item x="212"/>
        <item x="200"/>
        <item x="232"/>
        <item x="503"/>
        <item x="4"/>
        <item x="220"/>
        <item x="499"/>
        <item x="294"/>
        <item x="496"/>
        <item x="504"/>
        <item x="281"/>
        <item x="402"/>
        <item x="117"/>
        <item x="513"/>
        <item x="514"/>
        <item x="446"/>
        <item x="24"/>
        <item x="629"/>
        <item x="213"/>
        <item x="385"/>
        <item x="474"/>
        <item x="219"/>
        <item x="50"/>
        <item x="25"/>
        <item x="432"/>
        <item x="296"/>
        <item x="363"/>
        <item x="332"/>
        <item x="371"/>
        <item x="403"/>
        <item x="180"/>
        <item x="326"/>
        <item x="250"/>
        <item x="136"/>
        <item x="295"/>
        <item x="233"/>
        <item x="251"/>
        <item x="461"/>
        <item x="90"/>
        <item x="40"/>
        <item x="62"/>
        <item sd="0" x="2"/>
        <item x="189"/>
        <item x="287"/>
        <item x="261"/>
        <item x="901"/>
        <item x="43"/>
        <item x="492"/>
        <item x="5"/>
        <item x="94"/>
        <item x="132"/>
        <item x="443"/>
        <item x="89"/>
        <item x="166"/>
        <item x="131"/>
        <item x="399"/>
        <item x="104"/>
        <item x="185"/>
        <item x="242"/>
        <item x="123"/>
        <item x="388"/>
        <item x="508"/>
        <item x="80"/>
        <item x="53"/>
        <item x="119"/>
        <item x="479"/>
        <item x="244"/>
        <item x="206"/>
        <item x="487"/>
        <item x="413"/>
        <item x="35"/>
        <item x="291"/>
        <item x="383"/>
        <item x="73"/>
        <item x="288"/>
        <item x="310"/>
        <item x="8"/>
        <item x="507"/>
        <item x="426"/>
        <item x="74"/>
        <item x="115"/>
        <item x="509"/>
        <item x="188"/>
        <item x="465"/>
        <item x="570"/>
        <item x="85"/>
        <item x="319"/>
        <item x="141"/>
        <item x="340"/>
        <item x="303"/>
        <item x="328"/>
        <item x="161"/>
        <item x="167"/>
        <item x="475"/>
        <item x="391"/>
        <item x="373"/>
        <item x="151"/>
        <item x="209"/>
        <item x="100"/>
        <item x="13"/>
        <item x="320"/>
        <item x="322"/>
        <item x="146"/>
        <item x="179"/>
        <item x="160"/>
        <item x="495"/>
        <item x="417"/>
        <item x="362"/>
        <item x="249"/>
        <item x="368"/>
        <item x="1150"/>
        <item x="1059"/>
        <item x="108"/>
        <item x="1135"/>
        <item x="289"/>
        <item x="626"/>
        <item x="149"/>
        <item x="42"/>
        <item x="96"/>
        <item x="1147"/>
        <item x="1046"/>
        <item x="609"/>
        <item x="223"/>
        <item x="1167"/>
        <item x="112"/>
        <item x="240"/>
        <item x="277"/>
        <item x="343"/>
        <item x="1080"/>
        <item x="453"/>
        <item x="431"/>
        <item x="142"/>
        <item x="57"/>
        <item x="823"/>
        <item x="406"/>
        <item x="415"/>
        <item x="222"/>
        <item x="408"/>
        <item x="451"/>
        <item x="116"/>
        <item x="225"/>
        <item x="273"/>
        <item x="619"/>
        <item x="440"/>
        <item x="20"/>
        <item x="301"/>
        <item x="16"/>
        <item x="394"/>
        <item x="409"/>
        <item x="410"/>
        <item x="110"/>
        <item x="278"/>
        <item x="98"/>
        <item x="317"/>
        <item x="163"/>
        <item x="143"/>
        <item x="111"/>
        <item x="39"/>
        <item x="285"/>
        <item x="335"/>
        <item x="276"/>
        <item x="168"/>
        <item x="486"/>
        <item x="1019"/>
        <item x="12"/>
        <item x="890"/>
        <item x="1089"/>
        <item x="395"/>
        <item x="95"/>
        <item x="870"/>
        <item x="14"/>
        <item x="378"/>
        <item x="401"/>
        <item x="237"/>
        <item x="228"/>
        <item x="457"/>
        <item x="438"/>
        <item x="374"/>
        <item x="130"/>
        <item x="157"/>
        <item x="224"/>
        <item x="353"/>
        <item x="365"/>
        <item x="87"/>
        <item x="19"/>
        <item x="284"/>
        <item x="349"/>
        <item x="293"/>
        <item x="324"/>
        <item x="51"/>
        <item x="348"/>
        <item x="435"/>
        <item x="412"/>
        <item x="336"/>
        <item x="154"/>
        <item x="1000"/>
        <item x="266"/>
        <item x="70"/>
        <item x="478"/>
        <item x="159"/>
        <item x="28"/>
        <item x="430"/>
        <item x="891"/>
        <item x="379"/>
        <item x="470"/>
        <item x="377"/>
        <item x="82"/>
        <item x="393"/>
        <item x="1126"/>
        <item x="471"/>
        <item x="241"/>
        <item x="323"/>
        <item x="139"/>
        <item x="433"/>
        <item x="270"/>
        <item x="370"/>
        <item x="886"/>
        <item x="400"/>
        <item x="202"/>
        <item x="745"/>
        <item x="330"/>
        <item x="428"/>
        <item x="342"/>
        <item x="292"/>
        <item x="121"/>
        <item x="275"/>
        <item x="162"/>
        <item x="1002"/>
        <item x="1162"/>
        <item x="352"/>
        <item x="397"/>
        <item x="177"/>
        <item x="1047"/>
        <item x="357"/>
        <item x="445"/>
        <item x="396"/>
        <item x="489"/>
        <item x="198"/>
        <item x="137"/>
        <item x="113"/>
        <item x="76"/>
        <item x="272"/>
        <item x="65"/>
        <item x="144"/>
        <item x="156"/>
        <item x="194"/>
        <item x="418"/>
        <item x="1079"/>
        <item x="298"/>
        <item x="376"/>
        <item x="207"/>
        <item x="257"/>
        <item x="147"/>
        <item x="32"/>
        <item x="269"/>
        <item x="347"/>
        <item x="17"/>
        <item x="455"/>
        <item x="204"/>
        <item x="122"/>
        <item x="299"/>
        <item x="1207"/>
        <item x="176"/>
        <item x="448"/>
        <item x="191"/>
        <item x="196"/>
        <item x="581"/>
        <item x="483"/>
        <item x="193"/>
        <item x="447"/>
        <item x="182"/>
        <item x="494"/>
        <item x="52"/>
        <item x="481"/>
        <item x="766"/>
        <item x="425"/>
        <item x="482"/>
        <item x="235"/>
        <item x="256"/>
        <item x="153"/>
        <item x="226"/>
        <item x="78"/>
        <item x="419"/>
        <item x="99"/>
        <item x="152"/>
        <item x="175"/>
        <item x="312"/>
        <item x="186"/>
        <item x="887"/>
        <item x="279"/>
        <item x="306"/>
        <item x="135"/>
        <item x="46"/>
        <item x="124"/>
        <item x="467"/>
        <item x="91"/>
        <item x="234"/>
        <item x="313"/>
        <item x="171"/>
        <item x="72"/>
        <item x="454"/>
        <item x="356"/>
        <item x="344"/>
        <item x="34"/>
        <item x="434"/>
        <item x="386"/>
        <item x="140"/>
        <item x="305"/>
        <item x="1081"/>
        <item x="44"/>
        <item x="236"/>
        <item x="904"/>
        <item x="1291"/>
        <item x="442"/>
        <item x="29"/>
        <item x="1253"/>
        <item x="7"/>
        <item x="63"/>
        <item x="311"/>
        <item x="888"/>
        <item x="338"/>
        <item x="375"/>
        <item x="199"/>
        <item x="321"/>
        <item x="758"/>
        <item x="77"/>
        <item x="105"/>
        <item x="36"/>
        <item x="264"/>
        <item x="290"/>
        <item x="329"/>
        <item x="174"/>
        <item x="128"/>
        <item x="247"/>
        <item x="325"/>
        <item x="195"/>
        <item x="274"/>
        <item x="358"/>
        <item x="505"/>
        <item x="246"/>
        <item x="197"/>
        <item x="1127"/>
        <item x="586"/>
        <item x="500"/>
        <item x="1149"/>
        <item x="456"/>
        <item x="450"/>
        <item x="155"/>
        <item x="75"/>
        <item x="84"/>
        <item x="1141"/>
        <item x="1096"/>
        <item x="884"/>
        <item x="314"/>
        <item x="422"/>
        <item x="86"/>
        <item x="354"/>
        <item x="252"/>
        <item x="55"/>
        <item x="444"/>
        <item x="367"/>
        <item x="345"/>
        <item x="102"/>
        <item x="208"/>
        <item x="106"/>
        <item x="103"/>
        <item x="346"/>
        <item x="282"/>
        <item x="300"/>
        <item x="71"/>
        <item x="210"/>
        <item x="302"/>
        <item x="1030"/>
        <item x="502"/>
        <item x="420"/>
        <item x="380"/>
        <item x="473"/>
        <item x="892"/>
        <item x="1001"/>
        <item x="793"/>
        <item x="1155"/>
        <item x="436"/>
        <item x="64"/>
        <item x="203"/>
        <item x="297"/>
        <item x="1156"/>
        <item x="384"/>
        <item x="126"/>
        <item x="27"/>
        <item x="48"/>
        <item x="634"/>
        <item x="578"/>
        <item x="334"/>
        <item x="382"/>
        <item x="1063"/>
        <item x="1237"/>
        <item x="109"/>
        <item x="81"/>
        <item x="1086"/>
        <item x="643"/>
        <item x="1087"/>
        <item x="318"/>
        <item x="488"/>
        <item x="911"/>
        <item x="341"/>
        <item x="824"/>
        <item x="45"/>
        <item x="896"/>
        <item x="127"/>
        <item x="351"/>
        <item x="214"/>
        <item x="169"/>
        <item x="389"/>
        <item x="372"/>
        <item x="424"/>
        <item x="1"/>
        <item x="271"/>
        <item x="1122"/>
        <item x="839"/>
        <item x="596"/>
        <item x="803"/>
        <item x="836"/>
        <item x="1090"/>
        <item x="878"/>
        <item x="652"/>
        <item x="698"/>
        <item x="1139"/>
        <item x="1023"/>
        <item x="1284"/>
        <item x="814"/>
        <item x="788"/>
        <item x="1225"/>
        <item x="1169"/>
        <item x="1130"/>
        <item x="1094"/>
        <item x="864"/>
        <item x="1028"/>
        <item x="660"/>
        <item x="539"/>
        <item x="685"/>
        <item x="1091"/>
        <item x="987"/>
        <item x="1278"/>
        <item x="646"/>
        <item x="792"/>
        <item x="898"/>
        <item x="1053"/>
        <item x="1062"/>
        <item x="948"/>
        <item x="918"/>
        <item x="764"/>
        <item x="986"/>
        <item x="869"/>
        <item x="996"/>
        <item x="1283"/>
        <item x="905"/>
        <item x="654"/>
        <item x="1241"/>
        <item x="617"/>
        <item x="1175"/>
        <item x="900"/>
        <item x="936"/>
        <item x="990"/>
        <item x="1033"/>
        <item x="1282"/>
        <item x="663"/>
        <item x="605"/>
        <item x="683"/>
        <item x="1254"/>
        <item x="1209"/>
        <item x="921"/>
        <item x="954"/>
        <item x="739"/>
        <item x="944"/>
        <item x="879"/>
        <item x="595"/>
        <item x="1040"/>
        <item x="1233"/>
        <item x="516"/>
        <item x="1287"/>
        <item x="66"/>
        <item x="1190"/>
        <item x="733"/>
        <item x="771"/>
        <item x="1221"/>
        <item x="774"/>
        <item x="1133"/>
        <item x="791"/>
        <item x="845"/>
        <item x="543"/>
        <item x="602"/>
        <item x="799"/>
        <item x="538"/>
        <item x="1093"/>
        <item x="950"/>
        <item x="856"/>
        <item x="589"/>
        <item x="267"/>
        <item x="355"/>
        <item x="1051"/>
        <item x="561"/>
        <item x="653"/>
        <item x="238"/>
        <item x="337"/>
        <item x="22"/>
        <item x="635"/>
        <item x="848"/>
        <item x="916"/>
        <item x="661"/>
        <item x="621"/>
        <item x="260"/>
        <item x="885"/>
        <item x="1275"/>
        <item x="1231"/>
        <item x="1157"/>
        <item x="1064"/>
        <item x="546"/>
        <item x="1174"/>
        <item x="919"/>
        <item x="841"/>
        <item x="928"/>
        <item x="1166"/>
        <item x="1102"/>
        <item x="1048"/>
        <item x="1092"/>
        <item x="696"/>
        <item x="1212"/>
        <item x="1056"/>
        <item x="804"/>
        <item x="1031"/>
        <item x="659"/>
        <item x="776"/>
        <item x="749"/>
        <item x="615"/>
        <item x="1123"/>
        <item x="568"/>
        <item x="945"/>
        <item x="1226"/>
        <item x="600"/>
        <item x="1273"/>
        <item x="1099"/>
        <item x="656"/>
        <item x="931"/>
        <item x="968"/>
        <item x="1146"/>
        <item x="815"/>
        <item x="939"/>
        <item x="648"/>
        <item x="630"/>
        <item x="913"/>
        <item x="935"/>
        <item x="977"/>
        <item x="778"/>
        <item x="628"/>
        <item x="632"/>
        <item x="1193"/>
        <item x="1113"/>
        <item x="641"/>
        <item x="651"/>
        <item x="23"/>
        <item x="582"/>
        <item x="263"/>
        <item x="549"/>
        <item x="706"/>
        <item x="917"/>
        <item x="1016"/>
        <item x="1159"/>
        <item x="752"/>
        <item x="1202"/>
        <item x="689"/>
        <item x="985"/>
        <item x="1074"/>
        <item x="1025"/>
        <item x="1006"/>
        <item x="1037"/>
        <item x="1185"/>
        <item x="1261"/>
        <item x="866"/>
        <item x="1067"/>
        <item x="915"/>
        <item x="988"/>
        <item x="818"/>
        <item x="536"/>
        <item x="1236"/>
        <item x="1289"/>
        <item x="772"/>
        <item x="556"/>
        <item x="1138"/>
        <item x="1042"/>
        <item x="978"/>
        <item x="544"/>
        <item x="1153"/>
        <item x="690"/>
        <item x="835"/>
        <item x="1007"/>
        <item x="1136"/>
        <item x="611"/>
        <item x="1118"/>
        <item x="941"/>
        <item x="747"/>
        <item x="1082"/>
        <item x="677"/>
        <item x="1108"/>
        <item x="895"/>
        <item x="584"/>
        <item x="1217"/>
        <item x="1109"/>
        <item x="1180"/>
        <item x="547"/>
        <item x="846"/>
        <item x="740"/>
        <item x="970"/>
        <item x="1262"/>
        <item x="1263"/>
        <item x="1222"/>
        <item x="1151"/>
        <item x="1183"/>
        <item x="734"/>
        <item x="738"/>
        <item x="1044"/>
        <item x="552"/>
        <item x="1061"/>
        <item x="1268"/>
        <item x="770"/>
        <item x="1003"/>
        <item x="1164"/>
        <item x="1124"/>
        <item x="1018"/>
        <item x="697"/>
        <item x="783"/>
        <item x="742"/>
        <item x="576"/>
        <item x="675"/>
        <item x="645"/>
        <item x="1049"/>
        <item x="21"/>
        <item x="69"/>
        <item x="308"/>
        <item x="254"/>
        <item x="15"/>
        <item x="184"/>
        <item x="239"/>
        <item x="173"/>
        <item x="411"/>
        <item x="364"/>
        <item x="477"/>
        <item x="145"/>
        <item x="558"/>
        <item x="1177"/>
        <item x="746"/>
        <item x="807"/>
        <item x="650"/>
        <item x="876"/>
        <item x="955"/>
        <item x="527"/>
        <item x="1020"/>
        <item x="920"/>
        <item x="1041"/>
        <item x="523"/>
        <item x="530"/>
        <item x="908"/>
        <item x="1198"/>
        <item x="633"/>
        <item x="1274"/>
        <item x="555"/>
        <item x="842"/>
        <item x="526"/>
        <item x="524"/>
        <item x="522"/>
        <item x="687"/>
        <item x="1228"/>
        <item x="1256"/>
        <item x="1107"/>
        <item x="529"/>
        <item x="930"/>
        <item x="964"/>
        <item x="942"/>
        <item x="1112"/>
        <item x="678"/>
        <item x="1285"/>
        <item x="1264"/>
        <item x="1014"/>
        <item x="1219"/>
        <item x="854"/>
        <item x="597"/>
        <item x="858"/>
        <item x="268"/>
        <item x="765"/>
        <item x="802"/>
        <item x="1029"/>
        <item x="1255"/>
        <item x="601"/>
        <item x="88"/>
        <item x="18"/>
        <item x="981"/>
        <item x="649"/>
        <item x="1238"/>
        <item x="528"/>
        <item x="625"/>
        <item x="909"/>
        <item x="1111"/>
        <item x="1201"/>
        <item x="587"/>
        <item x="680"/>
        <item x="562"/>
        <item x="598"/>
        <item x="934"/>
        <item x="515"/>
        <item x="563"/>
        <item x="929"/>
        <item x="850"/>
        <item x="843"/>
        <item x="1257"/>
        <item x="1258"/>
        <item x="844"/>
        <item x="559"/>
        <item x="1214"/>
        <item x="682"/>
        <item x="813"/>
        <item x="525"/>
        <item x="531"/>
        <item x="840"/>
        <item x="744"/>
        <item x="1280"/>
        <item x="741"/>
        <item x="796"/>
        <item x="518"/>
        <item x="801"/>
        <item x="519"/>
        <item x="591"/>
        <item x="949"/>
        <item x="671"/>
        <item x="560"/>
        <item x="532"/>
        <item x="979"/>
        <item x="748"/>
        <item x="1265"/>
        <item x="593"/>
        <item x="1182"/>
        <item x="806"/>
        <item x="880"/>
        <item x="553"/>
        <item x="1050"/>
        <item x="997"/>
        <item x="989"/>
        <item x="1004"/>
        <item x="714"/>
        <item x="762"/>
        <item x="662"/>
        <item x="1145"/>
        <item x="684"/>
        <item x="773"/>
        <item x="946"/>
        <item x="851"/>
        <item x="993"/>
        <item x="847"/>
        <item x="924"/>
        <item x="883"/>
        <item x="1218"/>
        <item x="692"/>
        <item x="636"/>
        <item x="1215"/>
        <item x="679"/>
        <item x="1203"/>
        <item x="849"/>
        <item x="640"/>
        <item x="1144"/>
        <item x="1240"/>
        <item x="798"/>
        <item x="787"/>
        <item x="637"/>
        <item x="932"/>
        <item x="1035"/>
        <item x="1148"/>
        <item x="520"/>
        <item x="517"/>
        <item x="1286"/>
        <item x="521"/>
        <item x="1277"/>
        <item x="1279"/>
        <item x="784"/>
        <item x="681"/>
        <item x="577"/>
        <item x="937"/>
        <item x="794"/>
        <item x="860"/>
        <item x="825"/>
        <item x="1131"/>
        <item x="763"/>
        <item x="545"/>
        <item x="732"/>
        <item x="1084"/>
        <item x="592"/>
        <item x="612"/>
        <item x="1060"/>
        <item x="639"/>
        <item x="1009"/>
        <item x="861"/>
        <item x="922"/>
        <item x="1065"/>
        <item x="1290"/>
        <item x="580"/>
        <item x="672"/>
        <item x="534"/>
        <item x="1117"/>
        <item x="554"/>
        <item x="1163"/>
        <item x="694"/>
        <item x="647"/>
        <item x="1173"/>
        <item x="1191"/>
        <item x="1247"/>
        <item x="1181"/>
        <item x="995"/>
        <item x="759"/>
        <item x="1010"/>
        <item x="1246"/>
        <item x="1140"/>
        <item x="903"/>
        <item x="1184"/>
        <item x="1054"/>
        <item x="537"/>
        <item x="868"/>
        <item x="1057"/>
        <item x="572"/>
        <item x="832"/>
        <item x="779"/>
        <item x="1119"/>
        <item x="786"/>
        <item x="757"/>
        <item x="999"/>
        <item x="579"/>
        <item x="927"/>
        <item x="703"/>
        <item x="973"/>
        <item x="655"/>
        <item x="853"/>
        <item x="1012"/>
        <item x="959"/>
        <item x="1103"/>
        <item x="910"/>
        <item x="912"/>
        <item x="972"/>
        <item x="666"/>
        <item x="1259"/>
        <item x="810"/>
        <item x="821"/>
        <item x="1272"/>
        <item x="723"/>
        <item x="613"/>
        <item x="1208"/>
        <item x="699"/>
        <item x="1252"/>
        <item x="947"/>
        <item x="1134"/>
        <item x="754"/>
        <item x="817"/>
        <item x="1211"/>
        <item x="1055"/>
        <item x="1110"/>
        <item x="599"/>
        <item x="877"/>
        <item x="566"/>
        <item x="926"/>
        <item x="1097"/>
        <item x="1115"/>
        <item x="642"/>
        <item x="1288"/>
        <item x="899"/>
        <item x="658"/>
        <item x="750"/>
        <item x="567"/>
        <item x="726"/>
        <item x="957"/>
        <item x="693"/>
        <item x="923"/>
        <item x="1008"/>
        <item x="717"/>
        <item x="1249"/>
        <item x="1199"/>
        <item x="967"/>
        <item x="1068"/>
        <item x="588"/>
        <item x="670"/>
        <item x="1158"/>
        <item x="548"/>
        <item x="753"/>
        <item x="1269"/>
        <item x="1066"/>
        <item x="871"/>
        <item x="777"/>
        <item x="1270"/>
        <item x="795"/>
        <item x="761"/>
        <item x="940"/>
        <item x="709"/>
        <item x="1179"/>
        <item x="657"/>
        <item x="1125"/>
        <item x="956"/>
        <item x="712"/>
        <item x="575"/>
        <item x="893"/>
        <item x="1121"/>
        <item x="1186"/>
        <item x="565"/>
        <item x="859"/>
        <item x="756"/>
        <item x="907"/>
        <item x="833"/>
        <item x="631"/>
        <item x="1189"/>
        <item x="676"/>
        <item x="1250"/>
        <item x="1143"/>
        <item x="607"/>
        <item x="695"/>
        <item x="958"/>
        <item x="1101"/>
        <item x="1011"/>
        <item x="933"/>
        <item x="1142"/>
        <item x="1129"/>
        <item x="623"/>
        <item x="1161"/>
        <item x="863"/>
        <item x="557"/>
        <item x="1015"/>
        <item x="1116"/>
        <item x="828"/>
        <item x="1128"/>
        <item x="857"/>
        <item x="669"/>
        <item x="1021"/>
        <item x="966"/>
        <item x="820"/>
        <item x="800"/>
        <item x="1073"/>
        <item x="984"/>
        <item x="897"/>
        <item x="1098"/>
        <item x="1013"/>
        <item x="755"/>
        <item x="711"/>
        <item x="822"/>
        <item x="1165"/>
        <item x="735"/>
        <item x="1171"/>
        <item x="1070"/>
        <item x="1267"/>
        <item x="551"/>
        <item x="992"/>
        <item x="603"/>
        <item x="1026"/>
        <item x="894"/>
        <item x="1105"/>
        <item x="812"/>
        <item x="769"/>
        <item x="535"/>
        <item x="1036"/>
        <item x="1210"/>
        <item x="1195"/>
        <item x="724"/>
        <item x="1197"/>
        <item x="1043"/>
        <item x="874"/>
        <item x="1251"/>
        <item x="1069"/>
        <item x="668"/>
        <item x="965"/>
        <item x="1243"/>
        <item x="1260"/>
        <item x="1192"/>
        <item x="573"/>
        <item x="1248"/>
        <item x="1106"/>
        <item x="998"/>
        <item x="674"/>
        <item x="541"/>
        <item x="716"/>
        <item x="665"/>
        <item x="1170"/>
        <item x="614"/>
        <item x="983"/>
        <item x="707"/>
        <item x="1200"/>
        <item x="729"/>
        <item x="721"/>
        <item x="1276"/>
        <item x="550"/>
        <item x="618"/>
        <item x="789"/>
        <item x="542"/>
        <item x="1114"/>
        <item x="583"/>
        <item x="768"/>
        <item x="1172"/>
        <item x="809"/>
        <item x="1220"/>
        <item x="715"/>
        <item x="994"/>
        <item x="1224"/>
        <item x="952"/>
        <item x="1206"/>
        <item x="819"/>
        <item x="728"/>
        <item x="971"/>
        <item x="826"/>
        <item x="719"/>
        <item x="906"/>
        <item x="710"/>
        <item x="743"/>
        <item x="829"/>
        <item x="1204"/>
        <item x="1072"/>
        <item x="705"/>
        <item x="1039"/>
        <item x="830"/>
        <item x="1227"/>
        <item x="1176"/>
        <item x="1071"/>
        <item x="574"/>
        <item x="1104"/>
        <item x="604"/>
        <item x="975"/>
        <item x="816"/>
        <item x="1232"/>
        <item x="980"/>
        <item x="638"/>
        <item x="882"/>
        <item x="686"/>
        <item x="664"/>
        <item x="827"/>
        <item x="865"/>
        <item x="622"/>
        <item x="775"/>
        <item x="1022"/>
        <item x="1196"/>
        <item x="569"/>
        <item x="961"/>
        <item x="1244"/>
        <item x="1076"/>
        <item x="982"/>
        <item x="1132"/>
        <item x="925"/>
        <item x="875"/>
        <item x="731"/>
        <item x="616"/>
        <item x="867"/>
        <item x="1032"/>
        <item x="872"/>
        <item x="624"/>
        <item x="938"/>
        <item x="1242"/>
        <item x="533"/>
        <item x="1075"/>
        <item x="808"/>
        <item x="974"/>
        <item x="727"/>
        <item x="1083"/>
        <item x="594"/>
        <item x="976"/>
        <item x="702"/>
        <item x="667"/>
        <item x="1085"/>
        <item x="701"/>
        <item x="1271"/>
        <item x="736"/>
        <item x="902"/>
        <item x="1281"/>
        <item x="881"/>
        <item x="610"/>
        <item x="1223"/>
        <item x="811"/>
        <item x="838"/>
        <item x="1266"/>
        <item x="790"/>
        <item x="1058"/>
        <item x="1194"/>
        <item x="1154"/>
        <item x="831"/>
        <item x="700"/>
        <item x="644"/>
        <item x="969"/>
        <item x="852"/>
        <item x="943"/>
        <item x="1095"/>
        <item x="688"/>
        <item x="1230"/>
        <item x="691"/>
        <item x="1168"/>
        <item x="737"/>
        <item x="720"/>
        <item x="718"/>
        <item x="722"/>
        <item x="953"/>
        <item x="1216"/>
        <item x="730"/>
        <item x="834"/>
        <item x="1005"/>
        <item x="1027"/>
        <item x="1213"/>
        <item x="704"/>
        <item x="760"/>
        <item x="855"/>
        <item x="797"/>
        <item x="627"/>
        <item x="991"/>
        <item x="673"/>
        <item x="1245"/>
        <item x="1160"/>
        <item x="837"/>
        <item x="1187"/>
        <item x="725"/>
        <item x="1188"/>
        <item x="713"/>
        <item x="606"/>
        <item x="951"/>
        <item x="1137"/>
        <item x="1017"/>
        <item x="1178"/>
        <item x="540"/>
        <item x="1045"/>
        <item x="780"/>
        <item x="708"/>
        <item x="1034"/>
        <item x="1229"/>
        <item x="571"/>
        <item x="960"/>
        <item x="962"/>
        <item x="873"/>
        <item x="564"/>
        <item x="914"/>
        <item x="608"/>
        <item x="1205"/>
        <item x="805"/>
        <item x="963"/>
        <item x="781"/>
        <item x="1024"/>
        <item x="1052"/>
        <item x="862"/>
        <item x="782"/>
        <item x="1239"/>
        <item x="1038"/>
        <item x="1120"/>
        <item x="1152"/>
        <item x="767"/>
        <item x="590"/>
        <item x="26"/>
        <item x="462"/>
        <item x="361"/>
        <item x="785"/>
        <item x="107"/>
        <item x="158"/>
        <item x="491"/>
        <item x="245"/>
        <item x="11"/>
        <item x="265"/>
        <item x="304"/>
        <item x="280"/>
        <item x="1077"/>
        <item x="120"/>
        <item x="1100"/>
        <item x="404"/>
        <item x="501"/>
        <item x="201"/>
        <item x="221"/>
        <item x="490"/>
        <item x="392"/>
        <item x="359"/>
        <item x="38"/>
        <item x="54"/>
        <item x="506"/>
        <item x="0"/>
        <item x="49"/>
        <item x="138"/>
        <item x="416"/>
        <item x="129"/>
        <item x="484"/>
        <item x="350"/>
        <item x="1078"/>
        <item x="133"/>
        <item x="307"/>
        <item x="93"/>
        <item x="58"/>
        <item x="215"/>
        <item x="192"/>
        <item x="620"/>
        <item x="427"/>
        <item x="283"/>
        <item x="150"/>
        <item x="134"/>
        <item x="429"/>
        <item x="262"/>
        <item x="493"/>
        <item x="11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1">
        <item x="16"/>
        <item x="15"/>
        <item x="12"/>
        <item x="9"/>
        <item x="10"/>
        <item x="4"/>
        <item x="5"/>
        <item x="6"/>
        <item x="7"/>
        <item x="8"/>
        <item x="1"/>
        <item x="2"/>
        <item x="3"/>
        <item x="11"/>
        <item x="13"/>
        <item x="0"/>
        <item x="18"/>
        <item x="19"/>
        <item x="20"/>
        <item x="14"/>
        <item x="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5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5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3">
        <item x="0"/>
        <item x="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7">
    <field x="0"/>
    <field x="1"/>
    <field x="2"/>
    <field x="3"/>
    <field x="4"/>
    <field x="7"/>
    <field x="8"/>
  </rowFields>
  <rowItems count="2634">
    <i>
      <x/>
      <x v="1"/>
      <x v="388"/>
      <x v="803"/>
      <x v="5"/>
      <x v="1"/>
      <x/>
    </i>
    <i t="default" r="2">
      <x v="388"/>
    </i>
    <i r="2">
      <x v="401"/>
      <x v="574"/>
      <x v="6"/>
      <x v="1"/>
      <x/>
    </i>
    <i r="4">
      <x v="7"/>
      <x v="1"/>
      <x/>
    </i>
    <i r="4">
      <x v="8"/>
      <x v="1"/>
      <x/>
    </i>
    <i r="4">
      <x v="9"/>
      <x v="1"/>
      <x/>
    </i>
    <i t="default" r="2">
      <x v="401"/>
    </i>
    <i r="2">
      <x v="861"/>
      <x v="871"/>
      <x v="3"/>
      <x v="1"/>
      <x/>
    </i>
    <i t="default" r="2">
      <x v="861"/>
    </i>
    <i r="2">
      <x v="862"/>
      <x v="822"/>
      <x v="4"/>
      <x v="1"/>
      <x/>
    </i>
    <i r="4">
      <x v="13"/>
      <x v="1"/>
      <x/>
    </i>
    <i t="default" r="2">
      <x v="862"/>
    </i>
    <i r="2">
      <x v="863"/>
      <x v="824"/>
      <x v="3"/>
      <x v="1"/>
      <x/>
    </i>
    <i t="default" r="2">
      <x v="863"/>
    </i>
    <i r="2">
      <x v="864"/>
      <x v="870"/>
      <x v="3"/>
      <x v="1"/>
      <x/>
    </i>
    <i t="default" r="2">
      <x v="864"/>
    </i>
    <i r="2">
      <x v="1166"/>
      <x v="873"/>
      <x v="2"/>
      <x v="1"/>
      <x/>
    </i>
    <i t="default" r="2">
      <x v="1166"/>
    </i>
    <i t="default" r="1">
      <x v="1"/>
    </i>
    <i r="1">
      <x v="2"/>
      <x v="11"/>
      <x v="1269"/>
      <x v="15"/>
      <x v="1"/>
      <x/>
    </i>
    <i t="default" r="2">
      <x v="11"/>
    </i>
    <i r="2">
      <x v="13"/>
      <x v="511"/>
      <x v="15"/>
      <x v="1"/>
      <x/>
    </i>
    <i t="default" r="2">
      <x v="13"/>
    </i>
    <i r="2">
      <x v="15"/>
      <x v="137"/>
    </i>
    <i t="default" r="2">
      <x v="15"/>
    </i>
    <i r="2">
      <x v="21"/>
      <x v="25"/>
      <x v="15"/>
      <x v="1"/>
      <x/>
    </i>
    <i t="default" r="2">
      <x v="21"/>
    </i>
    <i r="2">
      <x v="22"/>
      <x v="100"/>
      <x v="15"/>
      <x v="1"/>
      <x/>
    </i>
    <i t="default" r="2">
      <x v="22"/>
    </i>
    <i r="2">
      <x v="23"/>
      <x v="144"/>
      <x v="15"/>
      <x v="1"/>
      <x/>
    </i>
    <i t="default" r="2">
      <x v="23"/>
    </i>
    <i r="2">
      <x v="24"/>
      <x v="36"/>
      <x v="15"/>
      <x v="1"/>
      <x/>
    </i>
    <i t="default" r="2">
      <x v="24"/>
    </i>
    <i r="2">
      <x v="25"/>
      <x v="412"/>
      <x v="15"/>
      <x v="1"/>
      <x/>
    </i>
    <i t="default" r="2">
      <x v="25"/>
    </i>
    <i r="2">
      <x v="31"/>
      <x v="172"/>
      <x v="15"/>
      <x v="1"/>
      <x/>
    </i>
    <i t="default" r="2">
      <x v="31"/>
    </i>
    <i r="2">
      <x v="32"/>
      <x v="95"/>
      <x v="15"/>
      <x v="1"/>
      <x/>
    </i>
    <i t="default" r="2">
      <x v="32"/>
    </i>
    <i r="2">
      <x v="33"/>
      <x v="85"/>
      <x v="15"/>
      <x v="1"/>
      <x/>
    </i>
    <i t="default" r="2">
      <x v="33"/>
    </i>
    <i r="2">
      <x v="34"/>
      <x v="1252"/>
      <x v="15"/>
      <x v="1"/>
      <x/>
    </i>
    <i t="default" r="2">
      <x v="34"/>
    </i>
    <i r="2">
      <x v="37"/>
      <x v="260"/>
      <x v="15"/>
      <x v="1"/>
      <x/>
    </i>
    <i t="default" r="2">
      <x v="37"/>
    </i>
    <i r="2">
      <x v="53"/>
      <x v="195"/>
      <x v="15"/>
      <x v="1"/>
      <x/>
    </i>
    <i t="default" r="2">
      <x v="53"/>
    </i>
    <i r="2">
      <x v="54"/>
      <x v="266"/>
      <x v="15"/>
      <x v="1"/>
      <x/>
    </i>
    <i t="default" r="2">
      <x v="54"/>
    </i>
    <i r="2">
      <x v="55"/>
      <x v="735"/>
      <x v="15"/>
      <x v="1"/>
      <x/>
    </i>
    <i t="default" r="2">
      <x v="55"/>
    </i>
    <i r="2">
      <x v="56"/>
      <x v="242"/>
      <x v="15"/>
      <x v="1"/>
      <x/>
    </i>
    <i t="default" r="2">
      <x v="56"/>
    </i>
    <i r="2">
      <x v="57"/>
      <x v="352"/>
      <x v="15"/>
      <x v="1"/>
      <x/>
    </i>
    <i t="default" r="2">
      <x v="57"/>
    </i>
    <i r="2">
      <x v="58"/>
      <x v="789"/>
      <x v="15"/>
      <x v="1"/>
      <x/>
    </i>
    <i t="default" r="2">
      <x v="58"/>
    </i>
    <i r="2">
      <x v="59"/>
      <x v="280"/>
      <x v="15"/>
      <x v="1"/>
      <x/>
    </i>
    <i t="default" r="2">
      <x v="59"/>
    </i>
    <i r="2">
      <x v="60"/>
      <x v="240"/>
      <x v="15"/>
      <x v="1"/>
      <x/>
    </i>
    <i t="default" r="2">
      <x v="60"/>
    </i>
    <i r="2">
      <x v="61"/>
      <x v="731"/>
      <x v="15"/>
      <x v="1"/>
      <x/>
    </i>
    <i t="default" r="2">
      <x v="61"/>
    </i>
    <i r="2">
      <x v="64"/>
      <x v="600"/>
      <x v="15"/>
      <x v="1"/>
      <x/>
    </i>
    <i t="default" r="2">
      <x v="64"/>
    </i>
    <i r="2">
      <x v="65"/>
      <x v="655"/>
      <x v="15"/>
      <x v="1"/>
      <x/>
    </i>
    <i t="default" r="2">
      <x v="65"/>
    </i>
    <i r="2">
      <x v="68"/>
      <x v="112"/>
      <x v="15"/>
      <x v="1"/>
      <x/>
    </i>
    <i t="default" r="2">
      <x v="68"/>
    </i>
    <i r="2">
      <x v="70"/>
      <x v="119"/>
      <x v="15"/>
      <x v="1"/>
      <x/>
    </i>
    <i t="default" r="2">
      <x v="70"/>
    </i>
    <i r="2">
      <x v="72"/>
      <x v="1244"/>
      <x v="15"/>
      <x v="1"/>
      <x/>
    </i>
    <i t="default" r="2">
      <x v="72"/>
    </i>
    <i r="2">
      <x v="73"/>
      <x v="484"/>
      <x v="15"/>
      <x v="1"/>
      <x/>
    </i>
    <i t="default" r="2">
      <x v="73"/>
    </i>
    <i r="2">
      <x v="79"/>
      <x v="296"/>
      <x v="15"/>
      <x v="1"/>
      <x/>
    </i>
    <i t="default" r="2">
      <x v="79"/>
    </i>
    <i r="2">
      <x v="80"/>
      <x v="410"/>
      <x v="15"/>
      <x v="1"/>
      <x/>
    </i>
    <i t="default" r="2">
      <x v="80"/>
    </i>
    <i r="2">
      <x v="81"/>
      <x v="88"/>
      <x v="15"/>
      <x v="1"/>
      <x/>
    </i>
    <i t="default" r="2">
      <x v="81"/>
    </i>
    <i r="2">
      <x v="82"/>
      <x v="74"/>
      <x v="15"/>
      <x v="1"/>
      <x/>
    </i>
    <i t="default" r="2">
      <x v="82"/>
    </i>
    <i r="2">
      <x v="84"/>
      <x v="349"/>
      <x v="15"/>
      <x v="1"/>
      <x/>
    </i>
    <i t="default" r="2">
      <x v="84"/>
    </i>
    <i r="2">
      <x v="85"/>
      <x v="17"/>
      <x v="15"/>
      <x v="1"/>
      <x/>
    </i>
    <i t="default" r="2">
      <x v="85"/>
    </i>
    <i r="2">
      <x v="87"/>
      <x v="399"/>
      <x v="15"/>
      <x v="1"/>
      <x/>
    </i>
    <i t="default" r="2">
      <x v="87"/>
    </i>
    <i r="2">
      <x v="90"/>
      <x v="166"/>
      <x v="15"/>
      <x v="1"/>
      <x/>
    </i>
    <i t="default" r="2">
      <x v="90"/>
    </i>
    <i r="2">
      <x v="91"/>
      <x v="423"/>
      <x v="15"/>
      <x v="1"/>
      <x/>
    </i>
    <i t="default" r="2">
      <x v="91"/>
    </i>
    <i r="2">
      <x v="92"/>
      <x v="13"/>
      <x v="15"/>
      <x v="1"/>
      <x/>
    </i>
    <i t="default" r="2">
      <x v="92"/>
    </i>
    <i r="2">
      <x v="94"/>
      <x v="1266"/>
      <x v="15"/>
      <x v="1"/>
      <x/>
    </i>
    <i t="default" r="2">
      <x v="94"/>
    </i>
    <i r="2">
      <x v="95"/>
      <x v="253"/>
      <x v="15"/>
      <x v="1"/>
      <x/>
    </i>
    <i t="default" r="2">
      <x v="95"/>
    </i>
    <i r="2">
      <x v="96"/>
      <x v="135"/>
      <x v="15"/>
      <x v="1"/>
      <x/>
    </i>
    <i t="default" r="2">
      <x v="96"/>
    </i>
    <i r="2">
      <x v="97"/>
      <x v="90"/>
      <x v="15"/>
      <x v="1"/>
      <x/>
    </i>
    <i t="default" r="2">
      <x v="97"/>
    </i>
    <i r="2">
      <x v="99"/>
      <x v="213"/>
      <x v="15"/>
      <x v="1"/>
      <x/>
    </i>
    <i t="default" r="2">
      <x v="99"/>
    </i>
    <i r="2">
      <x v="100"/>
      <x v="142"/>
      <x v="15"/>
      <x v="1"/>
      <x/>
    </i>
    <i t="default" r="2">
      <x v="100"/>
    </i>
    <i r="2">
      <x v="104"/>
      <x v="405"/>
      <x v="15"/>
      <x v="1"/>
      <x/>
    </i>
    <i t="default" r="2">
      <x v="104"/>
    </i>
    <i r="2">
      <x v="105"/>
      <x v="502"/>
      <x v="15"/>
      <x v="1"/>
      <x/>
    </i>
    <i t="default" r="2">
      <x v="105"/>
    </i>
    <i r="2">
      <x v="117"/>
      <x v="388"/>
      <x v="15"/>
      <x v="1"/>
      <x/>
    </i>
    <i t="default" r="2">
      <x v="117"/>
    </i>
    <i r="2">
      <x v="123"/>
      <x v="8"/>
      <x v="15"/>
      <x v="1"/>
      <x/>
    </i>
    <i t="default" r="2">
      <x v="123"/>
    </i>
    <i r="2">
      <x v="136"/>
      <x v="485"/>
      <x v="15"/>
      <x v="1"/>
      <x/>
    </i>
    <i t="default" r="2">
      <x v="136"/>
    </i>
    <i r="2">
      <x v="137"/>
      <x v="1270"/>
      <x v="15"/>
      <x v="1"/>
      <x/>
    </i>
    <i t="default" r="2">
      <x v="137"/>
    </i>
    <i r="2">
      <x v="139"/>
      <x v="118"/>
      <x v="15"/>
      <x v="1"/>
      <x/>
    </i>
    <i t="default" r="2">
      <x v="139"/>
    </i>
    <i r="2">
      <x v="140"/>
      <x v="285"/>
      <x v="15"/>
      <x v="1"/>
      <x/>
    </i>
    <i t="default" r="2">
      <x v="140"/>
    </i>
    <i r="2">
      <x v="141"/>
      <x v="368"/>
      <x v="15"/>
      <x v="1"/>
      <x/>
    </i>
    <i t="default" r="2">
      <x v="141"/>
    </i>
    <i r="2">
      <x v="143"/>
      <x v="159"/>
      <x v="15"/>
      <x v="1"/>
      <x/>
    </i>
    <i t="default" r="2">
      <x v="143"/>
    </i>
    <i r="2">
      <x v="144"/>
      <x v="1267"/>
      <x v="15"/>
      <x v="1"/>
      <x/>
    </i>
    <i t="default" r="2">
      <x v="144"/>
    </i>
    <i r="2">
      <x v="146"/>
      <x v="454"/>
      <x v="15"/>
      <x v="1"/>
      <x/>
    </i>
    <i t="default" r="2">
      <x v="146"/>
    </i>
    <i r="2">
      <x v="147"/>
      <x v="10"/>
      <x v="15"/>
      <x v="1"/>
      <x/>
    </i>
    <i t="default" r="2">
      <x v="147"/>
    </i>
    <i r="2">
      <x v="148"/>
      <x v="228"/>
      <x v="15"/>
      <x v="1"/>
      <x/>
    </i>
    <i t="default" r="2">
      <x v="148"/>
    </i>
    <i r="2">
      <x v="149"/>
      <x v="1280"/>
      <x v="15"/>
      <x v="1"/>
      <x/>
    </i>
    <i t="default" r="2">
      <x v="149"/>
    </i>
    <i r="2">
      <x v="151"/>
      <x v="20"/>
      <x v="15"/>
      <x v="1"/>
      <x/>
    </i>
    <i t="default" r="2">
      <x v="151"/>
    </i>
    <i r="2">
      <x v="152"/>
      <x v="48"/>
      <x v="15"/>
      <x v="1"/>
      <x/>
    </i>
    <i t="default" r="2">
      <x v="152"/>
    </i>
    <i r="2">
      <x v="157"/>
      <x v="31"/>
      <x v="15"/>
      <x v="1"/>
      <x/>
    </i>
    <i t="default" r="2">
      <x v="157"/>
    </i>
    <i r="2">
      <x v="159"/>
      <x v="136"/>
      <x v="15"/>
      <x v="1"/>
      <x/>
    </i>
    <i t="default" r="2">
      <x v="159"/>
    </i>
    <i r="2">
      <x v="160"/>
      <x v="413"/>
      <x v="15"/>
      <x v="1"/>
      <x/>
    </i>
    <i t="default" r="2">
      <x v="160"/>
    </i>
    <i r="2">
      <x v="161"/>
      <x v="478"/>
      <x v="15"/>
      <x v="1"/>
      <x/>
    </i>
    <i t="default" r="2">
      <x v="161"/>
    </i>
    <i r="2">
      <x v="162"/>
      <x v="338"/>
      <x v="15"/>
      <x v="1"/>
      <x/>
    </i>
    <i t="default" r="2">
      <x v="162"/>
    </i>
    <i r="2">
      <x v="168"/>
      <x v="576"/>
      <x v="15"/>
      <x v="1"/>
      <x/>
    </i>
    <i t="default" r="2">
      <x v="168"/>
    </i>
    <i r="2">
      <x v="169"/>
      <x v="32"/>
      <x v="15"/>
      <x v="1"/>
      <x/>
    </i>
    <i t="default" r="2">
      <x v="169"/>
    </i>
    <i r="2">
      <x v="170"/>
      <x v="34"/>
      <x v="15"/>
      <x v="1"/>
      <x/>
    </i>
    <i t="default" r="2">
      <x v="170"/>
    </i>
    <i r="2">
      <x v="172"/>
      <x v="732"/>
      <x v="15"/>
      <x v="1"/>
      <x/>
    </i>
    <i t="default" r="2">
      <x v="172"/>
    </i>
    <i r="2">
      <x v="173"/>
      <x v="293"/>
      <x v="15"/>
      <x v="1"/>
      <x/>
    </i>
    <i t="default" r="2">
      <x v="173"/>
    </i>
    <i r="2">
      <x v="177"/>
      <x v="465"/>
      <x v="15"/>
      <x v="1"/>
      <x/>
    </i>
    <i t="default" r="2">
      <x v="177"/>
    </i>
    <i r="2">
      <x v="180"/>
      <x v="395"/>
      <x v="15"/>
      <x v="1"/>
      <x/>
    </i>
    <i t="default" r="2">
      <x v="180"/>
    </i>
    <i r="2">
      <x v="184"/>
      <x v="169"/>
      <x v="15"/>
      <x v="1"/>
      <x/>
    </i>
    <i t="default" r="2">
      <x v="184"/>
    </i>
    <i r="2">
      <x v="186"/>
      <x v="175"/>
      <x v="15"/>
      <x v="1"/>
      <x/>
    </i>
    <i t="default" r="2">
      <x v="186"/>
    </i>
    <i r="2">
      <x v="187"/>
      <x v="444"/>
      <x v="15"/>
      <x v="1"/>
      <x/>
    </i>
    <i t="default" r="2">
      <x v="187"/>
    </i>
    <i r="2">
      <x v="194"/>
      <x v="336"/>
      <x v="15"/>
      <x v="1"/>
      <x/>
    </i>
    <i t="default" r="2">
      <x v="194"/>
    </i>
    <i r="2">
      <x v="197"/>
      <x v="421"/>
      <x v="15"/>
      <x v="1"/>
      <x/>
    </i>
    <i t="default" r="2">
      <x v="197"/>
    </i>
    <i r="2">
      <x v="198"/>
      <x v="377"/>
      <x v="15"/>
      <x v="1"/>
      <x/>
    </i>
    <i t="default" r="2">
      <x v="198"/>
    </i>
    <i r="2">
      <x v="199"/>
      <x v="42"/>
      <x v="15"/>
      <x v="1"/>
      <x/>
    </i>
    <i t="default" r="2">
      <x v="199"/>
    </i>
    <i r="2">
      <x v="200"/>
      <x v="158"/>
      <x v="15"/>
      <x v="1"/>
      <x/>
    </i>
    <i t="default" r="2">
      <x v="200"/>
    </i>
    <i r="2">
      <x v="203"/>
      <x v="493"/>
      <x v="15"/>
      <x v="1"/>
      <x/>
    </i>
    <i t="default" r="2">
      <x v="203"/>
    </i>
    <i r="2">
      <x v="204"/>
      <x v="302"/>
      <x v="15"/>
      <x v="1"/>
      <x/>
    </i>
    <i t="default" r="2">
      <x v="204"/>
    </i>
    <i r="2">
      <x v="205"/>
      <x v="5"/>
      <x v="15"/>
      <x v="1"/>
      <x/>
    </i>
    <i t="default" r="2">
      <x v="205"/>
    </i>
    <i r="2">
      <x v="206"/>
      <x v="445"/>
      <x v="15"/>
      <x v="1"/>
      <x/>
    </i>
    <i t="default" r="2">
      <x v="206"/>
    </i>
    <i r="2">
      <x v="207"/>
      <x v="181"/>
      <x v="15"/>
      <x v="1"/>
      <x/>
    </i>
    <i t="default" r="2">
      <x v="207"/>
    </i>
    <i r="2">
      <x v="208"/>
      <x v="451"/>
      <x v="15"/>
      <x v="1"/>
      <x/>
    </i>
    <i t="default" r="2">
      <x v="208"/>
    </i>
    <i r="2">
      <x v="209"/>
      <x v="279"/>
      <x v="15"/>
      <x v="1"/>
      <x/>
    </i>
    <i t="default" r="2">
      <x v="209"/>
    </i>
    <i r="2">
      <x v="211"/>
      <x v="788"/>
      <x v="15"/>
      <x v="1"/>
      <x/>
    </i>
    <i t="default" r="2">
      <x v="211"/>
    </i>
    <i r="2">
      <x v="212"/>
      <x v="148"/>
      <x v="15"/>
      <x v="1"/>
      <x/>
    </i>
    <i t="default" r="2">
      <x v="212"/>
    </i>
    <i r="2">
      <x v="213"/>
      <x v="134"/>
      <x v="15"/>
      <x v="1"/>
      <x/>
    </i>
    <i t="default" r="2">
      <x v="213"/>
    </i>
    <i r="2">
      <x v="215"/>
      <x v="391"/>
      <x v="15"/>
      <x v="1"/>
      <x/>
    </i>
    <i t="default" r="2">
      <x v="215"/>
    </i>
    <i r="2">
      <x v="216"/>
      <x v="29"/>
      <x v="15"/>
      <x v="1"/>
      <x/>
    </i>
    <i t="default" r="2">
      <x v="216"/>
    </i>
    <i r="2">
      <x v="217"/>
      <x v="1279"/>
      <x v="15"/>
      <x v="1"/>
      <x/>
    </i>
    <i t="default" r="2">
      <x v="217"/>
    </i>
    <i r="2">
      <x v="218"/>
      <x v="145"/>
      <x v="15"/>
      <x v="1"/>
      <x/>
    </i>
    <i t="default" r="2">
      <x v="218"/>
    </i>
    <i r="2">
      <x v="222"/>
      <x v="264"/>
      <x v="15"/>
      <x v="1"/>
      <x/>
    </i>
    <i t="default" r="2">
      <x v="222"/>
    </i>
    <i r="2">
      <x v="223"/>
      <x v="214"/>
      <x v="15"/>
      <x v="1"/>
      <x/>
    </i>
    <i t="default" r="2">
      <x v="223"/>
    </i>
    <i r="2">
      <x v="224"/>
      <x v="4"/>
      <x v="15"/>
      <x v="1"/>
      <x/>
    </i>
    <i t="default" r="2">
      <x v="224"/>
    </i>
    <i r="2">
      <x v="226"/>
      <x v="248"/>
      <x v="15"/>
      <x v="1"/>
      <x/>
    </i>
    <i t="default" r="2">
      <x v="226"/>
    </i>
    <i r="2">
      <x v="227"/>
      <x v="379"/>
      <x v="15"/>
      <x v="1"/>
      <x/>
    </i>
    <i t="default" r="2">
      <x v="227"/>
    </i>
    <i r="2">
      <x v="228"/>
      <x v="194"/>
      <x v="15"/>
      <x v="1"/>
      <x/>
    </i>
    <i t="default" r="2">
      <x v="228"/>
    </i>
    <i r="2">
      <x v="229"/>
      <x v="52"/>
      <x v="15"/>
      <x v="1"/>
      <x/>
    </i>
    <i t="default" r="2">
      <x v="229"/>
    </i>
    <i r="2">
      <x v="230"/>
      <x v="458"/>
      <x v="15"/>
      <x v="1"/>
      <x/>
    </i>
    <i t="default" r="2">
      <x v="230"/>
    </i>
    <i r="2">
      <x v="231"/>
      <x v="461"/>
      <x v="15"/>
      <x v="1"/>
      <x/>
    </i>
    <i t="default" r="2">
      <x v="231"/>
    </i>
    <i r="2">
      <x v="233"/>
      <x v="152"/>
      <x v="15"/>
      <x v="1"/>
      <x/>
    </i>
    <i t="default" r="2">
      <x v="233"/>
    </i>
    <i r="2">
      <x v="234"/>
      <x v="422"/>
      <x v="15"/>
      <x v="1"/>
      <x/>
    </i>
    <i t="default" r="2">
      <x v="234"/>
    </i>
    <i r="2">
      <x v="235"/>
      <x v="460"/>
      <x v="15"/>
      <x v="1"/>
      <x/>
    </i>
    <i t="default" r="2">
      <x v="235"/>
    </i>
    <i r="2">
      <x v="241"/>
      <x v="1248"/>
      <x v="15"/>
      <x v="1"/>
      <x/>
    </i>
    <i t="default" r="2">
      <x v="241"/>
    </i>
    <i r="2">
      <x v="242"/>
      <x v="208"/>
      <x v="15"/>
      <x v="1"/>
      <x/>
    </i>
    <i t="default" r="2">
      <x v="242"/>
    </i>
    <i r="2">
      <x v="251"/>
      <x v="492"/>
      <x v="15"/>
      <x v="1"/>
      <x/>
    </i>
    <i t="default" r="2">
      <x v="251"/>
    </i>
    <i r="2">
      <x v="252"/>
      <x v="246"/>
      <x v="15"/>
      <x v="1"/>
      <x/>
    </i>
    <i t="default" r="2">
      <x v="252"/>
    </i>
    <i r="2">
      <x v="253"/>
      <x v="252"/>
      <x v="15"/>
      <x v="1"/>
      <x/>
    </i>
    <i t="default" r="2">
      <x v="253"/>
    </i>
    <i r="2">
      <x v="254"/>
      <x v="220"/>
      <x v="15"/>
      <x v="1"/>
      <x/>
    </i>
    <i t="default" r="2">
      <x v="254"/>
    </i>
    <i r="2">
      <x v="260"/>
      <x v="335"/>
      <x v="15"/>
      <x v="1"/>
      <x/>
    </i>
    <i t="default" r="2">
      <x v="260"/>
    </i>
    <i r="2">
      <x v="358"/>
      <x v="1291"/>
      <x v="15"/>
      <x v="1"/>
      <x/>
    </i>
    <i t="default" r="2">
      <x v="358"/>
    </i>
    <i r="2">
      <x v="360"/>
      <x v="176"/>
      <x v="15"/>
      <x v="1"/>
      <x/>
    </i>
    <i t="default" r="2">
      <x v="360"/>
    </i>
    <i r="2">
      <x v="366"/>
      <x v="235"/>
      <x v="10"/>
      <x v="1"/>
      <x/>
    </i>
    <i t="default" r="2">
      <x v="366"/>
    </i>
    <i r="2">
      <x v="367"/>
      <x v="108"/>
      <x v="15"/>
      <x v="1"/>
      <x/>
    </i>
    <i t="default" r="2">
      <x v="367"/>
    </i>
    <i r="2">
      <x v="368"/>
      <x v="19"/>
      <x v="15"/>
      <x v="1"/>
      <x/>
    </i>
    <i t="default" r="2">
      <x v="368"/>
    </i>
    <i r="2">
      <x v="369"/>
      <x v="160"/>
      <x v="15"/>
      <x v="1"/>
      <x/>
    </i>
    <i t="default" r="2">
      <x v="369"/>
    </i>
    <i r="2">
      <x v="372"/>
      <x v="1257"/>
      <x v="15"/>
      <x v="1"/>
      <x/>
    </i>
    <i t="default" r="2">
      <x v="372"/>
    </i>
    <i r="2">
      <x v="373"/>
      <x v="320"/>
      <x v="15"/>
      <x v="1"/>
      <x/>
    </i>
    <i t="default" r="2">
      <x v="373"/>
    </i>
    <i r="2">
      <x v="374"/>
      <x v="355"/>
      <x v="15"/>
      <x v="1"/>
      <x/>
    </i>
    <i t="default" r="2">
      <x v="374"/>
    </i>
    <i r="2">
      <x v="375"/>
      <x v="155"/>
      <x v="15"/>
      <x v="1"/>
      <x/>
    </i>
    <i t="default" r="2">
      <x v="375"/>
    </i>
    <i r="2">
      <x v="382"/>
      <x v="389"/>
      <x v="15"/>
      <x v="1"/>
      <x/>
    </i>
    <i t="default" r="2">
      <x v="382"/>
    </i>
    <i r="2">
      <x v="383"/>
      <x v="2"/>
      <x v="15"/>
      <x v="1"/>
      <x/>
    </i>
    <i t="default" r="2">
      <x v="383"/>
    </i>
    <i r="2">
      <x v="385"/>
      <x v="483"/>
      <x v="15"/>
      <x v="1"/>
      <x/>
    </i>
    <i t="default" r="2">
      <x v="385"/>
    </i>
    <i r="2">
      <x v="393"/>
      <x v="504"/>
      <x v="15"/>
      <x v="1"/>
      <x/>
    </i>
    <i t="default" r="2">
      <x v="393"/>
    </i>
    <i r="2">
      <x v="394"/>
      <x v="428"/>
      <x v="15"/>
      <x v="1"/>
      <x/>
    </i>
    <i t="default" r="2">
      <x v="394"/>
    </i>
    <i r="2">
      <x v="395"/>
      <x v="1273"/>
      <x v="15"/>
      <x v="1"/>
      <x/>
    </i>
    <i t="default" r="2">
      <x v="395"/>
    </i>
    <i r="2">
      <x v="397"/>
      <x v="274"/>
      <x v="15"/>
      <x v="1"/>
      <x/>
    </i>
    <i t="default" r="2">
      <x v="397"/>
    </i>
    <i r="2">
      <x v="398"/>
      <x v="150"/>
      <x v="15"/>
      <x v="1"/>
      <x/>
    </i>
    <i t="default" r="2">
      <x v="398"/>
    </i>
    <i r="2">
      <x v="411"/>
      <x v="146"/>
      <x v="15"/>
      <x v="1"/>
      <x/>
    </i>
    <i t="default" r="2">
      <x v="411"/>
    </i>
    <i r="2">
      <x v="420"/>
      <x v="1277"/>
      <x v="15"/>
      <x v="1"/>
      <x/>
    </i>
    <i t="default" r="2">
      <x v="420"/>
    </i>
    <i r="2">
      <x v="423"/>
      <x v="1287"/>
      <x v="15"/>
      <x v="1"/>
      <x/>
    </i>
    <i t="default" r="2">
      <x v="423"/>
    </i>
    <i r="2">
      <x v="424"/>
      <x v="387"/>
      <x v="15"/>
      <x v="1"/>
      <x/>
    </i>
    <i t="default" r="2">
      <x v="424"/>
    </i>
    <i r="2">
      <x v="425"/>
      <x v="129"/>
      <x v="15"/>
      <x v="1"/>
      <x/>
    </i>
    <i t="default" r="2">
      <x v="425"/>
    </i>
    <i r="2">
      <x v="426"/>
      <x v="334"/>
      <x v="15"/>
      <x v="1"/>
      <x/>
    </i>
    <i t="default" r="2">
      <x v="426"/>
    </i>
    <i r="2">
      <x v="427"/>
      <x v="1271"/>
      <x v="15"/>
      <x v="1"/>
      <x/>
    </i>
    <i t="default" r="2">
      <x v="427"/>
    </i>
    <i r="2">
      <x v="435"/>
      <x v="308"/>
      <x v="15"/>
      <x v="1"/>
      <x/>
    </i>
    <i t="default" r="2">
      <x v="435"/>
    </i>
    <i r="2">
      <x v="468"/>
      <x v="402"/>
      <x v="15"/>
      <x v="1"/>
      <x/>
    </i>
    <i t="default" r="2">
      <x v="468"/>
    </i>
    <i r="2">
      <x v="469"/>
      <x v="183"/>
      <x v="15"/>
      <x v="1"/>
      <x/>
    </i>
    <i t="default" r="2">
      <x v="469"/>
    </i>
    <i r="2">
      <x v="493"/>
      <x v="227"/>
      <x v="15"/>
      <x v="1"/>
      <x/>
    </i>
    <i t="default" r="2">
      <x v="493"/>
    </i>
    <i r="2">
      <x v="505"/>
      <x v="251"/>
      <x v="15"/>
      <x v="1"/>
      <x/>
    </i>
    <i t="default" r="2">
      <x v="505"/>
    </i>
    <i r="2">
      <x v="512"/>
      <x v="339"/>
      <x v="15"/>
      <x v="1"/>
      <x/>
    </i>
    <i t="default" r="2">
      <x v="512"/>
    </i>
    <i r="2">
      <x v="513"/>
      <x v="742"/>
      <x v="15"/>
      <x v="1"/>
      <x/>
    </i>
    <i t="default" r="2">
      <x v="513"/>
    </i>
    <i r="2">
      <x v="514"/>
      <x v="198"/>
      <x v="15"/>
      <x v="1"/>
      <x/>
    </i>
    <i t="default" r="2">
      <x v="514"/>
    </i>
    <i r="2">
      <x v="515"/>
      <x v="348"/>
      <x v="15"/>
      <x v="1"/>
      <x/>
    </i>
    <i t="default" r="2">
      <x v="515"/>
    </i>
    <i r="2">
      <x v="518"/>
      <x v="41"/>
      <x v="15"/>
      <x v="1"/>
      <x/>
    </i>
    <i t="default" r="2">
      <x v="518"/>
    </i>
    <i r="2">
      <x v="519"/>
      <x v="212"/>
      <x v="15"/>
      <x v="1"/>
      <x/>
    </i>
    <i t="default" r="2">
      <x v="519"/>
    </i>
    <i r="2">
      <x v="521"/>
      <x v="1286"/>
      <x v="15"/>
      <x v="1"/>
      <x/>
    </i>
    <i t="default" r="2">
      <x v="521"/>
    </i>
    <i r="2">
      <x v="523"/>
      <x v="192"/>
      <x v="15"/>
      <x v="1"/>
      <x/>
    </i>
    <i t="default" r="2">
      <x v="523"/>
    </i>
    <i r="2">
      <x v="528"/>
      <x v="380"/>
      <x v="15"/>
      <x v="1"/>
      <x/>
    </i>
    <i t="default" r="2">
      <x v="528"/>
    </i>
    <i r="2">
      <x v="529"/>
      <x v="375"/>
      <x v="15"/>
      <x v="1"/>
      <x/>
    </i>
    <i t="default" r="2">
      <x v="529"/>
    </i>
    <i r="2">
      <x v="530"/>
      <x v="290"/>
      <x v="15"/>
      <x v="1"/>
      <x/>
    </i>
    <i t="default" r="2">
      <x v="530"/>
    </i>
    <i r="2">
      <x v="532"/>
      <x v="443"/>
      <x v="15"/>
      <x v="1"/>
      <x/>
    </i>
    <i t="default" r="2">
      <x v="532"/>
    </i>
    <i r="2">
      <x v="533"/>
      <x v="340"/>
      <x v="15"/>
      <x v="1"/>
      <x/>
    </i>
    <i t="default" r="2">
      <x v="533"/>
    </i>
    <i r="2">
      <x v="535"/>
      <x v="275"/>
      <x v="15"/>
      <x v="1"/>
      <x/>
    </i>
    <i t="default" r="2">
      <x v="535"/>
    </i>
    <i r="2">
      <x v="536"/>
      <x v="1249"/>
      <x v="15"/>
      <x v="1"/>
      <x/>
    </i>
    <i t="default" r="2">
      <x v="536"/>
    </i>
    <i r="2">
      <x v="537"/>
      <x v="295"/>
      <x v="15"/>
      <x v="1"/>
      <x/>
    </i>
    <i t="default" r="2">
      <x v="537"/>
    </i>
    <i r="2">
      <x v="538"/>
      <x v="200"/>
      <x v="15"/>
      <x v="1"/>
      <x/>
    </i>
    <i t="default" r="2">
      <x v="538"/>
    </i>
    <i r="2">
      <x v="539"/>
      <x v="187"/>
      <x v="15"/>
      <x v="1"/>
      <x/>
    </i>
    <i t="default" r="2">
      <x v="539"/>
    </i>
    <i r="2">
      <x v="540"/>
      <x v="322"/>
      <x v="15"/>
      <x v="1"/>
      <x/>
    </i>
    <i t="default" r="2">
      <x v="540"/>
    </i>
    <i r="2">
      <x v="541"/>
      <x v="250"/>
      <x v="15"/>
      <x v="1"/>
      <x/>
    </i>
    <i t="default" r="2">
      <x v="541"/>
    </i>
    <i r="2">
      <x v="542"/>
      <x v="18"/>
      <x v="15"/>
      <x v="1"/>
      <x/>
    </i>
    <i t="default" r="2">
      <x v="542"/>
    </i>
    <i r="2">
      <x v="544"/>
      <x v="35"/>
      <x v="15"/>
      <x v="1"/>
      <x/>
    </i>
    <i t="default" r="2">
      <x v="544"/>
    </i>
    <i r="2">
      <x v="545"/>
      <x v="149"/>
      <x v="15"/>
      <x v="1"/>
      <x/>
    </i>
    <i t="default" r="2">
      <x v="545"/>
    </i>
    <i r="2">
      <x v="546"/>
      <x v="188"/>
      <x v="15"/>
      <x v="1"/>
      <x/>
    </i>
    <i t="default" r="2">
      <x v="546"/>
    </i>
    <i r="2">
      <x v="548"/>
      <x v="257"/>
      <x v="15"/>
      <x v="1"/>
      <x/>
    </i>
    <i t="default" r="2">
      <x v="548"/>
    </i>
    <i r="2">
      <x v="556"/>
      <x v="507"/>
      <x v="15"/>
      <x v="1"/>
      <x/>
    </i>
    <i t="default" r="2">
      <x v="556"/>
    </i>
    <i r="2">
      <x v="557"/>
      <x v="71"/>
      <x v="15"/>
      <x v="1"/>
      <x/>
    </i>
    <i t="default" r="2">
      <x v="557"/>
    </i>
    <i r="2">
      <x v="558"/>
      <x v="394"/>
      <x v="15"/>
      <x v="1"/>
      <x/>
    </i>
    <i t="default" r="2">
      <x v="558"/>
    </i>
    <i r="2">
      <x v="559"/>
      <x v="69"/>
      <x v="15"/>
      <x v="1"/>
      <x/>
    </i>
    <i t="default" r="2">
      <x v="559"/>
    </i>
    <i r="2">
      <x v="563"/>
      <x v="738"/>
      <x v="15"/>
      <x v="1"/>
      <x/>
    </i>
    <i t="default" r="2">
      <x v="563"/>
    </i>
    <i r="2">
      <x v="564"/>
      <x v="427"/>
      <x v="15"/>
      <x v="1"/>
      <x/>
    </i>
    <i t="default" r="2">
      <x v="564"/>
    </i>
    <i r="2">
      <x v="566"/>
      <x v="381"/>
      <x v="15"/>
      <x v="1"/>
      <x/>
    </i>
    <i t="default" r="2">
      <x v="566"/>
    </i>
    <i r="2">
      <x v="568"/>
      <x v="358"/>
      <x v="15"/>
      <x v="1"/>
      <x/>
    </i>
    <i t="default" r="2">
      <x v="568"/>
    </i>
    <i r="2">
      <x v="571"/>
      <x v="327"/>
      <x v="15"/>
      <x v="1"/>
      <x/>
    </i>
    <i t="default" r="2">
      <x v="571"/>
    </i>
    <i r="2">
      <x v="573"/>
      <x v="65"/>
      <x v="15"/>
      <x v="1"/>
      <x/>
    </i>
    <i t="default" r="2">
      <x v="573"/>
    </i>
    <i r="2">
      <x v="575"/>
      <x v="199"/>
      <x v="15"/>
      <x v="1"/>
      <x/>
    </i>
    <i t="default" r="2">
      <x v="575"/>
    </i>
    <i r="2">
      <x v="576"/>
      <x v="126"/>
      <x v="15"/>
      <x v="1"/>
      <x/>
    </i>
    <i t="default" r="2">
      <x v="576"/>
    </i>
    <i r="2">
      <x v="577"/>
      <x v="22"/>
      <x v="15"/>
      <x v="1"/>
      <x/>
    </i>
    <i t="default" r="2">
      <x v="577"/>
    </i>
    <i r="2">
      <x v="581"/>
      <x v="366"/>
      <x v="15"/>
      <x v="1"/>
      <x/>
    </i>
    <i t="default" r="2">
      <x v="581"/>
    </i>
    <i r="2">
      <x v="582"/>
      <x v="68"/>
      <x v="15"/>
      <x v="1"/>
      <x/>
    </i>
    <i t="default" r="2">
      <x v="582"/>
    </i>
    <i r="2">
      <x v="583"/>
      <x v="736"/>
      <x v="15"/>
      <x v="1"/>
      <x/>
    </i>
    <i t="default" r="2">
      <x v="583"/>
    </i>
    <i r="2">
      <x v="584"/>
      <x v="153"/>
      <x v="15"/>
      <x v="1"/>
      <x/>
    </i>
    <i t="default" r="2">
      <x v="584"/>
    </i>
    <i r="2">
      <x v="585"/>
      <x v="383"/>
      <x v="15"/>
      <x v="1"/>
      <x/>
    </i>
    <i t="default" r="2">
      <x v="585"/>
    </i>
    <i r="2">
      <x v="586"/>
      <x v="91"/>
      <x v="15"/>
      <x v="1"/>
      <x/>
    </i>
    <i t="default" r="2">
      <x v="586"/>
    </i>
    <i r="2">
      <x v="596"/>
      <x v="178"/>
      <x v="15"/>
      <x v="1"/>
      <x/>
    </i>
    <i t="default" r="2">
      <x v="596"/>
    </i>
    <i r="2">
      <x v="597"/>
      <x v="138"/>
      <x v="15"/>
      <x v="1"/>
      <x/>
    </i>
    <i t="default" r="2">
      <x v="597"/>
    </i>
    <i r="2">
      <x v="598"/>
      <x v="59"/>
      <x v="15"/>
      <x v="1"/>
      <x/>
    </i>
    <i t="default" r="2">
      <x v="598"/>
    </i>
    <i r="2">
      <x v="599"/>
      <x v="360"/>
      <x v="15"/>
      <x v="1"/>
      <x/>
    </i>
    <i t="default" r="2">
      <x v="599"/>
    </i>
    <i r="2">
      <x v="600"/>
      <x v="1282"/>
      <x v="15"/>
      <x v="1"/>
      <x/>
    </i>
    <i t="default" r="2">
      <x v="600"/>
    </i>
    <i r="2">
      <x v="602"/>
      <x v="364"/>
      <x v="15"/>
      <x v="1"/>
      <x/>
    </i>
    <i t="default" r="2">
      <x v="602"/>
    </i>
    <i r="2">
      <x v="603"/>
      <x v="341"/>
      <x v="15"/>
      <x v="1"/>
      <x/>
    </i>
    <i t="default" r="2">
      <x v="603"/>
    </i>
    <i r="2">
      <x v="604"/>
      <x v="431"/>
      <x v="15"/>
      <x v="1"/>
      <x/>
    </i>
    <i t="default" r="2">
      <x v="604"/>
    </i>
    <i r="2">
      <x v="609"/>
      <x v="361"/>
      <x v="15"/>
      <x v="1"/>
      <x/>
    </i>
    <i t="default" r="2">
      <x v="609"/>
    </i>
    <i r="2">
      <x v="610"/>
      <x v="436"/>
      <x v="15"/>
      <x v="1"/>
      <x/>
    </i>
    <i t="default" r="2">
      <x v="610"/>
    </i>
    <i r="2">
      <x v="611"/>
      <x v="333"/>
      <x v="15"/>
      <x v="1"/>
      <x/>
    </i>
    <i t="default" r="2">
      <x v="611"/>
    </i>
    <i r="2">
      <x v="612"/>
      <x v="418"/>
      <x v="15"/>
      <x v="1"/>
      <x/>
    </i>
    <i t="default" r="2">
      <x v="612"/>
    </i>
    <i r="2">
      <x v="613"/>
      <x v="97"/>
      <x v="15"/>
      <x v="1"/>
      <x/>
    </i>
    <i t="default" r="2">
      <x v="613"/>
    </i>
    <i r="2">
      <x v="614"/>
      <x v="1261"/>
      <x v="15"/>
      <x v="1"/>
      <x/>
    </i>
    <i t="default" r="2">
      <x v="614"/>
    </i>
    <i r="2">
      <x v="615"/>
      <x v="314"/>
      <x v="15"/>
      <x v="1"/>
      <x/>
    </i>
    <i t="default" r="2">
      <x v="615"/>
    </i>
    <i r="2">
      <x v="616"/>
      <x v="479"/>
      <x v="15"/>
      <x v="1"/>
      <x/>
    </i>
    <i t="default" r="2">
      <x v="616"/>
    </i>
    <i r="2">
      <x v="617"/>
      <x v="354"/>
      <x v="15"/>
      <x v="1"/>
      <x/>
    </i>
    <i t="default" r="2">
      <x v="617"/>
    </i>
    <i r="2">
      <x v="618"/>
      <x v="46"/>
      <x v="15"/>
      <x v="1"/>
      <x/>
    </i>
    <i t="default" r="2">
      <x v="618"/>
    </i>
    <i r="2">
      <x v="619"/>
      <x v="163"/>
      <x v="15"/>
      <x v="1"/>
      <x/>
    </i>
    <i t="default" r="2">
      <x v="619"/>
    </i>
    <i r="2">
      <x v="620"/>
      <x v="346"/>
      <x v="15"/>
      <x v="1"/>
      <x/>
    </i>
    <i t="default" r="2">
      <x v="620"/>
    </i>
    <i r="2">
      <x v="621"/>
      <x v="459"/>
      <x v="15"/>
      <x v="1"/>
      <x/>
    </i>
    <i t="default" r="2">
      <x v="621"/>
    </i>
    <i r="2">
      <x v="622"/>
      <x v="193"/>
      <x v="15"/>
      <x v="1"/>
      <x/>
    </i>
    <i t="default" r="2">
      <x v="622"/>
    </i>
    <i r="2">
      <x v="623"/>
      <x v="466"/>
      <x v="15"/>
      <x v="1"/>
      <x/>
    </i>
    <i t="default" r="2">
      <x v="623"/>
    </i>
    <i r="2">
      <x v="624"/>
      <x v="66"/>
      <x v="15"/>
      <x v="1"/>
      <x/>
    </i>
    <i t="default" r="2">
      <x v="624"/>
    </i>
    <i r="2">
      <x v="626"/>
      <x v="96"/>
      <x v="15"/>
      <x v="1"/>
      <x/>
    </i>
    <i t="default" r="2">
      <x v="626"/>
    </i>
    <i r="2">
      <x v="630"/>
      <x v="114"/>
      <x v="15"/>
      <x v="1"/>
      <x/>
    </i>
    <i t="default" r="2">
      <x v="630"/>
    </i>
    <i r="2">
      <x v="631"/>
      <x v="506"/>
      <x v="15"/>
      <x v="1"/>
      <x/>
    </i>
    <i t="default" r="2">
      <x v="631"/>
    </i>
    <i r="2">
      <x v="633"/>
      <x v="1281"/>
      <x v="15"/>
      <x v="1"/>
      <x/>
    </i>
    <i t="default" r="2">
      <x v="633"/>
    </i>
    <i r="2">
      <x v="636"/>
      <x v="39"/>
      <x v="15"/>
      <x v="1"/>
      <x/>
    </i>
    <i t="default" r="2">
      <x v="636"/>
    </i>
    <i r="2">
      <x v="637"/>
      <x v="47"/>
      <x v="15"/>
      <x v="1"/>
      <x/>
    </i>
    <i t="default" r="2">
      <x v="637"/>
    </i>
    <i r="2">
      <x v="638"/>
      <x v="61"/>
      <x v="15"/>
      <x v="1"/>
      <x/>
    </i>
    <i t="default" r="2">
      <x v="638"/>
    </i>
    <i r="2">
      <x v="639"/>
      <x v="117"/>
      <x v="15"/>
      <x v="1"/>
      <x/>
    </i>
    <i t="default" r="2">
      <x v="639"/>
    </i>
    <i r="2">
      <x v="693"/>
      <x v="101"/>
      <x v="11"/>
      <x v="1"/>
      <x/>
    </i>
    <i t="default" r="2">
      <x v="693"/>
    </i>
    <i r="2">
      <x v="702"/>
      <x v="1262"/>
      <x v="15"/>
      <x v="1"/>
      <x/>
    </i>
    <i t="default" r="2">
      <x v="702"/>
    </i>
    <i r="2">
      <x v="703"/>
      <x v="232"/>
      <x v="15"/>
      <x v="1"/>
      <x/>
    </i>
    <i t="default" r="2">
      <x v="703"/>
    </i>
    <i r="2">
      <x v="704"/>
      <x v="218"/>
      <x v="15"/>
      <x v="1"/>
      <x/>
    </i>
    <i t="default" r="2">
      <x v="704"/>
    </i>
    <i r="2">
      <x v="705"/>
      <x v="276"/>
      <x v="15"/>
      <x v="1"/>
      <x/>
    </i>
    <i t="default" r="2">
      <x v="705"/>
    </i>
    <i r="2">
      <x v="706"/>
      <x v="236"/>
      <x v="15"/>
      <x v="1"/>
      <x/>
    </i>
    <i t="default" r="2">
      <x v="706"/>
    </i>
    <i r="2">
      <x v="707"/>
      <x v="376"/>
      <x v="15"/>
      <x v="1"/>
      <x/>
    </i>
    <i t="default" r="2">
      <x v="707"/>
    </i>
    <i r="2">
      <x v="708"/>
      <x v="72"/>
      <x v="15"/>
      <x v="1"/>
      <x/>
    </i>
    <i t="default" r="2">
      <x v="708"/>
    </i>
    <i r="2">
      <x v="709"/>
      <x v="270"/>
      <x v="15"/>
      <x v="1"/>
      <x/>
    </i>
    <i t="default" r="2">
      <x v="709"/>
    </i>
    <i r="2">
      <x v="713"/>
      <x v="50"/>
      <x v="15"/>
      <x v="1"/>
      <x/>
    </i>
    <i t="default" r="2">
      <x v="713"/>
    </i>
    <i r="2">
      <x v="735"/>
      <x v="77"/>
      <x v="15"/>
      <x v="1"/>
      <x/>
    </i>
    <i t="default" r="2">
      <x v="735"/>
    </i>
    <i r="2">
      <x v="736"/>
      <x v="62"/>
      <x v="15"/>
      <x v="1"/>
      <x/>
    </i>
    <i t="default" r="2">
      <x v="736"/>
    </i>
    <i r="2">
      <x v="737"/>
      <x v="98"/>
      <x v="15"/>
      <x v="1"/>
      <x/>
    </i>
    <i t="default" r="2">
      <x v="737"/>
    </i>
    <i r="2">
      <x v="738"/>
      <x v="131"/>
      <x v="15"/>
      <x v="1"/>
      <x/>
    </i>
    <i t="default" r="2">
      <x v="738"/>
    </i>
    <i r="2">
      <x v="744"/>
      <x v="392"/>
      <x v="15"/>
      <x v="1"/>
      <x/>
    </i>
    <i t="default" r="2">
      <x v="744"/>
    </i>
    <i r="2">
      <x v="745"/>
      <x v="373"/>
      <x v="15"/>
      <x v="1"/>
      <x/>
    </i>
    <i t="default" r="2">
      <x v="745"/>
    </i>
    <i r="2">
      <x v="746"/>
      <x v="406"/>
      <x v="15"/>
      <x v="1"/>
      <x/>
    </i>
    <i t="default" r="2">
      <x v="746"/>
    </i>
    <i r="2">
      <x v="747"/>
      <x v="269"/>
      <x v="15"/>
      <x v="1"/>
      <x/>
    </i>
    <i t="default" r="2">
      <x v="747"/>
    </i>
    <i r="2">
      <x v="749"/>
      <x v="598"/>
      <x v="15"/>
      <x v="1"/>
      <x/>
    </i>
    <i t="default" r="2">
      <x v="749"/>
    </i>
    <i r="2">
      <x v="751"/>
      <x v="737"/>
      <x v="15"/>
      <x v="1"/>
      <x/>
    </i>
    <i t="default" r="2">
      <x v="751"/>
    </i>
    <i r="2">
      <x v="752"/>
      <x v="221"/>
      <x v="15"/>
      <x v="1"/>
      <x/>
    </i>
    <i t="default" r="2">
      <x v="752"/>
    </i>
    <i r="2">
      <x v="754"/>
      <x v="306"/>
      <x v="15"/>
      <x v="1"/>
      <x/>
    </i>
    <i t="default" r="2">
      <x v="754"/>
    </i>
    <i r="2">
      <x v="755"/>
      <x v="154"/>
      <x v="15"/>
      <x v="1"/>
      <x/>
    </i>
    <i t="default" r="2">
      <x v="755"/>
    </i>
    <i r="2">
      <x v="757"/>
      <x v="49"/>
      <x v="15"/>
      <x v="1"/>
      <x/>
    </i>
    <i t="default" r="2">
      <x v="757"/>
    </i>
    <i r="2">
      <x v="758"/>
      <x v="162"/>
      <x v="15"/>
      <x v="1"/>
      <x/>
    </i>
    <i t="default" r="2">
      <x v="758"/>
    </i>
    <i r="2">
      <x v="759"/>
      <x v="1251"/>
      <x v="15"/>
      <x v="1"/>
      <x/>
    </i>
    <i t="default" r="2">
      <x v="759"/>
    </i>
    <i r="2">
      <x v="760"/>
      <x v="435"/>
      <x v="15"/>
      <x v="1"/>
      <x/>
    </i>
    <i t="default" r="2">
      <x v="760"/>
    </i>
    <i r="2">
      <x v="761"/>
      <x v="429"/>
      <x v="15"/>
      <x v="1"/>
      <x/>
    </i>
    <i t="default" r="2">
      <x v="761"/>
    </i>
    <i r="2">
      <x v="762"/>
      <x v="44"/>
      <x v="15"/>
      <x v="1"/>
      <x/>
    </i>
    <i t="default" r="2">
      <x v="762"/>
    </i>
    <i r="2">
      <x v="763"/>
      <x v="204"/>
      <x v="15"/>
      <x v="1"/>
      <x/>
    </i>
    <i t="default" r="2">
      <x v="763"/>
    </i>
    <i r="2">
      <x v="773"/>
      <x v="128"/>
      <x v="15"/>
      <x v="1"/>
      <x/>
    </i>
    <i t="default" r="2">
      <x v="773"/>
    </i>
    <i r="2">
      <x v="779"/>
      <x v="132"/>
      <x v="15"/>
      <x v="1"/>
      <x/>
    </i>
    <i t="default" r="2">
      <x v="779"/>
    </i>
    <i r="2">
      <x v="781"/>
      <x v="453"/>
      <x v="15"/>
      <x v="1"/>
      <x/>
    </i>
    <i t="default" r="2">
      <x v="781"/>
    </i>
    <i r="2">
      <x v="783"/>
      <x v="3"/>
      <x v="15"/>
      <x v="1"/>
      <x/>
    </i>
    <i t="default" r="2">
      <x v="783"/>
    </i>
    <i r="2">
      <x v="787"/>
      <x v="734"/>
      <x v="15"/>
      <x v="1"/>
      <x/>
    </i>
    <i t="default" r="2">
      <x v="787"/>
    </i>
    <i r="2">
      <x v="788"/>
      <x v="54"/>
      <x v="15"/>
      <x v="1"/>
      <x/>
    </i>
    <i t="default" r="2">
      <x v="788"/>
    </i>
    <i r="2">
      <x v="789"/>
      <x v="374"/>
      <x v="15"/>
      <x v="1"/>
      <x/>
    </i>
    <i t="default" r="2">
      <x v="789"/>
    </i>
    <i r="2">
      <x v="790"/>
      <x v="347"/>
      <x v="15"/>
      <x v="1"/>
      <x/>
    </i>
    <i t="default" r="2">
      <x v="790"/>
    </i>
    <i r="2">
      <x v="791"/>
      <x v="23"/>
      <x v="15"/>
      <x v="1"/>
      <x/>
    </i>
    <i t="default" r="2">
      <x v="791"/>
    </i>
    <i r="2">
      <x v="793"/>
      <x v="75"/>
      <x v="15"/>
      <x v="1"/>
      <x/>
    </i>
    <i t="default" r="2">
      <x v="793"/>
    </i>
    <i r="2">
      <x v="794"/>
      <x v="606"/>
      <x v="15"/>
      <x v="1"/>
      <x/>
    </i>
    <i t="default" r="2">
      <x v="794"/>
    </i>
    <i r="2">
      <x v="796"/>
      <x v="140"/>
      <x v="15"/>
      <x v="1"/>
      <x/>
    </i>
    <i t="default" r="2">
      <x v="796"/>
    </i>
    <i r="2">
      <x v="799"/>
      <x v="1289"/>
      <x v="15"/>
      <x v="1"/>
      <x/>
    </i>
    <i t="default" r="2">
      <x v="799"/>
    </i>
    <i r="2">
      <x v="800"/>
      <x v="657"/>
      <x v="15"/>
      <x v="1"/>
      <x/>
    </i>
    <i t="default" r="2">
      <x v="800"/>
    </i>
    <i r="2">
      <x v="802"/>
      <x v="424"/>
      <x v="15"/>
      <x v="1"/>
      <x/>
    </i>
    <i t="default" r="2">
      <x v="802"/>
    </i>
    <i r="2">
      <x v="803"/>
      <x v="1253"/>
      <x v="15"/>
      <x v="1"/>
      <x/>
    </i>
    <i t="default" r="2">
      <x v="803"/>
    </i>
    <i r="2">
      <x v="805"/>
      <x v="292"/>
      <x v="15"/>
      <x v="1"/>
      <x/>
    </i>
    <i t="default" r="2">
      <x v="805"/>
    </i>
    <i r="2">
      <x v="806"/>
      <x v="593"/>
      <x v="15"/>
      <x v="1"/>
      <x/>
    </i>
    <i t="default" r="2">
      <x v="806"/>
    </i>
    <i r="2">
      <x v="807"/>
      <x v="782"/>
      <x v="15"/>
      <x v="1"/>
      <x/>
    </i>
    <i t="default" r="2">
      <x v="807"/>
    </i>
    <i r="2">
      <x v="808"/>
      <x v="350"/>
      <x v="15"/>
      <x v="1"/>
      <x/>
    </i>
    <i t="default" r="2">
      <x v="808"/>
    </i>
    <i r="2">
      <x v="809"/>
      <x v="310"/>
      <x v="15"/>
      <x v="1"/>
      <x/>
    </i>
    <i t="default" r="2">
      <x v="809"/>
    </i>
    <i r="2">
      <x v="811"/>
      <x v="512"/>
      <x v="15"/>
      <x v="1"/>
      <x/>
    </i>
    <i t="default" r="2">
      <x v="811"/>
    </i>
    <i r="2">
      <x v="812"/>
      <x v="337"/>
      <x v="15"/>
      <x v="1"/>
      <x/>
    </i>
    <i t="default" r="2">
      <x v="812"/>
    </i>
    <i r="2">
      <x v="815"/>
      <x v="237"/>
      <x v="15"/>
      <x v="1"/>
      <x/>
    </i>
    <i t="default" r="2">
      <x v="815"/>
    </i>
    <i r="2">
      <x v="829"/>
      <x v="432"/>
      <x v="15"/>
      <x v="1"/>
      <x/>
    </i>
    <i t="default" r="2">
      <x v="829"/>
    </i>
    <i r="2">
      <x v="834"/>
      <x v="321"/>
      <x v="15"/>
      <x v="1"/>
      <x/>
    </i>
    <i t="default" r="2">
      <x v="834"/>
    </i>
    <i r="2">
      <x v="835"/>
      <x v="256"/>
      <x v="15"/>
      <x v="1"/>
      <x/>
    </i>
    <i t="default" r="2">
      <x v="835"/>
    </i>
    <i r="2">
      <x v="836"/>
      <x v="222"/>
      <x v="15"/>
      <x v="1"/>
      <x/>
    </i>
    <i t="default" r="2">
      <x v="836"/>
    </i>
    <i r="2">
      <x v="837"/>
      <x v="247"/>
      <x v="15"/>
      <x v="1"/>
      <x/>
    </i>
    <i t="default" r="2">
      <x v="837"/>
    </i>
    <i r="2">
      <x v="838"/>
      <x v="385"/>
      <x v="15"/>
      <x v="1"/>
      <x/>
    </i>
    <i t="default" r="2">
      <x v="838"/>
    </i>
    <i r="2">
      <x v="840"/>
      <x v="1255"/>
      <x v="12"/>
      <x v="1"/>
      <x/>
    </i>
    <i t="default" r="2">
      <x v="840"/>
    </i>
    <i r="2">
      <x v="841"/>
      <x v="106"/>
      <x v="15"/>
      <x v="1"/>
      <x/>
    </i>
    <i t="default" r="2">
      <x v="841"/>
    </i>
    <i r="2">
      <x v="842"/>
      <x v="463"/>
      <x v="15"/>
      <x v="1"/>
      <x/>
    </i>
    <i t="default" r="2">
      <x v="842"/>
    </i>
    <i r="2">
      <x v="844"/>
      <x v="1285"/>
      <x v="15"/>
      <x v="1"/>
      <x/>
    </i>
    <i t="default" r="2">
      <x v="844"/>
    </i>
    <i r="2">
      <x v="845"/>
      <x v="281"/>
      <x v="15"/>
      <x v="1"/>
      <x/>
    </i>
    <i t="default" r="2">
      <x v="845"/>
    </i>
    <i r="2">
      <x v="846"/>
      <x v="254"/>
      <x v="15"/>
      <x v="1"/>
      <x/>
    </i>
    <i t="default" r="2">
      <x v="846"/>
    </i>
    <i r="2">
      <x v="847"/>
      <x v="6"/>
      <x v="15"/>
      <x v="1"/>
      <x/>
    </i>
    <i t="default" r="2">
      <x v="847"/>
    </i>
    <i r="2">
      <x v="848"/>
      <x v="139"/>
      <x v="15"/>
      <x v="1"/>
      <x/>
    </i>
    <i t="default" r="2">
      <x v="848"/>
    </i>
    <i r="2">
      <x v="849"/>
      <x v="170"/>
      <x v="15"/>
      <x v="1"/>
      <x/>
    </i>
    <i t="default" r="2">
      <x v="849"/>
    </i>
    <i r="2">
      <x v="850"/>
      <x v="210"/>
      <x v="15"/>
      <x v="1"/>
      <x/>
    </i>
    <i t="default" r="2">
      <x v="850"/>
    </i>
    <i r="2">
      <x v="852"/>
      <x v="425"/>
      <x v="15"/>
      <x v="1"/>
      <x/>
    </i>
    <i t="default" r="2">
      <x v="852"/>
    </i>
    <i r="2">
      <x v="854"/>
      <x v="167"/>
      <x v="15"/>
      <x v="1"/>
      <x/>
    </i>
    <i t="default" r="2">
      <x v="854"/>
    </i>
    <i r="2">
      <x v="855"/>
      <x v="319"/>
      <x v="15"/>
      <x v="1"/>
      <x/>
    </i>
    <i t="default" r="2">
      <x v="855"/>
    </i>
    <i r="2">
      <x v="865"/>
      <x v="283"/>
      <x v="15"/>
      <x v="1"/>
      <x/>
    </i>
    <i t="default" r="2">
      <x v="865"/>
    </i>
    <i r="2">
      <x v="866"/>
      <x v="103"/>
      <x v="15"/>
      <x v="1"/>
      <x/>
    </i>
    <i t="default" r="2">
      <x v="866"/>
    </i>
    <i r="2">
      <x v="867"/>
      <x v="130"/>
      <x v="15"/>
      <x v="1"/>
      <x/>
    </i>
    <i t="default" r="2">
      <x v="867"/>
    </i>
    <i r="2">
      <x v="868"/>
      <x v="121"/>
      <x v="15"/>
      <x v="1"/>
      <x/>
    </i>
    <i t="default" r="2">
      <x v="868"/>
    </i>
    <i r="2">
      <x v="869"/>
      <x v="480"/>
      <x v="15"/>
      <x v="1"/>
      <x/>
    </i>
    <i t="default" r="2">
      <x v="869"/>
    </i>
    <i r="2">
      <x v="871"/>
      <x v="344"/>
      <x v="15"/>
      <x v="1"/>
      <x/>
    </i>
    <i t="default" r="2">
      <x v="871"/>
    </i>
    <i r="2">
      <x v="872"/>
      <x v="356"/>
      <x v="15"/>
      <x v="1"/>
      <x/>
    </i>
    <i t="default" r="2">
      <x v="872"/>
    </i>
    <i r="2">
      <x v="876"/>
      <x v="464"/>
      <x v="15"/>
      <x v="1"/>
      <x/>
    </i>
    <i t="default" r="2">
      <x v="876"/>
    </i>
    <i r="2">
      <x v="877"/>
      <x v="241"/>
      <x v="15"/>
      <x v="1"/>
      <x/>
    </i>
    <i t="default" r="2">
      <x v="877"/>
    </i>
    <i r="2">
      <x v="882"/>
      <x v="467"/>
      <x v="15"/>
      <x v="1"/>
      <x/>
    </i>
    <i t="default" r="2">
      <x v="882"/>
    </i>
    <i r="2">
      <x v="885"/>
      <x v="185"/>
      <x v="15"/>
      <x v="1"/>
      <x/>
    </i>
    <i t="default" r="2">
      <x v="885"/>
    </i>
    <i r="2">
      <x v="886"/>
      <x v="1254"/>
      <x v="15"/>
      <x v="1"/>
      <x/>
    </i>
    <i t="default" r="2">
      <x v="886"/>
    </i>
    <i r="2">
      <x v="891"/>
      <x v="403"/>
      <x v="15"/>
      <x v="1"/>
      <x/>
    </i>
    <i t="default" r="2">
      <x v="891"/>
    </i>
    <i r="2">
      <x v="892"/>
      <x v="386"/>
      <x v="15"/>
      <x v="1"/>
      <x/>
    </i>
    <i t="default" r="2">
      <x v="892"/>
    </i>
    <i r="2">
      <x v="893"/>
      <x v="1278"/>
      <x v="15"/>
      <x v="1"/>
      <x/>
    </i>
    <i t="default" r="2">
      <x v="893"/>
    </i>
    <i r="2">
      <x v="894"/>
      <x v="733"/>
      <x v="15"/>
      <x v="1"/>
      <x/>
    </i>
    <i t="default" r="2">
      <x v="894"/>
    </i>
    <i r="2">
      <x v="897"/>
      <x v="45"/>
      <x v="15"/>
      <x v="1"/>
      <x/>
    </i>
    <i t="default" r="2">
      <x v="897"/>
    </i>
    <i r="2">
      <x v="898"/>
      <x v="171"/>
      <x v="15"/>
      <x v="1"/>
      <x/>
    </i>
    <i t="default" r="2">
      <x v="898"/>
    </i>
    <i r="2">
      <x v="900"/>
      <x v="414"/>
      <x v="15"/>
      <x v="1"/>
      <x/>
    </i>
    <i t="default" r="2">
      <x v="900"/>
    </i>
    <i r="2">
      <x v="904"/>
      <x v="382"/>
      <x v="15"/>
      <x v="1"/>
      <x/>
    </i>
    <i t="default" r="2">
      <x v="904"/>
    </i>
    <i r="2">
      <x v="905"/>
      <x v="393"/>
      <x v="15"/>
      <x v="1"/>
      <x/>
    </i>
    <i t="default" r="2">
      <x v="905"/>
    </i>
    <i r="2">
      <x v="906"/>
      <x v="449"/>
      <x v="15"/>
      <x v="1"/>
      <x/>
    </i>
    <i t="default" r="2">
      <x v="906"/>
    </i>
    <i r="2">
      <x v="909"/>
      <x v="33"/>
      <x v="15"/>
      <x v="1"/>
      <x/>
    </i>
    <i t="default" r="2">
      <x v="909"/>
    </i>
    <i r="2">
      <x v="910"/>
      <x v="70"/>
      <x v="15"/>
      <x v="1"/>
      <x/>
    </i>
    <i t="default" r="2">
      <x v="910"/>
    </i>
    <i r="2">
      <x v="912"/>
      <x v="249"/>
      <x v="15"/>
      <x v="1"/>
      <x/>
    </i>
    <i t="default" r="2">
      <x v="912"/>
    </i>
    <i r="2">
      <x v="913"/>
      <x v="497"/>
      <x v="15"/>
      <x v="1"/>
      <x/>
    </i>
    <i t="default" r="2">
      <x v="913"/>
    </i>
    <i r="2">
      <x v="914"/>
      <x v="182"/>
      <x v="15"/>
      <x v="1"/>
      <x/>
    </i>
    <i t="default" r="2">
      <x v="914"/>
    </i>
    <i r="2">
      <x v="916"/>
      <x v="196"/>
      <x v="15"/>
      <x v="1"/>
      <x/>
    </i>
    <i t="default" r="2">
      <x v="916"/>
    </i>
    <i r="2">
      <x v="918"/>
      <x v="419"/>
      <x v="15"/>
      <x v="1"/>
      <x/>
    </i>
    <i t="default" r="2">
      <x v="918"/>
    </i>
    <i r="2">
      <x v="919"/>
      <x v="197"/>
      <x v="15"/>
      <x v="1"/>
      <x/>
    </i>
    <i t="default" r="2">
      <x v="919"/>
    </i>
    <i r="2">
      <x v="920"/>
      <x v="307"/>
      <x v="15"/>
      <x v="1"/>
      <x/>
    </i>
    <i t="default" r="2">
      <x v="920"/>
    </i>
    <i r="2">
      <x v="922"/>
      <x v="284"/>
      <x v="15"/>
      <x v="1"/>
      <x/>
    </i>
    <i t="default" r="2">
      <x v="922"/>
    </i>
    <i r="2">
      <x v="923"/>
      <x v="430"/>
      <x v="15"/>
      <x v="1"/>
      <x/>
    </i>
    <i t="default" r="2">
      <x v="923"/>
    </i>
    <i r="2">
      <x v="927"/>
      <x v="127"/>
      <x v="15"/>
      <x v="1"/>
      <x/>
    </i>
    <i t="default" r="2">
      <x v="927"/>
    </i>
    <i r="2">
      <x v="929"/>
      <x v="76"/>
      <x v="15"/>
      <x v="1"/>
      <x/>
    </i>
    <i t="default" r="2">
      <x v="929"/>
    </i>
    <i r="2">
      <x v="930"/>
      <x v="186"/>
      <x v="15"/>
      <x v="1"/>
      <x/>
    </i>
    <i t="default" r="2">
      <x v="930"/>
    </i>
    <i r="2">
      <x v="931"/>
      <x v="426"/>
      <x v="15"/>
      <x v="1"/>
      <x/>
    </i>
    <i t="default" r="2">
      <x v="931"/>
    </i>
    <i r="2">
      <x v="932"/>
      <x v="316"/>
      <x v="15"/>
      <x v="1"/>
      <x/>
    </i>
    <i t="default" r="2">
      <x v="932"/>
    </i>
    <i r="2">
      <x v="933"/>
      <x v="16"/>
      <x v="15"/>
      <x v="1"/>
      <x/>
    </i>
    <i t="default" r="2">
      <x v="933"/>
    </i>
    <i r="2">
      <x v="935"/>
      <x v="123"/>
      <x v="15"/>
      <x v="1"/>
      <x/>
    </i>
    <i t="default" r="2">
      <x v="935"/>
    </i>
    <i r="2">
      <x v="937"/>
      <x v="7"/>
      <x v="15"/>
      <x v="1"/>
      <x/>
    </i>
    <i t="default" r="2">
      <x v="937"/>
    </i>
    <i r="2">
      <x v="939"/>
      <x v="488"/>
      <x v="15"/>
      <x v="1"/>
      <x/>
    </i>
    <i t="default" r="2">
      <x v="939"/>
    </i>
    <i r="2">
      <x v="940"/>
      <x v="255"/>
      <x v="15"/>
      <x v="1"/>
      <x/>
    </i>
    <i t="default" r="2">
      <x v="940"/>
    </i>
    <i r="2">
      <x v="945"/>
      <x v="289"/>
      <x v="15"/>
      <x v="1"/>
      <x/>
    </i>
    <i t="default" r="2">
      <x v="945"/>
    </i>
    <i r="2">
      <x v="946"/>
      <x v="599"/>
      <x v="15"/>
      <x v="1"/>
      <x/>
    </i>
    <i t="default" r="2">
      <x v="946"/>
    </i>
    <i r="2">
      <x v="947"/>
      <x v="416"/>
      <x v="15"/>
      <x v="1"/>
      <x/>
    </i>
    <i t="default" r="2">
      <x v="947"/>
    </i>
    <i r="2">
      <x v="948"/>
      <x v="57"/>
      <x v="15"/>
      <x v="1"/>
      <x/>
    </i>
    <i t="default" r="2">
      <x v="948"/>
    </i>
    <i r="2">
      <x v="950"/>
      <x v="184"/>
      <x v="15"/>
      <x v="1"/>
      <x/>
    </i>
    <i t="default" r="2">
      <x v="950"/>
    </i>
    <i r="2">
      <x v="952"/>
      <x v="500"/>
      <x v="15"/>
      <x v="1"/>
      <x/>
    </i>
    <i t="default" r="2">
      <x v="952"/>
    </i>
    <i r="2">
      <x v="955"/>
      <x v="318"/>
      <x v="15"/>
      <x v="1"/>
      <x/>
    </i>
    <i t="default" r="2">
      <x v="955"/>
    </i>
    <i r="2">
      <x v="956"/>
      <x v="223"/>
      <x v="15"/>
      <x v="1"/>
      <x/>
    </i>
    <i t="default" r="2">
      <x v="956"/>
    </i>
    <i r="2">
      <x v="957"/>
      <x v="398"/>
      <x v="15"/>
      <x v="1"/>
      <x/>
    </i>
    <i t="default" r="2">
      <x v="957"/>
    </i>
    <i r="2">
      <x v="958"/>
      <x v="457"/>
      <x v="15"/>
      <x v="1"/>
      <x/>
    </i>
    <i t="default" r="2">
      <x v="958"/>
    </i>
    <i r="2">
      <x v="959"/>
      <x v="462"/>
      <x v="15"/>
      <x v="1"/>
      <x/>
    </i>
    <i t="default" r="2">
      <x v="959"/>
    </i>
    <i r="2">
      <x v="960"/>
      <x v="351"/>
      <x v="15"/>
      <x v="1"/>
      <x/>
    </i>
    <i t="default" r="2">
      <x v="960"/>
    </i>
    <i r="2">
      <x v="961"/>
      <x v="286"/>
      <x v="15"/>
      <x v="1"/>
      <x/>
    </i>
    <i t="default" r="2">
      <x v="961"/>
    </i>
    <i r="2">
      <x v="962"/>
      <x v="282"/>
      <x v="15"/>
      <x v="1"/>
      <x/>
    </i>
    <i t="default" r="2">
      <x v="962"/>
    </i>
    <i r="2">
      <x v="966"/>
      <x v="1275"/>
      <x v="15"/>
      <x v="1"/>
      <x/>
    </i>
    <i t="default" r="2">
      <x v="966"/>
    </i>
    <i r="2">
      <x v="967"/>
      <x v="505"/>
      <x v="15"/>
      <x v="1"/>
      <x/>
    </i>
    <i t="default" r="2">
      <x v="967"/>
    </i>
    <i r="2">
      <x v="971"/>
      <x v="325"/>
      <x v="15"/>
      <x v="1"/>
      <x/>
    </i>
    <i t="default" r="2">
      <x v="971"/>
    </i>
    <i r="2">
      <x v="972"/>
      <x v="277"/>
      <x v="15"/>
      <x v="1"/>
      <x/>
    </i>
    <i t="default" r="2">
      <x v="972"/>
    </i>
    <i r="2">
      <x v="976"/>
      <x v="452"/>
      <x v="15"/>
      <x v="1"/>
      <x/>
    </i>
    <i t="default" r="2">
      <x v="976"/>
    </i>
    <i r="2">
      <x v="977"/>
      <x v="594"/>
      <x v="15"/>
      <x v="1"/>
      <x/>
    </i>
    <i t="default" r="2">
      <x v="977"/>
    </i>
    <i r="2">
      <x v="978"/>
      <x v="397"/>
      <x v="15"/>
      <x v="1"/>
      <x/>
    </i>
    <i t="default" r="2">
      <x v="978"/>
    </i>
    <i r="2">
      <x v="981"/>
      <x v="329"/>
      <x v="15"/>
      <x v="1"/>
      <x/>
    </i>
    <i t="default" r="2">
      <x v="981"/>
    </i>
    <i r="2">
      <x v="993"/>
      <x v="433"/>
      <x v="15"/>
      <x v="1"/>
      <x/>
    </i>
    <i t="default" r="2">
      <x v="993"/>
    </i>
    <i r="2">
      <x v="996"/>
      <x v="1265"/>
      <x v="15"/>
      <x v="1"/>
      <x/>
    </i>
    <i t="default" r="2">
      <x v="996"/>
    </i>
    <i r="2">
      <x v="997"/>
      <x v="81"/>
      <x v="15"/>
      <x v="1"/>
      <x/>
    </i>
    <i t="default" r="2">
      <x v="997"/>
    </i>
    <i r="2">
      <x v="998"/>
      <x v="1246"/>
      <x v="15"/>
      <x v="1"/>
      <x/>
    </i>
    <i t="default" r="2">
      <x v="998"/>
    </i>
    <i r="2">
      <x v="1000"/>
      <x v="203"/>
      <x v="15"/>
      <x v="1"/>
      <x/>
    </i>
    <i t="default" r="2">
      <x v="1000"/>
    </i>
    <i r="2">
      <x v="1001"/>
      <x v="122"/>
      <x v="15"/>
      <x v="1"/>
      <x/>
    </i>
    <i t="default" r="2">
      <x v="1001"/>
    </i>
    <i r="2">
      <x v="1006"/>
      <x v="740"/>
      <x v="15"/>
      <x v="1"/>
      <x/>
    </i>
    <i t="default" r="2">
      <x v="1006"/>
    </i>
    <i r="2">
      <x v="1009"/>
      <x v="278"/>
      <x v="15"/>
      <x v="1"/>
      <x/>
    </i>
    <i t="default" r="2">
      <x v="1009"/>
    </i>
    <i r="2">
      <x v="1010"/>
      <x v="73"/>
      <x v="15"/>
      <x v="1"/>
      <x/>
    </i>
    <i t="default" r="2">
      <x v="1010"/>
    </i>
    <i r="2">
      <x v="1011"/>
      <x v="456"/>
      <x v="15"/>
      <x v="1"/>
      <x/>
    </i>
    <i t="default" r="2">
      <x v="1011"/>
    </i>
    <i r="2">
      <x v="1012"/>
      <x v="205"/>
      <x v="15"/>
      <x v="1"/>
      <x/>
    </i>
    <i t="default" r="2">
      <x v="1012"/>
    </i>
    <i r="2">
      <x v="1013"/>
      <x v="63"/>
      <x v="15"/>
      <x v="1"/>
      <x/>
    </i>
    <i t="default" r="2">
      <x v="1013"/>
    </i>
    <i r="2">
      <x v="1014"/>
      <x v="311"/>
      <x v="15"/>
      <x v="1"/>
      <x/>
    </i>
    <i t="default" r="2">
      <x v="1014"/>
    </i>
    <i r="2">
      <x v="1016"/>
      <x v="124"/>
      <x v="15"/>
      <x v="1"/>
      <x/>
    </i>
    <i t="default" r="2">
      <x v="1016"/>
    </i>
    <i r="2">
      <x v="1017"/>
      <x v="509"/>
      <x v="15"/>
      <x v="1"/>
      <x/>
    </i>
    <i t="default" r="2">
      <x v="1017"/>
    </i>
    <i r="2">
      <x v="1019"/>
      <x v="191"/>
      <x v="15"/>
      <x v="1"/>
      <x/>
    </i>
    <i t="default" r="2">
      <x v="1019"/>
    </i>
    <i r="2">
      <x v="1025"/>
      <x v="273"/>
      <x v="15"/>
      <x v="1"/>
      <x/>
    </i>
    <i t="default" r="2">
      <x v="1025"/>
    </i>
    <i r="2">
      <x v="1026"/>
      <x v="417"/>
      <x v="15"/>
      <x v="1"/>
      <x/>
    </i>
    <i t="default" r="2">
      <x v="1026"/>
    </i>
    <i r="2">
      <x v="1027"/>
      <x v="345"/>
      <x v="15"/>
      <x v="1"/>
      <x/>
    </i>
    <i t="default" r="2">
      <x v="1027"/>
    </i>
    <i r="2">
      <x v="1028"/>
      <x v="301"/>
      <x v="15"/>
      <x v="1"/>
      <x/>
    </i>
    <i t="default" r="2">
      <x v="1028"/>
    </i>
    <i r="2">
      <x v="1030"/>
      <x v="267"/>
      <x v="15"/>
      <x v="1"/>
      <x/>
    </i>
    <i t="default" r="2">
      <x v="1030"/>
    </i>
    <i r="2">
      <x v="1031"/>
      <x v="299"/>
      <x v="15"/>
      <x v="1"/>
      <x/>
    </i>
    <i t="default" r="2">
      <x v="1031"/>
    </i>
    <i r="2">
      <x v="1036"/>
      <x v="471"/>
      <x v="15"/>
      <x v="1"/>
      <x/>
    </i>
    <i t="default" r="2">
      <x v="1036"/>
    </i>
    <i r="2">
      <x v="1038"/>
      <x v="89"/>
      <x v="15"/>
      <x v="1"/>
      <x/>
    </i>
    <i t="default" r="2">
      <x v="1038"/>
    </i>
    <i r="2">
      <x v="1040"/>
      <x v="489"/>
      <x v="15"/>
      <x v="1"/>
      <x/>
    </i>
    <i t="default" r="2">
      <x v="1040"/>
    </i>
    <i r="2">
      <x v="1041"/>
      <x v="168"/>
      <x v="15"/>
      <x v="1"/>
      <x/>
    </i>
    <i t="default" r="2">
      <x v="1041"/>
    </i>
    <i r="2">
      <x v="1042"/>
      <x v="482"/>
      <x v="15"/>
      <x v="1"/>
      <x/>
    </i>
    <i t="default" r="2">
      <x v="1042"/>
    </i>
    <i r="2">
      <x v="1043"/>
      <x v="115"/>
      <x v="15"/>
      <x v="1"/>
      <x/>
    </i>
    <i t="default" r="2">
      <x v="1043"/>
    </i>
    <i r="2">
      <x v="1047"/>
      <x v="401"/>
      <x v="15"/>
      <x v="1"/>
      <x/>
    </i>
    <i t="default" r="2">
      <x v="1047"/>
    </i>
    <i r="2">
      <x v="1048"/>
      <x v="28"/>
      <x v="15"/>
      <x v="1"/>
      <x/>
    </i>
    <i t="default" r="2">
      <x v="1048"/>
    </i>
    <i r="2">
      <x v="1049"/>
      <x v="156"/>
      <x v="15"/>
      <x v="1"/>
      <x/>
    </i>
    <i t="default" r="2">
      <x v="1049"/>
    </i>
    <i r="2">
      <x v="1050"/>
      <x v="508"/>
      <x v="15"/>
      <x v="1"/>
      <x/>
    </i>
    <i t="default" r="2">
      <x v="1050"/>
    </i>
    <i r="2">
      <x v="1051"/>
      <x v="40"/>
      <x v="15"/>
      <x v="1"/>
      <x/>
    </i>
    <i t="default" r="2">
      <x v="1051"/>
    </i>
    <i r="2">
      <x v="1052"/>
      <x v="190"/>
      <x v="15"/>
      <x v="1"/>
      <x/>
    </i>
    <i t="default" r="2">
      <x v="1052"/>
    </i>
    <i r="2">
      <x v="1053"/>
      <x v="1264"/>
      <x v="15"/>
      <x v="1"/>
      <x/>
    </i>
    <i t="default" r="2">
      <x v="1053"/>
    </i>
    <i r="2">
      <x v="1054"/>
      <x v="303"/>
      <x v="15"/>
      <x v="1"/>
      <x/>
    </i>
    <i t="default" r="2">
      <x v="1054"/>
    </i>
    <i r="2">
      <x v="1055"/>
      <x v="243"/>
      <x v="15"/>
      <x v="1"/>
      <x/>
    </i>
    <i t="default" r="2">
      <x v="1055"/>
    </i>
    <i r="2">
      <x v="1057"/>
      <x v="263"/>
      <x v="15"/>
      <x v="1"/>
      <x/>
    </i>
    <i t="default" r="2">
      <x v="1057"/>
    </i>
    <i r="2">
      <x v="1058"/>
      <x v="331"/>
      <x v="15"/>
      <x v="1"/>
      <x/>
    </i>
    <i t="default" r="2">
      <x v="1058"/>
    </i>
    <i r="2">
      <x v="1059"/>
      <x v="326"/>
      <x v="15"/>
      <x v="1"/>
      <x/>
    </i>
    <i t="default" r="2">
      <x v="1059"/>
    </i>
    <i r="2">
      <x v="1060"/>
      <x v="51"/>
      <x v="15"/>
      <x v="1"/>
      <x/>
    </i>
    <i t="default" r="2">
      <x v="1060"/>
    </i>
    <i r="2">
      <x v="1061"/>
      <x v="151"/>
      <x v="15"/>
      <x v="1"/>
      <x/>
    </i>
    <i t="default" r="2">
      <x v="1061"/>
    </i>
    <i r="2">
      <x v="1062"/>
      <x v="313"/>
      <x v="15"/>
      <x v="1"/>
      <x/>
    </i>
    <i t="default" r="2">
      <x v="1062"/>
    </i>
    <i r="2">
      <x v="1063"/>
      <x v="268"/>
      <x v="15"/>
      <x v="1"/>
      <x/>
    </i>
    <i t="default" r="2">
      <x v="1063"/>
    </i>
    <i r="2">
      <x v="1065"/>
      <x v="107"/>
      <x v="15"/>
      <x v="1"/>
      <x/>
    </i>
    <i t="default" r="2">
      <x v="1065"/>
    </i>
    <i r="2">
      <x v="1070"/>
      <x v="125"/>
      <x v="15"/>
      <x v="1"/>
      <x/>
    </i>
    <i t="default" r="2">
      <x v="1070"/>
    </i>
    <i r="2">
      <x v="1071"/>
      <x v="1259"/>
      <x v="15"/>
      <x v="1"/>
      <x/>
    </i>
    <i t="default" r="2">
      <x v="1071"/>
    </i>
    <i r="2">
      <x v="1075"/>
      <x v="11"/>
      <x v="15"/>
      <x v="1"/>
      <x/>
    </i>
    <i t="default" r="2">
      <x v="1075"/>
    </i>
    <i r="2">
      <x v="1076"/>
      <x v="230"/>
      <x v="15"/>
      <x v="1"/>
      <x/>
    </i>
    <i t="default" r="2">
      <x v="1076"/>
    </i>
    <i r="2">
      <x v="1078"/>
      <x v="12"/>
      <x v="15"/>
      <x v="1"/>
      <x/>
    </i>
    <i t="default" r="2">
      <x v="1078"/>
    </i>
    <i r="2">
      <x v="1079"/>
      <x v="233"/>
      <x v="15"/>
      <x v="1"/>
      <x/>
    </i>
    <i t="default" r="2">
      <x v="1079"/>
    </i>
    <i r="2">
      <x v="1080"/>
      <x v="244"/>
      <x v="15"/>
      <x v="1"/>
      <x/>
    </i>
    <i t="default" r="2">
      <x v="1080"/>
    </i>
    <i r="2">
      <x v="1081"/>
      <x v="245"/>
      <x v="15"/>
      <x v="1"/>
      <x/>
    </i>
    <i t="default" r="2">
      <x v="1081"/>
    </i>
    <i r="2">
      <x v="1082"/>
      <x v="739"/>
      <x v="15"/>
      <x v="1"/>
      <x/>
    </i>
    <i t="default" r="2">
      <x v="1082"/>
    </i>
    <i r="2">
      <x v="1083"/>
      <x v="288"/>
      <x v="15"/>
      <x v="1"/>
      <x/>
    </i>
    <i t="default" r="2">
      <x v="1083"/>
    </i>
    <i r="2">
      <x v="1085"/>
      <x v="165"/>
      <x v="15"/>
      <x v="1"/>
      <x/>
    </i>
    <i t="default" r="2">
      <x v="1085"/>
    </i>
    <i r="2">
      <x v="1086"/>
      <x v="84"/>
      <x v="15"/>
      <x v="1"/>
      <x/>
    </i>
    <i t="default" r="2">
      <x v="1086"/>
    </i>
    <i r="2">
      <x v="1088"/>
      <x v="231"/>
      <x v="15"/>
      <x v="1"/>
      <x/>
    </i>
    <i t="default" r="2">
      <x v="1088"/>
    </i>
    <i r="2">
      <x v="1089"/>
      <x v="1272"/>
      <x v="15"/>
      <x v="1"/>
      <x/>
    </i>
    <i t="default" r="2">
      <x v="1089"/>
    </i>
    <i r="2">
      <x v="1090"/>
      <x v="202"/>
      <x v="15"/>
      <x v="1"/>
      <x/>
    </i>
    <i t="default" r="2">
      <x v="1090"/>
    </i>
    <i r="2">
      <x v="1091"/>
      <x v="342"/>
      <x v="15"/>
      <x v="1"/>
      <x/>
    </i>
    <i t="default" r="2">
      <x v="1091"/>
    </i>
    <i r="2">
      <x v="1092"/>
      <x v="378"/>
      <x v="15"/>
      <x v="1"/>
      <x/>
    </i>
    <i t="default" r="2">
      <x v="1092"/>
    </i>
    <i r="2">
      <x v="1093"/>
      <x v="470"/>
      <x v="15"/>
      <x v="1"/>
      <x/>
    </i>
    <i t="default" r="2">
      <x v="1093"/>
    </i>
    <i r="2">
      <x v="1095"/>
      <x v="64"/>
      <x v="15"/>
      <x v="1"/>
      <x/>
    </i>
    <i t="default" r="2">
      <x v="1095"/>
    </i>
    <i r="2">
      <x v="1098"/>
      <x v="450"/>
      <x v="15"/>
      <x v="1"/>
      <x/>
    </i>
    <i t="default" r="2">
      <x v="1098"/>
    </i>
    <i r="2">
      <x v="1099"/>
      <x v="83"/>
      <x v="15"/>
      <x v="1"/>
      <x/>
    </i>
    <i t="default" r="2">
      <x v="1099"/>
    </i>
    <i r="2">
      <x v="1100"/>
      <x v="510"/>
      <x v="15"/>
      <x v="1"/>
      <x/>
    </i>
    <i t="default" r="2">
      <x v="1100"/>
    </i>
    <i r="2">
      <x v="1106"/>
      <x v="371"/>
      <x v="15"/>
      <x v="1"/>
      <x/>
    </i>
    <i t="default" r="2">
      <x v="1106"/>
    </i>
    <i r="2">
      <x v="1107"/>
      <x v="174"/>
      <x v="15"/>
      <x v="1"/>
      <x/>
    </i>
    <i t="default" r="2">
      <x v="1107"/>
    </i>
    <i r="2">
      <x v="1108"/>
      <x v="1284"/>
      <x v="15"/>
      <x v="1"/>
      <x/>
    </i>
    <i t="default" r="2">
      <x v="1108"/>
    </i>
    <i r="2">
      <x v="1112"/>
      <x v="317"/>
      <x v="15"/>
      <x v="1"/>
      <x/>
    </i>
    <i t="default" r="2">
      <x v="1112"/>
    </i>
    <i r="2">
      <x v="1123"/>
      <x v="1288"/>
      <x v="15"/>
      <x v="1"/>
      <x/>
    </i>
    <i t="default" r="2">
      <x v="1123"/>
    </i>
    <i r="2">
      <x v="1124"/>
      <x v="297"/>
      <x v="15"/>
      <x v="1"/>
      <x/>
    </i>
    <i t="default" r="2">
      <x v="1124"/>
    </i>
    <i r="2">
      <x v="1132"/>
      <x v="226"/>
      <x v="15"/>
      <x v="1"/>
      <x/>
    </i>
    <i t="default" r="2">
      <x v="1132"/>
    </i>
    <i r="2">
      <x v="1135"/>
      <x v="120"/>
      <x v="15"/>
      <x v="1"/>
      <x/>
    </i>
    <i t="default" r="2">
      <x v="1135"/>
    </i>
    <i r="2">
      <x v="1137"/>
      <x v="309"/>
      <x v="15"/>
      <x v="1"/>
      <x/>
    </i>
    <i t="default" r="2">
      <x v="1137"/>
    </i>
    <i r="2">
      <x v="1146"/>
      <x v="400"/>
      <x v="15"/>
      <x v="1"/>
      <x/>
    </i>
    <i t="default" r="2">
      <x v="1146"/>
    </i>
    <i r="2">
      <x v="1147"/>
      <x v="287"/>
      <x v="15"/>
      <x v="1"/>
      <x/>
    </i>
    <i t="default" r="2">
      <x v="1147"/>
    </i>
    <i r="2">
      <x v="1154"/>
      <x v="477"/>
      <x v="15"/>
      <x v="1"/>
      <x/>
    </i>
    <i t="default" r="2">
      <x v="1154"/>
    </i>
    <i r="2">
      <x v="1155"/>
      <x v="37"/>
      <x v="15"/>
      <x v="1"/>
      <x/>
    </i>
    <i t="default" r="2">
      <x v="1155"/>
    </i>
    <i r="2">
      <x v="1156"/>
      <x v="272"/>
      <x v="15"/>
      <x v="1"/>
      <x/>
    </i>
    <i t="default" r="2">
      <x v="1156"/>
    </i>
    <i r="2">
      <x v="1157"/>
      <x v="9"/>
      <x v="15"/>
      <x v="1"/>
      <x/>
    </i>
    <i t="default" r="2">
      <x v="1157"/>
    </i>
    <i r="2">
      <x v="1158"/>
      <x v="239"/>
      <x v="15"/>
      <x v="1"/>
      <x/>
    </i>
    <i t="default" r="2">
      <x v="1158"/>
    </i>
    <i r="2">
      <x v="1159"/>
      <x/>
      <x v="15"/>
      <x v="1"/>
      <x/>
    </i>
    <i t="default" r="2">
      <x v="1159"/>
    </i>
    <i r="2">
      <x v="1169"/>
      <x v="409"/>
      <x v="15"/>
      <x v="1"/>
      <x/>
    </i>
    <i t="default" r="2">
      <x v="1169"/>
    </i>
    <i r="2">
      <x v="1170"/>
      <x v="147"/>
      <x v="15"/>
      <x v="1"/>
      <x/>
    </i>
    <i t="default" r="2">
      <x v="1170"/>
    </i>
    <i r="2">
      <x v="1171"/>
      <x v="455"/>
      <x v="15"/>
      <x v="1"/>
      <x/>
    </i>
    <i t="default" r="2">
      <x v="1171"/>
    </i>
    <i r="2">
      <x v="1173"/>
      <x v="330"/>
      <x v="15"/>
      <x v="1"/>
      <x/>
    </i>
    <i t="default" r="2">
      <x v="1173"/>
    </i>
    <i r="2">
      <x v="1174"/>
      <x v="111"/>
      <x v="15"/>
      <x v="1"/>
      <x/>
    </i>
    <i t="default" r="2">
      <x v="1174"/>
    </i>
    <i r="2">
      <x v="1180"/>
      <x v="365"/>
      <x v="15"/>
      <x v="1"/>
      <x/>
    </i>
    <i t="default" r="2">
      <x v="1180"/>
    </i>
    <i r="2">
      <x v="1181"/>
      <x v="359"/>
      <x v="15"/>
      <x v="1"/>
      <x/>
    </i>
    <i t="default" r="2">
      <x v="1181"/>
    </i>
    <i r="2">
      <x v="1182"/>
      <x v="15"/>
      <x v="15"/>
      <x v="1"/>
      <x/>
    </i>
    <i t="default" r="2">
      <x v="1182"/>
    </i>
    <i r="2">
      <x v="1190"/>
      <x v="442"/>
      <x v="15"/>
      <x v="1"/>
      <x/>
    </i>
    <i t="default" r="2">
      <x v="1190"/>
    </i>
    <i r="2">
      <x v="1191"/>
      <x v="234"/>
      <x v="15"/>
      <x v="1"/>
      <x/>
    </i>
    <i t="default" r="2">
      <x v="1191"/>
    </i>
    <i r="2">
      <x v="1192"/>
      <x v="79"/>
      <x v="15"/>
      <x v="1"/>
      <x/>
    </i>
    <i t="default" r="2">
      <x v="1192"/>
    </i>
    <i r="2">
      <x v="1193"/>
      <x v="225"/>
      <x v="15"/>
      <x v="1"/>
      <x/>
    </i>
    <i t="default" r="2">
      <x v="1193"/>
    </i>
    <i r="2">
      <x v="1194"/>
      <x v="396"/>
      <x v="15"/>
      <x v="1"/>
      <x/>
    </i>
    <i t="default" r="2">
      <x v="1194"/>
    </i>
    <i r="2">
      <x v="1195"/>
      <x v="353"/>
      <x v="15"/>
      <x v="1"/>
      <x/>
    </i>
    <i t="default" r="2">
      <x v="1195"/>
    </i>
    <i r="2">
      <x v="1196"/>
      <x v="441"/>
      <x v="15"/>
      <x v="1"/>
      <x/>
    </i>
    <i t="default" r="2">
      <x v="1196"/>
    </i>
    <i r="2">
      <x v="1207"/>
      <x v="271"/>
      <x v="15"/>
      <x v="1"/>
      <x/>
    </i>
    <i t="default" r="2">
      <x v="1207"/>
    </i>
    <i r="2">
      <x v="1208"/>
      <x v="94"/>
      <x v="15"/>
      <x v="1"/>
      <x/>
    </i>
    <i t="default" r="2">
      <x v="1208"/>
    </i>
    <i r="2">
      <x v="1209"/>
      <x v="1"/>
      <x v="15"/>
      <x v="1"/>
      <x/>
    </i>
    <i t="default" r="2">
      <x v="1209"/>
    </i>
    <i r="2">
      <x v="1214"/>
      <x v="87"/>
      <x v="15"/>
      <x v="1"/>
      <x/>
    </i>
    <i t="default" r="2">
      <x v="1214"/>
    </i>
    <i r="2">
      <x v="1217"/>
      <x v="133"/>
      <x v="15"/>
      <x v="1"/>
      <x/>
    </i>
    <i t="default" r="2">
      <x v="1217"/>
    </i>
    <i r="2">
      <x v="1218"/>
      <x v="1245"/>
      <x v="15"/>
      <x v="1"/>
      <x/>
    </i>
    <i t="default" r="2">
      <x v="1218"/>
    </i>
    <i r="2">
      <x v="1219"/>
      <x v="56"/>
      <x v="15"/>
      <x v="1"/>
      <x/>
    </i>
    <i t="default" r="2">
      <x v="1219"/>
    </i>
    <i r="2">
      <x v="1222"/>
      <x v="80"/>
      <x v="15"/>
      <x v="1"/>
      <x/>
    </i>
    <i t="default" r="2">
      <x v="1222"/>
    </i>
    <i r="2">
      <x v="1223"/>
      <x v="179"/>
      <x v="15"/>
      <x v="1"/>
      <x/>
    </i>
    <i t="default" r="2">
      <x v="1223"/>
    </i>
    <i r="2">
      <x v="1224"/>
      <x v="30"/>
      <x v="15"/>
      <x v="1"/>
      <x/>
    </i>
    <i t="default" r="2">
      <x v="1224"/>
    </i>
    <i r="2">
      <x v="1225"/>
      <x v="390"/>
      <x v="15"/>
      <x v="1"/>
      <x/>
    </i>
    <i t="default" r="2">
      <x v="1225"/>
    </i>
    <i r="2">
      <x v="1227"/>
      <x v="82"/>
      <x v="15"/>
      <x v="1"/>
      <x/>
    </i>
    <i t="default" r="2">
      <x v="1227"/>
    </i>
    <i r="2">
      <x v="1228"/>
      <x v="27"/>
      <x v="15"/>
      <x v="1"/>
      <x/>
    </i>
    <i t="default" r="2">
      <x v="1228"/>
    </i>
    <i r="2">
      <x v="1229"/>
      <x v="300"/>
      <x v="15"/>
      <x v="1"/>
      <x/>
    </i>
    <i t="default" r="2">
      <x v="1229"/>
    </i>
    <i r="2">
      <x v="1230"/>
      <x v="305"/>
      <x v="15"/>
      <x v="1"/>
      <x/>
    </i>
    <i t="default" r="2">
      <x v="1230"/>
    </i>
    <i r="2">
      <x v="1231"/>
      <x v="58"/>
      <x v="15"/>
      <x v="1"/>
      <x/>
    </i>
    <i t="default" r="2">
      <x v="1231"/>
    </i>
    <i r="2">
      <x v="1232"/>
      <x v="472"/>
      <x v="15"/>
      <x v="1"/>
      <x/>
    </i>
    <i t="default" r="2">
      <x v="1232"/>
    </i>
    <i r="2">
      <x v="1233"/>
      <x v="116"/>
      <x v="15"/>
      <x v="1"/>
      <x/>
    </i>
    <i t="default" r="2">
      <x v="1233"/>
    </i>
    <i r="2">
      <x v="1234"/>
      <x v="189"/>
      <x v="15"/>
      <x v="1"/>
      <x/>
    </i>
    <i t="default" r="2">
      <x v="1234"/>
    </i>
    <i r="2">
      <x v="1235"/>
      <x v="55"/>
      <x v="15"/>
      <x v="1"/>
      <x/>
    </i>
    <i t="default" r="2">
      <x v="1235"/>
    </i>
    <i r="2">
      <x v="1237"/>
      <x v="741"/>
      <x v="15"/>
      <x v="1"/>
      <x/>
    </i>
    <i t="default" r="2">
      <x v="1237"/>
    </i>
    <i r="2">
      <x v="1238"/>
      <x v="294"/>
      <x v="15"/>
      <x v="1"/>
      <x/>
    </i>
    <i t="default" r="2">
      <x v="1238"/>
    </i>
    <i r="2">
      <x v="1239"/>
      <x v="161"/>
      <x v="15"/>
      <x v="1"/>
      <x/>
    </i>
    <i t="default" r="2">
      <x v="1239"/>
    </i>
    <i r="2">
      <x v="1240"/>
      <x v="67"/>
      <x v="15"/>
      <x v="1"/>
      <x/>
    </i>
    <i t="default" r="2">
      <x v="1240"/>
    </i>
    <i r="2">
      <x v="1241"/>
      <x v="369"/>
      <x v="15"/>
      <x v="1"/>
      <x/>
    </i>
    <i t="default" r="2">
      <x v="1241"/>
    </i>
    <i r="2">
      <x v="1242"/>
      <x v="372"/>
      <x v="15"/>
      <x v="1"/>
      <x/>
    </i>
    <i t="default" r="2">
      <x v="1242"/>
    </i>
    <i r="2">
      <x v="1243"/>
      <x v="363"/>
      <x v="15"/>
      <x v="1"/>
      <x/>
    </i>
    <i t="default" r="2">
      <x v="1243"/>
    </i>
    <i r="2">
      <x v="1244"/>
      <x v="1274"/>
      <x v="15"/>
      <x v="1"/>
      <x/>
    </i>
    <i t="default" r="2">
      <x v="1244"/>
    </i>
    <i r="2">
      <x v="1245"/>
      <x v="93"/>
      <x v="15"/>
      <x v="1"/>
      <x/>
    </i>
    <i t="default" r="2">
      <x v="1245"/>
    </i>
    <i r="2">
      <x v="1246"/>
      <x v="258"/>
      <x v="15"/>
      <x v="1"/>
      <x/>
    </i>
    <i t="default" r="2">
      <x v="1246"/>
    </i>
    <i r="2">
      <x v="1248"/>
      <x v="164"/>
      <x v="15"/>
      <x v="1"/>
      <x/>
    </i>
    <i t="default" r="2">
      <x v="1248"/>
    </i>
    <i r="2">
      <x v="1250"/>
      <x v="498"/>
      <x v="15"/>
      <x v="1"/>
      <x/>
    </i>
    <i t="default" r="2">
      <x v="1250"/>
    </i>
    <i r="2">
      <x v="1251"/>
      <x v="332"/>
      <x v="15"/>
      <x v="1"/>
      <x/>
    </i>
    <i t="default" r="2">
      <x v="1251"/>
    </i>
    <i r="2">
      <x v="1253"/>
      <x v="1263"/>
      <x v="15"/>
      <x v="1"/>
      <x/>
    </i>
    <i t="default" r="2">
      <x v="1253"/>
    </i>
    <i r="2">
      <x v="1254"/>
      <x v="1250"/>
      <x v="15"/>
      <x v="1"/>
      <x/>
    </i>
    <i t="default" r="2">
      <x v="1254"/>
    </i>
    <i r="2">
      <x v="1257"/>
      <x v="143"/>
      <x v="15"/>
      <x v="1"/>
      <x/>
    </i>
    <i t="default" r="2">
      <x v="1257"/>
    </i>
    <i r="2">
      <x v="1258"/>
      <x v="1290"/>
      <x v="15"/>
      <x v="1"/>
      <x/>
    </i>
    <i t="default" r="2">
      <x v="1258"/>
    </i>
    <i r="2">
      <x v="1259"/>
      <x v="367"/>
      <x v="15"/>
      <x v="1"/>
      <x/>
    </i>
    <i t="default" r="2">
      <x v="1259"/>
    </i>
    <i r="2">
      <x v="1260"/>
      <x v="201"/>
      <x v="15"/>
      <x v="1"/>
      <x/>
    </i>
    <i t="default" r="2">
      <x v="1260"/>
    </i>
    <i r="2">
      <x v="1264"/>
      <x v="104"/>
      <x v="15"/>
      <x v="1"/>
      <x/>
    </i>
    <i t="default" r="2">
      <x v="1264"/>
    </i>
    <i r="2">
      <x v="1273"/>
      <x v="38"/>
      <x v="15"/>
      <x v="1"/>
      <x/>
    </i>
    <i t="default" r="2">
      <x v="1273"/>
    </i>
    <i r="2">
      <x v="1274"/>
      <x v="60"/>
      <x v="15"/>
      <x v="1"/>
      <x/>
    </i>
    <i t="default" r="2">
      <x v="1274"/>
    </i>
    <i r="2">
      <x v="1275"/>
      <x v="102"/>
      <x v="15"/>
      <x v="1"/>
      <x/>
    </i>
    <i t="default" r="2">
      <x v="1275"/>
    </i>
    <i r="2">
      <x v="1276"/>
      <x v="439"/>
      <x v="15"/>
      <x v="1"/>
      <x/>
    </i>
    <i t="default" r="2">
      <x v="1276"/>
    </i>
    <i r="2">
      <x v="1278"/>
      <x v="1260"/>
      <x v="15"/>
      <x v="1"/>
      <x/>
    </i>
    <i t="default" r="2">
      <x v="1278"/>
    </i>
    <i r="2">
      <x v="1279"/>
      <x v="469"/>
      <x v="15"/>
      <x v="1"/>
      <x/>
    </i>
    <i t="default" r="2">
      <x v="1279"/>
    </i>
    <i r="2">
      <x v="1280"/>
      <x v="99"/>
      <x v="15"/>
      <x v="1"/>
      <x/>
    </i>
    <i t="default" r="2">
      <x v="1280"/>
    </i>
    <i r="2">
      <x v="1281"/>
      <x v="105"/>
      <x v="15"/>
      <x v="1"/>
      <x/>
    </i>
    <i t="default" r="2">
      <x v="1281"/>
    </i>
    <i r="2">
      <x v="1282"/>
      <x v="434"/>
      <x v="15"/>
      <x v="1"/>
      <x/>
    </i>
    <i t="default" r="2">
      <x v="1282"/>
    </i>
    <i r="2">
      <x v="1283"/>
      <x v="1268"/>
      <x v="15"/>
      <x v="1"/>
      <x/>
    </i>
    <i t="default" r="2">
      <x v="1283"/>
    </i>
    <i r="2">
      <x v="1284"/>
      <x v="173"/>
      <x v="15"/>
      <x v="1"/>
      <x/>
    </i>
    <i t="default" r="2">
      <x v="1284"/>
    </i>
    <i r="2">
      <x v="1285"/>
      <x v="157"/>
      <x v="15"/>
      <x v="1"/>
      <x/>
    </i>
    <i t="default" r="2">
      <x v="1285"/>
    </i>
    <i r="2">
      <x v="1286"/>
      <x v="177"/>
      <x v="15"/>
      <x v="1"/>
      <x/>
    </i>
    <i t="default" r="2">
      <x v="1286"/>
    </i>
    <i r="2">
      <x v="1287"/>
      <x v="92"/>
      <x v="15"/>
      <x v="1"/>
      <x/>
    </i>
    <i t="default" r="2">
      <x v="1287"/>
    </i>
    <i r="2">
      <x v="1288"/>
      <x v="14"/>
      <x v="15"/>
      <x v="1"/>
      <x/>
    </i>
    <i t="default" r="2">
      <x v="1288"/>
    </i>
    <i r="2">
      <x v="1289"/>
      <x v="86"/>
      <x v="15"/>
      <x v="1"/>
      <x/>
    </i>
    <i t="default" r="2">
      <x v="1289"/>
    </i>
    <i r="2">
      <x v="1290"/>
      <x v="109"/>
      <x v="15"/>
      <x v="1"/>
      <x/>
    </i>
    <i t="default" r="2">
      <x v="1290"/>
    </i>
    <i r="2">
      <x v="1291"/>
      <x v="110"/>
      <x v="15"/>
      <x v="1"/>
      <x/>
    </i>
    <i t="default" r="2">
      <x v="1291"/>
    </i>
    <i t="default" r="1">
      <x v="2"/>
    </i>
    <i t="default">
      <x/>
    </i>
    <i>
      <x v="1"/>
      <x v="3"/>
      <x v="124"/>
      <x v="764"/>
      <x v="14"/>
      <x/>
      <x v="1"/>
    </i>
    <i t="default" r="2">
      <x v="124"/>
    </i>
    <i r="2">
      <x v="125"/>
      <x v="754"/>
      <x v="14"/>
      <x/>
      <x v="1"/>
    </i>
    <i t="default" r="2">
      <x v="125"/>
    </i>
    <i r="2">
      <x v="126"/>
      <x v="763"/>
      <x v="14"/>
      <x/>
      <x v="1"/>
    </i>
    <i t="default" r="2">
      <x v="126"/>
    </i>
    <i r="2">
      <x v="127"/>
      <x v="815"/>
      <x v="14"/>
      <x/>
      <x v="1"/>
    </i>
    <i t="default" r="2">
      <x v="127"/>
    </i>
    <i r="2">
      <x v="128"/>
      <x v="762"/>
      <x v="14"/>
      <x/>
      <x v="1"/>
    </i>
    <i t="default" r="2">
      <x v="128"/>
    </i>
    <i r="2">
      <x v="129"/>
      <x v="750"/>
      <x v="14"/>
      <x/>
      <x v="1"/>
    </i>
    <i t="default" r="2">
      <x v="129"/>
    </i>
    <i r="2">
      <x v="130"/>
      <x v="793"/>
      <x v="14"/>
      <x/>
      <x v="1"/>
    </i>
    <i t="default" r="2">
      <x v="130"/>
    </i>
    <i r="2">
      <x v="131"/>
      <x v="769"/>
      <x v="14"/>
      <x/>
      <x v="1"/>
    </i>
    <i t="default" r="2">
      <x v="131"/>
    </i>
    <i r="2">
      <x v="132"/>
      <x v="755"/>
      <x v="14"/>
      <x/>
      <x v="1"/>
    </i>
    <i t="default" r="2">
      <x v="132"/>
    </i>
    <i r="2">
      <x v="133"/>
      <x v="816"/>
      <x v="14"/>
      <x/>
      <x v="1"/>
    </i>
    <i t="default" r="2">
      <x v="133"/>
    </i>
    <i t="default" r="1">
      <x v="3"/>
    </i>
    <i t="default">
      <x v="1"/>
    </i>
    <i>
      <x v="2"/>
      <x/>
      <x/>
      <x v="829"/>
      <x v="19"/>
      <x v="1"/>
      <x/>
    </i>
    <i t="default" r="2">
      <x/>
    </i>
    <i r="2">
      <x v="1"/>
      <x v="1150"/>
      <x v="19"/>
      <x v="1"/>
      <x/>
    </i>
    <i t="default" r="2">
      <x v="1"/>
    </i>
    <i r="2">
      <x v="2"/>
      <x v="899"/>
      <x v="19"/>
      <x v="1"/>
      <x/>
    </i>
    <i t="default" r="2">
      <x v="2"/>
    </i>
    <i r="2">
      <x v="3"/>
      <x v="1054"/>
      <x v="19"/>
      <x v="1"/>
      <x/>
    </i>
    <i t="default" r="2">
      <x v="3"/>
    </i>
    <i r="2">
      <x v="4"/>
      <x v="678"/>
      <x v="19"/>
      <x v="1"/>
      <x/>
    </i>
    <i t="default" r="2">
      <x v="4"/>
    </i>
    <i r="2">
      <x v="5"/>
      <x v="917"/>
      <x v="19"/>
      <x v="1"/>
      <x/>
    </i>
    <i t="default" r="2">
      <x v="5"/>
    </i>
    <i r="2">
      <x v="6"/>
      <x v="588"/>
      <x v="19"/>
      <x v="1"/>
      <x/>
    </i>
    <i t="default" r="2">
      <x v="6"/>
    </i>
    <i r="2">
      <x v="7"/>
      <x v="534"/>
      <x v="19"/>
      <x v="1"/>
      <x/>
    </i>
    <i t="default" r="2">
      <x v="7"/>
    </i>
    <i r="2">
      <x v="8"/>
      <x v="1217"/>
      <x v="19"/>
      <x v="1"/>
      <x/>
    </i>
    <i t="default" r="2">
      <x v="8"/>
    </i>
    <i r="2">
      <x v="10"/>
      <x v="1074"/>
      <x v="19"/>
      <x v="1"/>
      <x/>
    </i>
    <i t="default" r="2">
      <x v="10"/>
    </i>
    <i r="2">
      <x v="12"/>
      <x v="1088"/>
      <x v="19"/>
      <x v="1"/>
      <x/>
    </i>
    <i t="default" r="2">
      <x v="12"/>
    </i>
    <i r="2">
      <x v="14"/>
      <x v="585"/>
      <x v="19"/>
      <x v="1"/>
      <x/>
    </i>
    <i t="default" r="2">
      <x v="14"/>
    </i>
    <i r="2">
      <x v="16"/>
      <x v="686"/>
      <x v="19"/>
      <x v="1"/>
      <x/>
    </i>
    <i t="default" r="2">
      <x v="16"/>
    </i>
    <i r="2">
      <x v="17"/>
      <x v="885"/>
      <x v="19"/>
      <x v="1"/>
      <x/>
    </i>
    <i t="default" r="2">
      <x v="17"/>
    </i>
    <i r="2">
      <x v="18"/>
      <x v="612"/>
      <x v="19"/>
      <x v="1"/>
      <x/>
    </i>
    <i t="default" r="2">
      <x v="18"/>
    </i>
    <i r="2">
      <x v="19"/>
      <x v="704"/>
      <x v="19"/>
      <x v="1"/>
      <x/>
    </i>
    <i t="default" r="2">
      <x v="19"/>
    </i>
    <i r="2">
      <x v="20"/>
      <x v="981"/>
      <x v="19"/>
      <x v="1"/>
      <x/>
    </i>
    <i t="default" r="2">
      <x v="20"/>
    </i>
    <i r="2">
      <x v="26"/>
      <x v="658"/>
      <x v="19"/>
      <x v="1"/>
      <x/>
    </i>
    <i t="default" r="2">
      <x v="26"/>
    </i>
    <i r="2">
      <x v="27"/>
      <x v="1085"/>
      <x v="19"/>
      <x v="1"/>
      <x/>
    </i>
    <i t="default" r="2">
      <x v="27"/>
    </i>
    <i r="2">
      <x v="28"/>
      <x v="1046"/>
      <x v="19"/>
      <x v="1"/>
      <x/>
    </i>
    <i t="default" r="2">
      <x v="28"/>
    </i>
    <i r="2">
      <x v="29"/>
      <x v="716"/>
      <x v="19"/>
      <x v="1"/>
      <x/>
    </i>
    <i t="default" r="2">
      <x v="29"/>
    </i>
    <i r="2">
      <x v="30"/>
      <x v="837"/>
      <x v="19"/>
      <x v="1"/>
      <x/>
    </i>
    <i t="default" r="2">
      <x v="30"/>
    </i>
    <i r="2">
      <x v="35"/>
      <x v="901"/>
      <x v="19"/>
      <x v="1"/>
      <x/>
    </i>
    <i t="default" r="2">
      <x v="35"/>
    </i>
    <i r="2">
      <x v="36"/>
      <x v="760"/>
      <x v="19"/>
      <x v="1"/>
      <x/>
    </i>
    <i t="default" r="2">
      <x v="36"/>
    </i>
    <i r="2">
      <x v="38"/>
      <x v="682"/>
      <x v="19"/>
      <x v="1"/>
      <x/>
    </i>
    <i t="default" r="2">
      <x v="38"/>
    </i>
    <i r="2">
      <x v="39"/>
      <x v="1022"/>
      <x v="19"/>
      <x v="1"/>
      <x/>
    </i>
    <i t="default" r="2">
      <x v="39"/>
    </i>
    <i r="2">
      <x v="41"/>
      <x v="743"/>
      <x v="19"/>
      <x v="1"/>
      <x/>
    </i>
    <i t="default" r="2">
      <x v="41"/>
    </i>
    <i r="2">
      <x v="42"/>
      <x v="811"/>
      <x v="19"/>
      <x v="1"/>
      <x/>
    </i>
    <i t="default" r="2">
      <x v="42"/>
    </i>
    <i r="2">
      <x v="43"/>
      <x v="828"/>
      <x v="19"/>
      <x v="1"/>
      <x/>
    </i>
    <i t="default" r="2">
      <x v="43"/>
    </i>
    <i r="2">
      <x v="44"/>
      <x v="596"/>
      <x v="19"/>
      <x v="1"/>
      <x/>
    </i>
    <i t="default" r="2">
      <x v="44"/>
    </i>
    <i r="2">
      <x v="45"/>
      <x v="800"/>
      <x v="19"/>
      <x v="1"/>
      <x/>
    </i>
    <i t="default" r="2">
      <x v="45"/>
    </i>
    <i r="2">
      <x v="46"/>
      <x v="804"/>
      <x v="19"/>
      <x v="1"/>
      <x/>
    </i>
    <i t="default" r="2">
      <x v="46"/>
    </i>
    <i r="2">
      <x v="47"/>
      <x v="1227"/>
      <x v="19"/>
      <x v="1"/>
      <x/>
    </i>
    <i t="default" r="2">
      <x v="47"/>
    </i>
    <i r="2">
      <x v="48"/>
      <x v="1001"/>
      <x v="19"/>
      <x v="1"/>
      <x/>
    </i>
    <i t="default" r="2">
      <x v="48"/>
    </i>
    <i r="2">
      <x v="49"/>
      <x v="958"/>
      <x v="19"/>
      <x v="1"/>
      <x/>
    </i>
    <i t="default" r="2">
      <x v="49"/>
    </i>
    <i r="2">
      <x v="50"/>
      <x v="967"/>
      <x v="19"/>
      <x v="1"/>
      <x/>
    </i>
    <i t="default" r="2">
      <x v="50"/>
    </i>
    <i r="2">
      <x v="51"/>
      <x v="631"/>
      <x v="19"/>
      <x v="1"/>
      <x/>
    </i>
    <i t="default" r="2">
      <x v="51"/>
    </i>
    <i r="2">
      <x v="52"/>
      <x v="1134"/>
      <x v="19"/>
      <x v="1"/>
      <x/>
    </i>
    <i t="default" r="2">
      <x v="52"/>
    </i>
    <i r="2">
      <x v="62"/>
      <x v="180"/>
      <x v="19"/>
      <x v="1"/>
      <x/>
    </i>
    <i t="default" r="2">
      <x v="62"/>
    </i>
    <i r="2">
      <x v="63"/>
      <x v="1223"/>
      <x v="19"/>
      <x v="1"/>
      <x/>
    </i>
    <i t="default" r="2">
      <x v="63"/>
    </i>
    <i r="2">
      <x v="66"/>
      <x v="920"/>
      <x v="19"/>
      <x v="1"/>
      <x/>
    </i>
    <i t="default" r="2">
      <x v="66"/>
    </i>
    <i r="2">
      <x v="67"/>
      <x v="1069"/>
      <x v="19"/>
      <x v="1"/>
      <x/>
    </i>
    <i t="default" r="2">
      <x v="67"/>
    </i>
    <i r="2">
      <x v="69"/>
      <x v="1117"/>
      <x v="19"/>
      <x v="1"/>
      <x/>
    </i>
    <i t="default" r="2">
      <x v="69"/>
    </i>
    <i r="2">
      <x v="71"/>
      <x v="997"/>
      <x v="19"/>
      <x v="1"/>
      <x/>
    </i>
    <i t="default" r="2">
      <x v="71"/>
    </i>
    <i r="2">
      <x v="74"/>
      <x v="727"/>
      <x v="19"/>
      <x v="1"/>
      <x/>
    </i>
    <i t="default" r="2">
      <x v="74"/>
    </i>
    <i r="2">
      <x v="75"/>
      <x v="878"/>
      <x v="19"/>
      <x v="1"/>
      <x/>
    </i>
    <i t="default" r="2">
      <x v="75"/>
    </i>
    <i r="2">
      <x v="76"/>
      <x v="487"/>
      <x v="19"/>
      <x v="1"/>
      <x/>
    </i>
    <i t="default" r="2">
      <x v="76"/>
    </i>
    <i r="2">
      <x v="77"/>
      <x v="927"/>
      <x v="19"/>
      <x v="1"/>
      <x/>
    </i>
    <i t="default" r="2">
      <x v="77"/>
    </i>
    <i r="2">
      <x v="78"/>
      <x v="897"/>
      <x v="19"/>
      <x v="1"/>
      <x/>
    </i>
    <i t="default" r="2">
      <x v="78"/>
    </i>
    <i r="2">
      <x v="83"/>
      <x v="362"/>
      <x v="19"/>
      <x v="1"/>
      <x/>
    </i>
    <i t="default" r="2">
      <x v="83"/>
    </i>
    <i r="2">
      <x v="86"/>
      <x v="656"/>
      <x v="19"/>
      <x v="1"/>
      <x/>
    </i>
    <i t="default" r="2">
      <x v="86"/>
    </i>
    <i r="2">
      <x v="88"/>
      <x v="1090"/>
      <x v="19"/>
      <x v="1"/>
      <x/>
    </i>
    <i t="default" r="2">
      <x v="88"/>
    </i>
    <i r="2">
      <x v="89"/>
      <x v="700"/>
      <x v="19"/>
      <x v="1"/>
      <x/>
    </i>
    <i t="default" r="2">
      <x v="89"/>
    </i>
    <i r="2">
      <x v="93"/>
      <x v="78"/>
      <x v="19"/>
      <x v="1"/>
      <x/>
    </i>
    <i t="default" r="2">
      <x v="93"/>
    </i>
    <i r="2">
      <x v="98"/>
      <x v="438"/>
      <x v="19"/>
      <x v="1"/>
      <x/>
    </i>
    <i t="default" r="2">
      <x v="98"/>
    </i>
    <i r="2">
      <x v="101"/>
      <x v="798"/>
      <x v="19"/>
      <x v="1"/>
      <x/>
    </i>
    <i t="default" r="2">
      <x v="101"/>
    </i>
    <i r="2">
      <x v="102"/>
      <x v="978"/>
      <x v="19"/>
      <x v="1"/>
      <x/>
    </i>
    <i t="default" r="2">
      <x v="102"/>
    </i>
    <i r="2">
      <x v="103"/>
      <x v="592"/>
      <x v="19"/>
      <x v="1"/>
      <x/>
    </i>
    <i t="default" r="2">
      <x v="103"/>
    </i>
    <i r="2">
      <x v="106"/>
      <x v="1243"/>
      <x v="19"/>
      <x v="1"/>
      <x/>
    </i>
    <i t="default" r="2">
      <x v="106"/>
    </i>
    <i r="2">
      <x v="107"/>
      <x v="825"/>
      <x v="19"/>
      <x v="1"/>
      <x/>
    </i>
    <i t="default" r="2">
      <x v="107"/>
    </i>
    <i r="2">
      <x v="108"/>
      <x v="888"/>
      <x v="19"/>
      <x v="1"/>
      <x/>
    </i>
    <i t="default" r="2">
      <x v="108"/>
    </i>
    <i r="2">
      <x v="109"/>
      <x v="833"/>
      <x v="19"/>
      <x v="1"/>
      <x/>
    </i>
    <i t="default" r="2">
      <x v="109"/>
    </i>
    <i r="2">
      <x v="110"/>
      <x v="1156"/>
      <x v="19"/>
      <x v="1"/>
      <x/>
    </i>
    <i t="default" r="2">
      <x v="110"/>
    </i>
    <i r="2">
      <x v="111"/>
      <x v="571"/>
      <x v="19"/>
      <x v="1"/>
      <x/>
    </i>
    <i t="default" r="2">
      <x v="111"/>
    </i>
    <i r="2">
      <x v="112"/>
      <x v="515"/>
      <x v="19"/>
      <x v="1"/>
      <x/>
    </i>
    <i t="default" r="2">
      <x v="112"/>
    </i>
    <i r="2">
      <x v="113"/>
      <x v="780"/>
      <x v="19"/>
      <x v="1"/>
      <x/>
    </i>
    <i t="default" r="2">
      <x v="113"/>
    </i>
    <i r="2">
      <x v="114"/>
      <x v="801"/>
      <x v="19"/>
      <x v="1"/>
      <x/>
    </i>
    <i t="default" r="2">
      <x v="114"/>
    </i>
    <i r="2">
      <x v="115"/>
      <x v="956"/>
      <x v="19"/>
      <x v="1"/>
      <x/>
    </i>
    <i t="default" r="2">
      <x v="115"/>
    </i>
    <i r="2">
      <x v="116"/>
      <x v="634"/>
      <x v="19"/>
      <x v="1"/>
      <x/>
    </i>
    <i t="default" r="2">
      <x v="116"/>
    </i>
    <i r="2">
      <x v="118"/>
      <x v="787"/>
      <x v="19"/>
      <x v="1"/>
      <x/>
    </i>
    <i t="default" r="2">
      <x v="118"/>
    </i>
    <i r="2">
      <x v="120"/>
      <x v="586"/>
      <x v="19"/>
      <x v="1"/>
      <x/>
    </i>
    <i t="default" r="2">
      <x v="120"/>
    </i>
    <i r="2">
      <x v="121"/>
      <x v="1048"/>
      <x v="19"/>
      <x v="1"/>
      <x/>
    </i>
    <i t="default" r="2">
      <x v="121"/>
    </i>
    <i r="2">
      <x v="122"/>
      <x v="1119"/>
      <x v="19"/>
      <x v="1"/>
      <x/>
    </i>
    <i t="default" r="2">
      <x v="122"/>
    </i>
    <i r="2">
      <x v="134"/>
      <x v="562"/>
      <x v="19"/>
      <x v="1"/>
      <x/>
    </i>
    <i t="default" r="2">
      <x v="134"/>
    </i>
    <i r="2">
      <x v="135"/>
      <x v="1212"/>
      <x v="19"/>
      <x v="1"/>
      <x/>
    </i>
    <i t="default" r="2">
      <x v="135"/>
    </i>
    <i r="2">
      <x v="138"/>
      <x v="1011"/>
      <x v="19"/>
      <x v="1"/>
      <x/>
    </i>
    <i t="default" r="2">
      <x v="138"/>
    </i>
    <i r="2">
      <x v="142"/>
      <x v="1229"/>
      <x v="19"/>
      <x v="1"/>
      <x/>
    </i>
    <i t="default" r="2">
      <x v="142"/>
    </i>
    <i r="2">
      <x v="145"/>
      <x v="217"/>
      <x v="19"/>
      <x v="1"/>
      <x/>
    </i>
    <i t="default" r="2">
      <x v="145"/>
    </i>
    <i r="2">
      <x v="150"/>
      <x v="1167"/>
      <x v="19"/>
      <x v="1"/>
      <x/>
    </i>
    <i t="default" r="2">
      <x v="150"/>
    </i>
    <i r="2">
      <x v="153"/>
      <x v="692"/>
      <x v="19"/>
      <x v="1"/>
      <x/>
    </i>
    <i t="default" r="2">
      <x v="153"/>
    </i>
    <i r="2">
      <x v="154"/>
      <x v="889"/>
      <x v="19"/>
      <x v="1"/>
      <x/>
    </i>
    <i t="default" r="2">
      <x v="154"/>
    </i>
    <i r="2">
      <x v="155"/>
      <x v="945"/>
      <x v="19"/>
      <x v="1"/>
      <x/>
    </i>
    <i t="default" r="2">
      <x v="155"/>
    </i>
    <i r="2">
      <x v="156"/>
      <x v="1078"/>
      <x v="19"/>
      <x v="1"/>
      <x/>
    </i>
    <i t="default" r="2">
      <x v="156"/>
    </i>
    <i r="2">
      <x v="158"/>
      <x v="629"/>
      <x v="19"/>
      <x v="1"/>
      <x/>
    </i>
    <i t="default" r="2">
      <x v="158"/>
    </i>
    <i r="2">
      <x v="163"/>
      <x v="1143"/>
      <x v="19"/>
      <x v="1"/>
      <x/>
    </i>
    <i t="default" r="2">
      <x v="163"/>
    </i>
    <i r="2">
      <x v="164"/>
      <x v="554"/>
      <x v="19"/>
      <x v="1"/>
      <x/>
    </i>
    <i t="default" r="2">
      <x v="164"/>
    </i>
    <i r="2">
      <x v="165"/>
      <x v="1086"/>
      <x v="19"/>
      <x v="1"/>
      <x/>
    </i>
    <i t="default" r="2">
      <x v="165"/>
    </i>
    <i r="2">
      <x v="166"/>
      <x v="238"/>
      <x v="19"/>
      <x v="1"/>
      <x/>
    </i>
    <i t="default" r="2">
      <x v="166"/>
    </i>
    <i r="2">
      <x v="167"/>
      <x v="1283"/>
      <x v="19"/>
      <x v="1"/>
      <x/>
    </i>
    <i t="default" r="2">
      <x v="167"/>
    </i>
    <i r="2">
      <x v="171"/>
      <x v="605"/>
      <x v="19"/>
      <x v="1"/>
      <x/>
    </i>
    <i t="default" r="2">
      <x v="171"/>
    </i>
    <i r="2">
      <x v="174"/>
      <x v="1130"/>
      <x v="19"/>
      <x v="1"/>
      <x/>
    </i>
    <i t="default" r="2">
      <x v="174"/>
    </i>
    <i r="2">
      <x v="175"/>
      <x v="1019"/>
      <x v="19"/>
      <x v="1"/>
      <x/>
    </i>
    <i t="default" r="2">
      <x v="175"/>
    </i>
    <i r="2">
      <x v="176"/>
      <x v="1147"/>
      <x v="19"/>
      <x v="1"/>
      <x/>
    </i>
    <i t="default" r="2">
      <x v="176"/>
    </i>
    <i r="2">
      <x v="178"/>
      <x v="794"/>
      <x v="19"/>
      <x v="1"/>
      <x/>
    </i>
    <i t="default" r="2">
      <x v="178"/>
    </i>
    <i r="2">
      <x v="179"/>
      <x v="211"/>
      <x v="19"/>
      <x v="1"/>
      <x/>
    </i>
    <i t="default" r="2">
      <x v="179"/>
    </i>
    <i r="2">
      <x v="181"/>
      <x v="1202"/>
      <x v="19"/>
      <x v="1"/>
      <x/>
    </i>
    <i t="default" r="2">
      <x v="181"/>
    </i>
    <i r="2">
      <x v="182"/>
      <x v="649"/>
      <x v="19"/>
      <x v="1"/>
      <x/>
    </i>
    <i t="default" r="2">
      <x v="182"/>
    </i>
    <i r="2">
      <x v="183"/>
      <x v="113"/>
      <x v="19"/>
      <x v="1"/>
      <x/>
    </i>
    <i t="default" r="2">
      <x v="183"/>
    </i>
    <i r="2">
      <x v="188"/>
      <x v="644"/>
      <x v="19"/>
      <x v="1"/>
      <x/>
    </i>
    <i t="default" r="2">
      <x v="188"/>
    </i>
    <i r="2">
      <x v="189"/>
      <x v="1006"/>
      <x v="19"/>
      <x v="1"/>
      <x/>
    </i>
    <i t="default" r="2">
      <x v="189"/>
    </i>
    <i r="2">
      <x v="191"/>
      <x v="650"/>
      <x v="19"/>
      <x v="1"/>
      <x/>
    </i>
    <i t="default" r="2">
      <x v="191"/>
    </i>
    <i r="2">
      <x v="193"/>
      <x v="758"/>
      <x v="19"/>
      <x v="1"/>
      <x/>
    </i>
    <i t="default" r="2">
      <x v="193"/>
    </i>
    <i r="2">
      <x v="195"/>
      <x v="486"/>
      <x v="19"/>
      <x v="1"/>
      <x/>
    </i>
    <i t="default" r="2">
      <x v="195"/>
    </i>
    <i r="2">
      <x v="196"/>
      <x v="601"/>
      <x v="19"/>
      <x v="1"/>
      <x/>
    </i>
    <i t="default" r="2">
      <x v="196"/>
    </i>
    <i r="2">
      <x v="201"/>
      <x v="856"/>
      <x v="19"/>
      <x v="1"/>
      <x/>
    </i>
    <i t="default" r="2">
      <x v="201"/>
    </i>
    <i r="2">
      <x v="202"/>
      <x v="866"/>
      <x v="19"/>
      <x v="1"/>
      <x/>
    </i>
    <i t="default" r="2">
      <x v="202"/>
    </i>
    <i r="2">
      <x v="210"/>
      <x v="1124"/>
      <x v="19"/>
      <x v="1"/>
      <x/>
    </i>
    <i t="default" r="2">
      <x v="210"/>
    </i>
    <i r="2">
      <x v="214"/>
      <x v="891"/>
      <x v="19"/>
      <x v="1"/>
      <x/>
    </i>
    <i t="default" r="2">
      <x v="214"/>
    </i>
    <i r="2">
      <x v="219"/>
      <x v="861"/>
      <x v="19"/>
      <x v="1"/>
      <x/>
    </i>
    <i t="default" r="2">
      <x v="219"/>
    </i>
    <i r="2">
      <x v="220"/>
      <x v="653"/>
      <x v="19"/>
      <x v="1"/>
      <x/>
    </i>
    <i t="default" r="2">
      <x v="220"/>
    </i>
    <i r="2">
      <x v="221"/>
      <x v="962"/>
      <x v="19"/>
      <x v="1"/>
      <x/>
    </i>
    <i t="default" r="2">
      <x v="221"/>
    </i>
    <i r="2">
      <x v="225"/>
      <x v="495"/>
      <x v="19"/>
      <x v="1"/>
      <x/>
    </i>
    <i t="default" r="2">
      <x v="225"/>
    </i>
    <i r="2">
      <x v="232"/>
      <x v="1178"/>
      <x v="19"/>
      <x v="1"/>
      <x/>
    </i>
    <i t="default" r="2">
      <x v="232"/>
    </i>
    <i r="2">
      <x v="236"/>
      <x v="729"/>
      <x v="19"/>
      <x v="1"/>
      <x/>
    </i>
    <i t="default" r="2">
      <x v="236"/>
    </i>
    <i r="2">
      <x v="237"/>
      <x v="539"/>
      <x v="19"/>
      <x v="1"/>
      <x/>
    </i>
    <i t="default" r="2">
      <x v="237"/>
    </i>
    <i r="2">
      <x v="238"/>
      <x v="904"/>
      <x v="19"/>
      <x v="1"/>
      <x/>
    </i>
    <i t="default" r="2">
      <x v="238"/>
    </i>
    <i r="2">
      <x v="240"/>
      <x v="643"/>
      <x v="19"/>
      <x v="1"/>
      <x/>
    </i>
    <i t="default" r="2">
      <x v="240"/>
    </i>
    <i r="2">
      <x v="243"/>
      <x v="791"/>
      <x v="19"/>
      <x v="1"/>
      <x/>
    </i>
    <i t="default" r="2">
      <x v="243"/>
    </i>
    <i r="2">
      <x v="244"/>
      <x v="747"/>
      <x v="19"/>
      <x v="1"/>
      <x/>
    </i>
    <i t="default" r="2">
      <x v="244"/>
    </i>
    <i r="2">
      <x v="245"/>
      <x v="654"/>
      <x v="19"/>
      <x v="1"/>
      <x/>
    </i>
    <i t="default" r="2">
      <x v="245"/>
    </i>
    <i r="2">
      <x v="246"/>
      <x v="520"/>
      <x v="19"/>
      <x v="1"/>
      <x/>
    </i>
    <i t="default" r="2">
      <x v="246"/>
    </i>
    <i r="2">
      <x v="247"/>
      <x v="597"/>
      <x v="19"/>
      <x v="1"/>
      <x/>
    </i>
    <i t="default" r="2">
      <x v="247"/>
    </i>
    <i r="2">
      <x v="248"/>
      <x v="552"/>
      <x v="19"/>
      <x v="1"/>
      <x/>
    </i>
    <i t="default" r="2">
      <x v="248"/>
    </i>
    <i r="2">
      <x v="249"/>
      <x v="931"/>
      <x v="19"/>
      <x v="1"/>
      <x/>
    </i>
    <i t="default" r="2">
      <x v="249"/>
    </i>
    <i r="2">
      <x v="250"/>
      <x v="637"/>
      <x v="19"/>
      <x v="1"/>
      <x/>
    </i>
    <i t="default" r="2">
      <x v="250"/>
    </i>
    <i r="2">
      <x v="255"/>
      <x v="993"/>
      <x v="19"/>
      <x v="1"/>
      <x/>
    </i>
    <i t="default" r="2">
      <x v="255"/>
    </i>
    <i r="2">
      <x v="256"/>
      <x v="965"/>
      <x v="19"/>
      <x v="1"/>
      <x/>
    </i>
    <i t="default" r="2">
      <x v="256"/>
    </i>
    <i r="2">
      <x v="257"/>
      <x v="626"/>
      <x v="19"/>
      <x v="1"/>
      <x/>
    </i>
    <i t="default" r="2">
      <x v="257"/>
    </i>
    <i r="2">
      <x v="258"/>
      <x v="533"/>
      <x v="19"/>
      <x v="1"/>
      <x/>
    </i>
    <i t="default" r="2">
      <x v="258"/>
    </i>
    <i r="2">
      <x v="259"/>
      <x v="604"/>
      <x v="19"/>
      <x v="1"/>
      <x/>
    </i>
    <i t="default" r="2">
      <x v="259"/>
    </i>
    <i r="2">
      <x v="261"/>
      <x v="844"/>
      <x v="19"/>
      <x v="1"/>
      <x/>
    </i>
    <i t="default" r="2">
      <x v="261"/>
    </i>
    <i r="2">
      <x v="262"/>
      <x v="561"/>
      <x v="19"/>
      <x v="1"/>
      <x/>
    </i>
    <i t="default" r="2">
      <x v="262"/>
    </i>
    <i r="2">
      <x v="263"/>
      <x v="1127"/>
      <x v="19"/>
      <x v="1"/>
      <x/>
    </i>
    <i t="default" r="2">
      <x v="263"/>
    </i>
    <i r="2">
      <x v="264"/>
      <x v="1076"/>
      <x v="19"/>
      <x v="1"/>
      <x/>
    </i>
    <i t="default" r="2">
      <x v="264"/>
    </i>
    <i r="2">
      <x v="265"/>
      <x v="939"/>
      <x v="19"/>
      <x v="1"/>
      <x/>
    </i>
    <i t="default" r="2">
      <x v="265"/>
    </i>
    <i r="2">
      <x v="266"/>
      <x v="1159"/>
      <x v="19"/>
      <x v="1"/>
      <x/>
    </i>
    <i t="default" r="2">
      <x v="266"/>
    </i>
    <i r="2">
      <x v="267"/>
      <x v="1064"/>
      <x v="19"/>
      <x v="1"/>
      <x/>
    </i>
    <i t="default" r="2">
      <x v="267"/>
    </i>
    <i r="2">
      <x v="269"/>
      <x v="1028"/>
      <x v="19"/>
      <x v="1"/>
      <x/>
    </i>
    <i t="default" r="2">
      <x v="269"/>
    </i>
    <i r="2">
      <x v="272"/>
      <x v="979"/>
      <x v="19"/>
      <x v="1"/>
      <x/>
    </i>
    <i t="default" r="2">
      <x v="272"/>
    </i>
    <i r="2">
      <x v="273"/>
      <x v="827"/>
      <x v="19"/>
      <x v="1"/>
      <x/>
    </i>
    <i t="default" r="2">
      <x v="273"/>
    </i>
    <i r="2">
      <x v="274"/>
      <x v="898"/>
      <x v="19"/>
      <x v="1"/>
      <x/>
    </i>
    <i t="default" r="2">
      <x v="274"/>
    </i>
    <i r="2">
      <x v="275"/>
      <x v="1204"/>
      <x v="19"/>
      <x v="1"/>
      <x/>
    </i>
    <i t="default" r="2">
      <x v="275"/>
    </i>
    <i r="2">
      <x v="276"/>
      <x v="1073"/>
      <x v="19"/>
      <x v="1"/>
      <x/>
    </i>
    <i t="default" r="2">
      <x v="276"/>
    </i>
    <i r="2">
      <x v="277"/>
      <x v="728"/>
      <x v="19"/>
      <x v="1"/>
      <x/>
    </i>
    <i t="default" r="2">
      <x v="277"/>
    </i>
    <i r="2">
      <x v="278"/>
      <x v="1008"/>
      <x v="19"/>
      <x v="1"/>
      <x/>
    </i>
    <i t="default" r="2">
      <x v="278"/>
    </i>
    <i r="2">
      <x v="279"/>
      <x v="697"/>
      <x v="19"/>
      <x v="1"/>
      <x/>
    </i>
    <i t="default" r="2">
      <x v="279"/>
    </i>
    <i r="2">
      <x v="280"/>
      <x v="774"/>
      <x v="19"/>
      <x v="1"/>
      <x/>
    </i>
    <i t="default" r="2">
      <x v="280"/>
    </i>
    <i r="2">
      <x v="281"/>
      <x v="858"/>
      <x v="19"/>
      <x v="1"/>
      <x/>
    </i>
    <i t="default" r="2">
      <x v="281"/>
    </i>
    <i r="2">
      <x v="282"/>
      <x v="799"/>
      <x v="19"/>
      <x v="1"/>
      <x/>
    </i>
    <i t="default" r="2">
      <x v="282"/>
    </i>
    <i r="2">
      <x v="283"/>
      <x v="877"/>
      <x v="19"/>
      <x v="1"/>
      <x/>
    </i>
    <i t="default" r="2">
      <x v="283"/>
    </i>
    <i r="2">
      <x v="284"/>
      <x v="813"/>
      <x v="19"/>
      <x v="1"/>
      <x/>
    </i>
    <i t="default" r="2">
      <x v="284"/>
    </i>
    <i r="2">
      <x v="285"/>
      <x v="563"/>
      <x v="19"/>
      <x v="1"/>
      <x/>
    </i>
    <i t="default" r="2">
      <x v="285"/>
    </i>
    <i r="2">
      <x v="286"/>
      <x v="846"/>
      <x v="19"/>
      <x v="1"/>
      <x/>
    </i>
    <i t="default" r="2">
      <x v="286"/>
    </i>
    <i r="2">
      <x v="288"/>
      <x v="535"/>
      <x v="19"/>
      <x v="1"/>
      <x/>
    </i>
    <i t="default" r="2">
      <x v="288"/>
    </i>
    <i r="2">
      <x v="289"/>
      <x v="1126"/>
      <x v="19"/>
      <x v="1"/>
      <x/>
    </i>
    <i t="default" r="2">
      <x v="289"/>
    </i>
    <i r="2">
      <x v="290"/>
      <x v="765"/>
      <x v="19"/>
      <x v="1"/>
      <x/>
    </i>
    <i t="default" r="2">
      <x v="290"/>
    </i>
    <i r="2">
      <x v="291"/>
      <x v="1183"/>
      <x v="19"/>
      <x v="1"/>
      <x/>
    </i>
    <i t="default" r="2">
      <x v="291"/>
    </i>
    <i r="2">
      <x v="292"/>
      <x v="665"/>
      <x v="19"/>
      <x v="1"/>
      <x/>
    </i>
    <i t="default" r="2">
      <x v="292"/>
    </i>
    <i r="2">
      <x v="293"/>
      <x v="688"/>
      <x v="19"/>
      <x v="1"/>
      <x/>
    </i>
    <i t="default" r="2">
      <x v="293"/>
    </i>
    <i r="2">
      <x v="294"/>
      <x v="1185"/>
      <x v="19"/>
      <x v="1"/>
      <x/>
    </i>
    <i t="default" r="2">
      <x v="294"/>
    </i>
    <i r="2">
      <x v="295"/>
      <x v="855"/>
      <x v="19"/>
      <x v="1"/>
      <x/>
    </i>
    <i t="default" r="2">
      <x v="295"/>
    </i>
    <i r="2">
      <x v="296"/>
      <x v="970"/>
      <x v="19"/>
      <x v="1"/>
      <x/>
    </i>
    <i t="default" r="2">
      <x v="296"/>
    </i>
    <i r="2">
      <x v="297"/>
      <x v="903"/>
      <x v="19"/>
      <x v="1"/>
      <x/>
    </i>
    <i t="default" r="2">
      <x v="297"/>
    </i>
    <i r="2">
      <x v="298"/>
      <x v="1012"/>
      <x v="19"/>
      <x v="1"/>
      <x/>
    </i>
    <i t="default" r="2">
      <x v="298"/>
    </i>
    <i r="2">
      <x v="299"/>
      <x v="621"/>
      <x v="19"/>
      <x v="1"/>
      <x/>
    </i>
    <i t="default" r="2">
      <x v="299"/>
    </i>
    <i r="2">
      <x v="300"/>
      <x v="724"/>
      <x v="19"/>
      <x v="1"/>
      <x/>
    </i>
    <i t="default" r="2">
      <x v="300"/>
    </i>
    <i r="2">
      <x v="302"/>
      <x v="521"/>
      <x v="19"/>
      <x v="1"/>
      <x/>
    </i>
    <i t="default" r="2">
      <x v="302"/>
    </i>
    <i r="2">
      <x v="303"/>
      <x v="947"/>
      <x v="19"/>
      <x v="1"/>
      <x/>
    </i>
    <i t="default" r="2">
      <x v="303"/>
    </i>
    <i r="2">
      <x v="304"/>
      <x v="1177"/>
      <x v="19"/>
      <x v="1"/>
      <x/>
    </i>
    <i t="default" r="2">
      <x v="304"/>
    </i>
    <i r="2">
      <x v="305"/>
      <x v="1161"/>
      <x v="19"/>
      <x v="1"/>
      <x/>
    </i>
    <i t="default" r="2">
      <x v="305"/>
    </i>
    <i r="2">
      <x v="306"/>
      <x v="1158"/>
      <x v="19"/>
      <x v="1"/>
      <x/>
    </i>
    <i t="default" r="2">
      <x v="306"/>
    </i>
    <i r="2">
      <x v="313"/>
      <x v="929"/>
      <x v="19"/>
      <x v="1"/>
      <x/>
    </i>
    <i t="default" r="2">
      <x v="313"/>
    </i>
    <i r="2">
      <x v="315"/>
      <x v="1198"/>
      <x v="19"/>
      <x v="1"/>
      <x/>
    </i>
    <i t="default" r="2">
      <x v="315"/>
    </i>
    <i r="2">
      <x v="316"/>
      <x v="1111"/>
      <x v="19"/>
      <x v="1"/>
      <x/>
    </i>
    <i t="default" r="2">
      <x v="316"/>
    </i>
    <i r="2">
      <x v="317"/>
      <x v="659"/>
      <x v="19"/>
      <x v="1"/>
      <x/>
    </i>
    <i t="default" r="2">
      <x v="317"/>
    </i>
    <i r="2">
      <x v="318"/>
      <x v="1080"/>
      <x v="19"/>
      <x v="1"/>
      <x/>
    </i>
    <i t="default" r="2">
      <x v="318"/>
    </i>
    <i r="2">
      <x v="319"/>
      <x v="1220"/>
      <x v="19"/>
      <x v="1"/>
      <x/>
    </i>
    <i t="default" r="2">
      <x v="319"/>
    </i>
    <i r="2">
      <x v="320"/>
      <x v="991"/>
      <x v="19"/>
      <x v="1"/>
      <x/>
    </i>
    <i t="default" r="2">
      <x v="320"/>
    </i>
    <i r="2">
      <x v="321"/>
      <x v="1106"/>
      <x v="19"/>
      <x v="1"/>
      <x/>
    </i>
    <i t="default" r="2">
      <x v="321"/>
    </i>
    <i r="2">
      <x v="322"/>
      <x v="1039"/>
      <x v="19"/>
      <x v="1"/>
      <x/>
    </i>
    <i t="default" r="2">
      <x v="322"/>
    </i>
    <i r="2">
      <x v="323"/>
      <x v="996"/>
      <x v="19"/>
      <x v="1"/>
      <x/>
    </i>
    <i t="default" r="2">
      <x v="323"/>
    </i>
    <i r="2">
      <x v="324"/>
      <x v="1211"/>
      <x v="19"/>
      <x v="1"/>
      <x/>
    </i>
    <i t="default" r="2">
      <x v="324"/>
    </i>
    <i r="2">
      <x v="325"/>
      <x v="842"/>
      <x v="19"/>
      <x v="1"/>
      <x/>
    </i>
    <i t="default" r="2">
      <x v="325"/>
    </i>
    <i r="2">
      <x v="326"/>
      <x v="1095"/>
      <x v="19"/>
      <x v="1"/>
      <x/>
    </i>
    <i t="default" r="2">
      <x v="326"/>
    </i>
    <i r="2">
      <x v="327"/>
      <x v="1075"/>
      <x v="19"/>
      <x v="1"/>
      <x/>
    </i>
    <i t="default" r="2">
      <x v="327"/>
    </i>
    <i r="2">
      <x v="328"/>
      <x v="973"/>
      <x v="19"/>
      <x v="1"/>
      <x/>
    </i>
    <i t="default" r="2">
      <x v="328"/>
    </i>
    <i r="2">
      <x v="329"/>
      <x v="1189"/>
      <x v="19"/>
      <x v="1"/>
      <x/>
    </i>
    <i t="default" r="2">
      <x v="329"/>
    </i>
    <i r="2">
      <x v="330"/>
      <x v="1104"/>
      <x v="19"/>
      <x v="1"/>
      <x/>
    </i>
    <i t="default" r="2">
      <x v="330"/>
    </i>
    <i r="2">
      <x v="331"/>
      <x v="1188"/>
      <x v="19"/>
      <x v="1"/>
      <x/>
    </i>
    <i t="default" r="2">
      <x v="331"/>
    </i>
    <i r="2">
      <x v="332"/>
      <x v="1083"/>
      <x v="19"/>
      <x v="1"/>
      <x/>
    </i>
    <i t="default" r="2">
      <x v="332"/>
    </i>
    <i r="2">
      <x v="333"/>
      <x v="1190"/>
      <x v="19"/>
      <x v="1"/>
      <x/>
    </i>
    <i t="default" r="2">
      <x v="333"/>
    </i>
    <i r="2">
      <x v="334"/>
      <x v="944"/>
      <x v="19"/>
      <x v="1"/>
      <x/>
    </i>
    <i t="default" r="2">
      <x v="334"/>
    </i>
    <i r="2">
      <x v="335"/>
      <x v="1058"/>
      <x v="19"/>
      <x v="1"/>
      <x/>
    </i>
    <i t="default" r="2">
      <x v="335"/>
    </i>
    <i r="2">
      <x v="336"/>
      <x v="1209"/>
      <x v="19"/>
      <x v="1"/>
      <x/>
    </i>
    <i t="default" r="2">
      <x v="336"/>
    </i>
    <i r="2">
      <x v="337"/>
      <x v="968"/>
      <x v="19"/>
      <x v="1"/>
      <x/>
    </i>
    <i t="default" r="2">
      <x v="337"/>
    </i>
    <i r="2">
      <x v="338"/>
      <x v="1154"/>
      <x v="19"/>
      <x v="1"/>
      <x/>
    </i>
    <i t="default" r="2">
      <x v="338"/>
    </i>
    <i r="2">
      <x v="339"/>
      <x v="1101"/>
      <x v="19"/>
      <x v="1"/>
      <x/>
    </i>
    <i t="default" r="2">
      <x v="339"/>
    </i>
    <i r="2">
      <x v="340"/>
      <x v="1082"/>
      <x v="19"/>
      <x v="1"/>
      <x/>
    </i>
    <i t="default" r="2">
      <x v="340"/>
    </i>
    <i r="2">
      <x v="341"/>
      <x v="1193"/>
      <x v="19"/>
      <x v="1"/>
      <x/>
    </i>
    <i t="default" r="2">
      <x v="341"/>
    </i>
    <i r="2">
      <x v="342"/>
      <x v="1142"/>
      <x v="19"/>
      <x v="1"/>
      <x/>
    </i>
    <i t="default" r="2">
      <x v="342"/>
    </i>
    <i r="2">
      <x v="343"/>
      <x v="886"/>
      <x v="19"/>
      <x v="1"/>
      <x/>
    </i>
    <i t="default" r="2">
      <x v="343"/>
    </i>
    <i r="2">
      <x v="345"/>
      <x v="578"/>
      <x v="19"/>
      <x v="1"/>
      <x/>
    </i>
    <i t="default" r="2">
      <x v="345"/>
    </i>
    <i r="2">
      <x v="346"/>
      <x v="713"/>
      <x v="19"/>
      <x v="1"/>
      <x/>
    </i>
    <i t="default" r="2">
      <x v="346"/>
    </i>
    <i r="2">
      <x v="347"/>
      <x v="1042"/>
      <x v="19"/>
      <x v="1"/>
      <x/>
    </i>
    <i t="default" r="2">
      <x v="347"/>
    </i>
    <i r="2">
      <x v="348"/>
      <x v="1163"/>
      <x v="19"/>
      <x v="1"/>
      <x/>
    </i>
    <i t="default" r="2">
      <x v="348"/>
    </i>
    <i r="2">
      <x v="349"/>
      <x v="1187"/>
      <x v="19"/>
      <x v="1"/>
      <x/>
    </i>
    <i t="default" r="2">
      <x v="349"/>
    </i>
    <i r="2">
      <x v="350"/>
      <x v="714"/>
      <x v="19"/>
      <x v="1"/>
      <x/>
    </i>
    <i t="default" r="2">
      <x v="350"/>
    </i>
    <i r="2">
      <x v="352"/>
      <x v="568"/>
      <x v="19"/>
      <x v="1"/>
      <x/>
    </i>
    <i t="default" r="2">
      <x v="352"/>
    </i>
    <i r="2">
      <x v="353"/>
      <x v="706"/>
      <x v="19"/>
      <x v="1"/>
      <x/>
    </i>
    <i t="default" r="2">
      <x v="353"/>
    </i>
    <i r="2">
      <x v="354"/>
      <x v="820"/>
      <x v="19"/>
      <x v="1"/>
      <x/>
    </i>
    <i t="default" r="2">
      <x v="354"/>
    </i>
    <i r="2">
      <x v="355"/>
      <x v="726"/>
      <x v="19"/>
      <x v="1"/>
      <x/>
    </i>
    <i t="default" r="2">
      <x v="355"/>
    </i>
    <i r="2">
      <x v="356"/>
      <x v="1107"/>
      <x v="19"/>
      <x v="1"/>
      <x/>
    </i>
    <i t="default" r="2">
      <x v="356"/>
    </i>
    <i r="2">
      <x v="357"/>
      <x v="818"/>
      <x v="19"/>
      <x v="1"/>
      <x/>
    </i>
    <i t="default" r="2">
      <x v="357"/>
    </i>
    <i r="2">
      <x v="359"/>
      <x v="315"/>
      <x v="19"/>
      <x v="1"/>
      <x/>
    </i>
    <i t="default" r="2">
      <x v="359"/>
    </i>
    <i r="2">
      <x v="361"/>
      <x v="745"/>
      <x v="19"/>
      <x v="1"/>
      <x/>
    </i>
    <i t="default" r="2">
      <x v="361"/>
    </i>
    <i r="2">
      <x v="362"/>
      <x v="695"/>
      <x v="19"/>
      <x v="1"/>
      <x/>
    </i>
    <i t="default" r="2">
      <x v="362"/>
    </i>
    <i r="2">
      <x v="363"/>
      <x v="831"/>
      <x v="19"/>
      <x v="1"/>
      <x/>
    </i>
    <i t="default" r="2">
      <x v="363"/>
    </i>
    <i r="2">
      <x v="364"/>
      <x v="628"/>
      <x v="19"/>
      <x v="1"/>
      <x/>
    </i>
    <i t="default" r="2">
      <x v="364"/>
    </i>
    <i r="2">
      <x v="365"/>
      <x v="966"/>
      <x v="19"/>
      <x v="1"/>
      <x/>
    </i>
    <i t="default" r="2">
      <x v="365"/>
    </i>
    <i r="2">
      <x v="370"/>
      <x v="24"/>
      <x v="19"/>
      <x v="1"/>
      <x/>
    </i>
    <i t="default" r="2">
      <x v="370"/>
    </i>
    <i r="2">
      <x v="371"/>
      <x v="663"/>
      <x v="19"/>
      <x v="1"/>
      <x/>
    </i>
    <i t="default" r="2">
      <x v="371"/>
    </i>
    <i r="2">
      <x v="376"/>
      <x v="982"/>
      <x v="19"/>
      <x v="1"/>
      <x/>
    </i>
    <i t="default" r="2">
      <x v="376"/>
    </i>
    <i r="2">
      <x v="377"/>
      <x v="951"/>
      <x v="19"/>
      <x v="1"/>
      <x/>
    </i>
    <i t="default" r="2">
      <x v="377"/>
    </i>
    <i r="2">
      <x v="378"/>
      <x v="1038"/>
      <x v="19"/>
      <x v="1"/>
      <x/>
    </i>
    <i t="default" r="2">
      <x v="378"/>
    </i>
    <i r="2">
      <x v="379"/>
      <x v="1003"/>
      <x v="19"/>
      <x v="1"/>
      <x/>
    </i>
    <i t="default" r="2">
      <x v="379"/>
    </i>
    <i r="2">
      <x v="380"/>
      <x v="925"/>
      <x v="19"/>
      <x v="1"/>
      <x/>
    </i>
    <i t="default" r="2">
      <x v="380"/>
    </i>
    <i r="2">
      <x v="381"/>
      <x v="420"/>
      <x v="19"/>
      <x v="1"/>
      <x/>
    </i>
    <i t="default" r="2">
      <x v="381"/>
    </i>
    <i r="2">
      <x v="384"/>
      <x v="910"/>
      <x v="19"/>
      <x v="1"/>
      <x/>
    </i>
    <i t="default" r="2">
      <x v="384"/>
    </i>
    <i r="2">
      <x v="386"/>
      <x v="1199"/>
      <x v="19"/>
      <x v="1"/>
      <x/>
    </i>
    <i t="default" r="2">
      <x v="386"/>
    </i>
    <i r="2">
      <x v="387"/>
      <x v="989"/>
      <x v="19"/>
      <x v="1"/>
      <x/>
    </i>
    <i t="default" r="2">
      <x v="387"/>
    </i>
    <i r="2">
      <x v="389"/>
      <x v="843"/>
      <x v="19"/>
      <x v="1"/>
      <x/>
    </i>
    <i t="default" r="2">
      <x v="389"/>
    </i>
    <i r="2">
      <x v="390"/>
      <x v="884"/>
      <x v="19"/>
      <x v="1"/>
      <x/>
    </i>
    <i t="default" r="2">
      <x v="390"/>
    </i>
    <i r="2">
      <x v="391"/>
      <x v="546"/>
      <x v="19"/>
      <x v="1"/>
      <x/>
    </i>
    <i t="default" r="2">
      <x v="391"/>
    </i>
    <i r="2">
      <x v="392"/>
      <x v="783"/>
      <x v="19"/>
      <x v="1"/>
      <x/>
    </i>
    <i t="default" r="2">
      <x v="392"/>
    </i>
    <i r="2">
      <x v="396"/>
      <x v="370"/>
      <x v="19"/>
      <x v="1"/>
      <x/>
    </i>
    <i t="default" r="2">
      <x v="396"/>
    </i>
    <i r="2">
      <x v="399"/>
      <x v="1242"/>
      <x v="19"/>
      <x v="1"/>
      <x/>
    </i>
    <i t="default" r="2">
      <x v="399"/>
    </i>
    <i r="2">
      <x v="400"/>
      <x v="1091"/>
      <x v="19"/>
      <x v="1"/>
      <x/>
    </i>
    <i t="default" r="2">
      <x v="400"/>
    </i>
    <i r="2">
      <x v="403"/>
      <x v="1053"/>
      <x v="19"/>
      <x v="1"/>
      <x/>
    </i>
    <i t="default" r="2">
      <x v="403"/>
    </i>
    <i r="2">
      <x v="404"/>
      <x v="719"/>
      <x v="19"/>
      <x v="1"/>
      <x/>
    </i>
    <i t="default" r="2">
      <x v="404"/>
    </i>
    <i r="2">
      <x v="405"/>
      <x v="579"/>
      <x v="19"/>
      <x v="1"/>
      <x/>
    </i>
    <i t="default" r="2">
      <x v="405"/>
    </i>
    <i r="2">
      <x v="406"/>
      <x v="681"/>
      <x v="19"/>
      <x v="1"/>
      <x/>
    </i>
    <i t="default" r="2">
      <x v="406"/>
    </i>
    <i r="2">
      <x v="407"/>
      <x v="847"/>
      <x v="19"/>
      <x v="1"/>
      <x/>
    </i>
    <i t="default" r="2">
      <x v="407"/>
    </i>
    <i r="2">
      <x v="408"/>
      <x v="581"/>
      <x v="19"/>
      <x v="1"/>
      <x/>
    </i>
    <i t="default" r="2">
      <x v="408"/>
    </i>
    <i r="2">
      <x v="409"/>
      <x v="1131"/>
      <x v="19"/>
      <x v="1"/>
      <x/>
    </i>
    <i t="default" r="2">
      <x v="409"/>
    </i>
    <i r="2">
      <x v="410"/>
      <x v="627"/>
      <x v="19"/>
      <x v="1"/>
      <x/>
    </i>
    <i t="default" r="2">
      <x v="410"/>
    </i>
    <i r="2">
      <x v="412"/>
      <x v="986"/>
      <x v="19"/>
      <x v="1"/>
      <x/>
    </i>
    <i t="default" r="2">
      <x v="412"/>
    </i>
    <i r="2">
      <x v="413"/>
      <x v="648"/>
      <x v="19"/>
      <x v="1"/>
      <x/>
    </i>
    <i t="default" r="2">
      <x v="413"/>
    </i>
    <i r="2">
      <x v="414"/>
      <x v="922"/>
      <x v="19"/>
      <x v="1"/>
      <x/>
    </i>
    <i t="default" r="2">
      <x v="414"/>
    </i>
    <i r="2">
      <x v="415"/>
      <x v="1219"/>
      <x v="19"/>
      <x v="1"/>
      <x/>
    </i>
    <i t="default" r="2">
      <x v="415"/>
    </i>
    <i r="2">
      <x v="416"/>
      <x v="1233"/>
      <x v="19"/>
      <x v="1"/>
      <x/>
    </i>
    <i t="default" r="2">
      <x v="416"/>
    </i>
    <i r="2">
      <x v="417"/>
      <x v="1237"/>
      <x v="19"/>
      <x v="1"/>
      <x/>
    </i>
    <i t="default" r="2">
      <x v="417"/>
    </i>
    <i r="2">
      <x v="418"/>
      <x v="725"/>
      <x v="19"/>
      <x v="1"/>
      <x/>
    </i>
    <i t="default" r="2">
      <x v="418"/>
    </i>
    <i r="2">
      <x v="419"/>
      <x v="876"/>
      <x v="19"/>
      <x v="1"/>
      <x/>
    </i>
    <i t="default" r="2">
      <x v="419"/>
    </i>
    <i r="2">
      <x v="421"/>
      <x v="1247"/>
      <x v="19"/>
      <x v="1"/>
      <x/>
    </i>
    <i t="default" r="2">
      <x v="421"/>
    </i>
    <i r="2">
      <x v="422"/>
      <x v="924"/>
      <x v="19"/>
      <x v="1"/>
      <x/>
    </i>
    <i t="default" r="2">
      <x v="422"/>
    </i>
    <i r="2">
      <x v="428"/>
      <x v="865"/>
      <x v="19"/>
      <x v="1"/>
      <x/>
    </i>
    <i t="default" r="2">
      <x v="428"/>
    </i>
    <i r="2">
      <x v="429"/>
      <x v="526"/>
      <x v="19"/>
      <x v="1"/>
      <x/>
    </i>
    <i t="default" r="2">
      <x v="429"/>
    </i>
    <i r="2">
      <x v="430"/>
      <x v="1087"/>
      <x v="19"/>
      <x v="1"/>
      <x/>
    </i>
    <i t="default" r="2">
      <x v="430"/>
    </i>
    <i r="2">
      <x v="431"/>
      <x v="1172"/>
      <x v="19"/>
      <x v="1"/>
      <x/>
    </i>
    <i t="default" r="2">
      <x v="431"/>
    </i>
    <i r="2">
      <x v="432"/>
      <x v="583"/>
      <x v="19"/>
      <x v="1"/>
      <x/>
    </i>
    <i t="default" r="2">
      <x v="432"/>
    </i>
    <i r="2">
      <x v="434"/>
      <x v="540"/>
      <x v="19"/>
      <x v="1"/>
      <x/>
    </i>
    <i t="default" r="2">
      <x v="434"/>
    </i>
    <i r="2">
      <x v="436"/>
      <x v="475"/>
      <x v="19"/>
      <x v="1"/>
      <x/>
    </i>
    <i t="default" r="2">
      <x v="436"/>
    </i>
    <i r="2">
      <x v="437"/>
      <x v="880"/>
      <x v="19"/>
      <x v="1"/>
      <x/>
    </i>
    <i t="default" r="2">
      <x v="437"/>
    </i>
    <i r="2">
      <x v="438"/>
      <x v="988"/>
      <x v="19"/>
      <x v="1"/>
      <x/>
    </i>
    <i t="default" r="2">
      <x v="438"/>
    </i>
    <i r="2">
      <x v="439"/>
      <x v="821"/>
      <x v="19"/>
      <x v="1"/>
      <x/>
    </i>
    <i t="default" r="2">
      <x v="439"/>
    </i>
    <i r="2">
      <x v="440"/>
      <x v="1201"/>
      <x v="19"/>
      <x v="1"/>
      <x/>
    </i>
    <i t="default" r="2">
      <x v="440"/>
    </i>
    <i r="2">
      <x v="441"/>
      <x v="864"/>
      <x v="19"/>
      <x v="1"/>
      <x/>
    </i>
    <i t="default" r="2">
      <x v="441"/>
    </i>
    <i r="2">
      <x v="442"/>
      <x v="587"/>
      <x v="19"/>
      <x v="1"/>
      <x/>
    </i>
    <i t="default" r="2">
      <x v="442"/>
    </i>
    <i r="2">
      <x v="443"/>
      <x v="1032"/>
      <x v="19"/>
      <x v="1"/>
      <x/>
    </i>
    <i t="default" r="2">
      <x v="443"/>
    </i>
    <i r="2">
      <x v="444"/>
      <x v="823"/>
      <x v="19"/>
      <x v="1"/>
      <x/>
    </i>
    <i t="default" r="2">
      <x v="444"/>
    </i>
    <i r="2">
      <x v="445"/>
      <x v="784"/>
      <x v="19"/>
      <x v="1"/>
      <x/>
    </i>
    <i t="default" r="2">
      <x v="445"/>
    </i>
    <i r="2">
      <x v="446"/>
      <x v="516"/>
      <x v="19"/>
      <x v="1"/>
      <x/>
    </i>
    <i t="default" r="2">
      <x v="446"/>
    </i>
    <i r="2">
      <x v="447"/>
      <x v="624"/>
      <x v="19"/>
      <x v="1"/>
      <x/>
    </i>
    <i t="default" r="2">
      <x v="447"/>
    </i>
    <i r="2">
      <x v="448"/>
      <x v="1231"/>
      <x v="19"/>
      <x v="1"/>
      <x/>
    </i>
    <i t="default" r="2">
      <x v="448"/>
    </i>
    <i r="2">
      <x v="449"/>
      <x v="835"/>
      <x v="19"/>
      <x v="1"/>
      <x/>
    </i>
    <i t="default" r="2">
      <x v="449"/>
    </i>
    <i r="2">
      <x v="450"/>
      <x v="746"/>
      <x v="19"/>
      <x v="1"/>
      <x/>
    </i>
    <i t="default" r="2">
      <x v="450"/>
    </i>
    <i r="2">
      <x v="455"/>
      <x v="1152"/>
      <x v="19"/>
      <x v="1"/>
      <x/>
    </i>
    <i t="default" r="2">
      <x v="455"/>
    </i>
    <i r="2">
      <x v="456"/>
      <x v="1093"/>
      <x v="19"/>
      <x v="1"/>
      <x/>
    </i>
    <i t="default" r="2">
      <x v="456"/>
    </i>
    <i r="2">
      <x v="457"/>
      <x v="941"/>
      <x v="19"/>
      <x v="1"/>
      <x/>
    </i>
    <i t="default" r="2">
      <x v="457"/>
    </i>
    <i r="2">
      <x v="458"/>
      <x v="1169"/>
      <x v="19"/>
      <x v="1"/>
      <x/>
    </i>
    <i t="default" r="2">
      <x v="458"/>
    </i>
    <i r="2">
      <x v="459"/>
      <x v="1052"/>
      <x v="19"/>
      <x v="1"/>
      <x/>
    </i>
    <i t="default" r="2">
      <x v="459"/>
    </i>
    <i r="2">
      <x v="460"/>
      <x v="814"/>
      <x v="19"/>
      <x v="1"/>
      <x/>
    </i>
    <i t="default" r="2">
      <x v="460"/>
    </i>
    <i r="2">
      <x v="461"/>
      <x v="525"/>
      <x v="19"/>
      <x v="1"/>
      <x/>
    </i>
    <i t="default" r="2">
      <x v="461"/>
    </i>
    <i r="2">
      <x v="462"/>
      <x v="641"/>
      <x v="19"/>
      <x v="1"/>
      <x/>
    </i>
    <i t="default" r="2">
      <x v="462"/>
    </i>
    <i r="2">
      <x v="463"/>
      <x v="1121"/>
      <x v="19"/>
      <x v="1"/>
      <x/>
    </i>
    <i t="default" r="2">
      <x v="463"/>
    </i>
    <i r="2">
      <x v="464"/>
      <x v="952"/>
      <x v="19"/>
      <x v="1"/>
      <x/>
    </i>
    <i t="default" r="2">
      <x v="464"/>
    </i>
    <i r="2">
      <x v="465"/>
      <x v="677"/>
      <x v="19"/>
      <x v="1"/>
      <x/>
    </i>
    <i t="default" r="2">
      <x v="465"/>
    </i>
    <i r="2">
      <x v="466"/>
      <x v="1100"/>
      <x v="19"/>
      <x v="1"/>
      <x/>
    </i>
    <i t="default" r="2">
      <x v="466"/>
    </i>
    <i r="2">
      <x v="467"/>
      <x v="1031"/>
      <x v="19"/>
      <x v="1"/>
      <x/>
    </i>
    <i t="default" r="2">
      <x v="467"/>
    </i>
    <i r="2">
      <x v="470"/>
      <x v="942"/>
      <x v="19"/>
      <x v="1"/>
      <x/>
    </i>
    <i t="default" r="2">
      <x v="470"/>
    </i>
    <i r="2">
      <x v="471"/>
      <x v="1040"/>
      <x v="19"/>
      <x v="1"/>
      <x/>
    </i>
    <i t="default" r="2">
      <x v="471"/>
    </i>
    <i r="2">
      <x v="472"/>
      <x v="229"/>
      <x v="19"/>
      <x v="1"/>
      <x/>
    </i>
    <i t="default" r="2">
      <x v="472"/>
    </i>
    <i r="2">
      <x v="473"/>
      <x v="501"/>
      <x v="19"/>
      <x v="1"/>
      <x/>
    </i>
    <i t="default" r="2">
      <x v="473"/>
    </i>
    <i r="2">
      <x v="474"/>
      <x v="882"/>
      <x v="19"/>
      <x v="1"/>
      <x/>
    </i>
    <i t="default" r="2">
      <x v="474"/>
    </i>
    <i r="2">
      <x v="475"/>
      <x v="1103"/>
      <x v="19"/>
      <x v="1"/>
      <x/>
    </i>
    <i t="default" r="2">
      <x v="475"/>
    </i>
    <i r="2">
      <x v="476"/>
      <x v="1128"/>
      <x v="19"/>
      <x v="1"/>
      <x/>
    </i>
    <i t="default" r="2">
      <x v="476"/>
    </i>
    <i r="2">
      <x v="477"/>
      <x v="1025"/>
      <x v="19"/>
      <x v="1"/>
      <x/>
    </i>
    <i t="default" r="2">
      <x v="477"/>
    </i>
    <i r="2">
      <x v="478"/>
      <x v="1108"/>
      <x v="19"/>
      <x v="1"/>
      <x/>
    </i>
    <i t="default" r="2">
      <x v="478"/>
    </i>
    <i r="2">
      <x v="479"/>
      <x v="1113"/>
      <x v="19"/>
      <x v="1"/>
      <x/>
    </i>
    <i t="default" r="2">
      <x v="479"/>
    </i>
    <i r="2">
      <x v="480"/>
      <x v="1176"/>
      <x v="19"/>
      <x v="1"/>
      <x/>
    </i>
    <i t="default" r="2">
      <x v="480"/>
    </i>
    <i r="2">
      <x v="481"/>
      <x v="921"/>
      <x v="19"/>
      <x v="1"/>
      <x/>
    </i>
    <i t="default" r="2">
      <x v="481"/>
    </i>
    <i r="2">
      <x v="482"/>
      <x v="1005"/>
      <x v="19"/>
      <x v="1"/>
      <x/>
    </i>
    <i t="default" r="2">
      <x v="482"/>
    </i>
    <i r="2">
      <x v="483"/>
      <x v="1194"/>
      <x v="19"/>
      <x v="1"/>
      <x/>
    </i>
    <i t="default" r="2">
      <x v="483"/>
    </i>
    <i r="2">
      <x v="484"/>
      <x v="689"/>
      <x v="19"/>
      <x v="1"/>
      <x/>
    </i>
    <i t="default" r="2">
      <x v="484"/>
    </i>
    <i r="2">
      <x v="485"/>
      <x v="517"/>
      <x v="19"/>
      <x v="1"/>
      <x/>
    </i>
    <i t="default" r="2">
      <x v="485"/>
    </i>
    <i r="2">
      <x v="486"/>
      <x v="1207"/>
      <x v="19"/>
      <x v="1"/>
      <x/>
    </i>
    <i t="default" r="2">
      <x v="486"/>
    </i>
    <i r="2">
      <x v="487"/>
      <x v="1170"/>
      <x v="19"/>
      <x v="1"/>
      <x/>
    </i>
    <i t="default" r="2">
      <x v="487"/>
    </i>
    <i r="2">
      <x v="488"/>
      <x v="514"/>
      <x v="19"/>
      <x v="1"/>
      <x/>
    </i>
    <i t="default" r="2">
      <x v="488"/>
    </i>
    <i r="2">
      <x v="489"/>
      <x v="817"/>
      <x v="19"/>
      <x v="1"/>
      <x/>
    </i>
    <i t="default" r="2">
      <x v="489"/>
    </i>
    <i r="2">
      <x v="490"/>
      <x v="615"/>
      <x v="19"/>
      <x v="1"/>
      <x/>
    </i>
    <i t="default" r="2">
      <x v="490"/>
    </i>
    <i r="2">
      <x v="491"/>
      <x v="761"/>
      <x v="19"/>
      <x v="1"/>
      <x/>
    </i>
    <i t="default" r="2">
      <x v="491"/>
    </i>
    <i r="2">
      <x v="492"/>
      <x v="807"/>
      <x v="19"/>
      <x v="1"/>
      <x/>
    </i>
    <i t="default" r="2">
      <x v="492"/>
    </i>
    <i r="2">
      <x v="494"/>
      <x v="810"/>
      <x v="19"/>
      <x v="1"/>
      <x/>
    </i>
    <i t="default" r="2">
      <x v="494"/>
    </i>
    <i r="2">
      <x v="495"/>
      <x v="584"/>
      <x v="19"/>
      <x v="1"/>
      <x/>
    </i>
    <i t="default" r="2">
      <x v="495"/>
    </i>
    <i r="2">
      <x v="496"/>
      <x v="705"/>
      <x v="19"/>
      <x v="1"/>
      <x/>
    </i>
    <i t="default" r="2">
      <x v="496"/>
    </i>
    <i r="2">
      <x v="497"/>
      <x v="851"/>
      <x v="19"/>
      <x v="1"/>
      <x/>
    </i>
    <i t="default" r="2">
      <x v="497"/>
    </i>
    <i r="2">
      <x v="498"/>
      <x v="602"/>
      <x v="19"/>
      <x v="1"/>
      <x/>
    </i>
    <i t="default" r="2">
      <x v="498"/>
    </i>
    <i r="2">
      <x v="499"/>
      <x v="860"/>
      <x v="19"/>
      <x v="1"/>
      <x/>
    </i>
    <i t="default" r="2">
      <x v="499"/>
    </i>
    <i r="2">
      <x v="500"/>
      <x v="806"/>
      <x v="19"/>
      <x v="1"/>
      <x/>
    </i>
    <i t="default" r="2">
      <x v="500"/>
    </i>
    <i r="2">
      <x v="501"/>
      <x v="849"/>
      <x v="19"/>
      <x v="1"/>
      <x/>
    </i>
    <i t="default" r="2">
      <x v="501"/>
    </i>
    <i r="2">
      <x v="502"/>
      <x v="1180"/>
      <x v="19"/>
      <x v="1"/>
      <x/>
    </i>
    <i t="default" r="2">
      <x v="502"/>
    </i>
    <i r="2">
      <x v="503"/>
      <x v="932"/>
      <x v="19"/>
      <x v="1"/>
      <x/>
    </i>
    <i t="default" r="2">
      <x v="503"/>
    </i>
    <i r="2">
      <x v="504"/>
      <x v="779"/>
      <x v="19"/>
      <x v="1"/>
      <x/>
    </i>
    <i t="default" r="2">
      <x v="504"/>
    </i>
    <i r="2">
      <x v="506"/>
      <x v="1200"/>
      <x v="19"/>
      <x v="1"/>
      <x/>
    </i>
    <i t="default" r="2">
      <x v="506"/>
    </i>
    <i r="2">
      <x v="507"/>
      <x v="591"/>
      <x v="19"/>
      <x v="1"/>
      <x/>
    </i>
    <i t="default" r="2">
      <x v="507"/>
    </i>
    <i r="2">
      <x v="508"/>
      <x v="1027"/>
      <x v="19"/>
      <x v="1"/>
      <x/>
    </i>
    <i t="default" r="2">
      <x v="508"/>
    </i>
    <i r="2">
      <x v="509"/>
      <x v="781"/>
      <x v="19"/>
      <x v="1"/>
      <x/>
    </i>
    <i t="default" r="2">
      <x v="509"/>
    </i>
    <i r="2">
      <x v="510"/>
      <x v="1002"/>
      <x v="19"/>
      <x v="1"/>
      <x/>
    </i>
    <i t="default" r="2">
      <x v="510"/>
    </i>
    <i r="2">
      <x v="511"/>
      <x v="881"/>
      <x v="19"/>
      <x v="1"/>
      <x/>
    </i>
    <i t="default" r="2">
      <x v="511"/>
    </i>
    <i r="2">
      <x v="516"/>
      <x v="893"/>
      <x v="19"/>
      <x v="1"/>
      <x/>
    </i>
    <i t="default" r="2">
      <x v="516"/>
    </i>
    <i r="2">
      <x v="517"/>
      <x v="1236"/>
      <x v="19"/>
      <x v="1"/>
      <x/>
    </i>
    <i t="default" r="2">
      <x v="517"/>
    </i>
    <i r="2">
      <x v="520"/>
      <x v="1021"/>
      <x v="19"/>
      <x v="1"/>
      <x/>
    </i>
    <i t="default" r="2">
      <x v="520"/>
    </i>
    <i r="2">
      <x v="522"/>
      <x v="531"/>
      <x v="19"/>
      <x v="1"/>
      <x/>
    </i>
    <i t="default" r="2">
      <x v="522"/>
    </i>
    <i r="2">
      <x v="524"/>
      <x v="1129"/>
      <x v="19"/>
      <x v="1"/>
      <x/>
    </i>
    <i t="default" r="2">
      <x v="524"/>
    </i>
    <i r="2">
      <x v="525"/>
      <x v="673"/>
      <x v="19"/>
      <x v="1"/>
      <x/>
    </i>
    <i t="default" r="2">
      <x v="525"/>
    </i>
    <i r="2">
      <x v="526"/>
      <x v="1144"/>
      <x v="19"/>
      <x v="1"/>
      <x/>
    </i>
    <i t="default" r="2">
      <x v="526"/>
    </i>
    <i r="2">
      <x v="527"/>
      <x v="918"/>
      <x v="19"/>
      <x v="1"/>
      <x/>
    </i>
    <i t="default" r="2">
      <x v="527"/>
    </i>
    <i r="2">
      <x v="531"/>
      <x v="548"/>
      <x v="19"/>
      <x v="1"/>
      <x/>
    </i>
    <i t="default" r="2">
      <x v="531"/>
    </i>
    <i r="2">
      <x v="534"/>
      <x v="265"/>
      <x v="19"/>
      <x v="1"/>
      <x/>
    </i>
    <i t="default" r="2">
      <x v="534"/>
    </i>
    <i r="2">
      <x v="543"/>
      <x v="985"/>
      <x v="19"/>
      <x v="1"/>
      <x/>
    </i>
    <i t="default" r="2">
      <x v="543"/>
    </i>
    <i r="2">
      <x v="547"/>
      <x v="1146"/>
      <x v="19"/>
      <x v="1"/>
      <x/>
    </i>
    <i t="default" r="2">
      <x v="547"/>
    </i>
    <i r="2">
      <x v="549"/>
      <x v="1226"/>
      <x v="19"/>
      <x v="1"/>
      <x/>
    </i>
    <i t="default" r="2">
      <x v="549"/>
    </i>
    <i r="2">
      <x v="550"/>
      <x v="1061"/>
      <x v="19"/>
      <x v="1"/>
      <x/>
    </i>
    <i t="default" r="2">
      <x v="550"/>
    </i>
    <i r="2">
      <x v="551"/>
      <x v="1141"/>
      <x v="19"/>
      <x v="1"/>
      <x/>
    </i>
    <i t="default" r="2">
      <x v="551"/>
    </i>
    <i r="2">
      <x v="552"/>
      <x v="748"/>
      <x v="19"/>
      <x v="1"/>
      <x/>
    </i>
    <i t="default" r="2">
      <x v="552"/>
    </i>
    <i r="2">
      <x v="553"/>
      <x v="957"/>
      <x v="19"/>
      <x v="1"/>
      <x/>
    </i>
    <i t="default" r="2">
      <x v="553"/>
    </i>
    <i r="2">
      <x v="554"/>
      <x v="519"/>
      <x v="19"/>
      <x v="1"/>
      <x/>
    </i>
    <i t="default" r="2">
      <x v="554"/>
    </i>
    <i r="2">
      <x v="555"/>
      <x v="570"/>
      <x v="19"/>
      <x v="1"/>
      <x/>
    </i>
    <i t="default" r="2">
      <x v="555"/>
    </i>
    <i r="2">
      <x v="560"/>
      <x v="836"/>
      <x v="19"/>
      <x v="1"/>
      <x/>
    </i>
    <i t="default" r="2">
      <x v="560"/>
    </i>
    <i r="2">
      <x v="561"/>
      <x v="1166"/>
      <x v="19"/>
      <x v="1"/>
      <x/>
    </i>
    <i t="default" r="2">
      <x v="561"/>
    </i>
    <i r="2">
      <x v="562"/>
      <x v="1125"/>
      <x v="19"/>
      <x v="1"/>
      <x/>
    </i>
    <i t="default" r="2">
      <x v="562"/>
    </i>
    <i r="2">
      <x v="565"/>
      <x v="853"/>
      <x v="19"/>
      <x v="1"/>
      <x/>
    </i>
    <i t="default" r="2">
      <x v="565"/>
    </i>
    <i r="2">
      <x v="567"/>
      <x v="448"/>
      <x v="19"/>
      <x v="1"/>
      <x/>
    </i>
    <i t="default" r="2">
      <x v="567"/>
    </i>
    <i r="2">
      <x v="569"/>
      <x v="607"/>
      <x v="19"/>
      <x v="1"/>
      <x/>
    </i>
    <i t="default" r="2">
      <x v="569"/>
    </i>
    <i r="2">
      <x v="570"/>
      <x v="312"/>
      <x v="19"/>
      <x v="1"/>
      <x/>
    </i>
    <i t="default" r="2">
      <x v="570"/>
    </i>
    <i r="2">
      <x v="572"/>
      <x v="384"/>
      <x v="19"/>
      <x v="1"/>
      <x/>
    </i>
    <i t="default" r="2">
      <x v="572"/>
    </i>
    <i r="2">
      <x v="574"/>
      <x v="415"/>
      <x v="19"/>
      <x v="1"/>
      <x/>
    </i>
    <i t="default" r="2">
      <x v="574"/>
    </i>
    <i r="2">
      <x v="578"/>
      <x v="53"/>
      <x v="19"/>
      <x v="1"/>
      <x/>
    </i>
    <i t="default" r="2">
      <x v="578"/>
    </i>
    <i r="2">
      <x v="579"/>
      <x v="261"/>
      <x v="19"/>
      <x v="1"/>
      <x/>
    </i>
    <i t="default" r="2">
      <x v="579"/>
    </i>
    <i r="2">
      <x v="580"/>
      <x v="298"/>
      <x v="19"/>
      <x v="1"/>
      <x/>
    </i>
    <i t="default" r="2">
      <x v="580"/>
    </i>
    <i r="2">
      <x v="587"/>
      <x v="473"/>
      <x v="19"/>
      <x v="1"/>
      <x/>
    </i>
    <i t="default" r="2">
      <x v="587"/>
    </i>
    <i r="2">
      <x v="588"/>
      <x v="998"/>
      <x v="19"/>
      <x v="1"/>
      <x/>
    </i>
    <i t="default" r="2">
      <x v="588"/>
    </i>
    <i r="2">
      <x v="589"/>
      <x v="1050"/>
      <x v="19"/>
      <x v="1"/>
      <x/>
    </i>
    <i t="default" r="2">
      <x v="589"/>
    </i>
    <i r="2">
      <x v="590"/>
      <x v="699"/>
      <x v="19"/>
      <x v="1"/>
      <x/>
    </i>
    <i t="default" r="2">
      <x v="590"/>
    </i>
    <i r="2">
      <x v="591"/>
      <x v="503"/>
      <x v="19"/>
      <x v="1"/>
      <x/>
    </i>
    <i t="default" r="2">
      <x v="591"/>
    </i>
    <i r="2">
      <x v="592"/>
      <x v="1035"/>
      <x v="19"/>
      <x v="1"/>
      <x/>
    </i>
    <i t="default" r="2">
      <x v="592"/>
    </i>
    <i r="2">
      <x v="593"/>
      <x v="541"/>
      <x v="19"/>
      <x v="1"/>
      <x/>
    </i>
    <i t="default" r="2">
      <x v="593"/>
    </i>
    <i r="2">
      <x v="595"/>
      <x v="964"/>
      <x v="19"/>
      <x v="1"/>
      <x/>
    </i>
    <i t="default" r="2">
      <x v="595"/>
    </i>
    <i r="2">
      <x v="601"/>
      <x v="556"/>
      <x v="19"/>
      <x v="1"/>
      <x/>
    </i>
    <i t="default" r="2">
      <x v="601"/>
    </i>
    <i r="2">
      <x v="605"/>
      <x v="141"/>
      <x v="19"/>
      <x v="1"/>
      <x/>
    </i>
    <i t="default" r="2">
      <x v="605"/>
    </i>
    <i r="2">
      <x v="606"/>
      <x v="1164"/>
      <x v="19"/>
      <x v="1"/>
      <x/>
    </i>
    <i t="default" r="2">
      <x v="606"/>
    </i>
    <i r="2">
      <x v="607"/>
      <x v="914"/>
      <x v="19"/>
      <x v="1"/>
      <x/>
    </i>
    <i t="default" r="2">
      <x v="607"/>
    </i>
    <i r="2">
      <x v="625"/>
      <x v="407"/>
      <x v="19"/>
      <x v="1"/>
      <x/>
    </i>
    <i t="default" r="2">
      <x v="625"/>
    </i>
    <i r="2">
      <x v="627"/>
      <x v="551"/>
      <x v="19"/>
      <x v="1"/>
      <x/>
    </i>
    <i t="default" r="2">
      <x v="627"/>
    </i>
    <i r="2">
      <x v="628"/>
      <x v="1105"/>
      <x v="19"/>
      <x v="1"/>
      <x/>
    </i>
    <i t="default" r="2">
      <x v="628"/>
    </i>
    <i r="2">
      <x v="629"/>
      <x v="1004"/>
      <x v="19"/>
      <x v="1"/>
      <x/>
    </i>
    <i t="default" r="2">
      <x v="629"/>
    </i>
    <i r="2">
      <x v="632"/>
      <x v="756"/>
      <x v="19"/>
      <x v="1"/>
      <x/>
    </i>
    <i t="default" r="2">
      <x v="632"/>
    </i>
    <i r="2">
      <x v="634"/>
      <x v="795"/>
      <x v="19"/>
      <x v="1"/>
      <x/>
    </i>
    <i t="default" r="2">
      <x v="634"/>
    </i>
    <i r="2">
      <x v="635"/>
      <x v="936"/>
      <x v="19"/>
      <x v="1"/>
      <x/>
    </i>
    <i t="default" r="2">
      <x v="635"/>
    </i>
    <i r="2">
      <x v="640"/>
      <x v="499"/>
      <x v="19"/>
      <x v="1"/>
      <x/>
    </i>
    <i t="default" r="2">
      <x v="640"/>
    </i>
    <i r="2">
      <x v="641"/>
      <x v="937"/>
      <x v="19"/>
      <x v="1"/>
      <x/>
    </i>
    <i t="default" r="2">
      <x v="641"/>
    </i>
    <i r="2">
      <x v="642"/>
      <x v="645"/>
      <x v="19"/>
      <x v="1"/>
      <x/>
    </i>
    <i t="default" r="2">
      <x v="642"/>
    </i>
    <i r="2">
      <x v="643"/>
      <x v="1228"/>
      <x v="19"/>
      <x v="1"/>
      <x/>
    </i>
    <i t="default" r="2">
      <x v="643"/>
    </i>
    <i r="2">
      <x v="644"/>
      <x v="675"/>
      <x v="19"/>
      <x v="1"/>
      <x/>
    </i>
    <i t="default" r="2">
      <x v="644"/>
    </i>
    <i r="2">
      <x v="645"/>
      <x v="603"/>
      <x v="19"/>
      <x v="1"/>
      <x/>
    </i>
    <i t="default" r="2">
      <x v="645"/>
    </i>
    <i r="2">
      <x v="646"/>
      <x v="660"/>
      <x v="19"/>
      <x v="1"/>
      <x/>
    </i>
    <i t="default" r="2">
      <x v="646"/>
    </i>
    <i r="2">
      <x v="647"/>
      <x v="545"/>
      <x v="19"/>
      <x v="1"/>
      <x/>
    </i>
    <i t="default" r="2">
      <x v="647"/>
    </i>
    <i r="2">
      <x v="648"/>
      <x v="614"/>
      <x v="19"/>
      <x v="1"/>
      <x/>
    </i>
    <i t="default" r="2">
      <x v="648"/>
    </i>
    <i r="2">
      <x v="649"/>
      <x v="752"/>
      <x v="19"/>
      <x v="1"/>
      <x/>
    </i>
    <i t="default" r="2">
      <x v="649"/>
    </i>
    <i r="2">
      <x v="650"/>
      <x v="566"/>
      <x v="19"/>
      <x v="1"/>
      <x/>
    </i>
    <i t="default" r="2">
      <x v="650"/>
    </i>
    <i r="2">
      <x v="651"/>
      <x v="894"/>
      <x v="19"/>
      <x v="1"/>
      <x/>
    </i>
    <i t="default" r="2">
      <x v="651"/>
    </i>
    <i r="2">
      <x v="652"/>
      <x v="971"/>
      <x v="19"/>
      <x v="1"/>
      <x/>
    </i>
    <i t="default" r="2">
      <x v="652"/>
    </i>
    <i r="2">
      <x v="653"/>
      <x v="852"/>
      <x v="19"/>
      <x v="1"/>
      <x/>
    </i>
    <i t="default" r="2">
      <x v="653"/>
    </i>
    <i r="2">
      <x v="654"/>
      <x v="1140"/>
      <x v="19"/>
      <x v="1"/>
      <x/>
    </i>
    <i t="default" r="2">
      <x v="654"/>
    </i>
    <i r="2">
      <x v="655"/>
      <x v="959"/>
      <x v="19"/>
      <x v="1"/>
      <x/>
    </i>
    <i t="default" r="2">
      <x v="655"/>
    </i>
    <i r="2">
      <x v="656"/>
      <x v="928"/>
      <x v="19"/>
      <x v="1"/>
      <x/>
    </i>
    <i t="default" r="2">
      <x v="656"/>
    </i>
    <i r="2">
      <x v="657"/>
      <x v="616"/>
      <x v="19"/>
      <x v="1"/>
      <x/>
    </i>
    <i t="default" r="2">
      <x v="657"/>
    </i>
    <i r="2">
      <x v="658"/>
      <x v="805"/>
      <x v="19"/>
      <x v="1"/>
      <x/>
    </i>
    <i t="default" r="2">
      <x v="658"/>
    </i>
    <i r="2">
      <x v="659"/>
      <x v="770"/>
      <x v="19"/>
      <x v="1"/>
      <x/>
    </i>
    <i t="default" r="2">
      <x v="659"/>
    </i>
    <i r="2">
      <x v="660"/>
      <x v="638"/>
      <x v="19"/>
      <x v="1"/>
      <x/>
    </i>
    <i t="default" r="2">
      <x v="660"/>
    </i>
    <i r="2">
      <x v="661"/>
      <x v="867"/>
      <x v="19"/>
      <x v="1"/>
      <x/>
    </i>
    <i t="default" r="2">
      <x v="661"/>
    </i>
    <i r="2">
      <x v="662"/>
      <x v="1016"/>
      <x v="19"/>
      <x v="1"/>
      <x/>
    </i>
    <i t="default" r="2">
      <x v="662"/>
    </i>
    <i r="2">
      <x v="663"/>
      <x v="802"/>
      <x v="19"/>
      <x v="1"/>
      <x/>
    </i>
    <i t="default" r="2">
      <x v="663"/>
    </i>
    <i r="2">
      <x v="664"/>
      <x v="646"/>
      <x v="19"/>
      <x v="1"/>
      <x/>
    </i>
    <i t="default" r="2">
      <x v="664"/>
    </i>
    <i r="2">
      <x v="665"/>
      <x v="557"/>
      <x v="19"/>
      <x v="1"/>
      <x/>
    </i>
    <i t="default" r="2">
      <x v="665"/>
    </i>
    <i r="2">
      <x v="666"/>
      <x v="879"/>
      <x v="19"/>
      <x v="1"/>
      <x/>
    </i>
    <i t="default" r="2">
      <x v="666"/>
    </i>
    <i r="2">
      <x v="667"/>
      <x v="1148"/>
      <x v="19"/>
      <x v="1"/>
      <x/>
    </i>
    <i t="default" r="2">
      <x v="667"/>
    </i>
    <i r="2">
      <x v="668"/>
      <x v="642"/>
      <x v="19"/>
      <x v="1"/>
      <x/>
    </i>
    <i t="default" r="2">
      <x v="668"/>
    </i>
    <i r="2">
      <x v="669"/>
      <x v="990"/>
      <x v="19"/>
      <x v="1"/>
      <x/>
    </i>
    <i t="default" r="2">
      <x v="669"/>
    </i>
    <i r="2">
      <x v="670"/>
      <x v="694"/>
      <x v="19"/>
      <x v="1"/>
      <x/>
    </i>
    <i t="default" r="2">
      <x v="670"/>
    </i>
    <i r="2">
      <x v="671"/>
      <x v="772"/>
      <x v="19"/>
      <x v="1"/>
      <x/>
    </i>
    <i t="default" r="2">
      <x v="671"/>
    </i>
    <i r="2">
      <x v="672"/>
      <x v="1181"/>
      <x v="19"/>
      <x v="1"/>
      <x/>
    </i>
    <i t="default" r="2">
      <x v="672"/>
    </i>
    <i r="2">
      <x v="673"/>
      <x v="569"/>
      <x v="19"/>
      <x v="1"/>
      <x/>
    </i>
    <i t="default" r="2">
      <x v="673"/>
    </i>
    <i r="2">
      <x v="674"/>
      <x v="632"/>
      <x v="19"/>
      <x v="1"/>
      <x/>
    </i>
    <i t="default" r="2">
      <x v="674"/>
    </i>
    <i r="2">
      <x v="675"/>
      <x v="848"/>
      <x v="19"/>
      <x v="1"/>
      <x/>
    </i>
    <i t="default" r="2">
      <x v="675"/>
    </i>
    <i r="2">
      <x v="676"/>
      <x v="949"/>
      <x v="19"/>
      <x v="1"/>
      <x/>
    </i>
    <i t="default" r="2">
      <x v="676"/>
    </i>
    <i r="2">
      <x v="677"/>
      <x v="544"/>
      <x v="19"/>
      <x v="1"/>
      <x/>
    </i>
    <i t="default" r="2">
      <x v="677"/>
    </i>
    <i r="2">
      <x v="678"/>
      <x v="826"/>
      <x v="19"/>
      <x v="1"/>
      <x/>
    </i>
    <i t="default" r="2">
      <x v="678"/>
    </i>
    <i r="2">
      <x v="679"/>
      <x v="590"/>
      <x v="19"/>
      <x v="1"/>
      <x/>
    </i>
    <i t="default" r="2">
      <x v="679"/>
    </i>
    <i r="2">
      <x v="680"/>
      <x v="1213"/>
      <x v="19"/>
      <x v="1"/>
      <x/>
    </i>
    <i t="default" r="2">
      <x v="680"/>
    </i>
    <i r="2">
      <x v="681"/>
      <x v="1098"/>
      <x v="19"/>
      <x v="1"/>
      <x/>
    </i>
    <i t="default" r="2">
      <x v="681"/>
    </i>
    <i r="2">
      <x v="682"/>
      <x v="1191"/>
      <x v="19"/>
      <x v="1"/>
      <x/>
    </i>
    <i t="default" r="2">
      <x v="682"/>
    </i>
    <i r="2">
      <x v="683"/>
      <x v="567"/>
      <x v="19"/>
      <x v="1"/>
      <x/>
    </i>
    <i t="default" r="2">
      <x v="683"/>
    </i>
    <i r="2">
      <x v="684"/>
      <x v="749"/>
      <x v="19"/>
      <x v="1"/>
      <x/>
    </i>
    <i t="default" r="2">
      <x v="684"/>
    </i>
    <i r="2">
      <x v="685"/>
      <x v="995"/>
      <x v="19"/>
      <x v="1"/>
      <x/>
    </i>
    <i t="default" r="2">
      <x v="685"/>
    </i>
    <i r="2">
      <x v="686"/>
      <x v="969"/>
      <x v="19"/>
      <x v="1"/>
      <x/>
    </i>
    <i t="default" r="2">
      <x v="686"/>
    </i>
    <i r="2">
      <x v="687"/>
      <x v="1013"/>
      <x v="19"/>
      <x v="1"/>
      <x/>
    </i>
    <i t="default" r="2">
      <x v="687"/>
    </i>
    <i r="2">
      <x v="688"/>
      <x v="934"/>
      <x v="19"/>
      <x v="1"/>
      <x/>
    </i>
    <i t="default" r="2">
      <x v="688"/>
    </i>
    <i r="2">
      <x v="689"/>
      <x v="1224"/>
      <x v="19"/>
      <x v="1"/>
      <x/>
    </i>
    <i t="default" r="2">
      <x v="689"/>
    </i>
    <i r="2">
      <x v="690"/>
      <x v="1135"/>
      <x v="19"/>
      <x v="1"/>
      <x/>
    </i>
    <i t="default" r="2">
      <x v="690"/>
    </i>
    <i r="2">
      <x v="691"/>
      <x v="1225"/>
      <x v="19"/>
      <x v="1"/>
      <x/>
    </i>
    <i t="default" r="2">
      <x v="691"/>
    </i>
    <i r="2">
      <x v="692"/>
      <x v="1232"/>
      <x v="19"/>
      <x v="1"/>
      <x/>
    </i>
    <i t="default" r="2">
      <x v="692"/>
    </i>
    <i r="2">
      <x v="694"/>
      <x v="771"/>
      <x v="19"/>
      <x v="1"/>
      <x/>
    </i>
    <i t="default" r="2">
      <x v="694"/>
    </i>
    <i r="2">
      <x v="695"/>
      <x v="1065"/>
      <x v="19"/>
      <x v="1"/>
      <x/>
    </i>
    <i t="default" r="2">
      <x v="695"/>
    </i>
    <i r="2">
      <x v="696"/>
      <x v="1030"/>
      <x v="19"/>
      <x v="1"/>
      <x/>
    </i>
    <i t="default" r="2">
      <x v="696"/>
    </i>
    <i r="2">
      <x v="697"/>
      <x v="976"/>
      <x v="19"/>
      <x v="1"/>
      <x/>
    </i>
    <i t="default" r="2">
      <x v="697"/>
    </i>
    <i r="2">
      <x v="698"/>
      <x v="639"/>
      <x v="19"/>
      <x v="1"/>
      <x/>
    </i>
    <i t="default" r="2">
      <x v="698"/>
    </i>
    <i r="2">
      <x v="699"/>
      <x v="1179"/>
      <x v="19"/>
      <x v="1"/>
      <x/>
    </i>
    <i t="default" r="2">
      <x v="699"/>
    </i>
    <i r="2">
      <x v="700"/>
      <x v="707"/>
      <x v="19"/>
      <x v="1"/>
      <x/>
    </i>
    <i t="default" r="2">
      <x v="700"/>
    </i>
    <i r="2">
      <x v="701"/>
      <x v="1102"/>
      <x v="19"/>
      <x v="1"/>
      <x/>
    </i>
    <i t="default" r="2">
      <x v="701"/>
    </i>
    <i r="2">
      <x v="710"/>
      <x v="938"/>
      <x v="19"/>
      <x v="1"/>
      <x/>
    </i>
    <i t="default" r="2">
      <x v="710"/>
    </i>
    <i r="2">
      <x v="711"/>
      <x v="930"/>
      <x v="19"/>
      <x v="1"/>
      <x/>
    </i>
    <i t="default" r="2">
      <x v="711"/>
    </i>
    <i r="2">
      <x v="712"/>
      <x v="1153"/>
      <x v="19"/>
      <x v="1"/>
      <x/>
    </i>
    <i t="default" r="2">
      <x v="712"/>
    </i>
    <i r="2">
      <x v="714"/>
      <x v="1120"/>
      <x v="19"/>
      <x v="1"/>
      <x/>
    </i>
    <i t="default" r="2">
      <x v="714"/>
    </i>
    <i r="2">
      <x v="715"/>
      <x v="1157"/>
      <x v="19"/>
      <x v="1"/>
      <x/>
    </i>
    <i t="default" r="2">
      <x v="715"/>
    </i>
    <i r="2">
      <x v="717"/>
      <x v="647"/>
      <x v="19"/>
      <x v="1"/>
      <x/>
    </i>
    <i t="default" r="2">
      <x v="717"/>
    </i>
    <i r="2">
      <x v="718"/>
      <x v="685"/>
      <x v="19"/>
      <x v="1"/>
      <x/>
    </i>
    <i t="default" r="2">
      <x v="718"/>
    </i>
    <i r="2">
      <x v="719"/>
      <x v="830"/>
      <x v="19"/>
      <x v="1"/>
      <x/>
    </i>
    <i t="default" r="2">
      <x v="719"/>
    </i>
    <i r="2">
      <x v="720"/>
      <x v="1123"/>
      <x v="19"/>
      <x v="1"/>
      <x/>
    </i>
    <i t="default" r="2">
      <x v="720"/>
    </i>
    <i r="2">
      <x v="721"/>
      <x v="790"/>
      <x v="19"/>
      <x v="1"/>
      <x/>
    </i>
    <i t="default" r="2">
      <x v="721"/>
    </i>
    <i r="2">
      <x v="722"/>
      <x v="1138"/>
      <x v="19"/>
      <x v="1"/>
      <x/>
    </i>
    <i t="default" r="2">
      <x v="722"/>
    </i>
    <i r="2">
      <x v="723"/>
      <x v="1079"/>
      <x v="19"/>
      <x v="1"/>
      <x/>
    </i>
    <i t="default" r="2">
      <x v="723"/>
    </i>
    <i r="2">
      <x v="724"/>
      <x v="1034"/>
      <x v="19"/>
      <x v="1"/>
      <x/>
    </i>
    <i t="default" r="2">
      <x v="724"/>
    </i>
    <i r="2">
      <x v="725"/>
      <x v="666"/>
      <x v="19"/>
      <x v="1"/>
      <x/>
    </i>
    <i t="default" r="2">
      <x v="725"/>
    </i>
    <i r="2">
      <x v="726"/>
      <x v="547"/>
      <x v="19"/>
      <x v="1"/>
      <x/>
    </i>
    <i t="default" r="2">
      <x v="726"/>
    </i>
    <i r="2">
      <x v="727"/>
      <x v="537"/>
      <x v="19"/>
      <x v="1"/>
      <x/>
    </i>
    <i t="default" r="2">
      <x v="727"/>
    </i>
    <i r="2">
      <x v="728"/>
      <x v="676"/>
      <x v="19"/>
      <x v="1"/>
      <x/>
    </i>
    <i t="default" r="2">
      <x v="728"/>
    </i>
    <i r="2">
      <x v="729"/>
      <x v="840"/>
      <x v="19"/>
      <x v="1"/>
      <x/>
    </i>
    <i t="default" r="2">
      <x v="729"/>
    </i>
    <i r="2">
      <x v="730"/>
      <x v="558"/>
      <x v="19"/>
      <x v="1"/>
      <x/>
    </i>
    <i t="default" r="2">
      <x v="730"/>
    </i>
    <i r="2">
      <x v="731"/>
      <x v="1203"/>
      <x v="19"/>
      <x v="1"/>
      <x/>
    </i>
    <i t="default" r="2">
      <x v="731"/>
    </i>
    <i r="2">
      <x v="732"/>
      <x v="1047"/>
      <x v="19"/>
      <x v="1"/>
      <x/>
    </i>
    <i t="default" r="2">
      <x v="732"/>
    </i>
    <i r="2">
      <x v="733"/>
      <x v="850"/>
      <x v="19"/>
      <x v="1"/>
      <x/>
    </i>
    <i t="default" r="2">
      <x v="733"/>
    </i>
    <i r="2">
      <x v="734"/>
      <x v="1096"/>
      <x v="19"/>
      <x v="1"/>
      <x/>
    </i>
    <i t="default" r="2">
      <x v="734"/>
    </i>
    <i r="2">
      <x v="739"/>
      <x v="909"/>
      <x v="19"/>
      <x v="1"/>
      <x/>
    </i>
    <i t="default" r="2">
      <x v="739"/>
    </i>
    <i r="2">
      <x v="740"/>
      <x v="549"/>
      <x v="19"/>
      <x v="1"/>
      <x/>
    </i>
    <i t="default" r="2">
      <x v="740"/>
    </i>
    <i r="2">
      <x v="741"/>
      <x v="839"/>
      <x v="19"/>
      <x v="1"/>
      <x/>
    </i>
    <i t="default" r="2">
      <x v="741"/>
    </i>
    <i r="2">
      <x v="742"/>
      <x v="1072"/>
      <x v="19"/>
      <x v="1"/>
      <x/>
    </i>
    <i t="default" r="2">
      <x v="742"/>
    </i>
    <i r="2">
      <x v="743"/>
      <x v="926"/>
      <x v="19"/>
      <x v="1"/>
      <x/>
    </i>
    <i t="default" r="2">
      <x v="743"/>
    </i>
    <i r="2">
      <x v="748"/>
      <x v="291"/>
      <x v="19"/>
      <x v="1"/>
      <x/>
    </i>
    <i t="default" r="2">
      <x v="748"/>
    </i>
    <i r="2">
      <x v="750"/>
      <x v="474"/>
      <x v="19"/>
      <x v="1"/>
      <x/>
    </i>
    <i t="default" r="2">
      <x v="750"/>
    </i>
    <i r="2">
      <x v="753"/>
      <x v="323"/>
      <x v="19"/>
      <x v="1"/>
      <x/>
    </i>
    <i t="default" r="2">
      <x v="753"/>
    </i>
    <i r="2">
      <x v="756"/>
      <x v="720"/>
      <x v="19"/>
      <x v="1"/>
      <x/>
    </i>
    <i t="default" r="2">
      <x v="756"/>
    </i>
    <i r="2">
      <x v="764"/>
      <x v="841"/>
      <x v="19"/>
      <x v="1"/>
      <x/>
    </i>
    <i t="default" r="2">
      <x v="764"/>
    </i>
    <i r="2">
      <x v="765"/>
      <x v="1195"/>
      <x v="19"/>
      <x v="1"/>
      <x/>
    </i>
    <i t="default" r="2">
      <x v="765"/>
    </i>
    <i r="2">
      <x v="766"/>
      <x v="669"/>
      <x v="19"/>
      <x v="1"/>
      <x/>
    </i>
    <i t="default" r="2">
      <x v="766"/>
    </i>
    <i r="2">
      <x v="767"/>
      <x v="690"/>
      <x v="19"/>
      <x v="1"/>
      <x/>
    </i>
    <i t="default" r="2">
      <x v="767"/>
    </i>
    <i r="2">
      <x v="768"/>
      <x v="972"/>
      <x v="19"/>
      <x v="1"/>
      <x/>
    </i>
    <i t="default" r="2">
      <x v="768"/>
    </i>
    <i r="2">
      <x v="769"/>
      <x v="892"/>
      <x v="19"/>
      <x v="1"/>
      <x/>
    </i>
    <i t="default" r="2">
      <x v="769"/>
    </i>
    <i r="2">
      <x v="770"/>
      <x v="911"/>
      <x v="19"/>
      <x v="1"/>
      <x/>
    </i>
    <i t="default" r="2">
      <x v="770"/>
    </i>
    <i r="2">
      <x v="771"/>
      <x v="1015"/>
      <x v="19"/>
      <x v="1"/>
      <x/>
    </i>
    <i t="default" r="2">
      <x v="771"/>
    </i>
    <i r="2">
      <x v="772"/>
      <x v="933"/>
      <x v="19"/>
      <x v="1"/>
      <x/>
    </i>
    <i t="default" r="2">
      <x v="772"/>
    </i>
    <i r="2">
      <x v="774"/>
      <x v="1037"/>
      <x v="19"/>
      <x v="1"/>
      <x/>
    </i>
    <i t="default" r="2">
      <x v="774"/>
    </i>
    <i r="2">
      <x v="775"/>
      <x v="777"/>
      <x v="19"/>
      <x v="1"/>
      <x/>
    </i>
    <i t="default" r="2">
      <x v="775"/>
    </i>
    <i r="2">
      <x v="776"/>
      <x v="1023"/>
      <x v="19"/>
      <x v="1"/>
      <x/>
    </i>
    <i t="default" r="2">
      <x v="776"/>
    </i>
    <i r="2">
      <x v="777"/>
      <x v="661"/>
      <x v="19"/>
      <x v="1"/>
      <x/>
    </i>
    <i t="default" r="2">
      <x v="777"/>
    </i>
    <i r="2">
      <x v="778"/>
      <x v="1215"/>
      <x v="19"/>
      <x v="1"/>
      <x/>
    </i>
    <i t="default" r="2">
      <x v="778"/>
    </i>
    <i r="2">
      <x v="780"/>
      <x v="723"/>
      <x v="19"/>
      <x v="1"/>
      <x/>
    </i>
    <i t="default" r="2">
      <x v="780"/>
    </i>
    <i r="2">
      <x v="782"/>
      <x v="259"/>
      <x v="19"/>
      <x v="1"/>
      <x/>
    </i>
    <i t="default" r="2">
      <x v="782"/>
    </i>
    <i r="2">
      <x v="784"/>
      <x v="751"/>
      <x v="19"/>
      <x v="1"/>
      <x/>
    </i>
    <i t="default" r="2">
      <x v="784"/>
    </i>
    <i r="2">
      <x v="785"/>
      <x v="1029"/>
      <x v="19"/>
      <x v="1"/>
      <x/>
    </i>
    <i t="default" r="2">
      <x v="785"/>
    </i>
    <i r="2">
      <x v="786"/>
      <x v="1132"/>
      <x v="19"/>
      <x v="1"/>
      <x/>
    </i>
    <i t="default" r="2">
      <x v="786"/>
    </i>
    <i r="2">
      <x v="792"/>
      <x v="523"/>
      <x v="19"/>
      <x v="1"/>
      <x/>
    </i>
    <i t="default" r="2">
      <x v="792"/>
    </i>
    <i r="2">
      <x v="795"/>
      <x v="1234"/>
      <x v="19"/>
      <x v="1"/>
      <x/>
    </i>
    <i t="default" r="2">
      <x v="795"/>
    </i>
    <i r="2">
      <x v="797"/>
      <x v="668"/>
      <x v="19"/>
      <x v="1"/>
      <x/>
    </i>
    <i t="default" r="2">
      <x v="797"/>
    </i>
    <i r="2">
      <x v="798"/>
      <x v="1049"/>
      <x v="19"/>
      <x v="1"/>
      <x/>
    </i>
    <i t="default" r="2">
      <x v="798"/>
    </i>
    <i r="2">
      <x v="801"/>
      <x v="1196"/>
      <x v="19"/>
      <x v="1"/>
      <x/>
    </i>
    <i t="default" r="2">
      <x v="801"/>
    </i>
    <i r="2">
      <x v="804"/>
      <x v="532"/>
      <x v="19"/>
      <x v="1"/>
      <x/>
    </i>
    <i t="default" r="2">
      <x v="804"/>
    </i>
    <i r="2">
      <x v="810"/>
      <x v="785"/>
      <x v="19"/>
      <x v="1"/>
      <x/>
    </i>
    <i t="default" r="2">
      <x v="810"/>
    </i>
    <i r="2">
      <x v="813"/>
      <x v="468"/>
      <x v="19"/>
      <x v="1"/>
      <x/>
    </i>
    <i t="default" r="2">
      <x v="813"/>
    </i>
    <i r="2">
      <x v="816"/>
      <x v="625"/>
      <x v="19"/>
      <x v="1"/>
      <x/>
    </i>
    <i t="default" r="2">
      <x v="816"/>
    </i>
    <i r="2">
      <x v="817"/>
      <x v="1145"/>
      <x v="19"/>
      <x v="1"/>
      <x/>
    </i>
    <i t="default" r="2">
      <x v="817"/>
    </i>
    <i r="2">
      <x v="818"/>
      <x v="559"/>
      <x v="19"/>
      <x v="1"/>
      <x/>
    </i>
    <i t="default" r="2">
      <x v="818"/>
    </i>
    <i r="2">
      <x v="819"/>
      <x v="1221"/>
      <x v="19"/>
      <x v="1"/>
      <x/>
    </i>
    <i t="default" r="2">
      <x v="819"/>
    </i>
    <i r="2">
      <x v="820"/>
      <x v="868"/>
      <x v="19"/>
      <x v="1"/>
      <x/>
    </i>
    <i t="default" r="2">
      <x v="820"/>
    </i>
    <i r="2">
      <x v="821"/>
      <x v="1055"/>
      <x v="19"/>
      <x v="1"/>
      <x/>
    </i>
    <i t="default" r="2">
      <x v="821"/>
    </i>
    <i r="2">
      <x v="822"/>
      <x v="670"/>
      <x v="19"/>
      <x v="1"/>
      <x/>
    </i>
    <i t="default" r="2">
      <x v="822"/>
    </i>
    <i r="2">
      <x v="823"/>
      <x v="1239"/>
      <x v="19"/>
      <x v="1"/>
      <x/>
    </i>
    <i t="default" r="2">
      <x v="823"/>
    </i>
    <i r="2">
      <x v="824"/>
      <x v="1112"/>
      <x v="19"/>
      <x v="1"/>
      <x/>
    </i>
    <i t="default" r="2">
      <x v="824"/>
    </i>
    <i r="2">
      <x v="825"/>
      <x v="572"/>
      <x v="19"/>
      <x v="1"/>
      <x/>
    </i>
    <i t="default" r="2">
      <x v="825"/>
    </i>
    <i r="2">
      <x v="826"/>
      <x v="753"/>
      <x v="19"/>
      <x v="1"/>
      <x/>
    </i>
    <i t="default" r="2">
      <x v="826"/>
    </i>
    <i r="2">
      <x v="827"/>
      <x v="684"/>
      <x v="19"/>
      <x v="1"/>
      <x/>
    </i>
    <i t="default" r="2">
      <x v="827"/>
    </i>
    <i r="2">
      <x v="828"/>
      <x v="1060"/>
      <x v="19"/>
      <x v="1"/>
      <x/>
    </i>
    <i t="default" r="2">
      <x v="828"/>
    </i>
    <i r="2">
      <x v="830"/>
      <x v="715"/>
      <x v="19"/>
      <x v="1"/>
      <x/>
    </i>
    <i t="default" r="2">
      <x v="830"/>
    </i>
    <i r="2">
      <x v="831"/>
      <x v="1218"/>
      <x v="19"/>
      <x v="1"/>
      <x/>
    </i>
    <i t="default" r="2">
      <x v="831"/>
    </i>
    <i r="2">
      <x v="832"/>
      <x v="216"/>
      <x v="19"/>
      <x v="1"/>
      <x/>
    </i>
    <i t="default" r="2">
      <x v="832"/>
    </i>
    <i r="2">
      <x v="833"/>
      <x v="328"/>
      <x v="19"/>
      <x v="1"/>
      <x/>
    </i>
    <i t="default" r="2">
      <x v="833"/>
    </i>
    <i r="2">
      <x v="839"/>
      <x v="619"/>
      <x v="19"/>
      <x v="1"/>
      <x/>
    </i>
    <i t="default" r="2">
      <x v="839"/>
    </i>
    <i r="2">
      <x v="843"/>
      <x v="730"/>
      <x v="19"/>
      <x v="1"/>
      <x/>
    </i>
    <i t="default" r="2">
      <x v="843"/>
    </i>
    <i r="2">
      <x v="851"/>
      <x v="838"/>
      <x v="19"/>
      <x v="1"/>
      <x/>
    </i>
    <i t="default" r="2">
      <x v="851"/>
    </i>
    <i r="2">
      <x v="853"/>
      <x v="595"/>
      <x v="19"/>
      <x v="1"/>
      <x/>
    </i>
    <i t="default" r="2">
      <x v="853"/>
    </i>
    <i r="2">
      <x v="856"/>
      <x v="1235"/>
      <x v="19"/>
      <x v="1"/>
      <x/>
    </i>
    <i t="default" r="2">
      <x v="856"/>
    </i>
    <i r="2">
      <x v="857"/>
      <x v="542"/>
      <x v="19"/>
      <x v="1"/>
      <x/>
    </i>
    <i t="default" r="2">
      <x v="857"/>
    </i>
    <i r="2">
      <x v="858"/>
      <x v="916"/>
      <x v="19"/>
      <x v="1"/>
      <x/>
    </i>
    <i t="default" r="2">
      <x v="858"/>
    </i>
    <i r="2">
      <x v="859"/>
      <x v="954"/>
      <x v="19"/>
      <x v="1"/>
      <x/>
    </i>
    <i t="default" r="2">
      <x v="859"/>
    </i>
    <i r="2">
      <x v="860"/>
      <x v="623"/>
      <x v="19"/>
      <x v="1"/>
      <x/>
    </i>
    <i t="default" r="2">
      <x v="860"/>
    </i>
    <i r="2">
      <x v="873"/>
      <x v="919"/>
      <x v="19"/>
      <x v="1"/>
      <x/>
    </i>
    <i t="default" r="2">
      <x v="873"/>
    </i>
    <i r="2">
      <x v="874"/>
      <x v="1173"/>
      <x v="19"/>
      <x v="1"/>
      <x/>
    </i>
    <i t="default" r="2">
      <x v="874"/>
    </i>
    <i r="2">
      <x v="875"/>
      <x v="207"/>
      <x v="19"/>
      <x v="1"/>
      <x/>
    </i>
    <i t="default" r="2">
      <x v="875"/>
    </i>
    <i r="2">
      <x v="878"/>
      <x v="890"/>
      <x v="19"/>
      <x v="1"/>
      <x/>
    </i>
    <i t="default" r="2">
      <x v="878"/>
    </i>
    <i r="2">
      <x v="879"/>
      <x v="717"/>
      <x v="19"/>
      <x v="1"/>
      <x/>
    </i>
    <i t="default" r="2">
      <x v="879"/>
    </i>
    <i r="2">
      <x v="880"/>
      <x v="543"/>
      <x v="19"/>
      <x v="1"/>
      <x/>
    </i>
    <i t="default" r="2">
      <x v="880"/>
    </i>
    <i r="2">
      <x v="881"/>
      <x v="490"/>
      <x v="19"/>
      <x v="1"/>
      <x/>
    </i>
    <i t="default" r="2">
      <x v="881"/>
    </i>
    <i r="2">
      <x v="883"/>
      <x v="611"/>
      <x v="19"/>
      <x v="1"/>
      <x/>
    </i>
    <i t="default" r="2">
      <x v="883"/>
    </i>
    <i r="2">
      <x v="884"/>
      <x v="895"/>
      <x v="19"/>
      <x v="1"/>
      <x/>
    </i>
    <i t="default" r="2">
      <x v="884"/>
    </i>
    <i r="2">
      <x v="887"/>
      <x v="984"/>
      <x v="19"/>
      <x v="1"/>
      <x/>
    </i>
    <i t="default" r="2">
      <x v="887"/>
    </i>
    <i r="2">
      <x v="888"/>
      <x v="674"/>
      <x v="19"/>
      <x v="1"/>
      <x/>
    </i>
    <i t="default" r="2">
      <x v="888"/>
    </i>
    <i r="2">
      <x v="889"/>
      <x v="977"/>
      <x v="19"/>
      <x v="1"/>
      <x/>
    </i>
    <i t="default" r="2">
      <x v="889"/>
    </i>
    <i r="2">
      <x v="890"/>
      <x v="1063"/>
      <x v="19"/>
      <x v="1"/>
      <x/>
    </i>
    <i t="default" r="2">
      <x v="890"/>
    </i>
    <i r="2">
      <x v="895"/>
      <x v="1044"/>
      <x v="19"/>
      <x v="1"/>
      <x/>
    </i>
    <i t="default" r="2">
      <x v="895"/>
    </i>
    <i r="2">
      <x v="896"/>
      <x v="1116"/>
      <x v="19"/>
      <x v="1"/>
      <x/>
    </i>
    <i t="default" r="2">
      <x v="896"/>
    </i>
    <i r="2">
      <x v="899"/>
      <x v="1110"/>
      <x v="19"/>
      <x v="1"/>
      <x/>
    </i>
    <i t="default" r="2">
      <x v="899"/>
    </i>
    <i r="2">
      <x v="901"/>
      <x v="1033"/>
      <x v="19"/>
      <x v="1"/>
      <x/>
    </i>
    <i t="default" r="2">
      <x v="901"/>
    </i>
    <i r="2">
      <x v="902"/>
      <x v="667"/>
      <x v="19"/>
      <x v="1"/>
      <x/>
    </i>
    <i t="default" r="2">
      <x v="902"/>
    </i>
    <i r="2">
      <x v="903"/>
      <x v="1151"/>
      <x v="19"/>
      <x v="1"/>
      <x/>
    </i>
    <i t="default" r="2">
      <x v="903"/>
    </i>
    <i r="2">
      <x v="907"/>
      <x v="1137"/>
      <x v="19"/>
      <x v="1"/>
      <x/>
    </i>
    <i t="default" r="2">
      <x v="907"/>
    </i>
    <i r="2">
      <x v="908"/>
      <x v="1256"/>
      <x v="19"/>
      <x v="1"/>
      <x/>
    </i>
    <i t="default" r="2">
      <x v="908"/>
    </i>
    <i r="2">
      <x v="911"/>
      <x v="1276"/>
      <x v="19"/>
      <x v="1"/>
      <x/>
    </i>
    <i t="default" r="2">
      <x v="911"/>
    </i>
    <i r="2">
      <x v="915"/>
      <x v="343"/>
      <x v="19"/>
      <x v="1"/>
      <x/>
    </i>
    <i t="default" r="2">
      <x v="915"/>
    </i>
    <i r="2">
      <x v="917"/>
      <x v="224"/>
      <x v="19"/>
      <x v="1"/>
      <x/>
    </i>
    <i t="default" r="2">
      <x v="917"/>
    </i>
    <i r="2">
      <x v="921"/>
      <x v="404"/>
      <x v="19"/>
      <x v="1"/>
      <x/>
    </i>
    <i t="default" r="2">
      <x v="921"/>
    </i>
    <i r="2">
      <x v="924"/>
      <x v="696"/>
      <x v="19"/>
      <x v="1"/>
      <x/>
    </i>
    <i t="default" r="2">
      <x v="924"/>
    </i>
    <i r="2">
      <x v="925"/>
      <x v="1155"/>
      <x v="19"/>
      <x v="1"/>
      <x/>
    </i>
    <i t="default" r="2">
      <x v="925"/>
    </i>
    <i r="2">
      <x v="926"/>
      <x v="887"/>
      <x v="19"/>
      <x v="1"/>
      <x/>
    </i>
    <i t="default" r="2">
      <x v="926"/>
    </i>
    <i r="2">
      <x v="928"/>
      <x v="1160"/>
      <x v="19"/>
      <x v="1"/>
      <x/>
    </i>
    <i t="default" r="2">
      <x v="928"/>
    </i>
    <i r="2">
      <x v="934"/>
      <x v="494"/>
      <x v="19"/>
      <x v="1"/>
      <x/>
    </i>
    <i t="default" r="2">
      <x v="934"/>
    </i>
    <i r="2">
      <x v="936"/>
      <x v="496"/>
      <x v="19"/>
      <x v="1"/>
      <x/>
    </i>
    <i t="default" r="2">
      <x v="936"/>
    </i>
    <i r="2">
      <x v="938"/>
      <x v="26"/>
      <x v="19"/>
      <x v="1"/>
      <x/>
    </i>
    <i t="default" r="2">
      <x v="938"/>
    </i>
    <i r="2">
      <x v="941"/>
      <x v="262"/>
      <x v="19"/>
      <x v="1"/>
      <x/>
    </i>
    <i t="default" r="2">
      <x v="941"/>
    </i>
    <i r="2">
      <x v="942"/>
      <x v="518"/>
      <x v="19"/>
      <x v="1"/>
      <x/>
    </i>
    <i t="default" r="2">
      <x v="942"/>
    </i>
    <i r="2">
      <x v="943"/>
      <x v="536"/>
      <x v="19"/>
      <x v="1"/>
      <x/>
    </i>
    <i t="default" r="2">
      <x v="943"/>
    </i>
    <i r="2">
      <x v="944"/>
      <x v="620"/>
      <x v="19"/>
      <x v="1"/>
      <x/>
    </i>
    <i t="default" r="2">
      <x v="944"/>
    </i>
    <i r="2">
      <x v="949"/>
      <x v="589"/>
      <x v="19"/>
      <x v="1"/>
      <x/>
    </i>
    <i t="default" r="2">
      <x v="949"/>
    </i>
    <i r="2">
      <x v="951"/>
      <x v="530"/>
      <x v="19"/>
      <x v="1"/>
      <x/>
    </i>
    <i t="default" r="2">
      <x v="951"/>
    </i>
    <i r="2">
      <x v="953"/>
      <x v="1182"/>
      <x v="19"/>
      <x v="1"/>
      <x/>
    </i>
    <i t="default" r="2">
      <x v="953"/>
    </i>
    <i r="2">
      <x v="954"/>
      <x v="447"/>
      <x v="19"/>
      <x v="1"/>
      <x/>
    </i>
    <i t="default" r="2">
      <x v="954"/>
    </i>
    <i r="2">
      <x v="963"/>
      <x v="960"/>
      <x v="19"/>
      <x v="1"/>
      <x/>
    </i>
    <i t="default" r="2">
      <x v="963"/>
    </i>
    <i r="2">
      <x v="964"/>
      <x v="1036"/>
      <x v="19"/>
      <x v="1"/>
      <x/>
    </i>
    <i t="default" r="2">
      <x v="964"/>
    </i>
    <i r="2">
      <x v="965"/>
      <x v="636"/>
      <x v="19"/>
      <x v="1"/>
      <x/>
    </i>
    <i t="default" r="2">
      <x v="965"/>
    </i>
    <i r="2">
      <x v="968"/>
      <x v="1258"/>
      <x v="19"/>
      <x v="1"/>
      <x/>
    </i>
    <i t="default" r="2">
      <x v="968"/>
    </i>
    <i r="2">
      <x v="969"/>
      <x v="1014"/>
      <x v="19"/>
      <x v="1"/>
      <x/>
    </i>
    <i t="default" r="2">
      <x v="969"/>
    </i>
    <i r="2">
      <x v="970"/>
      <x v="618"/>
      <x v="19"/>
      <x v="1"/>
      <x/>
    </i>
    <i t="default" r="2">
      <x v="970"/>
    </i>
    <i r="2">
      <x v="973"/>
      <x v="935"/>
      <x v="19"/>
      <x v="1"/>
      <x/>
    </i>
    <i t="default" r="2">
      <x v="973"/>
    </i>
    <i r="2">
      <x v="974"/>
      <x v="1118"/>
      <x v="19"/>
      <x v="1"/>
      <x/>
    </i>
    <i t="default" r="2">
      <x v="974"/>
    </i>
    <i r="2">
      <x v="975"/>
      <x v="1051"/>
      <x v="19"/>
      <x v="1"/>
      <x/>
    </i>
    <i t="default" r="2">
      <x v="975"/>
    </i>
    <i r="2">
      <x v="979"/>
      <x v="1071"/>
      <x v="19"/>
      <x v="1"/>
      <x/>
    </i>
    <i t="default" r="2">
      <x v="979"/>
    </i>
    <i r="2">
      <x v="980"/>
      <x v="768"/>
      <x v="19"/>
      <x v="1"/>
      <x/>
    </i>
    <i t="default" r="2">
      <x v="980"/>
    </i>
    <i r="2">
      <x v="982"/>
      <x v="698"/>
      <x v="19"/>
      <x v="1"/>
      <x/>
    </i>
    <i t="default" r="2">
      <x v="982"/>
    </i>
    <i r="2">
      <x v="983"/>
      <x v="702"/>
      <x v="19"/>
      <x v="1"/>
      <x/>
    </i>
    <i t="default" r="2">
      <x v="983"/>
    </i>
    <i r="2">
      <x v="984"/>
      <x v="955"/>
      <x v="19"/>
      <x v="1"/>
      <x/>
    </i>
    <i t="default" r="2">
      <x v="984"/>
    </i>
    <i r="2">
      <x v="985"/>
      <x v="796"/>
      <x v="19"/>
      <x v="1"/>
      <x/>
    </i>
    <i t="default" r="2">
      <x v="985"/>
    </i>
    <i r="2">
      <x v="986"/>
      <x v="773"/>
      <x v="19"/>
      <x v="1"/>
      <x/>
    </i>
    <i t="default" r="2">
      <x v="986"/>
    </i>
    <i r="2">
      <x v="987"/>
      <x v="652"/>
      <x v="19"/>
      <x v="1"/>
      <x/>
    </i>
    <i t="default" r="2">
      <x v="987"/>
    </i>
    <i r="2">
      <x v="988"/>
      <x v="1089"/>
      <x v="19"/>
      <x v="1"/>
      <x/>
    </i>
    <i t="default" r="2">
      <x v="988"/>
    </i>
    <i r="2">
      <x v="989"/>
      <x v="961"/>
      <x v="19"/>
      <x v="1"/>
      <x/>
    </i>
    <i t="default" r="2">
      <x v="989"/>
    </i>
    <i r="2">
      <x v="990"/>
      <x v="1024"/>
      <x v="19"/>
      <x v="1"/>
      <x/>
    </i>
    <i t="default" r="2">
      <x v="990"/>
    </i>
    <i r="2">
      <x v="991"/>
      <x v="900"/>
      <x v="19"/>
      <x v="1"/>
      <x/>
    </i>
    <i t="default" r="2">
      <x v="991"/>
    </i>
    <i r="2">
      <x v="992"/>
      <x v="693"/>
      <x v="19"/>
      <x v="1"/>
      <x/>
    </i>
    <i t="default" r="2">
      <x v="992"/>
    </i>
    <i r="2">
      <x v="994"/>
      <x v="923"/>
      <x v="19"/>
      <x v="1"/>
      <x/>
    </i>
    <i t="default" r="2">
      <x v="994"/>
    </i>
    <i r="2">
      <x v="995"/>
      <x v="1240"/>
      <x v="19"/>
      <x v="1"/>
      <x/>
    </i>
    <i t="default" r="2">
      <x v="995"/>
    </i>
    <i r="2">
      <x v="999"/>
      <x v="999"/>
      <x v="19"/>
      <x v="1"/>
      <x/>
    </i>
    <i t="default" r="2">
      <x v="999"/>
    </i>
    <i r="2">
      <x v="1002"/>
      <x v="513"/>
      <x v="19"/>
      <x v="1"/>
      <x/>
    </i>
    <i t="default" r="2">
      <x v="1002"/>
    </i>
    <i r="2">
      <x v="1003"/>
      <x v="630"/>
      <x v="19"/>
      <x v="1"/>
      <x/>
    </i>
    <i t="default" r="2">
      <x v="1003"/>
    </i>
    <i r="2">
      <x v="1004"/>
      <x v="722"/>
      <x v="19"/>
      <x v="1"/>
      <x/>
    </i>
    <i t="default" r="2">
      <x v="1004"/>
    </i>
    <i r="2">
      <x v="1005"/>
      <x v="994"/>
      <x v="19"/>
      <x v="1"/>
      <x/>
    </i>
    <i t="default" r="2">
      <x v="1005"/>
    </i>
    <i r="2">
      <x v="1007"/>
      <x v="304"/>
      <x v="19"/>
      <x v="1"/>
      <x/>
    </i>
    <i t="default" r="2">
      <x v="1007"/>
    </i>
    <i r="2">
      <x v="1008"/>
      <x v="437"/>
      <x v="19"/>
      <x v="1"/>
      <x/>
    </i>
    <i t="default" r="2">
      <x v="1008"/>
    </i>
    <i r="2">
      <x v="1015"/>
      <x v="1026"/>
      <x v="19"/>
      <x v="1"/>
      <x/>
    </i>
    <i t="default" r="2">
      <x v="1015"/>
    </i>
    <i r="2">
      <x v="1018"/>
      <x v="1018"/>
      <x v="19"/>
      <x v="1"/>
      <x/>
    </i>
    <i t="default" r="2">
      <x v="1018"/>
    </i>
    <i r="2">
      <x v="1020"/>
      <x v="529"/>
      <x v="19"/>
      <x v="1"/>
      <x/>
    </i>
    <i t="default" r="2">
      <x v="1020"/>
    </i>
    <i r="2">
      <x v="1021"/>
      <x v="883"/>
      <x v="19"/>
      <x v="1"/>
      <x/>
    </i>
    <i t="default" r="2">
      <x v="1021"/>
    </i>
    <i r="2">
      <x v="1022"/>
      <x v="1139"/>
      <x v="19"/>
      <x v="1"/>
      <x/>
    </i>
    <i t="default" r="2">
      <x v="1022"/>
    </i>
    <i r="2">
      <x v="1023"/>
      <x v="582"/>
      <x v="19"/>
      <x v="1"/>
      <x/>
    </i>
    <i t="default" r="2">
      <x v="1023"/>
    </i>
    <i r="2">
      <x v="1024"/>
      <x v="950"/>
      <x v="19"/>
      <x v="1"/>
      <x/>
    </i>
    <i t="default" r="2">
      <x v="1024"/>
    </i>
    <i r="2">
      <x v="1029"/>
      <x v="209"/>
      <x v="19"/>
      <x v="1"/>
      <x/>
    </i>
    <i t="default" r="2">
      <x v="1029"/>
    </i>
    <i r="2">
      <x v="1032"/>
      <x v="691"/>
      <x v="19"/>
      <x v="1"/>
      <x/>
    </i>
    <i t="default" r="2">
      <x v="1032"/>
    </i>
    <i r="2">
      <x v="1033"/>
      <x v="1214"/>
      <x v="19"/>
      <x v="1"/>
      <x/>
    </i>
    <i t="default" r="2">
      <x v="1033"/>
    </i>
    <i r="2">
      <x v="1034"/>
      <x v="683"/>
      <x v="19"/>
      <x v="1"/>
      <x/>
    </i>
    <i t="default" r="2">
      <x v="1034"/>
    </i>
    <i r="2">
      <x v="1035"/>
      <x v="522"/>
      <x v="19"/>
      <x v="1"/>
      <x/>
    </i>
    <i t="default" r="2">
      <x v="1035"/>
    </i>
    <i r="2">
      <x v="1037"/>
      <x v="913"/>
      <x v="19"/>
      <x v="1"/>
      <x/>
    </i>
    <i t="default" r="2">
      <x v="1037"/>
    </i>
    <i r="2">
      <x v="1039"/>
      <x v="446"/>
      <x v="19"/>
      <x v="1"/>
      <x/>
    </i>
    <i t="default" r="2">
      <x v="1039"/>
    </i>
    <i r="2">
      <x v="1044"/>
      <x v="1017"/>
      <x v="19"/>
      <x v="1"/>
      <x/>
    </i>
    <i t="default" r="2">
      <x v="1044"/>
    </i>
    <i r="2">
      <x v="1045"/>
      <x v="1010"/>
      <x v="19"/>
      <x v="1"/>
      <x/>
    </i>
    <i t="default" r="2">
      <x v="1045"/>
    </i>
    <i r="2">
      <x v="1046"/>
      <x v="862"/>
      <x v="19"/>
      <x v="1"/>
      <x/>
    </i>
    <i t="default" r="2">
      <x v="1046"/>
    </i>
    <i r="2">
      <x v="1056"/>
      <x v="845"/>
      <x v="19"/>
      <x v="1"/>
      <x/>
    </i>
    <i t="default" r="2">
      <x v="1056"/>
    </i>
    <i r="2">
      <x v="1064"/>
      <x v="640"/>
      <x v="19"/>
      <x v="1"/>
      <x/>
    </i>
    <i t="default" r="2">
      <x v="1064"/>
    </i>
    <i r="2">
      <x v="1066"/>
      <x v="215"/>
      <x v="19"/>
      <x v="1"/>
      <x/>
    </i>
    <i t="default" r="2">
      <x v="1066"/>
    </i>
    <i r="2">
      <x v="1067"/>
      <x v="869"/>
      <x v="19"/>
      <x v="1"/>
      <x/>
    </i>
    <i t="default" r="2">
      <x v="1067"/>
    </i>
    <i r="2">
      <x v="1068"/>
      <x v="440"/>
      <x v="19"/>
      <x v="1"/>
      <x/>
    </i>
    <i t="default" r="2">
      <x v="1068"/>
    </i>
    <i r="2">
      <x v="1069"/>
      <x v="206"/>
      <x v="19"/>
      <x v="1"/>
      <x/>
    </i>
    <i t="default" r="2">
      <x v="1069"/>
    </i>
    <i r="2">
      <x v="1072"/>
      <x v="711"/>
      <x v="19"/>
      <x v="1"/>
      <x/>
    </i>
    <i t="default" r="2">
      <x v="1072"/>
    </i>
    <i r="2">
      <x v="1073"/>
      <x v="1241"/>
      <x v="19"/>
      <x v="1"/>
      <x/>
    </i>
    <i t="default" r="2">
      <x v="1073"/>
    </i>
    <i r="2">
      <x v="1074"/>
      <x v="687"/>
      <x v="19"/>
      <x v="1"/>
      <x/>
    </i>
    <i t="default" r="2">
      <x v="1074"/>
    </i>
    <i r="2">
      <x v="1077"/>
      <x v="1175"/>
      <x v="19"/>
      <x v="1"/>
      <x/>
    </i>
    <i t="default" r="2">
      <x v="1077"/>
    </i>
    <i r="2">
      <x v="1084"/>
      <x v="476"/>
      <x v="19"/>
      <x v="1"/>
      <x/>
    </i>
    <i t="default" r="2">
      <x v="1084"/>
    </i>
    <i r="2">
      <x v="1087"/>
      <x v="481"/>
      <x v="19"/>
      <x v="1"/>
      <x/>
    </i>
    <i t="default" r="2">
      <x v="1087"/>
    </i>
    <i r="2">
      <x v="1094"/>
      <x v="610"/>
      <x v="19"/>
      <x v="1"/>
      <x/>
    </i>
    <i t="default" r="2">
      <x v="1094"/>
    </i>
    <i r="2">
      <x v="1096"/>
      <x v="980"/>
      <x v="19"/>
      <x v="1"/>
      <x/>
    </i>
    <i t="default" r="2">
      <x v="1096"/>
    </i>
    <i r="2">
      <x v="1097"/>
      <x v="662"/>
      <x v="19"/>
      <x v="1"/>
      <x/>
    </i>
    <i t="default" r="2">
      <x v="1097"/>
    </i>
    <i r="2">
      <x v="1101"/>
      <x v="1206"/>
      <x v="19"/>
      <x v="1"/>
      <x/>
    </i>
    <i t="default" r="2">
      <x v="1101"/>
    </i>
    <i r="2">
      <x v="1102"/>
      <x v="1020"/>
      <x v="19"/>
      <x v="1"/>
      <x/>
    </i>
    <i t="default" r="2">
      <x v="1102"/>
    </i>
    <i r="2">
      <x v="1103"/>
      <x v="324"/>
      <x v="19"/>
      <x v="1"/>
      <x/>
    </i>
    <i t="default" r="2">
      <x v="1103"/>
    </i>
    <i r="2">
      <x v="1104"/>
      <x v="902"/>
      <x v="19"/>
      <x v="1"/>
      <x/>
    </i>
    <i t="default" r="2">
      <x v="1104"/>
    </i>
    <i r="2">
      <x v="1105"/>
      <x v="721"/>
      <x v="19"/>
      <x v="1"/>
      <x/>
    </i>
    <i t="default" r="2">
      <x v="1105"/>
    </i>
    <i r="2">
      <x v="1109"/>
      <x v="1041"/>
      <x v="19"/>
      <x v="1"/>
      <x/>
    </i>
    <i t="default" r="2">
      <x v="1109"/>
    </i>
    <i r="2">
      <x v="1110"/>
      <x v="617"/>
      <x v="19"/>
      <x v="1"/>
      <x/>
    </i>
    <i t="default" r="2">
      <x v="1110"/>
    </i>
    <i r="2">
      <x v="1111"/>
      <x v="219"/>
      <x v="19"/>
      <x v="1"/>
      <x/>
    </i>
    <i t="default" r="2">
      <x v="1111"/>
    </i>
    <i r="2">
      <x v="1113"/>
      <x v="1186"/>
      <x v="19"/>
      <x v="1"/>
      <x/>
    </i>
    <i t="default" r="2">
      <x v="1113"/>
    </i>
    <i r="2">
      <x v="1114"/>
      <x v="528"/>
      <x v="19"/>
      <x v="1"/>
      <x/>
    </i>
    <i t="default" r="2">
      <x v="1114"/>
    </i>
    <i r="2">
      <x v="1116"/>
      <x v="1077"/>
      <x v="19"/>
      <x v="1"/>
      <x/>
    </i>
    <i t="default" r="2">
      <x v="1116"/>
    </i>
    <i r="2">
      <x v="1117"/>
      <x v="1043"/>
      <x v="19"/>
      <x v="1"/>
      <x/>
    </i>
    <i t="default" r="2">
      <x v="1117"/>
    </i>
    <i r="2">
      <x v="1118"/>
      <x v="1092"/>
      <x v="19"/>
      <x v="1"/>
      <x/>
    </i>
    <i t="default" r="2">
      <x v="1118"/>
    </i>
    <i r="2">
      <x v="1119"/>
      <x v="905"/>
      <x v="19"/>
      <x v="1"/>
      <x/>
    </i>
    <i t="default" r="2">
      <x v="1119"/>
    </i>
    <i r="2">
      <x v="1120"/>
      <x v="613"/>
      <x v="19"/>
      <x v="1"/>
      <x/>
    </i>
    <i t="default" r="2">
      <x v="1120"/>
    </i>
    <i r="2">
      <x v="1121"/>
      <x v="555"/>
      <x v="19"/>
      <x v="1"/>
      <x/>
    </i>
    <i t="default" r="2">
      <x v="1121"/>
    </i>
    <i r="2">
      <x v="1122"/>
      <x v="1115"/>
      <x v="19"/>
      <x v="1"/>
      <x/>
    </i>
    <i t="default" r="2">
      <x v="1122"/>
    </i>
    <i r="2">
      <x v="1125"/>
      <x v="744"/>
      <x v="19"/>
      <x v="1"/>
      <x/>
    </i>
    <i t="default" r="2">
      <x v="1125"/>
    </i>
    <i r="2">
      <x v="1126"/>
      <x v="1216"/>
      <x v="19"/>
      <x v="1"/>
      <x/>
    </i>
    <i t="default" r="2">
      <x v="1126"/>
    </i>
    <i r="2">
      <x v="1127"/>
      <x v="992"/>
      <x v="19"/>
      <x v="1"/>
      <x/>
    </i>
    <i t="default" r="2">
      <x v="1127"/>
    </i>
    <i r="2">
      <x v="1129"/>
      <x v="703"/>
      <x v="19"/>
      <x v="1"/>
      <x/>
    </i>
    <i t="default" r="2">
      <x v="1129"/>
    </i>
    <i r="2">
      <x v="1130"/>
      <x v="908"/>
      <x v="19"/>
      <x v="1"/>
      <x/>
    </i>
    <i t="default" r="2">
      <x v="1130"/>
    </i>
    <i r="2">
      <x v="1131"/>
      <x v="834"/>
      <x v="19"/>
      <x v="1"/>
      <x/>
    </i>
    <i t="default" r="2">
      <x v="1131"/>
    </i>
    <i r="2">
      <x v="1133"/>
      <x v="712"/>
      <x v="19"/>
      <x v="1"/>
      <x/>
    </i>
    <i t="default" r="2">
      <x v="1133"/>
    </i>
    <i r="2">
      <x v="1134"/>
      <x v="915"/>
      <x v="19"/>
      <x v="1"/>
      <x/>
    </i>
    <i t="default" r="2">
      <x v="1134"/>
    </i>
    <i r="2">
      <x v="1136"/>
      <x v="671"/>
      <x v="19"/>
      <x v="1"/>
      <x/>
    </i>
    <i t="default" r="2">
      <x v="1136"/>
    </i>
    <i r="2">
      <x v="1138"/>
      <x v="1000"/>
      <x v="19"/>
      <x v="1"/>
      <x/>
    </i>
    <i t="default" r="2">
      <x v="1138"/>
    </i>
    <i r="2">
      <x v="1139"/>
      <x v="1208"/>
      <x v="19"/>
      <x v="1"/>
      <x/>
    </i>
    <i t="default" r="2">
      <x v="1139"/>
    </i>
    <i r="2">
      <x v="1140"/>
      <x v="1210"/>
      <x v="19"/>
      <x v="1"/>
      <x/>
    </i>
    <i t="default" r="2">
      <x v="1140"/>
    </i>
    <i r="2">
      <x v="1141"/>
      <x v="1007"/>
      <x v="19"/>
      <x v="1"/>
      <x/>
    </i>
    <i t="default" r="2">
      <x v="1141"/>
    </i>
    <i r="2">
      <x v="1142"/>
      <x v="577"/>
      <x v="19"/>
      <x v="1"/>
      <x/>
    </i>
    <i t="default" r="2">
      <x v="1142"/>
    </i>
    <i r="2">
      <x v="1143"/>
      <x v="906"/>
      <x v="19"/>
      <x v="1"/>
      <x/>
    </i>
    <i t="default" r="2">
      <x v="1143"/>
    </i>
    <i r="2">
      <x v="1144"/>
      <x v="1068"/>
      <x v="19"/>
      <x v="1"/>
      <x/>
    </i>
    <i t="default" r="2">
      <x v="1144"/>
    </i>
    <i r="2">
      <x v="1145"/>
      <x v="651"/>
      <x v="19"/>
      <x v="1"/>
      <x/>
    </i>
    <i t="default" r="2">
      <x v="1145"/>
    </i>
    <i r="2">
      <x v="1148"/>
      <x v="1174"/>
      <x v="19"/>
      <x v="1"/>
      <x/>
    </i>
    <i t="default" r="2">
      <x v="1148"/>
    </i>
    <i r="2">
      <x v="1149"/>
      <x v="1057"/>
      <x v="19"/>
      <x v="1"/>
      <x/>
    </i>
    <i t="default" r="2">
      <x v="1149"/>
    </i>
    <i r="2">
      <x v="1150"/>
      <x v="1133"/>
      <x v="19"/>
      <x v="1"/>
      <x/>
    </i>
    <i t="default" r="2">
      <x v="1150"/>
    </i>
    <i r="2">
      <x v="1151"/>
      <x v="1059"/>
      <x v="19"/>
      <x v="1"/>
      <x/>
    </i>
    <i t="default" r="2">
      <x v="1151"/>
    </i>
    <i r="2">
      <x v="1153"/>
      <x v="757"/>
      <x v="19"/>
      <x v="1"/>
      <x/>
    </i>
    <i t="default" r="2">
      <x v="1153"/>
    </i>
    <i r="2">
      <x v="1160"/>
      <x v="975"/>
      <x v="19"/>
      <x v="1"/>
      <x/>
    </i>
    <i t="default" r="2">
      <x v="1160"/>
    </i>
    <i r="2">
      <x v="1161"/>
      <x v="1081"/>
      <x v="19"/>
      <x v="1"/>
      <x/>
    </i>
    <i t="default" r="2">
      <x v="1161"/>
    </i>
    <i r="2">
      <x v="1162"/>
      <x v="797"/>
      <x v="19"/>
      <x v="1"/>
      <x/>
    </i>
    <i t="default" r="2">
      <x v="1162"/>
    </i>
    <i r="2">
      <x v="1163"/>
      <x v="664"/>
      <x v="19"/>
      <x v="1"/>
      <x/>
    </i>
    <i t="default" r="2">
      <x v="1163"/>
    </i>
    <i r="2">
      <x v="1164"/>
      <x v="859"/>
      <x v="19"/>
      <x v="1"/>
      <x/>
    </i>
    <i t="default" r="2">
      <x v="1164"/>
    </i>
    <i r="2">
      <x v="1165"/>
      <x v="1109"/>
      <x v="19"/>
      <x v="1"/>
      <x/>
    </i>
    <i t="default" r="2">
      <x v="1165"/>
    </i>
    <i r="2">
      <x v="1167"/>
      <x v="1230"/>
      <x v="19"/>
      <x v="1"/>
      <x/>
    </i>
    <i t="default" r="2">
      <x v="1167"/>
    </i>
    <i r="2">
      <x v="1168"/>
      <x v="1099"/>
      <x v="19"/>
      <x v="1"/>
      <x/>
    </i>
    <i t="default" r="2">
      <x v="1168"/>
    </i>
    <i r="2">
      <x v="1172"/>
      <x v="357"/>
      <x v="19"/>
      <x v="1"/>
      <x/>
    </i>
    <i t="default" r="2">
      <x v="1172"/>
    </i>
    <i r="2">
      <x v="1175"/>
      <x v="946"/>
      <x v="19"/>
      <x v="1"/>
      <x/>
    </i>
    <i t="default" r="2">
      <x v="1175"/>
    </i>
    <i r="2">
      <x v="1176"/>
      <x v="565"/>
      <x v="19"/>
      <x v="1"/>
      <x/>
    </i>
    <i t="default" r="2">
      <x v="1176"/>
    </i>
    <i r="2">
      <x v="1177"/>
      <x v="1056"/>
      <x v="19"/>
      <x v="1"/>
      <x/>
    </i>
    <i t="default" r="2">
      <x v="1177"/>
    </i>
    <i r="2">
      <x v="1178"/>
      <x v="953"/>
      <x v="19"/>
      <x v="1"/>
      <x/>
    </i>
    <i t="default" r="2">
      <x v="1178"/>
    </i>
    <i r="2">
      <x v="1179"/>
      <x v="622"/>
      <x v="19"/>
      <x v="1"/>
      <x/>
    </i>
    <i t="default" r="2">
      <x v="1179"/>
    </i>
    <i r="2">
      <x v="1184"/>
      <x v="1197"/>
      <x v="19"/>
      <x v="1"/>
      <x/>
    </i>
    <i t="default" r="2">
      <x v="1184"/>
    </i>
    <i r="2">
      <x v="1185"/>
      <x v="812"/>
      <x v="19"/>
      <x v="1"/>
      <x/>
    </i>
    <i t="default" r="2">
      <x v="1185"/>
    </i>
    <i r="2">
      <x v="1186"/>
      <x v="857"/>
      <x v="19"/>
      <x v="1"/>
      <x/>
    </i>
    <i t="default" r="2">
      <x v="1186"/>
    </i>
    <i r="2">
      <x v="1187"/>
      <x v="1192"/>
      <x v="19"/>
      <x v="1"/>
      <x/>
    </i>
    <i t="default" r="2">
      <x v="1187"/>
    </i>
    <i r="2">
      <x v="1188"/>
      <x v="701"/>
      <x v="19"/>
      <x v="1"/>
      <x/>
    </i>
    <i t="default" r="2">
      <x v="1188"/>
    </i>
    <i r="2">
      <x v="1189"/>
      <x v="854"/>
      <x v="19"/>
      <x v="1"/>
      <x/>
    </i>
    <i t="default" r="2">
      <x v="1189"/>
    </i>
    <i r="2">
      <x v="1197"/>
      <x v="778"/>
      <x v="19"/>
      <x v="1"/>
      <x/>
    </i>
    <i t="default" r="2">
      <x v="1197"/>
    </i>
    <i r="2">
      <x v="1198"/>
      <x v="1094"/>
      <x v="19"/>
      <x v="1"/>
      <x/>
    </i>
    <i t="default" r="2">
      <x v="1198"/>
    </i>
    <i r="2">
      <x v="1199"/>
      <x v="580"/>
      <x v="19"/>
      <x v="1"/>
      <x/>
    </i>
    <i t="default" r="2">
      <x v="1199"/>
    </i>
    <i r="2">
      <x v="1200"/>
      <x v="710"/>
      <x v="19"/>
      <x v="1"/>
      <x/>
    </i>
    <i t="default" r="2">
      <x v="1200"/>
    </i>
    <i r="2">
      <x v="1201"/>
      <x v="1168"/>
      <x v="19"/>
      <x v="1"/>
      <x/>
    </i>
    <i t="default" r="2">
      <x v="1201"/>
    </i>
    <i r="2">
      <x v="1202"/>
      <x v="1097"/>
      <x v="19"/>
      <x v="1"/>
      <x/>
    </i>
    <i t="default" r="2">
      <x v="1202"/>
    </i>
    <i r="2">
      <x v="1203"/>
      <x v="527"/>
      <x v="19"/>
      <x v="1"/>
      <x/>
    </i>
    <i t="default" r="2">
      <x v="1203"/>
    </i>
    <i r="2">
      <x v="1204"/>
      <x v="633"/>
      <x v="19"/>
      <x v="1"/>
      <x/>
    </i>
    <i t="default" r="2">
      <x v="1204"/>
    </i>
    <i r="2">
      <x v="1205"/>
      <x v="1114"/>
      <x v="19"/>
      <x v="1"/>
      <x/>
    </i>
    <i t="default" r="2">
      <x v="1205"/>
    </i>
    <i r="2">
      <x v="1206"/>
      <x v="766"/>
      <x v="19"/>
      <x v="1"/>
      <x/>
    </i>
    <i t="default" r="2">
      <x v="1206"/>
    </i>
    <i r="2">
      <x v="1211"/>
      <x v="1222"/>
      <x v="19"/>
      <x v="1"/>
      <x/>
    </i>
    <i t="default" r="2">
      <x v="1211"/>
    </i>
    <i r="2">
      <x v="1212"/>
      <x v="1184"/>
      <x v="19"/>
      <x v="1"/>
      <x/>
    </i>
    <i t="default" r="2">
      <x v="1212"/>
    </i>
    <i r="2">
      <x v="1213"/>
      <x v="609"/>
      <x v="19"/>
      <x v="1"/>
      <x/>
    </i>
    <i t="default" r="2">
      <x v="1213"/>
    </i>
    <i r="2">
      <x v="1215"/>
      <x v="1122"/>
      <x v="19"/>
      <x v="1"/>
      <x/>
    </i>
    <i t="default" r="2">
      <x v="1215"/>
    </i>
    <i r="2">
      <x v="1216"/>
      <x v="573"/>
      <x v="19"/>
      <x v="1"/>
      <x/>
    </i>
    <i t="default" r="2">
      <x v="1216"/>
    </i>
    <i r="2">
      <x v="1220"/>
      <x v="21"/>
      <x v="19"/>
      <x v="1"/>
      <x/>
    </i>
    <i t="default" r="2">
      <x v="1220"/>
    </i>
    <i r="2">
      <x v="1221"/>
      <x v="43"/>
      <x v="19"/>
      <x v="1"/>
      <x/>
    </i>
    <i t="default" r="2">
      <x v="1221"/>
    </i>
    <i r="2">
      <x v="1226"/>
      <x v="679"/>
      <x v="19"/>
      <x v="1"/>
      <x/>
    </i>
    <i t="default" r="2">
      <x v="1226"/>
    </i>
    <i r="2">
      <x v="1236"/>
      <x v="491"/>
      <x v="19"/>
      <x v="1"/>
      <x/>
    </i>
    <i t="default" r="2">
      <x v="1236"/>
    </i>
    <i r="2">
      <x v="1247"/>
      <x v="792"/>
      <x v="19"/>
      <x v="1"/>
      <x/>
    </i>
    <i t="default" r="2">
      <x v="1247"/>
    </i>
    <i r="2">
      <x v="1249"/>
      <x v="1238"/>
      <x v="19"/>
      <x v="1"/>
      <x/>
    </i>
    <i t="default" r="2">
      <x v="1249"/>
    </i>
    <i r="2">
      <x v="1252"/>
      <x v="863"/>
      <x v="19"/>
      <x v="1"/>
      <x/>
    </i>
    <i t="default" r="2">
      <x v="1252"/>
    </i>
    <i r="2">
      <x v="1255"/>
      <x v="553"/>
      <x v="19"/>
      <x v="1"/>
      <x/>
    </i>
    <i t="default" r="2">
      <x v="1255"/>
    </i>
    <i r="2">
      <x v="1256"/>
      <x v="1149"/>
      <x v="19"/>
      <x v="1"/>
      <x/>
    </i>
    <i t="default" r="2">
      <x v="1256"/>
    </i>
    <i r="2">
      <x v="1261"/>
      <x v="1066"/>
      <x v="19"/>
      <x v="1"/>
      <x/>
    </i>
    <i t="default" r="2">
      <x v="1261"/>
    </i>
    <i r="2">
      <x v="1262"/>
      <x v="1136"/>
      <x v="19"/>
      <x v="1"/>
      <x/>
    </i>
    <i t="default" r="2">
      <x v="1262"/>
    </i>
    <i r="2">
      <x v="1263"/>
      <x v="1205"/>
      <x v="19"/>
      <x v="1"/>
      <x/>
    </i>
    <i t="default" r="2">
      <x v="1263"/>
    </i>
    <i r="2">
      <x v="1265"/>
      <x v="912"/>
      <x v="19"/>
      <x v="1"/>
      <x/>
    </i>
    <i t="default" r="2">
      <x v="1265"/>
    </i>
    <i r="2">
      <x v="1266"/>
      <x v="907"/>
      <x v="19"/>
      <x v="1"/>
      <x/>
    </i>
    <i t="default" r="2">
      <x v="1266"/>
    </i>
    <i r="2">
      <x v="1267"/>
      <x v="1070"/>
      <x v="19"/>
      <x v="1"/>
      <x/>
    </i>
    <i t="default" r="2">
      <x v="1267"/>
    </i>
    <i r="2">
      <x v="1268"/>
      <x v="974"/>
      <x v="19"/>
      <x v="1"/>
      <x/>
    </i>
    <i t="default" r="2">
      <x v="1268"/>
    </i>
    <i r="2">
      <x v="1269"/>
      <x v="1009"/>
      <x v="19"/>
      <x v="1"/>
      <x/>
    </i>
    <i t="default" r="2">
      <x v="1269"/>
    </i>
    <i r="2">
      <x v="1270"/>
      <x v="1062"/>
      <x v="19"/>
      <x v="1"/>
      <x/>
    </i>
    <i t="default" r="2">
      <x v="1270"/>
    </i>
    <i r="2">
      <x v="1272"/>
      <x v="948"/>
      <x v="19"/>
      <x v="1"/>
      <x/>
    </i>
    <i t="default" r="2">
      <x v="1272"/>
    </i>
    <i r="2">
      <x v="1277"/>
      <x v="411"/>
      <x v="19"/>
      <x v="1"/>
      <x/>
    </i>
    <i t="default" r="2">
      <x v="1277"/>
    </i>
    <i t="default" r="1">
      <x/>
    </i>
    <i t="default">
      <x v="2"/>
    </i>
    <i>
      <x v="3"/>
      <x v="4"/>
      <x v="9"/>
      <x v="564"/>
      <x v="19"/>
      <x v="1"/>
      <x/>
    </i>
    <i t="default" r="2">
      <x v="9"/>
    </i>
    <i r="2">
      <x v="40"/>
      <x v="786"/>
      <x v="1"/>
      <x v="1"/>
      <x/>
    </i>
    <i t="default" r="2">
      <x v="40"/>
    </i>
    <i r="2">
      <x v="119"/>
      <x v="767"/>
      <x v="19"/>
      <x v="1"/>
      <x/>
    </i>
    <i t="default" r="2">
      <x v="119"/>
    </i>
    <i r="2">
      <x v="124"/>
      <x v="764"/>
      <x v="14"/>
      <x v="1"/>
      <x v="1"/>
    </i>
    <i t="default" r="2">
      <x v="124"/>
    </i>
    <i r="2">
      <x v="125"/>
      <x v="754"/>
      <x v="14"/>
      <x v="1"/>
      <x v="1"/>
    </i>
    <i t="default" r="2">
      <x v="125"/>
    </i>
    <i r="2">
      <x v="126"/>
      <x v="763"/>
      <x v="14"/>
      <x v="1"/>
      <x v="1"/>
    </i>
    <i t="default" r="2">
      <x v="126"/>
    </i>
    <i r="2">
      <x v="127"/>
      <x v="815"/>
      <x v="14"/>
      <x v="1"/>
      <x v="1"/>
    </i>
    <i t="default" r="2">
      <x v="127"/>
    </i>
    <i r="2">
      <x v="128"/>
      <x v="762"/>
      <x v="14"/>
      <x v="1"/>
      <x v="1"/>
    </i>
    <i t="default" r="2">
      <x v="128"/>
    </i>
    <i r="2">
      <x v="129"/>
      <x v="750"/>
      <x/>
      <x v="1"/>
      <x/>
    </i>
    <i r="4">
      <x v="14"/>
      <x v="1"/>
      <x v="1"/>
    </i>
    <i r="4">
      <x v="20"/>
      <x v="1"/>
      <x/>
    </i>
    <i t="default" r="2">
      <x v="129"/>
    </i>
    <i r="2">
      <x v="130"/>
      <x v="793"/>
      <x v="14"/>
      <x v="1"/>
      <x v="1"/>
    </i>
    <i t="default" r="2">
      <x v="130"/>
    </i>
    <i r="2">
      <x v="131"/>
      <x v="769"/>
      <x v="14"/>
      <x v="1"/>
      <x v="1"/>
    </i>
    <i t="default" r="2">
      <x v="131"/>
    </i>
    <i r="2">
      <x v="132"/>
      <x v="755"/>
      <x v="14"/>
      <x v="1"/>
      <x v="1"/>
    </i>
    <i t="default" r="2">
      <x v="132"/>
    </i>
    <i r="2">
      <x v="133"/>
      <x v="816"/>
      <x v="14"/>
      <x v="1"/>
      <x v="1"/>
    </i>
    <i t="default" r="2">
      <x v="133"/>
    </i>
    <i r="2">
      <x v="164"/>
      <x v="554"/>
      <x v="16"/>
      <x v="1"/>
      <x/>
    </i>
    <i t="default" r="2">
      <x v="164"/>
    </i>
    <i r="2">
      <x v="185"/>
      <x v="808"/>
      <x v="19"/>
      <x v="1"/>
      <x/>
    </i>
    <i t="default" r="2">
      <x v="185"/>
    </i>
    <i r="2">
      <x v="190"/>
      <x v="809"/>
      <x v="19"/>
      <x v="1"/>
      <x/>
    </i>
    <i t="default" r="2">
      <x v="190"/>
    </i>
    <i r="2">
      <x v="192"/>
      <x v="940"/>
      <x v="19"/>
      <x v="1"/>
      <x/>
    </i>
    <i t="default" r="2">
      <x v="192"/>
    </i>
    <i r="2">
      <x v="239"/>
      <x v="1067"/>
      <x v="16"/>
      <x v="1"/>
      <x/>
    </i>
    <i t="default" r="2">
      <x v="239"/>
    </i>
    <i r="2">
      <x v="268"/>
      <x v="672"/>
      <x v="19"/>
      <x v="1"/>
      <x/>
    </i>
    <i t="default" r="2">
      <x v="268"/>
    </i>
    <i r="2">
      <x v="270"/>
      <x v="708"/>
      <x v="19"/>
      <x v="1"/>
      <x/>
    </i>
    <i t="default" r="2">
      <x v="270"/>
    </i>
    <i r="2">
      <x v="271"/>
      <x v="709"/>
      <x v="19"/>
      <x v="1"/>
      <x/>
    </i>
    <i t="default" r="2">
      <x v="271"/>
    </i>
    <i r="2">
      <x v="287"/>
      <x v="776"/>
      <x v="19"/>
      <x v="1"/>
      <x/>
    </i>
    <i t="default" r="2">
      <x v="287"/>
    </i>
    <i r="2">
      <x v="301"/>
      <x v="832"/>
      <x v="16"/>
      <x v="1"/>
      <x/>
    </i>
    <i t="default" r="2">
      <x v="301"/>
    </i>
    <i r="2">
      <x v="306"/>
      <x v="1158"/>
      <x v="16"/>
      <x v="1"/>
      <x/>
    </i>
    <i t="default" r="2">
      <x v="306"/>
    </i>
    <i r="2">
      <x v="307"/>
      <x v="1171"/>
      <x v="16"/>
      <x v="1"/>
      <x/>
    </i>
    <i t="default" r="2">
      <x v="307"/>
    </i>
    <i r="2">
      <x v="308"/>
      <x v="1045"/>
      <x v="16"/>
      <x v="1"/>
      <x/>
    </i>
    <i t="default" r="2">
      <x v="308"/>
    </i>
    <i r="2">
      <x v="309"/>
      <x v="718"/>
      <x v="16"/>
      <x v="1"/>
      <x/>
    </i>
    <i t="default" r="2">
      <x v="309"/>
    </i>
    <i r="2">
      <x v="310"/>
      <x v="983"/>
      <x v="16"/>
      <x v="1"/>
      <x/>
    </i>
    <i t="default" r="2">
      <x v="310"/>
    </i>
    <i r="2">
      <x v="311"/>
      <x v="987"/>
      <x v="16"/>
      <x v="1"/>
      <x/>
    </i>
    <i t="default" r="2">
      <x v="311"/>
    </i>
    <i r="2">
      <x v="312"/>
      <x v="1162"/>
      <x v="16"/>
      <x v="1"/>
      <x/>
    </i>
    <i t="default" r="2">
      <x v="312"/>
    </i>
    <i r="2">
      <x v="314"/>
      <x v="943"/>
      <x v="16"/>
      <x v="1"/>
      <x/>
    </i>
    <i t="default" r="2">
      <x v="314"/>
    </i>
    <i r="2">
      <x v="315"/>
      <x v="1198"/>
      <x v="16"/>
      <x v="1"/>
      <x/>
    </i>
    <i t="default" r="2">
      <x v="315"/>
    </i>
    <i r="2">
      <x v="344"/>
      <x v="635"/>
      <x v="16"/>
      <x v="1"/>
      <x/>
    </i>
    <i t="default" r="2">
      <x v="344"/>
    </i>
    <i r="2">
      <x v="346"/>
      <x v="713"/>
      <x v="16"/>
      <x v="1"/>
      <x/>
    </i>
    <i t="default" r="2">
      <x v="346"/>
    </i>
    <i r="2">
      <x v="351"/>
      <x v="759"/>
      <x v="16"/>
      <x v="1"/>
      <x/>
    </i>
    <i t="default" r="2">
      <x v="351"/>
    </i>
    <i r="2">
      <x v="388"/>
      <x v="803"/>
      <x v="17"/>
      <x v="1"/>
      <x/>
    </i>
    <i t="default" r="2">
      <x v="388"/>
    </i>
    <i r="2">
      <x v="402"/>
      <x v="608"/>
      <x v="19"/>
      <x v="1"/>
      <x/>
    </i>
    <i t="default" r="2">
      <x v="402"/>
    </i>
    <i r="2">
      <x v="433"/>
      <x v="1084"/>
      <x v="19"/>
      <x v="1"/>
      <x/>
    </i>
    <i t="default" r="2">
      <x v="433"/>
    </i>
    <i r="2">
      <x v="451"/>
      <x v="874"/>
      <x v="19"/>
      <x v="1"/>
      <x/>
    </i>
    <i t="default" r="2">
      <x v="451"/>
    </i>
    <i r="2">
      <x v="452"/>
      <x v="538"/>
      <x v="19"/>
      <x v="1"/>
      <x/>
    </i>
    <i t="default" r="2">
      <x v="452"/>
    </i>
    <i r="2">
      <x v="453"/>
      <x v="875"/>
      <x v="19"/>
      <x v="1"/>
      <x/>
    </i>
    <i t="default" r="2">
      <x v="453"/>
    </i>
    <i r="2">
      <x v="454"/>
      <x v="819"/>
      <x v="19"/>
      <x v="1"/>
      <x/>
    </i>
    <i t="default" r="2">
      <x v="454"/>
    </i>
    <i r="2">
      <x v="594"/>
      <x v="1165"/>
      <x v="19"/>
      <x v="1"/>
      <x/>
    </i>
    <i t="default" r="2">
      <x v="594"/>
    </i>
    <i r="2">
      <x v="608"/>
      <x v="560"/>
      <x v="19"/>
      <x v="1"/>
      <x/>
    </i>
    <i t="default" r="2">
      <x v="608"/>
    </i>
    <i r="2">
      <x v="716"/>
      <x v="550"/>
      <x v="16"/>
      <x v="1"/>
      <x/>
    </i>
    <i t="default" r="2">
      <x v="716"/>
    </i>
    <i r="2">
      <x v="814"/>
      <x v="524"/>
      <x v="16"/>
      <x v="1"/>
      <x/>
    </i>
    <i t="default" r="2">
      <x v="814"/>
    </i>
    <i r="2">
      <x v="825"/>
      <x v="572"/>
      <x v="16"/>
      <x v="1"/>
      <x/>
    </i>
    <i t="default" r="2">
      <x v="825"/>
    </i>
    <i r="2">
      <x v="870"/>
      <x v="775"/>
      <x v="16"/>
      <x v="1"/>
      <x/>
    </i>
    <i t="default" r="2">
      <x v="870"/>
    </i>
    <i r="2">
      <x v="1115"/>
      <x v="872"/>
      <x v="18"/>
      <x v="1"/>
      <x/>
    </i>
    <i t="default" r="2">
      <x v="1115"/>
    </i>
    <i r="2">
      <x v="1128"/>
      <x v="575"/>
      <x v="19"/>
      <x v="1"/>
      <x/>
    </i>
    <i t="default" r="2">
      <x v="1128"/>
    </i>
    <i r="2">
      <x v="1152"/>
      <x v="963"/>
      <x v="16"/>
      <x v="1"/>
      <x/>
    </i>
    <i t="default" r="2">
      <x v="1152"/>
    </i>
    <i r="2">
      <x v="1183"/>
      <x v="680"/>
      <x v="19"/>
      <x v="1"/>
      <x/>
    </i>
    <i t="default" r="2">
      <x v="1183"/>
    </i>
    <i r="2">
      <x v="1210"/>
      <x v="896"/>
      <x v="19"/>
      <x v="1"/>
      <x/>
    </i>
    <i t="default" r="2">
      <x v="1210"/>
    </i>
    <i r="2">
      <x v="1216"/>
      <x v="573"/>
      <x v="16"/>
      <x v="1"/>
      <x/>
    </i>
    <i t="default" r="2">
      <x v="1216"/>
    </i>
    <i r="2">
      <x v="1271"/>
      <x v="408"/>
      <x v="16"/>
      <x v="1"/>
      <x/>
    </i>
    <i t="default" r="2">
      <x v="1271"/>
    </i>
    <i t="default" r="1">
      <x v="4"/>
    </i>
    <i t="default">
      <x v="3"/>
    </i>
    <i t="grand">
      <x/>
    </i>
  </rowItems>
  <colFields count="1">
    <field x="-2"/>
  </colFields>
  <colItems count="2">
    <i>
      <x/>
    </i>
    <i i="1">
      <x v="1"/>
    </i>
  </colItems>
  <dataFields count="2">
    <dataField name="Capital por Pagar" fld="5" baseField="0" baseItem="0"/>
    <dataField name="Interes Causado" fld="6" baseField="0" baseItem="0"/>
  </dataFields>
  <formats count="154">
    <format dxfId="4642">
      <pivotArea outline="0" collapsedLevelsAreSubtotals="1" fieldPosition="0"/>
    </format>
    <format dxfId="4641">
      <pivotArea field="-2" type="button" dataOnly="0" labelOnly="1" outline="0" axis="axisCol" fieldPosition="0"/>
    </format>
    <format dxfId="4640">
      <pivotArea type="topRight" dataOnly="0" labelOnly="1" outline="0" fieldPosition="0"/>
    </format>
    <format dxfId="463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638">
      <pivotArea type="origin" dataOnly="0" labelOnly="1" outline="0" fieldPosition="0"/>
    </format>
    <format dxfId="4637">
      <pivotArea field="0" type="button" dataOnly="0" labelOnly="1" outline="0" axis="axisRow" fieldPosition="0"/>
    </format>
    <format dxfId="4636">
      <pivotArea field="1" type="button" dataOnly="0" labelOnly="1" outline="0" axis="axisRow" fieldPosition="1"/>
    </format>
    <format dxfId="4635">
      <pivotArea dataOnly="0" labelOnly="1" outline="0" fieldPosition="0">
        <references count="1">
          <reference field="0" count="1">
            <x v="0"/>
          </reference>
        </references>
      </pivotArea>
    </format>
    <format dxfId="4634">
      <pivotArea dataOnly="0" labelOnly="1" outline="0" fieldPosition="0">
        <references count="1">
          <reference field="0" count="1" defaultSubtotal="1">
            <x v="0"/>
          </reference>
        </references>
      </pivotArea>
    </format>
    <format dxfId="4633">
      <pivotArea dataOnly="0" labelOnly="1" outline="0" fieldPosition="0">
        <references count="1">
          <reference field="0" count="1">
            <x v="1"/>
          </reference>
        </references>
      </pivotArea>
    </format>
    <format dxfId="4632">
      <pivotArea dataOnly="0" labelOnly="1" outline="0" fieldPosition="0">
        <references count="1">
          <reference field="0" count="1" defaultSubtotal="1">
            <x v="1"/>
          </reference>
        </references>
      </pivotArea>
    </format>
    <format dxfId="4631">
      <pivotArea dataOnly="0" labelOnly="1" outline="0" fieldPosition="0">
        <references count="1">
          <reference field="0" count="1">
            <x v="2"/>
          </reference>
        </references>
      </pivotArea>
    </format>
    <format dxfId="4630">
      <pivotArea dataOnly="0" labelOnly="1" outline="0" fieldPosition="0">
        <references count="1">
          <reference field="0" count="1" defaultSubtotal="1">
            <x v="2"/>
          </reference>
        </references>
      </pivotArea>
    </format>
    <format dxfId="4629">
      <pivotArea dataOnly="0" labelOnly="1" outline="0" fieldPosition="0">
        <references count="1">
          <reference field="0" count="1">
            <x v="3"/>
          </reference>
        </references>
      </pivotArea>
    </format>
    <format dxfId="4628">
      <pivotArea dataOnly="0" labelOnly="1" outline="0" fieldPosition="0">
        <references count="1">
          <reference field="0" count="1" defaultSubtotal="1">
            <x v="3"/>
          </reference>
        </references>
      </pivotArea>
    </format>
    <format dxfId="4627">
      <pivotArea dataOnly="0" labelOnly="1" grandRow="1" outline="0" fieldPosition="0"/>
    </format>
    <format dxfId="4626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4625">
      <pivotArea dataOnly="0" labelOnly="1" outline="0" fieldPosition="0">
        <references count="2">
          <reference field="0" count="1" selected="0">
            <x v="0"/>
          </reference>
          <reference field="1" count="1" defaultSubtotal="1">
            <x v="1"/>
          </reference>
        </references>
      </pivotArea>
    </format>
    <format dxfId="4624">
      <pivotArea dataOnly="0" labelOnly="1" outline="0" fieldPosition="0">
        <references count="2">
          <reference field="0" count="1" selected="0">
            <x v="0"/>
          </reference>
          <reference field="1" count="1">
            <x v="2"/>
          </reference>
        </references>
      </pivotArea>
    </format>
    <format dxfId="4623">
      <pivotArea dataOnly="0" labelOnly="1" outline="0" fieldPosition="0">
        <references count="2">
          <reference field="0" count="1" selected="0">
            <x v="0"/>
          </reference>
          <reference field="1" count="1" defaultSubtotal="1">
            <x v="2"/>
          </reference>
        </references>
      </pivotArea>
    </format>
    <format dxfId="4622">
      <pivotArea dataOnly="0" labelOnly="1" outline="0" fieldPosition="0">
        <references count="2">
          <reference field="0" count="1" selected="0">
            <x v="1"/>
          </reference>
          <reference field="1" count="1">
            <x v="3"/>
          </reference>
        </references>
      </pivotArea>
    </format>
    <format dxfId="4621">
      <pivotArea dataOnly="0" labelOnly="1" outline="0" fieldPosition="0">
        <references count="2">
          <reference field="0" count="1" selected="0">
            <x v="1"/>
          </reference>
          <reference field="1" count="1" defaultSubtotal="1">
            <x v="3"/>
          </reference>
        </references>
      </pivotArea>
    </format>
    <format dxfId="4620">
      <pivotArea dataOnly="0" labelOnly="1" outline="0" fieldPosition="0">
        <references count="2">
          <reference field="0" count="1" selected="0">
            <x v="2"/>
          </reference>
          <reference field="1" count="1">
            <x v="0"/>
          </reference>
        </references>
      </pivotArea>
    </format>
    <format dxfId="4619">
      <pivotArea dataOnly="0" labelOnly="1" outline="0" fieldPosition="0">
        <references count="2">
          <reference field="0" count="1" selected="0">
            <x v="2"/>
          </reference>
          <reference field="1" count="1" defaultSubtotal="1">
            <x v="0"/>
          </reference>
        </references>
      </pivotArea>
    </format>
    <format dxfId="4618">
      <pivotArea dataOnly="0" labelOnly="1" outline="0" fieldPosition="0">
        <references count="2">
          <reference field="0" count="1" selected="0">
            <x v="3"/>
          </reference>
          <reference field="1" count="1">
            <x v="4"/>
          </reference>
        </references>
      </pivotArea>
    </format>
    <format dxfId="4617">
      <pivotArea dataOnly="0" labelOnly="1" outline="0" fieldPosition="0">
        <references count="2">
          <reference field="0" count="1" selected="0">
            <x v="3"/>
          </reference>
          <reference field="1" count="1" defaultSubtotal="1">
            <x v="4"/>
          </reference>
        </references>
      </pivotArea>
    </format>
    <format dxfId="4616">
      <pivotArea dataOnly="0" labelOnly="1" outline="0" fieldPosition="0">
        <references count="2">
          <reference field="0" count="1" selected="0">
            <x v="3"/>
          </reference>
          <reference field="1" count="1">
            <x v="5"/>
          </reference>
        </references>
      </pivotArea>
    </format>
    <format dxfId="4615">
      <pivotArea dataOnly="0" labelOnly="1" outline="0" fieldPosition="0">
        <references count="2">
          <reference field="0" count="1" selected="0">
            <x v="3"/>
          </reference>
          <reference field="1" count="1" defaultSubtotal="1">
            <x v="5"/>
          </reference>
        </references>
      </pivotArea>
    </format>
    <format dxfId="4614">
      <pivotArea field="2" type="button" dataOnly="0" labelOnly="1" outline="0" axis="axisRow" fieldPosition="2"/>
    </format>
    <format dxfId="4613">
      <pivotArea field="0" type="button" dataOnly="0" labelOnly="1" outline="0" axis="axisRow" fieldPosition="0"/>
    </format>
    <format dxfId="4612">
      <pivotArea field="1" type="button" dataOnly="0" labelOnly="1" outline="0" axis="axisRow" fieldPosition="1"/>
    </format>
    <format dxfId="4611">
      <pivotArea field="2" type="button" dataOnly="0" labelOnly="1" outline="0" axis="axisRow" fieldPosition="2"/>
    </format>
    <format dxfId="4610">
      <pivotArea field="3" type="button" dataOnly="0" labelOnly="1" outline="0" axis="axisRow" fieldPosition="3"/>
    </format>
    <format dxfId="4609">
      <pivotArea field="4" type="button" dataOnly="0" labelOnly="1" outline="0" axis="axisRow" fieldPosition="4"/>
    </format>
    <format dxfId="4608">
      <pivotArea field="7" type="button" dataOnly="0" labelOnly="1" outline="0" axis="axisRow" fieldPosition="5"/>
    </format>
    <format dxfId="4607">
      <pivotArea field="8" type="button" dataOnly="0" labelOnly="1" outline="0" axis="axisRow" fieldPosition="6"/>
    </format>
    <format dxfId="460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605">
      <pivotArea field="0" type="button" dataOnly="0" labelOnly="1" outline="0" axis="axisRow" fieldPosition="0"/>
    </format>
    <format dxfId="4604">
      <pivotArea field="1" type="button" dataOnly="0" labelOnly="1" outline="0" axis="axisRow" fieldPosition="1"/>
    </format>
    <format dxfId="4603">
      <pivotArea field="2" type="button" dataOnly="0" labelOnly="1" outline="0" axis="axisRow" fieldPosition="2"/>
    </format>
    <format dxfId="4602">
      <pivotArea field="3" type="button" dataOnly="0" labelOnly="1" outline="0" axis="axisRow" fieldPosition="3"/>
    </format>
    <format dxfId="4601">
      <pivotArea field="4" type="button" dataOnly="0" labelOnly="1" outline="0" axis="axisRow" fieldPosition="4"/>
    </format>
    <format dxfId="4600">
      <pivotArea field="7" type="button" dataOnly="0" labelOnly="1" outline="0" axis="axisRow" fieldPosition="5"/>
    </format>
    <format dxfId="4599">
      <pivotArea field="8" type="button" dataOnly="0" labelOnly="1" outline="0" axis="axisRow" fieldPosition="6"/>
    </format>
    <format dxfId="459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597">
      <pivotArea field="0" type="button" dataOnly="0" labelOnly="1" outline="0" axis="axisRow" fieldPosition="0"/>
    </format>
    <format dxfId="4596">
      <pivotArea field="1" type="button" dataOnly="0" labelOnly="1" outline="0" axis="axisRow" fieldPosition="1"/>
    </format>
    <format dxfId="4595">
      <pivotArea field="2" type="button" dataOnly="0" labelOnly="1" outline="0" axis="axisRow" fieldPosition="2"/>
    </format>
    <format dxfId="4594">
      <pivotArea field="3" type="button" dataOnly="0" labelOnly="1" outline="0" axis="axisRow" fieldPosition="3"/>
    </format>
    <format dxfId="4593">
      <pivotArea field="4" type="button" dataOnly="0" labelOnly="1" outline="0" axis="axisRow" fieldPosition="4"/>
    </format>
    <format dxfId="4592">
      <pivotArea field="7" type="button" dataOnly="0" labelOnly="1" outline="0" axis="axisRow" fieldPosition="5"/>
    </format>
    <format dxfId="4591">
      <pivotArea field="8" type="button" dataOnly="0" labelOnly="1" outline="0" axis="axisRow" fieldPosition="6"/>
    </format>
    <format dxfId="459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589">
      <pivotArea field="0" type="button" dataOnly="0" labelOnly="1" outline="0" axis="axisRow" fieldPosition="0"/>
    </format>
    <format dxfId="4588">
      <pivotArea field="1" type="button" dataOnly="0" labelOnly="1" outline="0" axis="axisRow" fieldPosition="1"/>
    </format>
    <format dxfId="4587">
      <pivotArea field="2" type="button" dataOnly="0" labelOnly="1" outline="0" axis="axisRow" fieldPosition="2"/>
    </format>
    <format dxfId="4586">
      <pivotArea field="3" type="button" dataOnly="0" labelOnly="1" outline="0" axis="axisRow" fieldPosition="3"/>
    </format>
    <format dxfId="4585">
      <pivotArea field="4" type="button" dataOnly="0" labelOnly="1" outline="0" axis="axisRow" fieldPosition="4"/>
    </format>
    <format dxfId="4584">
      <pivotArea field="7" type="button" dataOnly="0" labelOnly="1" outline="0" axis="axisRow" fieldPosition="5"/>
    </format>
    <format dxfId="4583">
      <pivotArea field="8" type="button" dataOnly="0" labelOnly="1" outline="0" axis="axisRow" fieldPosition="6"/>
    </format>
    <format dxfId="458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581">
      <pivotArea field="0" type="button" dataOnly="0" labelOnly="1" outline="0" axis="axisRow" fieldPosition="0"/>
    </format>
    <format dxfId="4580">
      <pivotArea field="1" type="button" dataOnly="0" labelOnly="1" outline="0" axis="axisRow" fieldPosition="1"/>
    </format>
    <format dxfId="4579">
      <pivotArea field="2" type="button" dataOnly="0" labelOnly="1" outline="0" axis="axisRow" fieldPosition="2"/>
    </format>
    <format dxfId="4578">
      <pivotArea field="3" type="button" dataOnly="0" labelOnly="1" outline="0" axis="axisRow" fieldPosition="3"/>
    </format>
    <format dxfId="4577">
      <pivotArea field="4" type="button" dataOnly="0" labelOnly="1" outline="0" axis="axisRow" fieldPosition="4"/>
    </format>
    <format dxfId="4576">
      <pivotArea field="7" type="button" dataOnly="0" labelOnly="1" outline="0" axis="axisRow" fieldPosition="5"/>
    </format>
    <format dxfId="4575">
      <pivotArea field="8" type="button" dataOnly="0" labelOnly="1" outline="0" axis="axisRow" fieldPosition="6"/>
    </format>
    <format dxfId="457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573">
      <pivotArea field="0" type="button" dataOnly="0" labelOnly="1" outline="0" axis="axisRow" fieldPosition="0"/>
    </format>
    <format dxfId="4572">
      <pivotArea field="1" type="button" dataOnly="0" labelOnly="1" outline="0" axis="axisRow" fieldPosition="1"/>
    </format>
    <format dxfId="4571">
      <pivotArea field="2" type="button" dataOnly="0" labelOnly="1" outline="0" axis="axisRow" fieldPosition="2"/>
    </format>
    <format dxfId="4570">
      <pivotArea field="3" type="button" dataOnly="0" labelOnly="1" outline="0" axis="axisRow" fieldPosition="3"/>
    </format>
    <format dxfId="4569">
      <pivotArea field="4" type="button" dataOnly="0" labelOnly="1" outline="0" axis="axisRow" fieldPosition="4"/>
    </format>
    <format dxfId="4568">
      <pivotArea field="7" type="button" dataOnly="0" labelOnly="1" outline="0" axis="axisRow" fieldPosition="5"/>
    </format>
    <format dxfId="4567">
      <pivotArea field="8" type="button" dataOnly="0" labelOnly="1" outline="0" axis="axisRow" fieldPosition="6"/>
    </format>
    <format dxfId="456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565">
      <pivotArea field="0" type="button" dataOnly="0" labelOnly="1" outline="0" axis="axisRow" fieldPosition="0"/>
    </format>
    <format dxfId="4564">
      <pivotArea field="1" type="button" dataOnly="0" labelOnly="1" outline="0" axis="axisRow" fieldPosition="1"/>
    </format>
    <format dxfId="4563">
      <pivotArea field="2" type="button" dataOnly="0" labelOnly="1" outline="0" axis="axisRow" fieldPosition="2"/>
    </format>
    <format dxfId="4562">
      <pivotArea field="3" type="button" dataOnly="0" labelOnly="1" outline="0" axis="axisRow" fieldPosition="3"/>
    </format>
    <format dxfId="4561">
      <pivotArea field="4" type="button" dataOnly="0" labelOnly="1" outline="0" axis="axisRow" fieldPosition="4"/>
    </format>
    <format dxfId="4560">
      <pivotArea field="7" type="button" dataOnly="0" labelOnly="1" outline="0" axis="axisRow" fieldPosition="5"/>
    </format>
    <format dxfId="4559">
      <pivotArea field="8" type="button" dataOnly="0" labelOnly="1" outline="0" axis="axisRow" fieldPosition="6"/>
    </format>
    <format dxfId="455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557">
      <pivotArea type="origin" dataOnly="0" labelOnly="1" outline="0" fieldPosition="0"/>
    </format>
    <format dxfId="4556">
      <pivotArea field="0" type="button" dataOnly="0" labelOnly="1" outline="0" axis="axisRow" fieldPosition="0"/>
    </format>
    <format dxfId="4555">
      <pivotArea dataOnly="0" labelOnly="1" outline="0" fieldPosition="0">
        <references count="1">
          <reference field="0" count="1">
            <x v="0"/>
          </reference>
        </references>
      </pivotArea>
    </format>
    <format dxfId="4554">
      <pivotArea dataOnly="0" labelOnly="1" outline="0" fieldPosition="0">
        <references count="1">
          <reference field="0" count="1" defaultSubtotal="1">
            <x v="0"/>
          </reference>
        </references>
      </pivotArea>
    </format>
    <format dxfId="4553">
      <pivotArea dataOnly="0" labelOnly="1" outline="0" fieldPosition="0">
        <references count="1">
          <reference field="0" count="1">
            <x v="1"/>
          </reference>
        </references>
      </pivotArea>
    </format>
    <format dxfId="4552">
      <pivotArea dataOnly="0" labelOnly="1" outline="0" fieldPosition="0">
        <references count="1">
          <reference field="0" count="1" defaultSubtotal="1">
            <x v="1"/>
          </reference>
        </references>
      </pivotArea>
    </format>
    <format dxfId="4551">
      <pivotArea dataOnly="0" labelOnly="1" outline="0" fieldPosition="0">
        <references count="1">
          <reference field="0" count="1">
            <x v="2"/>
          </reference>
        </references>
      </pivotArea>
    </format>
    <format dxfId="4550">
      <pivotArea dataOnly="0" labelOnly="1" outline="0" fieldPosition="0">
        <references count="1">
          <reference field="0" count="1" defaultSubtotal="1">
            <x v="2"/>
          </reference>
        </references>
      </pivotArea>
    </format>
    <format dxfId="4549">
      <pivotArea dataOnly="0" labelOnly="1" outline="0" fieldPosition="0">
        <references count="1">
          <reference field="0" count="1">
            <x v="3"/>
          </reference>
        </references>
      </pivotArea>
    </format>
    <format dxfId="4548">
      <pivotArea dataOnly="0" labelOnly="1" outline="0" fieldPosition="0">
        <references count="1">
          <reference field="0" count="1" defaultSubtotal="1">
            <x v="3"/>
          </reference>
        </references>
      </pivotArea>
    </format>
    <format dxfId="4547">
      <pivotArea dataOnly="0" labelOnly="1" grandRow="1" outline="0" fieldPosition="0"/>
    </format>
    <format dxfId="4546">
      <pivotArea field="1" type="button" dataOnly="0" labelOnly="1" outline="0" axis="axisRow" fieldPosition="1"/>
    </format>
    <format dxfId="4545">
      <pivotArea type="all" dataOnly="0" outline="0" fieldPosition="0"/>
    </format>
    <format dxfId="4544">
      <pivotArea type="origin" dataOnly="0" labelOnly="1" outline="0" fieldPosition="0"/>
    </format>
    <format dxfId="4543">
      <pivotArea field="0" type="button" dataOnly="0" labelOnly="1" outline="0" axis="axisRow" fieldPosition="0"/>
    </format>
    <format dxfId="4542">
      <pivotArea dataOnly="0" labelOnly="1" outline="0" fieldPosition="0">
        <references count="1">
          <reference field="0" count="1">
            <x v="0"/>
          </reference>
        </references>
      </pivotArea>
    </format>
    <format dxfId="4541">
      <pivotArea dataOnly="0" labelOnly="1" outline="0" fieldPosition="0">
        <references count="1">
          <reference field="0" count="1" defaultSubtotal="1">
            <x v="0"/>
          </reference>
        </references>
      </pivotArea>
    </format>
    <format dxfId="4540">
      <pivotArea dataOnly="0" labelOnly="1" outline="0" fieldPosition="0">
        <references count="1">
          <reference field="0" count="1">
            <x v="1"/>
          </reference>
        </references>
      </pivotArea>
    </format>
    <format dxfId="4539">
      <pivotArea dataOnly="0" labelOnly="1" outline="0" fieldPosition="0">
        <references count="1">
          <reference field="0" count="1" defaultSubtotal="1">
            <x v="1"/>
          </reference>
        </references>
      </pivotArea>
    </format>
    <format dxfId="4538">
      <pivotArea dataOnly="0" labelOnly="1" outline="0" fieldPosition="0">
        <references count="1">
          <reference field="0" count="1">
            <x v="2"/>
          </reference>
        </references>
      </pivotArea>
    </format>
    <format dxfId="4537">
      <pivotArea dataOnly="0" labelOnly="1" outline="0" fieldPosition="0">
        <references count="1">
          <reference field="0" count="1" defaultSubtotal="1">
            <x v="2"/>
          </reference>
        </references>
      </pivotArea>
    </format>
    <format dxfId="4536">
      <pivotArea dataOnly="0" labelOnly="1" outline="0" fieldPosition="0">
        <references count="1">
          <reference field="0" count="1">
            <x v="3"/>
          </reference>
        </references>
      </pivotArea>
    </format>
    <format dxfId="4535">
      <pivotArea dataOnly="0" labelOnly="1" outline="0" fieldPosition="0">
        <references count="1">
          <reference field="0" count="1" defaultSubtotal="1">
            <x v="3"/>
          </reference>
        </references>
      </pivotArea>
    </format>
    <format dxfId="4534">
      <pivotArea dataOnly="0" labelOnly="1" grandRow="1" outline="0" fieldPosition="0"/>
    </format>
    <format dxfId="4533">
      <pivotArea type="origin" dataOnly="0" labelOnly="1" outline="0" fieldPosition="0"/>
    </format>
    <format dxfId="4532">
      <pivotArea field="0" type="button" dataOnly="0" labelOnly="1" outline="0" axis="axisRow" fieldPosition="0"/>
    </format>
    <format dxfId="4531">
      <pivotArea dataOnly="0" labelOnly="1" outline="0" fieldPosition="0">
        <references count="1">
          <reference field="0" count="1">
            <x v="0"/>
          </reference>
        </references>
      </pivotArea>
    </format>
    <format dxfId="4530">
      <pivotArea dataOnly="0" labelOnly="1" outline="0" fieldPosition="0">
        <references count="1">
          <reference field="0" count="1" defaultSubtotal="1">
            <x v="0"/>
          </reference>
        </references>
      </pivotArea>
    </format>
    <format dxfId="4529">
      <pivotArea dataOnly="0" labelOnly="1" outline="0" fieldPosition="0">
        <references count="1">
          <reference field="0" count="1">
            <x v="1"/>
          </reference>
        </references>
      </pivotArea>
    </format>
    <format dxfId="4528">
      <pivotArea dataOnly="0" labelOnly="1" outline="0" fieldPosition="0">
        <references count="1">
          <reference field="0" count="1" defaultSubtotal="1">
            <x v="1"/>
          </reference>
        </references>
      </pivotArea>
    </format>
    <format dxfId="4527">
      <pivotArea dataOnly="0" labelOnly="1" outline="0" fieldPosition="0">
        <references count="1">
          <reference field="0" count="1">
            <x v="2"/>
          </reference>
        </references>
      </pivotArea>
    </format>
    <format dxfId="4526">
      <pivotArea dataOnly="0" labelOnly="1" outline="0" fieldPosition="0">
        <references count="1">
          <reference field="0" count="1" defaultSubtotal="1">
            <x v="2"/>
          </reference>
        </references>
      </pivotArea>
    </format>
    <format dxfId="4525">
      <pivotArea dataOnly="0" labelOnly="1" outline="0" fieldPosition="0">
        <references count="1">
          <reference field="0" count="1">
            <x v="3"/>
          </reference>
        </references>
      </pivotArea>
    </format>
    <format dxfId="4524">
      <pivotArea dataOnly="0" labelOnly="1" outline="0" fieldPosition="0">
        <references count="1">
          <reference field="0" count="1" defaultSubtotal="1">
            <x v="3"/>
          </reference>
        </references>
      </pivotArea>
    </format>
    <format dxfId="4523">
      <pivotArea dataOnly="0" labelOnly="1" grandRow="1" outline="0" fieldPosition="0"/>
    </format>
    <format dxfId="4522">
      <pivotArea type="origin" dataOnly="0" labelOnly="1" outline="0" fieldPosition="0"/>
    </format>
    <format dxfId="4521">
      <pivotArea field="0" type="button" dataOnly="0" labelOnly="1" outline="0" axis="axisRow" fieldPosition="0"/>
    </format>
    <format dxfId="4520">
      <pivotArea dataOnly="0" labelOnly="1" outline="0" fieldPosition="0">
        <references count="1">
          <reference field="0" count="1">
            <x v="0"/>
          </reference>
        </references>
      </pivotArea>
    </format>
    <format dxfId="4519">
      <pivotArea dataOnly="0" labelOnly="1" outline="0" fieldPosition="0">
        <references count="1">
          <reference field="0" count="1" defaultSubtotal="1">
            <x v="0"/>
          </reference>
        </references>
      </pivotArea>
    </format>
    <format dxfId="4518">
      <pivotArea dataOnly="0" labelOnly="1" outline="0" fieldPosition="0">
        <references count="1">
          <reference field="0" count="1">
            <x v="1"/>
          </reference>
        </references>
      </pivotArea>
    </format>
    <format dxfId="4517">
      <pivotArea dataOnly="0" labelOnly="1" outline="0" fieldPosition="0">
        <references count="1">
          <reference field="0" count="1" defaultSubtotal="1">
            <x v="1"/>
          </reference>
        </references>
      </pivotArea>
    </format>
    <format dxfId="4516">
      <pivotArea dataOnly="0" labelOnly="1" outline="0" fieldPosition="0">
        <references count="1">
          <reference field="0" count="1">
            <x v="2"/>
          </reference>
        </references>
      </pivotArea>
    </format>
    <format dxfId="4515">
      <pivotArea dataOnly="0" labelOnly="1" outline="0" fieldPosition="0">
        <references count="1">
          <reference field="0" count="1" defaultSubtotal="1">
            <x v="2"/>
          </reference>
        </references>
      </pivotArea>
    </format>
    <format dxfId="4514">
      <pivotArea dataOnly="0" labelOnly="1" outline="0" fieldPosition="0">
        <references count="1">
          <reference field="0" count="1">
            <x v="3"/>
          </reference>
        </references>
      </pivotArea>
    </format>
    <format dxfId="4513">
      <pivotArea dataOnly="0" labelOnly="1" outline="0" fieldPosition="0">
        <references count="1">
          <reference field="0" count="1" defaultSubtotal="1">
            <x v="3"/>
          </reference>
        </references>
      </pivotArea>
    </format>
    <format dxfId="4512">
      <pivotArea dataOnly="0" labelOnly="1" grandRow="1" outline="0" fieldPosition="0"/>
    </format>
    <format dxfId="4511">
      <pivotArea type="origin" dataOnly="0" labelOnly="1" outline="0" fieldPosition="0"/>
    </format>
    <format dxfId="4510">
      <pivotArea field="0" type="button" dataOnly="0" labelOnly="1" outline="0" axis="axisRow" fieldPosition="0"/>
    </format>
    <format dxfId="4509">
      <pivotArea dataOnly="0" labelOnly="1" outline="0" fieldPosition="0">
        <references count="1">
          <reference field="0" count="1">
            <x v="0"/>
          </reference>
        </references>
      </pivotArea>
    </format>
    <format dxfId="4508">
      <pivotArea dataOnly="0" labelOnly="1" outline="0" fieldPosition="0">
        <references count="1">
          <reference field="0" count="1" defaultSubtotal="1">
            <x v="0"/>
          </reference>
        </references>
      </pivotArea>
    </format>
    <format dxfId="4507">
      <pivotArea dataOnly="0" labelOnly="1" outline="0" fieldPosition="0">
        <references count="1">
          <reference field="0" count="1">
            <x v="1"/>
          </reference>
        </references>
      </pivotArea>
    </format>
    <format dxfId="4506">
      <pivotArea dataOnly="0" labelOnly="1" outline="0" fieldPosition="0">
        <references count="1">
          <reference field="0" count="1" defaultSubtotal="1">
            <x v="1"/>
          </reference>
        </references>
      </pivotArea>
    </format>
    <format dxfId="4505">
      <pivotArea dataOnly="0" labelOnly="1" outline="0" fieldPosition="0">
        <references count="1">
          <reference field="0" count="1">
            <x v="2"/>
          </reference>
        </references>
      </pivotArea>
    </format>
    <format dxfId="4504">
      <pivotArea dataOnly="0" labelOnly="1" outline="0" fieldPosition="0">
        <references count="1">
          <reference field="0" count="1" defaultSubtotal="1">
            <x v="2"/>
          </reference>
        </references>
      </pivotArea>
    </format>
    <format dxfId="4503">
      <pivotArea dataOnly="0" labelOnly="1" outline="0" fieldPosition="0">
        <references count="1">
          <reference field="0" count="1">
            <x v="3"/>
          </reference>
        </references>
      </pivotArea>
    </format>
    <format dxfId="4502">
      <pivotArea dataOnly="0" labelOnly="1" outline="0" fieldPosition="0">
        <references count="1">
          <reference field="0" count="1" defaultSubtotal="1">
            <x v="3"/>
          </reference>
        </references>
      </pivotArea>
    </format>
    <format dxfId="4501">
      <pivotArea dataOnly="0" labelOnly="1" grandRow="1" outline="0" fieldPosition="0"/>
    </format>
    <format dxfId="4500">
      <pivotArea field="0" type="button" dataOnly="0" labelOnly="1" outline="0" axis="axisRow" fieldPosition="0"/>
    </format>
    <format dxfId="4499">
      <pivotArea type="all" dataOnly="0" outline="0" fieldPosition="0"/>
    </format>
    <format dxfId="4498">
      <pivotArea field="0" type="button" dataOnly="0" labelOnly="1" outline="0" axis="axisRow" fieldPosition="0"/>
    </format>
    <format dxfId="4497">
      <pivotArea field="1" type="button" dataOnly="0" labelOnly="1" outline="0" axis="axisRow" fieldPosition="1"/>
    </format>
    <format dxfId="4496">
      <pivotArea field="2" type="button" dataOnly="0" labelOnly="1" outline="0" axis="axisRow" fieldPosition="2"/>
    </format>
    <format dxfId="4495">
      <pivotArea field="3" type="button" dataOnly="0" labelOnly="1" outline="0" axis="axisRow" fieldPosition="3"/>
    </format>
    <format dxfId="4494">
      <pivotArea field="4" type="button" dataOnly="0" labelOnly="1" outline="0" axis="axisRow" fieldPosition="4"/>
    </format>
    <format dxfId="4493">
      <pivotArea field="7" type="button" dataOnly="0" labelOnly="1" outline="0" axis="axisRow" fieldPosition="5"/>
    </format>
    <format dxfId="4492">
      <pivotArea field="8" type="button" dataOnly="0" labelOnly="1" outline="0" axis="axisRow" fieldPosition="6"/>
    </format>
    <format dxfId="449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490">
      <pivotArea grandRow="1" outline="0" collapsedLevelsAreSubtotals="1" fieldPosition="0"/>
    </format>
    <format dxfId="4489">
      <pivotArea dataOnly="0" labelOnly="1" grandRow="1" outline="0" fieldPosition="0"/>
    </format>
  </formats>
  <pivotTableStyleInfo name="LRE" showRowHeaders="1" showColHeaders="0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Tabla dinámica2" cacheId="5" applyNumberFormats="0" applyBorderFormats="0" applyFontFormats="0" applyPatternFormats="0" applyAlignmentFormats="0" applyWidthHeightFormats="1" dataCaption="Valores" updatedVersion="4" minRefreshableVersion="3" showDrill="0" useAutoFormatting="1" fieldPrintTitles="1" itemPrintTitles="1" createdVersion="4" indent="0" compact="0" compactData="0" gridDropZones="1" multipleFieldFilters="0">
  <location ref="A7:P55" firstHeaderRow="1" firstDataRow="2" firstDataCol="11"/>
  <pivotFields count="19">
    <pivotField axis="axisRow" compact="0" outline="0" showAll="0">
      <items count="8">
        <item x="5"/>
        <item x="4"/>
        <item m="1" x="6"/>
        <item x="1"/>
        <item x="2"/>
        <item x="3"/>
        <item x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>
      <items count="6">
        <item x="0"/>
        <item x="1"/>
        <item x="2"/>
        <item x="3"/>
        <item x="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1320">
        <item x="562"/>
        <item x="563"/>
        <item x="564"/>
        <item x="565"/>
        <item x="566"/>
        <item x="567"/>
        <item x="568"/>
        <item x="569"/>
        <item x="570"/>
        <item x="523"/>
        <item x="535"/>
        <item x="571"/>
        <item x="0"/>
        <item x="572"/>
        <item x="1"/>
        <item x="573"/>
        <item x="2"/>
        <item x="574"/>
        <item x="575"/>
        <item x="576"/>
        <item x="577"/>
        <item x="578"/>
        <item x="3"/>
        <item x="4"/>
        <item x="5"/>
        <item x="6"/>
        <item x="7"/>
        <item x="579"/>
        <item x="580"/>
        <item x="581"/>
        <item x="582"/>
        <item x="583"/>
        <item x="8"/>
        <item x="9"/>
        <item x="10"/>
        <item x="11"/>
        <item x="584"/>
        <item x="585"/>
        <item x="12"/>
        <item x="586"/>
        <item x="587"/>
        <item x="524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13"/>
        <item x="14"/>
        <item x="15"/>
        <item x="16"/>
        <item x="17"/>
        <item x="18"/>
        <item x="19"/>
        <item x="20"/>
        <item x="21"/>
        <item x="600"/>
        <item x="601"/>
        <item x="22"/>
        <item x="23"/>
        <item x="602"/>
        <item x="603"/>
        <item x="24"/>
        <item x="604"/>
        <item x="25"/>
        <item x="605"/>
        <item x="26"/>
        <item x="27"/>
        <item x="606"/>
        <item x="607"/>
        <item x="608"/>
        <item x="609"/>
        <item x="610"/>
        <item x="28"/>
        <item x="29"/>
        <item x="30"/>
        <item x="31"/>
        <item x="611"/>
        <item x="32"/>
        <item x="33"/>
        <item x="612"/>
        <item x="34"/>
        <item x="613"/>
        <item x="614"/>
        <item x="35"/>
        <item x="36"/>
        <item x="37"/>
        <item x="615"/>
        <item x="38"/>
        <item x="39"/>
        <item x="40"/>
        <item x="41"/>
        <item x="616"/>
        <item x="42"/>
        <item x="43"/>
        <item x="617"/>
        <item x="618"/>
        <item x="619"/>
        <item x="44"/>
        <item x="45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46"/>
        <item x="631"/>
        <item x="632"/>
        <item x="633"/>
        <item x="634"/>
        <item x="635"/>
        <item x="47"/>
        <item x="525"/>
        <item x="526"/>
        <item x="527"/>
        <item x="528"/>
        <item x="529"/>
        <item x="530"/>
        <item x="531"/>
        <item x="532"/>
        <item x="533"/>
        <item x="636"/>
        <item x="637"/>
        <item x="48"/>
        <item x="49"/>
        <item x="638"/>
        <item x="50"/>
        <item x="51"/>
        <item x="52"/>
        <item x="639"/>
        <item x="53"/>
        <item x="54"/>
        <item x="640"/>
        <item x="55"/>
        <item x="56"/>
        <item x="57"/>
        <item x="58"/>
        <item x="641"/>
        <item x="59"/>
        <item x="60"/>
        <item x="642"/>
        <item x="643"/>
        <item x="644"/>
        <item x="645"/>
        <item x="61"/>
        <item x="646"/>
        <item x="62"/>
        <item x="63"/>
        <item x="64"/>
        <item x="65"/>
        <item x="647"/>
        <item x="648"/>
        <item x="649"/>
        <item x="650"/>
        <item x="651"/>
        <item x="66"/>
        <item x="67"/>
        <item x="68"/>
        <item x="652"/>
        <item x="69"/>
        <item x="70"/>
        <item x="653"/>
        <item x="654"/>
        <item x="655"/>
        <item x="71"/>
        <item x="656"/>
        <item x="657"/>
        <item x="72"/>
        <item x="658"/>
        <item x="659"/>
        <item x="660"/>
        <item x="73"/>
        <item x="661"/>
        <item x="74"/>
        <item x="75"/>
        <item x="662"/>
        <item x="663"/>
        <item x="664"/>
        <item x="665"/>
        <item x="666"/>
        <item x="667"/>
        <item x="76"/>
        <item x="668"/>
        <item x="669"/>
        <item x="77"/>
        <item x="78"/>
        <item x="79"/>
        <item x="80"/>
        <item x="670"/>
        <item x="671"/>
        <item x="81"/>
        <item x="82"/>
        <item x="83"/>
        <item x="84"/>
        <item x="85"/>
        <item x="86"/>
        <item x="87"/>
        <item x="672"/>
        <item x="88"/>
        <item x="89"/>
        <item x="90"/>
        <item x="673"/>
        <item x="91"/>
        <item x="92"/>
        <item x="93"/>
        <item x="94"/>
        <item x="674"/>
        <item x="675"/>
        <item x="676"/>
        <item x="95"/>
        <item x="96"/>
        <item x="97"/>
        <item x="677"/>
        <item x="98"/>
        <item x="99"/>
        <item x="100"/>
        <item x="101"/>
        <item x="102"/>
        <item x="103"/>
        <item x="678"/>
        <item x="104"/>
        <item x="105"/>
        <item x="106"/>
        <item x="679"/>
        <item x="680"/>
        <item x="681"/>
        <item x="682"/>
        <item x="683"/>
        <item x="107"/>
        <item x="108"/>
        <item x="684"/>
        <item x="685"/>
        <item x="686"/>
        <item x="687"/>
        <item x="688"/>
        <item x="689"/>
        <item x="690"/>
        <item x="691"/>
        <item x="109"/>
        <item x="110"/>
        <item x="111"/>
        <item x="112"/>
        <item x="692"/>
        <item x="693"/>
        <item x="694"/>
        <item x="695"/>
        <item x="696"/>
        <item x="113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114"/>
        <item x="536"/>
        <item x="537"/>
        <item x="538"/>
        <item x="539"/>
        <item x="540"/>
        <item x="541"/>
        <item x="542"/>
        <item x="543"/>
        <item x="794"/>
        <item x="115"/>
        <item x="795"/>
        <item x="796"/>
        <item x="797"/>
        <item x="798"/>
        <item x="799"/>
        <item x="116"/>
        <item x="117"/>
        <item x="118"/>
        <item x="119"/>
        <item x="800"/>
        <item x="801"/>
        <item x="120"/>
        <item x="121"/>
        <item x="122"/>
        <item x="123"/>
        <item x="802"/>
        <item x="803"/>
        <item x="804"/>
        <item x="805"/>
        <item x="544"/>
        <item x="806"/>
        <item x="807"/>
        <item x="124"/>
        <item x="125"/>
        <item x="808"/>
        <item x="126"/>
        <item x="809"/>
        <item x="810"/>
        <item x="515"/>
        <item x="811"/>
        <item x="812"/>
        <item x="813"/>
        <item x="814"/>
        <item x="545"/>
        <item x="127"/>
        <item x="128"/>
        <item x="129"/>
        <item x="815"/>
        <item x="130"/>
        <item x="131"/>
        <item x="816"/>
        <item x="817"/>
        <item x="516"/>
        <item x="818"/>
        <item x="819"/>
        <item x="820"/>
        <item x="821"/>
        <item x="822"/>
        <item x="823"/>
        <item x="824"/>
        <item x="825"/>
        <item x="826"/>
        <item x="132"/>
        <item x="827"/>
        <item x="828"/>
        <item x="829"/>
        <item x="830"/>
        <item x="831"/>
        <item x="832"/>
        <item x="833"/>
        <item x="834"/>
        <item x="133"/>
        <item x="835"/>
        <item x="836"/>
        <item x="134"/>
        <item x="135"/>
        <item x="136"/>
        <item x="137"/>
        <item x="138"/>
        <item x="837"/>
        <item x="838"/>
        <item x="839"/>
        <item x="840"/>
        <item x="841"/>
        <item x="842"/>
        <item x="843"/>
        <item x="139"/>
        <item x="546"/>
        <item x="547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140"/>
        <item x="141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142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143"/>
        <item x="910"/>
        <item x="911"/>
        <item x="912"/>
        <item x="913"/>
        <item x="914"/>
        <item x="915"/>
        <item x="144"/>
        <item x="145"/>
        <item x="146"/>
        <item x="147"/>
        <item x="916"/>
        <item x="917"/>
        <item x="148"/>
        <item x="149"/>
        <item x="918"/>
        <item x="150"/>
        <item x="919"/>
        <item x="151"/>
        <item x="920"/>
        <item x="921"/>
        <item x="922"/>
        <item x="923"/>
        <item x="152"/>
        <item x="153"/>
        <item x="154"/>
        <item x="924"/>
        <item x="155"/>
        <item x="156"/>
        <item x="925"/>
        <item x="157"/>
        <item x="158"/>
        <item x="159"/>
        <item x="160"/>
        <item x="161"/>
        <item x="162"/>
        <item x="163"/>
        <item x="164"/>
        <item x="926"/>
        <item x="165"/>
        <item x="166"/>
        <item x="167"/>
        <item x="927"/>
        <item x="168"/>
        <item x="928"/>
        <item x="929"/>
        <item x="930"/>
        <item x="931"/>
        <item x="932"/>
        <item x="933"/>
        <item x="934"/>
        <item x="169"/>
        <item x="170"/>
        <item x="171"/>
        <item x="172"/>
        <item x="935"/>
        <item x="936"/>
        <item x="937"/>
        <item x="173"/>
        <item x="174"/>
        <item x="938"/>
        <item x="175"/>
        <item x="939"/>
        <item x="176"/>
        <item x="940"/>
        <item x="941"/>
        <item x="177"/>
        <item x="942"/>
        <item x="178"/>
        <item x="943"/>
        <item x="179"/>
        <item x="180"/>
        <item x="181"/>
        <item x="944"/>
        <item x="945"/>
        <item x="946"/>
        <item x="182"/>
        <item x="183"/>
        <item x="184"/>
        <item x="185"/>
        <item x="186"/>
        <item x="187"/>
        <item x="947"/>
        <item x="948"/>
        <item x="949"/>
        <item x="950"/>
        <item x="951"/>
        <item x="952"/>
        <item x="953"/>
        <item x="954"/>
        <item x="955"/>
        <item x="188"/>
        <item x="189"/>
        <item x="190"/>
        <item x="191"/>
        <item x="192"/>
        <item x="956"/>
        <item x="193"/>
        <item x="194"/>
        <item x="195"/>
        <item x="957"/>
        <item x="548"/>
        <item x="958"/>
        <item x="959"/>
        <item x="960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961"/>
        <item x="212"/>
        <item x="962"/>
        <item x="963"/>
        <item x="964"/>
        <item x="213"/>
        <item x="214"/>
        <item x="965"/>
        <item x="215"/>
        <item x="966"/>
        <item x="967"/>
        <item x="216"/>
        <item x="217"/>
        <item x="218"/>
        <item x="219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220"/>
        <item x="1021"/>
        <item x="1022"/>
        <item x="1023"/>
        <item x="1024"/>
        <item x="1025"/>
        <item x="534"/>
        <item x="1026"/>
        <item x="1027"/>
        <item x="1028"/>
        <item x="221"/>
        <item x="222"/>
        <item x="223"/>
        <item x="224"/>
        <item x="225"/>
        <item x="226"/>
        <item x="227"/>
        <item x="228"/>
        <item x="1029"/>
        <item x="1030"/>
        <item x="1031"/>
        <item x="229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230"/>
        <item x="231"/>
        <item x="232"/>
        <item x="233"/>
        <item x="1053"/>
        <item x="1054"/>
        <item x="1055"/>
        <item x="1056"/>
        <item x="1057"/>
        <item x="234"/>
        <item x="235"/>
        <item x="236"/>
        <item x="237"/>
        <item x="1058"/>
        <item x="549"/>
        <item x="550"/>
        <item x="238"/>
        <item x="1059"/>
        <item x="239"/>
        <item x="240"/>
        <item x="1060"/>
        <item x="241"/>
        <item x="242"/>
        <item x="1061"/>
        <item x="243"/>
        <item x="244"/>
        <item x="245"/>
        <item x="246"/>
        <item x="247"/>
        <item x="248"/>
        <item x="249"/>
        <item x="1062"/>
        <item x="1063"/>
        <item x="1064"/>
        <item x="1065"/>
        <item x="1066"/>
        <item x="1067"/>
        <item x="1068"/>
        <item x="1069"/>
        <item x="1070"/>
        <item x="250"/>
        <item x="1071"/>
        <item x="1072"/>
        <item x="1073"/>
        <item x="1074"/>
        <item x="1075"/>
        <item x="251"/>
        <item x="1076"/>
        <item x="252"/>
        <item x="1077"/>
        <item x="253"/>
        <item x="1078"/>
        <item x="1079"/>
        <item x="1080"/>
        <item x="254"/>
        <item x="255"/>
        <item x="256"/>
        <item x="257"/>
        <item x="258"/>
        <item x="1081"/>
        <item x="259"/>
        <item x="260"/>
        <item x="1082"/>
        <item x="261"/>
        <item x="1083"/>
        <item x="1084"/>
        <item x="262"/>
        <item x="263"/>
        <item x="1085"/>
        <item x="264"/>
        <item x="265"/>
        <item x="1086"/>
        <item x="266"/>
        <item x="267"/>
        <item x="551"/>
        <item x="268"/>
        <item x="269"/>
        <item x="270"/>
        <item x="1087"/>
        <item x="271"/>
        <item x="272"/>
        <item x="1088"/>
        <item x="1089"/>
        <item x="273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274"/>
        <item x="1103"/>
        <item x="1104"/>
        <item x="1105"/>
        <item x="1106"/>
        <item x="275"/>
        <item x="276"/>
        <item x="277"/>
        <item x="278"/>
        <item x="279"/>
        <item x="1107"/>
        <item x="280"/>
        <item x="281"/>
        <item x="282"/>
        <item x="1108"/>
        <item x="283"/>
        <item x="284"/>
        <item x="285"/>
        <item x="286"/>
        <item x="287"/>
        <item x="288"/>
        <item x="289"/>
        <item x="1109"/>
        <item x="290"/>
        <item x="1110"/>
        <item x="291"/>
        <item x="292"/>
        <item x="1111"/>
        <item x="1112"/>
        <item x="1113"/>
        <item x="1114"/>
        <item x="1115"/>
        <item x="517"/>
        <item x="518"/>
        <item x="519"/>
        <item x="520"/>
        <item x="293"/>
        <item x="294"/>
        <item x="295"/>
        <item x="296"/>
        <item x="297"/>
        <item x="1116"/>
        <item x="298"/>
        <item x="299"/>
        <item x="1117"/>
        <item x="1118"/>
        <item x="1119"/>
        <item x="300"/>
        <item x="301"/>
        <item x="552"/>
        <item x="1120"/>
        <item x="1121"/>
        <item x="1122"/>
        <item x="1123"/>
        <item x="302"/>
        <item x="1124"/>
        <item x="1125"/>
        <item x="303"/>
        <item x="304"/>
        <item x="1126"/>
        <item x="1127"/>
        <item x="1128"/>
        <item x="1129"/>
        <item x="305"/>
        <item x="306"/>
        <item x="307"/>
        <item x="308"/>
        <item x="553"/>
        <item x="554"/>
        <item x="1130"/>
        <item x="1131"/>
        <item x="309"/>
        <item x="310"/>
        <item x="1132"/>
        <item x="311"/>
        <item x="1133"/>
        <item x="1134"/>
        <item x="1135"/>
        <item x="312"/>
        <item x="313"/>
        <item x="314"/>
        <item x="1136"/>
        <item x="1137"/>
        <item x="315"/>
        <item x="316"/>
        <item x="1138"/>
        <item x="317"/>
        <item x="318"/>
        <item x="319"/>
        <item x="1139"/>
        <item x="320"/>
        <item x="1140"/>
        <item x="321"/>
        <item x="322"/>
        <item x="323"/>
        <item x="1141"/>
        <item x="324"/>
        <item x="325"/>
        <item x="1142"/>
        <item x="1143"/>
        <item x="1144"/>
        <item x="326"/>
        <item x="1145"/>
        <item x="327"/>
        <item x="328"/>
        <item x="329"/>
        <item x="330"/>
        <item x="331"/>
        <item x="1146"/>
        <item x="332"/>
        <item x="1147"/>
        <item x="333"/>
        <item x="1148"/>
        <item x="334"/>
        <item x="335"/>
        <item x="1149"/>
        <item x="1150"/>
        <item x="1151"/>
        <item x="1152"/>
        <item x="336"/>
        <item x="337"/>
        <item x="338"/>
        <item x="339"/>
        <item x="1153"/>
        <item x="340"/>
        <item x="1154"/>
        <item x="341"/>
        <item x="1155"/>
        <item x="1156"/>
        <item x="342"/>
        <item x="343"/>
        <item x="344"/>
        <item x="345"/>
        <item x="346"/>
        <item x="347"/>
        <item x="348"/>
        <item x="349"/>
        <item x="1157"/>
        <item x="1158"/>
        <item x="1159"/>
        <item x="350"/>
        <item x="351"/>
        <item x="1160"/>
        <item x="1161"/>
        <item x="1162"/>
        <item x="352"/>
        <item x="353"/>
        <item x="1163"/>
        <item x="1164"/>
        <item x="1165"/>
        <item x="354"/>
        <item x="355"/>
        <item x="356"/>
        <item x="1166"/>
        <item x="1167"/>
        <item x="35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358"/>
        <item x="1179"/>
        <item x="1180"/>
        <item x="359"/>
        <item x="360"/>
        <item x="361"/>
        <item x="1181"/>
        <item x="362"/>
        <item x="363"/>
        <item x="1182"/>
        <item x="1183"/>
        <item x="1184"/>
        <item x="1185"/>
        <item x="364"/>
        <item x="1186"/>
        <item x="1187"/>
        <item x="365"/>
        <item x="555"/>
        <item x="366"/>
        <item x="367"/>
        <item x="368"/>
        <item x="369"/>
        <item x="370"/>
        <item x="1188"/>
        <item x="371"/>
        <item x="372"/>
        <item x="1189"/>
        <item x="373"/>
        <item x="1190"/>
        <item x="1191"/>
        <item x="1192"/>
        <item x="1193"/>
        <item x="1194"/>
        <item x="556"/>
        <item x="374"/>
        <item x="375"/>
        <item x="376"/>
        <item x="377"/>
        <item x="1195"/>
        <item x="378"/>
        <item x="379"/>
        <item x="1196"/>
        <item x="1197"/>
        <item x="1198"/>
        <item x="1199"/>
        <item x="380"/>
        <item x="1200"/>
        <item x="381"/>
        <item x="1201"/>
        <item x="382"/>
        <item x="383"/>
        <item x="384"/>
        <item x="385"/>
        <item x="1202"/>
        <item x="1203"/>
        <item x="1204"/>
        <item x="386"/>
        <item x="387"/>
        <item x="388"/>
        <item x="389"/>
        <item x="390"/>
        <item x="391"/>
        <item x="392"/>
        <item x="393"/>
        <item x="394"/>
        <item x="1205"/>
        <item x="395"/>
        <item x="396"/>
        <item x="397"/>
        <item x="398"/>
        <item x="399"/>
        <item x="400"/>
        <item x="401"/>
        <item x="1206"/>
        <item x="402"/>
        <item x="1207"/>
        <item x="1208"/>
        <item x="1209"/>
        <item x="1210"/>
        <item x="403"/>
        <item x="404"/>
        <item x="1211"/>
        <item x="1212"/>
        <item x="1213"/>
        <item x="405"/>
        <item x="406"/>
        <item x="1214"/>
        <item x="407"/>
        <item x="408"/>
        <item x="409"/>
        <item x="410"/>
        <item x="411"/>
        <item x="412"/>
        <item x="1215"/>
        <item x="413"/>
        <item x="414"/>
        <item x="1216"/>
        <item x="415"/>
        <item x="416"/>
        <item x="417"/>
        <item x="418"/>
        <item x="419"/>
        <item x="420"/>
        <item x="1217"/>
        <item x="421"/>
        <item x="1218"/>
        <item x="1219"/>
        <item x="422"/>
        <item x="423"/>
        <item x="424"/>
        <item x="1220"/>
        <item x="1221"/>
        <item x="1222"/>
        <item x="1223"/>
        <item x="1224"/>
        <item x="425"/>
        <item x="426"/>
        <item x="427"/>
        <item x="1225"/>
        <item x="1226"/>
        <item x="1227"/>
        <item x="428"/>
        <item x="1228"/>
        <item x="1229"/>
        <item x="521"/>
        <item x="1230"/>
        <item x="1231"/>
        <item x="1232"/>
        <item x="1233"/>
        <item x="1234"/>
        <item x="1235"/>
        <item x="1236"/>
        <item x="429"/>
        <item x="430"/>
        <item x="1237"/>
        <item x="1238"/>
        <item x="1239"/>
        <item x="1240"/>
        <item x="1241"/>
        <item x="1242"/>
        <item x="1243"/>
        <item x="431"/>
        <item x="1244"/>
        <item x="1245"/>
        <item x="432"/>
        <item x="1246"/>
        <item x="433"/>
        <item x="1247"/>
        <item x="1248"/>
        <item x="1249"/>
        <item x="1250"/>
        <item x="1251"/>
        <item x="1252"/>
        <item x="1253"/>
        <item x="1254"/>
        <item x="434"/>
        <item x="435"/>
        <item x="1255"/>
        <item x="1256"/>
        <item x="1257"/>
        <item x="1258"/>
        <item x="557"/>
        <item x="1259"/>
        <item x="1260"/>
        <item x="436"/>
        <item x="437"/>
        <item x="438"/>
        <item x="439"/>
        <item x="440"/>
        <item x="441"/>
        <item x="1261"/>
        <item x="1262"/>
        <item x="1263"/>
        <item x="1264"/>
        <item x="1265"/>
        <item x="1266"/>
        <item x="522"/>
        <item x="1267"/>
        <item x="1268"/>
        <item x="442"/>
        <item x="443"/>
        <item x="444"/>
        <item x="1269"/>
        <item x="445"/>
        <item x="446"/>
        <item x="1270"/>
        <item x="1271"/>
        <item x="1272"/>
        <item x="1273"/>
        <item x="1274"/>
        <item x="447"/>
        <item x="448"/>
        <item x="449"/>
        <item x="1275"/>
        <item x="1276"/>
        <item x="1277"/>
        <item x="1278"/>
        <item x="1279"/>
        <item x="1280"/>
        <item x="1281"/>
        <item x="450"/>
        <item x="451"/>
        <item x="452"/>
        <item x="453"/>
        <item x="454"/>
        <item x="455"/>
        <item x="456"/>
        <item x="1282"/>
        <item x="1283"/>
        <item x="1284"/>
        <item x="1285"/>
        <item x="1286"/>
        <item x="1287"/>
        <item x="1288"/>
        <item x="1289"/>
        <item x="1290"/>
        <item x="1291"/>
        <item x="457"/>
        <item x="458"/>
        <item x="459"/>
        <item x="1292"/>
        <item x="1293"/>
        <item x="1294"/>
        <item x="1295"/>
        <item x="460"/>
        <item x="1296"/>
        <item x="1297"/>
        <item x="461"/>
        <item x="462"/>
        <item x="463"/>
        <item x="1298"/>
        <item x="1299"/>
        <item x="464"/>
        <item x="465"/>
        <item x="466"/>
        <item x="467"/>
        <item x="1300"/>
        <item x="468"/>
        <item x="469"/>
        <item x="470"/>
        <item x="471"/>
        <item x="472"/>
        <item x="473"/>
        <item x="474"/>
        <item x="475"/>
        <item x="476"/>
        <item x="1301"/>
        <item x="477"/>
        <item x="478"/>
        <item x="479"/>
        <item x="480"/>
        <item x="481"/>
        <item x="482"/>
        <item x="483"/>
        <item x="484"/>
        <item x="485"/>
        <item x="486"/>
        <item x="1302"/>
        <item x="487"/>
        <item x="1303"/>
        <item x="488"/>
        <item x="489"/>
        <item x="1304"/>
        <item x="490"/>
        <item x="491"/>
        <item x="1305"/>
        <item x="1306"/>
        <item x="492"/>
        <item x="493"/>
        <item x="494"/>
        <item x="495"/>
        <item x="1307"/>
        <item x="1308"/>
        <item x="1309"/>
        <item x="496"/>
        <item x="1310"/>
        <item x="1311"/>
        <item x="1312"/>
        <item x="1313"/>
        <item x="1314"/>
        <item x="1315"/>
        <item x="1316"/>
        <item x="558"/>
        <item x="559"/>
        <item x="560"/>
        <item x="561"/>
        <item x="1317"/>
        <item x="497"/>
        <item x="498"/>
        <item x="499"/>
        <item x="500"/>
        <item x="1318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319">
        <item x="441"/>
        <item x="459"/>
        <item x="125"/>
        <item x="253"/>
        <item x="97"/>
        <item x="83"/>
        <item x="286"/>
        <item x="333"/>
        <item x="47"/>
        <item x="439"/>
        <item x="56"/>
        <item x="405"/>
        <item x="407"/>
        <item x="37"/>
        <item x="511"/>
        <item x="449"/>
        <item x="331"/>
        <item x="33"/>
        <item x="164"/>
        <item x="118"/>
        <item x="59"/>
        <item x="1298"/>
        <item x="181"/>
        <item x="258"/>
        <item x="800"/>
        <item x="3"/>
        <item x="1148"/>
        <item x="469"/>
        <item x="387"/>
        <item x="92"/>
        <item x="466"/>
        <item x="61"/>
        <item x="67"/>
        <item x="315"/>
        <item x="68"/>
        <item x="165"/>
        <item x="6"/>
        <item x="437"/>
        <item x="497"/>
        <item x="216"/>
        <item x="390"/>
        <item x="148"/>
        <item x="79"/>
        <item x="1299"/>
        <item x="248"/>
        <item x="309"/>
        <item x="205"/>
        <item x="217"/>
        <item x="60"/>
        <item x="243"/>
        <item x="229"/>
        <item x="398"/>
        <item x="101"/>
        <item x="944"/>
        <item x="255"/>
        <item x="476"/>
        <item x="463"/>
        <item x="339"/>
        <item x="472"/>
        <item x="190"/>
        <item x="498"/>
        <item x="218"/>
        <item x="231"/>
        <item x="369"/>
        <item x="421"/>
        <item x="178"/>
        <item x="211"/>
        <item x="480"/>
        <item x="183"/>
        <item x="172"/>
        <item x="316"/>
        <item x="170"/>
        <item x="227"/>
        <item x="366"/>
        <item x="31"/>
        <item x="259"/>
        <item x="327"/>
        <item x="230"/>
        <item x="615"/>
        <item x="452"/>
        <item x="464"/>
        <item x="360"/>
        <item x="468"/>
        <item x="423"/>
        <item x="414"/>
        <item x="10"/>
        <item x="512"/>
        <item x="460"/>
        <item x="30"/>
        <item x="381"/>
        <item x="41"/>
        <item x="187"/>
        <item x="510"/>
        <item x="485"/>
        <item x="458"/>
        <item x="9"/>
        <item x="212"/>
        <item x="200"/>
        <item x="232"/>
        <item x="503"/>
        <item x="4"/>
        <item x="220"/>
        <item x="499"/>
        <item x="294"/>
        <item x="496"/>
        <item x="504"/>
        <item x="281"/>
        <item x="402"/>
        <item x="117"/>
        <item x="513"/>
        <item x="514"/>
        <item x="446"/>
        <item x="24"/>
        <item x="660"/>
        <item x="213"/>
        <item x="385"/>
        <item x="474"/>
        <item x="219"/>
        <item x="50"/>
        <item x="25"/>
        <item x="432"/>
        <item x="296"/>
        <item x="363"/>
        <item x="332"/>
        <item x="371"/>
        <item x="403"/>
        <item x="180"/>
        <item x="326"/>
        <item x="250"/>
        <item x="136"/>
        <item x="295"/>
        <item x="233"/>
        <item x="251"/>
        <item x="461"/>
        <item x="90"/>
        <item x="40"/>
        <item x="62"/>
        <item x="2"/>
        <item x="189"/>
        <item x="287"/>
        <item x="261"/>
        <item x="957"/>
        <item x="43"/>
        <item x="492"/>
        <item x="5"/>
        <item x="94"/>
        <item x="132"/>
        <item x="443"/>
        <item x="89"/>
        <item x="166"/>
        <item x="131"/>
        <item x="399"/>
        <item x="104"/>
        <item x="185"/>
        <item x="242"/>
        <item x="123"/>
        <item x="388"/>
        <item x="508"/>
        <item x="80"/>
        <item x="53"/>
        <item x="119"/>
        <item x="479"/>
        <item x="244"/>
        <item x="206"/>
        <item x="487"/>
        <item x="413"/>
        <item x="35"/>
        <item x="291"/>
        <item x="383"/>
        <item x="73"/>
        <item x="288"/>
        <item x="310"/>
        <item x="8"/>
        <item x="507"/>
        <item x="426"/>
        <item x="74"/>
        <item x="115"/>
        <item x="509"/>
        <item x="188"/>
        <item x="465"/>
        <item x="600"/>
        <item x="85"/>
        <item x="319"/>
        <item x="141"/>
        <item x="340"/>
        <item x="303"/>
        <item x="328"/>
        <item x="537"/>
        <item x="161"/>
        <item x="167"/>
        <item x="475"/>
        <item x="391"/>
        <item x="373"/>
        <item x="151"/>
        <item x="209"/>
        <item x="100"/>
        <item x="13"/>
        <item x="320"/>
        <item x="322"/>
        <item x="146"/>
        <item x="179"/>
        <item x="160"/>
        <item x="495"/>
        <item x="417"/>
        <item x="362"/>
        <item x="249"/>
        <item x="368"/>
        <item x="1210"/>
        <item x="1119"/>
        <item x="108"/>
        <item x="1195"/>
        <item x="289"/>
        <item x="657"/>
        <item x="149"/>
        <item x="42"/>
        <item x="96"/>
        <item x="1207"/>
        <item x="1105"/>
        <item x="640"/>
        <item x="555"/>
        <item x="223"/>
        <item x="1227"/>
        <item x="112"/>
        <item x="240"/>
        <item x="277"/>
        <item x="343"/>
        <item x="1140"/>
        <item x="453"/>
        <item x="431"/>
        <item x="142"/>
        <item x="57"/>
        <item x="878"/>
        <item x="406"/>
        <item x="415"/>
        <item x="222"/>
        <item x="408"/>
        <item x="451"/>
        <item x="116"/>
        <item x="225"/>
        <item x="558"/>
        <item x="273"/>
        <item x="559"/>
        <item x="650"/>
        <item x="440"/>
        <item x="556"/>
        <item x="20"/>
        <item x="554"/>
        <item x="301"/>
        <item x="16"/>
        <item x="394"/>
        <item x="409"/>
        <item x="410"/>
        <item x="110"/>
        <item x="278"/>
        <item x="98"/>
        <item x="317"/>
        <item x="163"/>
        <item x="143"/>
        <item x="111"/>
        <item x="39"/>
        <item x="285"/>
        <item x="335"/>
        <item x="276"/>
        <item x="168"/>
        <item x="486"/>
        <item x="543"/>
        <item x="1077"/>
        <item x="12"/>
        <item x="945"/>
        <item x="1149"/>
        <item x="395"/>
        <item x="95"/>
        <item x="925"/>
        <item x="14"/>
        <item x="539"/>
        <item x="557"/>
        <item x="542"/>
        <item x="378"/>
        <item x="545"/>
        <item x="401"/>
        <item x="237"/>
        <item x="541"/>
        <item x="540"/>
        <item x="228"/>
        <item x="457"/>
        <item x="438"/>
        <item x="374"/>
        <item x="130"/>
        <item x="157"/>
        <item x="544"/>
        <item x="224"/>
        <item x="353"/>
        <item x="365"/>
        <item x="87"/>
        <item x="19"/>
        <item x="284"/>
        <item x="349"/>
        <item x="553"/>
        <item x="293"/>
        <item x="324"/>
        <item x="51"/>
        <item x="348"/>
        <item x="435"/>
        <item x="412"/>
        <item x="336"/>
        <item x="154"/>
        <item x="1058"/>
        <item x="266"/>
        <item x="70"/>
        <item x="478"/>
        <item x="159"/>
        <item x="28"/>
        <item x="430"/>
        <item x="946"/>
        <item x="379"/>
        <item x="470"/>
        <item x="377"/>
        <item x="82"/>
        <item x="550"/>
        <item x="393"/>
        <item x="1186"/>
        <item x="471"/>
        <item x="241"/>
        <item x="323"/>
        <item x="139"/>
        <item x="433"/>
        <item x="270"/>
        <item x="370"/>
        <item x="941"/>
        <item x="400"/>
        <item x="202"/>
        <item x="794"/>
        <item x="330"/>
        <item x="428"/>
        <item x="342"/>
        <item x="292"/>
        <item x="121"/>
        <item x="275"/>
        <item x="162"/>
        <item x="1060"/>
        <item x="1222"/>
        <item x="352"/>
        <item x="397"/>
        <item x="177"/>
        <item x="1106"/>
        <item x="357"/>
        <item x="445"/>
        <item x="396"/>
        <item x="489"/>
        <item x="198"/>
        <item x="137"/>
        <item x="113"/>
        <item x="76"/>
        <item x="272"/>
        <item x="65"/>
        <item x="144"/>
        <item x="156"/>
        <item x="194"/>
        <item x="418"/>
        <item x="1139"/>
        <item x="298"/>
        <item x="376"/>
        <item x="536"/>
        <item x="207"/>
        <item x="257"/>
        <item x="147"/>
        <item x="32"/>
        <item x="269"/>
        <item x="347"/>
        <item x="17"/>
        <item x="455"/>
        <item x="204"/>
        <item x="122"/>
        <item x="299"/>
        <item x="1269"/>
        <item x="176"/>
        <item x="448"/>
        <item x="191"/>
        <item x="196"/>
        <item x="611"/>
        <item x="483"/>
        <item x="193"/>
        <item x="447"/>
        <item x="182"/>
        <item x="494"/>
        <item x="52"/>
        <item x="538"/>
        <item x="481"/>
        <item x="815"/>
        <item x="425"/>
        <item x="482"/>
        <item x="235"/>
        <item x="256"/>
        <item x="153"/>
        <item x="226"/>
        <item x="78"/>
        <item x="419"/>
        <item x="99"/>
        <item x="152"/>
        <item x="175"/>
        <item x="312"/>
        <item x="186"/>
        <item x="942"/>
        <item x="279"/>
        <item x="306"/>
        <item x="135"/>
        <item x="46"/>
        <item x="124"/>
        <item x="467"/>
        <item x="91"/>
        <item x="234"/>
        <item x="313"/>
        <item x="171"/>
        <item x="72"/>
        <item x="454"/>
        <item x="356"/>
        <item x="344"/>
        <item x="34"/>
        <item x="434"/>
        <item x="386"/>
        <item x="140"/>
        <item x="305"/>
        <item x="1141"/>
        <item x="44"/>
        <item x="236"/>
        <item x="961"/>
        <item x="1316"/>
        <item x="442"/>
        <item x="29"/>
        <item x="1318"/>
        <item x="7"/>
        <item x="63"/>
        <item x="311"/>
        <item x="943"/>
        <item x="338"/>
        <item x="375"/>
        <item x="199"/>
        <item x="321"/>
        <item x="807"/>
        <item x="77"/>
        <item x="105"/>
        <item x="36"/>
        <item x="264"/>
        <item x="290"/>
        <item x="329"/>
        <item x="174"/>
        <item x="128"/>
        <item x="247"/>
        <item x="325"/>
        <item x="195"/>
        <item x="274"/>
        <item x="358"/>
        <item x="505"/>
        <item x="246"/>
        <item x="197"/>
        <item x="1187"/>
        <item x="616"/>
        <item x="500"/>
        <item x="1209"/>
        <item x="456"/>
        <item x="450"/>
        <item x="155"/>
        <item x="75"/>
        <item x="84"/>
        <item x="1201"/>
        <item x="1156"/>
        <item x="939"/>
        <item x="314"/>
        <item x="549"/>
        <item x="422"/>
        <item x="86"/>
        <item x="354"/>
        <item x="252"/>
        <item x="55"/>
        <item x="444"/>
        <item x="367"/>
        <item x="345"/>
        <item x="102"/>
        <item x="208"/>
        <item x="106"/>
        <item x="103"/>
        <item x="346"/>
        <item x="282"/>
        <item x="300"/>
        <item x="71"/>
        <item x="210"/>
        <item x="302"/>
        <item x="1088"/>
        <item x="502"/>
        <item x="420"/>
        <item x="380"/>
        <item x="473"/>
        <item x="947"/>
        <item x="1059"/>
        <item x="844"/>
        <item x="1215"/>
        <item x="436"/>
        <item x="64"/>
        <item x="203"/>
        <item x="297"/>
        <item x="1216"/>
        <item x="384"/>
        <item x="126"/>
        <item x="27"/>
        <item x="48"/>
        <item x="668"/>
        <item x="608"/>
        <item x="334"/>
        <item x="382"/>
        <item x="1123"/>
        <item x="1301"/>
        <item x="109"/>
        <item x="81"/>
        <item x="1146"/>
        <item x="677"/>
        <item x="1147"/>
        <item x="318"/>
        <item x="488"/>
        <item x="968"/>
        <item x="341"/>
        <item x="879"/>
        <item x="45"/>
        <item x="951"/>
        <item x="127"/>
        <item x="351"/>
        <item x="214"/>
        <item x="169"/>
        <item x="389"/>
        <item x="372"/>
        <item x="424"/>
        <item x="1"/>
        <item x="271"/>
        <item x="1182"/>
        <item x="894"/>
        <item x="626"/>
        <item x="854"/>
        <item x="891"/>
        <item x="1150"/>
        <item x="933"/>
        <item x="687"/>
        <item x="738"/>
        <item x="1199"/>
        <item x="1081"/>
        <item x="1089"/>
        <item x="869"/>
        <item x="838"/>
        <item x="1288"/>
        <item x="1229"/>
        <item x="1190"/>
        <item x="1154"/>
        <item x="919"/>
        <item x="1086"/>
        <item x="695"/>
        <item x="569"/>
        <item x="724"/>
        <item x="1151"/>
        <item x="1045"/>
        <item x="860"/>
        <item x="680"/>
        <item x="843"/>
        <item x="953"/>
        <item x="1112"/>
        <item x="1122"/>
        <item x="1005"/>
        <item x="975"/>
        <item x="813"/>
        <item x="1044"/>
        <item x="924"/>
        <item x="1054"/>
        <item x="1034"/>
        <item x="962"/>
        <item x="689"/>
        <item x="1305"/>
        <item x="648"/>
        <item x="1235"/>
        <item x="956"/>
        <item x="993"/>
        <item x="1048"/>
        <item x="1092"/>
        <item x="960"/>
        <item x="698"/>
        <item x="636"/>
        <item x="721"/>
        <item x="523"/>
        <item x="1271"/>
        <item x="978"/>
        <item x="1011"/>
        <item x="788"/>
        <item x="1001"/>
        <item x="934"/>
        <item x="625"/>
        <item x="1099"/>
        <item x="1297"/>
        <item x="516"/>
        <item x="1240"/>
        <item x="66"/>
        <item x="1251"/>
        <item x="781"/>
        <item x="821"/>
        <item x="1284"/>
        <item x="824"/>
        <item x="1193"/>
        <item x="841"/>
        <item x="900"/>
        <item x="573"/>
        <item x="633"/>
        <item x="850"/>
        <item x="568"/>
        <item x="1153"/>
        <item x="1007"/>
        <item x="911"/>
        <item x="619"/>
        <item x="267"/>
        <item x="355"/>
        <item x="1110"/>
        <item x="591"/>
        <item x="688"/>
        <item x="238"/>
        <item x="337"/>
        <item x="22"/>
        <item x="669"/>
        <item x="903"/>
        <item x="973"/>
        <item x="696"/>
        <item x="652"/>
        <item x="260"/>
        <item x="940"/>
        <item x="818"/>
        <item x="1295"/>
        <item x="1217"/>
        <item x="1124"/>
        <item x="576"/>
        <item x="1234"/>
        <item x="976"/>
        <item x="896"/>
        <item x="985"/>
        <item x="1226"/>
        <item x="1162"/>
        <item x="1107"/>
        <item x="1152"/>
        <item x="735"/>
        <item x="1274"/>
        <item x="1115"/>
        <item x="855"/>
        <item x="1090"/>
        <item x="694"/>
        <item x="826"/>
        <item x="798"/>
        <item x="646"/>
        <item x="1183"/>
        <item x="598"/>
        <item x="1002"/>
        <item x="1289"/>
        <item x="630"/>
        <item x="780"/>
        <item x="1159"/>
        <item x="691"/>
        <item x="988"/>
        <item x="1025"/>
        <item x="1206"/>
        <item x="870"/>
        <item x="996"/>
        <item x="683"/>
        <item x="662"/>
        <item x="970"/>
        <item x="992"/>
        <item x="1035"/>
        <item x="828"/>
        <item x="659"/>
        <item x="665"/>
        <item x="1254"/>
        <item x="1173"/>
        <item x="675"/>
        <item x="686"/>
        <item x="23"/>
        <item x="612"/>
        <item x="263"/>
        <item x="579"/>
        <item x="753"/>
        <item x="547"/>
        <item x="974"/>
        <item x="551"/>
        <item x="1074"/>
        <item x="1219"/>
        <item x="546"/>
        <item x="801"/>
        <item x="1264"/>
        <item x="728"/>
        <item x="1043"/>
        <item x="1134"/>
        <item x="1083"/>
        <item x="1064"/>
        <item x="1096"/>
        <item x="1246"/>
        <item x="704"/>
        <item x="921"/>
        <item x="1127"/>
        <item x="972"/>
        <item x="1046"/>
        <item x="873"/>
        <item x="566"/>
        <item x="1300"/>
        <item x="1275"/>
        <item x="822"/>
        <item x="586"/>
        <item x="1198"/>
        <item x="1101"/>
        <item x="1036"/>
        <item x="574"/>
        <item x="1213"/>
        <item x="729"/>
        <item x="890"/>
        <item x="1065"/>
        <item x="1196"/>
        <item x="642"/>
        <item x="1178"/>
        <item x="998"/>
        <item x="796"/>
        <item x="1142"/>
        <item x="715"/>
        <item x="1168"/>
        <item x="950"/>
        <item x="614"/>
        <item x="1280"/>
        <item x="1169"/>
        <item x="1241"/>
        <item x="577"/>
        <item x="901"/>
        <item x="789"/>
        <item x="1027"/>
        <item x="706"/>
        <item x="707"/>
        <item x="1285"/>
        <item x="1211"/>
        <item x="1244"/>
        <item x="782"/>
        <item x="786"/>
        <item x="1103"/>
        <item x="582"/>
        <item x="1121"/>
        <item x="745"/>
        <item x="820"/>
        <item x="1061"/>
        <item x="1224"/>
        <item x="1184"/>
        <item x="1076"/>
        <item x="736"/>
        <item x="833"/>
        <item x="791"/>
        <item x="606"/>
        <item x="713"/>
        <item x="679"/>
        <item x="560"/>
        <item x="1108"/>
        <item x="21"/>
        <item x="69"/>
        <item x="308"/>
        <item x="254"/>
        <item x="15"/>
        <item x="184"/>
        <item x="239"/>
        <item x="173"/>
        <item x="411"/>
        <item x="364"/>
        <item x="477"/>
        <item x="145"/>
        <item x="588"/>
        <item x="1237"/>
        <item x="795"/>
        <item x="858"/>
        <item x="685"/>
        <item x="931"/>
        <item x="1012"/>
        <item x="529"/>
        <item x="1078"/>
        <item x="977"/>
        <item x="1100"/>
        <item x="526"/>
        <item x="532"/>
        <item x="965"/>
        <item x="1260"/>
        <item x="667"/>
        <item x="787"/>
        <item x="585"/>
        <item x="897"/>
        <item x="528"/>
        <item x="527"/>
        <item x="525"/>
        <item x="726"/>
        <item x="1291"/>
        <item x="632"/>
        <item x="1167"/>
        <item x="531"/>
        <item x="987"/>
        <item x="1021"/>
        <item x="999"/>
        <item x="1172"/>
        <item x="716"/>
        <item x="1116"/>
        <item x="723"/>
        <item x="1072"/>
        <item x="1282"/>
        <item x="909"/>
        <item x="627"/>
        <item x="913"/>
        <item x="268"/>
        <item x="814"/>
        <item x="853"/>
        <item x="1087"/>
        <item x="524"/>
        <item x="631"/>
        <item x="88"/>
        <item x="18"/>
        <item x="1039"/>
        <item x="684"/>
        <item x="1302"/>
        <item x="530"/>
        <item x="656"/>
        <item x="966"/>
        <item x="1171"/>
        <item x="1263"/>
        <item x="617"/>
        <item x="718"/>
        <item x="592"/>
        <item x="628"/>
        <item x="991"/>
        <item x="515"/>
        <item x="593"/>
        <item x="986"/>
        <item x="905"/>
        <item x="898"/>
        <item x="661"/>
        <item x="664"/>
        <item x="899"/>
        <item x="589"/>
        <item x="1277"/>
        <item x="720"/>
        <item x="868"/>
        <item x="534"/>
        <item x="533"/>
        <item x="895"/>
        <item x="793"/>
        <item x="535"/>
        <item x="862"/>
        <item x="790"/>
        <item x="847"/>
        <item x="518"/>
        <item x="852"/>
        <item x="519"/>
        <item x="621"/>
        <item x="1006"/>
        <item x="709"/>
        <item x="590"/>
        <item x="562"/>
        <item x="1037"/>
        <item x="797"/>
        <item x="737"/>
        <item x="623"/>
        <item x="1243"/>
        <item x="857"/>
        <item x="935"/>
        <item x="583"/>
        <item x="1109"/>
        <item x="1055"/>
        <item x="1047"/>
        <item x="1062"/>
        <item x="761"/>
        <item x="811"/>
        <item x="697"/>
        <item x="1205"/>
        <item x="722"/>
        <item x="823"/>
        <item x="1003"/>
        <item x="906"/>
        <item x="1051"/>
        <item x="902"/>
        <item x="981"/>
        <item x="938"/>
        <item x="1281"/>
        <item x="731"/>
        <item x="670"/>
        <item x="1278"/>
        <item x="717"/>
        <item x="1265"/>
        <item x="904"/>
        <item x="674"/>
        <item x="1204"/>
        <item x="1304"/>
        <item x="849"/>
        <item x="837"/>
        <item x="552"/>
        <item x="671"/>
        <item x="989"/>
        <item x="1094"/>
        <item x="1208"/>
        <item x="520"/>
        <item x="517"/>
        <item x="521"/>
        <item x="522"/>
        <item x="859"/>
        <item x="861"/>
        <item x="834"/>
        <item x="719"/>
        <item x="607"/>
        <item x="994"/>
        <item x="845"/>
        <item x="915"/>
        <item x="880"/>
        <item x="1191"/>
        <item x="812"/>
        <item x="548"/>
        <item x="575"/>
        <item x="779"/>
        <item x="1144"/>
        <item x="622"/>
        <item x="643"/>
        <item x="1120"/>
        <item x="673"/>
        <item x="1067"/>
        <item x="916"/>
        <item x="979"/>
        <item x="1125"/>
        <item x="1292"/>
        <item x="610"/>
        <item x="710"/>
        <item x="564"/>
        <item x="1177"/>
        <item x="584"/>
        <item x="1223"/>
        <item x="733"/>
        <item x="681"/>
        <item x="1233"/>
        <item x="1252"/>
        <item x="1311"/>
        <item x="1242"/>
        <item x="1053"/>
        <item x="808"/>
        <item x="1068"/>
        <item x="1310"/>
        <item x="1200"/>
        <item x="959"/>
        <item x="561"/>
        <item x="1245"/>
        <item x="1113"/>
        <item x="567"/>
        <item x="923"/>
        <item x="1117"/>
        <item x="602"/>
        <item x="887"/>
        <item x="829"/>
        <item x="1179"/>
        <item x="836"/>
        <item x="806"/>
        <item x="1057"/>
        <item x="609"/>
        <item x="984"/>
        <item x="749"/>
        <item x="1030"/>
        <item x="690"/>
        <item x="908"/>
        <item x="1070"/>
        <item x="1016"/>
        <item x="1163"/>
        <item x="967"/>
        <item x="969"/>
        <item x="1029"/>
        <item x="701"/>
        <item x="666"/>
        <item x="865"/>
        <item x="876"/>
        <item x="750"/>
        <item x="770"/>
        <item x="644"/>
        <item x="1270"/>
        <item x="739"/>
        <item x="1317"/>
        <item x="1004"/>
        <item x="1194"/>
        <item x="803"/>
        <item x="872"/>
        <item x="1273"/>
        <item x="1114"/>
        <item x="1170"/>
        <item x="629"/>
        <item x="932"/>
        <item x="596"/>
        <item x="983"/>
        <item x="1157"/>
        <item x="1175"/>
        <item x="676"/>
        <item x="1259"/>
        <item x="955"/>
        <item x="693"/>
        <item x="799"/>
        <item x="597"/>
        <item x="773"/>
        <item x="1014"/>
        <item x="732"/>
        <item x="980"/>
        <item x="1066"/>
        <item x="764"/>
        <item x="1313"/>
        <item x="1261"/>
        <item x="1024"/>
        <item x="1128"/>
        <item x="618"/>
        <item x="708"/>
        <item x="1218"/>
        <item x="578"/>
        <item x="802"/>
        <item x="746"/>
        <item x="1126"/>
        <item x="926"/>
        <item x="827"/>
        <item x="747"/>
        <item x="846"/>
        <item x="810"/>
        <item x="997"/>
        <item x="756"/>
        <item x="1239"/>
        <item x="692"/>
        <item x="1185"/>
        <item x="1013"/>
        <item x="759"/>
        <item x="605"/>
        <item x="948"/>
        <item x="1181"/>
        <item x="1247"/>
        <item x="595"/>
        <item x="914"/>
        <item x="805"/>
        <item x="964"/>
        <item x="888"/>
        <item x="663"/>
        <item x="1250"/>
        <item x="714"/>
        <item x="1314"/>
        <item x="1203"/>
        <item x="638"/>
        <item x="734"/>
        <item x="1015"/>
        <item x="1161"/>
        <item x="1069"/>
        <item x="990"/>
        <item x="1202"/>
        <item x="1189"/>
        <item x="654"/>
        <item x="1221"/>
        <item x="918"/>
        <item x="587"/>
        <item x="1073"/>
        <item x="1176"/>
        <item x="883"/>
        <item x="1188"/>
        <item x="912"/>
        <item x="705"/>
        <item x="1079"/>
        <item x="1023"/>
        <item x="875"/>
        <item x="851"/>
        <item x="1133"/>
        <item x="1042"/>
        <item x="952"/>
        <item x="1158"/>
        <item x="1071"/>
        <item x="804"/>
        <item x="758"/>
        <item x="877"/>
        <item x="1225"/>
        <item x="783"/>
        <item x="1231"/>
        <item x="1130"/>
        <item x="744"/>
        <item x="581"/>
        <item x="1050"/>
        <item x="634"/>
        <item x="1084"/>
        <item x="949"/>
        <item x="1165"/>
        <item x="867"/>
        <item x="819"/>
        <item x="565"/>
        <item x="1095"/>
        <item x="1272"/>
        <item x="1256"/>
        <item x="771"/>
        <item x="1258"/>
        <item x="1102"/>
        <item x="929"/>
        <item x="1315"/>
        <item x="1129"/>
        <item x="703"/>
        <item x="1022"/>
        <item x="1307"/>
        <item x="682"/>
        <item x="1253"/>
        <item x="603"/>
        <item x="1312"/>
        <item x="1166"/>
        <item x="1056"/>
        <item x="712"/>
        <item x="571"/>
        <item x="763"/>
        <item x="700"/>
        <item x="1230"/>
        <item x="645"/>
        <item x="1041"/>
        <item x="754"/>
        <item x="1262"/>
        <item x="776"/>
        <item x="768"/>
        <item x="842"/>
        <item x="580"/>
        <item x="649"/>
        <item x="839"/>
        <item x="572"/>
        <item x="1174"/>
        <item x="613"/>
        <item x="817"/>
        <item x="1232"/>
        <item x="864"/>
        <item x="1283"/>
        <item x="762"/>
        <item x="1052"/>
        <item x="1287"/>
        <item x="1009"/>
        <item x="1268"/>
        <item x="874"/>
        <item x="775"/>
        <item x="1028"/>
        <item x="881"/>
        <item x="766"/>
        <item x="963"/>
        <item x="757"/>
        <item x="792"/>
        <item x="884"/>
        <item x="1266"/>
        <item x="1132"/>
        <item x="752"/>
        <item x="1098"/>
        <item x="885"/>
        <item x="1290"/>
        <item x="1236"/>
        <item x="1131"/>
        <item x="604"/>
        <item x="1164"/>
        <item x="635"/>
        <item x="1032"/>
        <item x="871"/>
        <item x="1296"/>
        <item x="1038"/>
        <item x="672"/>
        <item x="937"/>
        <item x="725"/>
        <item x="699"/>
        <item x="882"/>
        <item x="920"/>
        <item x="653"/>
        <item x="825"/>
        <item x="1080"/>
        <item x="1257"/>
        <item x="599"/>
        <item x="1018"/>
        <item x="1308"/>
        <item x="1136"/>
        <item x="1040"/>
        <item x="1192"/>
        <item x="982"/>
        <item x="930"/>
        <item x="778"/>
        <item x="647"/>
        <item x="922"/>
        <item x="1091"/>
        <item x="927"/>
        <item x="655"/>
        <item x="995"/>
        <item x="1306"/>
        <item x="563"/>
        <item x="1135"/>
        <item x="863"/>
        <item x="1031"/>
        <item x="774"/>
        <item x="1143"/>
        <item x="624"/>
        <item x="1033"/>
        <item x="742"/>
        <item x="702"/>
        <item x="1145"/>
        <item x="741"/>
        <item x="748"/>
        <item x="784"/>
        <item x="958"/>
        <item x="954"/>
        <item x="936"/>
        <item x="641"/>
        <item x="1286"/>
        <item x="866"/>
        <item x="893"/>
        <item x="743"/>
        <item x="840"/>
        <item x="1118"/>
        <item x="1255"/>
        <item x="1214"/>
        <item x="886"/>
        <item x="740"/>
        <item x="678"/>
        <item x="1026"/>
        <item x="907"/>
        <item x="1000"/>
        <item x="1155"/>
        <item x="727"/>
        <item x="1294"/>
        <item x="730"/>
        <item x="1228"/>
        <item x="785"/>
        <item x="767"/>
        <item x="765"/>
        <item x="769"/>
        <item x="1010"/>
        <item x="1279"/>
        <item x="777"/>
        <item x="889"/>
        <item x="1063"/>
        <item x="1085"/>
        <item x="1276"/>
        <item x="751"/>
        <item x="809"/>
        <item x="910"/>
        <item x="848"/>
        <item x="658"/>
        <item x="1049"/>
        <item x="711"/>
        <item x="1309"/>
        <item x="1220"/>
        <item x="892"/>
        <item x="1248"/>
        <item x="772"/>
        <item x="1249"/>
        <item x="760"/>
        <item x="637"/>
        <item x="1008"/>
        <item x="1197"/>
        <item x="1075"/>
        <item x="1238"/>
        <item x="570"/>
        <item x="1104"/>
        <item x="830"/>
        <item x="755"/>
        <item x="1093"/>
        <item x="1293"/>
        <item x="601"/>
        <item x="1017"/>
        <item x="1019"/>
        <item x="928"/>
        <item x="594"/>
        <item x="971"/>
        <item x="639"/>
        <item x="1267"/>
        <item x="856"/>
        <item x="1020"/>
        <item x="831"/>
        <item x="1082"/>
        <item x="1111"/>
        <item x="917"/>
        <item x="832"/>
        <item x="1303"/>
        <item x="1097"/>
        <item x="1180"/>
        <item x="1212"/>
        <item x="816"/>
        <item x="620"/>
        <item x="26"/>
        <item x="462"/>
        <item x="361"/>
        <item x="835"/>
        <item x="107"/>
        <item x="158"/>
        <item x="491"/>
        <item x="245"/>
        <item x="11"/>
        <item x="265"/>
        <item x="304"/>
        <item x="280"/>
        <item x="1137"/>
        <item x="120"/>
        <item x="1160"/>
        <item x="404"/>
        <item x="501"/>
        <item x="201"/>
        <item x="221"/>
        <item x="490"/>
        <item x="392"/>
        <item x="359"/>
        <item x="38"/>
        <item x="54"/>
        <item x="506"/>
        <item x="0"/>
        <item x="49"/>
        <item x="138"/>
        <item x="416"/>
        <item x="129"/>
        <item x="484"/>
        <item x="350"/>
        <item x="1138"/>
        <item x="133"/>
        <item x="307"/>
        <item x="93"/>
        <item x="58"/>
        <item x="215"/>
        <item x="192"/>
        <item x="651"/>
        <item x="427"/>
        <item x="283"/>
        <item x="150"/>
        <item x="134"/>
        <item x="429"/>
        <item x="262"/>
        <item x="493"/>
        <item x="11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00">
        <item x="773"/>
        <item x="611"/>
        <item x="696"/>
        <item x="224"/>
        <item x="393"/>
        <item x="789"/>
        <item x="450"/>
        <item x="264"/>
        <item x="94"/>
        <item x="276"/>
        <item x="648"/>
        <item x="479"/>
        <item x="781"/>
        <item x="86"/>
        <item x="552"/>
        <item x="748"/>
        <item x="574"/>
        <item x="87"/>
        <item x="365"/>
        <item x="382"/>
        <item x="764"/>
        <item x="210"/>
        <item x="2"/>
        <item x="250"/>
        <item x="14"/>
        <item x="315"/>
        <item x="132"/>
        <item x="516"/>
        <item x="740"/>
        <item x="215"/>
        <item x="66"/>
        <item x="50"/>
        <item x="766"/>
        <item x="681"/>
        <item x="1"/>
        <item x="436"/>
        <item x="772"/>
        <item x="171"/>
        <item x="320"/>
        <item x="592"/>
        <item x="200"/>
        <item x="4"/>
        <item x="12"/>
        <item x="642"/>
        <item x="599"/>
        <item x="400"/>
        <item x="529"/>
        <item x="396"/>
        <item x="669"/>
        <item x="482"/>
        <item x="351"/>
        <item x="615"/>
        <item x="356"/>
        <item x="721"/>
        <item x="625"/>
        <item x="588"/>
        <item x="118"/>
        <item x="153"/>
        <item x="441"/>
        <item x="386"/>
        <item x="559"/>
        <item x="5"/>
        <item x="798"/>
        <item x="468"/>
        <item x="604"/>
        <item x="25"/>
        <item x="752"/>
        <item x="74"/>
        <item x="465"/>
        <item x="77"/>
        <item x="254"/>
        <item x="534"/>
        <item x="432"/>
        <item x="22"/>
        <item x="23"/>
        <item x="18"/>
        <item x="21"/>
        <item x="418"/>
        <item x="679"/>
        <item x="239"/>
        <item x="277"/>
        <item x="597"/>
        <item x="16"/>
        <item x="645"/>
        <item x="330"/>
        <item x="145"/>
        <item x="362"/>
        <item x="497"/>
        <item x="178"/>
        <item x="233"/>
        <item x="376"/>
        <item x="788"/>
        <item x="474"/>
        <item x="561"/>
        <item x="775"/>
        <item x="638"/>
        <item x="84"/>
        <item x="106"/>
        <item x="531"/>
        <item x="337"/>
        <item x="501"/>
        <item x="63"/>
        <item x="627"/>
        <item x="416"/>
        <item x="563"/>
        <item x="92"/>
        <item x="629"/>
        <item x="334"/>
        <item x="390"/>
        <item x="37"/>
        <item x="103"/>
        <item x="799"/>
        <item x="105"/>
        <item x="274"/>
        <item x="406"/>
        <item x="551"/>
        <item x="542"/>
        <item x="435"/>
        <item x="573"/>
        <item x="211"/>
        <item x="567"/>
        <item x="621"/>
        <item x="477"/>
        <item x="600"/>
        <item x="249"/>
        <item x="736"/>
        <item x="718"/>
        <item x="452"/>
        <item x="723"/>
        <item x="90"/>
        <item x="674"/>
        <item x="45"/>
        <item x="342"/>
        <item x="690"/>
        <item x="665"/>
        <item x="176"/>
        <item x="403"/>
        <item x="448"/>
        <item x="369"/>
        <item x="505"/>
        <item x="796"/>
        <item x="782"/>
        <item x="473"/>
        <item x="755"/>
        <item x="594"/>
        <item x="668"/>
        <item x="415"/>
        <item x="392"/>
        <item x="287"/>
        <item x="83"/>
        <item x="345"/>
        <item x="402"/>
        <item x="290"/>
        <item x="370"/>
        <item x="713"/>
        <item x="664"/>
        <item x="591"/>
        <item x="409"/>
        <item x="652"/>
        <item x="134"/>
        <item x="40"/>
        <item x="731"/>
        <item x="32"/>
        <item x="417"/>
        <item x="692"/>
        <item x="735"/>
        <item x="447"/>
        <item x="730"/>
        <item x="729"/>
        <item x="434"/>
        <item x="513"/>
        <item x="285"/>
        <item x="438"/>
        <item x="514"/>
        <item x="494"/>
        <item x="91"/>
        <item x="522"/>
        <item x="298"/>
        <item x="609"/>
        <item x="111"/>
        <item x="212"/>
        <item x="634"/>
        <item x="184"/>
        <item x="455"/>
        <item x="728"/>
        <item x="251"/>
        <item x="180"/>
        <item x="327"/>
        <item x="762"/>
        <item x="779"/>
        <item x="763"/>
        <item x="138"/>
        <item x="343"/>
        <item x="719"/>
        <item x="326"/>
        <item x="651"/>
        <item x="385"/>
        <item x="377"/>
        <item x="283"/>
        <item x="626"/>
        <item x="543"/>
        <item x="60"/>
        <item x="59"/>
        <item x="508"/>
        <item x="136"/>
        <item x="610"/>
        <item x="658"/>
        <item x="677"/>
        <item x="157"/>
        <item x="451"/>
        <item x="586"/>
        <item x="278"/>
        <item x="682"/>
        <item x="58"/>
        <item x="261"/>
        <item x="663"/>
        <item x="164"/>
        <item x="747"/>
        <item x="453"/>
        <item x="707"/>
        <item x="716"/>
        <item x="300"/>
        <item x="89"/>
        <item x="100"/>
        <item x="407"/>
        <item x="301"/>
        <item x="141"/>
        <item x="296"/>
        <item x="698"/>
        <item x="201"/>
        <item x="687"/>
        <item x="446"/>
        <item x="109"/>
        <item x="620"/>
        <item x="307"/>
        <item x="612"/>
        <item x="331"/>
        <item x="498"/>
        <item x="183"/>
        <item x="115"/>
        <item x="583"/>
        <item x="41"/>
        <item x="440"/>
        <item x="373"/>
        <item x="314"/>
        <item x="179"/>
        <item x="219"/>
        <item x="507"/>
        <item x="753"/>
        <item x="492"/>
        <item x="710"/>
        <item x="379"/>
        <item x="194"/>
        <item x="8"/>
        <item x="394"/>
        <item x="259"/>
        <item x="408"/>
        <item x="125"/>
        <item x="548"/>
        <item x="680"/>
        <item x="128"/>
        <item x="422"/>
        <item x="703"/>
        <item x="576"/>
        <item x="717"/>
        <item x="656"/>
        <item x="556"/>
        <item x="9"/>
        <item x="425"/>
        <item x="489"/>
        <item x="490"/>
        <item x="631"/>
        <item x="471"/>
        <item x="272"/>
        <item x="518"/>
        <item x="222"/>
        <item x="709"/>
        <item x="30"/>
        <item x="461"/>
        <item x="464"/>
        <item x="558"/>
        <item x="266"/>
        <item x="323"/>
        <item x="28"/>
        <item x="253"/>
        <item x="488"/>
        <item x="444"/>
        <item x="203"/>
        <item x="724"/>
        <item x="11"/>
        <item x="226"/>
        <item x="262"/>
        <item x="246"/>
        <item x="462"/>
        <item x="78"/>
        <item x="774"/>
        <item x="569"/>
        <item x="670"/>
        <item x="333"/>
        <item x="520"/>
        <item x="192"/>
        <item x="478"/>
        <item x="241"/>
        <item x="579"/>
        <item x="783"/>
        <item x="617"/>
        <item x="344"/>
        <item x="98"/>
        <item x="457"/>
        <item x="765"/>
        <item x="97"/>
        <item x="511"/>
        <item x="273"/>
        <item x="232"/>
        <item x="539"/>
        <item x="270"/>
        <item x="75"/>
        <item x="467"/>
        <item x="791"/>
        <item x="113"/>
        <item x="313"/>
        <item x="641"/>
        <item x="169"/>
        <item x="133"/>
        <item x="384"/>
        <item x="247"/>
        <item x="42"/>
        <item x="269"/>
        <item x="350"/>
        <item x="188"/>
        <item x="332"/>
        <item x="442"/>
        <item x="596"/>
        <item x="166"/>
        <item x="607"/>
        <item x="550"/>
        <item x="424"/>
        <item x="666"/>
        <item x="81"/>
        <item x="339"/>
        <item x="387"/>
        <item x="135"/>
        <item x="426"/>
        <item x="150"/>
        <item x="70"/>
        <item x="776"/>
        <item x="245"/>
        <item x="198"/>
        <item x="689"/>
        <item x="347"/>
        <item x="671"/>
        <item x="182"/>
        <item x="585"/>
        <item x="65"/>
        <item x="13"/>
        <item x="165"/>
        <item x="243"/>
        <item x="235"/>
        <item x="187"/>
        <item x="308"/>
        <item x="271"/>
        <item x="231"/>
        <item x="286"/>
        <item x="126"/>
        <item x="237"/>
        <item x="148"/>
        <item x="509"/>
        <item x="151"/>
        <item x="275"/>
        <item x="734"/>
        <item x="476"/>
        <item x="122"/>
        <item x="73"/>
        <item x="158"/>
        <item x="536"/>
        <item x="676"/>
        <item x="174"/>
        <item x="733"/>
        <item x="602"/>
        <item x="220"/>
        <item x="303"/>
        <item x="62"/>
        <item x="547"/>
        <item x="88"/>
        <item x="678"/>
        <item x="7"/>
        <item x="189"/>
        <item x="397"/>
        <item x="654"/>
        <item x="619"/>
        <item x="708"/>
        <item x="797"/>
        <item x="691"/>
        <item x="282"/>
        <item x="694"/>
        <item x="227"/>
        <item x="144"/>
        <item x="53"/>
        <item x="139"/>
        <item x="754"/>
        <item x="242"/>
        <item x="260"/>
        <item x="657"/>
        <item x="745"/>
        <item x="793"/>
        <item x="229"/>
        <item x="628"/>
        <item x="236"/>
        <item x="530"/>
        <item x="147"/>
        <item x="413"/>
        <item x="445"/>
        <item x="662"/>
        <item x="572"/>
        <item x="170"/>
        <item x="240"/>
        <item x="495"/>
        <item x="695"/>
        <item x="302"/>
        <item x="506"/>
        <item x="650"/>
        <item x="43"/>
        <item x="143"/>
        <item x="47"/>
        <item x="51"/>
        <item x="288"/>
        <item x="544"/>
        <item x="361"/>
        <item x="702"/>
        <item x="780"/>
        <item x="383"/>
        <item x="504"/>
        <item x="661"/>
        <item x="635"/>
        <item x="750"/>
        <item x="80"/>
        <item x="499"/>
        <item x="56"/>
        <item x="82"/>
        <item x="154"/>
        <item x="618"/>
        <item x="255"/>
        <item x="31"/>
        <item x="152"/>
        <item x="593"/>
        <item x="449"/>
        <item x="606"/>
        <item x="68"/>
        <item x="746"/>
        <item x="605"/>
        <item x="484"/>
        <item x="181"/>
        <item x="381"/>
        <item x="123"/>
        <item x="256"/>
        <item x="751"/>
        <item x="44"/>
        <item x="405"/>
        <item x="672"/>
        <item x="196"/>
        <item x="545"/>
        <item x="466"/>
        <item x="46"/>
        <item x="584"/>
        <item x="304"/>
        <item x="688"/>
        <item x="616"/>
        <item x="427"/>
        <item x="705"/>
        <item x="742"/>
        <item x="52"/>
        <item x="312"/>
        <item x="221"/>
        <item x="419"/>
        <item x="71"/>
        <item x="121"/>
        <item x="673"/>
        <item x="399"/>
        <item x="218"/>
        <item x="217"/>
        <item x="359"/>
        <item x="208"/>
        <item x="209"/>
        <item x="0"/>
        <item x="214"/>
        <item x="358"/>
        <item x="738"/>
        <item x="480"/>
        <item x="636"/>
        <item x="647"/>
        <item x="704"/>
        <item x="795"/>
        <item x="566"/>
        <item x="630"/>
        <item x="289"/>
        <item x="117"/>
        <item x="582"/>
        <item x="538"/>
        <item x="67"/>
        <item x="706"/>
        <item x="757"/>
        <item x="279"/>
        <item x="685"/>
        <item x="395"/>
        <item x="322"/>
        <item x="35"/>
        <item x="649"/>
        <item x="366"/>
        <item x="404"/>
        <item x="777"/>
        <item x="310"/>
        <item x="375"/>
        <item x="372"/>
        <item x="248"/>
        <item x="29"/>
        <item x="778"/>
        <item x="130"/>
        <item x="414"/>
        <item x="686"/>
        <item x="732"/>
        <item x="401"/>
        <item x="785"/>
        <item x="163"/>
        <item x="228"/>
        <item x="20"/>
        <item x="95"/>
        <item x="213"/>
        <item x="316"/>
        <item x="110"/>
        <item x="131"/>
        <item x="481"/>
        <item x="99"/>
        <item x="76"/>
        <item x="428"/>
        <item x="244"/>
        <item x="346"/>
        <item x="454"/>
        <item x="726"/>
        <item x="280"/>
        <item x="281"/>
        <item x="127"/>
        <item x="10"/>
        <item x="581"/>
        <item x="711"/>
        <item x="571"/>
        <item x="575"/>
        <item x="568"/>
        <item x="156"/>
        <item x="653"/>
        <item x="739"/>
        <item x="737"/>
        <item x="175"/>
        <item x="720"/>
        <item x="54"/>
        <item x="367"/>
        <item x="744"/>
        <item x="639"/>
        <item x="637"/>
        <item x="306"/>
        <item x="410"/>
        <item x="177"/>
        <item x="459"/>
        <item x="460"/>
        <item x="38"/>
        <item x="786"/>
        <item x="633"/>
        <item x="525"/>
        <item x="380"/>
        <item x="535"/>
        <item x="483"/>
        <item x="159"/>
        <item x="155"/>
        <item x="371"/>
        <item x="142"/>
        <item x="291"/>
        <item x="294"/>
        <item x="463"/>
        <item x="57"/>
        <item x="527"/>
        <item x="140"/>
        <item x="700"/>
        <item x="34"/>
        <item x="712"/>
        <item x="364"/>
        <item x="374"/>
        <item x="784"/>
        <item x="524"/>
        <item x="238"/>
        <item x="493"/>
        <item x="443"/>
        <item x="293"/>
        <item x="341"/>
        <item x="319"/>
        <item x="292"/>
        <item x="787"/>
        <item x="149"/>
        <item x="659"/>
        <item x="146"/>
        <item x="27"/>
        <item x="475"/>
        <item x="318"/>
        <item x="363"/>
        <item x="161"/>
        <item x="204"/>
        <item x="759"/>
        <item x="758"/>
        <item x="623"/>
        <item x="93"/>
        <item x="472"/>
        <item x="193"/>
        <item x="321"/>
        <item x="431"/>
        <item x="790"/>
        <item x="532"/>
        <item x="756"/>
        <item x="693"/>
        <item x="391"/>
        <item x="555"/>
        <item x="102"/>
        <item x="120"/>
        <item x="722"/>
        <item x="562"/>
        <item x="469"/>
        <item x="329"/>
        <item x="104"/>
        <item x="741"/>
        <item x="528"/>
        <item x="503"/>
        <item x="614"/>
        <item x="470"/>
        <item x="49"/>
        <item x="55"/>
        <item x="230"/>
        <item x="640"/>
        <item x="533"/>
        <item x="398"/>
        <item x="137"/>
        <item x="258"/>
        <item x="338"/>
        <item x="190"/>
        <item x="557"/>
        <item x="186"/>
        <item x="284"/>
        <item x="336"/>
        <item x="268"/>
        <item x="69"/>
        <item x="412"/>
        <item x="216"/>
        <item x="565"/>
        <item x="496"/>
        <item x="355"/>
        <item x="660"/>
        <item x="553"/>
        <item x="129"/>
        <item x="263"/>
        <item x="655"/>
        <item x="512"/>
        <item x="185"/>
        <item x="519"/>
        <item x="119"/>
        <item x="340"/>
        <item x="430"/>
        <item x="107"/>
        <item x="598"/>
        <item x="309"/>
        <item x="64"/>
        <item x="429"/>
        <item x="632"/>
        <item x="456"/>
        <item x="517"/>
        <item x="761"/>
        <item x="603"/>
        <item x="595"/>
        <item x="297"/>
        <item x="701"/>
        <item x="160"/>
        <item x="353"/>
        <item x="202"/>
        <item x="684"/>
        <item x="360"/>
        <item x="162"/>
        <item x="792"/>
        <item x="749"/>
        <item x="768"/>
        <item x="168"/>
        <item x="116"/>
        <item x="223"/>
        <item x="349"/>
        <item x="72"/>
        <item x="613"/>
        <item x="225"/>
        <item x="421"/>
        <item x="6"/>
        <item x="502"/>
        <item x="252"/>
        <item x="108"/>
        <item x="411"/>
        <item x="96"/>
        <item x="675"/>
        <item x="354"/>
        <item x="590"/>
        <item x="348"/>
        <item x="195"/>
        <item x="172"/>
        <item x="546"/>
        <item x="760"/>
        <item x="622"/>
        <item x="769"/>
        <item x="19"/>
        <item x="608"/>
        <item x="15"/>
        <item x="437"/>
        <item x="311"/>
        <item x="368"/>
        <item x="624"/>
        <item x="458"/>
        <item x="771"/>
        <item x="420"/>
        <item x="26"/>
        <item x="485"/>
        <item x="500"/>
        <item x="601"/>
        <item x="580"/>
        <item x="299"/>
        <item x="683"/>
        <item x="727"/>
        <item x="48"/>
        <item x="24"/>
        <item x="515"/>
        <item x="335"/>
        <item x="770"/>
        <item x="85"/>
        <item x="257"/>
        <item x="167"/>
        <item x="521"/>
        <item x="199"/>
        <item x="646"/>
        <item x="206"/>
        <item x="328"/>
        <item x="39"/>
        <item x="114"/>
        <item x="570"/>
        <item x="697"/>
        <item x="265"/>
        <item x="433"/>
        <item x="589"/>
        <item x="537"/>
        <item x="423"/>
        <item x="578"/>
        <item x="510"/>
        <item x="61"/>
        <item x="197"/>
        <item x="523"/>
        <item x="541"/>
        <item x="540"/>
        <item x="794"/>
        <item x="667"/>
        <item x="439"/>
        <item x="743"/>
        <item x="234"/>
        <item x="715"/>
        <item x="388"/>
        <item x="191"/>
        <item x="564"/>
        <item x="305"/>
        <item x="549"/>
        <item x="487"/>
        <item x="486"/>
        <item x="325"/>
        <item x="352"/>
        <item x="124"/>
        <item x="36"/>
        <item x="17"/>
        <item x="491"/>
        <item x="33"/>
        <item x="560"/>
        <item x="357"/>
        <item x="699"/>
        <item x="389"/>
        <item x="267"/>
        <item x="577"/>
        <item x="526"/>
        <item x="317"/>
        <item x="173"/>
        <item x="324"/>
        <item x="295"/>
        <item x="112"/>
        <item x="554"/>
        <item x="714"/>
        <item x="205"/>
        <item x="3"/>
        <item x="587"/>
        <item x="767"/>
        <item x="643"/>
        <item x="644"/>
        <item x="725"/>
        <item x="207"/>
        <item x="101"/>
        <item x="378"/>
        <item x="7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3">
        <item x="2"/>
        <item x="10"/>
        <item x="40"/>
        <item x="20"/>
        <item x="14"/>
        <item x="23"/>
        <item x="41"/>
        <item x="18"/>
        <item x="1"/>
        <item x="7"/>
        <item x="47"/>
        <item x="35"/>
        <item x="45"/>
        <item x="32"/>
        <item x="39"/>
        <item x="34"/>
        <item x="25"/>
        <item x="24"/>
        <item x="44"/>
        <item x="17"/>
        <item x="22"/>
        <item x="30"/>
        <item x="42"/>
        <item x="11"/>
        <item x="52"/>
        <item x="4"/>
        <item x="51"/>
        <item x="43"/>
        <item x="36"/>
        <item x="9"/>
        <item x="31"/>
        <item x="8"/>
        <item x="28"/>
        <item x="33"/>
        <item x="16"/>
        <item x="21"/>
        <item x="3"/>
        <item x="0"/>
        <item x="29"/>
        <item x="13"/>
        <item x="50"/>
        <item x="48"/>
        <item x="15"/>
        <item x="5"/>
        <item x="6"/>
        <item x="49"/>
        <item x="26"/>
        <item x="27"/>
        <item x="19"/>
        <item x="46"/>
        <item x="37"/>
        <item x="38"/>
        <item x="1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Tipo de Vinculo " axis="axisRow" compact="0" outline="0" showAll="0" defaultSubtotal="0">
      <items count="3">
        <item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2">
        <item x="19"/>
        <item h="1" x="16"/>
        <item h="1" x="14"/>
        <item h="1" x="10"/>
        <item h="1" x="11"/>
        <item h="1" x="5"/>
        <item h="1" x="9"/>
        <item h="1" x="7"/>
        <item h="1" x="8"/>
        <item h="1" x="6"/>
        <item h="1" x="1"/>
        <item h="1" x="2"/>
        <item h="1" x="3"/>
        <item h="1" x="12"/>
        <item x="17"/>
        <item h="1" x="20"/>
        <item h="1" x="0"/>
        <item h="1" x="21"/>
        <item h="1" x="4"/>
        <item h="1" x="13"/>
        <item h="1" x="15"/>
        <item x="1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# Obligación" axis="axisRow" compact="0" outline="0" showAll="0" defaultSubtotal="0">
      <items count="4081">
        <item x="9"/>
        <item x="49"/>
        <item x="247"/>
        <item x="2045"/>
        <item x="2377"/>
        <item x="321"/>
        <item x="334"/>
        <item x="1260"/>
        <item x="1515"/>
        <item x="23"/>
        <item x="24"/>
        <item x="3929"/>
        <item x="3893"/>
        <item x="3901"/>
        <item x="3927"/>
        <item x="2751"/>
        <item x="3741"/>
        <item x="3728"/>
        <item x="3733"/>
        <item x="3732"/>
        <item x="3735"/>
        <item x="3731"/>
        <item x="3727"/>
        <item x="3738"/>
        <item x="3739"/>
        <item x="3734"/>
        <item x="3726"/>
        <item x="3730"/>
        <item x="3729"/>
        <item x="3736"/>
        <item x="3740"/>
        <item x="3737"/>
        <item x="493"/>
        <item x="3845"/>
        <item x="659"/>
        <item x="660"/>
        <item x="1875"/>
        <item x="2754"/>
        <item x="233"/>
        <item x="2753"/>
        <item x="3624"/>
        <item x="494"/>
        <item x="2139"/>
        <item x="3863"/>
        <item x="3891"/>
        <item x="1140"/>
        <item x="1514"/>
        <item x="3925"/>
        <item x="3928"/>
        <item x="3926"/>
        <item x="2136"/>
        <item x="2135"/>
        <item x="3902"/>
        <item x="2752"/>
        <item x="2138"/>
        <item x="2137"/>
        <item x="52"/>
        <item x="51"/>
        <item x="3835"/>
        <item x="3848"/>
        <item x="1516"/>
        <item x="3681"/>
        <item x="3985"/>
        <item x="3984"/>
        <item x="1524"/>
        <item x="3931"/>
        <item x="3868"/>
        <item x="3915"/>
        <item x="3911"/>
        <item x="3905"/>
        <item x="1130"/>
        <item x="2484"/>
        <item x="2305"/>
        <item x="3903"/>
        <item x="3843"/>
        <item x="2271"/>
        <item x="1901"/>
        <item x="1893"/>
        <item x="1889"/>
        <item x="1891"/>
        <item x="1892"/>
        <item x="1897"/>
        <item x="1904"/>
        <item x="3930"/>
        <item x="3909"/>
        <item x="3765"/>
        <item x="3762"/>
        <item x="1453"/>
        <item x="3766"/>
        <item x="2646"/>
        <item x="3908"/>
        <item x="3907"/>
        <item x="1905"/>
        <item x="1906"/>
        <item x="3904"/>
        <item x="1930"/>
        <item x="1226"/>
        <item x="3914"/>
        <item x="3913"/>
        <item x="1895"/>
        <item x="1894"/>
        <item x="1242"/>
        <item x="1065"/>
        <item x="1250"/>
        <item x="3912"/>
        <item x="3910"/>
        <item x="3920"/>
        <item x="3917"/>
        <item x="3918"/>
        <item x="3916"/>
        <item x="3906"/>
        <item x="3776"/>
        <item x="3919"/>
        <item x="3932"/>
        <item x="1230"/>
        <item x="1234"/>
        <item x="2876"/>
        <item x="356"/>
        <item x="357"/>
        <item x="1739"/>
        <item x="354"/>
        <item x="360"/>
        <item x="1235"/>
        <item x="339"/>
        <item x="2877"/>
        <item x="2874"/>
        <item x="340"/>
        <item x="342"/>
        <item x="1059"/>
        <item x="1527"/>
        <item x="1221"/>
        <item x="3935"/>
        <item x="3921"/>
        <item x="1729"/>
        <item x="3933"/>
        <item x="3934"/>
        <item x="3922"/>
        <item x="3924"/>
        <item x="1236"/>
        <item x="1215"/>
        <item x="2265"/>
        <item x="3923"/>
        <item x="2875"/>
        <item x="1248"/>
        <item x="2307"/>
        <item x="2270"/>
        <item x="1218"/>
        <item x="1247"/>
        <item x="2645"/>
        <item x="1213"/>
        <item x="117"/>
        <item x="2306"/>
        <item x="1214"/>
        <item x="1238"/>
        <item x="2274"/>
        <item x="1216"/>
        <item x="2261"/>
        <item x="1225"/>
        <item x="1060"/>
        <item x="1212"/>
        <item x="2269"/>
        <item x="1116"/>
        <item x="2308"/>
        <item x="1231"/>
        <item x="3756"/>
        <item x="1241"/>
        <item x="353"/>
        <item x="1676"/>
        <item x="350"/>
        <item x="2268"/>
        <item x="2273"/>
        <item x="1139"/>
        <item x="1528"/>
        <item x="745"/>
        <item x="2262"/>
        <item x="1837"/>
        <item x="1838"/>
        <item x="1113"/>
        <item x="406"/>
        <item x="1734"/>
        <item x="2647"/>
        <item x="1273"/>
        <item x="351"/>
        <item x="352"/>
        <item x="2264"/>
        <item x="1525"/>
        <item x="1817"/>
        <item x="1062"/>
        <item x="1112"/>
        <item x="1818"/>
        <item x="403"/>
        <item x="405"/>
        <item x="746"/>
        <item x="1211"/>
        <item x="1814"/>
        <item x="1816"/>
        <item x="2267"/>
        <item x="2648"/>
        <item x="1208"/>
        <item x="2266"/>
        <item x="404"/>
        <item x="355"/>
        <item x="1209"/>
        <item x="2033"/>
        <item x="1819"/>
        <item x="2260"/>
        <item x="335"/>
        <item x="1261"/>
        <item x="1207"/>
        <item x="2263"/>
        <item x="1815"/>
        <item x="429"/>
        <item x="3719"/>
        <item x="2879"/>
        <item x="2880"/>
        <item x="747"/>
        <item x="1115"/>
        <item x="349"/>
        <item x="1813"/>
        <item x="43"/>
        <item x="44"/>
        <item x="1292"/>
        <item x="1820"/>
        <item x="1822"/>
        <item x="2272"/>
        <item x="1049"/>
        <item x="1144"/>
        <item x="1821"/>
        <item x="1823"/>
        <item x="1926"/>
        <item x="1920"/>
        <item x="2881"/>
        <item x="1852"/>
        <item x="848"/>
        <item x="1824"/>
        <item x="1110"/>
        <item x="2445"/>
        <item x="983"/>
        <item x="2878"/>
        <item x="1107"/>
        <item x="1299"/>
        <item x="430"/>
        <item x="2691"/>
        <item x="1735"/>
        <item x="3127"/>
        <item x="3132"/>
        <item x="982"/>
        <item x="3131"/>
        <item x="3126"/>
        <item x="988"/>
        <item x="4034"/>
        <item x="2448"/>
        <item x="3124"/>
        <item x="1297"/>
        <item x="3123"/>
        <item x="431"/>
        <item x="980"/>
        <item x="1114"/>
        <item x="1723"/>
        <item x="1688"/>
        <item x="3130"/>
        <item x="3125"/>
        <item x="3122"/>
        <item x="986"/>
        <item x="987"/>
        <item x="1108"/>
        <item x="1274"/>
        <item x="3743"/>
        <item x="3129"/>
        <item x="3133"/>
        <item x="2443"/>
        <item x="3128"/>
        <item x="974"/>
        <item x="1132"/>
        <item x="4053"/>
        <item x="4055"/>
        <item x="1109"/>
        <item x="4022"/>
        <item x="4023"/>
        <item x="1854"/>
        <item x="4056"/>
        <item x="2447"/>
        <item x="960"/>
        <item x="2449"/>
        <item x="978"/>
        <item x="1111"/>
        <item x="4054"/>
        <item x="984"/>
        <item x="1298"/>
        <item x="1300"/>
        <item x="407"/>
        <item x="1284"/>
        <item x="1730"/>
        <item x="1731"/>
        <item x="1732"/>
        <item x="1146"/>
        <item x="50"/>
        <item x="1148"/>
        <item x="1117"/>
        <item x="1717"/>
        <item x="2402"/>
        <item x="832"/>
        <item x="2433"/>
        <item x="1281"/>
        <item x="2398"/>
        <item x="1138"/>
        <item x="2401"/>
        <item x="2400"/>
        <item x="2434"/>
        <item x="2399"/>
        <item x="4042"/>
        <item x="1119"/>
        <item x="953"/>
        <item x="331"/>
        <item x="1510"/>
        <item x="954"/>
        <item x="1724"/>
        <item x="1725"/>
        <item x="1728"/>
        <item x="973"/>
        <item x="1718"/>
        <item x="1719"/>
        <item x="3020"/>
        <item x="3753"/>
        <item x="2389"/>
        <item x="86"/>
        <item x="1263"/>
        <item x="1293"/>
        <item x="2048"/>
        <item x="2074"/>
        <item x="2092"/>
        <item x="2057"/>
        <item x="2065"/>
        <item x="2075"/>
        <item x="2085"/>
        <item x="2047"/>
        <item x="2049"/>
        <item x="2084"/>
        <item x="2062"/>
        <item x="2081"/>
        <item x="2090"/>
        <item x="2105"/>
        <item x="2069"/>
        <item x="2068"/>
        <item x="2040"/>
        <item x="2044"/>
        <item x="2070"/>
        <item x="2099"/>
        <item x="2050"/>
        <item x="2043"/>
        <item x="2066"/>
        <item x="2063"/>
        <item x="2072"/>
        <item x="2093"/>
        <item x="2053"/>
        <item x="2086"/>
        <item x="2039"/>
        <item x="2061"/>
        <item x="2076"/>
        <item x="2100"/>
        <item x="2094"/>
        <item x="2071"/>
        <item x="2067"/>
        <item x="2087"/>
        <item x="2073"/>
        <item x="2095"/>
        <item x="2089"/>
        <item x="2059"/>
        <item x="2091"/>
        <item x="2051"/>
        <item x="2052"/>
        <item x="2054"/>
        <item x="2046"/>
        <item x="2058"/>
        <item x="2055"/>
        <item x="2077"/>
        <item x="2078"/>
        <item x="2096"/>
        <item x="2101"/>
        <item x="2056"/>
        <item x="2080"/>
        <item x="2102"/>
        <item x="2082"/>
        <item x="2098"/>
        <item x="2097"/>
        <item x="2083"/>
        <item x="2079"/>
        <item x="2103"/>
        <item x="2088"/>
        <item x="2104"/>
        <item x="2064"/>
        <item x="2041"/>
        <item x="2060"/>
        <item x="2042"/>
        <item x="2106"/>
        <item x="1301"/>
        <item x="1142"/>
        <item x="2252"/>
        <item x="1727"/>
        <item x="1690"/>
        <item x="2489"/>
        <item x="2488"/>
        <item x="1775"/>
        <item x="1118"/>
        <item x="1509"/>
        <item x="121"/>
        <item x="122"/>
        <item x="740"/>
        <item x="908"/>
        <item x="892"/>
        <item x="2251"/>
        <item x="2253"/>
        <item x="2254"/>
        <item x="1278"/>
        <item x="913"/>
        <item x="900"/>
        <item x="896"/>
        <item x="901"/>
        <item x="2838"/>
        <item x="597"/>
        <item x="1137"/>
        <item x="1121"/>
        <item x="911"/>
        <item x="314"/>
        <item x="907"/>
        <item x="893"/>
        <item x="1120"/>
        <item x="3763"/>
        <item x="903"/>
        <item x="315"/>
        <item x="1279"/>
        <item x="1736"/>
        <item x="2301"/>
        <item x="1914"/>
        <item x="748"/>
        <item x="749"/>
        <item x="1911"/>
        <item x="895"/>
        <item x="1106"/>
        <item x="899"/>
        <item x="909"/>
        <item x="897"/>
        <item x="4026"/>
        <item x="902"/>
        <item x="1687"/>
        <item x="1289"/>
        <item x="2179"/>
        <item x="2178"/>
        <item x="2660"/>
        <item x="1737"/>
        <item x="2187"/>
        <item x="2190"/>
        <item x="2186"/>
        <item x="912"/>
        <item x="910"/>
        <item x="916"/>
        <item x="914"/>
        <item x="975"/>
        <item x="898"/>
        <item x="904"/>
        <item x="915"/>
        <item x="1264"/>
        <item x="2177"/>
        <item x="1738"/>
        <item x="905"/>
        <item x="976"/>
        <item x="1285"/>
        <item x="2191"/>
        <item x="1147"/>
        <item x="84"/>
        <item x="2180"/>
        <item x="1830"/>
        <item x="316"/>
        <item x="985"/>
        <item x="971"/>
        <item x="1878"/>
        <item x="906"/>
        <item x="2798"/>
        <item x="2419"/>
        <item x="979"/>
        <item x="2446"/>
        <item x="2140"/>
        <item x="2185"/>
        <item x="2184"/>
        <item x="1780"/>
        <item x="2188"/>
        <item x="2189"/>
        <item x="1680"/>
        <item x="1136"/>
        <item x="3759"/>
        <item x="968"/>
        <item x="970"/>
        <item x="2249"/>
        <item x="969"/>
        <item x="1291"/>
        <item x="3750"/>
        <item x="615"/>
        <item x="2511"/>
        <item x="1296"/>
        <item x="965"/>
        <item x="894"/>
        <item x="964"/>
        <item x="3970"/>
        <item x="966"/>
        <item x="1029"/>
        <item x="967"/>
        <item x="981"/>
        <item x="2182"/>
        <item x="388"/>
        <item x="4041"/>
        <item x="2181"/>
        <item x="2196"/>
        <item x="972"/>
        <item x="1267"/>
        <item x="2195"/>
        <item x="2192"/>
        <item x="2194"/>
        <item x="3751"/>
        <item x="598"/>
        <item x="925"/>
        <item x="924"/>
        <item x="3758"/>
        <item x="3722"/>
        <item x="118"/>
        <item x="3721"/>
        <item x="2183"/>
        <item x="389"/>
        <item x="3694"/>
        <item x="1268"/>
        <item x="3696"/>
        <item x="2346"/>
        <item x="119"/>
        <item x="2238"/>
        <item x="1096"/>
        <item x="640"/>
        <item x="2679"/>
        <item x="1290"/>
        <item x="633"/>
        <item x="652"/>
        <item x="646"/>
        <item x="645"/>
        <item x="651"/>
        <item x="642"/>
        <item x="650"/>
        <item x="644"/>
        <item x="649"/>
        <item x="641"/>
        <item x="643"/>
        <item x="653"/>
        <item x="308"/>
        <item x="1143"/>
        <item x="283"/>
        <item x="3697"/>
        <item x="290"/>
        <item x="284"/>
        <item x="2693"/>
        <item x="2692"/>
        <item x="1095"/>
        <item x="3693"/>
        <item x="123"/>
        <item x="631"/>
        <item x="1354"/>
        <item x="1657"/>
        <item x="120"/>
        <item x="3698"/>
        <item x="3703"/>
        <item x="1776"/>
        <item x="1202"/>
        <item x="243"/>
        <item x="2347"/>
        <item x="629"/>
        <item x="1135"/>
        <item x="1210"/>
        <item x="1295"/>
        <item x="1511"/>
        <item x="1220"/>
        <item x="3701"/>
        <item x="3700"/>
        <item x="4028"/>
        <item x="2193"/>
        <item x="1988"/>
        <item x="1991"/>
        <item x="242"/>
        <item x="1658"/>
        <item x="3971"/>
        <item x="3702"/>
        <item x="3704"/>
        <item x="3695"/>
        <item x="1269"/>
        <item x="1203"/>
        <item x="1280"/>
        <item x="632"/>
        <item x="2302"/>
        <item x="1691"/>
        <item x="1659"/>
        <item x="2283"/>
        <item x="1205"/>
        <item x="3699"/>
        <item x="1508"/>
        <item x="2171"/>
        <item x="232"/>
        <item x="1873"/>
        <item x="1912"/>
        <item x="630"/>
        <item x="1287"/>
        <item x="239"/>
        <item x="282"/>
        <item x="288"/>
        <item x="287"/>
        <item x="289"/>
        <item x="286"/>
        <item x="1141"/>
        <item x="1204"/>
        <item x="292"/>
        <item x="285"/>
        <item x="291"/>
        <item x="1282"/>
        <item x="374"/>
        <item x="1223"/>
        <item x="1288"/>
        <item x="1266"/>
        <item x="1987"/>
        <item x="628"/>
        <item x="1990"/>
        <item x="2899"/>
        <item x="1199"/>
        <item x="414"/>
        <item x="446"/>
        <item x="1"/>
        <item x="1200"/>
        <item x="241"/>
        <item x="1201"/>
        <item x="1913"/>
        <item x="1915"/>
        <item x="2684"/>
        <item x="1353"/>
        <item x="2682"/>
        <item x="1206"/>
        <item x="1217"/>
        <item x="3943"/>
        <item x="3956"/>
        <item x="1872"/>
        <item x="475"/>
        <item x="2208"/>
        <item x="1243"/>
        <item x="2870"/>
        <item x="2390"/>
        <item x="1989"/>
        <item x="1876"/>
        <item x="1877"/>
        <item x="1277"/>
        <item x="449"/>
        <item x="476"/>
        <item x="1227"/>
        <item x="1229"/>
        <item x="4037"/>
        <item x="1134"/>
        <item x="720"/>
        <item x="1695"/>
        <item x="3962"/>
        <item x="719"/>
        <item x="1709"/>
        <item x="724"/>
        <item x="1294"/>
        <item x="1853"/>
        <item x="2901"/>
        <item x="1972"/>
        <item x="1302"/>
        <item x="2304"/>
        <item x="722"/>
        <item x="718"/>
        <item x="723"/>
        <item x="717"/>
        <item x="3963"/>
        <item x="4027"/>
        <item x="448"/>
        <item x="1704"/>
        <item x="2628"/>
        <item x="2683"/>
        <item x="2627"/>
        <item x="1286"/>
        <item x="991"/>
        <item x="1283"/>
        <item x="1992"/>
        <item x="2209"/>
        <item x="244"/>
        <item x="2633"/>
        <item x="2697"/>
        <item x="2791"/>
        <item x="1381"/>
        <item x="1145"/>
        <item x="1378"/>
        <item x="1693"/>
        <item x="2900"/>
        <item x="2902"/>
        <item x="721"/>
        <item x="1382"/>
        <item x="2634"/>
        <item x="440"/>
        <item x="1699"/>
        <item x="2636"/>
        <item x="743"/>
        <item x="1917"/>
        <item x="1698"/>
        <item x="3760"/>
        <item x="1272"/>
        <item x="151"/>
        <item x="1374"/>
        <item x="634"/>
        <item x="1697"/>
        <item x="1701"/>
        <item x="2738"/>
        <item x="240"/>
        <item x="1703"/>
        <item x="1376"/>
        <item x="1961"/>
        <item x="1702"/>
        <item x="1071"/>
        <item x="2370"/>
        <item x="2854"/>
        <item x="2303"/>
        <item x="391"/>
        <item x="2207"/>
        <item x="2739"/>
        <item x="2736"/>
        <item x="2737"/>
        <item x="1131"/>
        <item x="462"/>
        <item x="456"/>
        <item x="2632"/>
        <item x="447"/>
        <item x="1375"/>
        <item x="2920"/>
        <item x="477"/>
        <item x="2630"/>
        <item x="3044"/>
        <item x="465"/>
        <item x="1380"/>
        <item x="461"/>
        <item x="1394"/>
        <item x="2919"/>
        <item x="3045"/>
        <item x="442"/>
        <item x="1694"/>
        <item x="1885"/>
        <item x="2812"/>
        <item x="2815"/>
        <item x="2814"/>
        <item x="1700"/>
        <item x="2629"/>
        <item x="2808"/>
        <item x="2809"/>
        <item x="2807"/>
        <item x="1744"/>
        <item x="2810"/>
        <item x="1133"/>
        <item x="464"/>
        <item x="467"/>
        <item x="1377"/>
        <item x="2373"/>
        <item x="2239"/>
        <item x="1696"/>
        <item x="2789"/>
        <item x="1383"/>
        <item x="1384"/>
        <item x="1070"/>
        <item x="2811"/>
        <item x="2835"/>
        <item x="2828"/>
        <item x="2827"/>
        <item x="2834"/>
        <item x="2833"/>
        <item x="22"/>
        <item x="33"/>
        <item x="1705"/>
        <item x="1087"/>
        <item x="3969"/>
        <item x="458"/>
        <item x="1379"/>
        <item x="463"/>
        <item x="1707"/>
        <item x="1387"/>
        <item x="1373"/>
        <item x="1391"/>
        <item x="1708"/>
        <item x="35"/>
        <item x="450"/>
        <item x="1706"/>
        <item x="34"/>
        <item x="1710"/>
        <item x="1533"/>
        <item x="31"/>
        <item x="1711"/>
        <item x="2830"/>
        <item x="2831"/>
        <item x="2829"/>
        <item x="2832"/>
        <item x="455"/>
        <item x="459"/>
        <item x="1271"/>
        <item x="1088"/>
        <item x="466"/>
        <item x="2234"/>
        <item x="460"/>
        <item x="1712"/>
        <item x="1742"/>
        <item x="2796"/>
        <item x="1692"/>
        <item x="1072"/>
        <item x="2813"/>
        <item x="1078"/>
        <item x="2369"/>
        <item x="2117"/>
        <item x="1743"/>
        <item x="2107"/>
        <item x="2795"/>
        <item x="125"/>
        <item x="445"/>
        <item x="457"/>
        <item x="849"/>
        <item x="2114"/>
        <item x="438"/>
        <item x="2371"/>
        <item x="2118"/>
        <item x="2295"/>
        <item x="2115"/>
        <item x="1393"/>
        <item x="312"/>
        <item x="3621"/>
        <item x="1386"/>
        <item x="2170"/>
        <item x="127"/>
        <item x="436"/>
        <item x="3043"/>
        <item x="2038"/>
        <item x="2794"/>
        <item x="1084"/>
        <item x="3032"/>
        <item x="468"/>
        <item x="2635"/>
        <item x="1076"/>
        <item x="2701"/>
        <item x="2702"/>
        <item x="2368"/>
        <item x="2797"/>
        <item x="2858"/>
        <item x="3031"/>
        <item x="469"/>
        <item x="230"/>
        <item x="1079"/>
        <item x="1467"/>
        <item x="2245"/>
        <item x="1464"/>
        <item x="1463"/>
        <item x="1395"/>
        <item x="1462"/>
        <item x="1472"/>
        <item x="1471"/>
        <item x="1466"/>
        <item x="2799"/>
        <item x="3959"/>
        <item x="2374"/>
        <item x="1077"/>
        <item x="2786"/>
        <item x="2420"/>
        <item x="1468"/>
        <item x="1469"/>
        <item x="1675"/>
        <item x="1461"/>
        <item x="1465"/>
        <item x="3027"/>
        <item x="3033"/>
        <item x="1074"/>
        <item x="1523"/>
        <item x="128"/>
        <item x="3034"/>
        <item x="1073"/>
        <item x="1332"/>
        <item x="126"/>
        <item x="2631"/>
        <item x="1390"/>
        <item x="637"/>
        <item x="435"/>
        <item x="1392"/>
        <item x="2704"/>
        <item x="1918"/>
        <item x="1910"/>
        <item x="1028"/>
        <item x="149"/>
        <item x="2790"/>
        <item x="1580"/>
        <item x="1389"/>
        <item x="1470"/>
        <item x="1399"/>
        <item x="1080"/>
        <item x="1388"/>
        <item x="1396"/>
        <item x="1085"/>
        <item x="1398"/>
        <item x="1385"/>
        <item x="1495"/>
        <item x="439"/>
        <item x="2391"/>
        <item x="1349"/>
        <item x="1831"/>
        <item x="2787"/>
        <item x="1594"/>
        <item x="2792"/>
        <item x="310"/>
        <item x="1086"/>
        <item x="1592"/>
        <item x="1397"/>
        <item x="613"/>
        <item x="1683"/>
        <item x="1797"/>
        <item x="627"/>
        <item x="1798"/>
        <item x="129"/>
        <item x="1793"/>
        <item x="1787"/>
        <item x="1796"/>
        <item x="1160"/>
        <item x="2674"/>
        <item x="2675"/>
        <item x="1795"/>
        <item x="1075"/>
        <item x="1786"/>
        <item x="2793"/>
        <item x="45"/>
        <item x="733"/>
        <item x="1792"/>
        <item x="1785"/>
        <item x="1794"/>
        <item x="1788"/>
        <item x="1791"/>
        <item x="1790"/>
        <item x="1789"/>
        <item x="1311"/>
        <item x="1401"/>
        <item x="1400"/>
        <item x="1402"/>
        <item x="402"/>
        <item x="1593"/>
        <item x="311"/>
        <item x="231"/>
        <item x="1921"/>
        <item x="2259"/>
        <item x="2129"/>
        <item x="2121"/>
        <item x="153"/>
        <item x="2124"/>
        <item x="1519"/>
        <item x="1404"/>
        <item x="1403"/>
        <item x="2638"/>
        <item x="1799"/>
        <item x="2246"/>
        <item x="3029"/>
        <item x="2232"/>
        <item x="2231"/>
        <item x="2233"/>
        <item x="1083"/>
        <item x="1783"/>
        <item x="2503"/>
        <item x="1781"/>
        <item x="2372"/>
        <item x="2785"/>
        <item x="2127"/>
        <item x="2134"/>
        <item x="2122"/>
        <item x="2125"/>
        <item x="989"/>
        <item x="2354"/>
        <item x="732"/>
        <item x="2133"/>
        <item x="525"/>
        <item x="1518"/>
        <item x="528"/>
        <item x="3767"/>
        <item x="1082"/>
        <item x="2788"/>
        <item x="419"/>
        <item x="2486"/>
        <item x="3037"/>
        <item x="3036"/>
        <item x="3708"/>
        <item x="3035"/>
        <item x="53"/>
        <item x="451"/>
        <item x="2504"/>
        <item x="2505"/>
        <item x="2506"/>
        <item x="2123"/>
        <item x="2128"/>
        <item x="2130"/>
        <item x="2132"/>
        <item x="2126"/>
        <item x="2131"/>
        <item x="1081"/>
        <item x="3040"/>
        <item x="527"/>
        <item x="2509"/>
        <item x="2637"/>
        <item x="731"/>
        <item x="3744"/>
        <item x="530"/>
        <item x="529"/>
        <item x="2359"/>
        <item x="619"/>
        <item x="1067"/>
        <item x="2882"/>
        <item x="2510"/>
        <item x="1068"/>
        <item x="2508"/>
        <item x="2507"/>
        <item x="1673"/>
        <item x="3039"/>
        <item x="1069"/>
        <item x="3041"/>
        <item x="1054"/>
        <item x="3022"/>
        <item x="434"/>
        <item x="2487"/>
        <item x="3021"/>
        <item x="526"/>
        <item x="1090"/>
        <item x="1103"/>
        <item x="1923"/>
        <item x="3038"/>
        <item x="146"/>
        <item x="2358"/>
        <item x="88"/>
        <item x="1155"/>
        <item x="647"/>
        <item x="648"/>
        <item x="1512"/>
        <item x="1513"/>
        <item x="1105"/>
        <item x="1089"/>
        <item x="90"/>
        <item x="91"/>
        <item x="309"/>
        <item x="1100"/>
        <item x="3026"/>
        <item x="89"/>
        <item x="3023"/>
        <item x="152"/>
        <item x="2639"/>
        <item x="2640"/>
        <item x="323"/>
        <item x="600"/>
        <item x="1158"/>
        <item x="2284"/>
        <item x="927"/>
        <item x="444"/>
        <item x="1767"/>
        <item x="392"/>
        <item x="1507"/>
        <item x="2703"/>
        <item x="3745"/>
        <item x="2250"/>
        <item x="1749"/>
        <item x="443"/>
        <item x="3051"/>
        <item x="400"/>
        <item x="401"/>
        <item x="1933"/>
        <item x="13"/>
        <item x="1761"/>
        <item x="1157"/>
        <item x="3052"/>
        <item x="1097"/>
        <item x="1104"/>
        <item x="2119"/>
        <item x="3661"/>
        <item x="3030"/>
        <item x="2172"/>
        <item x="3662"/>
        <item x="1152"/>
        <item x="3053"/>
        <item x="138"/>
        <item x="136"/>
        <item x="2294"/>
        <item x="2352"/>
        <item x="2032"/>
        <item x="1674"/>
        <item x="1151"/>
        <item x="3054"/>
        <item x="1750"/>
        <item x="1759"/>
        <item x="1751"/>
        <item x="137"/>
        <item x="1101"/>
        <item x="140"/>
        <item x="135"/>
        <item x="1755"/>
        <item x="886"/>
        <item x="452"/>
        <item x="134"/>
        <item x="512"/>
        <item x="145"/>
        <item x="1760"/>
        <item x="1768"/>
        <item x="1063"/>
        <item x="2197"/>
        <item x="441"/>
        <item x="2680"/>
        <item x="3640"/>
        <item x="3620"/>
        <item x="3637"/>
        <item x="1153"/>
        <item x="320"/>
        <item x="2883"/>
        <item x="1154"/>
        <item x="1591"/>
        <item x="3993"/>
        <item x="410"/>
        <item x="453"/>
        <item x="1331"/>
        <item x="2550"/>
        <item x="2333"/>
        <item x="962"/>
        <item x="1765"/>
        <item x="1758"/>
        <item x="1754"/>
        <item x="1766"/>
        <item x="132"/>
        <item x="1757"/>
        <item x="2362"/>
        <item x="1329"/>
        <item x="143"/>
        <item x="141"/>
        <item x="124"/>
        <item x="1156"/>
        <item x="2355"/>
        <item x="142"/>
        <item x="144"/>
        <item x="139"/>
        <item x="1330"/>
        <item x="133"/>
        <item x="1748"/>
        <item x="1752"/>
        <item x="1762"/>
        <item x="80"/>
        <item x="454"/>
        <item x="2676"/>
        <item x="1747"/>
        <item x="1257"/>
        <item x="1756"/>
        <item x="2763"/>
        <item x="71"/>
        <item x="79"/>
        <item x="150"/>
        <item x="3639"/>
        <item x="2285"/>
        <item x="3630"/>
        <item x="608"/>
        <item x="1347"/>
        <item x="2360"/>
        <item x="82"/>
        <item x="744"/>
        <item x="1753"/>
        <item x="437"/>
        <item x="1763"/>
        <item x="2367"/>
        <item x="74"/>
        <item x="3055"/>
        <item x="3690"/>
        <item x="3691"/>
        <item x="3965"/>
        <item x="3958"/>
        <item x="73"/>
        <item x="81"/>
        <item x="3977"/>
        <item x="1764"/>
        <item x="1774"/>
        <item x="1102"/>
        <item x="2927"/>
        <item x="2924"/>
        <item x="3629"/>
        <item x="3627"/>
        <item x="1506"/>
        <item x="1255"/>
        <item x="57"/>
        <item x="59"/>
        <item x="58"/>
        <item x="63"/>
        <item x="62"/>
        <item x="61"/>
        <item x="60"/>
        <item x="1770"/>
        <item x="1771"/>
        <item x="2923"/>
        <item x="78"/>
        <item x="2677"/>
        <item x="2925"/>
        <item x="1350"/>
        <item x="3628"/>
        <item x="2926"/>
        <item x="69"/>
        <item x="2363"/>
        <item x="65"/>
        <item x="72"/>
        <item x="66"/>
        <item x="4038"/>
        <item x="2442"/>
        <item x="3025"/>
        <item x="2120"/>
        <item x="15"/>
        <item x="3024"/>
        <item x="67"/>
        <item x="68"/>
        <item x="1346"/>
        <item x="2357"/>
        <item x="1733"/>
        <item x="3631"/>
        <item x="3632"/>
        <item x="75"/>
        <item x="1159"/>
        <item x="2696"/>
        <item x="70"/>
        <item x="64"/>
        <item x="76"/>
        <item x="497"/>
        <item x="1976"/>
        <item x="1886"/>
        <item x="2366"/>
        <item x="3633"/>
        <item x="502"/>
        <item x="1270"/>
        <item x="875"/>
        <item x="2581"/>
        <item x="1769"/>
        <item x="2384"/>
        <item x="3638"/>
        <item x="496"/>
        <item x="1344"/>
        <item x="77"/>
        <item x="3634"/>
        <item x="2385"/>
        <item x="2364"/>
        <item x="501"/>
        <item x="2206"/>
        <item x="498"/>
        <item x="3617"/>
        <item x="2746"/>
        <item x="3635"/>
        <item x="503"/>
        <item x="2380"/>
        <item x="2381"/>
        <item x="2205"/>
        <item x="1772"/>
        <item x="83"/>
        <item x="500"/>
        <item x="887"/>
        <item x="2871"/>
        <item x="2872"/>
        <item x="1256"/>
        <item x="2382"/>
        <item x="506"/>
        <item x="1773"/>
        <item x="3616"/>
        <item x="1342"/>
        <item x="2365"/>
        <item x="1977"/>
        <item x="2353"/>
        <item x="495"/>
        <item x="172"/>
        <item x="1338"/>
        <item x="505"/>
        <item x="361"/>
        <item x="2386"/>
        <item x="1627"/>
        <item x="607"/>
        <item x="1341"/>
        <item x="1630"/>
        <item x="16"/>
        <item x="17"/>
        <item x="499"/>
        <item x="362"/>
        <item x="1871"/>
        <item x="2383"/>
        <item x="1348"/>
        <item x="170"/>
        <item x="504"/>
        <item x="3135"/>
        <item x="177"/>
        <item x="2852"/>
        <item x="2585"/>
        <item x="2589"/>
        <item x="3618"/>
        <item x="1343"/>
        <item x="2356"/>
        <item x="1629"/>
        <item x="1624"/>
        <item x="1625"/>
        <item x="2851"/>
        <item x="2853"/>
        <item x="1626"/>
        <item x="1345"/>
        <item x="1631"/>
        <item x="1061"/>
        <item x="1632"/>
        <item x="1628"/>
        <item x="1633"/>
        <item x="2748"/>
        <item x="54"/>
        <item x="2747"/>
        <item x="2849"/>
        <item x="2848"/>
        <item x="2850"/>
        <item x="2584"/>
        <item x="3689"/>
        <item x="175"/>
        <item x="3062"/>
        <item x="470"/>
        <item x="1092"/>
        <item x="2591"/>
        <item x="3589"/>
        <item x="2361"/>
        <item x="472"/>
        <item x="2200"/>
        <item x="1099"/>
        <item x="1058"/>
        <item x="2749"/>
        <item x="3573"/>
        <item x="606"/>
        <item x="2592"/>
        <item x="2240"/>
        <item x="2241"/>
        <item x="2242"/>
        <item x="639"/>
        <item x="636"/>
        <item x="3590"/>
        <item x="1098"/>
        <item x="178"/>
        <item x="318"/>
        <item x="2573"/>
        <item x="2556"/>
        <item x="174"/>
        <item x="3642"/>
        <item x="657"/>
        <item x="655"/>
        <item x="2743"/>
        <item x="654"/>
        <item x="27"/>
        <item x="32"/>
        <item x="2444"/>
        <item x="656"/>
        <item x="55"/>
        <item x="3599"/>
        <item x="3577"/>
        <item x="317"/>
        <item x="30"/>
        <item x="196"/>
        <item x="2869"/>
        <item x="28"/>
        <item x="3587"/>
        <item x="2656"/>
        <item x="3964"/>
        <item x="4046"/>
        <item x="3575"/>
        <item x="2653"/>
        <item x="2657"/>
        <item x="200"/>
        <item x="3061"/>
        <item x="3565"/>
        <item x="3070"/>
        <item x="2654"/>
        <item x="3067"/>
        <item x="2658"/>
        <item x="3066"/>
        <item x="4047"/>
        <item x="2655"/>
        <item x="100"/>
        <item x="29"/>
        <item x="1635"/>
        <item x="1638"/>
        <item x="1651"/>
        <item x="1640"/>
        <item x="1644"/>
        <item x="1636"/>
        <item x="1642"/>
        <item x="471"/>
        <item x="1649"/>
        <item x="2651"/>
        <item x="2652"/>
        <item x="1647"/>
        <item x="3594"/>
        <item x="1652"/>
        <item x="1650"/>
        <item x="1634"/>
        <item x="1639"/>
        <item x="1646"/>
        <item x="1645"/>
        <item x="1641"/>
        <item x="635"/>
        <item x="1648"/>
        <item x="102"/>
        <item x="1637"/>
        <item x="3582"/>
        <item x="3600"/>
        <item x="1643"/>
        <item x="1653"/>
        <item x="1654"/>
        <item x="2198"/>
        <item x="168"/>
        <item x="2570"/>
        <item x="2572"/>
        <item x="36"/>
        <item x="617"/>
        <item x="101"/>
        <item x="3059"/>
        <item x="3065"/>
        <item x="3060"/>
        <item x="3068"/>
        <item x="2199"/>
        <item x="2201"/>
        <item x="473"/>
        <item x="3724"/>
        <item x="3723"/>
        <item x="2282"/>
        <item x="3137"/>
        <item x="3636"/>
        <item x="1351"/>
        <item x="2554"/>
        <item x="56"/>
        <item x="3968"/>
        <item x="2865"/>
        <item x="422"/>
        <item x="3567"/>
        <item x="3063"/>
        <item x="3069"/>
        <item x="3586"/>
        <item x="3571"/>
        <item x="3064"/>
        <item x="2567"/>
        <item x="394"/>
        <item x="3614"/>
        <item x="2317"/>
        <item x="3595"/>
        <item x="3593"/>
        <item x="3994"/>
        <item x="3996"/>
        <item x="2316"/>
        <item x="3615"/>
        <item x="246"/>
        <item x="245"/>
        <item x="203"/>
        <item x="1352"/>
        <item x="2566"/>
        <item x="3997"/>
        <item x="3598"/>
        <item x="2565"/>
        <item x="1457"/>
        <item x="2862"/>
        <item x="1655"/>
        <item x="1669"/>
        <item x="2568"/>
        <item x="1455"/>
        <item x="3596"/>
        <item x="3570"/>
        <item x="601"/>
        <item x="2868"/>
        <item x="199"/>
        <item x="1458"/>
        <item x="2571"/>
        <item x="396"/>
        <item x="2864"/>
        <item x="1656"/>
        <item x="1964"/>
        <item x="638"/>
        <item x="393"/>
        <item x="1867"/>
        <item x="3572"/>
        <item x="3580"/>
        <item x="3576"/>
        <item x="2569"/>
        <item x="197"/>
        <item x="1456"/>
        <item x="421"/>
        <item x="295"/>
        <item x="1668"/>
        <item x="1966"/>
        <item x="2867"/>
        <item x="1667"/>
        <item x="176"/>
        <item x="171"/>
        <item x="173"/>
        <item x="169"/>
        <item x="3597"/>
        <item x="3583"/>
        <item x="1866"/>
        <item x="3995"/>
        <item x="2112"/>
        <item x="3619"/>
        <item x="1968"/>
        <item x="2866"/>
        <item x="398"/>
        <item x="115"/>
        <item x="3544"/>
        <item x="2108"/>
        <item x="1672"/>
        <item x="116"/>
        <item x="3138"/>
        <item x="217"/>
        <item x="1969"/>
        <item x="3584"/>
        <item x="195"/>
        <item x="1670"/>
        <item x="3585"/>
        <item x="1779"/>
        <item x="3578"/>
        <item x="3568"/>
        <item x="602"/>
        <item x="2863"/>
        <item x="1671"/>
        <item x="1970"/>
        <item x="3622"/>
        <item x="181"/>
        <item x="1865"/>
        <item x="1967"/>
        <item x="3579"/>
        <item x="3623"/>
        <item x="2520"/>
        <item x="1355"/>
        <item x="2843"/>
        <item x="1882"/>
        <item x="180"/>
        <item x="1883"/>
        <item x="1884"/>
        <item x="3545"/>
        <item x="1825"/>
        <item x="2857"/>
        <item x="3566"/>
        <item x="3581"/>
        <item x="3574"/>
        <item x="3592"/>
        <item x="2855"/>
        <item x="2519"/>
        <item x="184"/>
        <item x="179"/>
        <item x="1459"/>
        <item x="1971"/>
        <item x="2860"/>
        <item x="1869"/>
        <item x="1965"/>
        <item x="2387"/>
        <item x="3588"/>
        <item x="727"/>
        <item x="604"/>
        <item x="2856"/>
        <item x="2512"/>
        <item x="112"/>
        <item x="3604"/>
        <item x="3602"/>
        <item x="3606"/>
        <item x="3591"/>
        <item x="3569"/>
        <item x="3603"/>
        <item x="3104"/>
        <item x="3546"/>
        <item x="3601"/>
        <item x="3605"/>
        <item x="3659"/>
        <item x="4040"/>
        <item x="1460"/>
        <item x="183"/>
        <item x="1868"/>
        <item x="182"/>
        <item x="189"/>
        <item x="207"/>
        <item x="202"/>
        <item x="185"/>
        <item x="2552"/>
        <item x="2861"/>
        <item x="2888"/>
        <item x="2517"/>
        <item x="2885"/>
        <item x="2887"/>
        <item x="3103"/>
        <item x="2842"/>
        <item x="658"/>
        <item x="167"/>
        <item x="166"/>
        <item x="2521"/>
        <item x="2859"/>
        <item x="3551"/>
        <item x="1981"/>
        <item x="1984"/>
        <item x="728"/>
        <item x="3136"/>
        <item x="3102"/>
        <item x="612"/>
        <item x="616"/>
        <item x="2689"/>
        <item x="2210"/>
        <item x="8"/>
        <item x="6"/>
        <item x="7"/>
        <item x="5"/>
        <item x="2518"/>
        <item x="1979"/>
        <item x="940"/>
        <item x="191"/>
        <item x="198"/>
        <item x="187"/>
        <item x="411"/>
        <item x="2597"/>
        <item x="2596"/>
        <item x="337"/>
        <item x="2595"/>
        <item x="336"/>
        <item x="338"/>
        <item x="387"/>
        <item x="385"/>
        <item x="383"/>
        <item x="386"/>
        <item x="384"/>
        <item x="2513"/>
        <item x="2514"/>
        <item x="1826"/>
        <item x="891"/>
        <item x="977"/>
        <item x="1778"/>
        <item x="193"/>
        <item x="201"/>
        <item x="186"/>
        <item x="1784"/>
        <item x="1856"/>
        <item x="3101"/>
        <item x="3651"/>
        <item x="3653"/>
        <item x="3656"/>
        <item x="2847"/>
        <item x="2845"/>
        <item x="1870"/>
        <item x="395"/>
        <item x="928"/>
        <item x="399"/>
        <item x="397"/>
        <item x="2844"/>
        <item x="586"/>
        <item x="3658"/>
        <item x="3657"/>
        <item x="3655"/>
        <item x="3652"/>
        <item x="3654"/>
        <item x="1980"/>
        <item x="1986"/>
        <item x="2690"/>
        <item x="3086"/>
        <item x="1782"/>
        <item x="1985"/>
        <item x="154"/>
        <item x="3548"/>
        <item x="192"/>
        <item x="206"/>
        <item x="204"/>
        <item x="190"/>
        <item x="216"/>
        <item x="4"/>
        <item x="1581"/>
        <item x="1584"/>
        <item x="1582"/>
        <item x="1583"/>
        <item x="3095"/>
        <item x="3100"/>
        <item x="2615"/>
        <item x="2618"/>
        <item x="148"/>
        <item x="347"/>
        <item x="2491"/>
        <item x="2516"/>
        <item x="2515"/>
        <item x="3092"/>
        <item x="1945"/>
        <item x="1740"/>
        <item x="1662"/>
        <item x="1664"/>
        <item x="1663"/>
        <item x="2621"/>
        <item x="2211"/>
        <item x="2619"/>
        <item x="2614"/>
        <item x="943"/>
        <item x="3093"/>
        <item x="3105"/>
        <item x="3117"/>
        <item x="2"/>
        <item x="531"/>
        <item x="1741"/>
        <item x="2345"/>
        <item x="378"/>
        <item x="379"/>
        <item x="1936"/>
        <item x="377"/>
        <item x="2611"/>
        <item x="2613"/>
        <item x="2625"/>
        <item x="2622"/>
        <item x="2624"/>
        <item x="2612"/>
        <item x="1935"/>
        <item x="215"/>
        <item x="194"/>
        <item x="205"/>
        <item x="188"/>
        <item x="3550"/>
        <item x="3094"/>
        <item x="3109"/>
        <item x="3115"/>
        <item x="3118"/>
        <item x="1941"/>
        <item x="2650"/>
        <item x="380"/>
        <item x="3071"/>
        <item x="1938"/>
        <item x="2886"/>
        <item x="2438"/>
        <item x="1665"/>
        <item x="4078"/>
        <item x="4079"/>
        <item x="1934"/>
        <item x="3960"/>
        <item x="2755"/>
        <item x="3096"/>
        <item x="3108"/>
        <item x="3112"/>
        <item x="3116"/>
        <item x="218"/>
        <item x="2441"/>
        <item x="2440"/>
        <item x="1954"/>
        <item x="4071"/>
        <item x="2439"/>
        <item x="4077"/>
        <item x="2903"/>
        <item x="2904"/>
        <item x="108"/>
        <item x="942"/>
        <item x="2846"/>
        <item x="2626"/>
        <item x="2616"/>
        <item x="2623"/>
        <item x="2620"/>
        <item x="945"/>
        <item x="103"/>
        <item x="3098"/>
        <item x="3107"/>
        <item x="3111"/>
        <item x="3119"/>
        <item x="1436"/>
        <item x="1978"/>
        <item x="209"/>
        <item x="210"/>
        <item x="208"/>
        <item x="213"/>
        <item x="3549"/>
        <item x="219"/>
        <item x="212"/>
        <item x="214"/>
        <item x="211"/>
        <item x="105"/>
        <item x="3083"/>
        <item x="3089"/>
        <item x="3088"/>
        <item x="1474"/>
        <item x="994"/>
        <item x="2896"/>
        <item x="1001"/>
        <item x="996"/>
        <item x="1477"/>
        <item x="951"/>
        <item x="3072"/>
        <item x="1982"/>
        <item x="1983"/>
        <item x="1476"/>
        <item x="1590"/>
        <item x="2522"/>
        <item x="1475"/>
        <item x="2590"/>
        <item x="3099"/>
        <item x="3110"/>
        <item x="3114"/>
        <item x="3113"/>
        <item x="3120"/>
        <item x="1473"/>
        <item x="949"/>
        <item x="131"/>
        <item x="587"/>
        <item x="4073"/>
        <item x="4072"/>
        <item x="4035"/>
        <item x="1531"/>
        <item x="995"/>
        <item x="1006"/>
        <item x="1003"/>
        <item x="1008"/>
        <item x="998"/>
        <item x="1005"/>
        <item x="1530"/>
        <item x="941"/>
        <item x="3547"/>
        <item x="3644"/>
        <item x="946"/>
        <item x="390"/>
        <item x="3097"/>
        <item x="3106"/>
        <item x="1356"/>
        <item x="1497"/>
        <item x="1357"/>
        <item x="1496"/>
        <item x="1358"/>
        <item x="1359"/>
        <item x="2579"/>
        <item x="1000"/>
        <item x="1007"/>
        <item x="1009"/>
        <item x="999"/>
        <item x="1361"/>
        <item x="3085"/>
        <item x="605"/>
        <item x="106"/>
        <item x="1002"/>
        <item x="3080"/>
        <item x="3084"/>
        <item x="2577"/>
        <item x="3646"/>
        <item x="3121"/>
        <item x="238"/>
        <item x="235"/>
        <item x="369"/>
        <item x="3073"/>
        <item x="234"/>
        <item x="237"/>
        <item x="997"/>
        <item x="1958"/>
        <item x="1960"/>
        <item x="1004"/>
        <item x="1010"/>
        <item x="3705"/>
        <item x="2758"/>
        <item x="3543"/>
        <item x="107"/>
        <item x="2326"/>
        <item x="729"/>
        <item x="2644"/>
        <item x="236"/>
        <item x="3074"/>
        <item x="3643"/>
        <item x="950"/>
        <item x="1326"/>
        <item x="2594"/>
        <item x="3692"/>
        <item x="3645"/>
        <item x="2578"/>
        <item x="944"/>
        <item x="2319"/>
        <item x="1962"/>
        <item x="3648"/>
        <item x="4075"/>
        <item x="2322"/>
        <item x="2533"/>
        <item x="947"/>
        <item x="869"/>
        <item x="368"/>
        <item x="4074"/>
        <item x="104"/>
        <item x="2318"/>
        <item x="948"/>
        <item x="708"/>
        <item x="992"/>
        <item x="2325"/>
        <item x="4076"/>
        <item x="3972"/>
        <item x="2580"/>
        <item x="1360"/>
        <item x="1362"/>
        <item x="3980"/>
        <item x="3134"/>
        <item x="2320"/>
        <item x="2761"/>
        <item x="1993"/>
        <item x="2324"/>
        <item x="1994"/>
        <item x="1999"/>
        <item x="4080"/>
        <item x="2839"/>
        <item x="3720"/>
        <item x="114"/>
        <item x="2525"/>
        <item x="2321"/>
        <item x="3647"/>
        <item x="2527"/>
        <item x="2323"/>
        <item x="705"/>
        <item x="1995"/>
        <item x="1370"/>
        <item x="2528"/>
        <item x="952"/>
        <item x="1998"/>
        <item x="2327"/>
        <item x="2545"/>
        <item x="1997"/>
        <item x="603"/>
        <item x="280"/>
        <item x="2328"/>
        <item x="1996"/>
        <item x="2334"/>
        <item x="2335"/>
        <item x="2002"/>
        <item x="111"/>
        <item x="2000"/>
        <item x="110"/>
        <item x="2005"/>
        <item x="2526"/>
        <item x="3961"/>
        <item x="3979"/>
        <item x="2001"/>
        <item x="2004"/>
        <item x="2003"/>
        <item x="109"/>
        <item x="2006"/>
        <item x="2542"/>
        <item x="1595"/>
        <item x="2529"/>
        <item x="3641"/>
        <item x="2541"/>
        <item x="993"/>
        <item x="2889"/>
        <item x="2544"/>
        <item x="1888"/>
        <item x="1899"/>
        <item x="2452"/>
        <item x="1890"/>
        <item x="1903"/>
        <item x="1902"/>
        <item x="1900"/>
        <item x="1896"/>
        <item x="1898"/>
        <item x="2539"/>
        <item x="2540"/>
        <item x="281"/>
        <item x="2531"/>
        <item x="1363"/>
        <item x="1614"/>
        <item x="1887"/>
        <item x="1615"/>
        <item x="1619"/>
        <item x="1618"/>
        <item x="1611"/>
        <item x="1616"/>
        <item x="1612"/>
        <item x="1617"/>
        <item x="1613"/>
        <item x="1620"/>
        <item x="2538"/>
        <item x="2543"/>
        <item x="533"/>
        <item x="532"/>
        <item x="2530"/>
        <item x="2243"/>
        <item x="2409"/>
        <item x="1305"/>
        <item x="713"/>
        <item x="1306"/>
        <item x="2546"/>
        <item x="2762"/>
        <item x="2536"/>
        <item x="2244"/>
        <item x="2921"/>
        <item x="2922"/>
        <item x="2717"/>
        <item x="2707"/>
        <item x="3660"/>
        <item x="2337"/>
        <item x="2338"/>
        <item x="2336"/>
        <item x="2339"/>
        <item x="1597"/>
        <item x="1307"/>
        <item x="2721"/>
        <item x="4050"/>
        <item x="2724"/>
        <item x="1308"/>
        <item x="611"/>
        <item x="2534"/>
        <item x="711"/>
        <item x="4051"/>
        <item x="2732"/>
        <item x="1309"/>
        <item x="2725"/>
        <item x="2728"/>
        <item x="712"/>
        <item x="2708"/>
        <item x="2450"/>
        <item x="1310"/>
        <item x="2480"/>
        <item x="1622"/>
        <item x="2723"/>
        <item x="2726"/>
        <item x="2709"/>
        <item x="2731"/>
        <item x="1621"/>
        <item x="1623"/>
        <item x="2706"/>
        <item x="3757"/>
        <item x="298"/>
        <item x="725"/>
        <item x="2733"/>
        <item x="2729"/>
        <item x="2714"/>
        <item x="2711"/>
        <item x="2719"/>
        <item x="2710"/>
        <item x="305"/>
        <item x="2532"/>
        <item x="297"/>
        <item x="726"/>
        <item x="2451"/>
        <item x="2535"/>
        <item x="302"/>
        <item x="2453"/>
        <item x="4048"/>
        <item x="934"/>
        <item x="931"/>
        <item x="147"/>
        <item x="303"/>
        <item x="1610"/>
        <item x="1609"/>
        <item x="1608"/>
        <item x="930"/>
        <item x="2722"/>
        <item x="2720"/>
        <item x="2712"/>
        <item x="301"/>
        <item x="2716"/>
        <item x="4070"/>
        <item x="2730"/>
        <item x="2705"/>
        <item x="2727"/>
        <item x="2718"/>
        <item x="2715"/>
        <item x="4067"/>
        <item x="2713"/>
        <item x="4057"/>
        <item x="614"/>
        <item x="296"/>
        <item x="929"/>
        <item x="2475"/>
        <item x="1304"/>
        <item x="4024"/>
        <item x="2416"/>
        <item x="515"/>
        <item x="304"/>
        <item x="2414"/>
        <item x="933"/>
        <item x="4060"/>
        <item x="889"/>
        <item x="4064"/>
        <item x="4059"/>
        <item x="299"/>
        <item x="4058"/>
        <item x="508"/>
        <item x="1975"/>
        <item x="300"/>
        <item x="1066"/>
        <item x="4061"/>
        <item x="2537"/>
        <item x="2473"/>
        <item x="932"/>
        <item x="1974"/>
        <item x="937"/>
        <item x="509"/>
        <item x="2474"/>
        <item x="610"/>
        <item x="427"/>
        <item x="936"/>
        <item x="2471"/>
        <item x="492"/>
        <item x="2479"/>
        <item x="511"/>
        <item x="4025"/>
        <item x="935"/>
        <item x="2476"/>
        <item x="2109"/>
        <item x="2478"/>
        <item x="4063"/>
        <item x="4062"/>
        <item x="4069"/>
        <item x="4068"/>
        <item x="2481"/>
        <item x="938"/>
        <item x="510"/>
        <item x="2759"/>
        <item x="1368"/>
        <item x="4049"/>
        <item x="2116"/>
        <item x="2110"/>
        <item x="860"/>
        <item x="1194"/>
        <item x="856"/>
        <item x="1596"/>
        <item x="3966"/>
        <item x="1601"/>
        <item x="3967"/>
        <item x="861"/>
        <item x="487"/>
        <item x="599"/>
        <item x="3688"/>
        <item x="2113"/>
        <item x="1943"/>
        <item x="859"/>
        <item x="1948"/>
        <item x="1956"/>
        <item x="113"/>
        <item x="517"/>
        <item x="432"/>
        <item x="42"/>
        <item x="3978"/>
        <item x="3957"/>
        <item x="1371"/>
        <item x="522"/>
        <item x="3725"/>
        <item x="3752"/>
        <item x="92"/>
        <item x="93"/>
        <item x="963"/>
        <item x="1953"/>
        <item x="41"/>
        <item x="827"/>
        <item x="2756"/>
        <item x="2757"/>
        <item x="2203"/>
        <item x="2204"/>
        <item x="2202"/>
        <item x="828"/>
        <item x="871"/>
        <item x="879"/>
        <item x="866"/>
        <item x="363"/>
        <item x="520"/>
        <item x="878"/>
        <item x="3685"/>
        <item x="1529"/>
        <item x="518"/>
        <item x="692"/>
        <item x="831"/>
        <item x="876"/>
        <item x="830"/>
        <item x="1940"/>
        <item x="519"/>
        <item x="881"/>
        <item x="706"/>
        <item x="854"/>
        <item x="1955"/>
        <item x="2410"/>
        <item x="521"/>
        <item x="2411"/>
        <item x="1369"/>
        <item x="2909"/>
        <item x="516"/>
        <item x="714"/>
        <item x="855"/>
        <item x="1660"/>
        <item x="1536"/>
        <item x="1534"/>
        <item x="364"/>
        <item x="890"/>
        <item x="1535"/>
        <item x="2388"/>
        <item x="1689"/>
        <item x="1661"/>
        <item x="1538"/>
        <item x="1542"/>
        <item x="2485"/>
        <item x="418"/>
        <item x="523"/>
        <item x="1545"/>
        <item x="524"/>
        <item x="1537"/>
        <item x="1540"/>
        <item x="1196"/>
        <item x="873"/>
        <item x="877"/>
        <item x="1544"/>
        <item x="872"/>
        <item x="1937"/>
        <item x="1539"/>
        <item x="865"/>
        <item x="1950"/>
        <item x="2470"/>
        <item x="1094"/>
        <item x="1553"/>
        <item x="1939"/>
        <item x="1550"/>
        <item x="1541"/>
        <item x="1552"/>
        <item x="1057"/>
        <item x="1547"/>
        <item x="1546"/>
        <item x="417"/>
        <item x="1543"/>
        <item x="1551"/>
        <item x="1946"/>
        <item x="851"/>
        <item x="2801"/>
        <item x="1549"/>
        <item x="1548"/>
        <item x="1554"/>
        <item x="1952"/>
        <item x="513"/>
        <item x="1949"/>
        <item x="2344"/>
        <item x="1275"/>
        <item x="1944"/>
        <item x="874"/>
        <item x="682"/>
        <item x="678"/>
        <item x="3625"/>
        <item x="39"/>
        <item x="415"/>
        <item x="677"/>
        <item x="687"/>
        <item x="680"/>
        <item x="2341"/>
        <item x="408"/>
        <item x="4066"/>
        <item x="4065"/>
        <item x="857"/>
        <item x="662"/>
        <item x="625"/>
        <item x="661"/>
        <item x="1851"/>
        <item x="684"/>
        <item x="683"/>
        <item x="676"/>
        <item x="716"/>
        <item x="376"/>
        <item x="2342"/>
        <item x="2930"/>
        <item x="693"/>
        <item x="691"/>
        <item x="686"/>
        <item x="1365"/>
        <item x="681"/>
        <item x="685"/>
        <item x="416"/>
        <item x="709"/>
        <item x="853"/>
        <item x="2340"/>
        <item x="2477"/>
        <item x="689"/>
        <item x="1091"/>
        <item x="1959"/>
        <item x="1093"/>
        <item x="1502"/>
        <item x="1957"/>
        <item x="870"/>
        <item x="679"/>
        <item x="688"/>
        <item x="867"/>
        <item x="1364"/>
        <item x="1454"/>
        <item x="1503"/>
        <item x="1339"/>
        <item x="2343"/>
        <item x="1372"/>
        <item x="2805"/>
        <item x="880"/>
        <item x="2392"/>
        <item x="2393"/>
        <item x="2395"/>
        <item x="2394"/>
        <item x="1501"/>
        <item x="1366"/>
        <item x="868"/>
        <item x="3"/>
        <item x="1504"/>
        <item x="1367"/>
        <item x="3684"/>
        <item x="348"/>
        <item x="2760"/>
        <item x="690"/>
        <item x="1947"/>
        <item x="1340"/>
        <item x="884"/>
        <item x="2396"/>
        <item x="2397"/>
        <item x="1951"/>
        <item x="1276"/>
        <item x="1942"/>
        <item x="2931"/>
        <item x="1578"/>
        <item x="428"/>
        <item x="2421"/>
        <item x="622"/>
        <item x="2893"/>
        <item x="3018"/>
        <item x="1409"/>
        <item x="1197"/>
        <item x="2890"/>
        <item x="2464"/>
        <item x="2547"/>
        <item x="1408"/>
        <item x="2036"/>
        <item x="2806"/>
        <item x="1599"/>
        <item x="491"/>
        <item x="1846"/>
        <item x="1607"/>
        <item x="1406"/>
        <item x="1413"/>
        <item x="864"/>
        <item x="2750"/>
        <item x="490"/>
        <item x="3686"/>
        <item x="489"/>
        <item x="1600"/>
        <item x="862"/>
        <item x="370"/>
        <item x="774"/>
        <item x="852"/>
        <item x="2744"/>
        <item x="770"/>
        <item x="1410"/>
        <item x="1405"/>
        <item x="1407"/>
        <item x="2548"/>
        <item x="710"/>
        <item x="1414"/>
        <item x="3947"/>
        <item x="412"/>
        <item x="1840"/>
        <item x="1847"/>
        <item x="2472"/>
        <item x="1415"/>
        <item x="3939"/>
        <item x="3941"/>
        <item x="1451"/>
        <item x="1437"/>
        <item x="1452"/>
        <item x="1450"/>
        <item x="1439"/>
        <item x="1438"/>
        <item x="1449"/>
        <item x="1448"/>
        <item x="1500"/>
        <item x="3046"/>
        <item x="765"/>
        <item x="165"/>
        <item x="3936"/>
        <item x="1421"/>
        <item x="730"/>
        <item x="808"/>
        <item x="762"/>
        <item x="826"/>
        <item x="1841"/>
        <item x="1849"/>
        <item x="789"/>
        <item x="3609"/>
        <item x="1411"/>
        <item x="2022"/>
        <item x="2037"/>
        <item x="1446"/>
        <item x="1441"/>
        <item x="1444"/>
        <item x="1440"/>
        <item x="1447"/>
        <item x="1445"/>
        <item x="1443"/>
        <item x="1442"/>
        <item x="766"/>
        <item x="764"/>
        <item x="772"/>
        <item x="2023"/>
        <item x="1422"/>
        <item x="1412"/>
        <item x="2027"/>
        <item x="3057"/>
        <item x="2804"/>
        <item x="365"/>
        <item x="2802"/>
        <item x="2312"/>
        <item x="2803"/>
        <item x="371"/>
        <item x="4030"/>
        <item x="815"/>
        <item x="738"/>
        <item x="623"/>
        <item x="767"/>
        <item x="801"/>
        <item x="2020"/>
        <item x="3608"/>
        <item x="882"/>
        <item x="763"/>
        <item x="1839"/>
        <item x="2688"/>
        <item x="3552"/>
        <item x="4029"/>
        <item x="3557"/>
        <item x="776"/>
        <item x="775"/>
        <item x="754"/>
        <item x="771"/>
        <item x="824"/>
        <item x="514"/>
        <item x="2024"/>
        <item x="1418"/>
        <item x="769"/>
        <item x="1423"/>
        <item x="2463"/>
        <item x="409"/>
        <item x="863"/>
        <item x="715"/>
        <item x="3687"/>
        <item x="1420"/>
        <item x="1842"/>
        <item x="1843"/>
        <item x="818"/>
        <item x="1848"/>
        <item x="780"/>
        <item x="2018"/>
        <item x="3553"/>
        <item x="4031"/>
        <item x="37"/>
        <item x="40"/>
        <item x="4032"/>
        <item x="4033"/>
        <item x="773"/>
        <item x="1419"/>
        <item x="2035"/>
        <item x="2551"/>
        <item x="2311"/>
        <item x="1312"/>
        <item x="1313"/>
        <item x="3561"/>
        <item x="2310"/>
        <item x="2468"/>
        <item x="1845"/>
        <item x="1417"/>
        <item x="2422"/>
        <item x="741"/>
        <item x="4044"/>
        <item x="4043"/>
        <item x="790"/>
        <item x="3746"/>
        <item x="2031"/>
        <item x="797"/>
        <item x="782"/>
        <item x="4045"/>
        <item x="3554"/>
        <item x="2742"/>
        <item x="2028"/>
        <item x="794"/>
        <item x="796"/>
        <item x="1844"/>
        <item x="1850"/>
        <item x="1416"/>
        <item x="2019"/>
        <item x="3556"/>
        <item x="2549"/>
        <item x="2026"/>
        <item x="792"/>
        <item x="164"/>
        <item x="798"/>
        <item x="816"/>
        <item x="820"/>
        <item x="2021"/>
        <item x="783"/>
        <item x="1046"/>
        <item x="779"/>
        <item x="795"/>
        <item x="786"/>
        <item x="1259"/>
        <item x="1045"/>
        <item x="1033"/>
        <item x="1031"/>
        <item x="784"/>
        <item x="3954"/>
        <item x="2030"/>
        <item x="757"/>
        <item x="758"/>
        <item x="760"/>
        <item x="2017"/>
        <item x="1044"/>
        <item x="750"/>
        <item x="755"/>
        <item x="3056"/>
        <item x="3937"/>
        <item x="2025"/>
        <item x="752"/>
        <item x="2029"/>
        <item x="777"/>
        <item x="788"/>
        <item x="3564"/>
        <item x="3562"/>
        <item x="1517"/>
        <item x="2435"/>
        <item x="1195"/>
        <item x="2150"/>
        <item x="2840"/>
        <item x="2841"/>
        <item x="3953"/>
        <item x="811"/>
        <item x="2469"/>
        <item x="807"/>
        <item x="821"/>
        <item x="751"/>
        <item x="130"/>
        <item x="3940"/>
        <item x="3563"/>
        <item x="3555"/>
        <item x="3558"/>
        <item x="2152"/>
        <item x="534"/>
        <item x="817"/>
        <item x="812"/>
        <item x="1907"/>
        <item x="2148"/>
        <item x="669"/>
        <item x="3560"/>
        <item x="704"/>
        <item x="2155"/>
        <item x="2159"/>
        <item x="2157"/>
        <item x="809"/>
        <item x="787"/>
        <item x="800"/>
        <item x="825"/>
        <item x="753"/>
        <item x="1193"/>
        <item x="2156"/>
        <item x="2462"/>
        <item x="2160"/>
        <item x="791"/>
        <item x="3976"/>
        <item x="707"/>
        <item x="823"/>
        <item x="671"/>
        <item x="2161"/>
        <item x="2165"/>
        <item x="2168"/>
        <item x="279"/>
        <item x="3058"/>
        <item x="3476"/>
        <item x="3493"/>
        <item x="2897"/>
        <item x="785"/>
        <item x="813"/>
        <item x="3559"/>
        <item x="2163"/>
        <item x="778"/>
        <item x="2164"/>
        <item x="2169"/>
        <item x="2643"/>
        <item x="810"/>
        <item x="799"/>
        <item x="2492"/>
        <item x="3485"/>
        <item x="2745"/>
        <item x="2153"/>
        <item x="2166"/>
        <item x="1198"/>
        <item x="2642"/>
        <item x="326"/>
        <item x="2151"/>
        <item x="3290"/>
        <item x="367"/>
        <item x="833"/>
        <item x="3764"/>
        <item x="2154"/>
        <item x="2167"/>
        <item x="3414"/>
        <item x="2898"/>
        <item x="2467"/>
        <item x="324"/>
        <item x="819"/>
        <item x="3289"/>
        <item x="2149"/>
        <item x="2111"/>
        <item x="2174"/>
        <item x="3952"/>
        <item x="2158"/>
        <item x="3050"/>
        <item x="803"/>
        <item x="2574"/>
        <item x="2575"/>
        <item x="822"/>
        <item x="2147"/>
        <item x="2162"/>
        <item x="3302"/>
        <item x="3287"/>
        <item x="781"/>
        <item x="2175"/>
        <item x="2173"/>
        <item x="768"/>
        <item x="1908"/>
        <item x="3948"/>
        <item x="3938"/>
        <item x="3494"/>
        <item x="3450"/>
        <item x="3486"/>
        <item x="3495"/>
        <item x="3430"/>
        <item x="3500"/>
        <item x="2466"/>
        <item x="667"/>
        <item x="3461"/>
        <item x="3379"/>
        <item x="2891"/>
        <item x="3447"/>
        <item x="3342"/>
        <item x="3464"/>
        <item x="829"/>
        <item x="261"/>
        <item x="2895"/>
        <item x="3325"/>
        <item x="3429"/>
        <item x="3506"/>
        <item x="252"/>
        <item x="254"/>
        <item x="1829"/>
        <item x="2894"/>
        <item x="255"/>
        <item x="253"/>
        <item x="736"/>
        <item x="1258"/>
        <item x="1043"/>
        <item x="2582"/>
        <item x="250"/>
        <item x="670"/>
        <item x="666"/>
        <item x="3319"/>
        <item x="2587"/>
        <item x="3443"/>
        <item x="3455"/>
        <item x="3424"/>
        <item x="3310"/>
        <item x="3363"/>
        <item x="3387"/>
        <item x="3391"/>
        <item x="2588"/>
        <item x="3473"/>
        <item x="3301"/>
        <item x="3949"/>
        <item x="3471"/>
        <item x="3470"/>
        <item x="3415"/>
        <item x="3955"/>
        <item x="2907"/>
        <item x="257"/>
        <item x="256"/>
        <item x="3478"/>
        <item x="1322"/>
        <item x="3397"/>
        <item x="276"/>
        <item x="275"/>
        <item x="1315"/>
        <item x="2906"/>
        <item x="266"/>
        <item x="264"/>
        <item x="258"/>
        <item x="272"/>
        <item x="260"/>
        <item x="3435"/>
        <item x="3311"/>
        <item x="2905"/>
        <item x="1321"/>
        <item x="267"/>
        <item x="271"/>
        <item x="262"/>
        <item x="3340"/>
        <item x="3499"/>
        <item x="3951"/>
        <item x="1318"/>
        <item x="672"/>
        <item x="668"/>
        <item x="3950"/>
        <item x="269"/>
        <item x="3942"/>
        <item x="3336"/>
        <item x="624"/>
        <item x="3399"/>
        <item x="3332"/>
        <item x="3453"/>
        <item x="3422"/>
        <item x="3456"/>
        <item x="268"/>
        <item x="1324"/>
        <item x="507"/>
        <item x="626"/>
        <item x="1320"/>
        <item x="265"/>
        <item x="263"/>
        <item x="3048"/>
        <item x="259"/>
        <item x="270"/>
        <item x="249"/>
        <item x="248"/>
        <item x="274"/>
        <item x="1316"/>
        <item x="273"/>
        <item x="251"/>
        <item x="3395"/>
        <item x="3445"/>
        <item x="3313"/>
        <item x="3460"/>
        <item x="3404"/>
        <item x="3380"/>
        <item x="3316"/>
        <item x="3406"/>
        <item x="3334"/>
        <item x="3400"/>
        <item x="3384"/>
        <item x="1317"/>
        <item x="3454"/>
        <item x="3482"/>
        <item x="328"/>
        <item x="1323"/>
        <item x="1319"/>
        <item x="1042"/>
        <item x="2331"/>
        <item x="2686"/>
        <item x="2330"/>
        <item x="2332"/>
        <item x="2329"/>
        <item x="3333"/>
        <item x="3297"/>
        <item x="3393"/>
        <item x="3446"/>
        <item x="3472"/>
        <item x="3449"/>
        <item x="3398"/>
        <item x="3463"/>
        <item x="3390"/>
        <item x="2694"/>
        <item x="1499"/>
        <item x="2892"/>
        <item x="3368"/>
        <item x="3433"/>
        <item x="3426"/>
        <item x="3452"/>
        <item x="3457"/>
        <item x="3477"/>
        <item x="1325"/>
        <item x="1963"/>
        <item x="1034"/>
        <item x="1037"/>
        <item x="1746"/>
        <item x="2695"/>
        <item x="160"/>
        <item x="3438"/>
        <item x="3497"/>
        <item x="3369"/>
        <item x="3352"/>
        <item x="3374"/>
        <item x="3423"/>
        <item x="3402"/>
        <item x="3376"/>
        <item x="3441"/>
        <item x="3541"/>
        <item x="2687"/>
        <item x="3047"/>
        <item x="665"/>
        <item x="673"/>
        <item x="675"/>
        <item x="663"/>
        <item x="674"/>
        <item x="664"/>
        <item x="3420"/>
        <item x="3431"/>
        <item x="3344"/>
        <item x="3348"/>
        <item x="3312"/>
        <item x="3502"/>
        <item x="3484"/>
        <item x="3490"/>
        <item x="3295"/>
        <item x="3411"/>
        <item x="3049"/>
        <item x="1598"/>
        <item x="3533"/>
        <item x="1602"/>
        <item x="3341"/>
        <item x="3305"/>
        <item x="3298"/>
        <item x="3321"/>
        <item x="3412"/>
        <item x="3378"/>
        <item x="3427"/>
        <item x="3421"/>
        <item x="3304"/>
        <item x="3346"/>
        <item x="3327"/>
        <item x="3337"/>
        <item x="3326"/>
        <item x="3459"/>
        <item x="3324"/>
        <item x="3505"/>
        <item x="1604"/>
        <item x="734"/>
        <item x="1605"/>
        <item x="3292"/>
        <item x="3405"/>
        <item x="1606"/>
        <item x="1603"/>
        <item x="3451"/>
        <item x="3489"/>
        <item x="3536"/>
        <item x="3428"/>
        <item x="3382"/>
        <item x="3347"/>
        <item x="3359"/>
        <item x="330"/>
        <item x="3469"/>
        <item x="3329"/>
        <item x="3360"/>
        <item x="3491"/>
        <item x="3540"/>
        <item x="2685"/>
        <item x="2007"/>
        <item x="2298"/>
        <item x="2297"/>
        <item x="3381"/>
        <item x="3504"/>
        <item x="3394"/>
        <item x="3303"/>
        <item x="3396"/>
        <item x="3296"/>
        <item x="3467"/>
        <item x="3343"/>
        <item x="3542"/>
        <item x="3539"/>
        <item x="2929"/>
        <item x="2034"/>
        <item x="3534"/>
        <item x="1827"/>
        <item x="3416"/>
        <item x="3318"/>
        <item x="2460"/>
        <item x="3666"/>
        <item x="2014"/>
        <item x="2010"/>
        <item x="2011"/>
        <item x="2296"/>
        <item x="3317"/>
        <item x="3349"/>
        <item x="3462"/>
        <item x="3354"/>
        <item x="2009"/>
        <item x="2008"/>
        <item x="1303"/>
        <item x="1864"/>
        <item x="2300"/>
        <item x="2299"/>
        <item x="2012"/>
        <item x="2013"/>
        <item x="2015"/>
        <item x="2458"/>
        <item x="2459"/>
        <item x="3468"/>
        <item x="3388"/>
        <item x="3291"/>
        <item x="3330"/>
        <item x="3306"/>
        <item x="3386"/>
        <item x="3357"/>
        <item x="322"/>
        <item x="3535"/>
        <item x="1052"/>
        <item x="2641"/>
        <item x="3417"/>
        <item x="1053"/>
        <item x="3488"/>
        <item x="3338"/>
        <item x="3385"/>
        <item x="3358"/>
        <item x="3320"/>
        <item x="3362"/>
        <item x="3496"/>
        <item x="3375"/>
        <item x="3307"/>
        <item x="3285"/>
        <item x="3474"/>
        <item x="2016"/>
        <item x="1862"/>
        <item x="3403"/>
        <item x="3425"/>
        <item x="3444"/>
        <item x="3442"/>
        <item x="3371"/>
        <item x="327"/>
        <item x="3537"/>
        <item x="3483"/>
        <item x="3458"/>
        <item x="3401"/>
        <item x="344"/>
        <item x="3538"/>
        <item x="4052"/>
        <item x="3373"/>
        <item x="3410"/>
        <item x="3356"/>
        <item x="3339"/>
        <item x="3350"/>
        <item x="3408"/>
        <item x="3466"/>
        <item x="3409"/>
        <item x="3288"/>
        <item x="345"/>
        <item x="1161"/>
        <item x="2836"/>
        <item x="1047"/>
        <item x="1191"/>
        <item x="3308"/>
        <item x="3503"/>
        <item x="3314"/>
        <item x="3418"/>
        <item x="3366"/>
        <item x="3367"/>
        <item x="2908"/>
        <item x="2349"/>
        <item x="1048"/>
        <item x="1032"/>
        <item x="550"/>
        <item x="1038"/>
        <item x="2348"/>
        <item x="2350"/>
        <item x="2583"/>
        <item x="3389"/>
        <item x="3481"/>
        <item x="3353"/>
        <item x="3487"/>
        <item x="3448"/>
        <item x="3439"/>
        <item x="3498"/>
        <item x="547"/>
        <item x="3475"/>
        <item x="3419"/>
        <item x="3364"/>
        <item x="3465"/>
        <item x="3501"/>
        <item x="3413"/>
        <item x="3299"/>
        <item x="3434"/>
        <item x="3355"/>
        <item x="3328"/>
        <item x="2884"/>
        <item x="554"/>
        <item x="537"/>
        <item x="1861"/>
        <item x="545"/>
        <item x="3028"/>
        <item x="3331"/>
        <item x="3407"/>
        <item x="549"/>
        <item x="552"/>
        <item x="3626"/>
        <item x="1828"/>
        <item x="2461"/>
        <item x="551"/>
        <item x="543"/>
        <item x="375"/>
        <item x="3383"/>
        <item x="3365"/>
        <item x="3480"/>
        <item x="3492"/>
        <item x="3370"/>
        <item x="3168"/>
        <item x="3151"/>
        <item x="3154"/>
        <item x="3165"/>
        <item x="3157"/>
        <item x="3148"/>
        <item x="3149"/>
        <item x="3150"/>
        <item x="346"/>
        <item x="2455"/>
        <item x="539"/>
        <item x="735"/>
        <item x="2309"/>
        <item x="858"/>
        <item x="3141"/>
        <item x="3142"/>
        <item x="3145"/>
        <item x="2213"/>
        <item x="2454"/>
        <item x="553"/>
        <item x="542"/>
        <item x="546"/>
        <item x="541"/>
        <item x="538"/>
        <item x="3162"/>
        <item x="3163"/>
        <item x="3144"/>
        <item x="3155"/>
        <item x="3166"/>
        <item x="3143"/>
        <item x="366"/>
        <item x="3153"/>
        <item x="3156"/>
        <item x="343"/>
        <item x="564"/>
        <item x="325"/>
        <item x="3140"/>
        <item x="3147"/>
        <item x="3169"/>
        <item x="3152"/>
        <item x="3160"/>
        <item x="536"/>
        <item x="3139"/>
        <item x="329"/>
        <item x="3230"/>
        <item x="3161"/>
        <item x="3235"/>
        <item x="3268"/>
        <item x="433"/>
        <item x="548"/>
        <item x="2214"/>
        <item x="2465"/>
        <item x="3707"/>
        <item x="3194"/>
        <item x="3174"/>
        <item x="3158"/>
        <item x="3192"/>
        <item x="3159"/>
        <item x="3146"/>
        <item x="2734"/>
        <item x="3186"/>
        <item x="3203"/>
        <item x="3164"/>
        <item x="3240"/>
        <item x="3207"/>
        <item x="3244"/>
        <item x="3196"/>
        <item x="3167"/>
        <item x="3176"/>
        <item x="3212"/>
        <item x="2735"/>
        <item x="544"/>
        <item x="2457"/>
        <item x="1189"/>
        <item x="540"/>
        <item x="3172"/>
        <item x="3198"/>
        <item x="3236"/>
        <item x="2229"/>
        <item x="3220"/>
        <item x="3180"/>
        <item x="3171"/>
        <item x="3241"/>
        <item x="3247"/>
        <item x="3202"/>
        <item x="3238"/>
        <item x="3177"/>
        <item x="2427"/>
        <item x="3267"/>
        <item x="161"/>
        <item x="3197"/>
        <item x="3245"/>
        <item x="3226"/>
        <item x="3228"/>
        <item x="3213"/>
        <item x="3182"/>
        <item x="3178"/>
        <item x="3254"/>
        <item x="3264"/>
        <item x="3170"/>
        <item x="563"/>
        <item x="3208"/>
        <item x="3266"/>
        <item x="3191"/>
        <item x="556"/>
        <item x="2873"/>
        <item x="3251"/>
        <item x="2215"/>
        <item x="557"/>
        <item x="3256"/>
        <item x="3173"/>
        <item x="3243"/>
        <item x="1036"/>
        <item x="3193"/>
        <item x="3179"/>
        <item x="3185"/>
        <item x="3273"/>
        <item x="3221"/>
        <item x="2918"/>
        <item x="3975"/>
        <item x="1579"/>
        <item x="555"/>
        <item x="2913"/>
        <item x="1176"/>
        <item x="3204"/>
        <item x="3215"/>
        <item x="3189"/>
        <item x="3218"/>
        <item x="3224"/>
        <item x="3270"/>
        <item x="3227"/>
        <item x="3200"/>
        <item x="2917"/>
        <item x="3195"/>
        <item x="3214"/>
        <item x="2914"/>
        <item x="3233"/>
        <item x="3255"/>
        <item x="2912"/>
        <item x="559"/>
        <item x="162"/>
        <item x="560"/>
        <item x="2456"/>
        <item x="558"/>
        <item x="2915"/>
        <item x="2837"/>
        <item x="1479"/>
        <item x="1480"/>
        <item x="413"/>
        <item x="565"/>
        <item x="2911"/>
        <item x="2910"/>
        <item x="566"/>
        <item x="3210"/>
        <item x="3205"/>
        <item x="3187"/>
        <item x="3181"/>
        <item x="3253"/>
        <item x="3277"/>
        <item x="3232"/>
        <item x="3175"/>
        <item x="3262"/>
        <item x="2916"/>
        <item x="562"/>
        <item x="1040"/>
        <item x="3211"/>
        <item x="3184"/>
        <item x="3258"/>
        <item x="1035"/>
        <item x="3223"/>
        <item x="14"/>
        <item x="3209"/>
        <item x="567"/>
        <item x="3206"/>
        <item x="3231"/>
        <item x="3246"/>
        <item x="3229"/>
        <item x="2426"/>
        <item x="47"/>
        <item x="48"/>
        <item x="3042"/>
        <item x="2218"/>
        <item x="3225"/>
        <item x="3248"/>
        <item x="3188"/>
        <item x="3279"/>
        <item x="3361"/>
        <item x="3276"/>
        <item x="3323"/>
        <item x="3440"/>
        <item x="3309"/>
        <item x="3259"/>
        <item x="3282"/>
        <item x="1863"/>
        <item x="1170"/>
        <item x="561"/>
        <item x="3278"/>
        <item x="3436"/>
        <item x="3283"/>
        <item x="3239"/>
        <item x="3237"/>
        <item x="3345"/>
        <item x="3234"/>
        <item x="3260"/>
        <item x="3293"/>
        <item x="3377"/>
        <item x="3351"/>
        <item x="3217"/>
        <item x="3392"/>
        <item x="332"/>
        <item x="1177"/>
        <item x="1505"/>
        <item x="2224"/>
        <item x="4009"/>
        <item x="1165"/>
        <item x="3986"/>
        <item x="3432"/>
        <item x="3286"/>
        <item x="3216"/>
        <item x="3252"/>
        <item x="3183"/>
        <item x="3284"/>
        <item x="3272"/>
        <item x="99"/>
        <item x="2313"/>
        <item x="1163"/>
        <item x="3257"/>
        <item x="3294"/>
        <item x="3315"/>
        <item x="3479"/>
        <item x="3199"/>
        <item x="3242"/>
        <item x="3271"/>
        <item x="3265"/>
        <item x="3269"/>
        <item x="3274"/>
        <item x="3281"/>
        <item x="3322"/>
        <item x="3219"/>
        <item x="3335"/>
        <item x="4011"/>
        <item x="1482"/>
        <item x="1478"/>
        <item x="3709"/>
        <item x="2217"/>
        <item x="2314"/>
        <item x="1481"/>
        <item x="3372"/>
        <item x="3190"/>
        <item x="3249"/>
        <item x="3507"/>
        <item x="3300"/>
        <item x="3275"/>
        <item x="3261"/>
        <item x="2524"/>
        <item x="3437"/>
        <item x="4021"/>
        <item x="1125"/>
        <item x="2562"/>
        <item x="2659"/>
        <item x="1576"/>
        <item x="1577"/>
        <item x="2557"/>
        <item x="3263"/>
        <item x="3280"/>
        <item x="3201"/>
        <item x="3250"/>
        <item x="3508"/>
        <item x="596"/>
        <item x="3222"/>
        <item x="1168"/>
        <item x="2315"/>
        <item x="98"/>
        <item x="94"/>
        <item x="535"/>
        <item x="2219"/>
        <item x="1162"/>
        <item x="2428"/>
        <item x="4008"/>
        <item x="571"/>
        <item x="1860"/>
        <item x="583"/>
        <item x="1855"/>
        <item x="570"/>
        <item x="1173"/>
        <item x="577"/>
        <item x="576"/>
        <item x="575"/>
        <item x="573"/>
        <item x="581"/>
        <item x="584"/>
        <item x="579"/>
        <item x="582"/>
        <item x="2235"/>
        <item x="2237"/>
        <item x="2765"/>
        <item x="572"/>
        <item x="578"/>
        <item x="1169"/>
        <item x="1041"/>
        <item x="580"/>
        <item x="585"/>
        <item x="574"/>
        <item x="1562"/>
        <item x="2236"/>
        <item x="1164"/>
        <item x="2776"/>
        <item x="4010"/>
        <item x="2216"/>
        <item x="3517"/>
        <item x="3514"/>
        <item x="990"/>
        <item x="4017"/>
        <item x="3512"/>
        <item x="3516"/>
        <item x="1172"/>
        <item x="2768"/>
        <item x="3530"/>
        <item x="2432"/>
        <item x="3511"/>
        <item x="95"/>
        <item x="4019"/>
        <item x="3527"/>
        <item x="4015"/>
        <item x="926"/>
        <item x="1713"/>
        <item x="2429"/>
        <item x="222"/>
        <item x="3519"/>
        <item x="3510"/>
        <item x="3528"/>
        <item x="3532"/>
        <item x="2425"/>
        <item x="3531"/>
        <item x="3518"/>
        <item x="3515"/>
        <item x="3524"/>
        <item x="3523"/>
        <item x="3513"/>
        <item x="3521"/>
        <item x="3509"/>
        <item x="3522"/>
        <item x="3525"/>
        <item x="3755"/>
        <item x="4016"/>
        <item x="1192"/>
        <item x="2430"/>
        <item x="3520"/>
        <item x="2816"/>
        <item x="4012"/>
        <item x="1434"/>
        <item x="1435"/>
        <item x="3748"/>
        <item x="3529"/>
        <item x="3526"/>
        <item x="2431"/>
        <item x="2767"/>
        <item x="96"/>
        <item x="4014"/>
        <item x="1564"/>
        <item x="2220"/>
        <item x="307"/>
        <item x="888"/>
        <item x="4020"/>
        <item x="1571"/>
        <item x="157"/>
        <item x="761"/>
        <item x="3663"/>
        <item x="2764"/>
        <item x="2423"/>
        <item x="1124"/>
        <item x="883"/>
        <item x="4036"/>
        <item x="2482"/>
        <item x="2777"/>
        <item x="372"/>
        <item x="4018"/>
        <item x="2144"/>
        <item x="2403"/>
        <item x="4013"/>
        <item x="2223"/>
        <item x="2141"/>
        <item x="373"/>
        <item x="4007"/>
        <item x="1175"/>
        <item x="2142"/>
        <item x="1532"/>
        <item x="2817"/>
        <item x="2819"/>
        <item x="2820"/>
        <item x="2821"/>
        <item x="2822"/>
        <item x="2818"/>
        <item x="3945"/>
        <item x="1561"/>
        <item x="2406"/>
        <item x="3944"/>
        <item x="2145"/>
        <item x="1490"/>
        <item x="1520"/>
        <item x="2225"/>
        <item x="1487"/>
        <item x="2143"/>
        <item x="2412"/>
        <item x="1521"/>
        <item x="2563"/>
        <item x="1488"/>
        <item x="2146"/>
        <item x="1486"/>
        <item x="2608"/>
        <item x="2769"/>
        <item x="2773"/>
        <item x="2766"/>
        <item x="1565"/>
        <item x="1174"/>
        <item x="25"/>
        <item x="26"/>
        <item x="4006"/>
        <item x="1484"/>
        <item x="1485"/>
        <item x="2609"/>
        <item x="2823"/>
        <item x="2825"/>
        <item x="1489"/>
        <item x="1433"/>
        <item x="2824"/>
        <item x="2826"/>
        <item x="2227"/>
        <item x="1714"/>
        <item x="2424"/>
        <item x="1431"/>
        <item x="2408"/>
        <item x="2617"/>
        <item x="2610"/>
        <item x="834"/>
        <item x="2483"/>
        <item x="2230"/>
        <item x="1432"/>
        <item x="2415"/>
        <item x="3649"/>
        <item x="1123"/>
        <item x="1430"/>
        <item x="3650"/>
        <item x="2605"/>
        <item x="2553"/>
        <item x="2598"/>
        <item x="1167"/>
        <item x="2226"/>
        <item x="3611"/>
        <item x="3613"/>
        <item x="2599"/>
        <item x="2586"/>
        <item x="420"/>
        <item x="3713"/>
        <item x="2601"/>
        <item x="3610"/>
        <item x="3612"/>
        <item x="3717"/>
        <item x="737"/>
        <item x="2221"/>
        <item x="3742"/>
        <item x="2418"/>
        <item x="159"/>
        <item x="3981"/>
        <item x="2292"/>
        <item x="1428"/>
        <item x="1427"/>
        <item x="1426"/>
        <item x="1429"/>
        <item x="163"/>
        <item x="2417"/>
        <item x="2778"/>
        <item x="1684"/>
        <item x="2222"/>
        <item x="3990"/>
        <item x="3992"/>
        <item x="1424"/>
        <item x="333"/>
        <item x="1178"/>
        <item x="2379"/>
        <item x="2228"/>
        <item x="229"/>
        <item x="1857"/>
        <item x="2593"/>
        <item x="2378"/>
        <item x="2493"/>
        <item x="2212"/>
        <item x="2770"/>
        <item x="2490"/>
        <item x="1563"/>
        <item x="313"/>
        <item x="2555"/>
        <item x="3987"/>
        <item x="1932"/>
        <item x="1858"/>
        <item x="1425"/>
        <item x="3667"/>
        <item x="1129"/>
        <item x="2248"/>
        <item x="1166"/>
        <item x="3974"/>
        <item x="3991"/>
        <item x="589"/>
        <item x="2559"/>
        <item x="10"/>
        <item x="850"/>
        <item x="1682"/>
        <item x="224"/>
        <item x="225"/>
        <item x="2523"/>
        <item x="293"/>
        <item x="3973"/>
        <item x="1566"/>
        <item x="1188"/>
        <item x="21"/>
        <item x="1931"/>
        <item x="228"/>
        <item x="1246"/>
        <item x="2413"/>
        <item x="223"/>
        <item x="227"/>
        <item x="226"/>
        <item x="221"/>
        <item x="2607"/>
        <item x="2604"/>
        <item x="2771"/>
        <item x="220"/>
        <item x="3988"/>
        <item x="3989"/>
        <item x="1190"/>
        <item x="1572"/>
        <item x="1180"/>
        <item x="3711"/>
        <item x="1973"/>
        <item x="2290"/>
        <item x="2740"/>
        <item x="2405"/>
        <item x="19"/>
        <item x="20"/>
        <item x="2606"/>
        <item x="2247"/>
        <item x="2602"/>
        <item x="1314"/>
        <item x="594"/>
        <item x="2741"/>
        <item x="1122"/>
        <item x="1222"/>
        <item x="2436"/>
        <item x="1909"/>
        <item x="3715"/>
        <item x="2600"/>
        <item x="294"/>
        <item x="2772"/>
        <item x="2437"/>
        <item x="2698"/>
        <item x="2404"/>
        <item x="2699"/>
        <item x="1492"/>
        <item x="2700"/>
        <item x="2782"/>
        <item x="2376"/>
        <item x="2779"/>
        <item x="3747"/>
        <item x="3749"/>
        <item x="2293"/>
        <item x="2774"/>
        <item x="2775"/>
        <item x="2407"/>
        <item x="1228"/>
        <item x="278"/>
        <item x="1181"/>
        <item x="277"/>
        <item x="1836"/>
        <item x="1722"/>
        <item x="1232"/>
        <item x="97"/>
        <item x="1859"/>
        <item x="1834"/>
        <item x="3607"/>
        <item x="1126"/>
        <item x="3712"/>
        <item x="1916"/>
        <item x="1928"/>
        <item x="2781"/>
        <item x="2279"/>
        <item x="2280"/>
        <item x="2277"/>
        <item x="158"/>
        <item x="1570"/>
        <item x="588"/>
        <item x="2275"/>
        <item x="618"/>
        <item x="3714"/>
        <item x="1721"/>
        <item x="2276"/>
        <item x="1568"/>
        <item x="2783"/>
        <item x="1587"/>
        <item x="2603"/>
        <item x="3665"/>
        <item x="1745"/>
        <item x="2576"/>
        <item x="2780"/>
        <item x="2784"/>
        <item x="1179"/>
        <item x="593"/>
        <item x="85"/>
        <item x="2278"/>
        <item x="2560"/>
        <item x="424"/>
        <item x="425"/>
        <item x="1252"/>
        <item x="3706"/>
        <item x="3754"/>
        <item x="306"/>
        <item x="609"/>
        <item x="1924"/>
        <item x="1559"/>
        <item x="1560"/>
        <item x="1556"/>
        <item x="1171"/>
        <item x="2649"/>
        <item x="1555"/>
        <item x="1681"/>
        <item x="1186"/>
        <item x="3710"/>
        <item x="1557"/>
        <item x="885"/>
        <item x="46"/>
        <item x="1558"/>
        <item x="2281"/>
        <item x="1929"/>
        <item x="1586"/>
        <item x="1585"/>
        <item x="1588"/>
        <item x="1835"/>
        <item x="1249"/>
        <item x="2286"/>
        <item x="620"/>
        <item x="2800"/>
        <item x="1569"/>
        <item x="1833"/>
        <item x="922"/>
        <item x="742"/>
        <item x="3718"/>
        <item x="1015"/>
        <item x="923"/>
        <item x="1183"/>
        <item x="920"/>
        <item x="1245"/>
        <item x="1014"/>
        <item x="918"/>
        <item x="919"/>
        <item x="921"/>
        <item x="1678"/>
        <item x="3811"/>
        <item x="3793"/>
        <item x="3791"/>
        <item x="3796"/>
        <item x="3799"/>
        <item x="3816"/>
        <item x="700"/>
        <item x="87"/>
        <item x="1233"/>
        <item x="2681"/>
        <item x="2287"/>
        <item x="359"/>
        <item x="1806"/>
        <item x="1808"/>
        <item x="1801"/>
        <item x="1805"/>
        <item x="2936"/>
        <item x="3795"/>
        <item x="3828"/>
        <item x="2502"/>
        <item x="3801"/>
        <item x="3826"/>
        <item x="2494"/>
        <item x="3002"/>
        <item x="2955"/>
        <item x="3005"/>
        <item x="3014"/>
        <item x="423"/>
        <item x="1925"/>
        <item x="1803"/>
        <item x="1800"/>
        <item x="1802"/>
        <item x="1807"/>
        <item x="3783"/>
        <item x="358"/>
        <item x="3785"/>
        <item x="3797"/>
        <item x="3805"/>
        <item x="2500"/>
        <item x="1567"/>
        <item x="3946"/>
        <item x="1804"/>
        <item x="1013"/>
        <item x="3827"/>
        <item x="1127"/>
        <item x="1016"/>
        <item x="1020"/>
        <item x="381"/>
        <item x="1017"/>
        <item x="1809"/>
        <item x="1810"/>
        <item x="1812"/>
        <item x="1025"/>
        <item x="1811"/>
        <item x="595"/>
        <item x="3787"/>
        <item x="3806"/>
        <item x="3782"/>
        <item x="2497"/>
        <item x="3011"/>
        <item x="2970"/>
        <item x="2965"/>
        <item x="3008"/>
        <item x="2997"/>
        <item x="3078"/>
        <item x="2962"/>
        <item x="2995"/>
        <item x="2288"/>
        <item x="2947"/>
        <item x="2938"/>
        <item x="2977"/>
        <item x="3015"/>
        <item x="2941"/>
        <item x="2946"/>
        <item x="382"/>
        <item x="2956"/>
        <item x="1187"/>
        <item x="2495"/>
        <item x="2953"/>
        <item x="1239"/>
        <item x="2979"/>
        <item x="2496"/>
        <item x="569"/>
        <item x="4002"/>
        <item x="2498"/>
        <item x="847"/>
        <item x="3784"/>
        <item x="3821"/>
        <item x="3800"/>
        <item x="2256"/>
        <item x="2501"/>
        <item x="805"/>
        <item x="3999"/>
        <item x="3815"/>
        <item x="2499"/>
        <item x="1574"/>
        <item x="1012"/>
        <item x="698"/>
        <item x="1011"/>
        <item x="156"/>
        <item x="2972"/>
        <item x="2963"/>
        <item x="2985"/>
        <item x="2969"/>
        <item x="2966"/>
        <item x="2954"/>
        <item x="4001"/>
        <item x="1184"/>
        <item x="1018"/>
        <item x="2978"/>
        <item x="2974"/>
        <item x="1024"/>
        <item x="1575"/>
        <item x="2981"/>
        <item x="2990"/>
        <item x="2937"/>
        <item x="2961"/>
        <item x="3006"/>
        <item x="2988"/>
        <item x="3010"/>
        <item x="1023"/>
        <item x="2939"/>
        <item x="3682"/>
        <item x="3003"/>
        <item x="3761"/>
        <item x="3683"/>
        <item x="3998"/>
        <item x="1019"/>
        <item x="2945"/>
        <item x="1021"/>
        <item x="3813"/>
        <item x="3831"/>
        <item x="3825"/>
        <item x="3812"/>
        <item x="3790"/>
        <item x="3860"/>
        <item x="3788"/>
        <item x="2958"/>
        <item x="2973"/>
        <item x="1022"/>
        <item x="2940"/>
        <item x="2964"/>
        <item x="2950"/>
        <item x="4000"/>
        <item x="2255"/>
        <item x="701"/>
        <item x="1927"/>
        <item x="2968"/>
        <item x="958"/>
        <item x="917"/>
        <item x="841"/>
        <item x="846"/>
        <item x="2672"/>
        <item x="4004"/>
        <item x="1150"/>
        <item x="1874"/>
        <item x="1879"/>
        <item x="703"/>
        <item x="702"/>
        <item x="3004"/>
        <item x="3090"/>
        <item x="3777"/>
        <item x="3808"/>
        <item x="3834"/>
        <item x="2989"/>
        <item x="1224"/>
        <item x="957"/>
        <item x="4003"/>
        <item x="3076"/>
        <item x="2996"/>
        <item x="2991"/>
        <item x="591"/>
        <item x="3012"/>
        <item x="3087"/>
        <item x="568"/>
        <item x="1832"/>
        <item x="3890"/>
        <item x="3809"/>
        <item x="3778"/>
        <item x="3829"/>
        <item x="1051"/>
        <item x="3013"/>
        <item x="2987"/>
        <item x="2960"/>
        <item x="2986"/>
        <item x="2967"/>
        <item x="842"/>
        <item x="2671"/>
        <item x="4005"/>
        <item x="956"/>
        <item x="3880"/>
        <item x="3803"/>
        <item x="3794"/>
        <item x="1182"/>
        <item x="699"/>
        <item x="1715"/>
        <item x="3889"/>
        <item x="3871"/>
        <item x="2289"/>
        <item x="955"/>
        <item x="3716"/>
        <item x="2984"/>
        <item x="1716"/>
        <item x="3001"/>
        <item x="2992"/>
        <item x="3077"/>
        <item x="3668"/>
        <item x="1237"/>
        <item x="2957"/>
        <item x="1494"/>
        <item x="2982"/>
        <item x="1240"/>
        <item x="1491"/>
        <item x="2980"/>
        <item x="3876"/>
        <item x="3802"/>
        <item x="3814"/>
        <item x="3847"/>
        <item x="2944"/>
        <item x="3007"/>
        <item x="2971"/>
        <item x="1726"/>
        <item x="3016"/>
        <item x="2952"/>
        <item x="3664"/>
        <item x="839"/>
        <item x="2942"/>
        <item x="959"/>
        <item x="621"/>
        <item x="1128"/>
        <item x="2669"/>
        <item x="1573"/>
        <item x="759"/>
        <item x="3830"/>
        <item x="3885"/>
        <item x="3822"/>
        <item x="3807"/>
        <item x="1026"/>
        <item x="488"/>
        <item x="3819"/>
        <item x="3820"/>
        <item x="1027"/>
        <item x="756"/>
        <item x="1337"/>
        <item x="697"/>
        <item x="1056"/>
        <item x="3075"/>
        <item x="804"/>
        <item x="961"/>
        <item x="2665"/>
        <item x="3798"/>
        <item x="3780"/>
        <item x="845"/>
        <item x="2999"/>
        <item x="2998"/>
        <item x="1336"/>
        <item x="2949"/>
        <item x="2959"/>
        <item x="2983"/>
        <item x="2951"/>
        <item x="2976"/>
        <item x="2948"/>
        <item x="3091"/>
        <item x="1498"/>
        <item x="696"/>
        <item x="3079"/>
        <item x="2975"/>
        <item x="3009"/>
        <item x="1328"/>
        <item x="3000"/>
        <item x="2943"/>
        <item x="2668"/>
        <item x="3817"/>
        <item x="319"/>
        <item x="1327"/>
        <item x="3779"/>
        <item x="3789"/>
        <item x="3895"/>
        <item x="3870"/>
        <item x="843"/>
        <item x="1333"/>
        <item x="3773"/>
        <item x="3810"/>
        <item x="814"/>
        <item x="2670"/>
        <item x="3081"/>
        <item x="806"/>
        <item x="1185"/>
        <item x="590"/>
        <item x="1880"/>
        <item x="155"/>
        <item x="3669"/>
        <item x="694"/>
        <item x="840"/>
        <item x="3824"/>
        <item x="2257"/>
        <item x="1334"/>
        <item x="3818"/>
        <item x="3896"/>
        <item x="802"/>
        <item x="3823"/>
        <item x="3786"/>
        <item x="3839"/>
        <item x="3781"/>
        <item x="1777"/>
        <item x="793"/>
        <item x="1493"/>
        <item x="3792"/>
        <item x="3804"/>
        <item x="2291"/>
        <item x="1254"/>
        <item x="1335"/>
        <item x="2176"/>
        <item x="2673"/>
        <item x="695"/>
        <item x="3769"/>
        <item x="3775"/>
        <item x="3774"/>
        <item x="2258"/>
        <item x="838"/>
        <item x="1679"/>
        <item x="2666"/>
        <item x="3866"/>
        <item x="3872"/>
        <item x="3841"/>
        <item x="3851"/>
        <item x="3772"/>
        <item x="3679"/>
        <item x="3082"/>
        <item x="3849"/>
        <item x="3844"/>
        <item x="426"/>
        <item x="1720"/>
        <item x="483"/>
        <item x="3881"/>
        <item x="3883"/>
        <item x="3861"/>
        <item x="3771"/>
        <item x="1149"/>
        <item x="2664"/>
        <item x="1881"/>
        <item x="3836"/>
        <item x="3840"/>
        <item x="341"/>
        <item x="837"/>
        <item x="3852"/>
        <item x="3770"/>
        <item x="1686"/>
        <item x="2663"/>
        <item x="3675"/>
        <item x="3676"/>
        <item x="2667"/>
        <item x="482"/>
        <item x="3898"/>
        <item x="3877"/>
        <item x="2558"/>
        <item x="2561"/>
        <item x="479"/>
        <item x="3670"/>
        <item x="2351"/>
        <item x="3671"/>
        <item x="3678"/>
        <item x="478"/>
        <item x="835"/>
        <item x="480"/>
        <item x="11"/>
        <item x="3899"/>
        <item x="739"/>
        <item x="1685"/>
        <item x="3894"/>
        <item x="3878"/>
        <item x="3869"/>
        <item x="2661"/>
        <item x="481"/>
        <item x="2662"/>
        <item x="485"/>
        <item x="484"/>
        <item x="1055"/>
        <item x="1030"/>
        <item x="3017"/>
        <item x="2993"/>
        <item x="2994"/>
        <item x="12"/>
        <item x="2934"/>
        <item x="2935"/>
        <item x="1253"/>
        <item x="3874"/>
        <item x="3879"/>
        <item x="3856"/>
        <item x="3864"/>
        <item x="3862"/>
        <item x="844"/>
        <item x="836"/>
        <item x="1251"/>
        <item x="1244"/>
        <item x="939"/>
        <item x="3892"/>
        <item x="1064"/>
        <item x="3674"/>
        <item x="1262"/>
        <item x="3857"/>
        <item x="3875"/>
        <item x="3855"/>
        <item x="1922"/>
        <item x="1919"/>
        <item x="3859"/>
        <item x="3858"/>
        <item x="3873"/>
        <item x="3887"/>
        <item x="3884"/>
        <item x="3833"/>
        <item x="3842"/>
        <item x="3854"/>
        <item x="3672"/>
        <item x="3680"/>
        <item x="3982"/>
        <item x="3983"/>
        <item x="3853"/>
        <item x="1526"/>
        <item x="1039"/>
        <item x="3867"/>
        <item x="3838"/>
        <item x="2932"/>
        <item x="1265"/>
        <item x="1483"/>
        <item x="486"/>
        <item x="2375"/>
        <item x="474"/>
        <item x="2928"/>
        <item x="592"/>
        <item x="3897"/>
        <item x="3888"/>
        <item x="3846"/>
        <item x="2933"/>
        <item x="1666"/>
        <item x="3850"/>
        <item x="3886"/>
        <item x="3837"/>
        <item x="3677"/>
        <item x="4039"/>
        <item x="1522"/>
        <item x="2564"/>
        <item x="2678"/>
        <item x="1219"/>
        <item x="3019"/>
        <item x="3832"/>
        <item x="3882"/>
        <item x="3865"/>
        <item x="3768"/>
        <item x="3673"/>
        <item x="1677"/>
        <item x="3900"/>
        <item x="1050"/>
        <item x="1589"/>
        <item x="38"/>
        <item x="18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5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5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5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5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7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14">
        <item x="1"/>
        <item x="0"/>
        <item x="3"/>
        <item x="7"/>
        <item x="11"/>
        <item x="12"/>
        <item x="10"/>
        <item x="5"/>
        <item x="2"/>
        <item x="6"/>
        <item x="4"/>
        <item x="9"/>
        <item x="8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1">
    <field x="1"/>
    <field x="0"/>
    <field x="3"/>
    <field x="4"/>
    <field x="5"/>
    <field x="6"/>
    <field x="7"/>
    <field x="8"/>
    <field x="9"/>
    <field x="10"/>
    <field x="18"/>
  </rowFields>
  <rowItems count="47">
    <i>
      <x v="2"/>
      <x v="4"/>
      <x v="125"/>
      <x v="787"/>
      <x v="710"/>
      <x v="36"/>
      <x/>
      <x v="1"/>
      <x v="14"/>
      <x v="3506"/>
      <x v="1"/>
    </i>
    <i r="9">
      <x v="3507"/>
      <x v="1"/>
    </i>
    <i t="default" r="2">
      <x v="125"/>
    </i>
    <i r="2">
      <x v="126"/>
      <x v="777"/>
      <x v="82"/>
      <x v="36"/>
      <x/>
      <x v="1"/>
      <x v="14"/>
      <x v="772"/>
      <x v="1"/>
    </i>
    <i r="9">
      <x v="3483"/>
      <x v="1"/>
    </i>
    <i t="default" r="2">
      <x v="126"/>
    </i>
    <i r="2">
      <x v="127"/>
      <x v="786"/>
      <x v="772"/>
      <x v="36"/>
      <x/>
      <x v="1"/>
      <x v="14"/>
      <x v="9"/>
      <x v="1"/>
    </i>
    <i r="9">
      <x v="10"/>
      <x v="1"/>
    </i>
    <i t="default" r="2">
      <x v="127"/>
    </i>
    <i r="2">
      <x v="128"/>
      <x v="785"/>
      <x v="75"/>
      <x v="36"/>
      <x/>
      <x v="1"/>
      <x v="14"/>
      <x v="3384"/>
      <x v="1"/>
    </i>
    <i r="9">
      <x v="3385"/>
      <x v="1"/>
    </i>
    <i t="default" r="2">
      <x v="128"/>
    </i>
    <i r="2">
      <x v="129"/>
      <x v="773"/>
      <x v="524"/>
      <x v="36"/>
      <x/>
      <x v="1"/>
      <x/>
      <x v="4078"/>
      <x v="1"/>
    </i>
    <i r="8">
      <x v="21"/>
      <x v="2221"/>
      <x v="1"/>
    </i>
    <i r="9">
      <x v="2426"/>
      <x v="1"/>
    </i>
    <i r="9">
      <x v="2427"/>
      <x v="1"/>
    </i>
    <i r="4">
      <x v="708"/>
      <x v="36"/>
      <x/>
      <x v="1"/>
      <x v="14"/>
      <x v="773"/>
      <x v="1"/>
    </i>
    <i r="9">
      <x v="785"/>
      <x v="1"/>
    </i>
    <i r="9">
      <x v="788"/>
      <x v="1"/>
    </i>
    <i r="9">
      <x v="791"/>
      <x v="1"/>
    </i>
    <i r="9">
      <x v="1345"/>
      <x v="1"/>
    </i>
    <i r="9">
      <x v="1346"/>
      <x v="1"/>
    </i>
    <i r="9">
      <x v="1353"/>
      <x v="1"/>
    </i>
    <i r="9">
      <x v="1356"/>
      <x v="1"/>
    </i>
    <i r="9">
      <x v="1375"/>
      <x v="1"/>
    </i>
    <i r="9">
      <x v="1409"/>
      <x v="1"/>
    </i>
    <i t="default" r="2">
      <x v="129"/>
    </i>
    <i r="2">
      <x v="130"/>
      <x v="816"/>
      <x v="76"/>
      <x v="36"/>
      <x/>
      <x v="1"/>
      <x v="14"/>
      <x v="2119"/>
      <x v="1"/>
    </i>
    <i r="9">
      <x v="2130"/>
      <x v="1"/>
    </i>
    <i t="default" r="2">
      <x v="130"/>
    </i>
    <i r="2">
      <x v="131"/>
      <x v="792"/>
      <x v="73"/>
      <x v="36"/>
      <x/>
      <x v="1"/>
      <x v="14"/>
      <x v="219"/>
      <x v="1"/>
    </i>
    <i r="9">
      <x v="220"/>
      <x v="1"/>
    </i>
    <i t="default" r="2">
      <x v="131"/>
    </i>
    <i r="2">
      <x v="132"/>
      <x v="778"/>
      <x v="74"/>
      <x v="36"/>
      <x/>
      <x v="1"/>
      <x v="14"/>
      <x v="928"/>
      <x v="1"/>
    </i>
    <i r="9">
      <x v="3597"/>
      <x v="1"/>
    </i>
    <i t="default" r="2">
      <x v="132"/>
    </i>
    <i r="2">
      <x v="133"/>
      <x v="839"/>
      <x v="727"/>
      <x v="36"/>
      <x/>
      <x v="1"/>
      <x v="14"/>
      <x v="3147"/>
      <x v="1"/>
    </i>
    <i r="9">
      <x v="3148"/>
      <x v="1"/>
    </i>
    <i t="default" r="2">
      <x v="133"/>
    </i>
    <i r="2">
      <x v="712"/>
      <x v="838"/>
      <x v="65"/>
      <x v="36"/>
      <x/>
      <x v="1"/>
      <x v="14"/>
      <x v="1"/>
      <x v="1"/>
    </i>
    <i r="9">
      <x v="56"/>
      <x v="1"/>
    </i>
    <i r="9">
      <x v="57"/>
      <x v="1"/>
    </i>
    <i r="9">
      <x v="296"/>
      <x v="1"/>
    </i>
    <i t="default" r="2">
      <x v="712"/>
    </i>
    <i t="default" r="1">
      <x v="4"/>
    </i>
    <i t="default">
      <x v="2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aldo Capital" fld="11" baseField="0" baseItem="0"/>
    <dataField name="Capital Vencido" fld="12" baseField="0" baseItem="0"/>
    <dataField name="Capital Vencido al IPC" fld="13" baseField="0" baseItem="0"/>
    <dataField name="Derecho de Voto" fld="14" baseField="0" baseItem="0"/>
    <dataField name="% Derecho de Voto" fld="15" baseField="0" baseItem="0" numFmtId="169"/>
  </dataFields>
  <formats count="4259">
    <format dxfId="4488">
      <pivotArea outline="0" collapsedLevelsAreSubtotals="1" fieldPosition="0"/>
    </format>
    <format dxfId="4487">
      <pivotArea field="-2" type="button" dataOnly="0" labelOnly="1" outline="0" axis="axisCol" fieldPosition="0"/>
    </format>
    <format dxfId="4486">
      <pivotArea type="topRight" dataOnly="0" labelOnly="1" outline="0" fieldPosition="0"/>
    </format>
    <format dxfId="4485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4484">
      <pivotArea field="0" type="button" dataOnly="0" labelOnly="1" outline="0" axis="axisRow" fieldPosition="1"/>
    </format>
    <format dxfId="4483">
      <pivotArea field="1" type="button" dataOnly="0" labelOnly="1" outline="0" axis="axisRow" fieldPosition="0"/>
    </format>
    <format dxfId="4482">
      <pivotArea field="3" type="button" dataOnly="0" labelOnly="1" outline="0" axis="axisRow" fieldPosition="2"/>
    </format>
    <format dxfId="4481">
      <pivotArea field="4" type="button" dataOnly="0" labelOnly="1" outline="0" axis="axisRow" fieldPosition="3"/>
    </format>
    <format dxfId="4480">
      <pivotArea field="5" type="button" dataOnly="0" labelOnly="1" outline="0" axis="axisRow" fieldPosition="4"/>
    </format>
    <format dxfId="4479">
      <pivotArea field="6" type="button" dataOnly="0" labelOnly="1" outline="0" axis="axisRow" fieldPosition="5"/>
    </format>
    <format dxfId="4478">
      <pivotArea field="7" type="button" dataOnly="0" labelOnly="1" outline="0" axis="axisRow" fieldPosition="6"/>
    </format>
    <format dxfId="4477">
      <pivotArea field="8" type="button" dataOnly="0" labelOnly="1" outline="0" axis="axisRow" fieldPosition="7"/>
    </format>
    <format dxfId="4476">
      <pivotArea field="9" type="button" dataOnly="0" labelOnly="1" outline="0" axis="axisRow" fieldPosition="8"/>
    </format>
    <format dxfId="4475">
      <pivotArea field="10" type="button" dataOnly="0" labelOnly="1" outline="0" axis="axisRow" fieldPosition="9"/>
    </format>
    <format dxfId="4474">
      <pivotArea field="18" type="button" dataOnly="0" labelOnly="1" outline="0" axis="axisRow" fieldPosition="10"/>
    </format>
    <format dxfId="4473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4472">
      <pivotArea field="0" type="button" dataOnly="0" labelOnly="1" outline="0" axis="axisRow" fieldPosition="1"/>
    </format>
    <format dxfId="4471">
      <pivotArea field="1" type="button" dataOnly="0" labelOnly="1" outline="0" axis="axisRow" fieldPosition="0"/>
    </format>
    <format dxfId="4470">
      <pivotArea field="3" type="button" dataOnly="0" labelOnly="1" outline="0" axis="axisRow" fieldPosition="2"/>
    </format>
    <format dxfId="4469">
      <pivotArea field="4" type="button" dataOnly="0" labelOnly="1" outline="0" axis="axisRow" fieldPosition="3"/>
    </format>
    <format dxfId="4468">
      <pivotArea field="5" type="button" dataOnly="0" labelOnly="1" outline="0" axis="axisRow" fieldPosition="4"/>
    </format>
    <format dxfId="4467">
      <pivotArea field="6" type="button" dataOnly="0" labelOnly="1" outline="0" axis="axisRow" fieldPosition="5"/>
    </format>
    <format dxfId="4466">
      <pivotArea field="7" type="button" dataOnly="0" labelOnly="1" outline="0" axis="axisRow" fieldPosition="6"/>
    </format>
    <format dxfId="4465">
      <pivotArea field="8" type="button" dataOnly="0" labelOnly="1" outline="0" axis="axisRow" fieldPosition="7"/>
    </format>
    <format dxfId="4464">
      <pivotArea field="9" type="button" dataOnly="0" labelOnly="1" outline="0" axis="axisRow" fieldPosition="8"/>
    </format>
    <format dxfId="4463">
      <pivotArea field="10" type="button" dataOnly="0" labelOnly="1" outline="0" axis="axisRow" fieldPosition="9"/>
    </format>
    <format dxfId="4462">
      <pivotArea field="18" type="button" dataOnly="0" labelOnly="1" outline="0" axis="axisRow" fieldPosition="10"/>
    </format>
    <format dxfId="4461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4460">
      <pivotArea field="0" type="button" dataOnly="0" labelOnly="1" outline="0" axis="axisRow" fieldPosition="1"/>
    </format>
    <format dxfId="4459">
      <pivotArea field="1" type="button" dataOnly="0" labelOnly="1" outline="0" axis="axisRow" fieldPosition="0"/>
    </format>
    <format dxfId="4458">
      <pivotArea field="3" type="button" dataOnly="0" labelOnly="1" outline="0" axis="axisRow" fieldPosition="2"/>
    </format>
    <format dxfId="4457">
      <pivotArea field="4" type="button" dataOnly="0" labelOnly="1" outline="0" axis="axisRow" fieldPosition="3"/>
    </format>
    <format dxfId="4456">
      <pivotArea field="5" type="button" dataOnly="0" labelOnly="1" outline="0" axis="axisRow" fieldPosition="4"/>
    </format>
    <format dxfId="4455">
      <pivotArea field="6" type="button" dataOnly="0" labelOnly="1" outline="0" axis="axisRow" fieldPosition="5"/>
    </format>
    <format dxfId="4454">
      <pivotArea field="7" type="button" dataOnly="0" labelOnly="1" outline="0" axis="axisRow" fieldPosition="6"/>
    </format>
    <format dxfId="4453">
      <pivotArea field="8" type="button" dataOnly="0" labelOnly="1" outline="0" axis="axisRow" fieldPosition="7"/>
    </format>
    <format dxfId="4452">
      <pivotArea field="9" type="button" dataOnly="0" labelOnly="1" outline="0" axis="axisRow" fieldPosition="8"/>
    </format>
    <format dxfId="4451">
      <pivotArea field="10" type="button" dataOnly="0" labelOnly="1" outline="0" axis="axisRow" fieldPosition="9"/>
    </format>
    <format dxfId="4450">
      <pivotArea field="18" type="button" dataOnly="0" labelOnly="1" outline="0" axis="axisRow" fieldPosition="10"/>
    </format>
    <format dxfId="4449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4448">
      <pivotArea type="all" dataOnly="0" outline="0" fieldPosition="0"/>
    </format>
    <format dxfId="4447">
      <pivotArea outline="0" collapsedLevelsAreSubtotals="1" fieldPosition="0">
        <references count="1">
          <reference field="0" count="1" selected="0" defaultSubtotal="1">
            <x v="0"/>
          </reference>
        </references>
      </pivotArea>
    </format>
    <format dxfId="4446">
      <pivotArea outline="0" collapsedLevelsAreSubtotals="1" fieldPosition="0">
        <references count="3">
          <reference field="0" count="1" selected="0">
            <x v="1"/>
          </reference>
          <reference field="1" count="1" selected="0">
            <x v="4"/>
          </reference>
          <reference field="3" count="65" selected="0" defaultSubtotal="1">
            <x v="0"/>
            <x v="2"/>
            <x v="3"/>
            <x v="5"/>
            <x v="6"/>
            <x v="7"/>
            <x v="11"/>
            <x v="13"/>
            <x v="17"/>
            <x v="19"/>
            <x v="21"/>
            <x v="27"/>
            <x v="28"/>
            <x v="29"/>
            <x v="31"/>
            <x v="36"/>
            <x v="37"/>
            <x v="39"/>
            <x v="40"/>
            <x v="42"/>
            <x v="43"/>
            <x v="44"/>
            <x v="45"/>
            <x v="46"/>
            <x v="47"/>
            <x v="48"/>
            <x v="51"/>
            <x v="52"/>
            <x v="53"/>
            <x v="63"/>
            <x v="67"/>
            <x v="68"/>
            <x v="70"/>
            <x v="76"/>
            <x v="78"/>
            <x v="79"/>
            <x v="84"/>
            <x v="87"/>
            <x v="89"/>
            <x v="94"/>
            <x v="99"/>
            <x v="102"/>
            <x v="104"/>
            <x v="107"/>
            <x v="108"/>
            <x v="110"/>
            <x v="111"/>
            <x v="112"/>
            <x v="113"/>
            <x v="114"/>
            <x v="115"/>
            <x v="116"/>
            <x v="117"/>
            <x v="119"/>
            <x v="120"/>
            <x v="121"/>
            <x v="122"/>
            <x v="123"/>
            <x v="134"/>
            <x v="138"/>
            <x v="145"/>
            <x v="150"/>
            <x v="154"/>
            <x v="155"/>
            <x v="156"/>
          </reference>
        </references>
      </pivotArea>
    </format>
    <format dxfId="4445">
      <pivotArea outline="0" collapsedLevelsAreSubtotals="1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158"/>
          </reference>
          <reference field="4" count="1" selected="0">
            <x v="648"/>
          </reference>
          <reference field="5" count="1" selected="0">
            <x v="786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429"/>
          </reference>
          <reference field="18" count="1" selected="0">
            <x v="1"/>
          </reference>
        </references>
      </pivotArea>
    </format>
    <format dxfId="4444">
      <pivotArea dataOnly="0" labelOnly="1" outline="0" fieldPosition="0">
        <references count="1">
          <reference field="0" count="1">
            <x v="0"/>
          </reference>
        </references>
      </pivotArea>
    </format>
    <format dxfId="4443">
      <pivotArea dataOnly="0" labelOnly="1" outline="0" fieldPosition="0">
        <references count="1">
          <reference field="0" count="1" defaultSubtotal="1">
            <x v="0"/>
          </reference>
        </references>
      </pivotArea>
    </format>
    <format dxfId="4442">
      <pivotArea dataOnly="0" labelOnly="1" outline="0" fieldPosition="0">
        <references count="1">
          <reference field="0" count="1">
            <x v="1"/>
          </reference>
        </references>
      </pivotArea>
    </format>
    <format dxfId="4441">
      <pivotArea dataOnly="0" labelOnly="1" outline="0" fieldPosition="0">
        <references count="2">
          <reference field="0" count="1" selected="0">
            <x v="0"/>
          </reference>
          <reference field="1" count="1">
            <x v="4"/>
          </reference>
        </references>
      </pivotArea>
    </format>
    <format dxfId="4440">
      <pivotArea dataOnly="0" labelOnly="1" outline="0" fieldPosition="0">
        <references count="2">
          <reference field="0" count="1" selected="0">
            <x v="0"/>
          </reference>
          <reference field="1" count="1" defaultSubtotal="1">
            <x v="4"/>
          </reference>
        </references>
      </pivotArea>
    </format>
    <format dxfId="4439">
      <pivotArea dataOnly="0" labelOnly="1" outline="0" fieldPosition="0">
        <references count="2">
          <reference field="0" count="1" selected="0">
            <x v="1"/>
          </reference>
          <reference field="1" count="1">
            <x v="4"/>
          </reference>
        </references>
      </pivotArea>
    </format>
    <format dxfId="4438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4"/>
          </reference>
          <reference field="3" count="25">
            <x v="1"/>
            <x v="4"/>
            <x v="8"/>
            <x v="13"/>
            <x v="15"/>
            <x v="18"/>
            <x v="20"/>
            <x v="30"/>
            <x v="47"/>
            <x v="49"/>
            <x v="50"/>
            <x v="64"/>
            <x v="72"/>
            <x v="75"/>
            <x v="77"/>
            <x v="90"/>
            <x v="103"/>
            <x v="108"/>
            <x v="109"/>
            <x v="120"/>
            <x v="135"/>
            <x v="142"/>
            <x v="153"/>
            <x v="165"/>
            <x v="174"/>
          </reference>
        </references>
      </pivotArea>
    </format>
    <format dxfId="4437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4"/>
          </reference>
          <reference field="3" count="25" defaultSubtotal="1">
            <x v="1"/>
            <x v="4"/>
            <x v="8"/>
            <x v="13"/>
            <x v="15"/>
            <x v="18"/>
            <x v="20"/>
            <x v="30"/>
            <x v="47"/>
            <x v="49"/>
            <x v="50"/>
            <x v="64"/>
            <x v="72"/>
            <x v="75"/>
            <x v="77"/>
            <x v="90"/>
            <x v="103"/>
            <x v="108"/>
            <x v="109"/>
            <x v="120"/>
            <x v="135"/>
            <x v="142"/>
            <x v="153"/>
            <x v="165"/>
            <x v="174"/>
          </reference>
        </references>
      </pivotArea>
    </format>
    <format dxfId="4436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4"/>
          </reference>
          <reference field="3" count="25">
            <x v="179"/>
            <x v="183"/>
            <x v="196"/>
            <x v="214"/>
            <x v="225"/>
            <x v="232"/>
            <x v="239"/>
            <x v="243"/>
            <x v="246"/>
            <x v="250"/>
            <x v="257"/>
            <x v="259"/>
            <x v="263"/>
            <x v="268"/>
            <x v="270"/>
            <x v="272"/>
            <x v="278"/>
            <x v="279"/>
            <x v="280"/>
            <x v="284"/>
            <x v="287"/>
            <x v="288"/>
            <x v="290"/>
            <x v="291"/>
            <x v="292"/>
          </reference>
        </references>
      </pivotArea>
    </format>
    <format dxfId="4435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4"/>
          </reference>
          <reference field="3" count="25" defaultSubtotal="1">
            <x v="179"/>
            <x v="183"/>
            <x v="196"/>
            <x v="214"/>
            <x v="225"/>
            <x v="232"/>
            <x v="239"/>
            <x v="243"/>
            <x v="246"/>
            <x v="250"/>
            <x v="257"/>
            <x v="259"/>
            <x v="263"/>
            <x v="268"/>
            <x v="270"/>
            <x v="272"/>
            <x v="278"/>
            <x v="279"/>
            <x v="280"/>
            <x v="284"/>
            <x v="287"/>
            <x v="288"/>
            <x v="290"/>
            <x v="291"/>
            <x v="292"/>
          </reference>
        </references>
      </pivotArea>
    </format>
    <format dxfId="4434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4"/>
          </reference>
          <reference field="3" count="25">
            <x v="293"/>
            <x v="294"/>
            <x v="296"/>
            <x v="297"/>
            <x v="298"/>
            <x v="301"/>
            <x v="311"/>
            <x v="313"/>
            <x v="314"/>
            <x v="320"/>
            <x v="321"/>
            <x v="323"/>
            <x v="325"/>
            <x v="326"/>
            <x v="328"/>
            <x v="330"/>
            <x v="334"/>
            <x v="335"/>
            <x v="337"/>
            <x v="338"/>
            <x v="341"/>
            <x v="343"/>
            <x v="344"/>
            <x v="346"/>
            <x v="347"/>
          </reference>
        </references>
      </pivotArea>
    </format>
    <format dxfId="4433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4"/>
          </reference>
          <reference field="3" count="25" defaultSubtotal="1">
            <x v="293"/>
            <x v="294"/>
            <x v="296"/>
            <x v="297"/>
            <x v="298"/>
            <x v="301"/>
            <x v="311"/>
            <x v="313"/>
            <x v="314"/>
            <x v="320"/>
            <x v="321"/>
            <x v="323"/>
            <x v="325"/>
            <x v="326"/>
            <x v="328"/>
            <x v="330"/>
            <x v="334"/>
            <x v="335"/>
            <x v="337"/>
            <x v="338"/>
            <x v="341"/>
            <x v="343"/>
            <x v="344"/>
            <x v="346"/>
            <x v="347"/>
          </reference>
        </references>
      </pivotArea>
    </format>
    <format dxfId="4432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4"/>
          </reference>
          <reference field="3" count="25">
            <x v="350"/>
            <x v="351"/>
            <x v="352"/>
            <x v="369"/>
            <x v="385"/>
            <x v="387"/>
            <x v="393"/>
            <x v="401"/>
            <x v="413"/>
            <x v="414"/>
            <x v="415"/>
            <x v="416"/>
            <x v="424"/>
            <x v="429"/>
            <x v="431"/>
            <x v="432"/>
            <x v="442"/>
            <x v="444"/>
            <x v="451"/>
            <x v="457"/>
            <x v="458"/>
            <x v="463"/>
            <x v="466"/>
            <x v="469"/>
            <x v="470"/>
          </reference>
        </references>
      </pivotArea>
    </format>
    <format dxfId="4431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4"/>
          </reference>
          <reference field="3" count="25" defaultSubtotal="1">
            <x v="350"/>
            <x v="351"/>
            <x v="352"/>
            <x v="369"/>
            <x v="385"/>
            <x v="387"/>
            <x v="393"/>
            <x v="401"/>
            <x v="413"/>
            <x v="414"/>
            <x v="415"/>
            <x v="416"/>
            <x v="424"/>
            <x v="429"/>
            <x v="431"/>
            <x v="432"/>
            <x v="442"/>
            <x v="444"/>
            <x v="451"/>
            <x v="457"/>
            <x v="458"/>
            <x v="463"/>
            <x v="466"/>
            <x v="469"/>
            <x v="470"/>
          </reference>
        </references>
      </pivotArea>
    </format>
    <format dxfId="4430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4"/>
          </reference>
          <reference field="3" count="25">
            <x v="476"/>
            <x v="484"/>
            <x v="485"/>
            <x v="487"/>
            <x v="496"/>
            <x v="497"/>
            <x v="499"/>
            <x v="508"/>
            <x v="510"/>
            <x v="515"/>
            <x v="516"/>
            <x v="523"/>
            <x v="532"/>
            <x v="534"/>
            <x v="536"/>
            <x v="537"/>
            <x v="566"/>
            <x v="567"/>
            <x v="574"/>
            <x v="581"/>
            <x v="602"/>
            <x v="604"/>
            <x v="640"/>
            <x v="641"/>
            <x v="642"/>
          </reference>
        </references>
      </pivotArea>
    </format>
    <format dxfId="4429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4"/>
          </reference>
          <reference field="3" count="25" defaultSubtotal="1">
            <x v="476"/>
            <x v="484"/>
            <x v="485"/>
            <x v="487"/>
            <x v="496"/>
            <x v="497"/>
            <x v="499"/>
            <x v="508"/>
            <x v="510"/>
            <x v="515"/>
            <x v="516"/>
            <x v="523"/>
            <x v="532"/>
            <x v="534"/>
            <x v="536"/>
            <x v="537"/>
            <x v="566"/>
            <x v="567"/>
            <x v="574"/>
            <x v="581"/>
            <x v="602"/>
            <x v="604"/>
            <x v="640"/>
            <x v="641"/>
            <x v="642"/>
          </reference>
        </references>
      </pivotArea>
    </format>
    <format dxfId="4428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4"/>
          </reference>
          <reference field="3" count="25">
            <x v="645"/>
            <x v="653"/>
            <x v="655"/>
            <x v="658"/>
            <x v="660"/>
            <x v="664"/>
            <x v="665"/>
            <x v="668"/>
            <x v="669"/>
            <x v="673"/>
            <x v="674"/>
            <x v="677"/>
            <x v="678"/>
            <x v="680"/>
            <x v="682"/>
            <x v="683"/>
            <x v="684"/>
            <x v="685"/>
            <x v="690"/>
            <x v="694"/>
            <x v="699"/>
            <x v="714"/>
            <x v="715"/>
            <x v="724"/>
            <x v="730"/>
          </reference>
        </references>
      </pivotArea>
    </format>
    <format dxfId="4427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4"/>
          </reference>
          <reference field="3" count="25" defaultSubtotal="1">
            <x v="645"/>
            <x v="653"/>
            <x v="655"/>
            <x v="658"/>
            <x v="660"/>
            <x v="664"/>
            <x v="665"/>
            <x v="668"/>
            <x v="669"/>
            <x v="673"/>
            <x v="674"/>
            <x v="677"/>
            <x v="678"/>
            <x v="680"/>
            <x v="682"/>
            <x v="683"/>
            <x v="684"/>
            <x v="685"/>
            <x v="690"/>
            <x v="694"/>
            <x v="699"/>
            <x v="714"/>
            <x v="715"/>
            <x v="724"/>
            <x v="730"/>
          </reference>
        </references>
      </pivotArea>
    </format>
    <format dxfId="4426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4"/>
          </reference>
          <reference field="3" count="25">
            <x v="732"/>
            <x v="734"/>
            <x v="737"/>
            <x v="746"/>
            <x v="769"/>
            <x v="783"/>
            <x v="785"/>
            <x v="786"/>
            <x v="787"/>
            <x v="788"/>
            <x v="790"/>
            <x v="791"/>
            <x v="798"/>
            <x v="800"/>
            <x v="814"/>
            <x v="817"/>
            <x v="830"/>
            <x v="831"/>
            <x v="833"/>
            <x v="839"/>
            <x v="841"/>
            <x v="842"/>
            <x v="843"/>
            <x v="844"/>
            <x v="845"/>
          </reference>
        </references>
      </pivotArea>
    </format>
    <format dxfId="4425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4"/>
          </reference>
          <reference field="3" count="25" defaultSubtotal="1">
            <x v="732"/>
            <x v="734"/>
            <x v="737"/>
            <x v="746"/>
            <x v="769"/>
            <x v="783"/>
            <x v="785"/>
            <x v="786"/>
            <x v="787"/>
            <x v="788"/>
            <x v="790"/>
            <x v="791"/>
            <x v="798"/>
            <x v="800"/>
            <x v="814"/>
            <x v="817"/>
            <x v="830"/>
            <x v="831"/>
            <x v="833"/>
            <x v="839"/>
            <x v="841"/>
            <x v="842"/>
            <x v="843"/>
            <x v="844"/>
            <x v="845"/>
          </reference>
        </references>
      </pivotArea>
    </format>
    <format dxfId="4424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4"/>
          </reference>
          <reference field="3" count="25">
            <x v="847"/>
            <x v="848"/>
            <x v="849"/>
            <x v="870"/>
            <x v="874"/>
            <x v="887"/>
            <x v="890"/>
            <x v="891"/>
            <x v="896"/>
            <x v="901"/>
            <x v="902"/>
            <x v="906"/>
            <x v="916"/>
            <x v="919"/>
            <x v="921"/>
            <x v="922"/>
            <x v="937"/>
            <x v="944"/>
            <x v="946"/>
            <x v="954"/>
            <x v="958"/>
            <x v="983"/>
            <x v="1002"/>
            <x v="1003"/>
            <x v="1004"/>
          </reference>
        </references>
      </pivotArea>
    </format>
    <format dxfId="4423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4"/>
          </reference>
          <reference field="3" count="25" defaultSubtotal="1">
            <x v="847"/>
            <x v="848"/>
            <x v="849"/>
            <x v="870"/>
            <x v="874"/>
            <x v="887"/>
            <x v="890"/>
            <x v="891"/>
            <x v="896"/>
            <x v="901"/>
            <x v="902"/>
            <x v="906"/>
            <x v="916"/>
            <x v="919"/>
            <x v="921"/>
            <x v="922"/>
            <x v="937"/>
            <x v="944"/>
            <x v="946"/>
            <x v="954"/>
            <x v="958"/>
            <x v="983"/>
            <x v="1002"/>
            <x v="1003"/>
            <x v="1004"/>
          </reference>
        </references>
      </pivotArea>
    </format>
    <format dxfId="4422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4"/>
          </reference>
          <reference field="3" count="25">
            <x v="1010"/>
            <x v="1011"/>
            <x v="1012"/>
            <x v="1019"/>
            <x v="1036"/>
            <x v="1039"/>
            <x v="1043"/>
            <x v="1045"/>
            <x v="1051"/>
            <x v="1054"/>
            <x v="1056"/>
            <x v="1086"/>
            <x v="1094"/>
            <x v="1099"/>
            <x v="1116"/>
            <x v="1125"/>
            <x v="1126"/>
            <x v="1127"/>
            <x v="1132"/>
            <x v="1135"/>
            <x v="1138"/>
            <x v="1139"/>
            <x v="1147"/>
            <x v="1151"/>
            <x v="1155"/>
          </reference>
        </references>
      </pivotArea>
    </format>
    <format dxfId="4421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4"/>
          </reference>
          <reference field="3" count="25" defaultSubtotal="1">
            <x v="1010"/>
            <x v="1011"/>
            <x v="1012"/>
            <x v="1019"/>
            <x v="1036"/>
            <x v="1039"/>
            <x v="1043"/>
            <x v="1045"/>
            <x v="1051"/>
            <x v="1054"/>
            <x v="1056"/>
            <x v="1086"/>
            <x v="1094"/>
            <x v="1099"/>
            <x v="1116"/>
            <x v="1125"/>
            <x v="1126"/>
            <x v="1127"/>
            <x v="1132"/>
            <x v="1135"/>
            <x v="1138"/>
            <x v="1139"/>
            <x v="1147"/>
            <x v="1151"/>
            <x v="1155"/>
          </reference>
        </references>
      </pivotArea>
    </format>
    <format dxfId="4420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4"/>
          </reference>
          <reference field="3" count="25">
            <x v="1156"/>
            <x v="1158"/>
            <x v="1161"/>
            <x v="1162"/>
            <x v="1163"/>
            <x v="1164"/>
            <x v="1171"/>
            <x v="1172"/>
            <x v="1175"/>
            <x v="1186"/>
            <x v="1200"/>
            <x v="1201"/>
            <x v="1206"/>
            <x v="1208"/>
            <x v="1209"/>
            <x v="1210"/>
            <x v="1220"/>
            <x v="1225"/>
            <x v="1226"/>
            <x v="1228"/>
            <x v="1229"/>
            <x v="1259"/>
            <x v="1279"/>
            <x v="1286"/>
            <x v="1289"/>
          </reference>
        </references>
      </pivotArea>
    </format>
    <format dxfId="4419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4"/>
          </reference>
          <reference field="3" count="25" defaultSubtotal="1">
            <x v="1156"/>
            <x v="1158"/>
            <x v="1161"/>
            <x v="1162"/>
            <x v="1163"/>
            <x v="1164"/>
            <x v="1171"/>
            <x v="1172"/>
            <x v="1175"/>
            <x v="1186"/>
            <x v="1200"/>
            <x v="1201"/>
            <x v="1206"/>
            <x v="1208"/>
            <x v="1209"/>
            <x v="1210"/>
            <x v="1220"/>
            <x v="1225"/>
            <x v="1226"/>
            <x v="1228"/>
            <x v="1229"/>
            <x v="1259"/>
            <x v="1279"/>
            <x v="1286"/>
            <x v="1289"/>
          </reference>
        </references>
      </pivotArea>
    </format>
    <format dxfId="4418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4"/>
          </reference>
          <reference field="3" count="3">
            <x v="1291"/>
            <x v="1293"/>
            <x v="1294"/>
          </reference>
        </references>
      </pivotArea>
    </format>
    <format dxfId="4417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4"/>
          </reference>
          <reference field="3" count="3" defaultSubtotal="1">
            <x v="1291"/>
            <x v="1293"/>
            <x v="1294"/>
          </reference>
        </references>
      </pivotArea>
    </format>
    <format dxfId="4416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4"/>
          </reference>
          <reference field="3" count="25">
            <x v="0"/>
            <x v="2"/>
            <x v="3"/>
            <x v="5"/>
            <x v="6"/>
            <x v="7"/>
            <x v="11"/>
            <x v="13"/>
            <x v="17"/>
            <x v="19"/>
            <x v="21"/>
            <x v="27"/>
            <x v="28"/>
            <x v="29"/>
            <x v="31"/>
            <x v="36"/>
            <x v="37"/>
            <x v="39"/>
            <x v="40"/>
            <x v="42"/>
            <x v="43"/>
            <x v="44"/>
            <x v="45"/>
            <x v="46"/>
            <x v="47"/>
          </reference>
        </references>
      </pivotArea>
    </format>
    <format dxfId="4415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4"/>
          </reference>
          <reference field="3" count="25" defaultSubtotal="1">
            <x v="0"/>
            <x v="2"/>
            <x v="3"/>
            <x v="5"/>
            <x v="6"/>
            <x v="7"/>
            <x v="11"/>
            <x v="13"/>
            <x v="17"/>
            <x v="19"/>
            <x v="21"/>
            <x v="27"/>
            <x v="28"/>
            <x v="29"/>
            <x v="31"/>
            <x v="36"/>
            <x v="37"/>
            <x v="39"/>
            <x v="40"/>
            <x v="42"/>
            <x v="43"/>
            <x v="44"/>
            <x v="45"/>
            <x v="46"/>
            <x v="47"/>
          </reference>
        </references>
      </pivotArea>
    </format>
    <format dxfId="4414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4"/>
          </reference>
          <reference field="3" count="25">
            <x v="48"/>
            <x v="51"/>
            <x v="52"/>
            <x v="53"/>
            <x v="63"/>
            <x v="67"/>
            <x v="68"/>
            <x v="70"/>
            <x v="76"/>
            <x v="78"/>
            <x v="79"/>
            <x v="84"/>
            <x v="87"/>
            <x v="89"/>
            <x v="94"/>
            <x v="99"/>
            <x v="102"/>
            <x v="104"/>
            <x v="107"/>
            <x v="108"/>
            <x v="110"/>
            <x v="111"/>
            <x v="112"/>
            <x v="113"/>
            <x v="114"/>
          </reference>
        </references>
      </pivotArea>
    </format>
    <format dxfId="4413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4"/>
          </reference>
          <reference field="3" count="25" defaultSubtotal="1">
            <x v="48"/>
            <x v="51"/>
            <x v="52"/>
            <x v="53"/>
            <x v="63"/>
            <x v="67"/>
            <x v="68"/>
            <x v="70"/>
            <x v="76"/>
            <x v="78"/>
            <x v="79"/>
            <x v="84"/>
            <x v="87"/>
            <x v="89"/>
            <x v="94"/>
            <x v="99"/>
            <x v="102"/>
            <x v="104"/>
            <x v="107"/>
            <x v="108"/>
            <x v="110"/>
            <x v="111"/>
            <x v="112"/>
            <x v="113"/>
            <x v="114"/>
          </reference>
        </references>
      </pivotArea>
    </format>
    <format dxfId="4412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4"/>
          </reference>
          <reference field="3" count="15">
            <x v="115"/>
            <x v="116"/>
            <x v="117"/>
            <x v="119"/>
            <x v="120"/>
            <x v="121"/>
            <x v="122"/>
            <x v="123"/>
            <x v="134"/>
            <x v="138"/>
            <x v="145"/>
            <x v="150"/>
            <x v="154"/>
            <x v="155"/>
            <x v="156"/>
          </reference>
        </references>
      </pivotArea>
    </format>
    <format dxfId="4411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4"/>
          </reference>
          <reference field="3" count="15" defaultSubtotal="1">
            <x v="115"/>
            <x v="116"/>
            <x v="117"/>
            <x v="119"/>
            <x v="120"/>
            <x v="121"/>
            <x v="122"/>
            <x v="123"/>
            <x v="134"/>
            <x v="138"/>
            <x v="145"/>
            <x v="150"/>
            <x v="154"/>
            <x v="155"/>
            <x v="156"/>
          </reference>
        </references>
      </pivotArea>
    </format>
    <format dxfId="4410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4"/>
          </reference>
          <reference field="3" count="1">
            <x v="158"/>
          </reference>
        </references>
      </pivotArea>
    </format>
    <format dxfId="4409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1"/>
          </reference>
          <reference field="4" count="1">
            <x v="1177"/>
          </reference>
        </references>
      </pivotArea>
    </format>
    <format dxfId="4408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4"/>
          </reference>
          <reference field="4" count="1">
            <x v="700"/>
          </reference>
        </references>
      </pivotArea>
    </format>
    <format dxfId="4407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8"/>
          </reference>
          <reference field="4" count="1">
            <x v="1244"/>
          </reference>
        </references>
      </pivotArea>
    </format>
    <format dxfId="4406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13"/>
          </reference>
          <reference field="4" count="1">
            <x v="1115"/>
          </reference>
        </references>
      </pivotArea>
    </format>
    <format dxfId="4405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15"/>
          </reference>
          <reference field="4" count="1">
            <x v="604"/>
          </reference>
        </references>
      </pivotArea>
    </format>
    <format dxfId="4404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18"/>
          </reference>
          <reference field="4" count="1">
            <x v="911"/>
          </reference>
        </references>
      </pivotArea>
    </format>
    <format dxfId="4403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20"/>
          </reference>
          <reference field="4" count="1">
            <x v="726"/>
          </reference>
        </references>
      </pivotArea>
    </format>
    <format dxfId="4402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30"/>
          </reference>
          <reference field="4" count="1">
            <x v="738"/>
          </reference>
        </references>
      </pivotArea>
    </format>
    <format dxfId="4401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47"/>
          </reference>
          <reference field="4" count="1">
            <x v="827"/>
          </reference>
        </references>
      </pivotArea>
    </format>
    <format dxfId="4400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49"/>
          </reference>
          <reference field="4" count="1">
            <x v="1028"/>
          </reference>
        </references>
      </pivotArea>
    </format>
    <format dxfId="4399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50"/>
          </reference>
          <reference field="4" count="1">
            <x v="985"/>
          </reference>
        </references>
      </pivotArea>
    </format>
    <format dxfId="4398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"/>
          </reference>
          <reference field="4" count="1">
            <x v="1250"/>
          </reference>
        </references>
      </pivotArea>
    </format>
    <format dxfId="4397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72"/>
          </reference>
          <reference field="4" count="1">
            <x v="1024"/>
          </reference>
        </references>
      </pivotArea>
    </format>
    <format dxfId="4396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75"/>
          </reference>
          <reference field="4" count="1">
            <x v="749"/>
          </reference>
        </references>
      </pivotArea>
    </format>
    <format dxfId="4395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77"/>
          </reference>
          <reference field="4" count="1">
            <x v="506"/>
          </reference>
        </references>
      </pivotArea>
    </format>
    <format dxfId="4394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90"/>
          </reference>
          <reference field="4" count="1">
            <x v="722"/>
          </reference>
        </references>
      </pivotArea>
    </format>
    <format dxfId="4393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3"/>
          </reference>
          <reference field="4" count="1">
            <x v="1005"/>
          </reference>
        </references>
      </pivotArea>
    </format>
    <format dxfId="4392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8"/>
          </reference>
          <reference field="4" count="1">
            <x v="849"/>
          </reference>
        </references>
      </pivotArea>
    </format>
    <format dxfId="4391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9"/>
          </reference>
          <reference field="4" count="1">
            <x v="914"/>
          </reference>
        </references>
      </pivotArea>
    </format>
    <format dxfId="4390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0"/>
          </reference>
          <reference field="4" count="1">
            <x v="790"/>
          </reference>
        </references>
      </pivotArea>
    </format>
    <format dxfId="4389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135"/>
          </reference>
          <reference field="4" count="1">
            <x v="1239"/>
          </reference>
        </references>
      </pivotArea>
    </format>
    <format dxfId="4388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142"/>
          </reference>
          <reference field="4" count="1">
            <x v="1256"/>
          </reference>
        </references>
      </pivotArea>
    </format>
    <format dxfId="4387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153"/>
          </reference>
          <reference field="4" count="1">
            <x v="714"/>
          </reference>
        </references>
      </pivotArea>
    </format>
    <format dxfId="4386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165"/>
          </reference>
          <reference field="4" count="1">
            <x v="1113"/>
          </reference>
        </references>
      </pivotArea>
    </format>
    <format dxfId="4385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174"/>
          </reference>
          <reference field="4" count="1">
            <x v="1157"/>
          </reference>
        </references>
      </pivotArea>
    </format>
    <format dxfId="4384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179"/>
          </reference>
          <reference field="4" count="1">
            <x v="212"/>
          </reference>
        </references>
      </pivotArea>
    </format>
    <format dxfId="4383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183"/>
          </reference>
          <reference field="4" count="1">
            <x v="113"/>
          </reference>
        </references>
      </pivotArea>
    </format>
    <format dxfId="4382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196"/>
          </reference>
          <reference field="4" count="1">
            <x v="620"/>
          </reference>
        </references>
      </pivotArea>
    </format>
    <format dxfId="4381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214"/>
          </reference>
          <reference field="4" count="1">
            <x v="917"/>
          </reference>
        </references>
      </pivotArea>
    </format>
    <format dxfId="4380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225"/>
          </reference>
          <reference field="4" count="1">
            <x v="514"/>
          </reference>
        </references>
      </pivotArea>
    </format>
    <format dxfId="4379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232"/>
          </reference>
          <reference field="4" count="1">
            <x v="1205"/>
          </reference>
        </references>
      </pivotArea>
    </format>
    <format dxfId="4378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239"/>
          </reference>
          <reference field="4" count="1">
            <x v="1094"/>
          </reference>
        </references>
      </pivotArea>
    </format>
    <format dxfId="4377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243"/>
          </reference>
          <reference field="4" count="1">
            <x v="814"/>
          </reference>
        </references>
      </pivotArea>
    </format>
    <format dxfId="4376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246"/>
          </reference>
          <reference field="4" count="1">
            <x v="539"/>
          </reference>
        </references>
      </pivotArea>
    </format>
    <format dxfId="4375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250"/>
          </reference>
          <reference field="4" count="1">
            <x v="656"/>
          </reference>
        </references>
      </pivotArea>
    </format>
    <format dxfId="4374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257"/>
          </reference>
          <reference field="4" count="1">
            <x v="645"/>
          </reference>
        </references>
      </pivotArea>
    </format>
    <format dxfId="4373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259"/>
          </reference>
          <reference field="4" count="1">
            <x v="623"/>
          </reference>
        </references>
      </pivotArea>
    </format>
    <format dxfId="4372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263"/>
          </reference>
          <reference field="4" count="1">
            <x v="1154"/>
          </reference>
        </references>
      </pivotArea>
    </format>
    <format dxfId="4371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268"/>
          </reference>
          <reference field="4" count="1">
            <x v="694"/>
          </reference>
        </references>
      </pivotArea>
    </format>
    <format dxfId="4370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270"/>
          </reference>
          <reference field="4" count="1">
            <x v="730"/>
          </reference>
        </references>
      </pivotArea>
    </format>
    <format dxfId="4369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272"/>
          </reference>
          <reference field="4" count="1">
            <x v="1006"/>
          </reference>
        </references>
      </pivotArea>
    </format>
    <format dxfId="4368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278"/>
          </reference>
          <reference field="4" count="1">
            <x v="1035"/>
          </reference>
        </references>
      </pivotArea>
    </format>
    <format dxfId="4367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279"/>
          </reference>
          <reference field="4" count="1">
            <x v="719"/>
          </reference>
        </references>
      </pivotArea>
    </format>
    <format dxfId="4366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280"/>
          </reference>
          <reference field="4" count="1">
            <x v="797"/>
          </reference>
        </references>
      </pivotArea>
    </format>
    <format dxfId="4365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284"/>
          </reference>
          <reference field="4" count="1">
            <x v="836"/>
          </reference>
        </references>
      </pivotArea>
    </format>
    <format dxfId="4364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287"/>
          </reference>
          <reference field="4" count="1">
            <x v="799"/>
          </reference>
        </references>
      </pivotArea>
    </format>
    <format dxfId="4363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288"/>
          </reference>
          <reference field="4" count="1">
            <x v="554"/>
          </reference>
        </references>
      </pivotArea>
    </format>
    <format dxfId="4362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0"/>
          </reference>
          <reference field="4" count="1">
            <x v="788"/>
          </reference>
        </references>
      </pivotArea>
    </format>
    <format dxfId="4361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1"/>
          </reference>
          <reference field="4" count="1">
            <x v="1210"/>
          </reference>
        </references>
      </pivotArea>
    </format>
    <format dxfId="4360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2"/>
          </reference>
          <reference field="4" count="1">
            <x v="687"/>
          </reference>
        </references>
      </pivotArea>
    </format>
    <format dxfId="4359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3"/>
          </reference>
          <reference field="4" count="1">
            <x v="710"/>
          </reference>
        </references>
      </pivotArea>
    </format>
    <format dxfId="4358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4"/>
          </reference>
          <reference field="4" count="1">
            <x v="1212"/>
          </reference>
        </references>
      </pivotArea>
    </format>
    <format dxfId="4357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6"/>
          </reference>
          <reference field="4" count="1">
            <x v="997"/>
          </reference>
        </references>
      </pivotArea>
    </format>
    <format dxfId="4356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7"/>
          </reference>
          <reference field="4" count="1">
            <x v="929"/>
          </reference>
        </references>
      </pivotArea>
    </format>
    <format dxfId="4355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8"/>
          </reference>
          <reference field="4" count="1">
            <x v="1039"/>
          </reference>
        </references>
      </pivotArea>
    </format>
    <format dxfId="4354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301"/>
          </reference>
          <reference field="4" count="1">
            <x v="856"/>
          </reference>
        </references>
      </pivotArea>
    </format>
    <format dxfId="4353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311"/>
          </reference>
          <reference field="4" count="1">
            <x v="1014"/>
          </reference>
        </references>
      </pivotArea>
    </format>
    <format dxfId="4352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313"/>
          </reference>
          <reference field="4" count="1">
            <x v="956"/>
          </reference>
        </references>
      </pivotArea>
    </format>
    <format dxfId="4351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314"/>
          </reference>
          <reference field="4" count="1">
            <x v="970"/>
          </reference>
        </references>
      </pivotArea>
    </format>
    <format dxfId="4350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320"/>
          </reference>
          <reference field="4" count="1">
            <x v="1018"/>
          </reference>
        </references>
      </pivotArea>
    </format>
    <format dxfId="4349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321"/>
          </reference>
          <reference field="4" count="1">
            <x v="1133"/>
          </reference>
        </references>
      </pivotArea>
    </format>
    <format dxfId="4348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323"/>
          </reference>
          <reference field="4" count="1">
            <x v="1023"/>
          </reference>
        </references>
      </pivotArea>
    </format>
    <format dxfId="4347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325"/>
          </reference>
          <reference field="4" count="1">
            <x v="866"/>
          </reference>
        </references>
      </pivotArea>
    </format>
    <format dxfId="4346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326"/>
          </reference>
          <reference field="4" count="1">
            <x v="1122"/>
          </reference>
        </references>
      </pivotArea>
    </format>
    <format dxfId="4345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328"/>
          </reference>
          <reference field="4" count="1">
            <x v="1000"/>
          </reference>
        </references>
      </pivotArea>
    </format>
    <format dxfId="4344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0"/>
          </reference>
          <reference field="4" count="1">
            <x v="1131"/>
          </reference>
        </references>
      </pivotArea>
    </format>
    <format dxfId="4343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4"/>
          </reference>
          <reference field="4" count="1">
            <x v="971"/>
          </reference>
        </references>
      </pivotArea>
    </format>
    <format dxfId="4342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5"/>
          </reference>
          <reference field="4" count="1">
            <x v="1085"/>
          </reference>
        </references>
      </pivotArea>
    </format>
    <format dxfId="4341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7"/>
          </reference>
          <reference field="4" count="1">
            <x v="995"/>
          </reference>
        </references>
      </pivotArea>
    </format>
    <format dxfId="4340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8"/>
          </reference>
          <reference field="4" count="1">
            <x v="1181"/>
          </reference>
        </references>
      </pivotArea>
    </format>
    <format dxfId="4339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341"/>
          </reference>
          <reference field="4" count="1">
            <x v="1220"/>
          </reference>
        </references>
      </pivotArea>
    </format>
    <format dxfId="4338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343"/>
          </reference>
          <reference field="4" count="1">
            <x v="912"/>
          </reference>
        </references>
      </pivotArea>
    </format>
    <format dxfId="4337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344"/>
          </reference>
          <reference field="4" count="1">
            <x v="654"/>
          </reference>
        </references>
      </pivotArea>
    </format>
    <format dxfId="4336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346"/>
          </reference>
          <reference field="4" count="1">
            <x v="735"/>
          </reference>
        </references>
      </pivotArea>
    </format>
    <format dxfId="4335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347"/>
          </reference>
          <reference field="4" count="1">
            <x v="1069"/>
          </reference>
        </references>
      </pivotArea>
    </format>
    <format dxfId="4334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350"/>
          </reference>
          <reference field="4" count="1">
            <x v="736"/>
          </reference>
        </references>
      </pivotArea>
    </format>
    <format dxfId="4333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351"/>
          </reference>
          <reference field="4" count="1">
            <x v="782"/>
          </reference>
        </references>
      </pivotArea>
    </format>
    <format dxfId="4332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352"/>
          </reference>
          <reference field="4" count="1">
            <x v="587"/>
          </reference>
        </references>
      </pivotArea>
    </format>
    <format dxfId="4331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369"/>
          </reference>
          <reference field="4" count="1">
            <x v="768"/>
          </reference>
        </references>
      </pivotArea>
    </format>
    <format dxfId="4330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385"/>
          </reference>
          <reference field="4" count="1">
            <x v="978"/>
          </reference>
        </references>
      </pivotArea>
    </format>
    <format dxfId="4329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387"/>
          </reference>
          <reference field="4" count="1">
            <x v="1030"/>
          </reference>
        </references>
      </pivotArea>
    </format>
    <format dxfId="4328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393"/>
          </reference>
          <reference field="4" count="1">
            <x v="936"/>
          </reference>
        </references>
      </pivotArea>
    </format>
    <format dxfId="4327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401"/>
          </reference>
          <reference field="4" count="1">
            <x v="806"/>
          </reference>
        </references>
      </pivotArea>
    </format>
    <format dxfId="4326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413"/>
          </reference>
          <reference field="4" count="1">
            <x v="1080"/>
          </reference>
        </references>
      </pivotArea>
    </format>
    <format dxfId="4325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414"/>
          </reference>
          <reference field="4" count="1">
            <x v="741"/>
          </reference>
        </references>
      </pivotArea>
    </format>
    <format dxfId="4324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415"/>
          </reference>
          <reference field="4" count="1">
            <x v="598"/>
          </reference>
        </references>
      </pivotArea>
    </format>
    <format dxfId="4323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416"/>
          </reference>
          <reference field="4" count="1">
            <x v="703"/>
          </reference>
        </references>
      </pivotArea>
    </format>
    <format dxfId="4322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424"/>
          </reference>
          <reference field="4" count="1">
            <x v="949"/>
          </reference>
        </references>
      </pivotArea>
    </format>
    <format dxfId="4321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429"/>
          </reference>
          <reference field="4" count="1">
            <x v="901"/>
          </reference>
        </references>
      </pivotArea>
    </format>
    <format dxfId="4320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431"/>
          </reference>
          <reference field="4" count="1">
            <x v="1274"/>
          </reference>
        </references>
      </pivotArea>
    </format>
    <format dxfId="4319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432"/>
          </reference>
          <reference field="4" count="1">
            <x v="951"/>
          </reference>
        </references>
      </pivotArea>
    </format>
    <format dxfId="4318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442"/>
          </reference>
          <reference field="4" count="1">
            <x v="602"/>
          </reference>
        </references>
      </pivotArea>
    </format>
    <format dxfId="4317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444"/>
          </reference>
          <reference field="4" count="1">
            <x v="559"/>
          </reference>
        </references>
      </pivotArea>
    </format>
    <format dxfId="4316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451"/>
          </reference>
          <reference field="4" count="1">
            <x v="845"/>
          </reference>
        </references>
      </pivotArea>
    </format>
    <format dxfId="4315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457"/>
          </reference>
          <reference field="4" count="1">
            <x v="807"/>
          </reference>
        </references>
      </pivotArea>
    </format>
    <format dxfId="4314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458"/>
          </reference>
          <reference field="4" count="1">
            <x v="535"/>
          </reference>
        </references>
      </pivotArea>
    </format>
    <format dxfId="4313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463"/>
          </reference>
          <reference field="4" count="1">
            <x v="899"/>
          </reference>
        </references>
      </pivotArea>
    </format>
    <format dxfId="4312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466"/>
          </reference>
          <reference field="4" count="1">
            <x v="843"/>
          </reference>
        </references>
      </pivotArea>
    </format>
    <format dxfId="4311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469"/>
          </reference>
          <reference field="4" count="1">
            <x v="968"/>
          </reference>
        </references>
      </pivotArea>
    </format>
    <format dxfId="4310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470"/>
          </reference>
          <reference field="4" count="1">
            <x v="1196"/>
          </reference>
        </references>
      </pivotArea>
    </format>
    <format dxfId="4309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476"/>
          </reference>
          <reference field="4" count="1">
            <x v="979"/>
          </reference>
        </references>
      </pivotArea>
    </format>
    <format dxfId="4308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484"/>
          </reference>
          <reference field="4" count="1">
            <x v="231"/>
          </reference>
        </references>
      </pivotArea>
    </format>
    <format dxfId="4307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485"/>
          </reference>
          <reference field="4" count="1">
            <x v="520"/>
          </reference>
        </references>
      </pivotArea>
    </format>
    <format dxfId="4306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487"/>
          </reference>
          <reference field="4" count="1">
            <x v="1130"/>
          </reference>
        </references>
      </pivotArea>
    </format>
    <format dxfId="4305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496"/>
          </reference>
          <reference field="4" count="1">
            <x v="711"/>
          </reference>
        </references>
      </pivotArea>
    </format>
    <format dxfId="4304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497"/>
          </reference>
          <reference field="4" count="1">
            <x v="536"/>
          </reference>
        </references>
      </pivotArea>
    </format>
    <format dxfId="4303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499"/>
          </reference>
          <reference field="4" count="1">
            <x v="1197"/>
          </reference>
        </references>
      </pivotArea>
    </format>
    <format dxfId="4302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508"/>
          </reference>
          <reference field="4" count="1">
            <x v="727"/>
          </reference>
        </references>
      </pivotArea>
    </format>
    <format dxfId="4301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510"/>
          </reference>
          <reference field="4" count="1">
            <x v="621"/>
          </reference>
        </references>
      </pivotArea>
    </format>
    <format dxfId="4300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515"/>
          </reference>
          <reference field="4" count="1">
            <x v="959"/>
          </reference>
        </references>
      </pivotArea>
    </format>
    <format dxfId="4299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516"/>
          </reference>
          <reference field="4" count="1">
            <x v="802"/>
          </reference>
        </references>
      </pivotArea>
    </format>
    <format dxfId="4298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523"/>
          </reference>
          <reference field="4" count="1">
            <x v="906"/>
          </reference>
        </references>
      </pivotArea>
    </format>
    <format dxfId="4297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532"/>
          </reference>
          <reference field="4" count="1">
            <x v="1048"/>
          </reference>
        </references>
      </pivotArea>
    </format>
    <format dxfId="4296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534"/>
          </reference>
          <reference field="4" count="1">
            <x v="550"/>
          </reference>
        </references>
      </pivotArea>
    </format>
    <format dxfId="4295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536"/>
          </reference>
          <reference field="4" count="1">
            <x v="1156"/>
          </reference>
        </references>
      </pivotArea>
    </format>
    <format dxfId="4294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537"/>
          </reference>
          <reference field="4" count="1">
            <x v="695"/>
          </reference>
        </references>
      </pivotArea>
    </format>
    <format dxfId="4293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566"/>
          </reference>
          <reference field="4" count="1">
            <x v="538"/>
          </reference>
        </references>
      </pivotArea>
    </format>
    <format dxfId="4292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567"/>
          </reference>
          <reference field="4" count="1">
            <x v="589"/>
          </reference>
        </references>
      </pivotArea>
    </format>
    <format dxfId="4291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574"/>
          </reference>
          <reference field="4" count="1">
            <x v="1152"/>
          </reference>
        </references>
      </pivotArea>
    </format>
    <format dxfId="4290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581"/>
          </reference>
          <reference field="4" count="1">
            <x v="626"/>
          </reference>
        </references>
      </pivotArea>
    </format>
    <format dxfId="4289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602"/>
          </reference>
          <reference field="4" count="1">
            <x v="721"/>
          </reference>
        </references>
      </pivotArea>
    </format>
    <format dxfId="4288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604"/>
          </reference>
          <reference field="4" count="1">
            <x v="1062"/>
          </reference>
        </references>
      </pivotArea>
    </format>
    <format dxfId="4287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0"/>
          </reference>
          <reference field="4" count="1">
            <x v="570"/>
          </reference>
        </references>
      </pivotArea>
    </format>
    <format dxfId="4286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1"/>
          </reference>
          <reference field="4" count="1">
            <x v="1132"/>
          </reference>
        </references>
      </pivotArea>
    </format>
    <format dxfId="4285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2"/>
          </reference>
          <reference field="4" count="1">
            <x v="1031"/>
          </reference>
        </references>
      </pivotArea>
    </format>
    <format dxfId="4284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5"/>
          </reference>
          <reference field="4" count="1">
            <x v="779"/>
          </reference>
        </references>
      </pivotArea>
    </format>
    <format dxfId="4283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653"/>
          </reference>
          <reference field="4" count="1">
            <x v="518"/>
          </reference>
        </references>
      </pivotArea>
    </format>
    <format dxfId="4282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655"/>
          </reference>
          <reference field="4" count="1">
            <x v="664"/>
          </reference>
        </references>
      </pivotArea>
    </format>
    <format dxfId="4281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658"/>
          </reference>
          <reference field="4" count="1">
            <x v="622"/>
          </reference>
        </references>
      </pivotArea>
    </format>
    <format dxfId="4280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660"/>
          </reference>
          <reference field="4" count="1">
            <x v="564"/>
          </reference>
        </references>
      </pivotArea>
    </format>
    <format dxfId="4279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664"/>
          </reference>
          <reference field="4" count="1">
            <x v="920"/>
          </reference>
        </references>
      </pivotArea>
    </format>
    <format dxfId="4278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665"/>
          </reference>
          <reference field="4" count="1">
            <x v="998"/>
          </reference>
        </references>
      </pivotArea>
    </format>
    <format dxfId="4277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668"/>
          </reference>
          <reference field="4" count="1">
            <x v="986"/>
          </reference>
        </references>
      </pivotArea>
    </format>
    <format dxfId="4276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669"/>
          </reference>
          <reference field="4" count="1">
            <x v="955"/>
          </reference>
        </references>
      </pivotArea>
    </format>
    <format dxfId="4275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673"/>
          </reference>
          <reference field="4" count="1">
            <x v="657"/>
          </reference>
        </references>
      </pivotArea>
    </format>
    <format dxfId="4274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674"/>
          </reference>
          <reference field="4" count="1">
            <x v="892"/>
          </reference>
        </references>
      </pivotArea>
    </format>
    <format dxfId="4273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677"/>
          </reference>
          <reference field="4" count="1">
            <x v="665"/>
          </reference>
        </references>
      </pivotArea>
    </format>
    <format dxfId="4272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678"/>
          </reference>
          <reference field="4" count="1">
            <x v="576"/>
          </reference>
        </references>
      </pivotArea>
    </format>
    <format dxfId="4271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680"/>
          </reference>
          <reference field="4" count="1">
            <x v="1175"/>
          </reference>
        </references>
      </pivotArea>
    </format>
    <format dxfId="4270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682"/>
          </reference>
          <reference field="4" count="1">
            <x v="1017"/>
          </reference>
        </references>
      </pivotArea>
    </format>
    <format dxfId="4269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683"/>
          </reference>
          <reference field="4" count="1">
            <x v="716"/>
          </reference>
        </references>
      </pivotArea>
    </format>
    <format dxfId="4268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684"/>
          </reference>
          <reference field="4" count="1">
            <x v="795"/>
          </reference>
        </references>
      </pivotArea>
    </format>
    <format dxfId="4267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685"/>
          </reference>
          <reference field="4" count="1">
            <x v="1208"/>
          </reference>
        </references>
      </pivotArea>
    </format>
    <format dxfId="4266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690"/>
          </reference>
          <reference field="4" count="1">
            <x v="563"/>
          </reference>
        </references>
      </pivotArea>
    </format>
    <format dxfId="4265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694"/>
          </reference>
          <reference field="4" count="1">
            <x v="1125"/>
          </reference>
        </references>
      </pivotArea>
    </format>
    <format dxfId="4264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699"/>
          </reference>
          <reference field="4" count="1">
            <x v="996"/>
          </reference>
        </references>
      </pivotArea>
    </format>
    <format dxfId="4263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714"/>
          </reference>
          <reference field="4" count="1">
            <x v="729"/>
          </reference>
        </references>
      </pivotArea>
    </format>
    <format dxfId="4262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715"/>
          </reference>
          <reference field="4" count="1">
            <x v="1129"/>
          </reference>
        </references>
      </pivotArea>
    </format>
    <format dxfId="4261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724"/>
          </reference>
          <reference field="4" count="1">
            <x v="965"/>
          </reference>
        </references>
      </pivotArea>
    </format>
    <format dxfId="4260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730"/>
          </reference>
          <reference field="4" count="1">
            <x v="569"/>
          </reference>
        </references>
      </pivotArea>
    </format>
    <format dxfId="4259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732"/>
          </reference>
          <reference field="4" count="1">
            <x v="707"/>
          </reference>
        </references>
      </pivotArea>
    </format>
    <format dxfId="4258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734"/>
          </reference>
          <reference field="4" count="1">
            <x v="1150"/>
          </reference>
        </references>
      </pivotArea>
    </format>
    <format dxfId="4257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737"/>
          </reference>
          <reference field="4" count="1">
            <x v="1106"/>
          </reference>
        </references>
      </pivotArea>
    </format>
    <format dxfId="4256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746"/>
          </reference>
          <reference field="4" count="1">
            <x v="1074"/>
          </reference>
        </references>
      </pivotArea>
    </format>
    <format dxfId="4255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769"/>
          </reference>
          <reference field="4" count="1">
            <x v="339"/>
          </reference>
        </references>
      </pivotArea>
    </format>
    <format dxfId="4254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783"/>
          </reference>
          <reference field="4" count="1">
            <x v="712"/>
          </reference>
        </references>
      </pivotArea>
    </format>
    <format dxfId="4253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785"/>
          </reference>
          <reference field="4" count="1">
            <x v="918"/>
          </reference>
        </references>
      </pivotArea>
    </format>
    <format dxfId="4252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786"/>
          </reference>
          <reference field="4" count="1">
            <x v="937"/>
          </reference>
        </references>
      </pivotArea>
    </format>
    <format dxfId="4251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787"/>
          </reference>
          <reference field="4" count="1">
            <x v="1042"/>
          </reference>
        </references>
      </pivotArea>
    </format>
    <format dxfId="4250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788"/>
          </reference>
          <reference field="4" count="1">
            <x v="960"/>
          </reference>
        </references>
      </pivotArea>
    </format>
    <format dxfId="4249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790"/>
          </reference>
          <reference field="4" count="1">
            <x v="1064"/>
          </reference>
        </references>
      </pivotArea>
    </format>
    <format dxfId="4248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791"/>
          </reference>
          <reference field="4" count="1">
            <x v="800"/>
          </reference>
        </references>
      </pivotArea>
    </format>
    <format dxfId="4247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798"/>
          </reference>
          <reference field="4" count="1">
            <x v="266"/>
          </reference>
        </references>
      </pivotArea>
    </format>
    <format dxfId="4246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800"/>
          </reference>
          <reference field="4" count="1">
            <x v="774"/>
          </reference>
        </references>
      </pivotArea>
    </format>
    <format dxfId="4245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814"/>
          </reference>
          <reference field="4" count="1">
            <x v="1076"/>
          </reference>
        </references>
      </pivotArea>
    </format>
    <format dxfId="4244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817"/>
          </reference>
          <reference field="4" count="1">
            <x v="1223"/>
          </reference>
        </references>
      </pivotArea>
    </format>
    <format dxfId="4243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830"/>
          </reference>
          <reference field="4" count="1">
            <x v="487"/>
          </reference>
        </references>
      </pivotArea>
    </format>
    <format dxfId="4242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831"/>
          </reference>
          <reference field="4" count="1">
            <x v="543"/>
          </reference>
        </references>
      </pivotArea>
    </format>
    <format dxfId="4241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833"/>
          </reference>
          <reference field="4" count="1">
            <x v="644"/>
          </reference>
        </references>
      </pivotArea>
    </format>
    <format dxfId="4240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839"/>
          </reference>
          <reference field="4" count="1">
            <x v="692"/>
          </reference>
        </references>
      </pivotArea>
    </format>
    <format dxfId="4239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1"/>
          </reference>
          <reference field="4" count="1">
            <x v="1139"/>
          </reference>
        </references>
      </pivotArea>
    </format>
    <format dxfId="4238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2"/>
          </reference>
          <reference field="4" count="1">
            <x v="591"/>
          </reference>
        </references>
      </pivotArea>
    </format>
    <format dxfId="4237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3"/>
          </reference>
          <reference field="4" count="1">
            <x v="776"/>
          </reference>
        </references>
      </pivotArea>
    </format>
    <format dxfId="4236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4"/>
          </reference>
          <reference field="4" count="1">
            <x v="706"/>
          </reference>
        </references>
      </pivotArea>
    </format>
    <format dxfId="4235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5"/>
          </reference>
          <reference field="4" count="1">
            <x v="1087"/>
          </reference>
        </references>
      </pivotArea>
    </format>
    <format dxfId="4234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7"/>
          </reference>
          <reference field="4" count="1">
            <x v="737"/>
          </reference>
        </references>
      </pivotArea>
    </format>
    <format dxfId="4233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8"/>
          </reference>
          <reference field="4" count="1">
            <x v="1245"/>
          </reference>
        </references>
      </pivotArea>
    </format>
    <format dxfId="4232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9"/>
          </reference>
          <reference field="4" count="1">
            <x v="217"/>
          </reference>
        </references>
      </pivotArea>
    </format>
    <format dxfId="4231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870"/>
          </reference>
          <reference field="4" count="1">
            <x v="614"/>
          </reference>
        </references>
      </pivotArea>
    </format>
    <format dxfId="4230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874"/>
          </reference>
          <reference field="4" count="1">
            <x v="561"/>
          </reference>
        </references>
      </pivotArea>
    </format>
    <format dxfId="4229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887"/>
          </reference>
          <reference field="4" count="1">
            <x v="798"/>
          </reference>
        </references>
      </pivotArea>
    </format>
    <format dxfId="4228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890"/>
          </reference>
          <reference field="4" count="1">
            <x v="946"/>
          </reference>
        </references>
      </pivotArea>
    </format>
    <format dxfId="4227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891"/>
          </reference>
          <reference field="4" count="1">
            <x v="1200"/>
          </reference>
        </references>
      </pivotArea>
    </format>
    <format dxfId="4226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896"/>
          </reference>
          <reference field="4" count="1">
            <x v="916"/>
          </reference>
        </references>
      </pivotArea>
    </format>
    <format dxfId="4225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901"/>
          </reference>
          <reference field="4" count="1">
            <x v="630"/>
          </reference>
        </references>
      </pivotArea>
    </format>
    <format dxfId="4224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902"/>
          </reference>
          <reference field="4" count="1">
            <x v="921"/>
          </reference>
        </references>
      </pivotArea>
    </format>
    <format dxfId="4223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906"/>
          </reference>
          <reference field="4" count="1">
            <x v="696"/>
          </reference>
        </references>
      </pivotArea>
    </format>
    <format dxfId="4222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916"/>
          </reference>
          <reference field="4" count="1">
            <x v="1143"/>
          </reference>
        </references>
      </pivotArea>
    </format>
    <format dxfId="4221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919"/>
          </reference>
          <reference field="4" count="1">
            <x v="1137"/>
          </reference>
        </references>
      </pivotArea>
    </format>
    <format dxfId="4220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921"/>
          </reference>
          <reference field="4" count="1">
            <x v="1060"/>
          </reference>
        </references>
      </pivotArea>
    </format>
    <format dxfId="4219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922"/>
          </reference>
          <reference field="4" count="1">
            <x v="689"/>
          </reference>
        </references>
      </pivotArea>
    </format>
    <format dxfId="4218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937"/>
          </reference>
          <reference field="4" count="1">
            <x v="226"/>
          </reference>
        </references>
      </pivotArea>
    </format>
    <format dxfId="4217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944"/>
          </reference>
          <reference field="4" count="1">
            <x v="718"/>
          </reference>
        </references>
      </pivotArea>
    </format>
    <format dxfId="4216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946"/>
          </reference>
          <reference field="4" count="1">
            <x v="913"/>
          </reference>
        </references>
      </pivotArea>
    </format>
    <format dxfId="4215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954"/>
          </reference>
          <reference field="4" count="1">
            <x v="513"/>
          </reference>
        </references>
      </pivotArea>
    </format>
    <format dxfId="4214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958"/>
          </reference>
          <reference field="4" count="1">
            <x v="26"/>
          </reference>
        </references>
      </pivotArea>
    </format>
    <format dxfId="4213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983"/>
          </reference>
          <reference field="4" count="1">
            <x v="987"/>
          </reference>
        </references>
      </pivotArea>
    </format>
    <format dxfId="4212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02"/>
          </reference>
          <reference field="4" count="1">
            <x v="720"/>
          </reference>
        </references>
      </pivotArea>
    </format>
    <format dxfId="4211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03"/>
          </reference>
          <reference field="4" count="1">
            <x v="724"/>
          </reference>
        </references>
      </pivotArea>
    </format>
    <format dxfId="4210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04"/>
          </reference>
          <reference field="4" count="1">
            <x v="982"/>
          </reference>
        </references>
      </pivotArea>
    </format>
    <format dxfId="4209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10"/>
          </reference>
          <reference field="4" count="1">
            <x v="1051"/>
          </reference>
        </references>
      </pivotArea>
    </format>
    <format dxfId="4208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11"/>
          </reference>
          <reference field="4" count="1">
            <x v="926"/>
          </reference>
        </references>
      </pivotArea>
    </format>
    <format dxfId="4207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12"/>
          </reference>
          <reference field="4" count="1">
            <x v="715"/>
          </reference>
        </references>
      </pivotArea>
    </format>
    <format dxfId="4206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19"/>
          </reference>
          <reference field="4" count="1">
            <x v="1026"/>
          </reference>
        </references>
      </pivotArea>
    </format>
    <format dxfId="4205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36"/>
          </reference>
          <reference field="4" count="1">
            <x v="1053"/>
          </reference>
        </references>
      </pivotArea>
    </format>
    <format dxfId="4204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39"/>
          </reference>
          <reference field="4" count="1">
            <x v="1045"/>
          </reference>
        </references>
      </pivotArea>
    </format>
    <format dxfId="4203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43"/>
          </reference>
          <reference field="4" count="1">
            <x v="1166"/>
          </reference>
        </references>
      </pivotArea>
    </format>
    <format dxfId="4202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45"/>
          </reference>
          <reference field="4" count="1">
            <x v="977"/>
          </reference>
        </references>
      </pivotArea>
    </format>
    <format dxfId="4201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51"/>
          </reference>
          <reference field="4" count="1">
            <x v="210"/>
          </reference>
        </references>
      </pivotArea>
    </format>
    <format dxfId="4200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54"/>
          </reference>
          <reference field="4" count="1">
            <x v="713"/>
          </reference>
        </references>
      </pivotArea>
    </format>
    <format dxfId="4199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56"/>
          </reference>
          <reference field="4" count="1">
            <x v="705"/>
          </reference>
        </references>
      </pivotArea>
    </format>
    <format dxfId="4198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86"/>
          </reference>
          <reference field="4" count="1">
            <x v="659"/>
          </reference>
        </references>
      </pivotArea>
    </format>
    <format dxfId="4197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94"/>
          </reference>
          <reference field="4" count="1">
            <x v="733"/>
          </reference>
        </references>
      </pivotArea>
    </format>
    <format dxfId="4196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99"/>
          </reference>
          <reference field="4" count="1">
            <x v="1202"/>
          </reference>
        </references>
      </pivotArea>
    </format>
    <format dxfId="4195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16"/>
          </reference>
          <reference field="4" count="1">
            <x v="629"/>
          </reference>
        </references>
      </pivotArea>
    </format>
    <format dxfId="4194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25"/>
          </reference>
          <reference field="4" count="1">
            <x v="340"/>
          </reference>
        </references>
      </pivotArea>
    </format>
    <format dxfId="4193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26"/>
          </reference>
          <reference field="4" count="1">
            <x v="928"/>
          </reference>
        </references>
      </pivotArea>
    </format>
    <format dxfId="4192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27"/>
          </reference>
          <reference field="4" count="1">
            <x v="743"/>
          </reference>
        </references>
      </pivotArea>
    </format>
    <format dxfId="4191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2"/>
          </reference>
          <reference field="4" count="1">
            <x v="636"/>
          </reference>
        </references>
      </pivotArea>
    </format>
    <format dxfId="4190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5"/>
          </reference>
          <reference field="4" count="1">
            <x v="1213"/>
          </reference>
        </references>
      </pivotArea>
    </format>
    <format dxfId="4189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8"/>
          </reference>
          <reference field="4" count="1">
            <x v="1104"/>
          </reference>
        </references>
      </pivotArea>
    </format>
    <format dxfId="4188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9"/>
          </reference>
          <reference field="4" count="1">
            <x v="1070"/>
          </reference>
        </references>
      </pivotArea>
    </format>
    <format dxfId="4187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47"/>
          </reference>
          <reference field="4" count="1">
            <x v="767"/>
          </reference>
        </references>
      </pivotArea>
    </format>
    <format dxfId="4186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51"/>
          </reference>
          <reference field="4" count="1">
            <x v="725"/>
          </reference>
        </references>
      </pivotArea>
    </format>
    <format dxfId="4185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55"/>
          </reference>
          <reference field="4" count="1">
            <x v="734"/>
          </reference>
        </references>
      </pivotArea>
    </format>
    <format dxfId="4184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56"/>
          </reference>
          <reference field="4" count="1">
            <x v="942"/>
          </reference>
        </references>
      </pivotArea>
    </format>
    <format dxfId="4183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58"/>
          </reference>
          <reference field="4" count="1">
            <x v="693"/>
          </reference>
        </references>
      </pivotArea>
    </format>
    <format dxfId="4182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61"/>
          </reference>
          <reference field="4" count="1">
            <x v="1235"/>
          </reference>
        </references>
      </pivotArea>
    </format>
    <format dxfId="4181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62"/>
          </reference>
          <reference field="4" count="1">
            <x v="1237"/>
          </reference>
        </references>
      </pivotArea>
    </format>
    <format dxfId="4180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63"/>
          </reference>
          <reference field="4" count="1">
            <x v="1034"/>
          </reference>
        </references>
      </pivotArea>
    </format>
    <format dxfId="4179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64"/>
          </reference>
          <reference field="4" count="1">
            <x v="596"/>
          </reference>
        </references>
      </pivotArea>
    </format>
    <format dxfId="4178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71"/>
          </reference>
          <reference field="4" count="1">
            <x v="1084"/>
          </reference>
        </references>
      </pivotArea>
    </format>
    <format dxfId="4177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72"/>
          </reference>
          <reference field="4" count="1">
            <x v="1160"/>
          </reference>
        </references>
      </pivotArea>
    </format>
    <format dxfId="4176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75"/>
          </reference>
          <reference field="4" count="1">
            <x v="990"/>
          </reference>
        </references>
      </pivotArea>
    </format>
    <format dxfId="4175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86"/>
          </reference>
          <reference field="4" count="1">
            <x v="686"/>
          </reference>
        </references>
      </pivotArea>
    </format>
    <format dxfId="4174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00"/>
          </reference>
          <reference field="4" count="1">
            <x v="1083"/>
          </reference>
        </references>
      </pivotArea>
    </format>
    <format dxfId="4173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01"/>
          </reference>
          <reference field="4" count="1">
            <x v="980"/>
          </reference>
        </references>
      </pivotArea>
    </format>
    <format dxfId="4172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06"/>
          </reference>
          <reference field="4" count="1">
            <x v="702"/>
          </reference>
        </references>
      </pivotArea>
    </format>
    <format dxfId="4171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08"/>
          </reference>
          <reference field="4" count="1">
            <x v="835"/>
          </reference>
        </references>
      </pivotArea>
    </format>
    <format dxfId="4170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09"/>
          </reference>
          <reference field="4" count="1">
            <x v="881"/>
          </reference>
        </references>
      </pivotArea>
    </format>
    <format dxfId="4169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10"/>
          </reference>
          <reference field="4" count="1">
            <x v="1219"/>
          </reference>
        </references>
      </pivotArea>
    </format>
    <format dxfId="4168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20"/>
          </reference>
          <reference field="4" count="1">
            <x v="801"/>
          </reference>
        </references>
      </pivotArea>
    </format>
    <format dxfId="4167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25"/>
          </reference>
          <reference field="4" count="1">
            <x v="1124"/>
          </reference>
        </references>
      </pivotArea>
    </format>
    <format dxfId="4166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26"/>
          </reference>
          <reference field="4" count="1">
            <x v="546"/>
          </reference>
        </references>
      </pivotArea>
    </format>
    <format dxfId="4165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28"/>
          </reference>
          <reference field="4" count="1">
            <x v="1141"/>
          </reference>
        </references>
      </pivotArea>
    </format>
    <format dxfId="4164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29"/>
          </reference>
          <reference field="4" count="1">
            <x v="789"/>
          </reference>
        </references>
      </pivotArea>
    </format>
    <format dxfId="4163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59"/>
          </reference>
          <reference field="4" count="1">
            <x v="510"/>
          </reference>
        </references>
      </pivotArea>
    </format>
    <format dxfId="4162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79"/>
          </reference>
          <reference field="4" count="1">
            <x v="1176"/>
          </reference>
        </references>
      </pivotArea>
    </format>
    <format dxfId="4161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86"/>
          </reference>
          <reference field="4" count="1">
            <x v="1232"/>
          </reference>
        </references>
      </pivotArea>
    </format>
    <format dxfId="4160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89"/>
          </reference>
          <reference field="4" count="1">
            <x v="933"/>
          </reference>
        </references>
      </pivotArea>
    </format>
    <format dxfId="4159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91"/>
          </reference>
          <reference field="4" count="1">
            <x v="1001"/>
          </reference>
        </references>
      </pivotArea>
    </format>
    <format dxfId="4158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93"/>
          </reference>
          <reference field="4" count="1">
            <x v="1089"/>
          </reference>
        </references>
      </pivotArea>
    </format>
    <format dxfId="4157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94"/>
          </reference>
          <reference field="4" count="1">
            <x v="426"/>
          </reference>
        </references>
      </pivotArea>
    </format>
    <format dxfId="4156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4"/>
          </reference>
          <reference field="3" count="1" selected="0">
            <x v="0"/>
          </reference>
          <reference field="4" count="1">
            <x v="853"/>
          </reference>
        </references>
      </pivotArea>
    </format>
    <format dxfId="4155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4"/>
          </reference>
          <reference field="3" count="1" selected="0">
            <x v="2"/>
          </reference>
          <reference field="4" count="1">
            <x v="925"/>
          </reference>
        </references>
      </pivotArea>
    </format>
    <format dxfId="4154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4"/>
          </reference>
          <reference field="3" count="1" selected="0">
            <x v="3"/>
          </reference>
          <reference field="4" count="1">
            <x v="1081"/>
          </reference>
        </references>
      </pivotArea>
    </format>
    <format dxfId="4153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4"/>
          </reference>
          <reference field="3" count="1" selected="0">
            <x v="5"/>
          </reference>
          <reference field="4" count="1">
            <x v="944"/>
          </reference>
        </references>
      </pivotArea>
    </format>
    <format dxfId="4152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4"/>
          </reference>
          <reference field="3" count="1" selected="0">
            <x v="6"/>
          </reference>
          <reference field="4" count="1">
            <x v="607"/>
          </reference>
        </references>
      </pivotArea>
    </format>
    <format dxfId="4151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4"/>
          </reference>
          <reference field="3" count="1" selected="0">
            <x v="7"/>
          </reference>
          <reference field="4" count="1">
            <x v="553"/>
          </reference>
        </references>
      </pivotArea>
    </format>
    <format dxfId="4150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"/>
          </reference>
          <reference field="4" count="1">
            <x v="1101"/>
          </reference>
        </references>
      </pivotArea>
    </format>
    <format dxfId="4149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4"/>
          </reference>
          <reference field="3" count="1" selected="0">
            <x v="13"/>
          </reference>
          <reference field="4" count="1">
            <x v="1115"/>
          </reference>
        </references>
      </pivotArea>
    </format>
    <format dxfId="4148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4"/>
          </reference>
          <reference field="3" count="1" selected="0">
            <x v="17"/>
          </reference>
          <reference field="4" count="1">
            <x v="708"/>
          </reference>
        </references>
      </pivotArea>
    </format>
    <format dxfId="4147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4"/>
          </reference>
          <reference field="3" count="1" selected="0">
            <x v="19"/>
          </reference>
          <reference field="4" count="1">
            <x v="631"/>
          </reference>
        </references>
      </pivotArea>
    </format>
    <format dxfId="4146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4"/>
          </reference>
          <reference field="3" count="1" selected="0">
            <x v="21"/>
          </reference>
          <reference field="4" count="1">
            <x v="1008"/>
          </reference>
        </references>
      </pivotArea>
    </format>
    <format dxfId="4145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4"/>
          </reference>
          <reference field="3" count="1" selected="0">
            <x v="27"/>
          </reference>
          <reference field="4" count="1">
            <x v="677"/>
          </reference>
        </references>
      </pivotArea>
    </format>
    <format dxfId="4144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4"/>
          </reference>
          <reference field="3" count="1" selected="0">
            <x v="28"/>
          </reference>
          <reference field="4" count="1">
            <x v="1112"/>
          </reference>
        </references>
      </pivotArea>
    </format>
    <format dxfId="4143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4"/>
          </reference>
          <reference field="3" count="1" selected="0">
            <x v="29"/>
          </reference>
          <reference field="4" count="1">
            <x v="1073"/>
          </reference>
        </references>
      </pivotArea>
    </format>
    <format dxfId="4142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4"/>
          </reference>
          <reference field="3" count="1" selected="0">
            <x v="31"/>
          </reference>
          <reference field="4" count="1">
            <x v="861"/>
          </reference>
        </references>
      </pivotArea>
    </format>
    <format dxfId="4141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4"/>
          </reference>
          <reference field="3" count="1" selected="0">
            <x v="36"/>
          </reference>
          <reference field="4" count="1">
            <x v="927"/>
          </reference>
        </references>
      </pivotArea>
    </format>
    <format dxfId="4140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4"/>
          </reference>
          <reference field="3" count="1" selected="0">
            <x v="37"/>
          </reference>
          <reference field="4" count="1">
            <x v="783"/>
          </reference>
        </references>
      </pivotArea>
    </format>
    <format dxfId="4139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4"/>
          </reference>
          <reference field="3" count="1" selected="0">
            <x v="39"/>
          </reference>
          <reference field="4" count="1">
            <x v="704"/>
          </reference>
        </references>
      </pivotArea>
    </format>
    <format dxfId="4138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4"/>
          </reference>
          <reference field="3" count="1" selected="0">
            <x v="40"/>
          </reference>
          <reference field="4" count="1">
            <x v="1049"/>
          </reference>
        </references>
      </pivotArea>
    </format>
    <format dxfId="4137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4"/>
          </reference>
          <reference field="3" count="1" selected="0">
            <x v="42"/>
          </reference>
          <reference field="4" count="1">
            <x v="766"/>
          </reference>
        </references>
      </pivotArea>
    </format>
    <format dxfId="4136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4"/>
          </reference>
          <reference field="3" count="1" selected="0">
            <x v="43"/>
          </reference>
          <reference field="4" count="1">
            <x v="834"/>
          </reference>
        </references>
      </pivotArea>
    </format>
    <format dxfId="4135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4"/>
          </reference>
          <reference field="3" count="1" selected="0">
            <x v="44"/>
          </reference>
          <reference field="4" count="1">
            <x v="852"/>
          </reference>
        </references>
      </pivotArea>
    </format>
    <format dxfId="4134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4"/>
          </reference>
          <reference field="3" count="1" selected="0">
            <x v="45"/>
          </reference>
          <reference field="4" count="1">
            <x v="615"/>
          </reference>
        </references>
      </pivotArea>
    </format>
    <format dxfId="4133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4"/>
          </reference>
          <reference field="3" count="1" selected="0">
            <x v="46"/>
          </reference>
          <reference field="4" count="1">
            <x v="823"/>
          </reference>
        </references>
      </pivotArea>
    </format>
    <format dxfId="4132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4"/>
          </reference>
          <reference field="3" count="1" selected="0">
            <x v="47"/>
          </reference>
          <reference field="4" count="1">
            <x v="827"/>
          </reference>
        </references>
      </pivotArea>
    </format>
    <format dxfId="4131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4"/>
          </reference>
          <reference field="3" count="1" selected="0">
            <x v="48"/>
          </reference>
          <reference field="4" count="1">
            <x v="1254"/>
          </reference>
        </references>
      </pivotArea>
    </format>
    <format dxfId="4130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4"/>
          </reference>
          <reference field="3" count="1" selected="0">
            <x v="51"/>
          </reference>
          <reference field="4" count="1">
            <x v="994"/>
          </reference>
        </references>
      </pivotArea>
    </format>
    <format dxfId="4129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4"/>
          </reference>
          <reference field="3" count="1" selected="0">
            <x v="52"/>
          </reference>
          <reference field="4" count="1">
            <x v="650"/>
          </reference>
        </references>
      </pivotArea>
    </format>
    <format dxfId="4128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4"/>
          </reference>
          <reference field="3" count="1" selected="0">
            <x v="53"/>
          </reference>
          <reference field="4" count="1">
            <x v="1161"/>
          </reference>
        </references>
      </pivotArea>
    </format>
    <format dxfId="4127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4"/>
          </reference>
          <reference field="3" count="1" selected="0">
            <x v="63"/>
          </reference>
          <reference field="4" count="1">
            <x v="180"/>
          </reference>
        </references>
      </pivotArea>
    </format>
    <format dxfId="4126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4"/>
          </reference>
          <reference field="3" count="1" selected="0">
            <x v="67"/>
          </reference>
          <reference field="4" count="1">
            <x v="947"/>
          </reference>
        </references>
      </pivotArea>
    </format>
    <format dxfId="4125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4"/>
          </reference>
          <reference field="3" count="1" selected="0">
            <x v="68"/>
          </reference>
          <reference field="4" count="1">
            <x v="1096"/>
          </reference>
        </references>
      </pivotArea>
    </format>
    <format dxfId="4124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4"/>
          </reference>
          <reference field="3" count="1" selected="0">
            <x v="70"/>
          </reference>
          <reference field="4" count="1">
            <x v="1144"/>
          </reference>
        </references>
      </pivotArea>
    </format>
    <format dxfId="4123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4"/>
          </reference>
          <reference field="3" count="1" selected="0">
            <x v="76"/>
          </reference>
          <reference field="4" count="1">
            <x v="903"/>
          </reference>
        </references>
      </pivotArea>
    </format>
    <format dxfId="4122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4"/>
          </reference>
          <reference field="3" count="1" selected="0">
            <x v="78"/>
          </reference>
          <reference field="4" count="1">
            <x v="954"/>
          </reference>
        </references>
      </pivotArea>
    </format>
    <format dxfId="4121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4"/>
          </reference>
          <reference field="3" count="1" selected="0">
            <x v="79"/>
          </reference>
          <reference field="4" count="1">
            <x v="923"/>
          </reference>
        </references>
      </pivotArea>
    </format>
    <format dxfId="4120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4"/>
          </reference>
          <reference field="3" count="1" selected="0">
            <x v="84"/>
          </reference>
          <reference field="4" count="1">
            <x v="379"/>
          </reference>
        </references>
      </pivotArea>
    </format>
    <format dxfId="4119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4"/>
          </reference>
          <reference field="3" count="1" selected="0">
            <x v="87"/>
          </reference>
          <reference field="4" count="1">
            <x v="675"/>
          </reference>
        </references>
      </pivotArea>
    </format>
    <format dxfId="4118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4"/>
          </reference>
          <reference field="3" count="1" selected="0">
            <x v="89"/>
          </reference>
          <reference field="4" count="1">
            <x v="1117"/>
          </reference>
        </references>
      </pivotArea>
    </format>
    <format dxfId="4117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4"/>
          </reference>
          <reference field="3" count="1" selected="0">
            <x v="94"/>
          </reference>
          <reference field="4" count="1">
            <x v="78"/>
          </reference>
        </references>
      </pivotArea>
    </format>
    <format dxfId="4116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4"/>
          </reference>
          <reference field="3" count="1" selected="0">
            <x v="99"/>
          </reference>
          <reference field="4" count="1">
            <x v="456"/>
          </reference>
        </references>
      </pivotArea>
    </format>
    <format dxfId="4115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4"/>
          </reference>
          <reference field="3" count="1" selected="0">
            <x v="102"/>
          </reference>
          <reference field="4" count="1">
            <x v="821"/>
          </reference>
        </references>
      </pivotArea>
    </format>
    <format dxfId="4114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4"/>
          </reference>
          <reference field="3" count="1" selected="0">
            <x v="104"/>
          </reference>
          <reference field="4" count="1">
            <x v="611"/>
          </reference>
        </references>
      </pivotArea>
    </format>
    <format dxfId="4113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4"/>
          </reference>
          <reference field="3" count="1" selected="0">
            <x v="107"/>
          </reference>
          <reference field="4" count="1">
            <x v="1270"/>
          </reference>
        </references>
      </pivotArea>
    </format>
    <format dxfId="4112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4"/>
          </reference>
          <reference field="3" count="1" selected="0">
            <x v="108"/>
          </reference>
          <reference field="4" count="1">
            <x v="849"/>
          </reference>
        </references>
      </pivotArea>
    </format>
    <format dxfId="4111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0"/>
          </reference>
          <reference field="4" count="1">
            <x v="857"/>
          </reference>
        </references>
      </pivotArea>
    </format>
    <format dxfId="4110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1"/>
          </reference>
          <reference field="4" count="1">
            <x v="1183"/>
          </reference>
        </references>
      </pivotArea>
    </format>
    <format dxfId="4109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2"/>
          </reference>
          <reference field="4" count="1">
            <x v="590"/>
          </reference>
        </references>
      </pivotArea>
    </format>
    <format dxfId="4108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3"/>
          </reference>
          <reference field="4" count="1">
            <x v="534"/>
          </reference>
        </references>
      </pivotArea>
    </format>
    <format dxfId="4107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4"/>
          </reference>
          <reference field="4" count="1">
            <x v="803"/>
          </reference>
        </references>
      </pivotArea>
    </format>
    <format dxfId="4106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5"/>
          </reference>
          <reference field="4" count="1">
            <x v="824"/>
          </reference>
        </references>
      </pivotArea>
    </format>
    <format dxfId="4105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6"/>
          </reference>
          <reference field="4" count="1">
            <x v="983"/>
          </reference>
        </references>
      </pivotArea>
    </format>
    <format dxfId="4104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7"/>
          </reference>
          <reference field="4" count="1">
            <x v="653"/>
          </reference>
        </references>
      </pivotArea>
    </format>
    <format dxfId="4103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9"/>
          </reference>
          <reference field="4" count="1">
            <x v="810"/>
          </reference>
        </references>
      </pivotArea>
    </format>
    <format dxfId="4102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4"/>
          </reference>
          <reference field="3" count="1" selected="0">
            <x v="120"/>
          </reference>
          <reference field="4" count="1">
            <x v="790"/>
          </reference>
        </references>
      </pivotArea>
    </format>
    <format dxfId="4101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4"/>
          </reference>
          <reference field="3" count="1" selected="0">
            <x v="121"/>
          </reference>
          <reference field="4" count="1">
            <x v="605"/>
          </reference>
        </references>
      </pivotArea>
    </format>
    <format dxfId="4100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4"/>
          </reference>
          <reference field="3" count="1" selected="0">
            <x v="122"/>
          </reference>
          <reference field="4" count="1">
            <x v="1075"/>
          </reference>
        </references>
      </pivotArea>
    </format>
    <format dxfId="4099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4"/>
          </reference>
          <reference field="3" count="1" selected="0">
            <x v="123"/>
          </reference>
          <reference field="4" count="1">
            <x v="1146"/>
          </reference>
        </references>
      </pivotArea>
    </format>
    <format dxfId="4098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4"/>
          </reference>
          <reference field="3" count="1" selected="0">
            <x v="134"/>
          </reference>
          <reference field="4" count="1">
            <x v="581"/>
          </reference>
        </references>
      </pivotArea>
    </format>
    <format dxfId="4097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4"/>
          </reference>
          <reference field="3" count="1" selected="0">
            <x v="138"/>
          </reference>
          <reference field="4" count="1">
            <x v="1038"/>
          </reference>
        </references>
      </pivotArea>
    </format>
    <format dxfId="4096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4"/>
          </reference>
          <reference field="3" count="1" selected="0">
            <x v="145"/>
          </reference>
          <reference field="4" count="1">
            <x v="218"/>
          </reference>
        </references>
      </pivotArea>
    </format>
    <format dxfId="4095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4"/>
          </reference>
          <reference field="3" count="1" selected="0">
            <x v="150"/>
          </reference>
          <reference field="4" count="1">
            <x v="1194"/>
          </reference>
        </references>
      </pivotArea>
    </format>
    <format dxfId="4094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4"/>
          </reference>
          <reference field="3" count="1" selected="0">
            <x v="154"/>
          </reference>
          <reference field="4" count="1">
            <x v="915"/>
          </reference>
        </references>
      </pivotArea>
    </format>
    <format dxfId="4093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4"/>
          </reference>
          <reference field="3" count="1" selected="0">
            <x v="155"/>
          </reference>
          <reference field="4" count="1">
            <x v="972"/>
          </reference>
        </references>
      </pivotArea>
    </format>
    <format dxfId="4092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4"/>
          </reference>
          <reference field="3" count="1" selected="0">
            <x v="156"/>
          </reference>
          <reference field="4" count="1">
            <x v="1105"/>
          </reference>
        </references>
      </pivotArea>
    </format>
    <format dxfId="4091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4"/>
          </reference>
          <reference field="3" count="1" selected="0">
            <x v="158"/>
          </reference>
          <reference field="4" count="1">
            <x v="648"/>
          </reference>
        </references>
      </pivotArea>
    </format>
    <format dxfId="409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1"/>
          </reference>
          <reference field="4" count="1" selected="0">
            <x v="1177"/>
          </reference>
          <reference field="5" count="1">
            <x v="283"/>
          </reference>
        </references>
      </pivotArea>
    </format>
    <format dxfId="408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4"/>
          </reference>
          <reference field="4" count="1" selected="0">
            <x v="700"/>
          </reference>
          <reference field="5" count="1">
            <x v="442"/>
          </reference>
        </references>
      </pivotArea>
    </format>
    <format dxfId="408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8"/>
          </reference>
          <reference field="4" count="1" selected="0">
            <x v="1244"/>
          </reference>
          <reference field="5" count="1">
            <x v="505"/>
          </reference>
        </references>
      </pivotArea>
    </format>
    <format dxfId="408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13"/>
          </reference>
          <reference field="4" count="1" selected="0">
            <x v="1115"/>
          </reference>
          <reference field="5" count="1">
            <x v="109"/>
          </reference>
        </references>
      </pivotArea>
    </format>
    <format dxfId="408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15"/>
          </reference>
          <reference field="4" count="1" selected="0">
            <x v="604"/>
          </reference>
          <reference field="5" count="1">
            <x v="563"/>
          </reference>
        </references>
      </pivotArea>
    </format>
    <format dxfId="408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18"/>
          </reference>
          <reference field="4" count="1" selected="0">
            <x v="911"/>
          </reference>
          <reference field="5" count="1">
            <x v="160"/>
          </reference>
        </references>
      </pivotArea>
    </format>
    <format dxfId="408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20"/>
          </reference>
          <reference field="4" count="1" selected="0">
            <x v="726"/>
          </reference>
          <reference field="5" count="1">
            <x v="326"/>
          </reference>
        </references>
      </pivotArea>
    </format>
    <format dxfId="408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30"/>
          </reference>
          <reference field="4" count="1" selected="0">
            <x v="738"/>
          </reference>
          <reference field="5" count="1">
            <x v="423"/>
          </reference>
        </references>
      </pivotArea>
    </format>
    <format dxfId="408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47"/>
          </reference>
          <reference field="4" count="1" selected="0">
            <x v="827"/>
          </reference>
          <reference field="5" count="1">
            <x v="213"/>
          </reference>
        </references>
      </pivotArea>
    </format>
    <format dxfId="408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49"/>
          </reference>
          <reference field="4" count="1" selected="0">
            <x v="1028"/>
          </reference>
          <reference field="5" count="1">
            <x v="201"/>
          </reference>
        </references>
      </pivotArea>
    </format>
    <format dxfId="408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50"/>
          </reference>
          <reference field="4" count="1" selected="0">
            <x v="985"/>
          </reference>
          <reference field="5" count="1">
            <x v="750"/>
          </reference>
        </references>
      </pivotArea>
    </format>
    <format dxfId="407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"/>
          </reference>
          <reference field="4" count="1" selected="0">
            <x v="1250"/>
          </reference>
          <reference field="5" count="1">
            <x v="30"/>
          </reference>
        </references>
      </pivotArea>
    </format>
    <format dxfId="407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72"/>
          </reference>
          <reference field="4" count="1" selected="0">
            <x v="1024"/>
          </reference>
          <reference field="5" count="1">
            <x v="344"/>
          </reference>
        </references>
      </pivotArea>
    </format>
    <format dxfId="407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75"/>
          </reference>
          <reference field="4" count="1" selected="0">
            <x v="749"/>
          </reference>
          <reference field="5" count="1">
            <x v="474"/>
          </reference>
        </references>
      </pivotArea>
    </format>
    <format dxfId="407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77"/>
          </reference>
          <reference field="4" count="1" selected="0">
            <x v="506"/>
          </reference>
          <reference field="5" count="1">
            <x v="372"/>
          </reference>
        </references>
      </pivotArea>
    </format>
    <format dxfId="407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90"/>
          </reference>
          <reference field="4" count="1" selected="0">
            <x v="722"/>
          </reference>
          <reference field="5" count="1">
            <x v="799"/>
          </reference>
        </references>
      </pivotArea>
    </format>
    <format dxfId="407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3"/>
          </reference>
          <reference field="4" count="1" selected="0">
            <x v="1005"/>
          </reference>
          <reference field="5" count="1">
            <x v="149"/>
          </reference>
        </references>
      </pivotArea>
    </format>
    <format dxfId="407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8"/>
          </reference>
          <reference field="4" count="1" selected="0">
            <x v="849"/>
          </reference>
          <reference field="5" count="1">
            <x v="13"/>
          </reference>
        </references>
      </pivotArea>
    </format>
    <format dxfId="407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9"/>
          </reference>
          <reference field="4" count="1" selected="0">
            <x v="914"/>
          </reference>
          <reference field="5" count="1">
            <x v="17"/>
          </reference>
        </references>
      </pivotArea>
    </format>
    <format dxfId="407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0"/>
          </reference>
          <reference field="4" count="1" selected="0">
            <x v="790"/>
          </reference>
          <reference field="5" count="1">
            <x v="310"/>
          </reference>
        </references>
      </pivotArea>
    </format>
    <format dxfId="407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135"/>
          </reference>
          <reference field="4" count="1" selected="0">
            <x v="1239"/>
          </reference>
          <reference field="5" count="1">
            <x v="110"/>
          </reference>
        </references>
      </pivotArea>
    </format>
    <format dxfId="406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142"/>
          </reference>
          <reference field="4" count="1" selected="0">
            <x v="1256"/>
          </reference>
          <reference field="5" count="1">
            <x v="112"/>
          </reference>
        </references>
      </pivotArea>
    </format>
    <format dxfId="406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153"/>
          </reference>
          <reference field="4" count="1" selected="0">
            <x v="714"/>
          </reference>
          <reference field="5" count="1">
            <x v="695"/>
          </reference>
        </references>
      </pivotArea>
    </format>
    <format dxfId="406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165"/>
          </reference>
          <reference field="4" count="1" selected="0">
            <x v="1113"/>
          </reference>
          <reference field="5" count="1">
            <x v="239"/>
          </reference>
        </references>
      </pivotArea>
    </format>
    <format dxfId="406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174"/>
          </reference>
          <reference field="4" count="1" selected="0">
            <x v="1157"/>
          </reference>
          <reference field="5" count="1">
            <x v="659"/>
          </reference>
        </references>
      </pivotArea>
    </format>
    <format dxfId="406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179"/>
          </reference>
          <reference field="4" count="1" selected="0">
            <x v="212"/>
          </reference>
          <reference field="5" count="1">
            <x v="453"/>
          </reference>
        </references>
      </pivotArea>
    </format>
    <format dxfId="406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183"/>
          </reference>
          <reference field="4" count="1" selected="0">
            <x v="113"/>
          </reference>
          <reference field="5" count="1">
            <x v="363"/>
          </reference>
        </references>
      </pivotArea>
    </format>
    <format dxfId="406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196"/>
          </reference>
          <reference field="4" count="1" selected="0">
            <x v="620"/>
          </reference>
          <reference field="5" count="1">
            <x v="341"/>
          </reference>
        </references>
      </pivotArea>
    </format>
    <format dxfId="406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214"/>
          </reference>
          <reference field="4" count="1" selected="0">
            <x v="917"/>
          </reference>
          <reference field="5" count="1">
            <x v="398"/>
          </reference>
        </references>
      </pivotArea>
    </format>
    <format dxfId="406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225"/>
          </reference>
          <reference field="4" count="1" selected="0">
            <x v="514"/>
          </reference>
          <reference field="5" count="1">
            <x v="422"/>
          </reference>
        </references>
      </pivotArea>
    </format>
    <format dxfId="406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232"/>
          </reference>
          <reference field="4" count="1" selected="0">
            <x v="1205"/>
          </reference>
          <reference field="5" count="1">
            <x v="396"/>
          </reference>
        </references>
      </pivotArea>
    </format>
    <format dxfId="405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239"/>
          </reference>
          <reference field="4" count="1" selected="0">
            <x v="1094"/>
          </reference>
          <reference field="5" count="1">
            <x v="365"/>
          </reference>
        </references>
      </pivotArea>
    </format>
    <format dxfId="405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243"/>
          </reference>
          <reference field="4" count="1" selected="0">
            <x v="814"/>
          </reference>
          <reference field="5" count="1">
            <x v="343"/>
          </reference>
        </references>
      </pivotArea>
    </format>
    <format dxfId="405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246"/>
          </reference>
          <reference field="4" count="1" selected="0">
            <x v="539"/>
          </reference>
          <reference field="5" count="1">
            <x v="57"/>
          </reference>
        </references>
      </pivotArea>
    </format>
    <format dxfId="405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250"/>
          </reference>
          <reference field="4" count="1" selected="0">
            <x v="656"/>
          </reference>
          <reference field="5" count="1">
            <x v="208"/>
          </reference>
        </references>
      </pivotArea>
    </format>
    <format dxfId="405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257"/>
          </reference>
          <reference field="4" count="1" selected="0">
            <x v="645"/>
          </reference>
          <reference field="5" count="1">
            <x v="675"/>
          </reference>
        </references>
      </pivotArea>
    </format>
    <format dxfId="405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259"/>
          </reference>
          <reference field="4" count="1" selected="0">
            <x v="623"/>
          </reference>
          <reference field="5" count="1">
            <x v="680"/>
          </reference>
        </references>
      </pivotArea>
    </format>
    <format dxfId="405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263"/>
          </reference>
          <reference field="4" count="1" selected="0">
            <x v="1154"/>
          </reference>
          <reference field="5" count="1">
            <x v="355"/>
          </reference>
        </references>
      </pivotArea>
    </format>
    <format dxfId="405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268"/>
          </reference>
          <reference field="4" count="1" selected="0">
            <x v="694"/>
          </reference>
          <reference field="5" count="1">
            <x v="414"/>
          </reference>
        </references>
      </pivotArea>
    </format>
    <format dxfId="405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270"/>
          </reference>
          <reference field="4" count="1" selected="0">
            <x v="730"/>
          </reference>
          <reference field="5" count="1">
            <x v="703"/>
          </reference>
        </references>
      </pivotArea>
    </format>
    <format dxfId="405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272"/>
          </reference>
          <reference field="4" count="1" selected="0">
            <x v="1006"/>
          </reference>
          <reference field="5" count="1">
            <x v="376"/>
          </reference>
        </references>
      </pivotArea>
    </format>
    <format dxfId="404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278"/>
          </reference>
          <reference field="4" count="1" selected="0">
            <x v="1035"/>
          </reference>
          <reference field="5" count="1">
            <x v="186"/>
          </reference>
        </references>
      </pivotArea>
    </format>
    <format dxfId="404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279"/>
          </reference>
          <reference field="4" count="1" selected="0">
            <x v="719"/>
          </reference>
          <reference field="5" count="1">
            <x v="451"/>
          </reference>
        </references>
      </pivotArea>
    </format>
    <format dxfId="404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280"/>
          </reference>
          <reference field="4" count="1" selected="0">
            <x v="797"/>
          </reference>
          <reference field="5" count="1">
            <x v="351"/>
          </reference>
        </references>
      </pivotArea>
    </format>
    <format dxfId="404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284"/>
          </reference>
          <reference field="4" count="1" selected="0">
            <x v="836"/>
          </reference>
          <reference field="5" count="1">
            <x v="641"/>
          </reference>
        </references>
      </pivotArea>
    </format>
    <format dxfId="404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287"/>
          </reference>
          <reference field="4" count="1" selected="0">
            <x v="799"/>
          </reference>
          <reference field="5" count="1">
            <x v="386"/>
          </reference>
        </references>
      </pivotArea>
    </format>
    <format dxfId="404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288"/>
          </reference>
          <reference field="4" count="1" selected="0">
            <x v="554"/>
          </reference>
          <reference field="5" count="1">
            <x v="639"/>
          </reference>
        </references>
      </pivotArea>
    </format>
    <format dxfId="404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0"/>
          </reference>
          <reference field="4" count="1" selected="0">
            <x v="788"/>
          </reference>
          <reference field="5" count="1">
            <x v="300"/>
          </reference>
        </references>
      </pivotArea>
    </format>
    <format dxfId="404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1"/>
          </reference>
          <reference field="4" count="1" selected="0">
            <x v="1210"/>
          </reference>
          <reference field="5" count="1">
            <x v="609"/>
          </reference>
        </references>
      </pivotArea>
    </format>
    <format dxfId="404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2"/>
          </reference>
          <reference field="4" count="1" selected="0">
            <x v="687"/>
          </reference>
          <reference field="5" count="1">
            <x v="252"/>
          </reference>
        </references>
      </pivotArea>
    </format>
    <format dxfId="404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3"/>
          </reference>
          <reference field="4" count="1" selected="0">
            <x v="710"/>
          </reference>
          <reference field="5" count="1">
            <x v="702"/>
          </reference>
        </references>
      </pivotArea>
    </format>
    <format dxfId="403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4"/>
          </reference>
          <reference field="4" count="1" selected="0">
            <x v="1212"/>
          </reference>
          <reference field="5" count="1">
            <x v="459"/>
          </reference>
        </references>
      </pivotArea>
    </format>
    <format dxfId="403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6"/>
          </reference>
          <reference field="4" count="1" selected="0">
            <x v="997"/>
          </reference>
          <reference field="5" count="1">
            <x v="347"/>
          </reference>
        </references>
      </pivotArea>
    </format>
    <format dxfId="403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7"/>
          </reference>
          <reference field="4" count="1" selected="0">
            <x v="929"/>
          </reference>
          <reference field="5" count="1">
            <x v="735"/>
          </reference>
        </references>
      </pivotArea>
    </format>
    <format dxfId="403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8"/>
          </reference>
          <reference field="4" count="1" selected="0">
            <x v="1039"/>
          </reference>
          <reference field="5" count="1">
            <x v="40"/>
          </reference>
        </references>
      </pivotArea>
    </format>
    <format dxfId="403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301"/>
          </reference>
          <reference field="4" count="1" selected="0">
            <x v="856"/>
          </reference>
          <reference field="5" count="1">
            <x v="287"/>
          </reference>
        </references>
      </pivotArea>
    </format>
    <format dxfId="403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311"/>
          </reference>
          <reference field="4" count="1" selected="0">
            <x v="1014"/>
          </reference>
          <reference field="5" count="1">
            <x v="526"/>
          </reference>
        </references>
      </pivotArea>
    </format>
    <format dxfId="403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313"/>
          </reference>
          <reference field="4" count="1" selected="0">
            <x v="956"/>
          </reference>
          <reference field="5" count="1">
            <x v="29"/>
          </reference>
        </references>
      </pivotArea>
    </format>
    <format dxfId="403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314"/>
          </reference>
          <reference field="4" count="1" selected="0">
            <x v="970"/>
          </reference>
          <reference field="5" count="1">
            <x v="647"/>
          </reference>
        </references>
      </pivotArea>
    </format>
    <format dxfId="403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320"/>
          </reference>
          <reference field="4" count="1" selected="0">
            <x v="1018"/>
          </reference>
          <reference field="5" count="1">
            <x v="686"/>
          </reference>
        </references>
      </pivotArea>
    </format>
    <format dxfId="403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321"/>
          </reference>
          <reference field="4" count="1" selected="0">
            <x v="1133"/>
          </reference>
          <reference field="5" count="1">
            <x v="3"/>
          </reference>
        </references>
      </pivotArea>
    </format>
    <format dxfId="402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323"/>
          </reference>
          <reference field="4" count="1" selected="0">
            <x v="1023"/>
          </reference>
          <reference field="5" count="1">
            <x v="290"/>
          </reference>
        </references>
      </pivotArea>
    </format>
    <format dxfId="402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325"/>
          </reference>
          <reference field="4" count="1" selected="0">
            <x v="866"/>
          </reference>
          <reference field="5" count="1">
            <x v="523"/>
          </reference>
        </references>
      </pivotArea>
    </format>
    <format dxfId="402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326"/>
          </reference>
          <reference field="4" count="1" selected="0">
            <x v="1122"/>
          </reference>
          <reference field="5" count="1">
            <x v="405"/>
          </reference>
        </references>
      </pivotArea>
    </format>
    <format dxfId="402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328"/>
          </reference>
          <reference field="4" count="1" selected="0">
            <x v="1000"/>
          </reference>
          <reference field="5" count="1">
            <x v="361"/>
          </reference>
        </references>
      </pivotArea>
    </format>
    <format dxfId="402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0"/>
          </reference>
          <reference field="4" count="1" selected="0">
            <x v="1131"/>
          </reference>
          <reference field="5" count="1">
            <x v="89"/>
          </reference>
        </references>
      </pivotArea>
    </format>
    <format dxfId="402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4"/>
          </reference>
          <reference field="4" count="1" selected="0">
            <x v="971"/>
          </reference>
          <reference field="5" count="1">
            <x v="364"/>
          </reference>
        </references>
      </pivotArea>
    </format>
    <format dxfId="402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5"/>
          </reference>
          <reference field="4" count="1" selected="0">
            <x v="1085"/>
          </reference>
          <reference field="5" count="1">
            <x v="587"/>
          </reference>
        </references>
      </pivotArea>
    </format>
    <format dxfId="402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7"/>
          </reference>
          <reference field="4" count="1" selected="0">
            <x v="995"/>
          </reference>
          <reference field="5" count="1">
            <x v="302"/>
          </reference>
        </references>
      </pivotArea>
    </format>
    <format dxfId="402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8"/>
          </reference>
          <reference field="4" count="1" selected="0">
            <x v="1181"/>
          </reference>
          <reference field="5" count="1">
            <x v="400"/>
          </reference>
        </references>
      </pivotArea>
    </format>
    <format dxfId="402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341"/>
          </reference>
          <reference field="4" count="1" selected="0">
            <x v="1220"/>
          </reference>
          <reference field="5" count="1">
            <x v="346"/>
          </reference>
        </references>
      </pivotArea>
    </format>
    <format dxfId="401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343"/>
          </reference>
          <reference field="4" count="1" selected="0">
            <x v="912"/>
          </reference>
          <reference field="5" count="1">
            <x v="325"/>
          </reference>
        </references>
      </pivotArea>
    </format>
    <format dxfId="401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344"/>
          </reference>
          <reference field="4" count="1" selected="0">
            <x v="654"/>
          </reference>
          <reference field="5" count="1">
            <x v="513"/>
          </reference>
        </references>
      </pivotArea>
    </format>
    <format dxfId="401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346"/>
          </reference>
          <reference field="4" count="1" selected="0">
            <x v="735"/>
          </reference>
          <reference field="5" count="1">
            <x v="23"/>
          </reference>
        </references>
      </pivotArea>
    </format>
    <format dxfId="401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347"/>
          </reference>
          <reference field="4" count="1" selected="0">
            <x v="1069"/>
          </reference>
          <reference field="5" count="1">
            <x v="185"/>
          </reference>
        </references>
      </pivotArea>
    </format>
    <format dxfId="401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350"/>
          </reference>
          <reference field="4" count="1" selected="0">
            <x v="736"/>
          </reference>
          <reference field="5" count="1">
            <x v="70"/>
          </reference>
        </references>
      </pivotArea>
    </format>
    <format dxfId="401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351"/>
          </reference>
          <reference field="4" count="1" selected="0">
            <x v="782"/>
          </reference>
          <reference field="5" count="1">
            <x v="441"/>
          </reference>
        </references>
      </pivotArea>
    </format>
    <format dxfId="401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352"/>
          </reference>
          <reference field="4" count="1" selected="0">
            <x v="587"/>
          </reference>
          <reference field="5" count="1">
            <x v="454"/>
          </reference>
        </references>
      </pivotArea>
    </format>
    <format dxfId="401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369"/>
          </reference>
          <reference field="4" count="1" selected="0">
            <x v="768"/>
          </reference>
          <reference field="5" count="1">
            <x v="654"/>
          </reference>
        </references>
      </pivotArea>
    </format>
    <format dxfId="401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385"/>
          </reference>
          <reference field="4" count="1" selected="0">
            <x v="978"/>
          </reference>
          <reference field="5" count="1">
            <x v="360"/>
          </reference>
        </references>
      </pivotArea>
    </format>
    <format dxfId="401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387"/>
          </reference>
          <reference field="4" count="1" selected="0">
            <x v="1030"/>
          </reference>
          <reference field="5" count="1">
            <x v="312"/>
          </reference>
        </references>
      </pivotArea>
    </format>
    <format dxfId="400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393"/>
          </reference>
          <reference field="4" count="1" selected="0">
            <x v="936"/>
          </reference>
          <reference field="5" count="1">
            <x v="9"/>
          </reference>
        </references>
      </pivotArea>
    </format>
    <format dxfId="400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401"/>
          </reference>
          <reference field="4" count="1" selected="0">
            <x v="806"/>
          </reference>
          <reference field="5" count="1">
            <x v="393"/>
          </reference>
        </references>
      </pivotArea>
    </format>
    <format dxfId="400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413"/>
          </reference>
          <reference field="4" count="1" selected="0">
            <x v="1080"/>
          </reference>
          <reference field="5" count="1">
            <x v="148"/>
          </reference>
        </references>
      </pivotArea>
    </format>
    <format dxfId="400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414"/>
          </reference>
          <reference field="4" count="1" selected="0">
            <x v="741"/>
          </reference>
          <reference field="5" count="1">
            <x v="425"/>
          </reference>
        </references>
      </pivotArea>
    </format>
    <format dxfId="400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415"/>
          </reference>
          <reference field="4" count="1" selected="0">
            <x v="598"/>
          </reference>
          <reference field="5" count="1">
            <x v="494"/>
          </reference>
        </references>
      </pivotArea>
    </format>
    <format dxfId="400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416"/>
          </reference>
          <reference field="4" count="1" selected="0">
            <x v="703"/>
          </reference>
          <reference field="5" count="1">
            <x v="152"/>
          </reference>
        </references>
      </pivotArea>
    </format>
    <format dxfId="400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424"/>
          </reference>
          <reference field="4" count="1" selected="0">
            <x v="949"/>
          </reference>
          <reference field="5" count="1">
            <x v="673"/>
          </reference>
        </references>
      </pivotArea>
    </format>
    <format dxfId="400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429"/>
          </reference>
          <reference field="4" count="1" selected="0">
            <x v="901"/>
          </reference>
          <reference field="5" count="1">
            <x v="418"/>
          </reference>
        </references>
      </pivotArea>
    </format>
    <format dxfId="400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431"/>
          </reference>
          <reference field="4" count="1" selected="0">
            <x v="1274"/>
          </reference>
          <reference field="5" count="1">
            <x v="380"/>
          </reference>
        </references>
      </pivotArea>
    </format>
    <format dxfId="400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432"/>
          </reference>
          <reference field="4" count="1" selected="0">
            <x v="951"/>
          </reference>
          <reference field="5" count="1">
            <x v="464"/>
          </reference>
        </references>
      </pivotArea>
    </format>
    <format dxfId="399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442"/>
          </reference>
          <reference field="4" count="1" selected="0">
            <x v="602"/>
          </reference>
          <reference field="5" count="1">
            <x v="359"/>
          </reference>
        </references>
      </pivotArea>
    </format>
    <format dxfId="399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444"/>
          </reference>
          <reference field="4" count="1" selected="0">
            <x v="559"/>
          </reference>
          <reference field="5" count="1">
            <x v="510"/>
          </reference>
        </references>
      </pivotArea>
    </format>
    <format dxfId="399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451"/>
          </reference>
          <reference field="4" count="1" selected="0">
            <x v="845"/>
          </reference>
          <reference field="5" count="1">
            <x v="244"/>
          </reference>
        </references>
      </pivotArea>
    </format>
    <format dxfId="399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457"/>
          </reference>
          <reference field="4" count="1" selected="0">
            <x v="807"/>
          </reference>
          <reference field="5" count="1">
            <x v="38"/>
          </reference>
        </references>
      </pivotArea>
    </format>
    <format dxfId="399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458"/>
          </reference>
          <reference field="4" count="1" selected="0">
            <x v="535"/>
          </reference>
          <reference field="5" count="1">
            <x v="610"/>
          </reference>
        </references>
      </pivotArea>
    </format>
    <format dxfId="399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463"/>
          </reference>
          <reference field="4" count="1" selected="0">
            <x v="899"/>
          </reference>
          <reference field="5" count="1">
            <x v="194"/>
          </reference>
        </references>
      </pivotArea>
    </format>
    <format dxfId="399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466"/>
          </reference>
          <reference field="4" count="1" selected="0">
            <x v="843"/>
          </reference>
          <reference field="5" count="1">
            <x v="623"/>
          </reference>
        </references>
      </pivotArea>
    </format>
    <format dxfId="399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469"/>
          </reference>
          <reference field="4" count="1" selected="0">
            <x v="968"/>
          </reference>
          <reference field="5" count="1">
            <x v="330"/>
          </reference>
        </references>
      </pivotArea>
    </format>
    <format dxfId="399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470"/>
          </reference>
          <reference field="4" count="1" selected="0">
            <x v="1196"/>
          </reference>
          <reference field="5" count="1">
            <x v="298"/>
          </reference>
        </references>
      </pivotArea>
    </format>
    <format dxfId="399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476"/>
          </reference>
          <reference field="4" count="1" selected="0">
            <x v="979"/>
          </reference>
          <reference field="5" count="1">
            <x v="339"/>
          </reference>
        </references>
      </pivotArea>
    </format>
    <format dxfId="398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484"/>
          </reference>
          <reference field="4" count="1" selected="0">
            <x v="231"/>
          </reference>
          <reference field="5" count="1">
            <x v="150"/>
          </reference>
        </references>
      </pivotArea>
    </format>
    <format dxfId="398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485"/>
          </reference>
          <reference field="4" count="1" selected="0">
            <x v="520"/>
          </reference>
          <reference field="5" count="1">
            <x v="535"/>
          </reference>
        </references>
      </pivotArea>
    </format>
    <format dxfId="398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487"/>
          </reference>
          <reference field="4" count="1" selected="0">
            <x v="1130"/>
          </reference>
          <reference field="5" count="1">
            <x v="701"/>
          </reference>
        </references>
      </pivotArea>
    </format>
    <format dxfId="398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496"/>
          </reference>
          <reference field="4" count="1" selected="0">
            <x v="711"/>
          </reference>
          <reference field="5" count="1">
            <x v="776"/>
          </reference>
        </references>
      </pivotArea>
    </format>
    <format dxfId="398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497"/>
          </reference>
          <reference field="4" count="1" selected="0">
            <x v="536"/>
          </reference>
          <reference field="5" count="1">
            <x v="485"/>
          </reference>
        </references>
      </pivotArea>
    </format>
    <format dxfId="398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499"/>
          </reference>
          <reference field="4" count="1" selected="0">
            <x v="1197"/>
          </reference>
          <reference field="5" count="1">
            <x v="427"/>
          </reference>
        </references>
      </pivotArea>
    </format>
    <format dxfId="398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508"/>
          </reference>
          <reference field="4" count="1" selected="0">
            <x v="727"/>
          </reference>
          <reference field="5" count="1">
            <x v="138"/>
          </reference>
        </references>
      </pivotArea>
    </format>
    <format dxfId="398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510"/>
          </reference>
          <reference field="4" count="1" selected="0">
            <x v="621"/>
          </reference>
          <reference field="5" count="1">
            <x v="512"/>
          </reference>
        </references>
      </pivotArea>
    </format>
    <format dxfId="398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515"/>
          </reference>
          <reference field="4" count="1" selected="0">
            <x v="959"/>
          </reference>
          <reference field="5" count="1">
            <x v="197"/>
          </reference>
        </references>
      </pivotArea>
    </format>
    <format dxfId="398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516"/>
          </reference>
          <reference field="4" count="1" selected="0">
            <x v="802"/>
          </reference>
          <reference field="5" count="1">
            <x v="798"/>
          </reference>
        </references>
      </pivotArea>
    </format>
    <format dxfId="397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523"/>
          </reference>
          <reference field="4" count="1" selected="0">
            <x v="906"/>
          </reference>
          <reference field="5" count="1">
            <x v="324"/>
          </reference>
        </references>
      </pivotArea>
    </format>
    <format dxfId="397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532"/>
          </reference>
          <reference field="4" count="1" selected="0">
            <x v="1048"/>
          </reference>
          <reference field="5" count="1">
            <x v="340"/>
          </reference>
        </references>
      </pivotArea>
    </format>
    <format dxfId="397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534"/>
          </reference>
          <reference field="4" count="1" selected="0">
            <x v="550"/>
          </reference>
          <reference field="5" count="1">
            <x v="761"/>
          </reference>
        </references>
      </pivotArea>
    </format>
    <format dxfId="397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536"/>
          </reference>
          <reference field="4" count="1" selected="0">
            <x v="1156"/>
          </reference>
          <reference field="5" count="1">
            <x v="778"/>
          </reference>
        </references>
      </pivotArea>
    </format>
    <format dxfId="397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537"/>
          </reference>
          <reference field="4" count="1" selected="0">
            <x v="695"/>
          </reference>
          <reference field="5" count="1">
            <x v="108"/>
          </reference>
        </references>
      </pivotArea>
    </format>
    <format dxfId="397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566"/>
          </reference>
          <reference field="4" count="1" selected="0">
            <x v="538"/>
          </reference>
          <reference field="5" count="1">
            <x v="151"/>
          </reference>
        </references>
      </pivotArea>
    </format>
    <format dxfId="397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567"/>
          </reference>
          <reference field="4" count="1" selected="0">
            <x v="589"/>
          </reference>
          <reference field="5" count="1">
            <x v="136"/>
          </reference>
        </references>
      </pivotArea>
    </format>
    <format dxfId="397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574"/>
          </reference>
          <reference field="4" count="1" selected="0">
            <x v="1152"/>
          </reference>
          <reference field="5" count="1">
            <x v="114"/>
          </reference>
        </references>
      </pivotArea>
    </format>
    <format dxfId="397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581"/>
          </reference>
          <reference field="4" count="1" selected="0">
            <x v="626"/>
          </reference>
          <reference field="5" count="1">
            <x v="157"/>
          </reference>
        </references>
      </pivotArea>
    </format>
    <format dxfId="397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602"/>
          </reference>
          <reference field="4" count="1" selected="0">
            <x v="721"/>
          </reference>
          <reference field="5" count="1">
            <x v="473"/>
          </reference>
        </references>
      </pivotArea>
    </format>
    <format dxfId="396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604"/>
          </reference>
          <reference field="4" count="1" selected="0">
            <x v="1062"/>
          </reference>
          <reference field="5" count="1">
            <x v="261"/>
          </reference>
        </references>
      </pivotArea>
    </format>
    <format dxfId="396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0"/>
          </reference>
          <reference field="4" count="1" selected="0">
            <x v="570"/>
          </reference>
          <reference field="5" count="1">
            <x v="72"/>
          </reference>
        </references>
      </pivotArea>
    </format>
    <format dxfId="396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1"/>
          </reference>
          <reference field="4" count="1" selected="0">
            <x v="1132"/>
          </reference>
          <reference field="5" count="1">
            <x v="744"/>
          </reference>
        </references>
      </pivotArea>
    </format>
    <format dxfId="396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2"/>
          </reference>
          <reference field="4" count="1" selected="0">
            <x v="1031"/>
          </reference>
          <reference field="5" count="1">
            <x v="169"/>
          </reference>
        </references>
      </pivotArea>
    </format>
    <format dxfId="396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5"/>
          </reference>
          <reference field="4" count="1" selected="0">
            <x v="779"/>
          </reference>
          <reference field="5" count="1">
            <x v="117"/>
          </reference>
        </references>
      </pivotArea>
    </format>
    <format dxfId="396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653"/>
          </reference>
          <reference field="4" count="1" selected="0">
            <x v="518"/>
          </reference>
          <reference field="5" count="1">
            <x v="172"/>
          </reference>
        </references>
      </pivotArea>
    </format>
    <format dxfId="396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655"/>
          </reference>
          <reference field="4" count="1" selected="0">
            <x v="664"/>
          </reference>
          <reference field="5" count="1">
            <x v="242"/>
          </reference>
        </references>
      </pivotArea>
    </format>
    <format dxfId="396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658"/>
          </reference>
          <reference field="4" count="1" selected="0">
            <x v="622"/>
          </reference>
          <reference field="5" count="1">
            <x v="589"/>
          </reference>
        </references>
      </pivotArea>
    </format>
    <format dxfId="396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660"/>
          </reference>
          <reference field="4" count="1" selected="0">
            <x v="564"/>
          </reference>
          <reference field="5" count="1">
            <x v="411"/>
          </reference>
        </references>
      </pivotArea>
    </format>
    <format dxfId="396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664"/>
          </reference>
          <reference field="4" count="1" selected="0">
            <x v="920"/>
          </reference>
          <reference field="5" count="1">
            <x v="445"/>
          </reference>
        </references>
      </pivotArea>
    </format>
    <format dxfId="395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665"/>
          </reference>
          <reference field="4" count="1" selected="0">
            <x v="998"/>
          </reference>
          <reference field="5" count="1">
            <x v="6"/>
          </reference>
        </references>
      </pivotArea>
    </format>
    <format dxfId="395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668"/>
          </reference>
          <reference field="4" count="1" selected="0">
            <x v="986"/>
          </reference>
          <reference field="5" count="1">
            <x v="218"/>
          </reference>
        </references>
      </pivotArea>
    </format>
    <format dxfId="395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669"/>
          </reference>
          <reference field="4" count="1" selected="0">
            <x v="955"/>
          </reference>
          <reference field="5" count="1">
            <x v="183"/>
          </reference>
        </references>
      </pivotArea>
    </format>
    <format dxfId="395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673"/>
          </reference>
          <reference field="4" count="1" selected="0">
            <x v="657"/>
          </reference>
          <reference field="5" count="1">
            <x v="561"/>
          </reference>
        </references>
      </pivotArea>
    </format>
    <format dxfId="395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674"/>
          </reference>
          <reference field="4" count="1" selected="0">
            <x v="892"/>
          </reference>
          <reference field="5" count="1">
            <x v="562"/>
          </reference>
        </references>
      </pivotArea>
    </format>
    <format dxfId="395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677"/>
          </reference>
          <reference field="4" count="1" selected="0">
            <x v="665"/>
          </reference>
          <reference field="5" count="1">
            <x v="576"/>
          </reference>
        </references>
      </pivotArea>
    </format>
    <format dxfId="395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678"/>
          </reference>
          <reference field="4" count="1" selected="0">
            <x v="576"/>
          </reference>
          <reference field="5" count="1">
            <x v="68"/>
          </reference>
        </references>
      </pivotArea>
    </format>
    <format dxfId="395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680"/>
          </reference>
          <reference field="4" count="1" selected="0">
            <x v="1175"/>
          </reference>
          <reference field="5" count="1">
            <x v="317"/>
          </reference>
        </references>
      </pivotArea>
    </format>
    <format dxfId="395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682"/>
          </reference>
          <reference field="4" count="1" selected="0">
            <x v="1017"/>
          </reference>
          <reference field="5" count="1">
            <x v="622"/>
          </reference>
        </references>
      </pivotArea>
    </format>
    <format dxfId="395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683"/>
          </reference>
          <reference field="4" count="1" selected="0">
            <x v="716"/>
          </reference>
          <reference field="5" count="1">
            <x v="629"/>
          </reference>
        </references>
      </pivotArea>
    </format>
    <format dxfId="394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684"/>
          </reference>
          <reference field="4" count="1" selected="0">
            <x v="795"/>
          </reference>
          <reference field="5" count="1">
            <x v="272"/>
          </reference>
        </references>
      </pivotArea>
    </format>
    <format dxfId="394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685"/>
          </reference>
          <reference field="4" count="1" selected="0">
            <x v="1208"/>
          </reference>
          <reference field="5" count="1">
            <x v="608"/>
          </reference>
        </references>
      </pivotArea>
    </format>
    <format dxfId="394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690"/>
          </reference>
          <reference field="4" count="1" selected="0">
            <x v="563"/>
          </reference>
          <reference field="5" count="1">
            <x v="122"/>
          </reference>
        </references>
      </pivotArea>
    </format>
    <format dxfId="394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694"/>
          </reference>
          <reference field="4" count="1" selected="0">
            <x v="1125"/>
          </reference>
          <reference field="5" count="1">
            <x v="530"/>
          </reference>
        </references>
      </pivotArea>
    </format>
    <format dxfId="394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699"/>
          </reference>
          <reference field="4" count="1" selected="0">
            <x v="996"/>
          </reference>
          <reference field="5" count="1">
            <x v="767"/>
          </reference>
        </references>
      </pivotArea>
    </format>
    <format dxfId="394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714"/>
          </reference>
          <reference field="4" count="1" selected="0">
            <x v="729"/>
          </reference>
          <reference field="5" count="1">
            <x v="720"/>
          </reference>
        </references>
      </pivotArea>
    </format>
    <format dxfId="394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715"/>
          </reference>
          <reference field="4" count="1" selected="0">
            <x v="1129"/>
          </reference>
          <reference field="5" count="1">
            <x v="100"/>
          </reference>
        </references>
      </pivotArea>
    </format>
    <format dxfId="394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724"/>
          </reference>
          <reference field="4" count="1" selected="0">
            <x v="965"/>
          </reference>
          <reference field="5" count="1">
            <x v="693"/>
          </reference>
        </references>
      </pivotArea>
    </format>
    <format dxfId="394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730"/>
          </reference>
          <reference field="4" count="1" selected="0">
            <x v="569"/>
          </reference>
          <reference field="5" count="1">
            <x v="247"/>
          </reference>
        </references>
      </pivotArea>
    </format>
    <format dxfId="394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732"/>
          </reference>
          <reference field="4" count="1" selected="0">
            <x v="707"/>
          </reference>
          <reference field="5" count="1">
            <x v="366"/>
          </reference>
        </references>
      </pivotArea>
    </format>
    <format dxfId="393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734"/>
          </reference>
          <reference field="4" count="1" selected="0">
            <x v="1150"/>
          </reference>
          <reference field="5" count="1">
            <x v="311"/>
          </reference>
        </references>
      </pivotArea>
    </format>
    <format dxfId="393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737"/>
          </reference>
          <reference field="4" count="1" selected="0">
            <x v="1106"/>
          </reference>
          <reference field="5" count="1">
            <x v="173"/>
          </reference>
        </references>
      </pivotArea>
    </format>
    <format dxfId="393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746"/>
          </reference>
          <reference field="4" count="1" selected="0">
            <x v="1074"/>
          </reference>
          <reference field="5" count="1">
            <x v="752"/>
          </reference>
        </references>
      </pivotArea>
    </format>
    <format dxfId="393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769"/>
          </reference>
          <reference field="4" count="1" selected="0">
            <x v="339"/>
          </reference>
          <reference field="5" count="1">
            <x v="634"/>
          </reference>
        </references>
      </pivotArea>
    </format>
    <format dxfId="393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783"/>
          </reference>
          <reference field="4" count="1" selected="0">
            <x v="712"/>
          </reference>
          <reference field="5" count="1">
            <x v="497"/>
          </reference>
        </references>
      </pivotArea>
    </format>
    <format dxfId="393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785"/>
          </reference>
          <reference field="4" count="1" selected="0">
            <x v="918"/>
          </reference>
          <reference field="5" count="1">
            <x v="754"/>
          </reference>
        </references>
      </pivotArea>
    </format>
    <format dxfId="393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786"/>
          </reference>
          <reference field="4" count="1" selected="0">
            <x v="937"/>
          </reference>
          <reference field="5" count="1">
            <x v="116"/>
          </reference>
        </references>
      </pivotArea>
    </format>
    <format dxfId="393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787"/>
          </reference>
          <reference field="4" count="1" selected="0">
            <x v="1042"/>
          </reference>
          <reference field="5" count="1">
            <x v="200"/>
          </reference>
        </references>
      </pivotArea>
    </format>
    <format dxfId="393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788"/>
          </reference>
          <reference field="4" count="1" selected="0">
            <x v="960"/>
          </reference>
          <reference field="5" count="1">
            <x v="426"/>
          </reference>
        </references>
      </pivotArea>
    </format>
    <format dxfId="393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790"/>
          </reference>
          <reference field="4" count="1" selected="0">
            <x v="1064"/>
          </reference>
          <reference field="5" count="1">
            <x v="460"/>
          </reference>
        </references>
      </pivotArea>
    </format>
    <format dxfId="392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791"/>
          </reference>
          <reference field="4" count="1" selected="0">
            <x v="800"/>
          </reference>
          <reference field="5" count="1">
            <x v="704"/>
          </reference>
        </references>
      </pivotArea>
    </format>
    <format dxfId="392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798"/>
          </reference>
          <reference field="4" count="1" selected="0">
            <x v="266"/>
          </reference>
          <reference field="5" count="1">
            <x v="115"/>
          </reference>
        </references>
      </pivotArea>
    </format>
    <format dxfId="392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800"/>
          </reference>
          <reference field="4" count="1" selected="0">
            <x v="774"/>
          </reference>
          <reference field="5" count="1">
            <x v="14"/>
          </reference>
        </references>
      </pivotArea>
    </format>
    <format dxfId="392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814"/>
          </reference>
          <reference field="4" count="1" selected="0">
            <x v="1076"/>
          </reference>
          <reference field="5" count="1">
            <x v="280"/>
          </reference>
        </references>
      </pivotArea>
    </format>
    <format dxfId="392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817"/>
          </reference>
          <reference field="4" count="1" selected="0">
            <x v="1223"/>
          </reference>
          <reference field="5" count="1">
            <x v="60"/>
          </reference>
        </references>
      </pivotArea>
    </format>
    <format dxfId="392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830"/>
          </reference>
          <reference field="4" count="1" selected="0">
            <x v="487"/>
          </reference>
          <reference field="5" count="1">
            <x v="621"/>
          </reference>
        </references>
      </pivotArea>
    </format>
    <format dxfId="392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831"/>
          </reference>
          <reference field="4" count="1" selected="0">
            <x v="543"/>
          </reference>
          <reference field="5" count="1">
            <x v="104"/>
          </reference>
        </references>
      </pivotArea>
    </format>
    <format dxfId="392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833"/>
          </reference>
          <reference field="4" count="1" selected="0">
            <x v="644"/>
          </reference>
          <reference field="5" count="1">
            <x v="763"/>
          </reference>
        </references>
      </pivotArea>
    </format>
    <format dxfId="392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839"/>
          </reference>
          <reference field="4" count="1" selected="0">
            <x v="692"/>
          </reference>
          <reference field="5" count="1">
            <x v="741"/>
          </reference>
        </references>
      </pivotArea>
    </format>
    <format dxfId="392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1"/>
          </reference>
          <reference field="4" count="1" selected="0">
            <x v="1139"/>
          </reference>
          <reference field="5" count="1">
            <x v="413"/>
          </reference>
        </references>
      </pivotArea>
    </format>
    <format dxfId="391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2"/>
          </reference>
          <reference field="4" count="1" selected="0">
            <x v="591"/>
          </reference>
          <reference field="5" count="1">
            <x v="118"/>
          </reference>
        </references>
      </pivotArea>
    </format>
    <format dxfId="391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3"/>
          </reference>
          <reference field="4" count="1" selected="0">
            <x v="776"/>
          </reference>
          <reference field="5" count="1">
            <x v="16"/>
          </reference>
        </references>
      </pivotArea>
    </format>
    <format dxfId="391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4"/>
          </reference>
          <reference field="4" count="1" selected="0">
            <x v="706"/>
          </reference>
          <reference field="5" count="1">
            <x v="545"/>
          </reference>
        </references>
      </pivotArea>
    </format>
    <format dxfId="391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5"/>
          </reference>
          <reference field="4" count="1" selected="0">
            <x v="1087"/>
          </reference>
          <reference field="5" count="1">
            <x v="263"/>
          </reference>
        </references>
      </pivotArea>
    </format>
    <format dxfId="391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7"/>
          </reference>
          <reference field="4" count="1" selected="0">
            <x v="737"/>
          </reference>
          <reference field="5" count="1">
            <x v="780"/>
          </reference>
        </references>
      </pivotArea>
    </format>
    <format dxfId="391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8"/>
          </reference>
          <reference field="4" count="1" selected="0">
            <x v="1245"/>
          </reference>
          <reference field="5" count="1">
            <x v="748"/>
          </reference>
        </references>
      </pivotArea>
    </format>
    <format dxfId="391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9"/>
          </reference>
          <reference field="4" count="1" selected="0">
            <x v="217"/>
          </reference>
          <reference field="5" count="1">
            <x v="303"/>
          </reference>
        </references>
      </pivotArea>
    </format>
    <format dxfId="391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870"/>
          </reference>
          <reference field="4" count="1" selected="0">
            <x v="614"/>
          </reference>
          <reference field="5" count="1">
            <x v="463"/>
          </reference>
        </references>
      </pivotArea>
    </format>
    <format dxfId="391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874"/>
          </reference>
          <reference field="4" count="1" selected="0">
            <x v="561"/>
          </reference>
          <reference field="5" count="1">
            <x v="210"/>
          </reference>
        </references>
      </pivotArea>
    </format>
    <format dxfId="391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887"/>
          </reference>
          <reference field="4" count="1" selected="0">
            <x v="798"/>
          </reference>
          <reference field="5" count="1">
            <x v="700"/>
          </reference>
        </references>
      </pivotArea>
    </format>
    <format dxfId="390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890"/>
          </reference>
          <reference field="4" count="1" selected="0">
            <x v="946"/>
          </reference>
          <reference field="5" count="1">
            <x v="156"/>
          </reference>
        </references>
      </pivotArea>
    </format>
    <format dxfId="390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891"/>
          </reference>
          <reference field="4" count="1" selected="0">
            <x v="1200"/>
          </reference>
          <reference field="5" count="1">
            <x v="39"/>
          </reference>
        </references>
      </pivotArea>
    </format>
    <format dxfId="390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896"/>
          </reference>
          <reference field="4" count="1" selected="0">
            <x v="916"/>
          </reference>
          <reference field="5" count="1">
            <x v="144"/>
          </reference>
        </references>
      </pivotArea>
    </format>
    <format dxfId="390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901"/>
          </reference>
          <reference field="4" count="1" selected="0">
            <x v="630"/>
          </reference>
          <reference field="5" count="1">
            <x v="663"/>
          </reference>
        </references>
      </pivotArea>
    </format>
    <format dxfId="390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902"/>
          </reference>
          <reference field="4" count="1" selected="0">
            <x v="921"/>
          </reference>
          <reference field="5" count="1">
            <x v="44"/>
          </reference>
        </references>
      </pivotArea>
    </format>
    <format dxfId="390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906"/>
          </reference>
          <reference field="4" count="1" selected="0">
            <x v="696"/>
          </reference>
          <reference field="5" count="1">
            <x v="721"/>
          </reference>
        </references>
      </pivotArea>
    </format>
    <format dxfId="390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916"/>
          </reference>
          <reference field="4" count="1" selected="0">
            <x v="1143"/>
          </reference>
          <reference field="5" count="1">
            <x v="449"/>
          </reference>
        </references>
      </pivotArea>
    </format>
    <format dxfId="390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919"/>
          </reference>
          <reference field="4" count="1" selected="0">
            <x v="1137"/>
          </reference>
          <reference field="5" count="1">
            <x v="334"/>
          </reference>
        </references>
      </pivotArea>
    </format>
    <format dxfId="390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921"/>
          </reference>
          <reference field="4" count="1" selected="0">
            <x v="1060"/>
          </reference>
          <reference field="5" count="1">
            <x v="709"/>
          </reference>
        </references>
      </pivotArea>
    </format>
    <format dxfId="390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922"/>
          </reference>
          <reference field="4" count="1" selected="0">
            <x v="689"/>
          </reference>
          <reference field="5" count="1">
            <x v="178"/>
          </reference>
        </references>
      </pivotArea>
    </format>
    <format dxfId="389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937"/>
          </reference>
          <reference field="4" count="1" selected="0">
            <x v="226"/>
          </reference>
          <reference field="5" count="1">
            <x v="51"/>
          </reference>
        </references>
      </pivotArea>
    </format>
    <format dxfId="389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944"/>
          </reference>
          <reference field="4" count="1" selected="0">
            <x v="718"/>
          </reference>
          <reference field="5" count="1">
            <x v="305"/>
          </reference>
        </references>
      </pivotArea>
    </format>
    <format dxfId="389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946"/>
          </reference>
          <reference field="4" count="1" selected="0">
            <x v="913"/>
          </reference>
          <reference field="5" count="1">
            <x v="389"/>
          </reference>
        </references>
      </pivotArea>
    </format>
    <format dxfId="389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954"/>
          </reference>
          <reference field="4" count="1" selected="0">
            <x v="513"/>
          </reference>
          <reference field="5" count="1">
            <x v="121"/>
          </reference>
        </references>
      </pivotArea>
    </format>
    <format dxfId="389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958"/>
          </reference>
          <reference field="4" count="1" selected="0">
            <x v="26"/>
          </reference>
          <reference field="5" count="1">
            <x v="606"/>
          </reference>
        </references>
      </pivotArea>
    </format>
    <format dxfId="389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983"/>
          </reference>
          <reference field="4" count="1" selected="0">
            <x v="987"/>
          </reference>
          <reference field="5" count="1">
            <x v="667"/>
          </reference>
        </references>
      </pivotArea>
    </format>
    <format dxfId="389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02"/>
          </reference>
          <reference field="4" count="1" selected="0">
            <x v="720"/>
          </reference>
          <reference field="5" count="1">
            <x v="793"/>
          </reference>
        </references>
      </pivotArea>
    </format>
    <format dxfId="389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03"/>
          </reference>
          <reference field="4" count="1" selected="0">
            <x v="724"/>
          </reference>
          <reference field="5" count="1">
            <x v="794"/>
          </reference>
        </references>
      </pivotArea>
    </format>
    <format dxfId="389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04"/>
          </reference>
          <reference field="4" count="1" selected="0">
            <x v="982"/>
          </reference>
          <reference field="5" count="1">
            <x v="83"/>
          </reference>
        </references>
      </pivotArea>
    </format>
    <format dxfId="389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10"/>
          </reference>
          <reference field="4" count="1" selected="0">
            <x v="1051"/>
          </reference>
          <reference field="5" count="1">
            <x v="158"/>
          </reference>
        </references>
      </pivotArea>
    </format>
    <format dxfId="388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11"/>
          </reference>
          <reference field="4" count="1" selected="0">
            <x v="926"/>
          </reference>
          <reference field="5" count="1">
            <x v="548"/>
          </reference>
        </references>
      </pivotArea>
    </format>
    <format dxfId="388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12"/>
          </reference>
          <reference field="4" count="1" selected="0">
            <x v="715"/>
          </reference>
          <reference field="5" count="1">
            <x v="388"/>
          </reference>
        </references>
      </pivotArea>
    </format>
    <format dxfId="388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19"/>
          </reference>
          <reference field="4" count="1" selected="0">
            <x v="1026"/>
          </reference>
          <reference field="5" count="1">
            <x v="402"/>
          </reference>
        </references>
      </pivotArea>
    </format>
    <format dxfId="388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36"/>
          </reference>
          <reference field="4" count="1" selected="0">
            <x v="1053"/>
          </reference>
          <reference field="5" count="1">
            <x v="155"/>
          </reference>
        </references>
      </pivotArea>
    </format>
    <format dxfId="388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39"/>
          </reference>
          <reference field="4" count="1" selected="0">
            <x v="1045"/>
          </reference>
          <reference field="5" count="1">
            <x v="134"/>
          </reference>
        </references>
      </pivotArea>
    </format>
    <format dxfId="388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43"/>
          </reference>
          <reference field="4" count="1" selected="0">
            <x v="1166"/>
          </reference>
          <reference field="5" count="1">
            <x v="145"/>
          </reference>
        </references>
      </pivotArea>
    </format>
    <format dxfId="388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45"/>
          </reference>
          <reference field="4" count="1" selected="0">
            <x v="977"/>
          </reference>
          <reference field="5" count="1">
            <x v="297"/>
          </reference>
        </references>
      </pivotArea>
    </format>
    <format dxfId="388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51"/>
          </reference>
          <reference field="4" count="1" selected="0">
            <x v="210"/>
          </reference>
          <reference field="5" count="1">
            <x v="350"/>
          </reference>
        </references>
      </pivotArea>
    </format>
    <format dxfId="388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54"/>
          </reference>
          <reference field="4" count="1" selected="0">
            <x v="713"/>
          </reference>
          <reference field="5" count="1">
            <x v="458"/>
          </reference>
        </references>
      </pivotArea>
    </format>
    <format dxfId="388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56"/>
          </reference>
          <reference field="4" count="1" selected="0">
            <x v="705"/>
          </reference>
          <reference field="5" count="1">
            <x v="130"/>
          </reference>
        </references>
      </pivotArea>
    </format>
    <format dxfId="387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86"/>
          </reference>
          <reference field="4" count="1" selected="0">
            <x v="659"/>
          </reference>
          <reference field="5" count="1">
            <x v="212"/>
          </reference>
        </references>
      </pivotArea>
    </format>
    <format dxfId="387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94"/>
          </reference>
          <reference field="4" count="1" selected="0">
            <x v="733"/>
          </reference>
          <reference field="5" count="1">
            <x v="465"/>
          </reference>
        </references>
      </pivotArea>
    </format>
    <format dxfId="387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99"/>
          </reference>
          <reference field="4" count="1" selected="0">
            <x v="1202"/>
          </reference>
          <reference field="5" count="1">
            <x v="392"/>
          </reference>
        </references>
      </pivotArea>
    </format>
    <format dxfId="387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16"/>
          </reference>
          <reference field="4" count="1" selected="0">
            <x v="629"/>
          </reference>
          <reference field="5" count="1">
            <x v="394"/>
          </reference>
        </references>
      </pivotArea>
    </format>
    <format dxfId="387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25"/>
          </reference>
          <reference field="4" count="1" selected="0">
            <x v="340"/>
          </reference>
          <reference field="5" count="1">
            <x v="777"/>
          </reference>
        </references>
      </pivotArea>
    </format>
    <format dxfId="387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26"/>
          </reference>
          <reference field="4" count="1" selected="0">
            <x v="928"/>
          </reference>
          <reference field="5" count="1">
            <x v="580"/>
          </reference>
        </references>
      </pivotArea>
    </format>
    <format dxfId="387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27"/>
          </reference>
          <reference field="4" count="1" selected="0">
            <x v="743"/>
          </reference>
          <reference field="5" count="1">
            <x v="674"/>
          </reference>
        </references>
      </pivotArea>
    </format>
    <format dxfId="387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2"/>
          </reference>
          <reference field="4" count="1" selected="0">
            <x v="636"/>
          </reference>
          <reference field="5" count="1">
            <x v="262"/>
          </reference>
        </references>
      </pivotArea>
    </format>
    <format dxfId="387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5"/>
          </reference>
          <reference field="4" count="1" selected="0">
            <x v="1213"/>
          </reference>
          <reference field="5" count="1">
            <x v="468"/>
          </reference>
        </references>
      </pivotArea>
    </format>
    <format dxfId="387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8"/>
          </reference>
          <reference field="4" count="1" selected="0">
            <x v="1104"/>
          </reference>
          <reference field="5" count="1">
            <x v="219"/>
          </reference>
        </references>
      </pivotArea>
    </format>
    <format dxfId="386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9"/>
          </reference>
          <reference field="4" count="1" selected="0">
            <x v="1070"/>
          </reference>
          <reference field="5" count="1">
            <x v="390"/>
          </reference>
        </references>
      </pivotArea>
    </format>
    <format dxfId="386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47"/>
          </reference>
          <reference field="4" count="1" selected="0">
            <x v="767"/>
          </reference>
          <reference field="5" count="1">
            <x v="788"/>
          </reference>
        </references>
      </pivotArea>
    </format>
    <format dxfId="386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51"/>
          </reference>
          <reference field="4" count="1" selected="0">
            <x v="725"/>
          </reference>
          <reference field="5" count="1">
            <x v="126"/>
          </reference>
        </references>
      </pivotArea>
    </format>
    <format dxfId="386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55"/>
          </reference>
          <reference field="4" count="1" selected="0">
            <x v="734"/>
          </reference>
          <reference field="5" count="1">
            <x v="53"/>
          </reference>
        </references>
      </pivotArea>
    </format>
    <format dxfId="386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56"/>
          </reference>
          <reference field="4" count="1" selected="0">
            <x v="942"/>
          </reference>
          <reference field="5" count="1">
            <x v="620"/>
          </reference>
        </references>
      </pivotArea>
    </format>
    <format dxfId="386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58"/>
          </reference>
          <reference field="4" count="1" selected="0">
            <x v="693"/>
          </reference>
          <reference field="5" count="1">
            <x v="128"/>
          </reference>
        </references>
      </pivotArea>
    </format>
    <format dxfId="386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61"/>
          </reference>
          <reference field="4" count="1" selected="0">
            <x v="1235"/>
          </reference>
          <reference field="5" count="1">
            <x v="795"/>
          </reference>
        </references>
      </pivotArea>
    </format>
    <format dxfId="386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62"/>
          </reference>
          <reference field="4" count="1" selected="0">
            <x v="1237"/>
          </reference>
          <reference field="5" count="1">
            <x v="537"/>
          </reference>
        </references>
      </pivotArea>
    </format>
    <format dxfId="386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63"/>
          </reference>
          <reference field="4" count="1" selected="0">
            <x v="1034"/>
          </reference>
          <reference field="5" count="1">
            <x v="184"/>
          </reference>
        </references>
      </pivotArea>
    </format>
    <format dxfId="386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64"/>
          </reference>
          <reference field="4" count="1" selected="0">
            <x v="596"/>
          </reference>
          <reference field="5" count="1">
            <x v="168"/>
          </reference>
        </references>
      </pivotArea>
    </format>
    <format dxfId="385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71"/>
          </reference>
          <reference field="4" count="1" selected="0">
            <x v="1084"/>
          </reference>
          <reference field="5" count="1">
            <x v="165"/>
          </reference>
        </references>
      </pivotArea>
    </format>
    <format dxfId="385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72"/>
          </reference>
          <reference field="4" count="1" selected="0">
            <x v="1160"/>
          </reference>
          <reference field="5" count="1">
            <x v="125"/>
          </reference>
        </references>
      </pivotArea>
    </format>
    <format dxfId="385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75"/>
          </reference>
          <reference field="4" count="1" selected="0">
            <x v="990"/>
          </reference>
          <reference field="5" count="1">
            <x v="486"/>
          </reference>
        </references>
      </pivotArea>
    </format>
    <format dxfId="385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86"/>
          </reference>
          <reference field="4" count="1" selected="0">
            <x v="686"/>
          </reference>
          <reference field="5" count="1">
            <x v="758"/>
          </reference>
        </references>
      </pivotArea>
    </format>
    <format dxfId="385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00"/>
          </reference>
          <reference field="4" count="1" selected="0">
            <x v="1083"/>
          </reference>
          <reference field="5" count="1">
            <x v="455"/>
          </reference>
        </references>
      </pivotArea>
    </format>
    <format dxfId="385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01"/>
          </reference>
          <reference field="4" count="1" selected="0">
            <x v="980"/>
          </reference>
          <reference field="5" count="1">
            <x v="66"/>
          </reference>
        </references>
      </pivotArea>
    </format>
    <format dxfId="385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06"/>
          </reference>
          <reference field="4" count="1" selected="0">
            <x v="702"/>
          </reference>
          <reference field="5" count="1">
            <x v="399"/>
          </reference>
        </references>
      </pivotArea>
    </format>
    <format dxfId="385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08"/>
          </reference>
          <reference field="4" count="1" selected="0">
            <x v="835"/>
          </reference>
          <reference field="5" count="1">
            <x v="614"/>
          </reference>
        </references>
      </pivotArea>
    </format>
    <format dxfId="385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09"/>
          </reference>
          <reference field="4" count="1" selected="0">
            <x v="881"/>
          </reference>
          <reference field="5" count="1">
            <x v="500"/>
          </reference>
        </references>
      </pivotArea>
    </format>
    <format dxfId="385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10"/>
          </reference>
          <reference field="4" count="1" selected="0">
            <x v="1219"/>
          </reference>
          <reference field="5" count="1">
            <x v="605"/>
          </reference>
        </references>
      </pivotArea>
    </format>
    <format dxfId="384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20"/>
          </reference>
          <reference field="4" count="1" selected="0">
            <x v="801"/>
          </reference>
          <reference field="5" count="1">
            <x v="188"/>
          </reference>
        </references>
      </pivotArea>
    </format>
    <format dxfId="384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25"/>
          </reference>
          <reference field="4" count="1" selected="0">
            <x v="1124"/>
          </reference>
          <reference field="5" count="1">
            <x v="683"/>
          </reference>
        </references>
      </pivotArea>
    </format>
    <format dxfId="384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26"/>
          </reference>
          <reference field="4" count="1" selected="0">
            <x v="546"/>
          </reference>
          <reference field="5" count="1">
            <x v="707"/>
          </reference>
        </references>
      </pivotArea>
    </format>
    <format dxfId="384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28"/>
          </reference>
          <reference field="4" count="1" selected="0">
            <x v="1141"/>
          </reference>
          <reference field="5" count="1">
            <x v="716"/>
          </reference>
        </references>
      </pivotArea>
    </format>
    <format dxfId="384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29"/>
          </reference>
          <reference field="4" count="1" selected="0">
            <x v="789"/>
          </reference>
          <reference field="5" count="1">
            <x v="36"/>
          </reference>
        </references>
      </pivotArea>
    </format>
    <format dxfId="384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59"/>
          </reference>
          <reference field="4" count="1" selected="0">
            <x v="510"/>
          </reference>
          <reference field="5" count="1">
            <x v="141"/>
          </reference>
        </references>
      </pivotArea>
    </format>
    <format dxfId="384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79"/>
          </reference>
          <reference field="4" count="1" selected="0">
            <x v="1176"/>
          </reference>
          <reference field="5" count="1">
            <x v="594"/>
          </reference>
        </references>
      </pivotArea>
    </format>
    <format dxfId="384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86"/>
          </reference>
          <reference field="4" count="1" selected="0">
            <x v="1232"/>
          </reference>
          <reference field="5" count="1">
            <x v="612"/>
          </reference>
        </references>
      </pivotArea>
    </format>
    <format dxfId="384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89"/>
          </reference>
          <reference field="4" count="1" selected="0">
            <x v="933"/>
          </reference>
          <reference field="5" count="1">
            <x v="681"/>
          </reference>
        </references>
      </pivotArea>
    </format>
    <format dxfId="384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91"/>
          </reference>
          <reference field="4" count="1" selected="0">
            <x v="1001"/>
          </reference>
          <reference field="5" count="1">
            <x v="755"/>
          </reference>
        </references>
      </pivotArea>
    </format>
    <format dxfId="383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93"/>
          </reference>
          <reference field="4" count="1" selected="0">
            <x v="1089"/>
          </reference>
          <reference field="5" count="1">
            <x v="140"/>
          </reference>
        </references>
      </pivotArea>
    </format>
    <format dxfId="383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94"/>
          </reference>
          <reference field="4" count="1" selected="0">
            <x v="426"/>
          </reference>
          <reference field="5" count="1">
            <x v="391"/>
          </reference>
        </references>
      </pivotArea>
    </format>
    <format dxfId="3837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4"/>
          </reference>
          <reference field="3" count="1" selected="0">
            <x v="0"/>
          </reference>
          <reference field="4" count="1" selected="0">
            <x v="853"/>
          </reference>
          <reference field="5" count="1">
            <x v="598"/>
          </reference>
        </references>
      </pivotArea>
    </format>
    <format dxfId="3836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4"/>
          </reference>
          <reference field="3" count="1" selected="0">
            <x v="2"/>
          </reference>
          <reference field="4" count="1" selected="0">
            <x v="925"/>
          </reference>
          <reference field="5" count="1">
            <x v="514"/>
          </reference>
        </references>
      </pivotArea>
    </format>
    <format dxfId="3835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4"/>
          </reference>
          <reference field="3" count="1" selected="0">
            <x v="3"/>
          </reference>
          <reference field="4" count="1" selected="0">
            <x v="1081"/>
          </reference>
          <reference field="5" count="1">
            <x v="277"/>
          </reference>
        </references>
      </pivotArea>
    </format>
    <format dxfId="3834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4"/>
          </reference>
          <reference field="3" count="1" selected="0">
            <x v="5"/>
          </reference>
          <reference field="4" count="1" selected="0">
            <x v="944"/>
          </reference>
          <reference field="5" count="1">
            <x v="162"/>
          </reference>
        </references>
      </pivotArea>
    </format>
    <format dxfId="3833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4"/>
          </reference>
          <reference field="3" count="1" selected="0">
            <x v="6"/>
          </reference>
          <reference field="4" count="1" selected="0">
            <x v="607"/>
          </reference>
          <reference field="5" count="1">
            <x v="774"/>
          </reference>
        </references>
      </pivotArea>
    </format>
    <format dxfId="3832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4"/>
          </reference>
          <reference field="3" count="1" selected="0">
            <x v="7"/>
          </reference>
          <reference field="4" count="1" selected="0">
            <x v="553"/>
          </reference>
          <reference field="5" count="1">
            <x v="581"/>
          </reference>
        </references>
      </pivotArea>
    </format>
    <format dxfId="3831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"/>
          </reference>
          <reference field="4" count="1" selected="0">
            <x v="1101"/>
          </reference>
          <reference field="5" count="1">
            <x v="771"/>
          </reference>
        </references>
      </pivotArea>
    </format>
    <format dxfId="3830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4"/>
          </reference>
          <reference field="3" count="1" selected="0">
            <x v="13"/>
          </reference>
          <reference field="4" count="1" selected="0">
            <x v="1115"/>
          </reference>
          <reference field="5" count="1">
            <x v="109"/>
          </reference>
        </references>
      </pivotArea>
    </format>
    <format dxfId="3829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4"/>
          </reference>
          <reference field="3" count="1" selected="0">
            <x v="17"/>
          </reference>
          <reference field="4" count="1" selected="0">
            <x v="708"/>
          </reference>
          <reference field="5" count="1">
            <x v="739"/>
          </reference>
        </references>
      </pivotArea>
    </format>
    <format dxfId="3828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4"/>
          </reference>
          <reference field="3" count="1" selected="0">
            <x v="19"/>
          </reference>
          <reference field="4" count="1" selected="0">
            <x v="631"/>
          </reference>
          <reference field="5" count="1">
            <x v="241"/>
          </reference>
        </references>
      </pivotArea>
    </format>
    <format dxfId="3827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4"/>
          </reference>
          <reference field="3" count="1" selected="0">
            <x v="21"/>
          </reference>
          <reference field="4" count="1" selected="0">
            <x v="1008"/>
          </reference>
          <reference field="5" count="1">
            <x v="421"/>
          </reference>
        </references>
      </pivotArea>
    </format>
    <format dxfId="3826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4"/>
          </reference>
          <reference field="3" count="1" selected="0">
            <x v="27"/>
          </reference>
          <reference field="4" count="1" selected="0">
            <x v="677"/>
          </reference>
          <reference field="5" count="1">
            <x v="456"/>
          </reference>
        </references>
      </pivotArea>
    </format>
    <format dxfId="3825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4"/>
          </reference>
          <reference field="3" count="1" selected="0">
            <x v="28"/>
          </reference>
          <reference field="4" count="1" selected="0">
            <x v="1112"/>
          </reference>
          <reference field="5" count="1">
            <x v="131"/>
          </reference>
        </references>
      </pivotArea>
    </format>
    <format dxfId="3824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4"/>
          </reference>
          <reference field="3" count="1" selected="0">
            <x v="29"/>
          </reference>
          <reference field="4" count="1" selected="0">
            <x v="1073"/>
          </reference>
          <reference field="5" count="1">
            <x v="462"/>
          </reference>
        </references>
      </pivotArea>
    </format>
    <format dxfId="3823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4"/>
          </reference>
          <reference field="3" count="1" selected="0">
            <x v="31"/>
          </reference>
          <reference field="4" count="1" selected="0">
            <x v="861"/>
          </reference>
          <reference field="5" count="1">
            <x v="726"/>
          </reference>
        </references>
      </pivotArea>
    </format>
    <format dxfId="3822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4"/>
          </reference>
          <reference field="3" count="1" selected="0">
            <x v="36"/>
          </reference>
          <reference field="4" count="1" selected="0">
            <x v="927"/>
          </reference>
          <reference field="5" count="1">
            <x v="630"/>
          </reference>
        </references>
      </pivotArea>
    </format>
    <format dxfId="3821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4"/>
          </reference>
          <reference field="3" count="1" selected="0">
            <x v="37"/>
          </reference>
          <reference field="4" count="1" selected="0">
            <x v="783"/>
          </reference>
          <reference field="5" count="1">
            <x v="31"/>
          </reference>
        </references>
      </pivotArea>
    </format>
    <format dxfId="3820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4"/>
          </reference>
          <reference field="3" count="1" selected="0">
            <x v="39"/>
          </reference>
          <reference field="4" count="1" selected="0">
            <x v="704"/>
          </reference>
          <reference field="5" count="1">
            <x v="424"/>
          </reference>
        </references>
      </pivotArea>
    </format>
    <format dxfId="3819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4"/>
          </reference>
          <reference field="3" count="1" selected="0">
            <x v="40"/>
          </reference>
          <reference field="4" count="1" selected="0">
            <x v="1049"/>
          </reference>
          <reference field="5" count="1">
            <x v="470"/>
          </reference>
        </references>
      </pivotArea>
    </format>
    <format dxfId="3818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4"/>
          </reference>
          <reference field="3" count="1" selected="0">
            <x v="42"/>
          </reference>
          <reference field="4" count="1" selected="0">
            <x v="766"/>
          </reference>
          <reference field="5" count="1">
            <x v="397"/>
          </reference>
        </references>
      </pivotArea>
    </format>
    <format dxfId="3817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4"/>
          </reference>
          <reference field="3" count="1" selected="0">
            <x v="43"/>
          </reference>
          <reference field="4" count="1" selected="0">
            <x v="834"/>
          </reference>
          <reference field="5" count="1">
            <x v="553"/>
          </reference>
        </references>
      </pivotArea>
    </format>
    <format dxfId="3816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4"/>
          </reference>
          <reference field="3" count="1" selected="0">
            <x v="44"/>
          </reference>
          <reference field="4" count="1" selected="0">
            <x v="852"/>
          </reference>
          <reference field="5" count="1">
            <x v="631"/>
          </reference>
        </references>
      </pivotArea>
    </format>
    <format dxfId="3815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4"/>
          </reference>
          <reference field="3" count="1" selected="0">
            <x v="45"/>
          </reference>
          <reference field="4" count="1" selected="0">
            <x v="615"/>
          </reference>
          <reference field="5" count="1">
            <x v="437"/>
          </reference>
        </references>
      </pivotArea>
    </format>
    <format dxfId="3814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4"/>
          </reference>
          <reference field="3" count="1" selected="0">
            <x v="46"/>
          </reference>
          <reference field="4" count="1" selected="0">
            <x v="823"/>
          </reference>
          <reference field="5" count="1">
            <x v="577"/>
          </reference>
        </references>
      </pivotArea>
    </format>
    <format dxfId="3813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4"/>
          </reference>
          <reference field="3" count="1" selected="0">
            <x v="47"/>
          </reference>
          <reference field="4" count="1" selected="0">
            <x v="827"/>
          </reference>
          <reference field="5" count="1">
            <x v="213"/>
          </reference>
        </references>
      </pivotArea>
    </format>
    <format dxfId="3812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4"/>
          </reference>
          <reference field="3" count="1" selected="0">
            <x v="48"/>
          </reference>
          <reference field="4" count="1" selected="0">
            <x v="1254"/>
          </reference>
          <reference field="5" count="1">
            <x v="202"/>
          </reference>
        </references>
      </pivotArea>
    </format>
    <format dxfId="3811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4"/>
          </reference>
          <reference field="3" count="1" selected="0">
            <x v="51"/>
          </reference>
          <reference field="4" count="1" selected="0">
            <x v="994"/>
          </reference>
          <reference field="5" count="1">
            <x v="381"/>
          </reference>
        </references>
      </pivotArea>
    </format>
    <format dxfId="3810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4"/>
          </reference>
          <reference field="3" count="1" selected="0">
            <x v="52"/>
          </reference>
          <reference field="4" count="1" selected="0">
            <x v="650"/>
          </reference>
          <reference field="5" count="1">
            <x v="101"/>
          </reference>
        </references>
      </pivotArea>
    </format>
    <format dxfId="3809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4"/>
          </reference>
          <reference field="3" count="1" selected="0">
            <x v="53"/>
          </reference>
          <reference field="4" count="1" selected="0">
            <x v="1161"/>
          </reference>
          <reference field="5" count="1">
            <x v="665"/>
          </reference>
        </references>
      </pivotArea>
    </format>
    <format dxfId="3808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4"/>
          </reference>
          <reference field="3" count="1" selected="0">
            <x v="63"/>
          </reference>
          <reference field="4" count="1" selected="0">
            <x v="180"/>
          </reference>
          <reference field="5" count="1">
            <x v="353"/>
          </reference>
        </references>
      </pivotArea>
    </format>
    <format dxfId="3807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4"/>
          </reference>
          <reference field="3" count="1" selected="0">
            <x v="67"/>
          </reference>
          <reference field="4" count="1" selected="0">
            <x v="947"/>
          </reference>
          <reference field="5" count="1">
            <x v="498"/>
          </reference>
        </references>
      </pivotArea>
    </format>
    <format dxfId="3806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4"/>
          </reference>
          <reference field="3" count="1" selected="0">
            <x v="68"/>
          </reference>
          <reference field="4" count="1" selected="0">
            <x v="1096"/>
          </reference>
          <reference field="5" count="1">
            <x v="447"/>
          </reference>
        </references>
      </pivotArea>
    </format>
    <format dxfId="3805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4"/>
          </reference>
          <reference field="3" count="1" selected="0">
            <x v="70"/>
          </reference>
          <reference field="4" count="1" selected="0">
            <x v="1144"/>
          </reference>
          <reference field="5" count="1">
            <x v="645"/>
          </reference>
        </references>
      </pivotArea>
    </format>
    <format dxfId="3804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4"/>
          </reference>
          <reference field="3" count="1" selected="0">
            <x v="76"/>
          </reference>
          <reference field="4" count="1" selected="0">
            <x v="903"/>
          </reference>
          <reference field="5" count="1">
            <x v="688"/>
          </reference>
        </references>
      </pivotArea>
    </format>
    <format dxfId="3803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4"/>
          </reference>
          <reference field="3" count="1" selected="0">
            <x v="78"/>
          </reference>
          <reference field="4" count="1" selected="0">
            <x v="954"/>
          </reference>
          <reference field="5" count="1">
            <x v="67"/>
          </reference>
        </references>
      </pivotArea>
    </format>
    <format dxfId="3802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4"/>
          </reference>
          <reference field="3" count="1" selected="0">
            <x v="79"/>
          </reference>
          <reference field="4" count="1" selected="0">
            <x v="923"/>
          </reference>
          <reference field="5" count="1">
            <x v="316"/>
          </reference>
        </references>
      </pivotArea>
    </format>
    <format dxfId="3801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4"/>
          </reference>
          <reference field="3" count="1" selected="0">
            <x v="84"/>
          </reference>
          <reference field="4" count="1" selected="0">
            <x v="379"/>
          </reference>
          <reference field="5" count="1">
            <x v="532"/>
          </reference>
        </references>
      </pivotArea>
    </format>
    <format dxfId="3800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4"/>
          </reference>
          <reference field="3" count="1" selected="0">
            <x v="87"/>
          </reference>
          <reference field="4" count="1" selected="0">
            <x v="675"/>
          </reference>
          <reference field="5" count="1">
            <x v="69"/>
          </reference>
        </references>
      </pivotArea>
    </format>
    <format dxfId="3799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4"/>
          </reference>
          <reference field="3" count="1" selected="0">
            <x v="89"/>
          </reference>
          <reference field="4" count="1" selected="0">
            <x v="1117"/>
          </reference>
          <reference field="5" count="1">
            <x v="294"/>
          </reference>
        </references>
      </pivotArea>
    </format>
    <format dxfId="3798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4"/>
          </reference>
          <reference field="3" count="1" selected="0">
            <x v="94"/>
          </reference>
          <reference field="4" count="1" selected="0">
            <x v="78"/>
          </reference>
          <reference field="5" count="1">
            <x v="435"/>
          </reference>
        </references>
      </pivotArea>
    </format>
    <format dxfId="3797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4"/>
          </reference>
          <reference field="3" count="1" selected="0">
            <x v="99"/>
          </reference>
          <reference field="4" count="1" selected="0">
            <x v="456"/>
          </reference>
          <reference field="5" count="1">
            <x v="338"/>
          </reference>
        </references>
      </pivotArea>
    </format>
    <format dxfId="3796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4"/>
          </reference>
          <reference field="3" count="1" selected="0">
            <x v="102"/>
          </reference>
          <reference field="4" count="1" selected="0">
            <x v="821"/>
          </reference>
          <reference field="5" count="1">
            <x v="438"/>
          </reference>
        </references>
      </pivotArea>
    </format>
    <format dxfId="3795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4"/>
          </reference>
          <reference field="3" count="1" selected="0">
            <x v="104"/>
          </reference>
          <reference field="4" count="1" selected="0">
            <x v="611"/>
          </reference>
          <reference field="5" count="1">
            <x v="96"/>
          </reference>
        </references>
      </pivotArea>
    </format>
    <format dxfId="3794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4"/>
          </reference>
          <reference field="3" count="1" selected="0">
            <x v="107"/>
          </reference>
          <reference field="4" count="1" selected="0">
            <x v="1270"/>
          </reference>
          <reference field="5" count="1">
            <x v="731"/>
          </reference>
        </references>
      </pivotArea>
    </format>
    <format dxfId="3793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4"/>
          </reference>
          <reference field="3" count="1" selected="0">
            <x v="108"/>
          </reference>
          <reference field="4" count="1" selected="0">
            <x v="849"/>
          </reference>
          <reference field="5" count="1">
            <x v="13"/>
          </reference>
        </references>
      </pivotArea>
    </format>
    <format dxfId="3792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0"/>
          </reference>
          <reference field="4" count="1" selected="0">
            <x v="857"/>
          </reference>
          <reference field="5" count="1">
            <x v="383"/>
          </reference>
        </references>
      </pivotArea>
    </format>
    <format dxfId="3791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1"/>
          </reference>
          <reference field="4" count="1" selected="0">
            <x v="1183"/>
          </reference>
          <reference field="5" count="1">
            <x v="222"/>
          </reference>
        </references>
      </pivotArea>
    </format>
    <format dxfId="3790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2"/>
          </reference>
          <reference field="4" count="1" selected="0">
            <x v="590"/>
          </reference>
          <reference field="5" count="1">
            <x v="129"/>
          </reference>
        </references>
      </pivotArea>
    </format>
    <format dxfId="3789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3"/>
          </reference>
          <reference field="4" count="1" selected="0">
            <x v="534"/>
          </reference>
          <reference field="5" count="1">
            <x v="175"/>
          </reference>
        </references>
      </pivotArea>
    </format>
    <format dxfId="3788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4"/>
          </reference>
          <reference field="4" count="1" selected="0">
            <x v="803"/>
          </reference>
          <reference field="5" count="1">
            <x v="105"/>
          </reference>
        </references>
      </pivotArea>
    </format>
    <format dxfId="3787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5"/>
          </reference>
          <reference field="4" count="1" selected="0">
            <x v="824"/>
          </reference>
          <reference field="5" count="1">
            <x v="607"/>
          </reference>
        </references>
      </pivotArea>
    </format>
    <format dxfId="3786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6"/>
          </reference>
          <reference field="4" count="1" selected="0">
            <x v="983"/>
          </reference>
          <reference field="5" count="1">
            <x v="8"/>
          </reference>
        </references>
      </pivotArea>
    </format>
    <format dxfId="3785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7"/>
          </reference>
          <reference field="4" count="1" selected="0">
            <x v="653"/>
          </reference>
          <reference field="5" count="1">
            <x v="525"/>
          </reference>
        </references>
      </pivotArea>
    </format>
    <format dxfId="3784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9"/>
          </reference>
          <reference field="4" count="1" selected="0">
            <x v="810"/>
          </reference>
          <reference field="5" count="1">
            <x v="697"/>
          </reference>
        </references>
      </pivotArea>
    </format>
    <format dxfId="3783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4"/>
          </reference>
          <reference field="3" count="1" selected="0">
            <x v="120"/>
          </reference>
          <reference field="4" count="1" selected="0">
            <x v="790"/>
          </reference>
          <reference field="5" count="1">
            <x v="307"/>
          </reference>
        </references>
      </pivotArea>
    </format>
    <format dxfId="3782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4"/>
          </reference>
          <reference field="3" count="1" selected="0">
            <x v="121"/>
          </reference>
          <reference field="4" count="1" selected="0">
            <x v="605"/>
          </reference>
          <reference field="5" count="1">
            <x v="531"/>
          </reference>
        </references>
      </pivotArea>
    </format>
    <format dxfId="3781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4"/>
          </reference>
          <reference field="3" count="1" selected="0">
            <x v="122"/>
          </reference>
          <reference field="4" count="1" selected="0">
            <x v="1075"/>
          </reference>
          <reference field="5" count="1">
            <x v="223"/>
          </reference>
        </references>
      </pivotArea>
    </format>
    <format dxfId="3780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4"/>
          </reference>
          <reference field="3" count="1" selected="0">
            <x v="123"/>
          </reference>
          <reference field="4" count="1" selected="0">
            <x v="1146"/>
          </reference>
          <reference field="5" count="1">
            <x v="797"/>
          </reference>
        </references>
      </pivotArea>
    </format>
    <format dxfId="3779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4"/>
          </reference>
          <reference field="3" count="1" selected="0">
            <x v="134"/>
          </reference>
          <reference field="4" count="1" selected="0">
            <x v="581"/>
          </reference>
          <reference field="5" count="1">
            <x v="618"/>
          </reference>
        </references>
      </pivotArea>
    </format>
    <format dxfId="3778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4"/>
          </reference>
          <reference field="3" count="1" selected="0">
            <x v="138"/>
          </reference>
          <reference field="4" count="1" selected="0">
            <x v="1038"/>
          </reference>
          <reference field="5" count="1">
            <x v="624"/>
          </reference>
        </references>
      </pivotArea>
    </format>
    <format dxfId="3777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4"/>
          </reference>
          <reference field="3" count="1" selected="0">
            <x v="145"/>
          </reference>
          <reference field="4" count="1" selected="0">
            <x v="218"/>
          </reference>
          <reference field="5" count="1">
            <x v="97"/>
          </reference>
        </references>
      </pivotArea>
    </format>
    <format dxfId="3776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4"/>
          </reference>
          <reference field="3" count="1" selected="0">
            <x v="150"/>
          </reference>
          <reference field="4" count="1" selected="0">
            <x v="1194"/>
          </reference>
          <reference field="5" count="1">
            <x v="662"/>
          </reference>
        </references>
      </pivotArea>
    </format>
    <format dxfId="3775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4"/>
          </reference>
          <reference field="3" count="1" selected="0">
            <x v="154"/>
          </reference>
          <reference field="4" count="1" selected="0">
            <x v="915"/>
          </reference>
          <reference field="5" count="1">
            <x v="232"/>
          </reference>
        </references>
      </pivotArea>
    </format>
    <format dxfId="3774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4"/>
          </reference>
          <reference field="3" count="1" selected="0">
            <x v="155"/>
          </reference>
          <reference field="4" count="1" selected="0">
            <x v="972"/>
          </reference>
          <reference field="5" count="1">
            <x v="528"/>
          </reference>
        </references>
      </pivotArea>
    </format>
    <format dxfId="3773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4"/>
          </reference>
          <reference field="3" count="1" selected="0">
            <x v="156"/>
          </reference>
          <reference field="4" count="1" selected="0">
            <x v="1105"/>
          </reference>
          <reference field="5" count="1">
            <x v="179"/>
          </reference>
        </references>
      </pivotArea>
    </format>
    <format dxfId="3772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4"/>
          </reference>
          <reference field="3" count="1" selected="0">
            <x v="158"/>
          </reference>
          <reference field="4" count="1" selected="0">
            <x v="648"/>
          </reference>
          <reference field="5" count="1">
            <x v="786"/>
          </reference>
        </references>
      </pivotArea>
    </format>
    <format dxfId="3771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1"/>
          </reference>
          <reference field="4" count="1" selected="0">
            <x v="1177"/>
          </reference>
          <reference field="5" count="1" selected="0">
            <x v="283"/>
          </reference>
          <reference field="6" count="1">
            <x v="36"/>
          </reference>
        </references>
      </pivotArea>
    </format>
    <format dxfId="3770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4"/>
          </reference>
          <reference field="4" count="1" selected="0">
            <x v="700"/>
          </reference>
          <reference field="5" count="1" selected="0">
            <x v="442"/>
          </reference>
          <reference field="6" count="1">
            <x v="9"/>
          </reference>
        </references>
      </pivotArea>
    </format>
    <format dxfId="3769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8"/>
          </reference>
          <reference field="4" count="1" selected="0">
            <x v="1244"/>
          </reference>
          <reference field="5" count="1" selected="0">
            <x v="505"/>
          </reference>
          <reference field="6" count="1">
            <x v="29"/>
          </reference>
        </references>
      </pivotArea>
    </format>
    <format dxfId="3768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13"/>
          </reference>
          <reference field="4" count="1" selected="0">
            <x v="1115"/>
          </reference>
          <reference field="5" count="1" selected="0">
            <x v="109"/>
          </reference>
          <reference field="6" count="1">
            <x v="36"/>
          </reference>
        </references>
      </pivotArea>
    </format>
    <format dxfId="3767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15"/>
          </reference>
          <reference field="4" count="1" selected="0">
            <x v="604"/>
          </reference>
          <reference field="5" count="1" selected="0">
            <x v="563"/>
          </reference>
          <reference field="6" count="1">
            <x v="23"/>
          </reference>
        </references>
      </pivotArea>
    </format>
    <format dxfId="3766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18"/>
          </reference>
          <reference field="4" count="1" selected="0">
            <x v="911"/>
          </reference>
          <reference field="5" count="1" selected="0">
            <x v="160"/>
          </reference>
          <reference field="6" count="1">
            <x v="9"/>
          </reference>
        </references>
      </pivotArea>
    </format>
    <format dxfId="3765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20"/>
          </reference>
          <reference field="4" count="1" selected="0">
            <x v="726"/>
          </reference>
          <reference field="5" count="1" selected="0">
            <x v="326"/>
          </reference>
          <reference field="6" count="1">
            <x v="9"/>
          </reference>
        </references>
      </pivotArea>
    </format>
    <format dxfId="3764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30"/>
          </reference>
          <reference field="4" count="1" selected="0">
            <x v="738"/>
          </reference>
          <reference field="5" count="1" selected="0">
            <x v="423"/>
          </reference>
          <reference field="6" count="1">
            <x v="39"/>
          </reference>
        </references>
      </pivotArea>
    </format>
    <format dxfId="3763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47"/>
          </reference>
          <reference field="4" count="1" selected="0">
            <x v="827"/>
          </reference>
          <reference field="5" count="1" selected="0">
            <x v="213"/>
          </reference>
          <reference field="6" count="1">
            <x v="36"/>
          </reference>
        </references>
      </pivotArea>
    </format>
    <format dxfId="3762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49"/>
          </reference>
          <reference field="4" count="1" selected="0">
            <x v="1028"/>
          </reference>
          <reference field="5" count="1" selected="0">
            <x v="201"/>
          </reference>
          <reference field="6" count="1">
            <x v="9"/>
          </reference>
        </references>
      </pivotArea>
    </format>
    <format dxfId="3761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50"/>
          </reference>
          <reference field="4" count="1" selected="0">
            <x v="985"/>
          </reference>
          <reference field="5" count="1" selected="0">
            <x v="750"/>
          </reference>
          <reference field="6" count="1">
            <x v="9"/>
          </reference>
        </references>
      </pivotArea>
    </format>
    <format dxfId="3760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"/>
          </reference>
          <reference field="4" count="1" selected="0">
            <x v="1250"/>
          </reference>
          <reference field="5" count="1" selected="0">
            <x v="30"/>
          </reference>
          <reference field="6" count="1">
            <x v="9"/>
          </reference>
        </references>
      </pivotArea>
    </format>
    <format dxfId="3759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72"/>
          </reference>
          <reference field="4" count="1" selected="0">
            <x v="1024"/>
          </reference>
          <reference field="5" count="1" selected="0">
            <x v="344"/>
          </reference>
          <reference field="6" count="1">
            <x v="42"/>
          </reference>
        </references>
      </pivotArea>
    </format>
    <format dxfId="3758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75"/>
          </reference>
          <reference field="4" count="1" selected="0">
            <x v="749"/>
          </reference>
          <reference field="5" count="1" selected="0">
            <x v="474"/>
          </reference>
          <reference field="6" count="1">
            <x v="36"/>
          </reference>
        </references>
      </pivotArea>
    </format>
    <format dxfId="3757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77"/>
          </reference>
          <reference field="4" count="1" selected="0">
            <x v="506"/>
          </reference>
          <reference field="5" count="1" selected="0">
            <x v="372"/>
          </reference>
          <reference field="6" count="1">
            <x v="9"/>
          </reference>
        </references>
      </pivotArea>
    </format>
    <format dxfId="3756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90"/>
          </reference>
          <reference field="4" count="1" selected="0">
            <x v="722"/>
          </reference>
          <reference field="5" count="1" selected="0">
            <x v="799"/>
          </reference>
          <reference field="6" count="1">
            <x v="19"/>
          </reference>
        </references>
      </pivotArea>
    </format>
    <format dxfId="3755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3"/>
          </reference>
          <reference field="4" count="1" selected="0">
            <x v="1005"/>
          </reference>
          <reference field="5" count="1" selected="0">
            <x v="149"/>
          </reference>
          <reference field="6" count="1">
            <x v="8"/>
          </reference>
        </references>
      </pivotArea>
    </format>
    <format dxfId="3754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8"/>
          </reference>
          <reference field="4" count="1" selected="0">
            <x v="849"/>
          </reference>
          <reference field="5" count="1" selected="0">
            <x v="13"/>
          </reference>
          <reference field="6" count="1">
            <x v="7"/>
          </reference>
        </references>
      </pivotArea>
    </format>
    <format dxfId="3753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9"/>
          </reference>
          <reference field="4" count="1" selected="0">
            <x v="914"/>
          </reference>
          <reference field="5" count="1" selected="0">
            <x v="17"/>
          </reference>
          <reference field="6" count="1">
            <x v="48"/>
          </reference>
        </references>
      </pivotArea>
    </format>
    <format dxfId="3752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0"/>
          </reference>
          <reference field="4" count="1" selected="0">
            <x v="790"/>
          </reference>
          <reference field="5" count="1" selected="0">
            <x v="310"/>
          </reference>
          <reference field="6" count="1">
            <x v="9"/>
          </reference>
        </references>
      </pivotArea>
    </format>
    <format dxfId="3751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135"/>
          </reference>
          <reference field="4" count="1" selected="0">
            <x v="1239"/>
          </reference>
          <reference field="5" count="1" selected="0">
            <x v="110"/>
          </reference>
          <reference field="6" count="1">
            <x v="3"/>
          </reference>
        </references>
      </pivotArea>
    </format>
    <format dxfId="3750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142"/>
          </reference>
          <reference field="4" count="1" selected="0">
            <x v="1256"/>
          </reference>
          <reference field="5" count="1" selected="0">
            <x v="112"/>
          </reference>
          <reference field="6" count="1">
            <x v="9"/>
          </reference>
        </references>
      </pivotArea>
    </format>
    <format dxfId="3749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153"/>
          </reference>
          <reference field="4" count="1" selected="0">
            <x v="714"/>
          </reference>
          <reference field="5" count="1" selected="0">
            <x v="695"/>
          </reference>
          <reference field="6" count="1">
            <x v="9"/>
          </reference>
        </references>
      </pivotArea>
    </format>
    <format dxfId="3748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165"/>
          </reference>
          <reference field="4" count="1" selected="0">
            <x v="1113"/>
          </reference>
          <reference field="5" count="1" selected="0">
            <x v="239"/>
          </reference>
          <reference field="6" count="1">
            <x v="36"/>
          </reference>
        </references>
      </pivotArea>
    </format>
    <format dxfId="3747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174"/>
          </reference>
          <reference field="4" count="1" selected="0">
            <x v="1157"/>
          </reference>
          <reference field="5" count="1" selected="0">
            <x v="659"/>
          </reference>
          <reference field="6" count="1">
            <x v="9"/>
          </reference>
        </references>
      </pivotArea>
    </format>
    <format dxfId="3746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179"/>
          </reference>
          <reference field="4" count="1" selected="0">
            <x v="212"/>
          </reference>
          <reference field="5" count="1" selected="0">
            <x v="453"/>
          </reference>
          <reference field="6" count="1">
            <x v="9"/>
          </reference>
        </references>
      </pivotArea>
    </format>
    <format dxfId="3745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183"/>
          </reference>
          <reference field="4" count="1" selected="0">
            <x v="113"/>
          </reference>
          <reference field="5" count="1" selected="0">
            <x v="363"/>
          </reference>
          <reference field="6" count="1">
            <x v="9"/>
          </reference>
        </references>
      </pivotArea>
    </format>
    <format dxfId="3744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196"/>
          </reference>
          <reference field="4" count="1" selected="0">
            <x v="620"/>
          </reference>
          <reference field="5" count="1" selected="0">
            <x v="341"/>
          </reference>
          <reference field="6" count="1">
            <x v="5"/>
          </reference>
        </references>
      </pivotArea>
    </format>
    <format dxfId="3743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214"/>
          </reference>
          <reference field="4" count="1" selected="0">
            <x v="917"/>
          </reference>
          <reference field="5" count="1" selected="0">
            <x v="398"/>
          </reference>
          <reference field="6" count="1">
            <x v="9"/>
          </reference>
        </references>
      </pivotArea>
    </format>
    <format dxfId="3742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225"/>
          </reference>
          <reference field="4" count="1" selected="0">
            <x v="514"/>
          </reference>
          <reference field="5" count="1" selected="0">
            <x v="422"/>
          </reference>
          <reference field="6" count="1">
            <x v="9"/>
          </reference>
        </references>
      </pivotArea>
    </format>
    <format dxfId="3741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232"/>
          </reference>
          <reference field="4" count="1" selected="0">
            <x v="1205"/>
          </reference>
          <reference field="5" count="1" selected="0">
            <x v="396"/>
          </reference>
          <reference field="6" count="1">
            <x v="9"/>
          </reference>
        </references>
      </pivotArea>
    </format>
    <format dxfId="3740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239"/>
          </reference>
          <reference field="4" count="1" selected="0">
            <x v="1094"/>
          </reference>
          <reference field="5" count="1" selected="0">
            <x v="365"/>
          </reference>
          <reference field="6" count="1">
            <x v="8"/>
          </reference>
        </references>
      </pivotArea>
    </format>
    <format dxfId="3739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243"/>
          </reference>
          <reference field="4" count="1" selected="0">
            <x v="814"/>
          </reference>
          <reference field="5" count="1" selected="0">
            <x v="343"/>
          </reference>
          <reference field="6" count="1">
            <x v="5"/>
          </reference>
        </references>
      </pivotArea>
    </format>
    <format dxfId="3738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246"/>
          </reference>
          <reference field="4" count="1" selected="0">
            <x v="539"/>
          </reference>
          <reference field="5" count="1" selected="0">
            <x v="57"/>
          </reference>
          <reference field="6" count="1">
            <x v="46"/>
          </reference>
        </references>
      </pivotArea>
    </format>
    <format dxfId="3737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250"/>
          </reference>
          <reference field="4" count="1" selected="0">
            <x v="656"/>
          </reference>
          <reference field="5" count="1" selected="0">
            <x v="208"/>
          </reference>
          <reference field="6" count="1">
            <x v="36"/>
          </reference>
        </references>
      </pivotArea>
    </format>
    <format dxfId="3736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257"/>
          </reference>
          <reference field="4" count="1" selected="0">
            <x v="645"/>
          </reference>
          <reference field="5" count="1" selected="0">
            <x v="675"/>
          </reference>
          <reference field="6" count="1">
            <x v="36"/>
          </reference>
        </references>
      </pivotArea>
    </format>
    <format dxfId="3735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259"/>
          </reference>
          <reference field="4" count="1" selected="0">
            <x v="623"/>
          </reference>
          <reference field="5" count="1" selected="0">
            <x v="680"/>
          </reference>
          <reference field="6" count="1">
            <x v="9"/>
          </reference>
        </references>
      </pivotArea>
    </format>
    <format dxfId="3734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263"/>
          </reference>
          <reference field="4" count="1" selected="0">
            <x v="1154"/>
          </reference>
          <reference field="5" count="1" selected="0">
            <x v="355"/>
          </reference>
          <reference field="6" count="1">
            <x v="9"/>
          </reference>
        </references>
      </pivotArea>
    </format>
    <format dxfId="3733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268"/>
          </reference>
          <reference field="4" count="1" selected="0">
            <x v="694"/>
          </reference>
          <reference field="5" count="1" selected="0">
            <x v="414"/>
          </reference>
          <reference field="6" count="1">
            <x v="9"/>
          </reference>
        </references>
      </pivotArea>
    </format>
    <format dxfId="3732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270"/>
          </reference>
          <reference field="4" count="1" selected="0">
            <x v="730"/>
          </reference>
          <reference field="5" count="1" selected="0">
            <x v="703"/>
          </reference>
          <reference field="6" count="1">
            <x v="9"/>
          </reference>
        </references>
      </pivotArea>
    </format>
    <format dxfId="3731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272"/>
          </reference>
          <reference field="4" count="1" selected="0">
            <x v="1006"/>
          </reference>
          <reference field="5" count="1" selected="0">
            <x v="376"/>
          </reference>
          <reference field="6" count="2">
            <x v="8"/>
            <x v="9"/>
          </reference>
        </references>
      </pivotArea>
    </format>
    <format dxfId="3730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278"/>
          </reference>
          <reference field="4" count="1" selected="0">
            <x v="1035"/>
          </reference>
          <reference field="5" count="1" selected="0">
            <x v="186"/>
          </reference>
          <reference field="6" count="1">
            <x v="36"/>
          </reference>
        </references>
      </pivotArea>
    </format>
    <format dxfId="3729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279"/>
          </reference>
          <reference field="4" count="1" selected="0">
            <x v="719"/>
          </reference>
          <reference field="5" count="1" selected="0">
            <x v="451"/>
          </reference>
          <reference field="6" count="1">
            <x v="9"/>
          </reference>
        </references>
      </pivotArea>
    </format>
    <format dxfId="3728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280"/>
          </reference>
          <reference field="4" count="1" selected="0">
            <x v="797"/>
          </reference>
          <reference field="5" count="1" selected="0">
            <x v="351"/>
          </reference>
          <reference field="6" count="1">
            <x v="9"/>
          </reference>
        </references>
      </pivotArea>
    </format>
    <format dxfId="3727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284"/>
          </reference>
          <reference field="4" count="1" selected="0">
            <x v="836"/>
          </reference>
          <reference field="5" count="1" selected="0">
            <x v="641"/>
          </reference>
          <reference field="6" count="1">
            <x v="36"/>
          </reference>
        </references>
      </pivotArea>
    </format>
    <format dxfId="3726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287"/>
          </reference>
          <reference field="4" count="1" selected="0">
            <x v="799"/>
          </reference>
          <reference field="5" count="1" selected="0">
            <x v="386"/>
          </reference>
          <reference field="6" count="1">
            <x v="9"/>
          </reference>
        </references>
      </pivotArea>
    </format>
    <format dxfId="3725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288"/>
          </reference>
          <reference field="4" count="1" selected="0">
            <x v="554"/>
          </reference>
          <reference field="5" count="1" selected="0">
            <x v="639"/>
          </reference>
          <reference field="6" count="1">
            <x v="36"/>
          </reference>
        </references>
      </pivotArea>
    </format>
    <format dxfId="3724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0"/>
          </reference>
          <reference field="4" count="1" selected="0">
            <x v="788"/>
          </reference>
          <reference field="5" count="1" selected="0">
            <x v="300"/>
          </reference>
          <reference field="6" count="1">
            <x v="9"/>
          </reference>
        </references>
      </pivotArea>
    </format>
    <format dxfId="3723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1"/>
          </reference>
          <reference field="4" count="1" selected="0">
            <x v="1210"/>
          </reference>
          <reference field="5" count="1" selected="0">
            <x v="609"/>
          </reference>
          <reference field="6" count="1">
            <x v="9"/>
          </reference>
        </references>
      </pivotArea>
    </format>
    <format dxfId="3722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2"/>
          </reference>
          <reference field="4" count="1" selected="0">
            <x v="687"/>
          </reference>
          <reference field="5" count="1" selected="0">
            <x v="252"/>
          </reference>
          <reference field="6" count="1">
            <x v="9"/>
          </reference>
        </references>
      </pivotArea>
    </format>
    <format dxfId="3721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3"/>
          </reference>
          <reference field="4" count="1" selected="0">
            <x v="710"/>
          </reference>
          <reference field="5" count="1" selected="0">
            <x v="702"/>
          </reference>
          <reference field="6" count="1">
            <x v="9"/>
          </reference>
        </references>
      </pivotArea>
    </format>
    <format dxfId="3720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4"/>
          </reference>
          <reference field="4" count="1" selected="0">
            <x v="1212"/>
          </reference>
          <reference field="5" count="1" selected="0">
            <x v="459"/>
          </reference>
          <reference field="6" count="1">
            <x v="9"/>
          </reference>
        </references>
      </pivotArea>
    </format>
    <format dxfId="3719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6"/>
          </reference>
          <reference field="4" count="1" selected="0">
            <x v="997"/>
          </reference>
          <reference field="5" count="1" selected="0">
            <x v="347"/>
          </reference>
          <reference field="6" count="1">
            <x v="48"/>
          </reference>
        </references>
      </pivotArea>
    </format>
    <format dxfId="3718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7"/>
          </reference>
          <reference field="4" count="1" selected="0">
            <x v="929"/>
          </reference>
          <reference field="5" count="1" selected="0">
            <x v="735"/>
          </reference>
          <reference field="6" count="1">
            <x v="9"/>
          </reference>
        </references>
      </pivotArea>
    </format>
    <format dxfId="3717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8"/>
          </reference>
          <reference field="4" count="1" selected="0">
            <x v="1039"/>
          </reference>
          <reference field="5" count="1" selected="0">
            <x v="40"/>
          </reference>
          <reference field="6" count="1">
            <x v="9"/>
          </reference>
        </references>
      </pivotArea>
    </format>
    <format dxfId="3716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301"/>
          </reference>
          <reference field="4" count="1" selected="0">
            <x v="856"/>
          </reference>
          <reference field="5" count="1" selected="0">
            <x v="287"/>
          </reference>
          <reference field="6" count="1">
            <x v="36"/>
          </reference>
        </references>
      </pivotArea>
    </format>
    <format dxfId="3715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311"/>
          </reference>
          <reference field="4" count="1" selected="0">
            <x v="1014"/>
          </reference>
          <reference field="5" count="1" selected="0">
            <x v="526"/>
          </reference>
          <reference field="6" count="1">
            <x v="36"/>
          </reference>
        </references>
      </pivotArea>
    </format>
    <format dxfId="3714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313"/>
          </reference>
          <reference field="4" count="1" selected="0">
            <x v="956"/>
          </reference>
          <reference field="5" count="1" selected="0">
            <x v="29"/>
          </reference>
          <reference field="6" count="1">
            <x v="9"/>
          </reference>
        </references>
      </pivotArea>
    </format>
    <format dxfId="3713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314"/>
          </reference>
          <reference field="4" count="1" selected="0">
            <x v="970"/>
          </reference>
          <reference field="5" count="1" selected="0">
            <x v="647"/>
          </reference>
          <reference field="6" count="1">
            <x v="36"/>
          </reference>
        </references>
      </pivotArea>
    </format>
    <format dxfId="3712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320"/>
          </reference>
          <reference field="4" count="1" selected="0">
            <x v="1018"/>
          </reference>
          <reference field="5" count="1" selected="0">
            <x v="686"/>
          </reference>
          <reference field="6" count="1">
            <x v="36"/>
          </reference>
        </references>
      </pivotArea>
    </format>
    <format dxfId="3711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321"/>
          </reference>
          <reference field="4" count="1" selected="0">
            <x v="1133"/>
          </reference>
          <reference field="5" count="1" selected="0">
            <x v="3"/>
          </reference>
          <reference field="6" count="1">
            <x v="9"/>
          </reference>
        </references>
      </pivotArea>
    </format>
    <format dxfId="3710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323"/>
          </reference>
          <reference field="4" count="1" selected="0">
            <x v="1023"/>
          </reference>
          <reference field="5" count="1" selected="0">
            <x v="290"/>
          </reference>
          <reference field="6" count="1">
            <x v="5"/>
          </reference>
        </references>
      </pivotArea>
    </format>
    <format dxfId="3709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325"/>
          </reference>
          <reference field="4" count="1" selected="0">
            <x v="866"/>
          </reference>
          <reference field="5" count="1" selected="0">
            <x v="523"/>
          </reference>
          <reference field="6" count="1">
            <x v="36"/>
          </reference>
        </references>
      </pivotArea>
    </format>
    <format dxfId="3708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326"/>
          </reference>
          <reference field="4" count="1" selected="0">
            <x v="1122"/>
          </reference>
          <reference field="5" count="1" selected="0">
            <x v="405"/>
          </reference>
          <reference field="6" count="1">
            <x v="9"/>
          </reference>
        </references>
      </pivotArea>
    </format>
    <format dxfId="3707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328"/>
          </reference>
          <reference field="4" count="1" selected="0">
            <x v="1000"/>
          </reference>
          <reference field="5" count="1" selected="0">
            <x v="361"/>
          </reference>
          <reference field="6" count="1">
            <x v="5"/>
          </reference>
        </references>
      </pivotArea>
    </format>
    <format dxfId="3706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0"/>
          </reference>
          <reference field="4" count="1" selected="0">
            <x v="1131"/>
          </reference>
          <reference field="5" count="1" selected="0">
            <x v="89"/>
          </reference>
          <reference field="6" count="1">
            <x v="9"/>
          </reference>
        </references>
      </pivotArea>
    </format>
    <format dxfId="3705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4"/>
          </reference>
          <reference field="4" count="1" selected="0">
            <x v="971"/>
          </reference>
          <reference field="5" count="1" selected="0">
            <x v="364"/>
          </reference>
          <reference field="6" count="1">
            <x v="9"/>
          </reference>
        </references>
      </pivotArea>
    </format>
    <format dxfId="3704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5"/>
          </reference>
          <reference field="4" count="1" selected="0">
            <x v="1085"/>
          </reference>
          <reference field="5" count="1" selected="0">
            <x v="587"/>
          </reference>
          <reference field="6" count="1">
            <x v="43"/>
          </reference>
        </references>
      </pivotArea>
    </format>
    <format dxfId="3703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7"/>
          </reference>
          <reference field="4" count="1" selected="0">
            <x v="995"/>
          </reference>
          <reference field="5" count="1" selected="0">
            <x v="302"/>
          </reference>
          <reference field="6" count="1">
            <x v="9"/>
          </reference>
        </references>
      </pivotArea>
    </format>
    <format dxfId="3702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8"/>
          </reference>
          <reference field="4" count="1" selected="0">
            <x v="1181"/>
          </reference>
          <reference field="5" count="1" selected="0">
            <x v="400"/>
          </reference>
          <reference field="6" count="1">
            <x v="9"/>
          </reference>
        </references>
      </pivotArea>
    </format>
    <format dxfId="3701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341"/>
          </reference>
          <reference field="4" count="1" selected="0">
            <x v="1220"/>
          </reference>
          <reference field="5" count="1" selected="0">
            <x v="346"/>
          </reference>
          <reference field="6" count="1">
            <x v="38"/>
          </reference>
        </references>
      </pivotArea>
    </format>
    <format dxfId="3700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343"/>
          </reference>
          <reference field="4" count="1" selected="0">
            <x v="912"/>
          </reference>
          <reference field="5" count="1" selected="0">
            <x v="325"/>
          </reference>
          <reference field="6" count="1">
            <x v="8"/>
          </reference>
        </references>
      </pivotArea>
    </format>
    <format dxfId="3699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344"/>
          </reference>
          <reference field="4" count="1" selected="0">
            <x v="654"/>
          </reference>
          <reference field="5" count="1" selected="0">
            <x v="513"/>
          </reference>
          <reference field="6" count="1">
            <x v="36"/>
          </reference>
        </references>
      </pivotArea>
    </format>
    <format dxfId="3698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346"/>
          </reference>
          <reference field="4" count="1" selected="0">
            <x v="735"/>
          </reference>
          <reference field="5" count="1" selected="0">
            <x v="23"/>
          </reference>
          <reference field="6" count="1">
            <x v="8"/>
          </reference>
        </references>
      </pivotArea>
    </format>
    <format dxfId="3697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347"/>
          </reference>
          <reference field="4" count="1" selected="0">
            <x v="1069"/>
          </reference>
          <reference field="5" count="1" selected="0">
            <x v="185"/>
          </reference>
          <reference field="6" count="1">
            <x v="9"/>
          </reference>
        </references>
      </pivotArea>
    </format>
    <format dxfId="3696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350"/>
          </reference>
          <reference field="4" count="1" selected="0">
            <x v="736"/>
          </reference>
          <reference field="5" count="1" selected="0">
            <x v="70"/>
          </reference>
          <reference field="6" count="1">
            <x v="9"/>
          </reference>
        </references>
      </pivotArea>
    </format>
    <format dxfId="3695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351"/>
          </reference>
          <reference field="4" count="1" selected="0">
            <x v="782"/>
          </reference>
          <reference field="5" count="1" selected="0">
            <x v="441"/>
          </reference>
          <reference field="6" count="1">
            <x v="8"/>
          </reference>
        </references>
      </pivotArea>
    </format>
    <format dxfId="3694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352"/>
          </reference>
          <reference field="4" count="1" selected="0">
            <x v="587"/>
          </reference>
          <reference field="5" count="1" selected="0">
            <x v="454"/>
          </reference>
          <reference field="6" count="1">
            <x v="9"/>
          </reference>
        </references>
      </pivotArea>
    </format>
    <format dxfId="3693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369"/>
          </reference>
          <reference field="4" count="1" selected="0">
            <x v="768"/>
          </reference>
          <reference field="5" count="1" selected="0">
            <x v="654"/>
          </reference>
          <reference field="6" count="1">
            <x v="9"/>
          </reference>
        </references>
      </pivotArea>
    </format>
    <format dxfId="3692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385"/>
          </reference>
          <reference field="4" count="1" selected="0">
            <x v="978"/>
          </reference>
          <reference field="5" count="1" selected="0">
            <x v="360"/>
          </reference>
          <reference field="6" count="1">
            <x v="9"/>
          </reference>
        </references>
      </pivotArea>
    </format>
    <format dxfId="3691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387"/>
          </reference>
          <reference field="4" count="1" selected="0">
            <x v="1030"/>
          </reference>
          <reference field="5" count="1" selected="0">
            <x v="312"/>
          </reference>
          <reference field="6" count="1">
            <x v="5"/>
          </reference>
        </references>
      </pivotArea>
    </format>
    <format dxfId="3690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393"/>
          </reference>
          <reference field="4" count="1" selected="0">
            <x v="936"/>
          </reference>
          <reference field="5" count="1" selected="0">
            <x v="9"/>
          </reference>
          <reference field="6" count="1">
            <x v="21"/>
          </reference>
        </references>
      </pivotArea>
    </format>
    <format dxfId="3689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401"/>
          </reference>
          <reference field="4" count="1" selected="0">
            <x v="806"/>
          </reference>
          <reference field="5" count="1" selected="0">
            <x v="393"/>
          </reference>
          <reference field="6" count="1">
            <x v="9"/>
          </reference>
        </references>
      </pivotArea>
    </format>
    <format dxfId="3688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413"/>
          </reference>
          <reference field="4" count="1" selected="0">
            <x v="1080"/>
          </reference>
          <reference field="5" count="1" selected="0">
            <x v="148"/>
          </reference>
          <reference field="6" count="1">
            <x v="9"/>
          </reference>
        </references>
      </pivotArea>
    </format>
    <format dxfId="3687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414"/>
          </reference>
          <reference field="4" count="1" selected="0">
            <x v="741"/>
          </reference>
          <reference field="5" count="1" selected="0">
            <x v="425"/>
          </reference>
          <reference field="6" count="1">
            <x v="9"/>
          </reference>
        </references>
      </pivotArea>
    </format>
    <format dxfId="3686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415"/>
          </reference>
          <reference field="4" count="1" selected="0">
            <x v="598"/>
          </reference>
          <reference field="5" count="1" selected="0">
            <x v="494"/>
          </reference>
          <reference field="6" count="1">
            <x v="9"/>
          </reference>
        </references>
      </pivotArea>
    </format>
    <format dxfId="3685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416"/>
          </reference>
          <reference field="4" count="1" selected="0">
            <x v="703"/>
          </reference>
          <reference field="5" count="1" selected="0">
            <x v="152"/>
          </reference>
          <reference field="6" count="1">
            <x v="9"/>
          </reference>
        </references>
      </pivotArea>
    </format>
    <format dxfId="3684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424"/>
          </reference>
          <reference field="4" count="1" selected="0">
            <x v="949"/>
          </reference>
          <reference field="5" count="1" selected="0">
            <x v="673"/>
          </reference>
          <reference field="6" count="1">
            <x v="9"/>
          </reference>
        </references>
      </pivotArea>
    </format>
    <format dxfId="3683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429"/>
          </reference>
          <reference field="4" count="1" selected="0">
            <x v="901"/>
          </reference>
          <reference field="5" count="1" selected="0">
            <x v="418"/>
          </reference>
          <reference field="6" count="1">
            <x v="9"/>
          </reference>
        </references>
      </pivotArea>
    </format>
    <format dxfId="3682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431"/>
          </reference>
          <reference field="4" count="1" selected="0">
            <x v="1274"/>
          </reference>
          <reference field="5" count="1" selected="0">
            <x v="380"/>
          </reference>
          <reference field="6" count="1">
            <x v="9"/>
          </reference>
        </references>
      </pivotArea>
    </format>
    <format dxfId="3681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432"/>
          </reference>
          <reference field="4" count="1" selected="0">
            <x v="951"/>
          </reference>
          <reference field="5" count="1" selected="0">
            <x v="464"/>
          </reference>
          <reference field="6" count="1">
            <x v="9"/>
          </reference>
        </references>
      </pivotArea>
    </format>
    <format dxfId="3680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442"/>
          </reference>
          <reference field="4" count="1" selected="0">
            <x v="602"/>
          </reference>
          <reference field="5" count="1" selected="0">
            <x v="359"/>
          </reference>
          <reference field="6" count="1">
            <x v="9"/>
          </reference>
        </references>
      </pivotArea>
    </format>
    <format dxfId="3679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444"/>
          </reference>
          <reference field="4" count="1" selected="0">
            <x v="559"/>
          </reference>
          <reference field="5" count="1" selected="0">
            <x v="510"/>
          </reference>
          <reference field="6" count="1">
            <x v="36"/>
          </reference>
        </references>
      </pivotArea>
    </format>
    <format dxfId="3678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451"/>
          </reference>
          <reference field="4" count="1" selected="0">
            <x v="845"/>
          </reference>
          <reference field="5" count="1" selected="0">
            <x v="244"/>
          </reference>
          <reference field="6" count="1">
            <x v="36"/>
          </reference>
        </references>
      </pivotArea>
    </format>
    <format dxfId="3677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457"/>
          </reference>
          <reference field="4" count="1" selected="0">
            <x v="807"/>
          </reference>
          <reference field="5" count="1" selected="0">
            <x v="38"/>
          </reference>
          <reference field="6" count="1">
            <x v="9"/>
          </reference>
        </references>
      </pivotArea>
    </format>
    <format dxfId="3676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458"/>
          </reference>
          <reference field="4" count="1" selected="0">
            <x v="535"/>
          </reference>
          <reference field="5" count="1" selected="0">
            <x v="610"/>
          </reference>
          <reference field="6" count="1">
            <x v="36"/>
          </reference>
        </references>
      </pivotArea>
    </format>
    <format dxfId="3675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463"/>
          </reference>
          <reference field="4" count="1" selected="0">
            <x v="899"/>
          </reference>
          <reference field="5" count="1" selected="0">
            <x v="194"/>
          </reference>
          <reference field="6" count="1">
            <x v="9"/>
          </reference>
        </references>
      </pivotArea>
    </format>
    <format dxfId="3674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466"/>
          </reference>
          <reference field="4" count="1" selected="0">
            <x v="843"/>
          </reference>
          <reference field="5" count="1" selected="0">
            <x v="623"/>
          </reference>
          <reference field="6" count="1">
            <x v="36"/>
          </reference>
        </references>
      </pivotArea>
    </format>
    <format dxfId="3673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469"/>
          </reference>
          <reference field="4" count="1" selected="0">
            <x v="968"/>
          </reference>
          <reference field="5" count="1" selected="0">
            <x v="330"/>
          </reference>
          <reference field="6" count="1">
            <x v="5"/>
          </reference>
        </references>
      </pivotArea>
    </format>
    <format dxfId="3672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470"/>
          </reference>
          <reference field="4" count="1" selected="0">
            <x v="1196"/>
          </reference>
          <reference field="5" count="1" selected="0">
            <x v="298"/>
          </reference>
          <reference field="6" count="1">
            <x v="9"/>
          </reference>
        </references>
      </pivotArea>
    </format>
    <format dxfId="3671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476"/>
          </reference>
          <reference field="4" count="1" selected="0">
            <x v="979"/>
          </reference>
          <reference field="5" count="1" selected="0">
            <x v="339"/>
          </reference>
          <reference field="6" count="1">
            <x v="9"/>
          </reference>
        </references>
      </pivotArea>
    </format>
    <format dxfId="3670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484"/>
          </reference>
          <reference field="4" count="1" selected="0">
            <x v="231"/>
          </reference>
          <reference field="5" count="1" selected="0">
            <x v="150"/>
          </reference>
          <reference field="6" count="1">
            <x v="9"/>
          </reference>
        </references>
      </pivotArea>
    </format>
    <format dxfId="3669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485"/>
          </reference>
          <reference field="4" count="1" selected="0">
            <x v="520"/>
          </reference>
          <reference field="5" count="1" selected="0">
            <x v="535"/>
          </reference>
          <reference field="6" count="1">
            <x v="9"/>
          </reference>
        </references>
      </pivotArea>
    </format>
    <format dxfId="3668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487"/>
          </reference>
          <reference field="4" count="1" selected="0">
            <x v="1130"/>
          </reference>
          <reference field="5" count="1" selected="0">
            <x v="701"/>
          </reference>
          <reference field="6" count="1">
            <x v="9"/>
          </reference>
        </references>
      </pivotArea>
    </format>
    <format dxfId="3667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496"/>
          </reference>
          <reference field="4" count="1" selected="0">
            <x v="711"/>
          </reference>
          <reference field="5" count="1" selected="0">
            <x v="776"/>
          </reference>
          <reference field="6" count="1">
            <x v="9"/>
          </reference>
        </references>
      </pivotArea>
    </format>
    <format dxfId="3666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497"/>
          </reference>
          <reference field="4" count="1" selected="0">
            <x v="536"/>
          </reference>
          <reference field="5" count="1" selected="0">
            <x v="485"/>
          </reference>
          <reference field="6" count="1">
            <x v="36"/>
          </reference>
        </references>
      </pivotArea>
    </format>
    <format dxfId="3665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499"/>
          </reference>
          <reference field="4" count="1" selected="0">
            <x v="1197"/>
          </reference>
          <reference field="5" count="1" selected="0">
            <x v="427"/>
          </reference>
          <reference field="6" count="1">
            <x v="9"/>
          </reference>
        </references>
      </pivotArea>
    </format>
    <format dxfId="3664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508"/>
          </reference>
          <reference field="4" count="1" selected="0">
            <x v="727"/>
          </reference>
          <reference field="5" count="1" selected="0">
            <x v="138"/>
          </reference>
          <reference field="6" count="1">
            <x v="9"/>
          </reference>
        </references>
      </pivotArea>
    </format>
    <format dxfId="3663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510"/>
          </reference>
          <reference field="4" count="1" selected="0">
            <x v="621"/>
          </reference>
          <reference field="5" count="1" selected="0">
            <x v="512"/>
          </reference>
          <reference field="6" count="1">
            <x v="5"/>
          </reference>
        </references>
      </pivotArea>
    </format>
    <format dxfId="3662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515"/>
          </reference>
          <reference field="4" count="1" selected="0">
            <x v="959"/>
          </reference>
          <reference field="5" count="1" selected="0">
            <x v="197"/>
          </reference>
          <reference field="6" count="1">
            <x v="8"/>
          </reference>
        </references>
      </pivotArea>
    </format>
    <format dxfId="3661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516"/>
          </reference>
          <reference field="4" count="1" selected="0">
            <x v="802"/>
          </reference>
          <reference field="5" count="1" selected="0">
            <x v="798"/>
          </reference>
          <reference field="6" count="1">
            <x v="11"/>
          </reference>
        </references>
      </pivotArea>
    </format>
    <format dxfId="3660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523"/>
          </reference>
          <reference field="4" count="1" selected="0">
            <x v="906"/>
          </reference>
          <reference field="5" count="1" selected="0">
            <x v="324"/>
          </reference>
          <reference field="6" count="1">
            <x v="9"/>
          </reference>
        </references>
      </pivotArea>
    </format>
    <format dxfId="3659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532"/>
          </reference>
          <reference field="4" count="1" selected="0">
            <x v="1048"/>
          </reference>
          <reference field="5" count="1" selected="0">
            <x v="340"/>
          </reference>
          <reference field="6" count="1">
            <x v="9"/>
          </reference>
        </references>
      </pivotArea>
    </format>
    <format dxfId="3658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534"/>
          </reference>
          <reference field="4" count="1" selected="0">
            <x v="550"/>
          </reference>
          <reference field="5" count="1" selected="0">
            <x v="761"/>
          </reference>
          <reference field="6" count="1">
            <x v="50"/>
          </reference>
        </references>
      </pivotArea>
    </format>
    <format dxfId="3657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536"/>
          </reference>
          <reference field="4" count="1" selected="0">
            <x v="1156"/>
          </reference>
          <reference field="5" count="1" selected="0">
            <x v="778"/>
          </reference>
          <reference field="6" count="1">
            <x v="36"/>
          </reference>
        </references>
      </pivotArea>
    </format>
    <format dxfId="3656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537"/>
          </reference>
          <reference field="4" count="1" selected="0">
            <x v="695"/>
          </reference>
          <reference field="5" count="1" selected="0">
            <x v="108"/>
          </reference>
          <reference field="6" count="1">
            <x v="9"/>
          </reference>
        </references>
      </pivotArea>
    </format>
    <format dxfId="3655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566"/>
          </reference>
          <reference field="4" count="1" selected="0">
            <x v="538"/>
          </reference>
          <reference field="5" count="1" selected="0">
            <x v="151"/>
          </reference>
          <reference field="6" count="1">
            <x v="9"/>
          </reference>
        </references>
      </pivotArea>
    </format>
    <format dxfId="3654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567"/>
          </reference>
          <reference field="4" count="1" selected="0">
            <x v="589"/>
          </reference>
          <reference field="5" count="1" selected="0">
            <x v="136"/>
          </reference>
          <reference field="6" count="1">
            <x v="9"/>
          </reference>
        </references>
      </pivotArea>
    </format>
    <format dxfId="3653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574"/>
          </reference>
          <reference field="4" count="1" selected="0">
            <x v="1152"/>
          </reference>
          <reference field="5" count="1" selected="0">
            <x v="114"/>
          </reference>
          <reference field="6" count="1">
            <x v="51"/>
          </reference>
        </references>
      </pivotArea>
    </format>
    <format dxfId="3652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581"/>
          </reference>
          <reference field="4" count="1" selected="0">
            <x v="626"/>
          </reference>
          <reference field="5" count="1" selected="0">
            <x v="157"/>
          </reference>
          <reference field="6" count="1">
            <x v="9"/>
          </reference>
        </references>
      </pivotArea>
    </format>
    <format dxfId="3651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602"/>
          </reference>
          <reference field="4" count="1" selected="0">
            <x v="721"/>
          </reference>
          <reference field="5" count="1" selected="0">
            <x v="473"/>
          </reference>
          <reference field="6" count="1">
            <x v="9"/>
          </reference>
        </references>
      </pivotArea>
    </format>
    <format dxfId="3650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604"/>
          </reference>
          <reference field="4" count="1" selected="0">
            <x v="1062"/>
          </reference>
          <reference field="5" count="1" selected="0">
            <x v="261"/>
          </reference>
          <reference field="6" count="1">
            <x v="9"/>
          </reference>
        </references>
      </pivotArea>
    </format>
    <format dxfId="3649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0"/>
          </reference>
          <reference field="4" count="1" selected="0">
            <x v="570"/>
          </reference>
          <reference field="5" count="1" selected="0">
            <x v="72"/>
          </reference>
          <reference field="6" count="1">
            <x v="8"/>
          </reference>
        </references>
      </pivotArea>
    </format>
    <format dxfId="3648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1"/>
          </reference>
          <reference field="4" count="1" selected="0">
            <x v="1132"/>
          </reference>
          <reference field="5" count="1" selected="0">
            <x v="744"/>
          </reference>
          <reference field="6" count="1">
            <x v="23"/>
          </reference>
        </references>
      </pivotArea>
    </format>
    <format dxfId="3647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2"/>
          </reference>
          <reference field="4" count="1" selected="0">
            <x v="1031"/>
          </reference>
          <reference field="5" count="1" selected="0">
            <x v="169"/>
          </reference>
          <reference field="6" count="1">
            <x v="9"/>
          </reference>
        </references>
      </pivotArea>
    </format>
    <format dxfId="3646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5"/>
          </reference>
          <reference field="4" count="1" selected="0">
            <x v="779"/>
          </reference>
          <reference field="5" count="1" selected="0">
            <x v="117"/>
          </reference>
          <reference field="6" count="1">
            <x v="9"/>
          </reference>
        </references>
      </pivotArea>
    </format>
    <format dxfId="3645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653"/>
          </reference>
          <reference field="4" count="1" selected="0">
            <x v="518"/>
          </reference>
          <reference field="5" count="1" selected="0">
            <x v="172"/>
          </reference>
          <reference field="6" count="1">
            <x v="9"/>
          </reference>
        </references>
      </pivotArea>
    </format>
    <format dxfId="3644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655"/>
          </reference>
          <reference field="4" count="1" selected="0">
            <x v="664"/>
          </reference>
          <reference field="5" count="1" selected="0">
            <x v="242"/>
          </reference>
          <reference field="6" count="1">
            <x v="36"/>
          </reference>
        </references>
      </pivotArea>
    </format>
    <format dxfId="3643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658"/>
          </reference>
          <reference field="4" count="1" selected="0">
            <x v="622"/>
          </reference>
          <reference field="5" count="1" selected="0">
            <x v="589"/>
          </reference>
          <reference field="6" count="1">
            <x v="5"/>
          </reference>
        </references>
      </pivotArea>
    </format>
    <format dxfId="3642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660"/>
          </reference>
          <reference field="4" count="1" selected="0">
            <x v="564"/>
          </reference>
          <reference field="5" count="1" selected="0">
            <x v="411"/>
          </reference>
          <reference field="6" count="1">
            <x v="9"/>
          </reference>
        </references>
      </pivotArea>
    </format>
    <format dxfId="3641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664"/>
          </reference>
          <reference field="4" count="1" selected="0">
            <x v="920"/>
          </reference>
          <reference field="5" count="1" selected="0">
            <x v="445"/>
          </reference>
          <reference field="6" count="1">
            <x v="9"/>
          </reference>
        </references>
      </pivotArea>
    </format>
    <format dxfId="3640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665"/>
          </reference>
          <reference field="4" count="1" selected="0">
            <x v="998"/>
          </reference>
          <reference field="5" count="1" selected="0">
            <x v="6"/>
          </reference>
          <reference field="6" count="1">
            <x v="9"/>
          </reference>
        </references>
      </pivotArea>
    </format>
    <format dxfId="3639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668"/>
          </reference>
          <reference field="4" count="1" selected="0">
            <x v="986"/>
          </reference>
          <reference field="5" count="1" selected="0">
            <x v="218"/>
          </reference>
          <reference field="6" count="1">
            <x v="36"/>
          </reference>
        </references>
      </pivotArea>
    </format>
    <format dxfId="3638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669"/>
          </reference>
          <reference field="4" count="1" selected="0">
            <x v="955"/>
          </reference>
          <reference field="5" count="1" selected="0">
            <x v="183"/>
          </reference>
          <reference field="6" count="1">
            <x v="9"/>
          </reference>
        </references>
      </pivotArea>
    </format>
    <format dxfId="3637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673"/>
          </reference>
          <reference field="4" count="1" selected="0">
            <x v="657"/>
          </reference>
          <reference field="5" count="1" selected="0">
            <x v="561"/>
          </reference>
          <reference field="6" count="1">
            <x v="44"/>
          </reference>
        </references>
      </pivotArea>
    </format>
    <format dxfId="3636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674"/>
          </reference>
          <reference field="4" count="1" selected="0">
            <x v="892"/>
          </reference>
          <reference field="5" count="1" selected="0">
            <x v="562"/>
          </reference>
          <reference field="6" count="2">
            <x v="36"/>
            <x v="44"/>
          </reference>
        </references>
      </pivotArea>
    </format>
    <format dxfId="3635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677"/>
          </reference>
          <reference field="4" count="1" selected="0">
            <x v="665"/>
          </reference>
          <reference field="5" count="1" selected="0">
            <x v="576"/>
          </reference>
          <reference field="6" count="1">
            <x v="31"/>
          </reference>
        </references>
      </pivotArea>
    </format>
    <format dxfId="3634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678"/>
          </reference>
          <reference field="4" count="1" selected="0">
            <x v="576"/>
          </reference>
          <reference field="5" count="1" selected="0">
            <x v="68"/>
          </reference>
          <reference field="6" count="1">
            <x v="44"/>
          </reference>
        </references>
      </pivotArea>
    </format>
    <format dxfId="3633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680"/>
          </reference>
          <reference field="4" count="1" selected="0">
            <x v="1175"/>
          </reference>
          <reference field="5" count="1" selected="0">
            <x v="317"/>
          </reference>
          <reference field="6" count="1">
            <x v="36"/>
          </reference>
        </references>
      </pivotArea>
    </format>
    <format dxfId="3632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682"/>
          </reference>
          <reference field="4" count="1" selected="0">
            <x v="1017"/>
          </reference>
          <reference field="5" count="1" selected="0">
            <x v="622"/>
          </reference>
          <reference field="6" count="1">
            <x v="36"/>
          </reference>
        </references>
      </pivotArea>
    </format>
    <format dxfId="3631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683"/>
          </reference>
          <reference field="4" count="1" selected="0">
            <x v="716"/>
          </reference>
          <reference field="5" count="1" selected="0">
            <x v="629"/>
          </reference>
          <reference field="6" count="1">
            <x v="9"/>
          </reference>
        </references>
      </pivotArea>
    </format>
    <format dxfId="3630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684"/>
          </reference>
          <reference field="4" count="1" selected="0">
            <x v="795"/>
          </reference>
          <reference field="5" count="1" selected="0">
            <x v="272"/>
          </reference>
          <reference field="6" count="1">
            <x v="9"/>
          </reference>
        </references>
      </pivotArea>
    </format>
    <format dxfId="3629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685"/>
          </reference>
          <reference field="4" count="1" selected="0">
            <x v="1208"/>
          </reference>
          <reference field="5" count="1" selected="0">
            <x v="608"/>
          </reference>
          <reference field="6" count="1">
            <x v="9"/>
          </reference>
        </references>
      </pivotArea>
    </format>
    <format dxfId="3628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690"/>
          </reference>
          <reference field="4" count="1" selected="0">
            <x v="563"/>
          </reference>
          <reference field="5" count="1" selected="0">
            <x v="122"/>
          </reference>
          <reference field="6" count="1">
            <x v="9"/>
          </reference>
        </references>
      </pivotArea>
    </format>
    <format dxfId="3627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694"/>
          </reference>
          <reference field="4" count="1" selected="0">
            <x v="1125"/>
          </reference>
          <reference field="5" count="1" selected="0">
            <x v="530"/>
          </reference>
          <reference field="6" count="1">
            <x v="8"/>
          </reference>
        </references>
      </pivotArea>
    </format>
    <format dxfId="3626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699"/>
          </reference>
          <reference field="4" count="1" selected="0">
            <x v="996"/>
          </reference>
          <reference field="5" count="1" selected="0">
            <x v="767"/>
          </reference>
          <reference field="6" count="1">
            <x v="1"/>
          </reference>
        </references>
      </pivotArea>
    </format>
    <format dxfId="3625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714"/>
          </reference>
          <reference field="4" count="1" selected="0">
            <x v="729"/>
          </reference>
          <reference field="5" count="1" selected="0">
            <x v="720"/>
          </reference>
          <reference field="6" count="1">
            <x v="9"/>
          </reference>
        </references>
      </pivotArea>
    </format>
    <format dxfId="3624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715"/>
          </reference>
          <reference field="4" count="1" selected="0">
            <x v="1129"/>
          </reference>
          <reference field="5" count="1" selected="0">
            <x v="100"/>
          </reference>
          <reference field="6" count="1">
            <x v="6"/>
          </reference>
        </references>
      </pivotArea>
    </format>
    <format dxfId="3623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724"/>
          </reference>
          <reference field="4" count="1" selected="0">
            <x v="965"/>
          </reference>
          <reference field="5" count="1" selected="0">
            <x v="693"/>
          </reference>
          <reference field="6" count="1">
            <x v="36"/>
          </reference>
        </references>
      </pivotArea>
    </format>
    <format dxfId="3622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730"/>
          </reference>
          <reference field="4" count="1" selected="0">
            <x v="569"/>
          </reference>
          <reference field="5" count="1" selected="0">
            <x v="247"/>
          </reference>
          <reference field="6" count="1">
            <x v="8"/>
          </reference>
        </references>
      </pivotArea>
    </format>
    <format dxfId="3621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732"/>
          </reference>
          <reference field="4" count="1" selected="0">
            <x v="707"/>
          </reference>
          <reference field="5" count="1" selected="0">
            <x v="366"/>
          </reference>
          <reference field="6" count="1">
            <x v="9"/>
          </reference>
        </references>
      </pivotArea>
    </format>
    <format dxfId="3620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734"/>
          </reference>
          <reference field="4" count="1" selected="0">
            <x v="1150"/>
          </reference>
          <reference field="5" count="1" selected="0">
            <x v="311"/>
          </reference>
          <reference field="6" count="1">
            <x v="9"/>
          </reference>
        </references>
      </pivotArea>
    </format>
    <format dxfId="3619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737"/>
          </reference>
          <reference field="4" count="1" selected="0">
            <x v="1106"/>
          </reference>
          <reference field="5" count="1" selected="0">
            <x v="173"/>
          </reference>
          <reference field="6" count="1">
            <x v="9"/>
          </reference>
        </references>
      </pivotArea>
    </format>
    <format dxfId="3618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746"/>
          </reference>
          <reference field="4" count="1" selected="0">
            <x v="1074"/>
          </reference>
          <reference field="5" count="1" selected="0">
            <x v="752"/>
          </reference>
          <reference field="6" count="1">
            <x v="36"/>
          </reference>
        </references>
      </pivotArea>
    </format>
    <format dxfId="3617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769"/>
          </reference>
          <reference field="4" count="1" selected="0">
            <x v="339"/>
          </reference>
          <reference field="5" count="1" selected="0">
            <x v="634"/>
          </reference>
          <reference field="6" count="1">
            <x v="9"/>
          </reference>
        </references>
      </pivotArea>
    </format>
    <format dxfId="3616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783"/>
          </reference>
          <reference field="4" count="1" selected="0">
            <x v="712"/>
          </reference>
          <reference field="5" count="1" selected="0">
            <x v="497"/>
          </reference>
          <reference field="6" count="1">
            <x v="9"/>
          </reference>
        </references>
      </pivotArea>
    </format>
    <format dxfId="3615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785"/>
          </reference>
          <reference field="4" count="1" selected="0">
            <x v="918"/>
          </reference>
          <reference field="5" count="1" selected="0">
            <x v="754"/>
          </reference>
          <reference field="6" count="1">
            <x v="36"/>
          </reference>
        </references>
      </pivotArea>
    </format>
    <format dxfId="3614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786"/>
          </reference>
          <reference field="4" count="1" selected="0">
            <x v="937"/>
          </reference>
          <reference field="5" count="1" selected="0">
            <x v="116"/>
          </reference>
          <reference field="6" count="1">
            <x v="9"/>
          </reference>
        </references>
      </pivotArea>
    </format>
    <format dxfId="3613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787"/>
          </reference>
          <reference field="4" count="1" selected="0">
            <x v="1042"/>
          </reference>
          <reference field="5" count="1" selected="0">
            <x v="200"/>
          </reference>
          <reference field="6" count="1">
            <x v="9"/>
          </reference>
        </references>
      </pivotArea>
    </format>
    <format dxfId="3612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788"/>
          </reference>
          <reference field="4" count="1" selected="0">
            <x v="960"/>
          </reference>
          <reference field="5" count="1" selected="0">
            <x v="426"/>
          </reference>
          <reference field="6" count="1">
            <x v="9"/>
          </reference>
        </references>
      </pivotArea>
    </format>
    <format dxfId="3611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790"/>
          </reference>
          <reference field="4" count="1" selected="0">
            <x v="1064"/>
          </reference>
          <reference field="5" count="1" selected="0">
            <x v="460"/>
          </reference>
          <reference field="6" count="1">
            <x v="9"/>
          </reference>
        </references>
      </pivotArea>
    </format>
    <format dxfId="3610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791"/>
          </reference>
          <reference field="4" count="1" selected="0">
            <x v="800"/>
          </reference>
          <reference field="5" count="1" selected="0">
            <x v="704"/>
          </reference>
          <reference field="6" count="1">
            <x v="9"/>
          </reference>
        </references>
      </pivotArea>
    </format>
    <format dxfId="3609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798"/>
          </reference>
          <reference field="4" count="1" selected="0">
            <x v="266"/>
          </reference>
          <reference field="5" count="1" selected="0">
            <x v="115"/>
          </reference>
          <reference field="6" count="1">
            <x v="51"/>
          </reference>
        </references>
      </pivotArea>
    </format>
    <format dxfId="3608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800"/>
          </reference>
          <reference field="4" count="1" selected="0">
            <x v="774"/>
          </reference>
          <reference field="5" count="1" selected="0">
            <x v="14"/>
          </reference>
          <reference field="6" count="1">
            <x v="25"/>
          </reference>
        </references>
      </pivotArea>
    </format>
    <format dxfId="3607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814"/>
          </reference>
          <reference field="4" count="1" selected="0">
            <x v="1076"/>
          </reference>
          <reference field="5" count="1" selected="0">
            <x v="280"/>
          </reference>
          <reference field="6" count="1">
            <x v="36"/>
          </reference>
        </references>
      </pivotArea>
    </format>
    <format dxfId="3606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817"/>
          </reference>
          <reference field="4" count="1" selected="0">
            <x v="1223"/>
          </reference>
          <reference field="5" count="1" selected="0">
            <x v="60"/>
          </reference>
          <reference field="6" count="1">
            <x v="9"/>
          </reference>
        </references>
      </pivotArea>
    </format>
    <format dxfId="3605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830"/>
          </reference>
          <reference field="4" count="1" selected="0">
            <x v="487"/>
          </reference>
          <reference field="5" count="1" selected="0">
            <x v="621"/>
          </reference>
          <reference field="6" count="1">
            <x v="5"/>
          </reference>
        </references>
      </pivotArea>
    </format>
    <format dxfId="3604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831"/>
          </reference>
          <reference field="4" count="1" selected="0">
            <x v="543"/>
          </reference>
          <reference field="5" count="1" selected="0">
            <x v="104"/>
          </reference>
          <reference field="6" count="1">
            <x v="36"/>
          </reference>
        </references>
      </pivotArea>
    </format>
    <format dxfId="3603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833"/>
          </reference>
          <reference field="4" count="1" selected="0">
            <x v="644"/>
          </reference>
          <reference field="5" count="1" selected="0">
            <x v="763"/>
          </reference>
          <reference field="6" count="1">
            <x v="27"/>
          </reference>
        </references>
      </pivotArea>
    </format>
    <format dxfId="3602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839"/>
          </reference>
          <reference field="4" count="1" selected="0">
            <x v="692"/>
          </reference>
          <reference field="5" count="1" selected="0">
            <x v="741"/>
          </reference>
          <reference field="6" count="1">
            <x v="9"/>
          </reference>
        </references>
      </pivotArea>
    </format>
    <format dxfId="3601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1"/>
          </reference>
          <reference field="4" count="1" selected="0">
            <x v="1139"/>
          </reference>
          <reference field="5" count="1" selected="0">
            <x v="413"/>
          </reference>
          <reference field="6" count="1">
            <x v="9"/>
          </reference>
        </references>
      </pivotArea>
    </format>
    <format dxfId="3600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2"/>
          </reference>
          <reference field="4" count="1" selected="0">
            <x v="591"/>
          </reference>
          <reference field="5" count="1" selected="0">
            <x v="118"/>
          </reference>
          <reference field="6" count="1">
            <x v="8"/>
          </reference>
        </references>
      </pivotArea>
    </format>
    <format dxfId="3599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3"/>
          </reference>
          <reference field="4" count="1" selected="0">
            <x v="776"/>
          </reference>
          <reference field="5" count="1" selected="0">
            <x v="16"/>
          </reference>
          <reference field="6" count="1">
            <x v="9"/>
          </reference>
        </references>
      </pivotArea>
    </format>
    <format dxfId="3598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4"/>
          </reference>
          <reference field="4" count="1" selected="0">
            <x v="706"/>
          </reference>
          <reference field="5" count="1" selected="0">
            <x v="545"/>
          </reference>
          <reference field="6" count="1">
            <x v="9"/>
          </reference>
        </references>
      </pivotArea>
    </format>
    <format dxfId="3597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5"/>
          </reference>
          <reference field="4" count="1" selected="0">
            <x v="1087"/>
          </reference>
          <reference field="5" count="1" selected="0">
            <x v="263"/>
          </reference>
          <reference field="6" count="1">
            <x v="5"/>
          </reference>
        </references>
      </pivotArea>
    </format>
    <format dxfId="3596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7"/>
          </reference>
          <reference field="4" count="1" selected="0">
            <x v="737"/>
          </reference>
          <reference field="5" count="1" selected="0">
            <x v="780"/>
          </reference>
          <reference field="6" count="1">
            <x v="9"/>
          </reference>
        </references>
      </pivotArea>
    </format>
    <format dxfId="3595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8"/>
          </reference>
          <reference field="4" count="1" selected="0">
            <x v="1245"/>
          </reference>
          <reference field="5" count="1" selected="0">
            <x v="748"/>
          </reference>
          <reference field="6" count="1">
            <x v="48"/>
          </reference>
        </references>
      </pivotArea>
    </format>
    <format dxfId="3594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9"/>
          </reference>
          <reference field="4" count="1" selected="0">
            <x v="217"/>
          </reference>
          <reference field="5" count="1" selected="0">
            <x v="303"/>
          </reference>
          <reference field="6" count="1">
            <x v="9"/>
          </reference>
        </references>
      </pivotArea>
    </format>
    <format dxfId="3593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870"/>
          </reference>
          <reference field="4" count="1" selected="0">
            <x v="614"/>
          </reference>
          <reference field="5" count="1" selected="0">
            <x v="463"/>
          </reference>
          <reference field="6" count="1">
            <x v="9"/>
          </reference>
        </references>
      </pivotArea>
    </format>
    <format dxfId="3592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874"/>
          </reference>
          <reference field="4" count="1" selected="0">
            <x v="561"/>
          </reference>
          <reference field="5" count="1" selected="0">
            <x v="210"/>
          </reference>
          <reference field="6" count="1">
            <x v="36"/>
          </reference>
        </references>
      </pivotArea>
    </format>
    <format dxfId="3591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887"/>
          </reference>
          <reference field="4" count="1" selected="0">
            <x v="798"/>
          </reference>
          <reference field="5" count="1" selected="0">
            <x v="700"/>
          </reference>
          <reference field="6" count="1">
            <x v="8"/>
          </reference>
        </references>
      </pivotArea>
    </format>
    <format dxfId="3590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890"/>
          </reference>
          <reference field="4" count="1" selected="0">
            <x v="946"/>
          </reference>
          <reference field="5" count="1" selected="0">
            <x v="156"/>
          </reference>
          <reference field="6" count="1">
            <x v="9"/>
          </reference>
        </references>
      </pivotArea>
    </format>
    <format dxfId="3589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891"/>
          </reference>
          <reference field="4" count="1" selected="0">
            <x v="1200"/>
          </reference>
          <reference field="5" count="1" selected="0">
            <x v="39"/>
          </reference>
          <reference field="6" count="1">
            <x v="9"/>
          </reference>
        </references>
      </pivotArea>
    </format>
    <format dxfId="3588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896"/>
          </reference>
          <reference field="4" count="1" selected="0">
            <x v="916"/>
          </reference>
          <reference field="5" count="1" selected="0">
            <x v="144"/>
          </reference>
          <reference field="6" count="1">
            <x v="9"/>
          </reference>
        </references>
      </pivotArea>
    </format>
    <format dxfId="3587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901"/>
          </reference>
          <reference field="4" count="1" selected="0">
            <x v="630"/>
          </reference>
          <reference field="5" count="1" selected="0">
            <x v="663"/>
          </reference>
          <reference field="6" count="1">
            <x v="9"/>
          </reference>
        </references>
      </pivotArea>
    </format>
    <format dxfId="3586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902"/>
          </reference>
          <reference field="4" count="1" selected="0">
            <x v="921"/>
          </reference>
          <reference field="5" count="1" selected="0">
            <x v="44"/>
          </reference>
          <reference field="6" count="1">
            <x v="9"/>
          </reference>
        </references>
      </pivotArea>
    </format>
    <format dxfId="3585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906"/>
          </reference>
          <reference field="4" count="1" selected="0">
            <x v="696"/>
          </reference>
          <reference field="5" count="1" selected="0">
            <x v="721"/>
          </reference>
          <reference field="6" count="1">
            <x v="8"/>
          </reference>
        </references>
      </pivotArea>
    </format>
    <format dxfId="3584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916"/>
          </reference>
          <reference field="4" count="1" selected="0">
            <x v="1143"/>
          </reference>
          <reference field="5" count="1" selected="0">
            <x v="449"/>
          </reference>
          <reference field="6" count="1">
            <x v="9"/>
          </reference>
        </references>
      </pivotArea>
    </format>
    <format dxfId="3583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919"/>
          </reference>
          <reference field="4" count="1" selected="0">
            <x v="1137"/>
          </reference>
          <reference field="5" count="1" selected="0">
            <x v="334"/>
          </reference>
          <reference field="6" count="1">
            <x v="9"/>
          </reference>
        </references>
      </pivotArea>
    </format>
    <format dxfId="3582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921"/>
          </reference>
          <reference field="4" count="1" selected="0">
            <x v="1060"/>
          </reference>
          <reference field="5" count="1" selected="0">
            <x v="709"/>
          </reference>
          <reference field="6" count="1">
            <x v="18"/>
          </reference>
        </references>
      </pivotArea>
    </format>
    <format dxfId="3581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922"/>
          </reference>
          <reference field="4" count="1" selected="0">
            <x v="689"/>
          </reference>
          <reference field="5" count="1" selected="0">
            <x v="178"/>
          </reference>
          <reference field="6" count="1">
            <x v="9"/>
          </reference>
        </references>
      </pivotArea>
    </format>
    <format dxfId="3580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937"/>
          </reference>
          <reference field="4" count="1" selected="0">
            <x v="226"/>
          </reference>
          <reference field="5" count="1" selected="0">
            <x v="51"/>
          </reference>
          <reference field="6" count="1">
            <x v="9"/>
          </reference>
        </references>
      </pivotArea>
    </format>
    <format dxfId="3579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944"/>
          </reference>
          <reference field="4" count="1" selected="0">
            <x v="718"/>
          </reference>
          <reference field="5" count="1" selected="0">
            <x v="305"/>
          </reference>
          <reference field="6" count="1">
            <x v="9"/>
          </reference>
        </references>
      </pivotArea>
    </format>
    <format dxfId="3578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946"/>
          </reference>
          <reference field="4" count="1" selected="0">
            <x v="913"/>
          </reference>
          <reference field="5" count="1" selected="0">
            <x v="389"/>
          </reference>
          <reference field="6" count="1">
            <x v="9"/>
          </reference>
        </references>
      </pivotArea>
    </format>
    <format dxfId="3577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954"/>
          </reference>
          <reference field="4" count="1" selected="0">
            <x v="513"/>
          </reference>
          <reference field="5" count="1" selected="0">
            <x v="121"/>
          </reference>
          <reference field="6" count="1">
            <x v="9"/>
          </reference>
        </references>
      </pivotArea>
    </format>
    <format dxfId="3576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958"/>
          </reference>
          <reference field="4" count="1" selected="0">
            <x v="26"/>
          </reference>
          <reference field="5" count="1" selected="0">
            <x v="606"/>
          </reference>
          <reference field="6" count="1">
            <x v="9"/>
          </reference>
        </references>
      </pivotArea>
    </format>
    <format dxfId="3575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983"/>
          </reference>
          <reference field="4" count="1" selected="0">
            <x v="987"/>
          </reference>
          <reference field="5" count="1" selected="0">
            <x v="667"/>
          </reference>
          <reference field="6" count="1">
            <x v="9"/>
          </reference>
        </references>
      </pivotArea>
    </format>
    <format dxfId="3574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02"/>
          </reference>
          <reference field="4" count="1" selected="0">
            <x v="720"/>
          </reference>
          <reference field="5" count="1" selected="0">
            <x v="793"/>
          </reference>
          <reference field="6" count="2">
            <x v="9"/>
            <x v="49"/>
          </reference>
        </references>
      </pivotArea>
    </format>
    <format dxfId="3573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03"/>
          </reference>
          <reference field="4" count="1" selected="0">
            <x v="724"/>
          </reference>
          <reference field="5" count="1" selected="0">
            <x v="794"/>
          </reference>
          <reference field="6" count="1">
            <x v="9"/>
          </reference>
        </references>
      </pivotArea>
    </format>
    <format dxfId="3572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04"/>
          </reference>
          <reference field="4" count="1" selected="0">
            <x v="982"/>
          </reference>
          <reference field="5" count="1" selected="0">
            <x v="83"/>
          </reference>
          <reference field="6" count="1">
            <x v="9"/>
          </reference>
        </references>
      </pivotArea>
    </format>
    <format dxfId="3571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10"/>
          </reference>
          <reference field="4" count="1" selected="0">
            <x v="1051"/>
          </reference>
          <reference field="5" count="1" selected="0">
            <x v="158"/>
          </reference>
          <reference field="6" count="1">
            <x v="9"/>
          </reference>
        </references>
      </pivotArea>
    </format>
    <format dxfId="3570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11"/>
          </reference>
          <reference field="4" count="1" selected="0">
            <x v="926"/>
          </reference>
          <reference field="5" count="1" selected="0">
            <x v="548"/>
          </reference>
          <reference field="6" count="1">
            <x v="9"/>
          </reference>
        </references>
      </pivotArea>
    </format>
    <format dxfId="3569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12"/>
          </reference>
          <reference field="4" count="1" selected="0">
            <x v="715"/>
          </reference>
          <reference field="5" count="1" selected="0">
            <x v="388"/>
          </reference>
          <reference field="6" count="1">
            <x v="9"/>
          </reference>
        </references>
      </pivotArea>
    </format>
    <format dxfId="3568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19"/>
          </reference>
          <reference field="4" count="1" selected="0">
            <x v="1026"/>
          </reference>
          <reference field="5" count="1" selected="0">
            <x v="402"/>
          </reference>
          <reference field="6" count="1">
            <x v="9"/>
          </reference>
        </references>
      </pivotArea>
    </format>
    <format dxfId="3567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36"/>
          </reference>
          <reference field="4" count="1" selected="0">
            <x v="1053"/>
          </reference>
          <reference field="5" count="1" selected="0">
            <x v="155"/>
          </reference>
          <reference field="6" count="1">
            <x v="8"/>
          </reference>
        </references>
      </pivotArea>
    </format>
    <format dxfId="3566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39"/>
          </reference>
          <reference field="4" count="1" selected="0">
            <x v="1045"/>
          </reference>
          <reference field="5" count="1" selected="0">
            <x v="134"/>
          </reference>
          <reference field="6" count="1">
            <x v="8"/>
          </reference>
        </references>
      </pivotArea>
    </format>
    <format dxfId="3565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43"/>
          </reference>
          <reference field="4" count="1" selected="0">
            <x v="1166"/>
          </reference>
          <reference field="5" count="1" selected="0">
            <x v="145"/>
          </reference>
          <reference field="6" count="1">
            <x v="9"/>
          </reference>
        </references>
      </pivotArea>
    </format>
    <format dxfId="3564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45"/>
          </reference>
          <reference field="4" count="1" selected="0">
            <x v="977"/>
          </reference>
          <reference field="5" count="1" selected="0">
            <x v="297"/>
          </reference>
          <reference field="6" count="1">
            <x v="9"/>
          </reference>
        </references>
      </pivotArea>
    </format>
    <format dxfId="3563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51"/>
          </reference>
          <reference field="4" count="1" selected="0">
            <x v="210"/>
          </reference>
          <reference field="5" count="1" selected="0">
            <x v="350"/>
          </reference>
          <reference field="6" count="1">
            <x v="9"/>
          </reference>
        </references>
      </pivotArea>
    </format>
    <format dxfId="3562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54"/>
          </reference>
          <reference field="4" count="1" selected="0">
            <x v="713"/>
          </reference>
          <reference field="5" count="1" selected="0">
            <x v="458"/>
          </reference>
          <reference field="6" count="1">
            <x v="9"/>
          </reference>
        </references>
      </pivotArea>
    </format>
    <format dxfId="3561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56"/>
          </reference>
          <reference field="4" count="1" selected="0">
            <x v="705"/>
          </reference>
          <reference field="5" count="1" selected="0">
            <x v="130"/>
          </reference>
          <reference field="6" count="1">
            <x v="9"/>
          </reference>
        </references>
      </pivotArea>
    </format>
    <format dxfId="3560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86"/>
          </reference>
          <reference field="4" count="1" selected="0">
            <x v="659"/>
          </reference>
          <reference field="5" count="1" selected="0">
            <x v="212"/>
          </reference>
          <reference field="6" count="1">
            <x v="29"/>
          </reference>
        </references>
      </pivotArea>
    </format>
    <format dxfId="3559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94"/>
          </reference>
          <reference field="4" count="1" selected="0">
            <x v="733"/>
          </reference>
          <reference field="5" count="1" selected="0">
            <x v="465"/>
          </reference>
          <reference field="6" count="1">
            <x v="9"/>
          </reference>
        </references>
      </pivotArea>
    </format>
    <format dxfId="3558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99"/>
          </reference>
          <reference field="4" count="1" selected="0">
            <x v="1202"/>
          </reference>
          <reference field="5" count="1" selected="0">
            <x v="392"/>
          </reference>
          <reference field="6" count="1">
            <x v="9"/>
          </reference>
        </references>
      </pivotArea>
    </format>
    <format dxfId="3557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16"/>
          </reference>
          <reference field="4" count="1" selected="0">
            <x v="629"/>
          </reference>
          <reference field="5" count="1" selected="0">
            <x v="394"/>
          </reference>
          <reference field="6" count="1">
            <x v="9"/>
          </reference>
        </references>
      </pivotArea>
    </format>
    <format dxfId="3556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25"/>
          </reference>
          <reference field="4" count="1" selected="0">
            <x v="340"/>
          </reference>
          <reference field="5" count="1" selected="0">
            <x v="777"/>
          </reference>
          <reference field="6" count="1">
            <x v="9"/>
          </reference>
        </references>
      </pivotArea>
    </format>
    <format dxfId="3555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26"/>
          </reference>
          <reference field="4" count="1" selected="0">
            <x v="928"/>
          </reference>
          <reference field="5" count="1" selected="0">
            <x v="580"/>
          </reference>
          <reference field="6" count="1">
            <x v="31"/>
          </reference>
        </references>
      </pivotArea>
    </format>
    <format dxfId="3554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27"/>
          </reference>
          <reference field="4" count="1" selected="0">
            <x v="743"/>
          </reference>
          <reference field="5" count="1" selected="0">
            <x v="674"/>
          </reference>
          <reference field="6" count="1">
            <x v="9"/>
          </reference>
        </references>
      </pivotArea>
    </format>
    <format dxfId="3553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2"/>
          </reference>
          <reference field="4" count="1" selected="0">
            <x v="636"/>
          </reference>
          <reference field="5" count="1" selected="0">
            <x v="262"/>
          </reference>
          <reference field="6" count="2">
            <x v="8"/>
            <x v="9"/>
          </reference>
        </references>
      </pivotArea>
    </format>
    <format dxfId="3552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5"/>
          </reference>
          <reference field="4" count="1" selected="0">
            <x v="1213"/>
          </reference>
          <reference field="5" count="1" selected="0">
            <x v="468"/>
          </reference>
          <reference field="6" count="1">
            <x v="17"/>
          </reference>
        </references>
      </pivotArea>
    </format>
    <format dxfId="3551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8"/>
          </reference>
          <reference field="4" count="1" selected="0">
            <x v="1104"/>
          </reference>
          <reference field="5" count="1" selected="0">
            <x v="219"/>
          </reference>
          <reference field="6" count="1">
            <x v="36"/>
          </reference>
        </references>
      </pivotArea>
    </format>
    <format dxfId="3550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9"/>
          </reference>
          <reference field="4" count="1" selected="0">
            <x v="1070"/>
          </reference>
          <reference field="5" count="1" selected="0">
            <x v="390"/>
          </reference>
          <reference field="6" count="1">
            <x v="9"/>
          </reference>
        </references>
      </pivotArea>
    </format>
    <format dxfId="3549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47"/>
          </reference>
          <reference field="4" count="1" selected="0">
            <x v="767"/>
          </reference>
          <reference field="5" count="1" selected="0">
            <x v="788"/>
          </reference>
          <reference field="6" count="1">
            <x v="36"/>
          </reference>
        </references>
      </pivotArea>
    </format>
    <format dxfId="3548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51"/>
          </reference>
          <reference field="4" count="1" selected="0">
            <x v="725"/>
          </reference>
          <reference field="5" count="1" selected="0">
            <x v="126"/>
          </reference>
          <reference field="6" count="1">
            <x v="9"/>
          </reference>
        </references>
      </pivotArea>
    </format>
    <format dxfId="3547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55"/>
          </reference>
          <reference field="4" count="1" selected="0">
            <x v="734"/>
          </reference>
          <reference field="5" count="1" selected="0">
            <x v="53"/>
          </reference>
          <reference field="6" count="1">
            <x v="8"/>
          </reference>
        </references>
      </pivotArea>
    </format>
    <format dxfId="3546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56"/>
          </reference>
          <reference field="4" count="1" selected="0">
            <x v="942"/>
          </reference>
          <reference field="5" count="1" selected="0">
            <x v="620"/>
          </reference>
          <reference field="6" count="1">
            <x v="9"/>
          </reference>
        </references>
      </pivotArea>
    </format>
    <format dxfId="3545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58"/>
          </reference>
          <reference field="4" count="1" selected="0">
            <x v="693"/>
          </reference>
          <reference field="5" count="1" selected="0">
            <x v="128"/>
          </reference>
          <reference field="6" count="1">
            <x v="9"/>
          </reference>
        </references>
      </pivotArea>
    </format>
    <format dxfId="3544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61"/>
          </reference>
          <reference field="4" count="1" selected="0">
            <x v="1235"/>
          </reference>
          <reference field="5" count="1" selected="0">
            <x v="795"/>
          </reference>
          <reference field="6" count="1">
            <x v="26"/>
          </reference>
        </references>
      </pivotArea>
    </format>
    <format dxfId="3543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62"/>
          </reference>
          <reference field="4" count="1" selected="0">
            <x v="1237"/>
          </reference>
          <reference field="5" count="1" selected="0">
            <x v="537"/>
          </reference>
          <reference field="6" count="1">
            <x v="36"/>
          </reference>
        </references>
      </pivotArea>
    </format>
    <format dxfId="3542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63"/>
          </reference>
          <reference field="4" count="1" selected="0">
            <x v="1034"/>
          </reference>
          <reference field="5" count="1" selected="0">
            <x v="184"/>
          </reference>
          <reference field="6" count="1">
            <x v="9"/>
          </reference>
        </references>
      </pivotArea>
    </format>
    <format dxfId="3541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64"/>
          </reference>
          <reference field="4" count="1" selected="0">
            <x v="596"/>
          </reference>
          <reference field="5" count="1" selected="0">
            <x v="168"/>
          </reference>
          <reference field="6" count="1">
            <x v="9"/>
          </reference>
        </references>
      </pivotArea>
    </format>
    <format dxfId="3540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71"/>
          </reference>
          <reference field="4" count="1" selected="0">
            <x v="1084"/>
          </reference>
          <reference field="5" count="1" selected="0">
            <x v="165"/>
          </reference>
          <reference field="6" count="1">
            <x v="51"/>
          </reference>
        </references>
      </pivotArea>
    </format>
    <format dxfId="3539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72"/>
          </reference>
          <reference field="4" count="1" selected="0">
            <x v="1160"/>
          </reference>
          <reference field="5" count="1" selected="0">
            <x v="125"/>
          </reference>
          <reference field="6" count="1">
            <x v="9"/>
          </reference>
        </references>
      </pivotArea>
    </format>
    <format dxfId="3538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75"/>
          </reference>
          <reference field="4" count="1" selected="0">
            <x v="990"/>
          </reference>
          <reference field="5" count="1" selected="0">
            <x v="486"/>
          </reference>
          <reference field="6" count="1">
            <x v="36"/>
          </reference>
        </references>
      </pivotArea>
    </format>
    <format dxfId="3537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86"/>
          </reference>
          <reference field="4" count="1" selected="0">
            <x v="686"/>
          </reference>
          <reference field="5" count="1" selected="0">
            <x v="758"/>
          </reference>
          <reference field="6" count="1">
            <x v="21"/>
          </reference>
        </references>
      </pivotArea>
    </format>
    <format dxfId="3536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00"/>
          </reference>
          <reference field="4" count="1" selected="0">
            <x v="1083"/>
          </reference>
          <reference field="5" count="1" selected="0">
            <x v="455"/>
          </reference>
          <reference field="6" count="1">
            <x v="36"/>
          </reference>
        </references>
      </pivotArea>
    </format>
    <format dxfId="3535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01"/>
          </reference>
          <reference field="4" count="1" selected="0">
            <x v="980"/>
          </reference>
          <reference field="5" count="1" selected="0">
            <x v="66"/>
          </reference>
          <reference field="6" count="1">
            <x v="8"/>
          </reference>
        </references>
      </pivotArea>
    </format>
    <format dxfId="3534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06"/>
          </reference>
          <reference field="4" count="1" selected="0">
            <x v="702"/>
          </reference>
          <reference field="5" count="1" selected="0">
            <x v="399"/>
          </reference>
          <reference field="6" count="1">
            <x v="9"/>
          </reference>
        </references>
      </pivotArea>
    </format>
    <format dxfId="3533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08"/>
          </reference>
          <reference field="4" count="1" selected="0">
            <x v="835"/>
          </reference>
          <reference field="5" count="1" selected="0">
            <x v="614"/>
          </reference>
          <reference field="6" count="1">
            <x v="36"/>
          </reference>
        </references>
      </pivotArea>
    </format>
    <format dxfId="3532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09"/>
          </reference>
          <reference field="4" count="1" selected="0">
            <x v="881"/>
          </reference>
          <reference field="5" count="1" selected="0">
            <x v="500"/>
          </reference>
          <reference field="6" count="1">
            <x v="29"/>
          </reference>
        </references>
      </pivotArea>
    </format>
    <format dxfId="3531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10"/>
          </reference>
          <reference field="4" count="1" selected="0">
            <x v="1219"/>
          </reference>
          <reference field="5" count="1" selected="0">
            <x v="605"/>
          </reference>
          <reference field="6" count="1">
            <x v="29"/>
          </reference>
        </references>
      </pivotArea>
    </format>
    <format dxfId="3530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20"/>
          </reference>
          <reference field="4" count="1" selected="0">
            <x v="801"/>
          </reference>
          <reference field="5" count="1" selected="0">
            <x v="188"/>
          </reference>
          <reference field="6" count="1">
            <x v="9"/>
          </reference>
        </references>
      </pivotArea>
    </format>
    <format dxfId="3529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25"/>
          </reference>
          <reference field="4" count="1" selected="0">
            <x v="1124"/>
          </reference>
          <reference field="5" count="1" selected="0">
            <x v="683"/>
          </reference>
          <reference field="6" count="1">
            <x v="9"/>
          </reference>
        </references>
      </pivotArea>
    </format>
    <format dxfId="3528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26"/>
          </reference>
          <reference field="4" count="1" selected="0">
            <x v="546"/>
          </reference>
          <reference field="5" count="1" selected="0">
            <x v="707"/>
          </reference>
          <reference field="6" count="1">
            <x v="50"/>
          </reference>
        </references>
      </pivotArea>
    </format>
    <format dxfId="3527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28"/>
          </reference>
          <reference field="4" count="1" selected="0">
            <x v="1141"/>
          </reference>
          <reference field="5" count="1" selected="0">
            <x v="716"/>
          </reference>
          <reference field="6" count="1">
            <x v="14"/>
          </reference>
        </references>
      </pivotArea>
    </format>
    <format dxfId="3526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29"/>
          </reference>
          <reference field="4" count="1" selected="0">
            <x v="789"/>
          </reference>
          <reference field="5" count="1" selected="0">
            <x v="36"/>
          </reference>
          <reference field="6" count="1">
            <x v="9"/>
          </reference>
        </references>
      </pivotArea>
    </format>
    <format dxfId="3525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59"/>
          </reference>
          <reference field="4" count="1" selected="0">
            <x v="510"/>
          </reference>
          <reference field="5" count="1" selected="0">
            <x v="141"/>
          </reference>
          <reference field="6" count="1">
            <x v="9"/>
          </reference>
        </references>
      </pivotArea>
    </format>
    <format dxfId="3524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79"/>
          </reference>
          <reference field="4" count="1" selected="0">
            <x v="1176"/>
          </reference>
          <reference field="5" count="1" selected="0">
            <x v="594"/>
          </reference>
          <reference field="6" count="1">
            <x v="36"/>
          </reference>
        </references>
      </pivotArea>
    </format>
    <format dxfId="3523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86"/>
          </reference>
          <reference field="4" count="1" selected="0">
            <x v="1232"/>
          </reference>
          <reference field="5" count="1" selected="0">
            <x v="612"/>
          </reference>
          <reference field="6" count="1">
            <x v="9"/>
          </reference>
        </references>
      </pivotArea>
    </format>
    <format dxfId="3522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89"/>
          </reference>
          <reference field="4" count="1" selected="0">
            <x v="933"/>
          </reference>
          <reference field="5" count="1" selected="0">
            <x v="681"/>
          </reference>
          <reference field="6" count="1">
            <x v="9"/>
          </reference>
        </references>
      </pivotArea>
    </format>
    <format dxfId="3521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91"/>
          </reference>
          <reference field="4" count="1" selected="0">
            <x v="1001"/>
          </reference>
          <reference field="5" count="1" selected="0">
            <x v="755"/>
          </reference>
          <reference field="6" count="1">
            <x v="9"/>
          </reference>
        </references>
      </pivotArea>
    </format>
    <format dxfId="3520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93"/>
          </reference>
          <reference field="4" count="1" selected="0">
            <x v="1089"/>
          </reference>
          <reference field="5" count="1" selected="0">
            <x v="140"/>
          </reference>
          <reference field="6" count="1">
            <x v="9"/>
          </reference>
        </references>
      </pivotArea>
    </format>
    <format dxfId="3519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94"/>
          </reference>
          <reference field="4" count="1" selected="0">
            <x v="426"/>
          </reference>
          <reference field="5" count="1" selected="0">
            <x v="391"/>
          </reference>
          <reference field="6" count="1">
            <x v="36"/>
          </reference>
        </references>
      </pivotArea>
    </format>
    <format dxfId="3518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4"/>
          </reference>
          <reference field="3" count="1" selected="0">
            <x v="0"/>
          </reference>
          <reference field="4" count="1" selected="0">
            <x v="853"/>
          </reference>
          <reference field="5" count="1" selected="0">
            <x v="598"/>
          </reference>
          <reference field="6" count="1">
            <x v="36"/>
          </reference>
        </references>
      </pivotArea>
    </format>
    <format dxfId="3517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4"/>
          </reference>
          <reference field="3" count="1" selected="0">
            <x v="2"/>
          </reference>
          <reference field="4" count="1" selected="0">
            <x v="925"/>
          </reference>
          <reference field="5" count="1" selected="0">
            <x v="514"/>
          </reference>
          <reference field="6" count="1">
            <x v="36"/>
          </reference>
        </references>
      </pivotArea>
    </format>
    <format dxfId="3516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4"/>
          </reference>
          <reference field="3" count="1" selected="0">
            <x v="3"/>
          </reference>
          <reference field="4" count="1" selected="0">
            <x v="1081"/>
          </reference>
          <reference field="5" count="1" selected="0">
            <x v="277"/>
          </reference>
          <reference field="6" count="1">
            <x v="36"/>
          </reference>
        </references>
      </pivotArea>
    </format>
    <format dxfId="3515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4"/>
          </reference>
          <reference field="3" count="1" selected="0">
            <x v="5"/>
          </reference>
          <reference field="4" count="1" selected="0">
            <x v="944"/>
          </reference>
          <reference field="5" count="1" selected="0">
            <x v="162"/>
          </reference>
          <reference field="6" count="1">
            <x v="8"/>
          </reference>
        </references>
      </pivotArea>
    </format>
    <format dxfId="3514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4"/>
          </reference>
          <reference field="3" count="1" selected="0">
            <x v="6"/>
          </reference>
          <reference field="4" count="1" selected="0">
            <x v="607"/>
          </reference>
          <reference field="5" count="1" selected="0">
            <x v="774"/>
          </reference>
          <reference field="6" count="1">
            <x v="8"/>
          </reference>
        </references>
      </pivotArea>
    </format>
    <format dxfId="3513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4"/>
          </reference>
          <reference field="3" count="1" selected="0">
            <x v="7"/>
          </reference>
          <reference field="4" count="1" selected="0">
            <x v="553"/>
          </reference>
          <reference field="5" count="1" selected="0">
            <x v="581"/>
          </reference>
          <reference field="6" count="1">
            <x v="31"/>
          </reference>
        </references>
      </pivotArea>
    </format>
    <format dxfId="3512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"/>
          </reference>
          <reference field="4" count="1" selected="0">
            <x v="1101"/>
          </reference>
          <reference field="5" count="1" selected="0">
            <x v="771"/>
          </reference>
          <reference field="6" count="1">
            <x v="1"/>
          </reference>
        </references>
      </pivotArea>
    </format>
    <format dxfId="3511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4"/>
          </reference>
          <reference field="3" count="1" selected="0">
            <x v="13"/>
          </reference>
          <reference field="4" count="1" selected="0">
            <x v="1115"/>
          </reference>
          <reference field="5" count="1" selected="0">
            <x v="109"/>
          </reference>
          <reference field="6" count="1">
            <x v="36"/>
          </reference>
        </references>
      </pivotArea>
    </format>
    <format dxfId="3510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4"/>
          </reference>
          <reference field="3" count="1" selected="0">
            <x v="17"/>
          </reference>
          <reference field="4" count="1" selected="0">
            <x v="708"/>
          </reference>
          <reference field="5" count="1" selected="0">
            <x v="739"/>
          </reference>
          <reference field="6" count="1">
            <x v="8"/>
          </reference>
        </references>
      </pivotArea>
    </format>
    <format dxfId="3509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4"/>
          </reference>
          <reference field="3" count="1" selected="0">
            <x v="19"/>
          </reference>
          <reference field="4" count="1" selected="0">
            <x v="631"/>
          </reference>
          <reference field="5" count="1" selected="0">
            <x v="241"/>
          </reference>
          <reference field="6" count="1">
            <x v="36"/>
          </reference>
        </references>
      </pivotArea>
    </format>
    <format dxfId="3508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4"/>
          </reference>
          <reference field="3" count="1" selected="0">
            <x v="21"/>
          </reference>
          <reference field="4" count="1" selected="0">
            <x v="1008"/>
          </reference>
          <reference field="5" count="1" selected="0">
            <x v="421"/>
          </reference>
          <reference field="6" count="1">
            <x v="36"/>
          </reference>
        </references>
      </pivotArea>
    </format>
    <format dxfId="3507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4"/>
          </reference>
          <reference field="3" count="1" selected="0">
            <x v="27"/>
          </reference>
          <reference field="4" count="1" selected="0">
            <x v="677"/>
          </reference>
          <reference field="5" count="1" selected="0">
            <x v="456"/>
          </reference>
          <reference field="6" count="1">
            <x v="52"/>
          </reference>
        </references>
      </pivotArea>
    </format>
    <format dxfId="3506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4"/>
          </reference>
          <reference field="3" count="1" selected="0">
            <x v="28"/>
          </reference>
          <reference field="4" count="1" selected="0">
            <x v="1112"/>
          </reference>
          <reference field="5" count="1" selected="0">
            <x v="131"/>
          </reference>
          <reference field="6" count="1">
            <x v="8"/>
          </reference>
        </references>
      </pivotArea>
    </format>
    <format dxfId="3505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4"/>
          </reference>
          <reference field="3" count="1" selected="0">
            <x v="29"/>
          </reference>
          <reference field="4" count="1" selected="0">
            <x v="1073"/>
          </reference>
          <reference field="5" count="1" selected="0">
            <x v="462"/>
          </reference>
          <reference field="6" count="1">
            <x v="8"/>
          </reference>
        </references>
      </pivotArea>
    </format>
    <format dxfId="3504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4"/>
          </reference>
          <reference field="3" count="1" selected="0">
            <x v="31"/>
          </reference>
          <reference field="4" count="1" selected="0">
            <x v="861"/>
          </reference>
          <reference field="5" count="1" selected="0">
            <x v="726"/>
          </reference>
          <reference field="6" count="1">
            <x v="36"/>
          </reference>
        </references>
      </pivotArea>
    </format>
    <format dxfId="3503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4"/>
          </reference>
          <reference field="3" count="1" selected="0">
            <x v="36"/>
          </reference>
          <reference field="4" count="1" selected="0">
            <x v="927"/>
          </reference>
          <reference field="5" count="1" selected="0">
            <x v="630"/>
          </reference>
          <reference field="6" count="1">
            <x v="36"/>
          </reference>
        </references>
      </pivotArea>
    </format>
    <format dxfId="3502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4"/>
          </reference>
          <reference field="3" count="1" selected="0">
            <x v="37"/>
          </reference>
          <reference field="4" count="1" selected="0">
            <x v="783"/>
          </reference>
          <reference field="5" count="1" selected="0">
            <x v="31"/>
          </reference>
          <reference field="6" count="1">
            <x v="8"/>
          </reference>
        </references>
      </pivotArea>
    </format>
    <format dxfId="3501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4"/>
          </reference>
          <reference field="3" count="1" selected="0">
            <x v="39"/>
          </reference>
          <reference field="4" count="1" selected="0">
            <x v="704"/>
          </reference>
          <reference field="5" count="1" selected="0">
            <x v="424"/>
          </reference>
          <reference field="6" count="1">
            <x v="8"/>
          </reference>
        </references>
      </pivotArea>
    </format>
    <format dxfId="3500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4"/>
          </reference>
          <reference field="3" count="1" selected="0">
            <x v="40"/>
          </reference>
          <reference field="4" count="1" selected="0">
            <x v="1049"/>
          </reference>
          <reference field="5" count="1" selected="0">
            <x v="470"/>
          </reference>
          <reference field="6" count="1">
            <x v="36"/>
          </reference>
        </references>
      </pivotArea>
    </format>
    <format dxfId="3499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4"/>
          </reference>
          <reference field="3" count="1" selected="0">
            <x v="42"/>
          </reference>
          <reference field="4" count="1" selected="0">
            <x v="766"/>
          </reference>
          <reference field="5" count="1" selected="0">
            <x v="397"/>
          </reference>
          <reference field="6" count="1">
            <x v="8"/>
          </reference>
        </references>
      </pivotArea>
    </format>
    <format dxfId="3498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4"/>
          </reference>
          <reference field="3" count="1" selected="0">
            <x v="43"/>
          </reference>
          <reference field="4" count="1" selected="0">
            <x v="834"/>
          </reference>
          <reference field="5" count="1" selected="0">
            <x v="553"/>
          </reference>
          <reference field="6" count="1">
            <x v="36"/>
          </reference>
        </references>
      </pivotArea>
    </format>
    <format dxfId="3497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4"/>
          </reference>
          <reference field="3" count="1" selected="0">
            <x v="44"/>
          </reference>
          <reference field="4" count="1" selected="0">
            <x v="852"/>
          </reference>
          <reference field="5" count="1" selected="0">
            <x v="631"/>
          </reference>
          <reference field="6" count="1">
            <x v="36"/>
          </reference>
        </references>
      </pivotArea>
    </format>
    <format dxfId="3496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4"/>
          </reference>
          <reference field="3" count="1" selected="0">
            <x v="45"/>
          </reference>
          <reference field="4" count="1" selected="0">
            <x v="615"/>
          </reference>
          <reference field="5" count="1" selected="0">
            <x v="437"/>
          </reference>
          <reference field="6" count="1">
            <x v="4"/>
          </reference>
        </references>
      </pivotArea>
    </format>
    <format dxfId="3495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4"/>
          </reference>
          <reference field="3" count="1" selected="0">
            <x v="46"/>
          </reference>
          <reference field="4" count="1" selected="0">
            <x v="823"/>
          </reference>
          <reference field="5" count="1" selected="0">
            <x v="577"/>
          </reference>
          <reference field="6" count="1">
            <x v="36"/>
          </reference>
        </references>
      </pivotArea>
    </format>
    <format dxfId="3494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4"/>
          </reference>
          <reference field="3" count="1" selected="0">
            <x v="47"/>
          </reference>
          <reference field="4" count="1" selected="0">
            <x v="827"/>
          </reference>
          <reference field="5" count="1" selected="0">
            <x v="213"/>
          </reference>
          <reference field="6" count="1">
            <x v="36"/>
          </reference>
        </references>
      </pivotArea>
    </format>
    <format dxfId="3493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4"/>
          </reference>
          <reference field="3" count="1" selected="0">
            <x v="48"/>
          </reference>
          <reference field="4" count="1" selected="0">
            <x v="1254"/>
          </reference>
          <reference field="5" count="1" selected="0">
            <x v="202"/>
          </reference>
          <reference field="6" count="1">
            <x v="36"/>
          </reference>
        </references>
      </pivotArea>
    </format>
    <format dxfId="3492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4"/>
          </reference>
          <reference field="3" count="1" selected="0">
            <x v="51"/>
          </reference>
          <reference field="4" count="1" selected="0">
            <x v="994"/>
          </reference>
          <reference field="5" count="1" selected="0">
            <x v="381"/>
          </reference>
          <reference field="6" count="1">
            <x v="36"/>
          </reference>
        </references>
      </pivotArea>
    </format>
    <format dxfId="3491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4"/>
          </reference>
          <reference field="3" count="1" selected="0">
            <x v="52"/>
          </reference>
          <reference field="4" count="1" selected="0">
            <x v="650"/>
          </reference>
          <reference field="5" count="1" selected="0">
            <x v="101"/>
          </reference>
          <reference field="6" count="1">
            <x v="36"/>
          </reference>
        </references>
      </pivotArea>
    </format>
    <format dxfId="3490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4"/>
          </reference>
          <reference field="3" count="1" selected="0">
            <x v="53"/>
          </reference>
          <reference field="4" count="1" selected="0">
            <x v="1161"/>
          </reference>
          <reference field="5" count="1" selected="0">
            <x v="665"/>
          </reference>
          <reference field="6" count="1">
            <x v="36"/>
          </reference>
        </references>
      </pivotArea>
    </format>
    <format dxfId="3489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4"/>
          </reference>
          <reference field="3" count="1" selected="0">
            <x v="63"/>
          </reference>
          <reference field="4" count="1" selected="0">
            <x v="180"/>
          </reference>
          <reference field="5" count="1" selected="0">
            <x v="353"/>
          </reference>
          <reference field="6" count="1">
            <x v="36"/>
          </reference>
        </references>
      </pivotArea>
    </format>
    <format dxfId="3488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4"/>
          </reference>
          <reference field="3" count="1" selected="0">
            <x v="67"/>
          </reference>
          <reference field="4" count="1" selected="0">
            <x v="947"/>
          </reference>
          <reference field="5" count="1" selected="0">
            <x v="498"/>
          </reference>
          <reference field="6" count="1">
            <x v="29"/>
          </reference>
        </references>
      </pivotArea>
    </format>
    <format dxfId="3487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4"/>
          </reference>
          <reference field="3" count="1" selected="0">
            <x v="68"/>
          </reference>
          <reference field="4" count="1" selected="0">
            <x v="1096"/>
          </reference>
          <reference field="5" count="1" selected="0">
            <x v="447"/>
          </reference>
          <reference field="6" count="1">
            <x v="8"/>
          </reference>
        </references>
      </pivotArea>
    </format>
    <format dxfId="3486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4"/>
          </reference>
          <reference field="3" count="1" selected="0">
            <x v="70"/>
          </reference>
          <reference field="4" count="1" selected="0">
            <x v="1144"/>
          </reference>
          <reference field="5" count="1" selected="0">
            <x v="645"/>
          </reference>
          <reference field="6" count="1">
            <x v="36"/>
          </reference>
        </references>
      </pivotArea>
    </format>
    <format dxfId="3485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4"/>
          </reference>
          <reference field="3" count="1" selected="0">
            <x v="76"/>
          </reference>
          <reference field="4" count="1" selected="0">
            <x v="903"/>
          </reference>
          <reference field="5" count="1" selected="0">
            <x v="688"/>
          </reference>
          <reference field="6" count="1">
            <x v="36"/>
          </reference>
        </references>
      </pivotArea>
    </format>
    <format dxfId="3484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4"/>
          </reference>
          <reference field="3" count="1" selected="0">
            <x v="78"/>
          </reference>
          <reference field="4" count="1" selected="0">
            <x v="954"/>
          </reference>
          <reference field="5" count="1" selected="0">
            <x v="67"/>
          </reference>
          <reference field="6" count="1">
            <x v="8"/>
          </reference>
        </references>
      </pivotArea>
    </format>
    <format dxfId="3483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4"/>
          </reference>
          <reference field="3" count="1" selected="0">
            <x v="79"/>
          </reference>
          <reference field="4" count="1" selected="0">
            <x v="923"/>
          </reference>
          <reference field="5" count="1" selected="0">
            <x v="316"/>
          </reference>
          <reference field="6" count="1">
            <x v="36"/>
          </reference>
        </references>
      </pivotArea>
    </format>
    <format dxfId="3482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4"/>
          </reference>
          <reference field="3" count="1" selected="0">
            <x v="84"/>
          </reference>
          <reference field="4" count="1" selected="0">
            <x v="379"/>
          </reference>
          <reference field="5" count="1" selected="0">
            <x v="532"/>
          </reference>
          <reference field="6" count="1">
            <x v="36"/>
          </reference>
        </references>
      </pivotArea>
    </format>
    <format dxfId="3481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4"/>
          </reference>
          <reference field="3" count="1" selected="0">
            <x v="87"/>
          </reference>
          <reference field="4" count="1" selected="0">
            <x v="675"/>
          </reference>
          <reference field="5" count="1" selected="0">
            <x v="69"/>
          </reference>
          <reference field="6" count="1">
            <x v="36"/>
          </reference>
        </references>
      </pivotArea>
    </format>
    <format dxfId="3480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4"/>
          </reference>
          <reference field="3" count="1" selected="0">
            <x v="89"/>
          </reference>
          <reference field="4" count="1" selected="0">
            <x v="1117"/>
          </reference>
          <reference field="5" count="1" selected="0">
            <x v="294"/>
          </reference>
          <reference field="6" count="1">
            <x v="34"/>
          </reference>
        </references>
      </pivotArea>
    </format>
    <format dxfId="3479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4"/>
          </reference>
          <reference field="3" count="1" selected="0">
            <x v="94"/>
          </reference>
          <reference field="4" count="1" selected="0">
            <x v="78"/>
          </reference>
          <reference field="5" count="1" selected="0">
            <x v="435"/>
          </reference>
          <reference field="6" count="1">
            <x v="36"/>
          </reference>
        </references>
      </pivotArea>
    </format>
    <format dxfId="3478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4"/>
          </reference>
          <reference field="3" count="1" selected="0">
            <x v="99"/>
          </reference>
          <reference field="4" count="1" selected="0">
            <x v="456"/>
          </reference>
          <reference field="5" count="1" selected="0">
            <x v="338"/>
          </reference>
          <reference field="6" count="1">
            <x v="7"/>
          </reference>
        </references>
      </pivotArea>
    </format>
    <format dxfId="3477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4"/>
          </reference>
          <reference field="3" count="1" selected="0">
            <x v="102"/>
          </reference>
          <reference field="4" count="1" selected="0">
            <x v="821"/>
          </reference>
          <reference field="5" count="1" selected="0">
            <x v="438"/>
          </reference>
          <reference field="6" count="1">
            <x v="4"/>
          </reference>
        </references>
      </pivotArea>
    </format>
    <format dxfId="3476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4"/>
          </reference>
          <reference field="3" count="1" selected="0">
            <x v="104"/>
          </reference>
          <reference field="4" count="1" selected="0">
            <x v="611"/>
          </reference>
          <reference field="5" count="1" selected="0">
            <x v="96"/>
          </reference>
          <reference field="6" count="1">
            <x v="36"/>
          </reference>
        </references>
      </pivotArea>
    </format>
    <format dxfId="3475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4"/>
          </reference>
          <reference field="3" count="1" selected="0">
            <x v="107"/>
          </reference>
          <reference field="4" count="1" selected="0">
            <x v="1270"/>
          </reference>
          <reference field="5" count="1" selected="0">
            <x v="731"/>
          </reference>
          <reference field="6" count="1">
            <x v="36"/>
          </reference>
        </references>
      </pivotArea>
    </format>
    <format dxfId="3474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4"/>
          </reference>
          <reference field="3" count="1" selected="0">
            <x v="108"/>
          </reference>
          <reference field="4" count="1" selected="0">
            <x v="849"/>
          </reference>
          <reference field="5" count="1" selected="0">
            <x v="13"/>
          </reference>
          <reference field="6" count="1">
            <x v="7"/>
          </reference>
        </references>
      </pivotArea>
    </format>
    <format dxfId="3473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0"/>
          </reference>
          <reference field="4" count="1" selected="0">
            <x v="857"/>
          </reference>
          <reference field="5" count="1" selected="0">
            <x v="383"/>
          </reference>
          <reference field="6" count="1">
            <x v="43"/>
          </reference>
        </references>
      </pivotArea>
    </format>
    <format dxfId="3472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1"/>
          </reference>
          <reference field="4" count="1" selected="0">
            <x v="1183"/>
          </reference>
          <reference field="5" count="1" selected="0">
            <x v="222"/>
          </reference>
          <reference field="6" count="1">
            <x v="7"/>
          </reference>
        </references>
      </pivotArea>
    </format>
    <format dxfId="3471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2"/>
          </reference>
          <reference field="4" count="1" selected="0">
            <x v="590"/>
          </reference>
          <reference field="5" count="1" selected="0">
            <x v="129"/>
          </reference>
          <reference field="6" count="1">
            <x v="8"/>
          </reference>
        </references>
      </pivotArea>
    </format>
    <format dxfId="3470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3"/>
          </reference>
          <reference field="4" count="1" selected="0">
            <x v="534"/>
          </reference>
          <reference field="5" count="1" selected="0">
            <x v="175"/>
          </reference>
          <reference field="6" count="1">
            <x v="36"/>
          </reference>
        </references>
      </pivotArea>
    </format>
    <format dxfId="3469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4"/>
          </reference>
          <reference field="4" count="1" selected="0">
            <x v="803"/>
          </reference>
          <reference field="5" count="1" selected="0">
            <x v="105"/>
          </reference>
          <reference field="6" count="1">
            <x v="8"/>
          </reference>
        </references>
      </pivotArea>
    </format>
    <format dxfId="3468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5"/>
          </reference>
          <reference field="4" count="1" selected="0">
            <x v="824"/>
          </reference>
          <reference field="5" count="1" selected="0">
            <x v="607"/>
          </reference>
          <reference field="6" count="1">
            <x v="36"/>
          </reference>
        </references>
      </pivotArea>
    </format>
    <format dxfId="3467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6"/>
          </reference>
          <reference field="4" count="1" selected="0">
            <x v="983"/>
          </reference>
          <reference field="5" count="1" selected="0">
            <x v="8"/>
          </reference>
          <reference field="6" count="1">
            <x v="8"/>
          </reference>
        </references>
      </pivotArea>
    </format>
    <format dxfId="3466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7"/>
          </reference>
          <reference field="4" count="1" selected="0">
            <x v="653"/>
          </reference>
          <reference field="5" count="1" selected="0">
            <x v="525"/>
          </reference>
          <reference field="6" count="1">
            <x v="36"/>
          </reference>
        </references>
      </pivotArea>
    </format>
    <format dxfId="3465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9"/>
          </reference>
          <reference field="4" count="1" selected="0">
            <x v="810"/>
          </reference>
          <reference field="5" count="1" selected="0">
            <x v="697"/>
          </reference>
          <reference field="6" count="1">
            <x v="8"/>
          </reference>
        </references>
      </pivotArea>
    </format>
    <format dxfId="3464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4"/>
          </reference>
          <reference field="3" count="1" selected="0">
            <x v="120"/>
          </reference>
          <reference field="4" count="1" selected="0">
            <x v="790"/>
          </reference>
          <reference field="5" count="1" selected="0">
            <x v="307"/>
          </reference>
          <reference field="6" count="1">
            <x v="8"/>
          </reference>
        </references>
      </pivotArea>
    </format>
    <format dxfId="3463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4"/>
          </reference>
          <reference field="3" count="1" selected="0">
            <x v="121"/>
          </reference>
          <reference field="4" count="1" selected="0">
            <x v="605"/>
          </reference>
          <reference field="5" count="1" selected="0">
            <x v="531"/>
          </reference>
          <reference field="6" count="1">
            <x v="36"/>
          </reference>
        </references>
      </pivotArea>
    </format>
    <format dxfId="3462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4"/>
          </reference>
          <reference field="3" count="1" selected="0">
            <x v="122"/>
          </reference>
          <reference field="4" count="1" selected="0">
            <x v="1075"/>
          </reference>
          <reference field="5" count="1" selected="0">
            <x v="223"/>
          </reference>
          <reference field="6" count="1">
            <x v="36"/>
          </reference>
        </references>
      </pivotArea>
    </format>
    <format dxfId="3461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4"/>
          </reference>
          <reference field="3" count="1" selected="0">
            <x v="123"/>
          </reference>
          <reference field="4" count="1" selected="0">
            <x v="1146"/>
          </reference>
          <reference field="5" count="1" selected="0">
            <x v="797"/>
          </reference>
          <reference field="6" count="1">
            <x v="8"/>
          </reference>
        </references>
      </pivotArea>
    </format>
    <format dxfId="3460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4"/>
          </reference>
          <reference field="3" count="1" selected="0">
            <x v="134"/>
          </reference>
          <reference field="4" count="1" selected="0">
            <x v="581"/>
          </reference>
          <reference field="5" count="1" selected="0">
            <x v="618"/>
          </reference>
          <reference field="6" count="1">
            <x v="36"/>
          </reference>
        </references>
      </pivotArea>
    </format>
    <format dxfId="3459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4"/>
          </reference>
          <reference field="3" count="1" selected="0">
            <x v="138"/>
          </reference>
          <reference field="4" count="1" selected="0">
            <x v="1038"/>
          </reference>
          <reference field="5" count="1" selected="0">
            <x v="624"/>
          </reference>
          <reference field="6" count="1">
            <x v="8"/>
          </reference>
        </references>
      </pivotArea>
    </format>
    <format dxfId="3458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4"/>
          </reference>
          <reference field="3" count="1" selected="0">
            <x v="145"/>
          </reference>
          <reference field="4" count="1" selected="0">
            <x v="218"/>
          </reference>
          <reference field="5" count="1" selected="0">
            <x v="97"/>
          </reference>
          <reference field="6" count="1">
            <x v="36"/>
          </reference>
        </references>
      </pivotArea>
    </format>
    <format dxfId="3457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4"/>
          </reference>
          <reference field="3" count="1" selected="0">
            <x v="150"/>
          </reference>
          <reference field="4" count="1" selected="0">
            <x v="1194"/>
          </reference>
          <reference field="5" count="1" selected="0">
            <x v="662"/>
          </reference>
          <reference field="6" count="1">
            <x v="8"/>
          </reference>
        </references>
      </pivotArea>
    </format>
    <format dxfId="3456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4"/>
          </reference>
          <reference field="3" count="1" selected="0">
            <x v="154"/>
          </reference>
          <reference field="4" count="1" selected="0">
            <x v="915"/>
          </reference>
          <reference field="5" count="1" selected="0">
            <x v="232"/>
          </reference>
          <reference field="6" count="1">
            <x v="36"/>
          </reference>
        </references>
      </pivotArea>
    </format>
    <format dxfId="3455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4"/>
          </reference>
          <reference field="3" count="1" selected="0">
            <x v="155"/>
          </reference>
          <reference field="4" count="1" selected="0">
            <x v="972"/>
          </reference>
          <reference field="5" count="1" selected="0">
            <x v="528"/>
          </reference>
          <reference field="6" count="1">
            <x v="36"/>
          </reference>
        </references>
      </pivotArea>
    </format>
    <format dxfId="3454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4"/>
          </reference>
          <reference field="3" count="1" selected="0">
            <x v="156"/>
          </reference>
          <reference field="4" count="1" selected="0">
            <x v="1105"/>
          </reference>
          <reference field="5" count="1" selected="0">
            <x v="179"/>
          </reference>
          <reference field="6" count="1">
            <x v="36"/>
          </reference>
        </references>
      </pivotArea>
    </format>
    <format dxfId="3453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4"/>
          </reference>
          <reference field="3" count="1" selected="0">
            <x v="158"/>
          </reference>
          <reference field="4" count="1" selected="0">
            <x v="648"/>
          </reference>
          <reference field="5" count="1" selected="0">
            <x v="786"/>
          </reference>
          <reference field="6" count="1">
            <x v="36"/>
          </reference>
        </references>
      </pivotArea>
    </format>
    <format dxfId="3452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1"/>
          </reference>
          <reference field="4" count="1" selected="0">
            <x v="1177"/>
          </reference>
          <reference field="5" count="1" selected="0">
            <x v="283"/>
          </reference>
          <reference field="6" count="1" selected="0">
            <x v="36"/>
          </reference>
          <reference field="7" count="0"/>
        </references>
      </pivotArea>
    </format>
    <format dxfId="3451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4"/>
          </reference>
          <reference field="4" count="1" selected="0">
            <x v="700"/>
          </reference>
          <reference field="5" count="1" selected="0">
            <x v="442"/>
          </reference>
          <reference field="6" count="1" selected="0">
            <x v="9"/>
          </reference>
          <reference field="7" count="0"/>
        </references>
      </pivotArea>
    </format>
    <format dxfId="3450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8"/>
          </reference>
          <reference field="4" count="1" selected="0">
            <x v="1244"/>
          </reference>
          <reference field="5" count="1" selected="0">
            <x v="505"/>
          </reference>
          <reference field="6" count="1" selected="0">
            <x v="29"/>
          </reference>
          <reference field="7" count="0"/>
        </references>
      </pivotArea>
    </format>
    <format dxfId="3449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13"/>
          </reference>
          <reference field="4" count="1" selected="0">
            <x v="1115"/>
          </reference>
          <reference field="5" count="1" selected="0">
            <x v="109"/>
          </reference>
          <reference field="6" count="1" selected="0">
            <x v="36"/>
          </reference>
          <reference field="7" count="0"/>
        </references>
      </pivotArea>
    </format>
    <format dxfId="3448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15"/>
          </reference>
          <reference field="4" count="1" selected="0">
            <x v="604"/>
          </reference>
          <reference field="5" count="1" selected="0">
            <x v="563"/>
          </reference>
          <reference field="6" count="1" selected="0">
            <x v="23"/>
          </reference>
          <reference field="7" count="0"/>
        </references>
      </pivotArea>
    </format>
    <format dxfId="3447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18"/>
          </reference>
          <reference field="4" count="1" selected="0">
            <x v="911"/>
          </reference>
          <reference field="5" count="1" selected="0">
            <x v="160"/>
          </reference>
          <reference field="6" count="1" selected="0">
            <x v="9"/>
          </reference>
          <reference field="7" count="0"/>
        </references>
      </pivotArea>
    </format>
    <format dxfId="3446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20"/>
          </reference>
          <reference field="4" count="1" selected="0">
            <x v="726"/>
          </reference>
          <reference field="5" count="1" selected="0">
            <x v="326"/>
          </reference>
          <reference field="6" count="1" selected="0">
            <x v="9"/>
          </reference>
          <reference field="7" count="0"/>
        </references>
      </pivotArea>
    </format>
    <format dxfId="3445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30"/>
          </reference>
          <reference field="4" count="1" selected="0">
            <x v="738"/>
          </reference>
          <reference field="5" count="1" selected="0">
            <x v="423"/>
          </reference>
          <reference field="6" count="1" selected="0">
            <x v="39"/>
          </reference>
          <reference field="7" count="0"/>
        </references>
      </pivotArea>
    </format>
    <format dxfId="3444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47"/>
          </reference>
          <reference field="4" count="1" selected="0">
            <x v="827"/>
          </reference>
          <reference field="5" count="1" selected="0">
            <x v="213"/>
          </reference>
          <reference field="6" count="1" selected="0">
            <x v="36"/>
          </reference>
          <reference field="7" count="0"/>
        </references>
      </pivotArea>
    </format>
    <format dxfId="3443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49"/>
          </reference>
          <reference field="4" count="1" selected="0">
            <x v="1028"/>
          </reference>
          <reference field="5" count="1" selected="0">
            <x v="201"/>
          </reference>
          <reference field="6" count="1" selected="0">
            <x v="9"/>
          </reference>
          <reference field="7" count="0"/>
        </references>
      </pivotArea>
    </format>
    <format dxfId="3442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50"/>
          </reference>
          <reference field="4" count="1" selected="0">
            <x v="985"/>
          </reference>
          <reference field="5" count="1" selected="0">
            <x v="750"/>
          </reference>
          <reference field="6" count="1" selected="0">
            <x v="9"/>
          </reference>
          <reference field="7" count="0"/>
        </references>
      </pivotArea>
    </format>
    <format dxfId="3441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"/>
          </reference>
          <reference field="4" count="1" selected="0">
            <x v="1250"/>
          </reference>
          <reference field="5" count="1" selected="0">
            <x v="30"/>
          </reference>
          <reference field="6" count="1" selected="0">
            <x v="9"/>
          </reference>
          <reference field="7" count="0"/>
        </references>
      </pivotArea>
    </format>
    <format dxfId="3440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72"/>
          </reference>
          <reference field="4" count="1" selected="0">
            <x v="1024"/>
          </reference>
          <reference field="5" count="1" selected="0">
            <x v="344"/>
          </reference>
          <reference field="6" count="1" selected="0">
            <x v="42"/>
          </reference>
          <reference field="7" count="0"/>
        </references>
      </pivotArea>
    </format>
    <format dxfId="3439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75"/>
          </reference>
          <reference field="4" count="1" selected="0">
            <x v="749"/>
          </reference>
          <reference field="5" count="1" selected="0">
            <x v="474"/>
          </reference>
          <reference field="6" count="1" selected="0">
            <x v="36"/>
          </reference>
          <reference field="7" count="0"/>
        </references>
      </pivotArea>
    </format>
    <format dxfId="3438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77"/>
          </reference>
          <reference field="4" count="1" selected="0">
            <x v="506"/>
          </reference>
          <reference field="5" count="1" selected="0">
            <x v="372"/>
          </reference>
          <reference field="6" count="1" selected="0">
            <x v="9"/>
          </reference>
          <reference field="7" count="0"/>
        </references>
      </pivotArea>
    </format>
    <format dxfId="3437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90"/>
          </reference>
          <reference field="4" count="1" selected="0">
            <x v="722"/>
          </reference>
          <reference field="5" count="1" selected="0">
            <x v="799"/>
          </reference>
          <reference field="6" count="1" selected="0">
            <x v="19"/>
          </reference>
          <reference field="7" count="0"/>
        </references>
      </pivotArea>
    </format>
    <format dxfId="3436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3"/>
          </reference>
          <reference field="4" count="1" selected="0">
            <x v="1005"/>
          </reference>
          <reference field="5" count="1" selected="0">
            <x v="149"/>
          </reference>
          <reference field="6" count="1" selected="0">
            <x v="8"/>
          </reference>
          <reference field="7" count="0"/>
        </references>
      </pivotArea>
    </format>
    <format dxfId="3435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8"/>
          </reference>
          <reference field="4" count="1" selected="0">
            <x v="849"/>
          </reference>
          <reference field="5" count="1" selected="0">
            <x v="13"/>
          </reference>
          <reference field="6" count="1" selected="0">
            <x v="7"/>
          </reference>
          <reference field="7" count="0"/>
        </references>
      </pivotArea>
    </format>
    <format dxfId="3434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9"/>
          </reference>
          <reference field="4" count="1" selected="0">
            <x v="914"/>
          </reference>
          <reference field="5" count="1" selected="0">
            <x v="17"/>
          </reference>
          <reference field="6" count="1" selected="0">
            <x v="48"/>
          </reference>
          <reference field="7" count="0"/>
        </references>
      </pivotArea>
    </format>
    <format dxfId="3433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0"/>
          </reference>
          <reference field="4" count="1" selected="0">
            <x v="790"/>
          </reference>
          <reference field="5" count="1" selected="0">
            <x v="310"/>
          </reference>
          <reference field="6" count="1" selected="0">
            <x v="9"/>
          </reference>
          <reference field="7" count="0"/>
        </references>
      </pivotArea>
    </format>
    <format dxfId="3432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135"/>
          </reference>
          <reference field="4" count="1" selected="0">
            <x v="1239"/>
          </reference>
          <reference field="5" count="1" selected="0">
            <x v="110"/>
          </reference>
          <reference field="6" count="1" selected="0">
            <x v="3"/>
          </reference>
          <reference field="7" count="0"/>
        </references>
      </pivotArea>
    </format>
    <format dxfId="3431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142"/>
          </reference>
          <reference field="4" count="1" selected="0">
            <x v="1256"/>
          </reference>
          <reference field="5" count="1" selected="0">
            <x v="112"/>
          </reference>
          <reference field="6" count="1" selected="0">
            <x v="9"/>
          </reference>
          <reference field="7" count="0"/>
        </references>
      </pivotArea>
    </format>
    <format dxfId="3430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153"/>
          </reference>
          <reference field="4" count="1" selected="0">
            <x v="714"/>
          </reference>
          <reference field="5" count="1" selected="0">
            <x v="695"/>
          </reference>
          <reference field="6" count="1" selected="0">
            <x v="9"/>
          </reference>
          <reference field="7" count="0"/>
        </references>
      </pivotArea>
    </format>
    <format dxfId="3429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165"/>
          </reference>
          <reference field="4" count="1" selected="0">
            <x v="1113"/>
          </reference>
          <reference field="5" count="1" selected="0">
            <x v="239"/>
          </reference>
          <reference field="6" count="1" selected="0">
            <x v="36"/>
          </reference>
          <reference field="7" count="0"/>
        </references>
      </pivotArea>
    </format>
    <format dxfId="3428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174"/>
          </reference>
          <reference field="4" count="1" selected="0">
            <x v="1157"/>
          </reference>
          <reference field="5" count="1" selected="0">
            <x v="659"/>
          </reference>
          <reference field="6" count="1" selected="0">
            <x v="9"/>
          </reference>
          <reference field="7" count="0"/>
        </references>
      </pivotArea>
    </format>
    <format dxfId="3427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179"/>
          </reference>
          <reference field="4" count="1" selected="0">
            <x v="212"/>
          </reference>
          <reference field="5" count="1" selected="0">
            <x v="453"/>
          </reference>
          <reference field="6" count="1" selected="0">
            <x v="9"/>
          </reference>
          <reference field="7" count="0"/>
        </references>
      </pivotArea>
    </format>
    <format dxfId="3426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183"/>
          </reference>
          <reference field="4" count="1" selected="0">
            <x v="113"/>
          </reference>
          <reference field="5" count="1" selected="0">
            <x v="363"/>
          </reference>
          <reference field="6" count="1" selected="0">
            <x v="9"/>
          </reference>
          <reference field="7" count="0"/>
        </references>
      </pivotArea>
    </format>
    <format dxfId="3425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196"/>
          </reference>
          <reference field="4" count="1" selected="0">
            <x v="620"/>
          </reference>
          <reference field="5" count="1" selected="0">
            <x v="341"/>
          </reference>
          <reference field="6" count="1" selected="0">
            <x v="5"/>
          </reference>
          <reference field="7" count="0"/>
        </references>
      </pivotArea>
    </format>
    <format dxfId="3424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214"/>
          </reference>
          <reference field="4" count="1" selected="0">
            <x v="917"/>
          </reference>
          <reference field="5" count="1" selected="0">
            <x v="398"/>
          </reference>
          <reference field="6" count="1" selected="0">
            <x v="9"/>
          </reference>
          <reference field="7" count="0"/>
        </references>
      </pivotArea>
    </format>
    <format dxfId="3423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225"/>
          </reference>
          <reference field="4" count="1" selected="0">
            <x v="514"/>
          </reference>
          <reference field="5" count="1" selected="0">
            <x v="422"/>
          </reference>
          <reference field="6" count="1" selected="0">
            <x v="9"/>
          </reference>
          <reference field="7" count="0"/>
        </references>
      </pivotArea>
    </format>
    <format dxfId="3422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232"/>
          </reference>
          <reference field="4" count="1" selected="0">
            <x v="1205"/>
          </reference>
          <reference field="5" count="1" selected="0">
            <x v="396"/>
          </reference>
          <reference field="6" count="1" selected="0">
            <x v="9"/>
          </reference>
          <reference field="7" count="0"/>
        </references>
      </pivotArea>
    </format>
    <format dxfId="3421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239"/>
          </reference>
          <reference field="4" count="1" selected="0">
            <x v="1094"/>
          </reference>
          <reference field="5" count="1" selected="0">
            <x v="365"/>
          </reference>
          <reference field="6" count="1" selected="0">
            <x v="8"/>
          </reference>
          <reference field="7" count="0"/>
        </references>
      </pivotArea>
    </format>
    <format dxfId="3420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243"/>
          </reference>
          <reference field="4" count="1" selected="0">
            <x v="814"/>
          </reference>
          <reference field="5" count="1" selected="0">
            <x v="343"/>
          </reference>
          <reference field="6" count="1" selected="0">
            <x v="5"/>
          </reference>
          <reference field="7" count="0"/>
        </references>
      </pivotArea>
    </format>
    <format dxfId="3419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246"/>
          </reference>
          <reference field="4" count="1" selected="0">
            <x v="539"/>
          </reference>
          <reference field="5" count="1" selected="0">
            <x v="57"/>
          </reference>
          <reference field="6" count="1" selected="0">
            <x v="46"/>
          </reference>
          <reference field="7" count="0"/>
        </references>
      </pivotArea>
    </format>
    <format dxfId="3418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250"/>
          </reference>
          <reference field="4" count="1" selected="0">
            <x v="656"/>
          </reference>
          <reference field="5" count="1" selected="0">
            <x v="208"/>
          </reference>
          <reference field="6" count="1" selected="0">
            <x v="36"/>
          </reference>
          <reference field="7" count="0"/>
        </references>
      </pivotArea>
    </format>
    <format dxfId="3417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257"/>
          </reference>
          <reference field="4" count="1" selected="0">
            <x v="645"/>
          </reference>
          <reference field="5" count="1" selected="0">
            <x v="675"/>
          </reference>
          <reference field="6" count="1" selected="0">
            <x v="36"/>
          </reference>
          <reference field="7" count="0"/>
        </references>
      </pivotArea>
    </format>
    <format dxfId="3416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259"/>
          </reference>
          <reference field="4" count="1" selected="0">
            <x v="623"/>
          </reference>
          <reference field="5" count="1" selected="0">
            <x v="680"/>
          </reference>
          <reference field="6" count="1" selected="0">
            <x v="9"/>
          </reference>
          <reference field="7" count="0"/>
        </references>
      </pivotArea>
    </format>
    <format dxfId="3415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263"/>
          </reference>
          <reference field="4" count="1" selected="0">
            <x v="1154"/>
          </reference>
          <reference field="5" count="1" selected="0">
            <x v="355"/>
          </reference>
          <reference field="6" count="1" selected="0">
            <x v="9"/>
          </reference>
          <reference field="7" count="0"/>
        </references>
      </pivotArea>
    </format>
    <format dxfId="3414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268"/>
          </reference>
          <reference field="4" count="1" selected="0">
            <x v="694"/>
          </reference>
          <reference field="5" count="1" selected="0">
            <x v="414"/>
          </reference>
          <reference field="6" count="1" selected="0">
            <x v="9"/>
          </reference>
          <reference field="7" count="0"/>
        </references>
      </pivotArea>
    </format>
    <format dxfId="3413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270"/>
          </reference>
          <reference field="4" count="1" selected="0">
            <x v="730"/>
          </reference>
          <reference field="5" count="1" selected="0">
            <x v="703"/>
          </reference>
          <reference field="6" count="1" selected="0">
            <x v="9"/>
          </reference>
          <reference field="7" count="0"/>
        </references>
      </pivotArea>
    </format>
    <format dxfId="3412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272"/>
          </reference>
          <reference field="4" count="1" selected="0">
            <x v="1006"/>
          </reference>
          <reference field="5" count="1" selected="0">
            <x v="376"/>
          </reference>
          <reference field="6" count="1" selected="0">
            <x v="8"/>
          </reference>
          <reference field="7" count="0"/>
        </references>
      </pivotArea>
    </format>
    <format dxfId="3411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278"/>
          </reference>
          <reference field="4" count="1" selected="0">
            <x v="1035"/>
          </reference>
          <reference field="5" count="1" selected="0">
            <x v="186"/>
          </reference>
          <reference field="6" count="1" selected="0">
            <x v="36"/>
          </reference>
          <reference field="7" count="0"/>
        </references>
      </pivotArea>
    </format>
    <format dxfId="3410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279"/>
          </reference>
          <reference field="4" count="1" selected="0">
            <x v="719"/>
          </reference>
          <reference field="5" count="1" selected="0">
            <x v="451"/>
          </reference>
          <reference field="6" count="1" selected="0">
            <x v="9"/>
          </reference>
          <reference field="7" count="0"/>
        </references>
      </pivotArea>
    </format>
    <format dxfId="3409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280"/>
          </reference>
          <reference field="4" count="1" selected="0">
            <x v="797"/>
          </reference>
          <reference field="5" count="1" selected="0">
            <x v="351"/>
          </reference>
          <reference field="6" count="1" selected="0">
            <x v="9"/>
          </reference>
          <reference field="7" count="0"/>
        </references>
      </pivotArea>
    </format>
    <format dxfId="3408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284"/>
          </reference>
          <reference field="4" count="1" selected="0">
            <x v="836"/>
          </reference>
          <reference field="5" count="1" selected="0">
            <x v="641"/>
          </reference>
          <reference field="6" count="1" selected="0">
            <x v="36"/>
          </reference>
          <reference field="7" count="0"/>
        </references>
      </pivotArea>
    </format>
    <format dxfId="3407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287"/>
          </reference>
          <reference field="4" count="1" selected="0">
            <x v="799"/>
          </reference>
          <reference field="5" count="1" selected="0">
            <x v="386"/>
          </reference>
          <reference field="6" count="1" selected="0">
            <x v="9"/>
          </reference>
          <reference field="7" count="0"/>
        </references>
      </pivotArea>
    </format>
    <format dxfId="3406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288"/>
          </reference>
          <reference field="4" count="1" selected="0">
            <x v="554"/>
          </reference>
          <reference field="5" count="1" selected="0">
            <x v="639"/>
          </reference>
          <reference field="6" count="1" selected="0">
            <x v="36"/>
          </reference>
          <reference field="7" count="0"/>
        </references>
      </pivotArea>
    </format>
    <format dxfId="3405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0"/>
          </reference>
          <reference field="4" count="1" selected="0">
            <x v="788"/>
          </reference>
          <reference field="5" count="1" selected="0">
            <x v="300"/>
          </reference>
          <reference field="6" count="1" selected="0">
            <x v="9"/>
          </reference>
          <reference field="7" count="0"/>
        </references>
      </pivotArea>
    </format>
    <format dxfId="3404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1"/>
          </reference>
          <reference field="4" count="1" selected="0">
            <x v="1210"/>
          </reference>
          <reference field="5" count="1" selected="0">
            <x v="609"/>
          </reference>
          <reference field="6" count="1" selected="0">
            <x v="9"/>
          </reference>
          <reference field="7" count="0"/>
        </references>
      </pivotArea>
    </format>
    <format dxfId="3403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2"/>
          </reference>
          <reference field="4" count="1" selected="0">
            <x v="687"/>
          </reference>
          <reference field="5" count="1" selected="0">
            <x v="252"/>
          </reference>
          <reference field="6" count="1" selected="0">
            <x v="9"/>
          </reference>
          <reference field="7" count="0"/>
        </references>
      </pivotArea>
    </format>
    <format dxfId="3402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3"/>
          </reference>
          <reference field="4" count="1" selected="0">
            <x v="710"/>
          </reference>
          <reference field="5" count="1" selected="0">
            <x v="702"/>
          </reference>
          <reference field="6" count="1" selected="0">
            <x v="9"/>
          </reference>
          <reference field="7" count="0"/>
        </references>
      </pivotArea>
    </format>
    <format dxfId="3401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4"/>
          </reference>
          <reference field="4" count="1" selected="0">
            <x v="1212"/>
          </reference>
          <reference field="5" count="1" selected="0">
            <x v="459"/>
          </reference>
          <reference field="6" count="1" selected="0">
            <x v="9"/>
          </reference>
          <reference field="7" count="0"/>
        </references>
      </pivotArea>
    </format>
    <format dxfId="3400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6"/>
          </reference>
          <reference field="4" count="1" selected="0">
            <x v="997"/>
          </reference>
          <reference field="5" count="1" selected="0">
            <x v="347"/>
          </reference>
          <reference field="6" count="1" selected="0">
            <x v="48"/>
          </reference>
          <reference field="7" count="0"/>
        </references>
      </pivotArea>
    </format>
    <format dxfId="3399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7"/>
          </reference>
          <reference field="4" count="1" selected="0">
            <x v="929"/>
          </reference>
          <reference field="5" count="1" selected="0">
            <x v="735"/>
          </reference>
          <reference field="6" count="1" selected="0">
            <x v="9"/>
          </reference>
          <reference field="7" count="0"/>
        </references>
      </pivotArea>
    </format>
    <format dxfId="3398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8"/>
          </reference>
          <reference field="4" count="1" selected="0">
            <x v="1039"/>
          </reference>
          <reference field="5" count="1" selected="0">
            <x v="40"/>
          </reference>
          <reference field="6" count="1" selected="0">
            <x v="9"/>
          </reference>
          <reference field="7" count="0"/>
        </references>
      </pivotArea>
    </format>
    <format dxfId="3397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301"/>
          </reference>
          <reference field="4" count="1" selected="0">
            <x v="856"/>
          </reference>
          <reference field="5" count="1" selected="0">
            <x v="287"/>
          </reference>
          <reference field="6" count="1" selected="0">
            <x v="36"/>
          </reference>
          <reference field="7" count="0"/>
        </references>
      </pivotArea>
    </format>
    <format dxfId="3396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311"/>
          </reference>
          <reference field="4" count="1" selected="0">
            <x v="1014"/>
          </reference>
          <reference field="5" count="1" selected="0">
            <x v="526"/>
          </reference>
          <reference field="6" count="1" selected="0">
            <x v="36"/>
          </reference>
          <reference field="7" count="0"/>
        </references>
      </pivotArea>
    </format>
    <format dxfId="3395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313"/>
          </reference>
          <reference field="4" count="1" selected="0">
            <x v="956"/>
          </reference>
          <reference field="5" count="1" selected="0">
            <x v="29"/>
          </reference>
          <reference field="6" count="1" selected="0">
            <x v="9"/>
          </reference>
          <reference field="7" count="0"/>
        </references>
      </pivotArea>
    </format>
    <format dxfId="3394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314"/>
          </reference>
          <reference field="4" count="1" selected="0">
            <x v="970"/>
          </reference>
          <reference field="5" count="1" selected="0">
            <x v="647"/>
          </reference>
          <reference field="6" count="1" selected="0">
            <x v="36"/>
          </reference>
          <reference field="7" count="0"/>
        </references>
      </pivotArea>
    </format>
    <format dxfId="3393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320"/>
          </reference>
          <reference field="4" count="1" selected="0">
            <x v="1018"/>
          </reference>
          <reference field="5" count="1" selected="0">
            <x v="686"/>
          </reference>
          <reference field="6" count="1" selected="0">
            <x v="36"/>
          </reference>
          <reference field="7" count="0"/>
        </references>
      </pivotArea>
    </format>
    <format dxfId="3392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321"/>
          </reference>
          <reference field="4" count="1" selected="0">
            <x v="1133"/>
          </reference>
          <reference field="5" count="1" selected="0">
            <x v="3"/>
          </reference>
          <reference field="6" count="1" selected="0">
            <x v="9"/>
          </reference>
          <reference field="7" count="0"/>
        </references>
      </pivotArea>
    </format>
    <format dxfId="3391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323"/>
          </reference>
          <reference field="4" count="1" selected="0">
            <x v="1023"/>
          </reference>
          <reference field="5" count="1" selected="0">
            <x v="290"/>
          </reference>
          <reference field="6" count="1" selected="0">
            <x v="5"/>
          </reference>
          <reference field="7" count="0"/>
        </references>
      </pivotArea>
    </format>
    <format dxfId="3390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325"/>
          </reference>
          <reference field="4" count="1" selected="0">
            <x v="866"/>
          </reference>
          <reference field="5" count="1" selected="0">
            <x v="523"/>
          </reference>
          <reference field="6" count="1" selected="0">
            <x v="36"/>
          </reference>
          <reference field="7" count="0"/>
        </references>
      </pivotArea>
    </format>
    <format dxfId="3389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326"/>
          </reference>
          <reference field="4" count="1" selected="0">
            <x v="1122"/>
          </reference>
          <reference field="5" count="1" selected="0">
            <x v="405"/>
          </reference>
          <reference field="6" count="1" selected="0">
            <x v="9"/>
          </reference>
          <reference field="7" count="0"/>
        </references>
      </pivotArea>
    </format>
    <format dxfId="3388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328"/>
          </reference>
          <reference field="4" count="1" selected="0">
            <x v="1000"/>
          </reference>
          <reference field="5" count="1" selected="0">
            <x v="361"/>
          </reference>
          <reference field="6" count="1" selected="0">
            <x v="5"/>
          </reference>
          <reference field="7" count="0"/>
        </references>
      </pivotArea>
    </format>
    <format dxfId="3387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0"/>
          </reference>
          <reference field="4" count="1" selected="0">
            <x v="1131"/>
          </reference>
          <reference field="5" count="1" selected="0">
            <x v="89"/>
          </reference>
          <reference field="6" count="1" selected="0">
            <x v="9"/>
          </reference>
          <reference field="7" count="0"/>
        </references>
      </pivotArea>
    </format>
    <format dxfId="3386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4"/>
          </reference>
          <reference field="4" count="1" selected="0">
            <x v="971"/>
          </reference>
          <reference field="5" count="1" selected="0">
            <x v="364"/>
          </reference>
          <reference field="6" count="1" selected="0">
            <x v="9"/>
          </reference>
          <reference field="7" count="0"/>
        </references>
      </pivotArea>
    </format>
    <format dxfId="3385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5"/>
          </reference>
          <reference field="4" count="1" selected="0">
            <x v="1085"/>
          </reference>
          <reference field="5" count="1" selected="0">
            <x v="587"/>
          </reference>
          <reference field="6" count="1" selected="0">
            <x v="43"/>
          </reference>
          <reference field="7" count="0"/>
        </references>
      </pivotArea>
    </format>
    <format dxfId="3384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7"/>
          </reference>
          <reference field="4" count="1" selected="0">
            <x v="995"/>
          </reference>
          <reference field="5" count="1" selected="0">
            <x v="302"/>
          </reference>
          <reference field="6" count="1" selected="0">
            <x v="9"/>
          </reference>
          <reference field="7" count="0"/>
        </references>
      </pivotArea>
    </format>
    <format dxfId="3383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8"/>
          </reference>
          <reference field="4" count="1" selected="0">
            <x v="1181"/>
          </reference>
          <reference field="5" count="1" selected="0">
            <x v="400"/>
          </reference>
          <reference field="6" count="1" selected="0">
            <x v="9"/>
          </reference>
          <reference field="7" count="0"/>
        </references>
      </pivotArea>
    </format>
    <format dxfId="3382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341"/>
          </reference>
          <reference field="4" count="1" selected="0">
            <x v="1220"/>
          </reference>
          <reference field="5" count="1" selected="0">
            <x v="346"/>
          </reference>
          <reference field="6" count="1" selected="0">
            <x v="38"/>
          </reference>
          <reference field="7" count="0"/>
        </references>
      </pivotArea>
    </format>
    <format dxfId="3381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343"/>
          </reference>
          <reference field="4" count="1" selected="0">
            <x v="912"/>
          </reference>
          <reference field="5" count="1" selected="0">
            <x v="325"/>
          </reference>
          <reference field="6" count="1" selected="0">
            <x v="8"/>
          </reference>
          <reference field="7" count="0"/>
        </references>
      </pivotArea>
    </format>
    <format dxfId="3380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344"/>
          </reference>
          <reference field="4" count="1" selected="0">
            <x v="654"/>
          </reference>
          <reference field="5" count="1" selected="0">
            <x v="513"/>
          </reference>
          <reference field="6" count="1" selected="0">
            <x v="36"/>
          </reference>
          <reference field="7" count="0"/>
        </references>
      </pivotArea>
    </format>
    <format dxfId="3379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346"/>
          </reference>
          <reference field="4" count="1" selected="0">
            <x v="735"/>
          </reference>
          <reference field="5" count="1" selected="0">
            <x v="23"/>
          </reference>
          <reference field="6" count="1" selected="0">
            <x v="8"/>
          </reference>
          <reference field="7" count="0"/>
        </references>
      </pivotArea>
    </format>
    <format dxfId="3378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347"/>
          </reference>
          <reference field="4" count="1" selected="0">
            <x v="1069"/>
          </reference>
          <reference field="5" count="1" selected="0">
            <x v="185"/>
          </reference>
          <reference field="6" count="1" selected="0">
            <x v="9"/>
          </reference>
          <reference field="7" count="0"/>
        </references>
      </pivotArea>
    </format>
    <format dxfId="3377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350"/>
          </reference>
          <reference field="4" count="1" selected="0">
            <x v="736"/>
          </reference>
          <reference field="5" count="1" selected="0">
            <x v="70"/>
          </reference>
          <reference field="6" count="1" selected="0">
            <x v="9"/>
          </reference>
          <reference field="7" count="0"/>
        </references>
      </pivotArea>
    </format>
    <format dxfId="3376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351"/>
          </reference>
          <reference field="4" count="1" selected="0">
            <x v="782"/>
          </reference>
          <reference field="5" count="1" selected="0">
            <x v="441"/>
          </reference>
          <reference field="6" count="1" selected="0">
            <x v="8"/>
          </reference>
          <reference field="7" count="0"/>
        </references>
      </pivotArea>
    </format>
    <format dxfId="3375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352"/>
          </reference>
          <reference field="4" count="1" selected="0">
            <x v="587"/>
          </reference>
          <reference field="5" count="1" selected="0">
            <x v="454"/>
          </reference>
          <reference field="6" count="1" selected="0">
            <x v="9"/>
          </reference>
          <reference field="7" count="0"/>
        </references>
      </pivotArea>
    </format>
    <format dxfId="3374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369"/>
          </reference>
          <reference field="4" count="1" selected="0">
            <x v="768"/>
          </reference>
          <reference field="5" count="1" selected="0">
            <x v="654"/>
          </reference>
          <reference field="6" count="1" selected="0">
            <x v="9"/>
          </reference>
          <reference field="7" count="0"/>
        </references>
      </pivotArea>
    </format>
    <format dxfId="3373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385"/>
          </reference>
          <reference field="4" count="1" selected="0">
            <x v="978"/>
          </reference>
          <reference field="5" count="1" selected="0">
            <x v="360"/>
          </reference>
          <reference field="6" count="1" selected="0">
            <x v="9"/>
          </reference>
          <reference field="7" count="0"/>
        </references>
      </pivotArea>
    </format>
    <format dxfId="3372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387"/>
          </reference>
          <reference field="4" count="1" selected="0">
            <x v="1030"/>
          </reference>
          <reference field="5" count="1" selected="0">
            <x v="312"/>
          </reference>
          <reference field="6" count="1" selected="0">
            <x v="5"/>
          </reference>
          <reference field="7" count="0"/>
        </references>
      </pivotArea>
    </format>
    <format dxfId="3371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393"/>
          </reference>
          <reference field="4" count="1" selected="0">
            <x v="936"/>
          </reference>
          <reference field="5" count="1" selected="0">
            <x v="9"/>
          </reference>
          <reference field="6" count="1" selected="0">
            <x v="21"/>
          </reference>
          <reference field="7" count="0"/>
        </references>
      </pivotArea>
    </format>
    <format dxfId="3370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401"/>
          </reference>
          <reference field="4" count="1" selected="0">
            <x v="806"/>
          </reference>
          <reference field="5" count="1" selected="0">
            <x v="393"/>
          </reference>
          <reference field="6" count="1" selected="0">
            <x v="9"/>
          </reference>
          <reference field="7" count="0"/>
        </references>
      </pivotArea>
    </format>
    <format dxfId="3369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413"/>
          </reference>
          <reference field="4" count="1" selected="0">
            <x v="1080"/>
          </reference>
          <reference field="5" count="1" selected="0">
            <x v="148"/>
          </reference>
          <reference field="6" count="1" selected="0">
            <x v="9"/>
          </reference>
          <reference field="7" count="0"/>
        </references>
      </pivotArea>
    </format>
    <format dxfId="3368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414"/>
          </reference>
          <reference field="4" count="1" selected="0">
            <x v="741"/>
          </reference>
          <reference field="5" count="1" selected="0">
            <x v="425"/>
          </reference>
          <reference field="6" count="1" selected="0">
            <x v="9"/>
          </reference>
          <reference field="7" count="0"/>
        </references>
      </pivotArea>
    </format>
    <format dxfId="3367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415"/>
          </reference>
          <reference field="4" count="1" selected="0">
            <x v="598"/>
          </reference>
          <reference field="5" count="1" selected="0">
            <x v="494"/>
          </reference>
          <reference field="6" count="1" selected="0">
            <x v="9"/>
          </reference>
          <reference field="7" count="0"/>
        </references>
      </pivotArea>
    </format>
    <format dxfId="3366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416"/>
          </reference>
          <reference field="4" count="1" selected="0">
            <x v="703"/>
          </reference>
          <reference field="5" count="1" selected="0">
            <x v="152"/>
          </reference>
          <reference field="6" count="1" selected="0">
            <x v="9"/>
          </reference>
          <reference field="7" count="0"/>
        </references>
      </pivotArea>
    </format>
    <format dxfId="3365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424"/>
          </reference>
          <reference field="4" count="1" selected="0">
            <x v="949"/>
          </reference>
          <reference field="5" count="1" selected="0">
            <x v="673"/>
          </reference>
          <reference field="6" count="1" selected="0">
            <x v="9"/>
          </reference>
          <reference field="7" count="0"/>
        </references>
      </pivotArea>
    </format>
    <format dxfId="3364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429"/>
          </reference>
          <reference field="4" count="1" selected="0">
            <x v="901"/>
          </reference>
          <reference field="5" count="1" selected="0">
            <x v="418"/>
          </reference>
          <reference field="6" count="1" selected="0">
            <x v="9"/>
          </reference>
          <reference field="7" count="0"/>
        </references>
      </pivotArea>
    </format>
    <format dxfId="3363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431"/>
          </reference>
          <reference field="4" count="1" selected="0">
            <x v="1274"/>
          </reference>
          <reference field="5" count="1" selected="0">
            <x v="380"/>
          </reference>
          <reference field="6" count="1" selected="0">
            <x v="9"/>
          </reference>
          <reference field="7" count="0"/>
        </references>
      </pivotArea>
    </format>
    <format dxfId="3362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432"/>
          </reference>
          <reference field="4" count="1" selected="0">
            <x v="951"/>
          </reference>
          <reference field="5" count="1" selected="0">
            <x v="464"/>
          </reference>
          <reference field="6" count="1" selected="0">
            <x v="9"/>
          </reference>
          <reference field="7" count="0"/>
        </references>
      </pivotArea>
    </format>
    <format dxfId="3361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442"/>
          </reference>
          <reference field="4" count="1" selected="0">
            <x v="602"/>
          </reference>
          <reference field="5" count="1" selected="0">
            <x v="359"/>
          </reference>
          <reference field="6" count="1" selected="0">
            <x v="9"/>
          </reference>
          <reference field="7" count="0"/>
        </references>
      </pivotArea>
    </format>
    <format dxfId="3360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444"/>
          </reference>
          <reference field="4" count="1" selected="0">
            <x v="559"/>
          </reference>
          <reference field="5" count="1" selected="0">
            <x v="510"/>
          </reference>
          <reference field="6" count="1" selected="0">
            <x v="36"/>
          </reference>
          <reference field="7" count="0"/>
        </references>
      </pivotArea>
    </format>
    <format dxfId="3359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451"/>
          </reference>
          <reference field="4" count="1" selected="0">
            <x v="845"/>
          </reference>
          <reference field="5" count="1" selected="0">
            <x v="244"/>
          </reference>
          <reference field="6" count="1" selected="0">
            <x v="36"/>
          </reference>
          <reference field="7" count="0"/>
        </references>
      </pivotArea>
    </format>
    <format dxfId="3358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457"/>
          </reference>
          <reference field="4" count="1" selected="0">
            <x v="807"/>
          </reference>
          <reference field="5" count="1" selected="0">
            <x v="38"/>
          </reference>
          <reference field="6" count="1" selected="0">
            <x v="9"/>
          </reference>
          <reference field="7" count="0"/>
        </references>
      </pivotArea>
    </format>
    <format dxfId="3357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458"/>
          </reference>
          <reference field="4" count="1" selected="0">
            <x v="535"/>
          </reference>
          <reference field="5" count="1" selected="0">
            <x v="610"/>
          </reference>
          <reference field="6" count="1" selected="0">
            <x v="36"/>
          </reference>
          <reference field="7" count="0"/>
        </references>
      </pivotArea>
    </format>
    <format dxfId="3356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463"/>
          </reference>
          <reference field="4" count="1" selected="0">
            <x v="899"/>
          </reference>
          <reference field="5" count="1" selected="0">
            <x v="194"/>
          </reference>
          <reference field="6" count="1" selected="0">
            <x v="9"/>
          </reference>
          <reference field="7" count="0"/>
        </references>
      </pivotArea>
    </format>
    <format dxfId="3355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466"/>
          </reference>
          <reference field="4" count="1" selected="0">
            <x v="843"/>
          </reference>
          <reference field="5" count="1" selected="0">
            <x v="623"/>
          </reference>
          <reference field="6" count="1" selected="0">
            <x v="36"/>
          </reference>
          <reference field="7" count="0"/>
        </references>
      </pivotArea>
    </format>
    <format dxfId="3354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469"/>
          </reference>
          <reference field="4" count="1" selected="0">
            <x v="968"/>
          </reference>
          <reference field="5" count="1" selected="0">
            <x v="330"/>
          </reference>
          <reference field="6" count="1" selected="0">
            <x v="5"/>
          </reference>
          <reference field="7" count="0"/>
        </references>
      </pivotArea>
    </format>
    <format dxfId="3353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470"/>
          </reference>
          <reference field="4" count="1" selected="0">
            <x v="1196"/>
          </reference>
          <reference field="5" count="1" selected="0">
            <x v="298"/>
          </reference>
          <reference field="6" count="1" selected="0">
            <x v="9"/>
          </reference>
          <reference field="7" count="0"/>
        </references>
      </pivotArea>
    </format>
    <format dxfId="3352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476"/>
          </reference>
          <reference field="4" count="1" selected="0">
            <x v="979"/>
          </reference>
          <reference field="5" count="1" selected="0">
            <x v="339"/>
          </reference>
          <reference field="6" count="1" selected="0">
            <x v="9"/>
          </reference>
          <reference field="7" count="0"/>
        </references>
      </pivotArea>
    </format>
    <format dxfId="3351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484"/>
          </reference>
          <reference field="4" count="1" selected="0">
            <x v="231"/>
          </reference>
          <reference field="5" count="1" selected="0">
            <x v="150"/>
          </reference>
          <reference field="6" count="1" selected="0">
            <x v="9"/>
          </reference>
          <reference field="7" count="0"/>
        </references>
      </pivotArea>
    </format>
    <format dxfId="3350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485"/>
          </reference>
          <reference field="4" count="1" selected="0">
            <x v="520"/>
          </reference>
          <reference field="5" count="1" selected="0">
            <x v="535"/>
          </reference>
          <reference field="6" count="1" selected="0">
            <x v="9"/>
          </reference>
          <reference field="7" count="0"/>
        </references>
      </pivotArea>
    </format>
    <format dxfId="3349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487"/>
          </reference>
          <reference field="4" count="1" selected="0">
            <x v="1130"/>
          </reference>
          <reference field="5" count="1" selected="0">
            <x v="701"/>
          </reference>
          <reference field="6" count="1" selected="0">
            <x v="9"/>
          </reference>
          <reference field="7" count="0"/>
        </references>
      </pivotArea>
    </format>
    <format dxfId="3348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496"/>
          </reference>
          <reference field="4" count="1" selected="0">
            <x v="711"/>
          </reference>
          <reference field="5" count="1" selected="0">
            <x v="776"/>
          </reference>
          <reference field="6" count="1" selected="0">
            <x v="9"/>
          </reference>
          <reference field="7" count="0"/>
        </references>
      </pivotArea>
    </format>
    <format dxfId="3347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497"/>
          </reference>
          <reference field="4" count="1" selected="0">
            <x v="536"/>
          </reference>
          <reference field="5" count="1" selected="0">
            <x v="485"/>
          </reference>
          <reference field="6" count="1" selected="0">
            <x v="36"/>
          </reference>
          <reference field="7" count="0"/>
        </references>
      </pivotArea>
    </format>
    <format dxfId="3346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499"/>
          </reference>
          <reference field="4" count="1" selected="0">
            <x v="1197"/>
          </reference>
          <reference field="5" count="1" selected="0">
            <x v="427"/>
          </reference>
          <reference field="6" count="1" selected="0">
            <x v="9"/>
          </reference>
          <reference field="7" count="0"/>
        </references>
      </pivotArea>
    </format>
    <format dxfId="3345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508"/>
          </reference>
          <reference field="4" count="1" selected="0">
            <x v="727"/>
          </reference>
          <reference field="5" count="1" selected="0">
            <x v="138"/>
          </reference>
          <reference field="6" count="1" selected="0">
            <x v="9"/>
          </reference>
          <reference field="7" count="0"/>
        </references>
      </pivotArea>
    </format>
    <format dxfId="3344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510"/>
          </reference>
          <reference field="4" count="1" selected="0">
            <x v="621"/>
          </reference>
          <reference field="5" count="1" selected="0">
            <x v="512"/>
          </reference>
          <reference field="6" count="1" selected="0">
            <x v="5"/>
          </reference>
          <reference field="7" count="0"/>
        </references>
      </pivotArea>
    </format>
    <format dxfId="3343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515"/>
          </reference>
          <reference field="4" count="1" selected="0">
            <x v="959"/>
          </reference>
          <reference field="5" count="1" selected="0">
            <x v="197"/>
          </reference>
          <reference field="6" count="1" selected="0">
            <x v="8"/>
          </reference>
          <reference field="7" count="0"/>
        </references>
      </pivotArea>
    </format>
    <format dxfId="3342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516"/>
          </reference>
          <reference field="4" count="1" selected="0">
            <x v="802"/>
          </reference>
          <reference field="5" count="1" selected="0">
            <x v="798"/>
          </reference>
          <reference field="6" count="1" selected="0">
            <x v="11"/>
          </reference>
          <reference field="7" count="0"/>
        </references>
      </pivotArea>
    </format>
    <format dxfId="3341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523"/>
          </reference>
          <reference field="4" count="1" selected="0">
            <x v="906"/>
          </reference>
          <reference field="5" count="1" selected="0">
            <x v="324"/>
          </reference>
          <reference field="6" count="1" selected="0">
            <x v="9"/>
          </reference>
          <reference field="7" count="0"/>
        </references>
      </pivotArea>
    </format>
    <format dxfId="3340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532"/>
          </reference>
          <reference field="4" count="1" selected="0">
            <x v="1048"/>
          </reference>
          <reference field="5" count="1" selected="0">
            <x v="340"/>
          </reference>
          <reference field="6" count="1" selected="0">
            <x v="9"/>
          </reference>
          <reference field="7" count="0"/>
        </references>
      </pivotArea>
    </format>
    <format dxfId="3339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534"/>
          </reference>
          <reference field="4" count="1" selected="0">
            <x v="550"/>
          </reference>
          <reference field="5" count="1" selected="0">
            <x v="761"/>
          </reference>
          <reference field="6" count="1" selected="0">
            <x v="50"/>
          </reference>
          <reference field="7" count="0"/>
        </references>
      </pivotArea>
    </format>
    <format dxfId="3338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536"/>
          </reference>
          <reference field="4" count="1" selected="0">
            <x v="1156"/>
          </reference>
          <reference field="5" count="1" selected="0">
            <x v="778"/>
          </reference>
          <reference field="6" count="1" selected="0">
            <x v="36"/>
          </reference>
          <reference field="7" count="0"/>
        </references>
      </pivotArea>
    </format>
    <format dxfId="3337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537"/>
          </reference>
          <reference field="4" count="1" selected="0">
            <x v="695"/>
          </reference>
          <reference field="5" count="1" selected="0">
            <x v="108"/>
          </reference>
          <reference field="6" count="1" selected="0">
            <x v="9"/>
          </reference>
          <reference field="7" count="0"/>
        </references>
      </pivotArea>
    </format>
    <format dxfId="3336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566"/>
          </reference>
          <reference field="4" count="1" selected="0">
            <x v="538"/>
          </reference>
          <reference field="5" count="1" selected="0">
            <x v="151"/>
          </reference>
          <reference field="6" count="1" selected="0">
            <x v="9"/>
          </reference>
          <reference field="7" count="0"/>
        </references>
      </pivotArea>
    </format>
    <format dxfId="3335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567"/>
          </reference>
          <reference field="4" count="1" selected="0">
            <x v="589"/>
          </reference>
          <reference field="5" count="1" selected="0">
            <x v="136"/>
          </reference>
          <reference field="6" count="1" selected="0">
            <x v="9"/>
          </reference>
          <reference field="7" count="0"/>
        </references>
      </pivotArea>
    </format>
    <format dxfId="3334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574"/>
          </reference>
          <reference field="4" count="1" selected="0">
            <x v="1152"/>
          </reference>
          <reference field="5" count="1" selected="0">
            <x v="114"/>
          </reference>
          <reference field="6" count="1" selected="0">
            <x v="51"/>
          </reference>
          <reference field="7" count="0"/>
        </references>
      </pivotArea>
    </format>
    <format dxfId="3333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581"/>
          </reference>
          <reference field="4" count="1" selected="0">
            <x v="626"/>
          </reference>
          <reference field="5" count="1" selected="0">
            <x v="157"/>
          </reference>
          <reference field="6" count="1" selected="0">
            <x v="9"/>
          </reference>
          <reference field="7" count="0"/>
        </references>
      </pivotArea>
    </format>
    <format dxfId="3332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602"/>
          </reference>
          <reference field="4" count="1" selected="0">
            <x v="721"/>
          </reference>
          <reference field="5" count="1" selected="0">
            <x v="473"/>
          </reference>
          <reference field="6" count="1" selected="0">
            <x v="9"/>
          </reference>
          <reference field="7" count="0"/>
        </references>
      </pivotArea>
    </format>
    <format dxfId="3331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604"/>
          </reference>
          <reference field="4" count="1" selected="0">
            <x v="1062"/>
          </reference>
          <reference field="5" count="1" selected="0">
            <x v="261"/>
          </reference>
          <reference field="6" count="1" selected="0">
            <x v="9"/>
          </reference>
          <reference field="7" count="0"/>
        </references>
      </pivotArea>
    </format>
    <format dxfId="3330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0"/>
          </reference>
          <reference field="4" count="1" selected="0">
            <x v="570"/>
          </reference>
          <reference field="5" count="1" selected="0">
            <x v="72"/>
          </reference>
          <reference field="6" count="1" selected="0">
            <x v="8"/>
          </reference>
          <reference field="7" count="0"/>
        </references>
      </pivotArea>
    </format>
    <format dxfId="3329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1"/>
          </reference>
          <reference field="4" count="1" selected="0">
            <x v="1132"/>
          </reference>
          <reference field="5" count="1" selected="0">
            <x v="744"/>
          </reference>
          <reference field="6" count="1" selected="0">
            <x v="23"/>
          </reference>
          <reference field="7" count="0"/>
        </references>
      </pivotArea>
    </format>
    <format dxfId="3328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2"/>
          </reference>
          <reference field="4" count="1" selected="0">
            <x v="1031"/>
          </reference>
          <reference field="5" count="1" selected="0">
            <x v="169"/>
          </reference>
          <reference field="6" count="1" selected="0">
            <x v="9"/>
          </reference>
          <reference field="7" count="0"/>
        </references>
      </pivotArea>
    </format>
    <format dxfId="3327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5"/>
          </reference>
          <reference field="4" count="1" selected="0">
            <x v="779"/>
          </reference>
          <reference field="5" count="1" selected="0">
            <x v="117"/>
          </reference>
          <reference field="6" count="1" selected="0">
            <x v="9"/>
          </reference>
          <reference field="7" count="0"/>
        </references>
      </pivotArea>
    </format>
    <format dxfId="3326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653"/>
          </reference>
          <reference field="4" count="1" selected="0">
            <x v="518"/>
          </reference>
          <reference field="5" count="1" selected="0">
            <x v="172"/>
          </reference>
          <reference field="6" count="1" selected="0">
            <x v="9"/>
          </reference>
          <reference field="7" count="0"/>
        </references>
      </pivotArea>
    </format>
    <format dxfId="3325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655"/>
          </reference>
          <reference field="4" count="1" selected="0">
            <x v="664"/>
          </reference>
          <reference field="5" count="1" selected="0">
            <x v="242"/>
          </reference>
          <reference field="6" count="1" selected="0">
            <x v="36"/>
          </reference>
          <reference field="7" count="0"/>
        </references>
      </pivotArea>
    </format>
    <format dxfId="3324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658"/>
          </reference>
          <reference field="4" count="1" selected="0">
            <x v="622"/>
          </reference>
          <reference field="5" count="1" selected="0">
            <x v="589"/>
          </reference>
          <reference field="6" count="1" selected="0">
            <x v="5"/>
          </reference>
          <reference field="7" count="0"/>
        </references>
      </pivotArea>
    </format>
    <format dxfId="3323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660"/>
          </reference>
          <reference field="4" count="1" selected="0">
            <x v="564"/>
          </reference>
          <reference field="5" count="1" selected="0">
            <x v="411"/>
          </reference>
          <reference field="6" count="1" selected="0">
            <x v="9"/>
          </reference>
          <reference field="7" count="0"/>
        </references>
      </pivotArea>
    </format>
    <format dxfId="3322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664"/>
          </reference>
          <reference field="4" count="1" selected="0">
            <x v="920"/>
          </reference>
          <reference field="5" count="1" selected="0">
            <x v="445"/>
          </reference>
          <reference field="6" count="1" selected="0">
            <x v="9"/>
          </reference>
          <reference field="7" count="0"/>
        </references>
      </pivotArea>
    </format>
    <format dxfId="3321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665"/>
          </reference>
          <reference field="4" count="1" selected="0">
            <x v="998"/>
          </reference>
          <reference field="5" count="1" selected="0">
            <x v="6"/>
          </reference>
          <reference field="6" count="1" selected="0">
            <x v="9"/>
          </reference>
          <reference field="7" count="0"/>
        </references>
      </pivotArea>
    </format>
    <format dxfId="3320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668"/>
          </reference>
          <reference field="4" count="1" selected="0">
            <x v="986"/>
          </reference>
          <reference field="5" count="1" selected="0">
            <x v="218"/>
          </reference>
          <reference field="6" count="1" selected="0">
            <x v="36"/>
          </reference>
          <reference field="7" count="0"/>
        </references>
      </pivotArea>
    </format>
    <format dxfId="3319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669"/>
          </reference>
          <reference field="4" count="1" selected="0">
            <x v="955"/>
          </reference>
          <reference field="5" count="1" selected="0">
            <x v="183"/>
          </reference>
          <reference field="6" count="1" selected="0">
            <x v="9"/>
          </reference>
          <reference field="7" count="0"/>
        </references>
      </pivotArea>
    </format>
    <format dxfId="3318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673"/>
          </reference>
          <reference field="4" count="1" selected="0">
            <x v="657"/>
          </reference>
          <reference field="5" count="1" selected="0">
            <x v="561"/>
          </reference>
          <reference field="6" count="1" selected="0">
            <x v="44"/>
          </reference>
          <reference field="7" count="0"/>
        </references>
      </pivotArea>
    </format>
    <format dxfId="3317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674"/>
          </reference>
          <reference field="4" count="1" selected="0">
            <x v="892"/>
          </reference>
          <reference field="5" count="1" selected="0">
            <x v="562"/>
          </reference>
          <reference field="6" count="1" selected="0">
            <x v="36"/>
          </reference>
          <reference field="7" count="0"/>
        </references>
      </pivotArea>
    </format>
    <format dxfId="3316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677"/>
          </reference>
          <reference field="4" count="1" selected="0">
            <x v="665"/>
          </reference>
          <reference field="5" count="1" selected="0">
            <x v="576"/>
          </reference>
          <reference field="6" count="1" selected="0">
            <x v="31"/>
          </reference>
          <reference field="7" count="0"/>
        </references>
      </pivotArea>
    </format>
    <format dxfId="3315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678"/>
          </reference>
          <reference field="4" count="1" selected="0">
            <x v="576"/>
          </reference>
          <reference field="5" count="1" selected="0">
            <x v="68"/>
          </reference>
          <reference field="6" count="1" selected="0">
            <x v="44"/>
          </reference>
          <reference field="7" count="0"/>
        </references>
      </pivotArea>
    </format>
    <format dxfId="3314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680"/>
          </reference>
          <reference field="4" count="1" selected="0">
            <x v="1175"/>
          </reference>
          <reference field="5" count="1" selected="0">
            <x v="317"/>
          </reference>
          <reference field="6" count="1" selected="0">
            <x v="36"/>
          </reference>
          <reference field="7" count="0"/>
        </references>
      </pivotArea>
    </format>
    <format dxfId="3313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682"/>
          </reference>
          <reference field="4" count="1" selected="0">
            <x v="1017"/>
          </reference>
          <reference field="5" count="1" selected="0">
            <x v="622"/>
          </reference>
          <reference field="6" count="1" selected="0">
            <x v="36"/>
          </reference>
          <reference field="7" count="0"/>
        </references>
      </pivotArea>
    </format>
    <format dxfId="3312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683"/>
          </reference>
          <reference field="4" count="1" selected="0">
            <x v="716"/>
          </reference>
          <reference field="5" count="1" selected="0">
            <x v="629"/>
          </reference>
          <reference field="6" count="1" selected="0">
            <x v="9"/>
          </reference>
          <reference field="7" count="0"/>
        </references>
      </pivotArea>
    </format>
    <format dxfId="3311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684"/>
          </reference>
          <reference field="4" count="1" selected="0">
            <x v="795"/>
          </reference>
          <reference field="5" count="1" selected="0">
            <x v="272"/>
          </reference>
          <reference field="6" count="1" selected="0">
            <x v="9"/>
          </reference>
          <reference field="7" count="0"/>
        </references>
      </pivotArea>
    </format>
    <format dxfId="3310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685"/>
          </reference>
          <reference field="4" count="1" selected="0">
            <x v="1208"/>
          </reference>
          <reference field="5" count="1" selected="0">
            <x v="608"/>
          </reference>
          <reference field="6" count="1" selected="0">
            <x v="9"/>
          </reference>
          <reference field="7" count="0"/>
        </references>
      </pivotArea>
    </format>
    <format dxfId="3309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690"/>
          </reference>
          <reference field="4" count="1" selected="0">
            <x v="563"/>
          </reference>
          <reference field="5" count="1" selected="0">
            <x v="122"/>
          </reference>
          <reference field="6" count="1" selected="0">
            <x v="9"/>
          </reference>
          <reference field="7" count="0"/>
        </references>
      </pivotArea>
    </format>
    <format dxfId="3308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694"/>
          </reference>
          <reference field="4" count="1" selected="0">
            <x v="1125"/>
          </reference>
          <reference field="5" count="1" selected="0">
            <x v="530"/>
          </reference>
          <reference field="6" count="1" selected="0">
            <x v="8"/>
          </reference>
          <reference field="7" count="0"/>
        </references>
      </pivotArea>
    </format>
    <format dxfId="3307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699"/>
          </reference>
          <reference field="4" count="1" selected="0">
            <x v="996"/>
          </reference>
          <reference field="5" count="1" selected="0">
            <x v="767"/>
          </reference>
          <reference field="6" count="1" selected="0">
            <x v="1"/>
          </reference>
          <reference field="7" count="0"/>
        </references>
      </pivotArea>
    </format>
    <format dxfId="3306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714"/>
          </reference>
          <reference field="4" count="1" selected="0">
            <x v="729"/>
          </reference>
          <reference field="5" count="1" selected="0">
            <x v="720"/>
          </reference>
          <reference field="6" count="1" selected="0">
            <x v="9"/>
          </reference>
          <reference field="7" count="0"/>
        </references>
      </pivotArea>
    </format>
    <format dxfId="3305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715"/>
          </reference>
          <reference field="4" count="1" selected="0">
            <x v="1129"/>
          </reference>
          <reference field="5" count="1" selected="0">
            <x v="100"/>
          </reference>
          <reference field="6" count="1" selected="0">
            <x v="6"/>
          </reference>
          <reference field="7" count="0"/>
        </references>
      </pivotArea>
    </format>
    <format dxfId="3304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724"/>
          </reference>
          <reference field="4" count="1" selected="0">
            <x v="965"/>
          </reference>
          <reference field="5" count="1" selected="0">
            <x v="693"/>
          </reference>
          <reference field="6" count="1" selected="0">
            <x v="36"/>
          </reference>
          <reference field="7" count="0"/>
        </references>
      </pivotArea>
    </format>
    <format dxfId="3303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730"/>
          </reference>
          <reference field="4" count="1" selected="0">
            <x v="569"/>
          </reference>
          <reference field="5" count="1" selected="0">
            <x v="247"/>
          </reference>
          <reference field="6" count="1" selected="0">
            <x v="8"/>
          </reference>
          <reference field="7" count="0"/>
        </references>
      </pivotArea>
    </format>
    <format dxfId="3302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732"/>
          </reference>
          <reference field="4" count="1" selected="0">
            <x v="707"/>
          </reference>
          <reference field="5" count="1" selected="0">
            <x v="366"/>
          </reference>
          <reference field="6" count="1" selected="0">
            <x v="9"/>
          </reference>
          <reference field="7" count="0"/>
        </references>
      </pivotArea>
    </format>
    <format dxfId="3301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734"/>
          </reference>
          <reference field="4" count="1" selected="0">
            <x v="1150"/>
          </reference>
          <reference field="5" count="1" selected="0">
            <x v="311"/>
          </reference>
          <reference field="6" count="1" selected="0">
            <x v="9"/>
          </reference>
          <reference field="7" count="0"/>
        </references>
      </pivotArea>
    </format>
    <format dxfId="3300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737"/>
          </reference>
          <reference field="4" count="1" selected="0">
            <x v="1106"/>
          </reference>
          <reference field="5" count="1" selected="0">
            <x v="173"/>
          </reference>
          <reference field="6" count="1" selected="0">
            <x v="9"/>
          </reference>
          <reference field="7" count="0"/>
        </references>
      </pivotArea>
    </format>
    <format dxfId="3299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746"/>
          </reference>
          <reference field="4" count="1" selected="0">
            <x v="1074"/>
          </reference>
          <reference field="5" count="1" selected="0">
            <x v="752"/>
          </reference>
          <reference field="6" count="1" selected="0">
            <x v="36"/>
          </reference>
          <reference field="7" count="0"/>
        </references>
      </pivotArea>
    </format>
    <format dxfId="3298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769"/>
          </reference>
          <reference field="4" count="1" selected="0">
            <x v="339"/>
          </reference>
          <reference field="5" count="1" selected="0">
            <x v="634"/>
          </reference>
          <reference field="6" count="1" selected="0">
            <x v="9"/>
          </reference>
          <reference field="7" count="0"/>
        </references>
      </pivotArea>
    </format>
    <format dxfId="3297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783"/>
          </reference>
          <reference field="4" count="1" selected="0">
            <x v="712"/>
          </reference>
          <reference field="5" count="1" selected="0">
            <x v="497"/>
          </reference>
          <reference field="6" count="1" selected="0">
            <x v="9"/>
          </reference>
          <reference field="7" count="0"/>
        </references>
      </pivotArea>
    </format>
    <format dxfId="3296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785"/>
          </reference>
          <reference field="4" count="1" selected="0">
            <x v="918"/>
          </reference>
          <reference field="5" count="1" selected="0">
            <x v="754"/>
          </reference>
          <reference field="6" count="1" selected="0">
            <x v="36"/>
          </reference>
          <reference field="7" count="0"/>
        </references>
      </pivotArea>
    </format>
    <format dxfId="3295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786"/>
          </reference>
          <reference field="4" count="1" selected="0">
            <x v="937"/>
          </reference>
          <reference field="5" count="1" selected="0">
            <x v="116"/>
          </reference>
          <reference field="6" count="1" selected="0">
            <x v="9"/>
          </reference>
          <reference field="7" count="0"/>
        </references>
      </pivotArea>
    </format>
    <format dxfId="3294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787"/>
          </reference>
          <reference field="4" count="1" selected="0">
            <x v="1042"/>
          </reference>
          <reference field="5" count="1" selected="0">
            <x v="200"/>
          </reference>
          <reference field="6" count="1" selected="0">
            <x v="9"/>
          </reference>
          <reference field="7" count="0"/>
        </references>
      </pivotArea>
    </format>
    <format dxfId="3293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788"/>
          </reference>
          <reference field="4" count="1" selected="0">
            <x v="960"/>
          </reference>
          <reference field="5" count="1" selected="0">
            <x v="426"/>
          </reference>
          <reference field="6" count="1" selected="0">
            <x v="9"/>
          </reference>
          <reference field="7" count="0"/>
        </references>
      </pivotArea>
    </format>
    <format dxfId="3292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790"/>
          </reference>
          <reference field="4" count="1" selected="0">
            <x v="1064"/>
          </reference>
          <reference field="5" count="1" selected="0">
            <x v="460"/>
          </reference>
          <reference field="6" count="1" selected="0">
            <x v="9"/>
          </reference>
          <reference field="7" count="0"/>
        </references>
      </pivotArea>
    </format>
    <format dxfId="3291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791"/>
          </reference>
          <reference field="4" count="1" selected="0">
            <x v="800"/>
          </reference>
          <reference field="5" count="1" selected="0">
            <x v="704"/>
          </reference>
          <reference field="6" count="1" selected="0">
            <x v="9"/>
          </reference>
          <reference field="7" count="0"/>
        </references>
      </pivotArea>
    </format>
    <format dxfId="3290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798"/>
          </reference>
          <reference field="4" count="1" selected="0">
            <x v="266"/>
          </reference>
          <reference field="5" count="1" selected="0">
            <x v="115"/>
          </reference>
          <reference field="6" count="1" selected="0">
            <x v="51"/>
          </reference>
          <reference field="7" count="0"/>
        </references>
      </pivotArea>
    </format>
    <format dxfId="3289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800"/>
          </reference>
          <reference field="4" count="1" selected="0">
            <x v="774"/>
          </reference>
          <reference field="5" count="1" selected="0">
            <x v="14"/>
          </reference>
          <reference field="6" count="1" selected="0">
            <x v="25"/>
          </reference>
          <reference field="7" count="0"/>
        </references>
      </pivotArea>
    </format>
    <format dxfId="3288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814"/>
          </reference>
          <reference field="4" count="1" selected="0">
            <x v="1076"/>
          </reference>
          <reference field="5" count="1" selected="0">
            <x v="280"/>
          </reference>
          <reference field="6" count="1" selected="0">
            <x v="36"/>
          </reference>
          <reference field="7" count="0"/>
        </references>
      </pivotArea>
    </format>
    <format dxfId="3287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817"/>
          </reference>
          <reference field="4" count="1" selected="0">
            <x v="1223"/>
          </reference>
          <reference field="5" count="1" selected="0">
            <x v="60"/>
          </reference>
          <reference field="6" count="1" selected="0">
            <x v="9"/>
          </reference>
          <reference field="7" count="0"/>
        </references>
      </pivotArea>
    </format>
    <format dxfId="3286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830"/>
          </reference>
          <reference field="4" count="1" selected="0">
            <x v="487"/>
          </reference>
          <reference field="5" count="1" selected="0">
            <x v="621"/>
          </reference>
          <reference field="6" count="1" selected="0">
            <x v="5"/>
          </reference>
          <reference field="7" count="0"/>
        </references>
      </pivotArea>
    </format>
    <format dxfId="3285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831"/>
          </reference>
          <reference field="4" count="1" selected="0">
            <x v="543"/>
          </reference>
          <reference field="5" count="1" selected="0">
            <x v="104"/>
          </reference>
          <reference field="6" count="1" selected="0">
            <x v="36"/>
          </reference>
          <reference field="7" count="0"/>
        </references>
      </pivotArea>
    </format>
    <format dxfId="3284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833"/>
          </reference>
          <reference field="4" count="1" selected="0">
            <x v="644"/>
          </reference>
          <reference field="5" count="1" selected="0">
            <x v="763"/>
          </reference>
          <reference field="6" count="1" selected="0">
            <x v="27"/>
          </reference>
          <reference field="7" count="0"/>
        </references>
      </pivotArea>
    </format>
    <format dxfId="3283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839"/>
          </reference>
          <reference field="4" count="1" selected="0">
            <x v="692"/>
          </reference>
          <reference field="5" count="1" selected="0">
            <x v="741"/>
          </reference>
          <reference field="6" count="1" selected="0">
            <x v="9"/>
          </reference>
          <reference field="7" count="0"/>
        </references>
      </pivotArea>
    </format>
    <format dxfId="3282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1"/>
          </reference>
          <reference field="4" count="1" selected="0">
            <x v="1139"/>
          </reference>
          <reference field="5" count="1" selected="0">
            <x v="413"/>
          </reference>
          <reference field="6" count="1" selected="0">
            <x v="9"/>
          </reference>
          <reference field="7" count="0"/>
        </references>
      </pivotArea>
    </format>
    <format dxfId="3281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2"/>
          </reference>
          <reference field="4" count="1" selected="0">
            <x v="591"/>
          </reference>
          <reference field="5" count="1" selected="0">
            <x v="118"/>
          </reference>
          <reference field="6" count="1" selected="0">
            <x v="8"/>
          </reference>
          <reference field="7" count="0"/>
        </references>
      </pivotArea>
    </format>
    <format dxfId="3280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3"/>
          </reference>
          <reference field="4" count="1" selected="0">
            <x v="776"/>
          </reference>
          <reference field="5" count="1" selected="0">
            <x v="16"/>
          </reference>
          <reference field="6" count="1" selected="0">
            <x v="9"/>
          </reference>
          <reference field="7" count="0"/>
        </references>
      </pivotArea>
    </format>
    <format dxfId="3279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4"/>
          </reference>
          <reference field="4" count="1" selected="0">
            <x v="706"/>
          </reference>
          <reference field="5" count="1" selected="0">
            <x v="545"/>
          </reference>
          <reference field="6" count="1" selected="0">
            <x v="9"/>
          </reference>
          <reference field="7" count="0"/>
        </references>
      </pivotArea>
    </format>
    <format dxfId="3278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5"/>
          </reference>
          <reference field="4" count="1" selected="0">
            <x v="1087"/>
          </reference>
          <reference field="5" count="1" selected="0">
            <x v="263"/>
          </reference>
          <reference field="6" count="1" selected="0">
            <x v="5"/>
          </reference>
          <reference field="7" count="0"/>
        </references>
      </pivotArea>
    </format>
    <format dxfId="3277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7"/>
          </reference>
          <reference field="4" count="1" selected="0">
            <x v="737"/>
          </reference>
          <reference field="5" count="1" selected="0">
            <x v="780"/>
          </reference>
          <reference field="6" count="1" selected="0">
            <x v="9"/>
          </reference>
          <reference field="7" count="0"/>
        </references>
      </pivotArea>
    </format>
    <format dxfId="3276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8"/>
          </reference>
          <reference field="4" count="1" selected="0">
            <x v="1245"/>
          </reference>
          <reference field="5" count="1" selected="0">
            <x v="748"/>
          </reference>
          <reference field="6" count="1" selected="0">
            <x v="48"/>
          </reference>
          <reference field="7" count="0"/>
        </references>
      </pivotArea>
    </format>
    <format dxfId="3275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9"/>
          </reference>
          <reference field="4" count="1" selected="0">
            <x v="217"/>
          </reference>
          <reference field="5" count="1" selected="0">
            <x v="303"/>
          </reference>
          <reference field="6" count="1" selected="0">
            <x v="9"/>
          </reference>
          <reference field="7" count="0"/>
        </references>
      </pivotArea>
    </format>
    <format dxfId="3274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870"/>
          </reference>
          <reference field="4" count="1" selected="0">
            <x v="614"/>
          </reference>
          <reference field="5" count="1" selected="0">
            <x v="463"/>
          </reference>
          <reference field="6" count="1" selected="0">
            <x v="9"/>
          </reference>
          <reference field="7" count="0"/>
        </references>
      </pivotArea>
    </format>
    <format dxfId="3273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874"/>
          </reference>
          <reference field="4" count="1" selected="0">
            <x v="561"/>
          </reference>
          <reference field="5" count="1" selected="0">
            <x v="210"/>
          </reference>
          <reference field="6" count="1" selected="0">
            <x v="36"/>
          </reference>
          <reference field="7" count="0"/>
        </references>
      </pivotArea>
    </format>
    <format dxfId="3272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887"/>
          </reference>
          <reference field="4" count="1" selected="0">
            <x v="798"/>
          </reference>
          <reference field="5" count="1" selected="0">
            <x v="700"/>
          </reference>
          <reference field="6" count="1" selected="0">
            <x v="8"/>
          </reference>
          <reference field="7" count="0"/>
        </references>
      </pivotArea>
    </format>
    <format dxfId="3271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890"/>
          </reference>
          <reference field="4" count="1" selected="0">
            <x v="946"/>
          </reference>
          <reference field="5" count="1" selected="0">
            <x v="156"/>
          </reference>
          <reference field="6" count="1" selected="0">
            <x v="9"/>
          </reference>
          <reference field="7" count="0"/>
        </references>
      </pivotArea>
    </format>
    <format dxfId="3270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891"/>
          </reference>
          <reference field="4" count="1" selected="0">
            <x v="1200"/>
          </reference>
          <reference field="5" count="1" selected="0">
            <x v="39"/>
          </reference>
          <reference field="6" count="1" selected="0">
            <x v="9"/>
          </reference>
          <reference field="7" count="0"/>
        </references>
      </pivotArea>
    </format>
    <format dxfId="3269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896"/>
          </reference>
          <reference field="4" count="1" selected="0">
            <x v="916"/>
          </reference>
          <reference field="5" count="1" selected="0">
            <x v="144"/>
          </reference>
          <reference field="6" count="1" selected="0">
            <x v="9"/>
          </reference>
          <reference field="7" count="0"/>
        </references>
      </pivotArea>
    </format>
    <format dxfId="3268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901"/>
          </reference>
          <reference field="4" count="1" selected="0">
            <x v="630"/>
          </reference>
          <reference field="5" count="1" selected="0">
            <x v="663"/>
          </reference>
          <reference field="6" count="1" selected="0">
            <x v="9"/>
          </reference>
          <reference field="7" count="0"/>
        </references>
      </pivotArea>
    </format>
    <format dxfId="3267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902"/>
          </reference>
          <reference field="4" count="1" selected="0">
            <x v="921"/>
          </reference>
          <reference field="5" count="1" selected="0">
            <x v="44"/>
          </reference>
          <reference field="6" count="1" selected="0">
            <x v="9"/>
          </reference>
          <reference field="7" count="0"/>
        </references>
      </pivotArea>
    </format>
    <format dxfId="3266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906"/>
          </reference>
          <reference field="4" count="1" selected="0">
            <x v="696"/>
          </reference>
          <reference field="5" count="1" selected="0">
            <x v="721"/>
          </reference>
          <reference field="6" count="1" selected="0">
            <x v="8"/>
          </reference>
          <reference field="7" count="0"/>
        </references>
      </pivotArea>
    </format>
    <format dxfId="3265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916"/>
          </reference>
          <reference field="4" count="1" selected="0">
            <x v="1143"/>
          </reference>
          <reference field="5" count="1" selected="0">
            <x v="449"/>
          </reference>
          <reference field="6" count="1" selected="0">
            <x v="9"/>
          </reference>
          <reference field="7" count="0"/>
        </references>
      </pivotArea>
    </format>
    <format dxfId="3264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919"/>
          </reference>
          <reference field="4" count="1" selected="0">
            <x v="1137"/>
          </reference>
          <reference field="5" count="1" selected="0">
            <x v="334"/>
          </reference>
          <reference field="6" count="1" selected="0">
            <x v="9"/>
          </reference>
          <reference field="7" count="0"/>
        </references>
      </pivotArea>
    </format>
    <format dxfId="3263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921"/>
          </reference>
          <reference field="4" count="1" selected="0">
            <x v="1060"/>
          </reference>
          <reference field="5" count="1" selected="0">
            <x v="709"/>
          </reference>
          <reference field="6" count="1" selected="0">
            <x v="18"/>
          </reference>
          <reference field="7" count="0"/>
        </references>
      </pivotArea>
    </format>
    <format dxfId="3262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922"/>
          </reference>
          <reference field="4" count="1" selected="0">
            <x v="689"/>
          </reference>
          <reference field="5" count="1" selected="0">
            <x v="178"/>
          </reference>
          <reference field="6" count="1" selected="0">
            <x v="9"/>
          </reference>
          <reference field="7" count="0"/>
        </references>
      </pivotArea>
    </format>
    <format dxfId="3261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937"/>
          </reference>
          <reference field="4" count="1" selected="0">
            <x v="226"/>
          </reference>
          <reference field="5" count="1" selected="0">
            <x v="51"/>
          </reference>
          <reference field="6" count="1" selected="0">
            <x v="9"/>
          </reference>
          <reference field="7" count="0"/>
        </references>
      </pivotArea>
    </format>
    <format dxfId="3260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944"/>
          </reference>
          <reference field="4" count="1" selected="0">
            <x v="718"/>
          </reference>
          <reference field="5" count="1" selected="0">
            <x v="305"/>
          </reference>
          <reference field="6" count="1" selected="0">
            <x v="9"/>
          </reference>
          <reference field="7" count="0"/>
        </references>
      </pivotArea>
    </format>
    <format dxfId="3259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946"/>
          </reference>
          <reference field="4" count="1" selected="0">
            <x v="913"/>
          </reference>
          <reference field="5" count="1" selected="0">
            <x v="389"/>
          </reference>
          <reference field="6" count="1" selected="0">
            <x v="9"/>
          </reference>
          <reference field="7" count="0"/>
        </references>
      </pivotArea>
    </format>
    <format dxfId="3258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954"/>
          </reference>
          <reference field="4" count="1" selected="0">
            <x v="513"/>
          </reference>
          <reference field="5" count="1" selected="0">
            <x v="121"/>
          </reference>
          <reference field="6" count="1" selected="0">
            <x v="9"/>
          </reference>
          <reference field="7" count="0"/>
        </references>
      </pivotArea>
    </format>
    <format dxfId="3257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958"/>
          </reference>
          <reference field="4" count="1" selected="0">
            <x v="26"/>
          </reference>
          <reference field="5" count="1" selected="0">
            <x v="606"/>
          </reference>
          <reference field="6" count="1" selected="0">
            <x v="9"/>
          </reference>
          <reference field="7" count="0"/>
        </references>
      </pivotArea>
    </format>
    <format dxfId="3256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983"/>
          </reference>
          <reference field="4" count="1" selected="0">
            <x v="987"/>
          </reference>
          <reference field="5" count="1" selected="0">
            <x v="667"/>
          </reference>
          <reference field="6" count="1" selected="0">
            <x v="9"/>
          </reference>
          <reference field="7" count="0"/>
        </references>
      </pivotArea>
    </format>
    <format dxfId="3255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02"/>
          </reference>
          <reference field="4" count="1" selected="0">
            <x v="720"/>
          </reference>
          <reference field="5" count="1" selected="0">
            <x v="793"/>
          </reference>
          <reference field="6" count="1" selected="0">
            <x v="9"/>
          </reference>
          <reference field="7" count="0"/>
        </references>
      </pivotArea>
    </format>
    <format dxfId="3254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03"/>
          </reference>
          <reference field="4" count="1" selected="0">
            <x v="724"/>
          </reference>
          <reference field="5" count="1" selected="0">
            <x v="794"/>
          </reference>
          <reference field="6" count="1" selected="0">
            <x v="9"/>
          </reference>
          <reference field="7" count="0"/>
        </references>
      </pivotArea>
    </format>
    <format dxfId="3253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04"/>
          </reference>
          <reference field="4" count="1" selected="0">
            <x v="982"/>
          </reference>
          <reference field="5" count="1" selected="0">
            <x v="83"/>
          </reference>
          <reference field="6" count="1" selected="0">
            <x v="9"/>
          </reference>
          <reference field="7" count="0"/>
        </references>
      </pivotArea>
    </format>
    <format dxfId="3252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10"/>
          </reference>
          <reference field="4" count="1" selected="0">
            <x v="1051"/>
          </reference>
          <reference field="5" count="1" selected="0">
            <x v="158"/>
          </reference>
          <reference field="6" count="1" selected="0">
            <x v="9"/>
          </reference>
          <reference field="7" count="0"/>
        </references>
      </pivotArea>
    </format>
    <format dxfId="3251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11"/>
          </reference>
          <reference field="4" count="1" selected="0">
            <x v="926"/>
          </reference>
          <reference field="5" count="1" selected="0">
            <x v="548"/>
          </reference>
          <reference field="6" count="1" selected="0">
            <x v="9"/>
          </reference>
          <reference field="7" count="0"/>
        </references>
      </pivotArea>
    </format>
    <format dxfId="3250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12"/>
          </reference>
          <reference field="4" count="1" selected="0">
            <x v="715"/>
          </reference>
          <reference field="5" count="1" selected="0">
            <x v="388"/>
          </reference>
          <reference field="6" count="1" selected="0">
            <x v="9"/>
          </reference>
          <reference field="7" count="0"/>
        </references>
      </pivotArea>
    </format>
    <format dxfId="3249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19"/>
          </reference>
          <reference field="4" count="1" selected="0">
            <x v="1026"/>
          </reference>
          <reference field="5" count="1" selected="0">
            <x v="402"/>
          </reference>
          <reference field="6" count="1" selected="0">
            <x v="9"/>
          </reference>
          <reference field="7" count="0"/>
        </references>
      </pivotArea>
    </format>
    <format dxfId="3248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36"/>
          </reference>
          <reference field="4" count="1" selected="0">
            <x v="1053"/>
          </reference>
          <reference field="5" count="1" selected="0">
            <x v="155"/>
          </reference>
          <reference field="6" count="1" selected="0">
            <x v="8"/>
          </reference>
          <reference field="7" count="0"/>
        </references>
      </pivotArea>
    </format>
    <format dxfId="3247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39"/>
          </reference>
          <reference field="4" count="1" selected="0">
            <x v="1045"/>
          </reference>
          <reference field="5" count="1" selected="0">
            <x v="134"/>
          </reference>
          <reference field="6" count="1" selected="0">
            <x v="8"/>
          </reference>
          <reference field="7" count="0"/>
        </references>
      </pivotArea>
    </format>
    <format dxfId="3246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43"/>
          </reference>
          <reference field="4" count="1" selected="0">
            <x v="1166"/>
          </reference>
          <reference field="5" count="1" selected="0">
            <x v="145"/>
          </reference>
          <reference field="6" count="1" selected="0">
            <x v="9"/>
          </reference>
          <reference field="7" count="0"/>
        </references>
      </pivotArea>
    </format>
    <format dxfId="3245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45"/>
          </reference>
          <reference field="4" count="1" selected="0">
            <x v="977"/>
          </reference>
          <reference field="5" count="1" selected="0">
            <x v="297"/>
          </reference>
          <reference field="6" count="1" selected="0">
            <x v="9"/>
          </reference>
          <reference field="7" count="0"/>
        </references>
      </pivotArea>
    </format>
    <format dxfId="3244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51"/>
          </reference>
          <reference field="4" count="1" selected="0">
            <x v="210"/>
          </reference>
          <reference field="5" count="1" selected="0">
            <x v="350"/>
          </reference>
          <reference field="6" count="1" selected="0">
            <x v="9"/>
          </reference>
          <reference field="7" count="0"/>
        </references>
      </pivotArea>
    </format>
    <format dxfId="3243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54"/>
          </reference>
          <reference field="4" count="1" selected="0">
            <x v="713"/>
          </reference>
          <reference field="5" count="1" selected="0">
            <x v="458"/>
          </reference>
          <reference field="6" count="1" selected="0">
            <x v="9"/>
          </reference>
          <reference field="7" count="0"/>
        </references>
      </pivotArea>
    </format>
    <format dxfId="3242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56"/>
          </reference>
          <reference field="4" count="1" selected="0">
            <x v="705"/>
          </reference>
          <reference field="5" count="1" selected="0">
            <x v="130"/>
          </reference>
          <reference field="6" count="1" selected="0">
            <x v="9"/>
          </reference>
          <reference field="7" count="0"/>
        </references>
      </pivotArea>
    </format>
    <format dxfId="3241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86"/>
          </reference>
          <reference field="4" count="1" selected="0">
            <x v="659"/>
          </reference>
          <reference field="5" count="1" selected="0">
            <x v="212"/>
          </reference>
          <reference field="6" count="1" selected="0">
            <x v="29"/>
          </reference>
          <reference field="7" count="0"/>
        </references>
      </pivotArea>
    </format>
    <format dxfId="3240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94"/>
          </reference>
          <reference field="4" count="1" selected="0">
            <x v="733"/>
          </reference>
          <reference field="5" count="1" selected="0">
            <x v="465"/>
          </reference>
          <reference field="6" count="1" selected="0">
            <x v="9"/>
          </reference>
          <reference field="7" count="0"/>
        </references>
      </pivotArea>
    </format>
    <format dxfId="3239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99"/>
          </reference>
          <reference field="4" count="1" selected="0">
            <x v="1202"/>
          </reference>
          <reference field="5" count="1" selected="0">
            <x v="392"/>
          </reference>
          <reference field="6" count="1" selected="0">
            <x v="9"/>
          </reference>
          <reference field="7" count="0"/>
        </references>
      </pivotArea>
    </format>
    <format dxfId="3238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16"/>
          </reference>
          <reference field="4" count="1" selected="0">
            <x v="629"/>
          </reference>
          <reference field="5" count="1" selected="0">
            <x v="394"/>
          </reference>
          <reference field="6" count="1" selected="0">
            <x v="9"/>
          </reference>
          <reference field="7" count="0"/>
        </references>
      </pivotArea>
    </format>
    <format dxfId="3237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25"/>
          </reference>
          <reference field="4" count="1" selected="0">
            <x v="340"/>
          </reference>
          <reference field="5" count="1" selected="0">
            <x v="777"/>
          </reference>
          <reference field="6" count="1" selected="0">
            <x v="9"/>
          </reference>
          <reference field="7" count="0"/>
        </references>
      </pivotArea>
    </format>
    <format dxfId="3236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26"/>
          </reference>
          <reference field="4" count="1" selected="0">
            <x v="928"/>
          </reference>
          <reference field="5" count="1" selected="0">
            <x v="580"/>
          </reference>
          <reference field="6" count="1" selected="0">
            <x v="31"/>
          </reference>
          <reference field="7" count="0"/>
        </references>
      </pivotArea>
    </format>
    <format dxfId="3235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27"/>
          </reference>
          <reference field="4" count="1" selected="0">
            <x v="743"/>
          </reference>
          <reference field="5" count="1" selected="0">
            <x v="674"/>
          </reference>
          <reference field="6" count="1" selected="0">
            <x v="9"/>
          </reference>
          <reference field="7" count="0"/>
        </references>
      </pivotArea>
    </format>
    <format dxfId="3234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2"/>
          </reference>
          <reference field="4" count="1" selected="0">
            <x v="636"/>
          </reference>
          <reference field="5" count="1" selected="0">
            <x v="262"/>
          </reference>
          <reference field="6" count="1" selected="0">
            <x v="8"/>
          </reference>
          <reference field="7" count="0"/>
        </references>
      </pivotArea>
    </format>
    <format dxfId="3233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5"/>
          </reference>
          <reference field="4" count="1" selected="0">
            <x v="1213"/>
          </reference>
          <reference field="5" count="1" selected="0">
            <x v="468"/>
          </reference>
          <reference field="6" count="1" selected="0">
            <x v="17"/>
          </reference>
          <reference field="7" count="0"/>
        </references>
      </pivotArea>
    </format>
    <format dxfId="3232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8"/>
          </reference>
          <reference field="4" count="1" selected="0">
            <x v="1104"/>
          </reference>
          <reference field="5" count="1" selected="0">
            <x v="219"/>
          </reference>
          <reference field="6" count="1" selected="0">
            <x v="36"/>
          </reference>
          <reference field="7" count="0"/>
        </references>
      </pivotArea>
    </format>
    <format dxfId="3231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9"/>
          </reference>
          <reference field="4" count="1" selected="0">
            <x v="1070"/>
          </reference>
          <reference field="5" count="1" selected="0">
            <x v="390"/>
          </reference>
          <reference field="6" count="1" selected="0">
            <x v="9"/>
          </reference>
          <reference field="7" count="0"/>
        </references>
      </pivotArea>
    </format>
    <format dxfId="3230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47"/>
          </reference>
          <reference field="4" count="1" selected="0">
            <x v="767"/>
          </reference>
          <reference field="5" count="1" selected="0">
            <x v="788"/>
          </reference>
          <reference field="6" count="1" selected="0">
            <x v="36"/>
          </reference>
          <reference field="7" count="0"/>
        </references>
      </pivotArea>
    </format>
    <format dxfId="3229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51"/>
          </reference>
          <reference field="4" count="1" selected="0">
            <x v="725"/>
          </reference>
          <reference field="5" count="1" selected="0">
            <x v="126"/>
          </reference>
          <reference field="6" count="1" selected="0">
            <x v="9"/>
          </reference>
          <reference field="7" count="0"/>
        </references>
      </pivotArea>
    </format>
    <format dxfId="3228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55"/>
          </reference>
          <reference field="4" count="1" selected="0">
            <x v="734"/>
          </reference>
          <reference field="5" count="1" selected="0">
            <x v="53"/>
          </reference>
          <reference field="6" count="1" selected="0">
            <x v="8"/>
          </reference>
          <reference field="7" count="0"/>
        </references>
      </pivotArea>
    </format>
    <format dxfId="3227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56"/>
          </reference>
          <reference field="4" count="1" selected="0">
            <x v="942"/>
          </reference>
          <reference field="5" count="1" selected="0">
            <x v="620"/>
          </reference>
          <reference field="6" count="1" selected="0">
            <x v="9"/>
          </reference>
          <reference field="7" count="0"/>
        </references>
      </pivotArea>
    </format>
    <format dxfId="3226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58"/>
          </reference>
          <reference field="4" count="1" selected="0">
            <x v="693"/>
          </reference>
          <reference field="5" count="1" selected="0">
            <x v="128"/>
          </reference>
          <reference field="6" count="1" selected="0">
            <x v="9"/>
          </reference>
          <reference field="7" count="0"/>
        </references>
      </pivotArea>
    </format>
    <format dxfId="3225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61"/>
          </reference>
          <reference field="4" count="1" selected="0">
            <x v="1235"/>
          </reference>
          <reference field="5" count="1" selected="0">
            <x v="795"/>
          </reference>
          <reference field="6" count="1" selected="0">
            <x v="26"/>
          </reference>
          <reference field="7" count="0"/>
        </references>
      </pivotArea>
    </format>
    <format dxfId="3224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62"/>
          </reference>
          <reference field="4" count="1" selected="0">
            <x v="1237"/>
          </reference>
          <reference field="5" count="1" selected="0">
            <x v="537"/>
          </reference>
          <reference field="6" count="1" selected="0">
            <x v="36"/>
          </reference>
          <reference field="7" count="0"/>
        </references>
      </pivotArea>
    </format>
    <format dxfId="3223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63"/>
          </reference>
          <reference field="4" count="1" selected="0">
            <x v="1034"/>
          </reference>
          <reference field="5" count="1" selected="0">
            <x v="184"/>
          </reference>
          <reference field="6" count="1" selected="0">
            <x v="9"/>
          </reference>
          <reference field="7" count="0"/>
        </references>
      </pivotArea>
    </format>
    <format dxfId="3222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64"/>
          </reference>
          <reference field="4" count="1" selected="0">
            <x v="596"/>
          </reference>
          <reference field="5" count="1" selected="0">
            <x v="168"/>
          </reference>
          <reference field="6" count="1" selected="0">
            <x v="9"/>
          </reference>
          <reference field="7" count="0"/>
        </references>
      </pivotArea>
    </format>
    <format dxfId="3221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71"/>
          </reference>
          <reference field="4" count="1" selected="0">
            <x v="1084"/>
          </reference>
          <reference field="5" count="1" selected="0">
            <x v="165"/>
          </reference>
          <reference field="6" count="1" selected="0">
            <x v="51"/>
          </reference>
          <reference field="7" count="0"/>
        </references>
      </pivotArea>
    </format>
    <format dxfId="3220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72"/>
          </reference>
          <reference field="4" count="1" selected="0">
            <x v="1160"/>
          </reference>
          <reference field="5" count="1" selected="0">
            <x v="125"/>
          </reference>
          <reference field="6" count="1" selected="0">
            <x v="9"/>
          </reference>
          <reference field="7" count="0"/>
        </references>
      </pivotArea>
    </format>
    <format dxfId="3219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75"/>
          </reference>
          <reference field="4" count="1" selected="0">
            <x v="990"/>
          </reference>
          <reference field="5" count="1" selected="0">
            <x v="486"/>
          </reference>
          <reference field="6" count="1" selected="0">
            <x v="36"/>
          </reference>
          <reference field="7" count="0"/>
        </references>
      </pivotArea>
    </format>
    <format dxfId="3218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86"/>
          </reference>
          <reference field="4" count="1" selected="0">
            <x v="686"/>
          </reference>
          <reference field="5" count="1" selected="0">
            <x v="758"/>
          </reference>
          <reference field="6" count="1" selected="0">
            <x v="21"/>
          </reference>
          <reference field="7" count="0"/>
        </references>
      </pivotArea>
    </format>
    <format dxfId="3217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00"/>
          </reference>
          <reference field="4" count="1" selected="0">
            <x v="1083"/>
          </reference>
          <reference field="5" count="1" selected="0">
            <x v="455"/>
          </reference>
          <reference field="6" count="1" selected="0">
            <x v="36"/>
          </reference>
          <reference field="7" count="0"/>
        </references>
      </pivotArea>
    </format>
    <format dxfId="3216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01"/>
          </reference>
          <reference field="4" count="1" selected="0">
            <x v="980"/>
          </reference>
          <reference field="5" count="1" selected="0">
            <x v="66"/>
          </reference>
          <reference field="6" count="1" selected="0">
            <x v="8"/>
          </reference>
          <reference field="7" count="0"/>
        </references>
      </pivotArea>
    </format>
    <format dxfId="3215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06"/>
          </reference>
          <reference field="4" count="1" selected="0">
            <x v="702"/>
          </reference>
          <reference field="5" count="1" selected="0">
            <x v="399"/>
          </reference>
          <reference field="6" count="1" selected="0">
            <x v="9"/>
          </reference>
          <reference field="7" count="0"/>
        </references>
      </pivotArea>
    </format>
    <format dxfId="3214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08"/>
          </reference>
          <reference field="4" count="1" selected="0">
            <x v="835"/>
          </reference>
          <reference field="5" count="1" selected="0">
            <x v="614"/>
          </reference>
          <reference field="6" count="1" selected="0">
            <x v="36"/>
          </reference>
          <reference field="7" count="0"/>
        </references>
      </pivotArea>
    </format>
    <format dxfId="3213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09"/>
          </reference>
          <reference field="4" count="1" selected="0">
            <x v="881"/>
          </reference>
          <reference field="5" count="1" selected="0">
            <x v="500"/>
          </reference>
          <reference field="6" count="1" selected="0">
            <x v="29"/>
          </reference>
          <reference field="7" count="0"/>
        </references>
      </pivotArea>
    </format>
    <format dxfId="3212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10"/>
          </reference>
          <reference field="4" count="1" selected="0">
            <x v="1219"/>
          </reference>
          <reference field="5" count="1" selected="0">
            <x v="605"/>
          </reference>
          <reference field="6" count="1" selected="0">
            <x v="29"/>
          </reference>
          <reference field="7" count="0"/>
        </references>
      </pivotArea>
    </format>
    <format dxfId="3211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20"/>
          </reference>
          <reference field="4" count="1" selected="0">
            <x v="801"/>
          </reference>
          <reference field="5" count="1" selected="0">
            <x v="188"/>
          </reference>
          <reference field="6" count="1" selected="0">
            <x v="9"/>
          </reference>
          <reference field="7" count="0"/>
        </references>
      </pivotArea>
    </format>
    <format dxfId="3210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25"/>
          </reference>
          <reference field="4" count="1" selected="0">
            <x v="1124"/>
          </reference>
          <reference field="5" count="1" selected="0">
            <x v="683"/>
          </reference>
          <reference field="6" count="1" selected="0">
            <x v="9"/>
          </reference>
          <reference field="7" count="0"/>
        </references>
      </pivotArea>
    </format>
    <format dxfId="3209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26"/>
          </reference>
          <reference field="4" count="1" selected="0">
            <x v="546"/>
          </reference>
          <reference field="5" count="1" selected="0">
            <x v="707"/>
          </reference>
          <reference field="6" count="1" selected="0">
            <x v="50"/>
          </reference>
          <reference field="7" count="0"/>
        </references>
      </pivotArea>
    </format>
    <format dxfId="3208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28"/>
          </reference>
          <reference field="4" count="1" selected="0">
            <x v="1141"/>
          </reference>
          <reference field="5" count="1" selected="0">
            <x v="716"/>
          </reference>
          <reference field="6" count="1" selected="0">
            <x v="14"/>
          </reference>
          <reference field="7" count="0"/>
        </references>
      </pivotArea>
    </format>
    <format dxfId="3207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29"/>
          </reference>
          <reference field="4" count="1" selected="0">
            <x v="789"/>
          </reference>
          <reference field="5" count="1" selected="0">
            <x v="36"/>
          </reference>
          <reference field="6" count="1" selected="0">
            <x v="9"/>
          </reference>
          <reference field="7" count="0"/>
        </references>
      </pivotArea>
    </format>
    <format dxfId="3206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59"/>
          </reference>
          <reference field="4" count="1" selected="0">
            <x v="510"/>
          </reference>
          <reference field="5" count="1" selected="0">
            <x v="141"/>
          </reference>
          <reference field="6" count="1" selected="0">
            <x v="9"/>
          </reference>
          <reference field="7" count="0"/>
        </references>
      </pivotArea>
    </format>
    <format dxfId="3205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79"/>
          </reference>
          <reference field="4" count="1" selected="0">
            <x v="1176"/>
          </reference>
          <reference field="5" count="1" selected="0">
            <x v="594"/>
          </reference>
          <reference field="6" count="1" selected="0">
            <x v="36"/>
          </reference>
          <reference field="7" count="0"/>
        </references>
      </pivotArea>
    </format>
    <format dxfId="3204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86"/>
          </reference>
          <reference field="4" count="1" selected="0">
            <x v="1232"/>
          </reference>
          <reference field="5" count="1" selected="0">
            <x v="612"/>
          </reference>
          <reference field="6" count="1" selected="0">
            <x v="9"/>
          </reference>
          <reference field="7" count="0"/>
        </references>
      </pivotArea>
    </format>
    <format dxfId="3203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89"/>
          </reference>
          <reference field="4" count="1" selected="0">
            <x v="933"/>
          </reference>
          <reference field="5" count="1" selected="0">
            <x v="681"/>
          </reference>
          <reference field="6" count="1" selected="0">
            <x v="9"/>
          </reference>
          <reference field="7" count="0"/>
        </references>
      </pivotArea>
    </format>
    <format dxfId="3202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91"/>
          </reference>
          <reference field="4" count="1" selected="0">
            <x v="1001"/>
          </reference>
          <reference field="5" count="1" selected="0">
            <x v="755"/>
          </reference>
          <reference field="6" count="1" selected="0">
            <x v="9"/>
          </reference>
          <reference field="7" count="0"/>
        </references>
      </pivotArea>
    </format>
    <format dxfId="3201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93"/>
          </reference>
          <reference field="4" count="1" selected="0">
            <x v="1089"/>
          </reference>
          <reference field="5" count="1" selected="0">
            <x v="140"/>
          </reference>
          <reference field="6" count="1" selected="0">
            <x v="9"/>
          </reference>
          <reference field="7" count="0"/>
        </references>
      </pivotArea>
    </format>
    <format dxfId="3200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94"/>
          </reference>
          <reference field="4" count="1" selected="0">
            <x v="426"/>
          </reference>
          <reference field="5" count="1" selected="0">
            <x v="391"/>
          </reference>
          <reference field="6" count="1" selected="0">
            <x v="36"/>
          </reference>
          <reference field="7" count="0"/>
        </references>
      </pivotArea>
    </format>
    <format dxfId="3199">
      <pivotArea dataOnly="0" labelOnly="1" outline="0" fieldPosition="0">
        <references count="7">
          <reference field="0" count="1" selected="0">
            <x v="1"/>
          </reference>
          <reference field="1" count="1" selected="0">
            <x v="4"/>
          </reference>
          <reference field="3" count="1" selected="0">
            <x v="0"/>
          </reference>
          <reference field="4" count="1" selected="0">
            <x v="853"/>
          </reference>
          <reference field="5" count="1" selected="0">
            <x v="598"/>
          </reference>
          <reference field="6" count="1" selected="0">
            <x v="36"/>
          </reference>
          <reference field="7" count="0"/>
        </references>
      </pivotArea>
    </format>
    <format dxfId="3198">
      <pivotArea dataOnly="0" labelOnly="1" outline="0" fieldPosition="0">
        <references count="7">
          <reference field="0" count="1" selected="0">
            <x v="1"/>
          </reference>
          <reference field="1" count="1" selected="0">
            <x v="4"/>
          </reference>
          <reference field="3" count="1" selected="0">
            <x v="2"/>
          </reference>
          <reference field="4" count="1" selected="0">
            <x v="925"/>
          </reference>
          <reference field="5" count="1" selected="0">
            <x v="514"/>
          </reference>
          <reference field="6" count="1" selected="0">
            <x v="36"/>
          </reference>
          <reference field="7" count="0"/>
        </references>
      </pivotArea>
    </format>
    <format dxfId="3197">
      <pivotArea dataOnly="0" labelOnly="1" outline="0" fieldPosition="0">
        <references count="7">
          <reference field="0" count="1" selected="0">
            <x v="1"/>
          </reference>
          <reference field="1" count="1" selected="0">
            <x v="4"/>
          </reference>
          <reference field="3" count="1" selected="0">
            <x v="3"/>
          </reference>
          <reference field="4" count="1" selected="0">
            <x v="1081"/>
          </reference>
          <reference field="5" count="1" selected="0">
            <x v="277"/>
          </reference>
          <reference field="6" count="1" selected="0">
            <x v="36"/>
          </reference>
          <reference field="7" count="0"/>
        </references>
      </pivotArea>
    </format>
    <format dxfId="3196">
      <pivotArea dataOnly="0" labelOnly="1" outline="0" fieldPosition="0">
        <references count="7">
          <reference field="0" count="1" selected="0">
            <x v="1"/>
          </reference>
          <reference field="1" count="1" selected="0">
            <x v="4"/>
          </reference>
          <reference field="3" count="1" selected="0">
            <x v="5"/>
          </reference>
          <reference field="4" count="1" selected="0">
            <x v="944"/>
          </reference>
          <reference field="5" count="1" selected="0">
            <x v="162"/>
          </reference>
          <reference field="6" count="1" selected="0">
            <x v="8"/>
          </reference>
          <reference field="7" count="0"/>
        </references>
      </pivotArea>
    </format>
    <format dxfId="3195">
      <pivotArea dataOnly="0" labelOnly="1" outline="0" fieldPosition="0">
        <references count="7">
          <reference field="0" count="1" selected="0">
            <x v="1"/>
          </reference>
          <reference field="1" count="1" selected="0">
            <x v="4"/>
          </reference>
          <reference field="3" count="1" selected="0">
            <x v="6"/>
          </reference>
          <reference field="4" count="1" selected="0">
            <x v="607"/>
          </reference>
          <reference field="5" count="1" selected="0">
            <x v="774"/>
          </reference>
          <reference field="6" count="1" selected="0">
            <x v="8"/>
          </reference>
          <reference field="7" count="0"/>
        </references>
      </pivotArea>
    </format>
    <format dxfId="3194">
      <pivotArea dataOnly="0" labelOnly="1" outline="0" fieldPosition="0">
        <references count="7">
          <reference field="0" count="1" selected="0">
            <x v="1"/>
          </reference>
          <reference field="1" count="1" selected="0">
            <x v="4"/>
          </reference>
          <reference field="3" count="1" selected="0">
            <x v="7"/>
          </reference>
          <reference field="4" count="1" selected="0">
            <x v="553"/>
          </reference>
          <reference field="5" count="1" selected="0">
            <x v="581"/>
          </reference>
          <reference field="6" count="1" selected="0">
            <x v="31"/>
          </reference>
          <reference field="7" count="0"/>
        </references>
      </pivotArea>
    </format>
    <format dxfId="3193">
      <pivotArea dataOnly="0" labelOnly="1" outline="0" fieldPosition="0">
        <references count="7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"/>
          </reference>
          <reference field="4" count="1" selected="0">
            <x v="1101"/>
          </reference>
          <reference field="5" count="1" selected="0">
            <x v="771"/>
          </reference>
          <reference field="6" count="1" selected="0">
            <x v="1"/>
          </reference>
          <reference field="7" count="0"/>
        </references>
      </pivotArea>
    </format>
    <format dxfId="3192">
      <pivotArea dataOnly="0" labelOnly="1" outline="0" fieldPosition="0">
        <references count="7">
          <reference field="0" count="1" selected="0">
            <x v="1"/>
          </reference>
          <reference field="1" count="1" selected="0">
            <x v="4"/>
          </reference>
          <reference field="3" count="1" selected="0">
            <x v="13"/>
          </reference>
          <reference field="4" count="1" selected="0">
            <x v="1115"/>
          </reference>
          <reference field="5" count="1" selected="0">
            <x v="109"/>
          </reference>
          <reference field="6" count="1" selected="0">
            <x v="36"/>
          </reference>
          <reference field="7" count="0"/>
        </references>
      </pivotArea>
    </format>
    <format dxfId="3191">
      <pivotArea dataOnly="0" labelOnly="1" outline="0" fieldPosition="0">
        <references count="7">
          <reference field="0" count="1" selected="0">
            <x v="1"/>
          </reference>
          <reference field="1" count="1" selected="0">
            <x v="4"/>
          </reference>
          <reference field="3" count="1" selected="0">
            <x v="17"/>
          </reference>
          <reference field="4" count="1" selected="0">
            <x v="708"/>
          </reference>
          <reference field="5" count="1" selected="0">
            <x v="739"/>
          </reference>
          <reference field="6" count="1" selected="0">
            <x v="8"/>
          </reference>
          <reference field="7" count="0"/>
        </references>
      </pivotArea>
    </format>
    <format dxfId="3190">
      <pivotArea dataOnly="0" labelOnly="1" outline="0" fieldPosition="0">
        <references count="7">
          <reference field="0" count="1" selected="0">
            <x v="1"/>
          </reference>
          <reference field="1" count="1" selected="0">
            <x v="4"/>
          </reference>
          <reference field="3" count="1" selected="0">
            <x v="19"/>
          </reference>
          <reference field="4" count="1" selected="0">
            <x v="631"/>
          </reference>
          <reference field="5" count="1" selected="0">
            <x v="241"/>
          </reference>
          <reference field="6" count="1" selected="0">
            <x v="36"/>
          </reference>
          <reference field="7" count="0"/>
        </references>
      </pivotArea>
    </format>
    <format dxfId="3189">
      <pivotArea dataOnly="0" labelOnly="1" outline="0" fieldPosition="0">
        <references count="7">
          <reference field="0" count="1" selected="0">
            <x v="1"/>
          </reference>
          <reference field="1" count="1" selected="0">
            <x v="4"/>
          </reference>
          <reference field="3" count="1" selected="0">
            <x v="21"/>
          </reference>
          <reference field="4" count="1" selected="0">
            <x v="1008"/>
          </reference>
          <reference field="5" count="1" selected="0">
            <x v="421"/>
          </reference>
          <reference field="6" count="1" selected="0">
            <x v="36"/>
          </reference>
          <reference field="7" count="0"/>
        </references>
      </pivotArea>
    </format>
    <format dxfId="3188">
      <pivotArea dataOnly="0" labelOnly="1" outline="0" fieldPosition="0">
        <references count="7">
          <reference field="0" count="1" selected="0">
            <x v="1"/>
          </reference>
          <reference field="1" count="1" selected="0">
            <x v="4"/>
          </reference>
          <reference field="3" count="1" selected="0">
            <x v="27"/>
          </reference>
          <reference field="4" count="1" selected="0">
            <x v="677"/>
          </reference>
          <reference field="5" count="1" selected="0">
            <x v="456"/>
          </reference>
          <reference field="6" count="1" selected="0">
            <x v="52"/>
          </reference>
          <reference field="7" count="0"/>
        </references>
      </pivotArea>
    </format>
    <format dxfId="3187">
      <pivotArea dataOnly="0" labelOnly="1" outline="0" fieldPosition="0">
        <references count="7">
          <reference field="0" count="1" selected="0">
            <x v="1"/>
          </reference>
          <reference field="1" count="1" selected="0">
            <x v="4"/>
          </reference>
          <reference field="3" count="1" selected="0">
            <x v="28"/>
          </reference>
          <reference field="4" count="1" selected="0">
            <x v="1112"/>
          </reference>
          <reference field="5" count="1" selected="0">
            <x v="131"/>
          </reference>
          <reference field="6" count="1" selected="0">
            <x v="8"/>
          </reference>
          <reference field="7" count="0"/>
        </references>
      </pivotArea>
    </format>
    <format dxfId="3186">
      <pivotArea dataOnly="0" labelOnly="1" outline="0" fieldPosition="0">
        <references count="7">
          <reference field="0" count="1" selected="0">
            <x v="1"/>
          </reference>
          <reference field="1" count="1" selected="0">
            <x v="4"/>
          </reference>
          <reference field="3" count="1" selected="0">
            <x v="29"/>
          </reference>
          <reference field="4" count="1" selected="0">
            <x v="1073"/>
          </reference>
          <reference field="5" count="1" selected="0">
            <x v="462"/>
          </reference>
          <reference field="6" count="1" selected="0">
            <x v="8"/>
          </reference>
          <reference field="7" count="0"/>
        </references>
      </pivotArea>
    </format>
    <format dxfId="3185">
      <pivotArea dataOnly="0" labelOnly="1" outline="0" fieldPosition="0">
        <references count="7">
          <reference field="0" count="1" selected="0">
            <x v="1"/>
          </reference>
          <reference field="1" count="1" selected="0">
            <x v="4"/>
          </reference>
          <reference field="3" count="1" selected="0">
            <x v="31"/>
          </reference>
          <reference field="4" count="1" selected="0">
            <x v="861"/>
          </reference>
          <reference field="5" count="1" selected="0">
            <x v="726"/>
          </reference>
          <reference field="6" count="1" selected="0">
            <x v="36"/>
          </reference>
          <reference field="7" count="0"/>
        </references>
      </pivotArea>
    </format>
    <format dxfId="3184">
      <pivotArea dataOnly="0" labelOnly="1" outline="0" fieldPosition="0">
        <references count="7">
          <reference field="0" count="1" selected="0">
            <x v="1"/>
          </reference>
          <reference field="1" count="1" selected="0">
            <x v="4"/>
          </reference>
          <reference field="3" count="1" selected="0">
            <x v="36"/>
          </reference>
          <reference field="4" count="1" selected="0">
            <x v="927"/>
          </reference>
          <reference field="5" count="1" selected="0">
            <x v="630"/>
          </reference>
          <reference field="6" count="1" selected="0">
            <x v="36"/>
          </reference>
          <reference field="7" count="0"/>
        </references>
      </pivotArea>
    </format>
    <format dxfId="3183">
      <pivotArea dataOnly="0" labelOnly="1" outline="0" fieldPosition="0">
        <references count="7">
          <reference field="0" count="1" selected="0">
            <x v="1"/>
          </reference>
          <reference field="1" count="1" selected="0">
            <x v="4"/>
          </reference>
          <reference field="3" count="1" selected="0">
            <x v="37"/>
          </reference>
          <reference field="4" count="1" selected="0">
            <x v="783"/>
          </reference>
          <reference field="5" count="1" selected="0">
            <x v="31"/>
          </reference>
          <reference field="6" count="1" selected="0">
            <x v="8"/>
          </reference>
          <reference field="7" count="0"/>
        </references>
      </pivotArea>
    </format>
    <format dxfId="3182">
      <pivotArea dataOnly="0" labelOnly="1" outline="0" fieldPosition="0">
        <references count="7">
          <reference field="0" count="1" selected="0">
            <x v="1"/>
          </reference>
          <reference field="1" count="1" selected="0">
            <x v="4"/>
          </reference>
          <reference field="3" count="1" selected="0">
            <x v="39"/>
          </reference>
          <reference field="4" count="1" selected="0">
            <x v="704"/>
          </reference>
          <reference field="5" count="1" selected="0">
            <x v="424"/>
          </reference>
          <reference field="6" count="1" selected="0">
            <x v="8"/>
          </reference>
          <reference field="7" count="0"/>
        </references>
      </pivotArea>
    </format>
    <format dxfId="3181">
      <pivotArea dataOnly="0" labelOnly="1" outline="0" fieldPosition="0">
        <references count="7">
          <reference field="0" count="1" selected="0">
            <x v="1"/>
          </reference>
          <reference field="1" count="1" selected="0">
            <x v="4"/>
          </reference>
          <reference field="3" count="1" selected="0">
            <x v="40"/>
          </reference>
          <reference field="4" count="1" selected="0">
            <x v="1049"/>
          </reference>
          <reference field="5" count="1" selected="0">
            <x v="470"/>
          </reference>
          <reference field="6" count="1" selected="0">
            <x v="36"/>
          </reference>
          <reference field="7" count="0"/>
        </references>
      </pivotArea>
    </format>
    <format dxfId="3180">
      <pivotArea dataOnly="0" labelOnly="1" outline="0" fieldPosition="0">
        <references count="7">
          <reference field="0" count="1" selected="0">
            <x v="1"/>
          </reference>
          <reference field="1" count="1" selected="0">
            <x v="4"/>
          </reference>
          <reference field="3" count="1" selected="0">
            <x v="42"/>
          </reference>
          <reference field="4" count="1" selected="0">
            <x v="766"/>
          </reference>
          <reference field="5" count="1" selected="0">
            <x v="397"/>
          </reference>
          <reference field="6" count="1" selected="0">
            <x v="8"/>
          </reference>
          <reference field="7" count="0"/>
        </references>
      </pivotArea>
    </format>
    <format dxfId="3179">
      <pivotArea dataOnly="0" labelOnly="1" outline="0" fieldPosition="0">
        <references count="7">
          <reference field="0" count="1" selected="0">
            <x v="1"/>
          </reference>
          <reference field="1" count="1" selected="0">
            <x v="4"/>
          </reference>
          <reference field="3" count="1" selected="0">
            <x v="43"/>
          </reference>
          <reference field="4" count="1" selected="0">
            <x v="834"/>
          </reference>
          <reference field="5" count="1" selected="0">
            <x v="553"/>
          </reference>
          <reference field="6" count="1" selected="0">
            <x v="36"/>
          </reference>
          <reference field="7" count="0"/>
        </references>
      </pivotArea>
    </format>
    <format dxfId="3178">
      <pivotArea dataOnly="0" labelOnly="1" outline="0" fieldPosition="0">
        <references count="7">
          <reference field="0" count="1" selected="0">
            <x v="1"/>
          </reference>
          <reference field="1" count="1" selected="0">
            <x v="4"/>
          </reference>
          <reference field="3" count="1" selected="0">
            <x v="44"/>
          </reference>
          <reference field="4" count="1" selected="0">
            <x v="852"/>
          </reference>
          <reference field="5" count="1" selected="0">
            <x v="631"/>
          </reference>
          <reference field="6" count="1" selected="0">
            <x v="36"/>
          </reference>
          <reference field="7" count="0"/>
        </references>
      </pivotArea>
    </format>
    <format dxfId="3177">
      <pivotArea dataOnly="0" labelOnly="1" outline="0" fieldPosition="0">
        <references count="7">
          <reference field="0" count="1" selected="0">
            <x v="1"/>
          </reference>
          <reference field="1" count="1" selected="0">
            <x v="4"/>
          </reference>
          <reference field="3" count="1" selected="0">
            <x v="45"/>
          </reference>
          <reference field="4" count="1" selected="0">
            <x v="615"/>
          </reference>
          <reference field="5" count="1" selected="0">
            <x v="437"/>
          </reference>
          <reference field="6" count="1" selected="0">
            <x v="4"/>
          </reference>
          <reference field="7" count="0"/>
        </references>
      </pivotArea>
    </format>
    <format dxfId="3176">
      <pivotArea dataOnly="0" labelOnly="1" outline="0" fieldPosition="0">
        <references count="7">
          <reference field="0" count="1" selected="0">
            <x v="1"/>
          </reference>
          <reference field="1" count="1" selected="0">
            <x v="4"/>
          </reference>
          <reference field="3" count="1" selected="0">
            <x v="46"/>
          </reference>
          <reference field="4" count="1" selected="0">
            <x v="823"/>
          </reference>
          <reference field="5" count="1" selected="0">
            <x v="577"/>
          </reference>
          <reference field="6" count="1" selected="0">
            <x v="36"/>
          </reference>
          <reference field="7" count="0"/>
        </references>
      </pivotArea>
    </format>
    <format dxfId="3175">
      <pivotArea dataOnly="0" labelOnly="1" outline="0" fieldPosition="0">
        <references count="7">
          <reference field="0" count="1" selected="0">
            <x v="1"/>
          </reference>
          <reference field="1" count="1" selected="0">
            <x v="4"/>
          </reference>
          <reference field="3" count="1" selected="0">
            <x v="47"/>
          </reference>
          <reference field="4" count="1" selected="0">
            <x v="827"/>
          </reference>
          <reference field="5" count="1" selected="0">
            <x v="213"/>
          </reference>
          <reference field="6" count="1" selected="0">
            <x v="36"/>
          </reference>
          <reference field="7" count="0"/>
        </references>
      </pivotArea>
    </format>
    <format dxfId="3174">
      <pivotArea dataOnly="0" labelOnly="1" outline="0" fieldPosition="0">
        <references count="7">
          <reference field="0" count="1" selected="0">
            <x v="1"/>
          </reference>
          <reference field="1" count="1" selected="0">
            <x v="4"/>
          </reference>
          <reference field="3" count="1" selected="0">
            <x v="48"/>
          </reference>
          <reference field="4" count="1" selected="0">
            <x v="1254"/>
          </reference>
          <reference field="5" count="1" selected="0">
            <x v="202"/>
          </reference>
          <reference field="6" count="1" selected="0">
            <x v="36"/>
          </reference>
          <reference field="7" count="0"/>
        </references>
      </pivotArea>
    </format>
    <format dxfId="3173">
      <pivotArea dataOnly="0" labelOnly="1" outline="0" fieldPosition="0">
        <references count="7">
          <reference field="0" count="1" selected="0">
            <x v="1"/>
          </reference>
          <reference field="1" count="1" selected="0">
            <x v="4"/>
          </reference>
          <reference field="3" count="1" selected="0">
            <x v="51"/>
          </reference>
          <reference field="4" count="1" selected="0">
            <x v="994"/>
          </reference>
          <reference field="5" count="1" selected="0">
            <x v="381"/>
          </reference>
          <reference field="6" count="1" selected="0">
            <x v="36"/>
          </reference>
          <reference field="7" count="0"/>
        </references>
      </pivotArea>
    </format>
    <format dxfId="3172">
      <pivotArea dataOnly="0" labelOnly="1" outline="0" fieldPosition="0">
        <references count="7">
          <reference field="0" count="1" selected="0">
            <x v="1"/>
          </reference>
          <reference field="1" count="1" selected="0">
            <x v="4"/>
          </reference>
          <reference field="3" count="1" selected="0">
            <x v="52"/>
          </reference>
          <reference field="4" count="1" selected="0">
            <x v="650"/>
          </reference>
          <reference field="5" count="1" selected="0">
            <x v="101"/>
          </reference>
          <reference field="6" count="1" selected="0">
            <x v="36"/>
          </reference>
          <reference field="7" count="0"/>
        </references>
      </pivotArea>
    </format>
    <format dxfId="3171">
      <pivotArea dataOnly="0" labelOnly="1" outline="0" fieldPosition="0">
        <references count="7">
          <reference field="0" count="1" selected="0">
            <x v="1"/>
          </reference>
          <reference field="1" count="1" selected="0">
            <x v="4"/>
          </reference>
          <reference field="3" count="1" selected="0">
            <x v="53"/>
          </reference>
          <reference field="4" count="1" selected="0">
            <x v="1161"/>
          </reference>
          <reference field="5" count="1" selected="0">
            <x v="665"/>
          </reference>
          <reference field="6" count="1" selected="0">
            <x v="36"/>
          </reference>
          <reference field="7" count="0"/>
        </references>
      </pivotArea>
    </format>
    <format dxfId="3170">
      <pivotArea dataOnly="0" labelOnly="1" outline="0" fieldPosition="0">
        <references count="7">
          <reference field="0" count="1" selected="0">
            <x v="1"/>
          </reference>
          <reference field="1" count="1" selected="0">
            <x v="4"/>
          </reference>
          <reference field="3" count="1" selected="0">
            <x v="63"/>
          </reference>
          <reference field="4" count="1" selected="0">
            <x v="180"/>
          </reference>
          <reference field="5" count="1" selected="0">
            <x v="353"/>
          </reference>
          <reference field="6" count="1" selected="0">
            <x v="36"/>
          </reference>
          <reference field="7" count="0"/>
        </references>
      </pivotArea>
    </format>
    <format dxfId="3169">
      <pivotArea dataOnly="0" labelOnly="1" outline="0" fieldPosition="0">
        <references count="7">
          <reference field="0" count="1" selected="0">
            <x v="1"/>
          </reference>
          <reference field="1" count="1" selected="0">
            <x v="4"/>
          </reference>
          <reference field="3" count="1" selected="0">
            <x v="67"/>
          </reference>
          <reference field="4" count="1" selected="0">
            <x v="947"/>
          </reference>
          <reference field="5" count="1" selected="0">
            <x v="498"/>
          </reference>
          <reference field="6" count="1" selected="0">
            <x v="29"/>
          </reference>
          <reference field="7" count="0"/>
        </references>
      </pivotArea>
    </format>
    <format dxfId="3168">
      <pivotArea dataOnly="0" labelOnly="1" outline="0" fieldPosition="0">
        <references count="7">
          <reference field="0" count="1" selected="0">
            <x v="1"/>
          </reference>
          <reference field="1" count="1" selected="0">
            <x v="4"/>
          </reference>
          <reference field="3" count="1" selected="0">
            <x v="68"/>
          </reference>
          <reference field="4" count="1" selected="0">
            <x v="1096"/>
          </reference>
          <reference field="5" count="1" selected="0">
            <x v="447"/>
          </reference>
          <reference field="6" count="1" selected="0">
            <x v="8"/>
          </reference>
          <reference field="7" count="0"/>
        </references>
      </pivotArea>
    </format>
    <format dxfId="3167">
      <pivotArea dataOnly="0" labelOnly="1" outline="0" fieldPosition="0">
        <references count="7">
          <reference field="0" count="1" selected="0">
            <x v="1"/>
          </reference>
          <reference field="1" count="1" selected="0">
            <x v="4"/>
          </reference>
          <reference field="3" count="1" selected="0">
            <x v="70"/>
          </reference>
          <reference field="4" count="1" selected="0">
            <x v="1144"/>
          </reference>
          <reference field="5" count="1" selected="0">
            <x v="645"/>
          </reference>
          <reference field="6" count="1" selected="0">
            <x v="36"/>
          </reference>
          <reference field="7" count="0"/>
        </references>
      </pivotArea>
    </format>
    <format dxfId="3166">
      <pivotArea dataOnly="0" labelOnly="1" outline="0" fieldPosition="0">
        <references count="7">
          <reference field="0" count="1" selected="0">
            <x v="1"/>
          </reference>
          <reference field="1" count="1" selected="0">
            <x v="4"/>
          </reference>
          <reference field="3" count="1" selected="0">
            <x v="76"/>
          </reference>
          <reference field="4" count="1" selected="0">
            <x v="903"/>
          </reference>
          <reference field="5" count="1" selected="0">
            <x v="688"/>
          </reference>
          <reference field="6" count="1" selected="0">
            <x v="36"/>
          </reference>
          <reference field="7" count="0"/>
        </references>
      </pivotArea>
    </format>
    <format dxfId="3165">
      <pivotArea dataOnly="0" labelOnly="1" outline="0" fieldPosition="0">
        <references count="7">
          <reference field="0" count="1" selected="0">
            <x v="1"/>
          </reference>
          <reference field="1" count="1" selected="0">
            <x v="4"/>
          </reference>
          <reference field="3" count="1" selected="0">
            <x v="78"/>
          </reference>
          <reference field="4" count="1" selected="0">
            <x v="954"/>
          </reference>
          <reference field="5" count="1" selected="0">
            <x v="67"/>
          </reference>
          <reference field="6" count="1" selected="0">
            <x v="8"/>
          </reference>
          <reference field="7" count="0"/>
        </references>
      </pivotArea>
    </format>
    <format dxfId="3164">
      <pivotArea dataOnly="0" labelOnly="1" outline="0" fieldPosition="0">
        <references count="7">
          <reference field="0" count="1" selected="0">
            <x v="1"/>
          </reference>
          <reference field="1" count="1" selected="0">
            <x v="4"/>
          </reference>
          <reference field="3" count="1" selected="0">
            <x v="79"/>
          </reference>
          <reference field="4" count="1" selected="0">
            <x v="923"/>
          </reference>
          <reference field="5" count="1" selected="0">
            <x v="316"/>
          </reference>
          <reference field="6" count="1" selected="0">
            <x v="36"/>
          </reference>
          <reference field="7" count="0"/>
        </references>
      </pivotArea>
    </format>
    <format dxfId="3163">
      <pivotArea dataOnly="0" labelOnly="1" outline="0" fieldPosition="0">
        <references count="7">
          <reference field="0" count="1" selected="0">
            <x v="1"/>
          </reference>
          <reference field="1" count="1" selected="0">
            <x v="4"/>
          </reference>
          <reference field="3" count="1" selected="0">
            <x v="84"/>
          </reference>
          <reference field="4" count="1" selected="0">
            <x v="379"/>
          </reference>
          <reference field="5" count="1" selected="0">
            <x v="532"/>
          </reference>
          <reference field="6" count="1" selected="0">
            <x v="36"/>
          </reference>
          <reference field="7" count="0"/>
        </references>
      </pivotArea>
    </format>
    <format dxfId="3162">
      <pivotArea dataOnly="0" labelOnly="1" outline="0" fieldPosition="0">
        <references count="7">
          <reference field="0" count="1" selected="0">
            <x v="1"/>
          </reference>
          <reference field="1" count="1" selected="0">
            <x v="4"/>
          </reference>
          <reference field="3" count="1" selected="0">
            <x v="87"/>
          </reference>
          <reference field="4" count="1" selected="0">
            <x v="675"/>
          </reference>
          <reference field="5" count="1" selected="0">
            <x v="69"/>
          </reference>
          <reference field="6" count="1" selected="0">
            <x v="36"/>
          </reference>
          <reference field="7" count="0"/>
        </references>
      </pivotArea>
    </format>
    <format dxfId="3161">
      <pivotArea dataOnly="0" labelOnly="1" outline="0" fieldPosition="0">
        <references count="7">
          <reference field="0" count="1" selected="0">
            <x v="1"/>
          </reference>
          <reference field="1" count="1" selected="0">
            <x v="4"/>
          </reference>
          <reference field="3" count="1" selected="0">
            <x v="89"/>
          </reference>
          <reference field="4" count="1" selected="0">
            <x v="1117"/>
          </reference>
          <reference field="5" count="1" selected="0">
            <x v="294"/>
          </reference>
          <reference field="6" count="1" selected="0">
            <x v="34"/>
          </reference>
          <reference field="7" count="0"/>
        </references>
      </pivotArea>
    </format>
    <format dxfId="3160">
      <pivotArea dataOnly="0" labelOnly="1" outline="0" fieldPosition="0">
        <references count="7">
          <reference field="0" count="1" selected="0">
            <x v="1"/>
          </reference>
          <reference field="1" count="1" selected="0">
            <x v="4"/>
          </reference>
          <reference field="3" count="1" selected="0">
            <x v="94"/>
          </reference>
          <reference field="4" count="1" selected="0">
            <x v="78"/>
          </reference>
          <reference field="5" count="1" selected="0">
            <x v="435"/>
          </reference>
          <reference field="6" count="1" selected="0">
            <x v="36"/>
          </reference>
          <reference field="7" count="0"/>
        </references>
      </pivotArea>
    </format>
    <format dxfId="3159">
      <pivotArea dataOnly="0" labelOnly="1" outline="0" fieldPosition="0">
        <references count="7">
          <reference field="0" count="1" selected="0">
            <x v="1"/>
          </reference>
          <reference field="1" count="1" selected="0">
            <x v="4"/>
          </reference>
          <reference field="3" count="1" selected="0">
            <x v="99"/>
          </reference>
          <reference field="4" count="1" selected="0">
            <x v="456"/>
          </reference>
          <reference field="5" count="1" selected="0">
            <x v="338"/>
          </reference>
          <reference field="6" count="1" selected="0">
            <x v="7"/>
          </reference>
          <reference field="7" count="0"/>
        </references>
      </pivotArea>
    </format>
    <format dxfId="3158">
      <pivotArea dataOnly="0" labelOnly="1" outline="0" fieldPosition="0">
        <references count="7">
          <reference field="0" count="1" selected="0">
            <x v="1"/>
          </reference>
          <reference field="1" count="1" selected="0">
            <x v="4"/>
          </reference>
          <reference field="3" count="1" selected="0">
            <x v="102"/>
          </reference>
          <reference field="4" count="1" selected="0">
            <x v="821"/>
          </reference>
          <reference field="5" count="1" selected="0">
            <x v="438"/>
          </reference>
          <reference field="6" count="1" selected="0">
            <x v="4"/>
          </reference>
          <reference field="7" count="0"/>
        </references>
      </pivotArea>
    </format>
    <format dxfId="3157">
      <pivotArea dataOnly="0" labelOnly="1" outline="0" fieldPosition="0">
        <references count="7">
          <reference field="0" count="1" selected="0">
            <x v="1"/>
          </reference>
          <reference field="1" count="1" selected="0">
            <x v="4"/>
          </reference>
          <reference field="3" count="1" selected="0">
            <x v="104"/>
          </reference>
          <reference field="4" count="1" selected="0">
            <x v="611"/>
          </reference>
          <reference field="5" count="1" selected="0">
            <x v="96"/>
          </reference>
          <reference field="6" count="1" selected="0">
            <x v="36"/>
          </reference>
          <reference field="7" count="0"/>
        </references>
      </pivotArea>
    </format>
    <format dxfId="3156">
      <pivotArea dataOnly="0" labelOnly="1" outline="0" fieldPosition="0">
        <references count="7">
          <reference field="0" count="1" selected="0">
            <x v="1"/>
          </reference>
          <reference field="1" count="1" selected="0">
            <x v="4"/>
          </reference>
          <reference field="3" count="1" selected="0">
            <x v="107"/>
          </reference>
          <reference field="4" count="1" selected="0">
            <x v="1270"/>
          </reference>
          <reference field="5" count="1" selected="0">
            <x v="731"/>
          </reference>
          <reference field="6" count="1" selected="0">
            <x v="36"/>
          </reference>
          <reference field="7" count="0"/>
        </references>
      </pivotArea>
    </format>
    <format dxfId="3155">
      <pivotArea dataOnly="0" labelOnly="1" outline="0" fieldPosition="0">
        <references count="7">
          <reference field="0" count="1" selected="0">
            <x v="1"/>
          </reference>
          <reference field="1" count="1" selected="0">
            <x v="4"/>
          </reference>
          <reference field="3" count="1" selected="0">
            <x v="108"/>
          </reference>
          <reference field="4" count="1" selected="0">
            <x v="849"/>
          </reference>
          <reference field="5" count="1" selected="0">
            <x v="13"/>
          </reference>
          <reference field="6" count="1" selected="0">
            <x v="7"/>
          </reference>
          <reference field="7" count="0"/>
        </references>
      </pivotArea>
    </format>
    <format dxfId="3154">
      <pivotArea dataOnly="0" labelOnly="1" outline="0" fieldPosition="0">
        <references count="7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0"/>
          </reference>
          <reference field="4" count="1" selected="0">
            <x v="857"/>
          </reference>
          <reference field="5" count="1" selected="0">
            <x v="383"/>
          </reference>
          <reference field="6" count="1" selected="0">
            <x v="43"/>
          </reference>
          <reference field="7" count="0"/>
        </references>
      </pivotArea>
    </format>
    <format dxfId="3153">
      <pivotArea dataOnly="0" labelOnly="1" outline="0" fieldPosition="0">
        <references count="7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1"/>
          </reference>
          <reference field="4" count="1" selected="0">
            <x v="1183"/>
          </reference>
          <reference field="5" count="1" selected="0">
            <x v="222"/>
          </reference>
          <reference field="6" count="1" selected="0">
            <x v="7"/>
          </reference>
          <reference field="7" count="0"/>
        </references>
      </pivotArea>
    </format>
    <format dxfId="3152">
      <pivotArea dataOnly="0" labelOnly="1" outline="0" fieldPosition="0">
        <references count="7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2"/>
          </reference>
          <reference field="4" count="1" selected="0">
            <x v="590"/>
          </reference>
          <reference field="5" count="1" selected="0">
            <x v="129"/>
          </reference>
          <reference field="6" count="1" selected="0">
            <x v="8"/>
          </reference>
          <reference field="7" count="0"/>
        </references>
      </pivotArea>
    </format>
    <format dxfId="3151">
      <pivotArea dataOnly="0" labelOnly="1" outline="0" fieldPosition="0">
        <references count="7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3"/>
          </reference>
          <reference field="4" count="1" selected="0">
            <x v="534"/>
          </reference>
          <reference field="5" count="1" selected="0">
            <x v="175"/>
          </reference>
          <reference field="6" count="1" selected="0">
            <x v="36"/>
          </reference>
          <reference field="7" count="0"/>
        </references>
      </pivotArea>
    </format>
    <format dxfId="3150">
      <pivotArea dataOnly="0" labelOnly="1" outline="0" fieldPosition="0">
        <references count="7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4"/>
          </reference>
          <reference field="4" count="1" selected="0">
            <x v="803"/>
          </reference>
          <reference field="5" count="1" selected="0">
            <x v="105"/>
          </reference>
          <reference field="6" count="1" selected="0">
            <x v="8"/>
          </reference>
          <reference field="7" count="0"/>
        </references>
      </pivotArea>
    </format>
    <format dxfId="3149">
      <pivotArea dataOnly="0" labelOnly="1" outline="0" fieldPosition="0">
        <references count="7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5"/>
          </reference>
          <reference field="4" count="1" selected="0">
            <x v="824"/>
          </reference>
          <reference field="5" count="1" selected="0">
            <x v="607"/>
          </reference>
          <reference field="6" count="1" selected="0">
            <x v="36"/>
          </reference>
          <reference field="7" count="0"/>
        </references>
      </pivotArea>
    </format>
    <format dxfId="3148">
      <pivotArea dataOnly="0" labelOnly="1" outline="0" fieldPosition="0">
        <references count="7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6"/>
          </reference>
          <reference field="4" count="1" selected="0">
            <x v="983"/>
          </reference>
          <reference field="5" count="1" selected="0">
            <x v="8"/>
          </reference>
          <reference field="6" count="1" selected="0">
            <x v="8"/>
          </reference>
          <reference field="7" count="0"/>
        </references>
      </pivotArea>
    </format>
    <format dxfId="3147">
      <pivotArea dataOnly="0" labelOnly="1" outline="0" fieldPosition="0">
        <references count="7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7"/>
          </reference>
          <reference field="4" count="1" selected="0">
            <x v="653"/>
          </reference>
          <reference field="5" count="1" selected="0">
            <x v="525"/>
          </reference>
          <reference field="6" count="1" selected="0">
            <x v="36"/>
          </reference>
          <reference field="7" count="0"/>
        </references>
      </pivotArea>
    </format>
    <format dxfId="3146">
      <pivotArea dataOnly="0" labelOnly="1" outline="0" fieldPosition="0">
        <references count="7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9"/>
          </reference>
          <reference field="4" count="1" selected="0">
            <x v="810"/>
          </reference>
          <reference field="5" count="1" selected="0">
            <x v="697"/>
          </reference>
          <reference field="6" count="1" selected="0">
            <x v="8"/>
          </reference>
          <reference field="7" count="0"/>
        </references>
      </pivotArea>
    </format>
    <format dxfId="3145">
      <pivotArea dataOnly="0" labelOnly="1" outline="0" fieldPosition="0">
        <references count="7">
          <reference field="0" count="1" selected="0">
            <x v="1"/>
          </reference>
          <reference field="1" count="1" selected="0">
            <x v="4"/>
          </reference>
          <reference field="3" count="1" selected="0">
            <x v="120"/>
          </reference>
          <reference field="4" count="1" selected="0">
            <x v="790"/>
          </reference>
          <reference field="5" count="1" selected="0">
            <x v="307"/>
          </reference>
          <reference field="6" count="1" selected="0">
            <x v="8"/>
          </reference>
          <reference field="7" count="0"/>
        </references>
      </pivotArea>
    </format>
    <format dxfId="3144">
      <pivotArea dataOnly="0" labelOnly="1" outline="0" fieldPosition="0">
        <references count="7">
          <reference field="0" count="1" selected="0">
            <x v="1"/>
          </reference>
          <reference field="1" count="1" selected="0">
            <x v="4"/>
          </reference>
          <reference field="3" count="1" selected="0">
            <x v="121"/>
          </reference>
          <reference field="4" count="1" selected="0">
            <x v="605"/>
          </reference>
          <reference field="5" count="1" selected="0">
            <x v="531"/>
          </reference>
          <reference field="6" count="1" selected="0">
            <x v="36"/>
          </reference>
          <reference field="7" count="0"/>
        </references>
      </pivotArea>
    </format>
    <format dxfId="3143">
      <pivotArea dataOnly="0" labelOnly="1" outline="0" fieldPosition="0">
        <references count="7">
          <reference field="0" count="1" selected="0">
            <x v="1"/>
          </reference>
          <reference field="1" count="1" selected="0">
            <x v="4"/>
          </reference>
          <reference field="3" count="1" selected="0">
            <x v="122"/>
          </reference>
          <reference field="4" count="1" selected="0">
            <x v="1075"/>
          </reference>
          <reference field="5" count="1" selected="0">
            <x v="223"/>
          </reference>
          <reference field="6" count="1" selected="0">
            <x v="36"/>
          </reference>
          <reference field="7" count="0"/>
        </references>
      </pivotArea>
    </format>
    <format dxfId="3142">
      <pivotArea dataOnly="0" labelOnly="1" outline="0" fieldPosition="0">
        <references count="7">
          <reference field="0" count="1" selected="0">
            <x v="1"/>
          </reference>
          <reference field="1" count="1" selected="0">
            <x v="4"/>
          </reference>
          <reference field="3" count="1" selected="0">
            <x v="123"/>
          </reference>
          <reference field="4" count="1" selected="0">
            <x v="1146"/>
          </reference>
          <reference field="5" count="1" selected="0">
            <x v="797"/>
          </reference>
          <reference field="6" count="1" selected="0">
            <x v="8"/>
          </reference>
          <reference field="7" count="0"/>
        </references>
      </pivotArea>
    </format>
    <format dxfId="3141">
      <pivotArea dataOnly="0" labelOnly="1" outline="0" fieldPosition="0">
        <references count="7">
          <reference field="0" count="1" selected="0">
            <x v="1"/>
          </reference>
          <reference field="1" count="1" selected="0">
            <x v="4"/>
          </reference>
          <reference field="3" count="1" selected="0">
            <x v="134"/>
          </reference>
          <reference field="4" count="1" selected="0">
            <x v="581"/>
          </reference>
          <reference field="5" count="1" selected="0">
            <x v="618"/>
          </reference>
          <reference field="6" count="1" selected="0">
            <x v="36"/>
          </reference>
          <reference field="7" count="0"/>
        </references>
      </pivotArea>
    </format>
    <format dxfId="3140">
      <pivotArea dataOnly="0" labelOnly="1" outline="0" fieldPosition="0">
        <references count="7">
          <reference field="0" count="1" selected="0">
            <x v="1"/>
          </reference>
          <reference field="1" count="1" selected="0">
            <x v="4"/>
          </reference>
          <reference field="3" count="1" selected="0">
            <x v="138"/>
          </reference>
          <reference field="4" count="1" selected="0">
            <x v="1038"/>
          </reference>
          <reference field="5" count="1" selected="0">
            <x v="624"/>
          </reference>
          <reference field="6" count="1" selected="0">
            <x v="8"/>
          </reference>
          <reference field="7" count="0"/>
        </references>
      </pivotArea>
    </format>
    <format dxfId="3139">
      <pivotArea dataOnly="0" labelOnly="1" outline="0" fieldPosition="0">
        <references count="7">
          <reference field="0" count="1" selected="0">
            <x v="1"/>
          </reference>
          <reference field="1" count="1" selected="0">
            <x v="4"/>
          </reference>
          <reference field="3" count="1" selected="0">
            <x v="145"/>
          </reference>
          <reference field="4" count="1" selected="0">
            <x v="218"/>
          </reference>
          <reference field="5" count="1" selected="0">
            <x v="97"/>
          </reference>
          <reference field="6" count="1" selected="0">
            <x v="36"/>
          </reference>
          <reference field="7" count="0"/>
        </references>
      </pivotArea>
    </format>
    <format dxfId="3138">
      <pivotArea dataOnly="0" labelOnly="1" outline="0" fieldPosition="0">
        <references count="7">
          <reference field="0" count="1" selected="0">
            <x v="1"/>
          </reference>
          <reference field="1" count="1" selected="0">
            <x v="4"/>
          </reference>
          <reference field="3" count="1" selected="0">
            <x v="150"/>
          </reference>
          <reference field="4" count="1" selected="0">
            <x v="1194"/>
          </reference>
          <reference field="5" count="1" selected="0">
            <x v="662"/>
          </reference>
          <reference field="6" count="1" selected="0">
            <x v="8"/>
          </reference>
          <reference field="7" count="0"/>
        </references>
      </pivotArea>
    </format>
    <format dxfId="3137">
      <pivotArea dataOnly="0" labelOnly="1" outline="0" fieldPosition="0">
        <references count="7">
          <reference field="0" count="1" selected="0">
            <x v="1"/>
          </reference>
          <reference field="1" count="1" selected="0">
            <x v="4"/>
          </reference>
          <reference field="3" count="1" selected="0">
            <x v="154"/>
          </reference>
          <reference field="4" count="1" selected="0">
            <x v="915"/>
          </reference>
          <reference field="5" count="1" selected="0">
            <x v="232"/>
          </reference>
          <reference field="6" count="1" selected="0">
            <x v="36"/>
          </reference>
          <reference field="7" count="0"/>
        </references>
      </pivotArea>
    </format>
    <format dxfId="3136">
      <pivotArea dataOnly="0" labelOnly="1" outline="0" fieldPosition="0">
        <references count="7">
          <reference field="0" count="1" selected="0">
            <x v="1"/>
          </reference>
          <reference field="1" count="1" selected="0">
            <x v="4"/>
          </reference>
          <reference field="3" count="1" selected="0">
            <x v="155"/>
          </reference>
          <reference field="4" count="1" selected="0">
            <x v="972"/>
          </reference>
          <reference field="5" count="1" selected="0">
            <x v="528"/>
          </reference>
          <reference field="6" count="1" selected="0">
            <x v="36"/>
          </reference>
          <reference field="7" count="0"/>
        </references>
      </pivotArea>
    </format>
    <format dxfId="3135">
      <pivotArea dataOnly="0" labelOnly="1" outline="0" fieldPosition="0">
        <references count="7">
          <reference field="0" count="1" selected="0">
            <x v="1"/>
          </reference>
          <reference field="1" count="1" selected="0">
            <x v="4"/>
          </reference>
          <reference field="3" count="1" selected="0">
            <x v="156"/>
          </reference>
          <reference field="4" count="1" selected="0">
            <x v="1105"/>
          </reference>
          <reference field="5" count="1" selected="0">
            <x v="179"/>
          </reference>
          <reference field="6" count="1" selected="0">
            <x v="36"/>
          </reference>
          <reference field="7" count="0"/>
        </references>
      </pivotArea>
    </format>
    <format dxfId="3134">
      <pivotArea dataOnly="0" labelOnly="1" outline="0" fieldPosition="0">
        <references count="7">
          <reference field="0" count="1" selected="0">
            <x v="1"/>
          </reference>
          <reference field="1" count="1" selected="0">
            <x v="4"/>
          </reference>
          <reference field="3" count="1" selected="0">
            <x v="158"/>
          </reference>
          <reference field="4" count="1" selected="0">
            <x v="648"/>
          </reference>
          <reference field="5" count="1" selected="0">
            <x v="786"/>
          </reference>
          <reference field="6" count="1" selected="0">
            <x v="36"/>
          </reference>
          <reference field="7" count="0"/>
        </references>
      </pivotArea>
    </format>
    <format dxfId="3133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1"/>
          </reference>
          <reference field="4" count="1" selected="0">
            <x v="1177"/>
          </reference>
          <reference field="5" count="1" selected="0">
            <x v="283"/>
          </reference>
          <reference field="6" count="1" selected="0">
            <x v="36"/>
          </reference>
          <reference field="7" count="0" selected="0"/>
          <reference field="8" count="1">
            <x v="1"/>
          </reference>
        </references>
      </pivotArea>
    </format>
    <format dxfId="3132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4"/>
          </reference>
          <reference field="4" count="1" selected="0">
            <x v="700"/>
          </reference>
          <reference field="5" count="1" selected="0">
            <x v="442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3131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8"/>
          </reference>
          <reference field="4" count="1" selected="0">
            <x v="1244"/>
          </reference>
          <reference field="5" count="1" selected="0">
            <x v="505"/>
          </reference>
          <reference field="6" count="1" selected="0">
            <x v="29"/>
          </reference>
          <reference field="7" count="0" selected="0"/>
          <reference field="8" count="1">
            <x v="1"/>
          </reference>
        </references>
      </pivotArea>
    </format>
    <format dxfId="3130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13"/>
          </reference>
          <reference field="4" count="1" selected="0">
            <x v="1115"/>
          </reference>
          <reference field="5" count="1" selected="0">
            <x v="109"/>
          </reference>
          <reference field="6" count="1" selected="0">
            <x v="36"/>
          </reference>
          <reference field="7" count="0" selected="0"/>
          <reference field="8" count="1">
            <x v="1"/>
          </reference>
        </references>
      </pivotArea>
    </format>
    <format dxfId="3129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15"/>
          </reference>
          <reference field="4" count="1" selected="0">
            <x v="604"/>
          </reference>
          <reference field="5" count="1" selected="0">
            <x v="563"/>
          </reference>
          <reference field="6" count="1" selected="0">
            <x v="23"/>
          </reference>
          <reference field="7" count="0" selected="0"/>
          <reference field="8" count="1">
            <x v="1"/>
          </reference>
        </references>
      </pivotArea>
    </format>
    <format dxfId="3128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18"/>
          </reference>
          <reference field="4" count="1" selected="0">
            <x v="911"/>
          </reference>
          <reference field="5" count="1" selected="0">
            <x v="160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3127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20"/>
          </reference>
          <reference field="4" count="1" selected="0">
            <x v="726"/>
          </reference>
          <reference field="5" count="1" selected="0">
            <x v="326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3126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30"/>
          </reference>
          <reference field="4" count="1" selected="0">
            <x v="738"/>
          </reference>
          <reference field="5" count="1" selected="0">
            <x v="423"/>
          </reference>
          <reference field="6" count="1" selected="0">
            <x v="39"/>
          </reference>
          <reference field="7" count="0" selected="0"/>
          <reference field="8" count="1">
            <x v="1"/>
          </reference>
        </references>
      </pivotArea>
    </format>
    <format dxfId="3125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47"/>
          </reference>
          <reference field="4" count="1" selected="0">
            <x v="827"/>
          </reference>
          <reference field="5" count="1" selected="0">
            <x v="213"/>
          </reference>
          <reference field="6" count="1" selected="0">
            <x v="36"/>
          </reference>
          <reference field="7" count="0" selected="0"/>
          <reference field="8" count="1">
            <x v="1"/>
          </reference>
        </references>
      </pivotArea>
    </format>
    <format dxfId="3124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49"/>
          </reference>
          <reference field="4" count="1" selected="0">
            <x v="1028"/>
          </reference>
          <reference field="5" count="1" selected="0">
            <x v="201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3123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50"/>
          </reference>
          <reference field="4" count="1" selected="0">
            <x v="985"/>
          </reference>
          <reference field="5" count="1" selected="0">
            <x v="750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3122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"/>
          </reference>
          <reference field="4" count="1" selected="0">
            <x v="1250"/>
          </reference>
          <reference field="5" count="1" selected="0">
            <x v="30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3121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72"/>
          </reference>
          <reference field="4" count="1" selected="0">
            <x v="1024"/>
          </reference>
          <reference field="5" count="1" selected="0">
            <x v="344"/>
          </reference>
          <reference field="6" count="1" selected="0">
            <x v="42"/>
          </reference>
          <reference field="7" count="0" selected="0"/>
          <reference field="8" count="1">
            <x v="1"/>
          </reference>
        </references>
      </pivotArea>
    </format>
    <format dxfId="3120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75"/>
          </reference>
          <reference field="4" count="1" selected="0">
            <x v="749"/>
          </reference>
          <reference field="5" count="1" selected="0">
            <x v="474"/>
          </reference>
          <reference field="6" count="1" selected="0">
            <x v="36"/>
          </reference>
          <reference field="7" count="0" selected="0"/>
          <reference field="8" count="1">
            <x v="1"/>
          </reference>
        </references>
      </pivotArea>
    </format>
    <format dxfId="3119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77"/>
          </reference>
          <reference field="4" count="1" selected="0">
            <x v="506"/>
          </reference>
          <reference field="5" count="1" selected="0">
            <x v="372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3118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90"/>
          </reference>
          <reference field="4" count="1" selected="0">
            <x v="722"/>
          </reference>
          <reference field="5" count="1" selected="0">
            <x v="799"/>
          </reference>
          <reference field="6" count="1" selected="0">
            <x v="19"/>
          </reference>
          <reference field="7" count="0" selected="0"/>
          <reference field="8" count="1">
            <x v="1"/>
          </reference>
        </references>
      </pivotArea>
    </format>
    <format dxfId="3117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3"/>
          </reference>
          <reference field="4" count="1" selected="0">
            <x v="1005"/>
          </reference>
          <reference field="5" count="1" selected="0">
            <x v="149"/>
          </reference>
          <reference field="6" count="1" selected="0">
            <x v="8"/>
          </reference>
          <reference field="7" count="0" selected="0"/>
          <reference field="8" count="1">
            <x v="1"/>
          </reference>
        </references>
      </pivotArea>
    </format>
    <format dxfId="3116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8"/>
          </reference>
          <reference field="4" count="1" selected="0">
            <x v="849"/>
          </reference>
          <reference field="5" count="1" selected="0">
            <x v="13"/>
          </reference>
          <reference field="6" count="1" selected="0">
            <x v="7"/>
          </reference>
          <reference field="7" count="0" selected="0"/>
          <reference field="8" count="1">
            <x v="1"/>
          </reference>
        </references>
      </pivotArea>
    </format>
    <format dxfId="3115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9"/>
          </reference>
          <reference field="4" count="1" selected="0">
            <x v="914"/>
          </reference>
          <reference field="5" count="1" selected="0">
            <x v="17"/>
          </reference>
          <reference field="6" count="1" selected="0">
            <x v="48"/>
          </reference>
          <reference field="7" count="0" selected="0"/>
          <reference field="8" count="1">
            <x v="1"/>
          </reference>
        </references>
      </pivotArea>
    </format>
    <format dxfId="3114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0"/>
          </reference>
          <reference field="4" count="1" selected="0">
            <x v="790"/>
          </reference>
          <reference field="5" count="1" selected="0">
            <x v="310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3113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135"/>
          </reference>
          <reference field="4" count="1" selected="0">
            <x v="1239"/>
          </reference>
          <reference field="5" count="1" selected="0">
            <x v="110"/>
          </reference>
          <reference field="6" count="1" selected="0">
            <x v="3"/>
          </reference>
          <reference field="7" count="0" selected="0"/>
          <reference field="8" count="1">
            <x v="1"/>
          </reference>
        </references>
      </pivotArea>
    </format>
    <format dxfId="3112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142"/>
          </reference>
          <reference field="4" count="1" selected="0">
            <x v="1256"/>
          </reference>
          <reference field="5" count="1" selected="0">
            <x v="112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3111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153"/>
          </reference>
          <reference field="4" count="1" selected="0">
            <x v="714"/>
          </reference>
          <reference field="5" count="1" selected="0">
            <x v="695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3110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165"/>
          </reference>
          <reference field="4" count="1" selected="0">
            <x v="1113"/>
          </reference>
          <reference field="5" count="1" selected="0">
            <x v="239"/>
          </reference>
          <reference field="6" count="1" selected="0">
            <x v="36"/>
          </reference>
          <reference field="7" count="0" selected="0"/>
          <reference field="8" count="1">
            <x v="1"/>
          </reference>
        </references>
      </pivotArea>
    </format>
    <format dxfId="3109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174"/>
          </reference>
          <reference field="4" count="1" selected="0">
            <x v="1157"/>
          </reference>
          <reference field="5" count="1" selected="0">
            <x v="659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3108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179"/>
          </reference>
          <reference field="4" count="1" selected="0">
            <x v="212"/>
          </reference>
          <reference field="5" count="1" selected="0">
            <x v="453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3107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183"/>
          </reference>
          <reference field="4" count="1" selected="0">
            <x v="113"/>
          </reference>
          <reference field="5" count="1" selected="0">
            <x v="363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3106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196"/>
          </reference>
          <reference field="4" count="1" selected="0">
            <x v="620"/>
          </reference>
          <reference field="5" count="1" selected="0">
            <x v="341"/>
          </reference>
          <reference field="6" count="1" selected="0">
            <x v="5"/>
          </reference>
          <reference field="7" count="0" selected="0"/>
          <reference field="8" count="1">
            <x v="1"/>
          </reference>
        </references>
      </pivotArea>
    </format>
    <format dxfId="3105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214"/>
          </reference>
          <reference field="4" count="1" selected="0">
            <x v="917"/>
          </reference>
          <reference field="5" count="1" selected="0">
            <x v="398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3104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225"/>
          </reference>
          <reference field="4" count="1" selected="0">
            <x v="514"/>
          </reference>
          <reference field="5" count="1" selected="0">
            <x v="422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3103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232"/>
          </reference>
          <reference field="4" count="1" selected="0">
            <x v="1205"/>
          </reference>
          <reference field="5" count="1" selected="0">
            <x v="396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3102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239"/>
          </reference>
          <reference field="4" count="1" selected="0">
            <x v="1094"/>
          </reference>
          <reference field="5" count="1" selected="0">
            <x v="365"/>
          </reference>
          <reference field="6" count="1" selected="0">
            <x v="8"/>
          </reference>
          <reference field="7" count="0" selected="0"/>
          <reference field="8" count="1">
            <x v="1"/>
          </reference>
        </references>
      </pivotArea>
    </format>
    <format dxfId="3101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243"/>
          </reference>
          <reference field="4" count="1" selected="0">
            <x v="814"/>
          </reference>
          <reference field="5" count="1" selected="0">
            <x v="343"/>
          </reference>
          <reference field="6" count="1" selected="0">
            <x v="5"/>
          </reference>
          <reference field="7" count="0" selected="0"/>
          <reference field="8" count="1">
            <x v="1"/>
          </reference>
        </references>
      </pivotArea>
    </format>
    <format dxfId="3100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246"/>
          </reference>
          <reference field="4" count="1" selected="0">
            <x v="539"/>
          </reference>
          <reference field="5" count="1" selected="0">
            <x v="57"/>
          </reference>
          <reference field="6" count="1" selected="0">
            <x v="46"/>
          </reference>
          <reference field="7" count="0" selected="0"/>
          <reference field="8" count="1">
            <x v="1"/>
          </reference>
        </references>
      </pivotArea>
    </format>
    <format dxfId="3099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250"/>
          </reference>
          <reference field="4" count="1" selected="0">
            <x v="656"/>
          </reference>
          <reference field="5" count="1" selected="0">
            <x v="208"/>
          </reference>
          <reference field="6" count="1" selected="0">
            <x v="36"/>
          </reference>
          <reference field="7" count="0" selected="0"/>
          <reference field="8" count="1">
            <x v="1"/>
          </reference>
        </references>
      </pivotArea>
    </format>
    <format dxfId="3098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257"/>
          </reference>
          <reference field="4" count="1" selected="0">
            <x v="645"/>
          </reference>
          <reference field="5" count="1" selected="0">
            <x v="675"/>
          </reference>
          <reference field="6" count="1" selected="0">
            <x v="36"/>
          </reference>
          <reference field="7" count="0" selected="0"/>
          <reference field="8" count="1">
            <x v="1"/>
          </reference>
        </references>
      </pivotArea>
    </format>
    <format dxfId="3097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259"/>
          </reference>
          <reference field="4" count="1" selected="0">
            <x v="623"/>
          </reference>
          <reference field="5" count="1" selected="0">
            <x v="680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3096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263"/>
          </reference>
          <reference field="4" count="1" selected="0">
            <x v="1154"/>
          </reference>
          <reference field="5" count="1" selected="0">
            <x v="355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3095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268"/>
          </reference>
          <reference field="4" count="1" selected="0">
            <x v="694"/>
          </reference>
          <reference field="5" count="1" selected="0">
            <x v="414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3094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270"/>
          </reference>
          <reference field="4" count="1" selected="0">
            <x v="730"/>
          </reference>
          <reference field="5" count="1" selected="0">
            <x v="703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3093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272"/>
          </reference>
          <reference field="4" count="1" selected="0">
            <x v="1006"/>
          </reference>
          <reference field="5" count="1" selected="0">
            <x v="376"/>
          </reference>
          <reference field="6" count="1" selected="0">
            <x v="8"/>
          </reference>
          <reference field="7" count="0" selected="0"/>
          <reference field="8" count="1">
            <x v="1"/>
          </reference>
        </references>
      </pivotArea>
    </format>
    <format dxfId="3092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278"/>
          </reference>
          <reference field="4" count="1" selected="0">
            <x v="1035"/>
          </reference>
          <reference field="5" count="1" selected="0">
            <x v="186"/>
          </reference>
          <reference field="6" count="1" selected="0">
            <x v="36"/>
          </reference>
          <reference field="7" count="0" selected="0"/>
          <reference field="8" count="1">
            <x v="1"/>
          </reference>
        </references>
      </pivotArea>
    </format>
    <format dxfId="3091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279"/>
          </reference>
          <reference field="4" count="1" selected="0">
            <x v="719"/>
          </reference>
          <reference field="5" count="1" selected="0">
            <x v="451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3090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280"/>
          </reference>
          <reference field="4" count="1" selected="0">
            <x v="797"/>
          </reference>
          <reference field="5" count="1" selected="0">
            <x v="351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3089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284"/>
          </reference>
          <reference field="4" count="1" selected="0">
            <x v="836"/>
          </reference>
          <reference field="5" count="1" selected="0">
            <x v="641"/>
          </reference>
          <reference field="6" count="1" selected="0">
            <x v="36"/>
          </reference>
          <reference field="7" count="0" selected="0"/>
          <reference field="8" count="1">
            <x v="1"/>
          </reference>
        </references>
      </pivotArea>
    </format>
    <format dxfId="3088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287"/>
          </reference>
          <reference field="4" count="1" selected="0">
            <x v="799"/>
          </reference>
          <reference field="5" count="1" selected="0">
            <x v="386"/>
          </reference>
          <reference field="6" count="1" selected="0">
            <x v="9"/>
          </reference>
          <reference field="7" count="0" selected="0"/>
          <reference field="8" count="1">
            <x v="0"/>
          </reference>
        </references>
      </pivotArea>
    </format>
    <format dxfId="3087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288"/>
          </reference>
          <reference field="4" count="1" selected="0">
            <x v="554"/>
          </reference>
          <reference field="5" count="1" selected="0">
            <x v="639"/>
          </reference>
          <reference field="6" count="1" selected="0">
            <x v="36"/>
          </reference>
          <reference field="7" count="0" selected="0"/>
          <reference field="8" count="1">
            <x v="1"/>
          </reference>
        </references>
      </pivotArea>
    </format>
    <format dxfId="3086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0"/>
          </reference>
          <reference field="4" count="1" selected="0">
            <x v="788"/>
          </reference>
          <reference field="5" count="1" selected="0">
            <x v="300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3085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1"/>
          </reference>
          <reference field="4" count="1" selected="0">
            <x v="1210"/>
          </reference>
          <reference field="5" count="1" selected="0">
            <x v="609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3084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2"/>
          </reference>
          <reference field="4" count="1" selected="0">
            <x v="687"/>
          </reference>
          <reference field="5" count="1" selected="0">
            <x v="252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3083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3"/>
          </reference>
          <reference field="4" count="1" selected="0">
            <x v="710"/>
          </reference>
          <reference field="5" count="1" selected="0">
            <x v="702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3082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4"/>
          </reference>
          <reference field="4" count="1" selected="0">
            <x v="1212"/>
          </reference>
          <reference field="5" count="1" selected="0">
            <x v="459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3081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6"/>
          </reference>
          <reference field="4" count="1" selected="0">
            <x v="997"/>
          </reference>
          <reference field="5" count="1" selected="0">
            <x v="347"/>
          </reference>
          <reference field="6" count="1" selected="0">
            <x v="48"/>
          </reference>
          <reference field="7" count="0" selected="0"/>
          <reference field="8" count="1">
            <x v="1"/>
          </reference>
        </references>
      </pivotArea>
    </format>
    <format dxfId="3080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7"/>
          </reference>
          <reference field="4" count="1" selected="0">
            <x v="929"/>
          </reference>
          <reference field="5" count="1" selected="0">
            <x v="735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3079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8"/>
          </reference>
          <reference field="4" count="1" selected="0">
            <x v="1039"/>
          </reference>
          <reference field="5" count="1" selected="0">
            <x v="40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3078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301"/>
          </reference>
          <reference field="4" count="1" selected="0">
            <x v="856"/>
          </reference>
          <reference field="5" count="1" selected="0">
            <x v="287"/>
          </reference>
          <reference field="6" count="1" selected="0">
            <x v="36"/>
          </reference>
          <reference field="7" count="0" selected="0"/>
          <reference field="8" count="1">
            <x v="0"/>
          </reference>
        </references>
      </pivotArea>
    </format>
    <format dxfId="3077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311"/>
          </reference>
          <reference field="4" count="1" selected="0">
            <x v="1014"/>
          </reference>
          <reference field="5" count="1" selected="0">
            <x v="526"/>
          </reference>
          <reference field="6" count="1" selected="0">
            <x v="36"/>
          </reference>
          <reference field="7" count="0" selected="0"/>
          <reference field="8" count="1">
            <x v="0"/>
          </reference>
        </references>
      </pivotArea>
    </format>
    <format dxfId="3076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313"/>
          </reference>
          <reference field="4" count="1" selected="0">
            <x v="956"/>
          </reference>
          <reference field="5" count="1" selected="0">
            <x v="29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3075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314"/>
          </reference>
          <reference field="4" count="1" selected="0">
            <x v="970"/>
          </reference>
          <reference field="5" count="1" selected="0">
            <x v="647"/>
          </reference>
          <reference field="6" count="1" selected="0">
            <x v="36"/>
          </reference>
          <reference field="7" count="0" selected="0"/>
          <reference field="8" count="1">
            <x v="1"/>
          </reference>
        </references>
      </pivotArea>
    </format>
    <format dxfId="3074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320"/>
          </reference>
          <reference field="4" count="1" selected="0">
            <x v="1018"/>
          </reference>
          <reference field="5" count="1" selected="0">
            <x v="686"/>
          </reference>
          <reference field="6" count="1" selected="0">
            <x v="36"/>
          </reference>
          <reference field="7" count="0" selected="0"/>
          <reference field="8" count="1">
            <x v="1"/>
          </reference>
        </references>
      </pivotArea>
    </format>
    <format dxfId="3073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321"/>
          </reference>
          <reference field="4" count="1" selected="0">
            <x v="1133"/>
          </reference>
          <reference field="5" count="1" selected="0">
            <x v="3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3072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323"/>
          </reference>
          <reference field="4" count="1" selected="0">
            <x v="1023"/>
          </reference>
          <reference field="5" count="1" selected="0">
            <x v="290"/>
          </reference>
          <reference field="6" count="1" selected="0">
            <x v="5"/>
          </reference>
          <reference field="7" count="0" selected="0"/>
          <reference field="8" count="1">
            <x v="1"/>
          </reference>
        </references>
      </pivotArea>
    </format>
    <format dxfId="3071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325"/>
          </reference>
          <reference field="4" count="1" selected="0">
            <x v="866"/>
          </reference>
          <reference field="5" count="1" selected="0">
            <x v="523"/>
          </reference>
          <reference field="6" count="1" selected="0">
            <x v="36"/>
          </reference>
          <reference field="7" count="0" selected="0"/>
          <reference field="8" count="1">
            <x v="1"/>
          </reference>
        </references>
      </pivotArea>
    </format>
    <format dxfId="3070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326"/>
          </reference>
          <reference field="4" count="1" selected="0">
            <x v="1122"/>
          </reference>
          <reference field="5" count="1" selected="0">
            <x v="405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3069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328"/>
          </reference>
          <reference field="4" count="1" selected="0">
            <x v="1000"/>
          </reference>
          <reference field="5" count="1" selected="0">
            <x v="361"/>
          </reference>
          <reference field="6" count="1" selected="0">
            <x v="5"/>
          </reference>
          <reference field="7" count="0" selected="0"/>
          <reference field="8" count="1">
            <x v="1"/>
          </reference>
        </references>
      </pivotArea>
    </format>
    <format dxfId="3068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0"/>
          </reference>
          <reference field="4" count="1" selected="0">
            <x v="1131"/>
          </reference>
          <reference field="5" count="1" selected="0">
            <x v="89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3067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4"/>
          </reference>
          <reference field="4" count="1" selected="0">
            <x v="971"/>
          </reference>
          <reference field="5" count="1" selected="0">
            <x v="364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3066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5"/>
          </reference>
          <reference field="4" count="1" selected="0">
            <x v="1085"/>
          </reference>
          <reference field="5" count="1" selected="0">
            <x v="587"/>
          </reference>
          <reference field="6" count="1" selected="0">
            <x v="43"/>
          </reference>
          <reference field="7" count="0" selected="0"/>
          <reference field="8" count="1">
            <x v="1"/>
          </reference>
        </references>
      </pivotArea>
    </format>
    <format dxfId="3065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7"/>
          </reference>
          <reference field="4" count="1" selected="0">
            <x v="995"/>
          </reference>
          <reference field="5" count="1" selected="0">
            <x v="302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3064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8"/>
          </reference>
          <reference field="4" count="1" selected="0">
            <x v="1181"/>
          </reference>
          <reference field="5" count="1" selected="0">
            <x v="400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3063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341"/>
          </reference>
          <reference field="4" count="1" selected="0">
            <x v="1220"/>
          </reference>
          <reference field="5" count="1" selected="0">
            <x v="346"/>
          </reference>
          <reference field="6" count="1" selected="0">
            <x v="38"/>
          </reference>
          <reference field="7" count="0" selected="0"/>
          <reference field="8" count="1">
            <x v="1"/>
          </reference>
        </references>
      </pivotArea>
    </format>
    <format dxfId="3062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343"/>
          </reference>
          <reference field="4" count="1" selected="0">
            <x v="912"/>
          </reference>
          <reference field="5" count="1" selected="0">
            <x v="325"/>
          </reference>
          <reference field="6" count="1" selected="0">
            <x v="8"/>
          </reference>
          <reference field="7" count="0" selected="0"/>
          <reference field="8" count="1">
            <x v="0"/>
          </reference>
        </references>
      </pivotArea>
    </format>
    <format dxfId="3061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344"/>
          </reference>
          <reference field="4" count="1" selected="0">
            <x v="654"/>
          </reference>
          <reference field="5" count="1" selected="0">
            <x v="513"/>
          </reference>
          <reference field="6" count="1" selected="0">
            <x v="36"/>
          </reference>
          <reference field="7" count="0" selected="0"/>
          <reference field="8" count="1">
            <x v="0"/>
          </reference>
        </references>
      </pivotArea>
    </format>
    <format dxfId="3060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346"/>
          </reference>
          <reference field="4" count="1" selected="0">
            <x v="735"/>
          </reference>
          <reference field="5" count="1" selected="0">
            <x v="23"/>
          </reference>
          <reference field="6" count="1" selected="0">
            <x v="8"/>
          </reference>
          <reference field="7" count="0" selected="0"/>
          <reference field="8" count="1">
            <x v="1"/>
          </reference>
        </references>
      </pivotArea>
    </format>
    <format dxfId="3059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347"/>
          </reference>
          <reference field="4" count="1" selected="0">
            <x v="1069"/>
          </reference>
          <reference field="5" count="1" selected="0">
            <x v="185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3058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350"/>
          </reference>
          <reference field="4" count="1" selected="0">
            <x v="736"/>
          </reference>
          <reference field="5" count="1" selected="0">
            <x v="70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3057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351"/>
          </reference>
          <reference field="4" count="1" selected="0">
            <x v="782"/>
          </reference>
          <reference field="5" count="1" selected="0">
            <x v="441"/>
          </reference>
          <reference field="6" count="1" selected="0">
            <x v="8"/>
          </reference>
          <reference field="7" count="0" selected="0"/>
          <reference field="8" count="1">
            <x v="0"/>
          </reference>
        </references>
      </pivotArea>
    </format>
    <format dxfId="3056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352"/>
          </reference>
          <reference field="4" count="1" selected="0">
            <x v="587"/>
          </reference>
          <reference field="5" count="1" selected="0">
            <x v="454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3055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369"/>
          </reference>
          <reference field="4" count="1" selected="0">
            <x v="768"/>
          </reference>
          <reference field="5" count="1" selected="0">
            <x v="654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3054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385"/>
          </reference>
          <reference field="4" count="1" selected="0">
            <x v="978"/>
          </reference>
          <reference field="5" count="1" selected="0">
            <x v="360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3053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387"/>
          </reference>
          <reference field="4" count="1" selected="0">
            <x v="1030"/>
          </reference>
          <reference field="5" count="1" selected="0">
            <x v="312"/>
          </reference>
          <reference field="6" count="1" selected="0">
            <x v="5"/>
          </reference>
          <reference field="7" count="0" selected="0"/>
          <reference field="8" count="1">
            <x v="1"/>
          </reference>
        </references>
      </pivotArea>
    </format>
    <format dxfId="3052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393"/>
          </reference>
          <reference field="4" count="1" selected="0">
            <x v="936"/>
          </reference>
          <reference field="5" count="1" selected="0">
            <x v="9"/>
          </reference>
          <reference field="6" count="1" selected="0">
            <x v="21"/>
          </reference>
          <reference field="7" count="0" selected="0"/>
          <reference field="8" count="1">
            <x v="1"/>
          </reference>
        </references>
      </pivotArea>
    </format>
    <format dxfId="3051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401"/>
          </reference>
          <reference field="4" count="1" selected="0">
            <x v="806"/>
          </reference>
          <reference field="5" count="1" selected="0">
            <x v="393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3050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413"/>
          </reference>
          <reference field="4" count="1" selected="0">
            <x v="1080"/>
          </reference>
          <reference field="5" count="1" selected="0">
            <x v="148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3049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414"/>
          </reference>
          <reference field="4" count="1" selected="0">
            <x v="741"/>
          </reference>
          <reference field="5" count="1" selected="0">
            <x v="425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3048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415"/>
          </reference>
          <reference field="4" count="1" selected="0">
            <x v="598"/>
          </reference>
          <reference field="5" count="1" selected="0">
            <x v="494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3047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416"/>
          </reference>
          <reference field="4" count="1" selected="0">
            <x v="703"/>
          </reference>
          <reference field="5" count="1" selected="0">
            <x v="152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3046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424"/>
          </reference>
          <reference field="4" count="1" selected="0">
            <x v="949"/>
          </reference>
          <reference field="5" count="1" selected="0">
            <x v="673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3045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429"/>
          </reference>
          <reference field="4" count="1" selected="0">
            <x v="901"/>
          </reference>
          <reference field="5" count="1" selected="0">
            <x v="418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3044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431"/>
          </reference>
          <reference field="4" count="1" selected="0">
            <x v="1274"/>
          </reference>
          <reference field="5" count="1" selected="0">
            <x v="380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3043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432"/>
          </reference>
          <reference field="4" count="1" selected="0">
            <x v="951"/>
          </reference>
          <reference field="5" count="1" selected="0">
            <x v="464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3042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442"/>
          </reference>
          <reference field="4" count="1" selected="0">
            <x v="602"/>
          </reference>
          <reference field="5" count="1" selected="0">
            <x v="359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3041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444"/>
          </reference>
          <reference field="4" count="1" selected="0">
            <x v="559"/>
          </reference>
          <reference field="5" count="1" selected="0">
            <x v="510"/>
          </reference>
          <reference field="6" count="1" selected="0">
            <x v="36"/>
          </reference>
          <reference field="7" count="0" selected="0"/>
          <reference field="8" count="1">
            <x v="1"/>
          </reference>
        </references>
      </pivotArea>
    </format>
    <format dxfId="3040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451"/>
          </reference>
          <reference field="4" count="1" selected="0">
            <x v="845"/>
          </reference>
          <reference field="5" count="1" selected="0">
            <x v="244"/>
          </reference>
          <reference field="6" count="1" selected="0">
            <x v="36"/>
          </reference>
          <reference field="7" count="0" selected="0"/>
          <reference field="8" count="1">
            <x v="1"/>
          </reference>
        </references>
      </pivotArea>
    </format>
    <format dxfId="3039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457"/>
          </reference>
          <reference field="4" count="1" selected="0">
            <x v="807"/>
          </reference>
          <reference field="5" count="1" selected="0">
            <x v="38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3038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458"/>
          </reference>
          <reference field="4" count="1" selected="0">
            <x v="535"/>
          </reference>
          <reference field="5" count="1" selected="0">
            <x v="610"/>
          </reference>
          <reference field="6" count="1" selected="0">
            <x v="36"/>
          </reference>
          <reference field="7" count="0" selected="0"/>
          <reference field="8" count="1">
            <x v="1"/>
          </reference>
        </references>
      </pivotArea>
    </format>
    <format dxfId="3037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463"/>
          </reference>
          <reference field="4" count="1" selected="0">
            <x v="899"/>
          </reference>
          <reference field="5" count="1" selected="0">
            <x v="194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3036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466"/>
          </reference>
          <reference field="4" count="1" selected="0">
            <x v="843"/>
          </reference>
          <reference field="5" count="1" selected="0">
            <x v="623"/>
          </reference>
          <reference field="6" count="1" selected="0">
            <x v="36"/>
          </reference>
          <reference field="7" count="0" selected="0"/>
          <reference field="8" count="1">
            <x v="1"/>
          </reference>
        </references>
      </pivotArea>
    </format>
    <format dxfId="3035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469"/>
          </reference>
          <reference field="4" count="1" selected="0">
            <x v="968"/>
          </reference>
          <reference field="5" count="1" selected="0">
            <x v="330"/>
          </reference>
          <reference field="6" count="1" selected="0">
            <x v="5"/>
          </reference>
          <reference field="7" count="0" selected="0"/>
          <reference field="8" count="1">
            <x v="1"/>
          </reference>
        </references>
      </pivotArea>
    </format>
    <format dxfId="3034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470"/>
          </reference>
          <reference field="4" count="1" selected="0">
            <x v="1196"/>
          </reference>
          <reference field="5" count="1" selected="0">
            <x v="298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3033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476"/>
          </reference>
          <reference field="4" count="1" selected="0">
            <x v="979"/>
          </reference>
          <reference field="5" count="1" selected="0">
            <x v="339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3032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484"/>
          </reference>
          <reference field="4" count="1" selected="0">
            <x v="231"/>
          </reference>
          <reference field="5" count="1" selected="0">
            <x v="150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3031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485"/>
          </reference>
          <reference field="4" count="1" selected="0">
            <x v="520"/>
          </reference>
          <reference field="5" count="1" selected="0">
            <x v="535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3030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487"/>
          </reference>
          <reference field="4" count="1" selected="0">
            <x v="1130"/>
          </reference>
          <reference field="5" count="1" selected="0">
            <x v="701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3029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496"/>
          </reference>
          <reference field="4" count="1" selected="0">
            <x v="711"/>
          </reference>
          <reference field="5" count="1" selected="0">
            <x v="776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3028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497"/>
          </reference>
          <reference field="4" count="1" selected="0">
            <x v="536"/>
          </reference>
          <reference field="5" count="1" selected="0">
            <x v="485"/>
          </reference>
          <reference field="6" count="1" selected="0">
            <x v="36"/>
          </reference>
          <reference field="7" count="0" selected="0"/>
          <reference field="8" count="1">
            <x v="0"/>
          </reference>
        </references>
      </pivotArea>
    </format>
    <format dxfId="3027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499"/>
          </reference>
          <reference field="4" count="1" selected="0">
            <x v="1197"/>
          </reference>
          <reference field="5" count="1" selected="0">
            <x v="427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3026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508"/>
          </reference>
          <reference field="4" count="1" selected="0">
            <x v="727"/>
          </reference>
          <reference field="5" count="1" selected="0">
            <x v="138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3025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510"/>
          </reference>
          <reference field="4" count="1" selected="0">
            <x v="621"/>
          </reference>
          <reference field="5" count="1" selected="0">
            <x v="512"/>
          </reference>
          <reference field="6" count="1" selected="0">
            <x v="5"/>
          </reference>
          <reference field="7" count="0" selected="0"/>
          <reference field="8" count="1">
            <x v="1"/>
          </reference>
        </references>
      </pivotArea>
    </format>
    <format dxfId="3024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515"/>
          </reference>
          <reference field="4" count="1" selected="0">
            <x v="959"/>
          </reference>
          <reference field="5" count="1" selected="0">
            <x v="197"/>
          </reference>
          <reference field="6" count="1" selected="0">
            <x v="8"/>
          </reference>
          <reference field="7" count="0" selected="0"/>
          <reference field="8" count="1">
            <x v="1"/>
          </reference>
        </references>
      </pivotArea>
    </format>
    <format dxfId="3023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516"/>
          </reference>
          <reference field="4" count="1" selected="0">
            <x v="802"/>
          </reference>
          <reference field="5" count="1" selected="0">
            <x v="798"/>
          </reference>
          <reference field="6" count="1" selected="0">
            <x v="11"/>
          </reference>
          <reference field="7" count="0" selected="0"/>
          <reference field="8" count="1">
            <x v="1"/>
          </reference>
        </references>
      </pivotArea>
    </format>
    <format dxfId="3022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523"/>
          </reference>
          <reference field="4" count="1" selected="0">
            <x v="906"/>
          </reference>
          <reference field="5" count="1" selected="0">
            <x v="324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3021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532"/>
          </reference>
          <reference field="4" count="1" selected="0">
            <x v="1048"/>
          </reference>
          <reference field="5" count="1" selected="0">
            <x v="340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3020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534"/>
          </reference>
          <reference field="4" count="1" selected="0">
            <x v="550"/>
          </reference>
          <reference field="5" count="1" selected="0">
            <x v="761"/>
          </reference>
          <reference field="6" count="1" selected="0">
            <x v="50"/>
          </reference>
          <reference field="7" count="0" selected="0"/>
          <reference field="8" count="1">
            <x v="1"/>
          </reference>
        </references>
      </pivotArea>
    </format>
    <format dxfId="3019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536"/>
          </reference>
          <reference field="4" count="1" selected="0">
            <x v="1156"/>
          </reference>
          <reference field="5" count="1" selected="0">
            <x v="778"/>
          </reference>
          <reference field="6" count="1" selected="0">
            <x v="36"/>
          </reference>
          <reference field="7" count="0" selected="0"/>
          <reference field="8" count="1">
            <x v="1"/>
          </reference>
        </references>
      </pivotArea>
    </format>
    <format dxfId="3018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537"/>
          </reference>
          <reference field="4" count="1" selected="0">
            <x v="695"/>
          </reference>
          <reference field="5" count="1" selected="0">
            <x v="108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3017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566"/>
          </reference>
          <reference field="4" count="1" selected="0">
            <x v="538"/>
          </reference>
          <reference field="5" count="1" selected="0">
            <x v="151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3016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567"/>
          </reference>
          <reference field="4" count="1" selected="0">
            <x v="589"/>
          </reference>
          <reference field="5" count="1" selected="0">
            <x v="136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3015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574"/>
          </reference>
          <reference field="4" count="1" selected="0">
            <x v="1152"/>
          </reference>
          <reference field="5" count="1" selected="0">
            <x v="114"/>
          </reference>
          <reference field="6" count="1" selected="0">
            <x v="51"/>
          </reference>
          <reference field="7" count="0" selected="0"/>
          <reference field="8" count="1">
            <x v="1"/>
          </reference>
        </references>
      </pivotArea>
    </format>
    <format dxfId="3014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581"/>
          </reference>
          <reference field="4" count="1" selected="0">
            <x v="626"/>
          </reference>
          <reference field="5" count="1" selected="0">
            <x v="157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3013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602"/>
          </reference>
          <reference field="4" count="1" selected="0">
            <x v="721"/>
          </reference>
          <reference field="5" count="1" selected="0">
            <x v="473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3012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604"/>
          </reference>
          <reference field="4" count="1" selected="0">
            <x v="1062"/>
          </reference>
          <reference field="5" count="1" selected="0">
            <x v="261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3011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0"/>
          </reference>
          <reference field="4" count="1" selected="0">
            <x v="570"/>
          </reference>
          <reference field="5" count="1" selected="0">
            <x v="72"/>
          </reference>
          <reference field="6" count="1" selected="0">
            <x v="8"/>
          </reference>
          <reference field="7" count="0" selected="0"/>
          <reference field="8" count="1">
            <x v="1"/>
          </reference>
        </references>
      </pivotArea>
    </format>
    <format dxfId="3010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1"/>
          </reference>
          <reference field="4" count="1" selected="0">
            <x v="1132"/>
          </reference>
          <reference field="5" count="1" selected="0">
            <x v="744"/>
          </reference>
          <reference field="6" count="1" selected="0">
            <x v="23"/>
          </reference>
          <reference field="7" count="0" selected="0"/>
          <reference field="8" count="1">
            <x v="1"/>
          </reference>
        </references>
      </pivotArea>
    </format>
    <format dxfId="3009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2"/>
          </reference>
          <reference field="4" count="1" selected="0">
            <x v="1031"/>
          </reference>
          <reference field="5" count="1" selected="0">
            <x v="169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3008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5"/>
          </reference>
          <reference field="4" count="1" selected="0">
            <x v="779"/>
          </reference>
          <reference field="5" count="1" selected="0">
            <x v="117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3007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653"/>
          </reference>
          <reference field="4" count="1" selected="0">
            <x v="518"/>
          </reference>
          <reference field="5" count="1" selected="0">
            <x v="172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3006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655"/>
          </reference>
          <reference field="4" count="1" selected="0">
            <x v="664"/>
          </reference>
          <reference field="5" count="1" selected="0">
            <x v="242"/>
          </reference>
          <reference field="6" count="1" selected="0">
            <x v="36"/>
          </reference>
          <reference field="7" count="0" selected="0"/>
          <reference field="8" count="1">
            <x v="1"/>
          </reference>
        </references>
      </pivotArea>
    </format>
    <format dxfId="3005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658"/>
          </reference>
          <reference field="4" count="1" selected="0">
            <x v="622"/>
          </reference>
          <reference field="5" count="1" selected="0">
            <x v="589"/>
          </reference>
          <reference field="6" count="1" selected="0">
            <x v="5"/>
          </reference>
          <reference field="7" count="0" selected="0"/>
          <reference field="8" count="1">
            <x v="1"/>
          </reference>
        </references>
      </pivotArea>
    </format>
    <format dxfId="3004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660"/>
          </reference>
          <reference field="4" count="1" selected="0">
            <x v="564"/>
          </reference>
          <reference field="5" count="1" selected="0">
            <x v="411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3003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664"/>
          </reference>
          <reference field="4" count="1" selected="0">
            <x v="920"/>
          </reference>
          <reference field="5" count="1" selected="0">
            <x v="445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3002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665"/>
          </reference>
          <reference field="4" count="1" selected="0">
            <x v="998"/>
          </reference>
          <reference field="5" count="1" selected="0">
            <x v="6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3001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668"/>
          </reference>
          <reference field="4" count="1" selected="0">
            <x v="986"/>
          </reference>
          <reference field="5" count="1" selected="0">
            <x v="218"/>
          </reference>
          <reference field="6" count="1" selected="0">
            <x v="36"/>
          </reference>
          <reference field="7" count="0" selected="0"/>
          <reference field="8" count="1">
            <x v="1"/>
          </reference>
        </references>
      </pivotArea>
    </format>
    <format dxfId="3000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669"/>
          </reference>
          <reference field="4" count="1" selected="0">
            <x v="955"/>
          </reference>
          <reference field="5" count="1" selected="0">
            <x v="183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2999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673"/>
          </reference>
          <reference field="4" count="1" selected="0">
            <x v="657"/>
          </reference>
          <reference field="5" count="1" selected="0">
            <x v="561"/>
          </reference>
          <reference field="6" count="1" selected="0">
            <x v="44"/>
          </reference>
          <reference field="7" count="0" selected="0"/>
          <reference field="8" count="1">
            <x v="1"/>
          </reference>
        </references>
      </pivotArea>
    </format>
    <format dxfId="2998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674"/>
          </reference>
          <reference field="4" count="1" selected="0">
            <x v="892"/>
          </reference>
          <reference field="5" count="1" selected="0">
            <x v="562"/>
          </reference>
          <reference field="6" count="1" selected="0">
            <x v="36"/>
          </reference>
          <reference field="7" count="0" selected="0"/>
          <reference field="8" count="1">
            <x v="1"/>
          </reference>
        </references>
      </pivotArea>
    </format>
    <format dxfId="2997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677"/>
          </reference>
          <reference field="4" count="1" selected="0">
            <x v="665"/>
          </reference>
          <reference field="5" count="1" selected="0">
            <x v="576"/>
          </reference>
          <reference field="6" count="1" selected="0">
            <x v="31"/>
          </reference>
          <reference field="7" count="0" selected="0"/>
          <reference field="8" count="1">
            <x v="1"/>
          </reference>
        </references>
      </pivotArea>
    </format>
    <format dxfId="2996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678"/>
          </reference>
          <reference field="4" count="1" selected="0">
            <x v="576"/>
          </reference>
          <reference field="5" count="1" selected="0">
            <x v="68"/>
          </reference>
          <reference field="6" count="1" selected="0">
            <x v="44"/>
          </reference>
          <reference field="7" count="0" selected="0"/>
          <reference field="8" count="1">
            <x v="1"/>
          </reference>
        </references>
      </pivotArea>
    </format>
    <format dxfId="2995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680"/>
          </reference>
          <reference field="4" count="1" selected="0">
            <x v="1175"/>
          </reference>
          <reference field="5" count="1" selected="0">
            <x v="317"/>
          </reference>
          <reference field="6" count="1" selected="0">
            <x v="36"/>
          </reference>
          <reference field="7" count="0" selected="0"/>
          <reference field="8" count="1">
            <x v="1"/>
          </reference>
        </references>
      </pivotArea>
    </format>
    <format dxfId="2994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682"/>
          </reference>
          <reference field="4" count="1" selected="0">
            <x v="1017"/>
          </reference>
          <reference field="5" count="1" selected="0">
            <x v="622"/>
          </reference>
          <reference field="6" count="1" selected="0">
            <x v="36"/>
          </reference>
          <reference field="7" count="0" selected="0"/>
          <reference field="8" count="1">
            <x v="1"/>
          </reference>
        </references>
      </pivotArea>
    </format>
    <format dxfId="2993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683"/>
          </reference>
          <reference field="4" count="1" selected="0">
            <x v="716"/>
          </reference>
          <reference field="5" count="1" selected="0">
            <x v="629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2992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684"/>
          </reference>
          <reference field="4" count="1" selected="0">
            <x v="795"/>
          </reference>
          <reference field="5" count="1" selected="0">
            <x v="272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2991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685"/>
          </reference>
          <reference field="4" count="1" selected="0">
            <x v="1208"/>
          </reference>
          <reference field="5" count="1" selected="0">
            <x v="608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2990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690"/>
          </reference>
          <reference field="4" count="1" selected="0">
            <x v="563"/>
          </reference>
          <reference field="5" count="1" selected="0">
            <x v="122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2989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694"/>
          </reference>
          <reference field="4" count="1" selected="0">
            <x v="1125"/>
          </reference>
          <reference field="5" count="1" selected="0">
            <x v="530"/>
          </reference>
          <reference field="6" count="1" selected="0">
            <x v="8"/>
          </reference>
          <reference field="7" count="0" selected="0"/>
          <reference field="8" count="1">
            <x v="1"/>
          </reference>
        </references>
      </pivotArea>
    </format>
    <format dxfId="2988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699"/>
          </reference>
          <reference field="4" count="1" selected="0">
            <x v="996"/>
          </reference>
          <reference field="5" count="1" selected="0">
            <x v="767"/>
          </reference>
          <reference field="6" count="1" selected="0">
            <x v="1"/>
          </reference>
          <reference field="7" count="0" selected="0"/>
          <reference field="8" count="1">
            <x v="1"/>
          </reference>
        </references>
      </pivotArea>
    </format>
    <format dxfId="2987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714"/>
          </reference>
          <reference field="4" count="1" selected="0">
            <x v="729"/>
          </reference>
          <reference field="5" count="1" selected="0">
            <x v="720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2986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715"/>
          </reference>
          <reference field="4" count="1" selected="0">
            <x v="1129"/>
          </reference>
          <reference field="5" count="1" selected="0">
            <x v="100"/>
          </reference>
          <reference field="6" count="1" selected="0">
            <x v="6"/>
          </reference>
          <reference field="7" count="0" selected="0"/>
          <reference field="8" count="1">
            <x v="1"/>
          </reference>
        </references>
      </pivotArea>
    </format>
    <format dxfId="2985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724"/>
          </reference>
          <reference field="4" count="1" selected="0">
            <x v="965"/>
          </reference>
          <reference field="5" count="1" selected="0">
            <x v="693"/>
          </reference>
          <reference field="6" count="1" selected="0">
            <x v="36"/>
          </reference>
          <reference field="7" count="0" selected="0"/>
          <reference field="8" count="1">
            <x v="1"/>
          </reference>
        </references>
      </pivotArea>
    </format>
    <format dxfId="2984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730"/>
          </reference>
          <reference field="4" count="1" selected="0">
            <x v="569"/>
          </reference>
          <reference field="5" count="1" selected="0">
            <x v="247"/>
          </reference>
          <reference field="6" count="1" selected="0">
            <x v="8"/>
          </reference>
          <reference field="7" count="0" selected="0"/>
          <reference field="8" count="1">
            <x v="1"/>
          </reference>
        </references>
      </pivotArea>
    </format>
    <format dxfId="2983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732"/>
          </reference>
          <reference field="4" count="1" selected="0">
            <x v="707"/>
          </reference>
          <reference field="5" count="1" selected="0">
            <x v="366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2982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734"/>
          </reference>
          <reference field="4" count="1" selected="0">
            <x v="1150"/>
          </reference>
          <reference field="5" count="1" selected="0">
            <x v="311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2981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737"/>
          </reference>
          <reference field="4" count="1" selected="0">
            <x v="1106"/>
          </reference>
          <reference field="5" count="1" selected="0">
            <x v="173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2980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746"/>
          </reference>
          <reference field="4" count="1" selected="0">
            <x v="1074"/>
          </reference>
          <reference field="5" count="1" selected="0">
            <x v="752"/>
          </reference>
          <reference field="6" count="1" selected="0">
            <x v="36"/>
          </reference>
          <reference field="7" count="0" selected="0"/>
          <reference field="8" count="1">
            <x v="1"/>
          </reference>
        </references>
      </pivotArea>
    </format>
    <format dxfId="2979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769"/>
          </reference>
          <reference field="4" count="1" selected="0">
            <x v="339"/>
          </reference>
          <reference field="5" count="1" selected="0">
            <x v="634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2978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783"/>
          </reference>
          <reference field="4" count="1" selected="0">
            <x v="712"/>
          </reference>
          <reference field="5" count="1" selected="0">
            <x v="497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2977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785"/>
          </reference>
          <reference field="4" count="1" selected="0">
            <x v="918"/>
          </reference>
          <reference field="5" count="1" selected="0">
            <x v="754"/>
          </reference>
          <reference field="6" count="1" selected="0">
            <x v="36"/>
          </reference>
          <reference field="7" count="0" selected="0"/>
          <reference field="8" count="1">
            <x v="1"/>
          </reference>
        </references>
      </pivotArea>
    </format>
    <format dxfId="2976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786"/>
          </reference>
          <reference field="4" count="1" selected="0">
            <x v="937"/>
          </reference>
          <reference field="5" count="1" selected="0">
            <x v="116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2975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787"/>
          </reference>
          <reference field="4" count="1" selected="0">
            <x v="1042"/>
          </reference>
          <reference field="5" count="1" selected="0">
            <x v="200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2974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788"/>
          </reference>
          <reference field="4" count="1" selected="0">
            <x v="960"/>
          </reference>
          <reference field="5" count="1" selected="0">
            <x v="426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2973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790"/>
          </reference>
          <reference field="4" count="1" selected="0">
            <x v="1064"/>
          </reference>
          <reference field="5" count="1" selected="0">
            <x v="460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2972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791"/>
          </reference>
          <reference field="4" count="1" selected="0">
            <x v="800"/>
          </reference>
          <reference field="5" count="1" selected="0">
            <x v="704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2971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798"/>
          </reference>
          <reference field="4" count="1" selected="0">
            <x v="266"/>
          </reference>
          <reference field="5" count="1" selected="0">
            <x v="115"/>
          </reference>
          <reference field="6" count="1" selected="0">
            <x v="51"/>
          </reference>
          <reference field="7" count="0" selected="0"/>
          <reference field="8" count="1">
            <x v="1"/>
          </reference>
        </references>
      </pivotArea>
    </format>
    <format dxfId="2970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800"/>
          </reference>
          <reference field="4" count="1" selected="0">
            <x v="774"/>
          </reference>
          <reference field="5" count="1" selected="0">
            <x v="14"/>
          </reference>
          <reference field="6" count="1" selected="0">
            <x v="25"/>
          </reference>
          <reference field="7" count="0" selected="0"/>
          <reference field="8" count="1">
            <x v="1"/>
          </reference>
        </references>
      </pivotArea>
    </format>
    <format dxfId="2969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814"/>
          </reference>
          <reference field="4" count="1" selected="0">
            <x v="1076"/>
          </reference>
          <reference field="5" count="1" selected="0">
            <x v="280"/>
          </reference>
          <reference field="6" count="1" selected="0">
            <x v="36"/>
          </reference>
          <reference field="7" count="0" selected="0"/>
          <reference field="8" count="1">
            <x v="1"/>
          </reference>
        </references>
      </pivotArea>
    </format>
    <format dxfId="2968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817"/>
          </reference>
          <reference field="4" count="1" selected="0">
            <x v="1223"/>
          </reference>
          <reference field="5" count="1" selected="0">
            <x v="60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2967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830"/>
          </reference>
          <reference field="4" count="1" selected="0">
            <x v="487"/>
          </reference>
          <reference field="5" count="1" selected="0">
            <x v="621"/>
          </reference>
          <reference field="6" count="1" selected="0">
            <x v="5"/>
          </reference>
          <reference field="7" count="0" selected="0"/>
          <reference field="8" count="1">
            <x v="1"/>
          </reference>
        </references>
      </pivotArea>
    </format>
    <format dxfId="2966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831"/>
          </reference>
          <reference field="4" count="1" selected="0">
            <x v="543"/>
          </reference>
          <reference field="5" count="1" selected="0">
            <x v="104"/>
          </reference>
          <reference field="6" count="1" selected="0">
            <x v="36"/>
          </reference>
          <reference field="7" count="0" selected="0"/>
          <reference field="8" count="1">
            <x v="0"/>
          </reference>
        </references>
      </pivotArea>
    </format>
    <format dxfId="2965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833"/>
          </reference>
          <reference field="4" count="1" selected="0">
            <x v="644"/>
          </reference>
          <reference field="5" count="1" selected="0">
            <x v="763"/>
          </reference>
          <reference field="6" count="1" selected="0">
            <x v="27"/>
          </reference>
          <reference field="7" count="0" selected="0"/>
          <reference field="8" count="1">
            <x v="1"/>
          </reference>
        </references>
      </pivotArea>
    </format>
    <format dxfId="2964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839"/>
          </reference>
          <reference field="4" count="1" selected="0">
            <x v="692"/>
          </reference>
          <reference field="5" count="1" selected="0">
            <x v="741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2963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1"/>
          </reference>
          <reference field="4" count="1" selected="0">
            <x v="1139"/>
          </reference>
          <reference field="5" count="1" selected="0">
            <x v="413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2962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2"/>
          </reference>
          <reference field="4" count="1" selected="0">
            <x v="591"/>
          </reference>
          <reference field="5" count="1" selected="0">
            <x v="118"/>
          </reference>
          <reference field="6" count="1" selected="0">
            <x v="8"/>
          </reference>
          <reference field="7" count="0" selected="0"/>
          <reference field="8" count="1">
            <x v="0"/>
          </reference>
        </references>
      </pivotArea>
    </format>
    <format dxfId="2961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3"/>
          </reference>
          <reference field="4" count="1" selected="0">
            <x v="776"/>
          </reference>
          <reference field="5" count="1" selected="0">
            <x v="16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2960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4"/>
          </reference>
          <reference field="4" count="1" selected="0">
            <x v="706"/>
          </reference>
          <reference field="5" count="1" selected="0">
            <x v="545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2959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5"/>
          </reference>
          <reference field="4" count="1" selected="0">
            <x v="1087"/>
          </reference>
          <reference field="5" count="1" selected="0">
            <x v="263"/>
          </reference>
          <reference field="6" count="1" selected="0">
            <x v="5"/>
          </reference>
          <reference field="7" count="0" selected="0"/>
          <reference field="8" count="1">
            <x v="1"/>
          </reference>
        </references>
      </pivotArea>
    </format>
    <format dxfId="2958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7"/>
          </reference>
          <reference field="4" count="1" selected="0">
            <x v="737"/>
          </reference>
          <reference field="5" count="1" selected="0">
            <x v="780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2957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8"/>
          </reference>
          <reference field="4" count="1" selected="0">
            <x v="1245"/>
          </reference>
          <reference field="5" count="1" selected="0">
            <x v="748"/>
          </reference>
          <reference field="6" count="1" selected="0">
            <x v="48"/>
          </reference>
          <reference field="7" count="0" selected="0"/>
          <reference field="8" count="1">
            <x v="1"/>
          </reference>
        </references>
      </pivotArea>
    </format>
    <format dxfId="2956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9"/>
          </reference>
          <reference field="4" count="1" selected="0">
            <x v="217"/>
          </reference>
          <reference field="5" count="1" selected="0">
            <x v="303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2955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870"/>
          </reference>
          <reference field="4" count="1" selected="0">
            <x v="614"/>
          </reference>
          <reference field="5" count="1" selected="0">
            <x v="463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2954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874"/>
          </reference>
          <reference field="4" count="1" selected="0">
            <x v="561"/>
          </reference>
          <reference field="5" count="1" selected="0">
            <x v="210"/>
          </reference>
          <reference field="6" count="1" selected="0">
            <x v="36"/>
          </reference>
          <reference field="7" count="0" selected="0"/>
          <reference field="8" count="1">
            <x v="1"/>
          </reference>
        </references>
      </pivotArea>
    </format>
    <format dxfId="2953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887"/>
          </reference>
          <reference field="4" count="1" selected="0">
            <x v="798"/>
          </reference>
          <reference field="5" count="1" selected="0">
            <x v="700"/>
          </reference>
          <reference field="6" count="1" selected="0">
            <x v="8"/>
          </reference>
          <reference field="7" count="0" selected="0"/>
          <reference field="8" count="1">
            <x v="1"/>
          </reference>
        </references>
      </pivotArea>
    </format>
    <format dxfId="2952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890"/>
          </reference>
          <reference field="4" count="1" selected="0">
            <x v="946"/>
          </reference>
          <reference field="5" count="1" selected="0">
            <x v="156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2951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891"/>
          </reference>
          <reference field="4" count="1" selected="0">
            <x v="1200"/>
          </reference>
          <reference field="5" count="1" selected="0">
            <x v="39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2950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896"/>
          </reference>
          <reference field="4" count="1" selected="0">
            <x v="916"/>
          </reference>
          <reference field="5" count="1" selected="0">
            <x v="144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2949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901"/>
          </reference>
          <reference field="4" count="1" selected="0">
            <x v="630"/>
          </reference>
          <reference field="5" count="1" selected="0">
            <x v="663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2948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902"/>
          </reference>
          <reference field="4" count="1" selected="0">
            <x v="921"/>
          </reference>
          <reference field="5" count="1" selected="0">
            <x v="44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2947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906"/>
          </reference>
          <reference field="4" count="1" selected="0">
            <x v="696"/>
          </reference>
          <reference field="5" count="1" selected="0">
            <x v="721"/>
          </reference>
          <reference field="6" count="1" selected="0">
            <x v="8"/>
          </reference>
          <reference field="7" count="0" selected="0"/>
          <reference field="8" count="1">
            <x v="1"/>
          </reference>
        </references>
      </pivotArea>
    </format>
    <format dxfId="2946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916"/>
          </reference>
          <reference field="4" count="1" selected="0">
            <x v="1143"/>
          </reference>
          <reference field="5" count="1" selected="0">
            <x v="449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2945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919"/>
          </reference>
          <reference field="4" count="1" selected="0">
            <x v="1137"/>
          </reference>
          <reference field="5" count="1" selected="0">
            <x v="334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2944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921"/>
          </reference>
          <reference field="4" count="1" selected="0">
            <x v="1060"/>
          </reference>
          <reference field="5" count="1" selected="0">
            <x v="709"/>
          </reference>
          <reference field="6" count="1" selected="0">
            <x v="18"/>
          </reference>
          <reference field="7" count="0" selected="0"/>
          <reference field="8" count="1">
            <x v="1"/>
          </reference>
        </references>
      </pivotArea>
    </format>
    <format dxfId="2943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922"/>
          </reference>
          <reference field="4" count="1" selected="0">
            <x v="689"/>
          </reference>
          <reference field="5" count="1" selected="0">
            <x v="178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2942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937"/>
          </reference>
          <reference field="4" count="1" selected="0">
            <x v="226"/>
          </reference>
          <reference field="5" count="1" selected="0">
            <x v="51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2941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944"/>
          </reference>
          <reference field="4" count="1" selected="0">
            <x v="718"/>
          </reference>
          <reference field="5" count="1" selected="0">
            <x v="305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2940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946"/>
          </reference>
          <reference field="4" count="1" selected="0">
            <x v="913"/>
          </reference>
          <reference field="5" count="1" selected="0">
            <x v="389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2939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954"/>
          </reference>
          <reference field="4" count="1" selected="0">
            <x v="513"/>
          </reference>
          <reference field="5" count="1" selected="0">
            <x v="121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2938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958"/>
          </reference>
          <reference field="4" count="1" selected="0">
            <x v="26"/>
          </reference>
          <reference field="5" count="1" selected="0">
            <x v="606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2937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983"/>
          </reference>
          <reference field="4" count="1" selected="0">
            <x v="987"/>
          </reference>
          <reference field="5" count="1" selected="0">
            <x v="667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2936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02"/>
          </reference>
          <reference field="4" count="1" selected="0">
            <x v="720"/>
          </reference>
          <reference field="5" count="1" selected="0">
            <x v="793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2935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03"/>
          </reference>
          <reference field="4" count="1" selected="0">
            <x v="724"/>
          </reference>
          <reference field="5" count="1" selected="0">
            <x v="794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2934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04"/>
          </reference>
          <reference field="4" count="1" selected="0">
            <x v="982"/>
          </reference>
          <reference field="5" count="1" selected="0">
            <x v="83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2933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10"/>
          </reference>
          <reference field="4" count="1" selected="0">
            <x v="1051"/>
          </reference>
          <reference field="5" count="1" selected="0">
            <x v="158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2932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11"/>
          </reference>
          <reference field="4" count="1" selected="0">
            <x v="926"/>
          </reference>
          <reference field="5" count="1" selected="0">
            <x v="548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2931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12"/>
          </reference>
          <reference field="4" count="1" selected="0">
            <x v="715"/>
          </reference>
          <reference field="5" count="1" selected="0">
            <x v="388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2930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19"/>
          </reference>
          <reference field="4" count="1" selected="0">
            <x v="1026"/>
          </reference>
          <reference field="5" count="1" selected="0">
            <x v="402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2929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36"/>
          </reference>
          <reference field="4" count="1" selected="0">
            <x v="1053"/>
          </reference>
          <reference field="5" count="1" selected="0">
            <x v="155"/>
          </reference>
          <reference field="6" count="1" selected="0">
            <x v="8"/>
          </reference>
          <reference field="7" count="0" selected="0"/>
          <reference field="8" count="1">
            <x v="1"/>
          </reference>
        </references>
      </pivotArea>
    </format>
    <format dxfId="2928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39"/>
          </reference>
          <reference field="4" count="1" selected="0">
            <x v="1045"/>
          </reference>
          <reference field="5" count="1" selected="0">
            <x v="134"/>
          </reference>
          <reference field="6" count="1" selected="0">
            <x v="8"/>
          </reference>
          <reference field="7" count="0" selected="0"/>
          <reference field="8" count="1">
            <x v="1"/>
          </reference>
        </references>
      </pivotArea>
    </format>
    <format dxfId="2927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43"/>
          </reference>
          <reference field="4" count="1" selected="0">
            <x v="1166"/>
          </reference>
          <reference field="5" count="1" selected="0">
            <x v="145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2926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45"/>
          </reference>
          <reference field="4" count="1" selected="0">
            <x v="977"/>
          </reference>
          <reference field="5" count="1" selected="0">
            <x v="297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2925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51"/>
          </reference>
          <reference field="4" count="1" selected="0">
            <x v="210"/>
          </reference>
          <reference field="5" count="1" selected="0">
            <x v="350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2924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54"/>
          </reference>
          <reference field="4" count="1" selected="0">
            <x v="713"/>
          </reference>
          <reference field="5" count="1" selected="0">
            <x v="458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2923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56"/>
          </reference>
          <reference field="4" count="1" selected="0">
            <x v="705"/>
          </reference>
          <reference field="5" count="1" selected="0">
            <x v="130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2922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86"/>
          </reference>
          <reference field="4" count="1" selected="0">
            <x v="659"/>
          </reference>
          <reference field="5" count="1" selected="0">
            <x v="212"/>
          </reference>
          <reference field="6" count="1" selected="0">
            <x v="29"/>
          </reference>
          <reference field="7" count="0" selected="0"/>
          <reference field="8" count="1">
            <x v="1"/>
          </reference>
        </references>
      </pivotArea>
    </format>
    <format dxfId="2921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94"/>
          </reference>
          <reference field="4" count="1" selected="0">
            <x v="733"/>
          </reference>
          <reference field="5" count="1" selected="0">
            <x v="465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2920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99"/>
          </reference>
          <reference field="4" count="1" selected="0">
            <x v="1202"/>
          </reference>
          <reference field="5" count="1" selected="0">
            <x v="392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2919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16"/>
          </reference>
          <reference field="4" count="1" selected="0">
            <x v="629"/>
          </reference>
          <reference field="5" count="1" selected="0">
            <x v="394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2918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25"/>
          </reference>
          <reference field="4" count="1" selected="0">
            <x v="340"/>
          </reference>
          <reference field="5" count="1" selected="0">
            <x v="777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2917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26"/>
          </reference>
          <reference field="4" count="1" selected="0">
            <x v="928"/>
          </reference>
          <reference field="5" count="1" selected="0">
            <x v="580"/>
          </reference>
          <reference field="6" count="1" selected="0">
            <x v="31"/>
          </reference>
          <reference field="7" count="0" selected="0"/>
          <reference field="8" count="1">
            <x v="1"/>
          </reference>
        </references>
      </pivotArea>
    </format>
    <format dxfId="2916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27"/>
          </reference>
          <reference field="4" count="1" selected="0">
            <x v="743"/>
          </reference>
          <reference field="5" count="1" selected="0">
            <x v="674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2915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2"/>
          </reference>
          <reference field="4" count="1" selected="0">
            <x v="636"/>
          </reference>
          <reference field="5" count="1" selected="0">
            <x v="262"/>
          </reference>
          <reference field="6" count="1" selected="0">
            <x v="8"/>
          </reference>
          <reference field="7" count="0" selected="0"/>
          <reference field="8" count="1">
            <x v="1"/>
          </reference>
        </references>
      </pivotArea>
    </format>
    <format dxfId="2914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5"/>
          </reference>
          <reference field="4" count="1" selected="0">
            <x v="1213"/>
          </reference>
          <reference field="5" count="1" selected="0">
            <x v="468"/>
          </reference>
          <reference field="6" count="1" selected="0">
            <x v="17"/>
          </reference>
          <reference field="7" count="0" selected="0"/>
          <reference field="8" count="1">
            <x v="1"/>
          </reference>
        </references>
      </pivotArea>
    </format>
    <format dxfId="2913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8"/>
          </reference>
          <reference field="4" count="1" selected="0">
            <x v="1104"/>
          </reference>
          <reference field="5" count="1" selected="0">
            <x v="219"/>
          </reference>
          <reference field="6" count="1" selected="0">
            <x v="36"/>
          </reference>
          <reference field="7" count="0" selected="0"/>
          <reference field="8" count="1">
            <x v="1"/>
          </reference>
        </references>
      </pivotArea>
    </format>
    <format dxfId="2912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9"/>
          </reference>
          <reference field="4" count="1" selected="0">
            <x v="1070"/>
          </reference>
          <reference field="5" count="1" selected="0">
            <x v="390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2911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47"/>
          </reference>
          <reference field="4" count="1" selected="0">
            <x v="767"/>
          </reference>
          <reference field="5" count="1" selected="0">
            <x v="788"/>
          </reference>
          <reference field="6" count="1" selected="0">
            <x v="36"/>
          </reference>
          <reference field="7" count="0" selected="0"/>
          <reference field="8" count="1">
            <x v="1"/>
          </reference>
        </references>
      </pivotArea>
    </format>
    <format dxfId="2910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51"/>
          </reference>
          <reference field="4" count="1" selected="0">
            <x v="725"/>
          </reference>
          <reference field="5" count="1" selected="0">
            <x v="126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2909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55"/>
          </reference>
          <reference field="4" count="1" selected="0">
            <x v="734"/>
          </reference>
          <reference field="5" count="1" selected="0">
            <x v="53"/>
          </reference>
          <reference field="6" count="1" selected="0">
            <x v="8"/>
          </reference>
          <reference field="7" count="0" selected="0"/>
          <reference field="8" count="1">
            <x v="0"/>
          </reference>
        </references>
      </pivotArea>
    </format>
    <format dxfId="2908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56"/>
          </reference>
          <reference field="4" count="1" selected="0">
            <x v="942"/>
          </reference>
          <reference field="5" count="1" selected="0">
            <x v="620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2907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58"/>
          </reference>
          <reference field="4" count="1" selected="0">
            <x v="693"/>
          </reference>
          <reference field="5" count="1" selected="0">
            <x v="128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2906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61"/>
          </reference>
          <reference field="4" count="1" selected="0">
            <x v="1235"/>
          </reference>
          <reference field="5" count="1" selected="0">
            <x v="795"/>
          </reference>
          <reference field="6" count="1" selected="0">
            <x v="26"/>
          </reference>
          <reference field="7" count="0" selected="0"/>
          <reference field="8" count="1">
            <x v="1"/>
          </reference>
        </references>
      </pivotArea>
    </format>
    <format dxfId="2905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62"/>
          </reference>
          <reference field="4" count="1" selected="0">
            <x v="1237"/>
          </reference>
          <reference field="5" count="1" selected="0">
            <x v="537"/>
          </reference>
          <reference field="6" count="1" selected="0">
            <x v="36"/>
          </reference>
          <reference field="7" count="0" selected="0"/>
          <reference field="8" count="1">
            <x v="1"/>
          </reference>
        </references>
      </pivotArea>
    </format>
    <format dxfId="2904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63"/>
          </reference>
          <reference field="4" count="1" selected="0">
            <x v="1034"/>
          </reference>
          <reference field="5" count="1" selected="0">
            <x v="184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2903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64"/>
          </reference>
          <reference field="4" count="1" selected="0">
            <x v="596"/>
          </reference>
          <reference field="5" count="1" selected="0">
            <x v="168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2902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71"/>
          </reference>
          <reference field="4" count="1" selected="0">
            <x v="1084"/>
          </reference>
          <reference field="5" count="1" selected="0">
            <x v="165"/>
          </reference>
          <reference field="6" count="1" selected="0">
            <x v="51"/>
          </reference>
          <reference field="7" count="0" selected="0"/>
          <reference field="8" count="1">
            <x v="1"/>
          </reference>
        </references>
      </pivotArea>
    </format>
    <format dxfId="2901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72"/>
          </reference>
          <reference field="4" count="1" selected="0">
            <x v="1160"/>
          </reference>
          <reference field="5" count="1" selected="0">
            <x v="125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2900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75"/>
          </reference>
          <reference field="4" count="1" selected="0">
            <x v="990"/>
          </reference>
          <reference field="5" count="1" selected="0">
            <x v="486"/>
          </reference>
          <reference field="6" count="1" selected="0">
            <x v="36"/>
          </reference>
          <reference field="7" count="0" selected="0"/>
          <reference field="8" count="1">
            <x v="0"/>
          </reference>
        </references>
      </pivotArea>
    </format>
    <format dxfId="2899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86"/>
          </reference>
          <reference field="4" count="1" selected="0">
            <x v="686"/>
          </reference>
          <reference field="5" count="1" selected="0">
            <x v="758"/>
          </reference>
          <reference field="6" count="1" selected="0">
            <x v="21"/>
          </reference>
          <reference field="7" count="0" selected="0"/>
          <reference field="8" count="1">
            <x v="1"/>
          </reference>
        </references>
      </pivotArea>
    </format>
    <format dxfId="2898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00"/>
          </reference>
          <reference field="4" count="1" selected="0">
            <x v="1083"/>
          </reference>
          <reference field="5" count="1" selected="0">
            <x v="455"/>
          </reference>
          <reference field="6" count="1" selected="0">
            <x v="36"/>
          </reference>
          <reference field="7" count="0" selected="0"/>
          <reference field="8" count="1">
            <x v="1"/>
          </reference>
        </references>
      </pivotArea>
    </format>
    <format dxfId="2897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01"/>
          </reference>
          <reference field="4" count="1" selected="0">
            <x v="980"/>
          </reference>
          <reference field="5" count="1" selected="0">
            <x v="66"/>
          </reference>
          <reference field="6" count="1" selected="0">
            <x v="8"/>
          </reference>
          <reference field="7" count="0" selected="0"/>
          <reference field="8" count="1">
            <x v="1"/>
          </reference>
        </references>
      </pivotArea>
    </format>
    <format dxfId="2896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06"/>
          </reference>
          <reference field="4" count="1" selected="0">
            <x v="702"/>
          </reference>
          <reference field="5" count="1" selected="0">
            <x v="399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2895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08"/>
          </reference>
          <reference field="4" count="1" selected="0">
            <x v="835"/>
          </reference>
          <reference field="5" count="1" selected="0">
            <x v="614"/>
          </reference>
          <reference field="6" count="1" selected="0">
            <x v="36"/>
          </reference>
          <reference field="7" count="0" selected="0"/>
          <reference field="8" count="1">
            <x v="1"/>
          </reference>
        </references>
      </pivotArea>
    </format>
    <format dxfId="2894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09"/>
          </reference>
          <reference field="4" count="1" selected="0">
            <x v="881"/>
          </reference>
          <reference field="5" count="1" selected="0">
            <x v="500"/>
          </reference>
          <reference field="6" count="1" selected="0">
            <x v="29"/>
          </reference>
          <reference field="7" count="0" selected="0"/>
          <reference field="8" count="1">
            <x v="1"/>
          </reference>
        </references>
      </pivotArea>
    </format>
    <format dxfId="2893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10"/>
          </reference>
          <reference field="4" count="1" selected="0">
            <x v="1219"/>
          </reference>
          <reference field="5" count="1" selected="0">
            <x v="605"/>
          </reference>
          <reference field="6" count="1" selected="0">
            <x v="29"/>
          </reference>
          <reference field="7" count="0" selected="0"/>
          <reference field="8" count="1">
            <x v="1"/>
          </reference>
        </references>
      </pivotArea>
    </format>
    <format dxfId="2892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20"/>
          </reference>
          <reference field="4" count="1" selected="0">
            <x v="801"/>
          </reference>
          <reference field="5" count="1" selected="0">
            <x v="188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2891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25"/>
          </reference>
          <reference field="4" count="1" selected="0">
            <x v="1124"/>
          </reference>
          <reference field="5" count="1" selected="0">
            <x v="683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2890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26"/>
          </reference>
          <reference field="4" count="1" selected="0">
            <x v="546"/>
          </reference>
          <reference field="5" count="1" selected="0">
            <x v="707"/>
          </reference>
          <reference field="6" count="1" selected="0">
            <x v="50"/>
          </reference>
          <reference field="7" count="0" selected="0"/>
          <reference field="8" count="1">
            <x v="1"/>
          </reference>
        </references>
      </pivotArea>
    </format>
    <format dxfId="2889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28"/>
          </reference>
          <reference field="4" count="1" selected="0">
            <x v="1141"/>
          </reference>
          <reference field="5" count="1" selected="0">
            <x v="716"/>
          </reference>
          <reference field="6" count="1" selected="0">
            <x v="14"/>
          </reference>
          <reference field="7" count="0" selected="0"/>
          <reference field="8" count="1">
            <x v="1"/>
          </reference>
        </references>
      </pivotArea>
    </format>
    <format dxfId="2888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29"/>
          </reference>
          <reference field="4" count="1" selected="0">
            <x v="789"/>
          </reference>
          <reference field="5" count="1" selected="0">
            <x v="36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2887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59"/>
          </reference>
          <reference field="4" count="1" selected="0">
            <x v="510"/>
          </reference>
          <reference field="5" count="1" selected="0">
            <x v="141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2886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79"/>
          </reference>
          <reference field="4" count="1" selected="0">
            <x v="1176"/>
          </reference>
          <reference field="5" count="1" selected="0">
            <x v="594"/>
          </reference>
          <reference field="6" count="1" selected="0">
            <x v="36"/>
          </reference>
          <reference field="7" count="0" selected="0"/>
          <reference field="8" count="1">
            <x v="1"/>
          </reference>
        </references>
      </pivotArea>
    </format>
    <format dxfId="2885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86"/>
          </reference>
          <reference field="4" count="1" selected="0">
            <x v="1232"/>
          </reference>
          <reference field="5" count="1" selected="0">
            <x v="612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2884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89"/>
          </reference>
          <reference field="4" count="1" selected="0">
            <x v="933"/>
          </reference>
          <reference field="5" count="1" selected="0">
            <x v="681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2883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91"/>
          </reference>
          <reference field="4" count="1" selected="0">
            <x v="1001"/>
          </reference>
          <reference field="5" count="1" selected="0">
            <x v="755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2882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93"/>
          </reference>
          <reference field="4" count="1" selected="0">
            <x v="1089"/>
          </reference>
          <reference field="5" count="1" selected="0">
            <x v="140"/>
          </reference>
          <reference field="6" count="1" selected="0">
            <x v="9"/>
          </reference>
          <reference field="7" count="0" selected="0"/>
          <reference field="8" count="1">
            <x v="1"/>
          </reference>
        </references>
      </pivotArea>
    </format>
    <format dxfId="2881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94"/>
          </reference>
          <reference field="4" count="1" selected="0">
            <x v="426"/>
          </reference>
          <reference field="5" count="1" selected="0">
            <x v="391"/>
          </reference>
          <reference field="6" count="1" selected="0">
            <x v="36"/>
          </reference>
          <reference field="7" count="0" selected="0"/>
          <reference field="8" count="1">
            <x v="1"/>
          </reference>
        </references>
      </pivotArea>
    </format>
    <format dxfId="2880">
      <pivotArea dataOnly="0" labelOnly="1" outline="0" fieldPosition="0">
        <references count="8">
          <reference field="0" count="1" selected="0">
            <x v="1"/>
          </reference>
          <reference field="1" count="1" selected="0">
            <x v="4"/>
          </reference>
          <reference field="3" count="1" selected="0">
            <x v="0"/>
          </reference>
          <reference field="4" count="1" selected="0">
            <x v="853"/>
          </reference>
          <reference field="5" count="1" selected="0">
            <x v="598"/>
          </reference>
          <reference field="6" count="1" selected="0">
            <x v="36"/>
          </reference>
          <reference field="7" count="0" selected="0"/>
          <reference field="8" count="1">
            <x v="1"/>
          </reference>
        </references>
      </pivotArea>
    </format>
    <format dxfId="2879">
      <pivotArea dataOnly="0" labelOnly="1" outline="0" fieldPosition="0">
        <references count="8">
          <reference field="0" count="1" selected="0">
            <x v="1"/>
          </reference>
          <reference field="1" count="1" selected="0">
            <x v="4"/>
          </reference>
          <reference field="3" count="1" selected="0">
            <x v="2"/>
          </reference>
          <reference field="4" count="1" selected="0">
            <x v="925"/>
          </reference>
          <reference field="5" count="1" selected="0">
            <x v="514"/>
          </reference>
          <reference field="6" count="1" selected="0">
            <x v="36"/>
          </reference>
          <reference field="7" count="0" selected="0"/>
          <reference field="8" count="1">
            <x v="1"/>
          </reference>
        </references>
      </pivotArea>
    </format>
    <format dxfId="2878">
      <pivotArea dataOnly="0" labelOnly="1" outline="0" fieldPosition="0">
        <references count="8">
          <reference field="0" count="1" selected="0">
            <x v="1"/>
          </reference>
          <reference field="1" count="1" selected="0">
            <x v="4"/>
          </reference>
          <reference field="3" count="1" selected="0">
            <x v="3"/>
          </reference>
          <reference field="4" count="1" selected="0">
            <x v="1081"/>
          </reference>
          <reference field="5" count="1" selected="0">
            <x v="277"/>
          </reference>
          <reference field="6" count="1" selected="0">
            <x v="36"/>
          </reference>
          <reference field="7" count="0" selected="0"/>
          <reference field="8" count="1">
            <x v="1"/>
          </reference>
        </references>
      </pivotArea>
    </format>
    <format dxfId="2877">
      <pivotArea dataOnly="0" labelOnly="1" outline="0" fieldPosition="0">
        <references count="8">
          <reference field="0" count="1" selected="0">
            <x v="1"/>
          </reference>
          <reference field="1" count="1" selected="0">
            <x v="4"/>
          </reference>
          <reference field="3" count="1" selected="0">
            <x v="5"/>
          </reference>
          <reference field="4" count="1" selected="0">
            <x v="944"/>
          </reference>
          <reference field="5" count="1" selected="0">
            <x v="162"/>
          </reference>
          <reference field="6" count="1" selected="0">
            <x v="8"/>
          </reference>
          <reference field="7" count="0" selected="0"/>
          <reference field="8" count="1">
            <x v="1"/>
          </reference>
        </references>
      </pivotArea>
    </format>
    <format dxfId="2876">
      <pivotArea dataOnly="0" labelOnly="1" outline="0" fieldPosition="0">
        <references count="8">
          <reference field="0" count="1" selected="0">
            <x v="1"/>
          </reference>
          <reference field="1" count="1" selected="0">
            <x v="4"/>
          </reference>
          <reference field="3" count="1" selected="0">
            <x v="6"/>
          </reference>
          <reference field="4" count="1" selected="0">
            <x v="607"/>
          </reference>
          <reference field="5" count="1" selected="0">
            <x v="774"/>
          </reference>
          <reference field="6" count="1" selected="0">
            <x v="8"/>
          </reference>
          <reference field="7" count="0" selected="0"/>
          <reference field="8" count="1">
            <x v="1"/>
          </reference>
        </references>
      </pivotArea>
    </format>
    <format dxfId="2875">
      <pivotArea dataOnly="0" labelOnly="1" outline="0" fieldPosition="0">
        <references count="8">
          <reference field="0" count="1" selected="0">
            <x v="1"/>
          </reference>
          <reference field="1" count="1" selected="0">
            <x v="4"/>
          </reference>
          <reference field="3" count="1" selected="0">
            <x v="7"/>
          </reference>
          <reference field="4" count="1" selected="0">
            <x v="553"/>
          </reference>
          <reference field="5" count="1" selected="0">
            <x v="581"/>
          </reference>
          <reference field="6" count="1" selected="0">
            <x v="31"/>
          </reference>
          <reference field="7" count="0" selected="0"/>
          <reference field="8" count="1">
            <x v="1"/>
          </reference>
        </references>
      </pivotArea>
    </format>
    <format dxfId="2874">
      <pivotArea dataOnly="0" labelOnly="1" outline="0" fieldPosition="0">
        <references count="8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"/>
          </reference>
          <reference field="4" count="1" selected="0">
            <x v="1101"/>
          </reference>
          <reference field="5" count="1" selected="0">
            <x v="771"/>
          </reference>
          <reference field="6" count="1" selected="0">
            <x v="1"/>
          </reference>
          <reference field="7" count="0" selected="0"/>
          <reference field="8" count="1">
            <x v="1"/>
          </reference>
        </references>
      </pivotArea>
    </format>
    <format dxfId="2873">
      <pivotArea dataOnly="0" labelOnly="1" outline="0" fieldPosition="0">
        <references count="8">
          <reference field="0" count="1" selected="0">
            <x v="1"/>
          </reference>
          <reference field="1" count="1" selected="0">
            <x v="4"/>
          </reference>
          <reference field="3" count="1" selected="0">
            <x v="13"/>
          </reference>
          <reference field="4" count="1" selected="0">
            <x v="1115"/>
          </reference>
          <reference field="5" count="1" selected="0">
            <x v="109"/>
          </reference>
          <reference field="6" count="1" selected="0">
            <x v="36"/>
          </reference>
          <reference field="7" count="0" selected="0"/>
          <reference field="8" count="1">
            <x v="1"/>
          </reference>
        </references>
      </pivotArea>
    </format>
    <format dxfId="2872">
      <pivotArea dataOnly="0" labelOnly="1" outline="0" fieldPosition="0">
        <references count="8">
          <reference field="0" count="1" selected="0">
            <x v="1"/>
          </reference>
          <reference field="1" count="1" selected="0">
            <x v="4"/>
          </reference>
          <reference field="3" count="1" selected="0">
            <x v="17"/>
          </reference>
          <reference field="4" count="1" selected="0">
            <x v="708"/>
          </reference>
          <reference field="5" count="1" selected="0">
            <x v="739"/>
          </reference>
          <reference field="6" count="1" selected="0">
            <x v="8"/>
          </reference>
          <reference field="7" count="0" selected="0"/>
          <reference field="8" count="1">
            <x v="1"/>
          </reference>
        </references>
      </pivotArea>
    </format>
    <format dxfId="2871">
      <pivotArea dataOnly="0" labelOnly="1" outline="0" fieldPosition="0">
        <references count="8">
          <reference field="0" count="1" selected="0">
            <x v="1"/>
          </reference>
          <reference field="1" count="1" selected="0">
            <x v="4"/>
          </reference>
          <reference field="3" count="1" selected="0">
            <x v="19"/>
          </reference>
          <reference field="4" count="1" selected="0">
            <x v="631"/>
          </reference>
          <reference field="5" count="1" selected="0">
            <x v="241"/>
          </reference>
          <reference field="6" count="1" selected="0">
            <x v="36"/>
          </reference>
          <reference field="7" count="0" selected="0"/>
          <reference field="8" count="1">
            <x v="1"/>
          </reference>
        </references>
      </pivotArea>
    </format>
    <format dxfId="2870">
      <pivotArea dataOnly="0" labelOnly="1" outline="0" fieldPosition="0">
        <references count="8">
          <reference field="0" count="1" selected="0">
            <x v="1"/>
          </reference>
          <reference field="1" count="1" selected="0">
            <x v="4"/>
          </reference>
          <reference field="3" count="1" selected="0">
            <x v="21"/>
          </reference>
          <reference field="4" count="1" selected="0">
            <x v="1008"/>
          </reference>
          <reference field="5" count="1" selected="0">
            <x v="421"/>
          </reference>
          <reference field="6" count="1" selected="0">
            <x v="36"/>
          </reference>
          <reference field="7" count="0" selected="0"/>
          <reference field="8" count="1">
            <x v="1"/>
          </reference>
        </references>
      </pivotArea>
    </format>
    <format dxfId="2869">
      <pivotArea dataOnly="0" labelOnly="1" outline="0" fieldPosition="0">
        <references count="8">
          <reference field="0" count="1" selected="0">
            <x v="1"/>
          </reference>
          <reference field="1" count="1" selected="0">
            <x v="4"/>
          </reference>
          <reference field="3" count="1" selected="0">
            <x v="27"/>
          </reference>
          <reference field="4" count="1" selected="0">
            <x v="677"/>
          </reference>
          <reference field="5" count="1" selected="0">
            <x v="456"/>
          </reference>
          <reference field="6" count="1" selected="0">
            <x v="52"/>
          </reference>
          <reference field="7" count="0" selected="0"/>
          <reference field="8" count="1">
            <x v="1"/>
          </reference>
        </references>
      </pivotArea>
    </format>
    <format dxfId="2868">
      <pivotArea dataOnly="0" labelOnly="1" outline="0" fieldPosition="0">
        <references count="8">
          <reference field="0" count="1" selected="0">
            <x v="1"/>
          </reference>
          <reference field="1" count="1" selected="0">
            <x v="4"/>
          </reference>
          <reference field="3" count="1" selected="0">
            <x v="28"/>
          </reference>
          <reference field="4" count="1" selected="0">
            <x v="1112"/>
          </reference>
          <reference field="5" count="1" selected="0">
            <x v="131"/>
          </reference>
          <reference field="6" count="1" selected="0">
            <x v="8"/>
          </reference>
          <reference field="7" count="0" selected="0"/>
          <reference field="8" count="1">
            <x v="1"/>
          </reference>
        </references>
      </pivotArea>
    </format>
    <format dxfId="2867">
      <pivotArea dataOnly="0" labelOnly="1" outline="0" fieldPosition="0">
        <references count="8">
          <reference field="0" count="1" selected="0">
            <x v="1"/>
          </reference>
          <reference field="1" count="1" selected="0">
            <x v="4"/>
          </reference>
          <reference field="3" count="1" selected="0">
            <x v="29"/>
          </reference>
          <reference field="4" count="1" selected="0">
            <x v="1073"/>
          </reference>
          <reference field="5" count="1" selected="0">
            <x v="462"/>
          </reference>
          <reference field="6" count="1" selected="0">
            <x v="8"/>
          </reference>
          <reference field="7" count="0" selected="0"/>
          <reference field="8" count="1">
            <x v="1"/>
          </reference>
        </references>
      </pivotArea>
    </format>
    <format dxfId="2866">
      <pivotArea dataOnly="0" labelOnly="1" outline="0" fieldPosition="0">
        <references count="8">
          <reference field="0" count="1" selected="0">
            <x v="1"/>
          </reference>
          <reference field="1" count="1" selected="0">
            <x v="4"/>
          </reference>
          <reference field="3" count="1" selected="0">
            <x v="31"/>
          </reference>
          <reference field="4" count="1" selected="0">
            <x v="861"/>
          </reference>
          <reference field="5" count="1" selected="0">
            <x v="726"/>
          </reference>
          <reference field="6" count="1" selected="0">
            <x v="36"/>
          </reference>
          <reference field="7" count="0" selected="0"/>
          <reference field="8" count="1">
            <x v="1"/>
          </reference>
        </references>
      </pivotArea>
    </format>
    <format dxfId="2865">
      <pivotArea dataOnly="0" labelOnly="1" outline="0" fieldPosition="0">
        <references count="8">
          <reference field="0" count="1" selected="0">
            <x v="1"/>
          </reference>
          <reference field="1" count="1" selected="0">
            <x v="4"/>
          </reference>
          <reference field="3" count="1" selected="0">
            <x v="36"/>
          </reference>
          <reference field="4" count="1" selected="0">
            <x v="927"/>
          </reference>
          <reference field="5" count="1" selected="0">
            <x v="630"/>
          </reference>
          <reference field="6" count="1" selected="0">
            <x v="36"/>
          </reference>
          <reference field="7" count="0" selected="0"/>
          <reference field="8" count="1">
            <x v="1"/>
          </reference>
        </references>
      </pivotArea>
    </format>
    <format dxfId="2864">
      <pivotArea dataOnly="0" labelOnly="1" outline="0" fieldPosition="0">
        <references count="8">
          <reference field="0" count="1" selected="0">
            <x v="1"/>
          </reference>
          <reference field="1" count="1" selected="0">
            <x v="4"/>
          </reference>
          <reference field="3" count="1" selected="0">
            <x v="37"/>
          </reference>
          <reference field="4" count="1" selected="0">
            <x v="783"/>
          </reference>
          <reference field="5" count="1" selected="0">
            <x v="31"/>
          </reference>
          <reference field="6" count="1" selected="0">
            <x v="8"/>
          </reference>
          <reference field="7" count="0" selected="0"/>
          <reference field="8" count="1">
            <x v="1"/>
          </reference>
        </references>
      </pivotArea>
    </format>
    <format dxfId="2863">
      <pivotArea dataOnly="0" labelOnly="1" outline="0" fieldPosition="0">
        <references count="8">
          <reference field="0" count="1" selected="0">
            <x v="1"/>
          </reference>
          <reference field="1" count="1" selected="0">
            <x v="4"/>
          </reference>
          <reference field="3" count="1" selected="0">
            <x v="39"/>
          </reference>
          <reference field="4" count="1" selected="0">
            <x v="704"/>
          </reference>
          <reference field="5" count="1" selected="0">
            <x v="424"/>
          </reference>
          <reference field="6" count="1" selected="0">
            <x v="8"/>
          </reference>
          <reference field="7" count="0" selected="0"/>
          <reference field="8" count="1">
            <x v="1"/>
          </reference>
        </references>
      </pivotArea>
    </format>
    <format dxfId="2862">
      <pivotArea dataOnly="0" labelOnly="1" outline="0" fieldPosition="0">
        <references count="8">
          <reference field="0" count="1" selected="0">
            <x v="1"/>
          </reference>
          <reference field="1" count="1" selected="0">
            <x v="4"/>
          </reference>
          <reference field="3" count="1" selected="0">
            <x v="40"/>
          </reference>
          <reference field="4" count="1" selected="0">
            <x v="1049"/>
          </reference>
          <reference field="5" count="1" selected="0">
            <x v="470"/>
          </reference>
          <reference field="6" count="1" selected="0">
            <x v="36"/>
          </reference>
          <reference field="7" count="0" selected="0"/>
          <reference field="8" count="1">
            <x v="1"/>
          </reference>
        </references>
      </pivotArea>
    </format>
    <format dxfId="2861">
      <pivotArea dataOnly="0" labelOnly="1" outline="0" fieldPosition="0">
        <references count="8">
          <reference field="0" count="1" selected="0">
            <x v="1"/>
          </reference>
          <reference field="1" count="1" selected="0">
            <x v="4"/>
          </reference>
          <reference field="3" count="1" selected="0">
            <x v="42"/>
          </reference>
          <reference field="4" count="1" selected="0">
            <x v="766"/>
          </reference>
          <reference field="5" count="1" selected="0">
            <x v="397"/>
          </reference>
          <reference field="6" count="1" selected="0">
            <x v="8"/>
          </reference>
          <reference field="7" count="0" selected="0"/>
          <reference field="8" count="1">
            <x v="1"/>
          </reference>
        </references>
      </pivotArea>
    </format>
    <format dxfId="2860">
      <pivotArea dataOnly="0" labelOnly="1" outline="0" fieldPosition="0">
        <references count="8">
          <reference field="0" count="1" selected="0">
            <x v="1"/>
          </reference>
          <reference field="1" count="1" selected="0">
            <x v="4"/>
          </reference>
          <reference field="3" count="1" selected="0">
            <x v="43"/>
          </reference>
          <reference field="4" count="1" selected="0">
            <x v="834"/>
          </reference>
          <reference field="5" count="1" selected="0">
            <x v="553"/>
          </reference>
          <reference field="6" count="1" selected="0">
            <x v="36"/>
          </reference>
          <reference field="7" count="0" selected="0"/>
          <reference field="8" count="1">
            <x v="1"/>
          </reference>
        </references>
      </pivotArea>
    </format>
    <format dxfId="2859">
      <pivotArea dataOnly="0" labelOnly="1" outline="0" fieldPosition="0">
        <references count="8">
          <reference field="0" count="1" selected="0">
            <x v="1"/>
          </reference>
          <reference field="1" count="1" selected="0">
            <x v="4"/>
          </reference>
          <reference field="3" count="1" selected="0">
            <x v="44"/>
          </reference>
          <reference field="4" count="1" selected="0">
            <x v="852"/>
          </reference>
          <reference field="5" count="1" selected="0">
            <x v="631"/>
          </reference>
          <reference field="6" count="1" selected="0">
            <x v="36"/>
          </reference>
          <reference field="7" count="0" selected="0"/>
          <reference field="8" count="1">
            <x v="1"/>
          </reference>
        </references>
      </pivotArea>
    </format>
    <format dxfId="2858">
      <pivotArea dataOnly="0" labelOnly="1" outline="0" fieldPosition="0">
        <references count="8">
          <reference field="0" count="1" selected="0">
            <x v="1"/>
          </reference>
          <reference field="1" count="1" selected="0">
            <x v="4"/>
          </reference>
          <reference field="3" count="1" selected="0">
            <x v="45"/>
          </reference>
          <reference field="4" count="1" selected="0">
            <x v="615"/>
          </reference>
          <reference field="5" count="1" selected="0">
            <x v="437"/>
          </reference>
          <reference field="6" count="1" selected="0">
            <x v="4"/>
          </reference>
          <reference field="7" count="0" selected="0"/>
          <reference field="8" count="1">
            <x v="1"/>
          </reference>
        </references>
      </pivotArea>
    </format>
    <format dxfId="2857">
      <pivotArea dataOnly="0" labelOnly="1" outline="0" fieldPosition="0">
        <references count="8">
          <reference field="0" count="1" selected="0">
            <x v="1"/>
          </reference>
          <reference field="1" count="1" selected="0">
            <x v="4"/>
          </reference>
          <reference field="3" count="1" selected="0">
            <x v="46"/>
          </reference>
          <reference field="4" count="1" selected="0">
            <x v="823"/>
          </reference>
          <reference field="5" count="1" selected="0">
            <x v="577"/>
          </reference>
          <reference field="6" count="1" selected="0">
            <x v="36"/>
          </reference>
          <reference field="7" count="0" selected="0"/>
          <reference field="8" count="1">
            <x v="1"/>
          </reference>
        </references>
      </pivotArea>
    </format>
    <format dxfId="2856">
      <pivotArea dataOnly="0" labelOnly="1" outline="0" fieldPosition="0">
        <references count="8">
          <reference field="0" count="1" selected="0">
            <x v="1"/>
          </reference>
          <reference field="1" count="1" selected="0">
            <x v="4"/>
          </reference>
          <reference field="3" count="1" selected="0">
            <x v="47"/>
          </reference>
          <reference field="4" count="1" selected="0">
            <x v="827"/>
          </reference>
          <reference field="5" count="1" selected="0">
            <x v="213"/>
          </reference>
          <reference field="6" count="1" selected="0">
            <x v="36"/>
          </reference>
          <reference field="7" count="0" selected="0"/>
          <reference field="8" count="1">
            <x v="1"/>
          </reference>
        </references>
      </pivotArea>
    </format>
    <format dxfId="2855">
      <pivotArea dataOnly="0" labelOnly="1" outline="0" fieldPosition="0">
        <references count="8">
          <reference field="0" count="1" selected="0">
            <x v="1"/>
          </reference>
          <reference field="1" count="1" selected="0">
            <x v="4"/>
          </reference>
          <reference field="3" count="1" selected="0">
            <x v="48"/>
          </reference>
          <reference field="4" count="1" selected="0">
            <x v="1254"/>
          </reference>
          <reference field="5" count="1" selected="0">
            <x v="202"/>
          </reference>
          <reference field="6" count="1" selected="0">
            <x v="36"/>
          </reference>
          <reference field="7" count="0" selected="0"/>
          <reference field="8" count="1">
            <x v="1"/>
          </reference>
        </references>
      </pivotArea>
    </format>
    <format dxfId="2854">
      <pivotArea dataOnly="0" labelOnly="1" outline="0" fieldPosition="0">
        <references count="8">
          <reference field="0" count="1" selected="0">
            <x v="1"/>
          </reference>
          <reference field="1" count="1" selected="0">
            <x v="4"/>
          </reference>
          <reference field="3" count="1" selected="0">
            <x v="51"/>
          </reference>
          <reference field="4" count="1" selected="0">
            <x v="994"/>
          </reference>
          <reference field="5" count="1" selected="0">
            <x v="381"/>
          </reference>
          <reference field="6" count="1" selected="0">
            <x v="36"/>
          </reference>
          <reference field="7" count="0" selected="0"/>
          <reference field="8" count="1">
            <x v="1"/>
          </reference>
        </references>
      </pivotArea>
    </format>
    <format dxfId="2853">
      <pivotArea dataOnly="0" labelOnly="1" outline="0" fieldPosition="0">
        <references count="8">
          <reference field="0" count="1" selected="0">
            <x v="1"/>
          </reference>
          <reference field="1" count="1" selected="0">
            <x v="4"/>
          </reference>
          <reference field="3" count="1" selected="0">
            <x v="52"/>
          </reference>
          <reference field="4" count="1" selected="0">
            <x v="650"/>
          </reference>
          <reference field="5" count="1" selected="0">
            <x v="101"/>
          </reference>
          <reference field="6" count="1" selected="0">
            <x v="36"/>
          </reference>
          <reference field="7" count="0" selected="0"/>
          <reference field="8" count="1">
            <x v="1"/>
          </reference>
        </references>
      </pivotArea>
    </format>
    <format dxfId="2852">
      <pivotArea dataOnly="0" labelOnly="1" outline="0" fieldPosition="0">
        <references count="8">
          <reference field="0" count="1" selected="0">
            <x v="1"/>
          </reference>
          <reference field="1" count="1" selected="0">
            <x v="4"/>
          </reference>
          <reference field="3" count="1" selected="0">
            <x v="53"/>
          </reference>
          <reference field="4" count="1" selected="0">
            <x v="1161"/>
          </reference>
          <reference field="5" count="1" selected="0">
            <x v="665"/>
          </reference>
          <reference field="6" count="1" selected="0">
            <x v="36"/>
          </reference>
          <reference field="7" count="0" selected="0"/>
          <reference field="8" count="1">
            <x v="1"/>
          </reference>
        </references>
      </pivotArea>
    </format>
    <format dxfId="2851">
      <pivotArea dataOnly="0" labelOnly="1" outline="0" fieldPosition="0">
        <references count="8">
          <reference field="0" count="1" selected="0">
            <x v="1"/>
          </reference>
          <reference field="1" count="1" selected="0">
            <x v="4"/>
          </reference>
          <reference field="3" count="1" selected="0">
            <x v="63"/>
          </reference>
          <reference field="4" count="1" selected="0">
            <x v="180"/>
          </reference>
          <reference field="5" count="1" selected="0">
            <x v="353"/>
          </reference>
          <reference field="6" count="1" selected="0">
            <x v="36"/>
          </reference>
          <reference field="7" count="0" selected="0"/>
          <reference field="8" count="1">
            <x v="1"/>
          </reference>
        </references>
      </pivotArea>
    </format>
    <format dxfId="2850">
      <pivotArea dataOnly="0" labelOnly="1" outline="0" fieldPosition="0">
        <references count="8">
          <reference field="0" count="1" selected="0">
            <x v="1"/>
          </reference>
          <reference field="1" count="1" selected="0">
            <x v="4"/>
          </reference>
          <reference field="3" count="1" selected="0">
            <x v="67"/>
          </reference>
          <reference field="4" count="1" selected="0">
            <x v="947"/>
          </reference>
          <reference field="5" count="1" selected="0">
            <x v="498"/>
          </reference>
          <reference field="6" count="1" selected="0">
            <x v="29"/>
          </reference>
          <reference field="7" count="0" selected="0"/>
          <reference field="8" count="1">
            <x v="1"/>
          </reference>
        </references>
      </pivotArea>
    </format>
    <format dxfId="2849">
      <pivotArea dataOnly="0" labelOnly="1" outline="0" fieldPosition="0">
        <references count="8">
          <reference field="0" count="1" selected="0">
            <x v="1"/>
          </reference>
          <reference field="1" count="1" selected="0">
            <x v="4"/>
          </reference>
          <reference field="3" count="1" selected="0">
            <x v="68"/>
          </reference>
          <reference field="4" count="1" selected="0">
            <x v="1096"/>
          </reference>
          <reference field="5" count="1" selected="0">
            <x v="447"/>
          </reference>
          <reference field="6" count="1" selected="0">
            <x v="8"/>
          </reference>
          <reference field="7" count="0" selected="0"/>
          <reference field="8" count="1">
            <x v="1"/>
          </reference>
        </references>
      </pivotArea>
    </format>
    <format dxfId="2848">
      <pivotArea dataOnly="0" labelOnly="1" outline="0" fieldPosition="0">
        <references count="8">
          <reference field="0" count="1" selected="0">
            <x v="1"/>
          </reference>
          <reference field="1" count="1" selected="0">
            <x v="4"/>
          </reference>
          <reference field="3" count="1" selected="0">
            <x v="70"/>
          </reference>
          <reference field="4" count="1" selected="0">
            <x v="1144"/>
          </reference>
          <reference field="5" count="1" selected="0">
            <x v="645"/>
          </reference>
          <reference field="6" count="1" selected="0">
            <x v="36"/>
          </reference>
          <reference field="7" count="0" selected="0"/>
          <reference field="8" count="1">
            <x v="1"/>
          </reference>
        </references>
      </pivotArea>
    </format>
    <format dxfId="2847">
      <pivotArea dataOnly="0" labelOnly="1" outline="0" fieldPosition="0">
        <references count="8">
          <reference field="0" count="1" selected="0">
            <x v="1"/>
          </reference>
          <reference field="1" count="1" selected="0">
            <x v="4"/>
          </reference>
          <reference field="3" count="1" selected="0">
            <x v="76"/>
          </reference>
          <reference field="4" count="1" selected="0">
            <x v="903"/>
          </reference>
          <reference field="5" count="1" selected="0">
            <x v="688"/>
          </reference>
          <reference field="6" count="1" selected="0">
            <x v="36"/>
          </reference>
          <reference field="7" count="0" selected="0"/>
          <reference field="8" count="1">
            <x v="1"/>
          </reference>
        </references>
      </pivotArea>
    </format>
    <format dxfId="2846">
      <pivotArea dataOnly="0" labelOnly="1" outline="0" fieldPosition="0">
        <references count="8">
          <reference field="0" count="1" selected="0">
            <x v="1"/>
          </reference>
          <reference field="1" count="1" selected="0">
            <x v="4"/>
          </reference>
          <reference field="3" count="1" selected="0">
            <x v="78"/>
          </reference>
          <reference field="4" count="1" selected="0">
            <x v="954"/>
          </reference>
          <reference field="5" count="1" selected="0">
            <x v="67"/>
          </reference>
          <reference field="6" count="1" selected="0">
            <x v="8"/>
          </reference>
          <reference field="7" count="0" selected="0"/>
          <reference field="8" count="1">
            <x v="1"/>
          </reference>
        </references>
      </pivotArea>
    </format>
    <format dxfId="2845">
      <pivotArea dataOnly="0" labelOnly="1" outline="0" fieldPosition="0">
        <references count="8">
          <reference field="0" count="1" selected="0">
            <x v="1"/>
          </reference>
          <reference field="1" count="1" selected="0">
            <x v="4"/>
          </reference>
          <reference field="3" count="1" selected="0">
            <x v="79"/>
          </reference>
          <reference field="4" count="1" selected="0">
            <x v="923"/>
          </reference>
          <reference field="5" count="1" selected="0">
            <x v="316"/>
          </reference>
          <reference field="6" count="1" selected="0">
            <x v="36"/>
          </reference>
          <reference field="7" count="0" selected="0"/>
          <reference field="8" count="1">
            <x v="1"/>
          </reference>
        </references>
      </pivotArea>
    </format>
    <format dxfId="2844">
      <pivotArea dataOnly="0" labelOnly="1" outline="0" fieldPosition="0">
        <references count="8">
          <reference field="0" count="1" selected="0">
            <x v="1"/>
          </reference>
          <reference field="1" count="1" selected="0">
            <x v="4"/>
          </reference>
          <reference field="3" count="1" selected="0">
            <x v="84"/>
          </reference>
          <reference field="4" count="1" selected="0">
            <x v="379"/>
          </reference>
          <reference field="5" count="1" selected="0">
            <x v="532"/>
          </reference>
          <reference field="6" count="1" selected="0">
            <x v="36"/>
          </reference>
          <reference field="7" count="0" selected="0"/>
          <reference field="8" count="1">
            <x v="1"/>
          </reference>
        </references>
      </pivotArea>
    </format>
    <format dxfId="2843">
      <pivotArea dataOnly="0" labelOnly="1" outline="0" fieldPosition="0">
        <references count="8">
          <reference field="0" count="1" selected="0">
            <x v="1"/>
          </reference>
          <reference field="1" count="1" selected="0">
            <x v="4"/>
          </reference>
          <reference field="3" count="1" selected="0">
            <x v="87"/>
          </reference>
          <reference field="4" count="1" selected="0">
            <x v="675"/>
          </reference>
          <reference field="5" count="1" selected="0">
            <x v="69"/>
          </reference>
          <reference field="6" count="1" selected="0">
            <x v="36"/>
          </reference>
          <reference field="7" count="0" selected="0"/>
          <reference field="8" count="1">
            <x v="1"/>
          </reference>
        </references>
      </pivotArea>
    </format>
    <format dxfId="2842">
      <pivotArea dataOnly="0" labelOnly="1" outline="0" fieldPosition="0">
        <references count="8">
          <reference field="0" count="1" selected="0">
            <x v="1"/>
          </reference>
          <reference field="1" count="1" selected="0">
            <x v="4"/>
          </reference>
          <reference field="3" count="1" selected="0">
            <x v="89"/>
          </reference>
          <reference field="4" count="1" selected="0">
            <x v="1117"/>
          </reference>
          <reference field="5" count="1" selected="0">
            <x v="294"/>
          </reference>
          <reference field="6" count="1" selected="0">
            <x v="34"/>
          </reference>
          <reference field="7" count="0" selected="0"/>
          <reference field="8" count="1">
            <x v="1"/>
          </reference>
        </references>
      </pivotArea>
    </format>
    <format dxfId="2841">
      <pivotArea dataOnly="0" labelOnly="1" outline="0" fieldPosition="0">
        <references count="8">
          <reference field="0" count="1" selected="0">
            <x v="1"/>
          </reference>
          <reference field="1" count="1" selected="0">
            <x v="4"/>
          </reference>
          <reference field="3" count="1" selected="0">
            <x v="94"/>
          </reference>
          <reference field="4" count="1" selected="0">
            <x v="78"/>
          </reference>
          <reference field="5" count="1" selected="0">
            <x v="435"/>
          </reference>
          <reference field="6" count="1" selected="0">
            <x v="36"/>
          </reference>
          <reference field="7" count="0" selected="0"/>
          <reference field="8" count="1">
            <x v="1"/>
          </reference>
        </references>
      </pivotArea>
    </format>
    <format dxfId="2840">
      <pivotArea dataOnly="0" labelOnly="1" outline="0" fieldPosition="0">
        <references count="8">
          <reference field="0" count="1" selected="0">
            <x v="1"/>
          </reference>
          <reference field="1" count="1" selected="0">
            <x v="4"/>
          </reference>
          <reference field="3" count="1" selected="0">
            <x v="99"/>
          </reference>
          <reference field="4" count="1" selected="0">
            <x v="456"/>
          </reference>
          <reference field="5" count="1" selected="0">
            <x v="338"/>
          </reference>
          <reference field="6" count="1" selected="0">
            <x v="7"/>
          </reference>
          <reference field="7" count="0" selected="0"/>
          <reference field="8" count="1">
            <x v="1"/>
          </reference>
        </references>
      </pivotArea>
    </format>
    <format dxfId="2839">
      <pivotArea dataOnly="0" labelOnly="1" outline="0" fieldPosition="0">
        <references count="8">
          <reference field="0" count="1" selected="0">
            <x v="1"/>
          </reference>
          <reference field="1" count="1" selected="0">
            <x v="4"/>
          </reference>
          <reference field="3" count="1" selected="0">
            <x v="102"/>
          </reference>
          <reference field="4" count="1" selected="0">
            <x v="821"/>
          </reference>
          <reference field="5" count="1" selected="0">
            <x v="438"/>
          </reference>
          <reference field="6" count="1" selected="0">
            <x v="4"/>
          </reference>
          <reference field="7" count="0" selected="0"/>
          <reference field="8" count="1">
            <x v="1"/>
          </reference>
        </references>
      </pivotArea>
    </format>
    <format dxfId="2838">
      <pivotArea dataOnly="0" labelOnly="1" outline="0" fieldPosition="0">
        <references count="8">
          <reference field="0" count="1" selected="0">
            <x v="1"/>
          </reference>
          <reference field="1" count="1" selected="0">
            <x v="4"/>
          </reference>
          <reference field="3" count="1" selected="0">
            <x v="104"/>
          </reference>
          <reference field="4" count="1" selected="0">
            <x v="611"/>
          </reference>
          <reference field="5" count="1" selected="0">
            <x v="96"/>
          </reference>
          <reference field="6" count="1" selected="0">
            <x v="36"/>
          </reference>
          <reference field="7" count="0" selected="0"/>
          <reference field="8" count="1">
            <x v="1"/>
          </reference>
        </references>
      </pivotArea>
    </format>
    <format dxfId="2837">
      <pivotArea dataOnly="0" labelOnly="1" outline="0" fieldPosition="0">
        <references count="8">
          <reference field="0" count="1" selected="0">
            <x v="1"/>
          </reference>
          <reference field="1" count="1" selected="0">
            <x v="4"/>
          </reference>
          <reference field="3" count="1" selected="0">
            <x v="107"/>
          </reference>
          <reference field="4" count="1" selected="0">
            <x v="1270"/>
          </reference>
          <reference field="5" count="1" selected="0">
            <x v="731"/>
          </reference>
          <reference field="6" count="1" selected="0">
            <x v="36"/>
          </reference>
          <reference field="7" count="0" selected="0"/>
          <reference field="8" count="1">
            <x v="1"/>
          </reference>
        </references>
      </pivotArea>
    </format>
    <format dxfId="2836">
      <pivotArea dataOnly="0" labelOnly="1" outline="0" fieldPosition="0">
        <references count="8">
          <reference field="0" count="1" selected="0">
            <x v="1"/>
          </reference>
          <reference field="1" count="1" selected="0">
            <x v="4"/>
          </reference>
          <reference field="3" count="1" selected="0">
            <x v="108"/>
          </reference>
          <reference field="4" count="1" selected="0">
            <x v="849"/>
          </reference>
          <reference field="5" count="1" selected="0">
            <x v="13"/>
          </reference>
          <reference field="6" count="1" selected="0">
            <x v="7"/>
          </reference>
          <reference field="7" count="0" selected="0"/>
          <reference field="8" count="1">
            <x v="1"/>
          </reference>
        </references>
      </pivotArea>
    </format>
    <format dxfId="2835">
      <pivotArea dataOnly="0" labelOnly="1" outline="0" fieldPosition="0">
        <references count="8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0"/>
          </reference>
          <reference field="4" count="1" selected="0">
            <x v="857"/>
          </reference>
          <reference field="5" count="1" selected="0">
            <x v="383"/>
          </reference>
          <reference field="6" count="1" selected="0">
            <x v="43"/>
          </reference>
          <reference field="7" count="0" selected="0"/>
          <reference field="8" count="1">
            <x v="1"/>
          </reference>
        </references>
      </pivotArea>
    </format>
    <format dxfId="2834">
      <pivotArea dataOnly="0" labelOnly="1" outline="0" fieldPosition="0">
        <references count="8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1"/>
          </reference>
          <reference field="4" count="1" selected="0">
            <x v="1183"/>
          </reference>
          <reference field="5" count="1" selected="0">
            <x v="222"/>
          </reference>
          <reference field="6" count="1" selected="0">
            <x v="7"/>
          </reference>
          <reference field="7" count="0" selected="0"/>
          <reference field="8" count="1">
            <x v="1"/>
          </reference>
        </references>
      </pivotArea>
    </format>
    <format dxfId="2833">
      <pivotArea dataOnly="0" labelOnly="1" outline="0" fieldPosition="0">
        <references count="8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2"/>
          </reference>
          <reference field="4" count="1" selected="0">
            <x v="590"/>
          </reference>
          <reference field="5" count="1" selected="0">
            <x v="129"/>
          </reference>
          <reference field="6" count="1" selected="0">
            <x v="8"/>
          </reference>
          <reference field="7" count="0" selected="0"/>
          <reference field="8" count="1">
            <x v="1"/>
          </reference>
        </references>
      </pivotArea>
    </format>
    <format dxfId="2832">
      <pivotArea dataOnly="0" labelOnly="1" outline="0" fieldPosition="0">
        <references count="8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3"/>
          </reference>
          <reference field="4" count="1" selected="0">
            <x v="534"/>
          </reference>
          <reference field="5" count="1" selected="0">
            <x v="175"/>
          </reference>
          <reference field="6" count="1" selected="0">
            <x v="36"/>
          </reference>
          <reference field="7" count="0" selected="0"/>
          <reference field="8" count="1">
            <x v="1"/>
          </reference>
        </references>
      </pivotArea>
    </format>
    <format dxfId="2831">
      <pivotArea dataOnly="0" labelOnly="1" outline="0" fieldPosition="0">
        <references count="8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4"/>
          </reference>
          <reference field="4" count="1" selected="0">
            <x v="803"/>
          </reference>
          <reference field="5" count="1" selected="0">
            <x v="105"/>
          </reference>
          <reference field="6" count="1" selected="0">
            <x v="8"/>
          </reference>
          <reference field="7" count="0" selected="0"/>
          <reference field="8" count="1">
            <x v="1"/>
          </reference>
        </references>
      </pivotArea>
    </format>
    <format dxfId="2830">
      <pivotArea dataOnly="0" labelOnly="1" outline="0" fieldPosition="0">
        <references count="8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5"/>
          </reference>
          <reference field="4" count="1" selected="0">
            <x v="824"/>
          </reference>
          <reference field="5" count="1" selected="0">
            <x v="607"/>
          </reference>
          <reference field="6" count="1" selected="0">
            <x v="36"/>
          </reference>
          <reference field="7" count="0" selected="0"/>
          <reference field="8" count="1">
            <x v="1"/>
          </reference>
        </references>
      </pivotArea>
    </format>
    <format dxfId="2829">
      <pivotArea dataOnly="0" labelOnly="1" outline="0" fieldPosition="0">
        <references count="8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6"/>
          </reference>
          <reference field="4" count="1" selected="0">
            <x v="983"/>
          </reference>
          <reference field="5" count="1" selected="0">
            <x v="8"/>
          </reference>
          <reference field="6" count="1" selected="0">
            <x v="8"/>
          </reference>
          <reference field="7" count="0" selected="0"/>
          <reference field="8" count="1">
            <x v="1"/>
          </reference>
        </references>
      </pivotArea>
    </format>
    <format dxfId="2828">
      <pivotArea dataOnly="0" labelOnly="1" outline="0" fieldPosition="0">
        <references count="8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7"/>
          </reference>
          <reference field="4" count="1" selected="0">
            <x v="653"/>
          </reference>
          <reference field="5" count="1" selected="0">
            <x v="525"/>
          </reference>
          <reference field="6" count="1" selected="0">
            <x v="36"/>
          </reference>
          <reference field="7" count="0" selected="0"/>
          <reference field="8" count="1">
            <x v="1"/>
          </reference>
        </references>
      </pivotArea>
    </format>
    <format dxfId="2827">
      <pivotArea dataOnly="0" labelOnly="1" outline="0" fieldPosition="0">
        <references count="8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9"/>
          </reference>
          <reference field="4" count="1" selected="0">
            <x v="810"/>
          </reference>
          <reference field="5" count="1" selected="0">
            <x v="697"/>
          </reference>
          <reference field="6" count="1" selected="0">
            <x v="8"/>
          </reference>
          <reference field="7" count="0" selected="0"/>
          <reference field="8" count="1">
            <x v="1"/>
          </reference>
        </references>
      </pivotArea>
    </format>
    <format dxfId="2826">
      <pivotArea dataOnly="0" labelOnly="1" outline="0" fieldPosition="0">
        <references count="8">
          <reference field="0" count="1" selected="0">
            <x v="1"/>
          </reference>
          <reference field="1" count="1" selected="0">
            <x v="4"/>
          </reference>
          <reference field="3" count="1" selected="0">
            <x v="120"/>
          </reference>
          <reference field="4" count="1" selected="0">
            <x v="790"/>
          </reference>
          <reference field="5" count="1" selected="0">
            <x v="307"/>
          </reference>
          <reference field="6" count="1" selected="0">
            <x v="8"/>
          </reference>
          <reference field="7" count="0" selected="0"/>
          <reference field="8" count="1">
            <x v="1"/>
          </reference>
        </references>
      </pivotArea>
    </format>
    <format dxfId="2825">
      <pivotArea dataOnly="0" labelOnly="1" outline="0" fieldPosition="0">
        <references count="8">
          <reference field="0" count="1" selected="0">
            <x v="1"/>
          </reference>
          <reference field="1" count="1" selected="0">
            <x v="4"/>
          </reference>
          <reference field="3" count="1" selected="0">
            <x v="121"/>
          </reference>
          <reference field="4" count="1" selected="0">
            <x v="605"/>
          </reference>
          <reference field="5" count="1" selected="0">
            <x v="531"/>
          </reference>
          <reference field="6" count="1" selected="0">
            <x v="36"/>
          </reference>
          <reference field="7" count="0" selected="0"/>
          <reference field="8" count="1">
            <x v="1"/>
          </reference>
        </references>
      </pivotArea>
    </format>
    <format dxfId="2824">
      <pivotArea dataOnly="0" labelOnly="1" outline="0" fieldPosition="0">
        <references count="8">
          <reference field="0" count="1" selected="0">
            <x v="1"/>
          </reference>
          <reference field="1" count="1" selected="0">
            <x v="4"/>
          </reference>
          <reference field="3" count="1" selected="0">
            <x v="122"/>
          </reference>
          <reference field="4" count="1" selected="0">
            <x v="1075"/>
          </reference>
          <reference field="5" count="1" selected="0">
            <x v="223"/>
          </reference>
          <reference field="6" count="1" selected="0">
            <x v="36"/>
          </reference>
          <reference field="7" count="0" selected="0"/>
          <reference field="8" count="1">
            <x v="1"/>
          </reference>
        </references>
      </pivotArea>
    </format>
    <format dxfId="2823">
      <pivotArea dataOnly="0" labelOnly="1" outline="0" fieldPosition="0">
        <references count="8">
          <reference field="0" count="1" selected="0">
            <x v="1"/>
          </reference>
          <reference field="1" count="1" selected="0">
            <x v="4"/>
          </reference>
          <reference field="3" count="1" selected="0">
            <x v="123"/>
          </reference>
          <reference field="4" count="1" selected="0">
            <x v="1146"/>
          </reference>
          <reference field="5" count="1" selected="0">
            <x v="797"/>
          </reference>
          <reference field="6" count="1" selected="0">
            <x v="8"/>
          </reference>
          <reference field="7" count="0" selected="0"/>
          <reference field="8" count="1">
            <x v="1"/>
          </reference>
        </references>
      </pivotArea>
    </format>
    <format dxfId="2822">
      <pivotArea dataOnly="0" labelOnly="1" outline="0" fieldPosition="0">
        <references count="8">
          <reference field="0" count="1" selected="0">
            <x v="1"/>
          </reference>
          <reference field="1" count="1" selected="0">
            <x v="4"/>
          </reference>
          <reference field="3" count="1" selected="0">
            <x v="134"/>
          </reference>
          <reference field="4" count="1" selected="0">
            <x v="581"/>
          </reference>
          <reference field="5" count="1" selected="0">
            <x v="618"/>
          </reference>
          <reference field="6" count="1" selected="0">
            <x v="36"/>
          </reference>
          <reference field="7" count="0" selected="0"/>
          <reference field="8" count="1">
            <x v="1"/>
          </reference>
        </references>
      </pivotArea>
    </format>
    <format dxfId="2821">
      <pivotArea dataOnly="0" labelOnly="1" outline="0" fieldPosition="0">
        <references count="8">
          <reference field="0" count="1" selected="0">
            <x v="1"/>
          </reference>
          <reference field="1" count="1" selected="0">
            <x v="4"/>
          </reference>
          <reference field="3" count="1" selected="0">
            <x v="138"/>
          </reference>
          <reference field="4" count="1" selected="0">
            <x v="1038"/>
          </reference>
          <reference field="5" count="1" selected="0">
            <x v="624"/>
          </reference>
          <reference field="6" count="1" selected="0">
            <x v="8"/>
          </reference>
          <reference field="7" count="0" selected="0"/>
          <reference field="8" count="1">
            <x v="1"/>
          </reference>
        </references>
      </pivotArea>
    </format>
    <format dxfId="2820">
      <pivotArea dataOnly="0" labelOnly="1" outline="0" fieldPosition="0">
        <references count="8">
          <reference field="0" count="1" selected="0">
            <x v="1"/>
          </reference>
          <reference field="1" count="1" selected="0">
            <x v="4"/>
          </reference>
          <reference field="3" count="1" selected="0">
            <x v="145"/>
          </reference>
          <reference field="4" count="1" selected="0">
            <x v="218"/>
          </reference>
          <reference field="5" count="1" selected="0">
            <x v="97"/>
          </reference>
          <reference field="6" count="1" selected="0">
            <x v="36"/>
          </reference>
          <reference field="7" count="0" selected="0"/>
          <reference field="8" count="1">
            <x v="1"/>
          </reference>
        </references>
      </pivotArea>
    </format>
    <format dxfId="2819">
      <pivotArea dataOnly="0" labelOnly="1" outline="0" fieldPosition="0">
        <references count="8">
          <reference field="0" count="1" selected="0">
            <x v="1"/>
          </reference>
          <reference field="1" count="1" selected="0">
            <x v="4"/>
          </reference>
          <reference field="3" count="1" selected="0">
            <x v="150"/>
          </reference>
          <reference field="4" count="1" selected="0">
            <x v="1194"/>
          </reference>
          <reference field="5" count="1" selected="0">
            <x v="662"/>
          </reference>
          <reference field="6" count="1" selected="0">
            <x v="8"/>
          </reference>
          <reference field="7" count="0" selected="0"/>
          <reference field="8" count="1">
            <x v="1"/>
          </reference>
        </references>
      </pivotArea>
    </format>
    <format dxfId="2818">
      <pivotArea dataOnly="0" labelOnly="1" outline="0" fieldPosition="0">
        <references count="8">
          <reference field="0" count="1" selected="0">
            <x v="1"/>
          </reference>
          <reference field="1" count="1" selected="0">
            <x v="4"/>
          </reference>
          <reference field="3" count="1" selected="0">
            <x v="154"/>
          </reference>
          <reference field="4" count="1" selected="0">
            <x v="915"/>
          </reference>
          <reference field="5" count="1" selected="0">
            <x v="232"/>
          </reference>
          <reference field="6" count="1" selected="0">
            <x v="36"/>
          </reference>
          <reference field="7" count="0" selected="0"/>
          <reference field="8" count="1">
            <x v="1"/>
          </reference>
        </references>
      </pivotArea>
    </format>
    <format dxfId="2817">
      <pivotArea dataOnly="0" labelOnly="1" outline="0" fieldPosition="0">
        <references count="8">
          <reference field="0" count="1" selected="0">
            <x v="1"/>
          </reference>
          <reference field="1" count="1" selected="0">
            <x v="4"/>
          </reference>
          <reference field="3" count="1" selected="0">
            <x v="155"/>
          </reference>
          <reference field="4" count="1" selected="0">
            <x v="972"/>
          </reference>
          <reference field="5" count="1" selected="0">
            <x v="528"/>
          </reference>
          <reference field="6" count="1" selected="0">
            <x v="36"/>
          </reference>
          <reference field="7" count="0" selected="0"/>
          <reference field="8" count="1">
            <x v="1"/>
          </reference>
        </references>
      </pivotArea>
    </format>
    <format dxfId="2816">
      <pivotArea dataOnly="0" labelOnly="1" outline="0" fieldPosition="0">
        <references count="8">
          <reference field="0" count="1" selected="0">
            <x v="1"/>
          </reference>
          <reference field="1" count="1" selected="0">
            <x v="4"/>
          </reference>
          <reference field="3" count="1" selected="0">
            <x v="156"/>
          </reference>
          <reference field="4" count="1" selected="0">
            <x v="1105"/>
          </reference>
          <reference field="5" count="1" selected="0">
            <x v="179"/>
          </reference>
          <reference field="6" count="1" selected="0">
            <x v="36"/>
          </reference>
          <reference field="7" count="0" selected="0"/>
          <reference field="8" count="1">
            <x v="1"/>
          </reference>
        </references>
      </pivotArea>
    </format>
    <format dxfId="2815">
      <pivotArea dataOnly="0" labelOnly="1" outline="0" fieldPosition="0">
        <references count="8">
          <reference field="0" count="1" selected="0">
            <x v="1"/>
          </reference>
          <reference field="1" count="1" selected="0">
            <x v="4"/>
          </reference>
          <reference field="3" count="1" selected="0">
            <x v="158"/>
          </reference>
          <reference field="4" count="1" selected="0">
            <x v="648"/>
          </reference>
          <reference field="5" count="1" selected="0">
            <x v="786"/>
          </reference>
          <reference field="6" count="1" selected="0">
            <x v="36"/>
          </reference>
          <reference field="7" count="0" selected="0"/>
          <reference field="8" count="1">
            <x v="1"/>
          </reference>
        </references>
      </pivotArea>
    </format>
    <format dxfId="2814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1"/>
          </reference>
          <reference field="4" count="1" selected="0">
            <x v="1177"/>
          </reference>
          <reference field="5" count="1" selected="0">
            <x v="283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813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4"/>
          </reference>
          <reference field="4" count="1" selected="0">
            <x v="700"/>
          </reference>
          <reference field="5" count="1" selected="0">
            <x v="44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812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8"/>
          </reference>
          <reference field="4" count="1" selected="0">
            <x v="1244"/>
          </reference>
          <reference field="5" count="1" selected="0">
            <x v="505"/>
          </reference>
          <reference field="6" count="1" selected="0">
            <x v="2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811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13"/>
          </reference>
          <reference field="4" count="1" selected="0">
            <x v="1115"/>
          </reference>
          <reference field="5" count="1" selected="0">
            <x v="109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810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15"/>
          </reference>
          <reference field="4" count="1" selected="0">
            <x v="604"/>
          </reference>
          <reference field="5" count="1" selected="0">
            <x v="563"/>
          </reference>
          <reference field="6" count="1" selected="0">
            <x v="23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809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18"/>
          </reference>
          <reference field="4" count="1" selected="0">
            <x v="911"/>
          </reference>
          <reference field="5" count="1" selected="0">
            <x v="16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808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20"/>
          </reference>
          <reference field="4" count="1" selected="0">
            <x v="726"/>
          </reference>
          <reference field="5" count="1" selected="0">
            <x v="32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807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30"/>
          </reference>
          <reference field="4" count="1" selected="0">
            <x v="738"/>
          </reference>
          <reference field="5" count="1" selected="0">
            <x v="423"/>
          </reference>
          <reference field="6" count="1" selected="0">
            <x v="3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806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47"/>
          </reference>
          <reference field="4" count="1" selected="0">
            <x v="827"/>
          </reference>
          <reference field="5" count="1" selected="0">
            <x v="213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805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49"/>
          </reference>
          <reference field="4" count="1" selected="0">
            <x v="1028"/>
          </reference>
          <reference field="5" count="1" selected="0">
            <x v="20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804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50"/>
          </reference>
          <reference field="4" count="1" selected="0">
            <x v="985"/>
          </reference>
          <reference field="5" count="1" selected="0">
            <x v="75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803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"/>
          </reference>
          <reference field="4" count="1" selected="0">
            <x v="1250"/>
          </reference>
          <reference field="5" count="1" selected="0">
            <x v="3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802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72"/>
          </reference>
          <reference field="4" count="1" selected="0">
            <x v="1024"/>
          </reference>
          <reference field="5" count="1" selected="0">
            <x v="344"/>
          </reference>
          <reference field="6" count="1" selected="0">
            <x v="42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801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75"/>
          </reference>
          <reference field="4" count="1" selected="0">
            <x v="749"/>
          </reference>
          <reference field="5" count="1" selected="0">
            <x v="474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800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77"/>
          </reference>
          <reference field="4" count="1" selected="0">
            <x v="506"/>
          </reference>
          <reference field="5" count="1" selected="0">
            <x v="37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799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90"/>
          </reference>
          <reference field="4" count="1" selected="0">
            <x v="722"/>
          </reference>
          <reference field="5" count="1" selected="0">
            <x v="799"/>
          </reference>
          <reference field="6" count="1" selected="0">
            <x v="1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798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3"/>
          </reference>
          <reference field="4" count="1" selected="0">
            <x v="1005"/>
          </reference>
          <reference field="5" count="1" selected="0">
            <x v="149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797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8"/>
          </reference>
          <reference field="4" count="1" selected="0">
            <x v="849"/>
          </reference>
          <reference field="5" count="1" selected="0">
            <x v="13"/>
          </reference>
          <reference field="6" count="1" selected="0">
            <x v="7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796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9"/>
          </reference>
          <reference field="4" count="1" selected="0">
            <x v="914"/>
          </reference>
          <reference field="5" count="1" selected="0">
            <x v="17"/>
          </reference>
          <reference field="6" count="1" selected="0">
            <x v="48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795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0"/>
          </reference>
          <reference field="4" count="1" selected="0">
            <x v="790"/>
          </reference>
          <reference field="5" count="1" selected="0">
            <x v="31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794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135"/>
          </reference>
          <reference field="4" count="1" selected="0">
            <x v="1239"/>
          </reference>
          <reference field="5" count="1" selected="0">
            <x v="110"/>
          </reference>
          <reference field="6" count="1" selected="0">
            <x v="3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793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142"/>
          </reference>
          <reference field="4" count="1" selected="0">
            <x v="1256"/>
          </reference>
          <reference field="5" count="1" selected="0">
            <x v="11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792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153"/>
          </reference>
          <reference field="4" count="1" selected="0">
            <x v="714"/>
          </reference>
          <reference field="5" count="1" selected="0">
            <x v="69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791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165"/>
          </reference>
          <reference field="4" count="1" selected="0">
            <x v="1113"/>
          </reference>
          <reference field="5" count="1" selected="0">
            <x v="239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790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174"/>
          </reference>
          <reference field="4" count="1" selected="0">
            <x v="1157"/>
          </reference>
          <reference field="5" count="1" selected="0">
            <x v="65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789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179"/>
          </reference>
          <reference field="4" count="1" selected="0">
            <x v="212"/>
          </reference>
          <reference field="5" count="1" selected="0">
            <x v="453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788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183"/>
          </reference>
          <reference field="4" count="1" selected="0">
            <x v="113"/>
          </reference>
          <reference field="5" count="1" selected="0">
            <x v="363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787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196"/>
          </reference>
          <reference field="4" count="1" selected="0">
            <x v="620"/>
          </reference>
          <reference field="5" count="1" selected="0">
            <x v="341"/>
          </reference>
          <reference field="6" count="1" selected="0">
            <x v="5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786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214"/>
          </reference>
          <reference field="4" count="1" selected="0">
            <x v="917"/>
          </reference>
          <reference field="5" count="1" selected="0">
            <x v="39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785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225"/>
          </reference>
          <reference field="4" count="1" selected="0">
            <x v="514"/>
          </reference>
          <reference field="5" count="1" selected="0">
            <x v="42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784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232"/>
          </reference>
          <reference field="4" count="1" selected="0">
            <x v="1205"/>
          </reference>
          <reference field="5" count="1" selected="0">
            <x v="39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783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239"/>
          </reference>
          <reference field="4" count="1" selected="0">
            <x v="1094"/>
          </reference>
          <reference field="5" count="1" selected="0">
            <x v="365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>
            <x v="17"/>
          </reference>
        </references>
      </pivotArea>
    </format>
    <format dxfId="2782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243"/>
          </reference>
          <reference field="4" count="1" selected="0">
            <x v="814"/>
          </reference>
          <reference field="5" count="1" selected="0">
            <x v="343"/>
          </reference>
          <reference field="6" count="1" selected="0">
            <x v="5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781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246"/>
          </reference>
          <reference field="4" count="1" selected="0">
            <x v="539"/>
          </reference>
          <reference field="5" count="1" selected="0">
            <x v="57"/>
          </reference>
          <reference field="6" count="1" selected="0">
            <x v="46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780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250"/>
          </reference>
          <reference field="4" count="1" selected="0">
            <x v="656"/>
          </reference>
          <reference field="5" count="1" selected="0">
            <x v="208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779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257"/>
          </reference>
          <reference field="4" count="1" selected="0">
            <x v="645"/>
          </reference>
          <reference field="5" count="1" selected="0">
            <x v="675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778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259"/>
          </reference>
          <reference field="4" count="1" selected="0">
            <x v="623"/>
          </reference>
          <reference field="5" count="1" selected="0">
            <x v="68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777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263"/>
          </reference>
          <reference field="4" count="1" selected="0">
            <x v="1154"/>
          </reference>
          <reference field="5" count="1" selected="0">
            <x v="35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776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268"/>
          </reference>
          <reference field="4" count="1" selected="0">
            <x v="694"/>
          </reference>
          <reference field="5" count="1" selected="0">
            <x v="414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775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270"/>
          </reference>
          <reference field="4" count="1" selected="0">
            <x v="730"/>
          </reference>
          <reference field="5" count="1" selected="0">
            <x v="703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774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272"/>
          </reference>
          <reference field="4" count="1" selected="0">
            <x v="1006"/>
          </reference>
          <reference field="5" count="1" selected="0">
            <x v="376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773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278"/>
          </reference>
          <reference field="4" count="1" selected="0">
            <x v="1035"/>
          </reference>
          <reference field="5" count="1" selected="0">
            <x v="186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772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279"/>
          </reference>
          <reference field="4" count="1" selected="0">
            <x v="719"/>
          </reference>
          <reference field="5" count="1" selected="0">
            <x v="45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771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280"/>
          </reference>
          <reference field="4" count="1" selected="0">
            <x v="797"/>
          </reference>
          <reference field="5" count="1" selected="0">
            <x v="35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770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284"/>
          </reference>
          <reference field="4" count="1" selected="0">
            <x v="836"/>
          </reference>
          <reference field="5" count="1" selected="0">
            <x v="641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769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287"/>
          </reference>
          <reference field="4" count="1" selected="0">
            <x v="799"/>
          </reference>
          <reference field="5" count="1" selected="0">
            <x v="386"/>
          </reference>
          <reference field="6" count="1" selected="0">
            <x v="9"/>
          </reference>
          <reference field="7" count="0" selected="0"/>
          <reference field="8" count="1" selected="0">
            <x v="0"/>
          </reference>
          <reference field="9" count="1">
            <x v="20"/>
          </reference>
        </references>
      </pivotArea>
    </format>
    <format dxfId="2768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288"/>
          </reference>
          <reference field="4" count="1" selected="0">
            <x v="554"/>
          </reference>
          <reference field="5" count="1" selected="0">
            <x v="639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767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0"/>
          </reference>
          <reference field="4" count="1" selected="0">
            <x v="788"/>
          </reference>
          <reference field="5" count="1" selected="0">
            <x v="30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766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1"/>
          </reference>
          <reference field="4" count="1" selected="0">
            <x v="1210"/>
          </reference>
          <reference field="5" count="1" selected="0">
            <x v="60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765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2"/>
          </reference>
          <reference field="4" count="1" selected="0">
            <x v="687"/>
          </reference>
          <reference field="5" count="1" selected="0">
            <x v="25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764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3"/>
          </reference>
          <reference field="4" count="1" selected="0">
            <x v="710"/>
          </reference>
          <reference field="5" count="1" selected="0">
            <x v="7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763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4"/>
          </reference>
          <reference field="4" count="1" selected="0">
            <x v="1212"/>
          </reference>
          <reference field="5" count="1" selected="0">
            <x v="45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762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6"/>
          </reference>
          <reference field="4" count="1" selected="0">
            <x v="997"/>
          </reference>
          <reference field="5" count="1" selected="0">
            <x v="347"/>
          </reference>
          <reference field="6" count="1" selected="0">
            <x v="48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761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7"/>
          </reference>
          <reference field="4" count="1" selected="0">
            <x v="929"/>
          </reference>
          <reference field="5" count="1" selected="0">
            <x v="73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760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8"/>
          </reference>
          <reference field="4" count="1" selected="0">
            <x v="1039"/>
          </reference>
          <reference field="5" count="1" selected="0">
            <x v="4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759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301"/>
          </reference>
          <reference field="4" count="1" selected="0">
            <x v="856"/>
          </reference>
          <reference field="5" count="1" selected="0">
            <x v="287"/>
          </reference>
          <reference field="6" count="1" selected="0">
            <x v="36"/>
          </reference>
          <reference field="7" count="0" selected="0"/>
          <reference field="8" count="1" selected="0">
            <x v="0"/>
          </reference>
          <reference field="9" count="1">
            <x v="17"/>
          </reference>
        </references>
      </pivotArea>
    </format>
    <format dxfId="2758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311"/>
          </reference>
          <reference field="4" count="1" selected="0">
            <x v="1014"/>
          </reference>
          <reference field="5" count="1" selected="0">
            <x v="526"/>
          </reference>
          <reference field="6" count="1" selected="0">
            <x v="36"/>
          </reference>
          <reference field="7" count="0" selected="0"/>
          <reference field="8" count="1" selected="0">
            <x v="0"/>
          </reference>
          <reference field="9" count="1">
            <x v="17"/>
          </reference>
        </references>
      </pivotArea>
    </format>
    <format dxfId="2757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313"/>
          </reference>
          <reference field="4" count="1" selected="0">
            <x v="956"/>
          </reference>
          <reference field="5" count="1" selected="0">
            <x v="2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756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314"/>
          </reference>
          <reference field="4" count="1" selected="0">
            <x v="970"/>
          </reference>
          <reference field="5" count="1" selected="0">
            <x v="647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>
            <x v="17"/>
          </reference>
        </references>
      </pivotArea>
    </format>
    <format dxfId="2755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320"/>
          </reference>
          <reference field="4" count="1" selected="0">
            <x v="1018"/>
          </reference>
          <reference field="5" count="1" selected="0">
            <x v="686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754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321"/>
          </reference>
          <reference field="4" count="1" selected="0">
            <x v="1133"/>
          </reference>
          <reference field="5" count="1" selected="0">
            <x v="3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753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323"/>
          </reference>
          <reference field="4" count="1" selected="0">
            <x v="1023"/>
          </reference>
          <reference field="5" count="1" selected="0">
            <x v="290"/>
          </reference>
          <reference field="6" count="1" selected="0">
            <x v="5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752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325"/>
          </reference>
          <reference field="4" count="1" selected="0">
            <x v="866"/>
          </reference>
          <reference field="5" count="1" selected="0">
            <x v="523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751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326"/>
          </reference>
          <reference field="4" count="1" selected="0">
            <x v="1122"/>
          </reference>
          <reference field="5" count="1" selected="0">
            <x v="40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750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328"/>
          </reference>
          <reference field="4" count="1" selected="0">
            <x v="1000"/>
          </reference>
          <reference field="5" count="1" selected="0">
            <x v="361"/>
          </reference>
          <reference field="6" count="1" selected="0">
            <x v="5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749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0"/>
          </reference>
          <reference field="4" count="1" selected="0">
            <x v="1131"/>
          </reference>
          <reference field="5" count="1" selected="0">
            <x v="8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748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4"/>
          </reference>
          <reference field="4" count="1" selected="0">
            <x v="971"/>
          </reference>
          <reference field="5" count="1" selected="0">
            <x v="364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747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5"/>
          </reference>
          <reference field="4" count="1" selected="0">
            <x v="1085"/>
          </reference>
          <reference field="5" count="1" selected="0">
            <x v="587"/>
          </reference>
          <reference field="6" count="1" selected="0">
            <x v="43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746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7"/>
          </reference>
          <reference field="4" count="1" selected="0">
            <x v="995"/>
          </reference>
          <reference field="5" count="1" selected="0">
            <x v="3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745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8"/>
          </reference>
          <reference field="4" count="1" selected="0">
            <x v="1181"/>
          </reference>
          <reference field="5" count="1" selected="0">
            <x v="40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744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341"/>
          </reference>
          <reference field="4" count="1" selected="0">
            <x v="1220"/>
          </reference>
          <reference field="5" count="1" selected="0">
            <x v="346"/>
          </reference>
          <reference field="6" count="1" selected="0">
            <x v="38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743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343"/>
          </reference>
          <reference field="4" count="1" selected="0">
            <x v="912"/>
          </reference>
          <reference field="5" count="1" selected="0">
            <x v="325"/>
          </reference>
          <reference field="6" count="1" selected="0">
            <x v="8"/>
          </reference>
          <reference field="7" count="0" selected="0"/>
          <reference field="8" count="1" selected="0">
            <x v="0"/>
          </reference>
          <reference field="9" count="1">
            <x v="20"/>
          </reference>
        </references>
      </pivotArea>
    </format>
    <format dxfId="2742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344"/>
          </reference>
          <reference field="4" count="1" selected="0">
            <x v="654"/>
          </reference>
          <reference field="5" count="1" selected="0">
            <x v="513"/>
          </reference>
          <reference field="6" count="1" selected="0">
            <x v="36"/>
          </reference>
          <reference field="7" count="0" selected="0"/>
          <reference field="8" count="1" selected="0">
            <x v="0"/>
          </reference>
          <reference field="9" count="1">
            <x v="17"/>
          </reference>
        </references>
      </pivotArea>
    </format>
    <format dxfId="2741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346"/>
          </reference>
          <reference field="4" count="1" selected="0">
            <x v="735"/>
          </reference>
          <reference field="5" count="1" selected="0">
            <x v="23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2">
            <x v="17"/>
            <x v="20"/>
          </reference>
        </references>
      </pivotArea>
    </format>
    <format dxfId="2740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347"/>
          </reference>
          <reference field="4" count="1" selected="0">
            <x v="1069"/>
          </reference>
          <reference field="5" count="1" selected="0">
            <x v="18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739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350"/>
          </reference>
          <reference field="4" count="1" selected="0">
            <x v="736"/>
          </reference>
          <reference field="5" count="1" selected="0">
            <x v="7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738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351"/>
          </reference>
          <reference field="4" count="1" selected="0">
            <x v="782"/>
          </reference>
          <reference field="5" count="1" selected="0">
            <x v="441"/>
          </reference>
          <reference field="6" count="1" selected="0">
            <x v="8"/>
          </reference>
          <reference field="7" count="0" selected="0"/>
          <reference field="8" count="1" selected="0">
            <x v="0"/>
          </reference>
          <reference field="9" count="1">
            <x v="17"/>
          </reference>
        </references>
      </pivotArea>
    </format>
    <format dxfId="2737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352"/>
          </reference>
          <reference field="4" count="1" selected="0">
            <x v="587"/>
          </reference>
          <reference field="5" count="1" selected="0">
            <x v="454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736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369"/>
          </reference>
          <reference field="4" count="1" selected="0">
            <x v="768"/>
          </reference>
          <reference field="5" count="1" selected="0">
            <x v="654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735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385"/>
          </reference>
          <reference field="4" count="1" selected="0">
            <x v="978"/>
          </reference>
          <reference field="5" count="1" selected="0">
            <x v="36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734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387"/>
          </reference>
          <reference field="4" count="1" selected="0">
            <x v="1030"/>
          </reference>
          <reference field="5" count="1" selected="0">
            <x v="312"/>
          </reference>
          <reference field="6" count="1" selected="0">
            <x v="5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733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393"/>
          </reference>
          <reference field="4" count="1" selected="0">
            <x v="936"/>
          </reference>
          <reference field="5" count="1" selected="0">
            <x v="9"/>
          </reference>
          <reference field="6" count="1" selected="0">
            <x v="21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732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401"/>
          </reference>
          <reference field="4" count="1" selected="0">
            <x v="806"/>
          </reference>
          <reference field="5" count="1" selected="0">
            <x v="393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731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413"/>
          </reference>
          <reference field="4" count="1" selected="0">
            <x v="1080"/>
          </reference>
          <reference field="5" count="1" selected="0">
            <x v="14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730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414"/>
          </reference>
          <reference field="4" count="1" selected="0">
            <x v="741"/>
          </reference>
          <reference field="5" count="1" selected="0">
            <x v="42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729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415"/>
          </reference>
          <reference field="4" count="1" selected="0">
            <x v="598"/>
          </reference>
          <reference field="5" count="1" selected="0">
            <x v="494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728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416"/>
          </reference>
          <reference field="4" count="1" selected="0">
            <x v="703"/>
          </reference>
          <reference field="5" count="1" selected="0">
            <x v="15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727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424"/>
          </reference>
          <reference field="4" count="1" selected="0">
            <x v="949"/>
          </reference>
          <reference field="5" count="1" selected="0">
            <x v="673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726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429"/>
          </reference>
          <reference field="4" count="1" selected="0">
            <x v="901"/>
          </reference>
          <reference field="5" count="1" selected="0">
            <x v="41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725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431"/>
          </reference>
          <reference field="4" count="1" selected="0">
            <x v="1274"/>
          </reference>
          <reference field="5" count="1" selected="0">
            <x v="38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724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432"/>
          </reference>
          <reference field="4" count="1" selected="0">
            <x v="951"/>
          </reference>
          <reference field="5" count="1" selected="0">
            <x v="464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723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442"/>
          </reference>
          <reference field="4" count="1" selected="0">
            <x v="602"/>
          </reference>
          <reference field="5" count="1" selected="0">
            <x v="35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722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444"/>
          </reference>
          <reference field="4" count="1" selected="0">
            <x v="559"/>
          </reference>
          <reference field="5" count="1" selected="0">
            <x v="510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721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451"/>
          </reference>
          <reference field="4" count="1" selected="0">
            <x v="845"/>
          </reference>
          <reference field="5" count="1" selected="0">
            <x v="244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720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457"/>
          </reference>
          <reference field="4" count="1" selected="0">
            <x v="807"/>
          </reference>
          <reference field="5" count="1" selected="0">
            <x v="3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719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458"/>
          </reference>
          <reference field="4" count="1" selected="0">
            <x v="535"/>
          </reference>
          <reference field="5" count="1" selected="0">
            <x v="610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718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463"/>
          </reference>
          <reference field="4" count="1" selected="0">
            <x v="899"/>
          </reference>
          <reference field="5" count="1" selected="0">
            <x v="194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717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466"/>
          </reference>
          <reference field="4" count="1" selected="0">
            <x v="843"/>
          </reference>
          <reference field="5" count="1" selected="0">
            <x v="623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716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469"/>
          </reference>
          <reference field="4" count="1" selected="0">
            <x v="968"/>
          </reference>
          <reference field="5" count="1" selected="0">
            <x v="330"/>
          </reference>
          <reference field="6" count="1" selected="0">
            <x v="5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715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470"/>
          </reference>
          <reference field="4" count="1" selected="0">
            <x v="1196"/>
          </reference>
          <reference field="5" count="1" selected="0">
            <x v="29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714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476"/>
          </reference>
          <reference field="4" count="1" selected="0">
            <x v="979"/>
          </reference>
          <reference field="5" count="1" selected="0">
            <x v="33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713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484"/>
          </reference>
          <reference field="4" count="1" selected="0">
            <x v="231"/>
          </reference>
          <reference field="5" count="1" selected="0">
            <x v="15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712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485"/>
          </reference>
          <reference field="4" count="1" selected="0">
            <x v="520"/>
          </reference>
          <reference field="5" count="1" selected="0">
            <x v="53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711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487"/>
          </reference>
          <reference field="4" count="1" selected="0">
            <x v="1130"/>
          </reference>
          <reference field="5" count="1" selected="0">
            <x v="70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710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496"/>
          </reference>
          <reference field="4" count="1" selected="0">
            <x v="711"/>
          </reference>
          <reference field="5" count="1" selected="0">
            <x v="77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709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497"/>
          </reference>
          <reference field="4" count="1" selected="0">
            <x v="536"/>
          </reference>
          <reference field="5" count="1" selected="0">
            <x v="485"/>
          </reference>
          <reference field="6" count="1" selected="0">
            <x v="36"/>
          </reference>
          <reference field="7" count="0" selected="0"/>
          <reference field="8" count="1" selected="0">
            <x v="0"/>
          </reference>
          <reference field="9" count="1">
            <x v="20"/>
          </reference>
        </references>
      </pivotArea>
    </format>
    <format dxfId="2708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499"/>
          </reference>
          <reference field="4" count="1" selected="0">
            <x v="1197"/>
          </reference>
          <reference field="5" count="1" selected="0">
            <x v="42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707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508"/>
          </reference>
          <reference field="4" count="1" selected="0">
            <x v="727"/>
          </reference>
          <reference field="5" count="1" selected="0">
            <x v="13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706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510"/>
          </reference>
          <reference field="4" count="1" selected="0">
            <x v="621"/>
          </reference>
          <reference field="5" count="1" selected="0">
            <x v="512"/>
          </reference>
          <reference field="6" count="1" selected="0">
            <x v="5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705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515"/>
          </reference>
          <reference field="4" count="1" selected="0">
            <x v="959"/>
          </reference>
          <reference field="5" count="1" selected="0">
            <x v="197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704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516"/>
          </reference>
          <reference field="4" count="1" selected="0">
            <x v="802"/>
          </reference>
          <reference field="5" count="1" selected="0">
            <x v="798"/>
          </reference>
          <reference field="6" count="1" selected="0">
            <x v="11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703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523"/>
          </reference>
          <reference field="4" count="1" selected="0">
            <x v="906"/>
          </reference>
          <reference field="5" count="1" selected="0">
            <x v="324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702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532"/>
          </reference>
          <reference field="4" count="1" selected="0">
            <x v="1048"/>
          </reference>
          <reference field="5" count="1" selected="0">
            <x v="34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701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534"/>
          </reference>
          <reference field="4" count="1" selected="0">
            <x v="550"/>
          </reference>
          <reference field="5" count="1" selected="0">
            <x v="761"/>
          </reference>
          <reference field="6" count="1" selected="0">
            <x v="50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700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536"/>
          </reference>
          <reference field="4" count="1" selected="0">
            <x v="1156"/>
          </reference>
          <reference field="5" count="1" selected="0">
            <x v="778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699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537"/>
          </reference>
          <reference field="4" count="1" selected="0">
            <x v="695"/>
          </reference>
          <reference field="5" count="1" selected="0">
            <x v="10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698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566"/>
          </reference>
          <reference field="4" count="1" selected="0">
            <x v="538"/>
          </reference>
          <reference field="5" count="1" selected="0">
            <x v="15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697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567"/>
          </reference>
          <reference field="4" count="1" selected="0">
            <x v="589"/>
          </reference>
          <reference field="5" count="1" selected="0">
            <x v="13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696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574"/>
          </reference>
          <reference field="4" count="1" selected="0">
            <x v="1152"/>
          </reference>
          <reference field="5" count="1" selected="0">
            <x v="114"/>
          </reference>
          <reference field="6" count="1" selected="0">
            <x v="51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695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581"/>
          </reference>
          <reference field="4" count="1" selected="0">
            <x v="626"/>
          </reference>
          <reference field="5" count="1" selected="0">
            <x v="15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694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602"/>
          </reference>
          <reference field="4" count="1" selected="0">
            <x v="721"/>
          </reference>
          <reference field="5" count="1" selected="0">
            <x v="473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693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604"/>
          </reference>
          <reference field="4" count="1" selected="0">
            <x v="1062"/>
          </reference>
          <reference field="5" count="1" selected="0">
            <x v="26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692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0"/>
          </reference>
          <reference field="4" count="1" selected="0">
            <x v="570"/>
          </reference>
          <reference field="5" count="1" selected="0">
            <x v="72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691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1"/>
          </reference>
          <reference field="4" count="1" selected="0">
            <x v="1132"/>
          </reference>
          <reference field="5" count="1" selected="0">
            <x v="744"/>
          </reference>
          <reference field="6" count="1" selected="0">
            <x v="23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690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2"/>
          </reference>
          <reference field="4" count="1" selected="0">
            <x v="1031"/>
          </reference>
          <reference field="5" count="1" selected="0">
            <x v="16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689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5"/>
          </reference>
          <reference field="4" count="1" selected="0">
            <x v="779"/>
          </reference>
          <reference field="5" count="1" selected="0">
            <x v="11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688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653"/>
          </reference>
          <reference field="4" count="1" selected="0">
            <x v="518"/>
          </reference>
          <reference field="5" count="1" selected="0">
            <x v="17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687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655"/>
          </reference>
          <reference field="4" count="1" selected="0">
            <x v="664"/>
          </reference>
          <reference field="5" count="1" selected="0">
            <x v="242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686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658"/>
          </reference>
          <reference field="4" count="1" selected="0">
            <x v="622"/>
          </reference>
          <reference field="5" count="1" selected="0">
            <x v="589"/>
          </reference>
          <reference field="6" count="1" selected="0">
            <x v="5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685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660"/>
          </reference>
          <reference field="4" count="1" selected="0">
            <x v="564"/>
          </reference>
          <reference field="5" count="1" selected="0">
            <x v="41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684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664"/>
          </reference>
          <reference field="4" count="1" selected="0">
            <x v="920"/>
          </reference>
          <reference field="5" count="1" selected="0">
            <x v="44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683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665"/>
          </reference>
          <reference field="4" count="1" selected="0">
            <x v="998"/>
          </reference>
          <reference field="5" count="1" selected="0">
            <x v="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682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668"/>
          </reference>
          <reference field="4" count="1" selected="0">
            <x v="986"/>
          </reference>
          <reference field="5" count="1" selected="0">
            <x v="218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681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669"/>
          </reference>
          <reference field="4" count="1" selected="0">
            <x v="955"/>
          </reference>
          <reference field="5" count="1" selected="0">
            <x v="183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680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673"/>
          </reference>
          <reference field="4" count="1" selected="0">
            <x v="657"/>
          </reference>
          <reference field="5" count="1" selected="0">
            <x v="561"/>
          </reference>
          <reference field="6" count="1" selected="0">
            <x v="44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679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674"/>
          </reference>
          <reference field="4" count="1" selected="0">
            <x v="892"/>
          </reference>
          <reference field="5" count="1" selected="0">
            <x v="562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678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677"/>
          </reference>
          <reference field="4" count="1" selected="0">
            <x v="665"/>
          </reference>
          <reference field="5" count="1" selected="0">
            <x v="576"/>
          </reference>
          <reference field="6" count="1" selected="0">
            <x v="31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677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678"/>
          </reference>
          <reference field="4" count="1" selected="0">
            <x v="576"/>
          </reference>
          <reference field="5" count="1" selected="0">
            <x v="68"/>
          </reference>
          <reference field="6" count="1" selected="0">
            <x v="44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676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680"/>
          </reference>
          <reference field="4" count="1" selected="0">
            <x v="1175"/>
          </reference>
          <reference field="5" count="1" selected="0">
            <x v="317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675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682"/>
          </reference>
          <reference field="4" count="1" selected="0">
            <x v="1017"/>
          </reference>
          <reference field="5" count="1" selected="0">
            <x v="622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674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683"/>
          </reference>
          <reference field="4" count="1" selected="0">
            <x v="716"/>
          </reference>
          <reference field="5" count="1" selected="0">
            <x v="62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673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684"/>
          </reference>
          <reference field="4" count="1" selected="0">
            <x v="795"/>
          </reference>
          <reference field="5" count="1" selected="0">
            <x v="27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672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685"/>
          </reference>
          <reference field="4" count="1" selected="0">
            <x v="1208"/>
          </reference>
          <reference field="5" count="1" selected="0">
            <x v="60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671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690"/>
          </reference>
          <reference field="4" count="1" selected="0">
            <x v="563"/>
          </reference>
          <reference field="5" count="1" selected="0">
            <x v="12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670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694"/>
          </reference>
          <reference field="4" count="1" selected="0">
            <x v="1125"/>
          </reference>
          <reference field="5" count="1" selected="0">
            <x v="530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669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699"/>
          </reference>
          <reference field="4" count="1" selected="0">
            <x v="996"/>
          </reference>
          <reference field="5" count="1" selected="0">
            <x v="767"/>
          </reference>
          <reference field="6" count="1" selected="0">
            <x v="1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668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714"/>
          </reference>
          <reference field="4" count="1" selected="0">
            <x v="729"/>
          </reference>
          <reference field="5" count="1" selected="0">
            <x v="72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667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715"/>
          </reference>
          <reference field="4" count="1" selected="0">
            <x v="1129"/>
          </reference>
          <reference field="5" count="1" selected="0">
            <x v="100"/>
          </reference>
          <reference field="6" count="1" selected="0">
            <x v="6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666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724"/>
          </reference>
          <reference field="4" count="1" selected="0">
            <x v="965"/>
          </reference>
          <reference field="5" count="1" selected="0">
            <x v="693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665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730"/>
          </reference>
          <reference field="4" count="1" selected="0">
            <x v="569"/>
          </reference>
          <reference field="5" count="1" selected="0">
            <x v="247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>
            <x v="17"/>
          </reference>
        </references>
      </pivotArea>
    </format>
    <format dxfId="2664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732"/>
          </reference>
          <reference field="4" count="1" selected="0">
            <x v="707"/>
          </reference>
          <reference field="5" count="1" selected="0">
            <x v="36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663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734"/>
          </reference>
          <reference field="4" count="1" selected="0">
            <x v="1150"/>
          </reference>
          <reference field="5" count="1" selected="0">
            <x v="31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662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737"/>
          </reference>
          <reference field="4" count="1" selected="0">
            <x v="1106"/>
          </reference>
          <reference field="5" count="1" selected="0">
            <x v="173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661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746"/>
          </reference>
          <reference field="4" count="1" selected="0">
            <x v="1074"/>
          </reference>
          <reference field="5" count="1" selected="0">
            <x v="752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660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769"/>
          </reference>
          <reference field="4" count="1" selected="0">
            <x v="339"/>
          </reference>
          <reference field="5" count="1" selected="0">
            <x v="634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659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783"/>
          </reference>
          <reference field="4" count="1" selected="0">
            <x v="712"/>
          </reference>
          <reference field="5" count="1" selected="0">
            <x v="49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658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785"/>
          </reference>
          <reference field="4" count="1" selected="0">
            <x v="918"/>
          </reference>
          <reference field="5" count="1" selected="0">
            <x v="754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657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786"/>
          </reference>
          <reference field="4" count="1" selected="0">
            <x v="937"/>
          </reference>
          <reference field="5" count="1" selected="0">
            <x v="11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656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787"/>
          </reference>
          <reference field="4" count="1" selected="0">
            <x v="1042"/>
          </reference>
          <reference field="5" count="1" selected="0">
            <x v="20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655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788"/>
          </reference>
          <reference field="4" count="1" selected="0">
            <x v="960"/>
          </reference>
          <reference field="5" count="1" selected="0">
            <x v="42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654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790"/>
          </reference>
          <reference field="4" count="1" selected="0">
            <x v="1064"/>
          </reference>
          <reference field="5" count="1" selected="0">
            <x v="46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653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791"/>
          </reference>
          <reference field="4" count="1" selected="0">
            <x v="800"/>
          </reference>
          <reference field="5" count="1" selected="0">
            <x v="704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652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798"/>
          </reference>
          <reference field="4" count="1" selected="0">
            <x v="266"/>
          </reference>
          <reference field="5" count="1" selected="0">
            <x v="115"/>
          </reference>
          <reference field="6" count="1" selected="0">
            <x v="51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651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800"/>
          </reference>
          <reference field="4" count="1" selected="0">
            <x v="774"/>
          </reference>
          <reference field="5" count="1" selected="0">
            <x v="14"/>
          </reference>
          <reference field="6" count="1" selected="0">
            <x v="25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650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814"/>
          </reference>
          <reference field="4" count="1" selected="0">
            <x v="1076"/>
          </reference>
          <reference field="5" count="1" selected="0">
            <x v="280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649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817"/>
          </reference>
          <reference field="4" count="1" selected="0">
            <x v="1223"/>
          </reference>
          <reference field="5" count="1" selected="0">
            <x v="6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648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830"/>
          </reference>
          <reference field="4" count="1" selected="0">
            <x v="487"/>
          </reference>
          <reference field="5" count="1" selected="0">
            <x v="621"/>
          </reference>
          <reference field="6" count="1" selected="0">
            <x v="5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647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831"/>
          </reference>
          <reference field="4" count="1" selected="0">
            <x v="543"/>
          </reference>
          <reference field="5" count="1" selected="0">
            <x v="104"/>
          </reference>
          <reference field="6" count="1" selected="0">
            <x v="36"/>
          </reference>
          <reference field="7" count="0" selected="0"/>
          <reference field="8" count="1" selected="0">
            <x v="0"/>
          </reference>
          <reference field="9" count="1">
            <x v="17"/>
          </reference>
        </references>
      </pivotArea>
    </format>
    <format dxfId="2646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833"/>
          </reference>
          <reference field="4" count="1" selected="0">
            <x v="644"/>
          </reference>
          <reference field="5" count="1" selected="0">
            <x v="763"/>
          </reference>
          <reference field="6" count="1" selected="0">
            <x v="27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645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839"/>
          </reference>
          <reference field="4" count="1" selected="0">
            <x v="692"/>
          </reference>
          <reference field="5" count="1" selected="0">
            <x v="74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644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1"/>
          </reference>
          <reference field="4" count="1" selected="0">
            <x v="1139"/>
          </reference>
          <reference field="5" count="1" selected="0">
            <x v="413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643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2"/>
          </reference>
          <reference field="4" count="1" selected="0">
            <x v="591"/>
          </reference>
          <reference field="5" count="1" selected="0">
            <x v="118"/>
          </reference>
          <reference field="6" count="1" selected="0">
            <x v="8"/>
          </reference>
          <reference field="7" count="0" selected="0"/>
          <reference field="8" count="1" selected="0">
            <x v="0"/>
          </reference>
          <reference field="9" count="2">
            <x v="17"/>
            <x v="20"/>
          </reference>
        </references>
      </pivotArea>
    </format>
    <format dxfId="2642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3"/>
          </reference>
          <reference field="4" count="1" selected="0">
            <x v="776"/>
          </reference>
          <reference field="5" count="1" selected="0">
            <x v="1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641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4"/>
          </reference>
          <reference field="4" count="1" selected="0">
            <x v="706"/>
          </reference>
          <reference field="5" count="1" selected="0">
            <x v="54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640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5"/>
          </reference>
          <reference field="4" count="1" selected="0">
            <x v="1087"/>
          </reference>
          <reference field="5" count="1" selected="0">
            <x v="263"/>
          </reference>
          <reference field="6" count="1" selected="0">
            <x v="5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639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7"/>
          </reference>
          <reference field="4" count="1" selected="0">
            <x v="737"/>
          </reference>
          <reference field="5" count="1" selected="0">
            <x v="78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638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8"/>
          </reference>
          <reference field="4" count="1" selected="0">
            <x v="1245"/>
          </reference>
          <reference field="5" count="1" selected="0">
            <x v="748"/>
          </reference>
          <reference field="6" count="1" selected="0">
            <x v="48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637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9"/>
          </reference>
          <reference field="4" count="1" selected="0">
            <x v="217"/>
          </reference>
          <reference field="5" count="1" selected="0">
            <x v="303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636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870"/>
          </reference>
          <reference field="4" count="1" selected="0">
            <x v="614"/>
          </reference>
          <reference field="5" count="1" selected="0">
            <x v="463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635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874"/>
          </reference>
          <reference field="4" count="1" selected="0">
            <x v="561"/>
          </reference>
          <reference field="5" count="1" selected="0">
            <x v="210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634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887"/>
          </reference>
          <reference field="4" count="1" selected="0">
            <x v="798"/>
          </reference>
          <reference field="5" count="1" selected="0">
            <x v="700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>
            <x v="17"/>
          </reference>
        </references>
      </pivotArea>
    </format>
    <format dxfId="2633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890"/>
          </reference>
          <reference field="4" count="1" selected="0">
            <x v="946"/>
          </reference>
          <reference field="5" count="1" selected="0">
            <x v="15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632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891"/>
          </reference>
          <reference field="4" count="1" selected="0">
            <x v="1200"/>
          </reference>
          <reference field="5" count="1" selected="0">
            <x v="3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631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896"/>
          </reference>
          <reference field="4" count="1" selected="0">
            <x v="916"/>
          </reference>
          <reference field="5" count="1" selected="0">
            <x v="144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630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901"/>
          </reference>
          <reference field="4" count="1" selected="0">
            <x v="630"/>
          </reference>
          <reference field="5" count="1" selected="0">
            <x v="663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629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902"/>
          </reference>
          <reference field="4" count="1" selected="0">
            <x v="921"/>
          </reference>
          <reference field="5" count="1" selected="0">
            <x v="44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628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906"/>
          </reference>
          <reference field="4" count="1" selected="0">
            <x v="696"/>
          </reference>
          <reference field="5" count="1" selected="0">
            <x v="721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627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916"/>
          </reference>
          <reference field="4" count="1" selected="0">
            <x v="1143"/>
          </reference>
          <reference field="5" count="1" selected="0">
            <x v="44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626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919"/>
          </reference>
          <reference field="4" count="1" selected="0">
            <x v="1137"/>
          </reference>
          <reference field="5" count="1" selected="0">
            <x v="334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625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921"/>
          </reference>
          <reference field="4" count="1" selected="0">
            <x v="1060"/>
          </reference>
          <reference field="5" count="1" selected="0">
            <x v="709"/>
          </reference>
          <reference field="6" count="1" selected="0">
            <x v="18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624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922"/>
          </reference>
          <reference field="4" count="1" selected="0">
            <x v="689"/>
          </reference>
          <reference field="5" count="1" selected="0">
            <x v="17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623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937"/>
          </reference>
          <reference field="4" count="1" selected="0">
            <x v="226"/>
          </reference>
          <reference field="5" count="1" selected="0">
            <x v="5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622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944"/>
          </reference>
          <reference field="4" count="1" selected="0">
            <x v="718"/>
          </reference>
          <reference field="5" count="1" selected="0">
            <x v="30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621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946"/>
          </reference>
          <reference field="4" count="1" selected="0">
            <x v="913"/>
          </reference>
          <reference field="5" count="1" selected="0">
            <x v="38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620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954"/>
          </reference>
          <reference field="4" count="1" selected="0">
            <x v="513"/>
          </reference>
          <reference field="5" count="1" selected="0">
            <x v="12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619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958"/>
          </reference>
          <reference field="4" count="1" selected="0">
            <x v="26"/>
          </reference>
          <reference field="5" count="1" selected="0">
            <x v="60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618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983"/>
          </reference>
          <reference field="4" count="1" selected="0">
            <x v="987"/>
          </reference>
          <reference field="5" count="1" selected="0">
            <x v="66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617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02"/>
          </reference>
          <reference field="4" count="1" selected="0">
            <x v="720"/>
          </reference>
          <reference field="5" count="1" selected="0">
            <x v="793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616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03"/>
          </reference>
          <reference field="4" count="1" selected="0">
            <x v="724"/>
          </reference>
          <reference field="5" count="1" selected="0">
            <x v="794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615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04"/>
          </reference>
          <reference field="4" count="1" selected="0">
            <x v="982"/>
          </reference>
          <reference field="5" count="1" selected="0">
            <x v="83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614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10"/>
          </reference>
          <reference field="4" count="1" selected="0">
            <x v="1051"/>
          </reference>
          <reference field="5" count="1" selected="0">
            <x v="15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613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11"/>
          </reference>
          <reference field="4" count="1" selected="0">
            <x v="926"/>
          </reference>
          <reference field="5" count="1" selected="0">
            <x v="54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612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12"/>
          </reference>
          <reference field="4" count="1" selected="0">
            <x v="715"/>
          </reference>
          <reference field="5" count="1" selected="0">
            <x v="38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611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19"/>
          </reference>
          <reference field="4" count="1" selected="0">
            <x v="1026"/>
          </reference>
          <reference field="5" count="1" selected="0">
            <x v="4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610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36"/>
          </reference>
          <reference field="4" count="1" selected="0">
            <x v="1053"/>
          </reference>
          <reference field="5" count="1" selected="0">
            <x v="155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609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39"/>
          </reference>
          <reference field="4" count="1" selected="0">
            <x v="1045"/>
          </reference>
          <reference field="5" count="1" selected="0">
            <x v="134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608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43"/>
          </reference>
          <reference field="4" count="1" selected="0">
            <x v="1166"/>
          </reference>
          <reference field="5" count="1" selected="0">
            <x v="14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607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45"/>
          </reference>
          <reference field="4" count="1" selected="0">
            <x v="977"/>
          </reference>
          <reference field="5" count="1" selected="0">
            <x v="29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606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51"/>
          </reference>
          <reference field="4" count="1" selected="0">
            <x v="210"/>
          </reference>
          <reference field="5" count="1" selected="0">
            <x v="35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605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54"/>
          </reference>
          <reference field="4" count="1" selected="0">
            <x v="713"/>
          </reference>
          <reference field="5" count="1" selected="0">
            <x v="45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604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56"/>
          </reference>
          <reference field="4" count="1" selected="0">
            <x v="705"/>
          </reference>
          <reference field="5" count="1" selected="0">
            <x v="13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603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86"/>
          </reference>
          <reference field="4" count="1" selected="0">
            <x v="659"/>
          </reference>
          <reference field="5" count="1" selected="0">
            <x v="212"/>
          </reference>
          <reference field="6" count="1" selected="0">
            <x v="2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602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94"/>
          </reference>
          <reference field="4" count="1" selected="0">
            <x v="733"/>
          </reference>
          <reference field="5" count="1" selected="0">
            <x v="46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601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99"/>
          </reference>
          <reference field="4" count="1" selected="0">
            <x v="1202"/>
          </reference>
          <reference field="5" count="1" selected="0">
            <x v="39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600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16"/>
          </reference>
          <reference field="4" count="1" selected="0">
            <x v="629"/>
          </reference>
          <reference field="5" count="1" selected="0">
            <x v="394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599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25"/>
          </reference>
          <reference field="4" count="1" selected="0">
            <x v="340"/>
          </reference>
          <reference field="5" count="1" selected="0">
            <x v="77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598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26"/>
          </reference>
          <reference field="4" count="1" selected="0">
            <x v="928"/>
          </reference>
          <reference field="5" count="1" selected="0">
            <x v="580"/>
          </reference>
          <reference field="6" count="1" selected="0">
            <x v="31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597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27"/>
          </reference>
          <reference field="4" count="1" selected="0">
            <x v="743"/>
          </reference>
          <reference field="5" count="1" selected="0">
            <x v="674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596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2"/>
          </reference>
          <reference field="4" count="1" selected="0">
            <x v="636"/>
          </reference>
          <reference field="5" count="1" selected="0">
            <x v="262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595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5"/>
          </reference>
          <reference field="4" count="1" selected="0">
            <x v="1213"/>
          </reference>
          <reference field="5" count="1" selected="0">
            <x v="468"/>
          </reference>
          <reference field="6" count="1" selected="0">
            <x v="17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594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8"/>
          </reference>
          <reference field="4" count="1" selected="0">
            <x v="1104"/>
          </reference>
          <reference field="5" count="1" selected="0">
            <x v="219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593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9"/>
          </reference>
          <reference field="4" count="1" selected="0">
            <x v="1070"/>
          </reference>
          <reference field="5" count="1" selected="0">
            <x v="39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592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47"/>
          </reference>
          <reference field="4" count="1" selected="0">
            <x v="767"/>
          </reference>
          <reference field="5" count="1" selected="0">
            <x v="788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591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51"/>
          </reference>
          <reference field="4" count="1" selected="0">
            <x v="725"/>
          </reference>
          <reference field="5" count="1" selected="0">
            <x v="12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590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55"/>
          </reference>
          <reference field="4" count="1" selected="0">
            <x v="734"/>
          </reference>
          <reference field="5" count="1" selected="0">
            <x v="53"/>
          </reference>
          <reference field="6" count="1" selected="0">
            <x v="8"/>
          </reference>
          <reference field="7" count="0" selected="0"/>
          <reference field="8" count="1" selected="0">
            <x v="0"/>
          </reference>
          <reference field="9" count="1">
            <x v="20"/>
          </reference>
        </references>
      </pivotArea>
    </format>
    <format dxfId="2589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56"/>
          </reference>
          <reference field="4" count="1" selected="0">
            <x v="942"/>
          </reference>
          <reference field="5" count="1" selected="0">
            <x v="62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588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58"/>
          </reference>
          <reference field="4" count="1" selected="0">
            <x v="693"/>
          </reference>
          <reference field="5" count="1" selected="0">
            <x v="12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587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61"/>
          </reference>
          <reference field="4" count="1" selected="0">
            <x v="1235"/>
          </reference>
          <reference field="5" count="1" selected="0">
            <x v="795"/>
          </reference>
          <reference field="6" count="1" selected="0">
            <x v="26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586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62"/>
          </reference>
          <reference field="4" count="1" selected="0">
            <x v="1237"/>
          </reference>
          <reference field="5" count="1" selected="0">
            <x v="537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585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63"/>
          </reference>
          <reference field="4" count="1" selected="0">
            <x v="1034"/>
          </reference>
          <reference field="5" count="1" selected="0">
            <x v="184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584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64"/>
          </reference>
          <reference field="4" count="1" selected="0">
            <x v="596"/>
          </reference>
          <reference field="5" count="1" selected="0">
            <x v="16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583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71"/>
          </reference>
          <reference field="4" count="1" selected="0">
            <x v="1084"/>
          </reference>
          <reference field="5" count="1" selected="0">
            <x v="165"/>
          </reference>
          <reference field="6" count="1" selected="0">
            <x v="51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582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72"/>
          </reference>
          <reference field="4" count="1" selected="0">
            <x v="1160"/>
          </reference>
          <reference field="5" count="1" selected="0">
            <x v="12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581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75"/>
          </reference>
          <reference field="4" count="1" selected="0">
            <x v="990"/>
          </reference>
          <reference field="5" count="1" selected="0">
            <x v="486"/>
          </reference>
          <reference field="6" count="1" selected="0">
            <x v="36"/>
          </reference>
          <reference field="7" count="0" selected="0"/>
          <reference field="8" count="1" selected="0">
            <x v="0"/>
          </reference>
          <reference field="9" count="1">
            <x v="17"/>
          </reference>
        </references>
      </pivotArea>
    </format>
    <format dxfId="2580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86"/>
          </reference>
          <reference field="4" count="1" selected="0">
            <x v="686"/>
          </reference>
          <reference field="5" count="1" selected="0">
            <x v="758"/>
          </reference>
          <reference field="6" count="1" selected="0">
            <x v="21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579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00"/>
          </reference>
          <reference field="4" count="1" selected="0">
            <x v="1083"/>
          </reference>
          <reference field="5" count="1" selected="0">
            <x v="455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578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01"/>
          </reference>
          <reference field="4" count="1" selected="0">
            <x v="980"/>
          </reference>
          <reference field="5" count="1" selected="0">
            <x v="66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577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06"/>
          </reference>
          <reference field="4" count="1" selected="0">
            <x v="702"/>
          </reference>
          <reference field="5" count="1" selected="0">
            <x v="39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576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08"/>
          </reference>
          <reference field="4" count="1" selected="0">
            <x v="835"/>
          </reference>
          <reference field="5" count="1" selected="0">
            <x v="614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575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09"/>
          </reference>
          <reference field="4" count="1" selected="0">
            <x v="881"/>
          </reference>
          <reference field="5" count="1" selected="0">
            <x v="500"/>
          </reference>
          <reference field="6" count="1" selected="0">
            <x v="2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574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10"/>
          </reference>
          <reference field="4" count="1" selected="0">
            <x v="1219"/>
          </reference>
          <reference field="5" count="1" selected="0">
            <x v="605"/>
          </reference>
          <reference field="6" count="1" selected="0">
            <x v="2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573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20"/>
          </reference>
          <reference field="4" count="1" selected="0">
            <x v="801"/>
          </reference>
          <reference field="5" count="1" selected="0">
            <x v="18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572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25"/>
          </reference>
          <reference field="4" count="1" selected="0">
            <x v="1124"/>
          </reference>
          <reference field="5" count="1" selected="0">
            <x v="683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571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26"/>
          </reference>
          <reference field="4" count="1" selected="0">
            <x v="546"/>
          </reference>
          <reference field="5" count="1" selected="0">
            <x v="707"/>
          </reference>
          <reference field="6" count="1" selected="0">
            <x v="50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570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28"/>
          </reference>
          <reference field="4" count="1" selected="0">
            <x v="1141"/>
          </reference>
          <reference field="5" count="1" selected="0">
            <x v="716"/>
          </reference>
          <reference field="6" count="1" selected="0">
            <x v="14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569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29"/>
          </reference>
          <reference field="4" count="1" selected="0">
            <x v="789"/>
          </reference>
          <reference field="5" count="1" selected="0">
            <x v="3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568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59"/>
          </reference>
          <reference field="4" count="1" selected="0">
            <x v="510"/>
          </reference>
          <reference field="5" count="1" selected="0">
            <x v="14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567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79"/>
          </reference>
          <reference field="4" count="1" selected="0">
            <x v="1176"/>
          </reference>
          <reference field="5" count="1" selected="0">
            <x v="594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566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86"/>
          </reference>
          <reference field="4" count="1" selected="0">
            <x v="1232"/>
          </reference>
          <reference field="5" count="1" selected="0">
            <x v="61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565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89"/>
          </reference>
          <reference field="4" count="1" selected="0">
            <x v="933"/>
          </reference>
          <reference field="5" count="1" selected="0">
            <x v="68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564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91"/>
          </reference>
          <reference field="4" count="1" selected="0">
            <x v="1001"/>
          </reference>
          <reference field="5" count="1" selected="0">
            <x v="75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563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93"/>
          </reference>
          <reference field="4" count="1" selected="0">
            <x v="1089"/>
          </reference>
          <reference field="5" count="1" selected="0">
            <x v="14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562">
      <pivotArea dataOnly="0" labelOnly="1" outline="0" fieldPosition="0">
        <references count="9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94"/>
          </reference>
          <reference field="4" count="1" selected="0">
            <x v="426"/>
          </reference>
          <reference field="5" count="1" selected="0">
            <x v="391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>
            <x v="17"/>
          </reference>
        </references>
      </pivotArea>
    </format>
    <format dxfId="2561">
      <pivotArea dataOnly="0" labelOnly="1" outline="0" fieldPosition="0">
        <references count="9">
          <reference field="0" count="1" selected="0">
            <x v="1"/>
          </reference>
          <reference field="1" count="1" selected="0">
            <x v="4"/>
          </reference>
          <reference field="3" count="1" selected="0">
            <x v="0"/>
          </reference>
          <reference field="4" count="1" selected="0">
            <x v="853"/>
          </reference>
          <reference field="5" count="1" selected="0">
            <x v="598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560">
      <pivotArea dataOnly="0" labelOnly="1" outline="0" fieldPosition="0">
        <references count="9">
          <reference field="0" count="1" selected="0">
            <x v="1"/>
          </reference>
          <reference field="1" count="1" selected="0">
            <x v="4"/>
          </reference>
          <reference field="3" count="1" selected="0">
            <x v="2"/>
          </reference>
          <reference field="4" count="1" selected="0">
            <x v="925"/>
          </reference>
          <reference field="5" count="1" selected="0">
            <x v="514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559">
      <pivotArea dataOnly="0" labelOnly="1" outline="0" fieldPosition="0">
        <references count="9">
          <reference field="0" count="1" selected="0">
            <x v="1"/>
          </reference>
          <reference field="1" count="1" selected="0">
            <x v="4"/>
          </reference>
          <reference field="3" count="1" selected="0">
            <x v="3"/>
          </reference>
          <reference field="4" count="1" selected="0">
            <x v="1081"/>
          </reference>
          <reference field="5" count="1" selected="0">
            <x v="277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558">
      <pivotArea dataOnly="0" labelOnly="1" outline="0" fieldPosition="0">
        <references count="9">
          <reference field="0" count="1" selected="0">
            <x v="1"/>
          </reference>
          <reference field="1" count="1" selected="0">
            <x v="4"/>
          </reference>
          <reference field="3" count="1" selected="0">
            <x v="5"/>
          </reference>
          <reference field="4" count="1" selected="0">
            <x v="944"/>
          </reference>
          <reference field="5" count="1" selected="0">
            <x v="162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557">
      <pivotArea dataOnly="0" labelOnly="1" outline="0" fieldPosition="0">
        <references count="9">
          <reference field="0" count="1" selected="0">
            <x v="1"/>
          </reference>
          <reference field="1" count="1" selected="0">
            <x v="4"/>
          </reference>
          <reference field="3" count="1" selected="0">
            <x v="6"/>
          </reference>
          <reference field="4" count="1" selected="0">
            <x v="607"/>
          </reference>
          <reference field="5" count="1" selected="0">
            <x v="774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556">
      <pivotArea dataOnly="0" labelOnly="1" outline="0" fieldPosition="0">
        <references count="9">
          <reference field="0" count="1" selected="0">
            <x v="1"/>
          </reference>
          <reference field="1" count="1" selected="0">
            <x v="4"/>
          </reference>
          <reference field="3" count="1" selected="0">
            <x v="7"/>
          </reference>
          <reference field="4" count="1" selected="0">
            <x v="553"/>
          </reference>
          <reference field="5" count="1" selected="0">
            <x v="581"/>
          </reference>
          <reference field="6" count="1" selected="0">
            <x v="31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555">
      <pivotArea dataOnly="0" labelOnly="1" outline="0" fieldPosition="0">
        <references count="9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"/>
          </reference>
          <reference field="4" count="1" selected="0">
            <x v="1101"/>
          </reference>
          <reference field="5" count="1" selected="0">
            <x v="771"/>
          </reference>
          <reference field="6" count="1" selected="0">
            <x v="1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554">
      <pivotArea dataOnly="0" labelOnly="1" outline="0" fieldPosition="0">
        <references count="9">
          <reference field="0" count="1" selected="0">
            <x v="1"/>
          </reference>
          <reference field="1" count="1" selected="0">
            <x v="4"/>
          </reference>
          <reference field="3" count="1" selected="0">
            <x v="13"/>
          </reference>
          <reference field="4" count="1" selected="0">
            <x v="1115"/>
          </reference>
          <reference field="5" count="1" selected="0">
            <x v="109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553">
      <pivotArea dataOnly="0" labelOnly="1" outline="0" fieldPosition="0">
        <references count="9">
          <reference field="0" count="1" selected="0">
            <x v="1"/>
          </reference>
          <reference field="1" count="1" selected="0">
            <x v="4"/>
          </reference>
          <reference field="3" count="1" selected="0">
            <x v="17"/>
          </reference>
          <reference field="4" count="1" selected="0">
            <x v="708"/>
          </reference>
          <reference field="5" count="1" selected="0">
            <x v="739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552">
      <pivotArea dataOnly="0" labelOnly="1" outline="0" fieldPosition="0">
        <references count="9">
          <reference field="0" count="1" selected="0">
            <x v="1"/>
          </reference>
          <reference field="1" count="1" selected="0">
            <x v="4"/>
          </reference>
          <reference field="3" count="1" selected="0">
            <x v="19"/>
          </reference>
          <reference field="4" count="1" selected="0">
            <x v="631"/>
          </reference>
          <reference field="5" count="1" selected="0">
            <x v="241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551">
      <pivotArea dataOnly="0" labelOnly="1" outline="0" fieldPosition="0">
        <references count="9">
          <reference field="0" count="1" selected="0">
            <x v="1"/>
          </reference>
          <reference field="1" count="1" selected="0">
            <x v="4"/>
          </reference>
          <reference field="3" count="1" selected="0">
            <x v="21"/>
          </reference>
          <reference field="4" count="1" selected="0">
            <x v="1008"/>
          </reference>
          <reference field="5" count="1" selected="0">
            <x v="421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550">
      <pivotArea dataOnly="0" labelOnly="1" outline="0" fieldPosition="0">
        <references count="9">
          <reference field="0" count="1" selected="0">
            <x v="1"/>
          </reference>
          <reference field="1" count="1" selected="0">
            <x v="4"/>
          </reference>
          <reference field="3" count="1" selected="0">
            <x v="27"/>
          </reference>
          <reference field="4" count="1" selected="0">
            <x v="677"/>
          </reference>
          <reference field="5" count="1" selected="0">
            <x v="456"/>
          </reference>
          <reference field="6" count="1" selected="0">
            <x v="52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549">
      <pivotArea dataOnly="0" labelOnly="1" outline="0" fieldPosition="0">
        <references count="9">
          <reference field="0" count="1" selected="0">
            <x v="1"/>
          </reference>
          <reference field="1" count="1" selected="0">
            <x v="4"/>
          </reference>
          <reference field="3" count="1" selected="0">
            <x v="28"/>
          </reference>
          <reference field="4" count="1" selected="0">
            <x v="1112"/>
          </reference>
          <reference field="5" count="1" selected="0">
            <x v="131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548">
      <pivotArea dataOnly="0" labelOnly="1" outline="0" fieldPosition="0">
        <references count="9">
          <reference field="0" count="1" selected="0">
            <x v="1"/>
          </reference>
          <reference field="1" count="1" selected="0">
            <x v="4"/>
          </reference>
          <reference field="3" count="1" selected="0">
            <x v="29"/>
          </reference>
          <reference field="4" count="1" selected="0">
            <x v="1073"/>
          </reference>
          <reference field="5" count="1" selected="0">
            <x v="462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547">
      <pivotArea dataOnly="0" labelOnly="1" outline="0" fieldPosition="0">
        <references count="9">
          <reference field="0" count="1" selected="0">
            <x v="1"/>
          </reference>
          <reference field="1" count="1" selected="0">
            <x v="4"/>
          </reference>
          <reference field="3" count="1" selected="0">
            <x v="31"/>
          </reference>
          <reference field="4" count="1" selected="0">
            <x v="861"/>
          </reference>
          <reference field="5" count="1" selected="0">
            <x v="726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546">
      <pivotArea dataOnly="0" labelOnly="1" outline="0" fieldPosition="0">
        <references count="9">
          <reference field="0" count="1" selected="0">
            <x v="1"/>
          </reference>
          <reference field="1" count="1" selected="0">
            <x v="4"/>
          </reference>
          <reference field="3" count="1" selected="0">
            <x v="36"/>
          </reference>
          <reference field="4" count="1" selected="0">
            <x v="927"/>
          </reference>
          <reference field="5" count="1" selected="0">
            <x v="630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545">
      <pivotArea dataOnly="0" labelOnly="1" outline="0" fieldPosition="0">
        <references count="9">
          <reference field="0" count="1" selected="0">
            <x v="1"/>
          </reference>
          <reference field="1" count="1" selected="0">
            <x v="4"/>
          </reference>
          <reference field="3" count="1" selected="0">
            <x v="37"/>
          </reference>
          <reference field="4" count="1" selected="0">
            <x v="783"/>
          </reference>
          <reference field="5" count="1" selected="0">
            <x v="31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544">
      <pivotArea dataOnly="0" labelOnly="1" outline="0" fieldPosition="0">
        <references count="9">
          <reference field="0" count="1" selected="0">
            <x v="1"/>
          </reference>
          <reference field="1" count="1" selected="0">
            <x v="4"/>
          </reference>
          <reference field="3" count="1" selected="0">
            <x v="39"/>
          </reference>
          <reference field="4" count="1" selected="0">
            <x v="704"/>
          </reference>
          <reference field="5" count="1" selected="0">
            <x v="424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543">
      <pivotArea dataOnly="0" labelOnly="1" outline="0" fieldPosition="0">
        <references count="9">
          <reference field="0" count="1" selected="0">
            <x v="1"/>
          </reference>
          <reference field="1" count="1" selected="0">
            <x v="4"/>
          </reference>
          <reference field="3" count="1" selected="0">
            <x v="40"/>
          </reference>
          <reference field="4" count="1" selected="0">
            <x v="1049"/>
          </reference>
          <reference field="5" count="1" selected="0">
            <x v="470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542">
      <pivotArea dataOnly="0" labelOnly="1" outline="0" fieldPosition="0">
        <references count="9">
          <reference field="0" count="1" selected="0">
            <x v="1"/>
          </reference>
          <reference field="1" count="1" selected="0">
            <x v="4"/>
          </reference>
          <reference field="3" count="1" selected="0">
            <x v="42"/>
          </reference>
          <reference field="4" count="1" selected="0">
            <x v="766"/>
          </reference>
          <reference field="5" count="1" selected="0">
            <x v="397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541">
      <pivotArea dataOnly="0" labelOnly="1" outline="0" fieldPosition="0">
        <references count="9">
          <reference field="0" count="1" selected="0">
            <x v="1"/>
          </reference>
          <reference field="1" count="1" selected="0">
            <x v="4"/>
          </reference>
          <reference field="3" count="1" selected="0">
            <x v="43"/>
          </reference>
          <reference field="4" count="1" selected="0">
            <x v="834"/>
          </reference>
          <reference field="5" count="1" selected="0">
            <x v="553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540">
      <pivotArea dataOnly="0" labelOnly="1" outline="0" fieldPosition="0">
        <references count="9">
          <reference field="0" count="1" selected="0">
            <x v="1"/>
          </reference>
          <reference field="1" count="1" selected="0">
            <x v="4"/>
          </reference>
          <reference field="3" count="1" selected="0">
            <x v="44"/>
          </reference>
          <reference field="4" count="1" selected="0">
            <x v="852"/>
          </reference>
          <reference field="5" count="1" selected="0">
            <x v="631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539">
      <pivotArea dataOnly="0" labelOnly="1" outline="0" fieldPosition="0">
        <references count="9">
          <reference field="0" count="1" selected="0">
            <x v="1"/>
          </reference>
          <reference field="1" count="1" selected="0">
            <x v="4"/>
          </reference>
          <reference field="3" count="1" selected="0">
            <x v="45"/>
          </reference>
          <reference field="4" count="1" selected="0">
            <x v="615"/>
          </reference>
          <reference field="5" count="1" selected="0">
            <x v="437"/>
          </reference>
          <reference field="6" count="1" selected="0">
            <x v="4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538">
      <pivotArea dataOnly="0" labelOnly="1" outline="0" fieldPosition="0">
        <references count="9">
          <reference field="0" count="1" selected="0">
            <x v="1"/>
          </reference>
          <reference field="1" count="1" selected="0">
            <x v="4"/>
          </reference>
          <reference field="3" count="1" selected="0">
            <x v="46"/>
          </reference>
          <reference field="4" count="1" selected="0">
            <x v="823"/>
          </reference>
          <reference field="5" count="1" selected="0">
            <x v="577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537">
      <pivotArea dataOnly="0" labelOnly="1" outline="0" fieldPosition="0">
        <references count="9">
          <reference field="0" count="1" selected="0">
            <x v="1"/>
          </reference>
          <reference field="1" count="1" selected="0">
            <x v="4"/>
          </reference>
          <reference field="3" count="1" selected="0">
            <x v="47"/>
          </reference>
          <reference field="4" count="1" selected="0">
            <x v="827"/>
          </reference>
          <reference field="5" count="1" selected="0">
            <x v="213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536">
      <pivotArea dataOnly="0" labelOnly="1" outline="0" fieldPosition="0">
        <references count="9">
          <reference field="0" count="1" selected="0">
            <x v="1"/>
          </reference>
          <reference field="1" count="1" selected="0">
            <x v="4"/>
          </reference>
          <reference field="3" count="1" selected="0">
            <x v="48"/>
          </reference>
          <reference field="4" count="1" selected="0">
            <x v="1254"/>
          </reference>
          <reference field="5" count="1" selected="0">
            <x v="202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535">
      <pivotArea dataOnly="0" labelOnly="1" outline="0" fieldPosition="0">
        <references count="9">
          <reference field="0" count="1" selected="0">
            <x v="1"/>
          </reference>
          <reference field="1" count="1" selected="0">
            <x v="4"/>
          </reference>
          <reference field="3" count="1" selected="0">
            <x v="51"/>
          </reference>
          <reference field="4" count="1" selected="0">
            <x v="994"/>
          </reference>
          <reference field="5" count="1" selected="0">
            <x v="381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534">
      <pivotArea dataOnly="0" labelOnly="1" outline="0" fieldPosition="0">
        <references count="9">
          <reference field="0" count="1" selected="0">
            <x v="1"/>
          </reference>
          <reference field="1" count="1" selected="0">
            <x v="4"/>
          </reference>
          <reference field="3" count="1" selected="0">
            <x v="52"/>
          </reference>
          <reference field="4" count="1" selected="0">
            <x v="650"/>
          </reference>
          <reference field="5" count="1" selected="0">
            <x v="101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533">
      <pivotArea dataOnly="0" labelOnly="1" outline="0" fieldPosition="0">
        <references count="9">
          <reference field="0" count="1" selected="0">
            <x v="1"/>
          </reference>
          <reference field="1" count="1" selected="0">
            <x v="4"/>
          </reference>
          <reference field="3" count="1" selected="0">
            <x v="53"/>
          </reference>
          <reference field="4" count="1" selected="0">
            <x v="1161"/>
          </reference>
          <reference field="5" count="1" selected="0">
            <x v="665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532">
      <pivotArea dataOnly="0" labelOnly="1" outline="0" fieldPosition="0">
        <references count="9">
          <reference field="0" count="1" selected="0">
            <x v="1"/>
          </reference>
          <reference field="1" count="1" selected="0">
            <x v="4"/>
          </reference>
          <reference field="3" count="1" selected="0">
            <x v="63"/>
          </reference>
          <reference field="4" count="1" selected="0">
            <x v="180"/>
          </reference>
          <reference field="5" count="1" selected="0">
            <x v="353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531">
      <pivotArea dataOnly="0" labelOnly="1" outline="0" fieldPosition="0">
        <references count="9">
          <reference field="0" count="1" selected="0">
            <x v="1"/>
          </reference>
          <reference field="1" count="1" selected="0">
            <x v="4"/>
          </reference>
          <reference field="3" count="1" selected="0">
            <x v="67"/>
          </reference>
          <reference field="4" count="1" selected="0">
            <x v="947"/>
          </reference>
          <reference field="5" count="1" selected="0">
            <x v="498"/>
          </reference>
          <reference field="6" count="1" selected="0">
            <x v="29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530">
      <pivotArea dataOnly="0" labelOnly="1" outline="0" fieldPosition="0">
        <references count="9">
          <reference field="0" count="1" selected="0">
            <x v="1"/>
          </reference>
          <reference field="1" count="1" selected="0">
            <x v="4"/>
          </reference>
          <reference field="3" count="1" selected="0">
            <x v="68"/>
          </reference>
          <reference field="4" count="1" selected="0">
            <x v="1096"/>
          </reference>
          <reference field="5" count="1" selected="0">
            <x v="447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529">
      <pivotArea dataOnly="0" labelOnly="1" outline="0" fieldPosition="0">
        <references count="9">
          <reference field="0" count="1" selected="0">
            <x v="1"/>
          </reference>
          <reference field="1" count="1" selected="0">
            <x v="4"/>
          </reference>
          <reference field="3" count="1" selected="0">
            <x v="70"/>
          </reference>
          <reference field="4" count="1" selected="0">
            <x v="1144"/>
          </reference>
          <reference field="5" count="1" selected="0">
            <x v="645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528">
      <pivotArea dataOnly="0" labelOnly="1" outline="0" fieldPosition="0">
        <references count="9">
          <reference field="0" count="1" selected="0">
            <x v="1"/>
          </reference>
          <reference field="1" count="1" selected="0">
            <x v="4"/>
          </reference>
          <reference field="3" count="1" selected="0">
            <x v="76"/>
          </reference>
          <reference field="4" count="1" selected="0">
            <x v="903"/>
          </reference>
          <reference field="5" count="1" selected="0">
            <x v="688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527">
      <pivotArea dataOnly="0" labelOnly="1" outline="0" fieldPosition="0">
        <references count="9">
          <reference field="0" count="1" selected="0">
            <x v="1"/>
          </reference>
          <reference field="1" count="1" selected="0">
            <x v="4"/>
          </reference>
          <reference field="3" count="1" selected="0">
            <x v="78"/>
          </reference>
          <reference field="4" count="1" selected="0">
            <x v="954"/>
          </reference>
          <reference field="5" count="1" selected="0">
            <x v="67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526">
      <pivotArea dataOnly="0" labelOnly="1" outline="0" fieldPosition="0">
        <references count="9">
          <reference field="0" count="1" selected="0">
            <x v="1"/>
          </reference>
          <reference field="1" count="1" selected="0">
            <x v="4"/>
          </reference>
          <reference field="3" count="1" selected="0">
            <x v="79"/>
          </reference>
          <reference field="4" count="1" selected="0">
            <x v="923"/>
          </reference>
          <reference field="5" count="1" selected="0">
            <x v="316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525">
      <pivotArea dataOnly="0" labelOnly="1" outline="0" fieldPosition="0">
        <references count="9">
          <reference field="0" count="1" selected="0">
            <x v="1"/>
          </reference>
          <reference field="1" count="1" selected="0">
            <x v="4"/>
          </reference>
          <reference field="3" count="1" selected="0">
            <x v="84"/>
          </reference>
          <reference field="4" count="1" selected="0">
            <x v="379"/>
          </reference>
          <reference field="5" count="1" selected="0">
            <x v="532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524">
      <pivotArea dataOnly="0" labelOnly="1" outline="0" fieldPosition="0">
        <references count="9">
          <reference field="0" count="1" selected="0">
            <x v="1"/>
          </reference>
          <reference field="1" count="1" selected="0">
            <x v="4"/>
          </reference>
          <reference field="3" count="1" selected="0">
            <x v="87"/>
          </reference>
          <reference field="4" count="1" selected="0">
            <x v="675"/>
          </reference>
          <reference field="5" count="1" selected="0">
            <x v="69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523">
      <pivotArea dataOnly="0" labelOnly="1" outline="0" fieldPosition="0">
        <references count="9">
          <reference field="0" count="1" selected="0">
            <x v="1"/>
          </reference>
          <reference field="1" count="1" selected="0">
            <x v="4"/>
          </reference>
          <reference field="3" count="1" selected="0">
            <x v="89"/>
          </reference>
          <reference field="4" count="1" selected="0">
            <x v="1117"/>
          </reference>
          <reference field="5" count="1" selected="0">
            <x v="294"/>
          </reference>
          <reference field="6" count="1" selected="0">
            <x v="34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522">
      <pivotArea dataOnly="0" labelOnly="1" outline="0" fieldPosition="0">
        <references count="9">
          <reference field="0" count="1" selected="0">
            <x v="1"/>
          </reference>
          <reference field="1" count="1" selected="0">
            <x v="4"/>
          </reference>
          <reference field="3" count="1" selected="0">
            <x v="94"/>
          </reference>
          <reference field="4" count="1" selected="0">
            <x v="78"/>
          </reference>
          <reference field="5" count="1" selected="0">
            <x v="435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521">
      <pivotArea dataOnly="0" labelOnly="1" outline="0" fieldPosition="0">
        <references count="9">
          <reference field="0" count="1" selected="0">
            <x v="1"/>
          </reference>
          <reference field="1" count="1" selected="0">
            <x v="4"/>
          </reference>
          <reference field="3" count="1" selected="0">
            <x v="99"/>
          </reference>
          <reference field="4" count="1" selected="0">
            <x v="456"/>
          </reference>
          <reference field="5" count="1" selected="0">
            <x v="338"/>
          </reference>
          <reference field="6" count="1" selected="0">
            <x v="7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520">
      <pivotArea dataOnly="0" labelOnly="1" outline="0" fieldPosition="0">
        <references count="9">
          <reference field="0" count="1" selected="0">
            <x v="1"/>
          </reference>
          <reference field="1" count="1" selected="0">
            <x v="4"/>
          </reference>
          <reference field="3" count="1" selected="0">
            <x v="102"/>
          </reference>
          <reference field="4" count="1" selected="0">
            <x v="821"/>
          </reference>
          <reference field="5" count="1" selected="0">
            <x v="438"/>
          </reference>
          <reference field="6" count="1" selected="0">
            <x v="4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519">
      <pivotArea dataOnly="0" labelOnly="1" outline="0" fieldPosition="0">
        <references count="9">
          <reference field="0" count="1" selected="0">
            <x v="1"/>
          </reference>
          <reference field="1" count="1" selected="0">
            <x v="4"/>
          </reference>
          <reference field="3" count="1" selected="0">
            <x v="104"/>
          </reference>
          <reference field="4" count="1" selected="0">
            <x v="611"/>
          </reference>
          <reference field="5" count="1" selected="0">
            <x v="96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518">
      <pivotArea dataOnly="0" labelOnly="1" outline="0" fieldPosition="0">
        <references count="9">
          <reference field="0" count="1" selected="0">
            <x v="1"/>
          </reference>
          <reference field="1" count="1" selected="0">
            <x v="4"/>
          </reference>
          <reference field="3" count="1" selected="0">
            <x v="107"/>
          </reference>
          <reference field="4" count="1" selected="0">
            <x v="1270"/>
          </reference>
          <reference field="5" count="1" selected="0">
            <x v="731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517">
      <pivotArea dataOnly="0" labelOnly="1" outline="0" fieldPosition="0">
        <references count="9">
          <reference field="0" count="1" selected="0">
            <x v="1"/>
          </reference>
          <reference field="1" count="1" selected="0">
            <x v="4"/>
          </reference>
          <reference field="3" count="1" selected="0">
            <x v="108"/>
          </reference>
          <reference field="4" count="1" selected="0">
            <x v="849"/>
          </reference>
          <reference field="5" count="1" selected="0">
            <x v="13"/>
          </reference>
          <reference field="6" count="1" selected="0">
            <x v="7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516">
      <pivotArea dataOnly="0" labelOnly="1" outline="0" fieldPosition="0">
        <references count="9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0"/>
          </reference>
          <reference field="4" count="1" selected="0">
            <x v="857"/>
          </reference>
          <reference field="5" count="1" selected="0">
            <x v="383"/>
          </reference>
          <reference field="6" count="1" selected="0">
            <x v="43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515">
      <pivotArea dataOnly="0" labelOnly="1" outline="0" fieldPosition="0">
        <references count="9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1"/>
          </reference>
          <reference field="4" count="1" selected="0">
            <x v="1183"/>
          </reference>
          <reference field="5" count="1" selected="0">
            <x v="222"/>
          </reference>
          <reference field="6" count="1" selected="0">
            <x v="7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514">
      <pivotArea dataOnly="0" labelOnly="1" outline="0" fieldPosition="0">
        <references count="9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2"/>
          </reference>
          <reference field="4" count="1" selected="0">
            <x v="590"/>
          </reference>
          <reference field="5" count="1" selected="0">
            <x v="129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513">
      <pivotArea dataOnly="0" labelOnly="1" outline="0" fieldPosition="0">
        <references count="9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3"/>
          </reference>
          <reference field="4" count="1" selected="0">
            <x v="534"/>
          </reference>
          <reference field="5" count="1" selected="0">
            <x v="175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512">
      <pivotArea dataOnly="0" labelOnly="1" outline="0" fieldPosition="0">
        <references count="9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4"/>
          </reference>
          <reference field="4" count="1" selected="0">
            <x v="803"/>
          </reference>
          <reference field="5" count="1" selected="0">
            <x v="105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511">
      <pivotArea dataOnly="0" labelOnly="1" outline="0" fieldPosition="0">
        <references count="9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5"/>
          </reference>
          <reference field="4" count="1" selected="0">
            <x v="824"/>
          </reference>
          <reference field="5" count="1" selected="0">
            <x v="607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510">
      <pivotArea dataOnly="0" labelOnly="1" outline="0" fieldPosition="0">
        <references count="9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6"/>
          </reference>
          <reference field="4" count="1" selected="0">
            <x v="983"/>
          </reference>
          <reference field="5" count="1" selected="0">
            <x v="8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509">
      <pivotArea dataOnly="0" labelOnly="1" outline="0" fieldPosition="0">
        <references count="9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7"/>
          </reference>
          <reference field="4" count="1" selected="0">
            <x v="653"/>
          </reference>
          <reference field="5" count="1" selected="0">
            <x v="525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508">
      <pivotArea dataOnly="0" labelOnly="1" outline="0" fieldPosition="0">
        <references count="9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9"/>
          </reference>
          <reference field="4" count="1" selected="0">
            <x v="810"/>
          </reference>
          <reference field="5" count="1" selected="0">
            <x v="697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507">
      <pivotArea dataOnly="0" labelOnly="1" outline="0" fieldPosition="0">
        <references count="9">
          <reference field="0" count="1" selected="0">
            <x v="1"/>
          </reference>
          <reference field="1" count="1" selected="0">
            <x v="4"/>
          </reference>
          <reference field="3" count="1" selected="0">
            <x v="120"/>
          </reference>
          <reference field="4" count="1" selected="0">
            <x v="790"/>
          </reference>
          <reference field="5" count="1" selected="0">
            <x v="307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506">
      <pivotArea dataOnly="0" labelOnly="1" outline="0" fieldPosition="0">
        <references count="9">
          <reference field="0" count="1" selected="0">
            <x v="1"/>
          </reference>
          <reference field="1" count="1" selected="0">
            <x v="4"/>
          </reference>
          <reference field="3" count="1" selected="0">
            <x v="121"/>
          </reference>
          <reference field="4" count="1" selected="0">
            <x v="605"/>
          </reference>
          <reference field="5" count="1" selected="0">
            <x v="531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505">
      <pivotArea dataOnly="0" labelOnly="1" outline="0" fieldPosition="0">
        <references count="9">
          <reference field="0" count="1" selected="0">
            <x v="1"/>
          </reference>
          <reference field="1" count="1" selected="0">
            <x v="4"/>
          </reference>
          <reference field="3" count="1" selected="0">
            <x v="122"/>
          </reference>
          <reference field="4" count="1" selected="0">
            <x v="1075"/>
          </reference>
          <reference field="5" count="1" selected="0">
            <x v="223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504">
      <pivotArea dataOnly="0" labelOnly="1" outline="0" fieldPosition="0">
        <references count="9">
          <reference field="0" count="1" selected="0">
            <x v="1"/>
          </reference>
          <reference field="1" count="1" selected="0">
            <x v="4"/>
          </reference>
          <reference field="3" count="1" selected="0">
            <x v="123"/>
          </reference>
          <reference field="4" count="1" selected="0">
            <x v="1146"/>
          </reference>
          <reference field="5" count="1" selected="0">
            <x v="797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503">
      <pivotArea dataOnly="0" labelOnly="1" outline="0" fieldPosition="0">
        <references count="9">
          <reference field="0" count="1" selected="0">
            <x v="1"/>
          </reference>
          <reference field="1" count="1" selected="0">
            <x v="4"/>
          </reference>
          <reference field="3" count="1" selected="0">
            <x v="134"/>
          </reference>
          <reference field="4" count="1" selected="0">
            <x v="581"/>
          </reference>
          <reference field="5" count="1" selected="0">
            <x v="618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502">
      <pivotArea dataOnly="0" labelOnly="1" outline="0" fieldPosition="0">
        <references count="9">
          <reference field="0" count="1" selected="0">
            <x v="1"/>
          </reference>
          <reference field="1" count="1" selected="0">
            <x v="4"/>
          </reference>
          <reference field="3" count="1" selected="0">
            <x v="138"/>
          </reference>
          <reference field="4" count="1" selected="0">
            <x v="1038"/>
          </reference>
          <reference field="5" count="1" selected="0">
            <x v="624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501">
      <pivotArea dataOnly="0" labelOnly="1" outline="0" fieldPosition="0">
        <references count="9">
          <reference field="0" count="1" selected="0">
            <x v="1"/>
          </reference>
          <reference field="1" count="1" selected="0">
            <x v="4"/>
          </reference>
          <reference field="3" count="1" selected="0">
            <x v="145"/>
          </reference>
          <reference field="4" count="1" selected="0">
            <x v="218"/>
          </reference>
          <reference field="5" count="1" selected="0">
            <x v="97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500">
      <pivotArea dataOnly="0" labelOnly="1" outline="0" fieldPosition="0">
        <references count="9">
          <reference field="0" count="1" selected="0">
            <x v="1"/>
          </reference>
          <reference field="1" count="1" selected="0">
            <x v="4"/>
          </reference>
          <reference field="3" count="1" selected="0">
            <x v="150"/>
          </reference>
          <reference field="4" count="1" selected="0">
            <x v="1194"/>
          </reference>
          <reference field="5" count="1" selected="0">
            <x v="662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499">
      <pivotArea dataOnly="0" labelOnly="1" outline="0" fieldPosition="0">
        <references count="9">
          <reference field="0" count="1" selected="0">
            <x v="1"/>
          </reference>
          <reference field="1" count="1" selected="0">
            <x v="4"/>
          </reference>
          <reference field="3" count="1" selected="0">
            <x v="154"/>
          </reference>
          <reference field="4" count="1" selected="0">
            <x v="915"/>
          </reference>
          <reference field="5" count="1" selected="0">
            <x v="232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498">
      <pivotArea dataOnly="0" labelOnly="1" outline="0" fieldPosition="0">
        <references count="9">
          <reference field="0" count="1" selected="0">
            <x v="1"/>
          </reference>
          <reference field="1" count="1" selected="0">
            <x v="4"/>
          </reference>
          <reference field="3" count="1" selected="0">
            <x v="155"/>
          </reference>
          <reference field="4" count="1" selected="0">
            <x v="972"/>
          </reference>
          <reference field="5" count="1" selected="0">
            <x v="528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497">
      <pivotArea dataOnly="0" labelOnly="1" outline="0" fieldPosition="0">
        <references count="9">
          <reference field="0" count="1" selected="0">
            <x v="1"/>
          </reference>
          <reference field="1" count="1" selected="0">
            <x v="4"/>
          </reference>
          <reference field="3" count="1" selected="0">
            <x v="156"/>
          </reference>
          <reference field="4" count="1" selected="0">
            <x v="1105"/>
          </reference>
          <reference field="5" count="1" selected="0">
            <x v="179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496">
      <pivotArea dataOnly="0" labelOnly="1" outline="0" fieldPosition="0">
        <references count="9">
          <reference field="0" count="1" selected="0">
            <x v="1"/>
          </reference>
          <reference field="1" count="1" selected="0">
            <x v="4"/>
          </reference>
          <reference field="3" count="1" selected="0">
            <x v="158"/>
          </reference>
          <reference field="4" count="1" selected="0">
            <x v="648"/>
          </reference>
          <reference field="5" count="1" selected="0">
            <x v="786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>
            <x v="20"/>
          </reference>
        </references>
      </pivotArea>
    </format>
    <format dxfId="2495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1"/>
          </reference>
          <reference field="4" count="1" selected="0">
            <x v="1177"/>
          </reference>
          <reference field="5" count="1" selected="0">
            <x v="283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3">
            <x v="1306"/>
            <x v="1349"/>
            <x v="1426"/>
          </reference>
        </references>
      </pivotArea>
    </format>
    <format dxfId="2494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4"/>
          </reference>
          <reference field="4" count="1" selected="0">
            <x v="700"/>
          </reference>
          <reference field="5" count="1" selected="0">
            <x v="44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3575"/>
          </reference>
        </references>
      </pivotArea>
    </format>
    <format dxfId="2493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8"/>
          </reference>
          <reference field="4" count="1" selected="0">
            <x v="1244"/>
          </reference>
          <reference field="5" count="1" selected="0">
            <x v="505"/>
          </reference>
          <reference field="6" count="1" selected="0">
            <x v="2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2">
            <x v="2126"/>
            <x v="2127"/>
          </reference>
        </references>
      </pivotArea>
    </format>
    <format dxfId="2492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13"/>
          </reference>
          <reference field="4" count="1" selected="0">
            <x v="1115"/>
          </reference>
          <reference field="5" count="1" selected="0">
            <x v="109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3">
            <x v="1374"/>
            <x v="1398"/>
            <x v="1411"/>
          </reference>
        </references>
      </pivotArea>
    </format>
    <format dxfId="2491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15"/>
          </reference>
          <reference field="4" count="1" selected="0">
            <x v="604"/>
          </reference>
          <reference field="5" count="1" selected="0">
            <x v="563"/>
          </reference>
          <reference field="6" count="1" selected="0">
            <x v="23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5">
            <x v="1499"/>
            <x v="1503"/>
            <x v="1553"/>
            <x v="1890"/>
            <x v="2116"/>
          </reference>
        </references>
      </pivotArea>
    </format>
    <format dxfId="2490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18"/>
          </reference>
          <reference field="4" count="1" selected="0">
            <x v="911"/>
          </reference>
          <reference field="5" count="1" selected="0">
            <x v="16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6">
            <x v="405"/>
            <x v="406"/>
            <x v="523"/>
            <x v="531"/>
            <x v="559"/>
            <x v="563"/>
          </reference>
        </references>
      </pivotArea>
    </format>
    <format dxfId="2489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20"/>
          </reference>
          <reference field="4" count="1" selected="0">
            <x v="726"/>
          </reference>
          <reference field="5" count="1" selected="0">
            <x v="32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6">
            <x v="816"/>
            <x v="831"/>
            <x v="874"/>
            <x v="878"/>
            <x v="917"/>
            <x v="2510"/>
          </reference>
        </references>
      </pivotArea>
    </format>
    <format dxfId="2488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30"/>
          </reference>
          <reference field="4" count="1" selected="0">
            <x v="738"/>
          </reference>
          <reference field="5" count="1" selected="0">
            <x v="423"/>
          </reference>
          <reference field="6" count="1" selected="0">
            <x v="3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2">
            <x v="1583"/>
            <x v="1584"/>
          </reference>
        </references>
      </pivotArea>
    </format>
    <format dxfId="2487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47"/>
          </reference>
          <reference field="4" count="1" selected="0">
            <x v="827"/>
          </reference>
          <reference field="5" count="1" selected="0">
            <x v="213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3">
            <x v="2"/>
            <x v="2699"/>
            <x v="2700"/>
          </reference>
        </references>
      </pivotArea>
    </format>
    <format dxfId="2486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49"/>
          </reference>
          <reference field="4" count="1" selected="0">
            <x v="1028"/>
          </reference>
          <reference field="5" count="1" selected="0">
            <x v="20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2544"/>
          </reference>
        </references>
      </pivotArea>
    </format>
    <format dxfId="2485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50"/>
          </reference>
          <reference field="4" count="1" selected="0">
            <x v="985"/>
          </reference>
          <reference field="5" count="1" selected="0">
            <x v="75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2">
            <x v="1906"/>
            <x v="1943"/>
          </reference>
        </references>
      </pivotArea>
    </format>
    <format dxfId="2484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"/>
          </reference>
          <reference field="4" count="1" selected="0">
            <x v="1250"/>
          </reference>
          <reference field="5" count="1" selected="0">
            <x v="3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3583"/>
          </reference>
        </references>
      </pivotArea>
    </format>
    <format dxfId="2483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72"/>
          </reference>
          <reference field="4" count="1" selected="0">
            <x v="1024"/>
          </reference>
          <reference field="5" count="1" selected="0">
            <x v="344"/>
          </reference>
          <reference field="6" count="1" selected="0">
            <x v="42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2">
            <x v="908"/>
            <x v="943"/>
          </reference>
        </references>
      </pivotArea>
    </format>
    <format dxfId="2482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75"/>
          </reference>
          <reference field="4" count="1" selected="0">
            <x v="749"/>
          </reference>
          <reference field="5" count="1" selected="0">
            <x v="474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827"/>
          </reference>
        </references>
      </pivotArea>
    </format>
    <format dxfId="2481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77"/>
          </reference>
          <reference field="4" count="1" selected="0">
            <x v="506"/>
          </reference>
          <reference field="5" count="1" selected="0">
            <x v="37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3">
            <x v="423"/>
            <x v="429"/>
            <x v="472"/>
          </reference>
        </references>
      </pivotArea>
    </format>
    <format dxfId="2480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90"/>
          </reference>
          <reference field="4" count="1" selected="0">
            <x v="722"/>
          </reference>
          <reference field="5" count="1" selected="0">
            <x v="799"/>
          </reference>
          <reference field="6" count="1" selected="0">
            <x v="1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7">
            <x v="2566"/>
            <x v="2577"/>
            <x v="2719"/>
            <x v="2815"/>
            <x v="2893"/>
            <x v="3004"/>
            <x v="3012"/>
          </reference>
        </references>
      </pivotArea>
    </format>
    <format dxfId="2479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3"/>
          </reference>
          <reference field="4" count="1" selected="0">
            <x v="1005"/>
          </reference>
          <reference field="5" count="1" selected="0">
            <x v="149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4">
            <x v="123"/>
            <x v="126"/>
            <x v="127"/>
            <x v="3967"/>
          </reference>
        </references>
      </pivotArea>
    </format>
    <format dxfId="2478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8"/>
          </reference>
          <reference field="4" count="1" selected="0">
            <x v="849"/>
          </reference>
          <reference field="5" count="1" selected="0">
            <x v="13"/>
          </reference>
          <reference field="6" count="1" selected="0">
            <x v="7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217"/>
          </reference>
        </references>
      </pivotArea>
    </format>
    <format dxfId="2477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9"/>
          </reference>
          <reference field="4" count="1" selected="0">
            <x v="914"/>
          </reference>
          <reference field="5" count="1" selected="0">
            <x v="17"/>
          </reference>
          <reference field="6" count="1" selected="0">
            <x v="4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5">
            <x v="117"/>
            <x v="118"/>
            <x v="121"/>
            <x v="3635"/>
            <x v="3658"/>
          </reference>
        </references>
      </pivotArea>
    </format>
    <format dxfId="2476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0"/>
          </reference>
          <reference field="4" count="1" selected="0">
            <x v="790"/>
          </reference>
          <reference field="5" count="1" selected="0">
            <x v="31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1806"/>
          </reference>
        </references>
      </pivotArea>
    </format>
    <format dxfId="2475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135"/>
          </reference>
          <reference field="4" count="1" selected="0">
            <x v="1239"/>
          </reference>
          <reference field="5" count="1" selected="0">
            <x v="110"/>
          </reference>
          <reference field="6" count="1" selected="0">
            <x v="3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1607"/>
          </reference>
        </references>
      </pivotArea>
    </format>
    <format dxfId="2474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142"/>
          </reference>
          <reference field="4" count="1" selected="0">
            <x v="1256"/>
          </reference>
          <reference field="5" count="1" selected="0">
            <x v="11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5"/>
          </reference>
        </references>
      </pivotArea>
    </format>
    <format dxfId="2473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153"/>
          </reference>
          <reference field="4" count="1" selected="0">
            <x v="714"/>
          </reference>
          <reference field="5" count="1" selected="0">
            <x v="69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1111"/>
          </reference>
        </references>
      </pivotArea>
    </format>
    <format dxfId="2472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165"/>
          </reference>
          <reference field="4" count="1" selected="0">
            <x v="1113"/>
          </reference>
          <reference field="5" count="1" selected="0">
            <x v="239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2">
            <x v="2077"/>
            <x v="2295"/>
          </reference>
        </references>
      </pivotArea>
    </format>
    <format dxfId="2471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174"/>
          </reference>
          <reference field="4" count="1" selected="0">
            <x v="1157"/>
          </reference>
          <reference field="5" count="1" selected="0">
            <x v="65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23">
            <x v="627"/>
            <x v="651"/>
            <x v="675"/>
            <x v="698"/>
            <x v="730"/>
            <x v="742"/>
            <x v="786"/>
            <x v="817"/>
            <x v="821"/>
            <x v="832"/>
            <x v="882"/>
            <x v="901"/>
            <x v="988"/>
            <x v="1021"/>
            <x v="1046"/>
            <x v="1054"/>
            <x v="1062"/>
            <x v="1097"/>
            <x v="1105"/>
            <x v="1117"/>
            <x v="1144"/>
            <x v="1152"/>
            <x v="1162"/>
          </reference>
        </references>
      </pivotArea>
    </format>
    <format dxfId="2470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179"/>
          </reference>
          <reference field="4" count="1" selected="0">
            <x v="212"/>
          </reference>
          <reference field="5" count="1" selected="0">
            <x v="453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2">
            <x v="642"/>
            <x v="652"/>
          </reference>
        </references>
      </pivotArea>
    </format>
    <format dxfId="2469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183"/>
          </reference>
          <reference field="4" count="1" selected="0">
            <x v="113"/>
          </reference>
          <reference field="5" count="1" selected="0">
            <x v="363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2108"/>
          </reference>
        </references>
      </pivotArea>
    </format>
    <format dxfId="2468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196"/>
          </reference>
          <reference field="4" count="1" selected="0">
            <x v="620"/>
          </reference>
          <reference field="5" count="1" selected="0">
            <x v="341"/>
          </reference>
          <reference field="6" count="1" selected="0">
            <x v="5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3">
            <x v="2054"/>
            <x v="2212"/>
            <x v="2407"/>
          </reference>
        </references>
      </pivotArea>
    </format>
    <format dxfId="2467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214"/>
          </reference>
          <reference field="4" count="1" selected="0">
            <x v="917"/>
          </reference>
          <reference field="5" count="1" selected="0">
            <x v="39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3">
            <x v="1959"/>
            <x v="1960"/>
            <x v="2516"/>
          </reference>
        </references>
      </pivotArea>
    </format>
    <format dxfId="2466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225"/>
          </reference>
          <reference field="4" count="1" selected="0">
            <x v="514"/>
          </reference>
          <reference field="5" count="1" selected="0">
            <x v="42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419"/>
          </reference>
        </references>
      </pivotArea>
    </format>
    <format dxfId="2465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232"/>
          </reference>
          <reference field="4" count="1" selected="0">
            <x v="1205"/>
          </reference>
          <reference field="5" count="1" selected="0">
            <x v="39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30">
            <x v="5"/>
            <x v="206"/>
            <x v="313"/>
            <x v="496"/>
            <x v="912"/>
            <x v="1008"/>
            <x v="1050"/>
            <x v="1156"/>
            <x v="1273"/>
            <x v="1326"/>
            <x v="1410"/>
            <x v="1462"/>
            <x v="1514"/>
            <x v="1550"/>
            <x v="1593"/>
            <x v="1594"/>
            <x v="1822"/>
            <x v="1905"/>
            <x v="1986"/>
            <x v="2047"/>
            <x v="2076"/>
            <x v="2108"/>
            <x v="2109"/>
            <x v="3178"/>
            <x v="3446"/>
            <x v="3560"/>
            <x v="3583"/>
            <x v="3584"/>
            <x v="3607"/>
            <x v="3852"/>
          </reference>
        </references>
      </pivotArea>
    </format>
    <format dxfId="2464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239"/>
          </reference>
          <reference field="4" count="1" selected="0">
            <x v="1094"/>
          </reference>
          <reference field="5" count="1" selected="0">
            <x v="365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17"/>
          </reference>
          <reference field="10" count="1">
            <x v="708"/>
          </reference>
        </references>
      </pivotArea>
    </format>
    <format dxfId="2463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243"/>
          </reference>
          <reference field="4" count="1" selected="0">
            <x v="814"/>
          </reference>
          <reference field="5" count="1" selected="0">
            <x v="343"/>
          </reference>
          <reference field="6" count="1" selected="0">
            <x v="5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2">
            <x v="538"/>
            <x v="539"/>
            <x v="540"/>
            <x v="541"/>
            <x v="542"/>
            <x v="543"/>
            <x v="544"/>
            <x v="545"/>
            <x v="546"/>
            <x v="547"/>
            <x v="1033"/>
            <x v="1034"/>
          </reference>
        </references>
      </pivotArea>
    </format>
    <format dxfId="2462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246"/>
          </reference>
          <reference field="4" count="1" selected="0">
            <x v="539"/>
          </reference>
          <reference field="5" count="1" selected="0">
            <x v="57"/>
          </reference>
          <reference field="6" count="1" selected="0">
            <x v="4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1582"/>
          </reference>
        </references>
      </pivotArea>
    </format>
    <format dxfId="2461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250"/>
          </reference>
          <reference field="4" count="1" selected="0">
            <x v="656"/>
          </reference>
          <reference field="5" count="1" selected="0">
            <x v="208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5">
            <x v="2218"/>
            <x v="2219"/>
            <x v="2223"/>
            <x v="2224"/>
            <x v="2225"/>
            <x v="2235"/>
            <x v="2236"/>
            <x v="2237"/>
            <x v="2244"/>
            <x v="2246"/>
            <x v="2247"/>
            <x v="2253"/>
            <x v="2260"/>
            <x v="2261"/>
            <x v="2284"/>
          </reference>
        </references>
      </pivotArea>
    </format>
    <format dxfId="2460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257"/>
          </reference>
          <reference field="4" count="1" selected="0">
            <x v="645"/>
          </reference>
          <reference field="5" count="1" selected="0">
            <x v="675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1">
            <x v="1871"/>
            <x v="1896"/>
            <x v="1965"/>
            <x v="1988"/>
            <x v="1994"/>
            <x v="2154"/>
            <x v="2163"/>
            <x v="2249"/>
            <x v="2330"/>
            <x v="2523"/>
            <x v="2538"/>
          </reference>
        </references>
      </pivotArea>
    </format>
    <format dxfId="2459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259"/>
          </reference>
          <reference field="4" count="1" selected="0">
            <x v="623"/>
          </reference>
          <reference field="5" count="1" selected="0">
            <x v="68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2">
            <x v="2009"/>
            <x v="2019"/>
          </reference>
        </references>
      </pivotArea>
    </format>
    <format dxfId="2458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263"/>
          </reference>
          <reference field="4" count="1" selected="0">
            <x v="1154"/>
          </reference>
          <reference field="5" count="1" selected="0">
            <x v="35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3">
            <x v="2627"/>
            <x v="2802"/>
            <x v="2980"/>
          </reference>
        </references>
      </pivotArea>
    </format>
    <format dxfId="2457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268"/>
          </reference>
          <reference field="4" count="1" selected="0">
            <x v="694"/>
          </reference>
          <reference field="5" count="1" selected="0">
            <x v="414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2443"/>
          </reference>
        </references>
      </pivotArea>
    </format>
    <format dxfId="2456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270"/>
          </reference>
          <reference field="4" count="1" selected="0">
            <x v="730"/>
          </reference>
          <reference field="5" count="1" selected="0">
            <x v="703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701"/>
          </reference>
        </references>
      </pivotArea>
    </format>
    <format dxfId="2455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272"/>
          </reference>
          <reference field="4" count="1" selected="0">
            <x v="1006"/>
          </reference>
          <reference field="5" count="1" selected="0">
            <x v="376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2">
            <x v="434"/>
            <x v="435"/>
          </reference>
        </references>
      </pivotArea>
    </format>
    <format dxfId="2454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272"/>
          </reference>
          <reference field="4" count="1" selected="0">
            <x v="1006"/>
          </reference>
          <reference field="5" count="1" selected="0">
            <x v="37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3">
            <x v="173"/>
            <x v="192"/>
            <x v="215"/>
          </reference>
        </references>
      </pivotArea>
    </format>
    <format dxfId="2453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278"/>
          </reference>
          <reference field="4" count="1" selected="0">
            <x v="1035"/>
          </reference>
          <reference field="5" count="1" selected="0">
            <x v="186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3331"/>
          </reference>
        </references>
      </pivotArea>
    </format>
    <format dxfId="2452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279"/>
          </reference>
          <reference field="4" count="1" selected="0">
            <x v="719"/>
          </reference>
          <reference field="5" count="1" selected="0">
            <x v="45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25">
            <x v="408"/>
            <x v="409"/>
            <x v="414"/>
            <x v="415"/>
            <x v="416"/>
            <x v="417"/>
            <x v="422"/>
            <x v="424"/>
            <x v="425"/>
            <x v="428"/>
            <x v="437"/>
            <x v="439"/>
            <x v="440"/>
            <x v="441"/>
            <x v="443"/>
            <x v="453"/>
            <x v="454"/>
            <x v="455"/>
            <x v="456"/>
            <x v="458"/>
            <x v="459"/>
            <x v="460"/>
            <x v="464"/>
            <x v="476"/>
            <x v="500"/>
          </reference>
        </references>
      </pivotArea>
    </format>
    <format dxfId="2451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280"/>
          </reference>
          <reference field="4" count="1" selected="0">
            <x v="797"/>
          </reference>
          <reference field="5" count="1" selected="0">
            <x v="35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3773"/>
          </reference>
        </references>
      </pivotArea>
    </format>
    <format dxfId="2450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284"/>
          </reference>
          <reference field="4" count="1" selected="0">
            <x v="836"/>
          </reference>
          <reference field="5" count="1" selected="0">
            <x v="641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1053"/>
          </reference>
        </references>
      </pivotArea>
    </format>
    <format dxfId="2449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287"/>
          </reference>
          <reference field="4" count="1" selected="0">
            <x v="799"/>
          </reference>
          <reference field="5" count="1" selected="0">
            <x v="386"/>
          </reference>
          <reference field="6" count="1" selected="0">
            <x v="9"/>
          </reference>
          <reference field="7" count="0" selected="0"/>
          <reference field="8" count="1" selected="0">
            <x v="0"/>
          </reference>
          <reference field="9" count="1" selected="0">
            <x v="20"/>
          </reference>
          <reference field="10" count="1">
            <x v="4019"/>
          </reference>
        </references>
      </pivotArea>
    </format>
    <format dxfId="2448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288"/>
          </reference>
          <reference field="4" count="1" selected="0">
            <x v="554"/>
          </reference>
          <reference field="5" count="1" selected="0">
            <x v="639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8">
            <x v="1603"/>
            <x v="1685"/>
            <x v="1740"/>
            <x v="1746"/>
            <x v="1802"/>
            <x v="1805"/>
            <x v="1857"/>
            <x v="1864"/>
          </reference>
        </references>
      </pivotArea>
    </format>
    <format dxfId="2447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0"/>
          </reference>
          <reference field="4" count="1" selected="0">
            <x v="788"/>
          </reference>
          <reference field="5" count="1" selected="0">
            <x v="30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7">
            <x v="282"/>
            <x v="3772"/>
            <x v="3790"/>
            <x v="3813"/>
            <x v="3823"/>
            <x v="3851"/>
            <x v="3872"/>
          </reference>
        </references>
      </pivotArea>
    </format>
    <format dxfId="2446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1"/>
          </reference>
          <reference field="4" count="1" selected="0">
            <x v="1210"/>
          </reference>
          <reference field="5" count="1" selected="0">
            <x v="60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1121"/>
          </reference>
        </references>
      </pivotArea>
    </format>
    <format dxfId="2445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2"/>
          </reference>
          <reference field="4" count="1" selected="0">
            <x v="687"/>
          </reference>
          <reference field="5" count="1" selected="0">
            <x v="25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2128"/>
          </reference>
        </references>
      </pivotArea>
    </format>
    <format dxfId="2444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3"/>
          </reference>
          <reference field="4" count="1" selected="0">
            <x v="710"/>
          </reference>
          <reference field="5" count="1" selected="0">
            <x v="7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26">
            <x v="237"/>
            <x v="246"/>
            <x v="249"/>
            <x v="256"/>
            <x v="263"/>
            <x v="264"/>
            <x v="272"/>
            <x v="284"/>
            <x v="287"/>
            <x v="319"/>
            <x v="457"/>
            <x v="464"/>
            <x v="465"/>
            <x v="473"/>
            <x v="474"/>
            <x v="479"/>
            <x v="490"/>
            <x v="491"/>
            <x v="493"/>
            <x v="499"/>
            <x v="501"/>
            <x v="503"/>
            <x v="505"/>
            <x v="506"/>
            <x v="512"/>
            <x v="1623"/>
          </reference>
        </references>
      </pivotArea>
    </format>
    <format dxfId="2443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4"/>
          </reference>
          <reference field="4" count="1" selected="0">
            <x v="1212"/>
          </reference>
          <reference field="5" count="1" selected="0">
            <x v="45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3">
            <x v="681"/>
            <x v="971"/>
            <x v="3280"/>
          </reference>
        </references>
      </pivotArea>
    </format>
    <format dxfId="2442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6"/>
          </reference>
          <reference field="4" count="1" selected="0">
            <x v="997"/>
          </reference>
          <reference field="5" count="1" selected="0">
            <x v="347"/>
          </reference>
          <reference field="6" count="1" selected="0">
            <x v="4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9">
            <x v="1768"/>
            <x v="1770"/>
            <x v="1771"/>
            <x v="1795"/>
            <x v="1796"/>
            <x v="1797"/>
            <x v="1798"/>
            <x v="1799"/>
            <x v="1800"/>
            <x v="1816"/>
            <x v="1817"/>
            <x v="1818"/>
            <x v="1819"/>
            <x v="1824"/>
            <x v="1836"/>
            <x v="1839"/>
            <x v="1840"/>
            <x v="1870"/>
            <x v="1872"/>
          </reference>
        </references>
      </pivotArea>
    </format>
    <format dxfId="2441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7"/>
          </reference>
          <reference field="4" count="1" selected="0">
            <x v="929"/>
          </reference>
          <reference field="5" count="1" selected="0">
            <x v="73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2">
            <x v="3720"/>
            <x v="3722"/>
          </reference>
        </references>
      </pivotArea>
    </format>
    <format dxfId="2440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8"/>
          </reference>
          <reference field="4" count="1" selected="0">
            <x v="1039"/>
          </reference>
          <reference field="5" count="1" selected="0">
            <x v="4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8">
            <x v="2523"/>
            <x v="3614"/>
            <x v="3619"/>
            <x v="3666"/>
            <x v="3669"/>
            <x v="3670"/>
            <x v="3671"/>
            <x v="3672"/>
            <x v="3676"/>
            <x v="3732"/>
            <x v="3735"/>
            <x v="3744"/>
            <x v="3751"/>
            <x v="3753"/>
            <x v="3763"/>
            <x v="3861"/>
            <x v="3865"/>
            <x v="3868"/>
          </reference>
        </references>
      </pivotArea>
    </format>
    <format dxfId="2439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301"/>
          </reference>
          <reference field="4" count="1" selected="0">
            <x v="856"/>
          </reference>
          <reference field="5" count="1" selected="0">
            <x v="287"/>
          </reference>
          <reference field="6" count="1" selected="0">
            <x v="36"/>
          </reference>
          <reference field="7" count="0" selected="0"/>
          <reference field="8" count="1" selected="0">
            <x v="0"/>
          </reference>
          <reference field="9" count="1" selected="0">
            <x v="17"/>
          </reference>
          <reference field="10" count="1">
            <x v="708"/>
          </reference>
        </references>
      </pivotArea>
    </format>
    <format dxfId="2438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311"/>
          </reference>
          <reference field="4" count="1" selected="0">
            <x v="1014"/>
          </reference>
          <reference field="5" count="1" selected="0">
            <x v="526"/>
          </reference>
          <reference field="6" count="1" selected="0">
            <x v="36"/>
          </reference>
          <reference field="7" count="0" selected="0"/>
          <reference field="8" count="1" selected="0">
            <x v="0"/>
          </reference>
          <reference field="9" count="1" selected="0">
            <x v="17"/>
          </reference>
          <reference field="10" count="1">
            <x v="3869"/>
          </reference>
        </references>
      </pivotArea>
    </format>
    <format dxfId="2437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313"/>
          </reference>
          <reference field="4" count="1" selected="0">
            <x v="956"/>
          </reference>
          <reference field="5" count="1" selected="0">
            <x v="2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34">
            <x v="717"/>
            <x v="730"/>
            <x v="742"/>
            <x v="765"/>
            <x v="775"/>
            <x v="786"/>
            <x v="800"/>
            <x v="808"/>
            <x v="810"/>
            <x v="821"/>
            <x v="832"/>
            <x v="836"/>
            <x v="840"/>
            <x v="849"/>
            <x v="862"/>
            <x v="872"/>
            <x v="876"/>
            <x v="882"/>
            <x v="888"/>
            <x v="894"/>
            <x v="897"/>
            <x v="901"/>
            <x v="909"/>
            <x v="925"/>
            <x v="961"/>
            <x v="971"/>
            <x v="979"/>
            <x v="998"/>
            <x v="1003"/>
            <x v="1009"/>
            <x v="1012"/>
            <x v="1017"/>
            <x v="1025"/>
            <x v="1038"/>
          </reference>
        </references>
      </pivotArea>
    </format>
    <format dxfId="2436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314"/>
          </reference>
          <reference field="4" count="1" selected="0">
            <x v="970"/>
          </reference>
          <reference field="5" count="1" selected="0">
            <x v="647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17"/>
          </reference>
          <reference field="10" count="1">
            <x v="6"/>
          </reference>
        </references>
      </pivotArea>
    </format>
    <format dxfId="2435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320"/>
          </reference>
          <reference field="4" count="1" selected="0">
            <x v="1018"/>
          </reference>
          <reference field="5" count="1" selected="0">
            <x v="686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3">
            <x v="1026"/>
            <x v="1037"/>
            <x v="1072"/>
          </reference>
        </references>
      </pivotArea>
    </format>
    <format dxfId="2434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321"/>
          </reference>
          <reference field="4" count="1" selected="0">
            <x v="1133"/>
          </reference>
          <reference field="5" count="1" selected="0">
            <x v="3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1986"/>
          </reference>
        </references>
      </pivotArea>
    </format>
    <format dxfId="2433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323"/>
          </reference>
          <reference field="4" count="1" selected="0">
            <x v="1023"/>
          </reference>
          <reference field="5" count="1" selected="0">
            <x v="290"/>
          </reference>
          <reference field="6" count="1" selected="0">
            <x v="5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3241"/>
          </reference>
        </references>
      </pivotArea>
    </format>
    <format dxfId="2432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325"/>
          </reference>
          <reference field="4" count="1" selected="0">
            <x v="866"/>
          </reference>
          <reference field="5" count="1" selected="0">
            <x v="523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297"/>
          </reference>
        </references>
      </pivotArea>
    </format>
    <format dxfId="2431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326"/>
          </reference>
          <reference field="4" count="1" selected="0">
            <x v="1122"/>
          </reference>
          <reference field="5" count="1" selected="0">
            <x v="40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9">
            <x v="282"/>
            <x v="1021"/>
            <x v="1032"/>
            <x v="1051"/>
            <x v="1054"/>
            <x v="1069"/>
            <x v="1071"/>
            <x v="1078"/>
            <x v="1086"/>
            <x v="1092"/>
            <x v="1110"/>
            <x v="1113"/>
            <x v="1133"/>
            <x v="1144"/>
            <x v="1218"/>
            <x v="2108"/>
            <x v="3280"/>
            <x v="3778"/>
            <x v="3962"/>
          </reference>
        </references>
      </pivotArea>
    </format>
    <format dxfId="2430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328"/>
          </reference>
          <reference field="4" count="1" selected="0">
            <x v="1000"/>
          </reference>
          <reference field="5" count="1" selected="0">
            <x v="361"/>
          </reference>
          <reference field="6" count="1" selected="0">
            <x v="5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921"/>
          </reference>
        </references>
      </pivotArea>
    </format>
    <format dxfId="2429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0"/>
          </reference>
          <reference field="4" count="1" selected="0">
            <x v="1131"/>
          </reference>
          <reference field="5" count="1" selected="0">
            <x v="8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1">
            <x v="3163"/>
            <x v="3183"/>
            <x v="3194"/>
            <x v="3239"/>
            <x v="3245"/>
            <x v="3267"/>
            <x v="3274"/>
            <x v="3284"/>
            <x v="3415"/>
            <x v="3468"/>
            <x v="3589"/>
          </reference>
        </references>
      </pivotArea>
    </format>
    <format dxfId="2428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4"/>
          </reference>
          <reference field="4" count="1" selected="0">
            <x v="971"/>
          </reference>
          <reference field="5" count="1" selected="0">
            <x v="364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2532"/>
          </reference>
        </references>
      </pivotArea>
    </format>
    <format dxfId="2427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5"/>
          </reference>
          <reference field="4" count="1" selected="0">
            <x v="1085"/>
          </reference>
          <reference field="5" count="1" selected="0">
            <x v="587"/>
          </reference>
          <reference field="6" count="1" selected="0">
            <x v="43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2101"/>
          </reference>
        </references>
      </pivotArea>
    </format>
    <format dxfId="2426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7"/>
          </reference>
          <reference field="4" count="1" selected="0">
            <x v="995"/>
          </reference>
          <reference field="5" count="1" selected="0">
            <x v="3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50">
            <x v="96"/>
            <x v="101"/>
            <x v="103"/>
            <x v="114"/>
            <x v="115"/>
            <x v="122"/>
            <x v="126"/>
            <x v="127"/>
            <x v="130"/>
            <x v="138"/>
            <x v="139"/>
            <x v="143"/>
            <x v="146"/>
            <x v="147"/>
            <x v="149"/>
            <x v="152"/>
            <x v="153"/>
            <x v="155"/>
            <x v="157"/>
            <x v="159"/>
            <x v="163"/>
            <x v="165"/>
            <x v="188"/>
            <x v="193"/>
            <x v="198"/>
            <x v="202"/>
            <x v="208"/>
            <x v="567"/>
            <x v="572"/>
            <x v="575"/>
            <x v="589"/>
            <x v="596"/>
            <x v="612"/>
            <x v="618"/>
            <x v="625"/>
            <x v="629"/>
            <x v="631"/>
            <x v="637"/>
            <x v="638"/>
            <x v="644"/>
            <x v="653"/>
            <x v="654"/>
            <x v="3486"/>
            <x v="3515"/>
            <x v="3537"/>
            <x v="3543"/>
            <x v="3580"/>
            <x v="3596"/>
            <x v="3605"/>
            <x v="3618"/>
          </reference>
        </references>
      </pivotArea>
    </format>
    <format dxfId="2425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7"/>
          </reference>
          <reference field="4" count="1" selected="0">
            <x v="995"/>
          </reference>
          <reference field="5" count="1" selected="0">
            <x v="3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3">
            <x v="3632"/>
            <x v="3703"/>
            <x v="3735"/>
            <x v="3789"/>
            <x v="3831"/>
            <x v="3835"/>
            <x v="3914"/>
            <x v="3934"/>
            <x v="3938"/>
            <x v="4009"/>
            <x v="4017"/>
            <x v="4018"/>
            <x v="4067"/>
          </reference>
        </references>
      </pivotArea>
    </format>
    <format dxfId="2424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8"/>
          </reference>
          <reference field="4" count="1" selected="0">
            <x v="1181"/>
          </reference>
          <reference field="5" count="1" selected="0">
            <x v="40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24">
            <x v="730"/>
            <x v="836"/>
            <x v="849"/>
            <x v="872"/>
            <x v="882"/>
            <x v="901"/>
            <x v="925"/>
            <x v="944"/>
            <x v="961"/>
            <x v="988"/>
            <x v="1009"/>
            <x v="1021"/>
            <x v="1025"/>
            <x v="1054"/>
            <x v="1078"/>
            <x v="1092"/>
            <x v="1152"/>
            <x v="1182"/>
            <x v="1218"/>
            <x v="1257"/>
            <x v="1315"/>
            <x v="1607"/>
            <x v="3514"/>
            <x v="4080"/>
          </reference>
        </references>
      </pivotArea>
    </format>
    <format dxfId="2423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341"/>
          </reference>
          <reference field="4" count="1" selected="0">
            <x v="1220"/>
          </reference>
          <reference field="5" count="1" selected="0">
            <x v="346"/>
          </reference>
          <reference field="6" count="1" selected="0">
            <x v="3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24">
            <x v="7"/>
            <x v="45"/>
            <x v="171"/>
            <x v="187"/>
            <x v="207"/>
            <x v="226"/>
            <x v="282"/>
            <x v="295"/>
            <x v="305"/>
            <x v="326"/>
            <x v="396"/>
            <x v="461"/>
            <x v="468"/>
            <x v="513"/>
            <x v="528"/>
            <x v="588"/>
            <x v="620"/>
            <x v="681"/>
            <x v="690"/>
            <x v="3607"/>
            <x v="3778"/>
            <x v="3817"/>
            <x v="4023"/>
            <x v="4047"/>
          </reference>
        </references>
      </pivotArea>
    </format>
    <format dxfId="2422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343"/>
          </reference>
          <reference field="4" count="1" selected="0">
            <x v="912"/>
          </reference>
          <reference field="5" count="1" selected="0">
            <x v="325"/>
          </reference>
          <reference field="6" count="1" selected="0">
            <x v="8"/>
          </reference>
          <reference field="7" count="0" selected="0"/>
          <reference field="8" count="1" selected="0">
            <x v="0"/>
          </reference>
          <reference field="9" count="1" selected="0">
            <x v="20"/>
          </reference>
          <reference field="10" count="1">
            <x v="181"/>
          </reference>
        </references>
      </pivotArea>
    </format>
    <format dxfId="2421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344"/>
          </reference>
          <reference field="4" count="1" selected="0">
            <x v="654"/>
          </reference>
          <reference field="5" count="1" selected="0">
            <x v="513"/>
          </reference>
          <reference field="6" count="1" selected="0">
            <x v="36"/>
          </reference>
          <reference field="7" count="0" selected="0"/>
          <reference field="8" count="1" selected="0">
            <x v="0"/>
          </reference>
          <reference field="9" count="1" selected="0">
            <x v="17"/>
          </reference>
          <reference field="10" count="4">
            <x v="187"/>
            <x v="266"/>
            <x v="708"/>
            <x v="3888"/>
          </reference>
        </references>
      </pivotArea>
    </format>
    <format dxfId="2420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346"/>
          </reference>
          <reference field="4" count="1" selected="0">
            <x v="735"/>
          </reference>
          <reference field="5" count="1" selected="0">
            <x v="23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17"/>
          </reference>
          <reference field="10" count="1">
            <x v="5"/>
          </reference>
        </references>
      </pivotArea>
    </format>
    <format dxfId="2419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346"/>
          </reference>
          <reference field="4" count="1" selected="0">
            <x v="735"/>
          </reference>
          <reference field="5" count="1" selected="0">
            <x v="23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2853"/>
          </reference>
        </references>
      </pivotArea>
    </format>
    <format dxfId="2418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347"/>
          </reference>
          <reference field="4" count="1" selected="0">
            <x v="1069"/>
          </reference>
          <reference field="5" count="1" selected="0">
            <x v="18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4">
            <x v="2869"/>
            <x v="3353"/>
            <x v="3409"/>
            <x v="3427"/>
          </reference>
        </references>
      </pivotArea>
    </format>
    <format dxfId="2417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350"/>
          </reference>
          <reference field="4" count="1" selected="0">
            <x v="736"/>
          </reference>
          <reference field="5" count="1" selected="0">
            <x v="7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2051"/>
          </reference>
        </references>
      </pivotArea>
    </format>
    <format dxfId="2416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351"/>
          </reference>
          <reference field="4" count="1" selected="0">
            <x v="782"/>
          </reference>
          <reference field="5" count="1" selected="0">
            <x v="441"/>
          </reference>
          <reference field="6" count="1" selected="0">
            <x v="8"/>
          </reference>
          <reference field="7" count="0" selected="0"/>
          <reference field="8" count="1" selected="0">
            <x v="0"/>
          </reference>
          <reference field="9" count="1" selected="0">
            <x v="17"/>
          </reference>
          <reference field="10" count="1">
            <x v="1352"/>
          </reference>
        </references>
      </pivotArea>
    </format>
    <format dxfId="2415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352"/>
          </reference>
          <reference field="4" count="1" selected="0">
            <x v="587"/>
          </reference>
          <reference field="5" count="1" selected="0">
            <x v="454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6">
            <x v="1964"/>
            <x v="1966"/>
            <x v="1981"/>
            <x v="1985"/>
            <x v="1991"/>
            <x v="1997"/>
          </reference>
        </references>
      </pivotArea>
    </format>
    <format dxfId="2414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369"/>
          </reference>
          <reference field="4" count="1" selected="0">
            <x v="768"/>
          </reference>
          <reference field="5" count="1" selected="0">
            <x v="654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1852"/>
          </reference>
        </references>
      </pivotArea>
    </format>
    <format dxfId="2413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385"/>
          </reference>
          <reference field="4" count="1" selected="0">
            <x v="978"/>
          </reference>
          <reference field="5" count="1" selected="0">
            <x v="36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2">
            <x v="1157"/>
            <x v="1212"/>
            <x v="1236"/>
            <x v="1262"/>
            <x v="1268"/>
            <x v="1274"/>
            <x v="1282"/>
            <x v="1291"/>
            <x v="1299"/>
            <x v="1315"/>
            <x v="1320"/>
            <x v="4080"/>
          </reference>
        </references>
      </pivotArea>
    </format>
    <format dxfId="2412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387"/>
          </reference>
          <reference field="4" count="1" selected="0">
            <x v="1030"/>
          </reference>
          <reference field="5" count="1" selected="0">
            <x v="312"/>
          </reference>
          <reference field="6" count="1" selected="0">
            <x v="5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903"/>
          </reference>
        </references>
      </pivotArea>
    </format>
    <format dxfId="2411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393"/>
          </reference>
          <reference field="4" count="1" selected="0">
            <x v="936"/>
          </reference>
          <reference field="5" count="1" selected="0">
            <x v="9"/>
          </reference>
          <reference field="6" count="1" selected="0">
            <x v="2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7">
            <x v="1809"/>
            <x v="1811"/>
            <x v="1813"/>
            <x v="1814"/>
            <x v="1820"/>
            <x v="1877"/>
            <x v="1878"/>
          </reference>
        </references>
      </pivotArea>
    </format>
    <format dxfId="2410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401"/>
          </reference>
          <reference field="4" count="1" selected="0">
            <x v="806"/>
          </reference>
          <reference field="5" count="1" selected="0">
            <x v="393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4">
            <x v="3393"/>
            <x v="3399"/>
            <x v="3406"/>
            <x v="3410"/>
          </reference>
        </references>
      </pivotArea>
    </format>
    <format dxfId="2409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413"/>
          </reference>
          <reference field="4" count="1" selected="0">
            <x v="1080"/>
          </reference>
          <reference field="5" count="1" selected="0">
            <x v="14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2">
            <x v="87"/>
            <x v="187"/>
          </reference>
        </references>
      </pivotArea>
    </format>
    <format dxfId="2408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414"/>
          </reference>
          <reference field="4" count="1" selected="0">
            <x v="741"/>
          </reference>
          <reference field="5" count="1" selected="0">
            <x v="42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2264"/>
          </reference>
        </references>
      </pivotArea>
    </format>
    <format dxfId="2407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415"/>
          </reference>
          <reference field="4" count="1" selected="0">
            <x v="598"/>
          </reference>
          <reference field="5" count="1" selected="0">
            <x v="494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5">
            <x v="1454"/>
            <x v="1459"/>
            <x v="1465"/>
            <x v="1479"/>
            <x v="1542"/>
          </reference>
        </references>
      </pivotArea>
    </format>
    <format dxfId="2406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416"/>
          </reference>
          <reference field="4" count="1" selected="0">
            <x v="703"/>
          </reference>
          <reference field="5" count="1" selected="0">
            <x v="15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2">
            <x v="850"/>
            <x v="852"/>
            <x v="853"/>
            <x v="855"/>
            <x v="856"/>
            <x v="857"/>
            <x v="858"/>
            <x v="865"/>
            <x v="866"/>
            <x v="868"/>
            <x v="869"/>
            <x v="892"/>
          </reference>
        </references>
      </pivotArea>
    </format>
    <format dxfId="2405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424"/>
          </reference>
          <reference field="4" count="1" selected="0">
            <x v="949"/>
          </reference>
          <reference field="5" count="1" selected="0">
            <x v="673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2">
            <x v="1810"/>
            <x v="1812"/>
          </reference>
        </references>
      </pivotArea>
    </format>
    <format dxfId="2404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429"/>
          </reference>
          <reference field="4" count="1" selected="0">
            <x v="901"/>
          </reference>
          <reference field="5" count="1" selected="0">
            <x v="41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2">
            <x v="1181"/>
            <x v="3180"/>
          </reference>
        </references>
      </pivotArea>
    </format>
    <format dxfId="2403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431"/>
          </reference>
          <reference field="4" count="1" selected="0">
            <x v="1274"/>
          </reference>
          <reference field="5" count="1" selected="0">
            <x v="38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2">
            <x v="1057"/>
            <x v="1229"/>
          </reference>
        </references>
      </pivotArea>
    </format>
    <format dxfId="2402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432"/>
          </reference>
          <reference field="4" count="1" selected="0">
            <x v="951"/>
          </reference>
          <reference field="5" count="1" selected="0">
            <x v="464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4">
            <x v="158"/>
            <x v="314"/>
            <x v="404"/>
            <x v="598"/>
          </reference>
        </references>
      </pivotArea>
    </format>
    <format dxfId="2401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442"/>
          </reference>
          <reference field="4" count="1" selected="0">
            <x v="602"/>
          </reference>
          <reference field="5" count="1" selected="0">
            <x v="35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2">
            <x v="951"/>
            <x v="976"/>
          </reference>
        </references>
      </pivotArea>
    </format>
    <format dxfId="2400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444"/>
          </reference>
          <reference field="4" count="1" selected="0">
            <x v="559"/>
          </reference>
          <reference field="5" count="1" selected="0">
            <x v="510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873"/>
          </reference>
        </references>
      </pivotArea>
    </format>
    <format dxfId="2399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451"/>
          </reference>
          <reference field="4" count="1" selected="0">
            <x v="845"/>
          </reference>
          <reference field="5" count="1" selected="0">
            <x v="244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172"/>
          </reference>
        </references>
      </pivotArea>
    </format>
    <format dxfId="2398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457"/>
          </reference>
          <reference field="4" count="1" selected="0">
            <x v="807"/>
          </reference>
          <reference field="5" count="1" selected="0">
            <x v="3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6">
            <x v="3586"/>
            <x v="3587"/>
            <x v="3588"/>
            <x v="3591"/>
            <x v="3595"/>
            <x v="3598"/>
          </reference>
        </references>
      </pivotArea>
    </format>
    <format dxfId="2397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458"/>
          </reference>
          <reference field="4" count="1" selected="0">
            <x v="535"/>
          </reference>
          <reference field="5" count="1" selected="0">
            <x v="610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0">
            <x v="2910"/>
            <x v="3272"/>
            <x v="3328"/>
            <x v="3363"/>
            <x v="3382"/>
            <x v="3458"/>
            <x v="3481"/>
            <x v="3564"/>
            <x v="3609"/>
            <x v="3663"/>
          </reference>
        </references>
      </pivotArea>
    </format>
    <format dxfId="2396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463"/>
          </reference>
          <reference field="4" count="1" selected="0">
            <x v="899"/>
          </reference>
          <reference field="5" count="1" selected="0">
            <x v="194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890"/>
          </reference>
        </references>
      </pivotArea>
    </format>
    <format dxfId="2395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466"/>
          </reference>
          <reference field="4" count="1" selected="0">
            <x v="843"/>
          </reference>
          <reference field="5" count="1" selected="0">
            <x v="623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4077"/>
          </reference>
        </references>
      </pivotArea>
    </format>
    <format dxfId="2394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469"/>
          </reference>
          <reference field="4" count="1" selected="0">
            <x v="968"/>
          </reference>
          <reference field="5" count="1" selected="0">
            <x v="330"/>
          </reference>
          <reference field="6" count="1" selected="0">
            <x v="5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3">
            <x v="906"/>
            <x v="910"/>
            <x v="942"/>
          </reference>
        </references>
      </pivotArea>
    </format>
    <format dxfId="2393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470"/>
          </reference>
          <reference field="4" count="1" selected="0">
            <x v="1196"/>
          </reference>
          <reference field="5" count="1" selected="0">
            <x v="29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4">
            <x v="1925"/>
            <x v="1980"/>
            <x v="2103"/>
            <x v="2105"/>
            <x v="2308"/>
            <x v="2311"/>
            <x v="2319"/>
            <x v="2321"/>
            <x v="2782"/>
            <x v="2784"/>
            <x v="2801"/>
            <x v="2803"/>
            <x v="2806"/>
            <x v="2807"/>
          </reference>
        </references>
      </pivotArea>
    </format>
    <format dxfId="2392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476"/>
          </reference>
          <reference field="4" count="1" selected="0">
            <x v="979"/>
          </reference>
          <reference field="5" count="1" selected="0">
            <x v="33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4058"/>
          </reference>
        </references>
      </pivotArea>
    </format>
    <format dxfId="2391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484"/>
          </reference>
          <reference field="4" count="1" selected="0">
            <x v="231"/>
          </reference>
          <reference field="5" count="1" selected="0">
            <x v="15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8">
            <x v="882"/>
            <x v="894"/>
            <x v="897"/>
            <x v="901"/>
            <x v="909"/>
            <x v="913"/>
            <x v="925"/>
            <x v="944"/>
          </reference>
        </references>
      </pivotArea>
    </format>
    <format dxfId="2390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485"/>
          </reference>
          <reference field="4" count="1" selected="0">
            <x v="520"/>
          </reference>
          <reference field="5" count="1" selected="0">
            <x v="53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3441"/>
          </reference>
        </references>
      </pivotArea>
    </format>
    <format dxfId="2389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487"/>
          </reference>
          <reference field="4" count="1" selected="0">
            <x v="1130"/>
          </reference>
          <reference field="5" count="1" selected="0">
            <x v="70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2">
            <x v="733"/>
            <x v="742"/>
          </reference>
        </references>
      </pivotArea>
    </format>
    <format dxfId="2388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496"/>
          </reference>
          <reference field="4" count="1" selected="0">
            <x v="711"/>
          </reference>
          <reference field="5" count="1" selected="0">
            <x v="77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24">
            <x v="593"/>
            <x v="654"/>
            <x v="658"/>
            <x v="661"/>
            <x v="676"/>
            <x v="692"/>
            <x v="699"/>
            <x v="703"/>
            <x v="709"/>
            <x v="710"/>
            <x v="713"/>
            <x v="716"/>
            <x v="743"/>
            <x v="748"/>
            <x v="761"/>
            <x v="774"/>
            <x v="780"/>
            <x v="784"/>
            <x v="787"/>
            <x v="789"/>
            <x v="792"/>
            <x v="804"/>
            <x v="807"/>
            <x v="1607"/>
          </reference>
        </references>
      </pivotArea>
    </format>
    <format dxfId="2387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497"/>
          </reference>
          <reference field="4" count="1" selected="0">
            <x v="536"/>
          </reference>
          <reference field="5" count="1" selected="0">
            <x v="485"/>
          </reference>
          <reference field="6" count="1" selected="0">
            <x v="36"/>
          </reference>
          <reference field="7" count="0" selected="0"/>
          <reference field="8" count="1" selected="0">
            <x v="0"/>
          </reference>
          <reference field="9" count="1" selected="0">
            <x v="20"/>
          </reference>
          <reference field="10" count="2">
            <x v="3294"/>
            <x v="3397"/>
          </reference>
        </references>
      </pivotArea>
    </format>
    <format dxfId="2386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499"/>
          </reference>
          <reference field="4" count="1" selected="0">
            <x v="1197"/>
          </reference>
          <reference field="5" count="1" selected="0">
            <x v="42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3778"/>
          </reference>
        </references>
      </pivotArea>
    </format>
    <format dxfId="2385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508"/>
          </reference>
          <reference field="4" count="1" selected="0">
            <x v="727"/>
          </reference>
          <reference field="5" count="1" selected="0">
            <x v="13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25">
            <x v="1055"/>
            <x v="1061"/>
            <x v="1068"/>
            <x v="1088"/>
            <x v="1089"/>
            <x v="1090"/>
            <x v="1095"/>
            <x v="1101"/>
            <x v="1102"/>
            <x v="1122"/>
            <x v="1123"/>
            <x v="1124"/>
            <x v="1125"/>
            <x v="1127"/>
            <x v="1140"/>
            <x v="1141"/>
            <x v="1142"/>
            <x v="1146"/>
            <x v="1148"/>
            <x v="1161"/>
            <x v="1163"/>
            <x v="1174"/>
            <x v="1190"/>
            <x v="1191"/>
            <x v="1232"/>
          </reference>
        </references>
      </pivotArea>
    </format>
    <format dxfId="2384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510"/>
          </reference>
          <reference field="4" count="1" selected="0">
            <x v="621"/>
          </reference>
          <reference field="5" count="1" selected="0">
            <x v="512"/>
          </reference>
          <reference field="6" count="1" selected="0">
            <x v="5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9">
            <x v="484"/>
            <x v="962"/>
            <x v="964"/>
            <x v="1150"/>
            <x v="1511"/>
            <x v="1624"/>
            <x v="1628"/>
            <x v="1652"/>
            <x v="3928"/>
          </reference>
        </references>
      </pivotArea>
    </format>
    <format dxfId="2383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515"/>
          </reference>
          <reference field="4" count="1" selected="0">
            <x v="959"/>
          </reference>
          <reference field="5" count="1" selected="0">
            <x v="197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3">
            <x v="2623"/>
            <x v="2838"/>
            <x v="2959"/>
          </reference>
        </references>
      </pivotArea>
    </format>
    <format dxfId="2382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516"/>
          </reference>
          <reference field="4" count="1" selected="0">
            <x v="802"/>
          </reference>
          <reference field="5" count="1" selected="0">
            <x v="798"/>
          </reference>
          <reference field="6" count="1" selected="0">
            <x v="1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3">
            <x v="471"/>
            <x v="904"/>
            <x v="941"/>
          </reference>
        </references>
      </pivotArea>
    </format>
    <format dxfId="2381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523"/>
          </reference>
          <reference field="4" count="1" selected="0">
            <x v="906"/>
          </reference>
          <reference field="5" count="1" selected="0">
            <x v="324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3251"/>
          </reference>
        </references>
      </pivotArea>
    </format>
    <format dxfId="2380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532"/>
          </reference>
          <reference field="4" count="1" selected="0">
            <x v="1048"/>
          </reference>
          <reference field="5" count="1" selected="0">
            <x v="34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3">
            <x v="3451"/>
            <x v="3463"/>
            <x v="3545"/>
          </reference>
        </references>
      </pivotArea>
    </format>
    <format dxfId="2379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534"/>
          </reference>
          <reference field="4" count="1" selected="0">
            <x v="550"/>
          </reference>
          <reference field="5" count="1" selected="0">
            <x v="761"/>
          </reference>
          <reference field="6" count="1" selected="0">
            <x v="50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5">
            <x v="2854"/>
            <x v="2887"/>
            <x v="2951"/>
            <x v="3162"/>
            <x v="3249"/>
          </reference>
        </references>
      </pivotArea>
    </format>
    <format dxfId="2378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536"/>
          </reference>
          <reference field="4" count="1" selected="0">
            <x v="1156"/>
          </reference>
          <reference field="5" count="1" selected="0">
            <x v="778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9">
            <x v="913"/>
            <x v="961"/>
            <x v="1012"/>
            <x v="1038"/>
            <x v="1105"/>
            <x v="1162"/>
            <x v="1212"/>
            <x v="1268"/>
            <x v="1291"/>
            <x v="1334"/>
            <x v="1411"/>
            <x v="1426"/>
            <x v="1449"/>
            <x v="1473"/>
            <x v="1492"/>
            <x v="1520"/>
            <x v="1545"/>
            <x v="1568"/>
            <x v="1636"/>
          </reference>
        </references>
      </pivotArea>
    </format>
    <format dxfId="2377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537"/>
          </reference>
          <reference field="4" count="1" selected="0">
            <x v="695"/>
          </reference>
          <reference field="5" count="1" selected="0">
            <x v="10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1280"/>
          </reference>
        </references>
      </pivotArea>
    </format>
    <format dxfId="2376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566"/>
          </reference>
          <reference field="4" count="1" selected="0">
            <x v="538"/>
          </reference>
          <reference field="5" count="1" selected="0">
            <x v="15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3517"/>
          </reference>
        </references>
      </pivotArea>
    </format>
    <format dxfId="2375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567"/>
          </reference>
          <reference field="4" count="1" selected="0">
            <x v="589"/>
          </reference>
          <reference field="5" count="1" selected="0">
            <x v="13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25">
            <x v="95"/>
            <x v="96"/>
            <x v="229"/>
            <x v="230"/>
            <x v="433"/>
            <x v="436"/>
            <x v="602"/>
            <x v="632"/>
            <x v="633"/>
            <x v="702"/>
            <x v="727"/>
            <x v="885"/>
            <x v="886"/>
            <x v="945"/>
            <x v="1027"/>
            <x v="3550"/>
            <x v="3551"/>
            <x v="3585"/>
            <x v="3600"/>
            <x v="3651"/>
            <x v="3652"/>
            <x v="3769"/>
            <x v="3770"/>
            <x v="4027"/>
            <x v="4028"/>
          </reference>
        </references>
      </pivotArea>
    </format>
    <format dxfId="2374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574"/>
          </reference>
          <reference field="4" count="1" selected="0">
            <x v="1152"/>
          </reference>
          <reference field="5" count="1" selected="0">
            <x v="114"/>
          </reference>
          <reference field="6" count="1" selected="0">
            <x v="5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46">
            <x v="1607"/>
            <x v="1623"/>
            <x v="1671"/>
            <x v="1676"/>
            <x v="1690"/>
            <x v="1695"/>
            <x v="1703"/>
            <x v="1713"/>
            <x v="1717"/>
            <x v="1723"/>
            <x v="1733"/>
            <x v="1837"/>
            <x v="1838"/>
            <x v="1871"/>
            <x v="2112"/>
            <x v="2114"/>
            <x v="2115"/>
            <x v="2118"/>
            <x v="2122"/>
            <x v="2129"/>
            <x v="2141"/>
            <x v="2145"/>
            <x v="2151"/>
            <x v="2156"/>
            <x v="2163"/>
            <x v="2172"/>
            <x v="2188"/>
            <x v="2191"/>
            <x v="2195"/>
            <x v="2205"/>
            <x v="2211"/>
            <x v="2213"/>
            <x v="2216"/>
            <x v="2227"/>
            <x v="2232"/>
            <x v="2238"/>
            <x v="2245"/>
            <x v="2249"/>
            <x v="2255"/>
            <x v="2258"/>
            <x v="2263"/>
            <x v="2282"/>
            <x v="2285"/>
            <x v="2290"/>
            <x v="2292"/>
            <x v="4080"/>
          </reference>
        </references>
      </pivotArea>
    </format>
    <format dxfId="2373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581"/>
          </reference>
          <reference field="4" count="1" selected="0">
            <x v="626"/>
          </reference>
          <reference field="5" count="1" selected="0">
            <x v="15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3818"/>
          </reference>
        </references>
      </pivotArea>
    </format>
    <format dxfId="2372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602"/>
          </reference>
          <reference field="4" count="1" selected="0">
            <x v="721"/>
          </reference>
          <reference field="5" count="1" selected="0">
            <x v="473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1224"/>
          </reference>
        </references>
      </pivotArea>
    </format>
    <format dxfId="2371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604"/>
          </reference>
          <reference field="4" count="1" selected="0">
            <x v="1062"/>
          </reference>
          <reference field="5" count="1" selected="0">
            <x v="26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1602"/>
          </reference>
        </references>
      </pivotArea>
    </format>
    <format dxfId="2370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0"/>
          </reference>
          <reference field="4" count="1" selected="0">
            <x v="570"/>
          </reference>
          <reference field="5" count="1" selected="0">
            <x v="72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2168"/>
          </reference>
        </references>
      </pivotArea>
    </format>
    <format dxfId="2369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1"/>
          </reference>
          <reference field="4" count="1" selected="0">
            <x v="1132"/>
          </reference>
          <reference field="5" count="1" selected="0">
            <x v="744"/>
          </reference>
          <reference field="6" count="1" selected="0">
            <x v="23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2836"/>
          </reference>
        </references>
      </pivotArea>
    </format>
    <format dxfId="2368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2"/>
          </reference>
          <reference field="4" count="1" selected="0">
            <x v="1031"/>
          </reference>
          <reference field="5" count="1" selected="0">
            <x v="16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2">
            <x v="819"/>
            <x v="834"/>
          </reference>
        </references>
      </pivotArea>
    </format>
    <format dxfId="2367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5"/>
          </reference>
          <reference field="4" count="1" selected="0">
            <x v="779"/>
          </reference>
          <reference field="5" count="1" selected="0">
            <x v="11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50">
            <x v="3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2366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5"/>
          </reference>
          <reference field="4" count="1" selected="0">
            <x v="779"/>
          </reference>
          <reference field="5" count="1" selected="0">
            <x v="11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7"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  <format dxfId="2365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653"/>
          </reference>
          <reference field="4" count="1" selected="0">
            <x v="518"/>
          </reference>
          <reference field="5" count="1" selected="0">
            <x v="17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45"/>
          </reference>
        </references>
      </pivotArea>
    </format>
    <format dxfId="2364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655"/>
          </reference>
          <reference field="4" count="1" selected="0">
            <x v="664"/>
          </reference>
          <reference field="5" count="1" selected="0">
            <x v="242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4">
            <x v="50"/>
            <x v="51"/>
            <x v="54"/>
            <x v="55"/>
          </reference>
        </references>
      </pivotArea>
    </format>
    <format dxfId="2363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658"/>
          </reference>
          <reference field="4" count="1" selected="0">
            <x v="622"/>
          </reference>
          <reference field="5" count="1" selected="0">
            <x v="589"/>
          </reference>
          <reference field="6" count="1" selected="0">
            <x v="5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481"/>
          </reference>
        </references>
      </pivotArea>
    </format>
    <format dxfId="2362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660"/>
          </reference>
          <reference field="4" count="1" selected="0">
            <x v="564"/>
          </reference>
          <reference field="5" count="1" selected="0">
            <x v="41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23">
            <x v="2501"/>
            <x v="2515"/>
            <x v="2520"/>
            <x v="2524"/>
            <x v="2525"/>
            <x v="2526"/>
            <x v="2533"/>
            <x v="2535"/>
            <x v="2541"/>
            <x v="2542"/>
            <x v="2543"/>
            <x v="2552"/>
            <x v="2554"/>
            <x v="2555"/>
            <x v="2562"/>
            <x v="2563"/>
            <x v="2567"/>
            <x v="2572"/>
            <x v="2573"/>
            <x v="2580"/>
            <x v="2584"/>
            <x v="2590"/>
            <x v="2591"/>
          </reference>
        </references>
      </pivotArea>
    </format>
    <format dxfId="2361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664"/>
          </reference>
          <reference field="4" count="1" selected="0">
            <x v="920"/>
          </reference>
          <reference field="5" count="1" selected="0">
            <x v="44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21">
            <x v="446"/>
            <x v="447"/>
            <x v="450"/>
            <x v="451"/>
            <x v="452"/>
            <x v="462"/>
            <x v="467"/>
            <x v="470"/>
            <x v="482"/>
            <x v="483"/>
            <x v="485"/>
            <x v="486"/>
            <x v="499"/>
            <x v="507"/>
            <x v="510"/>
            <x v="511"/>
            <x v="514"/>
            <x v="515"/>
            <x v="516"/>
            <x v="525"/>
            <x v="579"/>
          </reference>
        </references>
      </pivotArea>
    </format>
    <format dxfId="2360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665"/>
          </reference>
          <reference field="4" count="1" selected="0">
            <x v="998"/>
          </reference>
          <reference field="5" count="1" selected="0">
            <x v="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5">
            <x v="1104"/>
            <x v="1321"/>
            <x v="1405"/>
            <x v="1416"/>
            <x v="1417"/>
          </reference>
        </references>
      </pivotArea>
    </format>
    <format dxfId="2359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668"/>
          </reference>
          <reference field="4" count="1" selected="0">
            <x v="986"/>
          </reference>
          <reference field="5" count="1" selected="0">
            <x v="218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3">
            <x v="652"/>
            <x v="682"/>
            <x v="722"/>
          </reference>
        </references>
      </pivotArea>
    </format>
    <format dxfId="2358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669"/>
          </reference>
          <reference field="4" count="1" selected="0">
            <x v="955"/>
          </reference>
          <reference field="5" count="1" selected="0">
            <x v="183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1596"/>
          </reference>
        </references>
      </pivotArea>
    </format>
    <format dxfId="2357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673"/>
          </reference>
          <reference field="4" count="1" selected="0">
            <x v="657"/>
          </reference>
          <reference field="5" count="1" selected="0">
            <x v="561"/>
          </reference>
          <reference field="6" count="1" selected="0">
            <x v="44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3">
            <x v="3262"/>
            <x v="3263"/>
            <x v="3273"/>
          </reference>
        </references>
      </pivotArea>
    </format>
    <format dxfId="2356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674"/>
          </reference>
          <reference field="4" count="1" selected="0">
            <x v="892"/>
          </reference>
          <reference field="5" count="1" selected="0">
            <x v="562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532"/>
          </reference>
        </references>
      </pivotArea>
    </format>
    <format dxfId="2355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674"/>
          </reference>
          <reference field="4" count="1" selected="0">
            <x v="892"/>
          </reference>
          <reference field="5" count="1" selected="0">
            <x v="562"/>
          </reference>
          <reference field="6" count="1" selected="0">
            <x v="44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760"/>
          </reference>
        </references>
      </pivotArea>
    </format>
    <format dxfId="2354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677"/>
          </reference>
          <reference field="4" count="1" selected="0">
            <x v="665"/>
          </reference>
          <reference field="5" count="1" selected="0">
            <x v="576"/>
          </reference>
          <reference field="6" count="1" selected="0">
            <x v="3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6">
            <x v="800"/>
            <x v="1182"/>
            <x v="1426"/>
            <x v="1962"/>
            <x v="2268"/>
            <x v="2280"/>
          </reference>
        </references>
      </pivotArea>
    </format>
    <format dxfId="2353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678"/>
          </reference>
          <reference field="4" count="1" selected="0">
            <x v="576"/>
          </reference>
          <reference field="5" count="1" selected="0">
            <x v="68"/>
          </reference>
          <reference field="6" count="1" selected="0">
            <x v="44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2">
            <x v="3467"/>
            <x v="3509"/>
          </reference>
        </references>
      </pivotArea>
    </format>
    <format dxfId="2352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680"/>
          </reference>
          <reference field="4" count="1" selected="0">
            <x v="1175"/>
          </reference>
          <reference field="5" count="1" selected="0">
            <x v="317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534"/>
          </reference>
        </references>
      </pivotArea>
    </format>
    <format dxfId="2351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682"/>
          </reference>
          <reference field="4" count="1" selected="0">
            <x v="1017"/>
          </reference>
          <reference field="5" count="1" selected="0">
            <x v="622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4">
            <x v="3713"/>
            <x v="3768"/>
            <x v="3919"/>
            <x v="3942"/>
          </reference>
        </references>
      </pivotArea>
    </format>
    <format dxfId="2350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683"/>
          </reference>
          <reference field="4" count="1" selected="0">
            <x v="716"/>
          </reference>
          <reference field="5" count="1" selected="0">
            <x v="62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946"/>
          </reference>
        </references>
      </pivotArea>
    </format>
    <format dxfId="2349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684"/>
          </reference>
          <reference field="4" count="1" selected="0">
            <x v="795"/>
          </reference>
          <reference field="5" count="1" selected="0">
            <x v="27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23">
            <x v="130"/>
            <x v="139"/>
            <x v="140"/>
            <x v="143"/>
            <x v="145"/>
            <x v="146"/>
            <x v="150"/>
            <x v="153"/>
            <x v="155"/>
            <x v="156"/>
            <x v="160"/>
            <x v="161"/>
            <x v="169"/>
            <x v="174"/>
            <x v="184"/>
            <x v="193"/>
            <x v="196"/>
            <x v="198"/>
            <x v="199"/>
            <x v="205"/>
            <x v="209"/>
            <x v="216"/>
            <x v="2538"/>
          </reference>
        </references>
      </pivotArea>
    </format>
    <format dxfId="2348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685"/>
          </reference>
          <reference field="4" count="1" selected="0">
            <x v="1208"/>
          </reference>
          <reference field="5" count="1" selected="0">
            <x v="60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2301"/>
          </reference>
        </references>
      </pivotArea>
    </format>
    <format dxfId="2347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690"/>
          </reference>
          <reference field="4" count="1" selected="0">
            <x v="563"/>
          </reference>
          <reference field="5" count="1" selected="0">
            <x v="12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7">
            <x v="3553"/>
            <x v="3554"/>
            <x v="3555"/>
            <x v="3559"/>
            <x v="3563"/>
            <x v="3576"/>
            <x v="3599"/>
          </reference>
        </references>
      </pivotArea>
    </format>
    <format dxfId="2346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694"/>
          </reference>
          <reference field="4" count="1" selected="0">
            <x v="1125"/>
          </reference>
          <reference field="5" count="1" selected="0">
            <x v="530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2">
            <x v="3616"/>
            <x v="3853"/>
          </reference>
        </references>
      </pivotArea>
    </format>
    <format dxfId="2345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699"/>
          </reference>
          <reference field="4" count="1" selected="0">
            <x v="996"/>
          </reference>
          <reference field="5" count="1" selected="0">
            <x v="767"/>
          </reference>
          <reference field="6" count="1" selected="0">
            <x v="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72"/>
          </reference>
        </references>
      </pivotArea>
    </format>
    <format dxfId="2344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714"/>
          </reference>
          <reference field="4" count="1" selected="0">
            <x v="729"/>
          </reference>
          <reference field="5" count="1" selected="0">
            <x v="72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3">
            <x v="2922"/>
            <x v="2927"/>
            <x v="2928"/>
          </reference>
        </references>
      </pivotArea>
    </format>
    <format dxfId="2343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715"/>
          </reference>
          <reference field="4" count="1" selected="0">
            <x v="1129"/>
          </reference>
          <reference field="5" count="1" selected="0">
            <x v="100"/>
          </reference>
          <reference field="6" count="1" selected="0">
            <x v="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3">
            <x v="259"/>
            <x v="3962"/>
            <x v="3983"/>
          </reference>
        </references>
      </pivotArea>
    </format>
    <format dxfId="2342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724"/>
          </reference>
          <reference field="4" count="1" selected="0">
            <x v="965"/>
          </reference>
          <reference field="5" count="1" selected="0">
            <x v="693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1">
            <x v="972"/>
            <x v="1007"/>
            <x v="1030"/>
            <x v="1083"/>
            <x v="1098"/>
            <x v="1134"/>
            <x v="1158"/>
            <x v="1213"/>
            <x v="1265"/>
            <x v="1292"/>
            <x v="1319"/>
          </reference>
        </references>
      </pivotArea>
    </format>
    <format dxfId="2341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730"/>
          </reference>
          <reference field="4" count="1" selected="0">
            <x v="569"/>
          </reference>
          <reference field="5" count="1" selected="0">
            <x v="247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17"/>
          </reference>
          <reference field="10" count="1">
            <x v="4047"/>
          </reference>
        </references>
      </pivotArea>
    </format>
    <format dxfId="2340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732"/>
          </reference>
          <reference field="4" count="1" selected="0">
            <x v="707"/>
          </reference>
          <reference field="5" count="1" selected="0">
            <x v="36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7">
            <x v="1233"/>
            <x v="1239"/>
            <x v="1248"/>
            <x v="1249"/>
            <x v="1258"/>
            <x v="1271"/>
            <x v="1281"/>
          </reference>
        </references>
      </pivotArea>
    </format>
    <format dxfId="2339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734"/>
          </reference>
          <reference field="4" count="1" selected="0">
            <x v="1150"/>
          </reference>
          <reference field="5" count="1" selected="0">
            <x v="31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9">
            <x v="45"/>
            <x v="128"/>
            <x v="1096"/>
            <x v="1156"/>
            <x v="2171"/>
            <x v="3042"/>
            <x v="3409"/>
            <x v="3427"/>
            <x v="3593"/>
          </reference>
        </references>
      </pivotArea>
    </format>
    <format dxfId="2338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737"/>
          </reference>
          <reference field="4" count="1" selected="0">
            <x v="1106"/>
          </reference>
          <reference field="5" count="1" selected="0">
            <x v="173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1823"/>
          </reference>
        </references>
      </pivotArea>
    </format>
    <format dxfId="2337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746"/>
          </reference>
          <reference field="4" count="1" selected="0">
            <x v="1074"/>
          </reference>
          <reference field="5" count="1" selected="0">
            <x v="752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7">
            <x v="2051"/>
            <x v="2101"/>
            <x v="2188"/>
            <x v="2296"/>
            <x v="2376"/>
            <x v="2432"/>
            <x v="2442"/>
          </reference>
        </references>
      </pivotArea>
    </format>
    <format dxfId="2336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769"/>
          </reference>
          <reference field="4" count="1" selected="0">
            <x v="339"/>
          </reference>
          <reference field="5" count="1" selected="0">
            <x v="634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9">
            <x v="817"/>
            <x v="821"/>
            <x v="824"/>
            <x v="840"/>
            <x v="872"/>
            <x v="888"/>
            <x v="901"/>
            <x v="913"/>
            <x v="925"/>
          </reference>
        </references>
      </pivotArea>
    </format>
    <format dxfId="2335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783"/>
          </reference>
          <reference field="4" count="1" selected="0">
            <x v="712"/>
          </reference>
          <reference field="5" count="1" selected="0">
            <x v="49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8">
            <x v="2192"/>
            <x v="2303"/>
            <x v="2412"/>
            <x v="2439"/>
            <x v="2506"/>
            <x v="2534"/>
            <x v="2576"/>
            <x v="2577"/>
            <x v="2607"/>
            <x v="2841"/>
            <x v="2860"/>
            <x v="2861"/>
            <x v="2960"/>
            <x v="2978"/>
            <x v="2987"/>
            <x v="3020"/>
            <x v="3041"/>
            <x v="3111"/>
          </reference>
        </references>
      </pivotArea>
    </format>
    <format dxfId="2334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785"/>
          </reference>
          <reference field="4" count="1" selected="0">
            <x v="918"/>
          </reference>
          <reference field="5" count="1" selected="0">
            <x v="754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2">
            <x v="2122"/>
            <x v="2141"/>
          </reference>
        </references>
      </pivotArea>
    </format>
    <format dxfId="2333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786"/>
          </reference>
          <reference field="4" count="1" selected="0">
            <x v="937"/>
          </reference>
          <reference field="5" count="1" selected="0">
            <x v="11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2">
            <x v="3342"/>
            <x v="3404"/>
          </reference>
        </references>
      </pivotArea>
    </format>
    <format dxfId="2332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787"/>
          </reference>
          <reference field="4" count="1" selected="0">
            <x v="1042"/>
          </reference>
          <reference field="5" count="1" selected="0">
            <x v="20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71"/>
          </reference>
        </references>
      </pivotArea>
    </format>
    <format dxfId="2331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788"/>
          </reference>
          <reference field="4" count="1" selected="0">
            <x v="960"/>
          </reference>
          <reference field="5" count="1" selected="0">
            <x v="42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2176"/>
          </reference>
        </references>
      </pivotArea>
    </format>
    <format dxfId="2330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790"/>
          </reference>
          <reference field="4" count="1" selected="0">
            <x v="1064"/>
          </reference>
          <reference field="5" count="1" selected="0">
            <x v="46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2">
            <x v="982"/>
            <x v="1022"/>
          </reference>
        </references>
      </pivotArea>
    </format>
    <format dxfId="2329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791"/>
          </reference>
          <reference field="4" count="1" selected="0">
            <x v="800"/>
          </reference>
          <reference field="5" count="1" selected="0">
            <x v="704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2">
            <x v="400"/>
            <x v="401"/>
          </reference>
        </references>
      </pivotArea>
    </format>
    <format dxfId="2328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798"/>
          </reference>
          <reference field="4" count="1" selected="0">
            <x v="266"/>
          </reference>
          <reference field="5" count="1" selected="0">
            <x v="115"/>
          </reference>
          <reference field="6" count="1" selected="0">
            <x v="5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4">
            <x v="3643"/>
            <x v="3646"/>
            <x v="3662"/>
            <x v="3666"/>
            <x v="3669"/>
            <x v="3678"/>
            <x v="3682"/>
            <x v="3701"/>
            <x v="3705"/>
            <x v="3708"/>
            <x v="3713"/>
            <x v="3714"/>
            <x v="3718"/>
            <x v="3732"/>
          </reference>
        </references>
      </pivotArea>
    </format>
    <format dxfId="2327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800"/>
          </reference>
          <reference field="4" count="1" selected="0">
            <x v="774"/>
          </reference>
          <reference field="5" count="1" selected="0">
            <x v="14"/>
          </reference>
          <reference field="6" count="1" selected="0">
            <x v="25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0">
            <x v="963"/>
            <x v="968"/>
            <x v="969"/>
            <x v="989"/>
            <x v="990"/>
            <x v="991"/>
            <x v="1001"/>
            <x v="1011"/>
            <x v="1013"/>
            <x v="1014"/>
          </reference>
        </references>
      </pivotArea>
    </format>
    <format dxfId="2326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814"/>
          </reference>
          <reference field="4" count="1" selected="0">
            <x v="1076"/>
          </reference>
          <reference field="5" count="1" selected="0">
            <x v="280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0">
            <x v="1857"/>
            <x v="1863"/>
            <x v="1891"/>
            <x v="1894"/>
            <x v="1899"/>
            <x v="1916"/>
            <x v="1926"/>
            <x v="1944"/>
            <x v="1961"/>
            <x v="2017"/>
          </reference>
        </references>
      </pivotArea>
    </format>
    <format dxfId="2325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817"/>
          </reference>
          <reference field="4" count="1" selected="0">
            <x v="1223"/>
          </reference>
          <reference field="5" count="1" selected="0">
            <x v="6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3">
            <x v="1822"/>
            <x v="1865"/>
            <x v="2348"/>
          </reference>
        </references>
      </pivotArea>
    </format>
    <format dxfId="2324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830"/>
          </reference>
          <reference field="4" count="1" selected="0">
            <x v="487"/>
          </reference>
          <reference field="5" count="1" selected="0">
            <x v="621"/>
          </reference>
          <reference field="6" count="1" selected="0">
            <x v="5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8">
            <x v="206"/>
            <x v="1143"/>
            <x v="1425"/>
            <x v="1488"/>
            <x v="1541"/>
            <x v="1574"/>
            <x v="2433"/>
            <x v="3413"/>
          </reference>
        </references>
      </pivotArea>
    </format>
    <format dxfId="2323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831"/>
          </reference>
          <reference field="4" count="1" selected="0">
            <x v="543"/>
          </reference>
          <reference field="5" count="1" selected="0">
            <x v="104"/>
          </reference>
          <reference field="6" count="1" selected="0">
            <x v="36"/>
          </reference>
          <reference field="7" count="0" selected="0"/>
          <reference field="8" count="1" selected="0">
            <x v="0"/>
          </reference>
          <reference field="9" count="1" selected="0">
            <x v="17"/>
          </reference>
          <reference field="10" count="1">
            <x v="3865"/>
          </reference>
        </references>
      </pivotArea>
    </format>
    <format dxfId="2322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833"/>
          </reference>
          <reference field="4" count="1" selected="0">
            <x v="644"/>
          </reference>
          <reference field="5" count="1" selected="0">
            <x v="763"/>
          </reference>
          <reference field="6" count="1" selected="0">
            <x v="27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3460"/>
          </reference>
        </references>
      </pivotArea>
    </format>
    <format dxfId="2321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839"/>
          </reference>
          <reference field="4" count="1" selected="0">
            <x v="692"/>
          </reference>
          <reference field="5" count="1" selected="0">
            <x v="74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2">
            <x v="1827"/>
            <x v="1856"/>
          </reference>
        </references>
      </pivotArea>
    </format>
    <format dxfId="2320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1"/>
          </reference>
          <reference field="4" count="1" selected="0">
            <x v="1139"/>
          </reference>
          <reference field="5" count="1" selected="0">
            <x v="413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4">
            <x v="1815"/>
            <x v="1871"/>
            <x v="1876"/>
            <x v="1925"/>
          </reference>
        </references>
      </pivotArea>
    </format>
    <format dxfId="2319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2"/>
          </reference>
          <reference field="4" count="1" selected="0">
            <x v="591"/>
          </reference>
          <reference field="5" count="1" selected="0">
            <x v="118"/>
          </reference>
          <reference field="6" count="1" selected="0">
            <x v="8"/>
          </reference>
          <reference field="7" count="0" selected="0"/>
          <reference field="8" count="1" selected="0">
            <x v="0"/>
          </reference>
          <reference field="9" count="1" selected="0">
            <x v="17"/>
          </reference>
          <reference field="10" count="5">
            <x v="1608"/>
            <x v="1609"/>
            <x v="1610"/>
            <x v="1611"/>
            <x v="1853"/>
          </reference>
        </references>
      </pivotArea>
    </format>
    <format dxfId="2318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2"/>
          </reference>
          <reference field="4" count="1" selected="0">
            <x v="591"/>
          </reference>
          <reference field="5" count="1" selected="0">
            <x v="118"/>
          </reference>
          <reference field="6" count="1" selected="0">
            <x v="8"/>
          </reference>
          <reference field="7" count="0" selected="0"/>
          <reference field="8" count="1" selected="0">
            <x v="0"/>
          </reference>
          <reference field="9" count="1" selected="0">
            <x v="20"/>
          </reference>
          <reference field="10" count="19">
            <x v="1231"/>
            <x v="1283"/>
            <x v="1288"/>
            <x v="1289"/>
            <x v="1311"/>
            <x v="1317"/>
            <x v="1327"/>
            <x v="1486"/>
            <x v="1489"/>
            <x v="1570"/>
            <x v="1781"/>
            <x v="2630"/>
            <x v="2635"/>
            <x v="2643"/>
            <x v="2652"/>
            <x v="2653"/>
            <x v="2929"/>
            <x v="3420"/>
            <x v="3452"/>
          </reference>
        </references>
      </pivotArea>
    </format>
    <format dxfId="2317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3"/>
          </reference>
          <reference field="4" count="1" selected="0">
            <x v="776"/>
          </reference>
          <reference field="5" count="1" selected="0">
            <x v="1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0">
            <x v="3412"/>
            <x v="3414"/>
            <x v="3419"/>
            <x v="3423"/>
            <x v="3492"/>
            <x v="3493"/>
            <x v="3508"/>
            <x v="3510"/>
            <x v="3519"/>
            <x v="3567"/>
          </reference>
        </references>
      </pivotArea>
    </format>
    <format dxfId="2316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4"/>
          </reference>
          <reference field="4" count="1" selected="0">
            <x v="706"/>
          </reference>
          <reference field="5" count="1" selected="0">
            <x v="54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3">
            <x v="3378"/>
            <x v="3389"/>
            <x v="3402"/>
          </reference>
        </references>
      </pivotArea>
    </format>
    <format dxfId="2315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5"/>
          </reference>
          <reference field="4" count="1" selected="0">
            <x v="1087"/>
          </reference>
          <reference field="5" count="1" selected="0">
            <x v="263"/>
          </reference>
          <reference field="6" count="1" selected="0">
            <x v="5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721"/>
          </reference>
        </references>
      </pivotArea>
    </format>
    <format dxfId="2314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7"/>
          </reference>
          <reference field="4" count="1" selected="0">
            <x v="737"/>
          </reference>
          <reference field="5" count="1" selected="0">
            <x v="78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0">
            <x v="677"/>
            <x v="679"/>
            <x v="686"/>
            <x v="697"/>
            <x v="700"/>
            <x v="729"/>
            <x v="734"/>
            <x v="749"/>
            <x v="839"/>
            <x v="879"/>
          </reference>
        </references>
      </pivotArea>
    </format>
    <format dxfId="2313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8"/>
          </reference>
          <reference field="4" count="1" selected="0">
            <x v="1245"/>
          </reference>
          <reference field="5" count="1" selected="0">
            <x v="748"/>
          </reference>
          <reference field="6" count="1" selected="0">
            <x v="4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313"/>
          </reference>
        </references>
      </pivotArea>
    </format>
    <format dxfId="2312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9"/>
          </reference>
          <reference field="4" count="1" selected="0">
            <x v="217"/>
          </reference>
          <reference field="5" count="1" selected="0">
            <x v="303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3928"/>
          </reference>
        </references>
      </pivotArea>
    </format>
    <format dxfId="2311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870"/>
          </reference>
          <reference field="4" count="1" selected="0">
            <x v="614"/>
          </reference>
          <reference field="5" count="1" selected="0">
            <x v="463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2">
            <x v="2556"/>
            <x v="2565"/>
          </reference>
        </references>
      </pivotArea>
    </format>
    <format dxfId="2310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874"/>
          </reference>
          <reference field="4" count="1" selected="0">
            <x v="561"/>
          </reference>
          <reference field="5" count="1" selected="0">
            <x v="210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1847"/>
          </reference>
        </references>
      </pivotArea>
    </format>
    <format dxfId="2309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887"/>
          </reference>
          <reference field="4" count="1" selected="0">
            <x v="798"/>
          </reference>
          <reference field="5" count="1" selected="0">
            <x v="700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17"/>
          </reference>
          <reference field="10" count="1">
            <x v="3869"/>
          </reference>
        </references>
      </pivotArea>
    </format>
    <format dxfId="2308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890"/>
          </reference>
          <reference field="4" count="1" selected="0">
            <x v="946"/>
          </reference>
          <reference field="5" count="1" selected="0">
            <x v="15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197"/>
          </reference>
        </references>
      </pivotArea>
    </format>
    <format dxfId="2307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891"/>
          </reference>
          <reference field="4" count="1" selected="0">
            <x v="1200"/>
          </reference>
          <reference field="5" count="1" selected="0">
            <x v="3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1607"/>
          </reference>
        </references>
      </pivotArea>
    </format>
    <format dxfId="2306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896"/>
          </reference>
          <reference field="4" count="1" selected="0">
            <x v="916"/>
          </reference>
          <reference field="5" count="1" selected="0">
            <x v="144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3590"/>
          </reference>
        </references>
      </pivotArea>
    </format>
    <format dxfId="2305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901"/>
          </reference>
          <reference field="4" count="1" selected="0">
            <x v="630"/>
          </reference>
          <reference field="5" count="1" selected="0">
            <x v="663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1">
            <x v="5"/>
            <x v="6"/>
            <x v="206"/>
            <x v="313"/>
            <x v="1049"/>
            <x v="1593"/>
            <x v="2108"/>
            <x v="2498"/>
            <x v="3446"/>
            <x v="3583"/>
            <x v="3852"/>
          </reference>
        </references>
      </pivotArea>
    </format>
    <format dxfId="2304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902"/>
          </reference>
          <reference field="4" count="1" selected="0">
            <x v="921"/>
          </reference>
          <reference field="5" count="1" selected="0">
            <x v="44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8">
            <x v="1358"/>
            <x v="1362"/>
            <x v="1363"/>
            <x v="1368"/>
            <x v="1370"/>
            <x v="1373"/>
            <x v="1385"/>
            <x v="1386"/>
          </reference>
        </references>
      </pivotArea>
    </format>
    <format dxfId="2303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906"/>
          </reference>
          <reference field="4" count="1" selected="0">
            <x v="696"/>
          </reference>
          <reference field="5" count="1" selected="0">
            <x v="721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1151"/>
          </reference>
        </references>
      </pivotArea>
    </format>
    <format dxfId="2302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916"/>
          </reference>
          <reference field="4" count="1" selected="0">
            <x v="1143"/>
          </reference>
          <reference field="5" count="1" selected="0">
            <x v="44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2">
            <x v="922"/>
            <x v="923"/>
          </reference>
        </references>
      </pivotArea>
    </format>
    <format dxfId="2301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919"/>
          </reference>
          <reference field="4" count="1" selected="0">
            <x v="1137"/>
          </reference>
          <reference field="5" count="1" selected="0">
            <x v="334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2">
            <x v="102"/>
            <x v="4066"/>
          </reference>
        </references>
      </pivotArea>
    </format>
    <format dxfId="2300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921"/>
          </reference>
          <reference field="4" count="1" selected="0">
            <x v="1060"/>
          </reference>
          <reference field="5" count="1" selected="0">
            <x v="709"/>
          </reference>
          <reference field="6" count="1" selected="0">
            <x v="1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535"/>
          </reference>
        </references>
      </pivotArea>
    </format>
    <format dxfId="2299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922"/>
          </reference>
          <reference field="4" count="1" selected="0">
            <x v="689"/>
          </reference>
          <reference field="5" count="1" selected="0">
            <x v="17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2">
            <x v="1106"/>
            <x v="1111"/>
          </reference>
        </references>
      </pivotArea>
    </format>
    <format dxfId="2298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937"/>
          </reference>
          <reference field="4" count="1" selected="0">
            <x v="226"/>
          </reference>
          <reference field="5" count="1" selected="0">
            <x v="5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6">
            <x v="1595"/>
            <x v="1607"/>
            <x v="1650"/>
            <x v="1692"/>
            <x v="1866"/>
            <x v="2516"/>
          </reference>
        </references>
      </pivotArea>
    </format>
    <format dxfId="2297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944"/>
          </reference>
          <reference field="4" count="1" selected="0">
            <x v="718"/>
          </reference>
          <reference field="5" count="1" selected="0">
            <x v="30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4">
            <x v="531"/>
            <x v="549"/>
            <x v="555"/>
            <x v="556"/>
          </reference>
        </references>
      </pivotArea>
    </format>
    <format dxfId="2296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946"/>
          </reference>
          <reference field="4" count="1" selected="0">
            <x v="913"/>
          </reference>
          <reference field="5" count="1" selected="0">
            <x v="38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1219"/>
          </reference>
        </references>
      </pivotArea>
    </format>
    <format dxfId="2295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954"/>
          </reference>
          <reference field="4" count="1" selected="0">
            <x v="513"/>
          </reference>
          <reference field="5" count="1" selected="0">
            <x v="12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5">
            <x v="3515"/>
            <x v="3523"/>
            <x v="3525"/>
            <x v="3527"/>
            <x v="3537"/>
          </reference>
        </references>
      </pivotArea>
    </format>
    <format dxfId="2294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958"/>
          </reference>
          <reference field="4" count="1" selected="0">
            <x v="26"/>
          </reference>
          <reference field="5" count="1" selected="0">
            <x v="60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1593"/>
          </reference>
        </references>
      </pivotArea>
    </format>
    <format dxfId="2293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983"/>
          </reference>
          <reference field="4" count="1" selected="0">
            <x v="987"/>
          </reference>
          <reference field="5" count="1" selected="0">
            <x v="66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5">
            <x v="2324"/>
            <x v="2363"/>
            <x v="2465"/>
            <x v="2561"/>
            <x v="2565"/>
          </reference>
        </references>
      </pivotArea>
    </format>
    <format dxfId="2292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02"/>
          </reference>
          <reference field="4" count="1" selected="0">
            <x v="720"/>
          </reference>
          <reference field="5" count="1" selected="0">
            <x v="793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809"/>
          </reference>
        </references>
      </pivotArea>
    </format>
    <format dxfId="2291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02"/>
          </reference>
          <reference field="4" count="1" selected="0">
            <x v="720"/>
          </reference>
          <reference field="5" count="1" selected="0">
            <x v="793"/>
          </reference>
          <reference field="6" count="1" selected="0">
            <x v="4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8">
            <x v="745"/>
            <x v="746"/>
            <x v="747"/>
            <x v="750"/>
            <x v="751"/>
            <x v="752"/>
            <x v="754"/>
            <x v="766"/>
          </reference>
        </references>
      </pivotArea>
    </format>
    <format dxfId="2290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03"/>
          </reference>
          <reference field="4" count="1" selected="0">
            <x v="724"/>
          </reference>
          <reference field="5" count="1" selected="0">
            <x v="794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2270"/>
          </reference>
        </references>
      </pivotArea>
    </format>
    <format dxfId="2289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04"/>
          </reference>
          <reference field="4" count="1" selected="0">
            <x v="982"/>
          </reference>
          <reference field="5" count="1" selected="0">
            <x v="83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2">
            <x v="3317"/>
            <x v="3356"/>
          </reference>
        </references>
      </pivotArea>
    </format>
    <format dxfId="2288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10"/>
          </reference>
          <reference field="4" count="1" selected="0">
            <x v="1051"/>
          </reference>
          <reference field="5" count="1" selected="0">
            <x v="15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5">
            <x v="1526"/>
            <x v="1634"/>
            <x v="1635"/>
            <x v="1641"/>
            <x v="1741"/>
          </reference>
        </references>
      </pivotArea>
    </format>
    <format dxfId="2287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11"/>
          </reference>
          <reference field="4" count="1" selected="0">
            <x v="926"/>
          </reference>
          <reference field="5" count="1" selected="0">
            <x v="54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6">
            <x v="1287"/>
            <x v="1296"/>
            <x v="1297"/>
            <x v="1308"/>
            <x v="1309"/>
            <x v="1310"/>
          </reference>
        </references>
      </pivotArea>
    </format>
    <format dxfId="2286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12"/>
          </reference>
          <reference field="4" count="1" selected="0">
            <x v="715"/>
          </reference>
          <reference field="5" count="1" selected="0">
            <x v="38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1753"/>
          </reference>
        </references>
      </pivotArea>
    </format>
    <format dxfId="2285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19"/>
          </reference>
          <reference field="4" count="1" selected="0">
            <x v="1026"/>
          </reference>
          <reference field="5" count="1" selected="0">
            <x v="4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50">
            <x v="273"/>
            <x v="404"/>
            <x v="444"/>
            <x v="461"/>
            <x v="468"/>
            <x v="513"/>
            <x v="528"/>
            <x v="571"/>
            <x v="598"/>
            <x v="620"/>
            <x v="645"/>
            <x v="651"/>
            <x v="666"/>
            <x v="675"/>
            <x v="698"/>
            <x v="706"/>
            <x v="726"/>
            <x v="730"/>
            <x v="742"/>
            <x v="755"/>
            <x v="800"/>
            <x v="808"/>
            <x v="810"/>
            <x v="817"/>
            <x v="824"/>
            <x v="845"/>
            <x v="876"/>
            <x v="888"/>
            <x v="894"/>
            <x v="897"/>
            <x v="961"/>
            <x v="1355"/>
            <x v="1398"/>
            <x v="1426"/>
            <x v="1428"/>
            <x v="1439"/>
            <x v="1455"/>
            <x v="1463"/>
            <x v="1468"/>
            <x v="1484"/>
            <x v="1497"/>
            <x v="1515"/>
            <x v="1525"/>
            <x v="1533"/>
            <x v="1538"/>
            <x v="1544"/>
            <x v="1545"/>
            <x v="1551"/>
            <x v="1575"/>
            <x v="1586"/>
          </reference>
        </references>
      </pivotArea>
    </format>
    <format dxfId="2284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19"/>
          </reference>
          <reference field="4" count="1" selected="0">
            <x v="1026"/>
          </reference>
          <reference field="5" count="1" selected="0">
            <x v="4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4">
            <x v="1595"/>
            <x v="1607"/>
            <x v="1623"/>
            <x v="4080"/>
          </reference>
        </references>
      </pivotArea>
    </format>
    <format dxfId="2283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36"/>
          </reference>
          <reference field="4" count="1" selected="0">
            <x v="1053"/>
          </reference>
          <reference field="5" count="1" selected="0">
            <x v="155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7">
            <x v="1930"/>
            <x v="2050"/>
            <x v="2066"/>
            <x v="2085"/>
            <x v="2103"/>
            <x v="2112"/>
            <x v="2114"/>
            <x v="2154"/>
            <x v="2232"/>
            <x v="2249"/>
            <x v="2302"/>
            <x v="2319"/>
            <x v="2386"/>
            <x v="2408"/>
            <x v="2469"/>
            <x v="2532"/>
            <x v="2538"/>
          </reference>
        </references>
      </pivotArea>
    </format>
    <format dxfId="2282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39"/>
          </reference>
          <reference field="4" count="1" selected="0">
            <x v="1045"/>
          </reference>
          <reference field="5" count="1" selected="0">
            <x v="134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5">
            <x v="1262"/>
            <x v="1349"/>
            <x v="1374"/>
            <x v="1428"/>
            <x v="1586"/>
          </reference>
        </references>
      </pivotArea>
    </format>
    <format dxfId="2281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43"/>
          </reference>
          <reference field="4" count="1" selected="0">
            <x v="1166"/>
          </reference>
          <reference field="5" count="1" selected="0">
            <x v="14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5">
            <x v="2311"/>
            <x v="2319"/>
            <x v="2324"/>
            <x v="2475"/>
            <x v="2481"/>
            <x v="2485"/>
            <x v="2491"/>
            <x v="2493"/>
            <x v="2561"/>
            <x v="2628"/>
            <x v="2651"/>
            <x v="2660"/>
            <x v="2668"/>
            <x v="2914"/>
            <x v="2921"/>
          </reference>
        </references>
      </pivotArea>
    </format>
    <format dxfId="2280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45"/>
          </reference>
          <reference field="4" count="1" selected="0">
            <x v="977"/>
          </reference>
          <reference field="5" count="1" selected="0">
            <x v="29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9">
            <x v="3087"/>
            <x v="3091"/>
            <x v="3101"/>
            <x v="3104"/>
            <x v="3107"/>
            <x v="3113"/>
            <x v="3119"/>
            <x v="3120"/>
            <x v="3131"/>
          </reference>
        </references>
      </pivotArea>
    </format>
    <format dxfId="2279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51"/>
          </reference>
          <reference field="4" count="1" selected="0">
            <x v="210"/>
          </reference>
          <reference field="5" count="1" selected="0">
            <x v="35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187"/>
          </reference>
        </references>
      </pivotArea>
    </format>
    <format dxfId="2278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54"/>
          </reference>
          <reference field="4" count="1" selected="0">
            <x v="713"/>
          </reference>
          <reference field="5" count="1" selected="0">
            <x v="45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2">
            <x v="732"/>
            <x v="740"/>
          </reference>
        </references>
      </pivotArea>
    </format>
    <format dxfId="2277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56"/>
          </reference>
          <reference field="4" count="1" selected="0">
            <x v="705"/>
          </reference>
          <reference field="5" count="1" selected="0">
            <x v="13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2">
            <x v="1971"/>
            <x v="1972"/>
          </reference>
        </references>
      </pivotArea>
    </format>
    <format dxfId="2276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86"/>
          </reference>
          <reference field="4" count="1" selected="0">
            <x v="659"/>
          </reference>
          <reference field="5" count="1" selected="0">
            <x v="212"/>
          </reference>
          <reference field="6" count="1" selected="0">
            <x v="2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3">
            <x v="208"/>
            <x v="322"/>
            <x v="4068"/>
          </reference>
        </references>
      </pivotArea>
    </format>
    <format dxfId="2275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94"/>
          </reference>
          <reference field="4" count="1" selected="0">
            <x v="733"/>
          </reference>
          <reference field="5" count="1" selected="0">
            <x v="46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7">
            <x v="983"/>
            <x v="984"/>
            <x v="986"/>
            <x v="999"/>
            <x v="1016"/>
            <x v="1018"/>
            <x v="1028"/>
          </reference>
        </references>
      </pivotArea>
    </format>
    <format dxfId="2274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99"/>
          </reference>
          <reference field="4" count="1" selected="0">
            <x v="1202"/>
          </reference>
          <reference field="5" count="1" selected="0">
            <x v="39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5">
            <x v="742"/>
            <x v="808"/>
            <x v="925"/>
            <x v="1009"/>
            <x v="1157"/>
          </reference>
        </references>
      </pivotArea>
    </format>
    <format dxfId="2273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16"/>
          </reference>
          <reference field="4" count="1" selected="0">
            <x v="629"/>
          </reference>
          <reference field="5" count="1" selected="0">
            <x v="394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642"/>
          </reference>
        </references>
      </pivotArea>
    </format>
    <format dxfId="2272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25"/>
          </reference>
          <reference field="4" count="1" selected="0">
            <x v="340"/>
          </reference>
          <reference field="5" count="1" selected="0">
            <x v="77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1166"/>
          </reference>
        </references>
      </pivotArea>
    </format>
    <format dxfId="2271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26"/>
          </reference>
          <reference field="4" count="1" selected="0">
            <x v="928"/>
          </reference>
          <reference field="5" count="1" selected="0">
            <x v="580"/>
          </reference>
          <reference field="6" count="1" selected="0">
            <x v="3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3">
            <x v="2380"/>
            <x v="2489"/>
            <x v="2545"/>
          </reference>
        </references>
      </pivotArea>
    </format>
    <format dxfId="2270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27"/>
          </reference>
          <reference field="4" count="1" selected="0">
            <x v="743"/>
          </reference>
          <reference field="5" count="1" selected="0">
            <x v="674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2">
            <x v="1314"/>
            <x v="1365"/>
            <x v="1367"/>
            <x v="1369"/>
            <x v="1371"/>
            <x v="1412"/>
            <x v="1413"/>
            <x v="1414"/>
            <x v="1415"/>
            <x v="1431"/>
            <x v="1432"/>
            <x v="1435"/>
          </reference>
        </references>
      </pivotArea>
    </format>
    <format dxfId="2269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2"/>
          </reference>
          <reference field="4" count="1" selected="0">
            <x v="636"/>
          </reference>
          <reference field="5" count="1" selected="0">
            <x v="262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2">
            <x v="1833"/>
            <x v="1849"/>
          </reference>
        </references>
      </pivotArea>
    </format>
    <format dxfId="2268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2"/>
          </reference>
          <reference field="4" count="1" selected="0">
            <x v="636"/>
          </reference>
          <reference field="5" count="1" selected="0">
            <x v="26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20">
            <x v="1629"/>
            <x v="1651"/>
            <x v="1675"/>
            <x v="1764"/>
            <x v="1765"/>
            <x v="1766"/>
            <x v="1821"/>
            <x v="1825"/>
            <x v="1826"/>
            <x v="2519"/>
            <x v="3688"/>
            <x v="3784"/>
            <x v="3792"/>
            <x v="3797"/>
            <x v="3829"/>
            <x v="3870"/>
            <x v="3886"/>
            <x v="3889"/>
            <x v="3909"/>
            <x v="3952"/>
          </reference>
        </references>
      </pivotArea>
    </format>
    <format dxfId="2267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5"/>
          </reference>
          <reference field="4" count="1" selected="0">
            <x v="1213"/>
          </reference>
          <reference field="5" count="1" selected="0">
            <x v="468"/>
          </reference>
          <reference field="6" count="1" selected="0">
            <x v="17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0">
            <x v="1156"/>
            <x v="1462"/>
            <x v="1822"/>
            <x v="1865"/>
            <x v="2215"/>
            <x v="2301"/>
            <x v="2627"/>
            <x v="2911"/>
            <x v="3383"/>
            <x v="3427"/>
          </reference>
        </references>
      </pivotArea>
    </format>
    <format dxfId="2266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8"/>
          </reference>
          <reference field="4" count="1" selected="0">
            <x v="1104"/>
          </reference>
          <reference field="5" count="1" selected="0">
            <x v="219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5">
            <x v="1117"/>
            <x v="1176"/>
            <x v="1218"/>
            <x v="1250"/>
            <x v="1285"/>
            <x v="1320"/>
            <x v="1338"/>
            <x v="1374"/>
            <x v="1422"/>
            <x v="1426"/>
            <x v="1504"/>
            <x v="1525"/>
            <x v="1591"/>
            <x v="1880"/>
            <x v="2016"/>
          </reference>
        </references>
      </pivotArea>
    </format>
    <format dxfId="2265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9"/>
          </reference>
          <reference field="4" count="1" selected="0">
            <x v="1070"/>
          </reference>
          <reference field="5" count="1" selected="0">
            <x v="39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29">
            <x v="226"/>
            <x v="236"/>
            <x v="242"/>
            <x v="259"/>
            <x v="266"/>
            <x v="273"/>
            <x v="305"/>
            <x v="314"/>
            <x v="326"/>
            <x v="396"/>
            <x v="404"/>
            <x v="420"/>
            <x v="444"/>
            <x v="461"/>
            <x v="480"/>
            <x v="528"/>
            <x v="550"/>
            <x v="620"/>
            <x v="645"/>
            <x v="666"/>
            <x v="765"/>
            <x v="808"/>
            <x v="810"/>
            <x v="824"/>
            <x v="840"/>
            <x v="872"/>
            <x v="876"/>
            <x v="882"/>
            <x v="888"/>
          </reference>
        </references>
      </pivotArea>
    </format>
    <format dxfId="2264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47"/>
          </reference>
          <reference field="4" count="1" selected="0">
            <x v="767"/>
          </reference>
          <reference field="5" count="1" selected="0">
            <x v="788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3">
            <x v="2399"/>
            <x v="2401"/>
            <x v="2424"/>
            <x v="2437"/>
            <x v="2452"/>
            <x v="2461"/>
            <x v="2496"/>
            <x v="2497"/>
            <x v="2512"/>
            <x v="2513"/>
            <x v="2514"/>
            <x v="2522"/>
            <x v="2551"/>
          </reference>
        </references>
      </pivotArea>
    </format>
    <format dxfId="2263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51"/>
          </reference>
          <reference field="4" count="1" selected="0">
            <x v="725"/>
          </reference>
          <reference field="5" count="1" selected="0">
            <x v="12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6">
            <x v="1244"/>
            <x v="1261"/>
            <x v="1290"/>
            <x v="1438"/>
            <x v="1445"/>
            <x v="1623"/>
          </reference>
        </references>
      </pivotArea>
    </format>
    <format dxfId="2262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55"/>
          </reference>
          <reference field="4" count="1" selected="0">
            <x v="734"/>
          </reference>
          <reference field="5" count="1" selected="0">
            <x v="53"/>
          </reference>
          <reference field="6" count="1" selected="0">
            <x v="8"/>
          </reference>
          <reference field="7" count="0" selected="0"/>
          <reference field="8" count="1" selected="0">
            <x v="0"/>
          </reference>
          <reference field="9" count="1" selected="0">
            <x v="20"/>
          </reference>
          <reference field="10" count="1">
            <x v="2958"/>
          </reference>
        </references>
      </pivotArea>
    </format>
    <format dxfId="2261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56"/>
          </reference>
          <reference field="4" count="1" selected="0">
            <x v="942"/>
          </reference>
          <reference field="5" count="1" selected="0">
            <x v="62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9">
            <x v="1155"/>
            <x v="1179"/>
            <x v="1180"/>
            <x v="1197"/>
            <x v="1215"/>
            <x v="1216"/>
            <x v="1227"/>
            <x v="1238"/>
            <x v="1246"/>
          </reference>
        </references>
      </pivotArea>
    </format>
    <format dxfId="2260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58"/>
          </reference>
          <reference field="4" count="1" selected="0">
            <x v="693"/>
          </reference>
          <reference field="5" count="1" selected="0">
            <x v="12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5">
            <x v="1109"/>
            <x v="1153"/>
            <x v="1234"/>
            <x v="1423"/>
            <x v="4080"/>
          </reference>
        </references>
      </pivotArea>
    </format>
    <format dxfId="2259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61"/>
          </reference>
          <reference field="4" count="1" selected="0">
            <x v="1235"/>
          </reference>
          <reference field="5" count="1" selected="0">
            <x v="795"/>
          </reference>
          <reference field="6" count="1" selected="0">
            <x v="2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8">
            <x v="488"/>
            <x v="1306"/>
            <x v="1340"/>
            <x v="1468"/>
            <x v="1850"/>
            <x v="1927"/>
            <x v="3911"/>
            <x v="4001"/>
          </reference>
        </references>
      </pivotArea>
    </format>
    <format dxfId="2258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62"/>
          </reference>
          <reference field="4" count="1" selected="0">
            <x v="1237"/>
          </reference>
          <reference field="5" count="1" selected="0">
            <x v="537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206"/>
          </reference>
        </references>
      </pivotArea>
    </format>
    <format dxfId="2257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63"/>
          </reference>
          <reference field="4" count="1" selected="0">
            <x v="1034"/>
          </reference>
          <reference field="5" count="1" selected="0">
            <x v="184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3">
            <x v="3180"/>
            <x v="3408"/>
            <x v="3411"/>
          </reference>
        </references>
      </pivotArea>
    </format>
    <format dxfId="2256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64"/>
          </reference>
          <reference field="4" count="1" selected="0">
            <x v="596"/>
          </reference>
          <reference field="5" count="1" selected="0">
            <x v="16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6">
            <x v="1631"/>
            <x v="1632"/>
            <x v="1633"/>
            <x v="1645"/>
            <x v="1646"/>
            <x v="1647"/>
          </reference>
        </references>
      </pivotArea>
    </format>
    <format dxfId="2255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71"/>
          </reference>
          <reference field="4" count="1" selected="0">
            <x v="1084"/>
          </reference>
          <reference field="5" count="1" selected="0">
            <x v="165"/>
          </reference>
          <reference field="6" count="1" selected="0">
            <x v="5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3465"/>
          </reference>
        </references>
      </pivotArea>
    </format>
    <format dxfId="2254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72"/>
          </reference>
          <reference field="4" count="1" selected="0">
            <x v="1160"/>
          </reference>
          <reference field="5" count="1" selected="0">
            <x v="12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4">
            <x v="2980"/>
            <x v="3042"/>
            <x v="3253"/>
            <x v="3353"/>
          </reference>
        </references>
      </pivotArea>
    </format>
    <format dxfId="2253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75"/>
          </reference>
          <reference field="4" count="1" selected="0">
            <x v="990"/>
          </reference>
          <reference field="5" count="1" selected="0">
            <x v="486"/>
          </reference>
          <reference field="6" count="1" selected="0">
            <x v="36"/>
          </reference>
          <reference field="7" count="0" selected="0"/>
          <reference field="8" count="1" selected="0">
            <x v="0"/>
          </reference>
          <reference field="9" count="1" selected="0">
            <x v="17"/>
          </reference>
          <reference field="10" count="1">
            <x v="0"/>
          </reference>
        </references>
      </pivotArea>
    </format>
    <format dxfId="2252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86"/>
          </reference>
          <reference field="4" count="1" selected="0">
            <x v="686"/>
          </reference>
          <reference field="5" count="1" selected="0">
            <x v="758"/>
          </reference>
          <reference field="6" count="1" selected="0">
            <x v="2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1854"/>
          </reference>
        </references>
      </pivotArea>
    </format>
    <format dxfId="2251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00"/>
          </reference>
          <reference field="4" count="1" selected="0">
            <x v="1083"/>
          </reference>
          <reference field="5" count="1" selected="0">
            <x v="455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3">
            <x v="3594"/>
            <x v="3691"/>
            <x v="3708"/>
          </reference>
        </references>
      </pivotArea>
    </format>
    <format dxfId="2250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01"/>
          </reference>
          <reference field="4" count="1" selected="0">
            <x v="980"/>
          </reference>
          <reference field="5" count="1" selected="0">
            <x v="66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3662"/>
          </reference>
        </references>
      </pivotArea>
    </format>
    <format dxfId="2249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06"/>
          </reference>
          <reference field="4" count="1" selected="0">
            <x v="702"/>
          </reference>
          <reference field="5" count="1" selected="0">
            <x v="39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2">
            <x v="1419"/>
            <x v="1420"/>
          </reference>
        </references>
      </pivotArea>
    </format>
    <format dxfId="2248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08"/>
          </reference>
          <reference field="4" count="1" selected="0">
            <x v="835"/>
          </reference>
          <reference field="5" count="1" selected="0">
            <x v="614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2124"/>
          </reference>
        </references>
      </pivotArea>
    </format>
    <format dxfId="2247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09"/>
          </reference>
          <reference field="4" count="1" selected="0">
            <x v="881"/>
          </reference>
          <reference field="5" count="1" selected="0">
            <x v="500"/>
          </reference>
          <reference field="6" count="1" selected="0">
            <x v="2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6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</reference>
        </references>
      </pivotArea>
    </format>
    <format dxfId="2246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10"/>
          </reference>
          <reference field="4" count="1" selected="0">
            <x v="1219"/>
          </reference>
          <reference field="5" count="1" selected="0">
            <x v="605"/>
          </reference>
          <reference field="6" count="1" selected="0">
            <x v="2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2">
            <x v="1019"/>
            <x v="1110"/>
          </reference>
        </references>
      </pivotArea>
    </format>
    <format dxfId="2245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20"/>
          </reference>
          <reference field="4" count="1" selected="0">
            <x v="801"/>
          </reference>
          <reference field="5" count="1" selected="0">
            <x v="18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22">
            <x v="639"/>
            <x v="640"/>
            <x v="2332"/>
            <x v="2338"/>
            <x v="2339"/>
            <x v="2352"/>
            <x v="2480"/>
            <x v="2490"/>
            <x v="2504"/>
            <x v="2506"/>
            <x v="2511"/>
            <x v="2583"/>
            <x v="2599"/>
            <x v="2600"/>
            <x v="2646"/>
            <x v="2650"/>
            <x v="2675"/>
            <x v="2679"/>
            <x v="2681"/>
            <x v="3362"/>
            <x v="3365"/>
            <x v="3664"/>
          </reference>
        </references>
      </pivotArea>
    </format>
    <format dxfId="2244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25"/>
          </reference>
          <reference field="4" count="1" selected="0">
            <x v="1124"/>
          </reference>
          <reference field="5" count="1" selected="0">
            <x v="683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3">
            <x v="1442"/>
            <x v="1443"/>
            <x v="1493"/>
          </reference>
        </references>
      </pivotArea>
    </format>
    <format dxfId="2243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26"/>
          </reference>
          <reference field="4" count="1" selected="0">
            <x v="546"/>
          </reference>
          <reference field="5" count="1" selected="0">
            <x v="707"/>
          </reference>
          <reference field="6" count="1" selected="0">
            <x v="50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1451"/>
          </reference>
        </references>
      </pivotArea>
    </format>
    <format dxfId="2242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28"/>
          </reference>
          <reference field="4" count="1" selected="0">
            <x v="1141"/>
          </reference>
          <reference field="5" count="1" selected="0">
            <x v="716"/>
          </reference>
          <reference field="6" count="1" selected="0">
            <x v="14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1050"/>
          </reference>
        </references>
      </pivotArea>
    </format>
    <format dxfId="2241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29"/>
          </reference>
          <reference field="4" count="1" selected="0">
            <x v="789"/>
          </reference>
          <reference field="5" count="1" selected="0">
            <x v="3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20">
            <x v="1607"/>
            <x v="3131"/>
            <x v="3182"/>
            <x v="3209"/>
            <x v="3225"/>
            <x v="3242"/>
            <x v="3247"/>
            <x v="3276"/>
            <x v="3281"/>
            <x v="3290"/>
            <x v="3292"/>
            <x v="3313"/>
            <x v="3318"/>
            <x v="3327"/>
            <x v="3332"/>
            <x v="3345"/>
            <x v="3348"/>
            <x v="3352"/>
            <x v="3363"/>
            <x v="3386"/>
          </reference>
        </references>
      </pivotArea>
    </format>
    <format dxfId="2240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59"/>
          </reference>
          <reference field="4" count="1" selected="0">
            <x v="510"/>
          </reference>
          <reference field="5" count="1" selected="0">
            <x v="14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1204"/>
          </reference>
        </references>
      </pivotArea>
    </format>
    <format dxfId="2239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79"/>
          </reference>
          <reference field="4" count="1" selected="0">
            <x v="1176"/>
          </reference>
          <reference field="5" count="1" selected="0">
            <x v="594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22">
            <x v="102"/>
            <x v="158"/>
            <x v="171"/>
            <x v="236"/>
            <x v="259"/>
            <x v="273"/>
            <x v="295"/>
            <x v="396"/>
            <x v="404"/>
            <x v="444"/>
            <x v="488"/>
            <x v="497"/>
            <x v="513"/>
            <x v="2802"/>
            <x v="3179"/>
            <x v="3353"/>
            <x v="3529"/>
            <x v="3539"/>
            <x v="3668"/>
            <x v="3731"/>
            <x v="4023"/>
            <x v="4047"/>
          </reference>
        </references>
      </pivotArea>
    </format>
    <format dxfId="2238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86"/>
          </reference>
          <reference field="4" count="1" selected="0">
            <x v="1232"/>
          </reference>
          <reference field="5" count="1" selected="0">
            <x v="61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7">
            <x v="5"/>
            <x v="1049"/>
            <x v="1593"/>
            <x v="2498"/>
            <x v="3446"/>
            <x v="3583"/>
            <x v="3852"/>
          </reference>
        </references>
      </pivotArea>
    </format>
    <format dxfId="2237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89"/>
          </reference>
          <reference field="4" count="1" selected="0">
            <x v="933"/>
          </reference>
          <reference field="5" count="1" selected="0">
            <x v="68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4">
            <x v="1983"/>
            <x v="1989"/>
            <x v="2024"/>
            <x v="2097"/>
          </reference>
        </references>
      </pivotArea>
    </format>
    <format dxfId="2236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91"/>
          </reference>
          <reference field="4" count="1" selected="0">
            <x v="1001"/>
          </reference>
          <reference field="5" count="1" selected="0">
            <x v="75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2">
            <x v="2900"/>
            <x v="3017"/>
          </reference>
        </references>
      </pivotArea>
    </format>
    <format dxfId="2235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93"/>
          </reference>
          <reference field="4" count="1" selected="0">
            <x v="1089"/>
          </reference>
          <reference field="5" count="1" selected="0">
            <x v="14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6">
            <x v="2027"/>
            <x v="2038"/>
            <x v="2044"/>
            <x v="2046"/>
            <x v="2058"/>
            <x v="2060"/>
            <x v="2061"/>
            <x v="2063"/>
            <x v="2067"/>
            <x v="2068"/>
            <x v="2088"/>
            <x v="2089"/>
            <x v="2090"/>
            <x v="2091"/>
            <x v="2228"/>
            <x v="2229"/>
          </reference>
        </references>
      </pivotArea>
    </format>
    <format dxfId="2234">
      <pivotArea dataOnly="0" labelOnly="1" outline="0" fieldPosition="0">
        <references count="10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94"/>
          </reference>
          <reference field="4" count="1" selected="0">
            <x v="426"/>
          </reference>
          <reference field="5" count="1" selected="0">
            <x v="391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17"/>
          </reference>
          <reference field="10" count="1">
            <x v="0"/>
          </reference>
        </references>
      </pivotArea>
    </format>
    <format dxfId="2233">
      <pivotArea dataOnly="0" labelOnly="1" outline="0" fieldPosition="0">
        <references count="10">
          <reference field="0" count="1" selected="0">
            <x v="1"/>
          </reference>
          <reference field="1" count="1" selected="0">
            <x v="4"/>
          </reference>
          <reference field="3" count="1" selected="0">
            <x v="0"/>
          </reference>
          <reference field="4" count="1" selected="0">
            <x v="853"/>
          </reference>
          <reference field="5" count="1" selected="0">
            <x v="598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987"/>
          </reference>
        </references>
      </pivotArea>
    </format>
    <format dxfId="2232">
      <pivotArea dataOnly="0" labelOnly="1" outline="0" fieldPosition="0">
        <references count="10">
          <reference field="0" count="1" selected="0">
            <x v="1"/>
          </reference>
          <reference field="1" count="1" selected="0">
            <x v="4"/>
          </reference>
          <reference field="3" count="1" selected="0">
            <x v="2"/>
          </reference>
          <reference field="4" count="1" selected="0">
            <x v="925"/>
          </reference>
          <reference field="5" count="1" selected="0">
            <x v="514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27">
            <x v="1143"/>
            <x v="1150"/>
            <x v="1151"/>
            <x v="1159"/>
            <x v="1165"/>
            <x v="1171"/>
            <x v="1172"/>
            <x v="1183"/>
            <x v="1184"/>
            <x v="1185"/>
            <x v="1186"/>
            <x v="1187"/>
            <x v="1188"/>
            <x v="1189"/>
            <x v="1193"/>
            <x v="1199"/>
            <x v="1201"/>
            <x v="1202"/>
            <x v="1203"/>
            <x v="1210"/>
            <x v="1211"/>
            <x v="1217"/>
            <x v="1220"/>
            <x v="1221"/>
            <x v="1222"/>
            <x v="1237"/>
            <x v="1252"/>
          </reference>
        </references>
      </pivotArea>
    </format>
    <format dxfId="2231">
      <pivotArea dataOnly="0" labelOnly="1" outline="0" fieldPosition="0">
        <references count="10">
          <reference field="0" count="1" selected="0">
            <x v="1"/>
          </reference>
          <reference field="1" count="1" selected="0">
            <x v="4"/>
          </reference>
          <reference field="3" count="1" selected="0">
            <x v="3"/>
          </reference>
          <reference field="4" count="1" selected="0">
            <x v="1081"/>
          </reference>
          <reference field="5" count="1" selected="0">
            <x v="277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469"/>
          </reference>
        </references>
      </pivotArea>
    </format>
    <format dxfId="2230">
      <pivotArea dataOnly="0" labelOnly="1" outline="0" fieldPosition="0">
        <references count="10">
          <reference field="0" count="1" selected="0">
            <x v="1"/>
          </reference>
          <reference field="1" count="1" selected="0">
            <x v="4"/>
          </reference>
          <reference field="3" count="1" selected="0">
            <x v="5"/>
          </reference>
          <reference field="4" count="1" selected="0">
            <x v="944"/>
          </reference>
          <reference field="5" count="1" selected="0">
            <x v="162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325"/>
          </reference>
        </references>
      </pivotArea>
    </format>
    <format dxfId="2229">
      <pivotArea dataOnly="0" labelOnly="1" outline="0" fieldPosition="0">
        <references count="10">
          <reference field="0" count="1" selected="0">
            <x v="1"/>
          </reference>
          <reference field="1" count="1" selected="0">
            <x v="4"/>
          </reference>
          <reference field="3" count="1" selected="0">
            <x v="6"/>
          </reference>
          <reference field="4" count="1" selected="0">
            <x v="607"/>
          </reference>
          <reference field="5" count="1" selected="0">
            <x v="774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3631"/>
          </reference>
        </references>
      </pivotArea>
    </format>
    <format dxfId="2228">
      <pivotArea dataOnly="0" labelOnly="1" outline="0" fieldPosition="0">
        <references count="10">
          <reference field="0" count="1" selected="0">
            <x v="1"/>
          </reference>
          <reference field="1" count="1" selected="0">
            <x v="4"/>
          </reference>
          <reference field="3" count="1" selected="0">
            <x v="7"/>
          </reference>
          <reference field="4" count="1" selected="0">
            <x v="553"/>
          </reference>
          <reference field="5" count="1" selected="0">
            <x v="581"/>
          </reference>
          <reference field="6" count="1" selected="0">
            <x v="3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4">
            <x v="1031"/>
            <x v="1039"/>
            <x v="1040"/>
            <x v="1044"/>
          </reference>
        </references>
      </pivotArea>
    </format>
    <format dxfId="2227">
      <pivotArea dataOnly="0" labelOnly="1" outline="0" fieldPosition="0">
        <references count="10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"/>
          </reference>
          <reference field="4" count="1" selected="0">
            <x v="1101"/>
          </reference>
          <reference field="5" count="1" selected="0">
            <x v="771"/>
          </reference>
          <reference field="6" count="1" selected="0">
            <x v="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6">
            <x v="3192"/>
            <x v="3241"/>
            <x v="3242"/>
            <x v="3289"/>
            <x v="3326"/>
            <x v="3544"/>
          </reference>
        </references>
      </pivotArea>
    </format>
    <format dxfId="2226">
      <pivotArea dataOnly="0" labelOnly="1" outline="0" fieldPosition="0">
        <references count="10">
          <reference field="0" count="1" selected="0">
            <x v="1"/>
          </reference>
          <reference field="1" count="1" selected="0">
            <x v="4"/>
          </reference>
          <reference field="3" count="1" selected="0">
            <x v="13"/>
          </reference>
          <reference field="4" count="1" selected="0">
            <x v="1115"/>
          </reference>
          <reference field="5" count="1" selected="0">
            <x v="109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9">
            <x v="1739"/>
            <x v="1747"/>
            <x v="1763"/>
            <x v="1823"/>
            <x v="1844"/>
            <x v="1868"/>
            <x v="1912"/>
            <x v="1914"/>
            <x v="1922"/>
          </reference>
        </references>
      </pivotArea>
    </format>
    <format dxfId="2225">
      <pivotArea dataOnly="0" labelOnly="1" outline="0" fieldPosition="0">
        <references count="10">
          <reference field="0" count="1" selected="0">
            <x v="1"/>
          </reference>
          <reference field="1" count="1" selected="0">
            <x v="4"/>
          </reference>
          <reference field="3" count="1" selected="0">
            <x v="17"/>
          </reference>
          <reference field="4" count="1" selected="0">
            <x v="708"/>
          </reference>
          <reference field="5" count="1" selected="0">
            <x v="739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150"/>
          </reference>
        </references>
      </pivotArea>
    </format>
    <format dxfId="2224">
      <pivotArea dataOnly="0" labelOnly="1" outline="0" fieldPosition="0">
        <references count="10">
          <reference field="0" count="1" selected="0">
            <x v="1"/>
          </reference>
          <reference field="1" count="1" selected="0">
            <x v="4"/>
          </reference>
          <reference field="3" count="1" selected="0">
            <x v="19"/>
          </reference>
          <reference field="4" count="1" selected="0">
            <x v="631"/>
          </reference>
          <reference field="5" count="1" selected="0">
            <x v="241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1132"/>
          </reference>
        </references>
      </pivotArea>
    </format>
    <format dxfId="2223">
      <pivotArea dataOnly="0" labelOnly="1" outline="0" fieldPosition="0">
        <references count="10">
          <reference field="0" count="1" selected="0">
            <x v="1"/>
          </reference>
          <reference field="1" count="1" selected="0">
            <x v="4"/>
          </reference>
          <reference field="3" count="1" selected="0">
            <x v="21"/>
          </reference>
          <reference field="4" count="1" selected="0">
            <x v="1008"/>
          </reference>
          <reference field="5" count="1" selected="0">
            <x v="421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7">
            <x v="1029"/>
            <x v="1080"/>
            <x v="1081"/>
            <x v="1091"/>
            <x v="1093"/>
            <x v="1094"/>
            <x v="1098"/>
            <x v="1100"/>
            <x v="1126"/>
            <x v="1130"/>
            <x v="1131"/>
            <x v="1132"/>
            <x v="1135"/>
            <x v="1136"/>
            <x v="1137"/>
            <x v="1139"/>
            <x v="1789"/>
          </reference>
        </references>
      </pivotArea>
    </format>
    <format dxfId="2222">
      <pivotArea dataOnly="0" labelOnly="1" outline="0" fieldPosition="0">
        <references count="10">
          <reference field="0" count="1" selected="0">
            <x v="1"/>
          </reference>
          <reference field="1" count="1" selected="0">
            <x v="4"/>
          </reference>
          <reference field="3" count="1" selected="0">
            <x v="27"/>
          </reference>
          <reference field="4" count="1" selected="0">
            <x v="677"/>
          </reference>
          <reference field="5" count="1" selected="0">
            <x v="456"/>
          </reference>
          <reference field="6" count="1" selected="0">
            <x v="52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2027"/>
          </reference>
        </references>
      </pivotArea>
    </format>
    <format dxfId="2221">
      <pivotArea dataOnly="0" labelOnly="1" outline="0" fieldPosition="0">
        <references count="10">
          <reference field="0" count="1" selected="0">
            <x v="1"/>
          </reference>
          <reference field="1" count="1" selected="0">
            <x v="4"/>
          </reference>
          <reference field="3" count="1" selected="0">
            <x v="28"/>
          </reference>
          <reference field="4" count="1" selected="0">
            <x v="1112"/>
          </reference>
          <reference field="5" count="1" selected="0">
            <x v="131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7">
            <x v="706"/>
            <x v="888"/>
            <x v="949"/>
            <x v="1046"/>
            <x v="1152"/>
            <x v="1654"/>
            <x v="1670"/>
          </reference>
        </references>
      </pivotArea>
    </format>
    <format dxfId="2220">
      <pivotArea dataOnly="0" labelOnly="1" outline="0" fieldPosition="0">
        <references count="10">
          <reference field="0" count="1" selected="0">
            <x v="1"/>
          </reference>
          <reference field="1" count="1" selected="0">
            <x v="4"/>
          </reference>
          <reference field="3" count="1" selected="0">
            <x v="29"/>
          </reference>
          <reference field="4" count="1" selected="0">
            <x v="1073"/>
          </reference>
          <reference field="5" count="1" selected="0">
            <x v="462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1">
            <x v="2351"/>
            <x v="2465"/>
            <x v="2752"/>
            <x v="3058"/>
            <x v="3109"/>
            <x v="3334"/>
            <x v="3431"/>
            <x v="3438"/>
            <x v="3556"/>
            <x v="3723"/>
            <x v="3914"/>
          </reference>
        </references>
      </pivotArea>
    </format>
    <format dxfId="2219">
      <pivotArea dataOnly="0" labelOnly="1" outline="0" fieldPosition="0">
        <references count="10">
          <reference field="0" count="1" selected="0">
            <x v="1"/>
          </reference>
          <reference field="1" count="1" selected="0">
            <x v="4"/>
          </reference>
          <reference field="3" count="1" selected="0">
            <x v="31"/>
          </reference>
          <reference field="4" count="1" selected="0">
            <x v="861"/>
          </reference>
          <reference field="5" count="1" selected="0">
            <x v="726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1406"/>
          </reference>
        </references>
      </pivotArea>
    </format>
    <format dxfId="2218">
      <pivotArea dataOnly="0" labelOnly="1" outline="0" fieldPosition="0">
        <references count="10">
          <reference field="0" count="1" selected="0">
            <x v="1"/>
          </reference>
          <reference field="1" count="1" selected="0">
            <x v="4"/>
          </reference>
          <reference field="3" count="1" selected="0">
            <x v="36"/>
          </reference>
          <reference field="4" count="1" selected="0">
            <x v="927"/>
          </reference>
          <reference field="5" count="1" selected="0">
            <x v="630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50">
            <x v="1267"/>
            <x v="1283"/>
            <x v="1286"/>
            <x v="1313"/>
            <x v="1335"/>
            <x v="1339"/>
            <x v="1354"/>
            <x v="1364"/>
            <x v="1448"/>
            <x v="1464"/>
            <x v="1478"/>
            <x v="1486"/>
            <x v="1487"/>
            <x v="1488"/>
            <x v="1489"/>
            <x v="1505"/>
            <x v="1508"/>
            <x v="1519"/>
            <x v="1528"/>
            <x v="1540"/>
            <x v="1541"/>
            <x v="1567"/>
            <x v="1569"/>
            <x v="1570"/>
            <x v="1571"/>
            <x v="1572"/>
            <x v="1573"/>
            <x v="1604"/>
            <x v="1605"/>
            <x v="1606"/>
            <x v="1625"/>
            <x v="1626"/>
            <x v="1627"/>
            <x v="1656"/>
            <x v="1657"/>
            <x v="1658"/>
            <x v="1659"/>
            <x v="1660"/>
            <x v="1704"/>
            <x v="1705"/>
            <x v="1706"/>
            <x v="1707"/>
            <x v="1730"/>
            <x v="1754"/>
            <x v="1755"/>
            <x v="1756"/>
            <x v="1757"/>
            <x v="1759"/>
            <x v="1760"/>
            <x v="1761"/>
          </reference>
        </references>
      </pivotArea>
    </format>
    <format dxfId="2217">
      <pivotArea dataOnly="0" labelOnly="1" outline="0" fieldPosition="0">
        <references count="10">
          <reference field="0" count="1" selected="0">
            <x v="1"/>
          </reference>
          <reference field="1" count="1" selected="0">
            <x v="4"/>
          </reference>
          <reference field="3" count="1" selected="0">
            <x v="36"/>
          </reference>
          <reference field="4" count="1" selected="0">
            <x v="927"/>
          </reference>
          <reference field="5" count="1" selected="0">
            <x v="630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1762"/>
          </reference>
        </references>
      </pivotArea>
    </format>
    <format dxfId="2216">
      <pivotArea dataOnly="0" labelOnly="1" outline="0" fieldPosition="0">
        <references count="10">
          <reference field="0" count="1" selected="0">
            <x v="1"/>
          </reference>
          <reference field="1" count="1" selected="0">
            <x v="4"/>
          </reference>
          <reference field="3" count="1" selected="0">
            <x v="37"/>
          </reference>
          <reference field="4" count="1" selected="0">
            <x v="783"/>
          </reference>
          <reference field="5" count="1" selected="0">
            <x v="31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0">
            <x v="3296"/>
            <x v="3450"/>
            <x v="3476"/>
            <x v="3477"/>
            <x v="3485"/>
            <x v="3488"/>
            <x v="3489"/>
            <x v="3490"/>
            <x v="3491"/>
            <x v="3495"/>
          </reference>
        </references>
      </pivotArea>
    </format>
    <format dxfId="2215">
      <pivotArea dataOnly="0" labelOnly="1" outline="0" fieldPosition="0">
        <references count="10">
          <reference field="0" count="1" selected="0">
            <x v="1"/>
          </reference>
          <reference field="1" count="1" selected="0">
            <x v="4"/>
          </reference>
          <reference field="3" count="1" selected="0">
            <x v="39"/>
          </reference>
          <reference field="4" count="1" selected="0">
            <x v="704"/>
          </reference>
          <reference field="5" count="1" selected="0">
            <x v="424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848"/>
          </reference>
        </references>
      </pivotArea>
    </format>
    <format dxfId="2214">
      <pivotArea dataOnly="0" labelOnly="1" outline="0" fieldPosition="0">
        <references count="10">
          <reference field="0" count="1" selected="0">
            <x v="1"/>
          </reference>
          <reference field="1" count="1" selected="0">
            <x v="4"/>
          </reference>
          <reference field="3" count="1" selected="0">
            <x v="40"/>
          </reference>
          <reference field="4" count="1" selected="0">
            <x v="1049"/>
          </reference>
          <reference field="5" count="1" selected="0">
            <x v="470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944"/>
          </reference>
        </references>
      </pivotArea>
    </format>
    <format dxfId="2213">
      <pivotArea dataOnly="0" labelOnly="1" outline="0" fieldPosition="0">
        <references count="10">
          <reference field="0" count="1" selected="0">
            <x v="1"/>
          </reference>
          <reference field="1" count="1" selected="0">
            <x v="4"/>
          </reference>
          <reference field="3" count="1" selected="0">
            <x v="42"/>
          </reference>
          <reference field="4" count="1" selected="0">
            <x v="766"/>
          </reference>
          <reference field="5" count="1" selected="0">
            <x v="397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600"/>
          </reference>
        </references>
      </pivotArea>
    </format>
    <format dxfId="2212">
      <pivotArea dataOnly="0" labelOnly="1" outline="0" fieldPosition="0">
        <references count="10">
          <reference field="0" count="1" selected="0">
            <x v="1"/>
          </reference>
          <reference field="1" count="1" selected="0">
            <x v="4"/>
          </reference>
          <reference field="3" count="1" selected="0">
            <x v="43"/>
          </reference>
          <reference field="4" count="1" selected="0">
            <x v="834"/>
          </reference>
          <reference field="5" count="1" selected="0">
            <x v="553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38"/>
          </reference>
        </references>
      </pivotArea>
    </format>
    <format dxfId="2211">
      <pivotArea dataOnly="0" labelOnly="1" outline="0" fieldPosition="0">
        <references count="10">
          <reference field="0" count="1" selected="0">
            <x v="1"/>
          </reference>
          <reference field="1" count="1" selected="0">
            <x v="4"/>
          </reference>
          <reference field="3" count="1" selected="0">
            <x v="44"/>
          </reference>
          <reference field="4" count="1" selected="0">
            <x v="852"/>
          </reference>
          <reference field="5" count="1" selected="0">
            <x v="631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5">
            <x v="1830"/>
            <x v="1831"/>
            <x v="1834"/>
            <x v="1835"/>
            <x v="1848"/>
          </reference>
        </references>
      </pivotArea>
    </format>
    <format dxfId="2210">
      <pivotArea dataOnly="0" labelOnly="1" outline="0" fieldPosition="0">
        <references count="10">
          <reference field="0" count="1" selected="0">
            <x v="1"/>
          </reference>
          <reference field="1" count="1" selected="0">
            <x v="4"/>
          </reference>
          <reference field="3" count="1" selected="0">
            <x v="45"/>
          </reference>
          <reference field="4" count="1" selected="0">
            <x v="615"/>
          </reference>
          <reference field="5" count="1" selected="0">
            <x v="437"/>
          </reference>
          <reference field="6" count="1" selected="0">
            <x v="4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6">
            <x v="568"/>
            <x v="582"/>
            <x v="605"/>
            <x v="630"/>
            <x v="685"/>
            <x v="712"/>
          </reference>
        </references>
      </pivotArea>
    </format>
    <format dxfId="2209">
      <pivotArea dataOnly="0" labelOnly="1" outline="0" fieldPosition="0">
        <references count="10">
          <reference field="0" count="1" selected="0">
            <x v="1"/>
          </reference>
          <reference field="1" count="1" selected="0">
            <x v="4"/>
          </reference>
          <reference field="3" count="1" selected="0">
            <x v="46"/>
          </reference>
          <reference field="4" count="1" selected="0">
            <x v="823"/>
          </reference>
          <reference field="5" count="1" selected="0">
            <x v="577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2">
            <x v="1446"/>
            <x v="1447"/>
          </reference>
        </references>
      </pivotArea>
    </format>
    <format dxfId="2208">
      <pivotArea dataOnly="0" labelOnly="1" outline="0" fieldPosition="0">
        <references count="10">
          <reference field="0" count="1" selected="0">
            <x v="1"/>
          </reference>
          <reference field="1" count="1" selected="0">
            <x v="4"/>
          </reference>
          <reference field="3" count="1" selected="0">
            <x v="47"/>
          </reference>
          <reference field="4" count="1" selected="0">
            <x v="827"/>
          </reference>
          <reference field="5" count="1" selected="0">
            <x v="213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27">
            <x v="2616"/>
            <x v="2621"/>
            <x v="2622"/>
            <x v="2625"/>
            <x v="2626"/>
            <x v="2631"/>
            <x v="2652"/>
            <x v="2653"/>
            <x v="2657"/>
            <x v="2658"/>
            <x v="2661"/>
            <x v="2662"/>
            <x v="2663"/>
            <x v="2664"/>
            <x v="2665"/>
            <x v="2670"/>
            <x v="2671"/>
            <x v="2672"/>
            <x v="2680"/>
            <x v="2689"/>
            <x v="2694"/>
            <x v="2695"/>
            <x v="2697"/>
            <x v="2698"/>
            <x v="2701"/>
            <x v="2703"/>
            <x v="2704"/>
          </reference>
        </references>
      </pivotArea>
    </format>
    <format dxfId="2207">
      <pivotArea dataOnly="0" labelOnly="1" outline="0" fieldPosition="0">
        <references count="10">
          <reference field="0" count="1" selected="0">
            <x v="1"/>
          </reference>
          <reference field="1" count="1" selected="0">
            <x v="4"/>
          </reference>
          <reference field="3" count="1" selected="0">
            <x v="48"/>
          </reference>
          <reference field="4" count="1" selected="0">
            <x v="1254"/>
          </reference>
          <reference field="5" count="1" selected="0">
            <x v="202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2">
            <x v="3538"/>
            <x v="3540"/>
          </reference>
        </references>
      </pivotArea>
    </format>
    <format dxfId="2206">
      <pivotArea dataOnly="0" labelOnly="1" outline="0" fieldPosition="0">
        <references count="10">
          <reference field="0" count="1" selected="0">
            <x v="1"/>
          </reference>
          <reference field="1" count="1" selected="0">
            <x v="4"/>
          </reference>
          <reference field="3" count="1" selected="0">
            <x v="51"/>
          </reference>
          <reference field="4" count="1" selected="0">
            <x v="994"/>
          </reference>
          <reference field="5" count="1" selected="0">
            <x v="381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1">
            <x v="551"/>
            <x v="553"/>
            <x v="554"/>
            <x v="606"/>
            <x v="607"/>
            <x v="608"/>
            <x v="609"/>
            <x v="610"/>
            <x v="613"/>
            <x v="614"/>
            <x v="615"/>
          </reference>
        </references>
      </pivotArea>
    </format>
    <format dxfId="2205">
      <pivotArea dataOnly="0" labelOnly="1" outline="0" fieldPosition="0">
        <references count="10">
          <reference field="0" count="1" selected="0">
            <x v="1"/>
          </reference>
          <reference field="1" count="1" selected="0">
            <x v="4"/>
          </reference>
          <reference field="3" count="1" selected="0">
            <x v="52"/>
          </reference>
          <reference field="4" count="1" selected="0">
            <x v="650"/>
          </reference>
          <reference field="5" count="1" selected="0">
            <x v="101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2">
            <x v="3479"/>
            <x v="3520"/>
          </reference>
        </references>
      </pivotArea>
    </format>
    <format dxfId="2204">
      <pivotArea dataOnly="0" labelOnly="1" outline="0" fieldPosition="0">
        <references count="10">
          <reference field="0" count="1" selected="0">
            <x v="1"/>
          </reference>
          <reference field="1" count="1" selected="0">
            <x v="4"/>
          </reference>
          <reference field="3" count="1" selected="0">
            <x v="53"/>
          </reference>
          <reference field="4" count="1" selected="0">
            <x v="1161"/>
          </reference>
          <reference field="5" count="1" selected="0">
            <x v="665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1481"/>
          </reference>
        </references>
      </pivotArea>
    </format>
    <format dxfId="2203">
      <pivotArea dataOnly="0" labelOnly="1" outline="0" fieldPosition="0">
        <references count="10">
          <reference field="0" count="1" selected="0">
            <x v="1"/>
          </reference>
          <reference field="1" count="1" selected="0">
            <x v="4"/>
          </reference>
          <reference field="3" count="1" selected="0">
            <x v="63"/>
          </reference>
          <reference field="4" count="1" selected="0">
            <x v="180"/>
          </reference>
          <reference field="5" count="1" selected="0">
            <x v="353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0">
            <x v="2008"/>
            <x v="2016"/>
            <x v="2018"/>
            <x v="2022"/>
            <x v="2028"/>
            <x v="2036"/>
            <x v="2048"/>
            <x v="2055"/>
            <x v="2062"/>
            <x v="2066"/>
          </reference>
        </references>
      </pivotArea>
    </format>
    <format dxfId="2202">
      <pivotArea dataOnly="0" labelOnly="1" outline="0" fieldPosition="0">
        <references count="10">
          <reference field="0" count="1" selected="0">
            <x v="1"/>
          </reference>
          <reference field="1" count="1" selected="0">
            <x v="4"/>
          </reference>
          <reference field="3" count="1" selected="0">
            <x v="67"/>
          </reference>
          <reference field="4" count="1" selected="0">
            <x v="947"/>
          </reference>
          <reference field="5" count="1" selected="0">
            <x v="498"/>
          </reference>
          <reference field="6" count="1" selected="0">
            <x v="2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3330"/>
          </reference>
        </references>
      </pivotArea>
    </format>
    <format dxfId="2201">
      <pivotArea dataOnly="0" labelOnly="1" outline="0" fieldPosition="0">
        <references count="10">
          <reference field="0" count="1" selected="0">
            <x v="1"/>
          </reference>
          <reference field="1" count="1" selected="0">
            <x v="4"/>
          </reference>
          <reference field="3" count="1" selected="0">
            <x v="68"/>
          </reference>
          <reference field="4" count="1" selected="0">
            <x v="1096"/>
          </reference>
          <reference field="5" count="1" selected="0">
            <x v="447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3431"/>
          </reference>
        </references>
      </pivotArea>
    </format>
    <format dxfId="2200">
      <pivotArea dataOnly="0" labelOnly="1" outline="0" fieldPosition="0">
        <references count="10">
          <reference field="0" count="1" selected="0">
            <x v="1"/>
          </reference>
          <reference field="1" count="1" selected="0">
            <x v="4"/>
          </reference>
          <reference field="3" count="1" selected="0">
            <x v="70"/>
          </reference>
          <reference field="4" count="1" selected="0">
            <x v="1144"/>
          </reference>
          <reference field="5" count="1" selected="0">
            <x v="645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2">
            <x v="549"/>
            <x v="1041"/>
          </reference>
        </references>
      </pivotArea>
    </format>
    <format dxfId="2199">
      <pivotArea dataOnly="0" labelOnly="1" outline="0" fieldPosition="0">
        <references count="10">
          <reference field="0" count="1" selected="0">
            <x v="1"/>
          </reference>
          <reference field="1" count="1" selected="0">
            <x v="4"/>
          </reference>
          <reference field="3" count="1" selected="0">
            <x v="76"/>
          </reference>
          <reference field="4" count="1" selected="0">
            <x v="903"/>
          </reference>
          <reference field="5" count="1" selected="0">
            <x v="688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3459"/>
          </reference>
        </references>
      </pivotArea>
    </format>
    <format dxfId="2198">
      <pivotArea dataOnly="0" labelOnly="1" outline="0" fieldPosition="0">
        <references count="10">
          <reference field="0" count="1" selected="0">
            <x v="1"/>
          </reference>
          <reference field="1" count="1" selected="0">
            <x v="4"/>
          </reference>
          <reference field="3" count="1" selected="0">
            <x v="78"/>
          </reference>
          <reference field="4" count="1" selected="0">
            <x v="954"/>
          </reference>
          <reference field="5" count="1" selected="0">
            <x v="67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2">
            <x v="1336"/>
            <x v="1352"/>
          </reference>
        </references>
      </pivotArea>
    </format>
    <format dxfId="2197">
      <pivotArea dataOnly="0" labelOnly="1" outline="0" fieldPosition="0">
        <references count="10">
          <reference field="0" count="1" selected="0">
            <x v="1"/>
          </reference>
          <reference field="1" count="1" selected="0">
            <x v="4"/>
          </reference>
          <reference field="3" count="1" selected="0">
            <x v="79"/>
          </reference>
          <reference field="4" count="1" selected="0">
            <x v="923"/>
          </reference>
          <reference field="5" count="1" selected="0">
            <x v="316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3897"/>
          </reference>
        </references>
      </pivotArea>
    </format>
    <format dxfId="2196">
      <pivotArea dataOnly="0" labelOnly="1" outline="0" fieldPosition="0">
        <references count="10">
          <reference field="0" count="1" selected="0">
            <x v="1"/>
          </reference>
          <reference field="1" count="1" selected="0">
            <x v="4"/>
          </reference>
          <reference field="3" count="1" selected="0">
            <x v="84"/>
          </reference>
          <reference field="4" count="1" selected="0">
            <x v="379"/>
          </reference>
          <reference field="5" count="1" selected="0">
            <x v="532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1111"/>
          </reference>
        </references>
      </pivotArea>
    </format>
    <format dxfId="2195">
      <pivotArea dataOnly="0" labelOnly="1" outline="0" fieldPosition="0">
        <references count="10">
          <reference field="0" count="1" selected="0">
            <x v="1"/>
          </reference>
          <reference field="1" count="1" selected="0">
            <x v="4"/>
          </reference>
          <reference field="3" count="1" selected="0">
            <x v="87"/>
          </reference>
          <reference field="4" count="1" selected="0">
            <x v="675"/>
          </reference>
          <reference field="5" count="1" selected="0">
            <x v="69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5"/>
          </reference>
        </references>
      </pivotArea>
    </format>
    <format dxfId="2194">
      <pivotArea dataOnly="0" labelOnly="1" outline="0" fieldPosition="0">
        <references count="10">
          <reference field="0" count="1" selected="0">
            <x v="1"/>
          </reference>
          <reference field="1" count="1" selected="0">
            <x v="4"/>
          </reference>
          <reference field="3" count="1" selected="0">
            <x v="89"/>
          </reference>
          <reference field="4" count="1" selected="0">
            <x v="1117"/>
          </reference>
          <reference field="5" count="1" selected="0">
            <x v="294"/>
          </reference>
          <reference field="6" count="1" selected="0">
            <x v="34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2">
            <x v="1049"/>
            <x v="2869"/>
          </reference>
        </references>
      </pivotArea>
    </format>
    <format dxfId="2193">
      <pivotArea dataOnly="0" labelOnly="1" outline="0" fieldPosition="0">
        <references count="10">
          <reference field="0" count="1" selected="0">
            <x v="1"/>
          </reference>
          <reference field="1" count="1" selected="0">
            <x v="4"/>
          </reference>
          <reference field="3" count="1" selected="0">
            <x v="94"/>
          </reference>
          <reference field="4" count="1" selected="0">
            <x v="78"/>
          </reference>
          <reference field="5" count="1" selected="0">
            <x v="435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2">
            <x v="313"/>
            <x v="3178"/>
          </reference>
        </references>
      </pivotArea>
    </format>
    <format dxfId="2192">
      <pivotArea dataOnly="0" labelOnly="1" outline="0" fieldPosition="0">
        <references count="10">
          <reference field="0" count="1" selected="0">
            <x v="1"/>
          </reference>
          <reference field="1" count="1" selected="0">
            <x v="4"/>
          </reference>
          <reference field="3" count="1" selected="0">
            <x v="99"/>
          </reference>
          <reference field="4" count="1" selected="0">
            <x v="456"/>
          </reference>
          <reference field="5" count="1" selected="0">
            <x v="338"/>
          </reference>
          <reference field="6" count="1" selected="0">
            <x v="7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5">
            <x v="6"/>
            <x v="206"/>
            <x v="3178"/>
            <x v="3446"/>
            <x v="3583"/>
          </reference>
        </references>
      </pivotArea>
    </format>
    <format dxfId="2191">
      <pivotArea dataOnly="0" labelOnly="1" outline="0" fieldPosition="0">
        <references count="10">
          <reference field="0" count="1" selected="0">
            <x v="1"/>
          </reference>
          <reference field="1" count="1" selected="0">
            <x v="4"/>
          </reference>
          <reference field="3" count="1" selected="0">
            <x v="102"/>
          </reference>
          <reference field="4" count="1" selected="0">
            <x v="821"/>
          </reference>
          <reference field="5" count="1" selected="0">
            <x v="438"/>
          </reference>
          <reference field="6" count="1" selected="0">
            <x v="4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3">
            <x v="1610"/>
            <x v="1612"/>
            <x v="1613"/>
          </reference>
        </references>
      </pivotArea>
    </format>
    <format dxfId="2190">
      <pivotArea dataOnly="0" labelOnly="1" outline="0" fieldPosition="0">
        <references count="10">
          <reference field="0" count="1" selected="0">
            <x v="1"/>
          </reference>
          <reference field="1" count="1" selected="0">
            <x v="4"/>
          </reference>
          <reference field="3" count="1" selected="0">
            <x v="104"/>
          </reference>
          <reference field="4" count="1" selected="0">
            <x v="611"/>
          </reference>
          <reference field="5" count="1" selected="0">
            <x v="96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4">
            <x v="2898"/>
            <x v="2910"/>
            <x v="2977"/>
            <x v="3002"/>
          </reference>
        </references>
      </pivotArea>
    </format>
    <format dxfId="2189">
      <pivotArea dataOnly="0" labelOnly="1" outline="0" fieldPosition="0">
        <references count="10">
          <reference field="0" count="1" selected="0">
            <x v="1"/>
          </reference>
          <reference field="1" count="1" selected="0">
            <x v="4"/>
          </reference>
          <reference field="3" count="1" selected="0">
            <x v="107"/>
          </reference>
          <reference field="4" count="1" selected="0">
            <x v="1270"/>
          </reference>
          <reference field="5" count="1" selected="0">
            <x v="731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3">
            <x v="1481"/>
            <x v="1671"/>
            <x v="2282"/>
          </reference>
        </references>
      </pivotArea>
    </format>
    <format dxfId="2188">
      <pivotArea dataOnly="0" labelOnly="1" outline="0" fieldPosition="0">
        <references count="10">
          <reference field="0" count="1" selected="0">
            <x v="1"/>
          </reference>
          <reference field="1" count="1" selected="0">
            <x v="4"/>
          </reference>
          <reference field="3" count="1" selected="0">
            <x v="108"/>
          </reference>
          <reference field="4" count="1" selected="0">
            <x v="849"/>
          </reference>
          <reference field="5" count="1" selected="0">
            <x v="13"/>
          </reference>
          <reference field="6" count="1" selected="0">
            <x v="7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6">
            <x v="120"/>
            <x v="166"/>
            <x v="168"/>
            <x v="182"/>
            <x v="183"/>
            <x v="201"/>
          </reference>
        </references>
      </pivotArea>
    </format>
    <format dxfId="2187">
      <pivotArea dataOnly="0" labelOnly="1" outline="0" fieldPosition="0">
        <references count="10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0"/>
          </reference>
          <reference field="4" count="1" selected="0">
            <x v="857"/>
          </reference>
          <reference field="5" count="1" selected="0">
            <x v="383"/>
          </reference>
          <reference field="6" count="1" selected="0">
            <x v="43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2">
            <x v="1270"/>
            <x v="1279"/>
          </reference>
        </references>
      </pivotArea>
    </format>
    <format dxfId="2186">
      <pivotArea dataOnly="0" labelOnly="1" outline="0" fieldPosition="0">
        <references count="10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1"/>
          </reference>
          <reference field="4" count="1" selected="0">
            <x v="1183"/>
          </reference>
          <reference field="5" count="1" selected="0">
            <x v="222"/>
          </reference>
          <reference field="6" count="1" selected="0">
            <x v="7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3">
            <x v="1832"/>
            <x v="1866"/>
            <x v="1943"/>
            <x v="2008"/>
            <x v="2141"/>
            <x v="2168"/>
            <x v="2321"/>
            <x v="2382"/>
            <x v="2386"/>
            <x v="2569"/>
            <x v="2999"/>
            <x v="3344"/>
            <x v="3351"/>
          </reference>
        </references>
      </pivotArea>
    </format>
    <format dxfId="2185">
      <pivotArea dataOnly="0" labelOnly="1" outline="0" fieldPosition="0">
        <references count="10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2"/>
          </reference>
          <reference field="4" count="1" selected="0">
            <x v="590"/>
          </reference>
          <reference field="5" count="1" selected="0">
            <x v="129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617"/>
          </reference>
        </references>
      </pivotArea>
    </format>
    <format dxfId="2184">
      <pivotArea dataOnly="0" labelOnly="1" outline="0" fieldPosition="0">
        <references count="10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3"/>
          </reference>
          <reference field="4" count="1" selected="0">
            <x v="534"/>
          </reference>
          <reference field="5" count="1" selected="0">
            <x v="175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2963"/>
          </reference>
        </references>
      </pivotArea>
    </format>
    <format dxfId="2183">
      <pivotArea dataOnly="0" labelOnly="1" outline="0" fieldPosition="0">
        <references count="10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4"/>
          </reference>
          <reference field="4" count="1" selected="0">
            <x v="803"/>
          </reference>
          <reference field="5" count="1" selected="0">
            <x v="105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2239"/>
          </reference>
        </references>
      </pivotArea>
    </format>
    <format dxfId="2182">
      <pivotArea dataOnly="0" labelOnly="1" outline="0" fieldPosition="0">
        <references count="10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5"/>
          </reference>
          <reference field="4" count="1" selected="0">
            <x v="824"/>
          </reference>
          <reference field="5" count="1" selected="0">
            <x v="607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4">
            <x v="1693"/>
            <x v="1694"/>
            <x v="1696"/>
            <x v="1715"/>
          </reference>
        </references>
      </pivotArea>
    </format>
    <format dxfId="2181">
      <pivotArea dataOnly="0" labelOnly="1" outline="0" fieldPosition="0">
        <references count="10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6"/>
          </reference>
          <reference field="4" count="1" selected="0">
            <x v="983"/>
          </reference>
          <reference field="5" count="1" selected="0">
            <x v="8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2">
            <x v="3671"/>
            <x v="3698"/>
          </reference>
        </references>
      </pivotArea>
    </format>
    <format dxfId="2180">
      <pivotArea dataOnly="0" labelOnly="1" outline="0" fieldPosition="0">
        <references count="10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7"/>
          </reference>
          <reference field="4" count="1" selected="0">
            <x v="653"/>
          </reference>
          <reference field="5" count="1" selected="0">
            <x v="525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5">
            <x v="1614"/>
            <x v="1615"/>
            <x v="1616"/>
            <x v="1617"/>
            <x v="1618"/>
          </reference>
        </references>
      </pivotArea>
    </format>
    <format dxfId="2179">
      <pivotArea dataOnly="0" labelOnly="1" outline="0" fieldPosition="0">
        <references count="10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9"/>
          </reference>
          <reference field="4" count="1" selected="0">
            <x v="810"/>
          </reference>
          <reference field="5" count="1" selected="0">
            <x v="697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2">
            <x v="508"/>
            <x v="526"/>
          </reference>
        </references>
      </pivotArea>
    </format>
    <format dxfId="2178">
      <pivotArea dataOnly="0" labelOnly="1" outline="0" fieldPosition="0">
        <references count="10">
          <reference field="0" count="1" selected="0">
            <x v="1"/>
          </reference>
          <reference field="1" count="1" selected="0">
            <x v="4"/>
          </reference>
          <reference field="3" count="1" selected="0">
            <x v="120"/>
          </reference>
          <reference field="4" count="1" selected="0">
            <x v="790"/>
          </reference>
          <reference field="5" count="1" selected="0">
            <x v="307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2">
            <x v="721"/>
            <x v="941"/>
            <x v="1056"/>
            <x v="1064"/>
            <x v="1065"/>
            <x v="1437"/>
            <x v="1467"/>
            <x v="1472"/>
            <x v="1498"/>
            <x v="1637"/>
            <x v="1639"/>
            <x v="1640"/>
          </reference>
        </references>
      </pivotArea>
    </format>
    <format dxfId="2177">
      <pivotArea dataOnly="0" labelOnly="1" outline="0" fieldPosition="0">
        <references count="10">
          <reference field="0" count="1" selected="0">
            <x v="1"/>
          </reference>
          <reference field="1" count="1" selected="0">
            <x v="4"/>
          </reference>
          <reference field="3" count="1" selected="0">
            <x v="121"/>
          </reference>
          <reference field="4" count="1" selected="0">
            <x v="605"/>
          </reference>
          <reference field="5" count="1" selected="0">
            <x v="531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4">
            <x v="178"/>
            <x v="190"/>
            <x v="191"/>
            <x v="200"/>
          </reference>
        </references>
      </pivotArea>
    </format>
    <format dxfId="2176">
      <pivotArea dataOnly="0" labelOnly="1" outline="0" fieldPosition="0">
        <references count="10">
          <reference field="0" count="1" selected="0">
            <x v="1"/>
          </reference>
          <reference field="1" count="1" selected="0">
            <x v="4"/>
          </reference>
          <reference field="3" count="1" selected="0">
            <x v="122"/>
          </reference>
          <reference field="4" count="1" selected="0">
            <x v="1075"/>
          </reference>
          <reference field="5" count="1" selected="0">
            <x v="223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290"/>
          </reference>
        </references>
      </pivotArea>
    </format>
    <format dxfId="2175">
      <pivotArea dataOnly="0" labelOnly="1" outline="0" fieldPosition="0">
        <references count="10">
          <reference field="0" count="1" selected="0">
            <x v="1"/>
          </reference>
          <reference field="1" count="1" selected="0">
            <x v="4"/>
          </reference>
          <reference field="3" count="1" selected="0">
            <x v="123"/>
          </reference>
          <reference field="4" count="1" selected="0">
            <x v="1146"/>
          </reference>
          <reference field="5" count="1" selected="0">
            <x v="797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2">
            <x v="2227"/>
            <x v="2413"/>
          </reference>
        </references>
      </pivotArea>
    </format>
    <format dxfId="2174">
      <pivotArea dataOnly="0" labelOnly="1" outline="0" fieldPosition="0">
        <references count="10">
          <reference field="0" count="1" selected="0">
            <x v="1"/>
          </reference>
          <reference field="1" count="1" selected="0">
            <x v="4"/>
          </reference>
          <reference field="3" count="1" selected="0">
            <x v="134"/>
          </reference>
          <reference field="4" count="1" selected="0">
            <x v="581"/>
          </reference>
          <reference field="5" count="1" selected="0">
            <x v="618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1116"/>
          </reference>
        </references>
      </pivotArea>
    </format>
    <format dxfId="2173">
      <pivotArea dataOnly="0" labelOnly="1" outline="0" fieldPosition="0">
        <references count="10">
          <reference field="0" count="1" selected="0">
            <x v="1"/>
          </reference>
          <reference field="1" count="1" selected="0">
            <x v="4"/>
          </reference>
          <reference field="3" count="1" selected="0">
            <x v="138"/>
          </reference>
          <reference field="4" count="1" selected="0">
            <x v="1038"/>
          </reference>
          <reference field="5" count="1" selected="0">
            <x v="624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2333"/>
          </reference>
        </references>
      </pivotArea>
    </format>
    <format dxfId="2172">
      <pivotArea dataOnly="0" labelOnly="1" outline="0" fieldPosition="0">
        <references count="10">
          <reference field="0" count="1" selected="0">
            <x v="1"/>
          </reference>
          <reference field="1" count="1" selected="0">
            <x v="4"/>
          </reference>
          <reference field="3" count="1" selected="0">
            <x v="145"/>
          </reference>
          <reference field="4" count="1" selected="0">
            <x v="218"/>
          </reference>
          <reference field="5" count="1" selected="0">
            <x v="97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3117"/>
          </reference>
        </references>
      </pivotArea>
    </format>
    <format dxfId="2171">
      <pivotArea dataOnly="0" labelOnly="1" outline="0" fieldPosition="0">
        <references count="10">
          <reference field="0" count="1" selected="0">
            <x v="1"/>
          </reference>
          <reference field="1" count="1" selected="0">
            <x v="4"/>
          </reference>
          <reference field="3" count="1" selected="0">
            <x v="150"/>
          </reference>
          <reference field="4" count="1" selected="0">
            <x v="1194"/>
          </reference>
          <reference field="5" count="1" selected="0">
            <x v="662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626"/>
          </reference>
        </references>
      </pivotArea>
    </format>
    <format dxfId="2170">
      <pivotArea dataOnly="0" labelOnly="1" outline="0" fieldPosition="0">
        <references count="10">
          <reference field="0" count="1" selected="0">
            <x v="1"/>
          </reference>
          <reference field="1" count="1" selected="0">
            <x v="4"/>
          </reference>
          <reference field="3" count="1" selected="0">
            <x v="154"/>
          </reference>
          <reference field="4" count="1" selected="0">
            <x v="915"/>
          </reference>
          <reference field="5" count="1" selected="0">
            <x v="232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4">
            <x v="2177"/>
            <x v="2202"/>
            <x v="2222"/>
            <x v="2248"/>
          </reference>
        </references>
      </pivotArea>
    </format>
    <format dxfId="2169">
      <pivotArea dataOnly="0" labelOnly="1" outline="0" fieldPosition="0">
        <references count="10">
          <reference field="0" count="1" selected="0">
            <x v="1"/>
          </reference>
          <reference field="1" count="1" selected="0">
            <x v="4"/>
          </reference>
          <reference field="3" count="1" selected="0">
            <x v="155"/>
          </reference>
          <reference field="4" count="1" selected="0">
            <x v="972"/>
          </reference>
          <reference field="5" count="1" selected="0">
            <x v="528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981"/>
          </reference>
        </references>
      </pivotArea>
    </format>
    <format dxfId="2168">
      <pivotArea dataOnly="0" labelOnly="1" outline="0" fieldPosition="0">
        <references count="10">
          <reference field="0" count="1" selected="0">
            <x v="1"/>
          </reference>
          <reference field="1" count="1" selected="0">
            <x v="4"/>
          </reference>
          <reference field="3" count="1" selected="0">
            <x v="156"/>
          </reference>
          <reference field="4" count="1" selected="0">
            <x v="1105"/>
          </reference>
          <reference field="5" count="1" selected="0">
            <x v="179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3421"/>
          </reference>
        </references>
      </pivotArea>
    </format>
    <format dxfId="2167">
      <pivotArea dataOnly="0" labelOnly="1" outline="0" fieldPosition="0">
        <references count="10">
          <reference field="0" count="1" selected="0">
            <x v="1"/>
          </reference>
          <reference field="1" count="1" selected="0">
            <x v="4"/>
          </reference>
          <reference field="3" count="1" selected="0">
            <x v="158"/>
          </reference>
          <reference field="4" count="1" selected="0">
            <x v="648"/>
          </reference>
          <reference field="5" count="1" selected="0">
            <x v="786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>
            <x v="1429"/>
          </reference>
        </references>
      </pivotArea>
    </format>
    <format dxfId="216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"/>
          </reference>
          <reference field="4" count="1" selected="0">
            <x v="1177"/>
          </reference>
          <reference field="5" count="1" selected="0">
            <x v="283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306"/>
          </reference>
          <reference field="18" count="1">
            <x v="10"/>
          </reference>
        </references>
      </pivotArea>
    </format>
    <format dxfId="216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"/>
          </reference>
          <reference field="4" count="1" selected="0">
            <x v="1177"/>
          </reference>
          <reference field="5" count="1" selected="0">
            <x v="283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349"/>
          </reference>
          <reference field="18" count="1">
            <x v="10"/>
          </reference>
        </references>
      </pivotArea>
    </format>
    <format dxfId="216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"/>
          </reference>
          <reference field="4" count="1" selected="0">
            <x v="1177"/>
          </reference>
          <reference field="5" count="1" selected="0">
            <x v="283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426"/>
          </reference>
          <reference field="18" count="1">
            <x v="10"/>
          </reference>
        </references>
      </pivotArea>
    </format>
    <format dxfId="216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"/>
          </reference>
          <reference field="4" count="1" selected="0">
            <x v="700"/>
          </reference>
          <reference field="5" count="1" selected="0">
            <x v="44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575"/>
          </reference>
          <reference field="18" count="1">
            <x v="0"/>
          </reference>
        </references>
      </pivotArea>
    </format>
    <format dxfId="216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8"/>
          </reference>
          <reference field="4" count="1" selected="0">
            <x v="1244"/>
          </reference>
          <reference field="5" count="1" selected="0">
            <x v="505"/>
          </reference>
          <reference field="6" count="1" selected="0">
            <x v="2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126"/>
          </reference>
          <reference field="18" count="1">
            <x v="0"/>
          </reference>
        </references>
      </pivotArea>
    </format>
    <format dxfId="216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8"/>
          </reference>
          <reference field="4" count="1" selected="0">
            <x v="1244"/>
          </reference>
          <reference field="5" count="1" selected="0">
            <x v="505"/>
          </reference>
          <reference field="6" count="1" selected="0">
            <x v="2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127"/>
          </reference>
          <reference field="18" count="1">
            <x v="0"/>
          </reference>
        </references>
      </pivotArea>
    </format>
    <format dxfId="216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3"/>
          </reference>
          <reference field="4" count="1" selected="0">
            <x v="1115"/>
          </reference>
          <reference field="5" count="1" selected="0">
            <x v="109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374"/>
          </reference>
          <reference field="18" count="1">
            <x v="10"/>
          </reference>
        </references>
      </pivotArea>
    </format>
    <format dxfId="215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3"/>
          </reference>
          <reference field="4" count="1" selected="0">
            <x v="1115"/>
          </reference>
          <reference field="5" count="1" selected="0">
            <x v="109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398"/>
          </reference>
          <reference field="18" count="1">
            <x v="10"/>
          </reference>
        </references>
      </pivotArea>
    </format>
    <format dxfId="215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3"/>
          </reference>
          <reference field="4" count="1" selected="0">
            <x v="1115"/>
          </reference>
          <reference field="5" count="1" selected="0">
            <x v="109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411"/>
          </reference>
          <reference field="18" count="1">
            <x v="10"/>
          </reference>
        </references>
      </pivotArea>
    </format>
    <format dxfId="215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5"/>
          </reference>
          <reference field="4" count="1" selected="0">
            <x v="604"/>
          </reference>
          <reference field="5" count="1" selected="0">
            <x v="563"/>
          </reference>
          <reference field="6" count="1" selected="0">
            <x v="23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499"/>
          </reference>
          <reference field="18" count="1">
            <x v="0"/>
          </reference>
        </references>
      </pivotArea>
    </format>
    <format dxfId="215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5"/>
          </reference>
          <reference field="4" count="1" selected="0">
            <x v="604"/>
          </reference>
          <reference field="5" count="1" selected="0">
            <x v="563"/>
          </reference>
          <reference field="6" count="1" selected="0">
            <x v="23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503"/>
          </reference>
          <reference field="18" count="1">
            <x v="0"/>
          </reference>
        </references>
      </pivotArea>
    </format>
    <format dxfId="215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5"/>
          </reference>
          <reference field="4" count="1" selected="0">
            <x v="604"/>
          </reference>
          <reference field="5" count="1" selected="0">
            <x v="563"/>
          </reference>
          <reference field="6" count="1" selected="0">
            <x v="23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553"/>
          </reference>
          <reference field="18" count="1">
            <x v="0"/>
          </reference>
        </references>
      </pivotArea>
    </format>
    <format dxfId="215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5"/>
          </reference>
          <reference field="4" count="1" selected="0">
            <x v="604"/>
          </reference>
          <reference field="5" count="1" selected="0">
            <x v="563"/>
          </reference>
          <reference field="6" count="1" selected="0">
            <x v="23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890"/>
          </reference>
          <reference field="18" count="1">
            <x v="0"/>
          </reference>
        </references>
      </pivotArea>
    </format>
    <format dxfId="215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5"/>
          </reference>
          <reference field="4" count="1" selected="0">
            <x v="604"/>
          </reference>
          <reference field="5" count="1" selected="0">
            <x v="563"/>
          </reference>
          <reference field="6" count="1" selected="0">
            <x v="23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116"/>
          </reference>
          <reference field="18" count="1">
            <x v="0"/>
          </reference>
        </references>
      </pivotArea>
    </format>
    <format dxfId="215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8"/>
          </reference>
          <reference field="4" count="1" selected="0">
            <x v="911"/>
          </reference>
          <reference field="5" count="1" selected="0">
            <x v="16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05"/>
          </reference>
          <reference field="18" count="1">
            <x v="0"/>
          </reference>
        </references>
      </pivotArea>
    </format>
    <format dxfId="215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8"/>
          </reference>
          <reference field="4" count="1" selected="0">
            <x v="911"/>
          </reference>
          <reference field="5" count="1" selected="0">
            <x v="16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06"/>
          </reference>
          <reference field="18" count="1">
            <x v="0"/>
          </reference>
        </references>
      </pivotArea>
    </format>
    <format dxfId="215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8"/>
          </reference>
          <reference field="4" count="1" selected="0">
            <x v="911"/>
          </reference>
          <reference field="5" count="1" selected="0">
            <x v="16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523"/>
          </reference>
          <reference field="18" count="1">
            <x v="0"/>
          </reference>
        </references>
      </pivotArea>
    </format>
    <format dxfId="214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8"/>
          </reference>
          <reference field="4" count="1" selected="0">
            <x v="911"/>
          </reference>
          <reference field="5" count="1" selected="0">
            <x v="16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531"/>
          </reference>
          <reference field="18" count="1">
            <x v="0"/>
          </reference>
        </references>
      </pivotArea>
    </format>
    <format dxfId="214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8"/>
          </reference>
          <reference field="4" count="1" selected="0">
            <x v="911"/>
          </reference>
          <reference field="5" count="1" selected="0">
            <x v="16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559"/>
          </reference>
          <reference field="18" count="1">
            <x v="0"/>
          </reference>
        </references>
      </pivotArea>
    </format>
    <format dxfId="214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8"/>
          </reference>
          <reference field="4" count="1" selected="0">
            <x v="911"/>
          </reference>
          <reference field="5" count="1" selected="0">
            <x v="16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563"/>
          </reference>
          <reference field="18" count="1">
            <x v="0"/>
          </reference>
        </references>
      </pivotArea>
    </format>
    <format dxfId="214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0"/>
          </reference>
          <reference field="4" count="1" selected="0">
            <x v="726"/>
          </reference>
          <reference field="5" count="1" selected="0">
            <x v="32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816"/>
          </reference>
          <reference field="18" count="1">
            <x v="0"/>
          </reference>
        </references>
      </pivotArea>
    </format>
    <format dxfId="214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0"/>
          </reference>
          <reference field="4" count="1" selected="0">
            <x v="726"/>
          </reference>
          <reference field="5" count="1" selected="0">
            <x v="32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831"/>
          </reference>
          <reference field="18" count="1">
            <x v="0"/>
          </reference>
        </references>
      </pivotArea>
    </format>
    <format dxfId="214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0"/>
          </reference>
          <reference field="4" count="1" selected="0">
            <x v="726"/>
          </reference>
          <reference field="5" count="1" selected="0">
            <x v="32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874"/>
          </reference>
          <reference field="18" count="1">
            <x v="0"/>
          </reference>
        </references>
      </pivotArea>
    </format>
    <format dxfId="214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0"/>
          </reference>
          <reference field="4" count="1" selected="0">
            <x v="726"/>
          </reference>
          <reference field="5" count="1" selected="0">
            <x v="32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878"/>
          </reference>
          <reference field="18" count="1">
            <x v="0"/>
          </reference>
        </references>
      </pivotArea>
    </format>
    <format dxfId="214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0"/>
          </reference>
          <reference field="4" count="1" selected="0">
            <x v="726"/>
          </reference>
          <reference field="5" count="1" selected="0">
            <x v="32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917"/>
          </reference>
          <reference field="18" count="1">
            <x v="0"/>
          </reference>
        </references>
      </pivotArea>
    </format>
    <format dxfId="214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0"/>
          </reference>
          <reference field="4" count="1" selected="0">
            <x v="726"/>
          </reference>
          <reference field="5" count="1" selected="0">
            <x v="32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510"/>
          </reference>
          <reference field="18" count="1">
            <x v="0"/>
          </reference>
        </references>
      </pivotArea>
    </format>
    <format dxfId="214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0"/>
          </reference>
          <reference field="4" count="1" selected="0">
            <x v="738"/>
          </reference>
          <reference field="5" count="1" selected="0">
            <x v="423"/>
          </reference>
          <reference field="6" count="1" selected="0">
            <x v="3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583"/>
          </reference>
          <reference field="18" count="1">
            <x v="0"/>
          </reference>
        </references>
      </pivotArea>
    </format>
    <format dxfId="213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0"/>
          </reference>
          <reference field="4" count="1" selected="0">
            <x v="738"/>
          </reference>
          <reference field="5" count="1" selected="0">
            <x v="423"/>
          </reference>
          <reference field="6" count="1" selected="0">
            <x v="3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584"/>
          </reference>
          <reference field="18" count="1">
            <x v="0"/>
          </reference>
        </references>
      </pivotArea>
    </format>
    <format dxfId="213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7"/>
          </reference>
          <reference field="4" count="1" selected="0">
            <x v="827"/>
          </reference>
          <reference field="5" count="1" selected="0">
            <x v="213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"/>
          </reference>
          <reference field="18" count="1">
            <x v="1"/>
          </reference>
        </references>
      </pivotArea>
    </format>
    <format dxfId="213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7"/>
          </reference>
          <reference field="4" count="1" selected="0">
            <x v="827"/>
          </reference>
          <reference field="5" count="1" selected="0">
            <x v="213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699"/>
          </reference>
          <reference field="18" count="1">
            <x v="10"/>
          </reference>
        </references>
      </pivotArea>
    </format>
    <format dxfId="213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7"/>
          </reference>
          <reference field="4" count="1" selected="0">
            <x v="827"/>
          </reference>
          <reference field="5" count="1" selected="0">
            <x v="213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700"/>
          </reference>
          <reference field="18" count="1">
            <x v="10"/>
          </reference>
        </references>
      </pivotArea>
    </format>
    <format dxfId="213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9"/>
          </reference>
          <reference field="4" count="1" selected="0">
            <x v="1028"/>
          </reference>
          <reference field="5" count="1" selected="0">
            <x v="20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544"/>
          </reference>
          <reference field="18" count="1">
            <x v="0"/>
          </reference>
        </references>
      </pivotArea>
    </format>
    <format dxfId="213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0"/>
          </reference>
          <reference field="4" count="1" selected="0">
            <x v="985"/>
          </reference>
          <reference field="5" count="1" selected="0">
            <x v="75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906"/>
          </reference>
          <reference field="18" count="1">
            <x v="0"/>
          </reference>
        </references>
      </pivotArea>
    </format>
    <format dxfId="213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0"/>
          </reference>
          <reference field="4" count="1" selected="0">
            <x v="985"/>
          </reference>
          <reference field="5" count="1" selected="0">
            <x v="75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943"/>
          </reference>
          <reference field="18" count="1">
            <x v="0"/>
          </reference>
        </references>
      </pivotArea>
    </format>
    <format dxfId="213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"/>
          </reference>
          <reference field="4" count="1" selected="0">
            <x v="1250"/>
          </reference>
          <reference field="5" count="1" selected="0">
            <x v="3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583"/>
          </reference>
          <reference field="18" count="1">
            <x v="0"/>
          </reference>
        </references>
      </pivotArea>
    </format>
    <format dxfId="213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72"/>
          </reference>
          <reference field="4" count="1" selected="0">
            <x v="1024"/>
          </reference>
          <reference field="5" count="1" selected="0">
            <x v="344"/>
          </reference>
          <reference field="6" count="1" selected="0">
            <x v="42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908"/>
          </reference>
          <reference field="18" count="1">
            <x v="7"/>
          </reference>
        </references>
      </pivotArea>
    </format>
    <format dxfId="213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72"/>
          </reference>
          <reference field="4" count="1" selected="0">
            <x v="1024"/>
          </reference>
          <reference field="5" count="1" selected="0">
            <x v="344"/>
          </reference>
          <reference field="6" count="1" selected="0">
            <x v="42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943"/>
          </reference>
          <reference field="18" count="1">
            <x v="7"/>
          </reference>
        </references>
      </pivotArea>
    </format>
    <format dxfId="212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75"/>
          </reference>
          <reference field="4" count="1" selected="0">
            <x v="749"/>
          </reference>
          <reference field="5" count="1" selected="0">
            <x v="474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827"/>
          </reference>
          <reference field="18" count="1">
            <x v="10"/>
          </reference>
        </references>
      </pivotArea>
    </format>
    <format dxfId="212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77"/>
          </reference>
          <reference field="4" count="1" selected="0">
            <x v="506"/>
          </reference>
          <reference field="5" count="1" selected="0">
            <x v="37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23"/>
          </reference>
          <reference field="18" count="1">
            <x v="0"/>
          </reference>
        </references>
      </pivotArea>
    </format>
    <format dxfId="212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77"/>
          </reference>
          <reference field="4" count="1" selected="0">
            <x v="506"/>
          </reference>
          <reference field="5" count="1" selected="0">
            <x v="37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29"/>
          </reference>
          <reference field="18" count="1">
            <x v="0"/>
          </reference>
        </references>
      </pivotArea>
    </format>
    <format dxfId="212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77"/>
          </reference>
          <reference field="4" count="1" selected="0">
            <x v="506"/>
          </reference>
          <reference field="5" count="1" selected="0">
            <x v="37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72"/>
          </reference>
          <reference field="18" count="1">
            <x v="0"/>
          </reference>
        </references>
      </pivotArea>
    </format>
    <format dxfId="212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90"/>
          </reference>
          <reference field="4" count="1" selected="0">
            <x v="722"/>
          </reference>
          <reference field="5" count="1" selected="0">
            <x v="799"/>
          </reference>
          <reference field="6" count="1" selected="0">
            <x v="1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566"/>
          </reference>
          <reference field="18" count="1">
            <x v="0"/>
          </reference>
        </references>
      </pivotArea>
    </format>
    <format dxfId="212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90"/>
          </reference>
          <reference field="4" count="1" selected="0">
            <x v="722"/>
          </reference>
          <reference field="5" count="1" selected="0">
            <x v="799"/>
          </reference>
          <reference field="6" count="1" selected="0">
            <x v="1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577"/>
          </reference>
          <reference field="18" count="1">
            <x v="0"/>
          </reference>
        </references>
      </pivotArea>
    </format>
    <format dxfId="212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90"/>
          </reference>
          <reference field="4" count="1" selected="0">
            <x v="722"/>
          </reference>
          <reference field="5" count="1" selected="0">
            <x v="799"/>
          </reference>
          <reference field="6" count="1" selected="0">
            <x v="1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719"/>
          </reference>
          <reference field="18" count="1">
            <x v="0"/>
          </reference>
        </references>
      </pivotArea>
    </format>
    <format dxfId="212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90"/>
          </reference>
          <reference field="4" count="1" selected="0">
            <x v="722"/>
          </reference>
          <reference field="5" count="1" selected="0">
            <x v="799"/>
          </reference>
          <reference field="6" count="1" selected="0">
            <x v="1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815"/>
          </reference>
          <reference field="18" count="1">
            <x v="0"/>
          </reference>
        </references>
      </pivotArea>
    </format>
    <format dxfId="212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90"/>
          </reference>
          <reference field="4" count="1" selected="0">
            <x v="722"/>
          </reference>
          <reference field="5" count="1" selected="0">
            <x v="799"/>
          </reference>
          <reference field="6" count="1" selected="0">
            <x v="1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893"/>
          </reference>
          <reference field="18" count="1">
            <x v="0"/>
          </reference>
        </references>
      </pivotArea>
    </format>
    <format dxfId="212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90"/>
          </reference>
          <reference field="4" count="1" selected="0">
            <x v="722"/>
          </reference>
          <reference field="5" count="1" selected="0">
            <x v="799"/>
          </reference>
          <reference field="6" count="1" selected="0">
            <x v="1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004"/>
          </reference>
          <reference field="18" count="1">
            <x v="0"/>
          </reference>
        </references>
      </pivotArea>
    </format>
    <format dxfId="211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90"/>
          </reference>
          <reference field="4" count="1" selected="0">
            <x v="722"/>
          </reference>
          <reference field="5" count="1" selected="0">
            <x v="799"/>
          </reference>
          <reference field="6" count="1" selected="0">
            <x v="1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012"/>
          </reference>
          <reference field="18" count="1">
            <x v="0"/>
          </reference>
        </references>
      </pivotArea>
    </format>
    <format dxfId="211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3"/>
          </reference>
          <reference field="4" count="1" selected="0">
            <x v="1005"/>
          </reference>
          <reference field="5" count="1" selected="0">
            <x v="149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23"/>
          </reference>
          <reference field="18" count="1">
            <x v="10"/>
          </reference>
        </references>
      </pivotArea>
    </format>
    <format dxfId="211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3"/>
          </reference>
          <reference field="4" count="1" selected="0">
            <x v="1005"/>
          </reference>
          <reference field="5" count="1" selected="0">
            <x v="149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26"/>
          </reference>
          <reference field="18" count="1">
            <x v="10"/>
          </reference>
        </references>
      </pivotArea>
    </format>
    <format dxfId="211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3"/>
          </reference>
          <reference field="4" count="1" selected="0">
            <x v="1005"/>
          </reference>
          <reference field="5" count="1" selected="0">
            <x v="149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27"/>
          </reference>
          <reference field="18" count="1">
            <x v="10"/>
          </reference>
        </references>
      </pivotArea>
    </format>
    <format dxfId="211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3"/>
          </reference>
          <reference field="4" count="1" selected="0">
            <x v="1005"/>
          </reference>
          <reference field="5" count="1" selected="0">
            <x v="149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967"/>
          </reference>
          <reference field="18" count="1">
            <x v="10"/>
          </reference>
        </references>
      </pivotArea>
    </format>
    <format dxfId="211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8"/>
          </reference>
          <reference field="4" count="1" selected="0">
            <x v="849"/>
          </reference>
          <reference field="5" count="1" selected="0">
            <x v="13"/>
          </reference>
          <reference field="6" count="1" selected="0">
            <x v="7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17"/>
          </reference>
          <reference field="18" count="1">
            <x v="10"/>
          </reference>
        </references>
      </pivotArea>
    </format>
    <format dxfId="211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9"/>
          </reference>
          <reference field="4" count="1" selected="0">
            <x v="914"/>
          </reference>
          <reference field="5" count="1" selected="0">
            <x v="17"/>
          </reference>
          <reference field="6" count="1" selected="0">
            <x v="4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17"/>
          </reference>
          <reference field="18" count="1">
            <x v="0"/>
          </reference>
        </references>
      </pivotArea>
    </format>
    <format dxfId="211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9"/>
          </reference>
          <reference field="4" count="1" selected="0">
            <x v="914"/>
          </reference>
          <reference field="5" count="1" selected="0">
            <x v="17"/>
          </reference>
          <reference field="6" count="1" selected="0">
            <x v="4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18"/>
          </reference>
          <reference field="18" count="1">
            <x v="0"/>
          </reference>
        </references>
      </pivotArea>
    </format>
    <format dxfId="211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9"/>
          </reference>
          <reference field="4" count="1" selected="0">
            <x v="914"/>
          </reference>
          <reference field="5" count="1" selected="0">
            <x v="17"/>
          </reference>
          <reference field="6" count="1" selected="0">
            <x v="4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21"/>
          </reference>
          <reference field="18" count="1">
            <x v="0"/>
          </reference>
        </references>
      </pivotArea>
    </format>
    <format dxfId="211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9"/>
          </reference>
          <reference field="4" count="1" selected="0">
            <x v="914"/>
          </reference>
          <reference field="5" count="1" selected="0">
            <x v="17"/>
          </reference>
          <reference field="6" count="1" selected="0">
            <x v="4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635"/>
          </reference>
          <reference field="18" count="1">
            <x v="0"/>
          </reference>
        </references>
      </pivotArea>
    </format>
    <format dxfId="210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9"/>
          </reference>
          <reference field="4" count="1" selected="0">
            <x v="914"/>
          </reference>
          <reference field="5" count="1" selected="0">
            <x v="17"/>
          </reference>
          <reference field="6" count="1" selected="0">
            <x v="4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658"/>
          </reference>
          <reference field="18" count="1">
            <x v="0"/>
          </reference>
        </references>
      </pivotArea>
    </format>
    <format dxfId="210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0"/>
          </reference>
          <reference field="4" count="1" selected="0">
            <x v="790"/>
          </reference>
          <reference field="5" count="1" selected="0">
            <x v="31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806"/>
          </reference>
          <reference field="18" count="1">
            <x v="0"/>
          </reference>
        </references>
      </pivotArea>
    </format>
    <format dxfId="210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35"/>
          </reference>
          <reference field="4" count="1" selected="0">
            <x v="1239"/>
          </reference>
          <reference field="5" count="1" selected="0">
            <x v="110"/>
          </reference>
          <reference field="6" count="1" selected="0">
            <x v="3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607"/>
          </reference>
          <reference field="18" count="1">
            <x v="9"/>
          </reference>
        </references>
      </pivotArea>
    </format>
    <format dxfId="210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42"/>
          </reference>
          <reference field="4" count="1" selected="0">
            <x v="1256"/>
          </reference>
          <reference field="5" count="1" selected="0">
            <x v="11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5"/>
          </reference>
          <reference field="18" count="1">
            <x v="0"/>
          </reference>
        </references>
      </pivotArea>
    </format>
    <format dxfId="210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53"/>
          </reference>
          <reference field="4" count="1" selected="0">
            <x v="714"/>
          </reference>
          <reference field="5" count="1" selected="0">
            <x v="69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111"/>
          </reference>
          <reference field="18" count="1">
            <x v="0"/>
          </reference>
        </references>
      </pivotArea>
    </format>
    <format dxfId="210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65"/>
          </reference>
          <reference field="4" count="1" selected="0">
            <x v="1113"/>
          </reference>
          <reference field="5" count="1" selected="0">
            <x v="239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077"/>
          </reference>
          <reference field="18" count="1">
            <x v="10"/>
          </reference>
        </references>
      </pivotArea>
    </format>
    <format dxfId="210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65"/>
          </reference>
          <reference field="4" count="1" selected="0">
            <x v="1113"/>
          </reference>
          <reference field="5" count="1" selected="0">
            <x v="239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295"/>
          </reference>
          <reference field="18" count="1">
            <x v="10"/>
          </reference>
        </references>
      </pivotArea>
    </format>
    <format dxfId="210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74"/>
          </reference>
          <reference field="4" count="1" selected="0">
            <x v="1157"/>
          </reference>
          <reference field="5" count="1" selected="0">
            <x v="65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627"/>
          </reference>
          <reference field="18" count="1">
            <x v="0"/>
          </reference>
        </references>
      </pivotArea>
    </format>
    <format dxfId="210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74"/>
          </reference>
          <reference field="4" count="1" selected="0">
            <x v="1157"/>
          </reference>
          <reference field="5" count="1" selected="0">
            <x v="65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651"/>
          </reference>
          <reference field="18" count="1">
            <x v="0"/>
          </reference>
        </references>
      </pivotArea>
    </format>
    <format dxfId="210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74"/>
          </reference>
          <reference field="4" count="1" selected="0">
            <x v="1157"/>
          </reference>
          <reference field="5" count="1" selected="0">
            <x v="65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675"/>
          </reference>
          <reference field="18" count="1">
            <x v="0"/>
          </reference>
        </references>
      </pivotArea>
    </format>
    <format dxfId="209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74"/>
          </reference>
          <reference field="4" count="1" selected="0">
            <x v="1157"/>
          </reference>
          <reference field="5" count="1" selected="0">
            <x v="65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698"/>
          </reference>
          <reference field="18" count="1">
            <x v="0"/>
          </reference>
        </references>
      </pivotArea>
    </format>
    <format dxfId="209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74"/>
          </reference>
          <reference field="4" count="1" selected="0">
            <x v="1157"/>
          </reference>
          <reference field="5" count="1" selected="0">
            <x v="65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730"/>
          </reference>
          <reference field="18" count="1">
            <x v="0"/>
          </reference>
        </references>
      </pivotArea>
    </format>
    <format dxfId="209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74"/>
          </reference>
          <reference field="4" count="1" selected="0">
            <x v="1157"/>
          </reference>
          <reference field="5" count="1" selected="0">
            <x v="65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742"/>
          </reference>
          <reference field="18" count="1">
            <x v="0"/>
          </reference>
        </references>
      </pivotArea>
    </format>
    <format dxfId="209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74"/>
          </reference>
          <reference field="4" count="1" selected="0">
            <x v="1157"/>
          </reference>
          <reference field="5" count="1" selected="0">
            <x v="65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786"/>
          </reference>
          <reference field="18" count="1">
            <x v="0"/>
          </reference>
        </references>
      </pivotArea>
    </format>
    <format dxfId="209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74"/>
          </reference>
          <reference field="4" count="1" selected="0">
            <x v="1157"/>
          </reference>
          <reference field="5" count="1" selected="0">
            <x v="65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817"/>
          </reference>
          <reference field="18" count="1">
            <x v="0"/>
          </reference>
        </references>
      </pivotArea>
    </format>
    <format dxfId="209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74"/>
          </reference>
          <reference field="4" count="1" selected="0">
            <x v="1157"/>
          </reference>
          <reference field="5" count="1" selected="0">
            <x v="65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821"/>
          </reference>
          <reference field="18" count="1">
            <x v="0"/>
          </reference>
        </references>
      </pivotArea>
    </format>
    <format dxfId="209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74"/>
          </reference>
          <reference field="4" count="1" selected="0">
            <x v="1157"/>
          </reference>
          <reference field="5" count="1" selected="0">
            <x v="65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832"/>
          </reference>
          <reference field="18" count="1">
            <x v="0"/>
          </reference>
        </references>
      </pivotArea>
    </format>
    <format dxfId="209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74"/>
          </reference>
          <reference field="4" count="1" selected="0">
            <x v="1157"/>
          </reference>
          <reference field="5" count="1" selected="0">
            <x v="65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882"/>
          </reference>
          <reference field="18" count="1">
            <x v="0"/>
          </reference>
        </references>
      </pivotArea>
    </format>
    <format dxfId="209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74"/>
          </reference>
          <reference field="4" count="1" selected="0">
            <x v="1157"/>
          </reference>
          <reference field="5" count="1" selected="0">
            <x v="65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901"/>
          </reference>
          <reference field="18" count="1">
            <x v="0"/>
          </reference>
        </references>
      </pivotArea>
    </format>
    <format dxfId="209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74"/>
          </reference>
          <reference field="4" count="1" selected="0">
            <x v="1157"/>
          </reference>
          <reference field="5" count="1" selected="0">
            <x v="65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988"/>
          </reference>
          <reference field="18" count="1">
            <x v="0"/>
          </reference>
        </references>
      </pivotArea>
    </format>
    <format dxfId="208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74"/>
          </reference>
          <reference field="4" count="1" selected="0">
            <x v="1157"/>
          </reference>
          <reference field="5" count="1" selected="0">
            <x v="65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021"/>
          </reference>
          <reference field="18" count="1">
            <x v="0"/>
          </reference>
        </references>
      </pivotArea>
    </format>
    <format dxfId="208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74"/>
          </reference>
          <reference field="4" count="1" selected="0">
            <x v="1157"/>
          </reference>
          <reference field="5" count="1" selected="0">
            <x v="65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046"/>
          </reference>
          <reference field="18" count="1">
            <x v="0"/>
          </reference>
        </references>
      </pivotArea>
    </format>
    <format dxfId="208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74"/>
          </reference>
          <reference field="4" count="1" selected="0">
            <x v="1157"/>
          </reference>
          <reference field="5" count="1" selected="0">
            <x v="65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054"/>
          </reference>
          <reference field="18" count="1">
            <x v="0"/>
          </reference>
        </references>
      </pivotArea>
    </format>
    <format dxfId="208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74"/>
          </reference>
          <reference field="4" count="1" selected="0">
            <x v="1157"/>
          </reference>
          <reference field="5" count="1" selected="0">
            <x v="65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062"/>
          </reference>
          <reference field="18" count="1">
            <x v="0"/>
          </reference>
        </references>
      </pivotArea>
    </format>
    <format dxfId="208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74"/>
          </reference>
          <reference field="4" count="1" selected="0">
            <x v="1157"/>
          </reference>
          <reference field="5" count="1" selected="0">
            <x v="65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097"/>
          </reference>
          <reference field="18" count="1">
            <x v="0"/>
          </reference>
        </references>
      </pivotArea>
    </format>
    <format dxfId="208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74"/>
          </reference>
          <reference field="4" count="1" selected="0">
            <x v="1157"/>
          </reference>
          <reference field="5" count="1" selected="0">
            <x v="65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105"/>
          </reference>
          <reference field="18" count="1">
            <x v="0"/>
          </reference>
        </references>
      </pivotArea>
    </format>
    <format dxfId="208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74"/>
          </reference>
          <reference field="4" count="1" selected="0">
            <x v="1157"/>
          </reference>
          <reference field="5" count="1" selected="0">
            <x v="65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117"/>
          </reference>
          <reference field="18" count="1">
            <x v="0"/>
          </reference>
        </references>
      </pivotArea>
    </format>
    <format dxfId="208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74"/>
          </reference>
          <reference field="4" count="1" selected="0">
            <x v="1157"/>
          </reference>
          <reference field="5" count="1" selected="0">
            <x v="65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144"/>
          </reference>
          <reference field="18" count="1">
            <x v="0"/>
          </reference>
        </references>
      </pivotArea>
    </format>
    <format dxfId="208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74"/>
          </reference>
          <reference field="4" count="1" selected="0">
            <x v="1157"/>
          </reference>
          <reference field="5" count="1" selected="0">
            <x v="65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152"/>
          </reference>
          <reference field="18" count="1">
            <x v="0"/>
          </reference>
        </references>
      </pivotArea>
    </format>
    <format dxfId="208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74"/>
          </reference>
          <reference field="4" count="1" selected="0">
            <x v="1157"/>
          </reference>
          <reference field="5" count="1" selected="0">
            <x v="65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162"/>
          </reference>
          <reference field="18" count="1">
            <x v="0"/>
          </reference>
        </references>
      </pivotArea>
    </format>
    <format dxfId="207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79"/>
          </reference>
          <reference field="4" count="1" selected="0">
            <x v="212"/>
          </reference>
          <reference field="5" count="1" selected="0">
            <x v="453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642"/>
          </reference>
          <reference field="18" count="1">
            <x v="0"/>
          </reference>
        </references>
      </pivotArea>
    </format>
    <format dxfId="207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79"/>
          </reference>
          <reference field="4" count="1" selected="0">
            <x v="212"/>
          </reference>
          <reference field="5" count="1" selected="0">
            <x v="453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652"/>
          </reference>
          <reference field="18" count="1">
            <x v="0"/>
          </reference>
        </references>
      </pivotArea>
    </format>
    <format dxfId="207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83"/>
          </reference>
          <reference field="4" count="1" selected="0">
            <x v="113"/>
          </reference>
          <reference field="5" count="1" selected="0">
            <x v="363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108"/>
          </reference>
          <reference field="18" count="1">
            <x v="0"/>
          </reference>
        </references>
      </pivotArea>
    </format>
    <format dxfId="207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96"/>
          </reference>
          <reference field="4" count="1" selected="0">
            <x v="620"/>
          </reference>
          <reference field="5" count="1" selected="0">
            <x v="341"/>
          </reference>
          <reference field="6" count="1" selected="0">
            <x v="5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054"/>
          </reference>
          <reference field="18" count="1">
            <x v="7"/>
          </reference>
        </references>
      </pivotArea>
    </format>
    <format dxfId="207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96"/>
          </reference>
          <reference field="4" count="1" selected="0">
            <x v="620"/>
          </reference>
          <reference field="5" count="1" selected="0">
            <x v="341"/>
          </reference>
          <reference field="6" count="1" selected="0">
            <x v="5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212"/>
          </reference>
          <reference field="18" count="1">
            <x v="7"/>
          </reference>
        </references>
      </pivotArea>
    </format>
    <format dxfId="207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96"/>
          </reference>
          <reference field="4" count="1" selected="0">
            <x v="620"/>
          </reference>
          <reference field="5" count="1" selected="0">
            <x v="341"/>
          </reference>
          <reference field="6" count="1" selected="0">
            <x v="5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407"/>
          </reference>
          <reference field="18" count="1">
            <x v="7"/>
          </reference>
        </references>
      </pivotArea>
    </format>
    <format dxfId="207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14"/>
          </reference>
          <reference field="4" count="1" selected="0">
            <x v="917"/>
          </reference>
          <reference field="5" count="1" selected="0">
            <x v="39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959"/>
          </reference>
          <reference field="18" count="1">
            <x v="0"/>
          </reference>
        </references>
      </pivotArea>
    </format>
    <format dxfId="207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14"/>
          </reference>
          <reference field="4" count="1" selected="0">
            <x v="917"/>
          </reference>
          <reference field="5" count="1" selected="0">
            <x v="39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960"/>
          </reference>
          <reference field="18" count="1">
            <x v="0"/>
          </reference>
        </references>
      </pivotArea>
    </format>
    <format dxfId="207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14"/>
          </reference>
          <reference field="4" count="1" selected="0">
            <x v="917"/>
          </reference>
          <reference field="5" count="1" selected="0">
            <x v="39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516"/>
          </reference>
          <reference field="18" count="1">
            <x v="0"/>
          </reference>
        </references>
      </pivotArea>
    </format>
    <format dxfId="207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25"/>
          </reference>
          <reference field="4" count="1" selected="0">
            <x v="514"/>
          </reference>
          <reference field="5" count="1" selected="0">
            <x v="42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19"/>
          </reference>
          <reference field="18" count="1">
            <x v="0"/>
          </reference>
        </references>
      </pivotArea>
    </format>
    <format dxfId="206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32"/>
          </reference>
          <reference field="4" count="1" selected="0">
            <x v="1205"/>
          </reference>
          <reference field="5" count="1" selected="0">
            <x v="39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5"/>
          </reference>
          <reference field="18" count="1">
            <x v="0"/>
          </reference>
        </references>
      </pivotArea>
    </format>
    <format dxfId="206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32"/>
          </reference>
          <reference field="4" count="1" selected="0">
            <x v="1205"/>
          </reference>
          <reference field="5" count="1" selected="0">
            <x v="39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06"/>
          </reference>
          <reference field="18" count="1">
            <x v="0"/>
          </reference>
        </references>
      </pivotArea>
    </format>
    <format dxfId="206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32"/>
          </reference>
          <reference field="4" count="1" selected="0">
            <x v="1205"/>
          </reference>
          <reference field="5" count="1" selected="0">
            <x v="39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13"/>
          </reference>
          <reference field="18" count="1">
            <x v="0"/>
          </reference>
        </references>
      </pivotArea>
    </format>
    <format dxfId="206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32"/>
          </reference>
          <reference field="4" count="1" selected="0">
            <x v="1205"/>
          </reference>
          <reference field="5" count="1" selected="0">
            <x v="39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96"/>
          </reference>
          <reference field="18" count="1">
            <x v="0"/>
          </reference>
        </references>
      </pivotArea>
    </format>
    <format dxfId="206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32"/>
          </reference>
          <reference field="4" count="1" selected="0">
            <x v="1205"/>
          </reference>
          <reference field="5" count="1" selected="0">
            <x v="39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912"/>
          </reference>
          <reference field="18" count="1">
            <x v="0"/>
          </reference>
        </references>
      </pivotArea>
    </format>
    <format dxfId="206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32"/>
          </reference>
          <reference field="4" count="1" selected="0">
            <x v="1205"/>
          </reference>
          <reference field="5" count="1" selected="0">
            <x v="39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008"/>
          </reference>
          <reference field="18" count="1">
            <x v="0"/>
          </reference>
        </references>
      </pivotArea>
    </format>
    <format dxfId="206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32"/>
          </reference>
          <reference field="4" count="1" selected="0">
            <x v="1205"/>
          </reference>
          <reference field="5" count="1" selected="0">
            <x v="39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050"/>
          </reference>
          <reference field="18" count="1">
            <x v="0"/>
          </reference>
        </references>
      </pivotArea>
    </format>
    <format dxfId="206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32"/>
          </reference>
          <reference field="4" count="1" selected="0">
            <x v="1205"/>
          </reference>
          <reference field="5" count="1" selected="0">
            <x v="39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156"/>
          </reference>
          <reference field="18" count="1">
            <x v="0"/>
          </reference>
        </references>
      </pivotArea>
    </format>
    <format dxfId="206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32"/>
          </reference>
          <reference field="4" count="1" selected="0">
            <x v="1205"/>
          </reference>
          <reference field="5" count="1" selected="0">
            <x v="39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273"/>
          </reference>
          <reference field="18" count="1">
            <x v="0"/>
          </reference>
        </references>
      </pivotArea>
    </format>
    <format dxfId="206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32"/>
          </reference>
          <reference field="4" count="1" selected="0">
            <x v="1205"/>
          </reference>
          <reference field="5" count="1" selected="0">
            <x v="39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326"/>
          </reference>
          <reference field="18" count="1">
            <x v="0"/>
          </reference>
        </references>
      </pivotArea>
    </format>
    <format dxfId="205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32"/>
          </reference>
          <reference field="4" count="1" selected="0">
            <x v="1205"/>
          </reference>
          <reference field="5" count="1" selected="0">
            <x v="39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410"/>
          </reference>
          <reference field="18" count="1">
            <x v="0"/>
          </reference>
        </references>
      </pivotArea>
    </format>
    <format dxfId="205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32"/>
          </reference>
          <reference field="4" count="1" selected="0">
            <x v="1205"/>
          </reference>
          <reference field="5" count="1" selected="0">
            <x v="39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462"/>
          </reference>
          <reference field="18" count="1">
            <x v="0"/>
          </reference>
        </references>
      </pivotArea>
    </format>
    <format dxfId="205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32"/>
          </reference>
          <reference field="4" count="1" selected="0">
            <x v="1205"/>
          </reference>
          <reference field="5" count="1" selected="0">
            <x v="39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514"/>
          </reference>
          <reference field="18" count="1">
            <x v="0"/>
          </reference>
        </references>
      </pivotArea>
    </format>
    <format dxfId="205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32"/>
          </reference>
          <reference field="4" count="1" selected="0">
            <x v="1205"/>
          </reference>
          <reference field="5" count="1" selected="0">
            <x v="39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550"/>
          </reference>
          <reference field="18" count="1">
            <x v="0"/>
          </reference>
        </references>
      </pivotArea>
    </format>
    <format dxfId="205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32"/>
          </reference>
          <reference field="4" count="1" selected="0">
            <x v="1205"/>
          </reference>
          <reference field="5" count="1" selected="0">
            <x v="39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593"/>
          </reference>
          <reference field="18" count="1">
            <x v="0"/>
          </reference>
        </references>
      </pivotArea>
    </format>
    <format dxfId="205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32"/>
          </reference>
          <reference field="4" count="1" selected="0">
            <x v="1205"/>
          </reference>
          <reference field="5" count="1" selected="0">
            <x v="39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594"/>
          </reference>
          <reference field="18" count="1">
            <x v="0"/>
          </reference>
        </references>
      </pivotArea>
    </format>
    <format dxfId="205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32"/>
          </reference>
          <reference field="4" count="1" selected="0">
            <x v="1205"/>
          </reference>
          <reference field="5" count="1" selected="0">
            <x v="39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822"/>
          </reference>
          <reference field="18" count="1">
            <x v="0"/>
          </reference>
        </references>
      </pivotArea>
    </format>
    <format dxfId="205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32"/>
          </reference>
          <reference field="4" count="1" selected="0">
            <x v="1205"/>
          </reference>
          <reference field="5" count="1" selected="0">
            <x v="39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905"/>
          </reference>
          <reference field="18" count="1">
            <x v="0"/>
          </reference>
        </references>
      </pivotArea>
    </format>
    <format dxfId="205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32"/>
          </reference>
          <reference field="4" count="1" selected="0">
            <x v="1205"/>
          </reference>
          <reference field="5" count="1" selected="0">
            <x v="39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986"/>
          </reference>
          <reference field="18" count="1">
            <x v="0"/>
          </reference>
        </references>
      </pivotArea>
    </format>
    <format dxfId="205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32"/>
          </reference>
          <reference field="4" count="1" selected="0">
            <x v="1205"/>
          </reference>
          <reference field="5" count="1" selected="0">
            <x v="39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047"/>
          </reference>
          <reference field="18" count="1">
            <x v="0"/>
          </reference>
        </references>
      </pivotArea>
    </format>
    <format dxfId="204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32"/>
          </reference>
          <reference field="4" count="1" selected="0">
            <x v="1205"/>
          </reference>
          <reference field="5" count="1" selected="0">
            <x v="39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076"/>
          </reference>
          <reference field="18" count="1">
            <x v="0"/>
          </reference>
        </references>
      </pivotArea>
    </format>
    <format dxfId="204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32"/>
          </reference>
          <reference field="4" count="1" selected="0">
            <x v="1205"/>
          </reference>
          <reference field="5" count="1" selected="0">
            <x v="39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108"/>
          </reference>
          <reference field="18" count="1">
            <x v="0"/>
          </reference>
        </references>
      </pivotArea>
    </format>
    <format dxfId="204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32"/>
          </reference>
          <reference field="4" count="1" selected="0">
            <x v="1205"/>
          </reference>
          <reference field="5" count="1" selected="0">
            <x v="39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109"/>
          </reference>
          <reference field="18" count="1">
            <x v="0"/>
          </reference>
        </references>
      </pivotArea>
    </format>
    <format dxfId="204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32"/>
          </reference>
          <reference field="4" count="1" selected="0">
            <x v="1205"/>
          </reference>
          <reference field="5" count="1" selected="0">
            <x v="39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178"/>
          </reference>
          <reference field="18" count="1">
            <x v="0"/>
          </reference>
        </references>
      </pivotArea>
    </format>
    <format dxfId="204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32"/>
          </reference>
          <reference field="4" count="1" selected="0">
            <x v="1205"/>
          </reference>
          <reference field="5" count="1" selected="0">
            <x v="39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446"/>
          </reference>
          <reference field="18" count="1">
            <x v="0"/>
          </reference>
        </references>
      </pivotArea>
    </format>
    <format dxfId="204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32"/>
          </reference>
          <reference field="4" count="1" selected="0">
            <x v="1205"/>
          </reference>
          <reference field="5" count="1" selected="0">
            <x v="39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560"/>
          </reference>
          <reference field="18" count="1">
            <x v="0"/>
          </reference>
        </references>
      </pivotArea>
    </format>
    <format dxfId="204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32"/>
          </reference>
          <reference field="4" count="1" selected="0">
            <x v="1205"/>
          </reference>
          <reference field="5" count="1" selected="0">
            <x v="39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583"/>
          </reference>
          <reference field="18" count="1">
            <x v="0"/>
          </reference>
        </references>
      </pivotArea>
    </format>
    <format dxfId="204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32"/>
          </reference>
          <reference field="4" count="1" selected="0">
            <x v="1205"/>
          </reference>
          <reference field="5" count="1" selected="0">
            <x v="39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584"/>
          </reference>
          <reference field="18" count="1">
            <x v="0"/>
          </reference>
        </references>
      </pivotArea>
    </format>
    <format dxfId="204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32"/>
          </reference>
          <reference field="4" count="1" selected="0">
            <x v="1205"/>
          </reference>
          <reference field="5" count="1" selected="0">
            <x v="39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607"/>
          </reference>
          <reference field="18" count="1">
            <x v="0"/>
          </reference>
        </references>
      </pivotArea>
    </format>
    <format dxfId="204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32"/>
          </reference>
          <reference field="4" count="1" selected="0">
            <x v="1205"/>
          </reference>
          <reference field="5" count="1" selected="0">
            <x v="39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852"/>
          </reference>
          <reference field="18" count="1">
            <x v="0"/>
          </reference>
        </references>
      </pivotArea>
    </format>
    <format dxfId="203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39"/>
          </reference>
          <reference field="4" count="1" selected="0">
            <x v="1094"/>
          </reference>
          <reference field="5" count="1" selected="0">
            <x v="365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17"/>
          </reference>
          <reference field="10" count="1" selected="0">
            <x v="708"/>
          </reference>
          <reference field="18" count="1">
            <x v="3"/>
          </reference>
        </references>
      </pivotArea>
    </format>
    <format dxfId="203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43"/>
          </reference>
          <reference field="4" count="1" selected="0">
            <x v="814"/>
          </reference>
          <reference field="5" count="1" selected="0">
            <x v="343"/>
          </reference>
          <reference field="6" count="1" selected="0">
            <x v="5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538"/>
          </reference>
          <reference field="18" count="1">
            <x v="0"/>
          </reference>
        </references>
      </pivotArea>
    </format>
    <format dxfId="203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43"/>
          </reference>
          <reference field="4" count="1" selected="0">
            <x v="814"/>
          </reference>
          <reference field="5" count="1" selected="0">
            <x v="343"/>
          </reference>
          <reference field="6" count="1" selected="0">
            <x v="5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539"/>
          </reference>
          <reference field="18" count="1">
            <x v="0"/>
          </reference>
        </references>
      </pivotArea>
    </format>
    <format dxfId="203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43"/>
          </reference>
          <reference field="4" count="1" selected="0">
            <x v="814"/>
          </reference>
          <reference field="5" count="1" selected="0">
            <x v="343"/>
          </reference>
          <reference field="6" count="1" selected="0">
            <x v="5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540"/>
          </reference>
          <reference field="18" count="1">
            <x v="0"/>
          </reference>
        </references>
      </pivotArea>
    </format>
    <format dxfId="203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43"/>
          </reference>
          <reference field="4" count="1" selected="0">
            <x v="814"/>
          </reference>
          <reference field="5" count="1" selected="0">
            <x v="343"/>
          </reference>
          <reference field="6" count="1" selected="0">
            <x v="5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541"/>
          </reference>
          <reference field="18" count="1">
            <x v="0"/>
          </reference>
        </references>
      </pivotArea>
    </format>
    <format dxfId="203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43"/>
          </reference>
          <reference field="4" count="1" selected="0">
            <x v="814"/>
          </reference>
          <reference field="5" count="1" selected="0">
            <x v="343"/>
          </reference>
          <reference field="6" count="1" selected="0">
            <x v="5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542"/>
          </reference>
          <reference field="18" count="1">
            <x v="0"/>
          </reference>
        </references>
      </pivotArea>
    </format>
    <format dxfId="203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43"/>
          </reference>
          <reference field="4" count="1" selected="0">
            <x v="814"/>
          </reference>
          <reference field="5" count="1" selected="0">
            <x v="343"/>
          </reference>
          <reference field="6" count="1" selected="0">
            <x v="5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543"/>
          </reference>
          <reference field="18" count="1">
            <x v="0"/>
          </reference>
        </references>
      </pivotArea>
    </format>
    <format dxfId="203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43"/>
          </reference>
          <reference field="4" count="1" selected="0">
            <x v="814"/>
          </reference>
          <reference field="5" count="1" selected="0">
            <x v="343"/>
          </reference>
          <reference field="6" count="1" selected="0">
            <x v="5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544"/>
          </reference>
          <reference field="18" count="1">
            <x v="0"/>
          </reference>
        </references>
      </pivotArea>
    </format>
    <format dxfId="203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43"/>
          </reference>
          <reference field="4" count="1" selected="0">
            <x v="814"/>
          </reference>
          <reference field="5" count="1" selected="0">
            <x v="343"/>
          </reference>
          <reference field="6" count="1" selected="0">
            <x v="5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545"/>
          </reference>
          <reference field="18" count="1">
            <x v="0"/>
          </reference>
        </references>
      </pivotArea>
    </format>
    <format dxfId="203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43"/>
          </reference>
          <reference field="4" count="1" selected="0">
            <x v="814"/>
          </reference>
          <reference field="5" count="1" selected="0">
            <x v="343"/>
          </reference>
          <reference field="6" count="1" selected="0">
            <x v="5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546"/>
          </reference>
          <reference field="18" count="1">
            <x v="0"/>
          </reference>
        </references>
      </pivotArea>
    </format>
    <format dxfId="202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43"/>
          </reference>
          <reference field="4" count="1" selected="0">
            <x v="814"/>
          </reference>
          <reference field="5" count="1" selected="0">
            <x v="343"/>
          </reference>
          <reference field="6" count="1" selected="0">
            <x v="5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547"/>
          </reference>
          <reference field="18" count="1">
            <x v="0"/>
          </reference>
        </references>
      </pivotArea>
    </format>
    <format dxfId="202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43"/>
          </reference>
          <reference field="4" count="1" selected="0">
            <x v="814"/>
          </reference>
          <reference field="5" count="1" selected="0">
            <x v="343"/>
          </reference>
          <reference field="6" count="1" selected="0">
            <x v="5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033"/>
          </reference>
          <reference field="18" count="1">
            <x v="0"/>
          </reference>
        </references>
      </pivotArea>
    </format>
    <format dxfId="202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43"/>
          </reference>
          <reference field="4" count="1" selected="0">
            <x v="814"/>
          </reference>
          <reference field="5" count="1" selected="0">
            <x v="343"/>
          </reference>
          <reference field="6" count="1" selected="0">
            <x v="5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034"/>
          </reference>
          <reference field="18" count="1">
            <x v="0"/>
          </reference>
        </references>
      </pivotArea>
    </format>
    <format dxfId="202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46"/>
          </reference>
          <reference field="4" count="1" selected="0">
            <x v="539"/>
          </reference>
          <reference field="5" count="1" selected="0">
            <x v="57"/>
          </reference>
          <reference field="6" count="1" selected="0">
            <x v="4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582"/>
          </reference>
          <reference field="18" count="1">
            <x v="7"/>
          </reference>
        </references>
      </pivotArea>
    </format>
    <format dxfId="202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50"/>
          </reference>
          <reference field="4" count="1" selected="0">
            <x v="656"/>
          </reference>
          <reference field="5" count="1" selected="0">
            <x v="208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218"/>
          </reference>
          <reference field="18" count="1">
            <x v="10"/>
          </reference>
        </references>
      </pivotArea>
    </format>
    <format dxfId="202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50"/>
          </reference>
          <reference field="4" count="1" selected="0">
            <x v="656"/>
          </reference>
          <reference field="5" count="1" selected="0">
            <x v="208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219"/>
          </reference>
          <reference field="18" count="1">
            <x v="10"/>
          </reference>
        </references>
      </pivotArea>
    </format>
    <format dxfId="202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50"/>
          </reference>
          <reference field="4" count="1" selected="0">
            <x v="656"/>
          </reference>
          <reference field="5" count="1" selected="0">
            <x v="208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223"/>
          </reference>
          <reference field="18" count="1">
            <x v="10"/>
          </reference>
        </references>
      </pivotArea>
    </format>
    <format dxfId="202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50"/>
          </reference>
          <reference field="4" count="1" selected="0">
            <x v="656"/>
          </reference>
          <reference field="5" count="1" selected="0">
            <x v="208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224"/>
          </reference>
          <reference field="18" count="1">
            <x v="10"/>
          </reference>
        </references>
      </pivotArea>
    </format>
    <format dxfId="202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50"/>
          </reference>
          <reference field="4" count="1" selected="0">
            <x v="656"/>
          </reference>
          <reference field="5" count="1" selected="0">
            <x v="208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225"/>
          </reference>
          <reference field="18" count="1">
            <x v="10"/>
          </reference>
        </references>
      </pivotArea>
    </format>
    <format dxfId="202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50"/>
          </reference>
          <reference field="4" count="1" selected="0">
            <x v="656"/>
          </reference>
          <reference field="5" count="1" selected="0">
            <x v="208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235"/>
          </reference>
          <reference field="18" count="1">
            <x v="10"/>
          </reference>
        </references>
      </pivotArea>
    </format>
    <format dxfId="201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50"/>
          </reference>
          <reference field="4" count="1" selected="0">
            <x v="656"/>
          </reference>
          <reference field="5" count="1" selected="0">
            <x v="208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236"/>
          </reference>
          <reference field="18" count="1">
            <x v="10"/>
          </reference>
        </references>
      </pivotArea>
    </format>
    <format dxfId="201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50"/>
          </reference>
          <reference field="4" count="1" selected="0">
            <x v="656"/>
          </reference>
          <reference field="5" count="1" selected="0">
            <x v="208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237"/>
          </reference>
          <reference field="18" count="1">
            <x v="10"/>
          </reference>
        </references>
      </pivotArea>
    </format>
    <format dxfId="201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50"/>
          </reference>
          <reference field="4" count="1" selected="0">
            <x v="656"/>
          </reference>
          <reference field="5" count="1" selected="0">
            <x v="208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244"/>
          </reference>
          <reference field="18" count="1">
            <x v="10"/>
          </reference>
        </references>
      </pivotArea>
    </format>
    <format dxfId="201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50"/>
          </reference>
          <reference field="4" count="1" selected="0">
            <x v="656"/>
          </reference>
          <reference field="5" count="1" selected="0">
            <x v="208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246"/>
          </reference>
          <reference field="18" count="1">
            <x v="10"/>
          </reference>
        </references>
      </pivotArea>
    </format>
    <format dxfId="201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50"/>
          </reference>
          <reference field="4" count="1" selected="0">
            <x v="656"/>
          </reference>
          <reference field="5" count="1" selected="0">
            <x v="208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247"/>
          </reference>
          <reference field="18" count="1">
            <x v="10"/>
          </reference>
        </references>
      </pivotArea>
    </format>
    <format dxfId="201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50"/>
          </reference>
          <reference field="4" count="1" selected="0">
            <x v="656"/>
          </reference>
          <reference field="5" count="1" selected="0">
            <x v="208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253"/>
          </reference>
          <reference field="18" count="1">
            <x v="10"/>
          </reference>
        </references>
      </pivotArea>
    </format>
    <format dxfId="201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50"/>
          </reference>
          <reference field="4" count="1" selected="0">
            <x v="656"/>
          </reference>
          <reference field="5" count="1" selected="0">
            <x v="208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260"/>
          </reference>
          <reference field="18" count="1">
            <x v="10"/>
          </reference>
        </references>
      </pivotArea>
    </format>
    <format dxfId="201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50"/>
          </reference>
          <reference field="4" count="1" selected="0">
            <x v="656"/>
          </reference>
          <reference field="5" count="1" selected="0">
            <x v="208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261"/>
          </reference>
          <reference field="18" count="1">
            <x v="10"/>
          </reference>
        </references>
      </pivotArea>
    </format>
    <format dxfId="201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50"/>
          </reference>
          <reference field="4" count="1" selected="0">
            <x v="656"/>
          </reference>
          <reference field="5" count="1" selected="0">
            <x v="208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284"/>
          </reference>
          <reference field="18" count="1">
            <x v="10"/>
          </reference>
        </references>
      </pivotArea>
    </format>
    <format dxfId="201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57"/>
          </reference>
          <reference field="4" count="1" selected="0">
            <x v="645"/>
          </reference>
          <reference field="5" count="1" selected="0">
            <x v="675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871"/>
          </reference>
          <reference field="18" count="1">
            <x v="10"/>
          </reference>
        </references>
      </pivotArea>
    </format>
    <format dxfId="200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57"/>
          </reference>
          <reference field="4" count="1" selected="0">
            <x v="645"/>
          </reference>
          <reference field="5" count="1" selected="0">
            <x v="675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896"/>
          </reference>
          <reference field="18" count="1">
            <x v="1"/>
          </reference>
        </references>
      </pivotArea>
    </format>
    <format dxfId="200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57"/>
          </reference>
          <reference field="4" count="1" selected="0">
            <x v="645"/>
          </reference>
          <reference field="5" count="1" selected="0">
            <x v="675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965"/>
          </reference>
          <reference field="18" count="1">
            <x v="10"/>
          </reference>
        </references>
      </pivotArea>
    </format>
    <format dxfId="200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57"/>
          </reference>
          <reference field="4" count="1" selected="0">
            <x v="645"/>
          </reference>
          <reference field="5" count="1" selected="0">
            <x v="675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988"/>
          </reference>
          <reference field="18" count="1">
            <x v="10"/>
          </reference>
        </references>
      </pivotArea>
    </format>
    <format dxfId="200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57"/>
          </reference>
          <reference field="4" count="1" selected="0">
            <x v="645"/>
          </reference>
          <reference field="5" count="1" selected="0">
            <x v="675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994"/>
          </reference>
          <reference field="18" count="1">
            <x v="10"/>
          </reference>
        </references>
      </pivotArea>
    </format>
    <format dxfId="200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57"/>
          </reference>
          <reference field="4" count="1" selected="0">
            <x v="645"/>
          </reference>
          <reference field="5" count="1" selected="0">
            <x v="675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154"/>
          </reference>
          <reference field="18" count="1">
            <x v="10"/>
          </reference>
        </references>
      </pivotArea>
    </format>
    <format dxfId="200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57"/>
          </reference>
          <reference field="4" count="1" selected="0">
            <x v="645"/>
          </reference>
          <reference field="5" count="1" selected="0">
            <x v="675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163"/>
          </reference>
          <reference field="18" count="1">
            <x v="10"/>
          </reference>
        </references>
      </pivotArea>
    </format>
    <format dxfId="200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57"/>
          </reference>
          <reference field="4" count="1" selected="0">
            <x v="645"/>
          </reference>
          <reference field="5" count="1" selected="0">
            <x v="675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249"/>
          </reference>
          <reference field="18" count="1">
            <x v="10"/>
          </reference>
        </references>
      </pivotArea>
    </format>
    <format dxfId="200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57"/>
          </reference>
          <reference field="4" count="1" selected="0">
            <x v="645"/>
          </reference>
          <reference field="5" count="1" selected="0">
            <x v="675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330"/>
          </reference>
          <reference field="18" count="1">
            <x v="10"/>
          </reference>
        </references>
      </pivotArea>
    </format>
    <format dxfId="200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57"/>
          </reference>
          <reference field="4" count="1" selected="0">
            <x v="645"/>
          </reference>
          <reference field="5" count="1" selected="0">
            <x v="675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523"/>
          </reference>
          <reference field="18" count="1">
            <x v="1"/>
          </reference>
        </references>
      </pivotArea>
    </format>
    <format dxfId="200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57"/>
          </reference>
          <reference field="4" count="1" selected="0">
            <x v="645"/>
          </reference>
          <reference field="5" count="1" selected="0">
            <x v="675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538"/>
          </reference>
          <reference field="18" count="1">
            <x v="10"/>
          </reference>
        </references>
      </pivotArea>
    </format>
    <format dxfId="199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59"/>
          </reference>
          <reference field="4" count="1" selected="0">
            <x v="623"/>
          </reference>
          <reference field="5" count="1" selected="0">
            <x v="68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009"/>
          </reference>
          <reference field="18" count="1">
            <x v="0"/>
          </reference>
        </references>
      </pivotArea>
    </format>
    <format dxfId="199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59"/>
          </reference>
          <reference field="4" count="1" selected="0">
            <x v="623"/>
          </reference>
          <reference field="5" count="1" selected="0">
            <x v="68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019"/>
          </reference>
          <reference field="18" count="1">
            <x v="0"/>
          </reference>
        </references>
      </pivotArea>
    </format>
    <format dxfId="199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63"/>
          </reference>
          <reference field="4" count="1" selected="0">
            <x v="1154"/>
          </reference>
          <reference field="5" count="1" selected="0">
            <x v="35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627"/>
          </reference>
          <reference field="18" count="1">
            <x v="0"/>
          </reference>
        </references>
      </pivotArea>
    </format>
    <format dxfId="199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63"/>
          </reference>
          <reference field="4" count="1" selected="0">
            <x v="1154"/>
          </reference>
          <reference field="5" count="1" selected="0">
            <x v="35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802"/>
          </reference>
          <reference field="18" count="1">
            <x v="0"/>
          </reference>
        </references>
      </pivotArea>
    </format>
    <format dxfId="199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63"/>
          </reference>
          <reference field="4" count="1" selected="0">
            <x v="1154"/>
          </reference>
          <reference field="5" count="1" selected="0">
            <x v="35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980"/>
          </reference>
          <reference field="18" count="1">
            <x v="0"/>
          </reference>
        </references>
      </pivotArea>
    </format>
    <format dxfId="199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68"/>
          </reference>
          <reference field="4" count="1" selected="0">
            <x v="694"/>
          </reference>
          <reference field="5" count="1" selected="0">
            <x v="414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443"/>
          </reference>
          <reference field="18" count="1">
            <x v="0"/>
          </reference>
        </references>
      </pivotArea>
    </format>
    <format dxfId="199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70"/>
          </reference>
          <reference field="4" count="1" selected="0">
            <x v="730"/>
          </reference>
          <reference field="5" count="1" selected="0">
            <x v="703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701"/>
          </reference>
          <reference field="18" count="1">
            <x v="0"/>
          </reference>
        </references>
      </pivotArea>
    </format>
    <format dxfId="199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72"/>
          </reference>
          <reference field="4" count="1" selected="0">
            <x v="1006"/>
          </reference>
          <reference field="5" count="1" selected="0">
            <x v="376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34"/>
          </reference>
          <reference field="18" count="1">
            <x v="8"/>
          </reference>
        </references>
      </pivotArea>
    </format>
    <format dxfId="199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72"/>
          </reference>
          <reference field="4" count="1" selected="0">
            <x v="1006"/>
          </reference>
          <reference field="5" count="1" selected="0">
            <x v="376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35"/>
          </reference>
          <reference field="18" count="1">
            <x v="8"/>
          </reference>
        </references>
      </pivotArea>
    </format>
    <format dxfId="199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72"/>
          </reference>
          <reference field="4" count="1" selected="0">
            <x v="1006"/>
          </reference>
          <reference field="5" count="1" selected="0">
            <x v="37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73"/>
          </reference>
          <reference field="18" count="1">
            <x v="0"/>
          </reference>
        </references>
      </pivotArea>
    </format>
    <format dxfId="198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72"/>
          </reference>
          <reference field="4" count="1" selected="0">
            <x v="1006"/>
          </reference>
          <reference field="5" count="1" selected="0">
            <x v="37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92"/>
          </reference>
          <reference field="18" count="1">
            <x v="0"/>
          </reference>
        </references>
      </pivotArea>
    </format>
    <format dxfId="198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72"/>
          </reference>
          <reference field="4" count="1" selected="0">
            <x v="1006"/>
          </reference>
          <reference field="5" count="1" selected="0">
            <x v="37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15"/>
          </reference>
          <reference field="18" count="1">
            <x v="0"/>
          </reference>
        </references>
      </pivotArea>
    </format>
    <format dxfId="198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78"/>
          </reference>
          <reference field="4" count="1" selected="0">
            <x v="1035"/>
          </reference>
          <reference field="5" count="1" selected="0">
            <x v="186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331"/>
          </reference>
          <reference field="18" count="1">
            <x v="0"/>
          </reference>
        </references>
      </pivotArea>
    </format>
    <format dxfId="198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79"/>
          </reference>
          <reference field="4" count="1" selected="0">
            <x v="719"/>
          </reference>
          <reference field="5" count="1" selected="0">
            <x v="45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08"/>
          </reference>
          <reference field="18" count="1">
            <x v="0"/>
          </reference>
        </references>
      </pivotArea>
    </format>
    <format dxfId="198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79"/>
          </reference>
          <reference field="4" count="1" selected="0">
            <x v="719"/>
          </reference>
          <reference field="5" count="1" selected="0">
            <x v="45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09"/>
          </reference>
          <reference field="18" count="1">
            <x v="0"/>
          </reference>
        </references>
      </pivotArea>
    </format>
    <format dxfId="198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79"/>
          </reference>
          <reference field="4" count="1" selected="0">
            <x v="719"/>
          </reference>
          <reference field="5" count="1" selected="0">
            <x v="45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14"/>
          </reference>
          <reference field="18" count="1">
            <x v="0"/>
          </reference>
        </references>
      </pivotArea>
    </format>
    <format dxfId="198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79"/>
          </reference>
          <reference field="4" count="1" selected="0">
            <x v="719"/>
          </reference>
          <reference field="5" count="1" selected="0">
            <x v="45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15"/>
          </reference>
          <reference field="18" count="1">
            <x v="0"/>
          </reference>
        </references>
      </pivotArea>
    </format>
    <format dxfId="198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79"/>
          </reference>
          <reference field="4" count="1" selected="0">
            <x v="719"/>
          </reference>
          <reference field="5" count="1" selected="0">
            <x v="45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16"/>
          </reference>
          <reference field="18" count="1">
            <x v="0"/>
          </reference>
        </references>
      </pivotArea>
    </format>
    <format dxfId="198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79"/>
          </reference>
          <reference field="4" count="1" selected="0">
            <x v="719"/>
          </reference>
          <reference field="5" count="1" selected="0">
            <x v="45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17"/>
          </reference>
          <reference field="18" count="1">
            <x v="0"/>
          </reference>
        </references>
      </pivotArea>
    </format>
    <format dxfId="198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79"/>
          </reference>
          <reference field="4" count="1" selected="0">
            <x v="719"/>
          </reference>
          <reference field="5" count="1" selected="0">
            <x v="45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22"/>
          </reference>
          <reference field="18" count="1">
            <x v="0"/>
          </reference>
        </references>
      </pivotArea>
    </format>
    <format dxfId="197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79"/>
          </reference>
          <reference field="4" count="1" selected="0">
            <x v="719"/>
          </reference>
          <reference field="5" count="1" selected="0">
            <x v="45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24"/>
          </reference>
          <reference field="18" count="1">
            <x v="0"/>
          </reference>
        </references>
      </pivotArea>
    </format>
    <format dxfId="197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79"/>
          </reference>
          <reference field="4" count="1" selected="0">
            <x v="719"/>
          </reference>
          <reference field="5" count="1" selected="0">
            <x v="45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25"/>
          </reference>
          <reference field="18" count="1">
            <x v="0"/>
          </reference>
        </references>
      </pivotArea>
    </format>
    <format dxfId="197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79"/>
          </reference>
          <reference field="4" count="1" selected="0">
            <x v="719"/>
          </reference>
          <reference field="5" count="1" selected="0">
            <x v="45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28"/>
          </reference>
          <reference field="18" count="1">
            <x v="0"/>
          </reference>
        </references>
      </pivotArea>
    </format>
    <format dxfId="197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79"/>
          </reference>
          <reference field="4" count="1" selected="0">
            <x v="719"/>
          </reference>
          <reference field="5" count="1" selected="0">
            <x v="45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37"/>
          </reference>
          <reference field="18" count="1">
            <x v="0"/>
          </reference>
        </references>
      </pivotArea>
    </format>
    <format dxfId="197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79"/>
          </reference>
          <reference field="4" count="1" selected="0">
            <x v="719"/>
          </reference>
          <reference field="5" count="1" selected="0">
            <x v="45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39"/>
          </reference>
          <reference field="18" count="1">
            <x v="0"/>
          </reference>
        </references>
      </pivotArea>
    </format>
    <format dxfId="197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79"/>
          </reference>
          <reference field="4" count="1" selected="0">
            <x v="719"/>
          </reference>
          <reference field="5" count="1" selected="0">
            <x v="45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40"/>
          </reference>
          <reference field="18" count="1">
            <x v="0"/>
          </reference>
        </references>
      </pivotArea>
    </format>
    <format dxfId="197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79"/>
          </reference>
          <reference field="4" count="1" selected="0">
            <x v="719"/>
          </reference>
          <reference field="5" count="1" selected="0">
            <x v="45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41"/>
          </reference>
          <reference field="18" count="1">
            <x v="0"/>
          </reference>
        </references>
      </pivotArea>
    </format>
    <format dxfId="197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79"/>
          </reference>
          <reference field="4" count="1" selected="0">
            <x v="719"/>
          </reference>
          <reference field="5" count="1" selected="0">
            <x v="45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43"/>
          </reference>
          <reference field="18" count="1">
            <x v="0"/>
          </reference>
        </references>
      </pivotArea>
    </format>
    <format dxfId="197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79"/>
          </reference>
          <reference field="4" count="1" selected="0">
            <x v="719"/>
          </reference>
          <reference field="5" count="1" selected="0">
            <x v="45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53"/>
          </reference>
          <reference field="18" count="1">
            <x v="0"/>
          </reference>
        </references>
      </pivotArea>
    </format>
    <format dxfId="197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79"/>
          </reference>
          <reference field="4" count="1" selected="0">
            <x v="719"/>
          </reference>
          <reference field="5" count="1" selected="0">
            <x v="45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54"/>
          </reference>
          <reference field="18" count="1">
            <x v="0"/>
          </reference>
        </references>
      </pivotArea>
    </format>
    <format dxfId="196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79"/>
          </reference>
          <reference field="4" count="1" selected="0">
            <x v="719"/>
          </reference>
          <reference field="5" count="1" selected="0">
            <x v="45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55"/>
          </reference>
          <reference field="18" count="1">
            <x v="0"/>
          </reference>
        </references>
      </pivotArea>
    </format>
    <format dxfId="196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79"/>
          </reference>
          <reference field="4" count="1" selected="0">
            <x v="719"/>
          </reference>
          <reference field="5" count="1" selected="0">
            <x v="45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56"/>
          </reference>
          <reference field="18" count="1">
            <x v="0"/>
          </reference>
        </references>
      </pivotArea>
    </format>
    <format dxfId="196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79"/>
          </reference>
          <reference field="4" count="1" selected="0">
            <x v="719"/>
          </reference>
          <reference field="5" count="1" selected="0">
            <x v="45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58"/>
          </reference>
          <reference field="18" count="1">
            <x v="0"/>
          </reference>
        </references>
      </pivotArea>
    </format>
    <format dxfId="196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79"/>
          </reference>
          <reference field="4" count="1" selected="0">
            <x v="719"/>
          </reference>
          <reference field="5" count="1" selected="0">
            <x v="45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59"/>
          </reference>
          <reference field="18" count="1">
            <x v="0"/>
          </reference>
        </references>
      </pivotArea>
    </format>
    <format dxfId="196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79"/>
          </reference>
          <reference field="4" count="1" selected="0">
            <x v="719"/>
          </reference>
          <reference field="5" count="1" selected="0">
            <x v="45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60"/>
          </reference>
          <reference field="18" count="1">
            <x v="0"/>
          </reference>
        </references>
      </pivotArea>
    </format>
    <format dxfId="196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79"/>
          </reference>
          <reference field="4" count="1" selected="0">
            <x v="719"/>
          </reference>
          <reference field="5" count="1" selected="0">
            <x v="45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64"/>
          </reference>
          <reference field="18" count="1">
            <x v="0"/>
          </reference>
        </references>
      </pivotArea>
    </format>
    <format dxfId="196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79"/>
          </reference>
          <reference field="4" count="1" selected="0">
            <x v="719"/>
          </reference>
          <reference field="5" count="1" selected="0">
            <x v="45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76"/>
          </reference>
          <reference field="18" count="1">
            <x v="0"/>
          </reference>
        </references>
      </pivotArea>
    </format>
    <format dxfId="196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79"/>
          </reference>
          <reference field="4" count="1" selected="0">
            <x v="719"/>
          </reference>
          <reference field="5" count="1" selected="0">
            <x v="45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500"/>
          </reference>
          <reference field="18" count="1">
            <x v="0"/>
          </reference>
        </references>
      </pivotArea>
    </format>
    <format dxfId="196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80"/>
          </reference>
          <reference field="4" count="1" selected="0">
            <x v="797"/>
          </reference>
          <reference field="5" count="1" selected="0">
            <x v="35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773"/>
          </reference>
          <reference field="18" count="1">
            <x v="0"/>
          </reference>
        </references>
      </pivotArea>
    </format>
    <format dxfId="196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84"/>
          </reference>
          <reference field="4" count="1" selected="0">
            <x v="836"/>
          </reference>
          <reference field="5" count="1" selected="0">
            <x v="641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053"/>
          </reference>
          <reference field="18" count="1">
            <x v="0"/>
          </reference>
        </references>
      </pivotArea>
    </format>
    <format dxfId="195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87"/>
          </reference>
          <reference field="4" count="1" selected="0">
            <x v="799"/>
          </reference>
          <reference field="5" count="1" selected="0">
            <x v="386"/>
          </reference>
          <reference field="6" count="1" selected="0">
            <x v="9"/>
          </reference>
          <reference field="7" count="0" selected="0"/>
          <reference field="8" count="1" selected="0">
            <x v="0"/>
          </reference>
          <reference field="9" count="1" selected="0">
            <x v="20"/>
          </reference>
          <reference field="10" count="1" selected="0">
            <x v="4019"/>
          </reference>
          <reference field="18" count="1">
            <x v="0"/>
          </reference>
        </references>
      </pivotArea>
    </format>
    <format dxfId="195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88"/>
          </reference>
          <reference field="4" count="1" selected="0">
            <x v="554"/>
          </reference>
          <reference field="5" count="1" selected="0">
            <x v="639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603"/>
          </reference>
          <reference field="18" count="1">
            <x v="2"/>
          </reference>
        </references>
      </pivotArea>
    </format>
    <format dxfId="195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88"/>
          </reference>
          <reference field="4" count="1" selected="0">
            <x v="554"/>
          </reference>
          <reference field="5" count="1" selected="0">
            <x v="639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685"/>
          </reference>
          <reference field="18" count="1">
            <x v="2"/>
          </reference>
        </references>
      </pivotArea>
    </format>
    <format dxfId="195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88"/>
          </reference>
          <reference field="4" count="1" selected="0">
            <x v="554"/>
          </reference>
          <reference field="5" count="1" selected="0">
            <x v="639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740"/>
          </reference>
          <reference field="18" count="1">
            <x v="2"/>
          </reference>
        </references>
      </pivotArea>
    </format>
    <format dxfId="195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88"/>
          </reference>
          <reference field="4" count="1" selected="0">
            <x v="554"/>
          </reference>
          <reference field="5" count="1" selected="0">
            <x v="639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746"/>
          </reference>
          <reference field="18" count="1">
            <x v="10"/>
          </reference>
        </references>
      </pivotArea>
    </format>
    <format dxfId="195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88"/>
          </reference>
          <reference field="4" count="1" selected="0">
            <x v="554"/>
          </reference>
          <reference field="5" count="1" selected="0">
            <x v="639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802"/>
          </reference>
          <reference field="18" count="1">
            <x v="2"/>
          </reference>
        </references>
      </pivotArea>
    </format>
    <format dxfId="195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88"/>
          </reference>
          <reference field="4" count="1" selected="0">
            <x v="554"/>
          </reference>
          <reference field="5" count="1" selected="0">
            <x v="639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805"/>
          </reference>
          <reference field="18" count="1">
            <x v="10"/>
          </reference>
        </references>
      </pivotArea>
    </format>
    <format dxfId="195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88"/>
          </reference>
          <reference field="4" count="1" selected="0">
            <x v="554"/>
          </reference>
          <reference field="5" count="1" selected="0">
            <x v="639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857"/>
          </reference>
          <reference field="18" count="1">
            <x v="2"/>
          </reference>
        </references>
      </pivotArea>
    </format>
    <format dxfId="195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88"/>
          </reference>
          <reference field="4" count="1" selected="0">
            <x v="554"/>
          </reference>
          <reference field="5" count="1" selected="0">
            <x v="639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864"/>
          </reference>
          <reference field="18" count="1">
            <x v="10"/>
          </reference>
        </references>
      </pivotArea>
    </format>
    <format dxfId="195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0"/>
          </reference>
          <reference field="4" count="1" selected="0">
            <x v="788"/>
          </reference>
          <reference field="5" count="1" selected="0">
            <x v="30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82"/>
          </reference>
          <reference field="18" count="1">
            <x v="0"/>
          </reference>
        </references>
      </pivotArea>
    </format>
    <format dxfId="194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0"/>
          </reference>
          <reference field="4" count="1" selected="0">
            <x v="788"/>
          </reference>
          <reference field="5" count="1" selected="0">
            <x v="30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772"/>
          </reference>
          <reference field="18" count="1">
            <x v="0"/>
          </reference>
        </references>
      </pivotArea>
    </format>
    <format dxfId="194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0"/>
          </reference>
          <reference field="4" count="1" selected="0">
            <x v="788"/>
          </reference>
          <reference field="5" count="1" selected="0">
            <x v="30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790"/>
          </reference>
          <reference field="18" count="1">
            <x v="0"/>
          </reference>
        </references>
      </pivotArea>
    </format>
    <format dxfId="194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0"/>
          </reference>
          <reference field="4" count="1" selected="0">
            <x v="788"/>
          </reference>
          <reference field="5" count="1" selected="0">
            <x v="30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813"/>
          </reference>
          <reference field="18" count="1">
            <x v="0"/>
          </reference>
        </references>
      </pivotArea>
    </format>
    <format dxfId="194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0"/>
          </reference>
          <reference field="4" count="1" selected="0">
            <x v="788"/>
          </reference>
          <reference field="5" count="1" selected="0">
            <x v="30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823"/>
          </reference>
          <reference field="18" count="1">
            <x v="0"/>
          </reference>
        </references>
      </pivotArea>
    </format>
    <format dxfId="194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0"/>
          </reference>
          <reference field="4" count="1" selected="0">
            <x v="788"/>
          </reference>
          <reference field="5" count="1" selected="0">
            <x v="30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851"/>
          </reference>
          <reference field="18" count="1">
            <x v="0"/>
          </reference>
        </references>
      </pivotArea>
    </format>
    <format dxfId="194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0"/>
          </reference>
          <reference field="4" count="1" selected="0">
            <x v="788"/>
          </reference>
          <reference field="5" count="1" selected="0">
            <x v="30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872"/>
          </reference>
          <reference field="18" count="1">
            <x v="0"/>
          </reference>
        </references>
      </pivotArea>
    </format>
    <format dxfId="194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1"/>
          </reference>
          <reference field="4" count="1" selected="0">
            <x v="1210"/>
          </reference>
          <reference field="5" count="1" selected="0">
            <x v="60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121"/>
          </reference>
          <reference field="18" count="1">
            <x v="0"/>
          </reference>
        </references>
      </pivotArea>
    </format>
    <format dxfId="194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2"/>
          </reference>
          <reference field="4" count="1" selected="0">
            <x v="687"/>
          </reference>
          <reference field="5" count="1" selected="0">
            <x v="25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128"/>
          </reference>
          <reference field="18" count="1">
            <x v="0"/>
          </reference>
        </references>
      </pivotArea>
    </format>
    <format dxfId="194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3"/>
          </reference>
          <reference field="4" count="1" selected="0">
            <x v="710"/>
          </reference>
          <reference field="5" count="1" selected="0">
            <x v="7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37"/>
          </reference>
          <reference field="18" count="1">
            <x v="0"/>
          </reference>
        </references>
      </pivotArea>
    </format>
    <format dxfId="194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3"/>
          </reference>
          <reference field="4" count="1" selected="0">
            <x v="710"/>
          </reference>
          <reference field="5" count="1" selected="0">
            <x v="7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46"/>
          </reference>
          <reference field="18" count="1">
            <x v="0"/>
          </reference>
        </references>
      </pivotArea>
    </format>
    <format dxfId="193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3"/>
          </reference>
          <reference field="4" count="1" selected="0">
            <x v="710"/>
          </reference>
          <reference field="5" count="1" selected="0">
            <x v="7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49"/>
          </reference>
          <reference field="18" count="1">
            <x v="0"/>
          </reference>
        </references>
      </pivotArea>
    </format>
    <format dxfId="193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3"/>
          </reference>
          <reference field="4" count="1" selected="0">
            <x v="710"/>
          </reference>
          <reference field="5" count="1" selected="0">
            <x v="7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56"/>
          </reference>
          <reference field="18" count="1">
            <x v="0"/>
          </reference>
        </references>
      </pivotArea>
    </format>
    <format dxfId="193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3"/>
          </reference>
          <reference field="4" count="1" selected="0">
            <x v="710"/>
          </reference>
          <reference field="5" count="1" selected="0">
            <x v="7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63"/>
          </reference>
          <reference field="18" count="1">
            <x v="0"/>
          </reference>
        </references>
      </pivotArea>
    </format>
    <format dxfId="193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3"/>
          </reference>
          <reference field="4" count="1" selected="0">
            <x v="710"/>
          </reference>
          <reference field="5" count="1" selected="0">
            <x v="7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64"/>
          </reference>
          <reference field="18" count="1">
            <x v="0"/>
          </reference>
        </references>
      </pivotArea>
    </format>
    <format dxfId="193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3"/>
          </reference>
          <reference field="4" count="1" selected="0">
            <x v="710"/>
          </reference>
          <reference field="5" count="1" selected="0">
            <x v="7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72"/>
          </reference>
          <reference field="18" count="1">
            <x v="0"/>
          </reference>
        </references>
      </pivotArea>
    </format>
    <format dxfId="193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3"/>
          </reference>
          <reference field="4" count="1" selected="0">
            <x v="710"/>
          </reference>
          <reference field="5" count="1" selected="0">
            <x v="7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84"/>
          </reference>
          <reference field="18" count="1">
            <x v="0"/>
          </reference>
        </references>
      </pivotArea>
    </format>
    <format dxfId="193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3"/>
          </reference>
          <reference field="4" count="1" selected="0">
            <x v="710"/>
          </reference>
          <reference field="5" count="1" selected="0">
            <x v="7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87"/>
          </reference>
          <reference field="18" count="1">
            <x v="0"/>
          </reference>
        </references>
      </pivotArea>
    </format>
    <format dxfId="193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3"/>
          </reference>
          <reference field="4" count="1" selected="0">
            <x v="710"/>
          </reference>
          <reference field="5" count="1" selected="0">
            <x v="7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19"/>
          </reference>
          <reference field="18" count="1">
            <x v="0"/>
          </reference>
        </references>
      </pivotArea>
    </format>
    <format dxfId="193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3"/>
          </reference>
          <reference field="4" count="1" selected="0">
            <x v="710"/>
          </reference>
          <reference field="5" count="1" selected="0">
            <x v="7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57"/>
          </reference>
          <reference field="18" count="1">
            <x v="0"/>
          </reference>
        </references>
      </pivotArea>
    </format>
    <format dxfId="193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3"/>
          </reference>
          <reference field="4" count="1" selected="0">
            <x v="710"/>
          </reference>
          <reference field="5" count="1" selected="0">
            <x v="7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64"/>
          </reference>
          <reference field="18" count="1">
            <x v="0"/>
          </reference>
        </references>
      </pivotArea>
    </format>
    <format dxfId="192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3"/>
          </reference>
          <reference field="4" count="1" selected="0">
            <x v="710"/>
          </reference>
          <reference field="5" count="1" selected="0">
            <x v="7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65"/>
          </reference>
          <reference field="18" count="1">
            <x v="0"/>
          </reference>
        </references>
      </pivotArea>
    </format>
    <format dxfId="192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3"/>
          </reference>
          <reference field="4" count="1" selected="0">
            <x v="710"/>
          </reference>
          <reference field="5" count="1" selected="0">
            <x v="7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73"/>
          </reference>
          <reference field="18" count="1">
            <x v="0"/>
          </reference>
        </references>
      </pivotArea>
    </format>
    <format dxfId="192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3"/>
          </reference>
          <reference field="4" count="1" selected="0">
            <x v="710"/>
          </reference>
          <reference field="5" count="1" selected="0">
            <x v="7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74"/>
          </reference>
          <reference field="18" count="1">
            <x v="0"/>
          </reference>
        </references>
      </pivotArea>
    </format>
    <format dxfId="192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3"/>
          </reference>
          <reference field="4" count="1" selected="0">
            <x v="710"/>
          </reference>
          <reference field="5" count="1" selected="0">
            <x v="7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79"/>
          </reference>
          <reference field="18" count="1">
            <x v="0"/>
          </reference>
        </references>
      </pivotArea>
    </format>
    <format dxfId="192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3"/>
          </reference>
          <reference field="4" count="1" selected="0">
            <x v="710"/>
          </reference>
          <reference field="5" count="1" selected="0">
            <x v="7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90"/>
          </reference>
          <reference field="18" count="1">
            <x v="0"/>
          </reference>
        </references>
      </pivotArea>
    </format>
    <format dxfId="192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3"/>
          </reference>
          <reference field="4" count="1" selected="0">
            <x v="710"/>
          </reference>
          <reference field="5" count="1" selected="0">
            <x v="7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91"/>
          </reference>
          <reference field="18" count="1">
            <x v="0"/>
          </reference>
        </references>
      </pivotArea>
    </format>
    <format dxfId="192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3"/>
          </reference>
          <reference field="4" count="1" selected="0">
            <x v="710"/>
          </reference>
          <reference field="5" count="1" selected="0">
            <x v="7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93"/>
          </reference>
          <reference field="18" count="1">
            <x v="0"/>
          </reference>
        </references>
      </pivotArea>
    </format>
    <format dxfId="192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3"/>
          </reference>
          <reference field="4" count="1" selected="0">
            <x v="710"/>
          </reference>
          <reference field="5" count="1" selected="0">
            <x v="7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99"/>
          </reference>
          <reference field="18" count="1">
            <x v="0"/>
          </reference>
        </references>
      </pivotArea>
    </format>
    <format dxfId="192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3"/>
          </reference>
          <reference field="4" count="1" selected="0">
            <x v="710"/>
          </reference>
          <reference field="5" count="1" selected="0">
            <x v="7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501"/>
          </reference>
          <reference field="18" count="1">
            <x v="0"/>
          </reference>
        </references>
      </pivotArea>
    </format>
    <format dxfId="192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3"/>
          </reference>
          <reference field="4" count="1" selected="0">
            <x v="710"/>
          </reference>
          <reference field="5" count="1" selected="0">
            <x v="7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503"/>
          </reference>
          <reference field="18" count="1">
            <x v="0"/>
          </reference>
        </references>
      </pivotArea>
    </format>
    <format dxfId="191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3"/>
          </reference>
          <reference field="4" count="1" selected="0">
            <x v="710"/>
          </reference>
          <reference field="5" count="1" selected="0">
            <x v="7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505"/>
          </reference>
          <reference field="18" count="1">
            <x v="0"/>
          </reference>
        </references>
      </pivotArea>
    </format>
    <format dxfId="191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3"/>
          </reference>
          <reference field="4" count="1" selected="0">
            <x v="710"/>
          </reference>
          <reference field="5" count="1" selected="0">
            <x v="7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506"/>
          </reference>
          <reference field="18" count="1">
            <x v="0"/>
          </reference>
        </references>
      </pivotArea>
    </format>
    <format dxfId="191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3"/>
          </reference>
          <reference field="4" count="1" selected="0">
            <x v="710"/>
          </reference>
          <reference field="5" count="1" selected="0">
            <x v="7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512"/>
          </reference>
          <reference field="18" count="1">
            <x v="0"/>
          </reference>
        </references>
      </pivotArea>
    </format>
    <format dxfId="191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3"/>
          </reference>
          <reference field="4" count="1" selected="0">
            <x v="710"/>
          </reference>
          <reference field="5" count="1" selected="0">
            <x v="7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623"/>
          </reference>
          <reference field="18" count="1">
            <x v="0"/>
          </reference>
        </references>
      </pivotArea>
    </format>
    <format dxfId="191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4"/>
          </reference>
          <reference field="4" count="1" selected="0">
            <x v="1212"/>
          </reference>
          <reference field="5" count="1" selected="0">
            <x v="45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681"/>
          </reference>
          <reference field="18" count="1">
            <x v="0"/>
          </reference>
        </references>
      </pivotArea>
    </format>
    <format dxfId="191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4"/>
          </reference>
          <reference field="4" count="1" selected="0">
            <x v="1212"/>
          </reference>
          <reference field="5" count="1" selected="0">
            <x v="45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971"/>
          </reference>
          <reference field="18" count="1">
            <x v="0"/>
          </reference>
        </references>
      </pivotArea>
    </format>
    <format dxfId="191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4"/>
          </reference>
          <reference field="4" count="1" selected="0">
            <x v="1212"/>
          </reference>
          <reference field="5" count="1" selected="0">
            <x v="45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280"/>
          </reference>
          <reference field="18" count="1">
            <x v="0"/>
          </reference>
        </references>
      </pivotArea>
    </format>
    <format dxfId="191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6"/>
          </reference>
          <reference field="4" count="1" selected="0">
            <x v="997"/>
          </reference>
          <reference field="5" count="1" selected="0">
            <x v="347"/>
          </reference>
          <reference field="6" count="1" selected="0">
            <x v="4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768"/>
          </reference>
          <reference field="18" count="1">
            <x v="0"/>
          </reference>
        </references>
      </pivotArea>
    </format>
    <format dxfId="191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6"/>
          </reference>
          <reference field="4" count="1" selected="0">
            <x v="997"/>
          </reference>
          <reference field="5" count="1" selected="0">
            <x v="347"/>
          </reference>
          <reference field="6" count="1" selected="0">
            <x v="4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770"/>
          </reference>
          <reference field="18" count="1">
            <x v="0"/>
          </reference>
        </references>
      </pivotArea>
    </format>
    <format dxfId="191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6"/>
          </reference>
          <reference field="4" count="1" selected="0">
            <x v="997"/>
          </reference>
          <reference field="5" count="1" selected="0">
            <x v="347"/>
          </reference>
          <reference field="6" count="1" selected="0">
            <x v="4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771"/>
          </reference>
          <reference field="18" count="1">
            <x v="0"/>
          </reference>
        </references>
      </pivotArea>
    </format>
    <format dxfId="190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6"/>
          </reference>
          <reference field="4" count="1" selected="0">
            <x v="997"/>
          </reference>
          <reference field="5" count="1" selected="0">
            <x v="347"/>
          </reference>
          <reference field="6" count="1" selected="0">
            <x v="4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795"/>
          </reference>
          <reference field="18" count="1">
            <x v="0"/>
          </reference>
        </references>
      </pivotArea>
    </format>
    <format dxfId="190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6"/>
          </reference>
          <reference field="4" count="1" selected="0">
            <x v="997"/>
          </reference>
          <reference field="5" count="1" selected="0">
            <x v="347"/>
          </reference>
          <reference field="6" count="1" selected="0">
            <x v="4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796"/>
          </reference>
          <reference field="18" count="1">
            <x v="0"/>
          </reference>
        </references>
      </pivotArea>
    </format>
    <format dxfId="190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6"/>
          </reference>
          <reference field="4" count="1" selected="0">
            <x v="997"/>
          </reference>
          <reference field="5" count="1" selected="0">
            <x v="347"/>
          </reference>
          <reference field="6" count="1" selected="0">
            <x v="4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797"/>
          </reference>
          <reference field="18" count="1">
            <x v="0"/>
          </reference>
        </references>
      </pivotArea>
    </format>
    <format dxfId="190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6"/>
          </reference>
          <reference field="4" count="1" selected="0">
            <x v="997"/>
          </reference>
          <reference field="5" count="1" selected="0">
            <x v="347"/>
          </reference>
          <reference field="6" count="1" selected="0">
            <x v="4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798"/>
          </reference>
          <reference field="18" count="1">
            <x v="0"/>
          </reference>
        </references>
      </pivotArea>
    </format>
    <format dxfId="190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6"/>
          </reference>
          <reference field="4" count="1" selected="0">
            <x v="997"/>
          </reference>
          <reference field="5" count="1" selected="0">
            <x v="347"/>
          </reference>
          <reference field="6" count="1" selected="0">
            <x v="4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799"/>
          </reference>
          <reference field="18" count="1">
            <x v="0"/>
          </reference>
        </references>
      </pivotArea>
    </format>
    <format dxfId="190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6"/>
          </reference>
          <reference field="4" count="1" selected="0">
            <x v="997"/>
          </reference>
          <reference field="5" count="1" selected="0">
            <x v="347"/>
          </reference>
          <reference field="6" count="1" selected="0">
            <x v="4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800"/>
          </reference>
          <reference field="18" count="1">
            <x v="0"/>
          </reference>
        </references>
      </pivotArea>
    </format>
    <format dxfId="190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6"/>
          </reference>
          <reference field="4" count="1" selected="0">
            <x v="997"/>
          </reference>
          <reference field="5" count="1" selected="0">
            <x v="347"/>
          </reference>
          <reference field="6" count="1" selected="0">
            <x v="4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816"/>
          </reference>
          <reference field="18" count="1">
            <x v="0"/>
          </reference>
        </references>
      </pivotArea>
    </format>
    <format dxfId="190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6"/>
          </reference>
          <reference field="4" count="1" selected="0">
            <x v="997"/>
          </reference>
          <reference field="5" count="1" selected="0">
            <x v="347"/>
          </reference>
          <reference field="6" count="1" selected="0">
            <x v="4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817"/>
          </reference>
          <reference field="18" count="1">
            <x v="0"/>
          </reference>
        </references>
      </pivotArea>
    </format>
    <format dxfId="190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6"/>
          </reference>
          <reference field="4" count="1" selected="0">
            <x v="997"/>
          </reference>
          <reference field="5" count="1" selected="0">
            <x v="347"/>
          </reference>
          <reference field="6" count="1" selected="0">
            <x v="4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818"/>
          </reference>
          <reference field="18" count="1">
            <x v="0"/>
          </reference>
        </references>
      </pivotArea>
    </format>
    <format dxfId="190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6"/>
          </reference>
          <reference field="4" count="1" selected="0">
            <x v="997"/>
          </reference>
          <reference field="5" count="1" selected="0">
            <x v="347"/>
          </reference>
          <reference field="6" count="1" selected="0">
            <x v="4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819"/>
          </reference>
          <reference field="18" count="1">
            <x v="0"/>
          </reference>
        </references>
      </pivotArea>
    </format>
    <format dxfId="189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6"/>
          </reference>
          <reference field="4" count="1" selected="0">
            <x v="997"/>
          </reference>
          <reference field="5" count="1" selected="0">
            <x v="347"/>
          </reference>
          <reference field="6" count="1" selected="0">
            <x v="4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824"/>
          </reference>
          <reference field="18" count="1">
            <x v="0"/>
          </reference>
        </references>
      </pivotArea>
    </format>
    <format dxfId="189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6"/>
          </reference>
          <reference field="4" count="1" selected="0">
            <x v="997"/>
          </reference>
          <reference field="5" count="1" selected="0">
            <x v="347"/>
          </reference>
          <reference field="6" count="1" selected="0">
            <x v="4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836"/>
          </reference>
          <reference field="18" count="1">
            <x v="0"/>
          </reference>
        </references>
      </pivotArea>
    </format>
    <format dxfId="189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6"/>
          </reference>
          <reference field="4" count="1" selected="0">
            <x v="997"/>
          </reference>
          <reference field="5" count="1" selected="0">
            <x v="347"/>
          </reference>
          <reference field="6" count="1" selected="0">
            <x v="4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839"/>
          </reference>
          <reference field="18" count="1">
            <x v="0"/>
          </reference>
        </references>
      </pivotArea>
    </format>
    <format dxfId="189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6"/>
          </reference>
          <reference field="4" count="1" selected="0">
            <x v="997"/>
          </reference>
          <reference field="5" count="1" selected="0">
            <x v="347"/>
          </reference>
          <reference field="6" count="1" selected="0">
            <x v="4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840"/>
          </reference>
          <reference field="18" count="1">
            <x v="0"/>
          </reference>
        </references>
      </pivotArea>
    </format>
    <format dxfId="189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6"/>
          </reference>
          <reference field="4" count="1" selected="0">
            <x v="997"/>
          </reference>
          <reference field="5" count="1" selected="0">
            <x v="347"/>
          </reference>
          <reference field="6" count="1" selected="0">
            <x v="4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870"/>
          </reference>
          <reference field="18" count="1">
            <x v="0"/>
          </reference>
        </references>
      </pivotArea>
    </format>
    <format dxfId="189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6"/>
          </reference>
          <reference field="4" count="1" selected="0">
            <x v="997"/>
          </reference>
          <reference field="5" count="1" selected="0">
            <x v="347"/>
          </reference>
          <reference field="6" count="1" selected="0">
            <x v="4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872"/>
          </reference>
          <reference field="18" count="1">
            <x v="0"/>
          </reference>
        </references>
      </pivotArea>
    </format>
    <format dxfId="189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7"/>
          </reference>
          <reference field="4" count="1" selected="0">
            <x v="929"/>
          </reference>
          <reference field="5" count="1" selected="0">
            <x v="73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720"/>
          </reference>
          <reference field="18" count="1">
            <x v="0"/>
          </reference>
        </references>
      </pivotArea>
    </format>
    <format dxfId="189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7"/>
          </reference>
          <reference field="4" count="1" selected="0">
            <x v="929"/>
          </reference>
          <reference field="5" count="1" selected="0">
            <x v="73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722"/>
          </reference>
          <reference field="18" count="1">
            <x v="0"/>
          </reference>
        </references>
      </pivotArea>
    </format>
    <format dxfId="189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8"/>
          </reference>
          <reference field="4" count="1" selected="0">
            <x v="1039"/>
          </reference>
          <reference field="5" count="1" selected="0">
            <x v="4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523"/>
          </reference>
          <reference field="18" count="1">
            <x v="0"/>
          </reference>
        </references>
      </pivotArea>
    </format>
    <format dxfId="189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8"/>
          </reference>
          <reference field="4" count="1" selected="0">
            <x v="1039"/>
          </reference>
          <reference field="5" count="1" selected="0">
            <x v="4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614"/>
          </reference>
          <reference field="18" count="1">
            <x v="0"/>
          </reference>
        </references>
      </pivotArea>
    </format>
    <format dxfId="188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8"/>
          </reference>
          <reference field="4" count="1" selected="0">
            <x v="1039"/>
          </reference>
          <reference field="5" count="1" selected="0">
            <x v="4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619"/>
          </reference>
          <reference field="18" count="1">
            <x v="0"/>
          </reference>
        </references>
      </pivotArea>
    </format>
    <format dxfId="188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8"/>
          </reference>
          <reference field="4" count="1" selected="0">
            <x v="1039"/>
          </reference>
          <reference field="5" count="1" selected="0">
            <x v="4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666"/>
          </reference>
          <reference field="18" count="1">
            <x v="0"/>
          </reference>
        </references>
      </pivotArea>
    </format>
    <format dxfId="188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8"/>
          </reference>
          <reference field="4" count="1" selected="0">
            <x v="1039"/>
          </reference>
          <reference field="5" count="1" selected="0">
            <x v="4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669"/>
          </reference>
          <reference field="18" count="1">
            <x v="0"/>
          </reference>
        </references>
      </pivotArea>
    </format>
    <format dxfId="188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8"/>
          </reference>
          <reference field="4" count="1" selected="0">
            <x v="1039"/>
          </reference>
          <reference field="5" count="1" selected="0">
            <x v="4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670"/>
          </reference>
          <reference field="18" count="1">
            <x v="0"/>
          </reference>
        </references>
      </pivotArea>
    </format>
    <format dxfId="188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8"/>
          </reference>
          <reference field="4" count="1" selected="0">
            <x v="1039"/>
          </reference>
          <reference field="5" count="1" selected="0">
            <x v="4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671"/>
          </reference>
          <reference field="18" count="1">
            <x v="0"/>
          </reference>
        </references>
      </pivotArea>
    </format>
    <format dxfId="188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8"/>
          </reference>
          <reference field="4" count="1" selected="0">
            <x v="1039"/>
          </reference>
          <reference field="5" count="1" selected="0">
            <x v="4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672"/>
          </reference>
          <reference field="18" count="1">
            <x v="0"/>
          </reference>
        </references>
      </pivotArea>
    </format>
    <format dxfId="188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8"/>
          </reference>
          <reference field="4" count="1" selected="0">
            <x v="1039"/>
          </reference>
          <reference field="5" count="1" selected="0">
            <x v="4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676"/>
          </reference>
          <reference field="18" count="1">
            <x v="0"/>
          </reference>
        </references>
      </pivotArea>
    </format>
    <format dxfId="188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8"/>
          </reference>
          <reference field="4" count="1" selected="0">
            <x v="1039"/>
          </reference>
          <reference field="5" count="1" selected="0">
            <x v="4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732"/>
          </reference>
          <reference field="18" count="1">
            <x v="0"/>
          </reference>
        </references>
      </pivotArea>
    </format>
    <format dxfId="188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8"/>
          </reference>
          <reference field="4" count="1" selected="0">
            <x v="1039"/>
          </reference>
          <reference field="5" count="1" selected="0">
            <x v="4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735"/>
          </reference>
          <reference field="18" count="1">
            <x v="0"/>
          </reference>
        </references>
      </pivotArea>
    </format>
    <format dxfId="188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8"/>
          </reference>
          <reference field="4" count="1" selected="0">
            <x v="1039"/>
          </reference>
          <reference field="5" count="1" selected="0">
            <x v="4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744"/>
          </reference>
          <reference field="18" count="1">
            <x v="0"/>
          </reference>
        </references>
      </pivotArea>
    </format>
    <format dxfId="187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8"/>
          </reference>
          <reference field="4" count="1" selected="0">
            <x v="1039"/>
          </reference>
          <reference field="5" count="1" selected="0">
            <x v="4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751"/>
          </reference>
          <reference field="18" count="1">
            <x v="0"/>
          </reference>
        </references>
      </pivotArea>
    </format>
    <format dxfId="187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8"/>
          </reference>
          <reference field="4" count="1" selected="0">
            <x v="1039"/>
          </reference>
          <reference field="5" count="1" selected="0">
            <x v="4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753"/>
          </reference>
          <reference field="18" count="1">
            <x v="0"/>
          </reference>
        </references>
      </pivotArea>
    </format>
    <format dxfId="187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8"/>
          </reference>
          <reference field="4" count="1" selected="0">
            <x v="1039"/>
          </reference>
          <reference field="5" count="1" selected="0">
            <x v="4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763"/>
          </reference>
          <reference field="18" count="1">
            <x v="0"/>
          </reference>
        </references>
      </pivotArea>
    </format>
    <format dxfId="187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8"/>
          </reference>
          <reference field="4" count="1" selected="0">
            <x v="1039"/>
          </reference>
          <reference field="5" count="1" selected="0">
            <x v="4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861"/>
          </reference>
          <reference field="18" count="1">
            <x v="0"/>
          </reference>
        </references>
      </pivotArea>
    </format>
    <format dxfId="187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8"/>
          </reference>
          <reference field="4" count="1" selected="0">
            <x v="1039"/>
          </reference>
          <reference field="5" count="1" selected="0">
            <x v="4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865"/>
          </reference>
          <reference field="18" count="1">
            <x v="0"/>
          </reference>
        </references>
      </pivotArea>
    </format>
    <format dxfId="187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298"/>
          </reference>
          <reference field="4" count="1" selected="0">
            <x v="1039"/>
          </reference>
          <reference field="5" count="1" selected="0">
            <x v="4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868"/>
          </reference>
          <reference field="18" count="1">
            <x v="0"/>
          </reference>
        </references>
      </pivotArea>
    </format>
    <format dxfId="187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01"/>
          </reference>
          <reference field="4" count="1" selected="0">
            <x v="856"/>
          </reference>
          <reference field="5" count="1" selected="0">
            <x v="287"/>
          </reference>
          <reference field="6" count="1" selected="0">
            <x v="36"/>
          </reference>
          <reference field="7" count="0" selected="0"/>
          <reference field="8" count="1" selected="0">
            <x v="0"/>
          </reference>
          <reference field="9" count="1" selected="0">
            <x v="17"/>
          </reference>
          <reference field="10" count="1" selected="0">
            <x v="708"/>
          </reference>
          <reference field="18" count="1">
            <x v="12"/>
          </reference>
        </references>
      </pivotArea>
    </format>
    <format dxfId="187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11"/>
          </reference>
          <reference field="4" count="1" selected="0">
            <x v="1014"/>
          </reference>
          <reference field="5" count="1" selected="0">
            <x v="526"/>
          </reference>
          <reference field="6" count="1" selected="0">
            <x v="36"/>
          </reference>
          <reference field="7" count="0" selected="0"/>
          <reference field="8" count="1" selected="0">
            <x v="0"/>
          </reference>
          <reference field="9" count="1" selected="0">
            <x v="17"/>
          </reference>
          <reference field="10" count="1" selected="0">
            <x v="3869"/>
          </reference>
          <reference field="18" count="1">
            <x v="8"/>
          </reference>
        </references>
      </pivotArea>
    </format>
    <format dxfId="187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13"/>
          </reference>
          <reference field="4" count="1" selected="0">
            <x v="956"/>
          </reference>
          <reference field="5" count="1" selected="0">
            <x v="2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717"/>
          </reference>
          <reference field="18" count="1">
            <x v="0"/>
          </reference>
        </references>
      </pivotArea>
    </format>
    <format dxfId="187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13"/>
          </reference>
          <reference field="4" count="1" selected="0">
            <x v="956"/>
          </reference>
          <reference field="5" count="1" selected="0">
            <x v="2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730"/>
          </reference>
          <reference field="18" count="1">
            <x v="0"/>
          </reference>
        </references>
      </pivotArea>
    </format>
    <format dxfId="186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13"/>
          </reference>
          <reference field="4" count="1" selected="0">
            <x v="956"/>
          </reference>
          <reference field="5" count="1" selected="0">
            <x v="2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742"/>
          </reference>
          <reference field="18" count="1">
            <x v="0"/>
          </reference>
        </references>
      </pivotArea>
    </format>
    <format dxfId="186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13"/>
          </reference>
          <reference field="4" count="1" selected="0">
            <x v="956"/>
          </reference>
          <reference field="5" count="1" selected="0">
            <x v="2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765"/>
          </reference>
          <reference field="18" count="1">
            <x v="0"/>
          </reference>
        </references>
      </pivotArea>
    </format>
    <format dxfId="186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13"/>
          </reference>
          <reference field="4" count="1" selected="0">
            <x v="956"/>
          </reference>
          <reference field="5" count="1" selected="0">
            <x v="2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775"/>
          </reference>
          <reference field="18" count="1">
            <x v="0"/>
          </reference>
        </references>
      </pivotArea>
    </format>
    <format dxfId="186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13"/>
          </reference>
          <reference field="4" count="1" selected="0">
            <x v="956"/>
          </reference>
          <reference field="5" count="1" selected="0">
            <x v="2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786"/>
          </reference>
          <reference field="18" count="1">
            <x v="0"/>
          </reference>
        </references>
      </pivotArea>
    </format>
    <format dxfId="186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13"/>
          </reference>
          <reference field="4" count="1" selected="0">
            <x v="956"/>
          </reference>
          <reference field="5" count="1" selected="0">
            <x v="2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800"/>
          </reference>
          <reference field="18" count="1">
            <x v="0"/>
          </reference>
        </references>
      </pivotArea>
    </format>
    <format dxfId="186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13"/>
          </reference>
          <reference field="4" count="1" selected="0">
            <x v="956"/>
          </reference>
          <reference field="5" count="1" selected="0">
            <x v="2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808"/>
          </reference>
          <reference field="18" count="1">
            <x v="0"/>
          </reference>
        </references>
      </pivotArea>
    </format>
    <format dxfId="186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13"/>
          </reference>
          <reference field="4" count="1" selected="0">
            <x v="956"/>
          </reference>
          <reference field="5" count="1" selected="0">
            <x v="2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810"/>
          </reference>
          <reference field="18" count="1">
            <x v="0"/>
          </reference>
        </references>
      </pivotArea>
    </format>
    <format dxfId="186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13"/>
          </reference>
          <reference field="4" count="1" selected="0">
            <x v="956"/>
          </reference>
          <reference field="5" count="1" selected="0">
            <x v="2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821"/>
          </reference>
          <reference field="18" count="1">
            <x v="0"/>
          </reference>
        </references>
      </pivotArea>
    </format>
    <format dxfId="186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13"/>
          </reference>
          <reference field="4" count="1" selected="0">
            <x v="956"/>
          </reference>
          <reference field="5" count="1" selected="0">
            <x v="2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832"/>
          </reference>
          <reference field="18" count="1">
            <x v="0"/>
          </reference>
        </references>
      </pivotArea>
    </format>
    <format dxfId="186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13"/>
          </reference>
          <reference field="4" count="1" selected="0">
            <x v="956"/>
          </reference>
          <reference field="5" count="1" selected="0">
            <x v="2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836"/>
          </reference>
          <reference field="18" count="1">
            <x v="0"/>
          </reference>
        </references>
      </pivotArea>
    </format>
    <format dxfId="185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13"/>
          </reference>
          <reference field="4" count="1" selected="0">
            <x v="956"/>
          </reference>
          <reference field="5" count="1" selected="0">
            <x v="2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840"/>
          </reference>
          <reference field="18" count="1">
            <x v="0"/>
          </reference>
        </references>
      </pivotArea>
    </format>
    <format dxfId="185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13"/>
          </reference>
          <reference field="4" count="1" selected="0">
            <x v="956"/>
          </reference>
          <reference field="5" count="1" selected="0">
            <x v="2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849"/>
          </reference>
          <reference field="18" count="1">
            <x v="0"/>
          </reference>
        </references>
      </pivotArea>
    </format>
    <format dxfId="185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13"/>
          </reference>
          <reference field="4" count="1" selected="0">
            <x v="956"/>
          </reference>
          <reference field="5" count="1" selected="0">
            <x v="2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862"/>
          </reference>
          <reference field="18" count="1">
            <x v="0"/>
          </reference>
        </references>
      </pivotArea>
    </format>
    <format dxfId="185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13"/>
          </reference>
          <reference field="4" count="1" selected="0">
            <x v="956"/>
          </reference>
          <reference field="5" count="1" selected="0">
            <x v="2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872"/>
          </reference>
          <reference field="18" count="1">
            <x v="0"/>
          </reference>
        </references>
      </pivotArea>
    </format>
    <format dxfId="185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13"/>
          </reference>
          <reference field="4" count="1" selected="0">
            <x v="956"/>
          </reference>
          <reference field="5" count="1" selected="0">
            <x v="2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876"/>
          </reference>
          <reference field="18" count="1">
            <x v="0"/>
          </reference>
        </references>
      </pivotArea>
    </format>
    <format dxfId="185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13"/>
          </reference>
          <reference field="4" count="1" selected="0">
            <x v="956"/>
          </reference>
          <reference field="5" count="1" selected="0">
            <x v="2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882"/>
          </reference>
          <reference field="18" count="1">
            <x v="0"/>
          </reference>
        </references>
      </pivotArea>
    </format>
    <format dxfId="185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13"/>
          </reference>
          <reference field="4" count="1" selected="0">
            <x v="956"/>
          </reference>
          <reference field="5" count="1" selected="0">
            <x v="2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888"/>
          </reference>
          <reference field="18" count="1">
            <x v="0"/>
          </reference>
        </references>
      </pivotArea>
    </format>
    <format dxfId="185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13"/>
          </reference>
          <reference field="4" count="1" selected="0">
            <x v="956"/>
          </reference>
          <reference field="5" count="1" selected="0">
            <x v="2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894"/>
          </reference>
          <reference field="18" count="1">
            <x v="0"/>
          </reference>
        </references>
      </pivotArea>
    </format>
    <format dxfId="185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13"/>
          </reference>
          <reference field="4" count="1" selected="0">
            <x v="956"/>
          </reference>
          <reference field="5" count="1" selected="0">
            <x v="2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897"/>
          </reference>
          <reference field="18" count="1">
            <x v="0"/>
          </reference>
        </references>
      </pivotArea>
    </format>
    <format dxfId="185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13"/>
          </reference>
          <reference field="4" count="1" selected="0">
            <x v="956"/>
          </reference>
          <reference field="5" count="1" selected="0">
            <x v="2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901"/>
          </reference>
          <reference field="18" count="1">
            <x v="0"/>
          </reference>
        </references>
      </pivotArea>
    </format>
    <format dxfId="184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13"/>
          </reference>
          <reference field="4" count="1" selected="0">
            <x v="956"/>
          </reference>
          <reference field="5" count="1" selected="0">
            <x v="2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909"/>
          </reference>
          <reference field="18" count="1">
            <x v="0"/>
          </reference>
        </references>
      </pivotArea>
    </format>
    <format dxfId="184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13"/>
          </reference>
          <reference field="4" count="1" selected="0">
            <x v="956"/>
          </reference>
          <reference field="5" count="1" selected="0">
            <x v="2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925"/>
          </reference>
          <reference field="18" count="1">
            <x v="0"/>
          </reference>
        </references>
      </pivotArea>
    </format>
    <format dxfId="184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13"/>
          </reference>
          <reference field="4" count="1" selected="0">
            <x v="956"/>
          </reference>
          <reference field="5" count="1" selected="0">
            <x v="2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961"/>
          </reference>
          <reference field="18" count="1">
            <x v="0"/>
          </reference>
        </references>
      </pivotArea>
    </format>
    <format dxfId="184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13"/>
          </reference>
          <reference field="4" count="1" selected="0">
            <x v="956"/>
          </reference>
          <reference field="5" count="1" selected="0">
            <x v="2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971"/>
          </reference>
          <reference field="18" count="1">
            <x v="0"/>
          </reference>
        </references>
      </pivotArea>
    </format>
    <format dxfId="184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13"/>
          </reference>
          <reference field="4" count="1" selected="0">
            <x v="956"/>
          </reference>
          <reference field="5" count="1" selected="0">
            <x v="2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979"/>
          </reference>
          <reference field="18" count="1">
            <x v="0"/>
          </reference>
        </references>
      </pivotArea>
    </format>
    <format dxfId="184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13"/>
          </reference>
          <reference field="4" count="1" selected="0">
            <x v="956"/>
          </reference>
          <reference field="5" count="1" selected="0">
            <x v="2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998"/>
          </reference>
          <reference field="18" count="1">
            <x v="0"/>
          </reference>
        </references>
      </pivotArea>
    </format>
    <format dxfId="184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13"/>
          </reference>
          <reference field="4" count="1" selected="0">
            <x v="956"/>
          </reference>
          <reference field="5" count="1" selected="0">
            <x v="2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003"/>
          </reference>
          <reference field="18" count="1">
            <x v="0"/>
          </reference>
        </references>
      </pivotArea>
    </format>
    <format dxfId="184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13"/>
          </reference>
          <reference field="4" count="1" selected="0">
            <x v="956"/>
          </reference>
          <reference field="5" count="1" selected="0">
            <x v="2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009"/>
          </reference>
          <reference field="18" count="1">
            <x v="0"/>
          </reference>
        </references>
      </pivotArea>
    </format>
    <format dxfId="184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13"/>
          </reference>
          <reference field="4" count="1" selected="0">
            <x v="956"/>
          </reference>
          <reference field="5" count="1" selected="0">
            <x v="2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012"/>
          </reference>
          <reference field="18" count="1">
            <x v="0"/>
          </reference>
        </references>
      </pivotArea>
    </format>
    <format dxfId="184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13"/>
          </reference>
          <reference field="4" count="1" selected="0">
            <x v="956"/>
          </reference>
          <reference field="5" count="1" selected="0">
            <x v="2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017"/>
          </reference>
          <reference field="18" count="1">
            <x v="0"/>
          </reference>
        </references>
      </pivotArea>
    </format>
    <format dxfId="183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13"/>
          </reference>
          <reference field="4" count="1" selected="0">
            <x v="956"/>
          </reference>
          <reference field="5" count="1" selected="0">
            <x v="2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025"/>
          </reference>
          <reference field="18" count="1">
            <x v="0"/>
          </reference>
        </references>
      </pivotArea>
    </format>
    <format dxfId="183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13"/>
          </reference>
          <reference field="4" count="1" selected="0">
            <x v="956"/>
          </reference>
          <reference field="5" count="1" selected="0">
            <x v="2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038"/>
          </reference>
          <reference field="18" count="1">
            <x v="0"/>
          </reference>
        </references>
      </pivotArea>
    </format>
    <format dxfId="183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14"/>
          </reference>
          <reference field="4" count="1" selected="0">
            <x v="970"/>
          </reference>
          <reference field="5" count="1" selected="0">
            <x v="647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17"/>
          </reference>
          <reference field="10" count="1" selected="0">
            <x v="6"/>
          </reference>
          <reference field="18" count="1">
            <x v="10"/>
          </reference>
        </references>
      </pivotArea>
    </format>
    <format dxfId="183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20"/>
          </reference>
          <reference field="4" count="1" selected="0">
            <x v="1018"/>
          </reference>
          <reference field="5" count="1" selected="0">
            <x v="686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026"/>
          </reference>
          <reference field="18" count="1">
            <x v="10"/>
          </reference>
        </references>
      </pivotArea>
    </format>
    <format dxfId="183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20"/>
          </reference>
          <reference field="4" count="1" selected="0">
            <x v="1018"/>
          </reference>
          <reference field="5" count="1" selected="0">
            <x v="686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037"/>
          </reference>
          <reference field="18" count="1">
            <x v="10"/>
          </reference>
        </references>
      </pivotArea>
    </format>
    <format dxfId="183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20"/>
          </reference>
          <reference field="4" count="1" selected="0">
            <x v="1018"/>
          </reference>
          <reference field="5" count="1" selected="0">
            <x v="686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072"/>
          </reference>
          <reference field="18" count="1">
            <x v="10"/>
          </reference>
        </references>
      </pivotArea>
    </format>
    <format dxfId="183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21"/>
          </reference>
          <reference field="4" count="1" selected="0">
            <x v="1133"/>
          </reference>
          <reference field="5" count="1" selected="0">
            <x v="3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986"/>
          </reference>
          <reference field="18" count="1">
            <x v="0"/>
          </reference>
        </references>
      </pivotArea>
    </format>
    <format dxfId="183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23"/>
          </reference>
          <reference field="4" count="1" selected="0">
            <x v="1023"/>
          </reference>
          <reference field="5" count="1" selected="0">
            <x v="290"/>
          </reference>
          <reference field="6" count="1" selected="0">
            <x v="5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241"/>
          </reference>
          <reference field="18" count="1">
            <x v="7"/>
          </reference>
        </references>
      </pivotArea>
    </format>
    <format dxfId="183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25"/>
          </reference>
          <reference field="4" count="1" selected="0">
            <x v="866"/>
          </reference>
          <reference field="5" count="1" selected="0">
            <x v="523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97"/>
          </reference>
          <reference field="18" count="1">
            <x v="9"/>
          </reference>
        </references>
      </pivotArea>
    </format>
    <format dxfId="183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26"/>
          </reference>
          <reference field="4" count="1" selected="0">
            <x v="1122"/>
          </reference>
          <reference field="5" count="1" selected="0">
            <x v="40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82"/>
          </reference>
          <reference field="18" count="1">
            <x v="0"/>
          </reference>
        </references>
      </pivotArea>
    </format>
    <format dxfId="182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26"/>
          </reference>
          <reference field="4" count="1" selected="0">
            <x v="1122"/>
          </reference>
          <reference field="5" count="1" selected="0">
            <x v="40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021"/>
          </reference>
          <reference field="18" count="1">
            <x v="0"/>
          </reference>
        </references>
      </pivotArea>
    </format>
    <format dxfId="182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26"/>
          </reference>
          <reference field="4" count="1" selected="0">
            <x v="1122"/>
          </reference>
          <reference field="5" count="1" selected="0">
            <x v="40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032"/>
          </reference>
          <reference field="18" count="1">
            <x v="0"/>
          </reference>
        </references>
      </pivotArea>
    </format>
    <format dxfId="182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26"/>
          </reference>
          <reference field="4" count="1" selected="0">
            <x v="1122"/>
          </reference>
          <reference field="5" count="1" selected="0">
            <x v="40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051"/>
          </reference>
          <reference field="18" count="1">
            <x v="0"/>
          </reference>
        </references>
      </pivotArea>
    </format>
    <format dxfId="182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26"/>
          </reference>
          <reference field="4" count="1" selected="0">
            <x v="1122"/>
          </reference>
          <reference field="5" count="1" selected="0">
            <x v="40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054"/>
          </reference>
          <reference field="18" count="1">
            <x v="0"/>
          </reference>
        </references>
      </pivotArea>
    </format>
    <format dxfId="182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26"/>
          </reference>
          <reference field="4" count="1" selected="0">
            <x v="1122"/>
          </reference>
          <reference field="5" count="1" selected="0">
            <x v="40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069"/>
          </reference>
          <reference field="18" count="1">
            <x v="0"/>
          </reference>
        </references>
      </pivotArea>
    </format>
    <format dxfId="182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26"/>
          </reference>
          <reference field="4" count="1" selected="0">
            <x v="1122"/>
          </reference>
          <reference field="5" count="1" selected="0">
            <x v="40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071"/>
          </reference>
          <reference field="18" count="1">
            <x v="0"/>
          </reference>
        </references>
      </pivotArea>
    </format>
    <format dxfId="182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26"/>
          </reference>
          <reference field="4" count="1" selected="0">
            <x v="1122"/>
          </reference>
          <reference field="5" count="1" selected="0">
            <x v="40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078"/>
          </reference>
          <reference field="18" count="1">
            <x v="0"/>
          </reference>
        </references>
      </pivotArea>
    </format>
    <format dxfId="182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26"/>
          </reference>
          <reference field="4" count="1" selected="0">
            <x v="1122"/>
          </reference>
          <reference field="5" count="1" selected="0">
            <x v="40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086"/>
          </reference>
          <reference field="18" count="1">
            <x v="0"/>
          </reference>
        </references>
      </pivotArea>
    </format>
    <format dxfId="182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26"/>
          </reference>
          <reference field="4" count="1" selected="0">
            <x v="1122"/>
          </reference>
          <reference field="5" count="1" selected="0">
            <x v="40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092"/>
          </reference>
          <reference field="18" count="1">
            <x v="0"/>
          </reference>
        </references>
      </pivotArea>
    </format>
    <format dxfId="182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26"/>
          </reference>
          <reference field="4" count="1" selected="0">
            <x v="1122"/>
          </reference>
          <reference field="5" count="1" selected="0">
            <x v="40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110"/>
          </reference>
          <reference field="18" count="1">
            <x v="0"/>
          </reference>
        </references>
      </pivotArea>
    </format>
    <format dxfId="181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26"/>
          </reference>
          <reference field="4" count="1" selected="0">
            <x v="1122"/>
          </reference>
          <reference field="5" count="1" selected="0">
            <x v="40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113"/>
          </reference>
          <reference field="18" count="1">
            <x v="0"/>
          </reference>
        </references>
      </pivotArea>
    </format>
    <format dxfId="181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26"/>
          </reference>
          <reference field="4" count="1" selected="0">
            <x v="1122"/>
          </reference>
          <reference field="5" count="1" selected="0">
            <x v="40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133"/>
          </reference>
          <reference field="18" count="1">
            <x v="0"/>
          </reference>
        </references>
      </pivotArea>
    </format>
    <format dxfId="181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26"/>
          </reference>
          <reference field="4" count="1" selected="0">
            <x v="1122"/>
          </reference>
          <reference field="5" count="1" selected="0">
            <x v="40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144"/>
          </reference>
          <reference field="18" count="1">
            <x v="0"/>
          </reference>
        </references>
      </pivotArea>
    </format>
    <format dxfId="181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26"/>
          </reference>
          <reference field="4" count="1" selected="0">
            <x v="1122"/>
          </reference>
          <reference field="5" count="1" selected="0">
            <x v="40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218"/>
          </reference>
          <reference field="18" count="1">
            <x v="0"/>
          </reference>
        </references>
      </pivotArea>
    </format>
    <format dxfId="181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26"/>
          </reference>
          <reference field="4" count="1" selected="0">
            <x v="1122"/>
          </reference>
          <reference field="5" count="1" selected="0">
            <x v="40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108"/>
          </reference>
          <reference field="18" count="1">
            <x v="0"/>
          </reference>
        </references>
      </pivotArea>
    </format>
    <format dxfId="181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26"/>
          </reference>
          <reference field="4" count="1" selected="0">
            <x v="1122"/>
          </reference>
          <reference field="5" count="1" selected="0">
            <x v="40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280"/>
          </reference>
          <reference field="18" count="1">
            <x v="0"/>
          </reference>
        </references>
      </pivotArea>
    </format>
    <format dxfId="181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26"/>
          </reference>
          <reference field="4" count="1" selected="0">
            <x v="1122"/>
          </reference>
          <reference field="5" count="1" selected="0">
            <x v="40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778"/>
          </reference>
          <reference field="18" count="1">
            <x v="0"/>
          </reference>
        </references>
      </pivotArea>
    </format>
    <format dxfId="181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26"/>
          </reference>
          <reference field="4" count="1" selected="0">
            <x v="1122"/>
          </reference>
          <reference field="5" count="1" selected="0">
            <x v="40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962"/>
          </reference>
          <reference field="18" count="1">
            <x v="0"/>
          </reference>
        </references>
      </pivotArea>
    </format>
    <format dxfId="181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28"/>
          </reference>
          <reference field="4" count="1" selected="0">
            <x v="1000"/>
          </reference>
          <reference field="5" count="1" selected="0">
            <x v="361"/>
          </reference>
          <reference field="6" count="1" selected="0">
            <x v="5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921"/>
          </reference>
          <reference field="18" count="1">
            <x v="7"/>
          </reference>
        </references>
      </pivotArea>
    </format>
    <format dxfId="181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0"/>
          </reference>
          <reference field="4" count="1" selected="0">
            <x v="1131"/>
          </reference>
          <reference field="5" count="1" selected="0">
            <x v="8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163"/>
          </reference>
          <reference field="18" count="1">
            <x v="0"/>
          </reference>
        </references>
      </pivotArea>
    </format>
    <format dxfId="180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0"/>
          </reference>
          <reference field="4" count="1" selected="0">
            <x v="1131"/>
          </reference>
          <reference field="5" count="1" selected="0">
            <x v="8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183"/>
          </reference>
          <reference field="18" count="1">
            <x v="0"/>
          </reference>
        </references>
      </pivotArea>
    </format>
    <format dxfId="180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0"/>
          </reference>
          <reference field="4" count="1" selected="0">
            <x v="1131"/>
          </reference>
          <reference field="5" count="1" selected="0">
            <x v="8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194"/>
          </reference>
          <reference field="18" count="1">
            <x v="0"/>
          </reference>
        </references>
      </pivotArea>
    </format>
    <format dxfId="180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0"/>
          </reference>
          <reference field="4" count="1" selected="0">
            <x v="1131"/>
          </reference>
          <reference field="5" count="1" selected="0">
            <x v="8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239"/>
          </reference>
          <reference field="18" count="1">
            <x v="0"/>
          </reference>
        </references>
      </pivotArea>
    </format>
    <format dxfId="180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0"/>
          </reference>
          <reference field="4" count="1" selected="0">
            <x v="1131"/>
          </reference>
          <reference field="5" count="1" selected="0">
            <x v="8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245"/>
          </reference>
          <reference field="18" count="1">
            <x v="0"/>
          </reference>
        </references>
      </pivotArea>
    </format>
    <format dxfId="180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0"/>
          </reference>
          <reference field="4" count="1" selected="0">
            <x v="1131"/>
          </reference>
          <reference field="5" count="1" selected="0">
            <x v="8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267"/>
          </reference>
          <reference field="18" count="1">
            <x v="0"/>
          </reference>
        </references>
      </pivotArea>
    </format>
    <format dxfId="180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0"/>
          </reference>
          <reference field="4" count="1" selected="0">
            <x v="1131"/>
          </reference>
          <reference field="5" count="1" selected="0">
            <x v="8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274"/>
          </reference>
          <reference field="18" count="1">
            <x v="0"/>
          </reference>
        </references>
      </pivotArea>
    </format>
    <format dxfId="180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0"/>
          </reference>
          <reference field="4" count="1" selected="0">
            <x v="1131"/>
          </reference>
          <reference field="5" count="1" selected="0">
            <x v="8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284"/>
          </reference>
          <reference field="18" count="1">
            <x v="0"/>
          </reference>
        </references>
      </pivotArea>
    </format>
    <format dxfId="180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0"/>
          </reference>
          <reference field="4" count="1" selected="0">
            <x v="1131"/>
          </reference>
          <reference field="5" count="1" selected="0">
            <x v="8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415"/>
          </reference>
          <reference field="18" count="1">
            <x v="0"/>
          </reference>
        </references>
      </pivotArea>
    </format>
    <format dxfId="180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0"/>
          </reference>
          <reference field="4" count="1" selected="0">
            <x v="1131"/>
          </reference>
          <reference field="5" count="1" selected="0">
            <x v="8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468"/>
          </reference>
          <reference field="18" count="1">
            <x v="0"/>
          </reference>
        </references>
      </pivotArea>
    </format>
    <format dxfId="180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0"/>
          </reference>
          <reference field="4" count="1" selected="0">
            <x v="1131"/>
          </reference>
          <reference field="5" count="1" selected="0">
            <x v="8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589"/>
          </reference>
          <reference field="18" count="1">
            <x v="0"/>
          </reference>
        </references>
      </pivotArea>
    </format>
    <format dxfId="179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4"/>
          </reference>
          <reference field="4" count="1" selected="0">
            <x v="971"/>
          </reference>
          <reference field="5" count="1" selected="0">
            <x v="364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532"/>
          </reference>
          <reference field="18" count="1">
            <x v="0"/>
          </reference>
        </references>
      </pivotArea>
    </format>
    <format dxfId="179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5"/>
          </reference>
          <reference field="4" count="1" selected="0">
            <x v="1085"/>
          </reference>
          <reference field="5" count="1" selected="0">
            <x v="587"/>
          </reference>
          <reference field="6" count="1" selected="0">
            <x v="43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101"/>
          </reference>
          <reference field="18" count="1">
            <x v="10"/>
          </reference>
        </references>
      </pivotArea>
    </format>
    <format dxfId="179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7"/>
          </reference>
          <reference field="4" count="1" selected="0">
            <x v="995"/>
          </reference>
          <reference field="5" count="1" selected="0">
            <x v="3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96"/>
          </reference>
          <reference field="18" count="1">
            <x v="0"/>
          </reference>
        </references>
      </pivotArea>
    </format>
    <format dxfId="179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7"/>
          </reference>
          <reference field="4" count="1" selected="0">
            <x v="995"/>
          </reference>
          <reference field="5" count="1" selected="0">
            <x v="3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01"/>
          </reference>
          <reference field="18" count="1">
            <x v="0"/>
          </reference>
        </references>
      </pivotArea>
    </format>
    <format dxfId="179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7"/>
          </reference>
          <reference field="4" count="1" selected="0">
            <x v="995"/>
          </reference>
          <reference field="5" count="1" selected="0">
            <x v="3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03"/>
          </reference>
          <reference field="18" count="1">
            <x v="0"/>
          </reference>
        </references>
      </pivotArea>
    </format>
    <format dxfId="179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7"/>
          </reference>
          <reference field="4" count="1" selected="0">
            <x v="995"/>
          </reference>
          <reference field="5" count="1" selected="0">
            <x v="3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14"/>
          </reference>
          <reference field="18" count="1">
            <x v="0"/>
          </reference>
        </references>
      </pivotArea>
    </format>
    <format dxfId="179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7"/>
          </reference>
          <reference field="4" count="1" selected="0">
            <x v="995"/>
          </reference>
          <reference field="5" count="1" selected="0">
            <x v="3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15"/>
          </reference>
          <reference field="18" count="1">
            <x v="0"/>
          </reference>
        </references>
      </pivotArea>
    </format>
    <format dxfId="179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7"/>
          </reference>
          <reference field="4" count="1" selected="0">
            <x v="995"/>
          </reference>
          <reference field="5" count="1" selected="0">
            <x v="3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22"/>
          </reference>
          <reference field="18" count="1">
            <x v="0"/>
          </reference>
        </references>
      </pivotArea>
    </format>
    <format dxfId="179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7"/>
          </reference>
          <reference field="4" count="1" selected="0">
            <x v="995"/>
          </reference>
          <reference field="5" count="1" selected="0">
            <x v="3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26"/>
          </reference>
          <reference field="18" count="1">
            <x v="0"/>
          </reference>
        </references>
      </pivotArea>
    </format>
    <format dxfId="179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7"/>
          </reference>
          <reference field="4" count="1" selected="0">
            <x v="995"/>
          </reference>
          <reference field="5" count="1" selected="0">
            <x v="3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27"/>
          </reference>
          <reference field="18" count="1">
            <x v="0"/>
          </reference>
        </references>
      </pivotArea>
    </format>
    <format dxfId="178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7"/>
          </reference>
          <reference field="4" count="1" selected="0">
            <x v="995"/>
          </reference>
          <reference field="5" count="1" selected="0">
            <x v="3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30"/>
          </reference>
          <reference field="18" count="1">
            <x v="0"/>
          </reference>
        </references>
      </pivotArea>
    </format>
    <format dxfId="178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7"/>
          </reference>
          <reference field="4" count="1" selected="0">
            <x v="995"/>
          </reference>
          <reference field="5" count="1" selected="0">
            <x v="3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38"/>
          </reference>
          <reference field="18" count="1">
            <x v="0"/>
          </reference>
        </references>
      </pivotArea>
    </format>
    <format dxfId="178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7"/>
          </reference>
          <reference field="4" count="1" selected="0">
            <x v="995"/>
          </reference>
          <reference field="5" count="1" selected="0">
            <x v="3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39"/>
          </reference>
          <reference field="18" count="1">
            <x v="0"/>
          </reference>
        </references>
      </pivotArea>
    </format>
    <format dxfId="178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7"/>
          </reference>
          <reference field="4" count="1" selected="0">
            <x v="995"/>
          </reference>
          <reference field="5" count="1" selected="0">
            <x v="3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43"/>
          </reference>
          <reference field="18" count="1">
            <x v="0"/>
          </reference>
        </references>
      </pivotArea>
    </format>
    <format dxfId="178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7"/>
          </reference>
          <reference field="4" count="1" selected="0">
            <x v="995"/>
          </reference>
          <reference field="5" count="1" selected="0">
            <x v="3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46"/>
          </reference>
          <reference field="18" count="1">
            <x v="0"/>
          </reference>
        </references>
      </pivotArea>
    </format>
    <format dxfId="178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7"/>
          </reference>
          <reference field="4" count="1" selected="0">
            <x v="995"/>
          </reference>
          <reference field="5" count="1" selected="0">
            <x v="3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47"/>
          </reference>
          <reference field="18" count="1">
            <x v="0"/>
          </reference>
        </references>
      </pivotArea>
    </format>
    <format dxfId="178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7"/>
          </reference>
          <reference field="4" count="1" selected="0">
            <x v="995"/>
          </reference>
          <reference field="5" count="1" selected="0">
            <x v="3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49"/>
          </reference>
          <reference field="18" count="1">
            <x v="0"/>
          </reference>
        </references>
      </pivotArea>
    </format>
    <format dxfId="178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7"/>
          </reference>
          <reference field="4" count="1" selected="0">
            <x v="995"/>
          </reference>
          <reference field="5" count="1" selected="0">
            <x v="3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52"/>
          </reference>
          <reference field="18" count="1">
            <x v="0"/>
          </reference>
        </references>
      </pivotArea>
    </format>
    <format dxfId="178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7"/>
          </reference>
          <reference field="4" count="1" selected="0">
            <x v="995"/>
          </reference>
          <reference field="5" count="1" selected="0">
            <x v="3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53"/>
          </reference>
          <reference field="18" count="1">
            <x v="0"/>
          </reference>
        </references>
      </pivotArea>
    </format>
    <format dxfId="178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7"/>
          </reference>
          <reference field="4" count="1" selected="0">
            <x v="995"/>
          </reference>
          <reference field="5" count="1" selected="0">
            <x v="3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55"/>
          </reference>
          <reference field="18" count="1">
            <x v="0"/>
          </reference>
        </references>
      </pivotArea>
    </format>
    <format dxfId="177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7"/>
          </reference>
          <reference field="4" count="1" selected="0">
            <x v="995"/>
          </reference>
          <reference field="5" count="1" selected="0">
            <x v="3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57"/>
          </reference>
          <reference field="18" count="1">
            <x v="0"/>
          </reference>
        </references>
      </pivotArea>
    </format>
    <format dxfId="177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7"/>
          </reference>
          <reference field="4" count="1" selected="0">
            <x v="995"/>
          </reference>
          <reference field="5" count="1" selected="0">
            <x v="3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59"/>
          </reference>
          <reference field="18" count="1">
            <x v="0"/>
          </reference>
        </references>
      </pivotArea>
    </format>
    <format dxfId="177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7"/>
          </reference>
          <reference field="4" count="1" selected="0">
            <x v="995"/>
          </reference>
          <reference field="5" count="1" selected="0">
            <x v="3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63"/>
          </reference>
          <reference field="18" count="1">
            <x v="0"/>
          </reference>
        </references>
      </pivotArea>
    </format>
    <format dxfId="177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7"/>
          </reference>
          <reference field="4" count="1" selected="0">
            <x v="995"/>
          </reference>
          <reference field="5" count="1" selected="0">
            <x v="3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65"/>
          </reference>
          <reference field="18" count="1">
            <x v="0"/>
          </reference>
        </references>
      </pivotArea>
    </format>
    <format dxfId="177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7"/>
          </reference>
          <reference field="4" count="1" selected="0">
            <x v="995"/>
          </reference>
          <reference field="5" count="1" selected="0">
            <x v="3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88"/>
          </reference>
          <reference field="18" count="1">
            <x v="0"/>
          </reference>
        </references>
      </pivotArea>
    </format>
    <format dxfId="177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7"/>
          </reference>
          <reference field="4" count="1" selected="0">
            <x v="995"/>
          </reference>
          <reference field="5" count="1" selected="0">
            <x v="3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93"/>
          </reference>
          <reference field="18" count="1">
            <x v="0"/>
          </reference>
        </references>
      </pivotArea>
    </format>
    <format dxfId="177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7"/>
          </reference>
          <reference field="4" count="1" selected="0">
            <x v="995"/>
          </reference>
          <reference field="5" count="1" selected="0">
            <x v="3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98"/>
          </reference>
          <reference field="18" count="1">
            <x v="0"/>
          </reference>
        </references>
      </pivotArea>
    </format>
    <format dxfId="177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7"/>
          </reference>
          <reference field="4" count="1" selected="0">
            <x v="995"/>
          </reference>
          <reference field="5" count="1" selected="0">
            <x v="3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02"/>
          </reference>
          <reference field="18" count="1">
            <x v="0"/>
          </reference>
        </references>
      </pivotArea>
    </format>
    <format dxfId="177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7"/>
          </reference>
          <reference field="4" count="1" selected="0">
            <x v="995"/>
          </reference>
          <reference field="5" count="1" selected="0">
            <x v="3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08"/>
          </reference>
          <reference field="18" count="1">
            <x v="0"/>
          </reference>
        </references>
      </pivotArea>
    </format>
    <format dxfId="177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7"/>
          </reference>
          <reference field="4" count="1" selected="0">
            <x v="995"/>
          </reference>
          <reference field="5" count="1" selected="0">
            <x v="3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567"/>
          </reference>
          <reference field="18" count="1">
            <x v="0"/>
          </reference>
        </references>
      </pivotArea>
    </format>
    <format dxfId="176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7"/>
          </reference>
          <reference field="4" count="1" selected="0">
            <x v="995"/>
          </reference>
          <reference field="5" count="1" selected="0">
            <x v="3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572"/>
          </reference>
          <reference field="18" count="1">
            <x v="0"/>
          </reference>
        </references>
      </pivotArea>
    </format>
    <format dxfId="176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7"/>
          </reference>
          <reference field="4" count="1" selected="0">
            <x v="995"/>
          </reference>
          <reference field="5" count="1" selected="0">
            <x v="3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575"/>
          </reference>
          <reference field="18" count="1">
            <x v="0"/>
          </reference>
        </references>
      </pivotArea>
    </format>
    <format dxfId="176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7"/>
          </reference>
          <reference field="4" count="1" selected="0">
            <x v="995"/>
          </reference>
          <reference field="5" count="1" selected="0">
            <x v="3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589"/>
          </reference>
          <reference field="18" count="1">
            <x v="0"/>
          </reference>
        </references>
      </pivotArea>
    </format>
    <format dxfId="176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7"/>
          </reference>
          <reference field="4" count="1" selected="0">
            <x v="995"/>
          </reference>
          <reference field="5" count="1" selected="0">
            <x v="3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596"/>
          </reference>
          <reference field="18" count="1">
            <x v="0"/>
          </reference>
        </references>
      </pivotArea>
    </format>
    <format dxfId="176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7"/>
          </reference>
          <reference field="4" count="1" selected="0">
            <x v="995"/>
          </reference>
          <reference field="5" count="1" selected="0">
            <x v="3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612"/>
          </reference>
          <reference field="18" count="1">
            <x v="0"/>
          </reference>
        </references>
      </pivotArea>
    </format>
    <format dxfId="176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7"/>
          </reference>
          <reference field="4" count="1" selected="0">
            <x v="995"/>
          </reference>
          <reference field="5" count="1" selected="0">
            <x v="3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618"/>
          </reference>
          <reference field="18" count="1">
            <x v="0"/>
          </reference>
        </references>
      </pivotArea>
    </format>
    <format dxfId="176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7"/>
          </reference>
          <reference field="4" count="1" selected="0">
            <x v="995"/>
          </reference>
          <reference field="5" count="1" selected="0">
            <x v="3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625"/>
          </reference>
          <reference field="18" count="1">
            <x v="0"/>
          </reference>
        </references>
      </pivotArea>
    </format>
    <format dxfId="176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7"/>
          </reference>
          <reference field="4" count="1" selected="0">
            <x v="995"/>
          </reference>
          <reference field="5" count="1" selected="0">
            <x v="3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629"/>
          </reference>
          <reference field="18" count="1">
            <x v="0"/>
          </reference>
        </references>
      </pivotArea>
    </format>
    <format dxfId="176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7"/>
          </reference>
          <reference field="4" count="1" selected="0">
            <x v="995"/>
          </reference>
          <reference field="5" count="1" selected="0">
            <x v="3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631"/>
          </reference>
          <reference field="18" count="1">
            <x v="0"/>
          </reference>
        </references>
      </pivotArea>
    </format>
    <format dxfId="176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7"/>
          </reference>
          <reference field="4" count="1" selected="0">
            <x v="995"/>
          </reference>
          <reference field="5" count="1" selected="0">
            <x v="3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637"/>
          </reference>
          <reference field="18" count="1">
            <x v="0"/>
          </reference>
        </references>
      </pivotArea>
    </format>
    <format dxfId="175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7"/>
          </reference>
          <reference field="4" count="1" selected="0">
            <x v="995"/>
          </reference>
          <reference field="5" count="1" selected="0">
            <x v="3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638"/>
          </reference>
          <reference field="18" count="1">
            <x v="0"/>
          </reference>
        </references>
      </pivotArea>
    </format>
    <format dxfId="175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7"/>
          </reference>
          <reference field="4" count="1" selected="0">
            <x v="995"/>
          </reference>
          <reference field="5" count="1" selected="0">
            <x v="3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644"/>
          </reference>
          <reference field="18" count="1">
            <x v="0"/>
          </reference>
        </references>
      </pivotArea>
    </format>
    <format dxfId="175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7"/>
          </reference>
          <reference field="4" count="1" selected="0">
            <x v="995"/>
          </reference>
          <reference field="5" count="1" selected="0">
            <x v="3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653"/>
          </reference>
          <reference field="18" count="1">
            <x v="0"/>
          </reference>
        </references>
      </pivotArea>
    </format>
    <format dxfId="175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7"/>
          </reference>
          <reference field="4" count="1" selected="0">
            <x v="995"/>
          </reference>
          <reference field="5" count="1" selected="0">
            <x v="3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654"/>
          </reference>
          <reference field="18" count="1">
            <x v="0"/>
          </reference>
        </references>
      </pivotArea>
    </format>
    <format dxfId="175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7"/>
          </reference>
          <reference field="4" count="1" selected="0">
            <x v="995"/>
          </reference>
          <reference field="5" count="1" selected="0">
            <x v="3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486"/>
          </reference>
          <reference field="18" count="1">
            <x v="0"/>
          </reference>
        </references>
      </pivotArea>
    </format>
    <format dxfId="175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7"/>
          </reference>
          <reference field="4" count="1" selected="0">
            <x v="995"/>
          </reference>
          <reference field="5" count="1" selected="0">
            <x v="3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515"/>
          </reference>
          <reference field="18" count="1">
            <x v="0"/>
          </reference>
        </references>
      </pivotArea>
    </format>
    <format dxfId="175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7"/>
          </reference>
          <reference field="4" count="1" selected="0">
            <x v="995"/>
          </reference>
          <reference field="5" count="1" selected="0">
            <x v="3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537"/>
          </reference>
          <reference field="18" count="1">
            <x v="0"/>
          </reference>
        </references>
      </pivotArea>
    </format>
    <format dxfId="175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7"/>
          </reference>
          <reference field="4" count="1" selected="0">
            <x v="995"/>
          </reference>
          <reference field="5" count="1" selected="0">
            <x v="3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543"/>
          </reference>
          <reference field="18" count="1">
            <x v="0"/>
          </reference>
        </references>
      </pivotArea>
    </format>
    <format dxfId="175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7"/>
          </reference>
          <reference field="4" count="1" selected="0">
            <x v="995"/>
          </reference>
          <reference field="5" count="1" selected="0">
            <x v="3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580"/>
          </reference>
          <reference field="18" count="1">
            <x v="0"/>
          </reference>
        </references>
      </pivotArea>
    </format>
    <format dxfId="175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7"/>
          </reference>
          <reference field="4" count="1" selected="0">
            <x v="995"/>
          </reference>
          <reference field="5" count="1" selected="0">
            <x v="3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596"/>
          </reference>
          <reference field="18" count="1">
            <x v="0"/>
          </reference>
        </references>
      </pivotArea>
    </format>
    <format dxfId="174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7"/>
          </reference>
          <reference field="4" count="1" selected="0">
            <x v="995"/>
          </reference>
          <reference field="5" count="1" selected="0">
            <x v="3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605"/>
          </reference>
          <reference field="18" count="1">
            <x v="0"/>
          </reference>
        </references>
      </pivotArea>
    </format>
    <format dxfId="174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7"/>
          </reference>
          <reference field="4" count="1" selected="0">
            <x v="995"/>
          </reference>
          <reference field="5" count="1" selected="0">
            <x v="3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618"/>
          </reference>
          <reference field="18" count="1">
            <x v="0"/>
          </reference>
        </references>
      </pivotArea>
    </format>
    <format dxfId="174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7"/>
          </reference>
          <reference field="4" count="1" selected="0">
            <x v="995"/>
          </reference>
          <reference field="5" count="1" selected="0">
            <x v="3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632"/>
          </reference>
          <reference field="18" count="1">
            <x v="0"/>
          </reference>
        </references>
      </pivotArea>
    </format>
    <format dxfId="174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7"/>
          </reference>
          <reference field="4" count="1" selected="0">
            <x v="995"/>
          </reference>
          <reference field="5" count="1" selected="0">
            <x v="3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703"/>
          </reference>
          <reference field="18" count="1">
            <x v="0"/>
          </reference>
        </references>
      </pivotArea>
    </format>
    <format dxfId="174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7"/>
          </reference>
          <reference field="4" count="1" selected="0">
            <x v="995"/>
          </reference>
          <reference field="5" count="1" selected="0">
            <x v="3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735"/>
          </reference>
          <reference field="18" count="1">
            <x v="0"/>
          </reference>
        </references>
      </pivotArea>
    </format>
    <format dxfId="174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7"/>
          </reference>
          <reference field="4" count="1" selected="0">
            <x v="995"/>
          </reference>
          <reference field="5" count="1" selected="0">
            <x v="3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789"/>
          </reference>
          <reference field="18" count="1">
            <x v="0"/>
          </reference>
        </references>
      </pivotArea>
    </format>
    <format dxfId="174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7"/>
          </reference>
          <reference field="4" count="1" selected="0">
            <x v="995"/>
          </reference>
          <reference field="5" count="1" selected="0">
            <x v="3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831"/>
          </reference>
          <reference field="18" count="1">
            <x v="0"/>
          </reference>
        </references>
      </pivotArea>
    </format>
    <format dxfId="174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7"/>
          </reference>
          <reference field="4" count="1" selected="0">
            <x v="995"/>
          </reference>
          <reference field="5" count="1" selected="0">
            <x v="3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835"/>
          </reference>
          <reference field="18" count="1">
            <x v="0"/>
          </reference>
        </references>
      </pivotArea>
    </format>
    <format dxfId="174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7"/>
          </reference>
          <reference field="4" count="1" selected="0">
            <x v="995"/>
          </reference>
          <reference field="5" count="1" selected="0">
            <x v="3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914"/>
          </reference>
          <reference field="18" count="1">
            <x v="0"/>
          </reference>
        </references>
      </pivotArea>
    </format>
    <format dxfId="174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7"/>
          </reference>
          <reference field="4" count="1" selected="0">
            <x v="995"/>
          </reference>
          <reference field="5" count="1" selected="0">
            <x v="3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934"/>
          </reference>
          <reference field="18" count="1">
            <x v="0"/>
          </reference>
        </references>
      </pivotArea>
    </format>
    <format dxfId="173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7"/>
          </reference>
          <reference field="4" count="1" selected="0">
            <x v="995"/>
          </reference>
          <reference field="5" count="1" selected="0">
            <x v="3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938"/>
          </reference>
          <reference field="18" count="1">
            <x v="0"/>
          </reference>
        </references>
      </pivotArea>
    </format>
    <format dxfId="173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7"/>
          </reference>
          <reference field="4" count="1" selected="0">
            <x v="995"/>
          </reference>
          <reference field="5" count="1" selected="0">
            <x v="3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009"/>
          </reference>
          <reference field="18" count="1">
            <x v="0"/>
          </reference>
        </references>
      </pivotArea>
    </format>
    <format dxfId="173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7"/>
          </reference>
          <reference field="4" count="1" selected="0">
            <x v="995"/>
          </reference>
          <reference field="5" count="1" selected="0">
            <x v="3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017"/>
          </reference>
          <reference field="18" count="1">
            <x v="0"/>
          </reference>
        </references>
      </pivotArea>
    </format>
    <format dxfId="173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7"/>
          </reference>
          <reference field="4" count="1" selected="0">
            <x v="995"/>
          </reference>
          <reference field="5" count="1" selected="0">
            <x v="3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018"/>
          </reference>
          <reference field="18" count="1">
            <x v="0"/>
          </reference>
        </references>
      </pivotArea>
    </format>
    <format dxfId="173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7"/>
          </reference>
          <reference field="4" count="1" selected="0">
            <x v="995"/>
          </reference>
          <reference field="5" count="1" selected="0">
            <x v="3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067"/>
          </reference>
          <reference field="18" count="1">
            <x v="0"/>
          </reference>
        </references>
      </pivotArea>
    </format>
    <format dxfId="173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8"/>
          </reference>
          <reference field="4" count="1" selected="0">
            <x v="1181"/>
          </reference>
          <reference field="5" count="1" selected="0">
            <x v="40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730"/>
          </reference>
          <reference field="18" count="1">
            <x v="0"/>
          </reference>
        </references>
      </pivotArea>
    </format>
    <format dxfId="173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8"/>
          </reference>
          <reference field="4" count="1" selected="0">
            <x v="1181"/>
          </reference>
          <reference field="5" count="1" selected="0">
            <x v="40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836"/>
          </reference>
          <reference field="18" count="1">
            <x v="0"/>
          </reference>
        </references>
      </pivotArea>
    </format>
    <format dxfId="173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8"/>
          </reference>
          <reference field="4" count="1" selected="0">
            <x v="1181"/>
          </reference>
          <reference field="5" count="1" selected="0">
            <x v="40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849"/>
          </reference>
          <reference field="18" count="1">
            <x v="0"/>
          </reference>
        </references>
      </pivotArea>
    </format>
    <format dxfId="173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8"/>
          </reference>
          <reference field="4" count="1" selected="0">
            <x v="1181"/>
          </reference>
          <reference field="5" count="1" selected="0">
            <x v="40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872"/>
          </reference>
          <reference field="18" count="1">
            <x v="0"/>
          </reference>
        </references>
      </pivotArea>
    </format>
    <format dxfId="173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8"/>
          </reference>
          <reference field="4" count="1" selected="0">
            <x v="1181"/>
          </reference>
          <reference field="5" count="1" selected="0">
            <x v="40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882"/>
          </reference>
          <reference field="18" count="1">
            <x v="0"/>
          </reference>
        </references>
      </pivotArea>
    </format>
    <format dxfId="172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8"/>
          </reference>
          <reference field="4" count="1" selected="0">
            <x v="1181"/>
          </reference>
          <reference field="5" count="1" selected="0">
            <x v="40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901"/>
          </reference>
          <reference field="18" count="1">
            <x v="0"/>
          </reference>
        </references>
      </pivotArea>
    </format>
    <format dxfId="172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8"/>
          </reference>
          <reference field="4" count="1" selected="0">
            <x v="1181"/>
          </reference>
          <reference field="5" count="1" selected="0">
            <x v="40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925"/>
          </reference>
          <reference field="18" count="1">
            <x v="0"/>
          </reference>
        </references>
      </pivotArea>
    </format>
    <format dxfId="172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8"/>
          </reference>
          <reference field="4" count="1" selected="0">
            <x v="1181"/>
          </reference>
          <reference field="5" count="1" selected="0">
            <x v="40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944"/>
          </reference>
          <reference field="18" count="1">
            <x v="0"/>
          </reference>
        </references>
      </pivotArea>
    </format>
    <format dxfId="172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8"/>
          </reference>
          <reference field="4" count="1" selected="0">
            <x v="1181"/>
          </reference>
          <reference field="5" count="1" selected="0">
            <x v="40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961"/>
          </reference>
          <reference field="18" count="1">
            <x v="0"/>
          </reference>
        </references>
      </pivotArea>
    </format>
    <format dxfId="172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8"/>
          </reference>
          <reference field="4" count="1" selected="0">
            <x v="1181"/>
          </reference>
          <reference field="5" count="1" selected="0">
            <x v="40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988"/>
          </reference>
          <reference field="18" count="1">
            <x v="0"/>
          </reference>
        </references>
      </pivotArea>
    </format>
    <format dxfId="172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8"/>
          </reference>
          <reference field="4" count="1" selected="0">
            <x v="1181"/>
          </reference>
          <reference field="5" count="1" selected="0">
            <x v="40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009"/>
          </reference>
          <reference field="18" count="1">
            <x v="0"/>
          </reference>
        </references>
      </pivotArea>
    </format>
    <format dxfId="172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8"/>
          </reference>
          <reference field="4" count="1" selected="0">
            <x v="1181"/>
          </reference>
          <reference field="5" count="1" selected="0">
            <x v="40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021"/>
          </reference>
          <reference field="18" count="1">
            <x v="0"/>
          </reference>
        </references>
      </pivotArea>
    </format>
    <format dxfId="172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8"/>
          </reference>
          <reference field="4" count="1" selected="0">
            <x v="1181"/>
          </reference>
          <reference field="5" count="1" selected="0">
            <x v="40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025"/>
          </reference>
          <reference field="18" count="1">
            <x v="0"/>
          </reference>
        </references>
      </pivotArea>
    </format>
    <format dxfId="172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8"/>
          </reference>
          <reference field="4" count="1" selected="0">
            <x v="1181"/>
          </reference>
          <reference field="5" count="1" selected="0">
            <x v="40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054"/>
          </reference>
          <reference field="18" count="1">
            <x v="0"/>
          </reference>
        </references>
      </pivotArea>
    </format>
    <format dxfId="172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8"/>
          </reference>
          <reference field="4" count="1" selected="0">
            <x v="1181"/>
          </reference>
          <reference field="5" count="1" selected="0">
            <x v="40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078"/>
          </reference>
          <reference field="18" count="1">
            <x v="0"/>
          </reference>
        </references>
      </pivotArea>
    </format>
    <format dxfId="171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8"/>
          </reference>
          <reference field="4" count="1" selected="0">
            <x v="1181"/>
          </reference>
          <reference field="5" count="1" selected="0">
            <x v="40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092"/>
          </reference>
          <reference field="18" count="1">
            <x v="0"/>
          </reference>
        </references>
      </pivotArea>
    </format>
    <format dxfId="171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8"/>
          </reference>
          <reference field="4" count="1" selected="0">
            <x v="1181"/>
          </reference>
          <reference field="5" count="1" selected="0">
            <x v="40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152"/>
          </reference>
          <reference field="18" count="1">
            <x v="0"/>
          </reference>
        </references>
      </pivotArea>
    </format>
    <format dxfId="171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8"/>
          </reference>
          <reference field="4" count="1" selected="0">
            <x v="1181"/>
          </reference>
          <reference field="5" count="1" selected="0">
            <x v="40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182"/>
          </reference>
          <reference field="18" count="1">
            <x v="0"/>
          </reference>
        </references>
      </pivotArea>
    </format>
    <format dxfId="171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8"/>
          </reference>
          <reference field="4" count="1" selected="0">
            <x v="1181"/>
          </reference>
          <reference field="5" count="1" selected="0">
            <x v="40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218"/>
          </reference>
          <reference field="18" count="1">
            <x v="0"/>
          </reference>
        </references>
      </pivotArea>
    </format>
    <format dxfId="171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8"/>
          </reference>
          <reference field="4" count="1" selected="0">
            <x v="1181"/>
          </reference>
          <reference field="5" count="1" selected="0">
            <x v="40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257"/>
          </reference>
          <reference field="18" count="1">
            <x v="0"/>
          </reference>
        </references>
      </pivotArea>
    </format>
    <format dxfId="171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8"/>
          </reference>
          <reference field="4" count="1" selected="0">
            <x v="1181"/>
          </reference>
          <reference field="5" count="1" selected="0">
            <x v="40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315"/>
          </reference>
          <reference field="18" count="1">
            <x v="0"/>
          </reference>
        </references>
      </pivotArea>
    </format>
    <format dxfId="171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8"/>
          </reference>
          <reference field="4" count="1" selected="0">
            <x v="1181"/>
          </reference>
          <reference field="5" count="1" selected="0">
            <x v="40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607"/>
          </reference>
          <reference field="18" count="1">
            <x v="0"/>
          </reference>
        </references>
      </pivotArea>
    </format>
    <format dxfId="171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8"/>
          </reference>
          <reference field="4" count="1" selected="0">
            <x v="1181"/>
          </reference>
          <reference field="5" count="1" selected="0">
            <x v="40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514"/>
          </reference>
          <reference field="18" count="1">
            <x v="0"/>
          </reference>
        </references>
      </pivotArea>
    </format>
    <format dxfId="171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38"/>
          </reference>
          <reference field="4" count="1" selected="0">
            <x v="1181"/>
          </reference>
          <reference field="5" count="1" selected="0">
            <x v="40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080"/>
          </reference>
          <reference field="18" count="1">
            <x v="0"/>
          </reference>
        </references>
      </pivotArea>
    </format>
    <format dxfId="171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41"/>
          </reference>
          <reference field="4" count="1" selected="0">
            <x v="1220"/>
          </reference>
          <reference field="5" count="1" selected="0">
            <x v="346"/>
          </reference>
          <reference field="6" count="1" selected="0">
            <x v="3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7"/>
          </reference>
          <reference field="18" count="1">
            <x v="0"/>
          </reference>
        </references>
      </pivotArea>
    </format>
    <format dxfId="170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41"/>
          </reference>
          <reference field="4" count="1" selected="0">
            <x v="1220"/>
          </reference>
          <reference field="5" count="1" selected="0">
            <x v="346"/>
          </reference>
          <reference field="6" count="1" selected="0">
            <x v="3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5"/>
          </reference>
          <reference field="18" count="1">
            <x v="0"/>
          </reference>
        </references>
      </pivotArea>
    </format>
    <format dxfId="170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41"/>
          </reference>
          <reference field="4" count="1" selected="0">
            <x v="1220"/>
          </reference>
          <reference field="5" count="1" selected="0">
            <x v="346"/>
          </reference>
          <reference field="6" count="1" selected="0">
            <x v="3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71"/>
          </reference>
          <reference field="18" count="1">
            <x v="0"/>
          </reference>
        </references>
      </pivotArea>
    </format>
    <format dxfId="170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41"/>
          </reference>
          <reference field="4" count="1" selected="0">
            <x v="1220"/>
          </reference>
          <reference field="5" count="1" selected="0">
            <x v="346"/>
          </reference>
          <reference field="6" count="1" selected="0">
            <x v="3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87"/>
          </reference>
          <reference field="18" count="1">
            <x v="0"/>
          </reference>
        </references>
      </pivotArea>
    </format>
    <format dxfId="170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41"/>
          </reference>
          <reference field="4" count="1" selected="0">
            <x v="1220"/>
          </reference>
          <reference field="5" count="1" selected="0">
            <x v="346"/>
          </reference>
          <reference field="6" count="1" selected="0">
            <x v="3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07"/>
          </reference>
          <reference field="18" count="1">
            <x v="0"/>
          </reference>
        </references>
      </pivotArea>
    </format>
    <format dxfId="170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41"/>
          </reference>
          <reference field="4" count="1" selected="0">
            <x v="1220"/>
          </reference>
          <reference field="5" count="1" selected="0">
            <x v="346"/>
          </reference>
          <reference field="6" count="1" selected="0">
            <x v="3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26"/>
          </reference>
          <reference field="18" count="1">
            <x v="0"/>
          </reference>
        </references>
      </pivotArea>
    </format>
    <format dxfId="170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41"/>
          </reference>
          <reference field="4" count="1" selected="0">
            <x v="1220"/>
          </reference>
          <reference field="5" count="1" selected="0">
            <x v="346"/>
          </reference>
          <reference field="6" count="1" selected="0">
            <x v="3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82"/>
          </reference>
          <reference field="18" count="1">
            <x v="0"/>
          </reference>
        </references>
      </pivotArea>
    </format>
    <format dxfId="170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41"/>
          </reference>
          <reference field="4" count="1" selected="0">
            <x v="1220"/>
          </reference>
          <reference field="5" count="1" selected="0">
            <x v="346"/>
          </reference>
          <reference field="6" count="1" selected="0">
            <x v="3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95"/>
          </reference>
          <reference field="18" count="1">
            <x v="0"/>
          </reference>
        </references>
      </pivotArea>
    </format>
    <format dxfId="170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41"/>
          </reference>
          <reference field="4" count="1" selected="0">
            <x v="1220"/>
          </reference>
          <reference field="5" count="1" selected="0">
            <x v="346"/>
          </reference>
          <reference field="6" count="1" selected="0">
            <x v="3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05"/>
          </reference>
          <reference field="18" count="1">
            <x v="0"/>
          </reference>
        </references>
      </pivotArea>
    </format>
    <format dxfId="170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41"/>
          </reference>
          <reference field="4" count="1" selected="0">
            <x v="1220"/>
          </reference>
          <reference field="5" count="1" selected="0">
            <x v="346"/>
          </reference>
          <reference field="6" count="1" selected="0">
            <x v="3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26"/>
          </reference>
          <reference field="18" count="1">
            <x v="0"/>
          </reference>
        </references>
      </pivotArea>
    </format>
    <format dxfId="170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41"/>
          </reference>
          <reference field="4" count="1" selected="0">
            <x v="1220"/>
          </reference>
          <reference field="5" count="1" selected="0">
            <x v="346"/>
          </reference>
          <reference field="6" count="1" selected="0">
            <x v="3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96"/>
          </reference>
          <reference field="18" count="1">
            <x v="0"/>
          </reference>
        </references>
      </pivotArea>
    </format>
    <format dxfId="169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41"/>
          </reference>
          <reference field="4" count="1" selected="0">
            <x v="1220"/>
          </reference>
          <reference field="5" count="1" selected="0">
            <x v="346"/>
          </reference>
          <reference field="6" count="1" selected="0">
            <x v="3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61"/>
          </reference>
          <reference field="18" count="1">
            <x v="0"/>
          </reference>
        </references>
      </pivotArea>
    </format>
    <format dxfId="169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41"/>
          </reference>
          <reference field="4" count="1" selected="0">
            <x v="1220"/>
          </reference>
          <reference field="5" count="1" selected="0">
            <x v="346"/>
          </reference>
          <reference field="6" count="1" selected="0">
            <x v="3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68"/>
          </reference>
          <reference field="18" count="1">
            <x v="0"/>
          </reference>
        </references>
      </pivotArea>
    </format>
    <format dxfId="169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41"/>
          </reference>
          <reference field="4" count="1" selected="0">
            <x v="1220"/>
          </reference>
          <reference field="5" count="1" selected="0">
            <x v="346"/>
          </reference>
          <reference field="6" count="1" selected="0">
            <x v="3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513"/>
          </reference>
          <reference field="18" count="1">
            <x v="0"/>
          </reference>
        </references>
      </pivotArea>
    </format>
    <format dxfId="169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41"/>
          </reference>
          <reference field="4" count="1" selected="0">
            <x v="1220"/>
          </reference>
          <reference field="5" count="1" selected="0">
            <x v="346"/>
          </reference>
          <reference field="6" count="1" selected="0">
            <x v="3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528"/>
          </reference>
          <reference field="18" count="1">
            <x v="0"/>
          </reference>
        </references>
      </pivotArea>
    </format>
    <format dxfId="169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41"/>
          </reference>
          <reference field="4" count="1" selected="0">
            <x v="1220"/>
          </reference>
          <reference field="5" count="1" selected="0">
            <x v="346"/>
          </reference>
          <reference field="6" count="1" selected="0">
            <x v="3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588"/>
          </reference>
          <reference field="18" count="1">
            <x v="0"/>
          </reference>
        </references>
      </pivotArea>
    </format>
    <format dxfId="169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41"/>
          </reference>
          <reference field="4" count="1" selected="0">
            <x v="1220"/>
          </reference>
          <reference field="5" count="1" selected="0">
            <x v="346"/>
          </reference>
          <reference field="6" count="1" selected="0">
            <x v="3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620"/>
          </reference>
          <reference field="18" count="1">
            <x v="0"/>
          </reference>
        </references>
      </pivotArea>
    </format>
    <format dxfId="169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41"/>
          </reference>
          <reference field="4" count="1" selected="0">
            <x v="1220"/>
          </reference>
          <reference field="5" count="1" selected="0">
            <x v="346"/>
          </reference>
          <reference field="6" count="1" selected="0">
            <x v="3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681"/>
          </reference>
          <reference field="18" count="1">
            <x v="0"/>
          </reference>
        </references>
      </pivotArea>
    </format>
    <format dxfId="169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41"/>
          </reference>
          <reference field="4" count="1" selected="0">
            <x v="1220"/>
          </reference>
          <reference field="5" count="1" selected="0">
            <x v="346"/>
          </reference>
          <reference field="6" count="1" selected="0">
            <x v="3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690"/>
          </reference>
          <reference field="18" count="1">
            <x v="0"/>
          </reference>
        </references>
      </pivotArea>
    </format>
    <format dxfId="169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41"/>
          </reference>
          <reference field="4" count="1" selected="0">
            <x v="1220"/>
          </reference>
          <reference field="5" count="1" selected="0">
            <x v="346"/>
          </reference>
          <reference field="6" count="1" selected="0">
            <x v="3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607"/>
          </reference>
          <reference field="18" count="1">
            <x v="0"/>
          </reference>
        </references>
      </pivotArea>
    </format>
    <format dxfId="169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41"/>
          </reference>
          <reference field="4" count="1" selected="0">
            <x v="1220"/>
          </reference>
          <reference field="5" count="1" selected="0">
            <x v="346"/>
          </reference>
          <reference field="6" count="1" selected="0">
            <x v="3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778"/>
          </reference>
          <reference field="18" count="1">
            <x v="0"/>
          </reference>
        </references>
      </pivotArea>
    </format>
    <format dxfId="168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41"/>
          </reference>
          <reference field="4" count="1" selected="0">
            <x v="1220"/>
          </reference>
          <reference field="5" count="1" selected="0">
            <x v="346"/>
          </reference>
          <reference field="6" count="1" selected="0">
            <x v="3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817"/>
          </reference>
          <reference field="18" count="1">
            <x v="0"/>
          </reference>
        </references>
      </pivotArea>
    </format>
    <format dxfId="168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41"/>
          </reference>
          <reference field="4" count="1" selected="0">
            <x v="1220"/>
          </reference>
          <reference field="5" count="1" selected="0">
            <x v="346"/>
          </reference>
          <reference field="6" count="1" selected="0">
            <x v="3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023"/>
          </reference>
          <reference field="18" count="1">
            <x v="0"/>
          </reference>
        </references>
      </pivotArea>
    </format>
    <format dxfId="168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41"/>
          </reference>
          <reference field="4" count="1" selected="0">
            <x v="1220"/>
          </reference>
          <reference field="5" count="1" selected="0">
            <x v="346"/>
          </reference>
          <reference field="6" count="1" selected="0">
            <x v="3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047"/>
          </reference>
          <reference field="18" count="1">
            <x v="0"/>
          </reference>
        </references>
      </pivotArea>
    </format>
    <format dxfId="168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43"/>
          </reference>
          <reference field="4" count="1" selected="0">
            <x v="912"/>
          </reference>
          <reference field="5" count="1" selected="0">
            <x v="325"/>
          </reference>
          <reference field="6" count="1" selected="0">
            <x v="8"/>
          </reference>
          <reference field="7" count="0" selected="0"/>
          <reference field="8" count="1" selected="0">
            <x v="0"/>
          </reference>
          <reference field="9" count="1" selected="0">
            <x v="20"/>
          </reference>
          <reference field="10" count="1" selected="0">
            <x v="181"/>
          </reference>
          <reference field="18" count="1">
            <x v="11"/>
          </reference>
        </references>
      </pivotArea>
    </format>
    <format dxfId="168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44"/>
          </reference>
          <reference field="4" count="1" selected="0">
            <x v="654"/>
          </reference>
          <reference field="5" count="1" selected="0">
            <x v="513"/>
          </reference>
          <reference field="6" count="1" selected="0">
            <x v="36"/>
          </reference>
          <reference field="7" count="0" selected="0"/>
          <reference field="8" count="1" selected="0">
            <x v="0"/>
          </reference>
          <reference field="9" count="1" selected="0">
            <x v="17"/>
          </reference>
          <reference field="10" count="1" selected="0">
            <x v="187"/>
          </reference>
          <reference field="18" count="1">
            <x v="2"/>
          </reference>
        </references>
      </pivotArea>
    </format>
    <format dxfId="168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44"/>
          </reference>
          <reference field="4" count="1" selected="0">
            <x v="654"/>
          </reference>
          <reference field="5" count="1" selected="0">
            <x v="513"/>
          </reference>
          <reference field="6" count="1" selected="0">
            <x v="36"/>
          </reference>
          <reference field="7" count="0" selected="0"/>
          <reference field="8" count="1" selected="0">
            <x v="0"/>
          </reference>
          <reference field="9" count="1" selected="0">
            <x v="17"/>
          </reference>
          <reference field="10" count="1" selected="0">
            <x v="266"/>
          </reference>
          <reference field="18" count="1">
            <x v="2"/>
          </reference>
        </references>
      </pivotArea>
    </format>
    <format dxfId="168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44"/>
          </reference>
          <reference field="4" count="1" selected="0">
            <x v="654"/>
          </reference>
          <reference field="5" count="1" selected="0">
            <x v="513"/>
          </reference>
          <reference field="6" count="1" selected="0">
            <x v="36"/>
          </reference>
          <reference field="7" count="0" selected="0"/>
          <reference field="8" count="1" selected="0">
            <x v="0"/>
          </reference>
          <reference field="9" count="1" selected="0">
            <x v="17"/>
          </reference>
          <reference field="10" count="1" selected="0">
            <x v="708"/>
          </reference>
          <reference field="18" count="1">
            <x v="2"/>
          </reference>
        </references>
      </pivotArea>
    </format>
    <format dxfId="168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44"/>
          </reference>
          <reference field="4" count="1" selected="0">
            <x v="654"/>
          </reference>
          <reference field="5" count="1" selected="0">
            <x v="513"/>
          </reference>
          <reference field="6" count="1" selected="0">
            <x v="36"/>
          </reference>
          <reference field="7" count="0" selected="0"/>
          <reference field="8" count="1" selected="0">
            <x v="0"/>
          </reference>
          <reference field="9" count="1" selected="0">
            <x v="17"/>
          </reference>
          <reference field="10" count="1" selected="0">
            <x v="3888"/>
          </reference>
          <reference field="18" count="1">
            <x v="2"/>
          </reference>
        </references>
      </pivotArea>
    </format>
    <format dxfId="168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46"/>
          </reference>
          <reference field="4" count="1" selected="0">
            <x v="735"/>
          </reference>
          <reference field="5" count="1" selected="0">
            <x v="23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17"/>
          </reference>
          <reference field="10" count="1" selected="0">
            <x v="5"/>
          </reference>
          <reference field="18" count="1">
            <x v="6"/>
          </reference>
        </references>
      </pivotArea>
    </format>
    <format dxfId="168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46"/>
          </reference>
          <reference field="4" count="1" selected="0">
            <x v="735"/>
          </reference>
          <reference field="5" count="1" selected="0">
            <x v="23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853"/>
          </reference>
          <reference field="18" count="1">
            <x v="6"/>
          </reference>
        </references>
      </pivotArea>
    </format>
    <format dxfId="167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47"/>
          </reference>
          <reference field="4" count="1" selected="0">
            <x v="1069"/>
          </reference>
          <reference field="5" count="1" selected="0">
            <x v="18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869"/>
          </reference>
          <reference field="18" count="1">
            <x v="0"/>
          </reference>
        </references>
      </pivotArea>
    </format>
    <format dxfId="167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47"/>
          </reference>
          <reference field="4" count="1" selected="0">
            <x v="1069"/>
          </reference>
          <reference field="5" count="1" selected="0">
            <x v="18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353"/>
          </reference>
          <reference field="18" count="1">
            <x v="0"/>
          </reference>
        </references>
      </pivotArea>
    </format>
    <format dxfId="167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47"/>
          </reference>
          <reference field="4" count="1" selected="0">
            <x v="1069"/>
          </reference>
          <reference field="5" count="1" selected="0">
            <x v="18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409"/>
          </reference>
          <reference field="18" count="1">
            <x v="0"/>
          </reference>
        </references>
      </pivotArea>
    </format>
    <format dxfId="167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47"/>
          </reference>
          <reference field="4" count="1" selected="0">
            <x v="1069"/>
          </reference>
          <reference field="5" count="1" selected="0">
            <x v="18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427"/>
          </reference>
          <reference field="18" count="1">
            <x v="0"/>
          </reference>
        </references>
      </pivotArea>
    </format>
    <format dxfId="167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50"/>
          </reference>
          <reference field="4" count="1" selected="0">
            <x v="736"/>
          </reference>
          <reference field="5" count="1" selected="0">
            <x v="7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051"/>
          </reference>
          <reference field="18" count="1">
            <x v="0"/>
          </reference>
        </references>
      </pivotArea>
    </format>
    <format dxfId="167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51"/>
          </reference>
          <reference field="4" count="1" selected="0">
            <x v="782"/>
          </reference>
          <reference field="5" count="1" selected="0">
            <x v="441"/>
          </reference>
          <reference field="6" count="1" selected="0">
            <x v="8"/>
          </reference>
          <reference field="7" count="0" selected="0"/>
          <reference field="8" count="1" selected="0">
            <x v="0"/>
          </reference>
          <reference field="9" count="1" selected="0">
            <x v="17"/>
          </reference>
          <reference field="10" count="1" selected="0">
            <x v="1352"/>
          </reference>
          <reference field="18" count="1">
            <x v="4"/>
          </reference>
        </references>
      </pivotArea>
    </format>
    <format dxfId="167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52"/>
          </reference>
          <reference field="4" count="1" selected="0">
            <x v="587"/>
          </reference>
          <reference field="5" count="1" selected="0">
            <x v="454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964"/>
          </reference>
          <reference field="18" count="1">
            <x v="0"/>
          </reference>
        </references>
      </pivotArea>
    </format>
    <format dxfId="167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52"/>
          </reference>
          <reference field="4" count="1" selected="0">
            <x v="587"/>
          </reference>
          <reference field="5" count="1" selected="0">
            <x v="454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966"/>
          </reference>
          <reference field="18" count="1">
            <x v="0"/>
          </reference>
        </references>
      </pivotArea>
    </format>
    <format dxfId="167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52"/>
          </reference>
          <reference field="4" count="1" selected="0">
            <x v="587"/>
          </reference>
          <reference field="5" count="1" selected="0">
            <x v="454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981"/>
          </reference>
          <reference field="18" count="1">
            <x v="0"/>
          </reference>
        </references>
      </pivotArea>
    </format>
    <format dxfId="167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52"/>
          </reference>
          <reference field="4" count="1" selected="0">
            <x v="587"/>
          </reference>
          <reference field="5" count="1" selected="0">
            <x v="454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985"/>
          </reference>
          <reference field="18" count="1">
            <x v="0"/>
          </reference>
        </references>
      </pivotArea>
    </format>
    <format dxfId="166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52"/>
          </reference>
          <reference field="4" count="1" selected="0">
            <x v="587"/>
          </reference>
          <reference field="5" count="1" selected="0">
            <x v="454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991"/>
          </reference>
          <reference field="18" count="1">
            <x v="0"/>
          </reference>
        </references>
      </pivotArea>
    </format>
    <format dxfId="166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52"/>
          </reference>
          <reference field="4" count="1" selected="0">
            <x v="587"/>
          </reference>
          <reference field="5" count="1" selected="0">
            <x v="454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997"/>
          </reference>
          <reference field="18" count="1">
            <x v="0"/>
          </reference>
        </references>
      </pivotArea>
    </format>
    <format dxfId="166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69"/>
          </reference>
          <reference field="4" count="1" selected="0">
            <x v="768"/>
          </reference>
          <reference field="5" count="1" selected="0">
            <x v="654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852"/>
          </reference>
          <reference field="18" count="1">
            <x v="0"/>
          </reference>
        </references>
      </pivotArea>
    </format>
    <format dxfId="166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85"/>
          </reference>
          <reference field="4" count="1" selected="0">
            <x v="978"/>
          </reference>
          <reference field="5" count="1" selected="0">
            <x v="36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157"/>
          </reference>
          <reference field="18" count="1">
            <x v="0"/>
          </reference>
        </references>
      </pivotArea>
    </format>
    <format dxfId="166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85"/>
          </reference>
          <reference field="4" count="1" selected="0">
            <x v="978"/>
          </reference>
          <reference field="5" count="1" selected="0">
            <x v="36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212"/>
          </reference>
          <reference field="18" count="1">
            <x v="0"/>
          </reference>
        </references>
      </pivotArea>
    </format>
    <format dxfId="166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85"/>
          </reference>
          <reference field="4" count="1" selected="0">
            <x v="978"/>
          </reference>
          <reference field="5" count="1" selected="0">
            <x v="36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236"/>
          </reference>
          <reference field="18" count="1">
            <x v="0"/>
          </reference>
        </references>
      </pivotArea>
    </format>
    <format dxfId="166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85"/>
          </reference>
          <reference field="4" count="1" selected="0">
            <x v="978"/>
          </reference>
          <reference field="5" count="1" selected="0">
            <x v="36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262"/>
          </reference>
          <reference field="18" count="1">
            <x v="0"/>
          </reference>
        </references>
      </pivotArea>
    </format>
    <format dxfId="166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85"/>
          </reference>
          <reference field="4" count="1" selected="0">
            <x v="978"/>
          </reference>
          <reference field="5" count="1" selected="0">
            <x v="36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268"/>
          </reference>
          <reference field="18" count="1">
            <x v="0"/>
          </reference>
        </references>
      </pivotArea>
    </format>
    <format dxfId="166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85"/>
          </reference>
          <reference field="4" count="1" selected="0">
            <x v="978"/>
          </reference>
          <reference field="5" count="1" selected="0">
            <x v="36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274"/>
          </reference>
          <reference field="18" count="1">
            <x v="0"/>
          </reference>
        </references>
      </pivotArea>
    </format>
    <format dxfId="166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85"/>
          </reference>
          <reference field="4" count="1" selected="0">
            <x v="978"/>
          </reference>
          <reference field="5" count="1" selected="0">
            <x v="36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282"/>
          </reference>
          <reference field="18" count="1">
            <x v="0"/>
          </reference>
        </references>
      </pivotArea>
    </format>
    <format dxfId="165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85"/>
          </reference>
          <reference field="4" count="1" selected="0">
            <x v="978"/>
          </reference>
          <reference field="5" count="1" selected="0">
            <x v="36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291"/>
          </reference>
          <reference field="18" count="1">
            <x v="0"/>
          </reference>
        </references>
      </pivotArea>
    </format>
    <format dxfId="165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85"/>
          </reference>
          <reference field="4" count="1" selected="0">
            <x v="978"/>
          </reference>
          <reference field="5" count="1" selected="0">
            <x v="36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299"/>
          </reference>
          <reference field="18" count="1">
            <x v="0"/>
          </reference>
        </references>
      </pivotArea>
    </format>
    <format dxfId="165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85"/>
          </reference>
          <reference field="4" count="1" selected="0">
            <x v="978"/>
          </reference>
          <reference field="5" count="1" selected="0">
            <x v="36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315"/>
          </reference>
          <reference field="18" count="1">
            <x v="0"/>
          </reference>
        </references>
      </pivotArea>
    </format>
    <format dxfId="165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85"/>
          </reference>
          <reference field="4" count="1" selected="0">
            <x v="978"/>
          </reference>
          <reference field="5" count="1" selected="0">
            <x v="36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320"/>
          </reference>
          <reference field="18" count="1">
            <x v="0"/>
          </reference>
        </references>
      </pivotArea>
    </format>
    <format dxfId="165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85"/>
          </reference>
          <reference field="4" count="1" selected="0">
            <x v="978"/>
          </reference>
          <reference field="5" count="1" selected="0">
            <x v="36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080"/>
          </reference>
          <reference field="18" count="1">
            <x v="0"/>
          </reference>
        </references>
      </pivotArea>
    </format>
    <format dxfId="165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87"/>
          </reference>
          <reference field="4" count="1" selected="0">
            <x v="1030"/>
          </reference>
          <reference field="5" count="1" selected="0">
            <x v="312"/>
          </reference>
          <reference field="6" count="1" selected="0">
            <x v="5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903"/>
          </reference>
          <reference field="18" count="1">
            <x v="7"/>
          </reference>
        </references>
      </pivotArea>
    </format>
    <format dxfId="165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93"/>
          </reference>
          <reference field="4" count="1" selected="0">
            <x v="936"/>
          </reference>
          <reference field="5" count="1" selected="0">
            <x v="9"/>
          </reference>
          <reference field="6" count="1" selected="0">
            <x v="2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809"/>
          </reference>
          <reference field="18" count="1">
            <x v="0"/>
          </reference>
        </references>
      </pivotArea>
    </format>
    <format dxfId="165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93"/>
          </reference>
          <reference field="4" count="1" selected="0">
            <x v="936"/>
          </reference>
          <reference field="5" count="1" selected="0">
            <x v="9"/>
          </reference>
          <reference field="6" count="1" selected="0">
            <x v="2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811"/>
          </reference>
          <reference field="18" count="1">
            <x v="0"/>
          </reference>
        </references>
      </pivotArea>
    </format>
    <format dxfId="165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93"/>
          </reference>
          <reference field="4" count="1" selected="0">
            <x v="936"/>
          </reference>
          <reference field="5" count="1" selected="0">
            <x v="9"/>
          </reference>
          <reference field="6" count="1" selected="0">
            <x v="2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813"/>
          </reference>
          <reference field="18" count="1">
            <x v="0"/>
          </reference>
        </references>
      </pivotArea>
    </format>
    <format dxfId="165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93"/>
          </reference>
          <reference field="4" count="1" selected="0">
            <x v="936"/>
          </reference>
          <reference field="5" count="1" selected="0">
            <x v="9"/>
          </reference>
          <reference field="6" count="1" selected="0">
            <x v="2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814"/>
          </reference>
          <reference field="18" count="1">
            <x v="0"/>
          </reference>
        </references>
      </pivotArea>
    </format>
    <format dxfId="164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93"/>
          </reference>
          <reference field="4" count="1" selected="0">
            <x v="936"/>
          </reference>
          <reference field="5" count="1" selected="0">
            <x v="9"/>
          </reference>
          <reference field="6" count="1" selected="0">
            <x v="2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820"/>
          </reference>
          <reference field="18" count="1">
            <x v="0"/>
          </reference>
        </references>
      </pivotArea>
    </format>
    <format dxfId="164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93"/>
          </reference>
          <reference field="4" count="1" selected="0">
            <x v="936"/>
          </reference>
          <reference field="5" count="1" selected="0">
            <x v="9"/>
          </reference>
          <reference field="6" count="1" selected="0">
            <x v="2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877"/>
          </reference>
          <reference field="18" count="1">
            <x v="0"/>
          </reference>
        </references>
      </pivotArea>
    </format>
    <format dxfId="164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393"/>
          </reference>
          <reference field="4" count="1" selected="0">
            <x v="936"/>
          </reference>
          <reference field="5" count="1" selected="0">
            <x v="9"/>
          </reference>
          <reference field="6" count="1" selected="0">
            <x v="2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878"/>
          </reference>
          <reference field="18" count="1">
            <x v="0"/>
          </reference>
        </references>
      </pivotArea>
    </format>
    <format dxfId="164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01"/>
          </reference>
          <reference field="4" count="1" selected="0">
            <x v="806"/>
          </reference>
          <reference field="5" count="1" selected="0">
            <x v="393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393"/>
          </reference>
          <reference field="18" count="1">
            <x v="0"/>
          </reference>
        </references>
      </pivotArea>
    </format>
    <format dxfId="164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01"/>
          </reference>
          <reference field="4" count="1" selected="0">
            <x v="806"/>
          </reference>
          <reference field="5" count="1" selected="0">
            <x v="393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399"/>
          </reference>
          <reference field="18" count="1">
            <x v="0"/>
          </reference>
        </references>
      </pivotArea>
    </format>
    <format dxfId="164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01"/>
          </reference>
          <reference field="4" count="1" selected="0">
            <x v="806"/>
          </reference>
          <reference field="5" count="1" selected="0">
            <x v="393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406"/>
          </reference>
          <reference field="18" count="1">
            <x v="0"/>
          </reference>
        </references>
      </pivotArea>
    </format>
    <format dxfId="164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01"/>
          </reference>
          <reference field="4" count="1" selected="0">
            <x v="806"/>
          </reference>
          <reference field="5" count="1" selected="0">
            <x v="393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410"/>
          </reference>
          <reference field="18" count="1">
            <x v="0"/>
          </reference>
        </references>
      </pivotArea>
    </format>
    <format dxfId="164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13"/>
          </reference>
          <reference field="4" count="1" selected="0">
            <x v="1080"/>
          </reference>
          <reference field="5" count="1" selected="0">
            <x v="14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87"/>
          </reference>
          <reference field="18" count="1">
            <x v="0"/>
          </reference>
        </references>
      </pivotArea>
    </format>
    <format dxfId="164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13"/>
          </reference>
          <reference field="4" count="1" selected="0">
            <x v="1080"/>
          </reference>
          <reference field="5" count="1" selected="0">
            <x v="14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87"/>
          </reference>
          <reference field="18" count="1">
            <x v="0"/>
          </reference>
        </references>
      </pivotArea>
    </format>
    <format dxfId="164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14"/>
          </reference>
          <reference field="4" count="1" selected="0">
            <x v="741"/>
          </reference>
          <reference field="5" count="1" selected="0">
            <x v="42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264"/>
          </reference>
          <reference field="18" count="1">
            <x v="0"/>
          </reference>
        </references>
      </pivotArea>
    </format>
    <format dxfId="163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15"/>
          </reference>
          <reference field="4" count="1" selected="0">
            <x v="598"/>
          </reference>
          <reference field="5" count="1" selected="0">
            <x v="494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454"/>
          </reference>
          <reference field="18" count="1">
            <x v="0"/>
          </reference>
        </references>
      </pivotArea>
    </format>
    <format dxfId="163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15"/>
          </reference>
          <reference field="4" count="1" selected="0">
            <x v="598"/>
          </reference>
          <reference field="5" count="1" selected="0">
            <x v="494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459"/>
          </reference>
          <reference field="18" count="1">
            <x v="0"/>
          </reference>
        </references>
      </pivotArea>
    </format>
    <format dxfId="163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15"/>
          </reference>
          <reference field="4" count="1" selected="0">
            <x v="598"/>
          </reference>
          <reference field="5" count="1" selected="0">
            <x v="494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465"/>
          </reference>
          <reference field="18" count="1">
            <x v="0"/>
          </reference>
        </references>
      </pivotArea>
    </format>
    <format dxfId="163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15"/>
          </reference>
          <reference field="4" count="1" selected="0">
            <x v="598"/>
          </reference>
          <reference field="5" count="1" selected="0">
            <x v="494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479"/>
          </reference>
          <reference field="18" count="1">
            <x v="0"/>
          </reference>
        </references>
      </pivotArea>
    </format>
    <format dxfId="163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15"/>
          </reference>
          <reference field="4" count="1" selected="0">
            <x v="598"/>
          </reference>
          <reference field="5" count="1" selected="0">
            <x v="494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542"/>
          </reference>
          <reference field="18" count="1">
            <x v="0"/>
          </reference>
        </references>
      </pivotArea>
    </format>
    <format dxfId="163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16"/>
          </reference>
          <reference field="4" count="1" selected="0">
            <x v="703"/>
          </reference>
          <reference field="5" count="1" selected="0">
            <x v="15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850"/>
          </reference>
          <reference field="18" count="1">
            <x v="0"/>
          </reference>
        </references>
      </pivotArea>
    </format>
    <format dxfId="163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16"/>
          </reference>
          <reference field="4" count="1" selected="0">
            <x v="703"/>
          </reference>
          <reference field="5" count="1" selected="0">
            <x v="15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852"/>
          </reference>
          <reference field="18" count="1">
            <x v="0"/>
          </reference>
        </references>
      </pivotArea>
    </format>
    <format dxfId="163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16"/>
          </reference>
          <reference field="4" count="1" selected="0">
            <x v="703"/>
          </reference>
          <reference field="5" count="1" selected="0">
            <x v="15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853"/>
          </reference>
          <reference field="18" count="1">
            <x v="0"/>
          </reference>
        </references>
      </pivotArea>
    </format>
    <format dxfId="163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16"/>
          </reference>
          <reference field="4" count="1" selected="0">
            <x v="703"/>
          </reference>
          <reference field="5" count="1" selected="0">
            <x v="15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855"/>
          </reference>
          <reference field="18" count="1">
            <x v="0"/>
          </reference>
        </references>
      </pivotArea>
    </format>
    <format dxfId="163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16"/>
          </reference>
          <reference field="4" count="1" selected="0">
            <x v="703"/>
          </reference>
          <reference field="5" count="1" selected="0">
            <x v="15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856"/>
          </reference>
          <reference field="18" count="1">
            <x v="0"/>
          </reference>
        </references>
      </pivotArea>
    </format>
    <format dxfId="162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16"/>
          </reference>
          <reference field="4" count="1" selected="0">
            <x v="703"/>
          </reference>
          <reference field="5" count="1" selected="0">
            <x v="15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857"/>
          </reference>
          <reference field="18" count="1">
            <x v="0"/>
          </reference>
        </references>
      </pivotArea>
    </format>
    <format dxfId="162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16"/>
          </reference>
          <reference field="4" count="1" selected="0">
            <x v="703"/>
          </reference>
          <reference field="5" count="1" selected="0">
            <x v="15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858"/>
          </reference>
          <reference field="18" count="1">
            <x v="0"/>
          </reference>
        </references>
      </pivotArea>
    </format>
    <format dxfId="162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16"/>
          </reference>
          <reference field="4" count="1" selected="0">
            <x v="703"/>
          </reference>
          <reference field="5" count="1" selected="0">
            <x v="15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865"/>
          </reference>
          <reference field="18" count="1">
            <x v="0"/>
          </reference>
        </references>
      </pivotArea>
    </format>
    <format dxfId="162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16"/>
          </reference>
          <reference field="4" count="1" selected="0">
            <x v="703"/>
          </reference>
          <reference field="5" count="1" selected="0">
            <x v="15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866"/>
          </reference>
          <reference field="18" count="1">
            <x v="0"/>
          </reference>
        </references>
      </pivotArea>
    </format>
    <format dxfId="162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16"/>
          </reference>
          <reference field="4" count="1" selected="0">
            <x v="703"/>
          </reference>
          <reference field="5" count="1" selected="0">
            <x v="15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868"/>
          </reference>
          <reference field="18" count="1">
            <x v="0"/>
          </reference>
        </references>
      </pivotArea>
    </format>
    <format dxfId="162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16"/>
          </reference>
          <reference field="4" count="1" selected="0">
            <x v="703"/>
          </reference>
          <reference field="5" count="1" selected="0">
            <x v="15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869"/>
          </reference>
          <reference field="18" count="1">
            <x v="0"/>
          </reference>
        </references>
      </pivotArea>
    </format>
    <format dxfId="162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16"/>
          </reference>
          <reference field="4" count="1" selected="0">
            <x v="703"/>
          </reference>
          <reference field="5" count="1" selected="0">
            <x v="15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892"/>
          </reference>
          <reference field="18" count="1">
            <x v="0"/>
          </reference>
        </references>
      </pivotArea>
    </format>
    <format dxfId="162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24"/>
          </reference>
          <reference field="4" count="1" selected="0">
            <x v="949"/>
          </reference>
          <reference field="5" count="1" selected="0">
            <x v="673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810"/>
          </reference>
          <reference field="18" count="1">
            <x v="0"/>
          </reference>
        </references>
      </pivotArea>
    </format>
    <format dxfId="162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24"/>
          </reference>
          <reference field="4" count="1" selected="0">
            <x v="949"/>
          </reference>
          <reference field="5" count="1" selected="0">
            <x v="673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812"/>
          </reference>
          <reference field="18" count="1">
            <x v="0"/>
          </reference>
        </references>
      </pivotArea>
    </format>
    <format dxfId="162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29"/>
          </reference>
          <reference field="4" count="1" selected="0">
            <x v="901"/>
          </reference>
          <reference field="5" count="1" selected="0">
            <x v="41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181"/>
          </reference>
          <reference field="18" count="1">
            <x v="0"/>
          </reference>
        </references>
      </pivotArea>
    </format>
    <format dxfId="161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29"/>
          </reference>
          <reference field="4" count="1" selected="0">
            <x v="901"/>
          </reference>
          <reference field="5" count="1" selected="0">
            <x v="41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180"/>
          </reference>
          <reference field="18" count="1">
            <x v="0"/>
          </reference>
        </references>
      </pivotArea>
    </format>
    <format dxfId="161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31"/>
          </reference>
          <reference field="4" count="1" selected="0">
            <x v="1274"/>
          </reference>
          <reference field="5" count="1" selected="0">
            <x v="38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057"/>
          </reference>
          <reference field="18" count="1">
            <x v="0"/>
          </reference>
        </references>
      </pivotArea>
    </format>
    <format dxfId="161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31"/>
          </reference>
          <reference field="4" count="1" selected="0">
            <x v="1274"/>
          </reference>
          <reference field="5" count="1" selected="0">
            <x v="38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229"/>
          </reference>
          <reference field="18" count="1">
            <x v="0"/>
          </reference>
        </references>
      </pivotArea>
    </format>
    <format dxfId="161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32"/>
          </reference>
          <reference field="4" count="1" selected="0">
            <x v="951"/>
          </reference>
          <reference field="5" count="1" selected="0">
            <x v="464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58"/>
          </reference>
          <reference field="18" count="1">
            <x v="0"/>
          </reference>
        </references>
      </pivotArea>
    </format>
    <format dxfId="161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32"/>
          </reference>
          <reference field="4" count="1" selected="0">
            <x v="951"/>
          </reference>
          <reference field="5" count="1" selected="0">
            <x v="464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14"/>
          </reference>
          <reference field="18" count="1">
            <x v="0"/>
          </reference>
        </references>
      </pivotArea>
    </format>
    <format dxfId="161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32"/>
          </reference>
          <reference field="4" count="1" selected="0">
            <x v="951"/>
          </reference>
          <reference field="5" count="1" selected="0">
            <x v="464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04"/>
          </reference>
          <reference field="18" count="1">
            <x v="0"/>
          </reference>
        </references>
      </pivotArea>
    </format>
    <format dxfId="161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32"/>
          </reference>
          <reference field="4" count="1" selected="0">
            <x v="951"/>
          </reference>
          <reference field="5" count="1" selected="0">
            <x v="464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598"/>
          </reference>
          <reference field="18" count="1">
            <x v="0"/>
          </reference>
        </references>
      </pivotArea>
    </format>
    <format dxfId="161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42"/>
          </reference>
          <reference field="4" count="1" selected="0">
            <x v="602"/>
          </reference>
          <reference field="5" count="1" selected="0">
            <x v="35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951"/>
          </reference>
          <reference field="18" count="1">
            <x v="0"/>
          </reference>
        </references>
      </pivotArea>
    </format>
    <format dxfId="161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42"/>
          </reference>
          <reference field="4" count="1" selected="0">
            <x v="602"/>
          </reference>
          <reference field="5" count="1" selected="0">
            <x v="35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976"/>
          </reference>
          <reference field="18" count="1">
            <x v="0"/>
          </reference>
        </references>
      </pivotArea>
    </format>
    <format dxfId="161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44"/>
          </reference>
          <reference field="4" count="1" selected="0">
            <x v="559"/>
          </reference>
          <reference field="5" count="1" selected="0">
            <x v="510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873"/>
          </reference>
          <reference field="18" count="1">
            <x v="2"/>
          </reference>
        </references>
      </pivotArea>
    </format>
    <format dxfId="160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51"/>
          </reference>
          <reference field="4" count="1" selected="0">
            <x v="845"/>
          </reference>
          <reference field="5" count="1" selected="0">
            <x v="244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72"/>
          </reference>
          <reference field="18" count="1">
            <x v="9"/>
          </reference>
        </references>
      </pivotArea>
    </format>
    <format dxfId="160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57"/>
          </reference>
          <reference field="4" count="1" selected="0">
            <x v="807"/>
          </reference>
          <reference field="5" count="1" selected="0">
            <x v="3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586"/>
          </reference>
          <reference field="18" count="1">
            <x v="0"/>
          </reference>
        </references>
      </pivotArea>
    </format>
    <format dxfId="160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57"/>
          </reference>
          <reference field="4" count="1" selected="0">
            <x v="807"/>
          </reference>
          <reference field="5" count="1" selected="0">
            <x v="3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587"/>
          </reference>
          <reference field="18" count="1">
            <x v="0"/>
          </reference>
        </references>
      </pivotArea>
    </format>
    <format dxfId="160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57"/>
          </reference>
          <reference field="4" count="1" selected="0">
            <x v="807"/>
          </reference>
          <reference field="5" count="1" selected="0">
            <x v="3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588"/>
          </reference>
          <reference field="18" count="1">
            <x v="0"/>
          </reference>
        </references>
      </pivotArea>
    </format>
    <format dxfId="160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57"/>
          </reference>
          <reference field="4" count="1" selected="0">
            <x v="807"/>
          </reference>
          <reference field="5" count="1" selected="0">
            <x v="3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591"/>
          </reference>
          <reference field="18" count="1">
            <x v="0"/>
          </reference>
        </references>
      </pivotArea>
    </format>
    <format dxfId="160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57"/>
          </reference>
          <reference field="4" count="1" selected="0">
            <x v="807"/>
          </reference>
          <reference field="5" count="1" selected="0">
            <x v="3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595"/>
          </reference>
          <reference field="18" count="1">
            <x v="0"/>
          </reference>
        </references>
      </pivotArea>
    </format>
    <format dxfId="160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57"/>
          </reference>
          <reference field="4" count="1" selected="0">
            <x v="807"/>
          </reference>
          <reference field="5" count="1" selected="0">
            <x v="3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598"/>
          </reference>
          <reference field="18" count="1">
            <x v="0"/>
          </reference>
        </references>
      </pivotArea>
    </format>
    <format dxfId="160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58"/>
          </reference>
          <reference field="4" count="1" selected="0">
            <x v="535"/>
          </reference>
          <reference field="5" count="1" selected="0">
            <x v="610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910"/>
          </reference>
          <reference field="18" count="1">
            <x v="2"/>
          </reference>
        </references>
      </pivotArea>
    </format>
    <format dxfId="160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58"/>
          </reference>
          <reference field="4" count="1" selected="0">
            <x v="535"/>
          </reference>
          <reference field="5" count="1" selected="0">
            <x v="610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272"/>
          </reference>
          <reference field="18" count="1">
            <x v="10"/>
          </reference>
        </references>
      </pivotArea>
    </format>
    <format dxfId="160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58"/>
          </reference>
          <reference field="4" count="1" selected="0">
            <x v="535"/>
          </reference>
          <reference field="5" count="1" selected="0">
            <x v="610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328"/>
          </reference>
          <reference field="18" count="1">
            <x v="10"/>
          </reference>
        </references>
      </pivotArea>
    </format>
    <format dxfId="159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58"/>
          </reference>
          <reference field="4" count="1" selected="0">
            <x v="535"/>
          </reference>
          <reference field="5" count="1" selected="0">
            <x v="610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363"/>
          </reference>
          <reference field="18" count="1">
            <x v="2"/>
          </reference>
        </references>
      </pivotArea>
    </format>
    <format dxfId="159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58"/>
          </reference>
          <reference field="4" count="1" selected="0">
            <x v="535"/>
          </reference>
          <reference field="5" count="1" selected="0">
            <x v="610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382"/>
          </reference>
          <reference field="18" count="1">
            <x v="10"/>
          </reference>
        </references>
      </pivotArea>
    </format>
    <format dxfId="159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58"/>
          </reference>
          <reference field="4" count="1" selected="0">
            <x v="535"/>
          </reference>
          <reference field="5" count="1" selected="0">
            <x v="610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458"/>
          </reference>
          <reference field="18" count="1">
            <x v="10"/>
          </reference>
        </references>
      </pivotArea>
    </format>
    <format dxfId="159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58"/>
          </reference>
          <reference field="4" count="1" selected="0">
            <x v="535"/>
          </reference>
          <reference field="5" count="1" selected="0">
            <x v="610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481"/>
          </reference>
          <reference field="18" count="1">
            <x v="10"/>
          </reference>
        </references>
      </pivotArea>
    </format>
    <format dxfId="159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58"/>
          </reference>
          <reference field="4" count="1" selected="0">
            <x v="535"/>
          </reference>
          <reference field="5" count="1" selected="0">
            <x v="610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564"/>
          </reference>
          <reference field="18" count="1">
            <x v="10"/>
          </reference>
        </references>
      </pivotArea>
    </format>
    <format dxfId="159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58"/>
          </reference>
          <reference field="4" count="1" selected="0">
            <x v="535"/>
          </reference>
          <reference field="5" count="1" selected="0">
            <x v="610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609"/>
          </reference>
          <reference field="18" count="1">
            <x v="10"/>
          </reference>
        </references>
      </pivotArea>
    </format>
    <format dxfId="159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58"/>
          </reference>
          <reference field="4" count="1" selected="0">
            <x v="535"/>
          </reference>
          <reference field="5" count="1" selected="0">
            <x v="610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663"/>
          </reference>
          <reference field="18" count="1">
            <x v="10"/>
          </reference>
        </references>
      </pivotArea>
    </format>
    <format dxfId="159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63"/>
          </reference>
          <reference field="4" count="1" selected="0">
            <x v="899"/>
          </reference>
          <reference field="5" count="1" selected="0">
            <x v="194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890"/>
          </reference>
          <reference field="18" count="1">
            <x v="0"/>
          </reference>
        </references>
      </pivotArea>
    </format>
    <format dxfId="159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66"/>
          </reference>
          <reference field="4" count="1" selected="0">
            <x v="843"/>
          </reference>
          <reference field="5" count="1" selected="0">
            <x v="623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077"/>
          </reference>
          <reference field="18" count="1">
            <x v="1"/>
          </reference>
        </references>
      </pivotArea>
    </format>
    <format dxfId="159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69"/>
          </reference>
          <reference field="4" count="1" selected="0">
            <x v="968"/>
          </reference>
          <reference field="5" count="1" selected="0">
            <x v="330"/>
          </reference>
          <reference field="6" count="1" selected="0">
            <x v="5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906"/>
          </reference>
          <reference field="18" count="1">
            <x v="7"/>
          </reference>
        </references>
      </pivotArea>
    </format>
    <format dxfId="158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69"/>
          </reference>
          <reference field="4" count="1" selected="0">
            <x v="968"/>
          </reference>
          <reference field="5" count="1" selected="0">
            <x v="330"/>
          </reference>
          <reference field="6" count="1" selected="0">
            <x v="5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910"/>
          </reference>
          <reference field="18" count="1">
            <x v="7"/>
          </reference>
        </references>
      </pivotArea>
    </format>
    <format dxfId="158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69"/>
          </reference>
          <reference field="4" count="1" selected="0">
            <x v="968"/>
          </reference>
          <reference field="5" count="1" selected="0">
            <x v="330"/>
          </reference>
          <reference field="6" count="1" selected="0">
            <x v="5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942"/>
          </reference>
          <reference field="18" count="1">
            <x v="7"/>
          </reference>
        </references>
      </pivotArea>
    </format>
    <format dxfId="158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70"/>
          </reference>
          <reference field="4" count="1" selected="0">
            <x v="1196"/>
          </reference>
          <reference field="5" count="1" selected="0">
            <x v="29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925"/>
          </reference>
          <reference field="18" count="1">
            <x v="0"/>
          </reference>
        </references>
      </pivotArea>
    </format>
    <format dxfId="158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70"/>
          </reference>
          <reference field="4" count="1" selected="0">
            <x v="1196"/>
          </reference>
          <reference field="5" count="1" selected="0">
            <x v="29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980"/>
          </reference>
          <reference field="18" count="1">
            <x v="0"/>
          </reference>
        </references>
      </pivotArea>
    </format>
    <format dxfId="158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70"/>
          </reference>
          <reference field="4" count="1" selected="0">
            <x v="1196"/>
          </reference>
          <reference field="5" count="1" selected="0">
            <x v="29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103"/>
          </reference>
          <reference field="18" count="1">
            <x v="0"/>
          </reference>
        </references>
      </pivotArea>
    </format>
    <format dxfId="158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70"/>
          </reference>
          <reference field="4" count="1" selected="0">
            <x v="1196"/>
          </reference>
          <reference field="5" count="1" selected="0">
            <x v="29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105"/>
          </reference>
          <reference field="18" count="1">
            <x v="0"/>
          </reference>
        </references>
      </pivotArea>
    </format>
    <format dxfId="158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70"/>
          </reference>
          <reference field="4" count="1" selected="0">
            <x v="1196"/>
          </reference>
          <reference field="5" count="1" selected="0">
            <x v="29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308"/>
          </reference>
          <reference field="18" count="1">
            <x v="0"/>
          </reference>
        </references>
      </pivotArea>
    </format>
    <format dxfId="158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70"/>
          </reference>
          <reference field="4" count="1" selected="0">
            <x v="1196"/>
          </reference>
          <reference field="5" count="1" selected="0">
            <x v="29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311"/>
          </reference>
          <reference field="18" count="1">
            <x v="0"/>
          </reference>
        </references>
      </pivotArea>
    </format>
    <format dxfId="158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70"/>
          </reference>
          <reference field="4" count="1" selected="0">
            <x v="1196"/>
          </reference>
          <reference field="5" count="1" selected="0">
            <x v="29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319"/>
          </reference>
          <reference field="18" count="1">
            <x v="0"/>
          </reference>
        </references>
      </pivotArea>
    </format>
    <format dxfId="158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70"/>
          </reference>
          <reference field="4" count="1" selected="0">
            <x v="1196"/>
          </reference>
          <reference field="5" count="1" selected="0">
            <x v="29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321"/>
          </reference>
          <reference field="18" count="1">
            <x v="0"/>
          </reference>
        </references>
      </pivotArea>
    </format>
    <format dxfId="157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70"/>
          </reference>
          <reference field="4" count="1" selected="0">
            <x v="1196"/>
          </reference>
          <reference field="5" count="1" selected="0">
            <x v="29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782"/>
          </reference>
          <reference field="18" count="1">
            <x v="0"/>
          </reference>
        </references>
      </pivotArea>
    </format>
    <format dxfId="157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70"/>
          </reference>
          <reference field="4" count="1" selected="0">
            <x v="1196"/>
          </reference>
          <reference field="5" count="1" selected="0">
            <x v="29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784"/>
          </reference>
          <reference field="18" count="1">
            <x v="0"/>
          </reference>
        </references>
      </pivotArea>
    </format>
    <format dxfId="157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70"/>
          </reference>
          <reference field="4" count="1" selected="0">
            <x v="1196"/>
          </reference>
          <reference field="5" count="1" selected="0">
            <x v="29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801"/>
          </reference>
          <reference field="18" count="1">
            <x v="0"/>
          </reference>
        </references>
      </pivotArea>
    </format>
    <format dxfId="157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70"/>
          </reference>
          <reference field="4" count="1" selected="0">
            <x v="1196"/>
          </reference>
          <reference field="5" count="1" selected="0">
            <x v="29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803"/>
          </reference>
          <reference field="18" count="1">
            <x v="0"/>
          </reference>
        </references>
      </pivotArea>
    </format>
    <format dxfId="157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70"/>
          </reference>
          <reference field="4" count="1" selected="0">
            <x v="1196"/>
          </reference>
          <reference field="5" count="1" selected="0">
            <x v="29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806"/>
          </reference>
          <reference field="18" count="1">
            <x v="0"/>
          </reference>
        </references>
      </pivotArea>
    </format>
    <format dxfId="157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70"/>
          </reference>
          <reference field="4" count="1" selected="0">
            <x v="1196"/>
          </reference>
          <reference field="5" count="1" selected="0">
            <x v="29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807"/>
          </reference>
          <reference field="18" count="1">
            <x v="0"/>
          </reference>
        </references>
      </pivotArea>
    </format>
    <format dxfId="157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76"/>
          </reference>
          <reference field="4" count="1" selected="0">
            <x v="979"/>
          </reference>
          <reference field="5" count="1" selected="0">
            <x v="33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058"/>
          </reference>
          <reference field="18" count="1">
            <x v="0"/>
          </reference>
        </references>
      </pivotArea>
    </format>
    <format dxfId="157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84"/>
          </reference>
          <reference field="4" count="1" selected="0">
            <x v="231"/>
          </reference>
          <reference field="5" count="1" selected="0">
            <x v="15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882"/>
          </reference>
          <reference field="18" count="1">
            <x v="0"/>
          </reference>
        </references>
      </pivotArea>
    </format>
    <format dxfId="157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84"/>
          </reference>
          <reference field="4" count="1" selected="0">
            <x v="231"/>
          </reference>
          <reference field="5" count="1" selected="0">
            <x v="15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894"/>
          </reference>
          <reference field="18" count="1">
            <x v="0"/>
          </reference>
        </references>
      </pivotArea>
    </format>
    <format dxfId="157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84"/>
          </reference>
          <reference field="4" count="1" selected="0">
            <x v="231"/>
          </reference>
          <reference field="5" count="1" selected="0">
            <x v="15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897"/>
          </reference>
          <reference field="18" count="1">
            <x v="0"/>
          </reference>
        </references>
      </pivotArea>
    </format>
    <format dxfId="156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84"/>
          </reference>
          <reference field="4" count="1" selected="0">
            <x v="231"/>
          </reference>
          <reference field="5" count="1" selected="0">
            <x v="15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901"/>
          </reference>
          <reference field="18" count="1">
            <x v="0"/>
          </reference>
        </references>
      </pivotArea>
    </format>
    <format dxfId="156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84"/>
          </reference>
          <reference field="4" count="1" selected="0">
            <x v="231"/>
          </reference>
          <reference field="5" count="1" selected="0">
            <x v="15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909"/>
          </reference>
          <reference field="18" count="1">
            <x v="0"/>
          </reference>
        </references>
      </pivotArea>
    </format>
    <format dxfId="156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84"/>
          </reference>
          <reference field="4" count="1" selected="0">
            <x v="231"/>
          </reference>
          <reference field="5" count="1" selected="0">
            <x v="15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913"/>
          </reference>
          <reference field="18" count="1">
            <x v="0"/>
          </reference>
        </references>
      </pivotArea>
    </format>
    <format dxfId="156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84"/>
          </reference>
          <reference field="4" count="1" selected="0">
            <x v="231"/>
          </reference>
          <reference field="5" count="1" selected="0">
            <x v="15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925"/>
          </reference>
          <reference field="18" count="1">
            <x v="0"/>
          </reference>
        </references>
      </pivotArea>
    </format>
    <format dxfId="156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84"/>
          </reference>
          <reference field="4" count="1" selected="0">
            <x v="231"/>
          </reference>
          <reference field="5" count="1" selected="0">
            <x v="15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944"/>
          </reference>
          <reference field="18" count="1">
            <x v="0"/>
          </reference>
        </references>
      </pivotArea>
    </format>
    <format dxfId="156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85"/>
          </reference>
          <reference field="4" count="1" selected="0">
            <x v="520"/>
          </reference>
          <reference field="5" count="1" selected="0">
            <x v="53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441"/>
          </reference>
          <reference field="18" count="1">
            <x v="0"/>
          </reference>
        </references>
      </pivotArea>
    </format>
    <format dxfId="156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87"/>
          </reference>
          <reference field="4" count="1" selected="0">
            <x v="1130"/>
          </reference>
          <reference field="5" count="1" selected="0">
            <x v="70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733"/>
          </reference>
          <reference field="18" count="1">
            <x v="0"/>
          </reference>
        </references>
      </pivotArea>
    </format>
    <format dxfId="156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87"/>
          </reference>
          <reference field="4" count="1" selected="0">
            <x v="1130"/>
          </reference>
          <reference field="5" count="1" selected="0">
            <x v="70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742"/>
          </reference>
          <reference field="18" count="1">
            <x v="0"/>
          </reference>
        </references>
      </pivotArea>
    </format>
    <format dxfId="156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96"/>
          </reference>
          <reference field="4" count="1" selected="0">
            <x v="711"/>
          </reference>
          <reference field="5" count="1" selected="0">
            <x v="77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593"/>
          </reference>
          <reference field="18" count="1">
            <x v="0"/>
          </reference>
        </references>
      </pivotArea>
    </format>
    <format dxfId="156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96"/>
          </reference>
          <reference field="4" count="1" selected="0">
            <x v="711"/>
          </reference>
          <reference field="5" count="1" selected="0">
            <x v="77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654"/>
          </reference>
          <reference field="18" count="1">
            <x v="0"/>
          </reference>
        </references>
      </pivotArea>
    </format>
    <format dxfId="155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96"/>
          </reference>
          <reference field="4" count="1" selected="0">
            <x v="711"/>
          </reference>
          <reference field="5" count="1" selected="0">
            <x v="77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658"/>
          </reference>
          <reference field="18" count="1">
            <x v="0"/>
          </reference>
        </references>
      </pivotArea>
    </format>
    <format dxfId="155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96"/>
          </reference>
          <reference field="4" count="1" selected="0">
            <x v="711"/>
          </reference>
          <reference field="5" count="1" selected="0">
            <x v="77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661"/>
          </reference>
          <reference field="18" count="1">
            <x v="0"/>
          </reference>
        </references>
      </pivotArea>
    </format>
    <format dxfId="155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96"/>
          </reference>
          <reference field="4" count="1" selected="0">
            <x v="711"/>
          </reference>
          <reference field="5" count="1" selected="0">
            <x v="77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676"/>
          </reference>
          <reference field="18" count="1">
            <x v="0"/>
          </reference>
        </references>
      </pivotArea>
    </format>
    <format dxfId="155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96"/>
          </reference>
          <reference field="4" count="1" selected="0">
            <x v="711"/>
          </reference>
          <reference field="5" count="1" selected="0">
            <x v="77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692"/>
          </reference>
          <reference field="18" count="1">
            <x v="0"/>
          </reference>
        </references>
      </pivotArea>
    </format>
    <format dxfId="155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96"/>
          </reference>
          <reference field="4" count="1" selected="0">
            <x v="711"/>
          </reference>
          <reference field="5" count="1" selected="0">
            <x v="77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699"/>
          </reference>
          <reference field="18" count="1">
            <x v="0"/>
          </reference>
        </references>
      </pivotArea>
    </format>
    <format dxfId="155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96"/>
          </reference>
          <reference field="4" count="1" selected="0">
            <x v="711"/>
          </reference>
          <reference field="5" count="1" selected="0">
            <x v="77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703"/>
          </reference>
          <reference field="18" count="1">
            <x v="0"/>
          </reference>
        </references>
      </pivotArea>
    </format>
    <format dxfId="155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96"/>
          </reference>
          <reference field="4" count="1" selected="0">
            <x v="711"/>
          </reference>
          <reference field="5" count="1" selected="0">
            <x v="77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709"/>
          </reference>
          <reference field="18" count="1">
            <x v="0"/>
          </reference>
        </references>
      </pivotArea>
    </format>
    <format dxfId="155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96"/>
          </reference>
          <reference field="4" count="1" selected="0">
            <x v="711"/>
          </reference>
          <reference field="5" count="1" selected="0">
            <x v="77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710"/>
          </reference>
          <reference field="18" count="1">
            <x v="0"/>
          </reference>
        </references>
      </pivotArea>
    </format>
    <format dxfId="155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96"/>
          </reference>
          <reference field="4" count="1" selected="0">
            <x v="711"/>
          </reference>
          <reference field="5" count="1" selected="0">
            <x v="77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713"/>
          </reference>
          <reference field="18" count="1">
            <x v="0"/>
          </reference>
        </references>
      </pivotArea>
    </format>
    <format dxfId="155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96"/>
          </reference>
          <reference field="4" count="1" selected="0">
            <x v="711"/>
          </reference>
          <reference field="5" count="1" selected="0">
            <x v="77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716"/>
          </reference>
          <reference field="18" count="1">
            <x v="0"/>
          </reference>
        </references>
      </pivotArea>
    </format>
    <format dxfId="154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96"/>
          </reference>
          <reference field="4" count="1" selected="0">
            <x v="711"/>
          </reference>
          <reference field="5" count="1" selected="0">
            <x v="77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743"/>
          </reference>
          <reference field="18" count="1">
            <x v="0"/>
          </reference>
        </references>
      </pivotArea>
    </format>
    <format dxfId="154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96"/>
          </reference>
          <reference field="4" count="1" selected="0">
            <x v="711"/>
          </reference>
          <reference field="5" count="1" selected="0">
            <x v="77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748"/>
          </reference>
          <reference field="18" count="1">
            <x v="0"/>
          </reference>
        </references>
      </pivotArea>
    </format>
    <format dxfId="154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96"/>
          </reference>
          <reference field="4" count="1" selected="0">
            <x v="711"/>
          </reference>
          <reference field="5" count="1" selected="0">
            <x v="77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761"/>
          </reference>
          <reference field="18" count="1">
            <x v="0"/>
          </reference>
        </references>
      </pivotArea>
    </format>
    <format dxfId="154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96"/>
          </reference>
          <reference field="4" count="1" selected="0">
            <x v="711"/>
          </reference>
          <reference field="5" count="1" selected="0">
            <x v="77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774"/>
          </reference>
          <reference field="18" count="1">
            <x v="0"/>
          </reference>
        </references>
      </pivotArea>
    </format>
    <format dxfId="154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96"/>
          </reference>
          <reference field="4" count="1" selected="0">
            <x v="711"/>
          </reference>
          <reference field="5" count="1" selected="0">
            <x v="77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780"/>
          </reference>
          <reference field="18" count="1">
            <x v="0"/>
          </reference>
        </references>
      </pivotArea>
    </format>
    <format dxfId="154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96"/>
          </reference>
          <reference field="4" count="1" selected="0">
            <x v="711"/>
          </reference>
          <reference field="5" count="1" selected="0">
            <x v="77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784"/>
          </reference>
          <reference field="18" count="1">
            <x v="0"/>
          </reference>
        </references>
      </pivotArea>
    </format>
    <format dxfId="154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96"/>
          </reference>
          <reference field="4" count="1" selected="0">
            <x v="711"/>
          </reference>
          <reference field="5" count="1" selected="0">
            <x v="77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787"/>
          </reference>
          <reference field="18" count="1">
            <x v="0"/>
          </reference>
        </references>
      </pivotArea>
    </format>
    <format dxfId="154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96"/>
          </reference>
          <reference field="4" count="1" selected="0">
            <x v="711"/>
          </reference>
          <reference field="5" count="1" selected="0">
            <x v="77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789"/>
          </reference>
          <reference field="18" count="1">
            <x v="0"/>
          </reference>
        </references>
      </pivotArea>
    </format>
    <format dxfId="154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96"/>
          </reference>
          <reference field="4" count="1" selected="0">
            <x v="711"/>
          </reference>
          <reference field="5" count="1" selected="0">
            <x v="77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792"/>
          </reference>
          <reference field="18" count="1">
            <x v="0"/>
          </reference>
        </references>
      </pivotArea>
    </format>
    <format dxfId="154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96"/>
          </reference>
          <reference field="4" count="1" selected="0">
            <x v="711"/>
          </reference>
          <reference field="5" count="1" selected="0">
            <x v="77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804"/>
          </reference>
          <reference field="18" count="1">
            <x v="0"/>
          </reference>
        </references>
      </pivotArea>
    </format>
    <format dxfId="153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96"/>
          </reference>
          <reference field="4" count="1" selected="0">
            <x v="711"/>
          </reference>
          <reference field="5" count="1" selected="0">
            <x v="77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807"/>
          </reference>
          <reference field="18" count="1">
            <x v="0"/>
          </reference>
        </references>
      </pivotArea>
    </format>
    <format dxfId="153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96"/>
          </reference>
          <reference field="4" count="1" selected="0">
            <x v="711"/>
          </reference>
          <reference field="5" count="1" selected="0">
            <x v="77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607"/>
          </reference>
          <reference field="18" count="1">
            <x v="0"/>
          </reference>
        </references>
      </pivotArea>
    </format>
    <format dxfId="153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97"/>
          </reference>
          <reference field="4" count="1" selected="0">
            <x v="536"/>
          </reference>
          <reference field="5" count="1" selected="0">
            <x v="485"/>
          </reference>
          <reference field="6" count="1" selected="0">
            <x v="36"/>
          </reference>
          <reference field="7" count="0" selected="0"/>
          <reference field="8" count="1" selected="0">
            <x v="0"/>
          </reference>
          <reference field="9" count="1" selected="0">
            <x v="20"/>
          </reference>
          <reference field="10" count="1" selected="0">
            <x v="3294"/>
          </reference>
          <reference field="18" count="1">
            <x v="6"/>
          </reference>
        </references>
      </pivotArea>
    </format>
    <format dxfId="153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97"/>
          </reference>
          <reference field="4" count="1" selected="0">
            <x v="536"/>
          </reference>
          <reference field="5" count="1" selected="0">
            <x v="485"/>
          </reference>
          <reference field="6" count="1" selected="0">
            <x v="36"/>
          </reference>
          <reference field="7" count="0" selected="0"/>
          <reference field="8" count="1" selected="0">
            <x v="0"/>
          </reference>
          <reference field="9" count="1" selected="0">
            <x v="20"/>
          </reference>
          <reference field="10" count="1" selected="0">
            <x v="3397"/>
          </reference>
          <reference field="18" count="1">
            <x v="6"/>
          </reference>
        </references>
      </pivotArea>
    </format>
    <format dxfId="153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499"/>
          </reference>
          <reference field="4" count="1" selected="0">
            <x v="1197"/>
          </reference>
          <reference field="5" count="1" selected="0">
            <x v="42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778"/>
          </reference>
          <reference field="18" count="1">
            <x v="0"/>
          </reference>
        </references>
      </pivotArea>
    </format>
    <format dxfId="153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08"/>
          </reference>
          <reference field="4" count="1" selected="0">
            <x v="727"/>
          </reference>
          <reference field="5" count="1" selected="0">
            <x v="13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055"/>
          </reference>
          <reference field="18" count="1">
            <x v="0"/>
          </reference>
        </references>
      </pivotArea>
    </format>
    <format dxfId="153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08"/>
          </reference>
          <reference field="4" count="1" selected="0">
            <x v="727"/>
          </reference>
          <reference field="5" count="1" selected="0">
            <x v="13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061"/>
          </reference>
          <reference field="18" count="1">
            <x v="0"/>
          </reference>
        </references>
      </pivotArea>
    </format>
    <format dxfId="153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08"/>
          </reference>
          <reference field="4" count="1" selected="0">
            <x v="727"/>
          </reference>
          <reference field="5" count="1" selected="0">
            <x v="13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068"/>
          </reference>
          <reference field="18" count="1">
            <x v="0"/>
          </reference>
        </references>
      </pivotArea>
    </format>
    <format dxfId="153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08"/>
          </reference>
          <reference field="4" count="1" selected="0">
            <x v="727"/>
          </reference>
          <reference field="5" count="1" selected="0">
            <x v="13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088"/>
          </reference>
          <reference field="18" count="1">
            <x v="0"/>
          </reference>
        </references>
      </pivotArea>
    </format>
    <format dxfId="153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08"/>
          </reference>
          <reference field="4" count="1" selected="0">
            <x v="727"/>
          </reference>
          <reference field="5" count="1" selected="0">
            <x v="13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089"/>
          </reference>
          <reference field="18" count="1">
            <x v="0"/>
          </reference>
        </references>
      </pivotArea>
    </format>
    <format dxfId="152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08"/>
          </reference>
          <reference field="4" count="1" selected="0">
            <x v="727"/>
          </reference>
          <reference field="5" count="1" selected="0">
            <x v="13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090"/>
          </reference>
          <reference field="18" count="1">
            <x v="0"/>
          </reference>
        </references>
      </pivotArea>
    </format>
    <format dxfId="152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08"/>
          </reference>
          <reference field="4" count="1" selected="0">
            <x v="727"/>
          </reference>
          <reference field="5" count="1" selected="0">
            <x v="13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095"/>
          </reference>
          <reference field="18" count="1">
            <x v="0"/>
          </reference>
        </references>
      </pivotArea>
    </format>
    <format dxfId="152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08"/>
          </reference>
          <reference field="4" count="1" selected="0">
            <x v="727"/>
          </reference>
          <reference field="5" count="1" selected="0">
            <x v="13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101"/>
          </reference>
          <reference field="18" count="1">
            <x v="0"/>
          </reference>
        </references>
      </pivotArea>
    </format>
    <format dxfId="152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08"/>
          </reference>
          <reference field="4" count="1" selected="0">
            <x v="727"/>
          </reference>
          <reference field="5" count="1" selected="0">
            <x v="13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102"/>
          </reference>
          <reference field="18" count="1">
            <x v="0"/>
          </reference>
        </references>
      </pivotArea>
    </format>
    <format dxfId="152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08"/>
          </reference>
          <reference field="4" count="1" selected="0">
            <x v="727"/>
          </reference>
          <reference field="5" count="1" selected="0">
            <x v="13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122"/>
          </reference>
          <reference field="18" count="1">
            <x v="0"/>
          </reference>
        </references>
      </pivotArea>
    </format>
    <format dxfId="152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08"/>
          </reference>
          <reference field="4" count="1" selected="0">
            <x v="727"/>
          </reference>
          <reference field="5" count="1" selected="0">
            <x v="13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123"/>
          </reference>
          <reference field="18" count="1">
            <x v="0"/>
          </reference>
        </references>
      </pivotArea>
    </format>
    <format dxfId="152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08"/>
          </reference>
          <reference field="4" count="1" selected="0">
            <x v="727"/>
          </reference>
          <reference field="5" count="1" selected="0">
            <x v="13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124"/>
          </reference>
          <reference field="18" count="1">
            <x v="0"/>
          </reference>
        </references>
      </pivotArea>
    </format>
    <format dxfId="152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08"/>
          </reference>
          <reference field="4" count="1" selected="0">
            <x v="727"/>
          </reference>
          <reference field="5" count="1" selected="0">
            <x v="13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125"/>
          </reference>
          <reference field="18" count="1">
            <x v="0"/>
          </reference>
        </references>
      </pivotArea>
    </format>
    <format dxfId="152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08"/>
          </reference>
          <reference field="4" count="1" selected="0">
            <x v="727"/>
          </reference>
          <reference field="5" count="1" selected="0">
            <x v="13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127"/>
          </reference>
          <reference field="18" count="1">
            <x v="0"/>
          </reference>
        </references>
      </pivotArea>
    </format>
    <format dxfId="152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08"/>
          </reference>
          <reference field="4" count="1" selected="0">
            <x v="727"/>
          </reference>
          <reference field="5" count="1" selected="0">
            <x v="13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140"/>
          </reference>
          <reference field="18" count="1">
            <x v="0"/>
          </reference>
        </references>
      </pivotArea>
    </format>
    <format dxfId="151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08"/>
          </reference>
          <reference field="4" count="1" selected="0">
            <x v="727"/>
          </reference>
          <reference field="5" count="1" selected="0">
            <x v="13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141"/>
          </reference>
          <reference field="18" count="1">
            <x v="0"/>
          </reference>
        </references>
      </pivotArea>
    </format>
    <format dxfId="151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08"/>
          </reference>
          <reference field="4" count="1" selected="0">
            <x v="727"/>
          </reference>
          <reference field="5" count="1" selected="0">
            <x v="13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142"/>
          </reference>
          <reference field="18" count="1">
            <x v="0"/>
          </reference>
        </references>
      </pivotArea>
    </format>
    <format dxfId="151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08"/>
          </reference>
          <reference field="4" count="1" selected="0">
            <x v="727"/>
          </reference>
          <reference field="5" count="1" selected="0">
            <x v="13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146"/>
          </reference>
          <reference field="18" count="1">
            <x v="0"/>
          </reference>
        </references>
      </pivotArea>
    </format>
    <format dxfId="151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08"/>
          </reference>
          <reference field="4" count="1" selected="0">
            <x v="727"/>
          </reference>
          <reference field="5" count="1" selected="0">
            <x v="13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148"/>
          </reference>
          <reference field="18" count="1">
            <x v="0"/>
          </reference>
        </references>
      </pivotArea>
    </format>
    <format dxfId="151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08"/>
          </reference>
          <reference field="4" count="1" selected="0">
            <x v="727"/>
          </reference>
          <reference field="5" count="1" selected="0">
            <x v="13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161"/>
          </reference>
          <reference field="18" count="1">
            <x v="0"/>
          </reference>
        </references>
      </pivotArea>
    </format>
    <format dxfId="151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08"/>
          </reference>
          <reference field="4" count="1" selected="0">
            <x v="727"/>
          </reference>
          <reference field="5" count="1" selected="0">
            <x v="13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163"/>
          </reference>
          <reference field="18" count="1">
            <x v="0"/>
          </reference>
        </references>
      </pivotArea>
    </format>
    <format dxfId="151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08"/>
          </reference>
          <reference field="4" count="1" selected="0">
            <x v="727"/>
          </reference>
          <reference field="5" count="1" selected="0">
            <x v="13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174"/>
          </reference>
          <reference field="18" count="1">
            <x v="0"/>
          </reference>
        </references>
      </pivotArea>
    </format>
    <format dxfId="151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08"/>
          </reference>
          <reference field="4" count="1" selected="0">
            <x v="727"/>
          </reference>
          <reference field="5" count="1" selected="0">
            <x v="13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190"/>
          </reference>
          <reference field="18" count="1">
            <x v="0"/>
          </reference>
        </references>
      </pivotArea>
    </format>
    <format dxfId="151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08"/>
          </reference>
          <reference field="4" count="1" selected="0">
            <x v="727"/>
          </reference>
          <reference field="5" count="1" selected="0">
            <x v="13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191"/>
          </reference>
          <reference field="18" count="1">
            <x v="0"/>
          </reference>
        </references>
      </pivotArea>
    </format>
    <format dxfId="151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08"/>
          </reference>
          <reference field="4" count="1" selected="0">
            <x v="727"/>
          </reference>
          <reference field="5" count="1" selected="0">
            <x v="13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232"/>
          </reference>
          <reference field="18" count="1">
            <x v="0"/>
          </reference>
        </references>
      </pivotArea>
    </format>
    <format dxfId="150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10"/>
          </reference>
          <reference field="4" count="1" selected="0">
            <x v="621"/>
          </reference>
          <reference field="5" count="1" selected="0">
            <x v="512"/>
          </reference>
          <reference field="6" count="1" selected="0">
            <x v="5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84"/>
          </reference>
          <reference field="18" count="1">
            <x v="7"/>
          </reference>
        </references>
      </pivotArea>
    </format>
    <format dxfId="150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10"/>
          </reference>
          <reference field="4" count="1" selected="0">
            <x v="621"/>
          </reference>
          <reference field="5" count="1" selected="0">
            <x v="512"/>
          </reference>
          <reference field="6" count="1" selected="0">
            <x v="5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962"/>
          </reference>
          <reference field="18" count="1">
            <x v="7"/>
          </reference>
        </references>
      </pivotArea>
    </format>
    <format dxfId="150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10"/>
          </reference>
          <reference field="4" count="1" selected="0">
            <x v="621"/>
          </reference>
          <reference field="5" count="1" selected="0">
            <x v="512"/>
          </reference>
          <reference field="6" count="1" selected="0">
            <x v="5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964"/>
          </reference>
          <reference field="18" count="1">
            <x v="7"/>
          </reference>
        </references>
      </pivotArea>
    </format>
    <format dxfId="150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10"/>
          </reference>
          <reference field="4" count="1" selected="0">
            <x v="621"/>
          </reference>
          <reference field="5" count="1" selected="0">
            <x v="512"/>
          </reference>
          <reference field="6" count="1" selected="0">
            <x v="5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150"/>
          </reference>
          <reference field="18" count="1">
            <x v="7"/>
          </reference>
        </references>
      </pivotArea>
    </format>
    <format dxfId="150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10"/>
          </reference>
          <reference field="4" count="1" selected="0">
            <x v="621"/>
          </reference>
          <reference field="5" count="1" selected="0">
            <x v="512"/>
          </reference>
          <reference field="6" count="1" selected="0">
            <x v="5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511"/>
          </reference>
          <reference field="18" count="1">
            <x v="7"/>
          </reference>
        </references>
      </pivotArea>
    </format>
    <format dxfId="150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10"/>
          </reference>
          <reference field="4" count="1" selected="0">
            <x v="621"/>
          </reference>
          <reference field="5" count="1" selected="0">
            <x v="512"/>
          </reference>
          <reference field="6" count="1" selected="0">
            <x v="5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624"/>
          </reference>
          <reference field="18" count="1">
            <x v="7"/>
          </reference>
        </references>
      </pivotArea>
    </format>
    <format dxfId="150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10"/>
          </reference>
          <reference field="4" count="1" selected="0">
            <x v="621"/>
          </reference>
          <reference field="5" count="1" selected="0">
            <x v="512"/>
          </reference>
          <reference field="6" count="1" selected="0">
            <x v="5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628"/>
          </reference>
          <reference field="18" count="1">
            <x v="7"/>
          </reference>
        </references>
      </pivotArea>
    </format>
    <format dxfId="150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10"/>
          </reference>
          <reference field="4" count="1" selected="0">
            <x v="621"/>
          </reference>
          <reference field="5" count="1" selected="0">
            <x v="512"/>
          </reference>
          <reference field="6" count="1" selected="0">
            <x v="5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652"/>
          </reference>
          <reference field="18" count="1">
            <x v="7"/>
          </reference>
        </references>
      </pivotArea>
    </format>
    <format dxfId="150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10"/>
          </reference>
          <reference field="4" count="1" selected="0">
            <x v="621"/>
          </reference>
          <reference field="5" count="1" selected="0">
            <x v="512"/>
          </reference>
          <reference field="6" count="1" selected="0">
            <x v="5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928"/>
          </reference>
          <reference field="18" count="1">
            <x v="7"/>
          </reference>
        </references>
      </pivotArea>
    </format>
    <format dxfId="150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15"/>
          </reference>
          <reference field="4" count="1" selected="0">
            <x v="959"/>
          </reference>
          <reference field="5" count="1" selected="0">
            <x v="197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623"/>
          </reference>
          <reference field="18" count="1">
            <x v="9"/>
          </reference>
        </references>
      </pivotArea>
    </format>
    <format dxfId="149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15"/>
          </reference>
          <reference field="4" count="1" selected="0">
            <x v="959"/>
          </reference>
          <reference field="5" count="1" selected="0">
            <x v="197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838"/>
          </reference>
          <reference field="18" count="1">
            <x v="9"/>
          </reference>
        </references>
      </pivotArea>
    </format>
    <format dxfId="149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15"/>
          </reference>
          <reference field="4" count="1" selected="0">
            <x v="959"/>
          </reference>
          <reference field="5" count="1" selected="0">
            <x v="197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959"/>
          </reference>
          <reference field="18" count="1">
            <x v="9"/>
          </reference>
        </references>
      </pivotArea>
    </format>
    <format dxfId="149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16"/>
          </reference>
          <reference field="4" count="1" selected="0">
            <x v="802"/>
          </reference>
          <reference field="5" count="1" selected="0">
            <x v="798"/>
          </reference>
          <reference field="6" count="1" selected="0">
            <x v="1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71"/>
          </reference>
          <reference field="18" count="1">
            <x v="7"/>
          </reference>
        </references>
      </pivotArea>
    </format>
    <format dxfId="149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16"/>
          </reference>
          <reference field="4" count="1" selected="0">
            <x v="802"/>
          </reference>
          <reference field="5" count="1" selected="0">
            <x v="798"/>
          </reference>
          <reference field="6" count="1" selected="0">
            <x v="1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904"/>
          </reference>
          <reference field="18" count="1">
            <x v="7"/>
          </reference>
        </references>
      </pivotArea>
    </format>
    <format dxfId="149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16"/>
          </reference>
          <reference field="4" count="1" selected="0">
            <x v="802"/>
          </reference>
          <reference field="5" count="1" selected="0">
            <x v="798"/>
          </reference>
          <reference field="6" count="1" selected="0">
            <x v="1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941"/>
          </reference>
          <reference field="18" count="1">
            <x v="7"/>
          </reference>
        </references>
      </pivotArea>
    </format>
    <format dxfId="149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23"/>
          </reference>
          <reference field="4" count="1" selected="0">
            <x v="906"/>
          </reference>
          <reference field="5" count="1" selected="0">
            <x v="324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251"/>
          </reference>
          <reference field="18" count="1">
            <x v="0"/>
          </reference>
        </references>
      </pivotArea>
    </format>
    <format dxfId="149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32"/>
          </reference>
          <reference field="4" count="1" selected="0">
            <x v="1048"/>
          </reference>
          <reference field="5" count="1" selected="0">
            <x v="34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451"/>
          </reference>
          <reference field="18" count="1">
            <x v="0"/>
          </reference>
        </references>
      </pivotArea>
    </format>
    <format dxfId="149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32"/>
          </reference>
          <reference field="4" count="1" selected="0">
            <x v="1048"/>
          </reference>
          <reference field="5" count="1" selected="0">
            <x v="34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463"/>
          </reference>
          <reference field="18" count="1">
            <x v="0"/>
          </reference>
        </references>
      </pivotArea>
    </format>
    <format dxfId="149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32"/>
          </reference>
          <reference field="4" count="1" selected="0">
            <x v="1048"/>
          </reference>
          <reference field="5" count="1" selected="0">
            <x v="34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545"/>
          </reference>
          <reference field="18" count="1">
            <x v="0"/>
          </reference>
        </references>
      </pivotArea>
    </format>
    <format dxfId="149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34"/>
          </reference>
          <reference field="4" count="1" selected="0">
            <x v="550"/>
          </reference>
          <reference field="5" count="1" selected="0">
            <x v="761"/>
          </reference>
          <reference field="6" count="1" selected="0">
            <x v="50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854"/>
          </reference>
          <reference field="18" count="1">
            <x v="0"/>
          </reference>
        </references>
      </pivotArea>
    </format>
    <format dxfId="148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34"/>
          </reference>
          <reference field="4" count="1" selected="0">
            <x v="550"/>
          </reference>
          <reference field="5" count="1" selected="0">
            <x v="761"/>
          </reference>
          <reference field="6" count="1" selected="0">
            <x v="50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887"/>
          </reference>
          <reference field="18" count="1">
            <x v="0"/>
          </reference>
        </references>
      </pivotArea>
    </format>
    <format dxfId="148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34"/>
          </reference>
          <reference field="4" count="1" selected="0">
            <x v="550"/>
          </reference>
          <reference field="5" count="1" selected="0">
            <x v="761"/>
          </reference>
          <reference field="6" count="1" selected="0">
            <x v="50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951"/>
          </reference>
          <reference field="18" count="1">
            <x v="0"/>
          </reference>
        </references>
      </pivotArea>
    </format>
    <format dxfId="148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34"/>
          </reference>
          <reference field="4" count="1" selected="0">
            <x v="550"/>
          </reference>
          <reference field="5" count="1" selected="0">
            <x v="761"/>
          </reference>
          <reference field="6" count="1" selected="0">
            <x v="50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162"/>
          </reference>
          <reference field="18" count="1">
            <x v="0"/>
          </reference>
        </references>
      </pivotArea>
    </format>
    <format dxfId="148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34"/>
          </reference>
          <reference field="4" count="1" selected="0">
            <x v="550"/>
          </reference>
          <reference field="5" count="1" selected="0">
            <x v="761"/>
          </reference>
          <reference field="6" count="1" selected="0">
            <x v="50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249"/>
          </reference>
          <reference field="18" count="1">
            <x v="0"/>
          </reference>
        </references>
      </pivotArea>
    </format>
    <format dxfId="148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36"/>
          </reference>
          <reference field="4" count="1" selected="0">
            <x v="1156"/>
          </reference>
          <reference field="5" count="1" selected="0">
            <x v="778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913"/>
          </reference>
          <reference field="18" count="1">
            <x v="10"/>
          </reference>
        </references>
      </pivotArea>
    </format>
    <format dxfId="148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36"/>
          </reference>
          <reference field="4" count="1" selected="0">
            <x v="1156"/>
          </reference>
          <reference field="5" count="1" selected="0">
            <x v="778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961"/>
          </reference>
          <reference field="18" count="1">
            <x v="10"/>
          </reference>
        </references>
      </pivotArea>
    </format>
    <format dxfId="148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36"/>
          </reference>
          <reference field="4" count="1" selected="0">
            <x v="1156"/>
          </reference>
          <reference field="5" count="1" selected="0">
            <x v="778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012"/>
          </reference>
          <reference field="18" count="1">
            <x v="10"/>
          </reference>
        </references>
      </pivotArea>
    </format>
    <format dxfId="148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36"/>
          </reference>
          <reference field="4" count="1" selected="0">
            <x v="1156"/>
          </reference>
          <reference field="5" count="1" selected="0">
            <x v="778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038"/>
          </reference>
          <reference field="18" count="1">
            <x v="10"/>
          </reference>
        </references>
      </pivotArea>
    </format>
    <format dxfId="148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36"/>
          </reference>
          <reference field="4" count="1" selected="0">
            <x v="1156"/>
          </reference>
          <reference field="5" count="1" selected="0">
            <x v="778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105"/>
          </reference>
          <reference field="18" count="1">
            <x v="10"/>
          </reference>
        </references>
      </pivotArea>
    </format>
    <format dxfId="148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36"/>
          </reference>
          <reference field="4" count="1" selected="0">
            <x v="1156"/>
          </reference>
          <reference field="5" count="1" selected="0">
            <x v="778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162"/>
          </reference>
          <reference field="18" count="1">
            <x v="10"/>
          </reference>
        </references>
      </pivotArea>
    </format>
    <format dxfId="147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36"/>
          </reference>
          <reference field="4" count="1" selected="0">
            <x v="1156"/>
          </reference>
          <reference field="5" count="1" selected="0">
            <x v="778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212"/>
          </reference>
          <reference field="18" count="1">
            <x v="10"/>
          </reference>
        </references>
      </pivotArea>
    </format>
    <format dxfId="147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36"/>
          </reference>
          <reference field="4" count="1" selected="0">
            <x v="1156"/>
          </reference>
          <reference field="5" count="1" selected="0">
            <x v="778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268"/>
          </reference>
          <reference field="18" count="1">
            <x v="10"/>
          </reference>
        </references>
      </pivotArea>
    </format>
    <format dxfId="147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36"/>
          </reference>
          <reference field="4" count="1" selected="0">
            <x v="1156"/>
          </reference>
          <reference field="5" count="1" selected="0">
            <x v="778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291"/>
          </reference>
          <reference field="18" count="1">
            <x v="10"/>
          </reference>
        </references>
      </pivotArea>
    </format>
    <format dxfId="147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36"/>
          </reference>
          <reference field="4" count="1" selected="0">
            <x v="1156"/>
          </reference>
          <reference field="5" count="1" selected="0">
            <x v="778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334"/>
          </reference>
          <reference field="18" count="1">
            <x v="10"/>
          </reference>
        </references>
      </pivotArea>
    </format>
    <format dxfId="147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36"/>
          </reference>
          <reference field="4" count="1" selected="0">
            <x v="1156"/>
          </reference>
          <reference field="5" count="1" selected="0">
            <x v="778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411"/>
          </reference>
          <reference field="18" count="1">
            <x v="10"/>
          </reference>
        </references>
      </pivotArea>
    </format>
    <format dxfId="147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36"/>
          </reference>
          <reference field="4" count="1" selected="0">
            <x v="1156"/>
          </reference>
          <reference field="5" count="1" selected="0">
            <x v="778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426"/>
          </reference>
          <reference field="18" count="1">
            <x v="10"/>
          </reference>
        </references>
      </pivotArea>
    </format>
    <format dxfId="147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36"/>
          </reference>
          <reference field="4" count="1" selected="0">
            <x v="1156"/>
          </reference>
          <reference field="5" count="1" selected="0">
            <x v="778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449"/>
          </reference>
          <reference field="18" count="1">
            <x v="10"/>
          </reference>
        </references>
      </pivotArea>
    </format>
    <format dxfId="147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36"/>
          </reference>
          <reference field="4" count="1" selected="0">
            <x v="1156"/>
          </reference>
          <reference field="5" count="1" selected="0">
            <x v="778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473"/>
          </reference>
          <reference field="18" count="1">
            <x v="10"/>
          </reference>
        </references>
      </pivotArea>
    </format>
    <format dxfId="147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36"/>
          </reference>
          <reference field="4" count="1" selected="0">
            <x v="1156"/>
          </reference>
          <reference field="5" count="1" selected="0">
            <x v="778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492"/>
          </reference>
          <reference field="18" count="1">
            <x v="10"/>
          </reference>
        </references>
      </pivotArea>
    </format>
    <format dxfId="147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36"/>
          </reference>
          <reference field="4" count="1" selected="0">
            <x v="1156"/>
          </reference>
          <reference field="5" count="1" selected="0">
            <x v="778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520"/>
          </reference>
          <reference field="18" count="1">
            <x v="10"/>
          </reference>
        </references>
      </pivotArea>
    </format>
    <format dxfId="146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36"/>
          </reference>
          <reference field="4" count="1" selected="0">
            <x v="1156"/>
          </reference>
          <reference field="5" count="1" selected="0">
            <x v="778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545"/>
          </reference>
          <reference field="18" count="1">
            <x v="10"/>
          </reference>
        </references>
      </pivotArea>
    </format>
    <format dxfId="146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36"/>
          </reference>
          <reference field="4" count="1" selected="0">
            <x v="1156"/>
          </reference>
          <reference field="5" count="1" selected="0">
            <x v="778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568"/>
          </reference>
          <reference field="18" count="1">
            <x v="10"/>
          </reference>
        </references>
      </pivotArea>
    </format>
    <format dxfId="146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36"/>
          </reference>
          <reference field="4" count="1" selected="0">
            <x v="1156"/>
          </reference>
          <reference field="5" count="1" selected="0">
            <x v="778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636"/>
          </reference>
          <reference field="18" count="1">
            <x v="10"/>
          </reference>
        </references>
      </pivotArea>
    </format>
    <format dxfId="146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37"/>
          </reference>
          <reference field="4" count="1" selected="0">
            <x v="695"/>
          </reference>
          <reference field="5" count="1" selected="0">
            <x v="10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280"/>
          </reference>
          <reference field="18" count="1">
            <x v="0"/>
          </reference>
        </references>
      </pivotArea>
    </format>
    <format dxfId="146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66"/>
          </reference>
          <reference field="4" count="1" selected="0">
            <x v="538"/>
          </reference>
          <reference field="5" count="1" selected="0">
            <x v="15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517"/>
          </reference>
          <reference field="18" count="1">
            <x v="0"/>
          </reference>
        </references>
      </pivotArea>
    </format>
    <format dxfId="146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67"/>
          </reference>
          <reference field="4" count="1" selected="0">
            <x v="589"/>
          </reference>
          <reference field="5" count="1" selected="0">
            <x v="13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95"/>
          </reference>
          <reference field="18" count="1">
            <x v="0"/>
          </reference>
        </references>
      </pivotArea>
    </format>
    <format dxfId="146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67"/>
          </reference>
          <reference field="4" count="1" selected="0">
            <x v="589"/>
          </reference>
          <reference field="5" count="1" selected="0">
            <x v="13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96"/>
          </reference>
          <reference field="18" count="1">
            <x v="0"/>
          </reference>
        </references>
      </pivotArea>
    </format>
    <format dxfId="146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67"/>
          </reference>
          <reference field="4" count="1" selected="0">
            <x v="589"/>
          </reference>
          <reference field="5" count="1" selected="0">
            <x v="13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29"/>
          </reference>
          <reference field="18" count="1">
            <x v="0"/>
          </reference>
        </references>
      </pivotArea>
    </format>
    <format dxfId="146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67"/>
          </reference>
          <reference field="4" count="1" selected="0">
            <x v="589"/>
          </reference>
          <reference field="5" count="1" selected="0">
            <x v="13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30"/>
          </reference>
          <reference field="18" count="1">
            <x v="0"/>
          </reference>
        </references>
      </pivotArea>
    </format>
    <format dxfId="146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67"/>
          </reference>
          <reference field="4" count="1" selected="0">
            <x v="589"/>
          </reference>
          <reference field="5" count="1" selected="0">
            <x v="13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33"/>
          </reference>
          <reference field="18" count="1">
            <x v="0"/>
          </reference>
        </references>
      </pivotArea>
    </format>
    <format dxfId="145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67"/>
          </reference>
          <reference field="4" count="1" selected="0">
            <x v="589"/>
          </reference>
          <reference field="5" count="1" selected="0">
            <x v="13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36"/>
          </reference>
          <reference field="18" count="1">
            <x v="0"/>
          </reference>
        </references>
      </pivotArea>
    </format>
    <format dxfId="145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67"/>
          </reference>
          <reference field="4" count="1" selected="0">
            <x v="589"/>
          </reference>
          <reference field="5" count="1" selected="0">
            <x v="13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602"/>
          </reference>
          <reference field="18" count="1">
            <x v="0"/>
          </reference>
        </references>
      </pivotArea>
    </format>
    <format dxfId="145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67"/>
          </reference>
          <reference field="4" count="1" selected="0">
            <x v="589"/>
          </reference>
          <reference field="5" count="1" selected="0">
            <x v="13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632"/>
          </reference>
          <reference field="18" count="1">
            <x v="0"/>
          </reference>
        </references>
      </pivotArea>
    </format>
    <format dxfId="145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67"/>
          </reference>
          <reference field="4" count="1" selected="0">
            <x v="589"/>
          </reference>
          <reference field="5" count="1" selected="0">
            <x v="13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633"/>
          </reference>
          <reference field="18" count="1">
            <x v="0"/>
          </reference>
        </references>
      </pivotArea>
    </format>
    <format dxfId="145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67"/>
          </reference>
          <reference field="4" count="1" selected="0">
            <x v="589"/>
          </reference>
          <reference field="5" count="1" selected="0">
            <x v="13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702"/>
          </reference>
          <reference field="18" count="1">
            <x v="0"/>
          </reference>
        </references>
      </pivotArea>
    </format>
    <format dxfId="145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67"/>
          </reference>
          <reference field="4" count="1" selected="0">
            <x v="589"/>
          </reference>
          <reference field="5" count="1" selected="0">
            <x v="13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727"/>
          </reference>
          <reference field="18" count="1">
            <x v="0"/>
          </reference>
        </references>
      </pivotArea>
    </format>
    <format dxfId="145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67"/>
          </reference>
          <reference field="4" count="1" selected="0">
            <x v="589"/>
          </reference>
          <reference field="5" count="1" selected="0">
            <x v="13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885"/>
          </reference>
          <reference field="18" count="1">
            <x v="0"/>
          </reference>
        </references>
      </pivotArea>
    </format>
    <format dxfId="145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67"/>
          </reference>
          <reference field="4" count="1" selected="0">
            <x v="589"/>
          </reference>
          <reference field="5" count="1" selected="0">
            <x v="13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886"/>
          </reference>
          <reference field="18" count="1">
            <x v="0"/>
          </reference>
        </references>
      </pivotArea>
    </format>
    <format dxfId="145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67"/>
          </reference>
          <reference field="4" count="1" selected="0">
            <x v="589"/>
          </reference>
          <reference field="5" count="1" selected="0">
            <x v="13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945"/>
          </reference>
          <reference field="18" count="1">
            <x v="0"/>
          </reference>
        </references>
      </pivotArea>
    </format>
    <format dxfId="145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67"/>
          </reference>
          <reference field="4" count="1" selected="0">
            <x v="589"/>
          </reference>
          <reference field="5" count="1" selected="0">
            <x v="13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027"/>
          </reference>
          <reference field="18" count="1">
            <x v="0"/>
          </reference>
        </references>
      </pivotArea>
    </format>
    <format dxfId="144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67"/>
          </reference>
          <reference field="4" count="1" selected="0">
            <x v="589"/>
          </reference>
          <reference field="5" count="1" selected="0">
            <x v="13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550"/>
          </reference>
          <reference field="18" count="1">
            <x v="0"/>
          </reference>
        </references>
      </pivotArea>
    </format>
    <format dxfId="144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67"/>
          </reference>
          <reference field="4" count="1" selected="0">
            <x v="589"/>
          </reference>
          <reference field="5" count="1" selected="0">
            <x v="13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551"/>
          </reference>
          <reference field="18" count="1">
            <x v="0"/>
          </reference>
        </references>
      </pivotArea>
    </format>
    <format dxfId="144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67"/>
          </reference>
          <reference field="4" count="1" selected="0">
            <x v="589"/>
          </reference>
          <reference field="5" count="1" selected="0">
            <x v="13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585"/>
          </reference>
          <reference field="18" count="1">
            <x v="0"/>
          </reference>
        </references>
      </pivotArea>
    </format>
    <format dxfId="144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67"/>
          </reference>
          <reference field="4" count="1" selected="0">
            <x v="589"/>
          </reference>
          <reference field="5" count="1" selected="0">
            <x v="13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600"/>
          </reference>
          <reference field="18" count="1">
            <x v="0"/>
          </reference>
        </references>
      </pivotArea>
    </format>
    <format dxfId="144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67"/>
          </reference>
          <reference field="4" count="1" selected="0">
            <x v="589"/>
          </reference>
          <reference field="5" count="1" selected="0">
            <x v="13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651"/>
          </reference>
          <reference field="18" count="1">
            <x v="0"/>
          </reference>
        </references>
      </pivotArea>
    </format>
    <format dxfId="144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67"/>
          </reference>
          <reference field="4" count="1" selected="0">
            <x v="589"/>
          </reference>
          <reference field="5" count="1" selected="0">
            <x v="13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652"/>
          </reference>
          <reference field="18" count="1">
            <x v="0"/>
          </reference>
        </references>
      </pivotArea>
    </format>
    <format dxfId="144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67"/>
          </reference>
          <reference field="4" count="1" selected="0">
            <x v="589"/>
          </reference>
          <reference field="5" count="1" selected="0">
            <x v="13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769"/>
          </reference>
          <reference field="18" count="1">
            <x v="0"/>
          </reference>
        </references>
      </pivotArea>
    </format>
    <format dxfId="144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67"/>
          </reference>
          <reference field="4" count="1" selected="0">
            <x v="589"/>
          </reference>
          <reference field="5" count="1" selected="0">
            <x v="13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770"/>
          </reference>
          <reference field="18" count="1">
            <x v="0"/>
          </reference>
        </references>
      </pivotArea>
    </format>
    <format dxfId="144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67"/>
          </reference>
          <reference field="4" count="1" selected="0">
            <x v="589"/>
          </reference>
          <reference field="5" count="1" selected="0">
            <x v="13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027"/>
          </reference>
          <reference field="18" count="1">
            <x v="0"/>
          </reference>
        </references>
      </pivotArea>
    </format>
    <format dxfId="144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67"/>
          </reference>
          <reference field="4" count="1" selected="0">
            <x v="589"/>
          </reference>
          <reference field="5" count="1" selected="0">
            <x v="13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028"/>
          </reference>
          <reference field="18" count="1">
            <x v="0"/>
          </reference>
        </references>
      </pivotArea>
    </format>
    <format dxfId="143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74"/>
          </reference>
          <reference field="4" count="1" selected="0">
            <x v="1152"/>
          </reference>
          <reference field="5" count="1" selected="0">
            <x v="114"/>
          </reference>
          <reference field="6" count="1" selected="0">
            <x v="5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607"/>
          </reference>
          <reference field="18" count="1">
            <x v="0"/>
          </reference>
        </references>
      </pivotArea>
    </format>
    <format dxfId="143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74"/>
          </reference>
          <reference field="4" count="1" selected="0">
            <x v="1152"/>
          </reference>
          <reference field="5" count="1" selected="0">
            <x v="114"/>
          </reference>
          <reference field="6" count="1" selected="0">
            <x v="5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623"/>
          </reference>
          <reference field="18" count="1">
            <x v="0"/>
          </reference>
        </references>
      </pivotArea>
    </format>
    <format dxfId="143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74"/>
          </reference>
          <reference field="4" count="1" selected="0">
            <x v="1152"/>
          </reference>
          <reference field="5" count="1" selected="0">
            <x v="114"/>
          </reference>
          <reference field="6" count="1" selected="0">
            <x v="5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671"/>
          </reference>
          <reference field="18" count="1">
            <x v="0"/>
          </reference>
        </references>
      </pivotArea>
    </format>
    <format dxfId="143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74"/>
          </reference>
          <reference field="4" count="1" selected="0">
            <x v="1152"/>
          </reference>
          <reference field="5" count="1" selected="0">
            <x v="114"/>
          </reference>
          <reference field="6" count="1" selected="0">
            <x v="5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676"/>
          </reference>
          <reference field="18" count="1">
            <x v="0"/>
          </reference>
        </references>
      </pivotArea>
    </format>
    <format dxfId="143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74"/>
          </reference>
          <reference field="4" count="1" selected="0">
            <x v="1152"/>
          </reference>
          <reference field="5" count="1" selected="0">
            <x v="114"/>
          </reference>
          <reference field="6" count="1" selected="0">
            <x v="5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690"/>
          </reference>
          <reference field="18" count="1">
            <x v="0"/>
          </reference>
        </references>
      </pivotArea>
    </format>
    <format dxfId="143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74"/>
          </reference>
          <reference field="4" count="1" selected="0">
            <x v="1152"/>
          </reference>
          <reference field="5" count="1" selected="0">
            <x v="114"/>
          </reference>
          <reference field="6" count="1" selected="0">
            <x v="5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695"/>
          </reference>
          <reference field="18" count="1">
            <x v="0"/>
          </reference>
        </references>
      </pivotArea>
    </format>
    <format dxfId="143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74"/>
          </reference>
          <reference field="4" count="1" selected="0">
            <x v="1152"/>
          </reference>
          <reference field="5" count="1" selected="0">
            <x v="114"/>
          </reference>
          <reference field="6" count="1" selected="0">
            <x v="5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703"/>
          </reference>
          <reference field="18" count="1">
            <x v="0"/>
          </reference>
        </references>
      </pivotArea>
    </format>
    <format dxfId="143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74"/>
          </reference>
          <reference field="4" count="1" selected="0">
            <x v="1152"/>
          </reference>
          <reference field="5" count="1" selected="0">
            <x v="114"/>
          </reference>
          <reference field="6" count="1" selected="0">
            <x v="5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713"/>
          </reference>
          <reference field="18" count="1">
            <x v="0"/>
          </reference>
        </references>
      </pivotArea>
    </format>
    <format dxfId="143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74"/>
          </reference>
          <reference field="4" count="1" selected="0">
            <x v="1152"/>
          </reference>
          <reference field="5" count="1" selected="0">
            <x v="114"/>
          </reference>
          <reference field="6" count="1" selected="0">
            <x v="5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717"/>
          </reference>
          <reference field="18" count="1">
            <x v="0"/>
          </reference>
        </references>
      </pivotArea>
    </format>
    <format dxfId="143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74"/>
          </reference>
          <reference field="4" count="1" selected="0">
            <x v="1152"/>
          </reference>
          <reference field="5" count="1" selected="0">
            <x v="114"/>
          </reference>
          <reference field="6" count="1" selected="0">
            <x v="5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723"/>
          </reference>
          <reference field="18" count="1">
            <x v="0"/>
          </reference>
        </references>
      </pivotArea>
    </format>
    <format dxfId="142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74"/>
          </reference>
          <reference field="4" count="1" selected="0">
            <x v="1152"/>
          </reference>
          <reference field="5" count="1" selected="0">
            <x v="114"/>
          </reference>
          <reference field="6" count="1" selected="0">
            <x v="5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733"/>
          </reference>
          <reference field="18" count="1">
            <x v="0"/>
          </reference>
        </references>
      </pivotArea>
    </format>
    <format dxfId="142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74"/>
          </reference>
          <reference field="4" count="1" selected="0">
            <x v="1152"/>
          </reference>
          <reference field="5" count="1" selected="0">
            <x v="114"/>
          </reference>
          <reference field="6" count="1" selected="0">
            <x v="5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837"/>
          </reference>
          <reference field="18" count="1">
            <x v="0"/>
          </reference>
        </references>
      </pivotArea>
    </format>
    <format dxfId="142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74"/>
          </reference>
          <reference field="4" count="1" selected="0">
            <x v="1152"/>
          </reference>
          <reference field="5" count="1" selected="0">
            <x v="114"/>
          </reference>
          <reference field="6" count="1" selected="0">
            <x v="5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838"/>
          </reference>
          <reference field="18" count="1">
            <x v="0"/>
          </reference>
        </references>
      </pivotArea>
    </format>
    <format dxfId="142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74"/>
          </reference>
          <reference field="4" count="1" selected="0">
            <x v="1152"/>
          </reference>
          <reference field="5" count="1" selected="0">
            <x v="114"/>
          </reference>
          <reference field="6" count="1" selected="0">
            <x v="5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871"/>
          </reference>
          <reference field="18" count="1">
            <x v="0"/>
          </reference>
        </references>
      </pivotArea>
    </format>
    <format dxfId="142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74"/>
          </reference>
          <reference field="4" count="1" selected="0">
            <x v="1152"/>
          </reference>
          <reference field="5" count="1" selected="0">
            <x v="114"/>
          </reference>
          <reference field="6" count="1" selected="0">
            <x v="5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112"/>
          </reference>
          <reference field="18" count="1">
            <x v="0"/>
          </reference>
        </references>
      </pivotArea>
    </format>
    <format dxfId="142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74"/>
          </reference>
          <reference field="4" count="1" selected="0">
            <x v="1152"/>
          </reference>
          <reference field="5" count="1" selected="0">
            <x v="114"/>
          </reference>
          <reference field="6" count="1" selected="0">
            <x v="5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114"/>
          </reference>
          <reference field="18" count="1">
            <x v="0"/>
          </reference>
        </references>
      </pivotArea>
    </format>
    <format dxfId="142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74"/>
          </reference>
          <reference field="4" count="1" selected="0">
            <x v="1152"/>
          </reference>
          <reference field="5" count="1" selected="0">
            <x v="114"/>
          </reference>
          <reference field="6" count="1" selected="0">
            <x v="5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115"/>
          </reference>
          <reference field="18" count="1">
            <x v="0"/>
          </reference>
        </references>
      </pivotArea>
    </format>
    <format dxfId="142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74"/>
          </reference>
          <reference field="4" count="1" selected="0">
            <x v="1152"/>
          </reference>
          <reference field="5" count="1" selected="0">
            <x v="114"/>
          </reference>
          <reference field="6" count="1" selected="0">
            <x v="5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118"/>
          </reference>
          <reference field="18" count="1">
            <x v="0"/>
          </reference>
        </references>
      </pivotArea>
    </format>
    <format dxfId="142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74"/>
          </reference>
          <reference field="4" count="1" selected="0">
            <x v="1152"/>
          </reference>
          <reference field="5" count="1" selected="0">
            <x v="114"/>
          </reference>
          <reference field="6" count="1" selected="0">
            <x v="5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122"/>
          </reference>
          <reference field="18" count="1">
            <x v="0"/>
          </reference>
        </references>
      </pivotArea>
    </format>
    <format dxfId="142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74"/>
          </reference>
          <reference field="4" count="1" selected="0">
            <x v="1152"/>
          </reference>
          <reference field="5" count="1" selected="0">
            <x v="114"/>
          </reference>
          <reference field="6" count="1" selected="0">
            <x v="5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129"/>
          </reference>
          <reference field="18" count="1">
            <x v="0"/>
          </reference>
        </references>
      </pivotArea>
    </format>
    <format dxfId="141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74"/>
          </reference>
          <reference field="4" count="1" selected="0">
            <x v="1152"/>
          </reference>
          <reference field="5" count="1" selected="0">
            <x v="114"/>
          </reference>
          <reference field="6" count="1" selected="0">
            <x v="5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141"/>
          </reference>
          <reference field="18" count="1">
            <x v="0"/>
          </reference>
        </references>
      </pivotArea>
    </format>
    <format dxfId="141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74"/>
          </reference>
          <reference field="4" count="1" selected="0">
            <x v="1152"/>
          </reference>
          <reference field="5" count="1" selected="0">
            <x v="114"/>
          </reference>
          <reference field="6" count="1" selected="0">
            <x v="5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145"/>
          </reference>
          <reference field="18" count="1">
            <x v="0"/>
          </reference>
        </references>
      </pivotArea>
    </format>
    <format dxfId="141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74"/>
          </reference>
          <reference field="4" count="1" selected="0">
            <x v="1152"/>
          </reference>
          <reference field="5" count="1" selected="0">
            <x v="114"/>
          </reference>
          <reference field="6" count="1" selected="0">
            <x v="5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151"/>
          </reference>
          <reference field="18" count="1">
            <x v="0"/>
          </reference>
        </references>
      </pivotArea>
    </format>
    <format dxfId="141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74"/>
          </reference>
          <reference field="4" count="1" selected="0">
            <x v="1152"/>
          </reference>
          <reference field="5" count="1" selected="0">
            <x v="114"/>
          </reference>
          <reference field="6" count="1" selected="0">
            <x v="5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156"/>
          </reference>
          <reference field="18" count="1">
            <x v="0"/>
          </reference>
        </references>
      </pivotArea>
    </format>
    <format dxfId="141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74"/>
          </reference>
          <reference field="4" count="1" selected="0">
            <x v="1152"/>
          </reference>
          <reference field="5" count="1" selected="0">
            <x v="114"/>
          </reference>
          <reference field="6" count="1" selected="0">
            <x v="5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163"/>
          </reference>
          <reference field="18" count="1">
            <x v="0"/>
          </reference>
        </references>
      </pivotArea>
    </format>
    <format dxfId="141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74"/>
          </reference>
          <reference field="4" count="1" selected="0">
            <x v="1152"/>
          </reference>
          <reference field="5" count="1" selected="0">
            <x v="114"/>
          </reference>
          <reference field="6" count="1" selected="0">
            <x v="5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172"/>
          </reference>
          <reference field="18" count="1">
            <x v="0"/>
          </reference>
        </references>
      </pivotArea>
    </format>
    <format dxfId="141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74"/>
          </reference>
          <reference field="4" count="1" selected="0">
            <x v="1152"/>
          </reference>
          <reference field="5" count="1" selected="0">
            <x v="114"/>
          </reference>
          <reference field="6" count="1" selected="0">
            <x v="5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188"/>
          </reference>
          <reference field="18" count="1">
            <x v="0"/>
          </reference>
        </references>
      </pivotArea>
    </format>
    <format dxfId="141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74"/>
          </reference>
          <reference field="4" count="1" selected="0">
            <x v="1152"/>
          </reference>
          <reference field="5" count="1" selected="0">
            <x v="114"/>
          </reference>
          <reference field="6" count="1" selected="0">
            <x v="5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191"/>
          </reference>
          <reference field="18" count="1">
            <x v="0"/>
          </reference>
        </references>
      </pivotArea>
    </format>
    <format dxfId="141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74"/>
          </reference>
          <reference field="4" count="1" selected="0">
            <x v="1152"/>
          </reference>
          <reference field="5" count="1" selected="0">
            <x v="114"/>
          </reference>
          <reference field="6" count="1" selected="0">
            <x v="5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195"/>
          </reference>
          <reference field="18" count="1">
            <x v="0"/>
          </reference>
        </references>
      </pivotArea>
    </format>
    <format dxfId="141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74"/>
          </reference>
          <reference field="4" count="1" selected="0">
            <x v="1152"/>
          </reference>
          <reference field="5" count="1" selected="0">
            <x v="114"/>
          </reference>
          <reference field="6" count="1" selected="0">
            <x v="5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205"/>
          </reference>
          <reference field="18" count="1">
            <x v="0"/>
          </reference>
        </references>
      </pivotArea>
    </format>
    <format dxfId="140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74"/>
          </reference>
          <reference field="4" count="1" selected="0">
            <x v="1152"/>
          </reference>
          <reference field="5" count="1" selected="0">
            <x v="114"/>
          </reference>
          <reference field="6" count="1" selected="0">
            <x v="5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211"/>
          </reference>
          <reference field="18" count="1">
            <x v="0"/>
          </reference>
        </references>
      </pivotArea>
    </format>
    <format dxfId="140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74"/>
          </reference>
          <reference field="4" count="1" selected="0">
            <x v="1152"/>
          </reference>
          <reference field="5" count="1" selected="0">
            <x v="114"/>
          </reference>
          <reference field="6" count="1" selected="0">
            <x v="5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213"/>
          </reference>
          <reference field="18" count="1">
            <x v="0"/>
          </reference>
        </references>
      </pivotArea>
    </format>
    <format dxfId="140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74"/>
          </reference>
          <reference field="4" count="1" selected="0">
            <x v="1152"/>
          </reference>
          <reference field="5" count="1" selected="0">
            <x v="114"/>
          </reference>
          <reference field="6" count="1" selected="0">
            <x v="5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216"/>
          </reference>
          <reference field="18" count="1">
            <x v="0"/>
          </reference>
        </references>
      </pivotArea>
    </format>
    <format dxfId="140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74"/>
          </reference>
          <reference field="4" count="1" selected="0">
            <x v="1152"/>
          </reference>
          <reference field="5" count="1" selected="0">
            <x v="114"/>
          </reference>
          <reference field="6" count="1" selected="0">
            <x v="5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227"/>
          </reference>
          <reference field="18" count="1">
            <x v="0"/>
          </reference>
        </references>
      </pivotArea>
    </format>
    <format dxfId="140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74"/>
          </reference>
          <reference field="4" count="1" selected="0">
            <x v="1152"/>
          </reference>
          <reference field="5" count="1" selected="0">
            <x v="114"/>
          </reference>
          <reference field="6" count="1" selected="0">
            <x v="5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232"/>
          </reference>
          <reference field="18" count="1">
            <x v="0"/>
          </reference>
        </references>
      </pivotArea>
    </format>
    <format dxfId="140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74"/>
          </reference>
          <reference field="4" count="1" selected="0">
            <x v="1152"/>
          </reference>
          <reference field="5" count="1" selected="0">
            <x v="114"/>
          </reference>
          <reference field="6" count="1" selected="0">
            <x v="5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238"/>
          </reference>
          <reference field="18" count="1">
            <x v="0"/>
          </reference>
        </references>
      </pivotArea>
    </format>
    <format dxfId="140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74"/>
          </reference>
          <reference field="4" count="1" selected="0">
            <x v="1152"/>
          </reference>
          <reference field="5" count="1" selected="0">
            <x v="114"/>
          </reference>
          <reference field="6" count="1" selected="0">
            <x v="5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245"/>
          </reference>
          <reference field="18" count="1">
            <x v="0"/>
          </reference>
        </references>
      </pivotArea>
    </format>
    <format dxfId="140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74"/>
          </reference>
          <reference field="4" count="1" selected="0">
            <x v="1152"/>
          </reference>
          <reference field="5" count="1" selected="0">
            <x v="114"/>
          </reference>
          <reference field="6" count="1" selected="0">
            <x v="5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249"/>
          </reference>
          <reference field="18" count="1">
            <x v="0"/>
          </reference>
        </references>
      </pivotArea>
    </format>
    <format dxfId="140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74"/>
          </reference>
          <reference field="4" count="1" selected="0">
            <x v="1152"/>
          </reference>
          <reference field="5" count="1" selected="0">
            <x v="114"/>
          </reference>
          <reference field="6" count="1" selected="0">
            <x v="5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255"/>
          </reference>
          <reference field="18" count="1">
            <x v="0"/>
          </reference>
        </references>
      </pivotArea>
    </format>
    <format dxfId="140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74"/>
          </reference>
          <reference field="4" count="1" selected="0">
            <x v="1152"/>
          </reference>
          <reference field="5" count="1" selected="0">
            <x v="114"/>
          </reference>
          <reference field="6" count="1" selected="0">
            <x v="5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258"/>
          </reference>
          <reference field="18" count="1">
            <x v="0"/>
          </reference>
        </references>
      </pivotArea>
    </format>
    <format dxfId="139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74"/>
          </reference>
          <reference field="4" count="1" selected="0">
            <x v="1152"/>
          </reference>
          <reference field="5" count="1" selected="0">
            <x v="114"/>
          </reference>
          <reference field="6" count="1" selected="0">
            <x v="5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263"/>
          </reference>
          <reference field="18" count="1">
            <x v="0"/>
          </reference>
        </references>
      </pivotArea>
    </format>
    <format dxfId="139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74"/>
          </reference>
          <reference field="4" count="1" selected="0">
            <x v="1152"/>
          </reference>
          <reference field="5" count="1" selected="0">
            <x v="114"/>
          </reference>
          <reference field="6" count="1" selected="0">
            <x v="5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282"/>
          </reference>
          <reference field="18" count="1">
            <x v="0"/>
          </reference>
        </references>
      </pivotArea>
    </format>
    <format dxfId="139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74"/>
          </reference>
          <reference field="4" count="1" selected="0">
            <x v="1152"/>
          </reference>
          <reference field="5" count="1" selected="0">
            <x v="114"/>
          </reference>
          <reference field="6" count="1" selected="0">
            <x v="5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285"/>
          </reference>
          <reference field="18" count="1">
            <x v="0"/>
          </reference>
        </references>
      </pivotArea>
    </format>
    <format dxfId="139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74"/>
          </reference>
          <reference field="4" count="1" selected="0">
            <x v="1152"/>
          </reference>
          <reference field="5" count="1" selected="0">
            <x v="114"/>
          </reference>
          <reference field="6" count="1" selected="0">
            <x v="5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290"/>
          </reference>
          <reference field="18" count="1">
            <x v="0"/>
          </reference>
        </references>
      </pivotArea>
    </format>
    <format dxfId="139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74"/>
          </reference>
          <reference field="4" count="1" selected="0">
            <x v="1152"/>
          </reference>
          <reference field="5" count="1" selected="0">
            <x v="114"/>
          </reference>
          <reference field="6" count="1" selected="0">
            <x v="5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292"/>
          </reference>
          <reference field="18" count="1">
            <x v="0"/>
          </reference>
        </references>
      </pivotArea>
    </format>
    <format dxfId="139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74"/>
          </reference>
          <reference field="4" count="1" selected="0">
            <x v="1152"/>
          </reference>
          <reference field="5" count="1" selected="0">
            <x v="114"/>
          </reference>
          <reference field="6" count="1" selected="0">
            <x v="5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080"/>
          </reference>
          <reference field="18" count="1">
            <x v="0"/>
          </reference>
        </references>
      </pivotArea>
    </format>
    <format dxfId="139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581"/>
          </reference>
          <reference field="4" count="1" selected="0">
            <x v="626"/>
          </reference>
          <reference field="5" count="1" selected="0">
            <x v="15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818"/>
          </reference>
          <reference field="18" count="1">
            <x v="0"/>
          </reference>
        </references>
      </pivotArea>
    </format>
    <format dxfId="139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02"/>
          </reference>
          <reference field="4" count="1" selected="0">
            <x v="721"/>
          </reference>
          <reference field="5" count="1" selected="0">
            <x v="473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224"/>
          </reference>
          <reference field="18" count="1">
            <x v="0"/>
          </reference>
        </references>
      </pivotArea>
    </format>
    <format dxfId="139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04"/>
          </reference>
          <reference field="4" count="1" selected="0">
            <x v="1062"/>
          </reference>
          <reference field="5" count="1" selected="0">
            <x v="26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602"/>
          </reference>
          <reference field="18" count="1">
            <x v="0"/>
          </reference>
        </references>
      </pivotArea>
    </format>
    <format dxfId="139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0"/>
          </reference>
          <reference field="4" count="1" selected="0">
            <x v="570"/>
          </reference>
          <reference field="5" count="1" selected="0">
            <x v="72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168"/>
          </reference>
          <reference field="18" count="1">
            <x v="7"/>
          </reference>
        </references>
      </pivotArea>
    </format>
    <format dxfId="138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1"/>
          </reference>
          <reference field="4" count="1" selected="0">
            <x v="1132"/>
          </reference>
          <reference field="5" count="1" selected="0">
            <x v="744"/>
          </reference>
          <reference field="6" count="1" selected="0">
            <x v="23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836"/>
          </reference>
          <reference field="18" count="1">
            <x v="1"/>
          </reference>
        </references>
      </pivotArea>
    </format>
    <format dxfId="138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2"/>
          </reference>
          <reference field="4" count="1" selected="0">
            <x v="1031"/>
          </reference>
          <reference field="5" count="1" selected="0">
            <x v="16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819"/>
          </reference>
          <reference field="18" count="1">
            <x v="0"/>
          </reference>
        </references>
      </pivotArea>
    </format>
    <format dxfId="138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2"/>
          </reference>
          <reference field="4" count="1" selected="0">
            <x v="1031"/>
          </reference>
          <reference field="5" count="1" selected="0">
            <x v="16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834"/>
          </reference>
          <reference field="18" count="1">
            <x v="0"/>
          </reference>
        </references>
      </pivotArea>
    </format>
    <format dxfId="138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5"/>
          </reference>
          <reference field="4" count="1" selected="0">
            <x v="779"/>
          </reference>
          <reference field="5" count="1" selected="0">
            <x v="11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"/>
          </reference>
          <reference field="18" count="1">
            <x v="0"/>
          </reference>
        </references>
      </pivotArea>
    </format>
    <format dxfId="138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5"/>
          </reference>
          <reference field="4" count="1" selected="0">
            <x v="779"/>
          </reference>
          <reference field="5" count="1" selected="0">
            <x v="11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28"/>
          </reference>
          <reference field="18" count="1">
            <x v="0"/>
          </reference>
        </references>
      </pivotArea>
    </format>
    <format dxfId="138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5"/>
          </reference>
          <reference field="4" count="1" selected="0">
            <x v="779"/>
          </reference>
          <reference field="5" count="1" selected="0">
            <x v="11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29"/>
          </reference>
          <reference field="18" count="1">
            <x v="0"/>
          </reference>
        </references>
      </pivotArea>
    </format>
    <format dxfId="138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5"/>
          </reference>
          <reference field="4" count="1" selected="0">
            <x v="779"/>
          </reference>
          <reference field="5" count="1" selected="0">
            <x v="11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30"/>
          </reference>
          <reference field="18" count="1">
            <x v="0"/>
          </reference>
        </references>
      </pivotArea>
    </format>
    <format dxfId="138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5"/>
          </reference>
          <reference field="4" count="1" selected="0">
            <x v="779"/>
          </reference>
          <reference field="5" count="1" selected="0">
            <x v="11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31"/>
          </reference>
          <reference field="18" count="1">
            <x v="0"/>
          </reference>
        </references>
      </pivotArea>
    </format>
    <format dxfId="138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5"/>
          </reference>
          <reference field="4" count="1" selected="0">
            <x v="779"/>
          </reference>
          <reference field="5" count="1" selected="0">
            <x v="11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32"/>
          </reference>
          <reference field="18" count="1">
            <x v="0"/>
          </reference>
        </references>
      </pivotArea>
    </format>
    <format dxfId="138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5"/>
          </reference>
          <reference field="4" count="1" selected="0">
            <x v="779"/>
          </reference>
          <reference field="5" count="1" selected="0">
            <x v="11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33"/>
          </reference>
          <reference field="18" count="1">
            <x v="0"/>
          </reference>
        </references>
      </pivotArea>
    </format>
    <format dxfId="137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5"/>
          </reference>
          <reference field="4" count="1" selected="0">
            <x v="779"/>
          </reference>
          <reference field="5" count="1" selected="0">
            <x v="11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34"/>
          </reference>
          <reference field="18" count="1">
            <x v="0"/>
          </reference>
        </references>
      </pivotArea>
    </format>
    <format dxfId="137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5"/>
          </reference>
          <reference field="4" count="1" selected="0">
            <x v="779"/>
          </reference>
          <reference field="5" count="1" selected="0">
            <x v="11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35"/>
          </reference>
          <reference field="18" count="1">
            <x v="0"/>
          </reference>
        </references>
      </pivotArea>
    </format>
    <format dxfId="137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5"/>
          </reference>
          <reference field="4" count="1" selected="0">
            <x v="779"/>
          </reference>
          <reference field="5" count="1" selected="0">
            <x v="11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36"/>
          </reference>
          <reference field="18" count="1">
            <x v="0"/>
          </reference>
        </references>
      </pivotArea>
    </format>
    <format dxfId="137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5"/>
          </reference>
          <reference field="4" count="1" selected="0">
            <x v="779"/>
          </reference>
          <reference field="5" count="1" selected="0">
            <x v="11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37"/>
          </reference>
          <reference field="18" count="1">
            <x v="0"/>
          </reference>
        </references>
      </pivotArea>
    </format>
    <format dxfId="137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5"/>
          </reference>
          <reference field="4" count="1" selected="0">
            <x v="779"/>
          </reference>
          <reference field="5" count="1" selected="0">
            <x v="11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38"/>
          </reference>
          <reference field="18" count="1">
            <x v="0"/>
          </reference>
        </references>
      </pivotArea>
    </format>
    <format dxfId="137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5"/>
          </reference>
          <reference field="4" count="1" selected="0">
            <x v="779"/>
          </reference>
          <reference field="5" count="1" selected="0">
            <x v="11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39"/>
          </reference>
          <reference field="18" count="1">
            <x v="0"/>
          </reference>
        </references>
      </pivotArea>
    </format>
    <format dxfId="137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5"/>
          </reference>
          <reference field="4" count="1" selected="0">
            <x v="779"/>
          </reference>
          <reference field="5" count="1" selected="0">
            <x v="11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40"/>
          </reference>
          <reference field="18" count="1">
            <x v="0"/>
          </reference>
        </references>
      </pivotArea>
    </format>
    <format dxfId="137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5"/>
          </reference>
          <reference field="4" count="1" selected="0">
            <x v="779"/>
          </reference>
          <reference field="5" count="1" selected="0">
            <x v="11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41"/>
          </reference>
          <reference field="18" count="1">
            <x v="0"/>
          </reference>
        </references>
      </pivotArea>
    </format>
    <format dxfId="137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5"/>
          </reference>
          <reference field="4" count="1" selected="0">
            <x v="779"/>
          </reference>
          <reference field="5" count="1" selected="0">
            <x v="11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42"/>
          </reference>
          <reference field="18" count="1">
            <x v="0"/>
          </reference>
        </references>
      </pivotArea>
    </format>
    <format dxfId="137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5"/>
          </reference>
          <reference field="4" count="1" selected="0">
            <x v="779"/>
          </reference>
          <reference field="5" count="1" selected="0">
            <x v="11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43"/>
          </reference>
          <reference field="18" count="1">
            <x v="0"/>
          </reference>
        </references>
      </pivotArea>
    </format>
    <format dxfId="136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5"/>
          </reference>
          <reference field="4" count="1" selected="0">
            <x v="779"/>
          </reference>
          <reference field="5" count="1" selected="0">
            <x v="11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44"/>
          </reference>
          <reference field="18" count="1">
            <x v="0"/>
          </reference>
        </references>
      </pivotArea>
    </format>
    <format dxfId="136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5"/>
          </reference>
          <reference field="4" count="1" selected="0">
            <x v="779"/>
          </reference>
          <reference field="5" count="1" selected="0">
            <x v="11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45"/>
          </reference>
          <reference field="18" count="1">
            <x v="0"/>
          </reference>
        </references>
      </pivotArea>
    </format>
    <format dxfId="136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5"/>
          </reference>
          <reference field="4" count="1" selected="0">
            <x v="779"/>
          </reference>
          <reference field="5" count="1" selected="0">
            <x v="11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46"/>
          </reference>
          <reference field="18" count="1">
            <x v="0"/>
          </reference>
        </references>
      </pivotArea>
    </format>
    <format dxfId="136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5"/>
          </reference>
          <reference field="4" count="1" selected="0">
            <x v="779"/>
          </reference>
          <reference field="5" count="1" selected="0">
            <x v="11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47"/>
          </reference>
          <reference field="18" count="1">
            <x v="0"/>
          </reference>
        </references>
      </pivotArea>
    </format>
    <format dxfId="136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5"/>
          </reference>
          <reference field="4" count="1" selected="0">
            <x v="779"/>
          </reference>
          <reference field="5" count="1" selected="0">
            <x v="11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48"/>
          </reference>
          <reference field="18" count="1">
            <x v="0"/>
          </reference>
        </references>
      </pivotArea>
    </format>
    <format dxfId="136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5"/>
          </reference>
          <reference field="4" count="1" selected="0">
            <x v="779"/>
          </reference>
          <reference field="5" count="1" selected="0">
            <x v="11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49"/>
          </reference>
          <reference field="18" count="1">
            <x v="0"/>
          </reference>
        </references>
      </pivotArea>
    </format>
    <format dxfId="136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5"/>
          </reference>
          <reference field="4" count="1" selected="0">
            <x v="779"/>
          </reference>
          <reference field="5" count="1" selected="0">
            <x v="11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50"/>
          </reference>
          <reference field="18" count="1">
            <x v="0"/>
          </reference>
        </references>
      </pivotArea>
    </format>
    <format dxfId="136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5"/>
          </reference>
          <reference field="4" count="1" selected="0">
            <x v="779"/>
          </reference>
          <reference field="5" count="1" selected="0">
            <x v="11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51"/>
          </reference>
          <reference field="18" count="1">
            <x v="0"/>
          </reference>
        </references>
      </pivotArea>
    </format>
    <format dxfId="136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5"/>
          </reference>
          <reference field="4" count="1" selected="0">
            <x v="779"/>
          </reference>
          <reference field="5" count="1" selected="0">
            <x v="11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52"/>
          </reference>
          <reference field="18" count="1">
            <x v="0"/>
          </reference>
        </references>
      </pivotArea>
    </format>
    <format dxfId="136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5"/>
          </reference>
          <reference field="4" count="1" selected="0">
            <x v="779"/>
          </reference>
          <reference field="5" count="1" selected="0">
            <x v="11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53"/>
          </reference>
          <reference field="18" count="1">
            <x v="0"/>
          </reference>
        </references>
      </pivotArea>
    </format>
    <format dxfId="135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5"/>
          </reference>
          <reference field="4" count="1" selected="0">
            <x v="779"/>
          </reference>
          <reference field="5" count="1" selected="0">
            <x v="11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54"/>
          </reference>
          <reference field="18" count="1">
            <x v="0"/>
          </reference>
        </references>
      </pivotArea>
    </format>
    <format dxfId="135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5"/>
          </reference>
          <reference field="4" count="1" selected="0">
            <x v="779"/>
          </reference>
          <reference field="5" count="1" selected="0">
            <x v="11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55"/>
          </reference>
          <reference field="18" count="1">
            <x v="0"/>
          </reference>
        </references>
      </pivotArea>
    </format>
    <format dxfId="135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5"/>
          </reference>
          <reference field="4" count="1" selected="0">
            <x v="779"/>
          </reference>
          <reference field="5" count="1" selected="0">
            <x v="11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56"/>
          </reference>
          <reference field="18" count="1">
            <x v="0"/>
          </reference>
        </references>
      </pivotArea>
    </format>
    <format dxfId="135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5"/>
          </reference>
          <reference field="4" count="1" selected="0">
            <x v="779"/>
          </reference>
          <reference field="5" count="1" selected="0">
            <x v="11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57"/>
          </reference>
          <reference field="18" count="1">
            <x v="0"/>
          </reference>
        </references>
      </pivotArea>
    </format>
    <format dxfId="135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5"/>
          </reference>
          <reference field="4" count="1" selected="0">
            <x v="779"/>
          </reference>
          <reference field="5" count="1" selected="0">
            <x v="11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58"/>
          </reference>
          <reference field="18" count="1">
            <x v="0"/>
          </reference>
        </references>
      </pivotArea>
    </format>
    <format dxfId="135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5"/>
          </reference>
          <reference field="4" count="1" selected="0">
            <x v="779"/>
          </reference>
          <reference field="5" count="1" selected="0">
            <x v="11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59"/>
          </reference>
          <reference field="18" count="1">
            <x v="0"/>
          </reference>
        </references>
      </pivotArea>
    </format>
    <format dxfId="135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5"/>
          </reference>
          <reference field="4" count="1" selected="0">
            <x v="779"/>
          </reference>
          <reference field="5" count="1" selected="0">
            <x v="11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60"/>
          </reference>
          <reference field="18" count="1">
            <x v="0"/>
          </reference>
        </references>
      </pivotArea>
    </format>
    <format dxfId="135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5"/>
          </reference>
          <reference field="4" count="1" selected="0">
            <x v="779"/>
          </reference>
          <reference field="5" count="1" selected="0">
            <x v="11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61"/>
          </reference>
          <reference field="18" count="1">
            <x v="0"/>
          </reference>
        </references>
      </pivotArea>
    </format>
    <format dxfId="135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5"/>
          </reference>
          <reference field="4" count="1" selected="0">
            <x v="779"/>
          </reference>
          <reference field="5" count="1" selected="0">
            <x v="11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62"/>
          </reference>
          <reference field="18" count="1">
            <x v="0"/>
          </reference>
        </references>
      </pivotArea>
    </format>
    <format dxfId="135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5"/>
          </reference>
          <reference field="4" count="1" selected="0">
            <x v="779"/>
          </reference>
          <reference field="5" count="1" selected="0">
            <x v="11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63"/>
          </reference>
          <reference field="18" count="1">
            <x v="0"/>
          </reference>
        </references>
      </pivotArea>
    </format>
    <format dxfId="134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5"/>
          </reference>
          <reference field="4" count="1" selected="0">
            <x v="779"/>
          </reference>
          <reference field="5" count="1" selected="0">
            <x v="11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64"/>
          </reference>
          <reference field="18" count="1">
            <x v="0"/>
          </reference>
        </references>
      </pivotArea>
    </format>
    <format dxfId="134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5"/>
          </reference>
          <reference field="4" count="1" selected="0">
            <x v="779"/>
          </reference>
          <reference field="5" count="1" selected="0">
            <x v="11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65"/>
          </reference>
          <reference field="18" count="1">
            <x v="0"/>
          </reference>
        </references>
      </pivotArea>
    </format>
    <format dxfId="134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5"/>
          </reference>
          <reference field="4" count="1" selected="0">
            <x v="779"/>
          </reference>
          <reference field="5" count="1" selected="0">
            <x v="11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66"/>
          </reference>
          <reference field="18" count="1">
            <x v="0"/>
          </reference>
        </references>
      </pivotArea>
    </format>
    <format dxfId="134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5"/>
          </reference>
          <reference field="4" count="1" selected="0">
            <x v="779"/>
          </reference>
          <reference field="5" count="1" selected="0">
            <x v="11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67"/>
          </reference>
          <reference field="18" count="1">
            <x v="0"/>
          </reference>
        </references>
      </pivotArea>
    </format>
    <format dxfId="134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5"/>
          </reference>
          <reference field="4" count="1" selected="0">
            <x v="779"/>
          </reference>
          <reference field="5" count="1" selected="0">
            <x v="11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68"/>
          </reference>
          <reference field="18" count="1">
            <x v="0"/>
          </reference>
        </references>
      </pivotArea>
    </format>
    <format dxfId="134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5"/>
          </reference>
          <reference field="4" count="1" selected="0">
            <x v="779"/>
          </reference>
          <reference field="5" count="1" selected="0">
            <x v="11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69"/>
          </reference>
          <reference field="18" count="1">
            <x v="0"/>
          </reference>
        </references>
      </pivotArea>
    </format>
    <format dxfId="134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5"/>
          </reference>
          <reference field="4" count="1" selected="0">
            <x v="779"/>
          </reference>
          <reference field="5" count="1" selected="0">
            <x v="11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70"/>
          </reference>
          <reference field="18" count="1">
            <x v="0"/>
          </reference>
        </references>
      </pivotArea>
    </format>
    <format dxfId="134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5"/>
          </reference>
          <reference field="4" count="1" selected="0">
            <x v="779"/>
          </reference>
          <reference field="5" count="1" selected="0">
            <x v="11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71"/>
          </reference>
          <reference field="18" count="1">
            <x v="0"/>
          </reference>
        </references>
      </pivotArea>
    </format>
    <format dxfId="134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5"/>
          </reference>
          <reference field="4" count="1" selected="0">
            <x v="779"/>
          </reference>
          <reference field="5" count="1" selected="0">
            <x v="11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72"/>
          </reference>
          <reference field="18" count="1">
            <x v="0"/>
          </reference>
        </references>
      </pivotArea>
    </format>
    <format dxfId="134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5"/>
          </reference>
          <reference field="4" count="1" selected="0">
            <x v="779"/>
          </reference>
          <reference field="5" count="1" selected="0">
            <x v="11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73"/>
          </reference>
          <reference field="18" count="1">
            <x v="0"/>
          </reference>
        </references>
      </pivotArea>
    </format>
    <format dxfId="133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5"/>
          </reference>
          <reference field="4" count="1" selected="0">
            <x v="779"/>
          </reference>
          <reference field="5" count="1" selected="0">
            <x v="11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74"/>
          </reference>
          <reference field="18" count="1">
            <x v="0"/>
          </reference>
        </references>
      </pivotArea>
    </format>
    <format dxfId="133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5"/>
          </reference>
          <reference field="4" count="1" selected="0">
            <x v="779"/>
          </reference>
          <reference field="5" count="1" selected="0">
            <x v="11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75"/>
          </reference>
          <reference field="18" count="1">
            <x v="0"/>
          </reference>
        </references>
      </pivotArea>
    </format>
    <format dxfId="133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5"/>
          </reference>
          <reference field="4" count="1" selected="0">
            <x v="779"/>
          </reference>
          <reference field="5" count="1" selected="0">
            <x v="11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76"/>
          </reference>
          <reference field="18" count="1">
            <x v="0"/>
          </reference>
        </references>
      </pivotArea>
    </format>
    <format dxfId="133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5"/>
          </reference>
          <reference field="4" count="1" selected="0">
            <x v="779"/>
          </reference>
          <reference field="5" count="1" selected="0">
            <x v="11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77"/>
          </reference>
          <reference field="18" count="1">
            <x v="0"/>
          </reference>
        </references>
      </pivotArea>
    </format>
    <format dxfId="133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5"/>
          </reference>
          <reference field="4" count="1" selected="0">
            <x v="779"/>
          </reference>
          <reference field="5" count="1" selected="0">
            <x v="11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78"/>
          </reference>
          <reference field="18" count="1">
            <x v="0"/>
          </reference>
        </references>
      </pivotArea>
    </format>
    <format dxfId="133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5"/>
          </reference>
          <reference field="4" count="1" selected="0">
            <x v="779"/>
          </reference>
          <reference field="5" count="1" selected="0">
            <x v="11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79"/>
          </reference>
          <reference field="18" count="1">
            <x v="0"/>
          </reference>
        </references>
      </pivotArea>
    </format>
    <format dxfId="133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5"/>
          </reference>
          <reference field="4" count="1" selected="0">
            <x v="779"/>
          </reference>
          <reference field="5" count="1" selected="0">
            <x v="11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80"/>
          </reference>
          <reference field="18" count="1">
            <x v="0"/>
          </reference>
        </references>
      </pivotArea>
    </format>
    <format dxfId="133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5"/>
          </reference>
          <reference field="4" count="1" selected="0">
            <x v="779"/>
          </reference>
          <reference field="5" count="1" selected="0">
            <x v="11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81"/>
          </reference>
          <reference field="18" count="1">
            <x v="0"/>
          </reference>
        </references>
      </pivotArea>
    </format>
    <format dxfId="133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5"/>
          </reference>
          <reference field="4" count="1" selected="0">
            <x v="779"/>
          </reference>
          <reference field="5" count="1" selected="0">
            <x v="11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82"/>
          </reference>
          <reference field="18" count="1">
            <x v="0"/>
          </reference>
        </references>
      </pivotArea>
    </format>
    <format dxfId="133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5"/>
          </reference>
          <reference field="4" count="1" selected="0">
            <x v="779"/>
          </reference>
          <reference field="5" count="1" selected="0">
            <x v="11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83"/>
          </reference>
          <reference field="18" count="1">
            <x v="0"/>
          </reference>
        </references>
      </pivotArea>
    </format>
    <format dxfId="132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5"/>
          </reference>
          <reference field="4" count="1" selected="0">
            <x v="779"/>
          </reference>
          <reference field="5" count="1" selected="0">
            <x v="11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84"/>
          </reference>
          <reference field="18" count="1">
            <x v="0"/>
          </reference>
        </references>
      </pivotArea>
    </format>
    <format dxfId="132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5"/>
          </reference>
          <reference field="4" count="1" selected="0">
            <x v="779"/>
          </reference>
          <reference field="5" count="1" selected="0">
            <x v="11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85"/>
          </reference>
          <reference field="18" count="1">
            <x v="0"/>
          </reference>
        </references>
      </pivotArea>
    </format>
    <format dxfId="132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5"/>
          </reference>
          <reference field="4" count="1" selected="0">
            <x v="779"/>
          </reference>
          <reference field="5" count="1" selected="0">
            <x v="11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86"/>
          </reference>
          <reference field="18" count="1">
            <x v="0"/>
          </reference>
        </references>
      </pivotArea>
    </format>
    <format dxfId="132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5"/>
          </reference>
          <reference field="4" count="1" selected="0">
            <x v="779"/>
          </reference>
          <reference field="5" count="1" selected="0">
            <x v="11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87"/>
          </reference>
          <reference field="18" count="1">
            <x v="0"/>
          </reference>
        </references>
      </pivotArea>
    </format>
    <format dxfId="132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5"/>
          </reference>
          <reference field="4" count="1" selected="0">
            <x v="779"/>
          </reference>
          <reference field="5" count="1" selected="0">
            <x v="11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88"/>
          </reference>
          <reference field="18" count="1">
            <x v="0"/>
          </reference>
        </references>
      </pivotArea>
    </format>
    <format dxfId="132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5"/>
          </reference>
          <reference field="4" count="1" selected="0">
            <x v="779"/>
          </reference>
          <reference field="5" count="1" selected="0">
            <x v="11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89"/>
          </reference>
          <reference field="18" count="1">
            <x v="0"/>
          </reference>
        </references>
      </pivotArea>
    </format>
    <format dxfId="132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5"/>
          </reference>
          <reference field="4" count="1" selected="0">
            <x v="779"/>
          </reference>
          <reference field="5" count="1" selected="0">
            <x v="11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90"/>
          </reference>
          <reference field="18" count="1">
            <x v="0"/>
          </reference>
        </references>
      </pivotArea>
    </format>
    <format dxfId="132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5"/>
          </reference>
          <reference field="4" count="1" selected="0">
            <x v="779"/>
          </reference>
          <reference field="5" count="1" selected="0">
            <x v="11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91"/>
          </reference>
          <reference field="18" count="1">
            <x v="0"/>
          </reference>
        </references>
      </pivotArea>
    </format>
    <format dxfId="132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5"/>
          </reference>
          <reference field="4" count="1" selected="0">
            <x v="779"/>
          </reference>
          <reference field="5" count="1" selected="0">
            <x v="11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92"/>
          </reference>
          <reference field="18" count="1">
            <x v="0"/>
          </reference>
        </references>
      </pivotArea>
    </format>
    <format dxfId="132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45"/>
          </reference>
          <reference field="4" count="1" selected="0">
            <x v="779"/>
          </reference>
          <reference field="5" count="1" selected="0">
            <x v="11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93"/>
          </reference>
          <reference field="18" count="1">
            <x v="0"/>
          </reference>
        </references>
      </pivotArea>
    </format>
    <format dxfId="131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53"/>
          </reference>
          <reference field="4" count="1" selected="0">
            <x v="518"/>
          </reference>
          <reference field="5" count="1" selected="0">
            <x v="17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5"/>
          </reference>
          <reference field="18" count="1">
            <x v="0"/>
          </reference>
        </references>
      </pivotArea>
    </format>
    <format dxfId="131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55"/>
          </reference>
          <reference field="4" count="1" selected="0">
            <x v="664"/>
          </reference>
          <reference field="5" count="1" selected="0">
            <x v="242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50"/>
          </reference>
          <reference field="18" count="1">
            <x v="10"/>
          </reference>
        </references>
      </pivotArea>
    </format>
    <format dxfId="131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55"/>
          </reference>
          <reference field="4" count="1" selected="0">
            <x v="664"/>
          </reference>
          <reference field="5" count="1" selected="0">
            <x v="242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51"/>
          </reference>
          <reference field="18" count="1">
            <x v="10"/>
          </reference>
        </references>
      </pivotArea>
    </format>
    <format dxfId="131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55"/>
          </reference>
          <reference field="4" count="1" selected="0">
            <x v="664"/>
          </reference>
          <reference field="5" count="1" selected="0">
            <x v="242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54"/>
          </reference>
          <reference field="18" count="1">
            <x v="10"/>
          </reference>
        </references>
      </pivotArea>
    </format>
    <format dxfId="131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55"/>
          </reference>
          <reference field="4" count="1" selected="0">
            <x v="664"/>
          </reference>
          <reference field="5" count="1" selected="0">
            <x v="242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55"/>
          </reference>
          <reference field="18" count="1">
            <x v="10"/>
          </reference>
        </references>
      </pivotArea>
    </format>
    <format dxfId="131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58"/>
          </reference>
          <reference field="4" count="1" selected="0">
            <x v="622"/>
          </reference>
          <reference field="5" count="1" selected="0">
            <x v="589"/>
          </reference>
          <reference field="6" count="1" selected="0">
            <x v="5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81"/>
          </reference>
          <reference field="18" count="1">
            <x v="7"/>
          </reference>
        </references>
      </pivotArea>
    </format>
    <format dxfId="131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60"/>
          </reference>
          <reference field="4" count="1" selected="0">
            <x v="564"/>
          </reference>
          <reference field="5" count="1" selected="0">
            <x v="41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501"/>
          </reference>
          <reference field="18" count="1">
            <x v="0"/>
          </reference>
        </references>
      </pivotArea>
    </format>
    <format dxfId="131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60"/>
          </reference>
          <reference field="4" count="1" selected="0">
            <x v="564"/>
          </reference>
          <reference field="5" count="1" selected="0">
            <x v="41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515"/>
          </reference>
          <reference field="18" count="1">
            <x v="0"/>
          </reference>
        </references>
      </pivotArea>
    </format>
    <format dxfId="131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60"/>
          </reference>
          <reference field="4" count="1" selected="0">
            <x v="564"/>
          </reference>
          <reference field="5" count="1" selected="0">
            <x v="41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520"/>
          </reference>
          <reference field="18" count="1">
            <x v="0"/>
          </reference>
        </references>
      </pivotArea>
    </format>
    <format dxfId="131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60"/>
          </reference>
          <reference field="4" count="1" selected="0">
            <x v="564"/>
          </reference>
          <reference field="5" count="1" selected="0">
            <x v="41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524"/>
          </reference>
          <reference field="18" count="1">
            <x v="0"/>
          </reference>
        </references>
      </pivotArea>
    </format>
    <format dxfId="130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60"/>
          </reference>
          <reference field="4" count="1" selected="0">
            <x v="564"/>
          </reference>
          <reference field="5" count="1" selected="0">
            <x v="41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525"/>
          </reference>
          <reference field="18" count="1">
            <x v="0"/>
          </reference>
        </references>
      </pivotArea>
    </format>
    <format dxfId="130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60"/>
          </reference>
          <reference field="4" count="1" selected="0">
            <x v="564"/>
          </reference>
          <reference field="5" count="1" selected="0">
            <x v="41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526"/>
          </reference>
          <reference field="18" count="1">
            <x v="0"/>
          </reference>
        </references>
      </pivotArea>
    </format>
    <format dxfId="130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60"/>
          </reference>
          <reference field="4" count="1" selected="0">
            <x v="564"/>
          </reference>
          <reference field="5" count="1" selected="0">
            <x v="41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533"/>
          </reference>
          <reference field="18" count="1">
            <x v="0"/>
          </reference>
        </references>
      </pivotArea>
    </format>
    <format dxfId="130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60"/>
          </reference>
          <reference field="4" count="1" selected="0">
            <x v="564"/>
          </reference>
          <reference field="5" count="1" selected="0">
            <x v="41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535"/>
          </reference>
          <reference field="18" count="1">
            <x v="0"/>
          </reference>
        </references>
      </pivotArea>
    </format>
    <format dxfId="130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60"/>
          </reference>
          <reference field="4" count="1" selected="0">
            <x v="564"/>
          </reference>
          <reference field="5" count="1" selected="0">
            <x v="41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541"/>
          </reference>
          <reference field="18" count="1">
            <x v="0"/>
          </reference>
        </references>
      </pivotArea>
    </format>
    <format dxfId="130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60"/>
          </reference>
          <reference field="4" count="1" selected="0">
            <x v="564"/>
          </reference>
          <reference field="5" count="1" selected="0">
            <x v="41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542"/>
          </reference>
          <reference field="18" count="1">
            <x v="0"/>
          </reference>
        </references>
      </pivotArea>
    </format>
    <format dxfId="130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60"/>
          </reference>
          <reference field="4" count="1" selected="0">
            <x v="564"/>
          </reference>
          <reference field="5" count="1" selected="0">
            <x v="41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543"/>
          </reference>
          <reference field="18" count="1">
            <x v="0"/>
          </reference>
        </references>
      </pivotArea>
    </format>
    <format dxfId="130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60"/>
          </reference>
          <reference field="4" count="1" selected="0">
            <x v="564"/>
          </reference>
          <reference field="5" count="1" selected="0">
            <x v="41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552"/>
          </reference>
          <reference field="18" count="1">
            <x v="0"/>
          </reference>
        </references>
      </pivotArea>
    </format>
    <format dxfId="130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60"/>
          </reference>
          <reference field="4" count="1" selected="0">
            <x v="564"/>
          </reference>
          <reference field="5" count="1" selected="0">
            <x v="41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554"/>
          </reference>
          <reference field="18" count="1">
            <x v="0"/>
          </reference>
        </references>
      </pivotArea>
    </format>
    <format dxfId="130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60"/>
          </reference>
          <reference field="4" count="1" selected="0">
            <x v="564"/>
          </reference>
          <reference field="5" count="1" selected="0">
            <x v="41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555"/>
          </reference>
          <reference field="18" count="1">
            <x v="0"/>
          </reference>
        </references>
      </pivotArea>
    </format>
    <format dxfId="129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60"/>
          </reference>
          <reference field="4" count="1" selected="0">
            <x v="564"/>
          </reference>
          <reference field="5" count="1" selected="0">
            <x v="41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562"/>
          </reference>
          <reference field="18" count="1">
            <x v="0"/>
          </reference>
        </references>
      </pivotArea>
    </format>
    <format dxfId="129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60"/>
          </reference>
          <reference field="4" count="1" selected="0">
            <x v="564"/>
          </reference>
          <reference field="5" count="1" selected="0">
            <x v="41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563"/>
          </reference>
          <reference field="18" count="1">
            <x v="0"/>
          </reference>
        </references>
      </pivotArea>
    </format>
    <format dxfId="129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60"/>
          </reference>
          <reference field="4" count="1" selected="0">
            <x v="564"/>
          </reference>
          <reference field="5" count="1" selected="0">
            <x v="41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567"/>
          </reference>
          <reference field="18" count="1">
            <x v="0"/>
          </reference>
        </references>
      </pivotArea>
    </format>
    <format dxfId="129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60"/>
          </reference>
          <reference field="4" count="1" selected="0">
            <x v="564"/>
          </reference>
          <reference field="5" count="1" selected="0">
            <x v="41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572"/>
          </reference>
          <reference field="18" count="1">
            <x v="0"/>
          </reference>
        </references>
      </pivotArea>
    </format>
    <format dxfId="129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60"/>
          </reference>
          <reference field="4" count="1" selected="0">
            <x v="564"/>
          </reference>
          <reference field="5" count="1" selected="0">
            <x v="41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573"/>
          </reference>
          <reference field="18" count="1">
            <x v="0"/>
          </reference>
        </references>
      </pivotArea>
    </format>
    <format dxfId="129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60"/>
          </reference>
          <reference field="4" count="1" selected="0">
            <x v="564"/>
          </reference>
          <reference field="5" count="1" selected="0">
            <x v="41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580"/>
          </reference>
          <reference field="18" count="1">
            <x v="0"/>
          </reference>
        </references>
      </pivotArea>
    </format>
    <format dxfId="129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60"/>
          </reference>
          <reference field="4" count="1" selected="0">
            <x v="564"/>
          </reference>
          <reference field="5" count="1" selected="0">
            <x v="41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584"/>
          </reference>
          <reference field="18" count="1">
            <x v="0"/>
          </reference>
        </references>
      </pivotArea>
    </format>
    <format dxfId="129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60"/>
          </reference>
          <reference field="4" count="1" selected="0">
            <x v="564"/>
          </reference>
          <reference field="5" count="1" selected="0">
            <x v="41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590"/>
          </reference>
          <reference field="18" count="1">
            <x v="0"/>
          </reference>
        </references>
      </pivotArea>
    </format>
    <format dxfId="129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60"/>
          </reference>
          <reference field="4" count="1" selected="0">
            <x v="564"/>
          </reference>
          <reference field="5" count="1" selected="0">
            <x v="41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591"/>
          </reference>
          <reference field="18" count="1">
            <x v="0"/>
          </reference>
        </references>
      </pivotArea>
    </format>
    <format dxfId="129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64"/>
          </reference>
          <reference field="4" count="1" selected="0">
            <x v="920"/>
          </reference>
          <reference field="5" count="1" selected="0">
            <x v="44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46"/>
          </reference>
          <reference field="18" count="1">
            <x v="0"/>
          </reference>
        </references>
      </pivotArea>
    </format>
    <format dxfId="128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64"/>
          </reference>
          <reference field="4" count="1" selected="0">
            <x v="920"/>
          </reference>
          <reference field="5" count="1" selected="0">
            <x v="44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47"/>
          </reference>
          <reference field="18" count="1">
            <x v="0"/>
          </reference>
        </references>
      </pivotArea>
    </format>
    <format dxfId="128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64"/>
          </reference>
          <reference field="4" count="1" selected="0">
            <x v="920"/>
          </reference>
          <reference field="5" count="1" selected="0">
            <x v="44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50"/>
          </reference>
          <reference field="18" count="1">
            <x v="0"/>
          </reference>
        </references>
      </pivotArea>
    </format>
    <format dxfId="128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64"/>
          </reference>
          <reference field="4" count="1" selected="0">
            <x v="920"/>
          </reference>
          <reference field="5" count="1" selected="0">
            <x v="44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51"/>
          </reference>
          <reference field="18" count="1">
            <x v="0"/>
          </reference>
        </references>
      </pivotArea>
    </format>
    <format dxfId="128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64"/>
          </reference>
          <reference field="4" count="1" selected="0">
            <x v="920"/>
          </reference>
          <reference field="5" count="1" selected="0">
            <x v="44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52"/>
          </reference>
          <reference field="18" count="1">
            <x v="0"/>
          </reference>
        </references>
      </pivotArea>
    </format>
    <format dxfId="128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64"/>
          </reference>
          <reference field="4" count="1" selected="0">
            <x v="920"/>
          </reference>
          <reference field="5" count="1" selected="0">
            <x v="44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62"/>
          </reference>
          <reference field="18" count="1">
            <x v="0"/>
          </reference>
        </references>
      </pivotArea>
    </format>
    <format dxfId="128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64"/>
          </reference>
          <reference field="4" count="1" selected="0">
            <x v="920"/>
          </reference>
          <reference field="5" count="1" selected="0">
            <x v="44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67"/>
          </reference>
          <reference field="18" count="1">
            <x v="0"/>
          </reference>
        </references>
      </pivotArea>
    </format>
    <format dxfId="128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64"/>
          </reference>
          <reference field="4" count="1" selected="0">
            <x v="920"/>
          </reference>
          <reference field="5" count="1" selected="0">
            <x v="44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70"/>
          </reference>
          <reference field="18" count="1">
            <x v="0"/>
          </reference>
        </references>
      </pivotArea>
    </format>
    <format dxfId="128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64"/>
          </reference>
          <reference field="4" count="1" selected="0">
            <x v="920"/>
          </reference>
          <reference field="5" count="1" selected="0">
            <x v="44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82"/>
          </reference>
          <reference field="18" count="1">
            <x v="0"/>
          </reference>
        </references>
      </pivotArea>
    </format>
    <format dxfId="128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64"/>
          </reference>
          <reference field="4" count="1" selected="0">
            <x v="920"/>
          </reference>
          <reference field="5" count="1" selected="0">
            <x v="44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83"/>
          </reference>
          <reference field="18" count="1">
            <x v="0"/>
          </reference>
        </references>
      </pivotArea>
    </format>
    <format dxfId="128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64"/>
          </reference>
          <reference field="4" count="1" selected="0">
            <x v="920"/>
          </reference>
          <reference field="5" count="1" selected="0">
            <x v="44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85"/>
          </reference>
          <reference field="18" count="1">
            <x v="0"/>
          </reference>
        </references>
      </pivotArea>
    </format>
    <format dxfId="127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64"/>
          </reference>
          <reference field="4" count="1" selected="0">
            <x v="920"/>
          </reference>
          <reference field="5" count="1" selected="0">
            <x v="44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86"/>
          </reference>
          <reference field="18" count="1">
            <x v="0"/>
          </reference>
        </references>
      </pivotArea>
    </format>
    <format dxfId="127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64"/>
          </reference>
          <reference field="4" count="1" selected="0">
            <x v="920"/>
          </reference>
          <reference field="5" count="1" selected="0">
            <x v="44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99"/>
          </reference>
          <reference field="18" count="1">
            <x v="0"/>
          </reference>
        </references>
      </pivotArea>
    </format>
    <format dxfId="127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64"/>
          </reference>
          <reference field="4" count="1" selected="0">
            <x v="920"/>
          </reference>
          <reference field="5" count="1" selected="0">
            <x v="44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507"/>
          </reference>
          <reference field="18" count="1">
            <x v="0"/>
          </reference>
        </references>
      </pivotArea>
    </format>
    <format dxfId="127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64"/>
          </reference>
          <reference field="4" count="1" selected="0">
            <x v="920"/>
          </reference>
          <reference field="5" count="1" selected="0">
            <x v="44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510"/>
          </reference>
          <reference field="18" count="1">
            <x v="0"/>
          </reference>
        </references>
      </pivotArea>
    </format>
    <format dxfId="127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64"/>
          </reference>
          <reference field="4" count="1" selected="0">
            <x v="920"/>
          </reference>
          <reference field="5" count="1" selected="0">
            <x v="44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511"/>
          </reference>
          <reference field="18" count="1">
            <x v="0"/>
          </reference>
        </references>
      </pivotArea>
    </format>
    <format dxfId="127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64"/>
          </reference>
          <reference field="4" count="1" selected="0">
            <x v="920"/>
          </reference>
          <reference field="5" count="1" selected="0">
            <x v="44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514"/>
          </reference>
          <reference field="18" count="1">
            <x v="0"/>
          </reference>
        </references>
      </pivotArea>
    </format>
    <format dxfId="127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64"/>
          </reference>
          <reference field="4" count="1" selected="0">
            <x v="920"/>
          </reference>
          <reference field="5" count="1" selected="0">
            <x v="44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515"/>
          </reference>
          <reference field="18" count="1">
            <x v="0"/>
          </reference>
        </references>
      </pivotArea>
    </format>
    <format dxfId="127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64"/>
          </reference>
          <reference field="4" count="1" selected="0">
            <x v="920"/>
          </reference>
          <reference field="5" count="1" selected="0">
            <x v="44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516"/>
          </reference>
          <reference field="18" count="1">
            <x v="0"/>
          </reference>
        </references>
      </pivotArea>
    </format>
    <format dxfId="127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64"/>
          </reference>
          <reference field="4" count="1" selected="0">
            <x v="920"/>
          </reference>
          <reference field="5" count="1" selected="0">
            <x v="44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525"/>
          </reference>
          <reference field="18" count="1">
            <x v="0"/>
          </reference>
        </references>
      </pivotArea>
    </format>
    <format dxfId="127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64"/>
          </reference>
          <reference field="4" count="1" selected="0">
            <x v="920"/>
          </reference>
          <reference field="5" count="1" selected="0">
            <x v="44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579"/>
          </reference>
          <reference field="18" count="1">
            <x v="0"/>
          </reference>
        </references>
      </pivotArea>
    </format>
    <format dxfId="126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65"/>
          </reference>
          <reference field="4" count="1" selected="0">
            <x v="998"/>
          </reference>
          <reference field="5" count="1" selected="0">
            <x v="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104"/>
          </reference>
          <reference field="18" count="1">
            <x v="0"/>
          </reference>
        </references>
      </pivotArea>
    </format>
    <format dxfId="126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65"/>
          </reference>
          <reference field="4" count="1" selected="0">
            <x v="998"/>
          </reference>
          <reference field="5" count="1" selected="0">
            <x v="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321"/>
          </reference>
          <reference field="18" count="1">
            <x v="0"/>
          </reference>
        </references>
      </pivotArea>
    </format>
    <format dxfId="126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65"/>
          </reference>
          <reference field="4" count="1" selected="0">
            <x v="998"/>
          </reference>
          <reference field="5" count="1" selected="0">
            <x v="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405"/>
          </reference>
          <reference field="18" count="1">
            <x v="0"/>
          </reference>
        </references>
      </pivotArea>
    </format>
    <format dxfId="126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65"/>
          </reference>
          <reference field="4" count="1" selected="0">
            <x v="998"/>
          </reference>
          <reference field="5" count="1" selected="0">
            <x v="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416"/>
          </reference>
          <reference field="18" count="1">
            <x v="0"/>
          </reference>
        </references>
      </pivotArea>
    </format>
    <format dxfId="126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65"/>
          </reference>
          <reference field="4" count="1" selected="0">
            <x v="998"/>
          </reference>
          <reference field="5" count="1" selected="0">
            <x v="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417"/>
          </reference>
          <reference field="18" count="1">
            <x v="0"/>
          </reference>
        </references>
      </pivotArea>
    </format>
    <format dxfId="126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68"/>
          </reference>
          <reference field="4" count="1" selected="0">
            <x v="986"/>
          </reference>
          <reference field="5" count="1" selected="0">
            <x v="218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652"/>
          </reference>
          <reference field="18" count="1">
            <x v="10"/>
          </reference>
        </references>
      </pivotArea>
    </format>
    <format dxfId="126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68"/>
          </reference>
          <reference field="4" count="1" selected="0">
            <x v="986"/>
          </reference>
          <reference field="5" count="1" selected="0">
            <x v="218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682"/>
          </reference>
          <reference field="18" count="1">
            <x v="10"/>
          </reference>
        </references>
      </pivotArea>
    </format>
    <format dxfId="126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68"/>
          </reference>
          <reference field="4" count="1" selected="0">
            <x v="986"/>
          </reference>
          <reference field="5" count="1" selected="0">
            <x v="218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722"/>
          </reference>
          <reference field="18" count="1">
            <x v="10"/>
          </reference>
        </references>
      </pivotArea>
    </format>
    <format dxfId="126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69"/>
          </reference>
          <reference field="4" count="1" selected="0">
            <x v="955"/>
          </reference>
          <reference field="5" count="1" selected="0">
            <x v="183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596"/>
          </reference>
          <reference field="18" count="1">
            <x v="0"/>
          </reference>
        </references>
      </pivotArea>
    </format>
    <format dxfId="126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73"/>
          </reference>
          <reference field="4" count="1" selected="0">
            <x v="657"/>
          </reference>
          <reference field="5" count="1" selected="0">
            <x v="561"/>
          </reference>
          <reference field="6" count="1" selected="0">
            <x v="44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262"/>
          </reference>
          <reference field="18" count="1">
            <x v="10"/>
          </reference>
        </references>
      </pivotArea>
    </format>
    <format dxfId="125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73"/>
          </reference>
          <reference field="4" count="1" selected="0">
            <x v="657"/>
          </reference>
          <reference field="5" count="1" selected="0">
            <x v="561"/>
          </reference>
          <reference field="6" count="1" selected="0">
            <x v="44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263"/>
          </reference>
          <reference field="18" count="1">
            <x v="10"/>
          </reference>
        </references>
      </pivotArea>
    </format>
    <format dxfId="125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73"/>
          </reference>
          <reference field="4" count="1" selected="0">
            <x v="657"/>
          </reference>
          <reference field="5" count="1" selected="0">
            <x v="561"/>
          </reference>
          <reference field="6" count="1" selected="0">
            <x v="44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273"/>
          </reference>
          <reference field="18" count="1">
            <x v="10"/>
          </reference>
        </references>
      </pivotArea>
    </format>
    <format dxfId="125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74"/>
          </reference>
          <reference field="4" count="1" selected="0">
            <x v="892"/>
          </reference>
          <reference field="5" count="1" selected="0">
            <x v="562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532"/>
          </reference>
          <reference field="18" count="1">
            <x v="2"/>
          </reference>
        </references>
      </pivotArea>
    </format>
    <format dxfId="125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74"/>
          </reference>
          <reference field="4" count="1" selected="0">
            <x v="892"/>
          </reference>
          <reference field="5" count="1" selected="0">
            <x v="562"/>
          </reference>
          <reference field="6" count="1" selected="0">
            <x v="44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760"/>
          </reference>
          <reference field="18" count="1">
            <x v="10"/>
          </reference>
        </references>
      </pivotArea>
    </format>
    <format dxfId="125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77"/>
          </reference>
          <reference field="4" count="1" selected="0">
            <x v="665"/>
          </reference>
          <reference field="5" count="1" selected="0">
            <x v="576"/>
          </reference>
          <reference field="6" count="1" selected="0">
            <x v="3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800"/>
          </reference>
          <reference field="18" count="1">
            <x v="10"/>
          </reference>
        </references>
      </pivotArea>
    </format>
    <format dxfId="125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77"/>
          </reference>
          <reference field="4" count="1" selected="0">
            <x v="665"/>
          </reference>
          <reference field="5" count="1" selected="0">
            <x v="576"/>
          </reference>
          <reference field="6" count="1" selected="0">
            <x v="3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182"/>
          </reference>
          <reference field="18" count="1">
            <x v="10"/>
          </reference>
        </references>
      </pivotArea>
    </format>
    <format dxfId="125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77"/>
          </reference>
          <reference field="4" count="1" selected="0">
            <x v="665"/>
          </reference>
          <reference field="5" count="1" selected="0">
            <x v="576"/>
          </reference>
          <reference field="6" count="1" selected="0">
            <x v="3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426"/>
          </reference>
          <reference field="18" count="1">
            <x v="2"/>
          </reference>
        </references>
      </pivotArea>
    </format>
    <format dxfId="125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77"/>
          </reference>
          <reference field="4" count="1" selected="0">
            <x v="665"/>
          </reference>
          <reference field="5" count="1" selected="0">
            <x v="576"/>
          </reference>
          <reference field="6" count="1" selected="0">
            <x v="3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962"/>
          </reference>
          <reference field="18" count="1">
            <x v="10"/>
          </reference>
        </references>
      </pivotArea>
    </format>
    <format dxfId="125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77"/>
          </reference>
          <reference field="4" count="1" selected="0">
            <x v="665"/>
          </reference>
          <reference field="5" count="1" selected="0">
            <x v="576"/>
          </reference>
          <reference field="6" count="1" selected="0">
            <x v="3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268"/>
          </reference>
          <reference field="18" count="1">
            <x v="10"/>
          </reference>
        </references>
      </pivotArea>
    </format>
    <format dxfId="125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77"/>
          </reference>
          <reference field="4" count="1" selected="0">
            <x v="665"/>
          </reference>
          <reference field="5" count="1" selected="0">
            <x v="576"/>
          </reference>
          <reference field="6" count="1" selected="0">
            <x v="3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280"/>
          </reference>
          <reference field="18" count="1">
            <x v="10"/>
          </reference>
        </references>
      </pivotArea>
    </format>
    <format dxfId="124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78"/>
          </reference>
          <reference field="4" count="1" selected="0">
            <x v="576"/>
          </reference>
          <reference field="5" count="1" selected="0">
            <x v="68"/>
          </reference>
          <reference field="6" count="1" selected="0">
            <x v="44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467"/>
          </reference>
          <reference field="18" count="1">
            <x v="10"/>
          </reference>
        </references>
      </pivotArea>
    </format>
    <format dxfId="124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78"/>
          </reference>
          <reference field="4" count="1" selected="0">
            <x v="576"/>
          </reference>
          <reference field="5" count="1" selected="0">
            <x v="68"/>
          </reference>
          <reference field="6" count="1" selected="0">
            <x v="44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509"/>
          </reference>
          <reference field="18" count="1">
            <x v="10"/>
          </reference>
        </references>
      </pivotArea>
    </format>
    <format dxfId="124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80"/>
          </reference>
          <reference field="4" count="1" selected="0">
            <x v="1175"/>
          </reference>
          <reference field="5" count="1" selected="0">
            <x v="317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534"/>
          </reference>
          <reference field="18" count="1">
            <x v="10"/>
          </reference>
        </references>
      </pivotArea>
    </format>
    <format dxfId="124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82"/>
          </reference>
          <reference field="4" count="1" selected="0">
            <x v="1017"/>
          </reference>
          <reference field="5" count="1" selected="0">
            <x v="622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713"/>
          </reference>
          <reference field="18" count="1">
            <x v="2"/>
          </reference>
        </references>
      </pivotArea>
    </format>
    <format dxfId="124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82"/>
          </reference>
          <reference field="4" count="1" selected="0">
            <x v="1017"/>
          </reference>
          <reference field="5" count="1" selected="0">
            <x v="622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768"/>
          </reference>
          <reference field="18" count="1">
            <x v="2"/>
          </reference>
        </references>
      </pivotArea>
    </format>
    <format dxfId="124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82"/>
          </reference>
          <reference field="4" count="1" selected="0">
            <x v="1017"/>
          </reference>
          <reference field="5" count="1" selected="0">
            <x v="622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919"/>
          </reference>
          <reference field="18" count="1">
            <x v="2"/>
          </reference>
        </references>
      </pivotArea>
    </format>
    <format dxfId="124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82"/>
          </reference>
          <reference field="4" count="1" selected="0">
            <x v="1017"/>
          </reference>
          <reference field="5" count="1" selected="0">
            <x v="622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942"/>
          </reference>
          <reference field="18" count="1">
            <x v="2"/>
          </reference>
        </references>
      </pivotArea>
    </format>
    <format dxfId="124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83"/>
          </reference>
          <reference field="4" count="1" selected="0">
            <x v="716"/>
          </reference>
          <reference field="5" count="1" selected="0">
            <x v="62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946"/>
          </reference>
          <reference field="18" count="1">
            <x v="0"/>
          </reference>
        </references>
      </pivotArea>
    </format>
    <format dxfId="124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84"/>
          </reference>
          <reference field="4" count="1" selected="0">
            <x v="795"/>
          </reference>
          <reference field="5" count="1" selected="0">
            <x v="27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30"/>
          </reference>
          <reference field="18" count="1">
            <x v="0"/>
          </reference>
        </references>
      </pivotArea>
    </format>
    <format dxfId="124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84"/>
          </reference>
          <reference field="4" count="1" selected="0">
            <x v="795"/>
          </reference>
          <reference field="5" count="1" selected="0">
            <x v="27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39"/>
          </reference>
          <reference field="18" count="1">
            <x v="0"/>
          </reference>
        </references>
      </pivotArea>
    </format>
    <format dxfId="123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84"/>
          </reference>
          <reference field="4" count="1" selected="0">
            <x v="795"/>
          </reference>
          <reference field="5" count="1" selected="0">
            <x v="27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40"/>
          </reference>
          <reference field="18" count="1">
            <x v="0"/>
          </reference>
        </references>
      </pivotArea>
    </format>
    <format dxfId="123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84"/>
          </reference>
          <reference field="4" count="1" selected="0">
            <x v="795"/>
          </reference>
          <reference field="5" count="1" selected="0">
            <x v="27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43"/>
          </reference>
          <reference field="18" count="1">
            <x v="0"/>
          </reference>
        </references>
      </pivotArea>
    </format>
    <format dxfId="123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84"/>
          </reference>
          <reference field="4" count="1" selected="0">
            <x v="795"/>
          </reference>
          <reference field="5" count="1" selected="0">
            <x v="27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45"/>
          </reference>
          <reference field="18" count="1">
            <x v="0"/>
          </reference>
        </references>
      </pivotArea>
    </format>
    <format dxfId="123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84"/>
          </reference>
          <reference field="4" count="1" selected="0">
            <x v="795"/>
          </reference>
          <reference field="5" count="1" selected="0">
            <x v="27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46"/>
          </reference>
          <reference field="18" count="1">
            <x v="0"/>
          </reference>
        </references>
      </pivotArea>
    </format>
    <format dxfId="123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84"/>
          </reference>
          <reference field="4" count="1" selected="0">
            <x v="795"/>
          </reference>
          <reference field="5" count="1" selected="0">
            <x v="27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50"/>
          </reference>
          <reference field="18" count="1">
            <x v="0"/>
          </reference>
        </references>
      </pivotArea>
    </format>
    <format dxfId="123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84"/>
          </reference>
          <reference field="4" count="1" selected="0">
            <x v="795"/>
          </reference>
          <reference field="5" count="1" selected="0">
            <x v="27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53"/>
          </reference>
          <reference field="18" count="1">
            <x v="0"/>
          </reference>
        </references>
      </pivotArea>
    </format>
    <format dxfId="123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84"/>
          </reference>
          <reference field="4" count="1" selected="0">
            <x v="795"/>
          </reference>
          <reference field="5" count="1" selected="0">
            <x v="27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55"/>
          </reference>
          <reference field="18" count="1">
            <x v="0"/>
          </reference>
        </references>
      </pivotArea>
    </format>
    <format dxfId="123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84"/>
          </reference>
          <reference field="4" count="1" selected="0">
            <x v="795"/>
          </reference>
          <reference field="5" count="1" selected="0">
            <x v="27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56"/>
          </reference>
          <reference field="18" count="1">
            <x v="0"/>
          </reference>
        </references>
      </pivotArea>
    </format>
    <format dxfId="123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84"/>
          </reference>
          <reference field="4" count="1" selected="0">
            <x v="795"/>
          </reference>
          <reference field="5" count="1" selected="0">
            <x v="27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60"/>
          </reference>
          <reference field="18" count="1">
            <x v="0"/>
          </reference>
        </references>
      </pivotArea>
    </format>
    <format dxfId="123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84"/>
          </reference>
          <reference field="4" count="1" selected="0">
            <x v="795"/>
          </reference>
          <reference field="5" count="1" selected="0">
            <x v="27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61"/>
          </reference>
          <reference field="18" count="1">
            <x v="0"/>
          </reference>
        </references>
      </pivotArea>
    </format>
    <format dxfId="122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84"/>
          </reference>
          <reference field="4" count="1" selected="0">
            <x v="795"/>
          </reference>
          <reference field="5" count="1" selected="0">
            <x v="27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69"/>
          </reference>
          <reference field="18" count="1">
            <x v="0"/>
          </reference>
        </references>
      </pivotArea>
    </format>
    <format dxfId="122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84"/>
          </reference>
          <reference field="4" count="1" selected="0">
            <x v="795"/>
          </reference>
          <reference field="5" count="1" selected="0">
            <x v="27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74"/>
          </reference>
          <reference field="18" count="1">
            <x v="0"/>
          </reference>
        </references>
      </pivotArea>
    </format>
    <format dxfId="122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84"/>
          </reference>
          <reference field="4" count="1" selected="0">
            <x v="795"/>
          </reference>
          <reference field="5" count="1" selected="0">
            <x v="27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84"/>
          </reference>
          <reference field="18" count="1">
            <x v="0"/>
          </reference>
        </references>
      </pivotArea>
    </format>
    <format dxfId="122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84"/>
          </reference>
          <reference field="4" count="1" selected="0">
            <x v="795"/>
          </reference>
          <reference field="5" count="1" selected="0">
            <x v="27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93"/>
          </reference>
          <reference field="18" count="1">
            <x v="0"/>
          </reference>
        </references>
      </pivotArea>
    </format>
    <format dxfId="122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84"/>
          </reference>
          <reference field="4" count="1" selected="0">
            <x v="795"/>
          </reference>
          <reference field="5" count="1" selected="0">
            <x v="27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96"/>
          </reference>
          <reference field="18" count="1">
            <x v="0"/>
          </reference>
        </references>
      </pivotArea>
    </format>
    <format dxfId="122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84"/>
          </reference>
          <reference field="4" count="1" selected="0">
            <x v="795"/>
          </reference>
          <reference field="5" count="1" selected="0">
            <x v="27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98"/>
          </reference>
          <reference field="18" count="1">
            <x v="0"/>
          </reference>
        </references>
      </pivotArea>
    </format>
    <format dxfId="122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84"/>
          </reference>
          <reference field="4" count="1" selected="0">
            <x v="795"/>
          </reference>
          <reference field="5" count="1" selected="0">
            <x v="27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99"/>
          </reference>
          <reference field="18" count="1">
            <x v="0"/>
          </reference>
        </references>
      </pivotArea>
    </format>
    <format dxfId="122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84"/>
          </reference>
          <reference field="4" count="1" selected="0">
            <x v="795"/>
          </reference>
          <reference field="5" count="1" selected="0">
            <x v="27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05"/>
          </reference>
          <reference field="18" count="1">
            <x v="0"/>
          </reference>
        </references>
      </pivotArea>
    </format>
    <format dxfId="122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84"/>
          </reference>
          <reference field="4" count="1" selected="0">
            <x v="795"/>
          </reference>
          <reference field="5" count="1" selected="0">
            <x v="27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09"/>
          </reference>
          <reference field="18" count="1">
            <x v="0"/>
          </reference>
        </references>
      </pivotArea>
    </format>
    <format dxfId="122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84"/>
          </reference>
          <reference field="4" count="1" selected="0">
            <x v="795"/>
          </reference>
          <reference field="5" count="1" selected="0">
            <x v="27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16"/>
          </reference>
          <reference field="18" count="1">
            <x v="0"/>
          </reference>
        </references>
      </pivotArea>
    </format>
    <format dxfId="121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84"/>
          </reference>
          <reference field="4" count="1" selected="0">
            <x v="795"/>
          </reference>
          <reference field="5" count="1" selected="0">
            <x v="27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538"/>
          </reference>
          <reference field="18" count="1">
            <x v="0"/>
          </reference>
        </references>
      </pivotArea>
    </format>
    <format dxfId="121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85"/>
          </reference>
          <reference field="4" count="1" selected="0">
            <x v="1208"/>
          </reference>
          <reference field="5" count="1" selected="0">
            <x v="60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301"/>
          </reference>
          <reference field="18" count="1">
            <x v="0"/>
          </reference>
        </references>
      </pivotArea>
    </format>
    <format dxfId="121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90"/>
          </reference>
          <reference field="4" count="1" selected="0">
            <x v="563"/>
          </reference>
          <reference field="5" count="1" selected="0">
            <x v="12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553"/>
          </reference>
          <reference field="18" count="1">
            <x v="0"/>
          </reference>
        </references>
      </pivotArea>
    </format>
    <format dxfId="121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90"/>
          </reference>
          <reference field="4" count="1" selected="0">
            <x v="563"/>
          </reference>
          <reference field="5" count="1" selected="0">
            <x v="12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554"/>
          </reference>
          <reference field="18" count="1">
            <x v="0"/>
          </reference>
        </references>
      </pivotArea>
    </format>
    <format dxfId="121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90"/>
          </reference>
          <reference field="4" count="1" selected="0">
            <x v="563"/>
          </reference>
          <reference field="5" count="1" selected="0">
            <x v="12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555"/>
          </reference>
          <reference field="18" count="1">
            <x v="0"/>
          </reference>
        </references>
      </pivotArea>
    </format>
    <format dxfId="121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90"/>
          </reference>
          <reference field="4" count="1" selected="0">
            <x v="563"/>
          </reference>
          <reference field="5" count="1" selected="0">
            <x v="12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559"/>
          </reference>
          <reference field="18" count="1">
            <x v="0"/>
          </reference>
        </references>
      </pivotArea>
    </format>
    <format dxfId="121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90"/>
          </reference>
          <reference field="4" count="1" selected="0">
            <x v="563"/>
          </reference>
          <reference field="5" count="1" selected="0">
            <x v="12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563"/>
          </reference>
          <reference field="18" count="1">
            <x v="0"/>
          </reference>
        </references>
      </pivotArea>
    </format>
    <format dxfId="121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90"/>
          </reference>
          <reference field="4" count="1" selected="0">
            <x v="563"/>
          </reference>
          <reference field="5" count="1" selected="0">
            <x v="12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576"/>
          </reference>
          <reference field="18" count="1">
            <x v="0"/>
          </reference>
        </references>
      </pivotArea>
    </format>
    <format dxfId="121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90"/>
          </reference>
          <reference field="4" count="1" selected="0">
            <x v="563"/>
          </reference>
          <reference field="5" count="1" selected="0">
            <x v="12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599"/>
          </reference>
          <reference field="18" count="1">
            <x v="0"/>
          </reference>
        </references>
      </pivotArea>
    </format>
    <format dxfId="121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94"/>
          </reference>
          <reference field="4" count="1" selected="0">
            <x v="1125"/>
          </reference>
          <reference field="5" count="1" selected="0">
            <x v="530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616"/>
          </reference>
          <reference field="18" count="1">
            <x v="10"/>
          </reference>
        </references>
      </pivotArea>
    </format>
    <format dxfId="120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94"/>
          </reference>
          <reference field="4" count="1" selected="0">
            <x v="1125"/>
          </reference>
          <reference field="5" count="1" selected="0">
            <x v="530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853"/>
          </reference>
          <reference field="18" count="1">
            <x v="10"/>
          </reference>
        </references>
      </pivotArea>
    </format>
    <format dxfId="120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699"/>
          </reference>
          <reference field="4" count="1" selected="0">
            <x v="996"/>
          </reference>
          <reference field="5" count="1" selected="0">
            <x v="767"/>
          </reference>
          <reference field="6" count="1" selected="0">
            <x v="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72"/>
          </reference>
          <reference field="18" count="1">
            <x v="10"/>
          </reference>
        </references>
      </pivotArea>
    </format>
    <format dxfId="120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714"/>
          </reference>
          <reference field="4" count="1" selected="0">
            <x v="729"/>
          </reference>
          <reference field="5" count="1" selected="0">
            <x v="72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922"/>
          </reference>
          <reference field="18" count="1">
            <x v="0"/>
          </reference>
        </references>
      </pivotArea>
    </format>
    <format dxfId="120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714"/>
          </reference>
          <reference field="4" count="1" selected="0">
            <x v="729"/>
          </reference>
          <reference field="5" count="1" selected="0">
            <x v="72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927"/>
          </reference>
          <reference field="18" count="1">
            <x v="0"/>
          </reference>
        </references>
      </pivotArea>
    </format>
    <format dxfId="120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714"/>
          </reference>
          <reference field="4" count="1" selected="0">
            <x v="729"/>
          </reference>
          <reference field="5" count="1" selected="0">
            <x v="72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928"/>
          </reference>
          <reference field="18" count="1">
            <x v="0"/>
          </reference>
        </references>
      </pivotArea>
    </format>
    <format dxfId="120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715"/>
          </reference>
          <reference field="4" count="1" selected="0">
            <x v="1129"/>
          </reference>
          <reference field="5" count="1" selected="0">
            <x v="100"/>
          </reference>
          <reference field="6" count="1" selected="0">
            <x v="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59"/>
          </reference>
          <reference field="18" count="1">
            <x v="9"/>
          </reference>
        </references>
      </pivotArea>
    </format>
    <format dxfId="120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715"/>
          </reference>
          <reference field="4" count="1" selected="0">
            <x v="1129"/>
          </reference>
          <reference field="5" count="1" selected="0">
            <x v="100"/>
          </reference>
          <reference field="6" count="1" selected="0">
            <x v="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962"/>
          </reference>
          <reference field="18" count="1">
            <x v="9"/>
          </reference>
        </references>
      </pivotArea>
    </format>
    <format dxfId="120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715"/>
          </reference>
          <reference field="4" count="1" selected="0">
            <x v="1129"/>
          </reference>
          <reference field="5" count="1" selected="0">
            <x v="100"/>
          </reference>
          <reference field="6" count="1" selected="0">
            <x v="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983"/>
          </reference>
          <reference field="18" count="1">
            <x v="9"/>
          </reference>
        </references>
      </pivotArea>
    </format>
    <format dxfId="120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724"/>
          </reference>
          <reference field="4" count="1" selected="0">
            <x v="965"/>
          </reference>
          <reference field="5" count="1" selected="0">
            <x v="693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972"/>
          </reference>
          <reference field="18" count="1">
            <x v="10"/>
          </reference>
        </references>
      </pivotArea>
    </format>
    <format dxfId="120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724"/>
          </reference>
          <reference field="4" count="1" selected="0">
            <x v="965"/>
          </reference>
          <reference field="5" count="1" selected="0">
            <x v="693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007"/>
          </reference>
          <reference field="18" count="1">
            <x v="10"/>
          </reference>
        </references>
      </pivotArea>
    </format>
    <format dxfId="119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724"/>
          </reference>
          <reference field="4" count="1" selected="0">
            <x v="965"/>
          </reference>
          <reference field="5" count="1" selected="0">
            <x v="693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030"/>
          </reference>
          <reference field="18" count="1">
            <x v="10"/>
          </reference>
        </references>
      </pivotArea>
    </format>
    <format dxfId="119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724"/>
          </reference>
          <reference field="4" count="1" selected="0">
            <x v="965"/>
          </reference>
          <reference field="5" count="1" selected="0">
            <x v="693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083"/>
          </reference>
          <reference field="18" count="1">
            <x v="10"/>
          </reference>
        </references>
      </pivotArea>
    </format>
    <format dxfId="119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724"/>
          </reference>
          <reference field="4" count="1" selected="0">
            <x v="965"/>
          </reference>
          <reference field="5" count="1" selected="0">
            <x v="693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098"/>
          </reference>
          <reference field="18" count="1">
            <x v="10"/>
          </reference>
        </references>
      </pivotArea>
    </format>
    <format dxfId="119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724"/>
          </reference>
          <reference field="4" count="1" selected="0">
            <x v="965"/>
          </reference>
          <reference field="5" count="1" selected="0">
            <x v="693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134"/>
          </reference>
          <reference field="18" count="1">
            <x v="10"/>
          </reference>
        </references>
      </pivotArea>
    </format>
    <format dxfId="119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724"/>
          </reference>
          <reference field="4" count="1" selected="0">
            <x v="965"/>
          </reference>
          <reference field="5" count="1" selected="0">
            <x v="693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158"/>
          </reference>
          <reference field="18" count="1">
            <x v="10"/>
          </reference>
        </references>
      </pivotArea>
    </format>
    <format dxfId="119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724"/>
          </reference>
          <reference field="4" count="1" selected="0">
            <x v="965"/>
          </reference>
          <reference field="5" count="1" selected="0">
            <x v="693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213"/>
          </reference>
          <reference field="18" count="1">
            <x v="10"/>
          </reference>
        </references>
      </pivotArea>
    </format>
    <format dxfId="119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724"/>
          </reference>
          <reference field="4" count="1" selected="0">
            <x v="965"/>
          </reference>
          <reference field="5" count="1" selected="0">
            <x v="693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265"/>
          </reference>
          <reference field="18" count="1">
            <x v="10"/>
          </reference>
        </references>
      </pivotArea>
    </format>
    <format dxfId="119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724"/>
          </reference>
          <reference field="4" count="1" selected="0">
            <x v="965"/>
          </reference>
          <reference field="5" count="1" selected="0">
            <x v="693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292"/>
          </reference>
          <reference field="18" count="1">
            <x v="10"/>
          </reference>
        </references>
      </pivotArea>
    </format>
    <format dxfId="119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724"/>
          </reference>
          <reference field="4" count="1" selected="0">
            <x v="965"/>
          </reference>
          <reference field="5" count="1" selected="0">
            <x v="693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319"/>
          </reference>
          <reference field="18" count="1">
            <x v="10"/>
          </reference>
        </references>
      </pivotArea>
    </format>
    <format dxfId="119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730"/>
          </reference>
          <reference field="4" count="1" selected="0">
            <x v="569"/>
          </reference>
          <reference field="5" count="1" selected="0">
            <x v="247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17"/>
          </reference>
          <reference field="10" count="1" selected="0">
            <x v="4047"/>
          </reference>
          <reference field="18" count="1">
            <x v="6"/>
          </reference>
        </references>
      </pivotArea>
    </format>
    <format dxfId="118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732"/>
          </reference>
          <reference field="4" count="1" selected="0">
            <x v="707"/>
          </reference>
          <reference field="5" count="1" selected="0">
            <x v="36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233"/>
          </reference>
          <reference field="18" count="1">
            <x v="0"/>
          </reference>
        </references>
      </pivotArea>
    </format>
    <format dxfId="118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732"/>
          </reference>
          <reference field="4" count="1" selected="0">
            <x v="707"/>
          </reference>
          <reference field="5" count="1" selected="0">
            <x v="36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239"/>
          </reference>
          <reference field="18" count="1">
            <x v="0"/>
          </reference>
        </references>
      </pivotArea>
    </format>
    <format dxfId="118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732"/>
          </reference>
          <reference field="4" count="1" selected="0">
            <x v="707"/>
          </reference>
          <reference field="5" count="1" selected="0">
            <x v="36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248"/>
          </reference>
          <reference field="18" count="1">
            <x v="0"/>
          </reference>
        </references>
      </pivotArea>
    </format>
    <format dxfId="118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732"/>
          </reference>
          <reference field="4" count="1" selected="0">
            <x v="707"/>
          </reference>
          <reference field="5" count="1" selected="0">
            <x v="36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249"/>
          </reference>
          <reference field="18" count="1">
            <x v="0"/>
          </reference>
        </references>
      </pivotArea>
    </format>
    <format dxfId="118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732"/>
          </reference>
          <reference field="4" count="1" selected="0">
            <x v="707"/>
          </reference>
          <reference field="5" count="1" selected="0">
            <x v="36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258"/>
          </reference>
          <reference field="18" count="1">
            <x v="0"/>
          </reference>
        </references>
      </pivotArea>
    </format>
    <format dxfId="118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732"/>
          </reference>
          <reference field="4" count="1" selected="0">
            <x v="707"/>
          </reference>
          <reference field="5" count="1" selected="0">
            <x v="36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271"/>
          </reference>
          <reference field="18" count="1">
            <x v="0"/>
          </reference>
        </references>
      </pivotArea>
    </format>
    <format dxfId="118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732"/>
          </reference>
          <reference field="4" count="1" selected="0">
            <x v="707"/>
          </reference>
          <reference field="5" count="1" selected="0">
            <x v="36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281"/>
          </reference>
          <reference field="18" count="1">
            <x v="0"/>
          </reference>
        </references>
      </pivotArea>
    </format>
    <format dxfId="118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734"/>
          </reference>
          <reference field="4" count="1" selected="0">
            <x v="1150"/>
          </reference>
          <reference field="5" count="1" selected="0">
            <x v="31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5"/>
          </reference>
          <reference field="18" count="1">
            <x v="0"/>
          </reference>
        </references>
      </pivotArea>
    </format>
    <format dxfId="118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734"/>
          </reference>
          <reference field="4" count="1" selected="0">
            <x v="1150"/>
          </reference>
          <reference field="5" count="1" selected="0">
            <x v="31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28"/>
          </reference>
          <reference field="18" count="1">
            <x v="0"/>
          </reference>
        </references>
      </pivotArea>
    </format>
    <format dxfId="118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734"/>
          </reference>
          <reference field="4" count="1" selected="0">
            <x v="1150"/>
          </reference>
          <reference field="5" count="1" selected="0">
            <x v="31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096"/>
          </reference>
          <reference field="18" count="1">
            <x v="0"/>
          </reference>
        </references>
      </pivotArea>
    </format>
    <format dxfId="117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734"/>
          </reference>
          <reference field="4" count="1" selected="0">
            <x v="1150"/>
          </reference>
          <reference field="5" count="1" selected="0">
            <x v="31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156"/>
          </reference>
          <reference field="18" count="1">
            <x v="0"/>
          </reference>
        </references>
      </pivotArea>
    </format>
    <format dxfId="117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734"/>
          </reference>
          <reference field="4" count="1" selected="0">
            <x v="1150"/>
          </reference>
          <reference field="5" count="1" selected="0">
            <x v="31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171"/>
          </reference>
          <reference field="18" count="1">
            <x v="0"/>
          </reference>
        </references>
      </pivotArea>
    </format>
    <format dxfId="117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734"/>
          </reference>
          <reference field="4" count="1" selected="0">
            <x v="1150"/>
          </reference>
          <reference field="5" count="1" selected="0">
            <x v="31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042"/>
          </reference>
          <reference field="18" count="1">
            <x v="0"/>
          </reference>
        </references>
      </pivotArea>
    </format>
    <format dxfId="117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734"/>
          </reference>
          <reference field="4" count="1" selected="0">
            <x v="1150"/>
          </reference>
          <reference field="5" count="1" selected="0">
            <x v="31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409"/>
          </reference>
          <reference field="18" count="1">
            <x v="0"/>
          </reference>
        </references>
      </pivotArea>
    </format>
    <format dxfId="117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734"/>
          </reference>
          <reference field="4" count="1" selected="0">
            <x v="1150"/>
          </reference>
          <reference field="5" count="1" selected="0">
            <x v="31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427"/>
          </reference>
          <reference field="18" count="1">
            <x v="0"/>
          </reference>
        </references>
      </pivotArea>
    </format>
    <format dxfId="117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734"/>
          </reference>
          <reference field="4" count="1" selected="0">
            <x v="1150"/>
          </reference>
          <reference field="5" count="1" selected="0">
            <x v="31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593"/>
          </reference>
          <reference field="18" count="1">
            <x v="0"/>
          </reference>
        </references>
      </pivotArea>
    </format>
    <format dxfId="117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737"/>
          </reference>
          <reference field="4" count="1" selected="0">
            <x v="1106"/>
          </reference>
          <reference field="5" count="1" selected="0">
            <x v="173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823"/>
          </reference>
          <reference field="18" count="1">
            <x v="0"/>
          </reference>
        </references>
      </pivotArea>
    </format>
    <format dxfId="117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746"/>
          </reference>
          <reference field="4" count="1" selected="0">
            <x v="1074"/>
          </reference>
          <reference field="5" count="1" selected="0">
            <x v="752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051"/>
          </reference>
          <reference field="18" count="1">
            <x v="10"/>
          </reference>
        </references>
      </pivotArea>
    </format>
    <format dxfId="117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746"/>
          </reference>
          <reference field="4" count="1" selected="0">
            <x v="1074"/>
          </reference>
          <reference field="5" count="1" selected="0">
            <x v="752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101"/>
          </reference>
          <reference field="18" count="1">
            <x v="10"/>
          </reference>
        </references>
      </pivotArea>
    </format>
    <format dxfId="117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746"/>
          </reference>
          <reference field="4" count="1" selected="0">
            <x v="1074"/>
          </reference>
          <reference field="5" count="1" selected="0">
            <x v="752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188"/>
          </reference>
          <reference field="18" count="1">
            <x v="10"/>
          </reference>
        </references>
      </pivotArea>
    </format>
    <format dxfId="116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746"/>
          </reference>
          <reference field="4" count="1" selected="0">
            <x v="1074"/>
          </reference>
          <reference field="5" count="1" selected="0">
            <x v="752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296"/>
          </reference>
          <reference field="18" count="1">
            <x v="2"/>
          </reference>
        </references>
      </pivotArea>
    </format>
    <format dxfId="116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746"/>
          </reference>
          <reference field="4" count="1" selected="0">
            <x v="1074"/>
          </reference>
          <reference field="5" count="1" selected="0">
            <x v="752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376"/>
          </reference>
          <reference field="18" count="1">
            <x v="2"/>
          </reference>
        </references>
      </pivotArea>
    </format>
    <format dxfId="116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746"/>
          </reference>
          <reference field="4" count="1" selected="0">
            <x v="1074"/>
          </reference>
          <reference field="5" count="1" selected="0">
            <x v="752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432"/>
          </reference>
          <reference field="18" count="1">
            <x v="2"/>
          </reference>
        </references>
      </pivotArea>
    </format>
    <format dxfId="116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746"/>
          </reference>
          <reference field="4" count="1" selected="0">
            <x v="1074"/>
          </reference>
          <reference field="5" count="1" selected="0">
            <x v="752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442"/>
          </reference>
          <reference field="18" count="1">
            <x v="10"/>
          </reference>
        </references>
      </pivotArea>
    </format>
    <format dxfId="116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769"/>
          </reference>
          <reference field="4" count="1" selected="0">
            <x v="339"/>
          </reference>
          <reference field="5" count="1" selected="0">
            <x v="634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817"/>
          </reference>
          <reference field="18" count="1">
            <x v="0"/>
          </reference>
        </references>
      </pivotArea>
    </format>
    <format dxfId="116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769"/>
          </reference>
          <reference field="4" count="1" selected="0">
            <x v="339"/>
          </reference>
          <reference field="5" count="1" selected="0">
            <x v="634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821"/>
          </reference>
          <reference field="18" count="1">
            <x v="0"/>
          </reference>
        </references>
      </pivotArea>
    </format>
    <format dxfId="116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769"/>
          </reference>
          <reference field="4" count="1" selected="0">
            <x v="339"/>
          </reference>
          <reference field="5" count="1" selected="0">
            <x v="634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824"/>
          </reference>
          <reference field="18" count="1">
            <x v="0"/>
          </reference>
        </references>
      </pivotArea>
    </format>
    <format dxfId="116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769"/>
          </reference>
          <reference field="4" count="1" selected="0">
            <x v="339"/>
          </reference>
          <reference field="5" count="1" selected="0">
            <x v="634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840"/>
          </reference>
          <reference field="18" count="1">
            <x v="0"/>
          </reference>
        </references>
      </pivotArea>
    </format>
    <format dxfId="116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769"/>
          </reference>
          <reference field="4" count="1" selected="0">
            <x v="339"/>
          </reference>
          <reference field="5" count="1" selected="0">
            <x v="634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872"/>
          </reference>
          <reference field="18" count="1">
            <x v="0"/>
          </reference>
        </references>
      </pivotArea>
    </format>
    <format dxfId="116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769"/>
          </reference>
          <reference field="4" count="1" selected="0">
            <x v="339"/>
          </reference>
          <reference field="5" count="1" selected="0">
            <x v="634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888"/>
          </reference>
          <reference field="18" count="1">
            <x v="0"/>
          </reference>
        </references>
      </pivotArea>
    </format>
    <format dxfId="115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769"/>
          </reference>
          <reference field="4" count="1" selected="0">
            <x v="339"/>
          </reference>
          <reference field="5" count="1" selected="0">
            <x v="634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901"/>
          </reference>
          <reference field="18" count="1">
            <x v="0"/>
          </reference>
        </references>
      </pivotArea>
    </format>
    <format dxfId="115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769"/>
          </reference>
          <reference field="4" count="1" selected="0">
            <x v="339"/>
          </reference>
          <reference field="5" count="1" selected="0">
            <x v="634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913"/>
          </reference>
          <reference field="18" count="1">
            <x v="0"/>
          </reference>
        </references>
      </pivotArea>
    </format>
    <format dxfId="115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769"/>
          </reference>
          <reference field="4" count="1" selected="0">
            <x v="339"/>
          </reference>
          <reference field="5" count="1" selected="0">
            <x v="634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925"/>
          </reference>
          <reference field="18" count="1">
            <x v="0"/>
          </reference>
        </references>
      </pivotArea>
    </format>
    <format dxfId="115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783"/>
          </reference>
          <reference field="4" count="1" selected="0">
            <x v="712"/>
          </reference>
          <reference field="5" count="1" selected="0">
            <x v="49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192"/>
          </reference>
          <reference field="18" count="1">
            <x v="0"/>
          </reference>
        </references>
      </pivotArea>
    </format>
    <format dxfId="115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783"/>
          </reference>
          <reference field="4" count="1" selected="0">
            <x v="712"/>
          </reference>
          <reference field="5" count="1" selected="0">
            <x v="49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303"/>
          </reference>
          <reference field="18" count="1">
            <x v="0"/>
          </reference>
        </references>
      </pivotArea>
    </format>
    <format dxfId="115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783"/>
          </reference>
          <reference field="4" count="1" selected="0">
            <x v="712"/>
          </reference>
          <reference field="5" count="1" selected="0">
            <x v="49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412"/>
          </reference>
          <reference field="18" count="1">
            <x v="0"/>
          </reference>
        </references>
      </pivotArea>
    </format>
    <format dxfId="115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783"/>
          </reference>
          <reference field="4" count="1" selected="0">
            <x v="712"/>
          </reference>
          <reference field="5" count="1" selected="0">
            <x v="49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439"/>
          </reference>
          <reference field="18" count="1">
            <x v="0"/>
          </reference>
        </references>
      </pivotArea>
    </format>
    <format dxfId="115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783"/>
          </reference>
          <reference field="4" count="1" selected="0">
            <x v="712"/>
          </reference>
          <reference field="5" count="1" selected="0">
            <x v="49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506"/>
          </reference>
          <reference field="18" count="1">
            <x v="0"/>
          </reference>
        </references>
      </pivotArea>
    </format>
    <format dxfId="115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783"/>
          </reference>
          <reference field="4" count="1" selected="0">
            <x v="712"/>
          </reference>
          <reference field="5" count="1" selected="0">
            <x v="49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534"/>
          </reference>
          <reference field="18" count="1">
            <x v="0"/>
          </reference>
        </references>
      </pivotArea>
    </format>
    <format dxfId="115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783"/>
          </reference>
          <reference field="4" count="1" selected="0">
            <x v="712"/>
          </reference>
          <reference field="5" count="1" selected="0">
            <x v="49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576"/>
          </reference>
          <reference field="18" count="1">
            <x v="0"/>
          </reference>
        </references>
      </pivotArea>
    </format>
    <format dxfId="114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783"/>
          </reference>
          <reference field="4" count="1" selected="0">
            <x v="712"/>
          </reference>
          <reference field="5" count="1" selected="0">
            <x v="49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577"/>
          </reference>
          <reference field="18" count="1">
            <x v="0"/>
          </reference>
        </references>
      </pivotArea>
    </format>
    <format dxfId="114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783"/>
          </reference>
          <reference field="4" count="1" selected="0">
            <x v="712"/>
          </reference>
          <reference field="5" count="1" selected="0">
            <x v="49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607"/>
          </reference>
          <reference field="18" count="1">
            <x v="0"/>
          </reference>
        </references>
      </pivotArea>
    </format>
    <format dxfId="114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783"/>
          </reference>
          <reference field="4" count="1" selected="0">
            <x v="712"/>
          </reference>
          <reference field="5" count="1" selected="0">
            <x v="49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841"/>
          </reference>
          <reference field="18" count="1">
            <x v="0"/>
          </reference>
        </references>
      </pivotArea>
    </format>
    <format dxfId="114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783"/>
          </reference>
          <reference field="4" count="1" selected="0">
            <x v="712"/>
          </reference>
          <reference field="5" count="1" selected="0">
            <x v="49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860"/>
          </reference>
          <reference field="18" count="1">
            <x v="0"/>
          </reference>
        </references>
      </pivotArea>
    </format>
    <format dxfId="114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783"/>
          </reference>
          <reference field="4" count="1" selected="0">
            <x v="712"/>
          </reference>
          <reference field="5" count="1" selected="0">
            <x v="49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861"/>
          </reference>
          <reference field="18" count="1">
            <x v="0"/>
          </reference>
        </references>
      </pivotArea>
    </format>
    <format dxfId="114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783"/>
          </reference>
          <reference field="4" count="1" selected="0">
            <x v="712"/>
          </reference>
          <reference field="5" count="1" selected="0">
            <x v="49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960"/>
          </reference>
          <reference field="18" count="1">
            <x v="0"/>
          </reference>
        </references>
      </pivotArea>
    </format>
    <format dxfId="114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783"/>
          </reference>
          <reference field="4" count="1" selected="0">
            <x v="712"/>
          </reference>
          <reference field="5" count="1" selected="0">
            <x v="49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978"/>
          </reference>
          <reference field="18" count="1">
            <x v="0"/>
          </reference>
        </references>
      </pivotArea>
    </format>
    <format dxfId="114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783"/>
          </reference>
          <reference field="4" count="1" selected="0">
            <x v="712"/>
          </reference>
          <reference field="5" count="1" selected="0">
            <x v="49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987"/>
          </reference>
          <reference field="18" count="1">
            <x v="0"/>
          </reference>
        </references>
      </pivotArea>
    </format>
    <format dxfId="114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783"/>
          </reference>
          <reference field="4" count="1" selected="0">
            <x v="712"/>
          </reference>
          <reference field="5" count="1" selected="0">
            <x v="49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020"/>
          </reference>
          <reference field="18" count="1">
            <x v="0"/>
          </reference>
        </references>
      </pivotArea>
    </format>
    <format dxfId="114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783"/>
          </reference>
          <reference field="4" count="1" selected="0">
            <x v="712"/>
          </reference>
          <reference field="5" count="1" selected="0">
            <x v="49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041"/>
          </reference>
          <reference field="18" count="1">
            <x v="0"/>
          </reference>
        </references>
      </pivotArea>
    </format>
    <format dxfId="113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783"/>
          </reference>
          <reference field="4" count="1" selected="0">
            <x v="712"/>
          </reference>
          <reference field="5" count="1" selected="0">
            <x v="49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111"/>
          </reference>
          <reference field="18" count="1">
            <x v="0"/>
          </reference>
        </references>
      </pivotArea>
    </format>
    <format dxfId="113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785"/>
          </reference>
          <reference field="4" count="1" selected="0">
            <x v="918"/>
          </reference>
          <reference field="5" count="1" selected="0">
            <x v="754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122"/>
          </reference>
          <reference field="18" count="1">
            <x v="2"/>
          </reference>
        </references>
      </pivotArea>
    </format>
    <format dxfId="113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785"/>
          </reference>
          <reference field="4" count="1" selected="0">
            <x v="918"/>
          </reference>
          <reference field="5" count="1" selected="0">
            <x v="754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141"/>
          </reference>
          <reference field="18" count="1">
            <x v="2"/>
          </reference>
        </references>
      </pivotArea>
    </format>
    <format dxfId="113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786"/>
          </reference>
          <reference field="4" count="1" selected="0">
            <x v="937"/>
          </reference>
          <reference field="5" count="1" selected="0">
            <x v="11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342"/>
          </reference>
          <reference field="18" count="1">
            <x v="0"/>
          </reference>
        </references>
      </pivotArea>
    </format>
    <format dxfId="113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786"/>
          </reference>
          <reference field="4" count="1" selected="0">
            <x v="937"/>
          </reference>
          <reference field="5" count="1" selected="0">
            <x v="11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404"/>
          </reference>
          <reference field="18" count="1">
            <x v="0"/>
          </reference>
        </references>
      </pivotArea>
    </format>
    <format dxfId="113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787"/>
          </reference>
          <reference field="4" count="1" selected="0">
            <x v="1042"/>
          </reference>
          <reference field="5" count="1" selected="0">
            <x v="20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71"/>
          </reference>
          <reference field="18" count="1">
            <x v="0"/>
          </reference>
        </references>
      </pivotArea>
    </format>
    <format dxfId="113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788"/>
          </reference>
          <reference field="4" count="1" selected="0">
            <x v="960"/>
          </reference>
          <reference field="5" count="1" selected="0">
            <x v="42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176"/>
          </reference>
          <reference field="18" count="1">
            <x v="0"/>
          </reference>
        </references>
      </pivotArea>
    </format>
    <format dxfId="113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790"/>
          </reference>
          <reference field="4" count="1" selected="0">
            <x v="1064"/>
          </reference>
          <reference field="5" count="1" selected="0">
            <x v="46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982"/>
          </reference>
          <reference field="18" count="1">
            <x v="0"/>
          </reference>
        </references>
      </pivotArea>
    </format>
    <format dxfId="113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790"/>
          </reference>
          <reference field="4" count="1" selected="0">
            <x v="1064"/>
          </reference>
          <reference field="5" count="1" selected="0">
            <x v="46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022"/>
          </reference>
          <reference field="18" count="1">
            <x v="0"/>
          </reference>
        </references>
      </pivotArea>
    </format>
    <format dxfId="113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791"/>
          </reference>
          <reference field="4" count="1" selected="0">
            <x v="800"/>
          </reference>
          <reference field="5" count="1" selected="0">
            <x v="704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00"/>
          </reference>
          <reference field="18" count="1">
            <x v="0"/>
          </reference>
        </references>
      </pivotArea>
    </format>
    <format dxfId="112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791"/>
          </reference>
          <reference field="4" count="1" selected="0">
            <x v="800"/>
          </reference>
          <reference field="5" count="1" selected="0">
            <x v="704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01"/>
          </reference>
          <reference field="18" count="1">
            <x v="0"/>
          </reference>
        </references>
      </pivotArea>
    </format>
    <format dxfId="112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798"/>
          </reference>
          <reference field="4" count="1" selected="0">
            <x v="266"/>
          </reference>
          <reference field="5" count="1" selected="0">
            <x v="115"/>
          </reference>
          <reference field="6" count="1" selected="0">
            <x v="5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643"/>
          </reference>
          <reference field="18" count="1">
            <x v="0"/>
          </reference>
        </references>
      </pivotArea>
    </format>
    <format dxfId="112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798"/>
          </reference>
          <reference field="4" count="1" selected="0">
            <x v="266"/>
          </reference>
          <reference field="5" count="1" selected="0">
            <x v="115"/>
          </reference>
          <reference field="6" count="1" selected="0">
            <x v="5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646"/>
          </reference>
          <reference field="18" count="1">
            <x v="0"/>
          </reference>
        </references>
      </pivotArea>
    </format>
    <format dxfId="112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798"/>
          </reference>
          <reference field="4" count="1" selected="0">
            <x v="266"/>
          </reference>
          <reference field="5" count="1" selected="0">
            <x v="115"/>
          </reference>
          <reference field="6" count="1" selected="0">
            <x v="5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662"/>
          </reference>
          <reference field="18" count="1">
            <x v="0"/>
          </reference>
        </references>
      </pivotArea>
    </format>
    <format dxfId="112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798"/>
          </reference>
          <reference field="4" count="1" selected="0">
            <x v="266"/>
          </reference>
          <reference field="5" count="1" selected="0">
            <x v="115"/>
          </reference>
          <reference field="6" count="1" selected="0">
            <x v="5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666"/>
          </reference>
          <reference field="18" count="1">
            <x v="0"/>
          </reference>
        </references>
      </pivotArea>
    </format>
    <format dxfId="112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798"/>
          </reference>
          <reference field="4" count="1" selected="0">
            <x v="266"/>
          </reference>
          <reference field="5" count="1" selected="0">
            <x v="115"/>
          </reference>
          <reference field="6" count="1" selected="0">
            <x v="5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669"/>
          </reference>
          <reference field="18" count="1">
            <x v="0"/>
          </reference>
        </references>
      </pivotArea>
    </format>
    <format dxfId="112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798"/>
          </reference>
          <reference field="4" count="1" selected="0">
            <x v="266"/>
          </reference>
          <reference field="5" count="1" selected="0">
            <x v="115"/>
          </reference>
          <reference field="6" count="1" selected="0">
            <x v="5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678"/>
          </reference>
          <reference field="18" count="1">
            <x v="0"/>
          </reference>
        </references>
      </pivotArea>
    </format>
    <format dxfId="112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798"/>
          </reference>
          <reference field="4" count="1" selected="0">
            <x v="266"/>
          </reference>
          <reference field="5" count="1" selected="0">
            <x v="115"/>
          </reference>
          <reference field="6" count="1" selected="0">
            <x v="5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682"/>
          </reference>
          <reference field="18" count="1">
            <x v="0"/>
          </reference>
        </references>
      </pivotArea>
    </format>
    <format dxfId="112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798"/>
          </reference>
          <reference field="4" count="1" selected="0">
            <x v="266"/>
          </reference>
          <reference field="5" count="1" selected="0">
            <x v="115"/>
          </reference>
          <reference field="6" count="1" selected="0">
            <x v="5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701"/>
          </reference>
          <reference field="18" count="1">
            <x v="0"/>
          </reference>
        </references>
      </pivotArea>
    </format>
    <format dxfId="112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798"/>
          </reference>
          <reference field="4" count="1" selected="0">
            <x v="266"/>
          </reference>
          <reference field="5" count="1" selected="0">
            <x v="115"/>
          </reference>
          <reference field="6" count="1" selected="0">
            <x v="5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705"/>
          </reference>
          <reference field="18" count="1">
            <x v="0"/>
          </reference>
        </references>
      </pivotArea>
    </format>
    <format dxfId="111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798"/>
          </reference>
          <reference field="4" count="1" selected="0">
            <x v="266"/>
          </reference>
          <reference field="5" count="1" selected="0">
            <x v="115"/>
          </reference>
          <reference field="6" count="1" selected="0">
            <x v="5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708"/>
          </reference>
          <reference field="18" count="1">
            <x v="0"/>
          </reference>
        </references>
      </pivotArea>
    </format>
    <format dxfId="111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798"/>
          </reference>
          <reference field="4" count="1" selected="0">
            <x v="266"/>
          </reference>
          <reference field="5" count="1" selected="0">
            <x v="115"/>
          </reference>
          <reference field="6" count="1" selected="0">
            <x v="5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713"/>
          </reference>
          <reference field="18" count="1">
            <x v="0"/>
          </reference>
        </references>
      </pivotArea>
    </format>
    <format dxfId="111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798"/>
          </reference>
          <reference field="4" count="1" selected="0">
            <x v="266"/>
          </reference>
          <reference field="5" count="1" selected="0">
            <x v="115"/>
          </reference>
          <reference field="6" count="1" selected="0">
            <x v="5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714"/>
          </reference>
          <reference field="18" count="1">
            <x v="0"/>
          </reference>
        </references>
      </pivotArea>
    </format>
    <format dxfId="111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798"/>
          </reference>
          <reference field="4" count="1" selected="0">
            <x v="266"/>
          </reference>
          <reference field="5" count="1" selected="0">
            <x v="115"/>
          </reference>
          <reference field="6" count="1" selected="0">
            <x v="5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718"/>
          </reference>
          <reference field="18" count="1">
            <x v="0"/>
          </reference>
        </references>
      </pivotArea>
    </format>
    <format dxfId="111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798"/>
          </reference>
          <reference field="4" count="1" selected="0">
            <x v="266"/>
          </reference>
          <reference field="5" count="1" selected="0">
            <x v="115"/>
          </reference>
          <reference field="6" count="1" selected="0">
            <x v="5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732"/>
          </reference>
          <reference field="18" count="1">
            <x v="0"/>
          </reference>
        </references>
      </pivotArea>
    </format>
    <format dxfId="111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800"/>
          </reference>
          <reference field="4" count="1" selected="0">
            <x v="774"/>
          </reference>
          <reference field="5" count="1" selected="0">
            <x v="14"/>
          </reference>
          <reference field="6" count="1" selected="0">
            <x v="25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963"/>
          </reference>
          <reference field="18" count="1">
            <x v="0"/>
          </reference>
        </references>
      </pivotArea>
    </format>
    <format dxfId="111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800"/>
          </reference>
          <reference field="4" count="1" selected="0">
            <x v="774"/>
          </reference>
          <reference field="5" count="1" selected="0">
            <x v="14"/>
          </reference>
          <reference field="6" count="1" selected="0">
            <x v="25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968"/>
          </reference>
          <reference field="18" count="1">
            <x v="0"/>
          </reference>
        </references>
      </pivotArea>
    </format>
    <format dxfId="111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800"/>
          </reference>
          <reference field="4" count="1" selected="0">
            <x v="774"/>
          </reference>
          <reference field="5" count="1" selected="0">
            <x v="14"/>
          </reference>
          <reference field="6" count="1" selected="0">
            <x v="25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969"/>
          </reference>
          <reference field="18" count="1">
            <x v="0"/>
          </reference>
        </references>
      </pivotArea>
    </format>
    <format dxfId="111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800"/>
          </reference>
          <reference field="4" count="1" selected="0">
            <x v="774"/>
          </reference>
          <reference field="5" count="1" selected="0">
            <x v="14"/>
          </reference>
          <reference field="6" count="1" selected="0">
            <x v="25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989"/>
          </reference>
          <reference field="18" count="1">
            <x v="0"/>
          </reference>
        </references>
      </pivotArea>
    </format>
    <format dxfId="111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800"/>
          </reference>
          <reference field="4" count="1" selected="0">
            <x v="774"/>
          </reference>
          <reference field="5" count="1" selected="0">
            <x v="14"/>
          </reference>
          <reference field="6" count="1" selected="0">
            <x v="25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990"/>
          </reference>
          <reference field="18" count="1">
            <x v="0"/>
          </reference>
        </references>
      </pivotArea>
    </format>
    <format dxfId="110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800"/>
          </reference>
          <reference field="4" count="1" selected="0">
            <x v="774"/>
          </reference>
          <reference field="5" count="1" selected="0">
            <x v="14"/>
          </reference>
          <reference field="6" count="1" selected="0">
            <x v="25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991"/>
          </reference>
          <reference field="18" count="1">
            <x v="0"/>
          </reference>
        </references>
      </pivotArea>
    </format>
    <format dxfId="110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800"/>
          </reference>
          <reference field="4" count="1" selected="0">
            <x v="774"/>
          </reference>
          <reference field="5" count="1" selected="0">
            <x v="14"/>
          </reference>
          <reference field="6" count="1" selected="0">
            <x v="25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001"/>
          </reference>
          <reference field="18" count="1">
            <x v="0"/>
          </reference>
        </references>
      </pivotArea>
    </format>
    <format dxfId="110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800"/>
          </reference>
          <reference field="4" count="1" selected="0">
            <x v="774"/>
          </reference>
          <reference field="5" count="1" selected="0">
            <x v="14"/>
          </reference>
          <reference field="6" count="1" selected="0">
            <x v="25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011"/>
          </reference>
          <reference field="18" count="1">
            <x v="0"/>
          </reference>
        </references>
      </pivotArea>
    </format>
    <format dxfId="110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800"/>
          </reference>
          <reference field="4" count="1" selected="0">
            <x v="774"/>
          </reference>
          <reference field="5" count="1" selected="0">
            <x v="14"/>
          </reference>
          <reference field="6" count="1" selected="0">
            <x v="25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013"/>
          </reference>
          <reference field="18" count="1">
            <x v="0"/>
          </reference>
        </references>
      </pivotArea>
    </format>
    <format dxfId="110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800"/>
          </reference>
          <reference field="4" count="1" selected="0">
            <x v="774"/>
          </reference>
          <reference field="5" count="1" selected="0">
            <x v="14"/>
          </reference>
          <reference field="6" count="1" selected="0">
            <x v="25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014"/>
          </reference>
          <reference field="18" count="1">
            <x v="0"/>
          </reference>
        </references>
      </pivotArea>
    </format>
    <format dxfId="110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814"/>
          </reference>
          <reference field="4" count="1" selected="0">
            <x v="1076"/>
          </reference>
          <reference field="5" count="1" selected="0">
            <x v="280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857"/>
          </reference>
          <reference field="18" count="1">
            <x v="10"/>
          </reference>
        </references>
      </pivotArea>
    </format>
    <format dxfId="110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814"/>
          </reference>
          <reference field="4" count="1" selected="0">
            <x v="1076"/>
          </reference>
          <reference field="5" count="1" selected="0">
            <x v="280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863"/>
          </reference>
          <reference field="18" count="1">
            <x v="10"/>
          </reference>
        </references>
      </pivotArea>
    </format>
    <format dxfId="110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814"/>
          </reference>
          <reference field="4" count="1" selected="0">
            <x v="1076"/>
          </reference>
          <reference field="5" count="1" selected="0">
            <x v="280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891"/>
          </reference>
          <reference field="18" count="1">
            <x v="10"/>
          </reference>
        </references>
      </pivotArea>
    </format>
    <format dxfId="110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814"/>
          </reference>
          <reference field="4" count="1" selected="0">
            <x v="1076"/>
          </reference>
          <reference field="5" count="1" selected="0">
            <x v="280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894"/>
          </reference>
          <reference field="18" count="1">
            <x v="10"/>
          </reference>
        </references>
      </pivotArea>
    </format>
    <format dxfId="110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814"/>
          </reference>
          <reference field="4" count="1" selected="0">
            <x v="1076"/>
          </reference>
          <reference field="5" count="1" selected="0">
            <x v="280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899"/>
          </reference>
          <reference field="18" count="1">
            <x v="10"/>
          </reference>
        </references>
      </pivotArea>
    </format>
    <format dxfId="109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814"/>
          </reference>
          <reference field="4" count="1" selected="0">
            <x v="1076"/>
          </reference>
          <reference field="5" count="1" selected="0">
            <x v="280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916"/>
          </reference>
          <reference field="18" count="1">
            <x v="10"/>
          </reference>
        </references>
      </pivotArea>
    </format>
    <format dxfId="109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814"/>
          </reference>
          <reference field="4" count="1" selected="0">
            <x v="1076"/>
          </reference>
          <reference field="5" count="1" selected="0">
            <x v="280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926"/>
          </reference>
          <reference field="18" count="1">
            <x v="10"/>
          </reference>
        </references>
      </pivotArea>
    </format>
    <format dxfId="109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814"/>
          </reference>
          <reference field="4" count="1" selected="0">
            <x v="1076"/>
          </reference>
          <reference field="5" count="1" selected="0">
            <x v="280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944"/>
          </reference>
          <reference field="18" count="1">
            <x v="10"/>
          </reference>
        </references>
      </pivotArea>
    </format>
    <format dxfId="109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814"/>
          </reference>
          <reference field="4" count="1" selected="0">
            <x v="1076"/>
          </reference>
          <reference field="5" count="1" selected="0">
            <x v="280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961"/>
          </reference>
          <reference field="18" count="1">
            <x v="10"/>
          </reference>
        </references>
      </pivotArea>
    </format>
    <format dxfId="109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814"/>
          </reference>
          <reference field="4" count="1" selected="0">
            <x v="1076"/>
          </reference>
          <reference field="5" count="1" selected="0">
            <x v="280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017"/>
          </reference>
          <reference field="18" count="1">
            <x v="10"/>
          </reference>
        </references>
      </pivotArea>
    </format>
    <format dxfId="109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817"/>
          </reference>
          <reference field="4" count="1" selected="0">
            <x v="1223"/>
          </reference>
          <reference field="5" count="1" selected="0">
            <x v="6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822"/>
          </reference>
          <reference field="18" count="1">
            <x v="0"/>
          </reference>
        </references>
      </pivotArea>
    </format>
    <format dxfId="109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817"/>
          </reference>
          <reference field="4" count="1" selected="0">
            <x v="1223"/>
          </reference>
          <reference field="5" count="1" selected="0">
            <x v="6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865"/>
          </reference>
          <reference field="18" count="1">
            <x v="0"/>
          </reference>
        </references>
      </pivotArea>
    </format>
    <format dxfId="109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817"/>
          </reference>
          <reference field="4" count="1" selected="0">
            <x v="1223"/>
          </reference>
          <reference field="5" count="1" selected="0">
            <x v="6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348"/>
          </reference>
          <reference field="18" count="1">
            <x v="0"/>
          </reference>
        </references>
      </pivotArea>
    </format>
    <format dxfId="109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830"/>
          </reference>
          <reference field="4" count="1" selected="0">
            <x v="487"/>
          </reference>
          <reference field="5" count="1" selected="0">
            <x v="621"/>
          </reference>
          <reference field="6" count="1" selected="0">
            <x v="5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06"/>
          </reference>
          <reference field="18" count="1">
            <x v="7"/>
          </reference>
        </references>
      </pivotArea>
    </format>
    <format dxfId="109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830"/>
          </reference>
          <reference field="4" count="1" selected="0">
            <x v="487"/>
          </reference>
          <reference field="5" count="1" selected="0">
            <x v="621"/>
          </reference>
          <reference field="6" count="1" selected="0">
            <x v="5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143"/>
          </reference>
          <reference field="18" count="1">
            <x v="7"/>
          </reference>
        </references>
      </pivotArea>
    </format>
    <format dxfId="108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830"/>
          </reference>
          <reference field="4" count="1" selected="0">
            <x v="487"/>
          </reference>
          <reference field="5" count="1" selected="0">
            <x v="621"/>
          </reference>
          <reference field="6" count="1" selected="0">
            <x v="5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425"/>
          </reference>
          <reference field="18" count="1">
            <x v="7"/>
          </reference>
        </references>
      </pivotArea>
    </format>
    <format dxfId="108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830"/>
          </reference>
          <reference field="4" count="1" selected="0">
            <x v="487"/>
          </reference>
          <reference field="5" count="1" selected="0">
            <x v="621"/>
          </reference>
          <reference field="6" count="1" selected="0">
            <x v="5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488"/>
          </reference>
          <reference field="18" count="1">
            <x v="7"/>
          </reference>
        </references>
      </pivotArea>
    </format>
    <format dxfId="108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830"/>
          </reference>
          <reference field="4" count="1" selected="0">
            <x v="487"/>
          </reference>
          <reference field="5" count="1" selected="0">
            <x v="621"/>
          </reference>
          <reference field="6" count="1" selected="0">
            <x v="5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541"/>
          </reference>
          <reference field="18" count="1">
            <x v="7"/>
          </reference>
        </references>
      </pivotArea>
    </format>
    <format dxfId="108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830"/>
          </reference>
          <reference field="4" count="1" selected="0">
            <x v="487"/>
          </reference>
          <reference field="5" count="1" selected="0">
            <x v="621"/>
          </reference>
          <reference field="6" count="1" selected="0">
            <x v="5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574"/>
          </reference>
          <reference field="18" count="1">
            <x v="7"/>
          </reference>
        </references>
      </pivotArea>
    </format>
    <format dxfId="108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830"/>
          </reference>
          <reference field="4" count="1" selected="0">
            <x v="487"/>
          </reference>
          <reference field="5" count="1" selected="0">
            <x v="621"/>
          </reference>
          <reference field="6" count="1" selected="0">
            <x v="5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433"/>
          </reference>
          <reference field="18" count="1">
            <x v="7"/>
          </reference>
        </references>
      </pivotArea>
    </format>
    <format dxfId="108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830"/>
          </reference>
          <reference field="4" count="1" selected="0">
            <x v="487"/>
          </reference>
          <reference field="5" count="1" selected="0">
            <x v="621"/>
          </reference>
          <reference field="6" count="1" selected="0">
            <x v="5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413"/>
          </reference>
          <reference field="18" count="1">
            <x v="7"/>
          </reference>
        </references>
      </pivotArea>
    </format>
    <format dxfId="108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831"/>
          </reference>
          <reference field="4" count="1" selected="0">
            <x v="543"/>
          </reference>
          <reference field="5" count="1" selected="0">
            <x v="104"/>
          </reference>
          <reference field="6" count="1" selected="0">
            <x v="36"/>
          </reference>
          <reference field="7" count="0" selected="0"/>
          <reference field="8" count="1" selected="0">
            <x v="0"/>
          </reference>
          <reference field="9" count="1" selected="0">
            <x v="17"/>
          </reference>
          <reference field="10" count="1" selected="0">
            <x v="3865"/>
          </reference>
          <reference field="18" count="1">
            <x v="9"/>
          </reference>
        </references>
      </pivotArea>
    </format>
    <format dxfId="108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833"/>
          </reference>
          <reference field="4" count="1" selected="0">
            <x v="644"/>
          </reference>
          <reference field="5" count="1" selected="0">
            <x v="763"/>
          </reference>
          <reference field="6" count="1" selected="0">
            <x v="27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460"/>
          </reference>
          <reference field="18" count="1">
            <x v="10"/>
          </reference>
        </references>
      </pivotArea>
    </format>
    <format dxfId="108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839"/>
          </reference>
          <reference field="4" count="1" selected="0">
            <x v="692"/>
          </reference>
          <reference field="5" count="1" selected="0">
            <x v="74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827"/>
          </reference>
          <reference field="18" count="1">
            <x v="0"/>
          </reference>
        </references>
      </pivotArea>
    </format>
    <format dxfId="108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839"/>
          </reference>
          <reference field="4" count="1" selected="0">
            <x v="692"/>
          </reference>
          <reference field="5" count="1" selected="0">
            <x v="74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856"/>
          </reference>
          <reference field="18" count="1">
            <x v="0"/>
          </reference>
        </references>
      </pivotArea>
    </format>
    <format dxfId="107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1"/>
          </reference>
          <reference field="4" count="1" selected="0">
            <x v="1139"/>
          </reference>
          <reference field="5" count="1" selected="0">
            <x v="413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815"/>
          </reference>
          <reference field="18" count="1">
            <x v="0"/>
          </reference>
        </references>
      </pivotArea>
    </format>
    <format dxfId="107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1"/>
          </reference>
          <reference field="4" count="1" selected="0">
            <x v="1139"/>
          </reference>
          <reference field="5" count="1" selected="0">
            <x v="413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871"/>
          </reference>
          <reference field="18" count="1">
            <x v="0"/>
          </reference>
        </references>
      </pivotArea>
    </format>
    <format dxfId="107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1"/>
          </reference>
          <reference field="4" count="1" selected="0">
            <x v="1139"/>
          </reference>
          <reference field="5" count="1" selected="0">
            <x v="413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876"/>
          </reference>
          <reference field="18" count="1">
            <x v="0"/>
          </reference>
        </references>
      </pivotArea>
    </format>
    <format dxfId="107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1"/>
          </reference>
          <reference field="4" count="1" selected="0">
            <x v="1139"/>
          </reference>
          <reference field="5" count="1" selected="0">
            <x v="413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925"/>
          </reference>
          <reference field="18" count="1">
            <x v="0"/>
          </reference>
        </references>
      </pivotArea>
    </format>
    <format dxfId="107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2"/>
          </reference>
          <reference field="4" count="1" selected="0">
            <x v="591"/>
          </reference>
          <reference field="5" count="1" selected="0">
            <x v="118"/>
          </reference>
          <reference field="6" count="1" selected="0">
            <x v="8"/>
          </reference>
          <reference field="7" count="0" selected="0"/>
          <reference field="8" count="1" selected="0">
            <x v="0"/>
          </reference>
          <reference field="9" count="1" selected="0">
            <x v="17"/>
          </reference>
          <reference field="10" count="1" selected="0">
            <x v="1608"/>
          </reference>
          <reference field="18" count="1">
            <x v="7"/>
          </reference>
        </references>
      </pivotArea>
    </format>
    <format dxfId="107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2"/>
          </reference>
          <reference field="4" count="1" selected="0">
            <x v="591"/>
          </reference>
          <reference field="5" count="1" selected="0">
            <x v="118"/>
          </reference>
          <reference field="6" count="1" selected="0">
            <x v="8"/>
          </reference>
          <reference field="7" count="0" selected="0"/>
          <reference field="8" count="1" selected="0">
            <x v="0"/>
          </reference>
          <reference field="9" count="1" selected="0">
            <x v="17"/>
          </reference>
          <reference field="10" count="1" selected="0">
            <x v="1609"/>
          </reference>
          <reference field="18" count="1">
            <x v="7"/>
          </reference>
        </references>
      </pivotArea>
    </format>
    <format dxfId="107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2"/>
          </reference>
          <reference field="4" count="1" selected="0">
            <x v="591"/>
          </reference>
          <reference field="5" count="1" selected="0">
            <x v="118"/>
          </reference>
          <reference field="6" count="1" selected="0">
            <x v="8"/>
          </reference>
          <reference field="7" count="0" selected="0"/>
          <reference field="8" count="1" selected="0">
            <x v="0"/>
          </reference>
          <reference field="9" count="1" selected="0">
            <x v="17"/>
          </reference>
          <reference field="10" count="1" selected="0">
            <x v="1610"/>
          </reference>
          <reference field="18" count="1">
            <x v="7"/>
          </reference>
        </references>
      </pivotArea>
    </format>
    <format dxfId="107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2"/>
          </reference>
          <reference field="4" count="1" selected="0">
            <x v="591"/>
          </reference>
          <reference field="5" count="1" selected="0">
            <x v="118"/>
          </reference>
          <reference field="6" count="1" selected="0">
            <x v="8"/>
          </reference>
          <reference field="7" count="0" selected="0"/>
          <reference field="8" count="1" selected="0">
            <x v="0"/>
          </reference>
          <reference field="9" count="1" selected="0">
            <x v="17"/>
          </reference>
          <reference field="10" count="1" selected="0">
            <x v="1611"/>
          </reference>
          <reference field="18" count="1">
            <x v="7"/>
          </reference>
        </references>
      </pivotArea>
    </format>
    <format dxfId="107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2"/>
          </reference>
          <reference field="4" count="1" selected="0">
            <x v="591"/>
          </reference>
          <reference field="5" count="1" selected="0">
            <x v="118"/>
          </reference>
          <reference field="6" count="1" selected="0">
            <x v="8"/>
          </reference>
          <reference field="7" count="0" selected="0"/>
          <reference field="8" count="1" selected="0">
            <x v="0"/>
          </reference>
          <reference field="9" count="1" selected="0">
            <x v="17"/>
          </reference>
          <reference field="10" count="1" selected="0">
            <x v="1853"/>
          </reference>
          <reference field="18" count="1">
            <x v="7"/>
          </reference>
        </references>
      </pivotArea>
    </format>
    <format dxfId="107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2"/>
          </reference>
          <reference field="4" count="1" selected="0">
            <x v="591"/>
          </reference>
          <reference field="5" count="1" selected="0">
            <x v="118"/>
          </reference>
          <reference field="6" count="1" selected="0">
            <x v="8"/>
          </reference>
          <reference field="7" count="0" selected="0"/>
          <reference field="8" count="1" selected="0">
            <x v="0"/>
          </reference>
          <reference field="9" count="1" selected="0">
            <x v="20"/>
          </reference>
          <reference field="10" count="1" selected="0">
            <x v="1231"/>
          </reference>
          <reference field="18" count="1">
            <x v="7"/>
          </reference>
        </references>
      </pivotArea>
    </format>
    <format dxfId="106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2"/>
          </reference>
          <reference field="4" count="1" selected="0">
            <x v="591"/>
          </reference>
          <reference field="5" count="1" selected="0">
            <x v="118"/>
          </reference>
          <reference field="6" count="1" selected="0">
            <x v="8"/>
          </reference>
          <reference field="7" count="0" selected="0"/>
          <reference field="8" count="1" selected="0">
            <x v="0"/>
          </reference>
          <reference field="9" count="1" selected="0">
            <x v="20"/>
          </reference>
          <reference field="10" count="1" selected="0">
            <x v="1283"/>
          </reference>
          <reference field="18" count="1">
            <x v="7"/>
          </reference>
        </references>
      </pivotArea>
    </format>
    <format dxfId="106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2"/>
          </reference>
          <reference field="4" count="1" selected="0">
            <x v="591"/>
          </reference>
          <reference field="5" count="1" selected="0">
            <x v="118"/>
          </reference>
          <reference field="6" count="1" selected="0">
            <x v="8"/>
          </reference>
          <reference field="7" count="0" selected="0"/>
          <reference field="8" count="1" selected="0">
            <x v="0"/>
          </reference>
          <reference field="9" count="1" selected="0">
            <x v="20"/>
          </reference>
          <reference field="10" count="1" selected="0">
            <x v="1288"/>
          </reference>
          <reference field="18" count="1">
            <x v="7"/>
          </reference>
        </references>
      </pivotArea>
    </format>
    <format dxfId="106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2"/>
          </reference>
          <reference field="4" count="1" selected="0">
            <x v="591"/>
          </reference>
          <reference field="5" count="1" selected="0">
            <x v="118"/>
          </reference>
          <reference field="6" count="1" selected="0">
            <x v="8"/>
          </reference>
          <reference field="7" count="0" selected="0"/>
          <reference field="8" count="1" selected="0">
            <x v="0"/>
          </reference>
          <reference field="9" count="1" selected="0">
            <x v="20"/>
          </reference>
          <reference field="10" count="1" selected="0">
            <x v="1289"/>
          </reference>
          <reference field="18" count="1">
            <x v="7"/>
          </reference>
        </references>
      </pivotArea>
    </format>
    <format dxfId="106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2"/>
          </reference>
          <reference field="4" count="1" selected="0">
            <x v="591"/>
          </reference>
          <reference field="5" count="1" selected="0">
            <x v="118"/>
          </reference>
          <reference field="6" count="1" selected="0">
            <x v="8"/>
          </reference>
          <reference field="7" count="0" selected="0"/>
          <reference field="8" count="1" selected="0">
            <x v="0"/>
          </reference>
          <reference field="9" count="1" selected="0">
            <x v="20"/>
          </reference>
          <reference field="10" count="1" selected="0">
            <x v="1311"/>
          </reference>
          <reference field="18" count="1">
            <x v="7"/>
          </reference>
        </references>
      </pivotArea>
    </format>
    <format dxfId="106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2"/>
          </reference>
          <reference field="4" count="1" selected="0">
            <x v="591"/>
          </reference>
          <reference field="5" count="1" selected="0">
            <x v="118"/>
          </reference>
          <reference field="6" count="1" selected="0">
            <x v="8"/>
          </reference>
          <reference field="7" count="0" selected="0"/>
          <reference field="8" count="1" selected="0">
            <x v="0"/>
          </reference>
          <reference field="9" count="1" selected="0">
            <x v="20"/>
          </reference>
          <reference field="10" count="1" selected="0">
            <x v="1317"/>
          </reference>
          <reference field="18" count="1">
            <x v="7"/>
          </reference>
        </references>
      </pivotArea>
    </format>
    <format dxfId="106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2"/>
          </reference>
          <reference field="4" count="1" selected="0">
            <x v="591"/>
          </reference>
          <reference field="5" count="1" selected="0">
            <x v="118"/>
          </reference>
          <reference field="6" count="1" selected="0">
            <x v="8"/>
          </reference>
          <reference field="7" count="0" selected="0"/>
          <reference field="8" count="1" selected="0">
            <x v="0"/>
          </reference>
          <reference field="9" count="1" selected="0">
            <x v="20"/>
          </reference>
          <reference field="10" count="1" selected="0">
            <x v="1327"/>
          </reference>
          <reference field="18" count="1">
            <x v="7"/>
          </reference>
        </references>
      </pivotArea>
    </format>
    <format dxfId="106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2"/>
          </reference>
          <reference field="4" count="1" selected="0">
            <x v="591"/>
          </reference>
          <reference field="5" count="1" selected="0">
            <x v="118"/>
          </reference>
          <reference field="6" count="1" selected="0">
            <x v="8"/>
          </reference>
          <reference field="7" count="0" selected="0"/>
          <reference field="8" count="1" selected="0">
            <x v="0"/>
          </reference>
          <reference field="9" count="1" selected="0">
            <x v="20"/>
          </reference>
          <reference field="10" count="1" selected="0">
            <x v="1486"/>
          </reference>
          <reference field="18" count="1">
            <x v="7"/>
          </reference>
        </references>
      </pivotArea>
    </format>
    <format dxfId="106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2"/>
          </reference>
          <reference field="4" count="1" selected="0">
            <x v="591"/>
          </reference>
          <reference field="5" count="1" selected="0">
            <x v="118"/>
          </reference>
          <reference field="6" count="1" selected="0">
            <x v="8"/>
          </reference>
          <reference field="7" count="0" selected="0"/>
          <reference field="8" count="1" selected="0">
            <x v="0"/>
          </reference>
          <reference field="9" count="1" selected="0">
            <x v="20"/>
          </reference>
          <reference field="10" count="1" selected="0">
            <x v="1489"/>
          </reference>
          <reference field="18" count="1">
            <x v="7"/>
          </reference>
        </references>
      </pivotArea>
    </format>
    <format dxfId="106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2"/>
          </reference>
          <reference field="4" count="1" selected="0">
            <x v="591"/>
          </reference>
          <reference field="5" count="1" selected="0">
            <x v="118"/>
          </reference>
          <reference field="6" count="1" selected="0">
            <x v="8"/>
          </reference>
          <reference field="7" count="0" selected="0"/>
          <reference field="8" count="1" selected="0">
            <x v="0"/>
          </reference>
          <reference field="9" count="1" selected="0">
            <x v="20"/>
          </reference>
          <reference field="10" count="1" selected="0">
            <x v="1570"/>
          </reference>
          <reference field="18" count="1">
            <x v="7"/>
          </reference>
        </references>
      </pivotArea>
    </format>
    <format dxfId="106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2"/>
          </reference>
          <reference field="4" count="1" selected="0">
            <x v="591"/>
          </reference>
          <reference field="5" count="1" selected="0">
            <x v="118"/>
          </reference>
          <reference field="6" count="1" selected="0">
            <x v="8"/>
          </reference>
          <reference field="7" count="0" selected="0"/>
          <reference field="8" count="1" selected="0">
            <x v="0"/>
          </reference>
          <reference field="9" count="1" selected="0">
            <x v="20"/>
          </reference>
          <reference field="10" count="1" selected="0">
            <x v="1781"/>
          </reference>
          <reference field="18" count="1">
            <x v="7"/>
          </reference>
        </references>
      </pivotArea>
    </format>
    <format dxfId="105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2"/>
          </reference>
          <reference field="4" count="1" selected="0">
            <x v="591"/>
          </reference>
          <reference field="5" count="1" selected="0">
            <x v="118"/>
          </reference>
          <reference field="6" count="1" selected="0">
            <x v="8"/>
          </reference>
          <reference field="7" count="0" selected="0"/>
          <reference field="8" count="1" selected="0">
            <x v="0"/>
          </reference>
          <reference field="9" count="1" selected="0">
            <x v="20"/>
          </reference>
          <reference field="10" count="1" selected="0">
            <x v="2630"/>
          </reference>
          <reference field="18" count="1">
            <x v="7"/>
          </reference>
        </references>
      </pivotArea>
    </format>
    <format dxfId="105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2"/>
          </reference>
          <reference field="4" count="1" selected="0">
            <x v="591"/>
          </reference>
          <reference field="5" count="1" selected="0">
            <x v="118"/>
          </reference>
          <reference field="6" count="1" selected="0">
            <x v="8"/>
          </reference>
          <reference field="7" count="0" selected="0"/>
          <reference field="8" count="1" selected="0">
            <x v="0"/>
          </reference>
          <reference field="9" count="1" selected="0">
            <x v="20"/>
          </reference>
          <reference field="10" count="1" selected="0">
            <x v="2635"/>
          </reference>
          <reference field="18" count="1">
            <x v="7"/>
          </reference>
        </references>
      </pivotArea>
    </format>
    <format dxfId="105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2"/>
          </reference>
          <reference field="4" count="1" selected="0">
            <x v="591"/>
          </reference>
          <reference field="5" count="1" selected="0">
            <x v="118"/>
          </reference>
          <reference field="6" count="1" selected="0">
            <x v="8"/>
          </reference>
          <reference field="7" count="0" selected="0"/>
          <reference field="8" count="1" selected="0">
            <x v="0"/>
          </reference>
          <reference field="9" count="1" selected="0">
            <x v="20"/>
          </reference>
          <reference field="10" count="1" selected="0">
            <x v="2643"/>
          </reference>
          <reference field="18" count="1">
            <x v="7"/>
          </reference>
        </references>
      </pivotArea>
    </format>
    <format dxfId="105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2"/>
          </reference>
          <reference field="4" count="1" selected="0">
            <x v="591"/>
          </reference>
          <reference field="5" count="1" selected="0">
            <x v="118"/>
          </reference>
          <reference field="6" count="1" selected="0">
            <x v="8"/>
          </reference>
          <reference field="7" count="0" selected="0"/>
          <reference field="8" count="1" selected="0">
            <x v="0"/>
          </reference>
          <reference field="9" count="1" selected="0">
            <x v="20"/>
          </reference>
          <reference field="10" count="1" selected="0">
            <x v="2652"/>
          </reference>
          <reference field="18" count="1">
            <x v="7"/>
          </reference>
        </references>
      </pivotArea>
    </format>
    <format dxfId="105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2"/>
          </reference>
          <reference field="4" count="1" selected="0">
            <x v="591"/>
          </reference>
          <reference field="5" count="1" selected="0">
            <x v="118"/>
          </reference>
          <reference field="6" count="1" selected="0">
            <x v="8"/>
          </reference>
          <reference field="7" count="0" selected="0"/>
          <reference field="8" count="1" selected="0">
            <x v="0"/>
          </reference>
          <reference field="9" count="1" selected="0">
            <x v="20"/>
          </reference>
          <reference field="10" count="1" selected="0">
            <x v="2653"/>
          </reference>
          <reference field="18" count="1">
            <x v="7"/>
          </reference>
        </references>
      </pivotArea>
    </format>
    <format dxfId="105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2"/>
          </reference>
          <reference field="4" count="1" selected="0">
            <x v="591"/>
          </reference>
          <reference field="5" count="1" selected="0">
            <x v="118"/>
          </reference>
          <reference field="6" count="1" selected="0">
            <x v="8"/>
          </reference>
          <reference field="7" count="0" selected="0"/>
          <reference field="8" count="1" selected="0">
            <x v="0"/>
          </reference>
          <reference field="9" count="1" selected="0">
            <x v="20"/>
          </reference>
          <reference field="10" count="1" selected="0">
            <x v="2929"/>
          </reference>
          <reference field="18" count="1">
            <x v="7"/>
          </reference>
        </references>
      </pivotArea>
    </format>
    <format dxfId="105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2"/>
          </reference>
          <reference field="4" count="1" selected="0">
            <x v="591"/>
          </reference>
          <reference field="5" count="1" selected="0">
            <x v="118"/>
          </reference>
          <reference field="6" count="1" selected="0">
            <x v="8"/>
          </reference>
          <reference field="7" count="0" selected="0"/>
          <reference field="8" count="1" selected="0">
            <x v="0"/>
          </reference>
          <reference field="9" count="1" selected="0">
            <x v="20"/>
          </reference>
          <reference field="10" count="1" selected="0">
            <x v="3420"/>
          </reference>
          <reference field="18" count="1">
            <x v="7"/>
          </reference>
        </references>
      </pivotArea>
    </format>
    <format dxfId="105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2"/>
          </reference>
          <reference field="4" count="1" selected="0">
            <x v="591"/>
          </reference>
          <reference field="5" count="1" selected="0">
            <x v="118"/>
          </reference>
          <reference field="6" count="1" selected="0">
            <x v="8"/>
          </reference>
          <reference field="7" count="0" selected="0"/>
          <reference field="8" count="1" selected="0">
            <x v="0"/>
          </reference>
          <reference field="9" count="1" selected="0">
            <x v="20"/>
          </reference>
          <reference field="10" count="1" selected="0">
            <x v="3452"/>
          </reference>
          <reference field="18" count="1">
            <x v="7"/>
          </reference>
        </references>
      </pivotArea>
    </format>
    <format dxfId="105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3"/>
          </reference>
          <reference field="4" count="1" selected="0">
            <x v="776"/>
          </reference>
          <reference field="5" count="1" selected="0">
            <x v="1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412"/>
          </reference>
          <reference field="18" count="1">
            <x v="0"/>
          </reference>
        </references>
      </pivotArea>
    </format>
    <format dxfId="105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3"/>
          </reference>
          <reference field="4" count="1" selected="0">
            <x v="776"/>
          </reference>
          <reference field="5" count="1" selected="0">
            <x v="1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414"/>
          </reference>
          <reference field="18" count="1">
            <x v="0"/>
          </reference>
        </references>
      </pivotArea>
    </format>
    <format dxfId="104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3"/>
          </reference>
          <reference field="4" count="1" selected="0">
            <x v="776"/>
          </reference>
          <reference field="5" count="1" selected="0">
            <x v="1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419"/>
          </reference>
          <reference field="18" count="1">
            <x v="0"/>
          </reference>
        </references>
      </pivotArea>
    </format>
    <format dxfId="104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3"/>
          </reference>
          <reference field="4" count="1" selected="0">
            <x v="776"/>
          </reference>
          <reference field="5" count="1" selected="0">
            <x v="1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423"/>
          </reference>
          <reference field="18" count="1">
            <x v="0"/>
          </reference>
        </references>
      </pivotArea>
    </format>
    <format dxfId="104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3"/>
          </reference>
          <reference field="4" count="1" selected="0">
            <x v="776"/>
          </reference>
          <reference field="5" count="1" selected="0">
            <x v="1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492"/>
          </reference>
          <reference field="18" count="1">
            <x v="0"/>
          </reference>
        </references>
      </pivotArea>
    </format>
    <format dxfId="104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3"/>
          </reference>
          <reference field="4" count="1" selected="0">
            <x v="776"/>
          </reference>
          <reference field="5" count="1" selected="0">
            <x v="1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493"/>
          </reference>
          <reference field="18" count="1">
            <x v="0"/>
          </reference>
        </references>
      </pivotArea>
    </format>
    <format dxfId="104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3"/>
          </reference>
          <reference field="4" count="1" selected="0">
            <x v="776"/>
          </reference>
          <reference field="5" count="1" selected="0">
            <x v="1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508"/>
          </reference>
          <reference field="18" count="1">
            <x v="0"/>
          </reference>
        </references>
      </pivotArea>
    </format>
    <format dxfId="104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3"/>
          </reference>
          <reference field="4" count="1" selected="0">
            <x v="776"/>
          </reference>
          <reference field="5" count="1" selected="0">
            <x v="1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510"/>
          </reference>
          <reference field="18" count="1">
            <x v="0"/>
          </reference>
        </references>
      </pivotArea>
    </format>
    <format dxfId="104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3"/>
          </reference>
          <reference field="4" count="1" selected="0">
            <x v="776"/>
          </reference>
          <reference field="5" count="1" selected="0">
            <x v="1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519"/>
          </reference>
          <reference field="18" count="1">
            <x v="0"/>
          </reference>
        </references>
      </pivotArea>
    </format>
    <format dxfId="104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3"/>
          </reference>
          <reference field="4" count="1" selected="0">
            <x v="776"/>
          </reference>
          <reference field="5" count="1" selected="0">
            <x v="1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567"/>
          </reference>
          <reference field="18" count="1">
            <x v="0"/>
          </reference>
        </references>
      </pivotArea>
    </format>
    <format dxfId="104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4"/>
          </reference>
          <reference field="4" count="1" selected="0">
            <x v="706"/>
          </reference>
          <reference field="5" count="1" selected="0">
            <x v="54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378"/>
          </reference>
          <reference field="18" count="1">
            <x v="0"/>
          </reference>
        </references>
      </pivotArea>
    </format>
    <format dxfId="104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4"/>
          </reference>
          <reference field="4" count="1" selected="0">
            <x v="706"/>
          </reference>
          <reference field="5" count="1" selected="0">
            <x v="54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389"/>
          </reference>
          <reference field="18" count="1">
            <x v="0"/>
          </reference>
        </references>
      </pivotArea>
    </format>
    <format dxfId="103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4"/>
          </reference>
          <reference field="4" count="1" selected="0">
            <x v="706"/>
          </reference>
          <reference field="5" count="1" selected="0">
            <x v="54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402"/>
          </reference>
          <reference field="18" count="1">
            <x v="0"/>
          </reference>
        </references>
      </pivotArea>
    </format>
    <format dxfId="103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5"/>
          </reference>
          <reference field="4" count="1" selected="0">
            <x v="1087"/>
          </reference>
          <reference field="5" count="1" selected="0">
            <x v="263"/>
          </reference>
          <reference field="6" count="1" selected="0">
            <x v="5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721"/>
          </reference>
          <reference field="18" count="1">
            <x v="7"/>
          </reference>
        </references>
      </pivotArea>
    </format>
    <format dxfId="103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7"/>
          </reference>
          <reference field="4" count="1" selected="0">
            <x v="737"/>
          </reference>
          <reference field="5" count="1" selected="0">
            <x v="78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677"/>
          </reference>
          <reference field="18" count="1">
            <x v="0"/>
          </reference>
        </references>
      </pivotArea>
    </format>
    <format dxfId="103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7"/>
          </reference>
          <reference field="4" count="1" selected="0">
            <x v="737"/>
          </reference>
          <reference field="5" count="1" selected="0">
            <x v="78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679"/>
          </reference>
          <reference field="18" count="1">
            <x v="0"/>
          </reference>
        </references>
      </pivotArea>
    </format>
    <format dxfId="103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7"/>
          </reference>
          <reference field="4" count="1" selected="0">
            <x v="737"/>
          </reference>
          <reference field="5" count="1" selected="0">
            <x v="78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686"/>
          </reference>
          <reference field="18" count="1">
            <x v="0"/>
          </reference>
        </references>
      </pivotArea>
    </format>
    <format dxfId="103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7"/>
          </reference>
          <reference field="4" count="1" selected="0">
            <x v="737"/>
          </reference>
          <reference field="5" count="1" selected="0">
            <x v="78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697"/>
          </reference>
          <reference field="18" count="1">
            <x v="0"/>
          </reference>
        </references>
      </pivotArea>
    </format>
    <format dxfId="103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7"/>
          </reference>
          <reference field="4" count="1" selected="0">
            <x v="737"/>
          </reference>
          <reference field="5" count="1" selected="0">
            <x v="78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700"/>
          </reference>
          <reference field="18" count="1">
            <x v="0"/>
          </reference>
        </references>
      </pivotArea>
    </format>
    <format dxfId="103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7"/>
          </reference>
          <reference field="4" count="1" selected="0">
            <x v="737"/>
          </reference>
          <reference field="5" count="1" selected="0">
            <x v="78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729"/>
          </reference>
          <reference field="18" count="1">
            <x v="0"/>
          </reference>
        </references>
      </pivotArea>
    </format>
    <format dxfId="103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7"/>
          </reference>
          <reference field="4" count="1" selected="0">
            <x v="737"/>
          </reference>
          <reference field="5" count="1" selected="0">
            <x v="78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734"/>
          </reference>
          <reference field="18" count="1">
            <x v="0"/>
          </reference>
        </references>
      </pivotArea>
    </format>
    <format dxfId="103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7"/>
          </reference>
          <reference field="4" count="1" selected="0">
            <x v="737"/>
          </reference>
          <reference field="5" count="1" selected="0">
            <x v="78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749"/>
          </reference>
          <reference field="18" count="1">
            <x v="0"/>
          </reference>
        </references>
      </pivotArea>
    </format>
    <format dxfId="102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7"/>
          </reference>
          <reference field="4" count="1" selected="0">
            <x v="737"/>
          </reference>
          <reference field="5" count="1" selected="0">
            <x v="78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839"/>
          </reference>
          <reference field="18" count="1">
            <x v="0"/>
          </reference>
        </references>
      </pivotArea>
    </format>
    <format dxfId="102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7"/>
          </reference>
          <reference field="4" count="1" selected="0">
            <x v="737"/>
          </reference>
          <reference field="5" count="1" selected="0">
            <x v="78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879"/>
          </reference>
          <reference field="18" count="1">
            <x v="0"/>
          </reference>
        </references>
      </pivotArea>
    </format>
    <format dxfId="102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8"/>
          </reference>
          <reference field="4" count="1" selected="0">
            <x v="1245"/>
          </reference>
          <reference field="5" count="1" selected="0">
            <x v="748"/>
          </reference>
          <reference field="6" count="1" selected="0">
            <x v="4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13"/>
          </reference>
          <reference field="18" count="1">
            <x v="0"/>
          </reference>
        </references>
      </pivotArea>
    </format>
    <format dxfId="102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849"/>
          </reference>
          <reference field="4" count="1" selected="0">
            <x v="217"/>
          </reference>
          <reference field="5" count="1" selected="0">
            <x v="303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928"/>
          </reference>
          <reference field="18" count="1">
            <x v="0"/>
          </reference>
        </references>
      </pivotArea>
    </format>
    <format dxfId="102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870"/>
          </reference>
          <reference field="4" count="1" selected="0">
            <x v="614"/>
          </reference>
          <reference field="5" count="1" selected="0">
            <x v="463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556"/>
          </reference>
          <reference field="18" count="1">
            <x v="0"/>
          </reference>
        </references>
      </pivotArea>
    </format>
    <format dxfId="102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870"/>
          </reference>
          <reference field="4" count="1" selected="0">
            <x v="614"/>
          </reference>
          <reference field="5" count="1" selected="0">
            <x v="463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565"/>
          </reference>
          <reference field="18" count="1">
            <x v="0"/>
          </reference>
        </references>
      </pivotArea>
    </format>
    <format dxfId="102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874"/>
          </reference>
          <reference field="4" count="1" selected="0">
            <x v="561"/>
          </reference>
          <reference field="5" count="1" selected="0">
            <x v="210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847"/>
          </reference>
          <reference field="18" count="1">
            <x v="10"/>
          </reference>
        </references>
      </pivotArea>
    </format>
    <format dxfId="102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887"/>
          </reference>
          <reference field="4" count="1" selected="0">
            <x v="798"/>
          </reference>
          <reference field="5" count="1" selected="0">
            <x v="700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17"/>
          </reference>
          <reference field="10" count="1" selected="0">
            <x v="3869"/>
          </reference>
          <reference field="18" count="1">
            <x v="8"/>
          </reference>
        </references>
      </pivotArea>
    </format>
    <format dxfId="102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890"/>
          </reference>
          <reference field="4" count="1" selected="0">
            <x v="946"/>
          </reference>
          <reference field="5" count="1" selected="0">
            <x v="15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97"/>
          </reference>
          <reference field="18" count="1">
            <x v="0"/>
          </reference>
        </references>
      </pivotArea>
    </format>
    <format dxfId="102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891"/>
          </reference>
          <reference field="4" count="1" selected="0">
            <x v="1200"/>
          </reference>
          <reference field="5" count="1" selected="0">
            <x v="3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607"/>
          </reference>
          <reference field="18" count="1">
            <x v="0"/>
          </reference>
        </references>
      </pivotArea>
    </format>
    <format dxfId="101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896"/>
          </reference>
          <reference field="4" count="1" selected="0">
            <x v="916"/>
          </reference>
          <reference field="5" count="1" selected="0">
            <x v="144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590"/>
          </reference>
          <reference field="18" count="1">
            <x v="0"/>
          </reference>
        </references>
      </pivotArea>
    </format>
    <format dxfId="101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901"/>
          </reference>
          <reference field="4" count="1" selected="0">
            <x v="630"/>
          </reference>
          <reference field="5" count="1" selected="0">
            <x v="663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5"/>
          </reference>
          <reference field="18" count="1">
            <x v="0"/>
          </reference>
        </references>
      </pivotArea>
    </format>
    <format dxfId="101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901"/>
          </reference>
          <reference field="4" count="1" selected="0">
            <x v="630"/>
          </reference>
          <reference field="5" count="1" selected="0">
            <x v="663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6"/>
          </reference>
          <reference field="18" count="1">
            <x v="0"/>
          </reference>
        </references>
      </pivotArea>
    </format>
    <format dxfId="101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901"/>
          </reference>
          <reference field="4" count="1" selected="0">
            <x v="630"/>
          </reference>
          <reference field="5" count="1" selected="0">
            <x v="663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06"/>
          </reference>
          <reference field="18" count="1">
            <x v="0"/>
          </reference>
        </references>
      </pivotArea>
    </format>
    <format dxfId="101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901"/>
          </reference>
          <reference field="4" count="1" selected="0">
            <x v="630"/>
          </reference>
          <reference field="5" count="1" selected="0">
            <x v="663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13"/>
          </reference>
          <reference field="18" count="1">
            <x v="0"/>
          </reference>
        </references>
      </pivotArea>
    </format>
    <format dxfId="101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901"/>
          </reference>
          <reference field="4" count="1" selected="0">
            <x v="630"/>
          </reference>
          <reference field="5" count="1" selected="0">
            <x v="663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049"/>
          </reference>
          <reference field="18" count="1">
            <x v="0"/>
          </reference>
        </references>
      </pivotArea>
    </format>
    <format dxfId="101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901"/>
          </reference>
          <reference field="4" count="1" selected="0">
            <x v="630"/>
          </reference>
          <reference field="5" count="1" selected="0">
            <x v="663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593"/>
          </reference>
          <reference field="18" count="1">
            <x v="0"/>
          </reference>
        </references>
      </pivotArea>
    </format>
    <format dxfId="101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901"/>
          </reference>
          <reference field="4" count="1" selected="0">
            <x v="630"/>
          </reference>
          <reference field="5" count="1" selected="0">
            <x v="663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108"/>
          </reference>
          <reference field="18" count="1">
            <x v="0"/>
          </reference>
        </references>
      </pivotArea>
    </format>
    <format dxfId="101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901"/>
          </reference>
          <reference field="4" count="1" selected="0">
            <x v="630"/>
          </reference>
          <reference field="5" count="1" selected="0">
            <x v="663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498"/>
          </reference>
          <reference field="18" count="1">
            <x v="0"/>
          </reference>
        </references>
      </pivotArea>
    </format>
    <format dxfId="101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901"/>
          </reference>
          <reference field="4" count="1" selected="0">
            <x v="630"/>
          </reference>
          <reference field="5" count="1" selected="0">
            <x v="663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446"/>
          </reference>
          <reference field="18" count="1">
            <x v="0"/>
          </reference>
        </references>
      </pivotArea>
    </format>
    <format dxfId="100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901"/>
          </reference>
          <reference field="4" count="1" selected="0">
            <x v="630"/>
          </reference>
          <reference field="5" count="1" selected="0">
            <x v="663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583"/>
          </reference>
          <reference field="18" count="1">
            <x v="0"/>
          </reference>
        </references>
      </pivotArea>
    </format>
    <format dxfId="100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901"/>
          </reference>
          <reference field="4" count="1" selected="0">
            <x v="630"/>
          </reference>
          <reference field="5" count="1" selected="0">
            <x v="663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852"/>
          </reference>
          <reference field="18" count="1">
            <x v="0"/>
          </reference>
        </references>
      </pivotArea>
    </format>
    <format dxfId="100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902"/>
          </reference>
          <reference field="4" count="1" selected="0">
            <x v="921"/>
          </reference>
          <reference field="5" count="1" selected="0">
            <x v="44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358"/>
          </reference>
          <reference field="18" count="1">
            <x v="0"/>
          </reference>
        </references>
      </pivotArea>
    </format>
    <format dxfId="100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902"/>
          </reference>
          <reference field="4" count="1" selected="0">
            <x v="921"/>
          </reference>
          <reference field="5" count="1" selected="0">
            <x v="44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362"/>
          </reference>
          <reference field="18" count="1">
            <x v="0"/>
          </reference>
        </references>
      </pivotArea>
    </format>
    <format dxfId="100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902"/>
          </reference>
          <reference field="4" count="1" selected="0">
            <x v="921"/>
          </reference>
          <reference field="5" count="1" selected="0">
            <x v="44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363"/>
          </reference>
          <reference field="18" count="1">
            <x v="0"/>
          </reference>
        </references>
      </pivotArea>
    </format>
    <format dxfId="100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902"/>
          </reference>
          <reference field="4" count="1" selected="0">
            <x v="921"/>
          </reference>
          <reference field="5" count="1" selected="0">
            <x v="44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368"/>
          </reference>
          <reference field="18" count="1">
            <x v="0"/>
          </reference>
        </references>
      </pivotArea>
    </format>
    <format dxfId="100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902"/>
          </reference>
          <reference field="4" count="1" selected="0">
            <x v="921"/>
          </reference>
          <reference field="5" count="1" selected="0">
            <x v="44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370"/>
          </reference>
          <reference field="18" count="1">
            <x v="0"/>
          </reference>
        </references>
      </pivotArea>
    </format>
    <format dxfId="100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902"/>
          </reference>
          <reference field="4" count="1" selected="0">
            <x v="921"/>
          </reference>
          <reference field="5" count="1" selected="0">
            <x v="44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373"/>
          </reference>
          <reference field="18" count="1">
            <x v="0"/>
          </reference>
        </references>
      </pivotArea>
    </format>
    <format dxfId="100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902"/>
          </reference>
          <reference field="4" count="1" selected="0">
            <x v="921"/>
          </reference>
          <reference field="5" count="1" selected="0">
            <x v="44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385"/>
          </reference>
          <reference field="18" count="1">
            <x v="0"/>
          </reference>
        </references>
      </pivotArea>
    </format>
    <format dxfId="100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902"/>
          </reference>
          <reference field="4" count="1" selected="0">
            <x v="921"/>
          </reference>
          <reference field="5" count="1" selected="0">
            <x v="44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386"/>
          </reference>
          <reference field="18" count="1">
            <x v="0"/>
          </reference>
        </references>
      </pivotArea>
    </format>
    <format dxfId="99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906"/>
          </reference>
          <reference field="4" count="1" selected="0">
            <x v="696"/>
          </reference>
          <reference field="5" count="1" selected="0">
            <x v="721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151"/>
          </reference>
          <reference field="18" count="1">
            <x v="7"/>
          </reference>
        </references>
      </pivotArea>
    </format>
    <format dxfId="99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916"/>
          </reference>
          <reference field="4" count="1" selected="0">
            <x v="1143"/>
          </reference>
          <reference field="5" count="1" selected="0">
            <x v="44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922"/>
          </reference>
          <reference field="18" count="1">
            <x v="0"/>
          </reference>
        </references>
      </pivotArea>
    </format>
    <format dxfId="99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916"/>
          </reference>
          <reference field="4" count="1" selected="0">
            <x v="1143"/>
          </reference>
          <reference field="5" count="1" selected="0">
            <x v="44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923"/>
          </reference>
          <reference field="18" count="1">
            <x v="0"/>
          </reference>
        </references>
      </pivotArea>
    </format>
    <format dxfId="99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919"/>
          </reference>
          <reference field="4" count="1" selected="0">
            <x v="1137"/>
          </reference>
          <reference field="5" count="1" selected="0">
            <x v="334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02"/>
          </reference>
          <reference field="18" count="1">
            <x v="0"/>
          </reference>
        </references>
      </pivotArea>
    </format>
    <format dxfId="99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919"/>
          </reference>
          <reference field="4" count="1" selected="0">
            <x v="1137"/>
          </reference>
          <reference field="5" count="1" selected="0">
            <x v="334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066"/>
          </reference>
          <reference field="18" count="1">
            <x v="0"/>
          </reference>
        </references>
      </pivotArea>
    </format>
    <format dxfId="99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921"/>
          </reference>
          <reference field="4" count="1" selected="0">
            <x v="1060"/>
          </reference>
          <reference field="5" count="1" selected="0">
            <x v="709"/>
          </reference>
          <reference field="6" count="1" selected="0">
            <x v="1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535"/>
          </reference>
          <reference field="18" count="1">
            <x v="9"/>
          </reference>
        </references>
      </pivotArea>
    </format>
    <format dxfId="99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922"/>
          </reference>
          <reference field="4" count="1" selected="0">
            <x v="689"/>
          </reference>
          <reference field="5" count="1" selected="0">
            <x v="17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106"/>
          </reference>
          <reference field="18" count="1">
            <x v="0"/>
          </reference>
        </references>
      </pivotArea>
    </format>
    <format dxfId="99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922"/>
          </reference>
          <reference field="4" count="1" selected="0">
            <x v="689"/>
          </reference>
          <reference field="5" count="1" selected="0">
            <x v="17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111"/>
          </reference>
          <reference field="18" count="1">
            <x v="0"/>
          </reference>
        </references>
      </pivotArea>
    </format>
    <format dxfId="99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937"/>
          </reference>
          <reference field="4" count="1" selected="0">
            <x v="226"/>
          </reference>
          <reference field="5" count="1" selected="0">
            <x v="5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595"/>
          </reference>
          <reference field="18" count="1">
            <x v="0"/>
          </reference>
        </references>
      </pivotArea>
    </format>
    <format dxfId="99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937"/>
          </reference>
          <reference field="4" count="1" selected="0">
            <x v="226"/>
          </reference>
          <reference field="5" count="1" selected="0">
            <x v="5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607"/>
          </reference>
          <reference field="18" count="1">
            <x v="0"/>
          </reference>
        </references>
      </pivotArea>
    </format>
    <format dxfId="98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937"/>
          </reference>
          <reference field="4" count="1" selected="0">
            <x v="226"/>
          </reference>
          <reference field="5" count="1" selected="0">
            <x v="5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650"/>
          </reference>
          <reference field="18" count="1">
            <x v="0"/>
          </reference>
        </references>
      </pivotArea>
    </format>
    <format dxfId="98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937"/>
          </reference>
          <reference field="4" count="1" selected="0">
            <x v="226"/>
          </reference>
          <reference field="5" count="1" selected="0">
            <x v="5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692"/>
          </reference>
          <reference field="18" count="1">
            <x v="0"/>
          </reference>
        </references>
      </pivotArea>
    </format>
    <format dxfId="98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937"/>
          </reference>
          <reference field="4" count="1" selected="0">
            <x v="226"/>
          </reference>
          <reference field="5" count="1" selected="0">
            <x v="5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866"/>
          </reference>
          <reference field="18" count="1">
            <x v="0"/>
          </reference>
        </references>
      </pivotArea>
    </format>
    <format dxfId="98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937"/>
          </reference>
          <reference field="4" count="1" selected="0">
            <x v="226"/>
          </reference>
          <reference field="5" count="1" selected="0">
            <x v="5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516"/>
          </reference>
          <reference field="18" count="1">
            <x v="0"/>
          </reference>
        </references>
      </pivotArea>
    </format>
    <format dxfId="98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944"/>
          </reference>
          <reference field="4" count="1" selected="0">
            <x v="718"/>
          </reference>
          <reference field="5" count="1" selected="0">
            <x v="30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531"/>
          </reference>
          <reference field="18" count="1">
            <x v="0"/>
          </reference>
        </references>
      </pivotArea>
    </format>
    <format dxfId="98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944"/>
          </reference>
          <reference field="4" count="1" selected="0">
            <x v="718"/>
          </reference>
          <reference field="5" count="1" selected="0">
            <x v="30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549"/>
          </reference>
          <reference field="18" count="1">
            <x v="0"/>
          </reference>
        </references>
      </pivotArea>
    </format>
    <format dxfId="98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944"/>
          </reference>
          <reference field="4" count="1" selected="0">
            <x v="718"/>
          </reference>
          <reference field="5" count="1" selected="0">
            <x v="30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555"/>
          </reference>
          <reference field="18" count="1">
            <x v="0"/>
          </reference>
        </references>
      </pivotArea>
    </format>
    <format dxfId="98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944"/>
          </reference>
          <reference field="4" count="1" selected="0">
            <x v="718"/>
          </reference>
          <reference field="5" count="1" selected="0">
            <x v="30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556"/>
          </reference>
          <reference field="18" count="1">
            <x v="0"/>
          </reference>
        </references>
      </pivotArea>
    </format>
    <format dxfId="98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946"/>
          </reference>
          <reference field="4" count="1" selected="0">
            <x v="913"/>
          </reference>
          <reference field="5" count="1" selected="0">
            <x v="38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219"/>
          </reference>
          <reference field="18" count="1">
            <x v="0"/>
          </reference>
        </references>
      </pivotArea>
    </format>
    <format dxfId="98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954"/>
          </reference>
          <reference field="4" count="1" selected="0">
            <x v="513"/>
          </reference>
          <reference field="5" count="1" selected="0">
            <x v="12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515"/>
          </reference>
          <reference field="18" count="1">
            <x v="0"/>
          </reference>
        </references>
      </pivotArea>
    </format>
    <format dxfId="97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954"/>
          </reference>
          <reference field="4" count="1" selected="0">
            <x v="513"/>
          </reference>
          <reference field="5" count="1" selected="0">
            <x v="12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523"/>
          </reference>
          <reference field="18" count="1">
            <x v="0"/>
          </reference>
        </references>
      </pivotArea>
    </format>
    <format dxfId="97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954"/>
          </reference>
          <reference field="4" count="1" selected="0">
            <x v="513"/>
          </reference>
          <reference field="5" count="1" selected="0">
            <x v="12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525"/>
          </reference>
          <reference field="18" count="1">
            <x v="0"/>
          </reference>
        </references>
      </pivotArea>
    </format>
    <format dxfId="97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954"/>
          </reference>
          <reference field="4" count="1" selected="0">
            <x v="513"/>
          </reference>
          <reference field="5" count="1" selected="0">
            <x v="12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527"/>
          </reference>
          <reference field="18" count="1">
            <x v="0"/>
          </reference>
        </references>
      </pivotArea>
    </format>
    <format dxfId="97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954"/>
          </reference>
          <reference field="4" count="1" selected="0">
            <x v="513"/>
          </reference>
          <reference field="5" count="1" selected="0">
            <x v="12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537"/>
          </reference>
          <reference field="18" count="1">
            <x v="0"/>
          </reference>
        </references>
      </pivotArea>
    </format>
    <format dxfId="97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958"/>
          </reference>
          <reference field="4" count="1" selected="0">
            <x v="26"/>
          </reference>
          <reference field="5" count="1" selected="0">
            <x v="60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593"/>
          </reference>
          <reference field="18" count="1">
            <x v="0"/>
          </reference>
        </references>
      </pivotArea>
    </format>
    <format dxfId="97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983"/>
          </reference>
          <reference field="4" count="1" selected="0">
            <x v="987"/>
          </reference>
          <reference field="5" count="1" selected="0">
            <x v="66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324"/>
          </reference>
          <reference field="18" count="1">
            <x v="0"/>
          </reference>
        </references>
      </pivotArea>
    </format>
    <format dxfId="97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983"/>
          </reference>
          <reference field="4" count="1" selected="0">
            <x v="987"/>
          </reference>
          <reference field="5" count="1" selected="0">
            <x v="66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363"/>
          </reference>
          <reference field="18" count="1">
            <x v="0"/>
          </reference>
        </references>
      </pivotArea>
    </format>
    <format dxfId="97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983"/>
          </reference>
          <reference field="4" count="1" selected="0">
            <x v="987"/>
          </reference>
          <reference field="5" count="1" selected="0">
            <x v="66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465"/>
          </reference>
          <reference field="18" count="1">
            <x v="0"/>
          </reference>
        </references>
      </pivotArea>
    </format>
    <format dxfId="97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983"/>
          </reference>
          <reference field="4" count="1" selected="0">
            <x v="987"/>
          </reference>
          <reference field="5" count="1" selected="0">
            <x v="66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561"/>
          </reference>
          <reference field="18" count="1">
            <x v="0"/>
          </reference>
        </references>
      </pivotArea>
    </format>
    <format dxfId="97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983"/>
          </reference>
          <reference field="4" count="1" selected="0">
            <x v="987"/>
          </reference>
          <reference field="5" count="1" selected="0">
            <x v="66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565"/>
          </reference>
          <reference field="18" count="1">
            <x v="0"/>
          </reference>
        </references>
      </pivotArea>
    </format>
    <format dxfId="96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02"/>
          </reference>
          <reference field="4" count="1" selected="0">
            <x v="720"/>
          </reference>
          <reference field="5" count="1" selected="0">
            <x v="793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809"/>
          </reference>
          <reference field="18" count="1">
            <x v="0"/>
          </reference>
        </references>
      </pivotArea>
    </format>
    <format dxfId="96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02"/>
          </reference>
          <reference field="4" count="1" selected="0">
            <x v="720"/>
          </reference>
          <reference field="5" count="1" selected="0">
            <x v="793"/>
          </reference>
          <reference field="6" count="1" selected="0">
            <x v="4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745"/>
          </reference>
          <reference field="18" count="1">
            <x v="0"/>
          </reference>
        </references>
      </pivotArea>
    </format>
    <format dxfId="96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02"/>
          </reference>
          <reference field="4" count="1" selected="0">
            <x v="720"/>
          </reference>
          <reference field="5" count="1" selected="0">
            <x v="793"/>
          </reference>
          <reference field="6" count="1" selected="0">
            <x v="4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746"/>
          </reference>
          <reference field="18" count="1">
            <x v="0"/>
          </reference>
        </references>
      </pivotArea>
    </format>
    <format dxfId="96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02"/>
          </reference>
          <reference field="4" count="1" selected="0">
            <x v="720"/>
          </reference>
          <reference field="5" count="1" selected="0">
            <x v="793"/>
          </reference>
          <reference field="6" count="1" selected="0">
            <x v="4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747"/>
          </reference>
          <reference field="18" count="1">
            <x v="0"/>
          </reference>
        </references>
      </pivotArea>
    </format>
    <format dxfId="96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02"/>
          </reference>
          <reference field="4" count="1" selected="0">
            <x v="720"/>
          </reference>
          <reference field="5" count="1" selected="0">
            <x v="793"/>
          </reference>
          <reference field="6" count="1" selected="0">
            <x v="4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750"/>
          </reference>
          <reference field="18" count="1">
            <x v="0"/>
          </reference>
        </references>
      </pivotArea>
    </format>
    <format dxfId="96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02"/>
          </reference>
          <reference field="4" count="1" selected="0">
            <x v="720"/>
          </reference>
          <reference field="5" count="1" selected="0">
            <x v="793"/>
          </reference>
          <reference field="6" count="1" selected="0">
            <x v="4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751"/>
          </reference>
          <reference field="18" count="1">
            <x v="0"/>
          </reference>
        </references>
      </pivotArea>
    </format>
    <format dxfId="96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02"/>
          </reference>
          <reference field="4" count="1" selected="0">
            <x v="720"/>
          </reference>
          <reference field="5" count="1" selected="0">
            <x v="793"/>
          </reference>
          <reference field="6" count="1" selected="0">
            <x v="4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752"/>
          </reference>
          <reference field="18" count="1">
            <x v="0"/>
          </reference>
        </references>
      </pivotArea>
    </format>
    <format dxfId="96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02"/>
          </reference>
          <reference field="4" count="1" selected="0">
            <x v="720"/>
          </reference>
          <reference field="5" count="1" selected="0">
            <x v="793"/>
          </reference>
          <reference field="6" count="1" selected="0">
            <x v="4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754"/>
          </reference>
          <reference field="18" count="1">
            <x v="0"/>
          </reference>
        </references>
      </pivotArea>
    </format>
    <format dxfId="96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02"/>
          </reference>
          <reference field="4" count="1" selected="0">
            <x v="720"/>
          </reference>
          <reference field="5" count="1" selected="0">
            <x v="793"/>
          </reference>
          <reference field="6" count="1" selected="0">
            <x v="4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766"/>
          </reference>
          <reference field="18" count="1">
            <x v="0"/>
          </reference>
        </references>
      </pivotArea>
    </format>
    <format dxfId="96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03"/>
          </reference>
          <reference field="4" count="1" selected="0">
            <x v="724"/>
          </reference>
          <reference field="5" count="1" selected="0">
            <x v="794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270"/>
          </reference>
          <reference field="18" count="1">
            <x v="0"/>
          </reference>
        </references>
      </pivotArea>
    </format>
    <format dxfId="95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04"/>
          </reference>
          <reference field="4" count="1" selected="0">
            <x v="982"/>
          </reference>
          <reference field="5" count="1" selected="0">
            <x v="83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317"/>
          </reference>
          <reference field="18" count="1">
            <x v="0"/>
          </reference>
        </references>
      </pivotArea>
    </format>
    <format dxfId="95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04"/>
          </reference>
          <reference field="4" count="1" selected="0">
            <x v="982"/>
          </reference>
          <reference field="5" count="1" selected="0">
            <x v="83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356"/>
          </reference>
          <reference field="18" count="1">
            <x v="0"/>
          </reference>
        </references>
      </pivotArea>
    </format>
    <format dxfId="95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10"/>
          </reference>
          <reference field="4" count="1" selected="0">
            <x v="1051"/>
          </reference>
          <reference field="5" count="1" selected="0">
            <x v="15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526"/>
          </reference>
          <reference field="18" count="1">
            <x v="0"/>
          </reference>
        </references>
      </pivotArea>
    </format>
    <format dxfId="95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10"/>
          </reference>
          <reference field="4" count="1" selected="0">
            <x v="1051"/>
          </reference>
          <reference field="5" count="1" selected="0">
            <x v="15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634"/>
          </reference>
          <reference field="18" count="1">
            <x v="0"/>
          </reference>
        </references>
      </pivotArea>
    </format>
    <format dxfId="95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10"/>
          </reference>
          <reference field="4" count="1" selected="0">
            <x v="1051"/>
          </reference>
          <reference field="5" count="1" selected="0">
            <x v="15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635"/>
          </reference>
          <reference field="18" count="1">
            <x v="0"/>
          </reference>
        </references>
      </pivotArea>
    </format>
    <format dxfId="95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10"/>
          </reference>
          <reference field="4" count="1" selected="0">
            <x v="1051"/>
          </reference>
          <reference field="5" count="1" selected="0">
            <x v="15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641"/>
          </reference>
          <reference field="18" count="1">
            <x v="0"/>
          </reference>
        </references>
      </pivotArea>
    </format>
    <format dxfId="95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10"/>
          </reference>
          <reference field="4" count="1" selected="0">
            <x v="1051"/>
          </reference>
          <reference field="5" count="1" selected="0">
            <x v="15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741"/>
          </reference>
          <reference field="18" count="1">
            <x v="0"/>
          </reference>
        </references>
      </pivotArea>
    </format>
    <format dxfId="95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11"/>
          </reference>
          <reference field="4" count="1" selected="0">
            <x v="926"/>
          </reference>
          <reference field="5" count="1" selected="0">
            <x v="54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287"/>
          </reference>
          <reference field="18" count="1">
            <x v="0"/>
          </reference>
        </references>
      </pivotArea>
    </format>
    <format dxfId="95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11"/>
          </reference>
          <reference field="4" count="1" selected="0">
            <x v="926"/>
          </reference>
          <reference field="5" count="1" selected="0">
            <x v="54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296"/>
          </reference>
          <reference field="18" count="1">
            <x v="0"/>
          </reference>
        </references>
      </pivotArea>
    </format>
    <format dxfId="95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11"/>
          </reference>
          <reference field="4" count="1" selected="0">
            <x v="926"/>
          </reference>
          <reference field="5" count="1" selected="0">
            <x v="54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297"/>
          </reference>
          <reference field="18" count="1">
            <x v="0"/>
          </reference>
        </references>
      </pivotArea>
    </format>
    <format dxfId="94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11"/>
          </reference>
          <reference field="4" count="1" selected="0">
            <x v="926"/>
          </reference>
          <reference field="5" count="1" selected="0">
            <x v="54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308"/>
          </reference>
          <reference field="18" count="1">
            <x v="0"/>
          </reference>
        </references>
      </pivotArea>
    </format>
    <format dxfId="94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11"/>
          </reference>
          <reference field="4" count="1" selected="0">
            <x v="926"/>
          </reference>
          <reference field="5" count="1" selected="0">
            <x v="54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309"/>
          </reference>
          <reference field="18" count="1">
            <x v="0"/>
          </reference>
        </references>
      </pivotArea>
    </format>
    <format dxfId="94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11"/>
          </reference>
          <reference field="4" count="1" selected="0">
            <x v="926"/>
          </reference>
          <reference field="5" count="1" selected="0">
            <x v="54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310"/>
          </reference>
          <reference field="18" count="1">
            <x v="0"/>
          </reference>
        </references>
      </pivotArea>
    </format>
    <format dxfId="94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12"/>
          </reference>
          <reference field="4" count="1" selected="0">
            <x v="715"/>
          </reference>
          <reference field="5" count="1" selected="0">
            <x v="38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753"/>
          </reference>
          <reference field="18" count="1">
            <x v="0"/>
          </reference>
        </references>
      </pivotArea>
    </format>
    <format dxfId="94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19"/>
          </reference>
          <reference field="4" count="1" selected="0">
            <x v="1026"/>
          </reference>
          <reference field="5" count="1" selected="0">
            <x v="4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73"/>
          </reference>
          <reference field="18" count="1">
            <x v="0"/>
          </reference>
        </references>
      </pivotArea>
    </format>
    <format dxfId="94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19"/>
          </reference>
          <reference field="4" count="1" selected="0">
            <x v="1026"/>
          </reference>
          <reference field="5" count="1" selected="0">
            <x v="4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04"/>
          </reference>
          <reference field="18" count="1">
            <x v="0"/>
          </reference>
        </references>
      </pivotArea>
    </format>
    <format dxfId="94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19"/>
          </reference>
          <reference field="4" count="1" selected="0">
            <x v="1026"/>
          </reference>
          <reference field="5" count="1" selected="0">
            <x v="4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44"/>
          </reference>
          <reference field="18" count="1">
            <x v="0"/>
          </reference>
        </references>
      </pivotArea>
    </format>
    <format dxfId="94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19"/>
          </reference>
          <reference field="4" count="1" selected="0">
            <x v="1026"/>
          </reference>
          <reference field="5" count="1" selected="0">
            <x v="4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61"/>
          </reference>
          <reference field="18" count="1">
            <x v="0"/>
          </reference>
        </references>
      </pivotArea>
    </format>
    <format dxfId="94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19"/>
          </reference>
          <reference field="4" count="1" selected="0">
            <x v="1026"/>
          </reference>
          <reference field="5" count="1" selected="0">
            <x v="4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68"/>
          </reference>
          <reference field="18" count="1">
            <x v="0"/>
          </reference>
        </references>
      </pivotArea>
    </format>
    <format dxfId="94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19"/>
          </reference>
          <reference field="4" count="1" selected="0">
            <x v="1026"/>
          </reference>
          <reference field="5" count="1" selected="0">
            <x v="4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513"/>
          </reference>
          <reference field="18" count="1">
            <x v="0"/>
          </reference>
        </references>
      </pivotArea>
    </format>
    <format dxfId="93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19"/>
          </reference>
          <reference field="4" count="1" selected="0">
            <x v="1026"/>
          </reference>
          <reference field="5" count="1" selected="0">
            <x v="4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528"/>
          </reference>
          <reference field="18" count="1">
            <x v="0"/>
          </reference>
        </references>
      </pivotArea>
    </format>
    <format dxfId="93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19"/>
          </reference>
          <reference field="4" count="1" selected="0">
            <x v="1026"/>
          </reference>
          <reference field="5" count="1" selected="0">
            <x v="4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571"/>
          </reference>
          <reference field="18" count="1">
            <x v="0"/>
          </reference>
        </references>
      </pivotArea>
    </format>
    <format dxfId="93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19"/>
          </reference>
          <reference field="4" count="1" selected="0">
            <x v="1026"/>
          </reference>
          <reference field="5" count="1" selected="0">
            <x v="4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598"/>
          </reference>
          <reference field="18" count="1">
            <x v="0"/>
          </reference>
        </references>
      </pivotArea>
    </format>
    <format dxfId="93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19"/>
          </reference>
          <reference field="4" count="1" selected="0">
            <x v="1026"/>
          </reference>
          <reference field="5" count="1" selected="0">
            <x v="4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620"/>
          </reference>
          <reference field="18" count="1">
            <x v="0"/>
          </reference>
        </references>
      </pivotArea>
    </format>
    <format dxfId="93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19"/>
          </reference>
          <reference field="4" count="1" selected="0">
            <x v="1026"/>
          </reference>
          <reference field="5" count="1" selected="0">
            <x v="4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645"/>
          </reference>
          <reference field="18" count="1">
            <x v="0"/>
          </reference>
        </references>
      </pivotArea>
    </format>
    <format dxfId="93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19"/>
          </reference>
          <reference field="4" count="1" selected="0">
            <x v="1026"/>
          </reference>
          <reference field="5" count="1" selected="0">
            <x v="4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651"/>
          </reference>
          <reference field="18" count="1">
            <x v="0"/>
          </reference>
        </references>
      </pivotArea>
    </format>
    <format dxfId="93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19"/>
          </reference>
          <reference field="4" count="1" selected="0">
            <x v="1026"/>
          </reference>
          <reference field="5" count="1" selected="0">
            <x v="4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666"/>
          </reference>
          <reference field="18" count="1">
            <x v="0"/>
          </reference>
        </references>
      </pivotArea>
    </format>
    <format dxfId="93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19"/>
          </reference>
          <reference field="4" count="1" selected="0">
            <x v="1026"/>
          </reference>
          <reference field="5" count="1" selected="0">
            <x v="4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675"/>
          </reference>
          <reference field="18" count="1">
            <x v="0"/>
          </reference>
        </references>
      </pivotArea>
    </format>
    <format dxfId="93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19"/>
          </reference>
          <reference field="4" count="1" selected="0">
            <x v="1026"/>
          </reference>
          <reference field="5" count="1" selected="0">
            <x v="4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698"/>
          </reference>
          <reference field="18" count="1">
            <x v="0"/>
          </reference>
        </references>
      </pivotArea>
    </format>
    <format dxfId="93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19"/>
          </reference>
          <reference field="4" count="1" selected="0">
            <x v="1026"/>
          </reference>
          <reference field="5" count="1" selected="0">
            <x v="4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706"/>
          </reference>
          <reference field="18" count="1">
            <x v="0"/>
          </reference>
        </references>
      </pivotArea>
    </format>
    <format dxfId="92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19"/>
          </reference>
          <reference field="4" count="1" selected="0">
            <x v="1026"/>
          </reference>
          <reference field="5" count="1" selected="0">
            <x v="4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726"/>
          </reference>
          <reference field="18" count="1">
            <x v="0"/>
          </reference>
        </references>
      </pivotArea>
    </format>
    <format dxfId="92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19"/>
          </reference>
          <reference field="4" count="1" selected="0">
            <x v="1026"/>
          </reference>
          <reference field="5" count="1" selected="0">
            <x v="4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730"/>
          </reference>
          <reference field="18" count="1">
            <x v="0"/>
          </reference>
        </references>
      </pivotArea>
    </format>
    <format dxfId="92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19"/>
          </reference>
          <reference field="4" count="1" selected="0">
            <x v="1026"/>
          </reference>
          <reference field="5" count="1" selected="0">
            <x v="4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742"/>
          </reference>
          <reference field="18" count="1">
            <x v="0"/>
          </reference>
        </references>
      </pivotArea>
    </format>
    <format dxfId="92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19"/>
          </reference>
          <reference field="4" count="1" selected="0">
            <x v="1026"/>
          </reference>
          <reference field="5" count="1" selected="0">
            <x v="4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755"/>
          </reference>
          <reference field="18" count="1">
            <x v="0"/>
          </reference>
        </references>
      </pivotArea>
    </format>
    <format dxfId="92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19"/>
          </reference>
          <reference field="4" count="1" selected="0">
            <x v="1026"/>
          </reference>
          <reference field="5" count="1" selected="0">
            <x v="4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800"/>
          </reference>
          <reference field="18" count="1">
            <x v="0"/>
          </reference>
        </references>
      </pivotArea>
    </format>
    <format dxfId="92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19"/>
          </reference>
          <reference field="4" count="1" selected="0">
            <x v="1026"/>
          </reference>
          <reference field="5" count="1" selected="0">
            <x v="4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808"/>
          </reference>
          <reference field="18" count="1">
            <x v="0"/>
          </reference>
        </references>
      </pivotArea>
    </format>
    <format dxfId="92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19"/>
          </reference>
          <reference field="4" count="1" selected="0">
            <x v="1026"/>
          </reference>
          <reference field="5" count="1" selected="0">
            <x v="4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810"/>
          </reference>
          <reference field="18" count="1">
            <x v="0"/>
          </reference>
        </references>
      </pivotArea>
    </format>
    <format dxfId="92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19"/>
          </reference>
          <reference field="4" count="1" selected="0">
            <x v="1026"/>
          </reference>
          <reference field="5" count="1" selected="0">
            <x v="4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817"/>
          </reference>
          <reference field="18" count="1">
            <x v="0"/>
          </reference>
        </references>
      </pivotArea>
    </format>
    <format dxfId="92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19"/>
          </reference>
          <reference field="4" count="1" selected="0">
            <x v="1026"/>
          </reference>
          <reference field="5" count="1" selected="0">
            <x v="4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824"/>
          </reference>
          <reference field="18" count="1">
            <x v="0"/>
          </reference>
        </references>
      </pivotArea>
    </format>
    <format dxfId="92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19"/>
          </reference>
          <reference field="4" count="1" selected="0">
            <x v="1026"/>
          </reference>
          <reference field="5" count="1" selected="0">
            <x v="4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845"/>
          </reference>
          <reference field="18" count="1">
            <x v="0"/>
          </reference>
        </references>
      </pivotArea>
    </format>
    <format dxfId="91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19"/>
          </reference>
          <reference field="4" count="1" selected="0">
            <x v="1026"/>
          </reference>
          <reference field="5" count="1" selected="0">
            <x v="4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876"/>
          </reference>
          <reference field="18" count="1">
            <x v="0"/>
          </reference>
        </references>
      </pivotArea>
    </format>
    <format dxfId="91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19"/>
          </reference>
          <reference field="4" count="1" selected="0">
            <x v="1026"/>
          </reference>
          <reference field="5" count="1" selected="0">
            <x v="4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888"/>
          </reference>
          <reference field="18" count="1">
            <x v="0"/>
          </reference>
        </references>
      </pivotArea>
    </format>
    <format dxfId="91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19"/>
          </reference>
          <reference field="4" count="1" selected="0">
            <x v="1026"/>
          </reference>
          <reference field="5" count="1" selected="0">
            <x v="4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894"/>
          </reference>
          <reference field="18" count="1">
            <x v="0"/>
          </reference>
        </references>
      </pivotArea>
    </format>
    <format dxfId="91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19"/>
          </reference>
          <reference field="4" count="1" selected="0">
            <x v="1026"/>
          </reference>
          <reference field="5" count="1" selected="0">
            <x v="4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897"/>
          </reference>
          <reference field="18" count="1">
            <x v="0"/>
          </reference>
        </references>
      </pivotArea>
    </format>
    <format dxfId="91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19"/>
          </reference>
          <reference field="4" count="1" selected="0">
            <x v="1026"/>
          </reference>
          <reference field="5" count="1" selected="0">
            <x v="4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961"/>
          </reference>
          <reference field="18" count="1">
            <x v="0"/>
          </reference>
        </references>
      </pivotArea>
    </format>
    <format dxfId="91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19"/>
          </reference>
          <reference field="4" count="1" selected="0">
            <x v="1026"/>
          </reference>
          <reference field="5" count="1" selected="0">
            <x v="4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355"/>
          </reference>
          <reference field="18" count="1">
            <x v="0"/>
          </reference>
        </references>
      </pivotArea>
    </format>
    <format dxfId="91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19"/>
          </reference>
          <reference field="4" count="1" selected="0">
            <x v="1026"/>
          </reference>
          <reference field="5" count="1" selected="0">
            <x v="4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398"/>
          </reference>
          <reference field="18" count="1">
            <x v="0"/>
          </reference>
        </references>
      </pivotArea>
    </format>
    <format dxfId="91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19"/>
          </reference>
          <reference field="4" count="1" selected="0">
            <x v="1026"/>
          </reference>
          <reference field="5" count="1" selected="0">
            <x v="4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426"/>
          </reference>
          <reference field="18" count="1">
            <x v="0"/>
          </reference>
        </references>
      </pivotArea>
    </format>
    <format dxfId="91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19"/>
          </reference>
          <reference field="4" count="1" selected="0">
            <x v="1026"/>
          </reference>
          <reference field="5" count="1" selected="0">
            <x v="4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428"/>
          </reference>
          <reference field="18" count="1">
            <x v="0"/>
          </reference>
        </references>
      </pivotArea>
    </format>
    <format dxfId="91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19"/>
          </reference>
          <reference field="4" count="1" selected="0">
            <x v="1026"/>
          </reference>
          <reference field="5" count="1" selected="0">
            <x v="4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439"/>
          </reference>
          <reference field="18" count="1">
            <x v="0"/>
          </reference>
        </references>
      </pivotArea>
    </format>
    <format dxfId="90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19"/>
          </reference>
          <reference field="4" count="1" selected="0">
            <x v="1026"/>
          </reference>
          <reference field="5" count="1" selected="0">
            <x v="4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455"/>
          </reference>
          <reference field="18" count="1">
            <x v="0"/>
          </reference>
        </references>
      </pivotArea>
    </format>
    <format dxfId="90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19"/>
          </reference>
          <reference field="4" count="1" selected="0">
            <x v="1026"/>
          </reference>
          <reference field="5" count="1" selected="0">
            <x v="4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463"/>
          </reference>
          <reference field="18" count="1">
            <x v="0"/>
          </reference>
        </references>
      </pivotArea>
    </format>
    <format dxfId="90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19"/>
          </reference>
          <reference field="4" count="1" selected="0">
            <x v="1026"/>
          </reference>
          <reference field="5" count="1" selected="0">
            <x v="4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468"/>
          </reference>
          <reference field="18" count="1">
            <x v="0"/>
          </reference>
        </references>
      </pivotArea>
    </format>
    <format dxfId="90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19"/>
          </reference>
          <reference field="4" count="1" selected="0">
            <x v="1026"/>
          </reference>
          <reference field="5" count="1" selected="0">
            <x v="4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484"/>
          </reference>
          <reference field="18" count="1">
            <x v="0"/>
          </reference>
        </references>
      </pivotArea>
    </format>
    <format dxfId="90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19"/>
          </reference>
          <reference field="4" count="1" selected="0">
            <x v="1026"/>
          </reference>
          <reference field="5" count="1" selected="0">
            <x v="4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497"/>
          </reference>
          <reference field="18" count="1">
            <x v="0"/>
          </reference>
        </references>
      </pivotArea>
    </format>
    <format dxfId="90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19"/>
          </reference>
          <reference field="4" count="1" selected="0">
            <x v="1026"/>
          </reference>
          <reference field="5" count="1" selected="0">
            <x v="4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515"/>
          </reference>
          <reference field="18" count="1">
            <x v="0"/>
          </reference>
        </references>
      </pivotArea>
    </format>
    <format dxfId="90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19"/>
          </reference>
          <reference field="4" count="1" selected="0">
            <x v="1026"/>
          </reference>
          <reference field="5" count="1" selected="0">
            <x v="4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525"/>
          </reference>
          <reference field="18" count="1">
            <x v="0"/>
          </reference>
        </references>
      </pivotArea>
    </format>
    <format dxfId="90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19"/>
          </reference>
          <reference field="4" count="1" selected="0">
            <x v="1026"/>
          </reference>
          <reference field="5" count="1" selected="0">
            <x v="4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533"/>
          </reference>
          <reference field="18" count="1">
            <x v="0"/>
          </reference>
        </references>
      </pivotArea>
    </format>
    <format dxfId="90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19"/>
          </reference>
          <reference field="4" count="1" selected="0">
            <x v="1026"/>
          </reference>
          <reference field="5" count="1" selected="0">
            <x v="4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538"/>
          </reference>
          <reference field="18" count="1">
            <x v="0"/>
          </reference>
        </references>
      </pivotArea>
    </format>
    <format dxfId="90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19"/>
          </reference>
          <reference field="4" count="1" selected="0">
            <x v="1026"/>
          </reference>
          <reference field="5" count="1" selected="0">
            <x v="4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544"/>
          </reference>
          <reference field="18" count="1">
            <x v="0"/>
          </reference>
        </references>
      </pivotArea>
    </format>
    <format dxfId="89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19"/>
          </reference>
          <reference field="4" count="1" selected="0">
            <x v="1026"/>
          </reference>
          <reference field="5" count="1" selected="0">
            <x v="4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545"/>
          </reference>
          <reference field="18" count="1">
            <x v="0"/>
          </reference>
        </references>
      </pivotArea>
    </format>
    <format dxfId="89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19"/>
          </reference>
          <reference field="4" count="1" selected="0">
            <x v="1026"/>
          </reference>
          <reference field="5" count="1" selected="0">
            <x v="4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551"/>
          </reference>
          <reference field="18" count="1">
            <x v="0"/>
          </reference>
        </references>
      </pivotArea>
    </format>
    <format dxfId="89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19"/>
          </reference>
          <reference field="4" count="1" selected="0">
            <x v="1026"/>
          </reference>
          <reference field="5" count="1" selected="0">
            <x v="4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575"/>
          </reference>
          <reference field="18" count="1">
            <x v="0"/>
          </reference>
        </references>
      </pivotArea>
    </format>
    <format dxfId="89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19"/>
          </reference>
          <reference field="4" count="1" selected="0">
            <x v="1026"/>
          </reference>
          <reference field="5" count="1" selected="0">
            <x v="4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586"/>
          </reference>
          <reference field="18" count="1">
            <x v="0"/>
          </reference>
        </references>
      </pivotArea>
    </format>
    <format dxfId="89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19"/>
          </reference>
          <reference field="4" count="1" selected="0">
            <x v="1026"/>
          </reference>
          <reference field="5" count="1" selected="0">
            <x v="4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595"/>
          </reference>
          <reference field="18" count="1">
            <x v="0"/>
          </reference>
        </references>
      </pivotArea>
    </format>
    <format dxfId="89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19"/>
          </reference>
          <reference field="4" count="1" selected="0">
            <x v="1026"/>
          </reference>
          <reference field="5" count="1" selected="0">
            <x v="4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607"/>
          </reference>
          <reference field="18" count="1">
            <x v="0"/>
          </reference>
        </references>
      </pivotArea>
    </format>
    <format dxfId="89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19"/>
          </reference>
          <reference field="4" count="1" selected="0">
            <x v="1026"/>
          </reference>
          <reference field="5" count="1" selected="0">
            <x v="4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623"/>
          </reference>
          <reference field="18" count="1">
            <x v="0"/>
          </reference>
        </references>
      </pivotArea>
    </format>
    <format dxfId="89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19"/>
          </reference>
          <reference field="4" count="1" selected="0">
            <x v="1026"/>
          </reference>
          <reference field="5" count="1" selected="0">
            <x v="40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080"/>
          </reference>
          <reference field="18" count="1">
            <x v="0"/>
          </reference>
        </references>
      </pivotArea>
    </format>
    <format dxfId="89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36"/>
          </reference>
          <reference field="4" count="1" selected="0">
            <x v="1053"/>
          </reference>
          <reference field="5" count="1" selected="0">
            <x v="155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930"/>
          </reference>
          <reference field="18" count="1">
            <x v="10"/>
          </reference>
        </references>
      </pivotArea>
    </format>
    <format dxfId="89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36"/>
          </reference>
          <reference field="4" count="1" selected="0">
            <x v="1053"/>
          </reference>
          <reference field="5" count="1" selected="0">
            <x v="155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050"/>
          </reference>
          <reference field="18" count="1">
            <x v="10"/>
          </reference>
        </references>
      </pivotArea>
    </format>
    <format dxfId="88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36"/>
          </reference>
          <reference field="4" count="1" selected="0">
            <x v="1053"/>
          </reference>
          <reference field="5" count="1" selected="0">
            <x v="155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066"/>
          </reference>
          <reference field="18" count="1">
            <x v="10"/>
          </reference>
        </references>
      </pivotArea>
    </format>
    <format dxfId="88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36"/>
          </reference>
          <reference field="4" count="1" selected="0">
            <x v="1053"/>
          </reference>
          <reference field="5" count="1" selected="0">
            <x v="155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085"/>
          </reference>
          <reference field="18" count="1">
            <x v="10"/>
          </reference>
        </references>
      </pivotArea>
    </format>
    <format dxfId="88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36"/>
          </reference>
          <reference field="4" count="1" selected="0">
            <x v="1053"/>
          </reference>
          <reference field="5" count="1" selected="0">
            <x v="155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103"/>
          </reference>
          <reference field="18" count="1">
            <x v="10"/>
          </reference>
        </references>
      </pivotArea>
    </format>
    <format dxfId="88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36"/>
          </reference>
          <reference field="4" count="1" selected="0">
            <x v="1053"/>
          </reference>
          <reference field="5" count="1" selected="0">
            <x v="155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112"/>
          </reference>
          <reference field="18" count="1">
            <x v="10"/>
          </reference>
        </references>
      </pivotArea>
    </format>
    <format dxfId="88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36"/>
          </reference>
          <reference field="4" count="1" selected="0">
            <x v="1053"/>
          </reference>
          <reference field="5" count="1" selected="0">
            <x v="155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114"/>
          </reference>
          <reference field="18" count="1">
            <x v="10"/>
          </reference>
        </references>
      </pivotArea>
    </format>
    <format dxfId="88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36"/>
          </reference>
          <reference field="4" count="1" selected="0">
            <x v="1053"/>
          </reference>
          <reference field="5" count="1" selected="0">
            <x v="155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154"/>
          </reference>
          <reference field="18" count="1">
            <x v="10"/>
          </reference>
        </references>
      </pivotArea>
    </format>
    <format dxfId="88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36"/>
          </reference>
          <reference field="4" count="1" selected="0">
            <x v="1053"/>
          </reference>
          <reference field="5" count="1" selected="0">
            <x v="155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232"/>
          </reference>
          <reference field="18" count="1">
            <x v="10"/>
          </reference>
        </references>
      </pivotArea>
    </format>
    <format dxfId="88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36"/>
          </reference>
          <reference field="4" count="1" selected="0">
            <x v="1053"/>
          </reference>
          <reference field="5" count="1" selected="0">
            <x v="155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249"/>
          </reference>
          <reference field="18" count="1">
            <x v="10"/>
          </reference>
        </references>
      </pivotArea>
    </format>
    <format dxfId="88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36"/>
          </reference>
          <reference field="4" count="1" selected="0">
            <x v="1053"/>
          </reference>
          <reference field="5" count="1" selected="0">
            <x v="155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302"/>
          </reference>
          <reference field="18" count="1">
            <x v="10"/>
          </reference>
        </references>
      </pivotArea>
    </format>
    <format dxfId="88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36"/>
          </reference>
          <reference field="4" count="1" selected="0">
            <x v="1053"/>
          </reference>
          <reference field="5" count="1" selected="0">
            <x v="155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319"/>
          </reference>
          <reference field="18" count="1">
            <x v="10"/>
          </reference>
        </references>
      </pivotArea>
    </format>
    <format dxfId="87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36"/>
          </reference>
          <reference field="4" count="1" selected="0">
            <x v="1053"/>
          </reference>
          <reference field="5" count="1" selected="0">
            <x v="155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386"/>
          </reference>
          <reference field="18" count="1">
            <x v="10"/>
          </reference>
        </references>
      </pivotArea>
    </format>
    <format dxfId="87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36"/>
          </reference>
          <reference field="4" count="1" selected="0">
            <x v="1053"/>
          </reference>
          <reference field="5" count="1" selected="0">
            <x v="155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408"/>
          </reference>
          <reference field="18" count="1">
            <x v="10"/>
          </reference>
        </references>
      </pivotArea>
    </format>
    <format dxfId="87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36"/>
          </reference>
          <reference field="4" count="1" selected="0">
            <x v="1053"/>
          </reference>
          <reference field="5" count="1" selected="0">
            <x v="155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469"/>
          </reference>
          <reference field="18" count="1">
            <x v="10"/>
          </reference>
        </references>
      </pivotArea>
    </format>
    <format dxfId="87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36"/>
          </reference>
          <reference field="4" count="1" selected="0">
            <x v="1053"/>
          </reference>
          <reference field="5" count="1" selected="0">
            <x v="155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532"/>
          </reference>
          <reference field="18" count="1">
            <x v="10"/>
          </reference>
        </references>
      </pivotArea>
    </format>
    <format dxfId="87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36"/>
          </reference>
          <reference field="4" count="1" selected="0">
            <x v="1053"/>
          </reference>
          <reference field="5" count="1" selected="0">
            <x v="155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538"/>
          </reference>
          <reference field="18" count="1">
            <x v="10"/>
          </reference>
        </references>
      </pivotArea>
    </format>
    <format dxfId="87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39"/>
          </reference>
          <reference field="4" count="1" selected="0">
            <x v="1045"/>
          </reference>
          <reference field="5" count="1" selected="0">
            <x v="134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262"/>
          </reference>
          <reference field="18" count="1">
            <x v="10"/>
          </reference>
        </references>
      </pivotArea>
    </format>
    <format dxfId="87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39"/>
          </reference>
          <reference field="4" count="1" selected="0">
            <x v="1045"/>
          </reference>
          <reference field="5" count="1" selected="0">
            <x v="134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349"/>
          </reference>
          <reference field="18" count="1">
            <x v="10"/>
          </reference>
        </references>
      </pivotArea>
    </format>
    <format dxfId="87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39"/>
          </reference>
          <reference field="4" count="1" selected="0">
            <x v="1045"/>
          </reference>
          <reference field="5" count="1" selected="0">
            <x v="134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374"/>
          </reference>
          <reference field="18" count="1">
            <x v="10"/>
          </reference>
        </references>
      </pivotArea>
    </format>
    <format dxfId="87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39"/>
          </reference>
          <reference field="4" count="1" selected="0">
            <x v="1045"/>
          </reference>
          <reference field="5" count="1" selected="0">
            <x v="134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428"/>
          </reference>
          <reference field="18" count="1">
            <x v="10"/>
          </reference>
        </references>
      </pivotArea>
    </format>
    <format dxfId="87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39"/>
          </reference>
          <reference field="4" count="1" selected="0">
            <x v="1045"/>
          </reference>
          <reference field="5" count="1" selected="0">
            <x v="134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586"/>
          </reference>
          <reference field="18" count="1">
            <x v="10"/>
          </reference>
        </references>
      </pivotArea>
    </format>
    <format dxfId="86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43"/>
          </reference>
          <reference field="4" count="1" selected="0">
            <x v="1166"/>
          </reference>
          <reference field="5" count="1" selected="0">
            <x v="14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311"/>
          </reference>
          <reference field="18" count="1">
            <x v="0"/>
          </reference>
        </references>
      </pivotArea>
    </format>
    <format dxfId="86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43"/>
          </reference>
          <reference field="4" count="1" selected="0">
            <x v="1166"/>
          </reference>
          <reference field="5" count="1" selected="0">
            <x v="14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319"/>
          </reference>
          <reference field="18" count="1">
            <x v="0"/>
          </reference>
        </references>
      </pivotArea>
    </format>
    <format dxfId="86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43"/>
          </reference>
          <reference field="4" count="1" selected="0">
            <x v="1166"/>
          </reference>
          <reference field="5" count="1" selected="0">
            <x v="14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324"/>
          </reference>
          <reference field="18" count="1">
            <x v="0"/>
          </reference>
        </references>
      </pivotArea>
    </format>
    <format dxfId="86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43"/>
          </reference>
          <reference field="4" count="1" selected="0">
            <x v="1166"/>
          </reference>
          <reference field="5" count="1" selected="0">
            <x v="14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475"/>
          </reference>
          <reference field="18" count="1">
            <x v="0"/>
          </reference>
        </references>
      </pivotArea>
    </format>
    <format dxfId="86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43"/>
          </reference>
          <reference field="4" count="1" selected="0">
            <x v="1166"/>
          </reference>
          <reference field="5" count="1" selected="0">
            <x v="14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481"/>
          </reference>
          <reference field="18" count="1">
            <x v="0"/>
          </reference>
        </references>
      </pivotArea>
    </format>
    <format dxfId="86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43"/>
          </reference>
          <reference field="4" count="1" selected="0">
            <x v="1166"/>
          </reference>
          <reference field="5" count="1" selected="0">
            <x v="14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485"/>
          </reference>
          <reference field="18" count="1">
            <x v="0"/>
          </reference>
        </references>
      </pivotArea>
    </format>
    <format dxfId="86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43"/>
          </reference>
          <reference field="4" count="1" selected="0">
            <x v="1166"/>
          </reference>
          <reference field="5" count="1" selected="0">
            <x v="14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491"/>
          </reference>
          <reference field="18" count="1">
            <x v="0"/>
          </reference>
        </references>
      </pivotArea>
    </format>
    <format dxfId="86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43"/>
          </reference>
          <reference field="4" count="1" selected="0">
            <x v="1166"/>
          </reference>
          <reference field="5" count="1" selected="0">
            <x v="14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493"/>
          </reference>
          <reference field="18" count="1">
            <x v="0"/>
          </reference>
        </references>
      </pivotArea>
    </format>
    <format dxfId="86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43"/>
          </reference>
          <reference field="4" count="1" selected="0">
            <x v="1166"/>
          </reference>
          <reference field="5" count="1" selected="0">
            <x v="14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561"/>
          </reference>
          <reference field="18" count="1">
            <x v="0"/>
          </reference>
        </references>
      </pivotArea>
    </format>
    <format dxfId="86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43"/>
          </reference>
          <reference field="4" count="1" selected="0">
            <x v="1166"/>
          </reference>
          <reference field="5" count="1" selected="0">
            <x v="14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628"/>
          </reference>
          <reference field="18" count="1">
            <x v="0"/>
          </reference>
        </references>
      </pivotArea>
    </format>
    <format dxfId="85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43"/>
          </reference>
          <reference field="4" count="1" selected="0">
            <x v="1166"/>
          </reference>
          <reference field="5" count="1" selected="0">
            <x v="14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651"/>
          </reference>
          <reference field="18" count="1">
            <x v="0"/>
          </reference>
        </references>
      </pivotArea>
    </format>
    <format dxfId="85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43"/>
          </reference>
          <reference field="4" count="1" selected="0">
            <x v="1166"/>
          </reference>
          <reference field="5" count="1" selected="0">
            <x v="14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660"/>
          </reference>
          <reference field="18" count="1">
            <x v="0"/>
          </reference>
        </references>
      </pivotArea>
    </format>
    <format dxfId="85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43"/>
          </reference>
          <reference field="4" count="1" selected="0">
            <x v="1166"/>
          </reference>
          <reference field="5" count="1" selected="0">
            <x v="14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668"/>
          </reference>
          <reference field="18" count="1">
            <x v="0"/>
          </reference>
        </references>
      </pivotArea>
    </format>
    <format dxfId="85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43"/>
          </reference>
          <reference field="4" count="1" selected="0">
            <x v="1166"/>
          </reference>
          <reference field="5" count="1" selected="0">
            <x v="14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914"/>
          </reference>
          <reference field="18" count="1">
            <x v="0"/>
          </reference>
        </references>
      </pivotArea>
    </format>
    <format dxfId="85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43"/>
          </reference>
          <reference field="4" count="1" selected="0">
            <x v="1166"/>
          </reference>
          <reference field="5" count="1" selected="0">
            <x v="14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921"/>
          </reference>
          <reference field="18" count="1">
            <x v="0"/>
          </reference>
        </references>
      </pivotArea>
    </format>
    <format dxfId="85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45"/>
          </reference>
          <reference field="4" count="1" selected="0">
            <x v="977"/>
          </reference>
          <reference field="5" count="1" selected="0">
            <x v="29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087"/>
          </reference>
          <reference field="18" count="1">
            <x v="0"/>
          </reference>
        </references>
      </pivotArea>
    </format>
    <format dxfId="85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45"/>
          </reference>
          <reference field="4" count="1" selected="0">
            <x v="977"/>
          </reference>
          <reference field="5" count="1" selected="0">
            <x v="29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091"/>
          </reference>
          <reference field="18" count="1">
            <x v="0"/>
          </reference>
        </references>
      </pivotArea>
    </format>
    <format dxfId="85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45"/>
          </reference>
          <reference field="4" count="1" selected="0">
            <x v="977"/>
          </reference>
          <reference field="5" count="1" selected="0">
            <x v="29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101"/>
          </reference>
          <reference field="18" count="1">
            <x v="0"/>
          </reference>
        </references>
      </pivotArea>
    </format>
    <format dxfId="85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45"/>
          </reference>
          <reference field="4" count="1" selected="0">
            <x v="977"/>
          </reference>
          <reference field="5" count="1" selected="0">
            <x v="29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104"/>
          </reference>
          <reference field="18" count="1">
            <x v="0"/>
          </reference>
        </references>
      </pivotArea>
    </format>
    <format dxfId="85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45"/>
          </reference>
          <reference field="4" count="1" selected="0">
            <x v="977"/>
          </reference>
          <reference field="5" count="1" selected="0">
            <x v="29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107"/>
          </reference>
          <reference field="18" count="1">
            <x v="0"/>
          </reference>
        </references>
      </pivotArea>
    </format>
    <format dxfId="84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45"/>
          </reference>
          <reference field="4" count="1" selected="0">
            <x v="977"/>
          </reference>
          <reference field="5" count="1" selected="0">
            <x v="29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113"/>
          </reference>
          <reference field="18" count="1">
            <x v="0"/>
          </reference>
        </references>
      </pivotArea>
    </format>
    <format dxfId="84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45"/>
          </reference>
          <reference field="4" count="1" selected="0">
            <x v="977"/>
          </reference>
          <reference field="5" count="1" selected="0">
            <x v="29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119"/>
          </reference>
          <reference field="18" count="1">
            <x v="0"/>
          </reference>
        </references>
      </pivotArea>
    </format>
    <format dxfId="84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45"/>
          </reference>
          <reference field="4" count="1" selected="0">
            <x v="977"/>
          </reference>
          <reference field="5" count="1" selected="0">
            <x v="29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120"/>
          </reference>
          <reference field="18" count="1">
            <x v="0"/>
          </reference>
        </references>
      </pivotArea>
    </format>
    <format dxfId="84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45"/>
          </reference>
          <reference field="4" count="1" selected="0">
            <x v="977"/>
          </reference>
          <reference field="5" count="1" selected="0">
            <x v="29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131"/>
          </reference>
          <reference field="18" count="1">
            <x v="0"/>
          </reference>
        </references>
      </pivotArea>
    </format>
    <format dxfId="84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51"/>
          </reference>
          <reference field="4" count="1" selected="0">
            <x v="210"/>
          </reference>
          <reference field="5" count="1" selected="0">
            <x v="35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87"/>
          </reference>
          <reference field="18" count="1">
            <x v="0"/>
          </reference>
        </references>
      </pivotArea>
    </format>
    <format dxfId="84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54"/>
          </reference>
          <reference field="4" count="1" selected="0">
            <x v="713"/>
          </reference>
          <reference field="5" count="1" selected="0">
            <x v="45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732"/>
          </reference>
          <reference field="18" count="1">
            <x v="0"/>
          </reference>
        </references>
      </pivotArea>
    </format>
    <format dxfId="84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54"/>
          </reference>
          <reference field="4" count="1" selected="0">
            <x v="713"/>
          </reference>
          <reference field="5" count="1" selected="0">
            <x v="45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740"/>
          </reference>
          <reference field="18" count="1">
            <x v="0"/>
          </reference>
        </references>
      </pivotArea>
    </format>
    <format dxfId="84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56"/>
          </reference>
          <reference field="4" count="1" selected="0">
            <x v="705"/>
          </reference>
          <reference field="5" count="1" selected="0">
            <x v="13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971"/>
          </reference>
          <reference field="18" count="1">
            <x v="0"/>
          </reference>
        </references>
      </pivotArea>
    </format>
    <format dxfId="84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56"/>
          </reference>
          <reference field="4" count="1" selected="0">
            <x v="705"/>
          </reference>
          <reference field="5" count="1" selected="0">
            <x v="13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972"/>
          </reference>
          <reference field="18" count="1">
            <x v="0"/>
          </reference>
        </references>
      </pivotArea>
    </format>
    <format dxfId="84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86"/>
          </reference>
          <reference field="4" count="1" selected="0">
            <x v="659"/>
          </reference>
          <reference field="5" count="1" selected="0">
            <x v="212"/>
          </reference>
          <reference field="6" count="1" selected="0">
            <x v="2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08"/>
          </reference>
          <reference field="18" count="1">
            <x v="10"/>
          </reference>
        </references>
      </pivotArea>
    </format>
    <format dxfId="83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86"/>
          </reference>
          <reference field="4" count="1" selected="0">
            <x v="659"/>
          </reference>
          <reference field="5" count="1" selected="0">
            <x v="212"/>
          </reference>
          <reference field="6" count="1" selected="0">
            <x v="2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22"/>
          </reference>
          <reference field="18" count="1">
            <x v="10"/>
          </reference>
        </references>
      </pivotArea>
    </format>
    <format dxfId="83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86"/>
          </reference>
          <reference field="4" count="1" selected="0">
            <x v="659"/>
          </reference>
          <reference field="5" count="1" selected="0">
            <x v="212"/>
          </reference>
          <reference field="6" count="1" selected="0">
            <x v="2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068"/>
          </reference>
          <reference field="18" count="1">
            <x v="10"/>
          </reference>
        </references>
      </pivotArea>
    </format>
    <format dxfId="83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94"/>
          </reference>
          <reference field="4" count="1" selected="0">
            <x v="733"/>
          </reference>
          <reference field="5" count="1" selected="0">
            <x v="46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983"/>
          </reference>
          <reference field="18" count="1">
            <x v="0"/>
          </reference>
        </references>
      </pivotArea>
    </format>
    <format dxfId="83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94"/>
          </reference>
          <reference field="4" count="1" selected="0">
            <x v="733"/>
          </reference>
          <reference field="5" count="1" selected="0">
            <x v="46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984"/>
          </reference>
          <reference field="18" count="1">
            <x v="0"/>
          </reference>
        </references>
      </pivotArea>
    </format>
    <format dxfId="83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94"/>
          </reference>
          <reference field="4" count="1" selected="0">
            <x v="733"/>
          </reference>
          <reference field="5" count="1" selected="0">
            <x v="46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986"/>
          </reference>
          <reference field="18" count="1">
            <x v="0"/>
          </reference>
        </references>
      </pivotArea>
    </format>
    <format dxfId="83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94"/>
          </reference>
          <reference field="4" count="1" selected="0">
            <x v="733"/>
          </reference>
          <reference field="5" count="1" selected="0">
            <x v="46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999"/>
          </reference>
          <reference field="18" count="1">
            <x v="0"/>
          </reference>
        </references>
      </pivotArea>
    </format>
    <format dxfId="83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94"/>
          </reference>
          <reference field="4" count="1" selected="0">
            <x v="733"/>
          </reference>
          <reference field="5" count="1" selected="0">
            <x v="46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016"/>
          </reference>
          <reference field="18" count="1">
            <x v="0"/>
          </reference>
        </references>
      </pivotArea>
    </format>
    <format dxfId="83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94"/>
          </reference>
          <reference field="4" count="1" selected="0">
            <x v="733"/>
          </reference>
          <reference field="5" count="1" selected="0">
            <x v="46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018"/>
          </reference>
          <reference field="18" count="1">
            <x v="0"/>
          </reference>
        </references>
      </pivotArea>
    </format>
    <format dxfId="83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94"/>
          </reference>
          <reference field="4" count="1" selected="0">
            <x v="733"/>
          </reference>
          <reference field="5" count="1" selected="0">
            <x v="46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028"/>
          </reference>
          <reference field="18" count="1">
            <x v="0"/>
          </reference>
        </references>
      </pivotArea>
    </format>
    <format dxfId="83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99"/>
          </reference>
          <reference field="4" count="1" selected="0">
            <x v="1202"/>
          </reference>
          <reference field="5" count="1" selected="0">
            <x v="39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742"/>
          </reference>
          <reference field="18" count="1">
            <x v="0"/>
          </reference>
        </references>
      </pivotArea>
    </format>
    <format dxfId="82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99"/>
          </reference>
          <reference field="4" count="1" selected="0">
            <x v="1202"/>
          </reference>
          <reference field="5" count="1" selected="0">
            <x v="39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808"/>
          </reference>
          <reference field="18" count="1">
            <x v="0"/>
          </reference>
        </references>
      </pivotArea>
    </format>
    <format dxfId="82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99"/>
          </reference>
          <reference field="4" count="1" selected="0">
            <x v="1202"/>
          </reference>
          <reference field="5" count="1" selected="0">
            <x v="39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925"/>
          </reference>
          <reference field="18" count="1">
            <x v="0"/>
          </reference>
        </references>
      </pivotArea>
    </format>
    <format dxfId="82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99"/>
          </reference>
          <reference field="4" count="1" selected="0">
            <x v="1202"/>
          </reference>
          <reference field="5" count="1" selected="0">
            <x v="39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009"/>
          </reference>
          <reference field="18" count="1">
            <x v="0"/>
          </reference>
        </references>
      </pivotArea>
    </format>
    <format dxfId="82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099"/>
          </reference>
          <reference field="4" count="1" selected="0">
            <x v="1202"/>
          </reference>
          <reference field="5" count="1" selected="0">
            <x v="39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157"/>
          </reference>
          <reference field="18" count="1">
            <x v="0"/>
          </reference>
        </references>
      </pivotArea>
    </format>
    <format dxfId="82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16"/>
          </reference>
          <reference field="4" count="1" selected="0">
            <x v="629"/>
          </reference>
          <reference field="5" count="1" selected="0">
            <x v="394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642"/>
          </reference>
          <reference field="18" count="1">
            <x v="0"/>
          </reference>
        </references>
      </pivotArea>
    </format>
    <format dxfId="82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25"/>
          </reference>
          <reference field="4" count="1" selected="0">
            <x v="340"/>
          </reference>
          <reference field="5" count="1" selected="0">
            <x v="777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166"/>
          </reference>
          <reference field="18" count="1">
            <x v="0"/>
          </reference>
        </references>
      </pivotArea>
    </format>
    <format dxfId="82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26"/>
          </reference>
          <reference field="4" count="1" selected="0">
            <x v="928"/>
          </reference>
          <reference field="5" count="1" selected="0">
            <x v="580"/>
          </reference>
          <reference field="6" count="1" selected="0">
            <x v="3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380"/>
          </reference>
          <reference field="18" count="1">
            <x v="10"/>
          </reference>
        </references>
      </pivotArea>
    </format>
    <format dxfId="82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26"/>
          </reference>
          <reference field="4" count="1" selected="0">
            <x v="928"/>
          </reference>
          <reference field="5" count="1" selected="0">
            <x v="580"/>
          </reference>
          <reference field="6" count="1" selected="0">
            <x v="3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489"/>
          </reference>
          <reference field="18" count="1">
            <x v="10"/>
          </reference>
        </references>
      </pivotArea>
    </format>
    <format dxfId="82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26"/>
          </reference>
          <reference field="4" count="1" selected="0">
            <x v="928"/>
          </reference>
          <reference field="5" count="1" selected="0">
            <x v="580"/>
          </reference>
          <reference field="6" count="1" selected="0">
            <x v="3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545"/>
          </reference>
          <reference field="18" count="1">
            <x v="10"/>
          </reference>
        </references>
      </pivotArea>
    </format>
    <format dxfId="82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27"/>
          </reference>
          <reference field="4" count="1" selected="0">
            <x v="743"/>
          </reference>
          <reference field="5" count="1" selected="0">
            <x v="674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314"/>
          </reference>
          <reference field="18" count="1">
            <x v="0"/>
          </reference>
        </references>
      </pivotArea>
    </format>
    <format dxfId="81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27"/>
          </reference>
          <reference field="4" count="1" selected="0">
            <x v="743"/>
          </reference>
          <reference field="5" count="1" selected="0">
            <x v="674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365"/>
          </reference>
          <reference field="18" count="1">
            <x v="0"/>
          </reference>
        </references>
      </pivotArea>
    </format>
    <format dxfId="81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27"/>
          </reference>
          <reference field="4" count="1" selected="0">
            <x v="743"/>
          </reference>
          <reference field="5" count="1" selected="0">
            <x v="674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367"/>
          </reference>
          <reference field="18" count="1">
            <x v="0"/>
          </reference>
        </references>
      </pivotArea>
    </format>
    <format dxfId="81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27"/>
          </reference>
          <reference field="4" count="1" selected="0">
            <x v="743"/>
          </reference>
          <reference field="5" count="1" selected="0">
            <x v="674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369"/>
          </reference>
          <reference field="18" count="1">
            <x v="0"/>
          </reference>
        </references>
      </pivotArea>
    </format>
    <format dxfId="81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27"/>
          </reference>
          <reference field="4" count="1" selected="0">
            <x v="743"/>
          </reference>
          <reference field="5" count="1" selected="0">
            <x v="674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371"/>
          </reference>
          <reference field="18" count="1">
            <x v="0"/>
          </reference>
        </references>
      </pivotArea>
    </format>
    <format dxfId="81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27"/>
          </reference>
          <reference field="4" count="1" selected="0">
            <x v="743"/>
          </reference>
          <reference field="5" count="1" selected="0">
            <x v="674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412"/>
          </reference>
          <reference field="18" count="1">
            <x v="0"/>
          </reference>
        </references>
      </pivotArea>
    </format>
    <format dxfId="81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27"/>
          </reference>
          <reference field="4" count="1" selected="0">
            <x v="743"/>
          </reference>
          <reference field="5" count="1" selected="0">
            <x v="674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413"/>
          </reference>
          <reference field="18" count="1">
            <x v="0"/>
          </reference>
        </references>
      </pivotArea>
    </format>
    <format dxfId="81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27"/>
          </reference>
          <reference field="4" count="1" selected="0">
            <x v="743"/>
          </reference>
          <reference field="5" count="1" selected="0">
            <x v="674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414"/>
          </reference>
          <reference field="18" count="1">
            <x v="0"/>
          </reference>
        </references>
      </pivotArea>
    </format>
    <format dxfId="81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27"/>
          </reference>
          <reference field="4" count="1" selected="0">
            <x v="743"/>
          </reference>
          <reference field="5" count="1" selected="0">
            <x v="674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415"/>
          </reference>
          <reference field="18" count="1">
            <x v="0"/>
          </reference>
        </references>
      </pivotArea>
    </format>
    <format dxfId="81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27"/>
          </reference>
          <reference field="4" count="1" selected="0">
            <x v="743"/>
          </reference>
          <reference field="5" count="1" selected="0">
            <x v="674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431"/>
          </reference>
          <reference field="18" count="1">
            <x v="0"/>
          </reference>
        </references>
      </pivotArea>
    </format>
    <format dxfId="81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27"/>
          </reference>
          <reference field="4" count="1" selected="0">
            <x v="743"/>
          </reference>
          <reference field="5" count="1" selected="0">
            <x v="674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432"/>
          </reference>
          <reference field="18" count="1">
            <x v="0"/>
          </reference>
        </references>
      </pivotArea>
    </format>
    <format dxfId="80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27"/>
          </reference>
          <reference field="4" count="1" selected="0">
            <x v="743"/>
          </reference>
          <reference field="5" count="1" selected="0">
            <x v="674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435"/>
          </reference>
          <reference field="18" count="1">
            <x v="0"/>
          </reference>
        </references>
      </pivotArea>
    </format>
    <format dxfId="80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2"/>
          </reference>
          <reference field="4" count="1" selected="0">
            <x v="636"/>
          </reference>
          <reference field="5" count="1" selected="0">
            <x v="262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833"/>
          </reference>
          <reference field="18" count="1">
            <x v="2"/>
          </reference>
        </references>
      </pivotArea>
    </format>
    <format dxfId="80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2"/>
          </reference>
          <reference field="4" count="1" selected="0">
            <x v="636"/>
          </reference>
          <reference field="5" count="1" selected="0">
            <x v="262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849"/>
          </reference>
          <reference field="18" count="1">
            <x v="2"/>
          </reference>
        </references>
      </pivotArea>
    </format>
    <format dxfId="80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2"/>
          </reference>
          <reference field="4" count="1" selected="0">
            <x v="636"/>
          </reference>
          <reference field="5" count="1" selected="0">
            <x v="26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629"/>
          </reference>
          <reference field="18" count="1">
            <x v="0"/>
          </reference>
        </references>
      </pivotArea>
    </format>
    <format dxfId="80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2"/>
          </reference>
          <reference field="4" count="1" selected="0">
            <x v="636"/>
          </reference>
          <reference field="5" count="1" selected="0">
            <x v="26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651"/>
          </reference>
          <reference field="18" count="1">
            <x v="0"/>
          </reference>
        </references>
      </pivotArea>
    </format>
    <format dxfId="80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2"/>
          </reference>
          <reference field="4" count="1" selected="0">
            <x v="636"/>
          </reference>
          <reference field="5" count="1" selected="0">
            <x v="26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675"/>
          </reference>
          <reference field="18" count="1">
            <x v="0"/>
          </reference>
        </references>
      </pivotArea>
    </format>
    <format dxfId="80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2"/>
          </reference>
          <reference field="4" count="1" selected="0">
            <x v="636"/>
          </reference>
          <reference field="5" count="1" selected="0">
            <x v="26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764"/>
          </reference>
          <reference field="18" count="1">
            <x v="0"/>
          </reference>
        </references>
      </pivotArea>
    </format>
    <format dxfId="80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2"/>
          </reference>
          <reference field="4" count="1" selected="0">
            <x v="636"/>
          </reference>
          <reference field="5" count="1" selected="0">
            <x v="26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765"/>
          </reference>
          <reference field="18" count="1">
            <x v="0"/>
          </reference>
        </references>
      </pivotArea>
    </format>
    <format dxfId="80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2"/>
          </reference>
          <reference field="4" count="1" selected="0">
            <x v="636"/>
          </reference>
          <reference field="5" count="1" selected="0">
            <x v="26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766"/>
          </reference>
          <reference field="18" count="1">
            <x v="0"/>
          </reference>
        </references>
      </pivotArea>
    </format>
    <format dxfId="80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2"/>
          </reference>
          <reference field="4" count="1" selected="0">
            <x v="636"/>
          </reference>
          <reference field="5" count="1" selected="0">
            <x v="26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821"/>
          </reference>
          <reference field="18" count="1">
            <x v="0"/>
          </reference>
        </references>
      </pivotArea>
    </format>
    <format dxfId="79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2"/>
          </reference>
          <reference field="4" count="1" selected="0">
            <x v="636"/>
          </reference>
          <reference field="5" count="1" selected="0">
            <x v="26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825"/>
          </reference>
          <reference field="18" count="1">
            <x v="0"/>
          </reference>
        </references>
      </pivotArea>
    </format>
    <format dxfId="79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2"/>
          </reference>
          <reference field="4" count="1" selected="0">
            <x v="636"/>
          </reference>
          <reference field="5" count="1" selected="0">
            <x v="26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826"/>
          </reference>
          <reference field="18" count="1">
            <x v="0"/>
          </reference>
        </references>
      </pivotArea>
    </format>
    <format dxfId="79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2"/>
          </reference>
          <reference field="4" count="1" selected="0">
            <x v="636"/>
          </reference>
          <reference field="5" count="1" selected="0">
            <x v="26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519"/>
          </reference>
          <reference field="18" count="1">
            <x v="0"/>
          </reference>
        </references>
      </pivotArea>
    </format>
    <format dxfId="79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2"/>
          </reference>
          <reference field="4" count="1" selected="0">
            <x v="636"/>
          </reference>
          <reference field="5" count="1" selected="0">
            <x v="26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688"/>
          </reference>
          <reference field="18" count="1">
            <x v="0"/>
          </reference>
        </references>
      </pivotArea>
    </format>
    <format dxfId="79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2"/>
          </reference>
          <reference field="4" count="1" selected="0">
            <x v="636"/>
          </reference>
          <reference field="5" count="1" selected="0">
            <x v="26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784"/>
          </reference>
          <reference field="18" count="1">
            <x v="0"/>
          </reference>
        </references>
      </pivotArea>
    </format>
    <format dxfId="79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2"/>
          </reference>
          <reference field="4" count="1" selected="0">
            <x v="636"/>
          </reference>
          <reference field="5" count="1" selected="0">
            <x v="26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792"/>
          </reference>
          <reference field="18" count="1">
            <x v="0"/>
          </reference>
        </references>
      </pivotArea>
    </format>
    <format dxfId="79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2"/>
          </reference>
          <reference field="4" count="1" selected="0">
            <x v="636"/>
          </reference>
          <reference field="5" count="1" selected="0">
            <x v="26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797"/>
          </reference>
          <reference field="18" count="1">
            <x v="0"/>
          </reference>
        </references>
      </pivotArea>
    </format>
    <format dxfId="79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2"/>
          </reference>
          <reference field="4" count="1" selected="0">
            <x v="636"/>
          </reference>
          <reference field="5" count="1" selected="0">
            <x v="26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829"/>
          </reference>
          <reference field="18" count="1">
            <x v="0"/>
          </reference>
        </references>
      </pivotArea>
    </format>
    <format dxfId="79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2"/>
          </reference>
          <reference field="4" count="1" selected="0">
            <x v="636"/>
          </reference>
          <reference field="5" count="1" selected="0">
            <x v="26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870"/>
          </reference>
          <reference field="18" count="1">
            <x v="0"/>
          </reference>
        </references>
      </pivotArea>
    </format>
    <format dxfId="79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2"/>
          </reference>
          <reference field="4" count="1" selected="0">
            <x v="636"/>
          </reference>
          <reference field="5" count="1" selected="0">
            <x v="26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886"/>
          </reference>
          <reference field="18" count="1">
            <x v="0"/>
          </reference>
        </references>
      </pivotArea>
    </format>
    <format dxfId="78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2"/>
          </reference>
          <reference field="4" count="1" selected="0">
            <x v="636"/>
          </reference>
          <reference field="5" count="1" selected="0">
            <x v="26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889"/>
          </reference>
          <reference field="18" count="1">
            <x v="0"/>
          </reference>
        </references>
      </pivotArea>
    </format>
    <format dxfId="78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2"/>
          </reference>
          <reference field="4" count="1" selected="0">
            <x v="636"/>
          </reference>
          <reference field="5" count="1" selected="0">
            <x v="26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909"/>
          </reference>
          <reference field="18" count="1">
            <x v="0"/>
          </reference>
        </references>
      </pivotArea>
    </format>
    <format dxfId="78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2"/>
          </reference>
          <reference field="4" count="1" selected="0">
            <x v="636"/>
          </reference>
          <reference field="5" count="1" selected="0">
            <x v="26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952"/>
          </reference>
          <reference field="18" count="1">
            <x v="0"/>
          </reference>
        </references>
      </pivotArea>
    </format>
    <format dxfId="78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5"/>
          </reference>
          <reference field="4" count="1" selected="0">
            <x v="1213"/>
          </reference>
          <reference field="5" count="1" selected="0">
            <x v="468"/>
          </reference>
          <reference field="6" count="1" selected="0">
            <x v="17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156"/>
          </reference>
          <reference field="18" count="1">
            <x v="0"/>
          </reference>
        </references>
      </pivotArea>
    </format>
    <format dxfId="78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5"/>
          </reference>
          <reference field="4" count="1" selected="0">
            <x v="1213"/>
          </reference>
          <reference field="5" count="1" selected="0">
            <x v="468"/>
          </reference>
          <reference field="6" count="1" selected="0">
            <x v="17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462"/>
          </reference>
          <reference field="18" count="1">
            <x v="0"/>
          </reference>
        </references>
      </pivotArea>
    </format>
    <format dxfId="78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5"/>
          </reference>
          <reference field="4" count="1" selected="0">
            <x v="1213"/>
          </reference>
          <reference field="5" count="1" selected="0">
            <x v="468"/>
          </reference>
          <reference field="6" count="1" selected="0">
            <x v="17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822"/>
          </reference>
          <reference field="18" count="1">
            <x v="0"/>
          </reference>
        </references>
      </pivotArea>
    </format>
    <format dxfId="78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5"/>
          </reference>
          <reference field="4" count="1" selected="0">
            <x v="1213"/>
          </reference>
          <reference field="5" count="1" selected="0">
            <x v="468"/>
          </reference>
          <reference field="6" count="1" selected="0">
            <x v="17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865"/>
          </reference>
          <reference field="18" count="1">
            <x v="0"/>
          </reference>
        </references>
      </pivotArea>
    </format>
    <format dxfId="78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5"/>
          </reference>
          <reference field="4" count="1" selected="0">
            <x v="1213"/>
          </reference>
          <reference field="5" count="1" selected="0">
            <x v="468"/>
          </reference>
          <reference field="6" count="1" selected="0">
            <x v="17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215"/>
          </reference>
          <reference field="18" count="1">
            <x v="0"/>
          </reference>
        </references>
      </pivotArea>
    </format>
    <format dxfId="78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5"/>
          </reference>
          <reference field="4" count="1" selected="0">
            <x v="1213"/>
          </reference>
          <reference field="5" count="1" selected="0">
            <x v="468"/>
          </reference>
          <reference field="6" count="1" selected="0">
            <x v="17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301"/>
          </reference>
          <reference field="18" count="1">
            <x v="0"/>
          </reference>
        </references>
      </pivotArea>
    </format>
    <format dxfId="78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5"/>
          </reference>
          <reference field="4" count="1" selected="0">
            <x v="1213"/>
          </reference>
          <reference field="5" count="1" selected="0">
            <x v="468"/>
          </reference>
          <reference field="6" count="1" selected="0">
            <x v="17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627"/>
          </reference>
          <reference field="18" count="1">
            <x v="0"/>
          </reference>
        </references>
      </pivotArea>
    </format>
    <format dxfId="77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5"/>
          </reference>
          <reference field="4" count="1" selected="0">
            <x v="1213"/>
          </reference>
          <reference field="5" count="1" selected="0">
            <x v="468"/>
          </reference>
          <reference field="6" count="1" selected="0">
            <x v="17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911"/>
          </reference>
          <reference field="18" count="1">
            <x v="0"/>
          </reference>
        </references>
      </pivotArea>
    </format>
    <format dxfId="77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5"/>
          </reference>
          <reference field="4" count="1" selected="0">
            <x v="1213"/>
          </reference>
          <reference field="5" count="1" selected="0">
            <x v="468"/>
          </reference>
          <reference field="6" count="1" selected="0">
            <x v="17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383"/>
          </reference>
          <reference field="18" count="1">
            <x v="0"/>
          </reference>
        </references>
      </pivotArea>
    </format>
    <format dxfId="77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5"/>
          </reference>
          <reference field="4" count="1" selected="0">
            <x v="1213"/>
          </reference>
          <reference field="5" count="1" selected="0">
            <x v="468"/>
          </reference>
          <reference field="6" count="1" selected="0">
            <x v="17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427"/>
          </reference>
          <reference field="18" count="1">
            <x v="0"/>
          </reference>
        </references>
      </pivotArea>
    </format>
    <format dxfId="77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8"/>
          </reference>
          <reference field="4" count="1" selected="0">
            <x v="1104"/>
          </reference>
          <reference field="5" count="1" selected="0">
            <x v="219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117"/>
          </reference>
          <reference field="18" count="1">
            <x v="10"/>
          </reference>
        </references>
      </pivotArea>
    </format>
    <format dxfId="77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8"/>
          </reference>
          <reference field="4" count="1" selected="0">
            <x v="1104"/>
          </reference>
          <reference field="5" count="1" selected="0">
            <x v="219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176"/>
          </reference>
          <reference field="18" count="1">
            <x v="10"/>
          </reference>
        </references>
      </pivotArea>
    </format>
    <format dxfId="77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8"/>
          </reference>
          <reference field="4" count="1" selected="0">
            <x v="1104"/>
          </reference>
          <reference field="5" count="1" selected="0">
            <x v="219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218"/>
          </reference>
          <reference field="18" count="1">
            <x v="10"/>
          </reference>
        </references>
      </pivotArea>
    </format>
    <format dxfId="77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8"/>
          </reference>
          <reference field="4" count="1" selected="0">
            <x v="1104"/>
          </reference>
          <reference field="5" count="1" selected="0">
            <x v="219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250"/>
          </reference>
          <reference field="18" count="1">
            <x v="10"/>
          </reference>
        </references>
      </pivotArea>
    </format>
    <format dxfId="77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8"/>
          </reference>
          <reference field="4" count="1" selected="0">
            <x v="1104"/>
          </reference>
          <reference field="5" count="1" selected="0">
            <x v="219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285"/>
          </reference>
          <reference field="18" count="1">
            <x v="10"/>
          </reference>
        </references>
      </pivotArea>
    </format>
    <format dxfId="77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8"/>
          </reference>
          <reference field="4" count="1" selected="0">
            <x v="1104"/>
          </reference>
          <reference field="5" count="1" selected="0">
            <x v="219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320"/>
          </reference>
          <reference field="18" count="1">
            <x v="10"/>
          </reference>
        </references>
      </pivotArea>
    </format>
    <format dxfId="77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8"/>
          </reference>
          <reference field="4" count="1" selected="0">
            <x v="1104"/>
          </reference>
          <reference field="5" count="1" selected="0">
            <x v="219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338"/>
          </reference>
          <reference field="18" count="1">
            <x v="10"/>
          </reference>
        </references>
      </pivotArea>
    </format>
    <format dxfId="76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8"/>
          </reference>
          <reference field="4" count="1" selected="0">
            <x v="1104"/>
          </reference>
          <reference field="5" count="1" selected="0">
            <x v="219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374"/>
          </reference>
          <reference field="18" count="1">
            <x v="10"/>
          </reference>
        </references>
      </pivotArea>
    </format>
    <format dxfId="76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8"/>
          </reference>
          <reference field="4" count="1" selected="0">
            <x v="1104"/>
          </reference>
          <reference field="5" count="1" selected="0">
            <x v="219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422"/>
          </reference>
          <reference field="18" count="1">
            <x v="10"/>
          </reference>
        </references>
      </pivotArea>
    </format>
    <format dxfId="76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8"/>
          </reference>
          <reference field="4" count="1" selected="0">
            <x v="1104"/>
          </reference>
          <reference field="5" count="1" selected="0">
            <x v="219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426"/>
          </reference>
          <reference field="18" count="1">
            <x v="10"/>
          </reference>
        </references>
      </pivotArea>
    </format>
    <format dxfId="76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8"/>
          </reference>
          <reference field="4" count="1" selected="0">
            <x v="1104"/>
          </reference>
          <reference field="5" count="1" selected="0">
            <x v="219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504"/>
          </reference>
          <reference field="18" count="1">
            <x v="10"/>
          </reference>
        </references>
      </pivotArea>
    </format>
    <format dxfId="76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8"/>
          </reference>
          <reference field="4" count="1" selected="0">
            <x v="1104"/>
          </reference>
          <reference field="5" count="1" selected="0">
            <x v="219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525"/>
          </reference>
          <reference field="18" count="1">
            <x v="10"/>
          </reference>
        </references>
      </pivotArea>
    </format>
    <format dxfId="76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8"/>
          </reference>
          <reference field="4" count="1" selected="0">
            <x v="1104"/>
          </reference>
          <reference field="5" count="1" selected="0">
            <x v="219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591"/>
          </reference>
          <reference field="18" count="1">
            <x v="10"/>
          </reference>
        </references>
      </pivotArea>
    </format>
    <format dxfId="76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8"/>
          </reference>
          <reference field="4" count="1" selected="0">
            <x v="1104"/>
          </reference>
          <reference field="5" count="1" selected="0">
            <x v="219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880"/>
          </reference>
          <reference field="18" count="1">
            <x v="10"/>
          </reference>
        </references>
      </pivotArea>
    </format>
    <format dxfId="76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8"/>
          </reference>
          <reference field="4" count="1" selected="0">
            <x v="1104"/>
          </reference>
          <reference field="5" count="1" selected="0">
            <x v="219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016"/>
          </reference>
          <reference field="18" count="1">
            <x v="10"/>
          </reference>
        </references>
      </pivotArea>
    </format>
    <format dxfId="76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9"/>
          </reference>
          <reference field="4" count="1" selected="0">
            <x v="1070"/>
          </reference>
          <reference field="5" count="1" selected="0">
            <x v="39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26"/>
          </reference>
          <reference field="18" count="1">
            <x v="0"/>
          </reference>
        </references>
      </pivotArea>
    </format>
    <format dxfId="76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9"/>
          </reference>
          <reference field="4" count="1" selected="0">
            <x v="1070"/>
          </reference>
          <reference field="5" count="1" selected="0">
            <x v="39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36"/>
          </reference>
          <reference field="18" count="1">
            <x v="0"/>
          </reference>
        </references>
      </pivotArea>
    </format>
    <format dxfId="75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9"/>
          </reference>
          <reference field="4" count="1" selected="0">
            <x v="1070"/>
          </reference>
          <reference field="5" count="1" selected="0">
            <x v="39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42"/>
          </reference>
          <reference field="18" count="1">
            <x v="0"/>
          </reference>
        </references>
      </pivotArea>
    </format>
    <format dxfId="75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9"/>
          </reference>
          <reference field="4" count="1" selected="0">
            <x v="1070"/>
          </reference>
          <reference field="5" count="1" selected="0">
            <x v="39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59"/>
          </reference>
          <reference field="18" count="1">
            <x v="0"/>
          </reference>
        </references>
      </pivotArea>
    </format>
    <format dxfId="75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9"/>
          </reference>
          <reference field="4" count="1" selected="0">
            <x v="1070"/>
          </reference>
          <reference field="5" count="1" selected="0">
            <x v="39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66"/>
          </reference>
          <reference field="18" count="1">
            <x v="0"/>
          </reference>
        </references>
      </pivotArea>
    </format>
    <format dxfId="75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9"/>
          </reference>
          <reference field="4" count="1" selected="0">
            <x v="1070"/>
          </reference>
          <reference field="5" count="1" selected="0">
            <x v="39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73"/>
          </reference>
          <reference field="18" count="1">
            <x v="0"/>
          </reference>
        </references>
      </pivotArea>
    </format>
    <format dxfId="75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9"/>
          </reference>
          <reference field="4" count="1" selected="0">
            <x v="1070"/>
          </reference>
          <reference field="5" count="1" selected="0">
            <x v="39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05"/>
          </reference>
          <reference field="18" count="1">
            <x v="0"/>
          </reference>
        </references>
      </pivotArea>
    </format>
    <format dxfId="75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9"/>
          </reference>
          <reference field="4" count="1" selected="0">
            <x v="1070"/>
          </reference>
          <reference field="5" count="1" selected="0">
            <x v="39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14"/>
          </reference>
          <reference field="18" count="1">
            <x v="0"/>
          </reference>
        </references>
      </pivotArea>
    </format>
    <format dxfId="75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9"/>
          </reference>
          <reference field="4" count="1" selected="0">
            <x v="1070"/>
          </reference>
          <reference field="5" count="1" selected="0">
            <x v="39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26"/>
          </reference>
          <reference field="18" count="1">
            <x v="0"/>
          </reference>
        </references>
      </pivotArea>
    </format>
    <format dxfId="75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9"/>
          </reference>
          <reference field="4" count="1" selected="0">
            <x v="1070"/>
          </reference>
          <reference field="5" count="1" selected="0">
            <x v="39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96"/>
          </reference>
          <reference field="18" count="1">
            <x v="0"/>
          </reference>
        </references>
      </pivotArea>
    </format>
    <format dxfId="75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9"/>
          </reference>
          <reference field="4" count="1" selected="0">
            <x v="1070"/>
          </reference>
          <reference field="5" count="1" selected="0">
            <x v="39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04"/>
          </reference>
          <reference field="18" count="1">
            <x v="0"/>
          </reference>
        </references>
      </pivotArea>
    </format>
    <format dxfId="75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9"/>
          </reference>
          <reference field="4" count="1" selected="0">
            <x v="1070"/>
          </reference>
          <reference field="5" count="1" selected="0">
            <x v="39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20"/>
          </reference>
          <reference field="18" count="1">
            <x v="0"/>
          </reference>
        </references>
      </pivotArea>
    </format>
    <format dxfId="74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9"/>
          </reference>
          <reference field="4" count="1" selected="0">
            <x v="1070"/>
          </reference>
          <reference field="5" count="1" selected="0">
            <x v="39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44"/>
          </reference>
          <reference field="18" count="1">
            <x v="0"/>
          </reference>
        </references>
      </pivotArea>
    </format>
    <format dxfId="74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9"/>
          </reference>
          <reference field="4" count="1" selected="0">
            <x v="1070"/>
          </reference>
          <reference field="5" count="1" selected="0">
            <x v="39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61"/>
          </reference>
          <reference field="18" count="1">
            <x v="0"/>
          </reference>
        </references>
      </pivotArea>
    </format>
    <format dxfId="74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9"/>
          </reference>
          <reference field="4" count="1" selected="0">
            <x v="1070"/>
          </reference>
          <reference field="5" count="1" selected="0">
            <x v="39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80"/>
          </reference>
          <reference field="18" count="1">
            <x v="0"/>
          </reference>
        </references>
      </pivotArea>
    </format>
    <format dxfId="74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9"/>
          </reference>
          <reference field="4" count="1" selected="0">
            <x v="1070"/>
          </reference>
          <reference field="5" count="1" selected="0">
            <x v="39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528"/>
          </reference>
          <reference field="18" count="1">
            <x v="0"/>
          </reference>
        </references>
      </pivotArea>
    </format>
    <format dxfId="74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9"/>
          </reference>
          <reference field="4" count="1" selected="0">
            <x v="1070"/>
          </reference>
          <reference field="5" count="1" selected="0">
            <x v="39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550"/>
          </reference>
          <reference field="18" count="1">
            <x v="0"/>
          </reference>
        </references>
      </pivotArea>
    </format>
    <format dxfId="74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9"/>
          </reference>
          <reference field="4" count="1" selected="0">
            <x v="1070"/>
          </reference>
          <reference field="5" count="1" selected="0">
            <x v="39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620"/>
          </reference>
          <reference field="18" count="1">
            <x v="0"/>
          </reference>
        </references>
      </pivotArea>
    </format>
    <format dxfId="74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9"/>
          </reference>
          <reference field="4" count="1" selected="0">
            <x v="1070"/>
          </reference>
          <reference field="5" count="1" selected="0">
            <x v="39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645"/>
          </reference>
          <reference field="18" count="1">
            <x v="0"/>
          </reference>
        </references>
      </pivotArea>
    </format>
    <format dxfId="74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9"/>
          </reference>
          <reference field="4" count="1" selected="0">
            <x v="1070"/>
          </reference>
          <reference field="5" count="1" selected="0">
            <x v="39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666"/>
          </reference>
          <reference field="18" count="1">
            <x v="0"/>
          </reference>
        </references>
      </pivotArea>
    </format>
    <format dxfId="74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9"/>
          </reference>
          <reference field="4" count="1" selected="0">
            <x v="1070"/>
          </reference>
          <reference field="5" count="1" selected="0">
            <x v="39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765"/>
          </reference>
          <reference field="18" count="1">
            <x v="0"/>
          </reference>
        </references>
      </pivotArea>
    </format>
    <format dxfId="74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9"/>
          </reference>
          <reference field="4" count="1" selected="0">
            <x v="1070"/>
          </reference>
          <reference field="5" count="1" selected="0">
            <x v="39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808"/>
          </reference>
          <reference field="18" count="1">
            <x v="0"/>
          </reference>
        </references>
      </pivotArea>
    </format>
    <format dxfId="73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9"/>
          </reference>
          <reference field="4" count="1" selected="0">
            <x v="1070"/>
          </reference>
          <reference field="5" count="1" selected="0">
            <x v="39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810"/>
          </reference>
          <reference field="18" count="1">
            <x v="0"/>
          </reference>
        </references>
      </pivotArea>
    </format>
    <format dxfId="73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9"/>
          </reference>
          <reference field="4" count="1" selected="0">
            <x v="1070"/>
          </reference>
          <reference field="5" count="1" selected="0">
            <x v="39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824"/>
          </reference>
          <reference field="18" count="1">
            <x v="0"/>
          </reference>
        </references>
      </pivotArea>
    </format>
    <format dxfId="73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9"/>
          </reference>
          <reference field="4" count="1" selected="0">
            <x v="1070"/>
          </reference>
          <reference field="5" count="1" selected="0">
            <x v="39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840"/>
          </reference>
          <reference field="18" count="1">
            <x v="0"/>
          </reference>
        </references>
      </pivotArea>
    </format>
    <format dxfId="73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9"/>
          </reference>
          <reference field="4" count="1" selected="0">
            <x v="1070"/>
          </reference>
          <reference field="5" count="1" selected="0">
            <x v="39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872"/>
          </reference>
          <reference field="18" count="1">
            <x v="0"/>
          </reference>
        </references>
      </pivotArea>
    </format>
    <format dxfId="73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9"/>
          </reference>
          <reference field="4" count="1" selected="0">
            <x v="1070"/>
          </reference>
          <reference field="5" count="1" selected="0">
            <x v="39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876"/>
          </reference>
          <reference field="18" count="1">
            <x v="0"/>
          </reference>
        </references>
      </pivotArea>
    </format>
    <format dxfId="73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9"/>
          </reference>
          <reference field="4" count="1" selected="0">
            <x v="1070"/>
          </reference>
          <reference field="5" count="1" selected="0">
            <x v="39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882"/>
          </reference>
          <reference field="18" count="1">
            <x v="0"/>
          </reference>
        </references>
      </pivotArea>
    </format>
    <format dxfId="73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39"/>
          </reference>
          <reference field="4" count="1" selected="0">
            <x v="1070"/>
          </reference>
          <reference field="5" count="1" selected="0">
            <x v="39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888"/>
          </reference>
          <reference field="18" count="1">
            <x v="0"/>
          </reference>
        </references>
      </pivotArea>
    </format>
    <format dxfId="73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47"/>
          </reference>
          <reference field="4" count="1" selected="0">
            <x v="767"/>
          </reference>
          <reference field="5" count="1" selected="0">
            <x v="788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399"/>
          </reference>
          <reference field="18" count="1">
            <x v="0"/>
          </reference>
        </references>
      </pivotArea>
    </format>
    <format dxfId="73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47"/>
          </reference>
          <reference field="4" count="1" selected="0">
            <x v="767"/>
          </reference>
          <reference field="5" count="1" selected="0">
            <x v="788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401"/>
          </reference>
          <reference field="18" count="1">
            <x v="0"/>
          </reference>
        </references>
      </pivotArea>
    </format>
    <format dxfId="73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47"/>
          </reference>
          <reference field="4" count="1" selected="0">
            <x v="767"/>
          </reference>
          <reference field="5" count="1" selected="0">
            <x v="788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424"/>
          </reference>
          <reference field="18" count="1">
            <x v="0"/>
          </reference>
        </references>
      </pivotArea>
    </format>
    <format dxfId="72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47"/>
          </reference>
          <reference field="4" count="1" selected="0">
            <x v="767"/>
          </reference>
          <reference field="5" count="1" selected="0">
            <x v="788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437"/>
          </reference>
          <reference field="18" count="1">
            <x v="0"/>
          </reference>
        </references>
      </pivotArea>
    </format>
    <format dxfId="72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47"/>
          </reference>
          <reference field="4" count="1" selected="0">
            <x v="767"/>
          </reference>
          <reference field="5" count="1" selected="0">
            <x v="788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452"/>
          </reference>
          <reference field="18" count="1">
            <x v="0"/>
          </reference>
        </references>
      </pivotArea>
    </format>
    <format dxfId="72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47"/>
          </reference>
          <reference field="4" count="1" selected="0">
            <x v="767"/>
          </reference>
          <reference field="5" count="1" selected="0">
            <x v="788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461"/>
          </reference>
          <reference field="18" count="1">
            <x v="0"/>
          </reference>
        </references>
      </pivotArea>
    </format>
    <format dxfId="72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47"/>
          </reference>
          <reference field="4" count="1" selected="0">
            <x v="767"/>
          </reference>
          <reference field="5" count="1" selected="0">
            <x v="788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496"/>
          </reference>
          <reference field="18" count="1">
            <x v="0"/>
          </reference>
        </references>
      </pivotArea>
    </format>
    <format dxfId="72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47"/>
          </reference>
          <reference field="4" count="1" selected="0">
            <x v="767"/>
          </reference>
          <reference field="5" count="1" selected="0">
            <x v="788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497"/>
          </reference>
          <reference field="18" count="1">
            <x v="0"/>
          </reference>
        </references>
      </pivotArea>
    </format>
    <format dxfId="72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47"/>
          </reference>
          <reference field="4" count="1" selected="0">
            <x v="767"/>
          </reference>
          <reference field="5" count="1" selected="0">
            <x v="788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512"/>
          </reference>
          <reference field="18" count="1">
            <x v="0"/>
          </reference>
        </references>
      </pivotArea>
    </format>
    <format dxfId="72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47"/>
          </reference>
          <reference field="4" count="1" selected="0">
            <x v="767"/>
          </reference>
          <reference field="5" count="1" selected="0">
            <x v="788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513"/>
          </reference>
          <reference field="18" count="1">
            <x v="0"/>
          </reference>
        </references>
      </pivotArea>
    </format>
    <format dxfId="72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47"/>
          </reference>
          <reference field="4" count="1" selected="0">
            <x v="767"/>
          </reference>
          <reference field="5" count="1" selected="0">
            <x v="788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514"/>
          </reference>
          <reference field="18" count="1">
            <x v="0"/>
          </reference>
        </references>
      </pivotArea>
    </format>
    <format dxfId="72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47"/>
          </reference>
          <reference field="4" count="1" selected="0">
            <x v="767"/>
          </reference>
          <reference field="5" count="1" selected="0">
            <x v="788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522"/>
          </reference>
          <reference field="18" count="1">
            <x v="0"/>
          </reference>
        </references>
      </pivotArea>
    </format>
    <format dxfId="72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47"/>
          </reference>
          <reference field="4" count="1" selected="0">
            <x v="767"/>
          </reference>
          <reference field="5" count="1" selected="0">
            <x v="788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551"/>
          </reference>
          <reference field="18" count="1">
            <x v="0"/>
          </reference>
        </references>
      </pivotArea>
    </format>
    <format dxfId="71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51"/>
          </reference>
          <reference field="4" count="1" selected="0">
            <x v="725"/>
          </reference>
          <reference field="5" count="1" selected="0">
            <x v="12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244"/>
          </reference>
          <reference field="18" count="1">
            <x v="0"/>
          </reference>
        </references>
      </pivotArea>
    </format>
    <format dxfId="71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51"/>
          </reference>
          <reference field="4" count="1" selected="0">
            <x v="725"/>
          </reference>
          <reference field="5" count="1" selected="0">
            <x v="12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261"/>
          </reference>
          <reference field="18" count="1">
            <x v="0"/>
          </reference>
        </references>
      </pivotArea>
    </format>
    <format dxfId="71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51"/>
          </reference>
          <reference field="4" count="1" selected="0">
            <x v="725"/>
          </reference>
          <reference field="5" count="1" selected="0">
            <x v="12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290"/>
          </reference>
          <reference field="18" count="1">
            <x v="0"/>
          </reference>
        </references>
      </pivotArea>
    </format>
    <format dxfId="71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51"/>
          </reference>
          <reference field="4" count="1" selected="0">
            <x v="725"/>
          </reference>
          <reference field="5" count="1" selected="0">
            <x v="12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438"/>
          </reference>
          <reference field="18" count="1">
            <x v="0"/>
          </reference>
        </references>
      </pivotArea>
    </format>
    <format dxfId="71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51"/>
          </reference>
          <reference field="4" count="1" selected="0">
            <x v="725"/>
          </reference>
          <reference field="5" count="1" selected="0">
            <x v="12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445"/>
          </reference>
          <reference field="18" count="1">
            <x v="0"/>
          </reference>
        </references>
      </pivotArea>
    </format>
    <format dxfId="71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51"/>
          </reference>
          <reference field="4" count="1" selected="0">
            <x v="725"/>
          </reference>
          <reference field="5" count="1" selected="0">
            <x v="12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623"/>
          </reference>
          <reference field="18" count="1">
            <x v="0"/>
          </reference>
        </references>
      </pivotArea>
    </format>
    <format dxfId="71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55"/>
          </reference>
          <reference field="4" count="1" selected="0">
            <x v="734"/>
          </reference>
          <reference field="5" count="1" selected="0">
            <x v="53"/>
          </reference>
          <reference field="6" count="1" selected="0">
            <x v="8"/>
          </reference>
          <reference field="7" count="0" selected="0"/>
          <reference field="8" count="1" selected="0">
            <x v="0"/>
          </reference>
          <reference field="9" count="1" selected="0">
            <x v="20"/>
          </reference>
          <reference field="10" count="1" selected="0">
            <x v="2958"/>
          </reference>
          <reference field="18" count="1">
            <x v="11"/>
          </reference>
        </references>
      </pivotArea>
    </format>
    <format dxfId="71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56"/>
          </reference>
          <reference field="4" count="1" selected="0">
            <x v="942"/>
          </reference>
          <reference field="5" count="1" selected="0">
            <x v="62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155"/>
          </reference>
          <reference field="18" count="1">
            <x v="0"/>
          </reference>
        </references>
      </pivotArea>
    </format>
    <format dxfId="71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56"/>
          </reference>
          <reference field="4" count="1" selected="0">
            <x v="942"/>
          </reference>
          <reference field="5" count="1" selected="0">
            <x v="62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179"/>
          </reference>
          <reference field="18" count="1">
            <x v="0"/>
          </reference>
        </references>
      </pivotArea>
    </format>
    <format dxfId="71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56"/>
          </reference>
          <reference field="4" count="1" selected="0">
            <x v="942"/>
          </reference>
          <reference field="5" count="1" selected="0">
            <x v="62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180"/>
          </reference>
          <reference field="18" count="1">
            <x v="0"/>
          </reference>
        </references>
      </pivotArea>
    </format>
    <format dxfId="70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56"/>
          </reference>
          <reference field="4" count="1" selected="0">
            <x v="942"/>
          </reference>
          <reference field="5" count="1" selected="0">
            <x v="62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197"/>
          </reference>
          <reference field="18" count="1">
            <x v="0"/>
          </reference>
        </references>
      </pivotArea>
    </format>
    <format dxfId="70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56"/>
          </reference>
          <reference field="4" count="1" selected="0">
            <x v="942"/>
          </reference>
          <reference field="5" count="1" selected="0">
            <x v="62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215"/>
          </reference>
          <reference field="18" count="1">
            <x v="0"/>
          </reference>
        </references>
      </pivotArea>
    </format>
    <format dxfId="70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56"/>
          </reference>
          <reference field="4" count="1" selected="0">
            <x v="942"/>
          </reference>
          <reference field="5" count="1" selected="0">
            <x v="62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216"/>
          </reference>
          <reference field="18" count="1">
            <x v="0"/>
          </reference>
        </references>
      </pivotArea>
    </format>
    <format dxfId="70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56"/>
          </reference>
          <reference field="4" count="1" selected="0">
            <x v="942"/>
          </reference>
          <reference field="5" count="1" selected="0">
            <x v="62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227"/>
          </reference>
          <reference field="18" count="1">
            <x v="0"/>
          </reference>
        </references>
      </pivotArea>
    </format>
    <format dxfId="70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56"/>
          </reference>
          <reference field="4" count="1" selected="0">
            <x v="942"/>
          </reference>
          <reference field="5" count="1" selected="0">
            <x v="62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238"/>
          </reference>
          <reference field="18" count="1">
            <x v="0"/>
          </reference>
        </references>
      </pivotArea>
    </format>
    <format dxfId="70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56"/>
          </reference>
          <reference field="4" count="1" selected="0">
            <x v="942"/>
          </reference>
          <reference field="5" count="1" selected="0">
            <x v="62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246"/>
          </reference>
          <reference field="18" count="1">
            <x v="0"/>
          </reference>
        </references>
      </pivotArea>
    </format>
    <format dxfId="70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58"/>
          </reference>
          <reference field="4" count="1" selected="0">
            <x v="693"/>
          </reference>
          <reference field="5" count="1" selected="0">
            <x v="12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109"/>
          </reference>
          <reference field="18" count="1">
            <x v="0"/>
          </reference>
        </references>
      </pivotArea>
    </format>
    <format dxfId="70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58"/>
          </reference>
          <reference field="4" count="1" selected="0">
            <x v="693"/>
          </reference>
          <reference field="5" count="1" selected="0">
            <x v="12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153"/>
          </reference>
          <reference field="18" count="1">
            <x v="0"/>
          </reference>
        </references>
      </pivotArea>
    </format>
    <format dxfId="70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58"/>
          </reference>
          <reference field="4" count="1" selected="0">
            <x v="693"/>
          </reference>
          <reference field="5" count="1" selected="0">
            <x v="12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234"/>
          </reference>
          <reference field="18" count="1">
            <x v="0"/>
          </reference>
        </references>
      </pivotArea>
    </format>
    <format dxfId="70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58"/>
          </reference>
          <reference field="4" count="1" selected="0">
            <x v="693"/>
          </reference>
          <reference field="5" count="1" selected="0">
            <x v="12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423"/>
          </reference>
          <reference field="18" count="1">
            <x v="0"/>
          </reference>
        </references>
      </pivotArea>
    </format>
    <format dxfId="69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58"/>
          </reference>
          <reference field="4" count="1" selected="0">
            <x v="693"/>
          </reference>
          <reference field="5" count="1" selected="0">
            <x v="12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080"/>
          </reference>
          <reference field="18" count="1">
            <x v="1"/>
          </reference>
        </references>
      </pivotArea>
    </format>
    <format dxfId="69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61"/>
          </reference>
          <reference field="4" count="1" selected="0">
            <x v="1235"/>
          </reference>
          <reference field="5" count="1" selected="0">
            <x v="795"/>
          </reference>
          <reference field="6" count="1" selected="0">
            <x v="2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88"/>
          </reference>
          <reference field="18" count="1">
            <x v="10"/>
          </reference>
        </references>
      </pivotArea>
    </format>
    <format dxfId="69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61"/>
          </reference>
          <reference field="4" count="1" selected="0">
            <x v="1235"/>
          </reference>
          <reference field="5" count="1" selected="0">
            <x v="795"/>
          </reference>
          <reference field="6" count="1" selected="0">
            <x v="2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306"/>
          </reference>
          <reference field="18" count="1">
            <x v="10"/>
          </reference>
        </references>
      </pivotArea>
    </format>
    <format dxfId="69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61"/>
          </reference>
          <reference field="4" count="1" selected="0">
            <x v="1235"/>
          </reference>
          <reference field="5" count="1" selected="0">
            <x v="795"/>
          </reference>
          <reference field="6" count="1" selected="0">
            <x v="2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340"/>
          </reference>
          <reference field="18" count="1">
            <x v="10"/>
          </reference>
        </references>
      </pivotArea>
    </format>
    <format dxfId="69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61"/>
          </reference>
          <reference field="4" count="1" selected="0">
            <x v="1235"/>
          </reference>
          <reference field="5" count="1" selected="0">
            <x v="795"/>
          </reference>
          <reference field="6" count="1" selected="0">
            <x v="2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468"/>
          </reference>
          <reference field="18" count="1">
            <x v="10"/>
          </reference>
        </references>
      </pivotArea>
    </format>
    <format dxfId="69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61"/>
          </reference>
          <reference field="4" count="1" selected="0">
            <x v="1235"/>
          </reference>
          <reference field="5" count="1" selected="0">
            <x v="795"/>
          </reference>
          <reference field="6" count="1" selected="0">
            <x v="2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850"/>
          </reference>
          <reference field="18" count="1">
            <x v="10"/>
          </reference>
        </references>
      </pivotArea>
    </format>
    <format dxfId="69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61"/>
          </reference>
          <reference field="4" count="1" selected="0">
            <x v="1235"/>
          </reference>
          <reference field="5" count="1" selected="0">
            <x v="795"/>
          </reference>
          <reference field="6" count="1" selected="0">
            <x v="2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927"/>
          </reference>
          <reference field="18" count="1">
            <x v="10"/>
          </reference>
        </references>
      </pivotArea>
    </format>
    <format dxfId="69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61"/>
          </reference>
          <reference field="4" count="1" selected="0">
            <x v="1235"/>
          </reference>
          <reference field="5" count="1" selected="0">
            <x v="795"/>
          </reference>
          <reference field="6" count="1" selected="0">
            <x v="2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911"/>
          </reference>
          <reference field="18" count="1">
            <x v="10"/>
          </reference>
        </references>
      </pivotArea>
    </format>
    <format dxfId="69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61"/>
          </reference>
          <reference field="4" count="1" selected="0">
            <x v="1235"/>
          </reference>
          <reference field="5" count="1" selected="0">
            <x v="795"/>
          </reference>
          <reference field="6" count="1" selected="0">
            <x v="2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001"/>
          </reference>
          <reference field="18" count="1">
            <x v="10"/>
          </reference>
        </references>
      </pivotArea>
    </format>
    <format dxfId="69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62"/>
          </reference>
          <reference field="4" count="1" selected="0">
            <x v="1237"/>
          </reference>
          <reference field="5" count="1" selected="0">
            <x v="537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06"/>
          </reference>
          <reference field="18" count="1">
            <x v="10"/>
          </reference>
        </references>
      </pivotArea>
    </format>
    <format dxfId="68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63"/>
          </reference>
          <reference field="4" count="1" selected="0">
            <x v="1034"/>
          </reference>
          <reference field="5" count="1" selected="0">
            <x v="184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180"/>
          </reference>
          <reference field="18" count="1">
            <x v="0"/>
          </reference>
        </references>
      </pivotArea>
    </format>
    <format dxfId="68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63"/>
          </reference>
          <reference field="4" count="1" selected="0">
            <x v="1034"/>
          </reference>
          <reference field="5" count="1" selected="0">
            <x v="184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408"/>
          </reference>
          <reference field="18" count="1">
            <x v="0"/>
          </reference>
        </references>
      </pivotArea>
    </format>
    <format dxfId="68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63"/>
          </reference>
          <reference field="4" count="1" selected="0">
            <x v="1034"/>
          </reference>
          <reference field="5" count="1" selected="0">
            <x v="184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411"/>
          </reference>
          <reference field="18" count="1">
            <x v="0"/>
          </reference>
        </references>
      </pivotArea>
    </format>
    <format dxfId="68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64"/>
          </reference>
          <reference field="4" count="1" selected="0">
            <x v="596"/>
          </reference>
          <reference field="5" count="1" selected="0">
            <x v="16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631"/>
          </reference>
          <reference field="18" count="1">
            <x v="0"/>
          </reference>
        </references>
      </pivotArea>
    </format>
    <format dxfId="68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64"/>
          </reference>
          <reference field="4" count="1" selected="0">
            <x v="596"/>
          </reference>
          <reference field="5" count="1" selected="0">
            <x v="16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632"/>
          </reference>
          <reference field="18" count="1">
            <x v="0"/>
          </reference>
        </references>
      </pivotArea>
    </format>
    <format dxfId="68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64"/>
          </reference>
          <reference field="4" count="1" selected="0">
            <x v="596"/>
          </reference>
          <reference field="5" count="1" selected="0">
            <x v="16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633"/>
          </reference>
          <reference field="18" count="1">
            <x v="0"/>
          </reference>
        </references>
      </pivotArea>
    </format>
    <format dxfId="68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64"/>
          </reference>
          <reference field="4" count="1" selected="0">
            <x v="596"/>
          </reference>
          <reference field="5" count="1" selected="0">
            <x v="16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645"/>
          </reference>
          <reference field="18" count="1">
            <x v="0"/>
          </reference>
        </references>
      </pivotArea>
    </format>
    <format dxfId="68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64"/>
          </reference>
          <reference field="4" count="1" selected="0">
            <x v="596"/>
          </reference>
          <reference field="5" count="1" selected="0">
            <x v="16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646"/>
          </reference>
          <reference field="18" count="1">
            <x v="0"/>
          </reference>
        </references>
      </pivotArea>
    </format>
    <format dxfId="68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64"/>
          </reference>
          <reference field="4" count="1" selected="0">
            <x v="596"/>
          </reference>
          <reference field="5" count="1" selected="0">
            <x v="16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647"/>
          </reference>
          <reference field="18" count="1">
            <x v="0"/>
          </reference>
        </references>
      </pivotArea>
    </format>
    <format dxfId="68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71"/>
          </reference>
          <reference field="4" count="1" selected="0">
            <x v="1084"/>
          </reference>
          <reference field="5" count="1" selected="0">
            <x v="165"/>
          </reference>
          <reference field="6" count="1" selected="0">
            <x v="5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465"/>
          </reference>
          <reference field="18" count="1">
            <x v="0"/>
          </reference>
        </references>
      </pivotArea>
    </format>
    <format dxfId="67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72"/>
          </reference>
          <reference field="4" count="1" selected="0">
            <x v="1160"/>
          </reference>
          <reference field="5" count="1" selected="0">
            <x v="12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980"/>
          </reference>
          <reference field="18" count="1">
            <x v="0"/>
          </reference>
        </references>
      </pivotArea>
    </format>
    <format dxfId="67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72"/>
          </reference>
          <reference field="4" count="1" selected="0">
            <x v="1160"/>
          </reference>
          <reference field="5" count="1" selected="0">
            <x v="12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042"/>
          </reference>
          <reference field="18" count="1">
            <x v="0"/>
          </reference>
        </references>
      </pivotArea>
    </format>
    <format dxfId="67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72"/>
          </reference>
          <reference field="4" count="1" selected="0">
            <x v="1160"/>
          </reference>
          <reference field="5" count="1" selected="0">
            <x v="12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253"/>
          </reference>
          <reference field="18" count="1">
            <x v="0"/>
          </reference>
        </references>
      </pivotArea>
    </format>
    <format dxfId="67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72"/>
          </reference>
          <reference field="4" count="1" selected="0">
            <x v="1160"/>
          </reference>
          <reference field="5" count="1" selected="0">
            <x v="12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353"/>
          </reference>
          <reference field="18" count="1">
            <x v="0"/>
          </reference>
        </references>
      </pivotArea>
    </format>
    <format dxfId="67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75"/>
          </reference>
          <reference field="4" count="1" selected="0">
            <x v="990"/>
          </reference>
          <reference field="5" count="1" selected="0">
            <x v="486"/>
          </reference>
          <reference field="6" count="1" selected="0">
            <x v="36"/>
          </reference>
          <reference field="7" count="0" selected="0"/>
          <reference field="8" count="1" selected="0">
            <x v="0"/>
          </reference>
          <reference field="9" count="1" selected="0">
            <x v="17"/>
          </reference>
          <reference field="10" count="1" selected="0">
            <x v="0"/>
          </reference>
          <reference field="18" count="1">
            <x v="5"/>
          </reference>
        </references>
      </pivotArea>
    </format>
    <format dxfId="67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186"/>
          </reference>
          <reference field="4" count="1" selected="0">
            <x v="686"/>
          </reference>
          <reference field="5" count="1" selected="0">
            <x v="758"/>
          </reference>
          <reference field="6" count="1" selected="0">
            <x v="2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854"/>
          </reference>
          <reference field="18" count="1">
            <x v="0"/>
          </reference>
        </references>
      </pivotArea>
    </format>
    <format dxfId="67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00"/>
          </reference>
          <reference field="4" count="1" selected="0">
            <x v="1083"/>
          </reference>
          <reference field="5" count="1" selected="0">
            <x v="455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594"/>
          </reference>
          <reference field="18" count="1">
            <x v="10"/>
          </reference>
        </references>
      </pivotArea>
    </format>
    <format dxfId="67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00"/>
          </reference>
          <reference field="4" count="1" selected="0">
            <x v="1083"/>
          </reference>
          <reference field="5" count="1" selected="0">
            <x v="455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691"/>
          </reference>
          <reference field="18" count="1">
            <x v="10"/>
          </reference>
        </references>
      </pivotArea>
    </format>
    <format dxfId="67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00"/>
          </reference>
          <reference field="4" count="1" selected="0">
            <x v="1083"/>
          </reference>
          <reference field="5" count="1" selected="0">
            <x v="455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708"/>
          </reference>
          <reference field="18" count="1">
            <x v="10"/>
          </reference>
        </references>
      </pivotArea>
    </format>
    <format dxfId="67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01"/>
          </reference>
          <reference field="4" count="1" selected="0">
            <x v="980"/>
          </reference>
          <reference field="5" count="1" selected="0">
            <x v="66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662"/>
          </reference>
          <reference field="18" count="1">
            <x v="7"/>
          </reference>
        </references>
      </pivotArea>
    </format>
    <format dxfId="66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06"/>
          </reference>
          <reference field="4" count="1" selected="0">
            <x v="702"/>
          </reference>
          <reference field="5" count="1" selected="0">
            <x v="39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419"/>
          </reference>
          <reference field="18" count="1">
            <x v="0"/>
          </reference>
        </references>
      </pivotArea>
    </format>
    <format dxfId="66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06"/>
          </reference>
          <reference field="4" count="1" selected="0">
            <x v="702"/>
          </reference>
          <reference field="5" count="1" selected="0">
            <x v="399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420"/>
          </reference>
          <reference field="18" count="1">
            <x v="0"/>
          </reference>
        </references>
      </pivotArea>
    </format>
    <format dxfId="66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08"/>
          </reference>
          <reference field="4" count="1" selected="0">
            <x v="835"/>
          </reference>
          <reference field="5" count="1" selected="0">
            <x v="614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124"/>
          </reference>
          <reference field="18" count="1">
            <x v="2"/>
          </reference>
        </references>
      </pivotArea>
    </format>
    <format dxfId="66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09"/>
          </reference>
          <reference field="4" count="1" selected="0">
            <x v="881"/>
          </reference>
          <reference field="5" count="1" selected="0">
            <x v="500"/>
          </reference>
          <reference field="6" count="1" selected="0">
            <x v="2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6"/>
          </reference>
          <reference field="18" count="1">
            <x v="0"/>
          </reference>
        </references>
      </pivotArea>
    </format>
    <format dxfId="66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09"/>
          </reference>
          <reference field="4" count="1" selected="0">
            <x v="881"/>
          </reference>
          <reference field="5" count="1" selected="0">
            <x v="500"/>
          </reference>
          <reference field="6" count="1" selected="0">
            <x v="2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7"/>
          </reference>
          <reference field="18" count="1">
            <x v="0"/>
          </reference>
        </references>
      </pivotArea>
    </format>
    <format dxfId="66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09"/>
          </reference>
          <reference field="4" count="1" selected="0">
            <x v="881"/>
          </reference>
          <reference field="5" count="1" selected="0">
            <x v="500"/>
          </reference>
          <reference field="6" count="1" selected="0">
            <x v="2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8"/>
          </reference>
          <reference field="18" count="1">
            <x v="0"/>
          </reference>
        </references>
      </pivotArea>
    </format>
    <format dxfId="66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09"/>
          </reference>
          <reference field="4" count="1" selected="0">
            <x v="881"/>
          </reference>
          <reference field="5" count="1" selected="0">
            <x v="500"/>
          </reference>
          <reference field="6" count="1" selected="0">
            <x v="2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9"/>
          </reference>
          <reference field="18" count="1">
            <x v="0"/>
          </reference>
        </references>
      </pivotArea>
    </format>
    <format dxfId="66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09"/>
          </reference>
          <reference field="4" count="1" selected="0">
            <x v="881"/>
          </reference>
          <reference field="5" count="1" selected="0">
            <x v="500"/>
          </reference>
          <reference field="6" count="1" selected="0">
            <x v="2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0"/>
          </reference>
          <reference field="18" count="1">
            <x v="0"/>
          </reference>
        </references>
      </pivotArea>
    </format>
    <format dxfId="66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09"/>
          </reference>
          <reference field="4" count="1" selected="0">
            <x v="881"/>
          </reference>
          <reference field="5" count="1" selected="0">
            <x v="500"/>
          </reference>
          <reference field="6" count="1" selected="0">
            <x v="2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1"/>
          </reference>
          <reference field="18" count="1">
            <x v="0"/>
          </reference>
        </references>
      </pivotArea>
    </format>
    <format dxfId="66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09"/>
          </reference>
          <reference field="4" count="1" selected="0">
            <x v="881"/>
          </reference>
          <reference field="5" count="1" selected="0">
            <x v="500"/>
          </reference>
          <reference field="6" count="1" selected="0">
            <x v="2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2"/>
          </reference>
          <reference field="18" count="1">
            <x v="0"/>
          </reference>
        </references>
      </pivotArea>
    </format>
    <format dxfId="65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09"/>
          </reference>
          <reference field="4" count="1" selected="0">
            <x v="881"/>
          </reference>
          <reference field="5" count="1" selected="0">
            <x v="500"/>
          </reference>
          <reference field="6" count="1" selected="0">
            <x v="2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3"/>
          </reference>
          <reference field="18" count="1">
            <x v="0"/>
          </reference>
        </references>
      </pivotArea>
    </format>
    <format dxfId="65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09"/>
          </reference>
          <reference field="4" count="1" selected="0">
            <x v="881"/>
          </reference>
          <reference field="5" count="1" selected="0">
            <x v="500"/>
          </reference>
          <reference field="6" count="1" selected="0">
            <x v="2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4"/>
          </reference>
          <reference field="18" count="1">
            <x v="0"/>
          </reference>
        </references>
      </pivotArea>
    </format>
    <format dxfId="65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09"/>
          </reference>
          <reference field="4" count="1" selected="0">
            <x v="881"/>
          </reference>
          <reference field="5" count="1" selected="0">
            <x v="500"/>
          </reference>
          <reference field="6" count="1" selected="0">
            <x v="2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5"/>
          </reference>
          <reference field="18" count="1">
            <x v="0"/>
          </reference>
        </references>
      </pivotArea>
    </format>
    <format dxfId="65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09"/>
          </reference>
          <reference field="4" count="1" selected="0">
            <x v="881"/>
          </reference>
          <reference field="5" count="1" selected="0">
            <x v="500"/>
          </reference>
          <reference field="6" count="1" selected="0">
            <x v="2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6"/>
          </reference>
          <reference field="18" count="1">
            <x v="0"/>
          </reference>
        </references>
      </pivotArea>
    </format>
    <format dxfId="65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09"/>
          </reference>
          <reference field="4" count="1" selected="0">
            <x v="881"/>
          </reference>
          <reference field="5" count="1" selected="0">
            <x v="500"/>
          </reference>
          <reference field="6" count="1" selected="0">
            <x v="2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7"/>
          </reference>
          <reference field="18" count="1">
            <x v="0"/>
          </reference>
        </references>
      </pivotArea>
    </format>
    <format dxfId="65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09"/>
          </reference>
          <reference field="4" count="1" selected="0">
            <x v="881"/>
          </reference>
          <reference field="5" count="1" selected="0">
            <x v="500"/>
          </reference>
          <reference field="6" count="1" selected="0">
            <x v="2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8"/>
          </reference>
          <reference field="18" count="1">
            <x v="0"/>
          </reference>
        </references>
      </pivotArea>
    </format>
    <format dxfId="65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09"/>
          </reference>
          <reference field="4" count="1" selected="0">
            <x v="881"/>
          </reference>
          <reference field="5" count="1" selected="0">
            <x v="500"/>
          </reference>
          <reference field="6" count="1" selected="0">
            <x v="2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9"/>
          </reference>
          <reference field="18" count="1">
            <x v="0"/>
          </reference>
        </references>
      </pivotArea>
    </format>
    <format dxfId="65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09"/>
          </reference>
          <reference field="4" count="1" selected="0">
            <x v="881"/>
          </reference>
          <reference field="5" count="1" selected="0">
            <x v="500"/>
          </reference>
          <reference field="6" count="1" selected="0">
            <x v="2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0"/>
          </reference>
          <reference field="18" count="1">
            <x v="0"/>
          </reference>
        </references>
      </pivotArea>
    </format>
    <format dxfId="65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09"/>
          </reference>
          <reference field="4" count="1" selected="0">
            <x v="881"/>
          </reference>
          <reference field="5" count="1" selected="0">
            <x v="500"/>
          </reference>
          <reference field="6" count="1" selected="0">
            <x v="2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1"/>
          </reference>
          <reference field="18" count="1">
            <x v="0"/>
          </reference>
        </references>
      </pivotArea>
    </format>
    <format dxfId="65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10"/>
          </reference>
          <reference field="4" count="1" selected="0">
            <x v="1219"/>
          </reference>
          <reference field="5" count="1" selected="0">
            <x v="605"/>
          </reference>
          <reference field="6" count="1" selected="0">
            <x v="2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019"/>
          </reference>
          <reference field="18" count="1">
            <x v="10"/>
          </reference>
        </references>
      </pivotArea>
    </format>
    <format dxfId="64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10"/>
          </reference>
          <reference field="4" count="1" selected="0">
            <x v="1219"/>
          </reference>
          <reference field="5" count="1" selected="0">
            <x v="605"/>
          </reference>
          <reference field="6" count="1" selected="0">
            <x v="2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110"/>
          </reference>
          <reference field="18" count="1">
            <x v="10"/>
          </reference>
        </references>
      </pivotArea>
    </format>
    <format dxfId="64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20"/>
          </reference>
          <reference field="4" count="1" selected="0">
            <x v="801"/>
          </reference>
          <reference field="5" count="1" selected="0">
            <x v="18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639"/>
          </reference>
          <reference field="18" count="1">
            <x v="0"/>
          </reference>
        </references>
      </pivotArea>
    </format>
    <format dxfId="64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20"/>
          </reference>
          <reference field="4" count="1" selected="0">
            <x v="801"/>
          </reference>
          <reference field="5" count="1" selected="0">
            <x v="18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640"/>
          </reference>
          <reference field="18" count="1">
            <x v="0"/>
          </reference>
        </references>
      </pivotArea>
    </format>
    <format dxfId="64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20"/>
          </reference>
          <reference field="4" count="1" selected="0">
            <x v="801"/>
          </reference>
          <reference field="5" count="1" selected="0">
            <x v="18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332"/>
          </reference>
          <reference field="18" count="1">
            <x v="0"/>
          </reference>
        </references>
      </pivotArea>
    </format>
    <format dxfId="64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20"/>
          </reference>
          <reference field="4" count="1" selected="0">
            <x v="801"/>
          </reference>
          <reference field="5" count="1" selected="0">
            <x v="18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338"/>
          </reference>
          <reference field="18" count="1">
            <x v="0"/>
          </reference>
        </references>
      </pivotArea>
    </format>
    <format dxfId="64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20"/>
          </reference>
          <reference field="4" count="1" selected="0">
            <x v="801"/>
          </reference>
          <reference field="5" count="1" selected="0">
            <x v="18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339"/>
          </reference>
          <reference field="18" count="1">
            <x v="0"/>
          </reference>
        </references>
      </pivotArea>
    </format>
    <format dxfId="64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20"/>
          </reference>
          <reference field="4" count="1" selected="0">
            <x v="801"/>
          </reference>
          <reference field="5" count="1" selected="0">
            <x v="18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352"/>
          </reference>
          <reference field="18" count="1">
            <x v="0"/>
          </reference>
        </references>
      </pivotArea>
    </format>
    <format dxfId="64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20"/>
          </reference>
          <reference field="4" count="1" selected="0">
            <x v="801"/>
          </reference>
          <reference field="5" count="1" selected="0">
            <x v="18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480"/>
          </reference>
          <reference field="18" count="1">
            <x v="0"/>
          </reference>
        </references>
      </pivotArea>
    </format>
    <format dxfId="64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20"/>
          </reference>
          <reference field="4" count="1" selected="0">
            <x v="801"/>
          </reference>
          <reference field="5" count="1" selected="0">
            <x v="18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490"/>
          </reference>
          <reference field="18" count="1">
            <x v="0"/>
          </reference>
        </references>
      </pivotArea>
    </format>
    <format dxfId="64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20"/>
          </reference>
          <reference field="4" count="1" selected="0">
            <x v="801"/>
          </reference>
          <reference field="5" count="1" selected="0">
            <x v="18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504"/>
          </reference>
          <reference field="18" count="1">
            <x v="0"/>
          </reference>
        </references>
      </pivotArea>
    </format>
    <format dxfId="63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20"/>
          </reference>
          <reference field="4" count="1" selected="0">
            <x v="801"/>
          </reference>
          <reference field="5" count="1" selected="0">
            <x v="18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506"/>
          </reference>
          <reference field="18" count="1">
            <x v="0"/>
          </reference>
        </references>
      </pivotArea>
    </format>
    <format dxfId="63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20"/>
          </reference>
          <reference field="4" count="1" selected="0">
            <x v="801"/>
          </reference>
          <reference field="5" count="1" selected="0">
            <x v="18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511"/>
          </reference>
          <reference field="18" count="1">
            <x v="0"/>
          </reference>
        </references>
      </pivotArea>
    </format>
    <format dxfId="63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20"/>
          </reference>
          <reference field="4" count="1" selected="0">
            <x v="801"/>
          </reference>
          <reference field="5" count="1" selected="0">
            <x v="18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583"/>
          </reference>
          <reference field="18" count="1">
            <x v="0"/>
          </reference>
        </references>
      </pivotArea>
    </format>
    <format dxfId="63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20"/>
          </reference>
          <reference field="4" count="1" selected="0">
            <x v="801"/>
          </reference>
          <reference field="5" count="1" selected="0">
            <x v="18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599"/>
          </reference>
          <reference field="18" count="1">
            <x v="0"/>
          </reference>
        </references>
      </pivotArea>
    </format>
    <format dxfId="63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20"/>
          </reference>
          <reference field="4" count="1" selected="0">
            <x v="801"/>
          </reference>
          <reference field="5" count="1" selected="0">
            <x v="18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600"/>
          </reference>
          <reference field="18" count="1">
            <x v="0"/>
          </reference>
        </references>
      </pivotArea>
    </format>
    <format dxfId="63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20"/>
          </reference>
          <reference field="4" count="1" selected="0">
            <x v="801"/>
          </reference>
          <reference field="5" count="1" selected="0">
            <x v="18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646"/>
          </reference>
          <reference field="18" count="1">
            <x v="0"/>
          </reference>
        </references>
      </pivotArea>
    </format>
    <format dxfId="63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20"/>
          </reference>
          <reference field="4" count="1" selected="0">
            <x v="801"/>
          </reference>
          <reference field="5" count="1" selected="0">
            <x v="18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650"/>
          </reference>
          <reference field="18" count="1">
            <x v="0"/>
          </reference>
        </references>
      </pivotArea>
    </format>
    <format dxfId="63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20"/>
          </reference>
          <reference field="4" count="1" selected="0">
            <x v="801"/>
          </reference>
          <reference field="5" count="1" selected="0">
            <x v="18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675"/>
          </reference>
          <reference field="18" count="1">
            <x v="0"/>
          </reference>
        </references>
      </pivotArea>
    </format>
    <format dxfId="63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20"/>
          </reference>
          <reference field="4" count="1" selected="0">
            <x v="801"/>
          </reference>
          <reference field="5" count="1" selected="0">
            <x v="18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679"/>
          </reference>
          <reference field="18" count="1">
            <x v="0"/>
          </reference>
        </references>
      </pivotArea>
    </format>
    <format dxfId="63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20"/>
          </reference>
          <reference field="4" count="1" selected="0">
            <x v="801"/>
          </reference>
          <reference field="5" count="1" selected="0">
            <x v="18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681"/>
          </reference>
          <reference field="18" count="1">
            <x v="0"/>
          </reference>
        </references>
      </pivotArea>
    </format>
    <format dxfId="62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20"/>
          </reference>
          <reference field="4" count="1" selected="0">
            <x v="801"/>
          </reference>
          <reference field="5" count="1" selected="0">
            <x v="18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362"/>
          </reference>
          <reference field="18" count="1">
            <x v="0"/>
          </reference>
        </references>
      </pivotArea>
    </format>
    <format dxfId="62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20"/>
          </reference>
          <reference field="4" count="1" selected="0">
            <x v="801"/>
          </reference>
          <reference field="5" count="1" selected="0">
            <x v="18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365"/>
          </reference>
          <reference field="18" count="1">
            <x v="0"/>
          </reference>
        </references>
      </pivotArea>
    </format>
    <format dxfId="62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20"/>
          </reference>
          <reference field="4" count="1" selected="0">
            <x v="801"/>
          </reference>
          <reference field="5" count="1" selected="0">
            <x v="188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664"/>
          </reference>
          <reference field="18" count="1">
            <x v="0"/>
          </reference>
        </references>
      </pivotArea>
    </format>
    <format dxfId="62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25"/>
          </reference>
          <reference field="4" count="1" selected="0">
            <x v="1124"/>
          </reference>
          <reference field="5" count="1" selected="0">
            <x v="683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442"/>
          </reference>
          <reference field="18" count="1">
            <x v="0"/>
          </reference>
        </references>
      </pivotArea>
    </format>
    <format dxfId="62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25"/>
          </reference>
          <reference field="4" count="1" selected="0">
            <x v="1124"/>
          </reference>
          <reference field="5" count="1" selected="0">
            <x v="683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443"/>
          </reference>
          <reference field="18" count="1">
            <x v="0"/>
          </reference>
        </references>
      </pivotArea>
    </format>
    <format dxfId="62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25"/>
          </reference>
          <reference field="4" count="1" selected="0">
            <x v="1124"/>
          </reference>
          <reference field="5" count="1" selected="0">
            <x v="683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493"/>
          </reference>
          <reference field="18" count="1">
            <x v="0"/>
          </reference>
        </references>
      </pivotArea>
    </format>
    <format dxfId="62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26"/>
          </reference>
          <reference field="4" count="1" selected="0">
            <x v="546"/>
          </reference>
          <reference field="5" count="1" selected="0">
            <x v="707"/>
          </reference>
          <reference field="6" count="1" selected="0">
            <x v="50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451"/>
          </reference>
          <reference field="18" count="1">
            <x v="0"/>
          </reference>
        </references>
      </pivotArea>
    </format>
    <format dxfId="62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28"/>
          </reference>
          <reference field="4" count="1" selected="0">
            <x v="1141"/>
          </reference>
          <reference field="5" count="1" selected="0">
            <x v="716"/>
          </reference>
          <reference field="6" count="1" selected="0">
            <x v="14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050"/>
          </reference>
          <reference field="18" count="1">
            <x v="3"/>
          </reference>
        </references>
      </pivotArea>
    </format>
    <format dxfId="62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29"/>
          </reference>
          <reference field="4" count="1" selected="0">
            <x v="789"/>
          </reference>
          <reference field="5" count="1" selected="0">
            <x v="3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607"/>
          </reference>
          <reference field="18" count="1">
            <x v="0"/>
          </reference>
        </references>
      </pivotArea>
    </format>
    <format dxfId="62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29"/>
          </reference>
          <reference field="4" count="1" selected="0">
            <x v="789"/>
          </reference>
          <reference field="5" count="1" selected="0">
            <x v="3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131"/>
          </reference>
          <reference field="18" count="1">
            <x v="0"/>
          </reference>
        </references>
      </pivotArea>
    </format>
    <format dxfId="61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29"/>
          </reference>
          <reference field="4" count="1" selected="0">
            <x v="789"/>
          </reference>
          <reference field="5" count="1" selected="0">
            <x v="3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182"/>
          </reference>
          <reference field="18" count="1">
            <x v="0"/>
          </reference>
        </references>
      </pivotArea>
    </format>
    <format dxfId="61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29"/>
          </reference>
          <reference field="4" count="1" selected="0">
            <x v="789"/>
          </reference>
          <reference field="5" count="1" selected="0">
            <x v="3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209"/>
          </reference>
          <reference field="18" count="1">
            <x v="0"/>
          </reference>
        </references>
      </pivotArea>
    </format>
    <format dxfId="61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29"/>
          </reference>
          <reference field="4" count="1" selected="0">
            <x v="789"/>
          </reference>
          <reference field="5" count="1" selected="0">
            <x v="3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225"/>
          </reference>
          <reference field="18" count="1">
            <x v="0"/>
          </reference>
        </references>
      </pivotArea>
    </format>
    <format dxfId="61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29"/>
          </reference>
          <reference field="4" count="1" selected="0">
            <x v="789"/>
          </reference>
          <reference field="5" count="1" selected="0">
            <x v="3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242"/>
          </reference>
          <reference field="18" count="1">
            <x v="0"/>
          </reference>
        </references>
      </pivotArea>
    </format>
    <format dxfId="61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29"/>
          </reference>
          <reference field="4" count="1" selected="0">
            <x v="789"/>
          </reference>
          <reference field="5" count="1" selected="0">
            <x v="3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247"/>
          </reference>
          <reference field="18" count="1">
            <x v="0"/>
          </reference>
        </references>
      </pivotArea>
    </format>
    <format dxfId="61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29"/>
          </reference>
          <reference field="4" count="1" selected="0">
            <x v="789"/>
          </reference>
          <reference field="5" count="1" selected="0">
            <x v="3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276"/>
          </reference>
          <reference field="18" count="1">
            <x v="0"/>
          </reference>
        </references>
      </pivotArea>
    </format>
    <format dxfId="61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29"/>
          </reference>
          <reference field="4" count="1" selected="0">
            <x v="789"/>
          </reference>
          <reference field="5" count="1" selected="0">
            <x v="3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281"/>
          </reference>
          <reference field="18" count="1">
            <x v="0"/>
          </reference>
        </references>
      </pivotArea>
    </format>
    <format dxfId="61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29"/>
          </reference>
          <reference field="4" count="1" selected="0">
            <x v="789"/>
          </reference>
          <reference field="5" count="1" selected="0">
            <x v="3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290"/>
          </reference>
          <reference field="18" count="1">
            <x v="0"/>
          </reference>
        </references>
      </pivotArea>
    </format>
    <format dxfId="61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29"/>
          </reference>
          <reference field="4" count="1" selected="0">
            <x v="789"/>
          </reference>
          <reference field="5" count="1" selected="0">
            <x v="3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292"/>
          </reference>
          <reference field="18" count="1">
            <x v="0"/>
          </reference>
        </references>
      </pivotArea>
    </format>
    <format dxfId="61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29"/>
          </reference>
          <reference field="4" count="1" selected="0">
            <x v="789"/>
          </reference>
          <reference field="5" count="1" selected="0">
            <x v="3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313"/>
          </reference>
          <reference field="18" count="1">
            <x v="0"/>
          </reference>
        </references>
      </pivotArea>
    </format>
    <format dxfId="60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29"/>
          </reference>
          <reference field="4" count="1" selected="0">
            <x v="789"/>
          </reference>
          <reference field="5" count="1" selected="0">
            <x v="3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318"/>
          </reference>
          <reference field="18" count="1">
            <x v="0"/>
          </reference>
        </references>
      </pivotArea>
    </format>
    <format dxfId="60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29"/>
          </reference>
          <reference field="4" count="1" selected="0">
            <x v="789"/>
          </reference>
          <reference field="5" count="1" selected="0">
            <x v="3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327"/>
          </reference>
          <reference field="18" count="1">
            <x v="0"/>
          </reference>
        </references>
      </pivotArea>
    </format>
    <format dxfId="60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29"/>
          </reference>
          <reference field="4" count="1" selected="0">
            <x v="789"/>
          </reference>
          <reference field="5" count="1" selected="0">
            <x v="3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332"/>
          </reference>
          <reference field="18" count="1">
            <x v="0"/>
          </reference>
        </references>
      </pivotArea>
    </format>
    <format dxfId="60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29"/>
          </reference>
          <reference field="4" count="1" selected="0">
            <x v="789"/>
          </reference>
          <reference field="5" count="1" selected="0">
            <x v="3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345"/>
          </reference>
          <reference field="18" count="1">
            <x v="0"/>
          </reference>
        </references>
      </pivotArea>
    </format>
    <format dxfId="60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29"/>
          </reference>
          <reference field="4" count="1" selected="0">
            <x v="789"/>
          </reference>
          <reference field="5" count="1" selected="0">
            <x v="3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348"/>
          </reference>
          <reference field="18" count="1">
            <x v="0"/>
          </reference>
        </references>
      </pivotArea>
    </format>
    <format dxfId="60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29"/>
          </reference>
          <reference field="4" count="1" selected="0">
            <x v="789"/>
          </reference>
          <reference field="5" count="1" selected="0">
            <x v="3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352"/>
          </reference>
          <reference field="18" count="1">
            <x v="0"/>
          </reference>
        </references>
      </pivotArea>
    </format>
    <format dxfId="60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29"/>
          </reference>
          <reference field="4" count="1" selected="0">
            <x v="789"/>
          </reference>
          <reference field="5" count="1" selected="0">
            <x v="3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363"/>
          </reference>
          <reference field="18" count="1">
            <x v="0"/>
          </reference>
        </references>
      </pivotArea>
    </format>
    <format dxfId="60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29"/>
          </reference>
          <reference field="4" count="1" selected="0">
            <x v="789"/>
          </reference>
          <reference field="5" count="1" selected="0">
            <x v="36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386"/>
          </reference>
          <reference field="18" count="1">
            <x v="0"/>
          </reference>
        </references>
      </pivotArea>
    </format>
    <format dxfId="60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59"/>
          </reference>
          <reference field="4" count="1" selected="0">
            <x v="510"/>
          </reference>
          <reference field="5" count="1" selected="0">
            <x v="14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204"/>
          </reference>
          <reference field="18" count="1">
            <x v="0"/>
          </reference>
        </references>
      </pivotArea>
    </format>
    <format dxfId="60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79"/>
          </reference>
          <reference field="4" count="1" selected="0">
            <x v="1176"/>
          </reference>
          <reference field="5" count="1" selected="0">
            <x v="594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02"/>
          </reference>
          <reference field="18" count="1">
            <x v="2"/>
          </reference>
        </references>
      </pivotArea>
    </format>
    <format dxfId="59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79"/>
          </reference>
          <reference field="4" count="1" selected="0">
            <x v="1176"/>
          </reference>
          <reference field="5" count="1" selected="0">
            <x v="594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58"/>
          </reference>
          <reference field="18" count="1">
            <x v="2"/>
          </reference>
        </references>
      </pivotArea>
    </format>
    <format dxfId="59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79"/>
          </reference>
          <reference field="4" count="1" selected="0">
            <x v="1176"/>
          </reference>
          <reference field="5" count="1" selected="0">
            <x v="594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71"/>
          </reference>
          <reference field="18" count="1">
            <x v="2"/>
          </reference>
        </references>
      </pivotArea>
    </format>
    <format dxfId="59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79"/>
          </reference>
          <reference field="4" count="1" selected="0">
            <x v="1176"/>
          </reference>
          <reference field="5" count="1" selected="0">
            <x v="594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36"/>
          </reference>
          <reference field="18" count="1">
            <x v="2"/>
          </reference>
        </references>
      </pivotArea>
    </format>
    <format dxfId="59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79"/>
          </reference>
          <reference field="4" count="1" selected="0">
            <x v="1176"/>
          </reference>
          <reference field="5" count="1" selected="0">
            <x v="594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59"/>
          </reference>
          <reference field="18" count="1">
            <x v="2"/>
          </reference>
        </references>
      </pivotArea>
    </format>
    <format dxfId="59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79"/>
          </reference>
          <reference field="4" count="1" selected="0">
            <x v="1176"/>
          </reference>
          <reference field="5" count="1" selected="0">
            <x v="594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73"/>
          </reference>
          <reference field="18" count="1">
            <x v="2"/>
          </reference>
        </references>
      </pivotArea>
    </format>
    <format dxfId="59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79"/>
          </reference>
          <reference field="4" count="1" selected="0">
            <x v="1176"/>
          </reference>
          <reference field="5" count="1" selected="0">
            <x v="594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95"/>
          </reference>
          <reference field="18" count="1">
            <x v="2"/>
          </reference>
        </references>
      </pivotArea>
    </format>
    <format dxfId="59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79"/>
          </reference>
          <reference field="4" count="1" selected="0">
            <x v="1176"/>
          </reference>
          <reference field="5" count="1" selected="0">
            <x v="594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96"/>
          </reference>
          <reference field="18" count="1">
            <x v="2"/>
          </reference>
        </references>
      </pivotArea>
    </format>
    <format dxfId="59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79"/>
          </reference>
          <reference field="4" count="1" selected="0">
            <x v="1176"/>
          </reference>
          <reference field="5" count="1" selected="0">
            <x v="594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04"/>
          </reference>
          <reference field="18" count="1">
            <x v="2"/>
          </reference>
        </references>
      </pivotArea>
    </format>
    <format dxfId="59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79"/>
          </reference>
          <reference field="4" count="1" selected="0">
            <x v="1176"/>
          </reference>
          <reference field="5" count="1" selected="0">
            <x v="594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44"/>
          </reference>
          <reference field="18" count="1">
            <x v="2"/>
          </reference>
        </references>
      </pivotArea>
    </format>
    <format dxfId="59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79"/>
          </reference>
          <reference field="4" count="1" selected="0">
            <x v="1176"/>
          </reference>
          <reference field="5" count="1" selected="0">
            <x v="594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88"/>
          </reference>
          <reference field="18" count="1">
            <x v="2"/>
          </reference>
        </references>
      </pivotArea>
    </format>
    <format dxfId="58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79"/>
          </reference>
          <reference field="4" count="1" selected="0">
            <x v="1176"/>
          </reference>
          <reference field="5" count="1" selected="0">
            <x v="594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97"/>
          </reference>
          <reference field="18" count="1">
            <x v="2"/>
          </reference>
        </references>
      </pivotArea>
    </format>
    <format dxfId="58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79"/>
          </reference>
          <reference field="4" count="1" selected="0">
            <x v="1176"/>
          </reference>
          <reference field="5" count="1" selected="0">
            <x v="594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513"/>
          </reference>
          <reference field="18" count="1">
            <x v="2"/>
          </reference>
        </references>
      </pivotArea>
    </format>
    <format dxfId="58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79"/>
          </reference>
          <reference field="4" count="1" selected="0">
            <x v="1176"/>
          </reference>
          <reference field="5" count="1" selected="0">
            <x v="594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802"/>
          </reference>
          <reference field="18" count="1">
            <x v="2"/>
          </reference>
        </references>
      </pivotArea>
    </format>
    <format dxfId="58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79"/>
          </reference>
          <reference field="4" count="1" selected="0">
            <x v="1176"/>
          </reference>
          <reference field="5" count="1" selected="0">
            <x v="594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179"/>
          </reference>
          <reference field="18" count="1">
            <x v="2"/>
          </reference>
        </references>
      </pivotArea>
    </format>
    <format dxfId="58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79"/>
          </reference>
          <reference field="4" count="1" selected="0">
            <x v="1176"/>
          </reference>
          <reference field="5" count="1" selected="0">
            <x v="594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353"/>
          </reference>
          <reference field="18" count="1">
            <x v="2"/>
          </reference>
        </references>
      </pivotArea>
    </format>
    <format dxfId="58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79"/>
          </reference>
          <reference field="4" count="1" selected="0">
            <x v="1176"/>
          </reference>
          <reference field="5" count="1" selected="0">
            <x v="594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529"/>
          </reference>
          <reference field="18" count="1">
            <x v="2"/>
          </reference>
        </references>
      </pivotArea>
    </format>
    <format dxfId="58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79"/>
          </reference>
          <reference field="4" count="1" selected="0">
            <x v="1176"/>
          </reference>
          <reference field="5" count="1" selected="0">
            <x v="594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539"/>
          </reference>
          <reference field="18" count="1">
            <x v="2"/>
          </reference>
        </references>
      </pivotArea>
    </format>
    <format dxfId="58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79"/>
          </reference>
          <reference field="4" count="1" selected="0">
            <x v="1176"/>
          </reference>
          <reference field="5" count="1" selected="0">
            <x v="594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668"/>
          </reference>
          <reference field="18" count="1">
            <x v="2"/>
          </reference>
        </references>
      </pivotArea>
    </format>
    <format dxfId="58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79"/>
          </reference>
          <reference field="4" count="1" selected="0">
            <x v="1176"/>
          </reference>
          <reference field="5" count="1" selected="0">
            <x v="594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731"/>
          </reference>
          <reference field="18" count="1">
            <x v="2"/>
          </reference>
        </references>
      </pivotArea>
    </format>
    <format dxfId="58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79"/>
          </reference>
          <reference field="4" count="1" selected="0">
            <x v="1176"/>
          </reference>
          <reference field="5" count="1" selected="0">
            <x v="594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023"/>
          </reference>
          <reference field="18" count="1">
            <x v="2"/>
          </reference>
        </references>
      </pivotArea>
    </format>
    <format dxfId="57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79"/>
          </reference>
          <reference field="4" count="1" selected="0">
            <x v="1176"/>
          </reference>
          <reference field="5" count="1" selected="0">
            <x v="594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047"/>
          </reference>
          <reference field="18" count="1">
            <x v="2"/>
          </reference>
        </references>
      </pivotArea>
    </format>
    <format dxfId="57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86"/>
          </reference>
          <reference field="4" count="1" selected="0">
            <x v="1232"/>
          </reference>
          <reference field="5" count="1" selected="0">
            <x v="61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5"/>
          </reference>
          <reference field="18" count="1">
            <x v="0"/>
          </reference>
        </references>
      </pivotArea>
    </format>
    <format dxfId="57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86"/>
          </reference>
          <reference field="4" count="1" selected="0">
            <x v="1232"/>
          </reference>
          <reference field="5" count="1" selected="0">
            <x v="61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049"/>
          </reference>
          <reference field="18" count="1">
            <x v="0"/>
          </reference>
        </references>
      </pivotArea>
    </format>
    <format dxfId="57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86"/>
          </reference>
          <reference field="4" count="1" selected="0">
            <x v="1232"/>
          </reference>
          <reference field="5" count="1" selected="0">
            <x v="61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593"/>
          </reference>
          <reference field="18" count="1">
            <x v="0"/>
          </reference>
        </references>
      </pivotArea>
    </format>
    <format dxfId="57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86"/>
          </reference>
          <reference field="4" count="1" selected="0">
            <x v="1232"/>
          </reference>
          <reference field="5" count="1" selected="0">
            <x v="61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498"/>
          </reference>
          <reference field="18" count="1">
            <x v="0"/>
          </reference>
        </references>
      </pivotArea>
    </format>
    <format dxfId="57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86"/>
          </reference>
          <reference field="4" count="1" selected="0">
            <x v="1232"/>
          </reference>
          <reference field="5" count="1" selected="0">
            <x v="61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446"/>
          </reference>
          <reference field="18" count="1">
            <x v="0"/>
          </reference>
        </references>
      </pivotArea>
    </format>
    <format dxfId="57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86"/>
          </reference>
          <reference field="4" count="1" selected="0">
            <x v="1232"/>
          </reference>
          <reference field="5" count="1" selected="0">
            <x v="61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583"/>
          </reference>
          <reference field="18" count="1">
            <x v="0"/>
          </reference>
        </references>
      </pivotArea>
    </format>
    <format dxfId="57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86"/>
          </reference>
          <reference field="4" count="1" selected="0">
            <x v="1232"/>
          </reference>
          <reference field="5" count="1" selected="0">
            <x v="612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852"/>
          </reference>
          <reference field="18" count="1">
            <x v="0"/>
          </reference>
        </references>
      </pivotArea>
    </format>
    <format dxfId="57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89"/>
          </reference>
          <reference field="4" count="1" selected="0">
            <x v="933"/>
          </reference>
          <reference field="5" count="1" selected="0">
            <x v="68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983"/>
          </reference>
          <reference field="18" count="1">
            <x v="0"/>
          </reference>
        </references>
      </pivotArea>
    </format>
    <format dxfId="57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89"/>
          </reference>
          <reference field="4" count="1" selected="0">
            <x v="933"/>
          </reference>
          <reference field="5" count="1" selected="0">
            <x v="68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989"/>
          </reference>
          <reference field="18" count="1">
            <x v="0"/>
          </reference>
        </references>
      </pivotArea>
    </format>
    <format dxfId="56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89"/>
          </reference>
          <reference field="4" count="1" selected="0">
            <x v="933"/>
          </reference>
          <reference field="5" count="1" selected="0">
            <x v="68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024"/>
          </reference>
          <reference field="18" count="1">
            <x v="0"/>
          </reference>
        </references>
      </pivotArea>
    </format>
    <format dxfId="56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89"/>
          </reference>
          <reference field="4" count="1" selected="0">
            <x v="933"/>
          </reference>
          <reference field="5" count="1" selected="0">
            <x v="681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097"/>
          </reference>
          <reference field="18" count="1">
            <x v="0"/>
          </reference>
        </references>
      </pivotArea>
    </format>
    <format dxfId="56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91"/>
          </reference>
          <reference field="4" count="1" selected="0">
            <x v="1001"/>
          </reference>
          <reference field="5" count="1" selected="0">
            <x v="75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900"/>
          </reference>
          <reference field="18" count="1">
            <x v="0"/>
          </reference>
        </references>
      </pivotArea>
    </format>
    <format dxfId="56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91"/>
          </reference>
          <reference field="4" count="1" selected="0">
            <x v="1001"/>
          </reference>
          <reference field="5" count="1" selected="0">
            <x v="755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017"/>
          </reference>
          <reference field="18" count="1">
            <x v="0"/>
          </reference>
        </references>
      </pivotArea>
    </format>
    <format dxfId="56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93"/>
          </reference>
          <reference field="4" count="1" selected="0">
            <x v="1089"/>
          </reference>
          <reference field="5" count="1" selected="0">
            <x v="14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027"/>
          </reference>
          <reference field="18" count="1">
            <x v="0"/>
          </reference>
        </references>
      </pivotArea>
    </format>
    <format dxfId="56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93"/>
          </reference>
          <reference field="4" count="1" selected="0">
            <x v="1089"/>
          </reference>
          <reference field="5" count="1" selected="0">
            <x v="14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038"/>
          </reference>
          <reference field="18" count="1">
            <x v="0"/>
          </reference>
        </references>
      </pivotArea>
    </format>
    <format dxfId="56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93"/>
          </reference>
          <reference field="4" count="1" selected="0">
            <x v="1089"/>
          </reference>
          <reference field="5" count="1" selected="0">
            <x v="14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044"/>
          </reference>
          <reference field="18" count="1">
            <x v="0"/>
          </reference>
        </references>
      </pivotArea>
    </format>
    <format dxfId="56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93"/>
          </reference>
          <reference field="4" count="1" selected="0">
            <x v="1089"/>
          </reference>
          <reference field="5" count="1" selected="0">
            <x v="14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046"/>
          </reference>
          <reference field="18" count="1">
            <x v="0"/>
          </reference>
        </references>
      </pivotArea>
    </format>
    <format dxfId="56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93"/>
          </reference>
          <reference field="4" count="1" selected="0">
            <x v="1089"/>
          </reference>
          <reference field="5" count="1" selected="0">
            <x v="14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058"/>
          </reference>
          <reference field="18" count="1">
            <x v="0"/>
          </reference>
        </references>
      </pivotArea>
    </format>
    <format dxfId="56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93"/>
          </reference>
          <reference field="4" count="1" selected="0">
            <x v="1089"/>
          </reference>
          <reference field="5" count="1" selected="0">
            <x v="14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060"/>
          </reference>
          <reference field="18" count="1">
            <x v="0"/>
          </reference>
        </references>
      </pivotArea>
    </format>
    <format dxfId="55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93"/>
          </reference>
          <reference field="4" count="1" selected="0">
            <x v="1089"/>
          </reference>
          <reference field="5" count="1" selected="0">
            <x v="14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061"/>
          </reference>
          <reference field="18" count="1">
            <x v="0"/>
          </reference>
        </references>
      </pivotArea>
    </format>
    <format dxfId="558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93"/>
          </reference>
          <reference field="4" count="1" selected="0">
            <x v="1089"/>
          </reference>
          <reference field="5" count="1" selected="0">
            <x v="14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063"/>
          </reference>
          <reference field="18" count="1">
            <x v="0"/>
          </reference>
        </references>
      </pivotArea>
    </format>
    <format dxfId="557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93"/>
          </reference>
          <reference field="4" count="1" selected="0">
            <x v="1089"/>
          </reference>
          <reference field="5" count="1" selected="0">
            <x v="14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067"/>
          </reference>
          <reference field="18" count="1">
            <x v="0"/>
          </reference>
        </references>
      </pivotArea>
    </format>
    <format dxfId="556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93"/>
          </reference>
          <reference field="4" count="1" selected="0">
            <x v="1089"/>
          </reference>
          <reference field="5" count="1" selected="0">
            <x v="14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068"/>
          </reference>
          <reference field="18" count="1">
            <x v="0"/>
          </reference>
        </references>
      </pivotArea>
    </format>
    <format dxfId="555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93"/>
          </reference>
          <reference field="4" count="1" selected="0">
            <x v="1089"/>
          </reference>
          <reference field="5" count="1" selected="0">
            <x v="14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088"/>
          </reference>
          <reference field="18" count="1">
            <x v="0"/>
          </reference>
        </references>
      </pivotArea>
    </format>
    <format dxfId="554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93"/>
          </reference>
          <reference field="4" count="1" selected="0">
            <x v="1089"/>
          </reference>
          <reference field="5" count="1" selected="0">
            <x v="14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089"/>
          </reference>
          <reference field="18" count="1">
            <x v="0"/>
          </reference>
        </references>
      </pivotArea>
    </format>
    <format dxfId="553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93"/>
          </reference>
          <reference field="4" count="1" selected="0">
            <x v="1089"/>
          </reference>
          <reference field="5" count="1" selected="0">
            <x v="14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090"/>
          </reference>
          <reference field="18" count="1">
            <x v="0"/>
          </reference>
        </references>
      </pivotArea>
    </format>
    <format dxfId="552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93"/>
          </reference>
          <reference field="4" count="1" selected="0">
            <x v="1089"/>
          </reference>
          <reference field="5" count="1" selected="0">
            <x v="14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091"/>
          </reference>
          <reference field="18" count="1">
            <x v="0"/>
          </reference>
        </references>
      </pivotArea>
    </format>
    <format dxfId="551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93"/>
          </reference>
          <reference field="4" count="1" selected="0">
            <x v="1089"/>
          </reference>
          <reference field="5" count="1" selected="0">
            <x v="14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228"/>
          </reference>
          <reference field="18" count="1">
            <x v="0"/>
          </reference>
        </references>
      </pivotArea>
    </format>
    <format dxfId="550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93"/>
          </reference>
          <reference field="4" count="1" selected="0">
            <x v="1089"/>
          </reference>
          <reference field="5" count="1" selected="0">
            <x v="140"/>
          </reference>
          <reference field="6" count="1" selected="0">
            <x v="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229"/>
          </reference>
          <reference field="18" count="1">
            <x v="0"/>
          </reference>
        </references>
      </pivotArea>
    </format>
    <format dxfId="549">
      <pivotArea dataOnly="0" labelOnly="1" outline="0" fieldPosition="0">
        <references count="11">
          <reference field="0" count="1" selected="0">
            <x v="0"/>
          </reference>
          <reference field="1" count="1" selected="0">
            <x v="4"/>
          </reference>
          <reference field="3" count="1" selected="0">
            <x v="1294"/>
          </reference>
          <reference field="4" count="1" selected="0">
            <x v="426"/>
          </reference>
          <reference field="5" count="1" selected="0">
            <x v="391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17"/>
          </reference>
          <reference field="10" count="1" selected="0">
            <x v="0"/>
          </reference>
          <reference field="18" count="1">
            <x v="5"/>
          </reference>
        </references>
      </pivotArea>
    </format>
    <format dxfId="548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0"/>
          </reference>
          <reference field="4" count="1" selected="0">
            <x v="853"/>
          </reference>
          <reference field="5" count="1" selected="0">
            <x v="598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987"/>
          </reference>
          <reference field="18" count="1">
            <x v="1"/>
          </reference>
        </references>
      </pivotArea>
    </format>
    <format dxfId="547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2"/>
          </reference>
          <reference field="4" count="1" selected="0">
            <x v="925"/>
          </reference>
          <reference field="5" count="1" selected="0">
            <x v="514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143"/>
          </reference>
          <reference field="18" count="1">
            <x v="1"/>
          </reference>
        </references>
      </pivotArea>
    </format>
    <format dxfId="546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2"/>
          </reference>
          <reference field="4" count="1" selected="0">
            <x v="925"/>
          </reference>
          <reference field="5" count="1" selected="0">
            <x v="514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150"/>
          </reference>
          <reference field="18" count="1">
            <x v="1"/>
          </reference>
        </references>
      </pivotArea>
    </format>
    <format dxfId="545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2"/>
          </reference>
          <reference field="4" count="1" selected="0">
            <x v="925"/>
          </reference>
          <reference field="5" count="1" selected="0">
            <x v="514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151"/>
          </reference>
          <reference field="18" count="1">
            <x v="1"/>
          </reference>
        </references>
      </pivotArea>
    </format>
    <format dxfId="544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2"/>
          </reference>
          <reference field="4" count="1" selected="0">
            <x v="925"/>
          </reference>
          <reference field="5" count="1" selected="0">
            <x v="514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159"/>
          </reference>
          <reference field="18" count="1">
            <x v="1"/>
          </reference>
        </references>
      </pivotArea>
    </format>
    <format dxfId="543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2"/>
          </reference>
          <reference field="4" count="1" selected="0">
            <x v="925"/>
          </reference>
          <reference field="5" count="1" selected="0">
            <x v="514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165"/>
          </reference>
          <reference field="18" count="1">
            <x v="1"/>
          </reference>
        </references>
      </pivotArea>
    </format>
    <format dxfId="542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2"/>
          </reference>
          <reference field="4" count="1" selected="0">
            <x v="925"/>
          </reference>
          <reference field="5" count="1" selected="0">
            <x v="514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171"/>
          </reference>
          <reference field="18" count="1">
            <x v="1"/>
          </reference>
        </references>
      </pivotArea>
    </format>
    <format dxfId="541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2"/>
          </reference>
          <reference field="4" count="1" selected="0">
            <x v="925"/>
          </reference>
          <reference field="5" count="1" selected="0">
            <x v="514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172"/>
          </reference>
          <reference field="18" count="1">
            <x v="1"/>
          </reference>
        </references>
      </pivotArea>
    </format>
    <format dxfId="540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2"/>
          </reference>
          <reference field="4" count="1" selected="0">
            <x v="925"/>
          </reference>
          <reference field="5" count="1" selected="0">
            <x v="514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183"/>
          </reference>
          <reference field="18" count="1">
            <x v="1"/>
          </reference>
        </references>
      </pivotArea>
    </format>
    <format dxfId="539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2"/>
          </reference>
          <reference field="4" count="1" selected="0">
            <x v="925"/>
          </reference>
          <reference field="5" count="1" selected="0">
            <x v="514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184"/>
          </reference>
          <reference field="18" count="1">
            <x v="1"/>
          </reference>
        </references>
      </pivotArea>
    </format>
    <format dxfId="538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2"/>
          </reference>
          <reference field="4" count="1" selected="0">
            <x v="925"/>
          </reference>
          <reference field="5" count="1" selected="0">
            <x v="514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185"/>
          </reference>
          <reference field="18" count="1">
            <x v="1"/>
          </reference>
        </references>
      </pivotArea>
    </format>
    <format dxfId="537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2"/>
          </reference>
          <reference field="4" count="1" selected="0">
            <x v="925"/>
          </reference>
          <reference field="5" count="1" selected="0">
            <x v="514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186"/>
          </reference>
          <reference field="18" count="1">
            <x v="1"/>
          </reference>
        </references>
      </pivotArea>
    </format>
    <format dxfId="536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2"/>
          </reference>
          <reference field="4" count="1" selected="0">
            <x v="925"/>
          </reference>
          <reference field="5" count="1" selected="0">
            <x v="514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187"/>
          </reference>
          <reference field="18" count="1">
            <x v="1"/>
          </reference>
        </references>
      </pivotArea>
    </format>
    <format dxfId="535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2"/>
          </reference>
          <reference field="4" count="1" selected="0">
            <x v="925"/>
          </reference>
          <reference field="5" count="1" selected="0">
            <x v="514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188"/>
          </reference>
          <reference field="18" count="1">
            <x v="1"/>
          </reference>
        </references>
      </pivotArea>
    </format>
    <format dxfId="534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2"/>
          </reference>
          <reference field="4" count="1" selected="0">
            <x v="925"/>
          </reference>
          <reference field="5" count="1" selected="0">
            <x v="514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189"/>
          </reference>
          <reference field="18" count="1">
            <x v="1"/>
          </reference>
        </references>
      </pivotArea>
    </format>
    <format dxfId="533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2"/>
          </reference>
          <reference field="4" count="1" selected="0">
            <x v="925"/>
          </reference>
          <reference field="5" count="1" selected="0">
            <x v="514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193"/>
          </reference>
          <reference field="18" count="1">
            <x v="1"/>
          </reference>
        </references>
      </pivotArea>
    </format>
    <format dxfId="532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2"/>
          </reference>
          <reference field="4" count="1" selected="0">
            <x v="925"/>
          </reference>
          <reference field="5" count="1" selected="0">
            <x v="514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199"/>
          </reference>
          <reference field="18" count="1">
            <x v="1"/>
          </reference>
        </references>
      </pivotArea>
    </format>
    <format dxfId="531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2"/>
          </reference>
          <reference field="4" count="1" selected="0">
            <x v="925"/>
          </reference>
          <reference field="5" count="1" selected="0">
            <x v="514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201"/>
          </reference>
          <reference field="18" count="1">
            <x v="1"/>
          </reference>
        </references>
      </pivotArea>
    </format>
    <format dxfId="530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2"/>
          </reference>
          <reference field="4" count="1" selected="0">
            <x v="925"/>
          </reference>
          <reference field="5" count="1" selected="0">
            <x v="514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202"/>
          </reference>
          <reference field="18" count="1">
            <x v="1"/>
          </reference>
        </references>
      </pivotArea>
    </format>
    <format dxfId="529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2"/>
          </reference>
          <reference field="4" count="1" selected="0">
            <x v="925"/>
          </reference>
          <reference field="5" count="1" selected="0">
            <x v="514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203"/>
          </reference>
          <reference field="18" count="1">
            <x v="1"/>
          </reference>
        </references>
      </pivotArea>
    </format>
    <format dxfId="528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2"/>
          </reference>
          <reference field="4" count="1" selected="0">
            <x v="925"/>
          </reference>
          <reference field="5" count="1" selected="0">
            <x v="514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210"/>
          </reference>
          <reference field="18" count="1">
            <x v="1"/>
          </reference>
        </references>
      </pivotArea>
    </format>
    <format dxfId="527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2"/>
          </reference>
          <reference field="4" count="1" selected="0">
            <x v="925"/>
          </reference>
          <reference field="5" count="1" selected="0">
            <x v="514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211"/>
          </reference>
          <reference field="18" count="1">
            <x v="1"/>
          </reference>
        </references>
      </pivotArea>
    </format>
    <format dxfId="526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2"/>
          </reference>
          <reference field="4" count="1" selected="0">
            <x v="925"/>
          </reference>
          <reference field="5" count="1" selected="0">
            <x v="514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217"/>
          </reference>
          <reference field="18" count="1">
            <x v="1"/>
          </reference>
        </references>
      </pivotArea>
    </format>
    <format dxfId="525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2"/>
          </reference>
          <reference field="4" count="1" selected="0">
            <x v="925"/>
          </reference>
          <reference field="5" count="1" selected="0">
            <x v="514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220"/>
          </reference>
          <reference field="18" count="1">
            <x v="1"/>
          </reference>
        </references>
      </pivotArea>
    </format>
    <format dxfId="524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2"/>
          </reference>
          <reference field="4" count="1" selected="0">
            <x v="925"/>
          </reference>
          <reference field="5" count="1" selected="0">
            <x v="514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221"/>
          </reference>
          <reference field="18" count="1">
            <x v="1"/>
          </reference>
        </references>
      </pivotArea>
    </format>
    <format dxfId="523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2"/>
          </reference>
          <reference field="4" count="1" selected="0">
            <x v="925"/>
          </reference>
          <reference field="5" count="1" selected="0">
            <x v="514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222"/>
          </reference>
          <reference field="18" count="1">
            <x v="1"/>
          </reference>
        </references>
      </pivotArea>
    </format>
    <format dxfId="522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2"/>
          </reference>
          <reference field="4" count="1" selected="0">
            <x v="925"/>
          </reference>
          <reference field="5" count="1" selected="0">
            <x v="514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237"/>
          </reference>
          <reference field="18" count="1">
            <x v="1"/>
          </reference>
        </references>
      </pivotArea>
    </format>
    <format dxfId="521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2"/>
          </reference>
          <reference field="4" count="1" selected="0">
            <x v="925"/>
          </reference>
          <reference field="5" count="1" selected="0">
            <x v="514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252"/>
          </reference>
          <reference field="18" count="1">
            <x v="1"/>
          </reference>
        </references>
      </pivotArea>
    </format>
    <format dxfId="520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3"/>
          </reference>
          <reference field="4" count="1" selected="0">
            <x v="1081"/>
          </reference>
          <reference field="5" count="1" selected="0">
            <x v="277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469"/>
          </reference>
          <reference field="18" count="1">
            <x v="1"/>
          </reference>
        </references>
      </pivotArea>
    </format>
    <format dxfId="519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5"/>
          </reference>
          <reference field="4" count="1" selected="0">
            <x v="944"/>
          </reference>
          <reference field="5" count="1" selected="0">
            <x v="162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25"/>
          </reference>
          <reference field="18" count="1">
            <x v="1"/>
          </reference>
        </references>
      </pivotArea>
    </format>
    <format dxfId="518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6"/>
          </reference>
          <reference field="4" count="1" selected="0">
            <x v="607"/>
          </reference>
          <reference field="5" count="1" selected="0">
            <x v="774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631"/>
          </reference>
          <reference field="18" count="1">
            <x v="1"/>
          </reference>
        </references>
      </pivotArea>
    </format>
    <format dxfId="517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7"/>
          </reference>
          <reference field="4" count="1" selected="0">
            <x v="553"/>
          </reference>
          <reference field="5" count="1" selected="0">
            <x v="581"/>
          </reference>
          <reference field="6" count="1" selected="0">
            <x v="3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031"/>
          </reference>
          <reference field="18" count="1">
            <x v="1"/>
          </reference>
        </references>
      </pivotArea>
    </format>
    <format dxfId="516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7"/>
          </reference>
          <reference field="4" count="1" selected="0">
            <x v="553"/>
          </reference>
          <reference field="5" count="1" selected="0">
            <x v="581"/>
          </reference>
          <reference field="6" count="1" selected="0">
            <x v="3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039"/>
          </reference>
          <reference field="18" count="1">
            <x v="1"/>
          </reference>
        </references>
      </pivotArea>
    </format>
    <format dxfId="515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7"/>
          </reference>
          <reference field="4" count="1" selected="0">
            <x v="553"/>
          </reference>
          <reference field="5" count="1" selected="0">
            <x v="581"/>
          </reference>
          <reference field="6" count="1" selected="0">
            <x v="3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040"/>
          </reference>
          <reference field="18" count="1">
            <x v="1"/>
          </reference>
        </references>
      </pivotArea>
    </format>
    <format dxfId="514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7"/>
          </reference>
          <reference field="4" count="1" selected="0">
            <x v="553"/>
          </reference>
          <reference field="5" count="1" selected="0">
            <x v="581"/>
          </reference>
          <reference field="6" count="1" selected="0">
            <x v="3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044"/>
          </reference>
          <reference field="18" count="1">
            <x v="1"/>
          </reference>
        </references>
      </pivotArea>
    </format>
    <format dxfId="513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"/>
          </reference>
          <reference field="4" count="1" selected="0">
            <x v="1101"/>
          </reference>
          <reference field="5" count="1" selected="0">
            <x v="771"/>
          </reference>
          <reference field="6" count="1" selected="0">
            <x v="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192"/>
          </reference>
          <reference field="18" count="1">
            <x v="1"/>
          </reference>
        </references>
      </pivotArea>
    </format>
    <format dxfId="512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"/>
          </reference>
          <reference field="4" count="1" selected="0">
            <x v="1101"/>
          </reference>
          <reference field="5" count="1" selected="0">
            <x v="771"/>
          </reference>
          <reference field="6" count="1" selected="0">
            <x v="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241"/>
          </reference>
          <reference field="18" count="1">
            <x v="1"/>
          </reference>
        </references>
      </pivotArea>
    </format>
    <format dxfId="511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"/>
          </reference>
          <reference field="4" count="1" selected="0">
            <x v="1101"/>
          </reference>
          <reference field="5" count="1" selected="0">
            <x v="771"/>
          </reference>
          <reference field="6" count="1" selected="0">
            <x v="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242"/>
          </reference>
          <reference field="18" count="1">
            <x v="1"/>
          </reference>
        </references>
      </pivotArea>
    </format>
    <format dxfId="510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"/>
          </reference>
          <reference field="4" count="1" selected="0">
            <x v="1101"/>
          </reference>
          <reference field="5" count="1" selected="0">
            <x v="771"/>
          </reference>
          <reference field="6" count="1" selected="0">
            <x v="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289"/>
          </reference>
          <reference field="18" count="1">
            <x v="1"/>
          </reference>
        </references>
      </pivotArea>
    </format>
    <format dxfId="509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"/>
          </reference>
          <reference field="4" count="1" selected="0">
            <x v="1101"/>
          </reference>
          <reference field="5" count="1" selected="0">
            <x v="771"/>
          </reference>
          <reference field="6" count="1" selected="0">
            <x v="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326"/>
          </reference>
          <reference field="18" count="1">
            <x v="1"/>
          </reference>
        </references>
      </pivotArea>
    </format>
    <format dxfId="508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"/>
          </reference>
          <reference field="4" count="1" selected="0">
            <x v="1101"/>
          </reference>
          <reference field="5" count="1" selected="0">
            <x v="771"/>
          </reference>
          <reference field="6" count="1" selected="0">
            <x v="1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544"/>
          </reference>
          <reference field="18" count="1">
            <x v="1"/>
          </reference>
        </references>
      </pivotArea>
    </format>
    <format dxfId="507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13"/>
          </reference>
          <reference field="4" count="1" selected="0">
            <x v="1115"/>
          </reference>
          <reference field="5" count="1" selected="0">
            <x v="109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739"/>
          </reference>
          <reference field="18" count="1">
            <x v="1"/>
          </reference>
        </references>
      </pivotArea>
    </format>
    <format dxfId="506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13"/>
          </reference>
          <reference field="4" count="1" selected="0">
            <x v="1115"/>
          </reference>
          <reference field="5" count="1" selected="0">
            <x v="109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747"/>
          </reference>
          <reference field="18" count="1">
            <x v="1"/>
          </reference>
        </references>
      </pivotArea>
    </format>
    <format dxfId="505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13"/>
          </reference>
          <reference field="4" count="1" selected="0">
            <x v="1115"/>
          </reference>
          <reference field="5" count="1" selected="0">
            <x v="109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763"/>
          </reference>
          <reference field="18" count="1">
            <x v="1"/>
          </reference>
        </references>
      </pivotArea>
    </format>
    <format dxfId="504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13"/>
          </reference>
          <reference field="4" count="1" selected="0">
            <x v="1115"/>
          </reference>
          <reference field="5" count="1" selected="0">
            <x v="109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823"/>
          </reference>
          <reference field="18" count="1">
            <x v="1"/>
          </reference>
        </references>
      </pivotArea>
    </format>
    <format dxfId="503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13"/>
          </reference>
          <reference field="4" count="1" selected="0">
            <x v="1115"/>
          </reference>
          <reference field="5" count="1" selected="0">
            <x v="109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844"/>
          </reference>
          <reference field="18" count="1">
            <x v="1"/>
          </reference>
        </references>
      </pivotArea>
    </format>
    <format dxfId="502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13"/>
          </reference>
          <reference field="4" count="1" selected="0">
            <x v="1115"/>
          </reference>
          <reference field="5" count="1" selected="0">
            <x v="109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868"/>
          </reference>
          <reference field="18" count="1">
            <x v="1"/>
          </reference>
        </references>
      </pivotArea>
    </format>
    <format dxfId="501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13"/>
          </reference>
          <reference field="4" count="1" selected="0">
            <x v="1115"/>
          </reference>
          <reference field="5" count="1" selected="0">
            <x v="109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912"/>
          </reference>
          <reference field="18" count="1">
            <x v="1"/>
          </reference>
        </references>
      </pivotArea>
    </format>
    <format dxfId="500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13"/>
          </reference>
          <reference field="4" count="1" selected="0">
            <x v="1115"/>
          </reference>
          <reference field="5" count="1" selected="0">
            <x v="109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914"/>
          </reference>
          <reference field="18" count="1">
            <x v="1"/>
          </reference>
        </references>
      </pivotArea>
    </format>
    <format dxfId="499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13"/>
          </reference>
          <reference field="4" count="1" selected="0">
            <x v="1115"/>
          </reference>
          <reference field="5" count="1" selected="0">
            <x v="109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922"/>
          </reference>
          <reference field="18" count="1">
            <x v="1"/>
          </reference>
        </references>
      </pivotArea>
    </format>
    <format dxfId="498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17"/>
          </reference>
          <reference field="4" count="1" selected="0">
            <x v="708"/>
          </reference>
          <reference field="5" count="1" selected="0">
            <x v="739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50"/>
          </reference>
          <reference field="18" count="1">
            <x v="1"/>
          </reference>
        </references>
      </pivotArea>
    </format>
    <format dxfId="497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19"/>
          </reference>
          <reference field="4" count="1" selected="0">
            <x v="631"/>
          </reference>
          <reference field="5" count="1" selected="0">
            <x v="241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132"/>
          </reference>
          <reference field="18" count="1">
            <x v="1"/>
          </reference>
        </references>
      </pivotArea>
    </format>
    <format dxfId="496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21"/>
          </reference>
          <reference field="4" count="1" selected="0">
            <x v="1008"/>
          </reference>
          <reference field="5" count="1" selected="0">
            <x v="421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029"/>
          </reference>
          <reference field="18" count="1">
            <x v="1"/>
          </reference>
        </references>
      </pivotArea>
    </format>
    <format dxfId="495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21"/>
          </reference>
          <reference field="4" count="1" selected="0">
            <x v="1008"/>
          </reference>
          <reference field="5" count="1" selected="0">
            <x v="421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080"/>
          </reference>
          <reference field="18" count="1">
            <x v="1"/>
          </reference>
        </references>
      </pivotArea>
    </format>
    <format dxfId="494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21"/>
          </reference>
          <reference field="4" count="1" selected="0">
            <x v="1008"/>
          </reference>
          <reference field="5" count="1" selected="0">
            <x v="421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081"/>
          </reference>
          <reference field="18" count="1">
            <x v="1"/>
          </reference>
        </references>
      </pivotArea>
    </format>
    <format dxfId="493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21"/>
          </reference>
          <reference field="4" count="1" selected="0">
            <x v="1008"/>
          </reference>
          <reference field="5" count="1" selected="0">
            <x v="421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091"/>
          </reference>
          <reference field="18" count="1">
            <x v="1"/>
          </reference>
        </references>
      </pivotArea>
    </format>
    <format dxfId="492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21"/>
          </reference>
          <reference field="4" count="1" selected="0">
            <x v="1008"/>
          </reference>
          <reference field="5" count="1" selected="0">
            <x v="421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093"/>
          </reference>
          <reference field="18" count="1">
            <x v="1"/>
          </reference>
        </references>
      </pivotArea>
    </format>
    <format dxfId="491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21"/>
          </reference>
          <reference field="4" count="1" selected="0">
            <x v="1008"/>
          </reference>
          <reference field="5" count="1" selected="0">
            <x v="421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094"/>
          </reference>
          <reference field="18" count="1">
            <x v="1"/>
          </reference>
        </references>
      </pivotArea>
    </format>
    <format dxfId="490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21"/>
          </reference>
          <reference field="4" count="1" selected="0">
            <x v="1008"/>
          </reference>
          <reference field="5" count="1" selected="0">
            <x v="421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098"/>
          </reference>
          <reference field="18" count="1">
            <x v="1"/>
          </reference>
        </references>
      </pivotArea>
    </format>
    <format dxfId="489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21"/>
          </reference>
          <reference field="4" count="1" selected="0">
            <x v="1008"/>
          </reference>
          <reference field="5" count="1" selected="0">
            <x v="421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100"/>
          </reference>
          <reference field="18" count="1">
            <x v="1"/>
          </reference>
        </references>
      </pivotArea>
    </format>
    <format dxfId="488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21"/>
          </reference>
          <reference field="4" count="1" selected="0">
            <x v="1008"/>
          </reference>
          <reference field="5" count="1" selected="0">
            <x v="421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126"/>
          </reference>
          <reference field="18" count="1">
            <x v="1"/>
          </reference>
        </references>
      </pivotArea>
    </format>
    <format dxfId="487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21"/>
          </reference>
          <reference field="4" count="1" selected="0">
            <x v="1008"/>
          </reference>
          <reference field="5" count="1" selected="0">
            <x v="421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130"/>
          </reference>
          <reference field="18" count="1">
            <x v="1"/>
          </reference>
        </references>
      </pivotArea>
    </format>
    <format dxfId="486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21"/>
          </reference>
          <reference field="4" count="1" selected="0">
            <x v="1008"/>
          </reference>
          <reference field="5" count="1" selected="0">
            <x v="421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131"/>
          </reference>
          <reference field="18" count="1">
            <x v="1"/>
          </reference>
        </references>
      </pivotArea>
    </format>
    <format dxfId="485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21"/>
          </reference>
          <reference field="4" count="1" selected="0">
            <x v="1008"/>
          </reference>
          <reference field="5" count="1" selected="0">
            <x v="421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132"/>
          </reference>
          <reference field="18" count="1">
            <x v="1"/>
          </reference>
        </references>
      </pivotArea>
    </format>
    <format dxfId="484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21"/>
          </reference>
          <reference field="4" count="1" selected="0">
            <x v="1008"/>
          </reference>
          <reference field="5" count="1" selected="0">
            <x v="421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135"/>
          </reference>
          <reference field="18" count="1">
            <x v="1"/>
          </reference>
        </references>
      </pivotArea>
    </format>
    <format dxfId="483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21"/>
          </reference>
          <reference field="4" count="1" selected="0">
            <x v="1008"/>
          </reference>
          <reference field="5" count="1" selected="0">
            <x v="421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136"/>
          </reference>
          <reference field="18" count="1">
            <x v="1"/>
          </reference>
        </references>
      </pivotArea>
    </format>
    <format dxfId="482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21"/>
          </reference>
          <reference field="4" count="1" selected="0">
            <x v="1008"/>
          </reference>
          <reference field="5" count="1" selected="0">
            <x v="421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137"/>
          </reference>
          <reference field="18" count="1">
            <x v="1"/>
          </reference>
        </references>
      </pivotArea>
    </format>
    <format dxfId="481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21"/>
          </reference>
          <reference field="4" count="1" selected="0">
            <x v="1008"/>
          </reference>
          <reference field="5" count="1" selected="0">
            <x v="421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139"/>
          </reference>
          <reference field="18" count="1">
            <x v="1"/>
          </reference>
        </references>
      </pivotArea>
    </format>
    <format dxfId="480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21"/>
          </reference>
          <reference field="4" count="1" selected="0">
            <x v="1008"/>
          </reference>
          <reference field="5" count="1" selected="0">
            <x v="421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789"/>
          </reference>
          <reference field="18" count="1">
            <x v="1"/>
          </reference>
        </references>
      </pivotArea>
    </format>
    <format dxfId="479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27"/>
          </reference>
          <reference field="4" count="1" selected="0">
            <x v="677"/>
          </reference>
          <reference field="5" count="1" selected="0">
            <x v="456"/>
          </reference>
          <reference field="6" count="1" selected="0">
            <x v="52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027"/>
          </reference>
          <reference field="18" count="1">
            <x v="1"/>
          </reference>
        </references>
      </pivotArea>
    </format>
    <format dxfId="478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28"/>
          </reference>
          <reference field="4" count="1" selected="0">
            <x v="1112"/>
          </reference>
          <reference field="5" count="1" selected="0">
            <x v="131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706"/>
          </reference>
          <reference field="18" count="1">
            <x v="1"/>
          </reference>
        </references>
      </pivotArea>
    </format>
    <format dxfId="477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28"/>
          </reference>
          <reference field="4" count="1" selected="0">
            <x v="1112"/>
          </reference>
          <reference field="5" count="1" selected="0">
            <x v="131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888"/>
          </reference>
          <reference field="18" count="1">
            <x v="1"/>
          </reference>
        </references>
      </pivotArea>
    </format>
    <format dxfId="476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28"/>
          </reference>
          <reference field="4" count="1" selected="0">
            <x v="1112"/>
          </reference>
          <reference field="5" count="1" selected="0">
            <x v="131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949"/>
          </reference>
          <reference field="18" count="1">
            <x v="1"/>
          </reference>
        </references>
      </pivotArea>
    </format>
    <format dxfId="475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28"/>
          </reference>
          <reference field="4" count="1" selected="0">
            <x v="1112"/>
          </reference>
          <reference field="5" count="1" selected="0">
            <x v="131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046"/>
          </reference>
          <reference field="18" count="1">
            <x v="1"/>
          </reference>
        </references>
      </pivotArea>
    </format>
    <format dxfId="474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28"/>
          </reference>
          <reference field="4" count="1" selected="0">
            <x v="1112"/>
          </reference>
          <reference field="5" count="1" selected="0">
            <x v="131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152"/>
          </reference>
          <reference field="18" count="1">
            <x v="1"/>
          </reference>
        </references>
      </pivotArea>
    </format>
    <format dxfId="473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28"/>
          </reference>
          <reference field="4" count="1" selected="0">
            <x v="1112"/>
          </reference>
          <reference field="5" count="1" selected="0">
            <x v="131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654"/>
          </reference>
          <reference field="18" count="1">
            <x v="1"/>
          </reference>
        </references>
      </pivotArea>
    </format>
    <format dxfId="472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28"/>
          </reference>
          <reference field="4" count="1" selected="0">
            <x v="1112"/>
          </reference>
          <reference field="5" count="1" selected="0">
            <x v="131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670"/>
          </reference>
          <reference field="18" count="1">
            <x v="1"/>
          </reference>
        </references>
      </pivotArea>
    </format>
    <format dxfId="471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29"/>
          </reference>
          <reference field="4" count="1" selected="0">
            <x v="1073"/>
          </reference>
          <reference field="5" count="1" selected="0">
            <x v="462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351"/>
          </reference>
          <reference field="18" count="1">
            <x v="1"/>
          </reference>
        </references>
      </pivotArea>
    </format>
    <format dxfId="470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29"/>
          </reference>
          <reference field="4" count="1" selected="0">
            <x v="1073"/>
          </reference>
          <reference field="5" count="1" selected="0">
            <x v="462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465"/>
          </reference>
          <reference field="18" count="1">
            <x v="1"/>
          </reference>
        </references>
      </pivotArea>
    </format>
    <format dxfId="469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29"/>
          </reference>
          <reference field="4" count="1" selected="0">
            <x v="1073"/>
          </reference>
          <reference field="5" count="1" selected="0">
            <x v="462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752"/>
          </reference>
          <reference field="18" count="1">
            <x v="1"/>
          </reference>
        </references>
      </pivotArea>
    </format>
    <format dxfId="468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29"/>
          </reference>
          <reference field="4" count="1" selected="0">
            <x v="1073"/>
          </reference>
          <reference field="5" count="1" selected="0">
            <x v="462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058"/>
          </reference>
          <reference field="18" count="1">
            <x v="1"/>
          </reference>
        </references>
      </pivotArea>
    </format>
    <format dxfId="467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29"/>
          </reference>
          <reference field="4" count="1" selected="0">
            <x v="1073"/>
          </reference>
          <reference field="5" count="1" selected="0">
            <x v="462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109"/>
          </reference>
          <reference field="18" count="1">
            <x v="1"/>
          </reference>
        </references>
      </pivotArea>
    </format>
    <format dxfId="466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29"/>
          </reference>
          <reference field="4" count="1" selected="0">
            <x v="1073"/>
          </reference>
          <reference field="5" count="1" selected="0">
            <x v="462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334"/>
          </reference>
          <reference field="18" count="1">
            <x v="1"/>
          </reference>
        </references>
      </pivotArea>
    </format>
    <format dxfId="465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29"/>
          </reference>
          <reference field="4" count="1" selected="0">
            <x v="1073"/>
          </reference>
          <reference field="5" count="1" selected="0">
            <x v="462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431"/>
          </reference>
          <reference field="18" count="1">
            <x v="1"/>
          </reference>
        </references>
      </pivotArea>
    </format>
    <format dxfId="464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29"/>
          </reference>
          <reference field="4" count="1" selected="0">
            <x v="1073"/>
          </reference>
          <reference field="5" count="1" selected="0">
            <x v="462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438"/>
          </reference>
          <reference field="18" count="1">
            <x v="1"/>
          </reference>
        </references>
      </pivotArea>
    </format>
    <format dxfId="463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29"/>
          </reference>
          <reference field="4" count="1" selected="0">
            <x v="1073"/>
          </reference>
          <reference field="5" count="1" selected="0">
            <x v="462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556"/>
          </reference>
          <reference field="18" count="1">
            <x v="1"/>
          </reference>
        </references>
      </pivotArea>
    </format>
    <format dxfId="462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29"/>
          </reference>
          <reference field="4" count="1" selected="0">
            <x v="1073"/>
          </reference>
          <reference field="5" count="1" selected="0">
            <x v="462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723"/>
          </reference>
          <reference field="18" count="1">
            <x v="1"/>
          </reference>
        </references>
      </pivotArea>
    </format>
    <format dxfId="461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29"/>
          </reference>
          <reference field="4" count="1" selected="0">
            <x v="1073"/>
          </reference>
          <reference field="5" count="1" selected="0">
            <x v="462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914"/>
          </reference>
          <reference field="18" count="1">
            <x v="1"/>
          </reference>
        </references>
      </pivotArea>
    </format>
    <format dxfId="460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31"/>
          </reference>
          <reference field="4" count="1" selected="0">
            <x v="861"/>
          </reference>
          <reference field="5" count="1" selected="0">
            <x v="726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406"/>
          </reference>
          <reference field="18" count="1">
            <x v="1"/>
          </reference>
        </references>
      </pivotArea>
    </format>
    <format dxfId="459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36"/>
          </reference>
          <reference field="4" count="1" selected="0">
            <x v="927"/>
          </reference>
          <reference field="5" count="1" selected="0">
            <x v="630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267"/>
          </reference>
          <reference field="18" count="1">
            <x v="1"/>
          </reference>
        </references>
      </pivotArea>
    </format>
    <format dxfId="458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36"/>
          </reference>
          <reference field="4" count="1" selected="0">
            <x v="927"/>
          </reference>
          <reference field="5" count="1" selected="0">
            <x v="630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283"/>
          </reference>
          <reference field="18" count="1">
            <x v="1"/>
          </reference>
        </references>
      </pivotArea>
    </format>
    <format dxfId="457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36"/>
          </reference>
          <reference field="4" count="1" selected="0">
            <x v="927"/>
          </reference>
          <reference field="5" count="1" selected="0">
            <x v="630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286"/>
          </reference>
          <reference field="18" count="1">
            <x v="1"/>
          </reference>
        </references>
      </pivotArea>
    </format>
    <format dxfId="456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36"/>
          </reference>
          <reference field="4" count="1" selected="0">
            <x v="927"/>
          </reference>
          <reference field="5" count="1" selected="0">
            <x v="630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313"/>
          </reference>
          <reference field="18" count="1">
            <x v="1"/>
          </reference>
        </references>
      </pivotArea>
    </format>
    <format dxfId="455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36"/>
          </reference>
          <reference field="4" count="1" selected="0">
            <x v="927"/>
          </reference>
          <reference field="5" count="1" selected="0">
            <x v="630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335"/>
          </reference>
          <reference field="18" count="1">
            <x v="1"/>
          </reference>
        </references>
      </pivotArea>
    </format>
    <format dxfId="454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36"/>
          </reference>
          <reference field="4" count="1" selected="0">
            <x v="927"/>
          </reference>
          <reference field="5" count="1" selected="0">
            <x v="630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339"/>
          </reference>
          <reference field="18" count="1">
            <x v="1"/>
          </reference>
        </references>
      </pivotArea>
    </format>
    <format dxfId="453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36"/>
          </reference>
          <reference field="4" count="1" selected="0">
            <x v="927"/>
          </reference>
          <reference field="5" count="1" selected="0">
            <x v="630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354"/>
          </reference>
          <reference field="18" count="1">
            <x v="1"/>
          </reference>
        </references>
      </pivotArea>
    </format>
    <format dxfId="452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36"/>
          </reference>
          <reference field="4" count="1" selected="0">
            <x v="927"/>
          </reference>
          <reference field="5" count="1" selected="0">
            <x v="630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364"/>
          </reference>
          <reference field="18" count="1">
            <x v="1"/>
          </reference>
        </references>
      </pivotArea>
    </format>
    <format dxfId="451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36"/>
          </reference>
          <reference field="4" count="1" selected="0">
            <x v="927"/>
          </reference>
          <reference field="5" count="1" selected="0">
            <x v="630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448"/>
          </reference>
          <reference field="18" count="1">
            <x v="1"/>
          </reference>
        </references>
      </pivotArea>
    </format>
    <format dxfId="450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36"/>
          </reference>
          <reference field="4" count="1" selected="0">
            <x v="927"/>
          </reference>
          <reference field="5" count="1" selected="0">
            <x v="630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464"/>
          </reference>
          <reference field="18" count="1">
            <x v="1"/>
          </reference>
        </references>
      </pivotArea>
    </format>
    <format dxfId="449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36"/>
          </reference>
          <reference field="4" count="1" selected="0">
            <x v="927"/>
          </reference>
          <reference field="5" count="1" selected="0">
            <x v="630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478"/>
          </reference>
          <reference field="18" count="1">
            <x v="1"/>
          </reference>
        </references>
      </pivotArea>
    </format>
    <format dxfId="448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36"/>
          </reference>
          <reference field="4" count="1" selected="0">
            <x v="927"/>
          </reference>
          <reference field="5" count="1" selected="0">
            <x v="630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486"/>
          </reference>
          <reference field="18" count="1">
            <x v="1"/>
          </reference>
        </references>
      </pivotArea>
    </format>
    <format dxfId="447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36"/>
          </reference>
          <reference field="4" count="1" selected="0">
            <x v="927"/>
          </reference>
          <reference field="5" count="1" selected="0">
            <x v="630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487"/>
          </reference>
          <reference field="18" count="1">
            <x v="1"/>
          </reference>
        </references>
      </pivotArea>
    </format>
    <format dxfId="446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36"/>
          </reference>
          <reference field="4" count="1" selected="0">
            <x v="927"/>
          </reference>
          <reference field="5" count="1" selected="0">
            <x v="630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488"/>
          </reference>
          <reference field="18" count="1">
            <x v="1"/>
          </reference>
        </references>
      </pivotArea>
    </format>
    <format dxfId="445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36"/>
          </reference>
          <reference field="4" count="1" selected="0">
            <x v="927"/>
          </reference>
          <reference field="5" count="1" selected="0">
            <x v="630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489"/>
          </reference>
          <reference field="18" count="1">
            <x v="1"/>
          </reference>
        </references>
      </pivotArea>
    </format>
    <format dxfId="444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36"/>
          </reference>
          <reference field="4" count="1" selected="0">
            <x v="927"/>
          </reference>
          <reference field="5" count="1" selected="0">
            <x v="630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505"/>
          </reference>
          <reference field="18" count="1">
            <x v="1"/>
          </reference>
        </references>
      </pivotArea>
    </format>
    <format dxfId="443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36"/>
          </reference>
          <reference field="4" count="1" selected="0">
            <x v="927"/>
          </reference>
          <reference field="5" count="1" selected="0">
            <x v="630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508"/>
          </reference>
          <reference field="18" count="1">
            <x v="1"/>
          </reference>
        </references>
      </pivotArea>
    </format>
    <format dxfId="442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36"/>
          </reference>
          <reference field="4" count="1" selected="0">
            <x v="927"/>
          </reference>
          <reference field="5" count="1" selected="0">
            <x v="630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519"/>
          </reference>
          <reference field="18" count="1">
            <x v="1"/>
          </reference>
        </references>
      </pivotArea>
    </format>
    <format dxfId="441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36"/>
          </reference>
          <reference field="4" count="1" selected="0">
            <x v="927"/>
          </reference>
          <reference field="5" count="1" selected="0">
            <x v="630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528"/>
          </reference>
          <reference field="18" count="1">
            <x v="1"/>
          </reference>
        </references>
      </pivotArea>
    </format>
    <format dxfId="440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36"/>
          </reference>
          <reference field="4" count="1" selected="0">
            <x v="927"/>
          </reference>
          <reference field="5" count="1" selected="0">
            <x v="630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540"/>
          </reference>
          <reference field="18" count="1">
            <x v="1"/>
          </reference>
        </references>
      </pivotArea>
    </format>
    <format dxfId="439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36"/>
          </reference>
          <reference field="4" count="1" selected="0">
            <x v="927"/>
          </reference>
          <reference field="5" count="1" selected="0">
            <x v="630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541"/>
          </reference>
          <reference field="18" count="1">
            <x v="1"/>
          </reference>
        </references>
      </pivotArea>
    </format>
    <format dxfId="438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36"/>
          </reference>
          <reference field="4" count="1" selected="0">
            <x v="927"/>
          </reference>
          <reference field="5" count="1" selected="0">
            <x v="630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567"/>
          </reference>
          <reference field="18" count="1">
            <x v="1"/>
          </reference>
        </references>
      </pivotArea>
    </format>
    <format dxfId="437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36"/>
          </reference>
          <reference field="4" count="1" selected="0">
            <x v="927"/>
          </reference>
          <reference field="5" count="1" selected="0">
            <x v="630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569"/>
          </reference>
          <reference field="18" count="1">
            <x v="1"/>
          </reference>
        </references>
      </pivotArea>
    </format>
    <format dxfId="436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36"/>
          </reference>
          <reference field="4" count="1" selected="0">
            <x v="927"/>
          </reference>
          <reference field="5" count="1" selected="0">
            <x v="630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570"/>
          </reference>
          <reference field="18" count="1">
            <x v="1"/>
          </reference>
        </references>
      </pivotArea>
    </format>
    <format dxfId="435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36"/>
          </reference>
          <reference field="4" count="1" selected="0">
            <x v="927"/>
          </reference>
          <reference field="5" count="1" selected="0">
            <x v="630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571"/>
          </reference>
          <reference field="18" count="1">
            <x v="1"/>
          </reference>
        </references>
      </pivotArea>
    </format>
    <format dxfId="434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36"/>
          </reference>
          <reference field="4" count="1" selected="0">
            <x v="927"/>
          </reference>
          <reference field="5" count="1" selected="0">
            <x v="630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572"/>
          </reference>
          <reference field="18" count="1">
            <x v="1"/>
          </reference>
        </references>
      </pivotArea>
    </format>
    <format dxfId="433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36"/>
          </reference>
          <reference field="4" count="1" selected="0">
            <x v="927"/>
          </reference>
          <reference field="5" count="1" selected="0">
            <x v="630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573"/>
          </reference>
          <reference field="18" count="1">
            <x v="1"/>
          </reference>
        </references>
      </pivotArea>
    </format>
    <format dxfId="432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36"/>
          </reference>
          <reference field="4" count="1" selected="0">
            <x v="927"/>
          </reference>
          <reference field="5" count="1" selected="0">
            <x v="630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604"/>
          </reference>
          <reference field="18" count="1">
            <x v="1"/>
          </reference>
        </references>
      </pivotArea>
    </format>
    <format dxfId="431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36"/>
          </reference>
          <reference field="4" count="1" selected="0">
            <x v="927"/>
          </reference>
          <reference field="5" count="1" selected="0">
            <x v="630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605"/>
          </reference>
          <reference field="18" count="1">
            <x v="1"/>
          </reference>
        </references>
      </pivotArea>
    </format>
    <format dxfId="430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36"/>
          </reference>
          <reference field="4" count="1" selected="0">
            <x v="927"/>
          </reference>
          <reference field="5" count="1" selected="0">
            <x v="630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606"/>
          </reference>
          <reference field="18" count="1">
            <x v="1"/>
          </reference>
        </references>
      </pivotArea>
    </format>
    <format dxfId="429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36"/>
          </reference>
          <reference field="4" count="1" selected="0">
            <x v="927"/>
          </reference>
          <reference field="5" count="1" selected="0">
            <x v="630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625"/>
          </reference>
          <reference field="18" count="1">
            <x v="1"/>
          </reference>
        </references>
      </pivotArea>
    </format>
    <format dxfId="428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36"/>
          </reference>
          <reference field="4" count="1" selected="0">
            <x v="927"/>
          </reference>
          <reference field="5" count="1" selected="0">
            <x v="630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626"/>
          </reference>
          <reference field="18" count="1">
            <x v="1"/>
          </reference>
        </references>
      </pivotArea>
    </format>
    <format dxfId="427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36"/>
          </reference>
          <reference field="4" count="1" selected="0">
            <x v="927"/>
          </reference>
          <reference field="5" count="1" selected="0">
            <x v="630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627"/>
          </reference>
          <reference field="18" count="1">
            <x v="1"/>
          </reference>
        </references>
      </pivotArea>
    </format>
    <format dxfId="426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36"/>
          </reference>
          <reference field="4" count="1" selected="0">
            <x v="927"/>
          </reference>
          <reference field="5" count="1" selected="0">
            <x v="630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656"/>
          </reference>
          <reference field="18" count="1">
            <x v="1"/>
          </reference>
        </references>
      </pivotArea>
    </format>
    <format dxfId="425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36"/>
          </reference>
          <reference field="4" count="1" selected="0">
            <x v="927"/>
          </reference>
          <reference field="5" count="1" selected="0">
            <x v="630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657"/>
          </reference>
          <reference field="18" count="1">
            <x v="1"/>
          </reference>
        </references>
      </pivotArea>
    </format>
    <format dxfId="424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36"/>
          </reference>
          <reference field="4" count="1" selected="0">
            <x v="927"/>
          </reference>
          <reference field="5" count="1" selected="0">
            <x v="630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658"/>
          </reference>
          <reference field="18" count="1">
            <x v="1"/>
          </reference>
        </references>
      </pivotArea>
    </format>
    <format dxfId="423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36"/>
          </reference>
          <reference field="4" count="1" selected="0">
            <x v="927"/>
          </reference>
          <reference field="5" count="1" selected="0">
            <x v="630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659"/>
          </reference>
          <reference field="18" count="1">
            <x v="1"/>
          </reference>
        </references>
      </pivotArea>
    </format>
    <format dxfId="422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36"/>
          </reference>
          <reference field="4" count="1" selected="0">
            <x v="927"/>
          </reference>
          <reference field="5" count="1" selected="0">
            <x v="630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660"/>
          </reference>
          <reference field="18" count="1">
            <x v="1"/>
          </reference>
        </references>
      </pivotArea>
    </format>
    <format dxfId="421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36"/>
          </reference>
          <reference field="4" count="1" selected="0">
            <x v="927"/>
          </reference>
          <reference field="5" count="1" selected="0">
            <x v="630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704"/>
          </reference>
          <reference field="18" count="1">
            <x v="1"/>
          </reference>
        </references>
      </pivotArea>
    </format>
    <format dxfId="420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36"/>
          </reference>
          <reference field="4" count="1" selected="0">
            <x v="927"/>
          </reference>
          <reference field="5" count="1" selected="0">
            <x v="630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705"/>
          </reference>
          <reference field="18" count="1">
            <x v="1"/>
          </reference>
        </references>
      </pivotArea>
    </format>
    <format dxfId="419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36"/>
          </reference>
          <reference field="4" count="1" selected="0">
            <x v="927"/>
          </reference>
          <reference field="5" count="1" selected="0">
            <x v="630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706"/>
          </reference>
          <reference field="18" count="1">
            <x v="1"/>
          </reference>
        </references>
      </pivotArea>
    </format>
    <format dxfId="418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36"/>
          </reference>
          <reference field="4" count="1" selected="0">
            <x v="927"/>
          </reference>
          <reference field="5" count="1" selected="0">
            <x v="630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707"/>
          </reference>
          <reference field="18" count="1">
            <x v="1"/>
          </reference>
        </references>
      </pivotArea>
    </format>
    <format dxfId="417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36"/>
          </reference>
          <reference field="4" count="1" selected="0">
            <x v="927"/>
          </reference>
          <reference field="5" count="1" selected="0">
            <x v="630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730"/>
          </reference>
          <reference field="18" count="1">
            <x v="1"/>
          </reference>
        </references>
      </pivotArea>
    </format>
    <format dxfId="416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36"/>
          </reference>
          <reference field="4" count="1" selected="0">
            <x v="927"/>
          </reference>
          <reference field="5" count="1" selected="0">
            <x v="630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754"/>
          </reference>
          <reference field="18" count="1">
            <x v="1"/>
          </reference>
        </references>
      </pivotArea>
    </format>
    <format dxfId="415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36"/>
          </reference>
          <reference field="4" count="1" selected="0">
            <x v="927"/>
          </reference>
          <reference field="5" count="1" selected="0">
            <x v="630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755"/>
          </reference>
          <reference field="18" count="1">
            <x v="1"/>
          </reference>
        </references>
      </pivotArea>
    </format>
    <format dxfId="414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36"/>
          </reference>
          <reference field="4" count="1" selected="0">
            <x v="927"/>
          </reference>
          <reference field="5" count="1" selected="0">
            <x v="630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756"/>
          </reference>
          <reference field="18" count="1">
            <x v="1"/>
          </reference>
        </references>
      </pivotArea>
    </format>
    <format dxfId="413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36"/>
          </reference>
          <reference field="4" count="1" selected="0">
            <x v="927"/>
          </reference>
          <reference field="5" count="1" selected="0">
            <x v="630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757"/>
          </reference>
          <reference field="18" count="1">
            <x v="1"/>
          </reference>
        </references>
      </pivotArea>
    </format>
    <format dxfId="412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36"/>
          </reference>
          <reference field="4" count="1" selected="0">
            <x v="927"/>
          </reference>
          <reference field="5" count="1" selected="0">
            <x v="630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759"/>
          </reference>
          <reference field="18" count="1">
            <x v="1"/>
          </reference>
        </references>
      </pivotArea>
    </format>
    <format dxfId="411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36"/>
          </reference>
          <reference field="4" count="1" selected="0">
            <x v="927"/>
          </reference>
          <reference field="5" count="1" selected="0">
            <x v="630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760"/>
          </reference>
          <reference field="18" count="1">
            <x v="1"/>
          </reference>
        </references>
      </pivotArea>
    </format>
    <format dxfId="410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36"/>
          </reference>
          <reference field="4" count="1" selected="0">
            <x v="927"/>
          </reference>
          <reference field="5" count="1" selected="0">
            <x v="630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761"/>
          </reference>
          <reference field="18" count="1">
            <x v="1"/>
          </reference>
        </references>
      </pivotArea>
    </format>
    <format dxfId="409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36"/>
          </reference>
          <reference field="4" count="1" selected="0">
            <x v="927"/>
          </reference>
          <reference field="5" count="1" selected="0">
            <x v="630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762"/>
          </reference>
          <reference field="18" count="1">
            <x v="1"/>
          </reference>
        </references>
      </pivotArea>
    </format>
    <format dxfId="408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37"/>
          </reference>
          <reference field="4" count="1" selected="0">
            <x v="783"/>
          </reference>
          <reference field="5" count="1" selected="0">
            <x v="31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296"/>
          </reference>
          <reference field="18" count="1">
            <x v="1"/>
          </reference>
        </references>
      </pivotArea>
    </format>
    <format dxfId="407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37"/>
          </reference>
          <reference field="4" count="1" selected="0">
            <x v="783"/>
          </reference>
          <reference field="5" count="1" selected="0">
            <x v="31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450"/>
          </reference>
          <reference field="18" count="1">
            <x v="1"/>
          </reference>
        </references>
      </pivotArea>
    </format>
    <format dxfId="406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37"/>
          </reference>
          <reference field="4" count="1" selected="0">
            <x v="783"/>
          </reference>
          <reference field="5" count="1" selected="0">
            <x v="31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476"/>
          </reference>
          <reference field="18" count="1">
            <x v="1"/>
          </reference>
        </references>
      </pivotArea>
    </format>
    <format dxfId="405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37"/>
          </reference>
          <reference field="4" count="1" selected="0">
            <x v="783"/>
          </reference>
          <reference field="5" count="1" selected="0">
            <x v="31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477"/>
          </reference>
          <reference field="18" count="1">
            <x v="1"/>
          </reference>
        </references>
      </pivotArea>
    </format>
    <format dxfId="404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37"/>
          </reference>
          <reference field="4" count="1" selected="0">
            <x v="783"/>
          </reference>
          <reference field="5" count="1" selected="0">
            <x v="31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485"/>
          </reference>
          <reference field="18" count="1">
            <x v="1"/>
          </reference>
        </references>
      </pivotArea>
    </format>
    <format dxfId="403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37"/>
          </reference>
          <reference field="4" count="1" selected="0">
            <x v="783"/>
          </reference>
          <reference field="5" count="1" selected="0">
            <x v="31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488"/>
          </reference>
          <reference field="18" count="1">
            <x v="1"/>
          </reference>
        </references>
      </pivotArea>
    </format>
    <format dxfId="402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37"/>
          </reference>
          <reference field="4" count="1" selected="0">
            <x v="783"/>
          </reference>
          <reference field="5" count="1" selected="0">
            <x v="31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489"/>
          </reference>
          <reference field="18" count="1">
            <x v="1"/>
          </reference>
        </references>
      </pivotArea>
    </format>
    <format dxfId="401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37"/>
          </reference>
          <reference field="4" count="1" selected="0">
            <x v="783"/>
          </reference>
          <reference field="5" count="1" selected="0">
            <x v="31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490"/>
          </reference>
          <reference field="18" count="1">
            <x v="1"/>
          </reference>
        </references>
      </pivotArea>
    </format>
    <format dxfId="400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37"/>
          </reference>
          <reference field="4" count="1" selected="0">
            <x v="783"/>
          </reference>
          <reference field="5" count="1" selected="0">
            <x v="31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491"/>
          </reference>
          <reference field="18" count="1">
            <x v="1"/>
          </reference>
        </references>
      </pivotArea>
    </format>
    <format dxfId="399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37"/>
          </reference>
          <reference field="4" count="1" selected="0">
            <x v="783"/>
          </reference>
          <reference field="5" count="1" selected="0">
            <x v="31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495"/>
          </reference>
          <reference field="18" count="1">
            <x v="1"/>
          </reference>
        </references>
      </pivotArea>
    </format>
    <format dxfId="398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39"/>
          </reference>
          <reference field="4" count="1" selected="0">
            <x v="704"/>
          </reference>
          <reference field="5" count="1" selected="0">
            <x v="424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848"/>
          </reference>
          <reference field="18" count="1">
            <x v="1"/>
          </reference>
        </references>
      </pivotArea>
    </format>
    <format dxfId="397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40"/>
          </reference>
          <reference field="4" count="1" selected="0">
            <x v="1049"/>
          </reference>
          <reference field="5" count="1" selected="0">
            <x v="470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944"/>
          </reference>
          <reference field="18" count="1">
            <x v="1"/>
          </reference>
        </references>
      </pivotArea>
    </format>
    <format dxfId="396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42"/>
          </reference>
          <reference field="4" count="1" selected="0">
            <x v="766"/>
          </reference>
          <reference field="5" count="1" selected="0">
            <x v="397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600"/>
          </reference>
          <reference field="18" count="1">
            <x v="1"/>
          </reference>
        </references>
      </pivotArea>
    </format>
    <format dxfId="395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43"/>
          </reference>
          <reference field="4" count="1" selected="0">
            <x v="834"/>
          </reference>
          <reference field="5" count="1" selected="0">
            <x v="553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8"/>
          </reference>
          <reference field="18" count="1">
            <x v="1"/>
          </reference>
        </references>
      </pivotArea>
    </format>
    <format dxfId="394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44"/>
          </reference>
          <reference field="4" count="1" selected="0">
            <x v="852"/>
          </reference>
          <reference field="5" count="1" selected="0">
            <x v="631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830"/>
          </reference>
          <reference field="18" count="1">
            <x v="1"/>
          </reference>
        </references>
      </pivotArea>
    </format>
    <format dxfId="393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44"/>
          </reference>
          <reference field="4" count="1" selected="0">
            <x v="852"/>
          </reference>
          <reference field="5" count="1" selected="0">
            <x v="631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831"/>
          </reference>
          <reference field="18" count="1">
            <x v="1"/>
          </reference>
        </references>
      </pivotArea>
    </format>
    <format dxfId="392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44"/>
          </reference>
          <reference field="4" count="1" selected="0">
            <x v="852"/>
          </reference>
          <reference field="5" count="1" selected="0">
            <x v="631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834"/>
          </reference>
          <reference field="18" count="1">
            <x v="1"/>
          </reference>
        </references>
      </pivotArea>
    </format>
    <format dxfId="391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44"/>
          </reference>
          <reference field="4" count="1" selected="0">
            <x v="852"/>
          </reference>
          <reference field="5" count="1" selected="0">
            <x v="631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835"/>
          </reference>
          <reference field="18" count="1">
            <x v="1"/>
          </reference>
        </references>
      </pivotArea>
    </format>
    <format dxfId="390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44"/>
          </reference>
          <reference field="4" count="1" selected="0">
            <x v="852"/>
          </reference>
          <reference field="5" count="1" selected="0">
            <x v="631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848"/>
          </reference>
          <reference field="18" count="1">
            <x v="1"/>
          </reference>
        </references>
      </pivotArea>
    </format>
    <format dxfId="389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45"/>
          </reference>
          <reference field="4" count="1" selected="0">
            <x v="615"/>
          </reference>
          <reference field="5" count="1" selected="0">
            <x v="437"/>
          </reference>
          <reference field="6" count="1" selected="0">
            <x v="4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568"/>
          </reference>
          <reference field="18" count="1">
            <x v="1"/>
          </reference>
        </references>
      </pivotArea>
    </format>
    <format dxfId="388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45"/>
          </reference>
          <reference field="4" count="1" selected="0">
            <x v="615"/>
          </reference>
          <reference field="5" count="1" selected="0">
            <x v="437"/>
          </reference>
          <reference field="6" count="1" selected="0">
            <x v="4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582"/>
          </reference>
          <reference field="18" count="1">
            <x v="1"/>
          </reference>
        </references>
      </pivotArea>
    </format>
    <format dxfId="387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45"/>
          </reference>
          <reference field="4" count="1" selected="0">
            <x v="615"/>
          </reference>
          <reference field="5" count="1" selected="0">
            <x v="437"/>
          </reference>
          <reference field="6" count="1" selected="0">
            <x v="4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605"/>
          </reference>
          <reference field="18" count="1">
            <x v="1"/>
          </reference>
        </references>
      </pivotArea>
    </format>
    <format dxfId="386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45"/>
          </reference>
          <reference field="4" count="1" selected="0">
            <x v="615"/>
          </reference>
          <reference field="5" count="1" selected="0">
            <x v="437"/>
          </reference>
          <reference field="6" count="1" selected="0">
            <x v="4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630"/>
          </reference>
          <reference field="18" count="1">
            <x v="1"/>
          </reference>
        </references>
      </pivotArea>
    </format>
    <format dxfId="385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45"/>
          </reference>
          <reference field="4" count="1" selected="0">
            <x v="615"/>
          </reference>
          <reference field="5" count="1" selected="0">
            <x v="437"/>
          </reference>
          <reference field="6" count="1" selected="0">
            <x v="4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685"/>
          </reference>
          <reference field="18" count="1">
            <x v="1"/>
          </reference>
        </references>
      </pivotArea>
    </format>
    <format dxfId="384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45"/>
          </reference>
          <reference field="4" count="1" selected="0">
            <x v="615"/>
          </reference>
          <reference field="5" count="1" selected="0">
            <x v="437"/>
          </reference>
          <reference field="6" count="1" selected="0">
            <x v="4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712"/>
          </reference>
          <reference field="18" count="1">
            <x v="1"/>
          </reference>
        </references>
      </pivotArea>
    </format>
    <format dxfId="383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46"/>
          </reference>
          <reference field="4" count="1" selected="0">
            <x v="823"/>
          </reference>
          <reference field="5" count="1" selected="0">
            <x v="577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446"/>
          </reference>
          <reference field="18" count="1">
            <x v="1"/>
          </reference>
        </references>
      </pivotArea>
    </format>
    <format dxfId="382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46"/>
          </reference>
          <reference field="4" count="1" selected="0">
            <x v="823"/>
          </reference>
          <reference field="5" count="1" selected="0">
            <x v="577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447"/>
          </reference>
          <reference field="18" count="1">
            <x v="1"/>
          </reference>
        </references>
      </pivotArea>
    </format>
    <format dxfId="381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47"/>
          </reference>
          <reference field="4" count="1" selected="0">
            <x v="827"/>
          </reference>
          <reference field="5" count="1" selected="0">
            <x v="213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616"/>
          </reference>
          <reference field="18" count="1">
            <x v="1"/>
          </reference>
        </references>
      </pivotArea>
    </format>
    <format dxfId="380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47"/>
          </reference>
          <reference field="4" count="1" selected="0">
            <x v="827"/>
          </reference>
          <reference field="5" count="1" selected="0">
            <x v="213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621"/>
          </reference>
          <reference field="18" count="1">
            <x v="1"/>
          </reference>
        </references>
      </pivotArea>
    </format>
    <format dxfId="379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47"/>
          </reference>
          <reference field="4" count="1" selected="0">
            <x v="827"/>
          </reference>
          <reference field="5" count="1" selected="0">
            <x v="213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622"/>
          </reference>
          <reference field="18" count="1">
            <x v="1"/>
          </reference>
        </references>
      </pivotArea>
    </format>
    <format dxfId="378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47"/>
          </reference>
          <reference field="4" count="1" selected="0">
            <x v="827"/>
          </reference>
          <reference field="5" count="1" selected="0">
            <x v="213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625"/>
          </reference>
          <reference field="18" count="1">
            <x v="1"/>
          </reference>
        </references>
      </pivotArea>
    </format>
    <format dxfId="377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47"/>
          </reference>
          <reference field="4" count="1" selected="0">
            <x v="827"/>
          </reference>
          <reference field="5" count="1" selected="0">
            <x v="213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626"/>
          </reference>
          <reference field="18" count="1">
            <x v="1"/>
          </reference>
        </references>
      </pivotArea>
    </format>
    <format dxfId="376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47"/>
          </reference>
          <reference field="4" count="1" selected="0">
            <x v="827"/>
          </reference>
          <reference field="5" count="1" selected="0">
            <x v="213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631"/>
          </reference>
          <reference field="18" count="1">
            <x v="1"/>
          </reference>
        </references>
      </pivotArea>
    </format>
    <format dxfId="375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47"/>
          </reference>
          <reference field="4" count="1" selected="0">
            <x v="827"/>
          </reference>
          <reference field="5" count="1" selected="0">
            <x v="213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652"/>
          </reference>
          <reference field="18" count="1">
            <x v="1"/>
          </reference>
        </references>
      </pivotArea>
    </format>
    <format dxfId="374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47"/>
          </reference>
          <reference field="4" count="1" selected="0">
            <x v="827"/>
          </reference>
          <reference field="5" count="1" selected="0">
            <x v="213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653"/>
          </reference>
          <reference field="18" count="1">
            <x v="1"/>
          </reference>
        </references>
      </pivotArea>
    </format>
    <format dxfId="373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47"/>
          </reference>
          <reference field="4" count="1" selected="0">
            <x v="827"/>
          </reference>
          <reference field="5" count="1" selected="0">
            <x v="213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657"/>
          </reference>
          <reference field="18" count="1">
            <x v="1"/>
          </reference>
        </references>
      </pivotArea>
    </format>
    <format dxfId="372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47"/>
          </reference>
          <reference field="4" count="1" selected="0">
            <x v="827"/>
          </reference>
          <reference field="5" count="1" selected="0">
            <x v="213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658"/>
          </reference>
          <reference field="18" count="1">
            <x v="1"/>
          </reference>
        </references>
      </pivotArea>
    </format>
    <format dxfId="371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47"/>
          </reference>
          <reference field="4" count="1" selected="0">
            <x v="827"/>
          </reference>
          <reference field="5" count="1" selected="0">
            <x v="213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661"/>
          </reference>
          <reference field="18" count="1">
            <x v="1"/>
          </reference>
        </references>
      </pivotArea>
    </format>
    <format dxfId="370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47"/>
          </reference>
          <reference field="4" count="1" selected="0">
            <x v="827"/>
          </reference>
          <reference field="5" count="1" selected="0">
            <x v="213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662"/>
          </reference>
          <reference field="18" count="1">
            <x v="1"/>
          </reference>
        </references>
      </pivotArea>
    </format>
    <format dxfId="369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47"/>
          </reference>
          <reference field="4" count="1" selected="0">
            <x v="827"/>
          </reference>
          <reference field="5" count="1" selected="0">
            <x v="213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663"/>
          </reference>
          <reference field="18" count="1">
            <x v="1"/>
          </reference>
        </references>
      </pivotArea>
    </format>
    <format dxfId="368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47"/>
          </reference>
          <reference field="4" count="1" selected="0">
            <x v="827"/>
          </reference>
          <reference field="5" count="1" selected="0">
            <x v="213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664"/>
          </reference>
          <reference field="18" count="1">
            <x v="1"/>
          </reference>
        </references>
      </pivotArea>
    </format>
    <format dxfId="367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47"/>
          </reference>
          <reference field="4" count="1" selected="0">
            <x v="827"/>
          </reference>
          <reference field="5" count="1" selected="0">
            <x v="213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665"/>
          </reference>
          <reference field="18" count="1">
            <x v="1"/>
          </reference>
        </references>
      </pivotArea>
    </format>
    <format dxfId="366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47"/>
          </reference>
          <reference field="4" count="1" selected="0">
            <x v="827"/>
          </reference>
          <reference field="5" count="1" selected="0">
            <x v="213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670"/>
          </reference>
          <reference field="18" count="1">
            <x v="1"/>
          </reference>
        </references>
      </pivotArea>
    </format>
    <format dxfId="365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47"/>
          </reference>
          <reference field="4" count="1" selected="0">
            <x v="827"/>
          </reference>
          <reference field="5" count="1" selected="0">
            <x v="213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671"/>
          </reference>
          <reference field="18" count="1">
            <x v="1"/>
          </reference>
        </references>
      </pivotArea>
    </format>
    <format dxfId="364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47"/>
          </reference>
          <reference field="4" count="1" selected="0">
            <x v="827"/>
          </reference>
          <reference field="5" count="1" selected="0">
            <x v="213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672"/>
          </reference>
          <reference field="18" count="1">
            <x v="1"/>
          </reference>
        </references>
      </pivotArea>
    </format>
    <format dxfId="363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47"/>
          </reference>
          <reference field="4" count="1" selected="0">
            <x v="827"/>
          </reference>
          <reference field="5" count="1" selected="0">
            <x v="213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680"/>
          </reference>
          <reference field="18" count="1">
            <x v="1"/>
          </reference>
        </references>
      </pivotArea>
    </format>
    <format dxfId="362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47"/>
          </reference>
          <reference field="4" count="1" selected="0">
            <x v="827"/>
          </reference>
          <reference field="5" count="1" selected="0">
            <x v="213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689"/>
          </reference>
          <reference field="18" count="1">
            <x v="1"/>
          </reference>
        </references>
      </pivotArea>
    </format>
    <format dxfId="361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47"/>
          </reference>
          <reference field="4" count="1" selected="0">
            <x v="827"/>
          </reference>
          <reference field="5" count="1" selected="0">
            <x v="213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694"/>
          </reference>
          <reference field="18" count="1">
            <x v="1"/>
          </reference>
        </references>
      </pivotArea>
    </format>
    <format dxfId="360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47"/>
          </reference>
          <reference field="4" count="1" selected="0">
            <x v="827"/>
          </reference>
          <reference field="5" count="1" selected="0">
            <x v="213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695"/>
          </reference>
          <reference field="18" count="1">
            <x v="1"/>
          </reference>
        </references>
      </pivotArea>
    </format>
    <format dxfId="359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47"/>
          </reference>
          <reference field="4" count="1" selected="0">
            <x v="827"/>
          </reference>
          <reference field="5" count="1" selected="0">
            <x v="213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697"/>
          </reference>
          <reference field="18" count="1">
            <x v="1"/>
          </reference>
        </references>
      </pivotArea>
    </format>
    <format dxfId="358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47"/>
          </reference>
          <reference field="4" count="1" selected="0">
            <x v="827"/>
          </reference>
          <reference field="5" count="1" selected="0">
            <x v="213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698"/>
          </reference>
          <reference field="18" count="1">
            <x v="1"/>
          </reference>
        </references>
      </pivotArea>
    </format>
    <format dxfId="357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47"/>
          </reference>
          <reference field="4" count="1" selected="0">
            <x v="827"/>
          </reference>
          <reference field="5" count="1" selected="0">
            <x v="213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701"/>
          </reference>
          <reference field="18" count="1">
            <x v="1"/>
          </reference>
        </references>
      </pivotArea>
    </format>
    <format dxfId="356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47"/>
          </reference>
          <reference field="4" count="1" selected="0">
            <x v="827"/>
          </reference>
          <reference field="5" count="1" selected="0">
            <x v="213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703"/>
          </reference>
          <reference field="18" count="1">
            <x v="1"/>
          </reference>
        </references>
      </pivotArea>
    </format>
    <format dxfId="355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47"/>
          </reference>
          <reference field="4" count="1" selected="0">
            <x v="827"/>
          </reference>
          <reference field="5" count="1" selected="0">
            <x v="213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704"/>
          </reference>
          <reference field="18" count="1">
            <x v="1"/>
          </reference>
        </references>
      </pivotArea>
    </format>
    <format dxfId="354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48"/>
          </reference>
          <reference field="4" count="1" selected="0">
            <x v="1254"/>
          </reference>
          <reference field="5" count="1" selected="0">
            <x v="202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538"/>
          </reference>
          <reference field="18" count="1">
            <x v="1"/>
          </reference>
        </references>
      </pivotArea>
    </format>
    <format dxfId="353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48"/>
          </reference>
          <reference field="4" count="1" selected="0">
            <x v="1254"/>
          </reference>
          <reference field="5" count="1" selected="0">
            <x v="202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540"/>
          </reference>
          <reference field="18" count="1">
            <x v="1"/>
          </reference>
        </references>
      </pivotArea>
    </format>
    <format dxfId="352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51"/>
          </reference>
          <reference field="4" count="1" selected="0">
            <x v="994"/>
          </reference>
          <reference field="5" count="1" selected="0">
            <x v="381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551"/>
          </reference>
          <reference field="18" count="1">
            <x v="1"/>
          </reference>
        </references>
      </pivotArea>
    </format>
    <format dxfId="351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51"/>
          </reference>
          <reference field="4" count="1" selected="0">
            <x v="994"/>
          </reference>
          <reference field="5" count="1" selected="0">
            <x v="381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553"/>
          </reference>
          <reference field="18" count="1">
            <x v="1"/>
          </reference>
        </references>
      </pivotArea>
    </format>
    <format dxfId="350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51"/>
          </reference>
          <reference field="4" count="1" selected="0">
            <x v="994"/>
          </reference>
          <reference field="5" count="1" selected="0">
            <x v="381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554"/>
          </reference>
          <reference field="18" count="1">
            <x v="1"/>
          </reference>
        </references>
      </pivotArea>
    </format>
    <format dxfId="349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51"/>
          </reference>
          <reference field="4" count="1" selected="0">
            <x v="994"/>
          </reference>
          <reference field="5" count="1" selected="0">
            <x v="381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606"/>
          </reference>
          <reference field="18" count="1">
            <x v="1"/>
          </reference>
        </references>
      </pivotArea>
    </format>
    <format dxfId="348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51"/>
          </reference>
          <reference field="4" count="1" selected="0">
            <x v="994"/>
          </reference>
          <reference field="5" count="1" selected="0">
            <x v="381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607"/>
          </reference>
          <reference field="18" count="1">
            <x v="1"/>
          </reference>
        </references>
      </pivotArea>
    </format>
    <format dxfId="347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51"/>
          </reference>
          <reference field="4" count="1" selected="0">
            <x v="994"/>
          </reference>
          <reference field="5" count="1" selected="0">
            <x v="381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608"/>
          </reference>
          <reference field="18" count="1">
            <x v="1"/>
          </reference>
        </references>
      </pivotArea>
    </format>
    <format dxfId="346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51"/>
          </reference>
          <reference field="4" count="1" selected="0">
            <x v="994"/>
          </reference>
          <reference field="5" count="1" selected="0">
            <x v="381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609"/>
          </reference>
          <reference field="18" count="1">
            <x v="1"/>
          </reference>
        </references>
      </pivotArea>
    </format>
    <format dxfId="345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51"/>
          </reference>
          <reference field="4" count="1" selected="0">
            <x v="994"/>
          </reference>
          <reference field="5" count="1" selected="0">
            <x v="381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610"/>
          </reference>
          <reference field="18" count="1">
            <x v="1"/>
          </reference>
        </references>
      </pivotArea>
    </format>
    <format dxfId="344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51"/>
          </reference>
          <reference field="4" count="1" selected="0">
            <x v="994"/>
          </reference>
          <reference field="5" count="1" selected="0">
            <x v="381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613"/>
          </reference>
          <reference field="18" count="1">
            <x v="1"/>
          </reference>
        </references>
      </pivotArea>
    </format>
    <format dxfId="343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51"/>
          </reference>
          <reference field="4" count="1" selected="0">
            <x v="994"/>
          </reference>
          <reference field="5" count="1" selected="0">
            <x v="381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614"/>
          </reference>
          <reference field="18" count="1">
            <x v="1"/>
          </reference>
        </references>
      </pivotArea>
    </format>
    <format dxfId="342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51"/>
          </reference>
          <reference field="4" count="1" selected="0">
            <x v="994"/>
          </reference>
          <reference field="5" count="1" selected="0">
            <x v="381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615"/>
          </reference>
          <reference field="18" count="1">
            <x v="1"/>
          </reference>
        </references>
      </pivotArea>
    </format>
    <format dxfId="341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52"/>
          </reference>
          <reference field="4" count="1" selected="0">
            <x v="650"/>
          </reference>
          <reference field="5" count="1" selected="0">
            <x v="101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479"/>
          </reference>
          <reference field="18" count="1">
            <x v="1"/>
          </reference>
        </references>
      </pivotArea>
    </format>
    <format dxfId="340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52"/>
          </reference>
          <reference field="4" count="1" selected="0">
            <x v="650"/>
          </reference>
          <reference field="5" count="1" selected="0">
            <x v="101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520"/>
          </reference>
          <reference field="18" count="1">
            <x v="1"/>
          </reference>
        </references>
      </pivotArea>
    </format>
    <format dxfId="339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53"/>
          </reference>
          <reference field="4" count="1" selected="0">
            <x v="1161"/>
          </reference>
          <reference field="5" count="1" selected="0">
            <x v="665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481"/>
          </reference>
          <reference field="18" count="1">
            <x v="1"/>
          </reference>
        </references>
      </pivotArea>
    </format>
    <format dxfId="338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63"/>
          </reference>
          <reference field="4" count="1" selected="0">
            <x v="180"/>
          </reference>
          <reference field="5" count="1" selected="0">
            <x v="353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008"/>
          </reference>
          <reference field="18" count="1">
            <x v="1"/>
          </reference>
        </references>
      </pivotArea>
    </format>
    <format dxfId="337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63"/>
          </reference>
          <reference field="4" count="1" selected="0">
            <x v="180"/>
          </reference>
          <reference field="5" count="1" selected="0">
            <x v="353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016"/>
          </reference>
          <reference field="18" count="1">
            <x v="1"/>
          </reference>
        </references>
      </pivotArea>
    </format>
    <format dxfId="336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63"/>
          </reference>
          <reference field="4" count="1" selected="0">
            <x v="180"/>
          </reference>
          <reference field="5" count="1" selected="0">
            <x v="353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018"/>
          </reference>
          <reference field="18" count="1">
            <x v="1"/>
          </reference>
        </references>
      </pivotArea>
    </format>
    <format dxfId="335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63"/>
          </reference>
          <reference field="4" count="1" selected="0">
            <x v="180"/>
          </reference>
          <reference field="5" count="1" selected="0">
            <x v="353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022"/>
          </reference>
          <reference field="18" count="1">
            <x v="1"/>
          </reference>
        </references>
      </pivotArea>
    </format>
    <format dxfId="334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63"/>
          </reference>
          <reference field="4" count="1" selected="0">
            <x v="180"/>
          </reference>
          <reference field="5" count="1" selected="0">
            <x v="353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028"/>
          </reference>
          <reference field="18" count="1">
            <x v="1"/>
          </reference>
        </references>
      </pivotArea>
    </format>
    <format dxfId="333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63"/>
          </reference>
          <reference field="4" count="1" selected="0">
            <x v="180"/>
          </reference>
          <reference field="5" count="1" selected="0">
            <x v="353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036"/>
          </reference>
          <reference field="18" count="1">
            <x v="1"/>
          </reference>
        </references>
      </pivotArea>
    </format>
    <format dxfId="332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63"/>
          </reference>
          <reference field="4" count="1" selected="0">
            <x v="180"/>
          </reference>
          <reference field="5" count="1" selected="0">
            <x v="353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048"/>
          </reference>
          <reference field="18" count="1">
            <x v="1"/>
          </reference>
        </references>
      </pivotArea>
    </format>
    <format dxfId="331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63"/>
          </reference>
          <reference field="4" count="1" selected="0">
            <x v="180"/>
          </reference>
          <reference field="5" count="1" selected="0">
            <x v="353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055"/>
          </reference>
          <reference field="18" count="1">
            <x v="1"/>
          </reference>
        </references>
      </pivotArea>
    </format>
    <format dxfId="330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63"/>
          </reference>
          <reference field="4" count="1" selected="0">
            <x v="180"/>
          </reference>
          <reference field="5" count="1" selected="0">
            <x v="353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062"/>
          </reference>
          <reference field="18" count="1">
            <x v="1"/>
          </reference>
        </references>
      </pivotArea>
    </format>
    <format dxfId="329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63"/>
          </reference>
          <reference field="4" count="1" selected="0">
            <x v="180"/>
          </reference>
          <reference field="5" count="1" selected="0">
            <x v="353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066"/>
          </reference>
          <reference field="18" count="1">
            <x v="1"/>
          </reference>
        </references>
      </pivotArea>
    </format>
    <format dxfId="328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67"/>
          </reference>
          <reference field="4" count="1" selected="0">
            <x v="947"/>
          </reference>
          <reference field="5" count="1" selected="0">
            <x v="498"/>
          </reference>
          <reference field="6" count="1" selected="0">
            <x v="29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330"/>
          </reference>
          <reference field="18" count="1">
            <x v="1"/>
          </reference>
        </references>
      </pivotArea>
    </format>
    <format dxfId="327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68"/>
          </reference>
          <reference field="4" count="1" selected="0">
            <x v="1096"/>
          </reference>
          <reference field="5" count="1" selected="0">
            <x v="447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431"/>
          </reference>
          <reference field="18" count="1">
            <x v="1"/>
          </reference>
        </references>
      </pivotArea>
    </format>
    <format dxfId="326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70"/>
          </reference>
          <reference field="4" count="1" selected="0">
            <x v="1144"/>
          </reference>
          <reference field="5" count="1" selected="0">
            <x v="645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549"/>
          </reference>
          <reference field="18" count="1">
            <x v="1"/>
          </reference>
        </references>
      </pivotArea>
    </format>
    <format dxfId="325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70"/>
          </reference>
          <reference field="4" count="1" selected="0">
            <x v="1144"/>
          </reference>
          <reference field="5" count="1" selected="0">
            <x v="645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041"/>
          </reference>
          <reference field="18" count="1">
            <x v="1"/>
          </reference>
        </references>
      </pivotArea>
    </format>
    <format dxfId="324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76"/>
          </reference>
          <reference field="4" count="1" selected="0">
            <x v="903"/>
          </reference>
          <reference field="5" count="1" selected="0">
            <x v="688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459"/>
          </reference>
          <reference field="18" count="1">
            <x v="1"/>
          </reference>
        </references>
      </pivotArea>
    </format>
    <format dxfId="323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78"/>
          </reference>
          <reference field="4" count="1" selected="0">
            <x v="954"/>
          </reference>
          <reference field="5" count="1" selected="0">
            <x v="67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336"/>
          </reference>
          <reference field="18" count="1">
            <x v="1"/>
          </reference>
        </references>
      </pivotArea>
    </format>
    <format dxfId="322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78"/>
          </reference>
          <reference field="4" count="1" selected="0">
            <x v="954"/>
          </reference>
          <reference field="5" count="1" selected="0">
            <x v="67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352"/>
          </reference>
          <reference field="18" count="1">
            <x v="1"/>
          </reference>
        </references>
      </pivotArea>
    </format>
    <format dxfId="321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79"/>
          </reference>
          <reference field="4" count="1" selected="0">
            <x v="923"/>
          </reference>
          <reference field="5" count="1" selected="0">
            <x v="316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897"/>
          </reference>
          <reference field="18" count="1">
            <x v="1"/>
          </reference>
        </references>
      </pivotArea>
    </format>
    <format dxfId="320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84"/>
          </reference>
          <reference field="4" count="1" selected="0">
            <x v="379"/>
          </reference>
          <reference field="5" count="1" selected="0">
            <x v="532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111"/>
          </reference>
          <reference field="18" count="1">
            <x v="1"/>
          </reference>
        </references>
      </pivotArea>
    </format>
    <format dxfId="319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87"/>
          </reference>
          <reference field="4" count="1" selected="0">
            <x v="675"/>
          </reference>
          <reference field="5" count="1" selected="0">
            <x v="69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5"/>
          </reference>
          <reference field="18" count="1">
            <x v="1"/>
          </reference>
        </references>
      </pivotArea>
    </format>
    <format dxfId="318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89"/>
          </reference>
          <reference field="4" count="1" selected="0">
            <x v="1117"/>
          </reference>
          <reference field="5" count="1" selected="0">
            <x v="294"/>
          </reference>
          <reference field="6" count="1" selected="0">
            <x v="34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049"/>
          </reference>
          <reference field="18" count="1">
            <x v="1"/>
          </reference>
        </references>
      </pivotArea>
    </format>
    <format dxfId="317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89"/>
          </reference>
          <reference field="4" count="1" selected="0">
            <x v="1117"/>
          </reference>
          <reference field="5" count="1" selected="0">
            <x v="294"/>
          </reference>
          <reference field="6" count="1" selected="0">
            <x v="34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869"/>
          </reference>
          <reference field="18" count="1">
            <x v="1"/>
          </reference>
        </references>
      </pivotArea>
    </format>
    <format dxfId="316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94"/>
          </reference>
          <reference field="4" count="1" selected="0">
            <x v="78"/>
          </reference>
          <reference field="5" count="1" selected="0">
            <x v="435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13"/>
          </reference>
          <reference field="18" count="1">
            <x v="1"/>
          </reference>
        </references>
      </pivotArea>
    </format>
    <format dxfId="315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94"/>
          </reference>
          <reference field="4" count="1" selected="0">
            <x v="78"/>
          </reference>
          <reference field="5" count="1" selected="0">
            <x v="435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178"/>
          </reference>
          <reference field="18" count="1">
            <x v="1"/>
          </reference>
        </references>
      </pivotArea>
    </format>
    <format dxfId="314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99"/>
          </reference>
          <reference field="4" count="1" selected="0">
            <x v="456"/>
          </reference>
          <reference field="5" count="1" selected="0">
            <x v="338"/>
          </reference>
          <reference field="6" count="1" selected="0">
            <x v="7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6"/>
          </reference>
          <reference field="18" count="1">
            <x v="1"/>
          </reference>
        </references>
      </pivotArea>
    </format>
    <format dxfId="313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99"/>
          </reference>
          <reference field="4" count="1" selected="0">
            <x v="456"/>
          </reference>
          <reference field="5" count="1" selected="0">
            <x v="338"/>
          </reference>
          <reference field="6" count="1" selected="0">
            <x v="7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06"/>
          </reference>
          <reference field="18" count="1">
            <x v="1"/>
          </reference>
        </references>
      </pivotArea>
    </format>
    <format dxfId="312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99"/>
          </reference>
          <reference field="4" count="1" selected="0">
            <x v="456"/>
          </reference>
          <reference field="5" count="1" selected="0">
            <x v="338"/>
          </reference>
          <reference field="6" count="1" selected="0">
            <x v="7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178"/>
          </reference>
          <reference field="18" count="1">
            <x v="1"/>
          </reference>
        </references>
      </pivotArea>
    </format>
    <format dxfId="311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99"/>
          </reference>
          <reference field="4" count="1" selected="0">
            <x v="456"/>
          </reference>
          <reference field="5" count="1" selected="0">
            <x v="338"/>
          </reference>
          <reference field="6" count="1" selected="0">
            <x v="7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446"/>
          </reference>
          <reference field="18" count="1">
            <x v="1"/>
          </reference>
        </references>
      </pivotArea>
    </format>
    <format dxfId="310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99"/>
          </reference>
          <reference field="4" count="1" selected="0">
            <x v="456"/>
          </reference>
          <reference field="5" count="1" selected="0">
            <x v="338"/>
          </reference>
          <reference field="6" count="1" selected="0">
            <x v="7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583"/>
          </reference>
          <reference field="18" count="1">
            <x v="1"/>
          </reference>
        </references>
      </pivotArea>
    </format>
    <format dxfId="309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102"/>
          </reference>
          <reference field="4" count="1" selected="0">
            <x v="821"/>
          </reference>
          <reference field="5" count="1" selected="0">
            <x v="438"/>
          </reference>
          <reference field="6" count="1" selected="0">
            <x v="4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610"/>
          </reference>
          <reference field="18" count="1">
            <x v="1"/>
          </reference>
        </references>
      </pivotArea>
    </format>
    <format dxfId="308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102"/>
          </reference>
          <reference field="4" count="1" selected="0">
            <x v="821"/>
          </reference>
          <reference field="5" count="1" selected="0">
            <x v="438"/>
          </reference>
          <reference field="6" count="1" selected="0">
            <x v="4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612"/>
          </reference>
          <reference field="18" count="1">
            <x v="1"/>
          </reference>
        </references>
      </pivotArea>
    </format>
    <format dxfId="307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102"/>
          </reference>
          <reference field="4" count="1" selected="0">
            <x v="821"/>
          </reference>
          <reference field="5" count="1" selected="0">
            <x v="438"/>
          </reference>
          <reference field="6" count="1" selected="0">
            <x v="4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613"/>
          </reference>
          <reference field="18" count="1">
            <x v="1"/>
          </reference>
        </references>
      </pivotArea>
    </format>
    <format dxfId="306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104"/>
          </reference>
          <reference field="4" count="1" selected="0">
            <x v="611"/>
          </reference>
          <reference field="5" count="1" selected="0">
            <x v="96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898"/>
          </reference>
          <reference field="18" count="1">
            <x v="1"/>
          </reference>
        </references>
      </pivotArea>
    </format>
    <format dxfId="305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104"/>
          </reference>
          <reference field="4" count="1" selected="0">
            <x v="611"/>
          </reference>
          <reference field="5" count="1" selected="0">
            <x v="96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910"/>
          </reference>
          <reference field="18" count="1">
            <x v="1"/>
          </reference>
        </references>
      </pivotArea>
    </format>
    <format dxfId="304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104"/>
          </reference>
          <reference field="4" count="1" selected="0">
            <x v="611"/>
          </reference>
          <reference field="5" count="1" selected="0">
            <x v="96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977"/>
          </reference>
          <reference field="18" count="1">
            <x v="1"/>
          </reference>
        </references>
      </pivotArea>
    </format>
    <format dxfId="303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104"/>
          </reference>
          <reference field="4" count="1" selected="0">
            <x v="611"/>
          </reference>
          <reference field="5" count="1" selected="0">
            <x v="96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002"/>
          </reference>
          <reference field="18" count="1">
            <x v="1"/>
          </reference>
        </references>
      </pivotArea>
    </format>
    <format dxfId="302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107"/>
          </reference>
          <reference field="4" count="1" selected="0">
            <x v="1270"/>
          </reference>
          <reference field="5" count="1" selected="0">
            <x v="731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481"/>
          </reference>
          <reference field="18" count="1">
            <x v="1"/>
          </reference>
        </references>
      </pivotArea>
    </format>
    <format dxfId="301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107"/>
          </reference>
          <reference field="4" count="1" selected="0">
            <x v="1270"/>
          </reference>
          <reference field="5" count="1" selected="0">
            <x v="731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671"/>
          </reference>
          <reference field="18" count="1">
            <x v="1"/>
          </reference>
        </references>
      </pivotArea>
    </format>
    <format dxfId="300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107"/>
          </reference>
          <reference field="4" count="1" selected="0">
            <x v="1270"/>
          </reference>
          <reference field="5" count="1" selected="0">
            <x v="731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282"/>
          </reference>
          <reference field="18" count="1">
            <x v="1"/>
          </reference>
        </references>
      </pivotArea>
    </format>
    <format dxfId="299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108"/>
          </reference>
          <reference field="4" count="1" selected="0">
            <x v="849"/>
          </reference>
          <reference field="5" count="1" selected="0">
            <x v="13"/>
          </reference>
          <reference field="6" count="1" selected="0">
            <x v="7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20"/>
          </reference>
          <reference field="18" count="1">
            <x v="1"/>
          </reference>
        </references>
      </pivotArea>
    </format>
    <format dxfId="298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108"/>
          </reference>
          <reference field="4" count="1" selected="0">
            <x v="849"/>
          </reference>
          <reference field="5" count="1" selected="0">
            <x v="13"/>
          </reference>
          <reference field="6" count="1" selected="0">
            <x v="7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66"/>
          </reference>
          <reference field="18" count="1">
            <x v="1"/>
          </reference>
        </references>
      </pivotArea>
    </format>
    <format dxfId="297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108"/>
          </reference>
          <reference field="4" count="1" selected="0">
            <x v="849"/>
          </reference>
          <reference field="5" count="1" selected="0">
            <x v="13"/>
          </reference>
          <reference field="6" count="1" selected="0">
            <x v="7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68"/>
          </reference>
          <reference field="18" count="1">
            <x v="1"/>
          </reference>
        </references>
      </pivotArea>
    </format>
    <format dxfId="296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108"/>
          </reference>
          <reference field="4" count="1" selected="0">
            <x v="849"/>
          </reference>
          <reference field="5" count="1" selected="0">
            <x v="13"/>
          </reference>
          <reference field="6" count="1" selected="0">
            <x v="7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82"/>
          </reference>
          <reference field="18" count="1">
            <x v="1"/>
          </reference>
        </references>
      </pivotArea>
    </format>
    <format dxfId="295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108"/>
          </reference>
          <reference field="4" count="1" selected="0">
            <x v="849"/>
          </reference>
          <reference field="5" count="1" selected="0">
            <x v="13"/>
          </reference>
          <reference field="6" count="1" selected="0">
            <x v="7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83"/>
          </reference>
          <reference field="18" count="1">
            <x v="1"/>
          </reference>
        </references>
      </pivotArea>
    </format>
    <format dxfId="294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108"/>
          </reference>
          <reference field="4" count="1" selected="0">
            <x v="849"/>
          </reference>
          <reference field="5" count="1" selected="0">
            <x v="13"/>
          </reference>
          <reference field="6" count="1" selected="0">
            <x v="7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01"/>
          </reference>
          <reference field="18" count="1">
            <x v="1"/>
          </reference>
        </references>
      </pivotArea>
    </format>
    <format dxfId="293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0"/>
          </reference>
          <reference field="4" count="1" selected="0">
            <x v="857"/>
          </reference>
          <reference field="5" count="1" selected="0">
            <x v="383"/>
          </reference>
          <reference field="6" count="1" selected="0">
            <x v="43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270"/>
          </reference>
          <reference field="18" count="1">
            <x v="1"/>
          </reference>
        </references>
      </pivotArea>
    </format>
    <format dxfId="292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0"/>
          </reference>
          <reference field="4" count="1" selected="0">
            <x v="857"/>
          </reference>
          <reference field="5" count="1" selected="0">
            <x v="383"/>
          </reference>
          <reference field="6" count="1" selected="0">
            <x v="43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279"/>
          </reference>
          <reference field="18" count="1">
            <x v="1"/>
          </reference>
        </references>
      </pivotArea>
    </format>
    <format dxfId="291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1"/>
          </reference>
          <reference field="4" count="1" selected="0">
            <x v="1183"/>
          </reference>
          <reference field="5" count="1" selected="0">
            <x v="222"/>
          </reference>
          <reference field="6" count="1" selected="0">
            <x v="7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832"/>
          </reference>
          <reference field="18" count="1">
            <x v="1"/>
          </reference>
        </references>
      </pivotArea>
    </format>
    <format dxfId="290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1"/>
          </reference>
          <reference field="4" count="1" selected="0">
            <x v="1183"/>
          </reference>
          <reference field="5" count="1" selected="0">
            <x v="222"/>
          </reference>
          <reference field="6" count="1" selected="0">
            <x v="7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866"/>
          </reference>
          <reference field="18" count="1">
            <x v="1"/>
          </reference>
        </references>
      </pivotArea>
    </format>
    <format dxfId="289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1"/>
          </reference>
          <reference field="4" count="1" selected="0">
            <x v="1183"/>
          </reference>
          <reference field="5" count="1" selected="0">
            <x v="222"/>
          </reference>
          <reference field="6" count="1" selected="0">
            <x v="7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943"/>
          </reference>
          <reference field="18" count="1">
            <x v="1"/>
          </reference>
        </references>
      </pivotArea>
    </format>
    <format dxfId="288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1"/>
          </reference>
          <reference field="4" count="1" selected="0">
            <x v="1183"/>
          </reference>
          <reference field="5" count="1" selected="0">
            <x v="222"/>
          </reference>
          <reference field="6" count="1" selected="0">
            <x v="7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008"/>
          </reference>
          <reference field="18" count="1">
            <x v="1"/>
          </reference>
        </references>
      </pivotArea>
    </format>
    <format dxfId="287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1"/>
          </reference>
          <reference field="4" count="1" selected="0">
            <x v="1183"/>
          </reference>
          <reference field="5" count="1" selected="0">
            <x v="222"/>
          </reference>
          <reference field="6" count="1" selected="0">
            <x v="7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141"/>
          </reference>
          <reference field="18" count="1">
            <x v="1"/>
          </reference>
        </references>
      </pivotArea>
    </format>
    <format dxfId="286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1"/>
          </reference>
          <reference field="4" count="1" selected="0">
            <x v="1183"/>
          </reference>
          <reference field="5" count="1" selected="0">
            <x v="222"/>
          </reference>
          <reference field="6" count="1" selected="0">
            <x v="7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168"/>
          </reference>
          <reference field="18" count="1">
            <x v="1"/>
          </reference>
        </references>
      </pivotArea>
    </format>
    <format dxfId="285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1"/>
          </reference>
          <reference field="4" count="1" selected="0">
            <x v="1183"/>
          </reference>
          <reference field="5" count="1" selected="0">
            <x v="222"/>
          </reference>
          <reference field="6" count="1" selected="0">
            <x v="7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321"/>
          </reference>
          <reference field="18" count="1">
            <x v="1"/>
          </reference>
        </references>
      </pivotArea>
    </format>
    <format dxfId="284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1"/>
          </reference>
          <reference field="4" count="1" selected="0">
            <x v="1183"/>
          </reference>
          <reference field="5" count="1" selected="0">
            <x v="222"/>
          </reference>
          <reference field="6" count="1" selected="0">
            <x v="7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382"/>
          </reference>
          <reference field="18" count="1">
            <x v="1"/>
          </reference>
        </references>
      </pivotArea>
    </format>
    <format dxfId="283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1"/>
          </reference>
          <reference field="4" count="1" selected="0">
            <x v="1183"/>
          </reference>
          <reference field="5" count="1" selected="0">
            <x v="222"/>
          </reference>
          <reference field="6" count="1" selected="0">
            <x v="7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386"/>
          </reference>
          <reference field="18" count="1">
            <x v="1"/>
          </reference>
        </references>
      </pivotArea>
    </format>
    <format dxfId="282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1"/>
          </reference>
          <reference field="4" count="1" selected="0">
            <x v="1183"/>
          </reference>
          <reference field="5" count="1" selected="0">
            <x v="222"/>
          </reference>
          <reference field="6" count="1" selected="0">
            <x v="7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569"/>
          </reference>
          <reference field="18" count="1">
            <x v="1"/>
          </reference>
        </references>
      </pivotArea>
    </format>
    <format dxfId="281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1"/>
          </reference>
          <reference field="4" count="1" selected="0">
            <x v="1183"/>
          </reference>
          <reference field="5" count="1" selected="0">
            <x v="222"/>
          </reference>
          <reference field="6" count="1" selected="0">
            <x v="7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999"/>
          </reference>
          <reference field="18" count="1">
            <x v="1"/>
          </reference>
        </references>
      </pivotArea>
    </format>
    <format dxfId="280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1"/>
          </reference>
          <reference field="4" count="1" selected="0">
            <x v="1183"/>
          </reference>
          <reference field="5" count="1" selected="0">
            <x v="222"/>
          </reference>
          <reference field="6" count="1" selected="0">
            <x v="7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344"/>
          </reference>
          <reference field="18" count="1">
            <x v="1"/>
          </reference>
        </references>
      </pivotArea>
    </format>
    <format dxfId="279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1"/>
          </reference>
          <reference field="4" count="1" selected="0">
            <x v="1183"/>
          </reference>
          <reference field="5" count="1" selected="0">
            <x v="222"/>
          </reference>
          <reference field="6" count="1" selected="0">
            <x v="7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351"/>
          </reference>
          <reference field="18" count="1">
            <x v="1"/>
          </reference>
        </references>
      </pivotArea>
    </format>
    <format dxfId="278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2"/>
          </reference>
          <reference field="4" count="1" selected="0">
            <x v="590"/>
          </reference>
          <reference field="5" count="1" selected="0">
            <x v="129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617"/>
          </reference>
          <reference field="18" count="1">
            <x v="1"/>
          </reference>
        </references>
      </pivotArea>
    </format>
    <format dxfId="277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3"/>
          </reference>
          <reference field="4" count="1" selected="0">
            <x v="534"/>
          </reference>
          <reference field="5" count="1" selected="0">
            <x v="175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963"/>
          </reference>
          <reference field="18" count="1">
            <x v="1"/>
          </reference>
        </references>
      </pivotArea>
    </format>
    <format dxfId="276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4"/>
          </reference>
          <reference field="4" count="1" selected="0">
            <x v="803"/>
          </reference>
          <reference field="5" count="1" selected="0">
            <x v="105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239"/>
          </reference>
          <reference field="18" count="1">
            <x v="1"/>
          </reference>
        </references>
      </pivotArea>
    </format>
    <format dxfId="275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5"/>
          </reference>
          <reference field="4" count="1" selected="0">
            <x v="824"/>
          </reference>
          <reference field="5" count="1" selected="0">
            <x v="607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693"/>
          </reference>
          <reference field="18" count="1">
            <x v="1"/>
          </reference>
        </references>
      </pivotArea>
    </format>
    <format dxfId="274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5"/>
          </reference>
          <reference field="4" count="1" selected="0">
            <x v="824"/>
          </reference>
          <reference field="5" count="1" selected="0">
            <x v="607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694"/>
          </reference>
          <reference field="18" count="1">
            <x v="1"/>
          </reference>
        </references>
      </pivotArea>
    </format>
    <format dxfId="273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5"/>
          </reference>
          <reference field="4" count="1" selected="0">
            <x v="824"/>
          </reference>
          <reference field="5" count="1" selected="0">
            <x v="607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696"/>
          </reference>
          <reference field="18" count="1">
            <x v="1"/>
          </reference>
        </references>
      </pivotArea>
    </format>
    <format dxfId="272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5"/>
          </reference>
          <reference field="4" count="1" selected="0">
            <x v="824"/>
          </reference>
          <reference field="5" count="1" selected="0">
            <x v="607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715"/>
          </reference>
          <reference field="18" count="1">
            <x v="1"/>
          </reference>
        </references>
      </pivotArea>
    </format>
    <format dxfId="271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6"/>
          </reference>
          <reference field="4" count="1" selected="0">
            <x v="983"/>
          </reference>
          <reference field="5" count="1" selected="0">
            <x v="8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671"/>
          </reference>
          <reference field="18" count="1">
            <x v="1"/>
          </reference>
        </references>
      </pivotArea>
    </format>
    <format dxfId="270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6"/>
          </reference>
          <reference field="4" count="1" selected="0">
            <x v="983"/>
          </reference>
          <reference field="5" count="1" selected="0">
            <x v="8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698"/>
          </reference>
          <reference field="18" count="1">
            <x v="1"/>
          </reference>
        </references>
      </pivotArea>
    </format>
    <format dxfId="269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7"/>
          </reference>
          <reference field="4" count="1" selected="0">
            <x v="653"/>
          </reference>
          <reference field="5" count="1" selected="0">
            <x v="525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614"/>
          </reference>
          <reference field="18" count="1">
            <x v="1"/>
          </reference>
        </references>
      </pivotArea>
    </format>
    <format dxfId="268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7"/>
          </reference>
          <reference field="4" count="1" selected="0">
            <x v="653"/>
          </reference>
          <reference field="5" count="1" selected="0">
            <x v="525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615"/>
          </reference>
          <reference field="18" count="1">
            <x v="1"/>
          </reference>
        </references>
      </pivotArea>
    </format>
    <format dxfId="267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7"/>
          </reference>
          <reference field="4" count="1" selected="0">
            <x v="653"/>
          </reference>
          <reference field="5" count="1" selected="0">
            <x v="525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616"/>
          </reference>
          <reference field="18" count="1">
            <x v="1"/>
          </reference>
        </references>
      </pivotArea>
    </format>
    <format dxfId="266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7"/>
          </reference>
          <reference field="4" count="1" selected="0">
            <x v="653"/>
          </reference>
          <reference field="5" count="1" selected="0">
            <x v="525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617"/>
          </reference>
          <reference field="18" count="1">
            <x v="1"/>
          </reference>
        </references>
      </pivotArea>
    </format>
    <format dxfId="265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7"/>
          </reference>
          <reference field="4" count="1" selected="0">
            <x v="653"/>
          </reference>
          <reference field="5" count="1" selected="0">
            <x v="525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618"/>
          </reference>
          <reference field="18" count="1">
            <x v="1"/>
          </reference>
        </references>
      </pivotArea>
    </format>
    <format dxfId="264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9"/>
          </reference>
          <reference field="4" count="1" selected="0">
            <x v="810"/>
          </reference>
          <reference field="5" count="1" selected="0">
            <x v="697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508"/>
          </reference>
          <reference field="18" count="1">
            <x v="1"/>
          </reference>
        </references>
      </pivotArea>
    </format>
    <format dxfId="263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119"/>
          </reference>
          <reference field="4" count="1" selected="0">
            <x v="810"/>
          </reference>
          <reference field="5" count="1" selected="0">
            <x v="697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526"/>
          </reference>
          <reference field="18" count="1">
            <x v="1"/>
          </reference>
        </references>
      </pivotArea>
    </format>
    <format dxfId="262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120"/>
          </reference>
          <reference field="4" count="1" selected="0">
            <x v="790"/>
          </reference>
          <reference field="5" count="1" selected="0">
            <x v="307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721"/>
          </reference>
          <reference field="18" count="1">
            <x v="1"/>
          </reference>
        </references>
      </pivotArea>
    </format>
    <format dxfId="261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120"/>
          </reference>
          <reference field="4" count="1" selected="0">
            <x v="790"/>
          </reference>
          <reference field="5" count="1" selected="0">
            <x v="307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941"/>
          </reference>
          <reference field="18" count="1">
            <x v="1"/>
          </reference>
        </references>
      </pivotArea>
    </format>
    <format dxfId="260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120"/>
          </reference>
          <reference field="4" count="1" selected="0">
            <x v="790"/>
          </reference>
          <reference field="5" count="1" selected="0">
            <x v="307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056"/>
          </reference>
          <reference field="18" count="1">
            <x v="1"/>
          </reference>
        </references>
      </pivotArea>
    </format>
    <format dxfId="259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120"/>
          </reference>
          <reference field="4" count="1" selected="0">
            <x v="790"/>
          </reference>
          <reference field="5" count="1" selected="0">
            <x v="307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064"/>
          </reference>
          <reference field="18" count="1">
            <x v="1"/>
          </reference>
        </references>
      </pivotArea>
    </format>
    <format dxfId="258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120"/>
          </reference>
          <reference field="4" count="1" selected="0">
            <x v="790"/>
          </reference>
          <reference field="5" count="1" selected="0">
            <x v="307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065"/>
          </reference>
          <reference field="18" count="1">
            <x v="1"/>
          </reference>
        </references>
      </pivotArea>
    </format>
    <format dxfId="257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120"/>
          </reference>
          <reference field="4" count="1" selected="0">
            <x v="790"/>
          </reference>
          <reference field="5" count="1" selected="0">
            <x v="307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437"/>
          </reference>
          <reference field="18" count="1">
            <x v="1"/>
          </reference>
        </references>
      </pivotArea>
    </format>
    <format dxfId="256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120"/>
          </reference>
          <reference field="4" count="1" selected="0">
            <x v="790"/>
          </reference>
          <reference field="5" count="1" selected="0">
            <x v="307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467"/>
          </reference>
          <reference field="18" count="1">
            <x v="1"/>
          </reference>
        </references>
      </pivotArea>
    </format>
    <format dxfId="255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120"/>
          </reference>
          <reference field="4" count="1" selected="0">
            <x v="790"/>
          </reference>
          <reference field="5" count="1" selected="0">
            <x v="307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472"/>
          </reference>
          <reference field="18" count="1">
            <x v="1"/>
          </reference>
        </references>
      </pivotArea>
    </format>
    <format dxfId="254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120"/>
          </reference>
          <reference field="4" count="1" selected="0">
            <x v="790"/>
          </reference>
          <reference field="5" count="1" selected="0">
            <x v="307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498"/>
          </reference>
          <reference field="18" count="1">
            <x v="1"/>
          </reference>
        </references>
      </pivotArea>
    </format>
    <format dxfId="253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120"/>
          </reference>
          <reference field="4" count="1" selected="0">
            <x v="790"/>
          </reference>
          <reference field="5" count="1" selected="0">
            <x v="307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637"/>
          </reference>
          <reference field="18" count="1">
            <x v="1"/>
          </reference>
        </references>
      </pivotArea>
    </format>
    <format dxfId="252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120"/>
          </reference>
          <reference field="4" count="1" selected="0">
            <x v="790"/>
          </reference>
          <reference field="5" count="1" selected="0">
            <x v="307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639"/>
          </reference>
          <reference field="18" count="1">
            <x v="1"/>
          </reference>
        </references>
      </pivotArea>
    </format>
    <format dxfId="251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120"/>
          </reference>
          <reference field="4" count="1" selected="0">
            <x v="790"/>
          </reference>
          <reference field="5" count="1" selected="0">
            <x v="307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640"/>
          </reference>
          <reference field="18" count="1">
            <x v="1"/>
          </reference>
        </references>
      </pivotArea>
    </format>
    <format dxfId="250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121"/>
          </reference>
          <reference field="4" count="1" selected="0">
            <x v="605"/>
          </reference>
          <reference field="5" count="1" selected="0">
            <x v="531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78"/>
          </reference>
          <reference field="18" count="1">
            <x v="1"/>
          </reference>
        </references>
      </pivotArea>
    </format>
    <format dxfId="249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121"/>
          </reference>
          <reference field="4" count="1" selected="0">
            <x v="605"/>
          </reference>
          <reference field="5" count="1" selected="0">
            <x v="531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90"/>
          </reference>
          <reference field="18" count="1">
            <x v="1"/>
          </reference>
        </references>
      </pivotArea>
    </format>
    <format dxfId="248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121"/>
          </reference>
          <reference field="4" count="1" selected="0">
            <x v="605"/>
          </reference>
          <reference field="5" count="1" selected="0">
            <x v="531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91"/>
          </reference>
          <reference field="18" count="1">
            <x v="1"/>
          </reference>
        </references>
      </pivotArea>
    </format>
    <format dxfId="247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121"/>
          </reference>
          <reference field="4" count="1" selected="0">
            <x v="605"/>
          </reference>
          <reference field="5" count="1" selected="0">
            <x v="531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00"/>
          </reference>
          <reference field="18" count="1">
            <x v="1"/>
          </reference>
        </references>
      </pivotArea>
    </format>
    <format dxfId="246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122"/>
          </reference>
          <reference field="4" count="1" selected="0">
            <x v="1075"/>
          </reference>
          <reference field="5" count="1" selected="0">
            <x v="223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90"/>
          </reference>
          <reference field="18" count="1">
            <x v="1"/>
          </reference>
        </references>
      </pivotArea>
    </format>
    <format dxfId="245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123"/>
          </reference>
          <reference field="4" count="1" selected="0">
            <x v="1146"/>
          </reference>
          <reference field="5" count="1" selected="0">
            <x v="797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227"/>
          </reference>
          <reference field="18" count="1">
            <x v="1"/>
          </reference>
        </references>
      </pivotArea>
    </format>
    <format dxfId="244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123"/>
          </reference>
          <reference field="4" count="1" selected="0">
            <x v="1146"/>
          </reference>
          <reference field="5" count="1" selected="0">
            <x v="797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413"/>
          </reference>
          <reference field="18" count="1">
            <x v="1"/>
          </reference>
        </references>
      </pivotArea>
    </format>
    <format dxfId="243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134"/>
          </reference>
          <reference field="4" count="1" selected="0">
            <x v="581"/>
          </reference>
          <reference field="5" count="1" selected="0">
            <x v="618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116"/>
          </reference>
          <reference field="18" count="1">
            <x v="1"/>
          </reference>
        </references>
      </pivotArea>
    </format>
    <format dxfId="242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138"/>
          </reference>
          <reference field="4" count="1" selected="0">
            <x v="1038"/>
          </reference>
          <reference field="5" count="1" selected="0">
            <x v="624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333"/>
          </reference>
          <reference field="18" count="1">
            <x v="1"/>
          </reference>
        </references>
      </pivotArea>
    </format>
    <format dxfId="241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145"/>
          </reference>
          <reference field="4" count="1" selected="0">
            <x v="218"/>
          </reference>
          <reference field="5" count="1" selected="0">
            <x v="97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117"/>
          </reference>
          <reference field="18" count="1">
            <x v="1"/>
          </reference>
        </references>
      </pivotArea>
    </format>
    <format dxfId="240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150"/>
          </reference>
          <reference field="4" count="1" selected="0">
            <x v="1194"/>
          </reference>
          <reference field="5" count="1" selected="0">
            <x v="662"/>
          </reference>
          <reference field="6" count="1" selected="0">
            <x v="8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626"/>
          </reference>
          <reference field="18" count="1">
            <x v="1"/>
          </reference>
        </references>
      </pivotArea>
    </format>
    <format dxfId="239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154"/>
          </reference>
          <reference field="4" count="1" selected="0">
            <x v="915"/>
          </reference>
          <reference field="5" count="1" selected="0">
            <x v="232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177"/>
          </reference>
          <reference field="18" count="1">
            <x v="1"/>
          </reference>
        </references>
      </pivotArea>
    </format>
    <format dxfId="238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154"/>
          </reference>
          <reference field="4" count="1" selected="0">
            <x v="915"/>
          </reference>
          <reference field="5" count="1" selected="0">
            <x v="232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202"/>
          </reference>
          <reference field="18" count="1">
            <x v="1"/>
          </reference>
        </references>
      </pivotArea>
    </format>
    <format dxfId="237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154"/>
          </reference>
          <reference field="4" count="1" selected="0">
            <x v="915"/>
          </reference>
          <reference field="5" count="1" selected="0">
            <x v="232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222"/>
          </reference>
          <reference field="18" count="1">
            <x v="1"/>
          </reference>
        </references>
      </pivotArea>
    </format>
    <format dxfId="236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154"/>
          </reference>
          <reference field="4" count="1" selected="0">
            <x v="915"/>
          </reference>
          <reference field="5" count="1" selected="0">
            <x v="232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2248"/>
          </reference>
          <reference field="18" count="1">
            <x v="1"/>
          </reference>
        </references>
      </pivotArea>
    </format>
    <format dxfId="235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155"/>
          </reference>
          <reference field="4" count="1" selected="0">
            <x v="972"/>
          </reference>
          <reference field="5" count="1" selected="0">
            <x v="528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981"/>
          </reference>
          <reference field="18" count="1">
            <x v="1"/>
          </reference>
        </references>
      </pivotArea>
    </format>
    <format dxfId="234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156"/>
          </reference>
          <reference field="4" count="1" selected="0">
            <x v="1105"/>
          </reference>
          <reference field="5" count="1" selected="0">
            <x v="179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3421"/>
          </reference>
          <reference field="18" count="1">
            <x v="1"/>
          </reference>
        </references>
      </pivotArea>
    </format>
    <format dxfId="233">
      <pivotArea dataOnly="0" labelOnly="1" outline="0" fieldPosition="0">
        <references count="11">
          <reference field="0" count="1" selected="0">
            <x v="1"/>
          </reference>
          <reference field="1" count="1" selected="0">
            <x v="4"/>
          </reference>
          <reference field="3" count="1" selected="0">
            <x v="158"/>
          </reference>
          <reference field="4" count="1" selected="0">
            <x v="648"/>
          </reference>
          <reference field="5" count="1" selected="0">
            <x v="786"/>
          </reference>
          <reference field="6" count="1" selected="0">
            <x v="36"/>
          </reference>
          <reference field="7" count="0" selected="0"/>
          <reference field="8" count="1" selected="0">
            <x v="1"/>
          </reference>
          <reference field="9" count="1" selected="0">
            <x v="20"/>
          </reference>
          <reference field="10" count="1" selected="0">
            <x v="1429"/>
          </reference>
          <reference field="18" count="1">
            <x v="1"/>
          </reference>
        </references>
      </pivotArea>
    </format>
    <format dxfId="232">
      <pivotArea outline="0" collapsedLevelsAreSubtotals="1" fieldPosition="0">
        <references count="1">
          <reference field="4294967294" count="1" selected="0">
            <x v="4"/>
          </reference>
        </references>
      </pivotArea>
    </format>
    <format dxfId="231">
      <pivotArea grandRow="1" outline="0" collapsedLevelsAreSubtotals="1" fieldPosition="0"/>
    </format>
    <format dxfId="230">
      <pivotArea dataOnly="0" labelOnly="1" grandRow="1" outline="0" fieldPosition="0"/>
    </format>
  </formats>
  <pivotTableStyleInfo name="LRE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0000000}" name="Tabla dinámica1" cacheId="7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compact="0" compactData="0" gridDropZones="1" multipleFieldFilters="0">
  <location ref="A3:AE63" firstHeaderRow="1" firstDataRow="2" firstDataCol="28" rowPageCount="1" colPageCount="1"/>
  <pivotFields count="35">
    <pivotField axis="axisPage" compact="0" outline="0" multipleItemSelectionAllowed="1" showAll="0">
      <items count="5">
        <item h="1" x="0"/>
        <item h="1" x="1"/>
        <item h="1" x="2"/>
        <item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x="3"/>
        <item x="1"/>
        <item x="0"/>
        <item x="2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292">
        <item x="532"/>
        <item x="533"/>
        <item x="534"/>
        <item x="535"/>
        <item x="536"/>
        <item x="537"/>
        <item x="538"/>
        <item x="539"/>
        <item x="540"/>
        <item x="1254"/>
        <item x="541"/>
        <item x="0"/>
        <item x="542"/>
        <item x="1"/>
        <item x="543"/>
        <item x="2"/>
        <item x="544"/>
        <item x="545"/>
        <item x="546"/>
        <item x="547"/>
        <item x="548"/>
        <item x="3"/>
        <item x="4"/>
        <item x="5"/>
        <item x="6"/>
        <item x="7"/>
        <item x="549"/>
        <item x="550"/>
        <item x="551"/>
        <item x="552"/>
        <item x="553"/>
        <item x="8"/>
        <item x="9"/>
        <item x="10"/>
        <item x="11"/>
        <item x="554"/>
        <item x="555"/>
        <item x="12"/>
        <item x="556"/>
        <item x="557"/>
        <item x="1255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"/>
        <item x="14"/>
        <item x="15"/>
        <item x="16"/>
        <item x="17"/>
        <item x="18"/>
        <item x="19"/>
        <item x="20"/>
        <item x="21"/>
        <item x="570"/>
        <item x="571"/>
        <item x="22"/>
        <item x="23"/>
        <item x="572"/>
        <item x="573"/>
        <item x="24"/>
        <item x="574"/>
        <item x="25"/>
        <item x="575"/>
        <item x="26"/>
        <item x="27"/>
        <item x="576"/>
        <item x="577"/>
        <item x="578"/>
        <item x="579"/>
        <item x="580"/>
        <item x="28"/>
        <item x="29"/>
        <item x="30"/>
        <item x="31"/>
        <item x="581"/>
        <item x="32"/>
        <item x="33"/>
        <item x="582"/>
        <item x="34"/>
        <item x="583"/>
        <item x="584"/>
        <item x="35"/>
        <item x="36"/>
        <item x="37"/>
        <item x="585"/>
        <item x="38"/>
        <item x="39"/>
        <item x="40"/>
        <item x="41"/>
        <item x="586"/>
        <item x="42"/>
        <item x="43"/>
        <item x="587"/>
        <item x="588"/>
        <item x="589"/>
        <item x="44"/>
        <item x="45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46"/>
        <item x="601"/>
        <item x="1256"/>
        <item x="602"/>
        <item x="603"/>
        <item x="604"/>
        <item x="47"/>
        <item x="522"/>
        <item x="523"/>
        <item x="524"/>
        <item x="525"/>
        <item x="526"/>
        <item x="527"/>
        <item x="528"/>
        <item x="529"/>
        <item x="530"/>
        <item x="531"/>
        <item x="605"/>
        <item x="606"/>
        <item x="48"/>
        <item x="49"/>
        <item x="607"/>
        <item x="50"/>
        <item x="51"/>
        <item x="52"/>
        <item x="608"/>
        <item x="53"/>
        <item x="54"/>
        <item x="609"/>
        <item x="55"/>
        <item x="56"/>
        <item x="57"/>
        <item x="58"/>
        <item x="610"/>
        <item x="59"/>
        <item x="60"/>
        <item x="611"/>
        <item x="612"/>
        <item x="613"/>
        <item x="614"/>
        <item x="61"/>
        <item x="615"/>
        <item x="62"/>
        <item x="63"/>
        <item x="64"/>
        <item x="65"/>
        <item x="616"/>
        <item x="617"/>
        <item x="618"/>
        <item x="619"/>
        <item x="620"/>
        <item x="66"/>
        <item x="67"/>
        <item x="68"/>
        <item x="621"/>
        <item x="69"/>
        <item x="70"/>
        <item x="622"/>
        <item x="623"/>
        <item x="624"/>
        <item x="71"/>
        <item x="625"/>
        <item x="626"/>
        <item x="72"/>
        <item x="627"/>
        <item x="628"/>
        <item x="629"/>
        <item x="73"/>
        <item x="1257"/>
        <item x="74"/>
        <item x="75"/>
        <item x="630"/>
        <item x="631"/>
        <item x="1258"/>
        <item x="632"/>
        <item x="1259"/>
        <item x="633"/>
        <item x="76"/>
        <item x="634"/>
        <item x="635"/>
        <item x="77"/>
        <item x="78"/>
        <item x="79"/>
        <item x="80"/>
        <item x="636"/>
        <item x="637"/>
        <item x="81"/>
        <item x="82"/>
        <item x="83"/>
        <item x="84"/>
        <item x="85"/>
        <item x="86"/>
        <item x="87"/>
        <item x="638"/>
        <item x="88"/>
        <item x="89"/>
        <item x="90"/>
        <item x="639"/>
        <item x="91"/>
        <item x="92"/>
        <item x="93"/>
        <item x="94"/>
        <item x="640"/>
        <item x="641"/>
        <item x="642"/>
        <item x="95"/>
        <item x="96"/>
        <item x="97"/>
        <item x="643"/>
        <item x="98"/>
        <item x="99"/>
        <item x="100"/>
        <item x="101"/>
        <item x="102"/>
        <item x="103"/>
        <item x="644"/>
        <item x="104"/>
        <item x="105"/>
        <item x="106"/>
        <item x="645"/>
        <item x="646"/>
        <item x="647"/>
        <item x="1260"/>
        <item x="648"/>
        <item x="107"/>
        <item x="108"/>
        <item x="649"/>
        <item x="650"/>
        <item x="651"/>
        <item x="652"/>
        <item x="653"/>
        <item x="654"/>
        <item x="655"/>
        <item x="656"/>
        <item x="109"/>
        <item x="110"/>
        <item x="111"/>
        <item x="112"/>
        <item x="657"/>
        <item x="658"/>
        <item x="659"/>
        <item x="660"/>
        <item x="661"/>
        <item x="113"/>
        <item x="662"/>
        <item x="663"/>
        <item x="664"/>
        <item x="665"/>
        <item x="666"/>
        <item x="667"/>
        <item x="668"/>
        <item x="1261"/>
        <item x="669"/>
        <item x="1262"/>
        <item x="1263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126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1265"/>
        <item x="698"/>
        <item x="699"/>
        <item x="700"/>
        <item x="701"/>
        <item x="702"/>
        <item x="1266"/>
        <item x="1267"/>
        <item x="1268"/>
        <item x="1269"/>
        <item x="1270"/>
        <item x="1271"/>
        <item x="703"/>
        <item x="1272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1273"/>
        <item x="733"/>
        <item x="734"/>
        <item x="735"/>
        <item x="736"/>
        <item x="737"/>
        <item x="738"/>
        <item x="1274"/>
        <item x="739"/>
        <item x="740"/>
        <item x="741"/>
        <item x="742"/>
        <item x="743"/>
        <item x="744"/>
        <item x="114"/>
        <item x="745"/>
        <item x="115"/>
        <item x="746"/>
        <item x="747"/>
        <item x="748"/>
        <item x="749"/>
        <item x="750"/>
        <item x="116"/>
        <item x="117"/>
        <item x="118"/>
        <item x="119"/>
        <item x="751"/>
        <item x="752"/>
        <item x="120"/>
        <item x="121"/>
        <item x="122"/>
        <item x="123"/>
        <item x="753"/>
        <item x="754"/>
        <item x="755"/>
        <item x="756"/>
        <item x="757"/>
        <item x="758"/>
        <item x="124"/>
        <item x="125"/>
        <item x="759"/>
        <item x="126"/>
        <item x="760"/>
        <item x="761"/>
        <item x="515"/>
        <item x="762"/>
        <item x="763"/>
        <item x="764"/>
        <item x="765"/>
        <item x="127"/>
        <item x="128"/>
        <item x="129"/>
        <item x="766"/>
        <item x="130"/>
        <item x="131"/>
        <item x="767"/>
        <item x="768"/>
        <item x="516"/>
        <item x="1275"/>
        <item x="769"/>
        <item x="770"/>
        <item x="771"/>
        <item x="772"/>
        <item x="773"/>
        <item x="774"/>
        <item x="775"/>
        <item x="776"/>
        <item x="132"/>
        <item x="777"/>
        <item x="778"/>
        <item x="779"/>
        <item x="780"/>
        <item x="781"/>
        <item x="782"/>
        <item x="783"/>
        <item x="784"/>
        <item x="133"/>
        <item x="785"/>
        <item x="786"/>
        <item x="134"/>
        <item x="135"/>
        <item x="136"/>
        <item x="137"/>
        <item x="138"/>
        <item x="787"/>
        <item x="788"/>
        <item x="789"/>
        <item x="790"/>
        <item x="791"/>
        <item x="1276"/>
        <item x="792"/>
        <item x="139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1277"/>
        <item x="1278"/>
        <item x="1279"/>
        <item x="1280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140"/>
        <item x="141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142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143"/>
        <item x="855"/>
        <item x="856"/>
        <item x="857"/>
        <item x="858"/>
        <item x="859"/>
        <item x="860"/>
        <item x="144"/>
        <item x="145"/>
        <item x="146"/>
        <item x="147"/>
        <item x="861"/>
        <item x="862"/>
        <item x="148"/>
        <item x="149"/>
        <item x="863"/>
        <item x="150"/>
        <item x="864"/>
        <item x="151"/>
        <item x="865"/>
        <item x="866"/>
        <item x="867"/>
        <item x="868"/>
        <item x="152"/>
        <item x="153"/>
        <item x="154"/>
        <item x="869"/>
        <item x="155"/>
        <item x="156"/>
        <item x="870"/>
        <item x="157"/>
        <item x="158"/>
        <item x="159"/>
        <item x="160"/>
        <item x="161"/>
        <item x="162"/>
        <item x="163"/>
        <item x="164"/>
        <item x="871"/>
        <item x="165"/>
        <item x="166"/>
        <item x="167"/>
        <item x="872"/>
        <item x="168"/>
        <item x="873"/>
        <item x="874"/>
        <item x="875"/>
        <item x="876"/>
        <item x="877"/>
        <item x="878"/>
        <item x="879"/>
        <item x="169"/>
        <item x="170"/>
        <item x="171"/>
        <item x="172"/>
        <item x="880"/>
        <item x="881"/>
        <item x="882"/>
        <item x="173"/>
        <item x="174"/>
        <item x="883"/>
        <item x="175"/>
        <item x="884"/>
        <item x="176"/>
        <item x="885"/>
        <item x="886"/>
        <item x="177"/>
        <item x="887"/>
        <item x="178"/>
        <item x="888"/>
        <item x="179"/>
        <item x="180"/>
        <item x="181"/>
        <item x="889"/>
        <item x="890"/>
        <item x="891"/>
        <item x="182"/>
        <item x="183"/>
        <item x="184"/>
        <item x="185"/>
        <item x="186"/>
        <item x="187"/>
        <item x="892"/>
        <item x="893"/>
        <item x="894"/>
        <item x="895"/>
        <item x="896"/>
        <item x="897"/>
        <item x="898"/>
        <item x="1281"/>
        <item x="899"/>
        <item x="188"/>
        <item x="189"/>
        <item x="190"/>
        <item x="191"/>
        <item x="192"/>
        <item x="900"/>
        <item x="193"/>
        <item x="194"/>
        <item x="195"/>
        <item x="901"/>
        <item x="902"/>
        <item x="903"/>
        <item x="1282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904"/>
        <item x="212"/>
        <item x="905"/>
        <item x="906"/>
        <item x="907"/>
        <item x="213"/>
        <item x="214"/>
        <item x="908"/>
        <item x="215"/>
        <item x="909"/>
        <item x="910"/>
        <item x="216"/>
        <item x="217"/>
        <item x="218"/>
        <item x="219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220"/>
        <item x="964"/>
        <item x="965"/>
        <item x="966"/>
        <item x="967"/>
        <item x="968"/>
        <item x="969"/>
        <item x="970"/>
        <item x="971"/>
        <item x="221"/>
        <item x="222"/>
        <item x="223"/>
        <item x="224"/>
        <item x="225"/>
        <item x="226"/>
        <item x="227"/>
        <item x="228"/>
        <item x="972"/>
        <item x="973"/>
        <item x="974"/>
        <item x="229"/>
        <item x="975"/>
        <item x="976"/>
        <item x="1283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230"/>
        <item x="231"/>
        <item x="232"/>
        <item x="233"/>
        <item x="995"/>
        <item x="996"/>
        <item x="997"/>
        <item x="998"/>
        <item x="999"/>
        <item x="234"/>
        <item x="235"/>
        <item x="236"/>
        <item x="237"/>
        <item x="1000"/>
        <item x="238"/>
        <item x="1001"/>
        <item x="239"/>
        <item x="240"/>
        <item x="1002"/>
        <item x="241"/>
        <item x="242"/>
        <item x="1003"/>
        <item x="243"/>
        <item x="244"/>
        <item x="245"/>
        <item x="246"/>
        <item x="247"/>
        <item x="248"/>
        <item x="249"/>
        <item x="1004"/>
        <item x="1005"/>
        <item x="1006"/>
        <item x="1007"/>
        <item x="1008"/>
        <item x="1009"/>
        <item x="1010"/>
        <item x="1011"/>
        <item x="1012"/>
        <item x="250"/>
        <item x="1013"/>
        <item x="1014"/>
        <item x="1015"/>
        <item x="1016"/>
        <item x="1017"/>
        <item x="251"/>
        <item x="1018"/>
        <item x="252"/>
        <item x="1019"/>
        <item x="253"/>
        <item x="1020"/>
        <item x="1021"/>
        <item x="1022"/>
        <item x="254"/>
        <item x="255"/>
        <item x="256"/>
        <item x="257"/>
        <item x="258"/>
        <item x="1023"/>
        <item x="259"/>
        <item x="260"/>
        <item x="1024"/>
        <item x="261"/>
        <item x="1025"/>
        <item x="1026"/>
        <item x="262"/>
        <item x="263"/>
        <item x="1027"/>
        <item x="264"/>
        <item x="265"/>
        <item x="1028"/>
        <item x="266"/>
        <item x="267"/>
        <item x="268"/>
        <item x="269"/>
        <item x="270"/>
        <item x="1029"/>
        <item x="271"/>
        <item x="272"/>
        <item x="1030"/>
        <item x="1284"/>
        <item x="273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274"/>
        <item x="1044"/>
        <item x="1045"/>
        <item x="1046"/>
        <item x="1047"/>
        <item x="275"/>
        <item x="276"/>
        <item x="277"/>
        <item x="278"/>
        <item x="279"/>
        <item x="1048"/>
        <item x="280"/>
        <item x="281"/>
        <item x="282"/>
        <item x="1049"/>
        <item x="283"/>
        <item x="284"/>
        <item x="285"/>
        <item x="286"/>
        <item x="287"/>
        <item x="288"/>
        <item x="289"/>
        <item x="1050"/>
        <item x="290"/>
        <item x="1051"/>
        <item x="291"/>
        <item x="292"/>
        <item x="1052"/>
        <item x="1053"/>
        <item x="1054"/>
        <item x="1055"/>
        <item x="1056"/>
        <item x="517"/>
        <item x="518"/>
        <item x="519"/>
        <item x="520"/>
        <item x="293"/>
        <item x="294"/>
        <item x="295"/>
        <item x="296"/>
        <item x="297"/>
        <item x="1285"/>
        <item x="298"/>
        <item x="299"/>
        <item x="1057"/>
        <item x="1058"/>
        <item x="1059"/>
        <item x="300"/>
        <item x="301"/>
        <item x="1060"/>
        <item x="1061"/>
        <item x="1062"/>
        <item x="1063"/>
        <item x="302"/>
        <item x="1064"/>
        <item x="1065"/>
        <item x="303"/>
        <item x="304"/>
        <item x="1066"/>
        <item x="1067"/>
        <item x="1068"/>
        <item x="1069"/>
        <item x="305"/>
        <item x="306"/>
        <item x="307"/>
        <item x="308"/>
        <item x="1070"/>
        <item x="1071"/>
        <item x="309"/>
        <item x="310"/>
        <item x="1072"/>
        <item x="311"/>
        <item x="1073"/>
        <item x="1074"/>
        <item x="1075"/>
        <item x="312"/>
        <item x="313"/>
        <item x="314"/>
        <item x="1076"/>
        <item x="1077"/>
        <item x="315"/>
        <item x="316"/>
        <item x="1078"/>
        <item x="317"/>
        <item x="318"/>
        <item x="319"/>
        <item x="1079"/>
        <item x="320"/>
        <item x="1080"/>
        <item x="321"/>
        <item x="322"/>
        <item x="323"/>
        <item x="1081"/>
        <item x="324"/>
        <item x="325"/>
        <item x="1082"/>
        <item x="1083"/>
        <item x="1084"/>
        <item x="326"/>
        <item x="1085"/>
        <item x="327"/>
        <item x="328"/>
        <item x="329"/>
        <item x="330"/>
        <item x="331"/>
        <item x="1086"/>
        <item x="332"/>
        <item x="1087"/>
        <item x="333"/>
        <item x="1088"/>
        <item x="334"/>
        <item x="335"/>
        <item x="1089"/>
        <item x="1090"/>
        <item x="1091"/>
        <item x="1092"/>
        <item x="336"/>
        <item x="337"/>
        <item x="338"/>
        <item x="339"/>
        <item x="1093"/>
        <item x="340"/>
        <item x="1094"/>
        <item x="341"/>
        <item x="1095"/>
        <item x="1096"/>
        <item x="342"/>
        <item x="343"/>
        <item x="344"/>
        <item x="345"/>
        <item x="346"/>
        <item x="347"/>
        <item x="348"/>
        <item x="349"/>
        <item x="1097"/>
        <item x="1098"/>
        <item x="1099"/>
        <item x="350"/>
        <item x="351"/>
        <item x="1100"/>
        <item x="1101"/>
        <item x="1102"/>
        <item x="352"/>
        <item x="353"/>
        <item x="1103"/>
        <item x="1104"/>
        <item x="1105"/>
        <item x="354"/>
        <item x="355"/>
        <item x="356"/>
        <item x="1106"/>
        <item x="1107"/>
        <item x="35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358"/>
        <item x="1119"/>
        <item x="1120"/>
        <item x="359"/>
        <item x="360"/>
        <item x="361"/>
        <item x="1121"/>
        <item x="362"/>
        <item x="363"/>
        <item x="1122"/>
        <item x="1123"/>
        <item x="1124"/>
        <item x="1125"/>
        <item x="364"/>
        <item x="1126"/>
        <item x="1127"/>
        <item x="365"/>
        <item x="366"/>
        <item x="367"/>
        <item x="368"/>
        <item x="369"/>
        <item x="370"/>
        <item x="1128"/>
        <item x="371"/>
        <item x="372"/>
        <item x="1129"/>
        <item x="373"/>
        <item x="1130"/>
        <item x="1131"/>
        <item x="1132"/>
        <item x="1133"/>
        <item x="1134"/>
        <item x="374"/>
        <item x="375"/>
        <item x="376"/>
        <item x="377"/>
        <item x="1135"/>
        <item x="378"/>
        <item x="379"/>
        <item x="1136"/>
        <item x="1137"/>
        <item x="1138"/>
        <item x="1139"/>
        <item x="380"/>
        <item x="1140"/>
        <item x="381"/>
        <item x="1141"/>
        <item x="382"/>
        <item x="383"/>
        <item x="384"/>
        <item x="385"/>
        <item x="1142"/>
        <item x="1143"/>
        <item x="1144"/>
        <item x="386"/>
        <item x="387"/>
        <item x="388"/>
        <item x="389"/>
        <item x="390"/>
        <item x="391"/>
        <item x="392"/>
        <item x="393"/>
        <item x="394"/>
        <item x="1145"/>
        <item x="395"/>
        <item x="396"/>
        <item x="397"/>
        <item x="398"/>
        <item x="399"/>
        <item x="400"/>
        <item x="401"/>
        <item x="1146"/>
        <item x="402"/>
        <item x="1147"/>
        <item x="1148"/>
        <item x="1149"/>
        <item x="1150"/>
        <item x="403"/>
        <item x="404"/>
        <item x="1151"/>
        <item x="1152"/>
        <item x="1153"/>
        <item x="405"/>
        <item x="406"/>
        <item x="1154"/>
        <item x="407"/>
        <item x="408"/>
        <item x="409"/>
        <item x="410"/>
        <item x="411"/>
        <item x="412"/>
        <item x="1155"/>
        <item x="413"/>
        <item x="414"/>
        <item x="1156"/>
        <item x="415"/>
        <item x="416"/>
        <item x="417"/>
        <item x="418"/>
        <item x="419"/>
        <item x="420"/>
        <item x="1157"/>
        <item x="421"/>
        <item x="1158"/>
        <item x="1159"/>
        <item x="422"/>
        <item x="423"/>
        <item x="424"/>
        <item x="1160"/>
        <item x="1161"/>
        <item x="1162"/>
        <item x="1163"/>
        <item x="1164"/>
        <item x="425"/>
        <item x="426"/>
        <item x="427"/>
        <item x="1165"/>
        <item x="1166"/>
        <item x="1167"/>
        <item x="428"/>
        <item x="1168"/>
        <item x="1169"/>
        <item x="1286"/>
        <item x="1170"/>
        <item x="1171"/>
        <item x="1172"/>
        <item x="1173"/>
        <item x="1174"/>
        <item x="1175"/>
        <item x="1176"/>
        <item x="429"/>
        <item x="430"/>
        <item x="1177"/>
        <item x="1178"/>
        <item x="1179"/>
        <item x="1287"/>
        <item x="1180"/>
        <item x="1181"/>
        <item x="1182"/>
        <item x="431"/>
        <item x="1183"/>
        <item x="1184"/>
        <item x="432"/>
        <item x="1185"/>
        <item x="433"/>
        <item x="1186"/>
        <item x="1187"/>
        <item x="1188"/>
        <item x="1189"/>
        <item x="1190"/>
        <item x="1191"/>
        <item x="1192"/>
        <item x="1193"/>
        <item x="434"/>
        <item x="435"/>
        <item x="1194"/>
        <item x="1195"/>
        <item x="1196"/>
        <item x="1197"/>
        <item x="1288"/>
        <item x="1198"/>
        <item x="436"/>
        <item x="437"/>
        <item x="438"/>
        <item x="439"/>
        <item x="440"/>
        <item x="441"/>
        <item x="1199"/>
        <item x="1200"/>
        <item x="1201"/>
        <item x="1202"/>
        <item x="1203"/>
        <item x="1204"/>
        <item x="521"/>
        <item x="1205"/>
        <item x="1206"/>
        <item x="442"/>
        <item x="443"/>
        <item x="444"/>
        <item x="1207"/>
        <item x="445"/>
        <item x="446"/>
        <item x="1208"/>
        <item x="1209"/>
        <item x="1210"/>
        <item x="1211"/>
        <item x="1212"/>
        <item x="447"/>
        <item x="448"/>
        <item x="449"/>
        <item x="1289"/>
        <item x="1213"/>
        <item x="1214"/>
        <item x="1215"/>
        <item x="1216"/>
        <item x="1217"/>
        <item x="1218"/>
        <item x="450"/>
        <item x="451"/>
        <item x="452"/>
        <item x="453"/>
        <item x="454"/>
        <item x="455"/>
        <item x="456"/>
        <item x="1219"/>
        <item x="1220"/>
        <item x="1221"/>
        <item x="1222"/>
        <item x="1223"/>
        <item x="1224"/>
        <item x="1225"/>
        <item x="1226"/>
        <item x="1227"/>
        <item x="1228"/>
        <item x="457"/>
        <item x="458"/>
        <item x="459"/>
        <item x="1290"/>
        <item x="1229"/>
        <item x="1230"/>
        <item x="1231"/>
        <item x="460"/>
        <item x="1232"/>
        <item x="1233"/>
        <item x="461"/>
        <item x="462"/>
        <item x="463"/>
        <item x="1234"/>
        <item x="1235"/>
        <item x="464"/>
        <item x="465"/>
        <item x="466"/>
        <item x="467"/>
        <item x="1236"/>
        <item x="468"/>
        <item x="469"/>
        <item x="470"/>
        <item x="471"/>
        <item x="472"/>
        <item x="473"/>
        <item x="474"/>
        <item x="475"/>
        <item x="476"/>
        <item x="1237"/>
        <item x="477"/>
        <item x="478"/>
        <item x="479"/>
        <item x="480"/>
        <item x="481"/>
        <item x="482"/>
        <item x="483"/>
        <item x="484"/>
        <item x="485"/>
        <item x="486"/>
        <item x="1238"/>
        <item x="487"/>
        <item x="1239"/>
        <item x="488"/>
        <item x="489"/>
        <item x="1240"/>
        <item x="490"/>
        <item x="491"/>
        <item x="1241"/>
        <item x="1242"/>
        <item x="492"/>
        <item x="493"/>
        <item x="494"/>
        <item x="495"/>
        <item x="1243"/>
        <item x="1244"/>
        <item x="1245"/>
        <item x="496"/>
        <item x="1246"/>
        <item x="1247"/>
        <item x="1248"/>
        <item x="1249"/>
        <item x="1250"/>
        <item x="1251"/>
        <item x="1291"/>
        <item x="1252"/>
        <item x="497"/>
        <item x="498"/>
        <item x="499"/>
        <item x="500"/>
        <item x="1253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Nit" axis="axisRow" compact="0" outline="0" showAll="0" defaultSubtotal="0">
      <items count="1292">
        <item x="1254"/>
        <item x="441"/>
        <item x="459"/>
        <item x="125"/>
        <item x="253"/>
        <item x="97"/>
        <item x="83"/>
        <item x="286"/>
        <item x="333"/>
        <item x="47"/>
        <item x="439"/>
        <item x="56"/>
        <item x="405"/>
        <item x="407"/>
        <item x="37"/>
        <item x="511"/>
        <item x="449"/>
        <item x="331"/>
        <item x="33"/>
        <item x="164"/>
        <item x="118"/>
        <item x="59"/>
        <item x="1234"/>
        <item x="181"/>
        <item x="258"/>
        <item x="751"/>
        <item x="3"/>
        <item x="1088"/>
        <item x="469"/>
        <item x="387"/>
        <item x="92"/>
        <item x="466"/>
        <item x="61"/>
        <item x="67"/>
        <item x="315"/>
        <item x="68"/>
        <item x="165"/>
        <item x="6"/>
        <item x="437"/>
        <item x="497"/>
        <item x="216"/>
        <item x="390"/>
        <item x="148"/>
        <item x="79"/>
        <item x="1235"/>
        <item x="248"/>
        <item x="309"/>
        <item x="205"/>
        <item x="217"/>
        <item x="60"/>
        <item x="243"/>
        <item x="229"/>
        <item x="398"/>
        <item x="101"/>
        <item x="889"/>
        <item x="255"/>
        <item x="476"/>
        <item x="463"/>
        <item x="339"/>
        <item x="472"/>
        <item x="190"/>
        <item x="498"/>
        <item x="218"/>
        <item x="231"/>
        <item x="369"/>
        <item x="421"/>
        <item x="178"/>
        <item x="211"/>
        <item x="480"/>
        <item x="183"/>
        <item x="172"/>
        <item x="316"/>
        <item x="170"/>
        <item x="227"/>
        <item x="366"/>
        <item x="31"/>
        <item x="259"/>
        <item x="327"/>
        <item x="230"/>
        <item x="585"/>
        <item x="452"/>
        <item x="464"/>
        <item x="360"/>
        <item x="468"/>
        <item x="423"/>
        <item x="414"/>
        <item x="10"/>
        <item x="512"/>
        <item x="460"/>
        <item x="30"/>
        <item x="381"/>
        <item x="41"/>
        <item x="187"/>
        <item x="510"/>
        <item x="485"/>
        <item x="458"/>
        <item x="9"/>
        <item x="212"/>
        <item x="200"/>
        <item x="232"/>
        <item x="503"/>
        <item x="4"/>
        <item x="220"/>
        <item x="499"/>
        <item x="294"/>
        <item x="496"/>
        <item x="504"/>
        <item x="281"/>
        <item x="402"/>
        <item x="117"/>
        <item x="513"/>
        <item x="514"/>
        <item x="446"/>
        <item x="24"/>
        <item x="629"/>
        <item x="213"/>
        <item x="385"/>
        <item x="474"/>
        <item x="219"/>
        <item x="50"/>
        <item x="25"/>
        <item x="432"/>
        <item x="296"/>
        <item x="363"/>
        <item x="332"/>
        <item x="371"/>
        <item x="403"/>
        <item x="180"/>
        <item x="326"/>
        <item x="250"/>
        <item x="136"/>
        <item x="295"/>
        <item x="233"/>
        <item x="251"/>
        <item x="461"/>
        <item x="90"/>
        <item x="40"/>
        <item x="62"/>
        <item x="2"/>
        <item x="189"/>
        <item x="287"/>
        <item x="261"/>
        <item x="901"/>
        <item x="43"/>
        <item x="492"/>
        <item x="5"/>
        <item x="94"/>
        <item x="132"/>
        <item x="443"/>
        <item x="89"/>
        <item x="166"/>
        <item x="131"/>
        <item x="399"/>
        <item x="104"/>
        <item x="185"/>
        <item x="242"/>
        <item x="123"/>
        <item x="388"/>
        <item x="508"/>
        <item x="80"/>
        <item x="53"/>
        <item x="119"/>
        <item x="479"/>
        <item x="244"/>
        <item x="206"/>
        <item x="487"/>
        <item x="413"/>
        <item x="35"/>
        <item x="291"/>
        <item x="383"/>
        <item x="73"/>
        <item x="288"/>
        <item x="310"/>
        <item x="8"/>
        <item x="507"/>
        <item x="426"/>
        <item x="74"/>
        <item x="115"/>
        <item x="509"/>
        <item x="188"/>
        <item x="465"/>
        <item x="570"/>
        <item x="85"/>
        <item x="319"/>
        <item x="141"/>
        <item x="340"/>
        <item x="303"/>
        <item x="328"/>
        <item x="161"/>
        <item x="167"/>
        <item x="475"/>
        <item x="391"/>
        <item x="373"/>
        <item x="151"/>
        <item x="209"/>
        <item x="100"/>
        <item x="13"/>
        <item x="320"/>
        <item x="322"/>
        <item x="146"/>
        <item x="179"/>
        <item x="160"/>
        <item x="495"/>
        <item x="417"/>
        <item x="362"/>
        <item x="249"/>
        <item x="368"/>
        <item x="1150"/>
        <item x="1059"/>
        <item x="108"/>
        <item x="1135"/>
        <item x="289"/>
        <item x="626"/>
        <item x="149"/>
        <item x="42"/>
        <item x="96"/>
        <item x="1147"/>
        <item x="1046"/>
        <item x="609"/>
        <item x="223"/>
        <item x="1167"/>
        <item x="112"/>
        <item x="240"/>
        <item x="277"/>
        <item x="343"/>
        <item x="1080"/>
        <item x="453"/>
        <item x="431"/>
        <item x="142"/>
        <item x="57"/>
        <item x="823"/>
        <item x="406"/>
        <item x="415"/>
        <item x="222"/>
        <item x="408"/>
        <item x="451"/>
        <item x="116"/>
        <item x="225"/>
        <item x="273"/>
        <item x="619"/>
        <item x="440"/>
        <item x="20"/>
        <item x="301"/>
        <item x="16"/>
        <item x="394"/>
        <item x="409"/>
        <item x="410"/>
        <item x="110"/>
        <item x="278"/>
        <item x="98"/>
        <item x="317"/>
        <item x="163"/>
        <item x="143"/>
        <item x="111"/>
        <item x="39"/>
        <item x="285"/>
        <item x="335"/>
        <item x="276"/>
        <item x="168"/>
        <item x="486"/>
        <item x="1019"/>
        <item x="12"/>
        <item x="890"/>
        <item x="1089"/>
        <item x="395"/>
        <item x="95"/>
        <item x="870"/>
        <item x="14"/>
        <item x="378"/>
        <item x="401"/>
        <item x="237"/>
        <item x="228"/>
        <item x="457"/>
        <item x="438"/>
        <item x="374"/>
        <item x="130"/>
        <item x="157"/>
        <item x="224"/>
        <item x="353"/>
        <item x="365"/>
        <item x="87"/>
        <item x="19"/>
        <item x="284"/>
        <item x="349"/>
        <item x="293"/>
        <item x="324"/>
        <item x="51"/>
        <item x="348"/>
        <item x="435"/>
        <item x="412"/>
        <item x="336"/>
        <item x="154"/>
        <item x="1000"/>
        <item x="266"/>
        <item x="70"/>
        <item x="478"/>
        <item x="159"/>
        <item x="28"/>
        <item x="430"/>
        <item x="891"/>
        <item x="379"/>
        <item x="470"/>
        <item x="377"/>
        <item x="82"/>
        <item x="393"/>
        <item x="1126"/>
        <item x="471"/>
        <item x="241"/>
        <item x="323"/>
        <item x="139"/>
        <item x="433"/>
        <item x="270"/>
        <item x="370"/>
        <item x="886"/>
        <item x="400"/>
        <item x="202"/>
        <item x="745"/>
        <item x="330"/>
        <item x="428"/>
        <item x="342"/>
        <item x="292"/>
        <item x="121"/>
        <item x="275"/>
        <item x="162"/>
        <item x="1002"/>
        <item x="1162"/>
        <item x="352"/>
        <item x="397"/>
        <item x="177"/>
        <item x="1047"/>
        <item x="357"/>
        <item x="445"/>
        <item x="396"/>
        <item x="489"/>
        <item x="198"/>
        <item x="137"/>
        <item x="113"/>
        <item x="76"/>
        <item x="272"/>
        <item x="65"/>
        <item x="144"/>
        <item x="156"/>
        <item x="194"/>
        <item x="418"/>
        <item x="1079"/>
        <item x="298"/>
        <item x="376"/>
        <item x="207"/>
        <item x="257"/>
        <item x="147"/>
        <item x="32"/>
        <item x="269"/>
        <item x="347"/>
        <item x="17"/>
        <item x="455"/>
        <item x="204"/>
        <item x="122"/>
        <item x="299"/>
        <item x="1207"/>
        <item x="176"/>
        <item x="448"/>
        <item x="191"/>
        <item x="196"/>
        <item x="581"/>
        <item x="483"/>
        <item x="193"/>
        <item x="447"/>
        <item x="182"/>
        <item x="494"/>
        <item x="52"/>
        <item x="481"/>
        <item x="766"/>
        <item x="425"/>
        <item x="482"/>
        <item x="235"/>
        <item x="256"/>
        <item x="153"/>
        <item x="226"/>
        <item x="78"/>
        <item x="419"/>
        <item x="99"/>
        <item x="152"/>
        <item x="175"/>
        <item x="312"/>
        <item x="186"/>
        <item x="887"/>
        <item x="279"/>
        <item x="306"/>
        <item x="135"/>
        <item x="46"/>
        <item x="124"/>
        <item x="467"/>
        <item x="91"/>
        <item x="234"/>
        <item x="313"/>
        <item x="171"/>
        <item x="72"/>
        <item x="454"/>
        <item x="356"/>
        <item x="344"/>
        <item x="34"/>
        <item x="434"/>
        <item x="386"/>
        <item x="140"/>
        <item x="305"/>
        <item x="1081"/>
        <item x="44"/>
        <item x="236"/>
        <item x="904"/>
        <item x="1291"/>
        <item x="442"/>
        <item x="29"/>
        <item x="1253"/>
        <item x="7"/>
        <item x="63"/>
        <item x="311"/>
        <item x="888"/>
        <item x="338"/>
        <item x="375"/>
        <item x="199"/>
        <item x="321"/>
        <item x="758"/>
        <item x="77"/>
        <item x="105"/>
        <item x="36"/>
        <item x="264"/>
        <item x="290"/>
        <item x="329"/>
        <item x="174"/>
        <item x="128"/>
        <item x="247"/>
        <item x="325"/>
        <item x="195"/>
        <item x="274"/>
        <item x="358"/>
        <item x="505"/>
        <item x="246"/>
        <item x="197"/>
        <item x="1127"/>
        <item x="586"/>
        <item x="500"/>
        <item x="1149"/>
        <item x="456"/>
        <item x="450"/>
        <item x="155"/>
        <item x="75"/>
        <item x="84"/>
        <item x="1141"/>
        <item x="1096"/>
        <item x="884"/>
        <item x="314"/>
        <item x="422"/>
        <item x="86"/>
        <item x="354"/>
        <item x="252"/>
        <item x="55"/>
        <item x="444"/>
        <item x="367"/>
        <item x="345"/>
        <item x="102"/>
        <item x="208"/>
        <item x="106"/>
        <item x="103"/>
        <item x="346"/>
        <item x="282"/>
        <item x="300"/>
        <item x="71"/>
        <item x="210"/>
        <item x="302"/>
        <item x="1030"/>
        <item x="502"/>
        <item x="420"/>
        <item x="380"/>
        <item x="473"/>
        <item x="892"/>
        <item x="1001"/>
        <item x="793"/>
        <item x="1155"/>
        <item x="436"/>
        <item x="64"/>
        <item x="203"/>
        <item x="297"/>
        <item x="1156"/>
        <item x="384"/>
        <item x="126"/>
        <item x="27"/>
        <item x="48"/>
        <item x="634"/>
        <item x="578"/>
        <item x="334"/>
        <item x="382"/>
        <item x="1063"/>
        <item x="1237"/>
        <item x="109"/>
        <item x="81"/>
        <item x="1086"/>
        <item x="643"/>
        <item x="1087"/>
        <item x="318"/>
        <item x="488"/>
        <item x="911"/>
        <item x="341"/>
        <item x="824"/>
        <item x="45"/>
        <item x="896"/>
        <item x="127"/>
        <item x="351"/>
        <item x="214"/>
        <item x="169"/>
        <item x="389"/>
        <item x="372"/>
        <item x="424"/>
        <item x="1"/>
        <item x="271"/>
        <item x="1122"/>
        <item x="839"/>
        <item x="596"/>
        <item x="803"/>
        <item x="836"/>
        <item x="1090"/>
        <item x="878"/>
        <item x="652"/>
        <item x="698"/>
        <item x="1139"/>
        <item x="1023"/>
        <item x="1284"/>
        <item x="814"/>
        <item x="788"/>
        <item x="1225"/>
        <item x="1169"/>
        <item x="1130"/>
        <item x="1094"/>
        <item x="864"/>
        <item x="1028"/>
        <item x="660"/>
        <item x="539"/>
        <item x="685"/>
        <item x="1091"/>
        <item x="987"/>
        <item x="1278"/>
        <item x="646"/>
        <item x="792"/>
        <item x="898"/>
        <item x="1053"/>
        <item x="1062"/>
        <item x="948"/>
        <item x="918"/>
        <item x="764"/>
        <item x="986"/>
        <item x="869"/>
        <item x="996"/>
        <item x="1283"/>
        <item x="905"/>
        <item x="654"/>
        <item x="1241"/>
        <item x="617"/>
        <item x="1175"/>
        <item x="900"/>
        <item x="936"/>
        <item x="990"/>
        <item x="1033"/>
        <item x="1282"/>
        <item x="663"/>
        <item x="605"/>
        <item x="683"/>
        <item x="1209"/>
        <item x="921"/>
        <item x="954"/>
        <item x="739"/>
        <item x="944"/>
        <item x="879"/>
        <item x="595"/>
        <item x="1040"/>
        <item x="1233"/>
        <item x="516"/>
        <item x="1287"/>
        <item x="66"/>
        <item x="1190"/>
        <item x="733"/>
        <item x="771"/>
        <item x="1221"/>
        <item x="774"/>
        <item x="1133"/>
        <item x="791"/>
        <item x="845"/>
        <item x="543"/>
        <item x="602"/>
        <item x="799"/>
        <item x="538"/>
        <item x="1093"/>
        <item x="950"/>
        <item x="856"/>
        <item x="589"/>
        <item x="267"/>
        <item x="355"/>
        <item x="1051"/>
        <item x="561"/>
        <item x="653"/>
        <item x="238"/>
        <item x="337"/>
        <item x="22"/>
        <item x="635"/>
        <item x="848"/>
        <item x="916"/>
        <item x="661"/>
        <item x="621"/>
        <item x="260"/>
        <item x="885"/>
        <item x="1275"/>
        <item x="1231"/>
        <item x="1157"/>
        <item x="1064"/>
        <item x="546"/>
        <item x="1174"/>
        <item x="919"/>
        <item x="841"/>
        <item x="928"/>
        <item x="1166"/>
        <item x="1102"/>
        <item x="1048"/>
        <item x="1092"/>
        <item x="696"/>
        <item x="1212"/>
        <item x="1056"/>
        <item x="804"/>
        <item x="1031"/>
        <item x="659"/>
        <item x="776"/>
        <item x="749"/>
        <item x="615"/>
        <item x="1123"/>
        <item x="568"/>
        <item x="945"/>
        <item x="1226"/>
        <item x="600"/>
        <item x="1273"/>
        <item x="1099"/>
        <item x="656"/>
        <item x="931"/>
        <item x="968"/>
        <item x="1146"/>
        <item x="815"/>
        <item x="939"/>
        <item x="648"/>
        <item x="630"/>
        <item x="913"/>
        <item x="935"/>
        <item x="977"/>
        <item x="778"/>
        <item x="628"/>
        <item x="632"/>
        <item x="1193"/>
        <item x="1113"/>
        <item x="641"/>
        <item x="651"/>
        <item x="23"/>
        <item x="582"/>
        <item x="263"/>
        <item x="549"/>
        <item x="706"/>
        <item x="917"/>
        <item x="1016"/>
        <item x="1159"/>
        <item x="752"/>
        <item x="1202"/>
        <item x="689"/>
        <item x="985"/>
        <item x="1074"/>
        <item x="1025"/>
        <item x="1006"/>
        <item x="1037"/>
        <item x="1185"/>
        <item x="1261"/>
        <item x="866"/>
        <item x="1067"/>
        <item x="915"/>
        <item x="988"/>
        <item x="818"/>
        <item x="536"/>
        <item x="1236"/>
        <item x="1289"/>
        <item x="772"/>
        <item x="556"/>
        <item x="1138"/>
        <item x="1042"/>
        <item x="978"/>
        <item x="544"/>
        <item x="1153"/>
        <item x="690"/>
        <item x="835"/>
        <item x="1007"/>
        <item x="1136"/>
        <item x="611"/>
        <item x="1118"/>
        <item x="941"/>
        <item x="747"/>
        <item x="1082"/>
        <item x="677"/>
        <item x="1108"/>
        <item x="895"/>
        <item x="584"/>
        <item x="1217"/>
        <item x="1109"/>
        <item x="1180"/>
        <item x="547"/>
        <item x="846"/>
        <item x="740"/>
        <item x="970"/>
        <item x="1262"/>
        <item x="1263"/>
        <item x="1222"/>
        <item x="1151"/>
        <item x="1183"/>
        <item x="734"/>
        <item x="738"/>
        <item x="1044"/>
        <item x="552"/>
        <item x="1061"/>
        <item x="1268"/>
        <item x="770"/>
        <item x="1003"/>
        <item x="1164"/>
        <item x="1124"/>
        <item x="1018"/>
        <item x="697"/>
        <item x="783"/>
        <item x="742"/>
        <item x="576"/>
        <item x="675"/>
        <item x="645"/>
        <item x="1049"/>
        <item x="21"/>
        <item x="69"/>
        <item x="308"/>
        <item x="254"/>
        <item x="15"/>
        <item x="184"/>
        <item x="239"/>
        <item x="173"/>
        <item x="411"/>
        <item x="364"/>
        <item x="477"/>
        <item x="145"/>
        <item x="558"/>
        <item x="1177"/>
        <item x="746"/>
        <item x="807"/>
        <item x="650"/>
        <item x="876"/>
        <item x="955"/>
        <item x="527"/>
        <item x="1020"/>
        <item x="920"/>
        <item x="1041"/>
        <item x="523"/>
        <item x="530"/>
        <item x="908"/>
        <item x="1198"/>
        <item x="633"/>
        <item x="1274"/>
        <item x="555"/>
        <item x="842"/>
        <item x="526"/>
        <item x="524"/>
        <item x="522"/>
        <item x="687"/>
        <item x="1228"/>
        <item x="1256"/>
        <item x="1107"/>
        <item x="529"/>
        <item x="930"/>
        <item x="964"/>
        <item x="942"/>
        <item x="1112"/>
        <item x="678"/>
        <item x="1285"/>
        <item x="1264"/>
        <item x="1014"/>
        <item x="1219"/>
        <item x="854"/>
        <item x="597"/>
        <item x="858"/>
        <item x="268"/>
        <item x="765"/>
        <item x="802"/>
        <item x="1029"/>
        <item x="1255"/>
        <item x="601"/>
        <item x="88"/>
        <item x="18"/>
        <item x="981"/>
        <item x="649"/>
        <item x="1238"/>
        <item x="528"/>
        <item x="625"/>
        <item x="909"/>
        <item x="1111"/>
        <item x="1201"/>
        <item x="587"/>
        <item x="680"/>
        <item x="562"/>
        <item x="598"/>
        <item x="934"/>
        <item x="515"/>
        <item x="563"/>
        <item x="929"/>
        <item x="850"/>
        <item x="843"/>
        <item x="1257"/>
        <item x="1258"/>
        <item x="844"/>
        <item x="559"/>
        <item x="1214"/>
        <item x="682"/>
        <item x="813"/>
        <item x="525"/>
        <item x="531"/>
        <item x="840"/>
        <item x="744"/>
        <item x="1280"/>
        <item x="741"/>
        <item x="796"/>
        <item x="518"/>
        <item x="801"/>
        <item x="519"/>
        <item x="591"/>
        <item x="949"/>
        <item x="671"/>
        <item x="560"/>
        <item x="532"/>
        <item x="979"/>
        <item x="748"/>
        <item x="1265"/>
        <item x="593"/>
        <item x="1182"/>
        <item x="806"/>
        <item x="880"/>
        <item x="553"/>
        <item x="1050"/>
        <item x="997"/>
        <item x="989"/>
        <item x="1004"/>
        <item x="714"/>
        <item x="762"/>
        <item x="662"/>
        <item x="1145"/>
        <item x="684"/>
        <item x="773"/>
        <item x="946"/>
        <item x="851"/>
        <item x="993"/>
        <item x="847"/>
        <item x="924"/>
        <item x="883"/>
        <item x="1218"/>
        <item x="692"/>
        <item x="636"/>
        <item x="1215"/>
        <item x="679"/>
        <item x="1203"/>
        <item x="849"/>
        <item x="640"/>
        <item x="1144"/>
        <item x="1240"/>
        <item x="798"/>
        <item x="787"/>
        <item x="637"/>
        <item x="932"/>
        <item x="1035"/>
        <item x="1148"/>
        <item x="520"/>
        <item x="517"/>
        <item x="1286"/>
        <item x="521"/>
        <item x="1277"/>
        <item x="1279"/>
        <item x="784"/>
        <item x="681"/>
        <item x="577"/>
        <item x="937"/>
        <item x="794"/>
        <item x="860"/>
        <item x="825"/>
        <item x="1131"/>
        <item x="763"/>
        <item x="545"/>
        <item x="732"/>
        <item x="1084"/>
        <item x="592"/>
        <item x="612"/>
        <item x="1060"/>
        <item x="639"/>
        <item x="1009"/>
        <item x="861"/>
        <item x="922"/>
        <item x="1065"/>
        <item x="1290"/>
        <item x="580"/>
        <item x="672"/>
        <item x="534"/>
        <item x="1117"/>
        <item x="554"/>
        <item x="1163"/>
        <item x="694"/>
        <item x="647"/>
        <item x="1173"/>
        <item x="1191"/>
        <item x="1247"/>
        <item x="1181"/>
        <item x="995"/>
        <item x="759"/>
        <item x="1010"/>
        <item x="1246"/>
        <item x="1140"/>
        <item x="903"/>
        <item x="1184"/>
        <item x="1054"/>
        <item x="537"/>
        <item x="868"/>
        <item x="1057"/>
        <item x="572"/>
        <item x="832"/>
        <item x="779"/>
        <item x="1119"/>
        <item x="786"/>
        <item x="757"/>
        <item x="999"/>
        <item x="579"/>
        <item x="927"/>
        <item x="703"/>
        <item x="973"/>
        <item x="655"/>
        <item x="853"/>
        <item x="1012"/>
        <item x="959"/>
        <item x="1103"/>
        <item x="910"/>
        <item x="912"/>
        <item x="972"/>
        <item x="666"/>
        <item x="1259"/>
        <item x="810"/>
        <item x="821"/>
        <item x="1272"/>
        <item x="723"/>
        <item x="613"/>
        <item x="1208"/>
        <item x="699"/>
        <item x="1252"/>
        <item x="947"/>
        <item x="1134"/>
        <item x="754"/>
        <item x="817"/>
        <item x="1211"/>
        <item x="1055"/>
        <item x="1110"/>
        <item x="599"/>
        <item x="877"/>
        <item x="566"/>
        <item x="926"/>
        <item x="1097"/>
        <item x="1115"/>
        <item x="642"/>
        <item x="1288"/>
        <item x="899"/>
        <item x="658"/>
        <item x="750"/>
        <item x="567"/>
        <item x="726"/>
        <item x="957"/>
        <item x="693"/>
        <item x="923"/>
        <item x="1008"/>
        <item x="717"/>
        <item x="1249"/>
        <item x="1199"/>
        <item x="967"/>
        <item x="1068"/>
        <item x="588"/>
        <item x="670"/>
        <item x="1158"/>
        <item x="548"/>
        <item x="753"/>
        <item x="1269"/>
        <item x="1066"/>
        <item x="871"/>
        <item x="777"/>
        <item x="1270"/>
        <item x="795"/>
        <item x="761"/>
        <item x="940"/>
        <item x="709"/>
        <item x="1179"/>
        <item x="657"/>
        <item x="1125"/>
        <item x="956"/>
        <item x="712"/>
        <item x="575"/>
        <item x="893"/>
        <item x="1121"/>
        <item x="1186"/>
        <item x="565"/>
        <item x="859"/>
        <item x="756"/>
        <item x="907"/>
        <item x="833"/>
        <item x="631"/>
        <item x="1189"/>
        <item x="676"/>
        <item x="1250"/>
        <item x="1143"/>
        <item x="607"/>
        <item x="695"/>
        <item x="958"/>
        <item x="1101"/>
        <item x="1011"/>
        <item x="933"/>
        <item x="1142"/>
        <item x="1129"/>
        <item x="623"/>
        <item x="1161"/>
        <item x="863"/>
        <item x="557"/>
        <item x="1015"/>
        <item x="1116"/>
        <item x="828"/>
        <item x="1128"/>
        <item x="857"/>
        <item x="669"/>
        <item x="1021"/>
        <item x="966"/>
        <item x="820"/>
        <item x="800"/>
        <item x="1073"/>
        <item x="984"/>
        <item x="897"/>
        <item x="1098"/>
        <item x="1013"/>
        <item x="755"/>
        <item x="711"/>
        <item x="822"/>
        <item x="1165"/>
        <item x="735"/>
        <item x="1171"/>
        <item x="1070"/>
        <item x="1267"/>
        <item x="551"/>
        <item x="992"/>
        <item x="603"/>
        <item x="1026"/>
        <item x="894"/>
        <item x="1105"/>
        <item x="812"/>
        <item x="769"/>
        <item x="535"/>
        <item x="1036"/>
        <item x="1210"/>
        <item x="1195"/>
        <item x="724"/>
        <item x="1197"/>
        <item x="1043"/>
        <item x="874"/>
        <item x="1251"/>
        <item x="1069"/>
        <item x="668"/>
        <item x="965"/>
        <item x="1243"/>
        <item x="1260"/>
        <item x="1192"/>
        <item x="573"/>
        <item x="1248"/>
        <item x="1106"/>
        <item x="998"/>
        <item x="674"/>
        <item x="541"/>
        <item x="716"/>
        <item x="665"/>
        <item x="1170"/>
        <item x="614"/>
        <item x="983"/>
        <item x="707"/>
        <item x="1200"/>
        <item x="729"/>
        <item x="721"/>
        <item x="1276"/>
        <item x="550"/>
        <item x="618"/>
        <item x="789"/>
        <item x="542"/>
        <item x="1114"/>
        <item x="583"/>
        <item x="768"/>
        <item x="1172"/>
        <item x="809"/>
        <item x="1220"/>
        <item x="715"/>
        <item x="994"/>
        <item x="1224"/>
        <item x="952"/>
        <item x="1206"/>
        <item x="819"/>
        <item x="728"/>
        <item x="971"/>
        <item x="826"/>
        <item x="719"/>
        <item x="906"/>
        <item x="710"/>
        <item x="743"/>
        <item x="829"/>
        <item x="1204"/>
        <item x="1072"/>
        <item x="705"/>
        <item x="1039"/>
        <item x="830"/>
        <item x="1227"/>
        <item x="1176"/>
        <item x="1071"/>
        <item x="574"/>
        <item x="1104"/>
        <item x="604"/>
        <item x="975"/>
        <item x="816"/>
        <item x="1232"/>
        <item x="980"/>
        <item x="638"/>
        <item x="882"/>
        <item x="686"/>
        <item x="664"/>
        <item x="827"/>
        <item x="865"/>
        <item x="622"/>
        <item x="775"/>
        <item x="1022"/>
        <item x="1196"/>
        <item x="569"/>
        <item x="961"/>
        <item x="1244"/>
        <item x="1076"/>
        <item x="982"/>
        <item x="1132"/>
        <item x="925"/>
        <item x="875"/>
        <item x="731"/>
        <item x="616"/>
        <item x="867"/>
        <item x="1032"/>
        <item x="872"/>
        <item x="624"/>
        <item x="938"/>
        <item x="1242"/>
        <item x="533"/>
        <item x="1075"/>
        <item x="808"/>
        <item x="974"/>
        <item x="727"/>
        <item x="1083"/>
        <item x="594"/>
        <item x="976"/>
        <item x="702"/>
        <item x="667"/>
        <item x="1085"/>
        <item x="701"/>
        <item x="1271"/>
        <item x="736"/>
        <item x="902"/>
        <item x="1281"/>
        <item x="881"/>
        <item x="610"/>
        <item x="1223"/>
        <item x="811"/>
        <item x="838"/>
        <item x="1266"/>
        <item x="790"/>
        <item x="1058"/>
        <item x="1194"/>
        <item x="1154"/>
        <item x="831"/>
        <item x="700"/>
        <item x="644"/>
        <item x="969"/>
        <item x="852"/>
        <item x="943"/>
        <item x="1095"/>
        <item x="688"/>
        <item x="1230"/>
        <item x="691"/>
        <item x="1168"/>
        <item x="737"/>
        <item x="720"/>
        <item x="718"/>
        <item x="722"/>
        <item x="953"/>
        <item x="1216"/>
        <item x="730"/>
        <item x="834"/>
        <item x="1005"/>
        <item x="1027"/>
        <item x="1213"/>
        <item x="704"/>
        <item x="760"/>
        <item x="855"/>
        <item x="797"/>
        <item x="627"/>
        <item x="991"/>
        <item x="673"/>
        <item x="1245"/>
        <item x="1160"/>
        <item x="837"/>
        <item x="1187"/>
        <item x="725"/>
        <item x="1188"/>
        <item x="713"/>
        <item x="606"/>
        <item x="951"/>
        <item x="1137"/>
        <item x="1017"/>
        <item x="1178"/>
        <item x="540"/>
        <item x="1045"/>
        <item x="780"/>
        <item x="708"/>
        <item x="1034"/>
        <item x="1229"/>
        <item x="571"/>
        <item x="960"/>
        <item x="962"/>
        <item x="873"/>
        <item x="564"/>
        <item x="914"/>
        <item x="608"/>
        <item x="1205"/>
        <item x="805"/>
        <item x="963"/>
        <item x="781"/>
        <item x="1024"/>
        <item x="1052"/>
        <item x="862"/>
        <item x="782"/>
        <item x="1239"/>
        <item x="1038"/>
        <item x="1120"/>
        <item x="1152"/>
        <item x="767"/>
        <item x="590"/>
        <item x="26"/>
        <item x="462"/>
        <item x="361"/>
        <item x="785"/>
        <item x="107"/>
        <item x="158"/>
        <item x="491"/>
        <item x="245"/>
        <item x="11"/>
        <item x="265"/>
        <item x="304"/>
        <item x="280"/>
        <item x="1077"/>
        <item x="120"/>
        <item x="1100"/>
        <item x="404"/>
        <item x="501"/>
        <item x="201"/>
        <item x="221"/>
        <item x="490"/>
        <item x="392"/>
        <item x="359"/>
        <item x="38"/>
        <item x="54"/>
        <item x="506"/>
        <item x="0"/>
        <item x="49"/>
        <item x="138"/>
        <item x="416"/>
        <item x="129"/>
        <item x="484"/>
        <item x="350"/>
        <item x="1078"/>
        <item x="133"/>
        <item x="307"/>
        <item x="93"/>
        <item x="58"/>
        <item x="215"/>
        <item x="192"/>
        <item x="620"/>
        <item x="427"/>
        <item x="283"/>
        <item x="150"/>
        <item x="134"/>
        <item x="429"/>
        <item x="262"/>
        <item x="493"/>
        <item x="11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1">
        <item x="16"/>
        <item x="15"/>
        <item x="12"/>
        <item x="9"/>
        <item x="10"/>
        <item x="4"/>
        <item x="5"/>
        <item x="6"/>
        <item x="7"/>
        <item x="8"/>
        <item x="1"/>
        <item x="2"/>
        <item x="3"/>
        <item x="11"/>
        <item x="13"/>
        <item x="0"/>
        <item x="18"/>
        <item x="19"/>
        <item x="20"/>
        <item x="14"/>
        <item x="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65" outline="0" showAll="0" defaultSubtotal="0">
      <items count="1362">
        <item x="1093"/>
        <item x="604"/>
        <item x="153"/>
        <item x="731"/>
        <item x="951"/>
        <item x="695"/>
        <item x="681"/>
        <item x="1094"/>
        <item x="771"/>
        <item x="616"/>
        <item x="110"/>
        <item x="812"/>
        <item x="116"/>
        <item x="858"/>
        <item x="463"/>
        <item x="540"/>
        <item x="645"/>
        <item x="1193"/>
        <item x="1106"/>
        <item x="620"/>
        <item x="1145"/>
        <item x="687"/>
        <item x="467"/>
        <item x="827"/>
        <item x="194"/>
        <item x="828"/>
        <item x="9"/>
        <item x="181"/>
        <item x="1239"/>
        <item x="479"/>
        <item x="938"/>
        <item x="1317"/>
        <item x="588"/>
        <item x="718"/>
        <item x="803"/>
        <item x="112"/>
        <item x="220"/>
        <item x="1335"/>
        <item x="693"/>
        <item x="915"/>
        <item x="791"/>
        <item x="756"/>
        <item x="1316"/>
        <item x="1332"/>
        <item x="309"/>
        <item x="53"/>
        <item x="326"/>
        <item x="173"/>
        <item x="253"/>
        <item x="402"/>
        <item x="909"/>
        <item x="1138"/>
        <item x="1125"/>
        <item x="438"/>
        <item x="360"/>
        <item x="138"/>
        <item x="186"/>
        <item x="164"/>
        <item x="283"/>
        <item x="1108"/>
        <item x="1306"/>
        <item x="426"/>
        <item x="362"/>
        <item x="25"/>
        <item x="412"/>
        <item x="603"/>
        <item x="824"/>
        <item x="435"/>
        <item x="295"/>
        <item x="674"/>
        <item x="1195"/>
        <item x="794"/>
        <item x="1248"/>
        <item x="567"/>
        <item x="883"/>
        <item x="1287"/>
        <item x="610"/>
        <item x="1207"/>
        <item x="506"/>
        <item x="189"/>
        <item x="1348"/>
        <item x="714"/>
        <item x="920"/>
        <item x="419"/>
        <item x="832"/>
        <item x="235"/>
        <item x="1003"/>
        <item x="1270"/>
        <item x="649"/>
        <item x="1123"/>
        <item x="1119"/>
        <item x="26"/>
        <item x="473"/>
        <item x="1052"/>
        <item x="74"/>
        <item x="285"/>
        <item x="62"/>
        <item x="425"/>
        <item x="418"/>
        <item x="1236"/>
        <item x="1177"/>
        <item x="667"/>
        <item x="49"/>
        <item x="1299"/>
        <item x="1071"/>
        <item x="495"/>
        <item x="988"/>
        <item x="1247"/>
        <item x="8"/>
        <item x="521"/>
        <item x="208"/>
        <item x="387"/>
        <item x="450"/>
        <item x="280"/>
        <item x="614"/>
        <item x="752"/>
        <item x="636"/>
        <item x="1083"/>
        <item x="255"/>
        <item x="932"/>
        <item x="23"/>
        <item x="243"/>
        <item x="507"/>
        <item x="1264"/>
        <item x="93"/>
        <item x="104"/>
        <item x="183"/>
        <item x="587"/>
        <item x="866"/>
        <item x="999"/>
        <item x="612"/>
        <item x="541"/>
        <item x="344"/>
        <item x="650"/>
        <item x="275"/>
        <item x="1097"/>
        <item x="536"/>
        <item x="1102"/>
        <item x="662"/>
        <item x="90"/>
        <item x="120"/>
        <item x="59"/>
        <item x="148"/>
        <item x="864"/>
        <item x="810"/>
        <item x="542"/>
        <item x="1212"/>
        <item x="1027"/>
        <item x="1300"/>
        <item x="73"/>
        <item x="1186"/>
        <item x="901"/>
        <item x="371"/>
        <item x="498"/>
        <item x="768"/>
        <item x="1085"/>
        <item x="359"/>
        <item x="700"/>
        <item x="27"/>
        <item x="1051"/>
        <item x="310"/>
        <item x="163"/>
        <item x="632"/>
        <item x="440"/>
        <item x="1178"/>
        <item x="1014"/>
        <item x="1021"/>
        <item x="458"/>
        <item x="544"/>
        <item x="1082"/>
        <item x="796"/>
        <item x="950"/>
        <item x="40"/>
        <item x="1155"/>
        <item x="182"/>
        <item x="478"/>
        <item x="290"/>
        <item x="71"/>
        <item x="816"/>
        <item x="515"/>
        <item x="1272"/>
        <item x="851"/>
        <item x="514"/>
        <item x="89"/>
        <item x="221"/>
        <item x="1311"/>
        <item x="231"/>
        <item x="61"/>
        <item x="713"/>
        <item x="390"/>
        <item x="835"/>
        <item x="654"/>
        <item x="596"/>
        <item x="315"/>
        <item x="75"/>
        <item x="986"/>
        <item x="332"/>
        <item x="1105"/>
        <item x="490"/>
        <item x="1159"/>
        <item x="723"/>
        <item x="461"/>
        <item x="513"/>
        <item x="1049"/>
        <item x="3"/>
        <item x="125"/>
        <item x="161"/>
        <item x="97"/>
        <item x="739"/>
        <item x="1044"/>
        <item x="1188"/>
        <item x="321"/>
        <item x="619"/>
        <item x="558"/>
        <item x="628"/>
        <item x="1064"/>
        <item x="229"/>
        <item x="68"/>
        <item x="35"/>
        <item x="152"/>
        <item x="994"/>
        <item x="906"/>
        <item x="980"/>
        <item x="226"/>
        <item x="296"/>
        <item x="491"/>
        <item x="180"/>
        <item x="303"/>
        <item x="1124"/>
        <item x="1028"/>
        <item x="916"/>
        <item x="1265"/>
        <item x="1254"/>
        <item x="1020"/>
        <item x="651"/>
        <item x="1235"/>
        <item x="1241"/>
        <item x="1101"/>
        <item x="898"/>
        <item x="790"/>
        <item x="1285"/>
        <item x="1225"/>
        <item x="930"/>
        <item x="146"/>
        <item x="972"/>
        <item x="1172"/>
        <item x="570"/>
        <item x="904"/>
        <item x="615"/>
        <item x="1168"/>
        <item x="363"/>
        <item x="249"/>
        <item x="111"/>
        <item x="203"/>
        <item x="574"/>
        <item x="1336"/>
        <item x="293"/>
        <item x="1146"/>
        <item x="1338"/>
        <item x="1063"/>
        <item x="424"/>
        <item x="329"/>
        <item x="967"/>
        <item x="602"/>
        <item x="185"/>
        <item x="1219"/>
        <item x="277"/>
        <item x="281"/>
        <item x="502"/>
        <item x="937"/>
        <item x="551"/>
        <item x="282"/>
        <item x="753"/>
        <item x="1185"/>
        <item x="76"/>
        <item x="1162"/>
        <item x="98"/>
        <item x="67"/>
        <item x="554"/>
        <item x="251"/>
        <item x="505"/>
        <item x="465"/>
        <item x="646"/>
        <item x="982"/>
        <item x="566"/>
        <item x="34"/>
        <item x="890"/>
        <item x="903"/>
        <item x="86"/>
        <item x="954"/>
        <item x="256"/>
        <item x="743"/>
        <item x="641"/>
        <item x="477"/>
        <item x="308"/>
        <item x="872"/>
        <item x="757"/>
        <item x="1118"/>
        <item x="493"/>
        <item x="1073"/>
        <item x="1257"/>
        <item x="973"/>
        <item x="60"/>
        <item x="338"/>
        <item x="1279"/>
        <item x="564"/>
        <item x="1237"/>
        <item x="833"/>
        <item x="1312"/>
        <item x="58"/>
        <item x="464"/>
        <item x="631"/>
        <item x="279"/>
        <item x="1333"/>
        <item x="399"/>
        <item x="1089"/>
        <item x="150"/>
        <item x="1031"/>
        <item x="455"/>
        <item x="856"/>
        <item x="609"/>
        <item x="102"/>
        <item x="565"/>
        <item x="427"/>
        <item x="671"/>
        <item x="1142"/>
        <item x="1223"/>
        <item x="785"/>
        <item x="840"/>
        <item x="330"/>
        <item x="0"/>
        <item x="287"/>
        <item x="443"/>
        <item x="1081"/>
        <item x="1112"/>
        <item x="431"/>
        <item x="1203"/>
        <item x="854"/>
        <item x="156"/>
        <item x="383"/>
        <item x="1023"/>
        <item x="1128"/>
        <item x="459"/>
        <item x="584"/>
        <item x="497"/>
        <item x="582"/>
        <item x="661"/>
        <item x="374"/>
        <item x="193"/>
        <item x="397"/>
        <item x="577"/>
        <item x="238"/>
        <item x="446"/>
        <item x="730"/>
        <item x="1144"/>
        <item x="1042"/>
        <item x="302"/>
        <item x="1077"/>
        <item x="232"/>
        <item x="676"/>
        <item x="319"/>
        <item x="737"/>
        <item x="1026"/>
        <item x="762"/>
        <item x="119"/>
        <item x="351"/>
        <item x="1167"/>
        <item x="337"/>
        <item x="1011"/>
        <item x="882"/>
        <item x="813"/>
        <item x="1000"/>
        <item x="1327"/>
        <item x="1233"/>
        <item x="843"/>
        <item x="524"/>
        <item x="1344"/>
        <item x="200"/>
        <item x="562"/>
        <item x="863"/>
        <item x="327"/>
        <item x="500"/>
        <item x="1174"/>
        <item x="288"/>
        <item x="849"/>
        <item x="795"/>
        <item x="781"/>
        <item x="1154"/>
        <item x="175"/>
        <item x="1305"/>
        <item x="591"/>
        <item x="613"/>
        <item x="395"/>
        <item x="680"/>
        <item x="1092"/>
        <item x="1315"/>
        <item x="706"/>
        <item x="1273"/>
        <item x="263"/>
        <item x="108"/>
        <item x="867"/>
        <item x="169"/>
        <item x="1032"/>
        <item x="1043"/>
        <item x="1091"/>
        <item x="172"/>
        <item x="569"/>
        <item x="1253"/>
        <item x="407"/>
        <item x="787"/>
        <item x="547"/>
        <item x="325"/>
        <item x="1286"/>
        <item x="213"/>
        <item x="87"/>
        <item x="347"/>
        <item x="907"/>
        <item x="686"/>
        <item x="537"/>
        <item x="123"/>
        <item x="1115"/>
        <item x="773"/>
        <item x="439"/>
        <item x="996"/>
        <item x="413"/>
        <item x="355"/>
        <item x="448"/>
        <item x="881"/>
        <item x="684"/>
        <item x="561"/>
        <item x="837"/>
        <item x="265"/>
        <item x="294"/>
        <item x="416"/>
        <item x="44"/>
        <item x="642"/>
        <item x="85"/>
        <item x="209"/>
        <item x="165"/>
        <item x="100"/>
        <item x="925"/>
        <item x="496"/>
        <item x="312"/>
        <item x="83"/>
        <item x="501"/>
        <item x="1337"/>
        <item x="468"/>
        <item x="486"/>
        <item x="504"/>
        <item x="476"/>
        <item x="306"/>
        <item x="512"/>
        <item x="342"/>
        <item x="170"/>
        <item x="382"/>
        <item x="740"/>
        <item x="673"/>
        <item x="92"/>
        <item x="801"/>
        <item x="248"/>
        <item x="509"/>
        <item x="946"/>
        <item x="212"/>
        <item x="623"/>
        <item x="334"/>
        <item x="245"/>
        <item x="1100"/>
        <item x="1173"/>
        <item x="197"/>
        <item x="47"/>
        <item x="842"/>
        <item x="199"/>
        <item x="167"/>
        <item x="804"/>
        <item x="239"/>
        <item x="503"/>
        <item x="107"/>
        <item x="1259"/>
        <item x="39"/>
        <item x="1289"/>
        <item x="797"/>
        <item x="1184"/>
        <item x="118"/>
        <item x="103"/>
        <item x="580"/>
        <item x="1109"/>
        <item x="13"/>
        <item x="510"/>
        <item x="122"/>
        <item x="346"/>
        <item x="1209"/>
        <item x="990"/>
        <item x="117"/>
        <item x="825"/>
        <item x="805"/>
        <item x="406"/>
        <item x="187"/>
        <item x="760"/>
        <item x="660"/>
        <item x="1072"/>
        <item x="166"/>
        <item x="391"/>
        <item x="1196"/>
        <item x="548"/>
        <item x="474"/>
        <item x="764"/>
        <item x="581"/>
        <item x="388"/>
        <item x="563"/>
        <item x="823"/>
        <item x="345"/>
        <item x="792"/>
        <item x="933"/>
        <item x="822"/>
        <item x="313"/>
        <item x="839"/>
        <item x="888"/>
        <item x="966"/>
        <item x="1189"/>
        <item x="758"/>
        <item x="987"/>
        <item x="586"/>
        <item x="201"/>
        <item x="886"/>
        <item x="1122"/>
        <item x="572"/>
        <item x="5"/>
        <item x="91"/>
        <item x="218"/>
        <item x="352"/>
        <item x="891"/>
        <item x="780"/>
        <item x="1025"/>
        <item x="782"/>
        <item x="912"/>
        <item x="244"/>
        <item x="380"/>
        <item x="389"/>
        <item x="626"/>
        <item x="482"/>
        <item x="1024"/>
        <item x="759"/>
        <item x="1079"/>
        <item x="1147"/>
        <item x="963"/>
        <item x="875"/>
        <item x="314"/>
        <item x="63"/>
        <item x="583"/>
        <item x="311"/>
        <item x="959"/>
        <item x="233"/>
        <item x="6"/>
        <item x="1255"/>
        <item x="688"/>
        <item x="852"/>
        <item x="481"/>
        <item x="268"/>
        <item x="469"/>
        <item x="702"/>
        <item x="278"/>
        <item x="43"/>
        <item x="579"/>
        <item x="788"/>
        <item x="20"/>
        <item x="1206"/>
        <item x="857"/>
        <item x="250"/>
        <item x="947"/>
        <item x="847"/>
        <item x="422"/>
        <item x="420"/>
        <item x="452"/>
        <item x="975"/>
        <item x="224"/>
        <item x="1301"/>
        <item x="273"/>
        <item x="77"/>
        <item x="210"/>
        <item x="101"/>
        <item x="873"/>
        <item x="460"/>
        <item x="1012"/>
        <item x="1086"/>
        <item x="234"/>
        <item x="471"/>
        <item x="1061"/>
        <item x="223"/>
        <item x="1018"/>
        <item x="417"/>
        <item x="333"/>
        <item x="437"/>
        <item x="1217"/>
        <item x="121"/>
        <item x="394"/>
        <item x="601"/>
        <item x="198"/>
        <item x="227"/>
        <item x="451"/>
        <item x="621"/>
        <item x="552"/>
        <item x="1325"/>
        <item x="41"/>
        <item x="401"/>
        <item x="50"/>
        <item x="159"/>
        <item x="10"/>
        <item x="81"/>
        <item x="36"/>
        <item x="341"/>
        <item x="216"/>
        <item x="870"/>
        <item x="423"/>
        <item x="366"/>
        <item x="1050"/>
        <item x="892"/>
        <item x="373"/>
        <item x="1036"/>
        <item x="809"/>
        <item x="55"/>
        <item x="1120"/>
        <item x="317"/>
        <item x="658"/>
        <item x="57"/>
        <item x="874"/>
        <item x="1303"/>
        <item x="316"/>
        <item x="475"/>
        <item x="953"/>
        <item x="484"/>
        <item x="1240"/>
        <item x="135"/>
        <item x="64"/>
        <item x="523"/>
        <item x="705"/>
        <item x="408"/>
        <item x="400"/>
        <item x="178"/>
        <item x="207"/>
        <item x="786"/>
        <item x="733"/>
        <item x="878"/>
        <item x="445"/>
        <item x="1346"/>
        <item x="80"/>
        <item x="590"/>
        <item x="511"/>
        <item x="18"/>
        <item x="618"/>
        <item x="1310"/>
        <item x="977"/>
        <item x="304"/>
        <item x="1307"/>
        <item x="261"/>
        <item x="1339"/>
        <item x="1200"/>
        <item x="291"/>
        <item x="398"/>
        <item x="158"/>
        <item x="1029"/>
        <item x="56"/>
        <item x="732"/>
        <item x="968"/>
        <item x="659"/>
        <item x="637"/>
        <item x="1062"/>
        <item x="1194"/>
        <item x="38"/>
        <item x="627"/>
        <item x="1156"/>
        <item x="127"/>
        <item x="594"/>
        <item x="710"/>
        <item x="124"/>
        <item x="573"/>
        <item x="519"/>
        <item x="736"/>
        <item x="608"/>
        <item x="195"/>
        <item x="4"/>
        <item x="656"/>
        <item x="1149"/>
        <item x="205"/>
        <item x="1048"/>
        <item x="1245"/>
        <item x="726"/>
        <item x="376"/>
        <item x="599"/>
        <item x="99"/>
        <item x="453"/>
        <item x="719"/>
        <item x="480"/>
        <item x="386"/>
        <item x="716"/>
        <item x="204"/>
        <item x="708"/>
        <item x="1340"/>
        <item x="1210"/>
        <item x="913"/>
        <item x="575"/>
        <item x="241"/>
        <item x="414"/>
        <item x="28"/>
        <item x="305"/>
        <item x="724"/>
        <item x="320"/>
        <item x="1113"/>
        <item x="826"/>
        <item x="211"/>
        <item x="274"/>
        <item x="1131"/>
        <item x="130"/>
        <item x="385"/>
        <item x="850"/>
        <item x="219"/>
        <item x="1291"/>
        <item x="322"/>
        <item x="324"/>
        <item x="1127"/>
        <item x="396"/>
        <item x="258"/>
        <item x="190"/>
        <item x="1161"/>
        <item x="1249"/>
        <item x="133"/>
        <item x="350"/>
        <item x="470"/>
        <item x="2"/>
        <item x="405"/>
        <item x="595"/>
        <item x="1088"/>
        <item x="1046"/>
        <item x="51"/>
        <item x="1078"/>
        <item x="24"/>
        <item x="763"/>
        <item x="1126"/>
        <item x="931"/>
        <item x="638"/>
        <item x="149"/>
        <item x="492"/>
        <item x="176"/>
        <item x="145"/>
        <item x="358"/>
        <item x="1182"/>
        <item x="894"/>
        <item x="1"/>
        <item x="808"/>
        <item x="918"/>
        <item x="384"/>
        <item x="696"/>
        <item x="196"/>
        <item x="370"/>
        <item x="214"/>
        <item x="1275"/>
        <item x="276"/>
        <item x="958"/>
        <item x="871"/>
        <item x="722"/>
        <item x="1116"/>
        <item x="1045"/>
        <item x="964"/>
        <item x="160"/>
        <item x="270"/>
        <item x="900"/>
        <item x="885"/>
        <item x="834"/>
        <item x="919"/>
        <item x="1099"/>
        <item x="457"/>
        <item x="289"/>
        <item x="454"/>
        <item x="379"/>
        <item x="72"/>
        <item x="37"/>
        <item x="33"/>
        <item x="956"/>
        <item x="1009"/>
        <item x="88"/>
        <item x="21"/>
        <item x="1004"/>
        <item x="754"/>
        <item x="94"/>
        <item x="46"/>
        <item x="865"/>
        <item x="436"/>
        <item x="252"/>
        <item x="343"/>
        <item x="1033"/>
        <item x="1140"/>
        <item x="692"/>
        <item x="1281"/>
        <item x="611"/>
        <item x="1070"/>
        <item x="1331"/>
        <item x="1199"/>
        <item x="259"/>
        <item x="266"/>
        <item x="225"/>
        <item x="1135"/>
        <item x="134"/>
        <item x="1351"/>
        <item x="206"/>
        <item x="115"/>
        <item x="442"/>
        <item x="751"/>
        <item x="179"/>
        <item x="893"/>
        <item x="862"/>
        <item x="466"/>
        <item x="1246"/>
        <item x="262"/>
        <item x="365"/>
        <item x="598"/>
        <item x="1284"/>
        <item x="368"/>
        <item x="271"/>
        <item x="1006"/>
        <item x="1242"/>
        <item x="356"/>
        <item x="488"/>
        <item x="1040"/>
        <item x="814"/>
        <item x="592"/>
        <item x="640"/>
        <item x="539"/>
        <item x="666"/>
        <item x="202"/>
        <item x="998"/>
        <item x="192"/>
        <item x="114"/>
        <item x="447"/>
        <item x="361"/>
        <item x="79"/>
        <item x="230"/>
        <item x="1107"/>
        <item x="404"/>
        <item x="1055"/>
        <item x="364"/>
        <item x="859"/>
        <item x="12"/>
        <item x="16"/>
        <item x="1007"/>
        <item x="815"/>
        <item x="989"/>
        <item x="65"/>
        <item x="869"/>
        <item x="1171"/>
        <item x="151"/>
        <item x="897"/>
        <item x="939"/>
        <item x="633"/>
        <item x="1294"/>
        <item x="1090"/>
        <item x="879"/>
        <item x="984"/>
        <item x="240"/>
        <item x="96"/>
        <item x="22"/>
        <item x="168"/>
        <item x="403"/>
        <item x="147"/>
        <item x="15"/>
        <item x="1129"/>
        <item x="784"/>
        <item x="981"/>
        <item x="429"/>
        <item x="132"/>
        <item x="635"/>
        <item x="1068"/>
        <item x="914"/>
        <item x="766"/>
        <item x="911"/>
        <item x="868"/>
        <item x="678"/>
        <item x="905"/>
        <item x="369"/>
        <item x="409"/>
        <item x="1098"/>
        <item x="318"/>
        <item x="600"/>
        <item x="485"/>
        <item x="143"/>
        <item x="78"/>
        <item x="576"/>
        <item x="1349"/>
        <item x="136"/>
        <item x="237"/>
        <item x="965"/>
        <item x="286"/>
        <item x="721"/>
        <item x="264"/>
        <item x="761"/>
        <item x="578"/>
        <item x="267"/>
        <item x="17"/>
        <item x="242"/>
        <item x="1190"/>
        <item x="247"/>
        <item x="625"/>
        <item x="331"/>
        <item x="300"/>
        <item x="254"/>
        <item x="499"/>
        <item x="298"/>
        <item x="494"/>
        <item x="191"/>
        <item x="992"/>
        <item x="428"/>
        <item x="222"/>
        <item x="1074"/>
        <item x="1030"/>
        <item x="141"/>
        <item x="307"/>
        <item x="410"/>
        <item x="126"/>
        <item x="836"/>
        <item x="749"/>
        <item x="411"/>
        <item x="995"/>
        <item x="703"/>
        <item x="1158"/>
        <item x="1175"/>
        <item x="137"/>
        <item x="349"/>
        <item x="154"/>
        <item x="1067"/>
        <item x="113"/>
        <item x="30"/>
        <item x="472"/>
        <item x="1015"/>
        <item x="323"/>
        <item x="444"/>
        <item x="69"/>
        <item x="1297"/>
        <item x="520"/>
        <item x="1274"/>
        <item x="449"/>
        <item x="339"/>
        <item x="162"/>
        <item x="31"/>
        <item x="42"/>
        <item x="1304"/>
        <item x="292"/>
        <item x="272"/>
        <item x="177"/>
        <item x="1017"/>
        <item x="328"/>
        <item x="131"/>
        <item x="462"/>
        <item x="1059"/>
        <item x="336"/>
        <item x="297"/>
        <item x="1010"/>
        <item x="144"/>
        <item x="489"/>
        <item x="1160"/>
        <item x="675"/>
        <item x="820"/>
        <item x="606"/>
        <item x="508"/>
        <item x="157"/>
        <item x="236"/>
        <item x="845"/>
        <item x="82"/>
        <item x="228"/>
        <item x="672"/>
        <item x="738"/>
        <item x="357"/>
        <item x="895"/>
        <item x="917"/>
        <item x="66"/>
        <item x="54"/>
        <item x="550"/>
        <item x="139"/>
        <item x="95"/>
        <item x="430"/>
        <item x="652"/>
        <item x="522"/>
        <item x="961"/>
        <item x="372"/>
        <item x="1111"/>
        <item x="1058"/>
        <item x="553"/>
        <item x="284"/>
        <item x="806"/>
        <item x="1224"/>
        <item x="19"/>
        <item x="1019"/>
        <item x="1114"/>
        <item x="260"/>
        <item x="1268"/>
        <item x="922"/>
        <item x="1295"/>
        <item x="605"/>
        <item x="779"/>
        <item x="1152"/>
        <item x="188"/>
        <item x="432"/>
        <item x="949"/>
        <item x="617"/>
        <item x="1170"/>
        <item x="140"/>
        <item x="747"/>
        <item x="354"/>
        <item x="84"/>
        <item x="1080"/>
        <item x="1005"/>
        <item x="807"/>
        <item x="299"/>
        <item x="381"/>
        <item x="367"/>
        <item x="301"/>
        <item x="434"/>
        <item x="769"/>
        <item x="1323"/>
        <item x="1153"/>
        <item x="817"/>
        <item x="441"/>
        <item x="1133"/>
        <item x="634"/>
        <item x="1121"/>
        <item x="750"/>
        <item x="774"/>
        <item x="105"/>
        <item x="1047"/>
        <item x="45"/>
        <item x="392"/>
        <item x="1271"/>
        <item x="928"/>
        <item x="549"/>
        <item x="838"/>
        <item x="1211"/>
        <item x="378"/>
        <item x="772"/>
        <item x="393"/>
        <item x="944"/>
        <item x="985"/>
        <item x="800"/>
        <item x="1163"/>
        <item x="433"/>
        <item x="936"/>
        <item x="70"/>
        <item x="1016"/>
        <item x="767"/>
        <item x="1130"/>
        <item x="1250"/>
        <item x="644"/>
        <item x="487"/>
        <item x="783"/>
        <item x="1201"/>
        <item x="811"/>
        <item x="1066"/>
        <item x="1198"/>
        <item x="639"/>
        <item x="7"/>
        <item x="765"/>
        <item x="1037"/>
        <item x="348"/>
        <item x="340"/>
        <item x="456"/>
        <item x="707"/>
        <item x="876"/>
        <item x="353"/>
        <item x="1276"/>
        <item x="1137"/>
        <item x="1143"/>
        <item x="184"/>
        <item x="924"/>
        <item x="969"/>
        <item x="597"/>
        <item x="174"/>
        <item x="962"/>
        <item x="1283"/>
        <item x="1197"/>
        <item x="1053"/>
        <item x="421"/>
        <item x="1290"/>
        <item x="997"/>
        <item x="670"/>
        <item x="377"/>
        <item x="746"/>
        <item x="1226"/>
        <item x="1334"/>
        <item x="1215"/>
        <item x="1282"/>
        <item x="215"/>
        <item x="942"/>
        <item x="1187"/>
        <item x="11"/>
        <item x="269"/>
        <item x="926"/>
        <item x="607"/>
        <item x="171"/>
        <item x="1293"/>
        <item x="1013"/>
        <item x="1220"/>
        <item x="1150"/>
        <item x="770"/>
        <item x="699"/>
        <item x="694"/>
        <item x="744"/>
        <item x="1234"/>
        <item x="943"/>
        <item x="993"/>
        <item x="217"/>
        <item x="1280"/>
        <item x="1110"/>
        <item x="725"/>
        <item x="728"/>
        <item x="415"/>
        <item x="1298"/>
        <item x="1216"/>
        <item x="908"/>
        <item x="52"/>
        <item x="689"/>
        <item x="647"/>
        <item x="1104"/>
        <item x="1313"/>
        <item x="375"/>
        <item x="1065"/>
        <item x="698"/>
        <item x="1214"/>
        <item x="129"/>
        <item x="142"/>
        <item x="679"/>
        <item x="776"/>
        <item x="887"/>
        <item x="1166"/>
        <item x="1256"/>
        <item x="106"/>
        <item x="1266"/>
        <item x="1347"/>
        <item x="1252"/>
        <item x="745"/>
        <item x="934"/>
        <item x="1008"/>
        <item x="974"/>
        <item x="1151"/>
        <item x="921"/>
        <item x="14"/>
        <item x="246"/>
        <item x="1292"/>
        <item x="789"/>
        <item x="589"/>
        <item x="155"/>
        <item x="861"/>
        <item x="1192"/>
        <item x="978"/>
        <item x="935"/>
        <item x="841"/>
        <item x="1139"/>
        <item x="1221"/>
        <item x="593"/>
        <item x="483"/>
        <item x="1296"/>
        <item x="1054"/>
        <item x="742"/>
        <item x="1302"/>
        <item x="701"/>
        <item x="1038"/>
        <item x="1319"/>
        <item x="1243"/>
        <item x="677"/>
        <item x="1341"/>
        <item x="655"/>
        <item x="622"/>
        <item x="585"/>
        <item x="335"/>
        <item x="568"/>
        <item x="546"/>
        <item x="1165"/>
        <item x="109"/>
        <item x="877"/>
        <item x="557"/>
        <item x="1076"/>
        <item x="902"/>
        <item x="571"/>
        <item x="1258"/>
        <item x="1075"/>
        <item x="1260"/>
        <item x="1095"/>
        <item x="735"/>
        <item x="971"/>
        <item x="712"/>
        <item x="955"/>
        <item x="1277"/>
        <item x="910"/>
        <item x="691"/>
        <item x="1244"/>
        <item x="560"/>
        <item x="1022"/>
        <item x="979"/>
        <item x="1218"/>
        <item x="29"/>
        <item x="1238"/>
        <item x="669"/>
        <item x="690"/>
        <item x="1069"/>
        <item x="793"/>
        <item x="1181"/>
        <item x="665"/>
        <item x="1183"/>
        <item x="715"/>
        <item x="1035"/>
        <item x="1084"/>
        <item x="970"/>
        <item x="663"/>
        <item x="927"/>
        <item x="643"/>
        <item x="543"/>
        <item x="1269"/>
        <item x="1232"/>
        <item x="748"/>
        <item x="1179"/>
        <item x="525"/>
        <item x="1141"/>
        <item x="853"/>
        <item x="48"/>
        <item x="846"/>
        <item x="802"/>
        <item x="1060"/>
        <item x="1002"/>
        <item x="945"/>
        <item x="896"/>
        <item x="1231"/>
        <item x="1261"/>
        <item x="257"/>
        <item x="1117"/>
        <item x="777"/>
        <item x="1342"/>
        <item x="1087"/>
        <item x="709"/>
        <item x="821"/>
        <item x="538"/>
        <item x="1180"/>
        <item x="991"/>
        <item x="32"/>
        <item x="1134"/>
        <item x="128"/>
        <item x="1148"/>
        <item x="829"/>
        <item x="778"/>
        <item x="830"/>
        <item x="1229"/>
        <item x="941"/>
        <item x="1176"/>
        <item x="1169"/>
        <item x="848"/>
        <item x="682"/>
        <item x="729"/>
        <item x="545"/>
        <item x="844"/>
        <item x="734"/>
        <item x="899"/>
        <item x="1228"/>
        <item x="1288"/>
        <item x="1056"/>
        <item x="1208"/>
        <item x="1103"/>
        <item x="1262"/>
        <item x="880"/>
        <item x="983"/>
        <item x="1157"/>
        <item x="1309"/>
        <item x="860"/>
        <item x="1057"/>
        <item x="556"/>
        <item x="755"/>
        <item x="535"/>
        <item x="668"/>
        <item x="799"/>
        <item x="1164"/>
        <item x="664"/>
        <item x="555"/>
        <item x="798"/>
        <item x="1267"/>
        <item x="889"/>
        <item x="629"/>
        <item x="653"/>
        <item x="884"/>
        <item x="957"/>
        <item x="1227"/>
        <item x="1230"/>
        <item x="1191"/>
        <item x="940"/>
        <item x="1345"/>
        <item x="1001"/>
        <item x="1222"/>
        <item x="648"/>
        <item x="952"/>
        <item x="1308"/>
        <item x="1263"/>
        <item x="1204"/>
        <item x="1132"/>
        <item x="929"/>
        <item x="923"/>
        <item x="1251"/>
        <item x="630"/>
        <item x="1350"/>
        <item x="683"/>
        <item x="727"/>
        <item x="1343"/>
        <item x="517"/>
        <item x="685"/>
        <item x="1202"/>
        <item x="697"/>
        <item x="976"/>
        <item x="1205"/>
        <item x="1136"/>
        <item x="775"/>
        <item x="818"/>
        <item x="960"/>
        <item x="717"/>
        <item x="1034"/>
        <item x="1096"/>
        <item x="1039"/>
        <item x="657"/>
        <item x="516"/>
        <item x="819"/>
        <item x="948"/>
        <item x="855"/>
        <item x="624"/>
        <item x="720"/>
        <item x="1213"/>
        <item x="711"/>
        <item x="1329"/>
        <item x="831"/>
        <item x="559"/>
        <item x="704"/>
        <item x="1361"/>
        <item x="1330"/>
        <item x="518"/>
        <item x="1314"/>
        <item x="741"/>
        <item x="1278"/>
        <item x="533"/>
        <item x="1321"/>
        <item x="1041"/>
        <item x="1320"/>
        <item x="1322"/>
        <item x="1318"/>
        <item x="1328"/>
        <item x="526"/>
        <item x="534"/>
        <item x="1326"/>
        <item x="1359"/>
        <item x="532"/>
        <item x="530"/>
        <item x="527"/>
        <item x="1324"/>
        <item x="531"/>
        <item x="529"/>
        <item x="528"/>
        <item x="1352"/>
        <item x="1360"/>
        <item x="1356"/>
        <item x="1353"/>
        <item x="1358"/>
        <item x="1357"/>
        <item x="1354"/>
        <item x="135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15">
        <item x="153"/>
        <item x="110"/>
        <item x="116"/>
        <item x="463"/>
        <item x="467"/>
        <item x="194"/>
        <item x="9"/>
        <item x="181"/>
        <item x="479"/>
        <item x="112"/>
        <item x="220"/>
        <item x="309"/>
        <item x="53"/>
        <item x="326"/>
        <item x="173"/>
        <item x="253"/>
        <item x="402"/>
        <item x="438"/>
        <item x="360"/>
        <item x="138"/>
        <item x="186"/>
        <item x="164"/>
        <item x="283"/>
        <item x="426"/>
        <item x="362"/>
        <item x="25"/>
        <item x="412"/>
        <item x="435"/>
        <item x="295"/>
        <item x="506"/>
        <item x="189"/>
        <item x="419"/>
        <item x="235"/>
        <item x="26"/>
        <item x="473"/>
        <item x="74"/>
        <item x="285"/>
        <item x="62"/>
        <item x="425"/>
        <item x="418"/>
        <item x="49"/>
        <item x="495"/>
        <item x="8"/>
        <item x="208"/>
        <item x="387"/>
        <item x="450"/>
        <item x="280"/>
        <item x="255"/>
        <item x="23"/>
        <item x="243"/>
        <item x="507"/>
        <item x="93"/>
        <item x="104"/>
        <item x="183"/>
        <item x="344"/>
        <item x="275"/>
        <item x="90"/>
        <item x="120"/>
        <item x="59"/>
        <item x="148"/>
        <item x="73"/>
        <item x="371"/>
        <item x="498"/>
        <item x="359"/>
        <item x="27"/>
        <item x="310"/>
        <item x="163"/>
        <item x="440"/>
        <item x="458"/>
        <item x="40"/>
        <item x="182"/>
        <item x="478"/>
        <item x="290"/>
        <item x="71"/>
        <item x="89"/>
        <item x="221"/>
        <item x="231"/>
        <item x="61"/>
        <item x="390"/>
        <item x="315"/>
        <item x="75"/>
        <item x="332"/>
        <item x="490"/>
        <item x="461"/>
        <item x="513"/>
        <item x="3"/>
        <item x="125"/>
        <item x="161"/>
        <item x="97"/>
        <item x="321"/>
        <item x="229"/>
        <item x="68"/>
        <item x="35"/>
        <item x="152"/>
        <item x="226"/>
        <item x="296"/>
        <item x="491"/>
        <item x="180"/>
        <item x="303"/>
        <item x="146"/>
        <item x="363"/>
        <item x="249"/>
        <item x="111"/>
        <item x="203"/>
        <item x="293"/>
        <item x="424"/>
        <item x="329"/>
        <item x="185"/>
        <item x="277"/>
        <item x="281"/>
        <item x="502"/>
        <item x="282"/>
        <item x="76"/>
        <item x="98"/>
        <item x="67"/>
        <item x="251"/>
        <item x="505"/>
        <item x="465"/>
        <item x="34"/>
        <item x="86"/>
        <item x="256"/>
        <item x="477"/>
        <item x="308"/>
        <item x="493"/>
        <item x="60"/>
        <item x="338"/>
        <item x="58"/>
        <item x="464"/>
        <item x="279"/>
        <item x="399"/>
        <item x="150"/>
        <item x="455"/>
        <item x="102"/>
        <item x="427"/>
        <item x="330"/>
        <item x="0"/>
        <item x="287"/>
        <item x="443"/>
        <item x="431"/>
        <item x="156"/>
        <item x="383"/>
        <item x="459"/>
        <item x="497"/>
        <item x="374"/>
        <item x="193"/>
        <item x="397"/>
        <item x="238"/>
        <item x="446"/>
        <item x="302"/>
        <item x="232"/>
        <item x="319"/>
        <item x="119"/>
        <item x="351"/>
        <item x="337"/>
        <item x="200"/>
        <item x="327"/>
        <item x="500"/>
        <item x="288"/>
        <item x="175"/>
        <item x="395"/>
        <item x="263"/>
        <item x="108"/>
        <item x="169"/>
        <item x="172"/>
        <item x="407"/>
        <item x="325"/>
        <item x="213"/>
        <item x="87"/>
        <item x="347"/>
        <item x="123"/>
        <item x="439"/>
        <item x="413"/>
        <item x="355"/>
        <item x="448"/>
        <item x="265"/>
        <item x="294"/>
        <item x="416"/>
        <item x="44"/>
        <item x="85"/>
        <item x="209"/>
        <item x="165"/>
        <item x="100"/>
        <item x="496"/>
        <item x="312"/>
        <item x="83"/>
        <item x="501"/>
        <item x="468"/>
        <item x="486"/>
        <item x="504"/>
        <item x="476"/>
        <item x="306"/>
        <item x="512"/>
        <item x="342"/>
        <item x="170"/>
        <item x="382"/>
        <item x="92"/>
        <item x="248"/>
        <item x="509"/>
        <item x="212"/>
        <item x="334"/>
        <item x="245"/>
        <item x="197"/>
        <item x="47"/>
        <item x="199"/>
        <item x="167"/>
        <item x="239"/>
        <item x="503"/>
        <item x="107"/>
        <item x="39"/>
        <item x="118"/>
        <item x="103"/>
        <item x="13"/>
        <item x="510"/>
        <item x="122"/>
        <item x="346"/>
        <item x="117"/>
        <item x="406"/>
        <item x="187"/>
        <item x="166"/>
        <item x="391"/>
        <item x="474"/>
        <item x="388"/>
        <item x="345"/>
        <item x="313"/>
        <item x="201"/>
        <item x="5"/>
        <item x="91"/>
        <item x="218"/>
        <item x="352"/>
        <item x="244"/>
        <item x="380"/>
        <item x="389"/>
        <item x="482"/>
        <item x="314"/>
        <item x="63"/>
        <item x="311"/>
        <item x="233"/>
        <item x="6"/>
        <item x="481"/>
        <item x="268"/>
        <item x="469"/>
        <item x="278"/>
        <item x="43"/>
        <item x="20"/>
        <item x="250"/>
        <item x="422"/>
        <item x="420"/>
        <item x="452"/>
        <item x="224"/>
        <item x="273"/>
        <item x="77"/>
        <item x="210"/>
        <item x="101"/>
        <item x="460"/>
        <item x="234"/>
        <item x="471"/>
        <item x="223"/>
        <item x="417"/>
        <item x="333"/>
        <item x="437"/>
        <item x="121"/>
        <item x="394"/>
        <item x="198"/>
        <item x="227"/>
        <item x="451"/>
        <item x="41"/>
        <item x="401"/>
        <item x="50"/>
        <item x="159"/>
        <item x="10"/>
        <item x="81"/>
        <item x="36"/>
        <item x="341"/>
        <item x="216"/>
        <item x="423"/>
        <item x="366"/>
        <item x="373"/>
        <item x="55"/>
        <item x="317"/>
        <item x="57"/>
        <item x="316"/>
        <item x="475"/>
        <item x="484"/>
        <item x="135"/>
        <item x="64"/>
        <item x="408"/>
        <item x="400"/>
        <item x="178"/>
        <item x="207"/>
        <item x="445"/>
        <item x="80"/>
        <item x="511"/>
        <item x="18"/>
        <item x="304"/>
        <item x="261"/>
        <item x="291"/>
        <item x="398"/>
        <item x="158"/>
        <item x="56"/>
        <item x="38"/>
        <item x="127"/>
        <item x="124"/>
        <item x="195"/>
        <item x="4"/>
        <item x="205"/>
        <item x="376"/>
        <item x="99"/>
        <item x="453"/>
        <item x="480"/>
        <item x="386"/>
        <item x="204"/>
        <item x="241"/>
        <item x="414"/>
        <item x="28"/>
        <item x="305"/>
        <item x="320"/>
        <item x="211"/>
        <item x="274"/>
        <item x="130"/>
        <item x="385"/>
        <item x="219"/>
        <item x="322"/>
        <item x="324"/>
        <item x="396"/>
        <item x="258"/>
        <item x="190"/>
        <item x="133"/>
        <item x="350"/>
        <item x="470"/>
        <item x="2"/>
        <item x="405"/>
        <item x="51"/>
        <item x="24"/>
        <item x="149"/>
        <item x="492"/>
        <item x="176"/>
        <item x="145"/>
        <item x="358"/>
        <item x="1"/>
        <item x="384"/>
        <item x="196"/>
        <item x="370"/>
        <item x="214"/>
        <item x="276"/>
        <item x="160"/>
        <item x="270"/>
        <item x="457"/>
        <item x="289"/>
        <item x="454"/>
        <item x="379"/>
        <item x="72"/>
        <item x="37"/>
        <item x="33"/>
        <item x="88"/>
        <item x="21"/>
        <item x="94"/>
        <item x="46"/>
        <item x="436"/>
        <item x="252"/>
        <item x="343"/>
        <item x="259"/>
        <item x="266"/>
        <item x="225"/>
        <item x="134"/>
        <item x="206"/>
        <item x="115"/>
        <item x="442"/>
        <item x="179"/>
        <item x="466"/>
        <item x="262"/>
        <item x="365"/>
        <item x="368"/>
        <item x="271"/>
        <item x="356"/>
        <item x="488"/>
        <item x="202"/>
        <item x="192"/>
        <item x="114"/>
        <item x="447"/>
        <item x="361"/>
        <item x="79"/>
        <item x="230"/>
        <item x="404"/>
        <item x="364"/>
        <item x="12"/>
        <item x="16"/>
        <item x="65"/>
        <item x="151"/>
        <item x="240"/>
        <item x="96"/>
        <item x="22"/>
        <item x="168"/>
        <item x="403"/>
        <item x="147"/>
        <item x="15"/>
        <item x="429"/>
        <item x="132"/>
        <item x="369"/>
        <item x="409"/>
        <item x="318"/>
        <item x="485"/>
        <item x="143"/>
        <item x="78"/>
        <item x="136"/>
        <item x="237"/>
        <item x="286"/>
        <item x="264"/>
        <item x="267"/>
        <item x="17"/>
        <item x="242"/>
        <item x="247"/>
        <item x="331"/>
        <item x="300"/>
        <item x="254"/>
        <item x="499"/>
        <item x="298"/>
        <item x="494"/>
        <item x="191"/>
        <item x="428"/>
        <item x="222"/>
        <item x="141"/>
        <item x="307"/>
        <item x="410"/>
        <item x="126"/>
        <item x="411"/>
        <item x="137"/>
        <item x="349"/>
        <item x="154"/>
        <item x="113"/>
        <item x="30"/>
        <item x="472"/>
        <item x="323"/>
        <item x="444"/>
        <item x="69"/>
        <item x="449"/>
        <item x="339"/>
        <item x="162"/>
        <item x="31"/>
        <item x="42"/>
        <item x="292"/>
        <item x="272"/>
        <item x="177"/>
        <item x="328"/>
        <item x="131"/>
        <item x="462"/>
        <item x="336"/>
        <item x="297"/>
        <item x="144"/>
        <item x="489"/>
        <item x="508"/>
        <item x="157"/>
        <item x="236"/>
        <item x="82"/>
        <item x="228"/>
        <item x="357"/>
        <item x="66"/>
        <item x="54"/>
        <item x="139"/>
        <item x="95"/>
        <item x="430"/>
        <item x="372"/>
        <item x="284"/>
        <item x="19"/>
        <item x="260"/>
        <item x="188"/>
        <item x="432"/>
        <item x="140"/>
        <item x="354"/>
        <item x="84"/>
        <item x="299"/>
        <item x="381"/>
        <item x="367"/>
        <item x="301"/>
        <item x="434"/>
        <item x="441"/>
        <item x="105"/>
        <item x="45"/>
        <item x="392"/>
        <item x="378"/>
        <item x="393"/>
        <item x="433"/>
        <item x="70"/>
        <item x="487"/>
        <item x="7"/>
        <item x="348"/>
        <item x="340"/>
        <item x="456"/>
        <item x="353"/>
        <item x="184"/>
        <item x="174"/>
        <item x="421"/>
        <item x="377"/>
        <item x="215"/>
        <item x="11"/>
        <item x="269"/>
        <item x="171"/>
        <item x="217"/>
        <item x="415"/>
        <item x="52"/>
        <item x="375"/>
        <item x="129"/>
        <item x="142"/>
        <item x="106"/>
        <item x="14"/>
        <item x="246"/>
        <item x="155"/>
        <item x="483"/>
        <item x="335"/>
        <item x="109"/>
        <item x="29"/>
        <item x="48"/>
        <item x="257"/>
        <item x="32"/>
        <item x="128"/>
        <item x="51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3">
        <item x="8"/>
        <item x="2"/>
        <item x="1"/>
        <item x="11"/>
        <item x="10"/>
        <item x="6"/>
        <item x="7"/>
        <item x="9"/>
        <item x="12"/>
        <item x="4"/>
        <item x="3"/>
        <item x="5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1">
        <item x="10"/>
        <item x="20"/>
        <item x="8"/>
        <item x="1"/>
        <item x="9"/>
        <item x="5"/>
        <item x="18"/>
        <item x="2"/>
        <item x="7"/>
        <item x="6"/>
        <item x="3"/>
        <item x="4"/>
        <item x="11"/>
        <item x="19"/>
        <item x="15"/>
        <item x="12"/>
        <item x="17"/>
        <item x="16"/>
        <item x="13"/>
        <item x="14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">
        <item x="0"/>
        <item x="10"/>
        <item x="8"/>
        <item x="1"/>
        <item x="9"/>
        <item x="5"/>
        <item x="2"/>
        <item x="7"/>
        <item x="6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">
        <item x="0"/>
        <item x="10"/>
        <item x="8"/>
        <item x="1"/>
        <item x="9"/>
        <item x="7"/>
        <item x="5"/>
        <item x="2"/>
        <item x="6"/>
        <item x="4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">
        <item x="0"/>
        <item x="10"/>
        <item x="8"/>
        <item x="1"/>
        <item x="9"/>
        <item x="7"/>
        <item x="5"/>
        <item x="2"/>
        <item x="6"/>
        <item x="4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">
        <item x="0"/>
        <item x="10"/>
        <item x="8"/>
        <item x="1"/>
        <item x="9"/>
        <item x="7"/>
        <item x="5"/>
        <item x="2"/>
        <item x="6"/>
        <item x="4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">
        <item x="0"/>
        <item x="10"/>
        <item x="8"/>
        <item x="1"/>
        <item x="9"/>
        <item x="7"/>
        <item x="5"/>
        <item x="2"/>
        <item x="6"/>
        <item x="4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">
        <item x="0"/>
        <item x="10"/>
        <item x="8"/>
        <item x="1"/>
        <item x="9"/>
        <item x="7"/>
        <item x="5"/>
        <item x="2"/>
        <item x="6"/>
        <item x="4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">
        <item x="0"/>
        <item x="10"/>
        <item x="8"/>
        <item x="1"/>
        <item x="9"/>
        <item x="7"/>
        <item x="5"/>
        <item x="2"/>
        <item x="6"/>
        <item x="4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1">
        <item x="20"/>
        <item x="10"/>
        <item x="18"/>
        <item x="11"/>
        <item x="15"/>
        <item x="12"/>
        <item x="8"/>
        <item x="19"/>
        <item x="16"/>
        <item x="13"/>
        <item x="1"/>
        <item x="17"/>
        <item x="9"/>
        <item x="7"/>
        <item x="14"/>
        <item x="5"/>
        <item x="2"/>
        <item x="4"/>
        <item x="6"/>
        <item x="3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">
        <item x="0"/>
        <item x="10"/>
        <item x="8"/>
        <item x="1"/>
        <item x="9"/>
        <item x="7"/>
        <item x="5"/>
        <item x="2"/>
        <item x="6"/>
        <item x="4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">
        <item x="10"/>
        <item x="8"/>
        <item x="1"/>
        <item x="9"/>
        <item x="5"/>
        <item x="2"/>
        <item x="7"/>
        <item x="6"/>
        <item x="3"/>
        <item x="4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">
        <item x="0"/>
        <item x="10"/>
        <item x="8"/>
        <item x="1"/>
        <item x="9"/>
        <item x="5"/>
        <item x="2"/>
        <item x="7"/>
        <item x="6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">
        <item x="0"/>
        <item x="10"/>
        <item x="8"/>
        <item x="1"/>
        <item x="9"/>
        <item x="5"/>
        <item x="2"/>
        <item x="7"/>
        <item x="6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">
        <item x="0"/>
        <item x="10"/>
        <item x="8"/>
        <item x="1"/>
        <item x="9"/>
        <item x="5"/>
        <item x="2"/>
        <item x="7"/>
        <item x="6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70">
        <item x="558"/>
        <item x="69"/>
        <item x="196"/>
        <item x="416"/>
        <item x="160"/>
        <item x="146"/>
        <item x="559"/>
        <item x="236"/>
        <item x="81"/>
        <item x="277"/>
        <item x="323"/>
        <item x="5"/>
        <item x="110"/>
        <item x="658"/>
        <item x="571"/>
        <item x="85"/>
        <item x="610"/>
        <item x="152"/>
        <item x="292"/>
        <item x="293"/>
        <item x="704"/>
        <item x="403"/>
        <item x="53"/>
        <item x="183"/>
        <item x="268"/>
        <item x="158"/>
        <item x="380"/>
        <item x="256"/>
        <item x="221"/>
        <item x="374"/>
        <item x="603"/>
        <item x="590"/>
        <item x="573"/>
        <item x="68"/>
        <item x="289"/>
        <item x="139"/>
        <item x="660"/>
        <item x="259"/>
        <item x="713"/>
        <item x="32"/>
        <item x="348"/>
        <item x="752"/>
        <item x="75"/>
        <item x="672"/>
        <item x="179"/>
        <item x="385"/>
        <item x="297"/>
        <item x="468"/>
        <item x="735"/>
        <item x="114"/>
        <item x="588"/>
        <item x="584"/>
        <item x="517"/>
        <item x="701"/>
        <item x="642"/>
        <item x="132"/>
        <item x="764"/>
        <item x="536"/>
        <item x="453"/>
        <item x="712"/>
        <item x="79"/>
        <item x="217"/>
        <item x="101"/>
        <item x="548"/>
        <item x="397"/>
        <item x="729"/>
        <item x="52"/>
        <item x="331"/>
        <item x="464"/>
        <item x="77"/>
        <item x="6"/>
        <item x="115"/>
        <item x="562"/>
        <item x="1"/>
        <item x="567"/>
        <item x="127"/>
        <item x="329"/>
        <item x="275"/>
        <item x="7"/>
        <item x="677"/>
        <item x="492"/>
        <item x="765"/>
        <item x="651"/>
        <item x="366"/>
        <item x="233"/>
        <item x="550"/>
        <item x="165"/>
        <item x="516"/>
        <item x="97"/>
        <item x="643"/>
        <item x="479"/>
        <item x="486"/>
        <item x="9"/>
        <item x="547"/>
        <item x="261"/>
        <item x="415"/>
        <item x="620"/>
        <item x="281"/>
        <item x="737"/>
        <item x="316"/>
        <item x="178"/>
        <item x="300"/>
        <item x="119"/>
        <item x="61"/>
        <item x="451"/>
        <item x="570"/>
        <item x="624"/>
        <item x="188"/>
        <item x="514"/>
        <item x="204"/>
        <item x="509"/>
        <item x="653"/>
        <item x="84"/>
        <item x="23"/>
        <item x="93"/>
        <item x="529"/>
        <item x="459"/>
        <item x="371"/>
        <item x="445"/>
        <item x="589"/>
        <item x="493"/>
        <item x="381"/>
        <item x="730"/>
        <item x="719"/>
        <item x="485"/>
        <item x="116"/>
        <item x="700"/>
        <item x="706"/>
        <item x="566"/>
        <item x="363"/>
        <item x="255"/>
        <item x="750"/>
        <item x="690"/>
        <item x="395"/>
        <item x="437"/>
        <item x="637"/>
        <item x="35"/>
        <item x="369"/>
        <item x="80"/>
        <item x="633"/>
        <item x="39"/>
        <item x="611"/>
        <item x="528"/>
        <item x="432"/>
        <item x="67"/>
        <item x="684"/>
        <item x="402"/>
        <item x="16"/>
        <item x="218"/>
        <item x="650"/>
        <item x="627"/>
        <item x="19"/>
        <item x="111"/>
        <item x="447"/>
        <item x="31"/>
        <item x="355"/>
        <item x="368"/>
        <item x="419"/>
        <item x="208"/>
        <item x="106"/>
        <item x="337"/>
        <item x="222"/>
        <item x="583"/>
        <item x="538"/>
        <item x="722"/>
        <item x="438"/>
        <item x="744"/>
        <item x="29"/>
        <item x="702"/>
        <item x="298"/>
        <item x="96"/>
        <item x="554"/>
        <item x="496"/>
        <item x="321"/>
        <item x="74"/>
        <item x="30"/>
        <item x="136"/>
        <item x="607"/>
        <item x="688"/>
        <item x="250"/>
        <item x="305"/>
        <item x="546"/>
        <item x="577"/>
        <item x="668"/>
        <item x="319"/>
        <item x="488"/>
        <item x="593"/>
        <item x="49"/>
        <item x="47"/>
        <item x="126"/>
        <item x="42"/>
        <item x="195"/>
        <item x="609"/>
        <item x="507"/>
        <item x="542"/>
        <item x="141"/>
        <item x="202"/>
        <item x="491"/>
        <item x="227"/>
        <item x="632"/>
        <item x="476"/>
        <item x="347"/>
        <item x="278"/>
        <item x="465"/>
        <item x="698"/>
        <item x="308"/>
        <item x="27"/>
        <item x="328"/>
        <item x="639"/>
        <item x="314"/>
        <item x="260"/>
        <item x="246"/>
        <item x="619"/>
        <item x="56"/>
        <item x="78"/>
        <item x="145"/>
        <item x="557"/>
        <item x="171"/>
        <item x="738"/>
        <item x="332"/>
        <item x="497"/>
        <item x="508"/>
        <item x="556"/>
        <item x="34"/>
        <item x="718"/>
        <item x="252"/>
        <item x="12"/>
        <item x="751"/>
        <item x="372"/>
        <item x="151"/>
        <item x="2"/>
        <item x="580"/>
        <item x="238"/>
        <item x="461"/>
        <item x="346"/>
        <item x="149"/>
        <item x="26"/>
        <item x="302"/>
        <item x="107"/>
        <item x="390"/>
        <item x="205"/>
        <item x="138"/>
        <item x="266"/>
        <item x="411"/>
        <item x="88"/>
        <item x="565"/>
        <item x="638"/>
        <item x="307"/>
        <item x="269"/>
        <item x="724"/>
        <item x="754"/>
        <item x="262"/>
        <item x="649"/>
        <item x="45"/>
        <item x="574"/>
        <item x="674"/>
        <item x="455"/>
        <item x="290"/>
        <item x="270"/>
        <item x="225"/>
        <item x="125"/>
        <item x="537"/>
        <item x="661"/>
        <item x="13"/>
        <item x="229"/>
        <item x="46"/>
        <item x="28"/>
        <item x="288"/>
        <item x="257"/>
        <item x="398"/>
        <item x="287"/>
        <item x="304"/>
        <item x="353"/>
        <item x="431"/>
        <item x="654"/>
        <item x="223"/>
        <item x="452"/>
        <item x="51"/>
        <item x="351"/>
        <item x="587"/>
        <item x="37"/>
        <item x="356"/>
        <item x="245"/>
        <item x="490"/>
        <item x="247"/>
        <item x="377"/>
        <item x="91"/>
        <item x="489"/>
        <item x="224"/>
        <item x="544"/>
        <item x="612"/>
        <item x="428"/>
        <item x="340"/>
        <item x="48"/>
        <item x="424"/>
        <item x="720"/>
        <item x="153"/>
        <item x="317"/>
        <item x="167"/>
        <item x="44"/>
        <item x="253"/>
        <item x="671"/>
        <item x="322"/>
        <item x="412"/>
        <item x="312"/>
        <item x="440"/>
        <item x="766"/>
        <item x="338"/>
        <item x="477"/>
        <item x="551"/>
        <item x="526"/>
        <item x="483"/>
        <item x="682"/>
        <item x="66"/>
        <item x="86"/>
        <item x="17"/>
        <item x="335"/>
        <item x="515"/>
        <item x="357"/>
        <item x="501"/>
        <item x="274"/>
        <item x="585"/>
        <item x="123"/>
        <item x="339"/>
        <item x="768"/>
        <item x="418"/>
        <item x="705"/>
        <item x="170"/>
        <item x="251"/>
        <item x="198"/>
        <item x="343"/>
        <item x="55"/>
        <item x="83"/>
        <item x="442"/>
        <item x="665"/>
        <item x="494"/>
        <item x="197"/>
        <item x="433"/>
        <item x="124"/>
        <item x="102"/>
        <item x="527"/>
        <item x="659"/>
        <item x="92"/>
        <item x="621"/>
        <item x="59"/>
        <item x="175"/>
        <item x="38"/>
        <item x="201"/>
        <item x="73"/>
        <item x="121"/>
        <item x="614"/>
        <item x="513"/>
        <item x="710"/>
        <item x="191"/>
        <item x="64"/>
        <item x="184"/>
        <item x="181"/>
        <item x="173"/>
        <item x="675"/>
        <item x="378"/>
        <item x="40"/>
        <item x="189"/>
        <item x="578"/>
        <item x="291"/>
        <item x="596"/>
        <item x="315"/>
        <item x="756"/>
        <item x="592"/>
        <item x="626"/>
        <item x="714"/>
        <item x="60"/>
        <item x="553"/>
        <item x="511"/>
        <item x="543"/>
        <item x="228"/>
        <item x="591"/>
        <item x="396"/>
        <item x="103"/>
        <item x="647"/>
        <item x="359"/>
        <item x="273"/>
        <item x="383"/>
        <item x="161"/>
        <item x="740"/>
        <item x="423"/>
        <item x="336"/>
        <item x="187"/>
        <item x="581"/>
        <item x="510"/>
        <item x="429"/>
        <item x="365"/>
        <item x="350"/>
        <item x="299"/>
        <item x="384"/>
        <item x="564"/>
        <item x="421"/>
        <item x="474"/>
        <item x="469"/>
        <item x="219"/>
        <item x="330"/>
        <item x="498"/>
        <item x="605"/>
        <item x="157"/>
        <item x="746"/>
        <item x="76"/>
        <item x="535"/>
        <item x="664"/>
        <item x="600"/>
        <item x="216"/>
        <item x="358"/>
        <item x="327"/>
        <item x="711"/>
        <item x="63"/>
        <item x="749"/>
        <item x="471"/>
        <item x="707"/>
        <item x="505"/>
        <item x="279"/>
        <item x="57"/>
        <item x="105"/>
        <item x="4"/>
        <item x="131"/>
        <item x="463"/>
        <item x="572"/>
        <item x="520"/>
        <item x="324"/>
        <item x="472"/>
        <item x="280"/>
        <item x="454"/>
        <item x="334"/>
        <item x="636"/>
        <item x="362"/>
        <item x="404"/>
        <item x="98"/>
        <item x="759"/>
        <item x="555"/>
        <item x="344"/>
        <item x="449"/>
        <item x="594"/>
        <item x="249"/>
        <item x="446"/>
        <item x="100"/>
        <item x="533"/>
        <item x="379"/>
        <item x="231"/>
        <item x="376"/>
        <item x="333"/>
        <item x="143"/>
        <item x="370"/>
        <item x="563"/>
        <item x="65"/>
        <item x="41"/>
        <item x="430"/>
        <item x="186"/>
        <item x="226"/>
        <item x="43"/>
        <item x="655"/>
        <item x="90"/>
        <item x="457"/>
        <item x="539"/>
        <item x="495"/>
        <item x="301"/>
        <item x="214"/>
        <item x="460"/>
        <item x="168"/>
        <item x="623"/>
        <item x="640"/>
        <item x="532"/>
        <item x="480"/>
        <item x="762"/>
        <item x="739"/>
        <item x="769"/>
        <item x="482"/>
        <item x="524"/>
        <item x="475"/>
        <item x="625"/>
        <item x="140"/>
        <item x="285"/>
        <item x="71"/>
        <item x="310"/>
        <item x="137"/>
        <item x="203"/>
        <item x="360"/>
        <item x="382"/>
        <item x="15"/>
        <item x="117"/>
        <item x="426"/>
        <item x="576"/>
        <item x="523"/>
        <item x="18"/>
        <item x="271"/>
        <item x="689"/>
        <item x="484"/>
        <item x="579"/>
        <item x="733"/>
        <item x="387"/>
        <item x="760"/>
        <item x="70"/>
        <item x="244"/>
        <item x="617"/>
        <item x="414"/>
        <item x="82"/>
        <item x="635"/>
        <item x="212"/>
        <item x="545"/>
        <item x="470"/>
        <item x="272"/>
        <item x="234"/>
        <item x="618"/>
        <item x="282"/>
        <item x="598"/>
        <item x="99"/>
        <item x="586"/>
        <item x="215"/>
        <item x="239"/>
        <item x="512"/>
        <item x="736"/>
        <item x="393"/>
        <item x="14"/>
        <item x="303"/>
        <item x="676"/>
        <item x="237"/>
        <item x="409"/>
        <item x="450"/>
        <item x="265"/>
        <item x="628"/>
        <item x="401"/>
        <item x="481"/>
        <item x="232"/>
        <item x="595"/>
        <item x="715"/>
        <item x="109"/>
        <item x="248"/>
        <item x="666"/>
        <item x="276"/>
        <item x="531"/>
        <item x="663"/>
        <item x="104"/>
        <item x="230"/>
        <item x="502"/>
        <item x="172"/>
        <item x="341"/>
        <item x="741"/>
        <item x="602"/>
        <item x="608"/>
        <item x="389"/>
        <item x="434"/>
        <item x="62"/>
        <item x="427"/>
        <item x="748"/>
        <item x="662"/>
        <item x="518"/>
        <item x="755"/>
        <item x="462"/>
        <item x="135"/>
        <item x="211"/>
        <item x="691"/>
        <item x="680"/>
        <item x="747"/>
        <item x="407"/>
        <item x="652"/>
        <item x="391"/>
        <item x="72"/>
        <item x="758"/>
        <item x="478"/>
        <item x="685"/>
        <item x="615"/>
        <item x="235"/>
        <item x="164"/>
        <item x="159"/>
        <item x="209"/>
        <item x="699"/>
        <item x="408"/>
        <item x="458"/>
        <item x="745"/>
        <item x="575"/>
        <item x="190"/>
        <item x="193"/>
        <item x="763"/>
        <item x="681"/>
        <item x="373"/>
        <item x="154"/>
        <item x="112"/>
        <item x="569"/>
        <item x="530"/>
        <item x="163"/>
        <item x="679"/>
        <item x="144"/>
        <item x="241"/>
        <item x="352"/>
        <item x="631"/>
        <item x="721"/>
        <item x="731"/>
        <item x="717"/>
        <item x="210"/>
        <item x="399"/>
        <item x="473"/>
        <item x="439"/>
        <item x="616"/>
        <item x="386"/>
        <item x="757"/>
        <item x="254"/>
        <item x="54"/>
        <item x="326"/>
        <item x="657"/>
        <item x="443"/>
        <item x="400"/>
        <item x="306"/>
        <item x="604"/>
        <item x="686"/>
        <item x="58"/>
        <item x="761"/>
        <item x="519"/>
        <item x="207"/>
        <item x="767"/>
        <item x="166"/>
        <item x="503"/>
        <item x="708"/>
        <item x="142"/>
        <item x="120"/>
        <item x="87"/>
        <item x="50"/>
        <item x="33"/>
        <item x="11"/>
        <item x="630"/>
        <item x="342"/>
        <item x="22"/>
        <item x="541"/>
        <item x="367"/>
        <item x="36"/>
        <item x="723"/>
        <item x="540"/>
        <item x="725"/>
        <item x="560"/>
        <item x="200"/>
        <item x="436"/>
        <item x="177"/>
        <item x="420"/>
        <item x="742"/>
        <item x="375"/>
        <item x="156"/>
        <item x="709"/>
        <item x="25"/>
        <item x="487"/>
        <item x="444"/>
        <item x="683"/>
        <item x="703"/>
        <item x="134"/>
        <item x="155"/>
        <item x="534"/>
        <item x="258"/>
        <item x="646"/>
        <item x="130"/>
        <item x="648"/>
        <item x="180"/>
        <item x="500"/>
        <item x="549"/>
        <item x="435"/>
        <item x="128"/>
        <item x="392"/>
        <item x="108"/>
        <item x="8"/>
        <item x="734"/>
        <item x="697"/>
        <item x="213"/>
        <item x="644"/>
        <item x="606"/>
        <item x="318"/>
        <item x="311"/>
        <item x="267"/>
        <item x="525"/>
        <item x="467"/>
        <item x="410"/>
        <item x="361"/>
        <item x="696"/>
        <item x="726"/>
        <item x="582"/>
        <item x="242"/>
        <item x="552"/>
        <item x="174"/>
        <item x="286"/>
        <item x="3"/>
        <item x="645"/>
        <item x="456"/>
        <item x="599"/>
        <item x="613"/>
        <item x="294"/>
        <item x="243"/>
        <item x="295"/>
        <item x="694"/>
        <item x="406"/>
        <item x="641"/>
        <item x="634"/>
        <item x="313"/>
        <item x="147"/>
        <item x="194"/>
        <item x="10"/>
        <item x="309"/>
        <item x="199"/>
        <item x="364"/>
        <item x="693"/>
        <item x="753"/>
        <item x="521"/>
        <item x="673"/>
        <item x="568"/>
        <item x="727"/>
        <item x="345"/>
        <item x="448"/>
        <item x="622"/>
        <item x="325"/>
        <item x="522"/>
        <item x="21"/>
        <item x="220"/>
        <item x="133"/>
        <item x="264"/>
        <item x="629"/>
        <item x="129"/>
        <item x="20"/>
        <item x="263"/>
        <item x="732"/>
        <item x="354"/>
        <item x="94"/>
        <item x="118"/>
        <item x="349"/>
        <item x="422"/>
        <item x="692"/>
        <item x="695"/>
        <item x="656"/>
        <item x="405"/>
        <item x="466"/>
        <item x="687"/>
        <item x="113"/>
        <item x="417"/>
        <item x="728"/>
        <item x="669"/>
        <item x="597"/>
        <item x="394"/>
        <item x="388"/>
        <item x="716"/>
        <item x="95"/>
        <item x="148"/>
        <item x="192"/>
        <item x="150"/>
        <item x="667"/>
        <item x="162"/>
        <item x="441"/>
        <item x="670"/>
        <item x="601"/>
        <item x="240"/>
        <item x="283"/>
        <item x="425"/>
        <item x="182"/>
        <item x="499"/>
        <item x="561"/>
        <item x="504"/>
        <item x="122"/>
        <item x="284"/>
        <item x="413"/>
        <item x="320"/>
        <item x="89"/>
        <item x="185"/>
        <item x="678"/>
        <item x="176"/>
        <item x="296"/>
        <item x="24"/>
        <item x="169"/>
        <item x="206"/>
        <item x="743"/>
        <item x="506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70">
        <item x="558"/>
        <item x="69"/>
        <item x="196"/>
        <item x="416"/>
        <item x="160"/>
        <item x="146"/>
        <item x="559"/>
        <item x="236"/>
        <item x="81"/>
        <item x="277"/>
        <item x="323"/>
        <item x="5"/>
        <item x="110"/>
        <item x="658"/>
        <item x="571"/>
        <item x="85"/>
        <item x="610"/>
        <item x="152"/>
        <item x="292"/>
        <item x="293"/>
        <item x="704"/>
        <item x="403"/>
        <item x="53"/>
        <item x="183"/>
        <item x="268"/>
        <item x="158"/>
        <item x="380"/>
        <item x="256"/>
        <item x="221"/>
        <item x="374"/>
        <item x="603"/>
        <item x="590"/>
        <item x="573"/>
        <item x="68"/>
        <item x="289"/>
        <item x="139"/>
        <item x="660"/>
        <item x="259"/>
        <item x="713"/>
        <item x="32"/>
        <item x="348"/>
        <item x="752"/>
        <item x="75"/>
        <item x="672"/>
        <item x="179"/>
        <item x="385"/>
        <item x="297"/>
        <item x="468"/>
        <item x="735"/>
        <item x="114"/>
        <item x="588"/>
        <item x="584"/>
        <item x="517"/>
        <item x="701"/>
        <item x="642"/>
        <item x="132"/>
        <item x="764"/>
        <item x="536"/>
        <item x="453"/>
        <item x="712"/>
        <item x="79"/>
        <item x="217"/>
        <item x="101"/>
        <item x="548"/>
        <item x="397"/>
        <item x="729"/>
        <item x="52"/>
        <item x="331"/>
        <item x="464"/>
        <item x="77"/>
        <item x="6"/>
        <item x="115"/>
        <item x="562"/>
        <item x="1"/>
        <item x="567"/>
        <item x="127"/>
        <item x="329"/>
        <item x="275"/>
        <item x="7"/>
        <item x="677"/>
        <item x="492"/>
        <item x="765"/>
        <item x="651"/>
        <item x="366"/>
        <item x="233"/>
        <item x="550"/>
        <item x="165"/>
        <item x="516"/>
        <item x="97"/>
        <item x="643"/>
        <item x="479"/>
        <item x="486"/>
        <item x="9"/>
        <item x="547"/>
        <item x="261"/>
        <item x="415"/>
        <item x="620"/>
        <item x="281"/>
        <item x="737"/>
        <item x="316"/>
        <item x="178"/>
        <item x="300"/>
        <item x="119"/>
        <item x="61"/>
        <item x="451"/>
        <item x="570"/>
        <item x="624"/>
        <item x="188"/>
        <item x="514"/>
        <item x="204"/>
        <item x="509"/>
        <item x="653"/>
        <item x="84"/>
        <item x="23"/>
        <item x="93"/>
        <item x="529"/>
        <item x="459"/>
        <item x="371"/>
        <item x="445"/>
        <item x="589"/>
        <item x="493"/>
        <item x="381"/>
        <item x="730"/>
        <item x="719"/>
        <item x="485"/>
        <item x="116"/>
        <item x="700"/>
        <item x="706"/>
        <item x="566"/>
        <item x="363"/>
        <item x="255"/>
        <item x="750"/>
        <item x="690"/>
        <item x="395"/>
        <item x="437"/>
        <item x="637"/>
        <item x="35"/>
        <item x="369"/>
        <item x="80"/>
        <item x="633"/>
        <item x="39"/>
        <item x="611"/>
        <item x="528"/>
        <item x="432"/>
        <item x="67"/>
        <item x="684"/>
        <item x="402"/>
        <item x="16"/>
        <item x="218"/>
        <item x="650"/>
        <item x="627"/>
        <item x="19"/>
        <item x="111"/>
        <item x="447"/>
        <item x="31"/>
        <item x="355"/>
        <item x="368"/>
        <item x="419"/>
        <item x="208"/>
        <item x="106"/>
        <item x="337"/>
        <item x="222"/>
        <item x="583"/>
        <item x="538"/>
        <item x="722"/>
        <item x="438"/>
        <item x="744"/>
        <item x="29"/>
        <item x="702"/>
        <item x="298"/>
        <item x="96"/>
        <item x="554"/>
        <item x="496"/>
        <item x="321"/>
        <item x="74"/>
        <item x="30"/>
        <item x="136"/>
        <item x="607"/>
        <item x="688"/>
        <item x="250"/>
        <item x="305"/>
        <item x="546"/>
        <item x="577"/>
        <item x="668"/>
        <item x="319"/>
        <item x="488"/>
        <item x="593"/>
        <item x="49"/>
        <item x="47"/>
        <item x="126"/>
        <item x="42"/>
        <item x="195"/>
        <item x="609"/>
        <item x="507"/>
        <item x="542"/>
        <item x="141"/>
        <item x="202"/>
        <item x="491"/>
        <item x="227"/>
        <item x="632"/>
        <item x="476"/>
        <item x="347"/>
        <item x="278"/>
        <item x="465"/>
        <item x="698"/>
        <item x="308"/>
        <item x="27"/>
        <item x="328"/>
        <item x="639"/>
        <item x="314"/>
        <item x="260"/>
        <item x="246"/>
        <item x="619"/>
        <item x="56"/>
        <item x="78"/>
        <item x="145"/>
        <item x="557"/>
        <item x="171"/>
        <item x="738"/>
        <item x="332"/>
        <item x="497"/>
        <item x="508"/>
        <item x="556"/>
        <item x="34"/>
        <item x="718"/>
        <item x="252"/>
        <item x="12"/>
        <item x="751"/>
        <item x="372"/>
        <item x="151"/>
        <item x="2"/>
        <item x="580"/>
        <item x="238"/>
        <item x="461"/>
        <item x="346"/>
        <item x="149"/>
        <item x="26"/>
        <item x="302"/>
        <item x="107"/>
        <item x="390"/>
        <item x="205"/>
        <item x="138"/>
        <item x="266"/>
        <item x="411"/>
        <item x="88"/>
        <item x="565"/>
        <item x="638"/>
        <item x="307"/>
        <item x="269"/>
        <item x="724"/>
        <item x="754"/>
        <item x="262"/>
        <item x="649"/>
        <item x="45"/>
        <item x="574"/>
        <item x="674"/>
        <item x="455"/>
        <item x="290"/>
        <item x="270"/>
        <item x="225"/>
        <item x="125"/>
        <item x="537"/>
        <item x="661"/>
        <item x="13"/>
        <item x="229"/>
        <item x="46"/>
        <item x="28"/>
        <item x="288"/>
        <item x="257"/>
        <item x="398"/>
        <item x="287"/>
        <item x="304"/>
        <item x="353"/>
        <item x="431"/>
        <item x="654"/>
        <item x="223"/>
        <item x="452"/>
        <item x="51"/>
        <item x="351"/>
        <item x="587"/>
        <item x="37"/>
        <item x="356"/>
        <item x="245"/>
        <item x="490"/>
        <item x="247"/>
        <item x="377"/>
        <item x="91"/>
        <item x="489"/>
        <item x="224"/>
        <item x="544"/>
        <item x="612"/>
        <item x="428"/>
        <item x="340"/>
        <item x="48"/>
        <item x="424"/>
        <item x="720"/>
        <item x="153"/>
        <item x="317"/>
        <item x="167"/>
        <item x="44"/>
        <item x="253"/>
        <item x="671"/>
        <item x="322"/>
        <item x="412"/>
        <item x="312"/>
        <item x="440"/>
        <item x="766"/>
        <item x="338"/>
        <item x="477"/>
        <item x="551"/>
        <item x="526"/>
        <item x="483"/>
        <item x="682"/>
        <item x="66"/>
        <item x="86"/>
        <item x="17"/>
        <item x="335"/>
        <item x="515"/>
        <item x="357"/>
        <item x="501"/>
        <item x="274"/>
        <item x="585"/>
        <item x="123"/>
        <item x="339"/>
        <item x="768"/>
        <item x="418"/>
        <item x="705"/>
        <item x="170"/>
        <item x="251"/>
        <item x="198"/>
        <item x="343"/>
        <item x="55"/>
        <item x="83"/>
        <item x="442"/>
        <item x="665"/>
        <item x="494"/>
        <item x="197"/>
        <item x="433"/>
        <item x="124"/>
        <item x="102"/>
        <item x="527"/>
        <item x="659"/>
        <item x="92"/>
        <item x="621"/>
        <item x="59"/>
        <item x="175"/>
        <item x="38"/>
        <item x="201"/>
        <item x="73"/>
        <item x="121"/>
        <item x="614"/>
        <item x="513"/>
        <item x="710"/>
        <item x="191"/>
        <item x="64"/>
        <item x="184"/>
        <item x="181"/>
        <item x="173"/>
        <item x="675"/>
        <item x="378"/>
        <item x="40"/>
        <item x="189"/>
        <item x="578"/>
        <item x="291"/>
        <item x="596"/>
        <item x="315"/>
        <item x="756"/>
        <item x="592"/>
        <item x="626"/>
        <item x="714"/>
        <item x="60"/>
        <item x="553"/>
        <item x="511"/>
        <item x="543"/>
        <item x="228"/>
        <item x="591"/>
        <item x="396"/>
        <item x="103"/>
        <item x="647"/>
        <item x="359"/>
        <item x="273"/>
        <item x="383"/>
        <item x="161"/>
        <item x="740"/>
        <item x="423"/>
        <item x="336"/>
        <item x="187"/>
        <item x="581"/>
        <item x="510"/>
        <item x="429"/>
        <item x="365"/>
        <item x="350"/>
        <item x="299"/>
        <item x="384"/>
        <item x="564"/>
        <item x="421"/>
        <item x="474"/>
        <item x="469"/>
        <item x="219"/>
        <item x="330"/>
        <item x="498"/>
        <item x="605"/>
        <item x="157"/>
        <item x="746"/>
        <item x="76"/>
        <item x="535"/>
        <item x="664"/>
        <item x="600"/>
        <item x="216"/>
        <item x="358"/>
        <item x="327"/>
        <item x="711"/>
        <item x="63"/>
        <item x="749"/>
        <item x="471"/>
        <item x="707"/>
        <item x="505"/>
        <item x="279"/>
        <item x="57"/>
        <item x="105"/>
        <item x="4"/>
        <item x="131"/>
        <item x="463"/>
        <item x="572"/>
        <item x="520"/>
        <item x="324"/>
        <item x="472"/>
        <item x="280"/>
        <item x="454"/>
        <item x="334"/>
        <item x="636"/>
        <item x="362"/>
        <item x="404"/>
        <item x="98"/>
        <item x="759"/>
        <item x="555"/>
        <item x="344"/>
        <item x="449"/>
        <item x="594"/>
        <item x="249"/>
        <item x="446"/>
        <item x="100"/>
        <item x="533"/>
        <item x="379"/>
        <item x="231"/>
        <item x="376"/>
        <item x="333"/>
        <item x="143"/>
        <item x="370"/>
        <item x="563"/>
        <item x="65"/>
        <item x="41"/>
        <item x="430"/>
        <item x="186"/>
        <item x="226"/>
        <item x="43"/>
        <item x="655"/>
        <item x="90"/>
        <item x="457"/>
        <item x="539"/>
        <item x="495"/>
        <item x="301"/>
        <item x="214"/>
        <item x="460"/>
        <item x="168"/>
        <item x="623"/>
        <item x="640"/>
        <item x="532"/>
        <item x="480"/>
        <item x="762"/>
        <item x="739"/>
        <item x="769"/>
        <item x="482"/>
        <item x="524"/>
        <item x="475"/>
        <item x="625"/>
        <item x="140"/>
        <item x="285"/>
        <item x="71"/>
        <item x="310"/>
        <item x="137"/>
        <item x="203"/>
        <item x="360"/>
        <item x="382"/>
        <item x="15"/>
        <item x="117"/>
        <item x="426"/>
        <item x="576"/>
        <item x="523"/>
        <item x="18"/>
        <item x="271"/>
        <item x="689"/>
        <item x="484"/>
        <item x="579"/>
        <item x="733"/>
        <item x="387"/>
        <item x="760"/>
        <item x="70"/>
        <item x="244"/>
        <item x="617"/>
        <item x="414"/>
        <item x="82"/>
        <item x="635"/>
        <item x="212"/>
        <item x="545"/>
        <item x="470"/>
        <item x="272"/>
        <item x="234"/>
        <item x="618"/>
        <item x="282"/>
        <item x="598"/>
        <item x="99"/>
        <item x="586"/>
        <item x="215"/>
        <item x="239"/>
        <item x="512"/>
        <item x="736"/>
        <item x="393"/>
        <item x="14"/>
        <item x="303"/>
        <item x="676"/>
        <item x="237"/>
        <item x="409"/>
        <item x="450"/>
        <item x="265"/>
        <item x="628"/>
        <item x="401"/>
        <item x="481"/>
        <item x="232"/>
        <item x="595"/>
        <item x="715"/>
        <item x="109"/>
        <item x="248"/>
        <item x="666"/>
        <item x="276"/>
        <item x="531"/>
        <item x="663"/>
        <item x="104"/>
        <item x="230"/>
        <item x="502"/>
        <item x="172"/>
        <item x="341"/>
        <item x="741"/>
        <item x="602"/>
        <item x="608"/>
        <item x="389"/>
        <item x="434"/>
        <item x="62"/>
        <item x="427"/>
        <item x="748"/>
        <item x="662"/>
        <item x="518"/>
        <item x="755"/>
        <item x="462"/>
        <item x="135"/>
        <item x="211"/>
        <item x="691"/>
        <item x="680"/>
        <item x="747"/>
        <item x="407"/>
        <item x="652"/>
        <item x="391"/>
        <item x="72"/>
        <item x="758"/>
        <item x="478"/>
        <item x="685"/>
        <item x="615"/>
        <item x="235"/>
        <item x="164"/>
        <item x="159"/>
        <item x="209"/>
        <item x="699"/>
        <item x="408"/>
        <item x="458"/>
        <item x="745"/>
        <item x="575"/>
        <item x="190"/>
        <item x="193"/>
        <item x="763"/>
        <item x="681"/>
        <item x="373"/>
        <item x="154"/>
        <item x="112"/>
        <item x="569"/>
        <item x="530"/>
        <item x="163"/>
        <item x="679"/>
        <item x="144"/>
        <item x="241"/>
        <item x="352"/>
        <item x="631"/>
        <item x="721"/>
        <item x="731"/>
        <item x="717"/>
        <item x="210"/>
        <item x="399"/>
        <item x="473"/>
        <item x="439"/>
        <item x="616"/>
        <item x="386"/>
        <item x="757"/>
        <item x="254"/>
        <item x="54"/>
        <item x="326"/>
        <item x="657"/>
        <item x="443"/>
        <item x="400"/>
        <item x="306"/>
        <item x="604"/>
        <item x="686"/>
        <item x="58"/>
        <item x="761"/>
        <item x="519"/>
        <item x="207"/>
        <item x="767"/>
        <item x="166"/>
        <item x="503"/>
        <item x="708"/>
        <item x="142"/>
        <item x="120"/>
        <item x="87"/>
        <item x="50"/>
        <item x="33"/>
        <item x="11"/>
        <item x="630"/>
        <item x="342"/>
        <item x="22"/>
        <item x="541"/>
        <item x="367"/>
        <item x="36"/>
        <item x="723"/>
        <item x="540"/>
        <item x="725"/>
        <item x="560"/>
        <item x="200"/>
        <item x="436"/>
        <item x="177"/>
        <item x="420"/>
        <item x="742"/>
        <item x="375"/>
        <item x="156"/>
        <item x="709"/>
        <item x="25"/>
        <item x="487"/>
        <item x="444"/>
        <item x="683"/>
        <item x="703"/>
        <item x="134"/>
        <item x="155"/>
        <item x="534"/>
        <item x="258"/>
        <item x="646"/>
        <item x="130"/>
        <item x="648"/>
        <item x="180"/>
        <item x="500"/>
        <item x="549"/>
        <item x="435"/>
        <item x="128"/>
        <item x="392"/>
        <item x="108"/>
        <item x="8"/>
        <item x="734"/>
        <item x="697"/>
        <item x="213"/>
        <item x="644"/>
        <item x="606"/>
        <item x="318"/>
        <item x="311"/>
        <item x="267"/>
        <item x="525"/>
        <item x="467"/>
        <item x="410"/>
        <item x="361"/>
        <item x="696"/>
        <item x="726"/>
        <item x="582"/>
        <item x="242"/>
        <item x="552"/>
        <item x="174"/>
        <item x="286"/>
        <item x="3"/>
        <item x="645"/>
        <item x="456"/>
        <item x="599"/>
        <item x="613"/>
        <item x="294"/>
        <item x="243"/>
        <item x="295"/>
        <item x="694"/>
        <item x="406"/>
        <item x="641"/>
        <item x="634"/>
        <item x="313"/>
        <item x="147"/>
        <item x="194"/>
        <item x="10"/>
        <item x="309"/>
        <item x="199"/>
        <item x="364"/>
        <item x="693"/>
        <item x="753"/>
        <item x="521"/>
        <item x="673"/>
        <item x="568"/>
        <item x="727"/>
        <item x="345"/>
        <item x="448"/>
        <item x="622"/>
        <item x="325"/>
        <item x="522"/>
        <item x="21"/>
        <item x="220"/>
        <item x="133"/>
        <item x="264"/>
        <item x="629"/>
        <item x="129"/>
        <item x="20"/>
        <item x="263"/>
        <item x="732"/>
        <item x="354"/>
        <item x="94"/>
        <item x="118"/>
        <item x="349"/>
        <item x="422"/>
        <item x="692"/>
        <item x="695"/>
        <item x="656"/>
        <item x="405"/>
        <item x="466"/>
        <item x="687"/>
        <item x="113"/>
        <item x="417"/>
        <item x="728"/>
        <item x="669"/>
        <item x="597"/>
        <item x="394"/>
        <item x="388"/>
        <item x="716"/>
        <item x="95"/>
        <item x="148"/>
        <item x="192"/>
        <item x="150"/>
        <item x="667"/>
        <item x="162"/>
        <item x="441"/>
        <item x="670"/>
        <item x="601"/>
        <item x="240"/>
        <item x="283"/>
        <item x="425"/>
        <item x="182"/>
        <item x="499"/>
        <item x="561"/>
        <item x="504"/>
        <item x="122"/>
        <item x="284"/>
        <item x="413"/>
        <item x="320"/>
        <item x="89"/>
        <item x="185"/>
        <item x="678"/>
        <item x="176"/>
        <item x="296"/>
        <item x="24"/>
        <item x="169"/>
        <item x="206"/>
        <item x="743"/>
        <item x="506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70">
        <item x="558"/>
        <item x="69"/>
        <item x="196"/>
        <item x="416"/>
        <item x="160"/>
        <item x="146"/>
        <item x="559"/>
        <item x="236"/>
        <item x="81"/>
        <item x="277"/>
        <item x="323"/>
        <item x="5"/>
        <item x="110"/>
        <item x="658"/>
        <item x="571"/>
        <item x="85"/>
        <item x="610"/>
        <item x="152"/>
        <item x="292"/>
        <item x="293"/>
        <item x="704"/>
        <item x="403"/>
        <item x="53"/>
        <item x="183"/>
        <item x="268"/>
        <item x="158"/>
        <item x="380"/>
        <item x="256"/>
        <item x="221"/>
        <item x="374"/>
        <item x="603"/>
        <item x="590"/>
        <item x="573"/>
        <item x="68"/>
        <item x="289"/>
        <item x="139"/>
        <item x="660"/>
        <item x="259"/>
        <item x="713"/>
        <item x="32"/>
        <item x="348"/>
        <item x="752"/>
        <item x="75"/>
        <item x="672"/>
        <item x="179"/>
        <item x="385"/>
        <item x="297"/>
        <item x="468"/>
        <item x="735"/>
        <item x="114"/>
        <item x="588"/>
        <item x="584"/>
        <item x="517"/>
        <item x="701"/>
        <item x="642"/>
        <item x="132"/>
        <item x="764"/>
        <item x="536"/>
        <item x="453"/>
        <item x="712"/>
        <item x="79"/>
        <item x="217"/>
        <item x="101"/>
        <item x="548"/>
        <item x="397"/>
        <item x="729"/>
        <item x="52"/>
        <item x="331"/>
        <item x="464"/>
        <item x="77"/>
        <item x="6"/>
        <item x="115"/>
        <item x="562"/>
        <item x="1"/>
        <item x="567"/>
        <item x="127"/>
        <item x="329"/>
        <item x="275"/>
        <item x="7"/>
        <item x="677"/>
        <item x="492"/>
        <item x="765"/>
        <item x="651"/>
        <item x="366"/>
        <item x="233"/>
        <item x="550"/>
        <item x="165"/>
        <item x="516"/>
        <item x="97"/>
        <item x="643"/>
        <item x="479"/>
        <item x="486"/>
        <item x="9"/>
        <item x="547"/>
        <item x="261"/>
        <item x="415"/>
        <item x="620"/>
        <item x="281"/>
        <item x="737"/>
        <item x="316"/>
        <item x="178"/>
        <item x="300"/>
        <item x="119"/>
        <item x="61"/>
        <item x="451"/>
        <item x="570"/>
        <item x="624"/>
        <item x="188"/>
        <item x="514"/>
        <item x="204"/>
        <item x="509"/>
        <item x="653"/>
        <item x="84"/>
        <item x="23"/>
        <item x="93"/>
        <item x="529"/>
        <item x="459"/>
        <item x="371"/>
        <item x="445"/>
        <item x="589"/>
        <item x="493"/>
        <item x="381"/>
        <item x="730"/>
        <item x="719"/>
        <item x="485"/>
        <item x="116"/>
        <item x="700"/>
        <item x="706"/>
        <item x="566"/>
        <item x="363"/>
        <item x="255"/>
        <item x="750"/>
        <item x="690"/>
        <item x="395"/>
        <item x="437"/>
        <item x="637"/>
        <item x="35"/>
        <item x="369"/>
        <item x="80"/>
        <item x="633"/>
        <item x="39"/>
        <item x="611"/>
        <item x="528"/>
        <item x="432"/>
        <item x="67"/>
        <item x="684"/>
        <item x="402"/>
        <item x="16"/>
        <item x="218"/>
        <item x="650"/>
        <item x="627"/>
        <item x="19"/>
        <item x="111"/>
        <item x="447"/>
        <item x="31"/>
        <item x="355"/>
        <item x="368"/>
        <item x="419"/>
        <item x="208"/>
        <item x="106"/>
        <item x="337"/>
        <item x="222"/>
        <item x="583"/>
        <item x="538"/>
        <item x="722"/>
        <item x="438"/>
        <item x="744"/>
        <item x="29"/>
        <item x="702"/>
        <item x="298"/>
        <item x="96"/>
        <item x="554"/>
        <item x="496"/>
        <item x="321"/>
        <item x="74"/>
        <item x="30"/>
        <item x="136"/>
        <item x="607"/>
        <item x="688"/>
        <item x="250"/>
        <item x="305"/>
        <item x="546"/>
        <item x="577"/>
        <item x="668"/>
        <item x="319"/>
        <item x="488"/>
        <item x="593"/>
        <item x="49"/>
        <item x="47"/>
        <item x="126"/>
        <item x="42"/>
        <item x="195"/>
        <item x="609"/>
        <item x="507"/>
        <item x="542"/>
        <item x="141"/>
        <item x="202"/>
        <item x="491"/>
        <item x="227"/>
        <item x="632"/>
        <item x="476"/>
        <item x="347"/>
        <item x="278"/>
        <item x="465"/>
        <item x="698"/>
        <item x="308"/>
        <item x="27"/>
        <item x="328"/>
        <item x="639"/>
        <item x="314"/>
        <item x="260"/>
        <item x="246"/>
        <item x="619"/>
        <item x="56"/>
        <item x="78"/>
        <item x="145"/>
        <item x="557"/>
        <item x="171"/>
        <item x="738"/>
        <item x="332"/>
        <item x="497"/>
        <item x="508"/>
        <item x="556"/>
        <item x="34"/>
        <item x="718"/>
        <item x="252"/>
        <item x="12"/>
        <item x="751"/>
        <item x="372"/>
        <item x="151"/>
        <item x="2"/>
        <item x="580"/>
        <item x="238"/>
        <item x="461"/>
        <item x="346"/>
        <item x="149"/>
        <item x="26"/>
        <item x="302"/>
        <item x="107"/>
        <item x="390"/>
        <item x="205"/>
        <item x="138"/>
        <item x="266"/>
        <item x="411"/>
        <item x="88"/>
        <item x="565"/>
        <item x="638"/>
        <item x="307"/>
        <item x="269"/>
        <item x="724"/>
        <item x="754"/>
        <item x="262"/>
        <item x="649"/>
        <item x="45"/>
        <item x="574"/>
        <item x="674"/>
        <item x="455"/>
        <item x="290"/>
        <item x="270"/>
        <item x="225"/>
        <item x="125"/>
        <item x="537"/>
        <item x="661"/>
        <item x="13"/>
        <item x="229"/>
        <item x="46"/>
        <item x="28"/>
        <item x="288"/>
        <item x="257"/>
        <item x="398"/>
        <item x="287"/>
        <item x="304"/>
        <item x="353"/>
        <item x="431"/>
        <item x="654"/>
        <item x="223"/>
        <item x="452"/>
        <item x="51"/>
        <item x="351"/>
        <item x="587"/>
        <item x="37"/>
        <item x="356"/>
        <item x="245"/>
        <item x="490"/>
        <item x="247"/>
        <item x="377"/>
        <item x="91"/>
        <item x="489"/>
        <item x="224"/>
        <item x="544"/>
        <item x="612"/>
        <item x="428"/>
        <item x="340"/>
        <item x="48"/>
        <item x="424"/>
        <item x="720"/>
        <item x="153"/>
        <item x="317"/>
        <item x="167"/>
        <item x="44"/>
        <item x="253"/>
        <item x="671"/>
        <item x="322"/>
        <item x="412"/>
        <item x="312"/>
        <item x="440"/>
        <item x="766"/>
        <item x="338"/>
        <item x="477"/>
        <item x="551"/>
        <item x="526"/>
        <item x="483"/>
        <item x="682"/>
        <item x="66"/>
        <item x="86"/>
        <item x="17"/>
        <item x="335"/>
        <item x="515"/>
        <item x="357"/>
        <item x="501"/>
        <item x="274"/>
        <item x="585"/>
        <item x="123"/>
        <item x="339"/>
        <item x="768"/>
        <item x="418"/>
        <item x="705"/>
        <item x="170"/>
        <item x="251"/>
        <item x="198"/>
        <item x="343"/>
        <item x="55"/>
        <item x="83"/>
        <item x="442"/>
        <item x="665"/>
        <item x="494"/>
        <item x="197"/>
        <item x="433"/>
        <item x="124"/>
        <item x="102"/>
        <item x="527"/>
        <item x="659"/>
        <item x="92"/>
        <item x="621"/>
        <item x="59"/>
        <item x="175"/>
        <item x="38"/>
        <item x="201"/>
        <item x="73"/>
        <item x="121"/>
        <item x="614"/>
        <item x="513"/>
        <item x="710"/>
        <item x="191"/>
        <item x="64"/>
        <item x="184"/>
        <item x="181"/>
        <item x="173"/>
        <item x="675"/>
        <item x="378"/>
        <item x="40"/>
        <item x="189"/>
        <item x="578"/>
        <item x="291"/>
        <item x="596"/>
        <item x="315"/>
        <item x="756"/>
        <item x="592"/>
        <item x="626"/>
        <item x="714"/>
        <item x="60"/>
        <item x="553"/>
        <item x="511"/>
        <item x="543"/>
        <item x="228"/>
        <item x="591"/>
        <item x="396"/>
        <item x="103"/>
        <item x="647"/>
        <item x="359"/>
        <item x="273"/>
        <item x="383"/>
        <item x="161"/>
        <item x="740"/>
        <item x="423"/>
        <item x="336"/>
        <item x="187"/>
        <item x="581"/>
        <item x="510"/>
        <item x="429"/>
        <item x="365"/>
        <item x="350"/>
        <item x="299"/>
        <item x="384"/>
        <item x="564"/>
        <item x="421"/>
        <item x="474"/>
        <item x="469"/>
        <item x="219"/>
        <item x="330"/>
        <item x="498"/>
        <item x="605"/>
        <item x="157"/>
        <item x="746"/>
        <item x="76"/>
        <item x="535"/>
        <item x="664"/>
        <item x="600"/>
        <item x="216"/>
        <item x="358"/>
        <item x="327"/>
        <item x="711"/>
        <item x="63"/>
        <item x="749"/>
        <item x="471"/>
        <item x="707"/>
        <item x="505"/>
        <item x="279"/>
        <item x="57"/>
        <item x="105"/>
        <item x="4"/>
        <item x="131"/>
        <item x="463"/>
        <item x="572"/>
        <item x="520"/>
        <item x="324"/>
        <item x="472"/>
        <item x="280"/>
        <item x="454"/>
        <item x="334"/>
        <item x="636"/>
        <item x="362"/>
        <item x="404"/>
        <item x="98"/>
        <item x="759"/>
        <item x="555"/>
        <item x="344"/>
        <item x="449"/>
        <item x="594"/>
        <item x="249"/>
        <item x="446"/>
        <item x="100"/>
        <item x="533"/>
        <item x="379"/>
        <item x="231"/>
        <item x="376"/>
        <item x="333"/>
        <item x="143"/>
        <item x="370"/>
        <item x="563"/>
        <item x="65"/>
        <item x="41"/>
        <item x="430"/>
        <item x="186"/>
        <item x="226"/>
        <item x="43"/>
        <item x="655"/>
        <item x="90"/>
        <item x="457"/>
        <item x="539"/>
        <item x="495"/>
        <item x="301"/>
        <item x="214"/>
        <item x="460"/>
        <item x="168"/>
        <item x="623"/>
        <item x="640"/>
        <item x="532"/>
        <item x="480"/>
        <item x="762"/>
        <item x="739"/>
        <item x="769"/>
        <item x="482"/>
        <item x="524"/>
        <item x="475"/>
        <item x="625"/>
        <item x="140"/>
        <item x="285"/>
        <item x="71"/>
        <item x="310"/>
        <item x="137"/>
        <item x="203"/>
        <item x="360"/>
        <item x="382"/>
        <item x="15"/>
        <item x="117"/>
        <item x="426"/>
        <item x="576"/>
        <item x="523"/>
        <item x="18"/>
        <item x="271"/>
        <item x="689"/>
        <item x="484"/>
        <item x="579"/>
        <item x="733"/>
        <item x="387"/>
        <item x="760"/>
        <item x="70"/>
        <item x="244"/>
        <item x="617"/>
        <item x="414"/>
        <item x="82"/>
        <item x="635"/>
        <item x="212"/>
        <item x="545"/>
        <item x="470"/>
        <item x="272"/>
        <item x="234"/>
        <item x="618"/>
        <item x="282"/>
        <item x="598"/>
        <item x="99"/>
        <item x="586"/>
        <item x="215"/>
        <item x="239"/>
        <item x="512"/>
        <item x="736"/>
        <item x="393"/>
        <item x="14"/>
        <item x="303"/>
        <item x="676"/>
        <item x="237"/>
        <item x="409"/>
        <item x="450"/>
        <item x="265"/>
        <item x="628"/>
        <item x="401"/>
        <item x="481"/>
        <item x="232"/>
        <item x="595"/>
        <item x="715"/>
        <item x="109"/>
        <item x="248"/>
        <item x="666"/>
        <item x="276"/>
        <item x="531"/>
        <item x="663"/>
        <item x="104"/>
        <item x="230"/>
        <item x="502"/>
        <item x="172"/>
        <item x="341"/>
        <item x="741"/>
        <item x="602"/>
        <item x="608"/>
        <item x="389"/>
        <item x="434"/>
        <item x="62"/>
        <item x="427"/>
        <item x="748"/>
        <item x="662"/>
        <item x="518"/>
        <item x="755"/>
        <item x="462"/>
        <item x="135"/>
        <item x="211"/>
        <item x="691"/>
        <item x="680"/>
        <item x="747"/>
        <item x="407"/>
        <item x="652"/>
        <item x="391"/>
        <item x="72"/>
        <item x="758"/>
        <item x="478"/>
        <item x="685"/>
        <item x="615"/>
        <item x="235"/>
        <item x="164"/>
        <item x="159"/>
        <item x="209"/>
        <item x="699"/>
        <item x="408"/>
        <item x="458"/>
        <item x="745"/>
        <item x="575"/>
        <item x="190"/>
        <item x="193"/>
        <item x="763"/>
        <item x="681"/>
        <item x="373"/>
        <item x="154"/>
        <item x="112"/>
        <item x="569"/>
        <item x="530"/>
        <item x="163"/>
        <item x="679"/>
        <item x="144"/>
        <item x="241"/>
        <item x="352"/>
        <item x="631"/>
        <item x="721"/>
        <item x="731"/>
        <item x="717"/>
        <item x="210"/>
        <item x="399"/>
        <item x="473"/>
        <item x="439"/>
        <item x="616"/>
        <item x="386"/>
        <item x="757"/>
        <item x="254"/>
        <item x="54"/>
        <item x="326"/>
        <item x="657"/>
        <item x="443"/>
        <item x="400"/>
        <item x="306"/>
        <item x="604"/>
        <item x="686"/>
        <item x="58"/>
        <item x="761"/>
        <item x="519"/>
        <item x="207"/>
        <item x="767"/>
        <item x="166"/>
        <item x="503"/>
        <item x="708"/>
        <item x="142"/>
        <item x="120"/>
        <item x="87"/>
        <item x="50"/>
        <item x="33"/>
        <item x="11"/>
        <item x="630"/>
        <item x="342"/>
        <item x="22"/>
        <item x="541"/>
        <item x="367"/>
        <item x="36"/>
        <item x="723"/>
        <item x="540"/>
        <item x="725"/>
        <item x="560"/>
        <item x="200"/>
        <item x="436"/>
        <item x="177"/>
        <item x="420"/>
        <item x="742"/>
        <item x="375"/>
        <item x="156"/>
        <item x="709"/>
        <item x="25"/>
        <item x="487"/>
        <item x="444"/>
        <item x="683"/>
        <item x="703"/>
        <item x="134"/>
        <item x="155"/>
        <item x="534"/>
        <item x="258"/>
        <item x="646"/>
        <item x="130"/>
        <item x="648"/>
        <item x="180"/>
        <item x="500"/>
        <item x="549"/>
        <item x="435"/>
        <item x="128"/>
        <item x="392"/>
        <item x="108"/>
        <item x="8"/>
        <item x="734"/>
        <item x="697"/>
        <item x="213"/>
        <item x="644"/>
        <item x="606"/>
        <item x="318"/>
        <item x="311"/>
        <item x="267"/>
        <item x="525"/>
        <item x="467"/>
        <item x="410"/>
        <item x="361"/>
        <item x="696"/>
        <item x="726"/>
        <item x="582"/>
        <item x="242"/>
        <item x="552"/>
        <item x="174"/>
        <item x="286"/>
        <item x="3"/>
        <item x="645"/>
        <item x="456"/>
        <item x="599"/>
        <item x="613"/>
        <item x="294"/>
        <item x="243"/>
        <item x="295"/>
        <item x="694"/>
        <item x="406"/>
        <item x="641"/>
        <item x="634"/>
        <item x="313"/>
        <item x="147"/>
        <item x="194"/>
        <item x="10"/>
        <item x="309"/>
        <item x="199"/>
        <item x="364"/>
        <item x="693"/>
        <item x="753"/>
        <item x="521"/>
        <item x="673"/>
        <item x="568"/>
        <item x="727"/>
        <item x="345"/>
        <item x="448"/>
        <item x="622"/>
        <item x="325"/>
        <item x="522"/>
        <item x="21"/>
        <item x="220"/>
        <item x="133"/>
        <item x="264"/>
        <item x="629"/>
        <item x="129"/>
        <item x="20"/>
        <item x="263"/>
        <item x="732"/>
        <item x="354"/>
        <item x="94"/>
        <item x="118"/>
        <item x="349"/>
        <item x="422"/>
        <item x="692"/>
        <item x="695"/>
        <item x="656"/>
        <item x="405"/>
        <item x="466"/>
        <item x="687"/>
        <item x="113"/>
        <item x="417"/>
        <item x="728"/>
        <item x="669"/>
        <item x="597"/>
        <item x="394"/>
        <item x="388"/>
        <item x="716"/>
        <item x="95"/>
        <item x="148"/>
        <item x="192"/>
        <item x="150"/>
        <item x="667"/>
        <item x="162"/>
        <item x="441"/>
        <item x="670"/>
        <item x="601"/>
        <item x="240"/>
        <item x="283"/>
        <item x="425"/>
        <item x="182"/>
        <item x="499"/>
        <item x="561"/>
        <item x="504"/>
        <item x="122"/>
        <item x="284"/>
        <item x="413"/>
        <item x="320"/>
        <item x="89"/>
        <item x="185"/>
        <item x="678"/>
        <item x="176"/>
        <item x="296"/>
        <item x="24"/>
        <item x="169"/>
        <item x="206"/>
        <item x="743"/>
        <item x="506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70">
        <item x="558"/>
        <item x="69"/>
        <item x="196"/>
        <item x="416"/>
        <item x="160"/>
        <item x="146"/>
        <item x="559"/>
        <item x="236"/>
        <item x="81"/>
        <item x="277"/>
        <item x="323"/>
        <item x="5"/>
        <item x="110"/>
        <item x="658"/>
        <item x="571"/>
        <item x="85"/>
        <item x="610"/>
        <item x="152"/>
        <item x="292"/>
        <item x="293"/>
        <item x="704"/>
        <item x="403"/>
        <item x="53"/>
        <item x="183"/>
        <item x="268"/>
        <item x="158"/>
        <item x="380"/>
        <item x="256"/>
        <item x="221"/>
        <item x="374"/>
        <item x="603"/>
        <item x="590"/>
        <item x="573"/>
        <item x="68"/>
        <item x="289"/>
        <item x="139"/>
        <item x="660"/>
        <item x="259"/>
        <item x="713"/>
        <item x="32"/>
        <item x="348"/>
        <item x="752"/>
        <item x="75"/>
        <item x="672"/>
        <item x="179"/>
        <item x="385"/>
        <item x="297"/>
        <item x="468"/>
        <item x="735"/>
        <item x="114"/>
        <item x="588"/>
        <item x="584"/>
        <item x="517"/>
        <item x="701"/>
        <item x="642"/>
        <item x="132"/>
        <item x="764"/>
        <item x="536"/>
        <item x="453"/>
        <item x="712"/>
        <item x="79"/>
        <item x="217"/>
        <item x="101"/>
        <item x="548"/>
        <item x="397"/>
        <item x="729"/>
        <item x="52"/>
        <item x="331"/>
        <item x="464"/>
        <item x="77"/>
        <item x="6"/>
        <item x="115"/>
        <item x="562"/>
        <item x="1"/>
        <item x="567"/>
        <item x="127"/>
        <item x="329"/>
        <item x="275"/>
        <item x="7"/>
        <item x="677"/>
        <item x="492"/>
        <item x="765"/>
        <item x="651"/>
        <item x="366"/>
        <item x="233"/>
        <item x="550"/>
        <item x="165"/>
        <item x="516"/>
        <item x="97"/>
        <item x="643"/>
        <item x="479"/>
        <item x="486"/>
        <item x="9"/>
        <item x="547"/>
        <item x="261"/>
        <item x="415"/>
        <item x="620"/>
        <item x="281"/>
        <item x="737"/>
        <item x="316"/>
        <item x="178"/>
        <item x="300"/>
        <item x="119"/>
        <item x="61"/>
        <item x="451"/>
        <item x="570"/>
        <item x="624"/>
        <item x="188"/>
        <item x="514"/>
        <item x="204"/>
        <item x="509"/>
        <item x="653"/>
        <item x="84"/>
        <item x="23"/>
        <item x="93"/>
        <item x="529"/>
        <item x="459"/>
        <item x="371"/>
        <item x="445"/>
        <item x="589"/>
        <item x="493"/>
        <item x="381"/>
        <item x="730"/>
        <item x="719"/>
        <item x="485"/>
        <item x="116"/>
        <item x="700"/>
        <item x="706"/>
        <item x="566"/>
        <item x="363"/>
        <item x="255"/>
        <item x="750"/>
        <item x="690"/>
        <item x="395"/>
        <item x="437"/>
        <item x="637"/>
        <item x="35"/>
        <item x="369"/>
        <item x="80"/>
        <item x="633"/>
        <item x="39"/>
        <item x="611"/>
        <item x="528"/>
        <item x="432"/>
        <item x="67"/>
        <item x="684"/>
        <item x="402"/>
        <item x="16"/>
        <item x="218"/>
        <item x="650"/>
        <item x="627"/>
        <item x="19"/>
        <item x="111"/>
        <item x="447"/>
        <item x="31"/>
        <item x="355"/>
        <item x="368"/>
        <item x="419"/>
        <item x="208"/>
        <item x="106"/>
        <item x="337"/>
        <item x="222"/>
        <item x="583"/>
        <item x="538"/>
        <item x="722"/>
        <item x="438"/>
        <item x="744"/>
        <item x="29"/>
        <item x="702"/>
        <item x="298"/>
        <item x="96"/>
        <item x="554"/>
        <item x="496"/>
        <item x="321"/>
        <item x="74"/>
        <item x="30"/>
        <item x="136"/>
        <item x="607"/>
        <item x="688"/>
        <item x="250"/>
        <item x="305"/>
        <item x="546"/>
        <item x="577"/>
        <item x="668"/>
        <item x="319"/>
        <item x="488"/>
        <item x="593"/>
        <item x="49"/>
        <item x="47"/>
        <item x="126"/>
        <item x="42"/>
        <item x="195"/>
        <item x="609"/>
        <item x="507"/>
        <item x="542"/>
        <item x="141"/>
        <item x="202"/>
        <item x="491"/>
        <item x="227"/>
        <item x="632"/>
        <item x="476"/>
        <item x="347"/>
        <item x="278"/>
        <item x="465"/>
        <item x="698"/>
        <item x="308"/>
        <item x="27"/>
        <item x="328"/>
        <item x="639"/>
        <item x="314"/>
        <item x="260"/>
        <item x="246"/>
        <item x="619"/>
        <item x="56"/>
        <item x="78"/>
        <item x="145"/>
        <item x="557"/>
        <item x="171"/>
        <item x="738"/>
        <item x="332"/>
        <item x="497"/>
        <item x="508"/>
        <item x="556"/>
        <item x="34"/>
        <item x="718"/>
        <item x="252"/>
        <item x="12"/>
        <item x="751"/>
        <item x="372"/>
        <item x="151"/>
        <item x="2"/>
        <item x="580"/>
        <item x="238"/>
        <item x="461"/>
        <item x="346"/>
        <item x="149"/>
        <item x="26"/>
        <item x="302"/>
        <item x="107"/>
        <item x="390"/>
        <item x="205"/>
        <item x="138"/>
        <item x="266"/>
        <item x="411"/>
        <item x="88"/>
        <item x="565"/>
        <item x="638"/>
        <item x="307"/>
        <item x="269"/>
        <item x="724"/>
        <item x="754"/>
        <item x="262"/>
        <item x="649"/>
        <item x="45"/>
        <item x="574"/>
        <item x="674"/>
        <item x="455"/>
        <item x="290"/>
        <item x="270"/>
        <item x="225"/>
        <item x="125"/>
        <item x="537"/>
        <item x="661"/>
        <item x="13"/>
        <item x="229"/>
        <item x="46"/>
        <item x="28"/>
        <item x="288"/>
        <item x="257"/>
        <item x="398"/>
        <item x="287"/>
        <item x="304"/>
        <item x="353"/>
        <item x="431"/>
        <item x="654"/>
        <item x="223"/>
        <item x="452"/>
        <item x="51"/>
        <item x="351"/>
        <item x="587"/>
        <item x="37"/>
        <item x="356"/>
        <item x="245"/>
        <item x="490"/>
        <item x="247"/>
        <item x="377"/>
        <item x="91"/>
        <item x="489"/>
        <item x="224"/>
        <item x="544"/>
        <item x="612"/>
        <item x="428"/>
        <item x="340"/>
        <item x="48"/>
        <item x="424"/>
        <item x="720"/>
        <item x="153"/>
        <item x="317"/>
        <item x="167"/>
        <item x="44"/>
        <item x="253"/>
        <item x="671"/>
        <item x="322"/>
        <item x="412"/>
        <item x="312"/>
        <item x="440"/>
        <item x="766"/>
        <item x="338"/>
        <item x="477"/>
        <item x="551"/>
        <item x="526"/>
        <item x="483"/>
        <item x="682"/>
        <item x="66"/>
        <item x="86"/>
        <item x="17"/>
        <item x="335"/>
        <item x="515"/>
        <item x="357"/>
        <item x="501"/>
        <item x="274"/>
        <item x="585"/>
        <item x="123"/>
        <item x="339"/>
        <item x="768"/>
        <item x="418"/>
        <item x="705"/>
        <item x="170"/>
        <item x="251"/>
        <item x="198"/>
        <item x="343"/>
        <item x="55"/>
        <item x="83"/>
        <item x="442"/>
        <item x="665"/>
        <item x="494"/>
        <item x="197"/>
        <item x="433"/>
        <item x="124"/>
        <item x="102"/>
        <item x="527"/>
        <item x="659"/>
        <item x="92"/>
        <item x="621"/>
        <item x="59"/>
        <item x="175"/>
        <item x="38"/>
        <item x="201"/>
        <item x="73"/>
        <item x="121"/>
        <item x="614"/>
        <item x="513"/>
        <item x="710"/>
        <item x="191"/>
        <item x="64"/>
        <item x="184"/>
        <item x="181"/>
        <item x="173"/>
        <item x="675"/>
        <item x="378"/>
        <item x="40"/>
        <item x="189"/>
        <item x="578"/>
        <item x="291"/>
        <item x="596"/>
        <item x="315"/>
        <item x="756"/>
        <item x="592"/>
        <item x="626"/>
        <item x="714"/>
        <item x="60"/>
        <item x="553"/>
        <item x="511"/>
        <item x="543"/>
        <item x="228"/>
        <item x="591"/>
        <item x="396"/>
        <item x="103"/>
        <item x="647"/>
        <item x="359"/>
        <item x="273"/>
        <item x="383"/>
        <item x="161"/>
        <item x="740"/>
        <item x="423"/>
        <item x="336"/>
        <item x="187"/>
        <item x="581"/>
        <item x="510"/>
        <item x="429"/>
        <item x="365"/>
        <item x="350"/>
        <item x="299"/>
        <item x="384"/>
        <item x="564"/>
        <item x="421"/>
        <item x="474"/>
        <item x="469"/>
        <item x="219"/>
        <item x="330"/>
        <item x="498"/>
        <item x="605"/>
        <item x="157"/>
        <item x="746"/>
        <item x="76"/>
        <item x="535"/>
        <item x="664"/>
        <item x="600"/>
        <item x="216"/>
        <item x="358"/>
        <item x="327"/>
        <item x="711"/>
        <item x="63"/>
        <item x="749"/>
        <item x="471"/>
        <item x="707"/>
        <item x="505"/>
        <item x="279"/>
        <item x="57"/>
        <item x="105"/>
        <item x="4"/>
        <item x="131"/>
        <item x="463"/>
        <item x="572"/>
        <item x="520"/>
        <item x="324"/>
        <item x="472"/>
        <item x="280"/>
        <item x="454"/>
        <item x="334"/>
        <item x="636"/>
        <item x="362"/>
        <item x="404"/>
        <item x="98"/>
        <item x="759"/>
        <item x="555"/>
        <item x="344"/>
        <item x="449"/>
        <item x="594"/>
        <item x="249"/>
        <item x="446"/>
        <item x="100"/>
        <item x="533"/>
        <item x="379"/>
        <item x="231"/>
        <item x="376"/>
        <item x="333"/>
        <item x="143"/>
        <item x="370"/>
        <item x="563"/>
        <item x="65"/>
        <item x="41"/>
        <item x="430"/>
        <item x="186"/>
        <item x="226"/>
        <item x="43"/>
        <item x="655"/>
        <item x="90"/>
        <item x="457"/>
        <item x="539"/>
        <item x="495"/>
        <item x="301"/>
        <item x="214"/>
        <item x="460"/>
        <item x="168"/>
        <item x="623"/>
        <item x="640"/>
        <item x="532"/>
        <item x="480"/>
        <item x="762"/>
        <item x="739"/>
        <item x="769"/>
        <item x="482"/>
        <item x="524"/>
        <item x="475"/>
        <item x="625"/>
        <item x="140"/>
        <item x="285"/>
        <item x="71"/>
        <item x="310"/>
        <item x="137"/>
        <item x="203"/>
        <item x="360"/>
        <item x="382"/>
        <item x="15"/>
        <item x="117"/>
        <item x="426"/>
        <item x="576"/>
        <item x="523"/>
        <item x="18"/>
        <item x="271"/>
        <item x="689"/>
        <item x="484"/>
        <item x="579"/>
        <item x="733"/>
        <item x="387"/>
        <item x="760"/>
        <item x="70"/>
        <item x="244"/>
        <item x="617"/>
        <item x="414"/>
        <item x="82"/>
        <item x="635"/>
        <item x="212"/>
        <item x="545"/>
        <item x="470"/>
        <item x="272"/>
        <item x="234"/>
        <item x="618"/>
        <item x="282"/>
        <item x="598"/>
        <item x="99"/>
        <item x="586"/>
        <item x="215"/>
        <item x="239"/>
        <item x="512"/>
        <item x="736"/>
        <item x="393"/>
        <item x="14"/>
        <item x="303"/>
        <item x="676"/>
        <item x="237"/>
        <item x="409"/>
        <item x="450"/>
        <item x="265"/>
        <item x="628"/>
        <item x="401"/>
        <item x="481"/>
        <item x="232"/>
        <item x="595"/>
        <item x="715"/>
        <item x="109"/>
        <item x="248"/>
        <item x="666"/>
        <item x="276"/>
        <item x="531"/>
        <item x="663"/>
        <item x="104"/>
        <item x="230"/>
        <item x="502"/>
        <item x="172"/>
        <item x="341"/>
        <item x="741"/>
        <item x="602"/>
        <item x="608"/>
        <item x="389"/>
        <item x="434"/>
        <item x="62"/>
        <item x="427"/>
        <item x="748"/>
        <item x="662"/>
        <item x="518"/>
        <item x="755"/>
        <item x="462"/>
        <item x="135"/>
        <item x="211"/>
        <item x="691"/>
        <item x="680"/>
        <item x="747"/>
        <item x="407"/>
        <item x="652"/>
        <item x="391"/>
        <item x="72"/>
        <item x="758"/>
        <item x="478"/>
        <item x="685"/>
        <item x="615"/>
        <item x="235"/>
        <item x="164"/>
        <item x="159"/>
        <item x="209"/>
        <item x="699"/>
        <item x="408"/>
        <item x="458"/>
        <item x="745"/>
        <item x="575"/>
        <item x="190"/>
        <item x="193"/>
        <item x="763"/>
        <item x="681"/>
        <item x="373"/>
        <item x="154"/>
        <item x="112"/>
        <item x="569"/>
        <item x="530"/>
        <item x="163"/>
        <item x="679"/>
        <item x="144"/>
        <item x="241"/>
        <item x="352"/>
        <item x="631"/>
        <item x="721"/>
        <item x="731"/>
        <item x="717"/>
        <item x="210"/>
        <item x="399"/>
        <item x="473"/>
        <item x="439"/>
        <item x="616"/>
        <item x="386"/>
        <item x="757"/>
        <item x="254"/>
        <item x="54"/>
        <item x="326"/>
        <item x="657"/>
        <item x="443"/>
        <item x="400"/>
        <item x="306"/>
        <item x="604"/>
        <item x="686"/>
        <item x="58"/>
        <item x="761"/>
        <item x="519"/>
        <item x="207"/>
        <item x="767"/>
        <item x="166"/>
        <item x="503"/>
        <item x="708"/>
        <item x="142"/>
        <item x="120"/>
        <item x="87"/>
        <item x="50"/>
        <item x="33"/>
        <item x="11"/>
        <item x="630"/>
        <item x="342"/>
        <item x="22"/>
        <item x="541"/>
        <item x="367"/>
        <item x="36"/>
        <item x="723"/>
        <item x="540"/>
        <item x="725"/>
        <item x="560"/>
        <item x="200"/>
        <item x="436"/>
        <item x="177"/>
        <item x="420"/>
        <item x="742"/>
        <item x="375"/>
        <item x="156"/>
        <item x="709"/>
        <item x="25"/>
        <item x="487"/>
        <item x="444"/>
        <item x="683"/>
        <item x="703"/>
        <item x="134"/>
        <item x="155"/>
        <item x="534"/>
        <item x="258"/>
        <item x="646"/>
        <item x="130"/>
        <item x="648"/>
        <item x="180"/>
        <item x="500"/>
        <item x="549"/>
        <item x="435"/>
        <item x="128"/>
        <item x="392"/>
        <item x="108"/>
        <item x="8"/>
        <item x="734"/>
        <item x="697"/>
        <item x="213"/>
        <item x="644"/>
        <item x="606"/>
        <item x="318"/>
        <item x="311"/>
        <item x="267"/>
        <item x="525"/>
        <item x="467"/>
        <item x="410"/>
        <item x="361"/>
        <item x="696"/>
        <item x="726"/>
        <item x="582"/>
        <item x="242"/>
        <item x="552"/>
        <item x="174"/>
        <item x="286"/>
        <item x="3"/>
        <item x="645"/>
        <item x="456"/>
        <item x="599"/>
        <item x="613"/>
        <item x="294"/>
        <item x="243"/>
        <item x="295"/>
        <item x="694"/>
        <item x="406"/>
        <item x="641"/>
        <item x="634"/>
        <item x="313"/>
        <item x="147"/>
        <item x="194"/>
        <item x="10"/>
        <item x="309"/>
        <item x="199"/>
        <item x="364"/>
        <item x="693"/>
        <item x="753"/>
        <item x="521"/>
        <item x="673"/>
        <item x="568"/>
        <item x="727"/>
        <item x="345"/>
        <item x="448"/>
        <item x="622"/>
        <item x="325"/>
        <item x="522"/>
        <item x="21"/>
        <item x="220"/>
        <item x="133"/>
        <item x="264"/>
        <item x="629"/>
        <item x="129"/>
        <item x="20"/>
        <item x="263"/>
        <item x="732"/>
        <item x="354"/>
        <item x="94"/>
        <item x="118"/>
        <item x="349"/>
        <item x="422"/>
        <item x="692"/>
        <item x="695"/>
        <item x="656"/>
        <item x="405"/>
        <item x="466"/>
        <item x="687"/>
        <item x="113"/>
        <item x="417"/>
        <item x="728"/>
        <item x="669"/>
        <item x="597"/>
        <item x="394"/>
        <item x="388"/>
        <item x="716"/>
        <item x="95"/>
        <item x="148"/>
        <item x="192"/>
        <item x="150"/>
        <item x="667"/>
        <item x="162"/>
        <item x="441"/>
        <item x="670"/>
        <item x="601"/>
        <item x="240"/>
        <item x="283"/>
        <item x="425"/>
        <item x="182"/>
        <item x="499"/>
        <item x="561"/>
        <item x="504"/>
        <item x="122"/>
        <item x="284"/>
        <item x="413"/>
        <item x="320"/>
        <item x="89"/>
        <item x="185"/>
        <item x="678"/>
        <item x="176"/>
        <item x="296"/>
        <item x="24"/>
        <item x="169"/>
        <item x="206"/>
        <item x="743"/>
        <item x="506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70">
        <item x="558"/>
        <item x="69"/>
        <item x="196"/>
        <item x="416"/>
        <item x="160"/>
        <item x="146"/>
        <item x="559"/>
        <item x="236"/>
        <item x="81"/>
        <item x="277"/>
        <item x="323"/>
        <item x="5"/>
        <item x="110"/>
        <item x="658"/>
        <item x="571"/>
        <item x="85"/>
        <item x="610"/>
        <item x="152"/>
        <item x="292"/>
        <item x="293"/>
        <item x="704"/>
        <item x="403"/>
        <item x="53"/>
        <item x="183"/>
        <item x="268"/>
        <item x="158"/>
        <item x="380"/>
        <item x="256"/>
        <item x="221"/>
        <item x="374"/>
        <item x="603"/>
        <item x="590"/>
        <item x="573"/>
        <item x="68"/>
        <item x="289"/>
        <item x="139"/>
        <item x="660"/>
        <item x="259"/>
        <item x="713"/>
        <item x="32"/>
        <item x="348"/>
        <item x="752"/>
        <item x="75"/>
        <item x="672"/>
        <item x="179"/>
        <item x="385"/>
        <item x="297"/>
        <item x="468"/>
        <item x="735"/>
        <item x="114"/>
        <item x="588"/>
        <item x="584"/>
        <item x="517"/>
        <item x="701"/>
        <item x="642"/>
        <item x="132"/>
        <item x="764"/>
        <item x="536"/>
        <item x="453"/>
        <item x="712"/>
        <item x="79"/>
        <item x="217"/>
        <item x="101"/>
        <item x="548"/>
        <item x="397"/>
        <item x="729"/>
        <item x="52"/>
        <item x="331"/>
        <item x="464"/>
        <item x="77"/>
        <item x="6"/>
        <item x="115"/>
        <item x="562"/>
        <item x="1"/>
        <item x="567"/>
        <item x="127"/>
        <item x="329"/>
        <item x="275"/>
        <item x="7"/>
        <item x="677"/>
        <item x="492"/>
        <item x="765"/>
        <item x="651"/>
        <item x="366"/>
        <item x="233"/>
        <item x="550"/>
        <item x="165"/>
        <item x="516"/>
        <item x="97"/>
        <item x="643"/>
        <item x="479"/>
        <item x="486"/>
        <item x="9"/>
        <item x="547"/>
        <item x="261"/>
        <item x="415"/>
        <item x="620"/>
        <item x="281"/>
        <item x="737"/>
        <item x="316"/>
        <item x="178"/>
        <item x="300"/>
        <item x="119"/>
        <item x="61"/>
        <item x="451"/>
        <item x="570"/>
        <item x="624"/>
        <item x="188"/>
        <item x="514"/>
        <item x="204"/>
        <item x="509"/>
        <item x="653"/>
        <item x="84"/>
        <item x="23"/>
        <item x="93"/>
        <item x="529"/>
        <item x="459"/>
        <item x="371"/>
        <item x="445"/>
        <item x="589"/>
        <item x="493"/>
        <item x="381"/>
        <item x="730"/>
        <item x="719"/>
        <item x="485"/>
        <item x="116"/>
        <item x="700"/>
        <item x="706"/>
        <item x="566"/>
        <item x="363"/>
        <item x="255"/>
        <item x="750"/>
        <item x="690"/>
        <item x="395"/>
        <item x="437"/>
        <item x="637"/>
        <item x="35"/>
        <item x="369"/>
        <item x="80"/>
        <item x="633"/>
        <item x="39"/>
        <item x="611"/>
        <item x="528"/>
        <item x="432"/>
        <item x="67"/>
        <item x="684"/>
        <item x="402"/>
        <item x="16"/>
        <item x="218"/>
        <item x="650"/>
        <item x="627"/>
        <item x="19"/>
        <item x="111"/>
        <item x="447"/>
        <item x="31"/>
        <item x="355"/>
        <item x="368"/>
        <item x="419"/>
        <item x="208"/>
        <item x="106"/>
        <item x="337"/>
        <item x="222"/>
        <item x="583"/>
        <item x="538"/>
        <item x="722"/>
        <item x="438"/>
        <item x="744"/>
        <item x="29"/>
        <item x="702"/>
        <item x="298"/>
        <item x="96"/>
        <item x="554"/>
        <item x="496"/>
        <item x="321"/>
        <item x="74"/>
        <item x="30"/>
        <item x="136"/>
        <item x="607"/>
        <item x="688"/>
        <item x="250"/>
        <item x="305"/>
        <item x="546"/>
        <item x="577"/>
        <item x="668"/>
        <item x="319"/>
        <item x="488"/>
        <item x="593"/>
        <item x="49"/>
        <item x="47"/>
        <item x="126"/>
        <item x="42"/>
        <item x="195"/>
        <item x="609"/>
        <item x="507"/>
        <item x="542"/>
        <item x="141"/>
        <item x="202"/>
        <item x="491"/>
        <item x="227"/>
        <item x="632"/>
        <item x="476"/>
        <item x="347"/>
        <item x="278"/>
        <item x="465"/>
        <item x="698"/>
        <item x="308"/>
        <item x="27"/>
        <item x="328"/>
        <item x="639"/>
        <item x="314"/>
        <item x="260"/>
        <item x="246"/>
        <item x="619"/>
        <item x="56"/>
        <item x="78"/>
        <item x="145"/>
        <item x="557"/>
        <item x="171"/>
        <item x="738"/>
        <item x="332"/>
        <item x="497"/>
        <item x="508"/>
        <item x="556"/>
        <item x="34"/>
        <item x="718"/>
        <item x="252"/>
        <item x="12"/>
        <item x="751"/>
        <item x="372"/>
        <item x="151"/>
        <item x="2"/>
        <item x="580"/>
        <item x="238"/>
        <item x="461"/>
        <item x="346"/>
        <item x="149"/>
        <item x="26"/>
        <item x="302"/>
        <item x="107"/>
        <item x="390"/>
        <item x="205"/>
        <item x="138"/>
        <item x="266"/>
        <item x="411"/>
        <item x="88"/>
        <item x="565"/>
        <item x="638"/>
        <item x="307"/>
        <item x="269"/>
        <item x="724"/>
        <item x="754"/>
        <item x="262"/>
        <item x="649"/>
        <item x="45"/>
        <item x="574"/>
        <item x="674"/>
        <item x="455"/>
        <item x="290"/>
        <item x="270"/>
        <item x="225"/>
        <item x="125"/>
        <item x="537"/>
        <item x="661"/>
        <item x="13"/>
        <item x="229"/>
        <item x="46"/>
        <item x="28"/>
        <item x="288"/>
        <item x="257"/>
        <item x="398"/>
        <item x="287"/>
        <item x="304"/>
        <item x="353"/>
        <item x="431"/>
        <item x="654"/>
        <item x="223"/>
        <item x="452"/>
        <item x="51"/>
        <item x="351"/>
        <item x="587"/>
        <item x="37"/>
        <item x="356"/>
        <item x="245"/>
        <item x="490"/>
        <item x="247"/>
        <item x="377"/>
        <item x="91"/>
        <item x="489"/>
        <item x="224"/>
        <item x="544"/>
        <item x="612"/>
        <item x="428"/>
        <item x="340"/>
        <item x="48"/>
        <item x="424"/>
        <item x="720"/>
        <item x="153"/>
        <item x="317"/>
        <item x="167"/>
        <item x="44"/>
        <item x="253"/>
        <item x="671"/>
        <item x="322"/>
        <item x="412"/>
        <item x="312"/>
        <item x="440"/>
        <item x="766"/>
        <item x="338"/>
        <item x="477"/>
        <item x="551"/>
        <item x="526"/>
        <item x="483"/>
        <item x="682"/>
        <item x="66"/>
        <item x="86"/>
        <item x="17"/>
        <item x="335"/>
        <item x="515"/>
        <item x="357"/>
        <item x="501"/>
        <item x="274"/>
        <item x="585"/>
        <item x="123"/>
        <item x="339"/>
        <item x="768"/>
        <item x="418"/>
        <item x="705"/>
        <item x="170"/>
        <item x="251"/>
        <item x="198"/>
        <item x="343"/>
        <item x="55"/>
        <item x="83"/>
        <item x="442"/>
        <item x="665"/>
        <item x="494"/>
        <item x="197"/>
        <item x="433"/>
        <item x="124"/>
        <item x="102"/>
        <item x="527"/>
        <item x="659"/>
        <item x="92"/>
        <item x="621"/>
        <item x="59"/>
        <item x="175"/>
        <item x="38"/>
        <item x="201"/>
        <item x="73"/>
        <item x="121"/>
        <item x="614"/>
        <item x="513"/>
        <item x="710"/>
        <item x="191"/>
        <item x="64"/>
        <item x="184"/>
        <item x="181"/>
        <item x="173"/>
        <item x="675"/>
        <item x="378"/>
        <item x="40"/>
        <item x="189"/>
        <item x="578"/>
        <item x="291"/>
        <item x="596"/>
        <item x="315"/>
        <item x="756"/>
        <item x="592"/>
        <item x="626"/>
        <item x="714"/>
        <item x="60"/>
        <item x="553"/>
        <item x="511"/>
        <item x="543"/>
        <item x="228"/>
        <item x="591"/>
        <item x="396"/>
        <item x="103"/>
        <item x="647"/>
        <item x="359"/>
        <item x="273"/>
        <item x="383"/>
        <item x="161"/>
        <item x="740"/>
        <item x="423"/>
        <item x="336"/>
        <item x="187"/>
        <item x="581"/>
        <item x="510"/>
        <item x="429"/>
        <item x="365"/>
        <item x="350"/>
        <item x="299"/>
        <item x="384"/>
        <item x="564"/>
        <item x="421"/>
        <item x="474"/>
        <item x="469"/>
        <item x="219"/>
        <item x="330"/>
        <item x="498"/>
        <item x="605"/>
        <item x="157"/>
        <item x="746"/>
        <item x="76"/>
        <item x="535"/>
        <item x="664"/>
        <item x="600"/>
        <item x="216"/>
        <item x="358"/>
        <item x="327"/>
        <item x="711"/>
        <item x="63"/>
        <item x="749"/>
        <item x="471"/>
        <item x="707"/>
        <item x="505"/>
        <item x="279"/>
        <item x="57"/>
        <item x="105"/>
        <item x="4"/>
        <item x="131"/>
        <item x="463"/>
        <item x="572"/>
        <item x="520"/>
        <item x="324"/>
        <item x="472"/>
        <item x="280"/>
        <item x="454"/>
        <item x="334"/>
        <item x="636"/>
        <item x="362"/>
        <item x="404"/>
        <item x="98"/>
        <item x="759"/>
        <item x="555"/>
        <item x="344"/>
        <item x="449"/>
        <item x="594"/>
        <item x="249"/>
        <item x="446"/>
        <item x="100"/>
        <item x="533"/>
        <item x="379"/>
        <item x="231"/>
        <item x="376"/>
        <item x="333"/>
        <item x="143"/>
        <item x="370"/>
        <item x="563"/>
        <item x="65"/>
        <item x="41"/>
        <item x="430"/>
        <item x="186"/>
        <item x="226"/>
        <item x="43"/>
        <item x="655"/>
        <item x="90"/>
        <item x="457"/>
        <item x="539"/>
        <item x="495"/>
        <item x="301"/>
        <item x="214"/>
        <item x="460"/>
        <item x="168"/>
        <item x="623"/>
        <item x="640"/>
        <item x="532"/>
        <item x="480"/>
        <item x="762"/>
        <item x="739"/>
        <item x="769"/>
        <item x="482"/>
        <item x="524"/>
        <item x="475"/>
        <item x="625"/>
        <item x="140"/>
        <item x="285"/>
        <item x="71"/>
        <item x="310"/>
        <item x="137"/>
        <item x="203"/>
        <item x="360"/>
        <item x="382"/>
        <item x="15"/>
        <item x="117"/>
        <item x="426"/>
        <item x="576"/>
        <item x="523"/>
        <item x="18"/>
        <item x="271"/>
        <item x="689"/>
        <item x="484"/>
        <item x="579"/>
        <item x="733"/>
        <item x="387"/>
        <item x="760"/>
        <item x="70"/>
        <item x="244"/>
        <item x="617"/>
        <item x="414"/>
        <item x="82"/>
        <item x="635"/>
        <item x="212"/>
        <item x="545"/>
        <item x="470"/>
        <item x="272"/>
        <item x="234"/>
        <item x="618"/>
        <item x="282"/>
        <item x="598"/>
        <item x="99"/>
        <item x="586"/>
        <item x="215"/>
        <item x="239"/>
        <item x="512"/>
        <item x="736"/>
        <item x="393"/>
        <item x="14"/>
        <item x="303"/>
        <item x="676"/>
        <item x="237"/>
        <item x="409"/>
        <item x="450"/>
        <item x="265"/>
        <item x="628"/>
        <item x="401"/>
        <item x="481"/>
        <item x="232"/>
        <item x="595"/>
        <item x="715"/>
        <item x="109"/>
        <item x="248"/>
        <item x="666"/>
        <item x="276"/>
        <item x="531"/>
        <item x="663"/>
        <item x="104"/>
        <item x="230"/>
        <item x="502"/>
        <item x="172"/>
        <item x="341"/>
        <item x="741"/>
        <item x="602"/>
        <item x="608"/>
        <item x="389"/>
        <item x="434"/>
        <item x="62"/>
        <item x="427"/>
        <item x="748"/>
        <item x="662"/>
        <item x="518"/>
        <item x="755"/>
        <item x="462"/>
        <item x="135"/>
        <item x="211"/>
        <item x="691"/>
        <item x="680"/>
        <item x="747"/>
        <item x="407"/>
        <item x="652"/>
        <item x="391"/>
        <item x="72"/>
        <item x="758"/>
        <item x="478"/>
        <item x="685"/>
        <item x="615"/>
        <item x="235"/>
        <item x="164"/>
        <item x="159"/>
        <item x="209"/>
        <item x="699"/>
        <item x="408"/>
        <item x="458"/>
        <item x="745"/>
        <item x="575"/>
        <item x="190"/>
        <item x="193"/>
        <item x="763"/>
        <item x="681"/>
        <item x="373"/>
        <item x="154"/>
        <item x="112"/>
        <item x="569"/>
        <item x="530"/>
        <item x="163"/>
        <item x="679"/>
        <item x="144"/>
        <item x="241"/>
        <item x="352"/>
        <item x="631"/>
        <item x="721"/>
        <item x="731"/>
        <item x="717"/>
        <item x="210"/>
        <item x="399"/>
        <item x="473"/>
        <item x="439"/>
        <item x="616"/>
        <item x="386"/>
        <item x="757"/>
        <item x="254"/>
        <item x="54"/>
        <item x="326"/>
        <item x="657"/>
        <item x="443"/>
        <item x="400"/>
        <item x="306"/>
        <item x="604"/>
        <item x="686"/>
        <item x="58"/>
        <item x="761"/>
        <item x="519"/>
        <item x="207"/>
        <item x="767"/>
        <item x="166"/>
        <item x="503"/>
        <item x="708"/>
        <item x="142"/>
        <item x="120"/>
        <item x="87"/>
        <item x="50"/>
        <item x="33"/>
        <item x="11"/>
        <item x="630"/>
        <item x="342"/>
        <item x="22"/>
        <item x="541"/>
        <item x="367"/>
        <item x="36"/>
        <item x="723"/>
        <item x="540"/>
        <item x="725"/>
        <item x="560"/>
        <item x="200"/>
        <item x="436"/>
        <item x="177"/>
        <item x="420"/>
        <item x="742"/>
        <item x="375"/>
        <item x="156"/>
        <item x="709"/>
        <item x="25"/>
        <item x="487"/>
        <item x="444"/>
        <item x="683"/>
        <item x="703"/>
        <item x="134"/>
        <item x="155"/>
        <item x="534"/>
        <item x="258"/>
        <item x="646"/>
        <item x="130"/>
        <item x="648"/>
        <item x="180"/>
        <item x="500"/>
        <item x="549"/>
        <item x="435"/>
        <item x="128"/>
        <item x="392"/>
        <item x="108"/>
        <item x="8"/>
        <item x="734"/>
        <item x="697"/>
        <item x="213"/>
        <item x="644"/>
        <item x="606"/>
        <item x="318"/>
        <item x="311"/>
        <item x="267"/>
        <item x="525"/>
        <item x="467"/>
        <item x="410"/>
        <item x="361"/>
        <item x="696"/>
        <item x="726"/>
        <item x="582"/>
        <item x="242"/>
        <item x="552"/>
        <item x="174"/>
        <item x="286"/>
        <item x="3"/>
        <item x="645"/>
        <item x="456"/>
        <item x="599"/>
        <item x="613"/>
        <item x="294"/>
        <item x="243"/>
        <item x="295"/>
        <item x="694"/>
        <item x="406"/>
        <item x="641"/>
        <item x="634"/>
        <item x="313"/>
        <item x="147"/>
        <item x="194"/>
        <item x="10"/>
        <item x="309"/>
        <item x="199"/>
        <item x="364"/>
        <item x="693"/>
        <item x="753"/>
        <item x="521"/>
        <item x="673"/>
        <item x="568"/>
        <item x="727"/>
        <item x="345"/>
        <item x="448"/>
        <item x="622"/>
        <item x="325"/>
        <item x="522"/>
        <item x="21"/>
        <item x="220"/>
        <item x="133"/>
        <item x="264"/>
        <item x="629"/>
        <item x="129"/>
        <item x="20"/>
        <item x="263"/>
        <item x="732"/>
        <item x="354"/>
        <item x="94"/>
        <item x="118"/>
        <item x="349"/>
        <item x="422"/>
        <item x="692"/>
        <item x="695"/>
        <item x="656"/>
        <item x="405"/>
        <item x="466"/>
        <item x="687"/>
        <item x="113"/>
        <item x="417"/>
        <item x="728"/>
        <item x="669"/>
        <item x="597"/>
        <item x="394"/>
        <item x="388"/>
        <item x="716"/>
        <item x="95"/>
        <item x="148"/>
        <item x="192"/>
        <item x="150"/>
        <item x="667"/>
        <item x="162"/>
        <item x="441"/>
        <item x="670"/>
        <item x="601"/>
        <item x="240"/>
        <item x="283"/>
        <item x="425"/>
        <item x="182"/>
        <item x="499"/>
        <item x="561"/>
        <item x="504"/>
        <item x="122"/>
        <item x="284"/>
        <item x="413"/>
        <item x="320"/>
        <item x="89"/>
        <item x="185"/>
        <item x="678"/>
        <item x="176"/>
        <item x="296"/>
        <item x="24"/>
        <item x="169"/>
        <item x="206"/>
        <item x="743"/>
        <item x="506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9">
        <item x="14"/>
        <item x="32"/>
        <item x="13"/>
        <item x="29"/>
        <item x="3"/>
        <item x="45"/>
        <item x="8"/>
        <item x="33"/>
        <item x="35"/>
        <item x="9"/>
        <item x="30"/>
        <item x="24"/>
        <item x="41"/>
        <item x="1"/>
        <item x="12"/>
        <item x="34"/>
        <item x="22"/>
        <item x="43"/>
        <item x="7"/>
        <item x="4"/>
        <item x="36"/>
        <item x="37"/>
        <item x="28"/>
        <item x="48"/>
        <item x="46"/>
        <item x="20"/>
        <item x="31"/>
        <item x="10"/>
        <item x="44"/>
        <item x="2"/>
        <item x="16"/>
        <item x="38"/>
        <item x="39"/>
        <item x="6"/>
        <item x="58"/>
        <item x="42"/>
        <item x="5"/>
        <item x="47"/>
        <item x="40"/>
        <item x="26"/>
        <item x="27"/>
        <item x="11"/>
        <item x="56"/>
        <item x="18"/>
        <item x="17"/>
        <item x="19"/>
        <item x="15"/>
        <item x="25"/>
        <item x="49"/>
        <item x="57"/>
        <item x="23"/>
        <item x="50"/>
        <item x="53"/>
        <item x="54"/>
        <item x="51"/>
        <item x="55"/>
        <item x="21"/>
        <item x="5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items count="59">
        <item x="14"/>
        <item x="32"/>
        <item x="13"/>
        <item x="29"/>
        <item x="3"/>
        <item x="45"/>
        <item x="8"/>
        <item x="33"/>
        <item x="35"/>
        <item x="9"/>
        <item x="30"/>
        <item x="24"/>
        <item x="41"/>
        <item x="1"/>
        <item x="12"/>
        <item x="34"/>
        <item x="22"/>
        <item x="43"/>
        <item x="7"/>
        <item x="4"/>
        <item x="36"/>
        <item x="37"/>
        <item x="28"/>
        <item x="48"/>
        <item x="46"/>
        <item x="20"/>
        <item x="31"/>
        <item x="10"/>
        <item x="44"/>
        <item x="2"/>
        <item x="16"/>
        <item x="38"/>
        <item x="39"/>
        <item x="6"/>
        <item x="58"/>
        <item x="42"/>
        <item x="5"/>
        <item x="47"/>
        <item x="40"/>
        <item x="26"/>
        <item x="27"/>
        <item x="11"/>
        <item x="56"/>
        <item x="18"/>
        <item x="17"/>
        <item x="19"/>
        <item x="15"/>
        <item x="25"/>
        <item x="49"/>
        <item x="57"/>
        <item x="23"/>
        <item x="50"/>
        <item x="53"/>
        <item x="54"/>
        <item x="51"/>
        <item x="55"/>
        <item x="21"/>
        <item x="5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items count="59">
        <item x="14"/>
        <item x="32"/>
        <item x="13"/>
        <item x="29"/>
        <item x="3"/>
        <item x="45"/>
        <item x="8"/>
        <item x="33"/>
        <item x="35"/>
        <item x="9"/>
        <item x="30"/>
        <item x="24"/>
        <item x="41"/>
        <item x="1"/>
        <item x="12"/>
        <item x="34"/>
        <item x="22"/>
        <item x="43"/>
        <item x="7"/>
        <item x="4"/>
        <item x="36"/>
        <item x="37"/>
        <item x="28"/>
        <item x="48"/>
        <item x="46"/>
        <item x="20"/>
        <item x="31"/>
        <item x="10"/>
        <item x="44"/>
        <item x="2"/>
        <item x="16"/>
        <item x="38"/>
        <item x="39"/>
        <item x="6"/>
        <item x="58"/>
        <item x="42"/>
        <item x="5"/>
        <item x="47"/>
        <item x="40"/>
        <item x="26"/>
        <item x="27"/>
        <item x="11"/>
        <item x="56"/>
        <item x="18"/>
        <item x="17"/>
        <item x="19"/>
        <item x="15"/>
        <item x="25"/>
        <item x="49"/>
        <item x="57"/>
        <item x="23"/>
        <item x="50"/>
        <item x="53"/>
        <item x="54"/>
        <item x="51"/>
        <item x="55"/>
        <item x="21"/>
        <item x="5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items count="60">
        <item x="14"/>
        <item x="32"/>
        <item x="13"/>
        <item x="29"/>
        <item x="3"/>
        <item x="45"/>
        <item x="8"/>
        <item x="33"/>
        <item x="35"/>
        <item x="9"/>
        <item x="30"/>
        <item x="24"/>
        <item x="41"/>
        <item x="1"/>
        <item x="12"/>
        <item x="34"/>
        <item x="22"/>
        <item x="43"/>
        <item x="7"/>
        <item x="4"/>
        <item x="36"/>
        <item x="37"/>
        <item x="28"/>
        <item x="48"/>
        <item x="46"/>
        <item x="20"/>
        <item x="31"/>
        <item x="10"/>
        <item x="44"/>
        <item x="2"/>
        <item x="16"/>
        <item x="38"/>
        <item x="39"/>
        <item x="6"/>
        <item x="58"/>
        <item x="42"/>
        <item x="5"/>
        <item x="47"/>
        <item x="40"/>
        <item x="26"/>
        <item x="27"/>
        <item x="11"/>
        <item x="56"/>
        <item x="18"/>
        <item x="17"/>
        <item x="19"/>
        <item x="15"/>
        <item x="25"/>
        <item x="49"/>
        <item x="57"/>
        <item x="23"/>
        <item x="50"/>
        <item x="53"/>
        <item x="54"/>
        <item x="51"/>
        <item x="55"/>
        <item x="21"/>
        <item x="52"/>
        <item x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3">
        <item x="1"/>
        <item x="0"/>
        <item x="3"/>
        <item x="9"/>
        <item x="11"/>
        <item x="12"/>
        <item x="8"/>
        <item x="5"/>
        <item x="2"/>
        <item x="6"/>
        <item x="4"/>
        <item x="7"/>
        <item x="1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8">
    <field x="3"/>
    <field x="2"/>
    <field x="34"/>
    <field x="1"/>
    <field x="4"/>
    <field x="6"/>
    <field x="8"/>
    <field x="9"/>
    <field x="10"/>
    <field x="11"/>
    <field x="12"/>
    <field x="13"/>
    <field x="14"/>
    <field x="15"/>
    <field x="16"/>
    <field x="17"/>
    <field x="18"/>
    <field x="19"/>
    <field x="20"/>
    <field x="21"/>
    <field x="22"/>
    <field x="23"/>
    <field x="24"/>
    <field x="25"/>
    <field x="26"/>
    <field x="27"/>
    <field x="28"/>
    <field x="29"/>
  </rowFields>
  <rowItems count="59">
    <i>
      <x/>
      <x v="9"/>
      <x v="1"/>
      <x v="4"/>
      <x v="19"/>
      <x v="389"/>
      <x v="514"/>
      <x v="12"/>
      <x v="20"/>
      <x/>
      <x/>
      <x/>
      <x/>
      <x/>
      <x/>
      <x/>
      <x v="20"/>
      <x/>
      <x v="10"/>
      <x/>
      <x/>
      <x/>
      <x v="769"/>
      <x v="769"/>
      <x v="769"/>
      <x v="769"/>
      <x v="769"/>
      <x v="13"/>
    </i>
    <i>
      <x v="409"/>
      <x v="1271"/>
      <x v="5"/>
      <x v="4"/>
      <x v="16"/>
      <x v="801"/>
      <x v="514"/>
      <x v="12"/>
      <x v="20"/>
      <x/>
      <x/>
      <x/>
      <x/>
      <x/>
      <x/>
      <x/>
      <x v="20"/>
      <x/>
      <x v="10"/>
      <x/>
      <x/>
      <x/>
      <x v="769"/>
      <x v="769"/>
      <x v="769"/>
      <x v="769"/>
      <x v="769"/>
      <x v="23"/>
    </i>
    <i>
      <x v="525"/>
      <x v="814"/>
      <x v="9"/>
      <x v="4"/>
      <x v="16"/>
      <x v="1230"/>
      <x v="514"/>
      <x v="12"/>
      <x v="20"/>
      <x/>
      <x/>
      <x/>
      <x/>
      <x/>
      <x/>
      <x/>
      <x v="20"/>
      <x/>
      <x v="10"/>
      <x/>
      <x/>
      <x/>
      <x v="769"/>
      <x v="769"/>
      <x v="769"/>
      <x v="769"/>
      <x v="769"/>
      <x v="32"/>
    </i>
    <i>
      <x v="539"/>
      <x v="452"/>
      <x v="1"/>
      <x v="4"/>
      <x v="19"/>
      <x v="255"/>
      <x v="514"/>
      <x v="12"/>
      <x v="20"/>
      <x/>
      <x/>
      <x/>
      <x/>
      <x/>
      <x/>
      <x/>
      <x v="20"/>
      <x/>
      <x v="10"/>
      <x/>
      <x/>
      <x/>
      <x v="769"/>
      <x v="769"/>
      <x v="769"/>
      <x v="769"/>
      <x v="769"/>
      <x v="7"/>
    </i>
    <i>
      <x v="551"/>
      <x v="716"/>
      <x v="6"/>
      <x v="4"/>
      <x v="16"/>
      <x v="1164"/>
      <x v="514"/>
      <x v="12"/>
      <x v="20"/>
      <x/>
      <x/>
      <x/>
      <x/>
      <x/>
      <x/>
      <x/>
      <x v="20"/>
      <x/>
      <x v="10"/>
      <x/>
      <x/>
      <x/>
      <x v="769"/>
      <x v="769"/>
      <x v="769"/>
      <x v="769"/>
      <x v="769"/>
      <x v="31"/>
    </i>
    <i>
      <x v="555"/>
      <x v="164"/>
      <x v="1"/>
      <x v="4"/>
      <x v="16"/>
      <x v="649"/>
      <x v="514"/>
      <x v="12"/>
      <x v="20"/>
      <x/>
      <x/>
      <x/>
      <x/>
      <x/>
      <x/>
      <x/>
      <x v="20"/>
      <x/>
      <x v="10"/>
      <x/>
      <x/>
      <x/>
      <x v="769"/>
      <x v="769"/>
      <x v="769"/>
      <x v="769"/>
      <x v="769"/>
      <x v="18"/>
    </i>
    <i>
      <x v="561"/>
      <x v="608"/>
      <x v="1"/>
      <x v="4"/>
      <x v="19"/>
      <x v="696"/>
      <x v="514"/>
      <x v="12"/>
      <x v="20"/>
      <x/>
      <x/>
      <x/>
      <x/>
      <x/>
      <x/>
      <x/>
      <x v="20"/>
      <x/>
      <x v="10"/>
      <x/>
      <x/>
      <x/>
      <x v="769"/>
      <x v="769"/>
      <x v="769"/>
      <x v="769"/>
      <x v="769"/>
      <x v="21"/>
    </i>
    <i>
      <x v="572"/>
      <x v="825"/>
      <x v="7"/>
      <x v="4"/>
      <x v="16"/>
      <x v="1302"/>
      <x v="514"/>
      <x v="12"/>
      <x v="20"/>
      <x/>
      <x/>
      <x/>
      <x/>
      <x/>
      <x/>
      <x/>
      <x v="20"/>
      <x/>
      <x v="10"/>
      <x/>
      <x/>
      <x/>
      <x v="769"/>
      <x v="769"/>
      <x v="769"/>
      <x v="769"/>
      <x v="769"/>
      <x v="38"/>
    </i>
    <i>
      <x v="573"/>
      <x v="1216"/>
      <x v="1"/>
      <x v="4"/>
      <x v="16"/>
      <x v="1299"/>
      <x v="514"/>
      <x v="12"/>
      <x v="20"/>
      <x/>
      <x/>
      <x/>
      <x/>
      <x/>
      <x/>
      <x/>
      <x v="20"/>
      <x/>
      <x v="10"/>
      <x/>
      <x/>
      <x/>
      <x v="769"/>
      <x v="769"/>
      <x v="769"/>
      <x v="769"/>
      <x v="769"/>
      <x v="37"/>
    </i>
    <i>
      <x v="575"/>
      <x v="1128"/>
      <x v="1"/>
      <x v="4"/>
      <x v="19"/>
      <x v="643"/>
      <x v="514"/>
      <x v="12"/>
      <x v="20"/>
      <x/>
      <x/>
      <x/>
      <x/>
      <x/>
      <x/>
      <x/>
      <x v="20"/>
      <x/>
      <x v="10"/>
      <x/>
      <x/>
      <x/>
      <x v="769"/>
      <x v="769"/>
      <x v="769"/>
      <x v="769"/>
      <x v="769"/>
      <x v="17"/>
    </i>
    <i>
      <x v="608"/>
      <x v="402"/>
      <x v="1"/>
      <x v="4"/>
      <x v="19"/>
      <x v="313"/>
      <x v="514"/>
      <x v="12"/>
      <x v="20"/>
      <x/>
      <x/>
      <x/>
      <x/>
      <x/>
      <x/>
      <x/>
      <x v="20"/>
      <x/>
      <x v="10"/>
      <x/>
      <x/>
      <x/>
      <x v="769"/>
      <x v="769"/>
      <x v="769"/>
      <x v="769"/>
      <x v="769"/>
      <x v="10"/>
    </i>
    <i>
      <x v="635"/>
      <x v="344"/>
      <x v="2"/>
      <x v="4"/>
      <x v="16"/>
      <x v="1326"/>
      <x v="514"/>
      <x v="12"/>
      <x v="20"/>
      <x/>
      <x/>
      <x/>
      <x/>
      <x/>
      <x/>
      <x/>
      <x v="20"/>
      <x/>
      <x v="10"/>
      <x/>
      <x/>
      <x/>
      <x v="769"/>
      <x v="769"/>
      <x v="769"/>
      <x v="769"/>
      <x v="769"/>
      <x v="39"/>
    </i>
    <i>
      <x v="672"/>
      <x v="268"/>
      <x/>
      <x v="4"/>
      <x v="19"/>
      <x v="395"/>
      <x v="514"/>
      <x v="12"/>
      <x v="20"/>
      <x/>
      <x/>
      <x/>
      <x/>
      <x/>
      <x/>
      <x/>
      <x v="20"/>
      <x/>
      <x v="10"/>
      <x/>
      <x/>
      <x/>
      <x v="769"/>
      <x v="769"/>
      <x v="769"/>
      <x v="769"/>
      <x v="769"/>
      <x v="14"/>
    </i>
    <i>
      <x v="680"/>
      <x v="1183"/>
      <x/>
      <x v="4"/>
      <x v="19"/>
      <x v="80"/>
      <x v="514"/>
      <x v="12"/>
      <x v="20"/>
      <x/>
      <x/>
      <x/>
      <x/>
      <x/>
      <x/>
      <x/>
      <x v="20"/>
      <x/>
      <x v="10"/>
      <x/>
      <x/>
      <x/>
      <x v="769"/>
      <x v="769"/>
      <x v="769"/>
      <x v="769"/>
      <x v="769"/>
      <x v="5"/>
    </i>
    <i>
      <x v="708"/>
      <x v="270"/>
      <x/>
      <x v="4"/>
      <x v="19"/>
      <x v="42"/>
      <x v="514"/>
      <x v="12"/>
      <x v="20"/>
      <x/>
      <x/>
      <x/>
      <x/>
      <x/>
      <x/>
      <x/>
      <x v="20"/>
      <x/>
      <x v="10"/>
      <x/>
      <x/>
      <x/>
      <x v="769"/>
      <x v="769"/>
      <x v="769"/>
      <x v="769"/>
      <x v="769"/>
      <x v="2"/>
    </i>
    <i>
      <x v="709"/>
      <x v="271"/>
      <x v="1"/>
      <x v="4"/>
      <x v="19"/>
      <x v="31"/>
      <x v="514"/>
      <x v="12"/>
      <x v="20"/>
      <x/>
      <x/>
      <x/>
      <x/>
      <x/>
      <x/>
      <x/>
      <x v="20"/>
      <x/>
      <x v="10"/>
      <x/>
      <x/>
      <x/>
      <x v="769"/>
      <x v="769"/>
      <x v="769"/>
      <x v="769"/>
      <x v="769"/>
      <x/>
    </i>
    <i>
      <x v="713"/>
      <x v="346"/>
      <x v="6"/>
      <x v="4"/>
      <x v="16"/>
      <x v="1331"/>
      <x v="514"/>
      <x v="12"/>
      <x v="20"/>
      <x/>
      <x/>
      <x/>
      <x/>
      <x/>
      <x/>
      <x/>
      <x v="20"/>
      <x/>
      <x v="10"/>
      <x/>
      <x/>
      <x/>
      <x v="769"/>
      <x v="769"/>
      <x v="769"/>
      <x v="769"/>
      <x v="769"/>
      <x v="40"/>
    </i>
    <i>
      <x v="718"/>
      <x v="309"/>
      <x v="1"/>
      <x v="4"/>
      <x v="16"/>
      <x v="1015"/>
      <x v="514"/>
      <x v="12"/>
      <x v="20"/>
      <x/>
      <x/>
      <x/>
      <x/>
      <x/>
      <x/>
      <x/>
      <x v="20"/>
      <x/>
      <x v="10"/>
      <x/>
      <x/>
      <x/>
      <x v="769"/>
      <x v="769"/>
      <x v="769"/>
      <x v="769"/>
      <x v="769"/>
      <x v="25"/>
    </i>
    <i>
      <x v="750"/>
      <x v="129"/>
      <x v="1"/>
      <x v="4"/>
      <x/>
      <x v="1291"/>
      <x v="514"/>
      <x v="12"/>
      <x v="20"/>
      <x/>
      <x/>
      <x/>
      <x/>
      <x/>
      <x/>
      <x/>
      <x v="20"/>
      <x/>
      <x v="10"/>
      <x/>
      <x/>
      <x/>
      <x v="769"/>
      <x v="769"/>
      <x v="769"/>
      <x v="769"/>
      <x v="769"/>
      <x v="36"/>
    </i>
    <i r="4">
      <x v="14"/>
      <x v="1359"/>
      <x v="514"/>
      <x v="12"/>
      <x v="17"/>
      <x v="8"/>
      <x/>
      <x/>
      <x/>
      <x/>
      <x/>
      <x/>
      <x v="8"/>
      <x v="8"/>
      <x v="7"/>
      <x v="8"/>
      <x v="8"/>
      <x v="8"/>
      <x v="769"/>
      <x v="769"/>
      <x v="769"/>
      <x v="769"/>
      <x v="769"/>
      <x v="53"/>
    </i>
    <i r="4">
      <x v="20"/>
      <x v="1264"/>
      <x v="514"/>
      <x v="12"/>
      <x v="20"/>
      <x/>
      <x/>
      <x/>
      <x/>
      <x/>
      <x/>
      <x/>
      <x v="20"/>
      <x/>
      <x v="10"/>
      <x/>
      <x/>
      <x/>
      <x v="769"/>
      <x v="769"/>
      <x v="769"/>
      <x v="769"/>
      <x v="769"/>
      <x v="33"/>
    </i>
    <i>
      <x v="754"/>
      <x v="125"/>
      <x v="1"/>
      <x v="4"/>
      <x v="14"/>
      <x v="1357"/>
      <x v="514"/>
      <x v="12"/>
      <x v="15"/>
      <x v="6"/>
      <x/>
      <x/>
      <x/>
      <x/>
      <x/>
      <x/>
      <x v="5"/>
      <x v="7"/>
      <x v="5"/>
      <x v="6"/>
      <x v="6"/>
      <x v="6"/>
      <x v="769"/>
      <x v="769"/>
      <x v="769"/>
      <x v="769"/>
      <x v="769"/>
      <x v="51"/>
    </i>
    <i>
      <x v="755"/>
      <x v="132"/>
      <x v="1"/>
      <x v="4"/>
      <x v="14"/>
      <x v="1355"/>
      <x v="514"/>
      <x v="12"/>
      <x v="13"/>
      <x v="4"/>
      <x/>
      <x/>
      <x/>
      <x/>
      <x/>
      <x/>
      <x v="7"/>
      <x v="4"/>
      <x v="3"/>
      <x v="4"/>
      <x v="4"/>
      <x v="4"/>
      <x v="769"/>
      <x v="769"/>
      <x v="769"/>
      <x v="769"/>
      <x v="769"/>
      <x v="49"/>
    </i>
    <i>
      <x v="759"/>
      <x v="351"/>
      <x v="4"/>
      <x v="4"/>
      <x v="16"/>
      <x v="794"/>
      <x v="514"/>
      <x v="12"/>
      <x v="20"/>
      <x/>
      <x/>
      <x/>
      <x/>
      <x/>
      <x/>
      <x/>
      <x v="20"/>
      <x/>
      <x v="10"/>
      <x/>
      <x/>
      <x/>
      <x v="769"/>
      <x v="769"/>
      <x v="769"/>
      <x v="769"/>
      <x v="769"/>
      <x v="22"/>
    </i>
    <i>
      <x v="762"/>
      <x v="128"/>
      <x v="1"/>
      <x v="4"/>
      <x v="14"/>
      <x v="1356"/>
      <x v="514"/>
      <x v="12"/>
      <x v="14"/>
      <x v="5"/>
      <x/>
      <x/>
      <x/>
      <x/>
      <x/>
      <x/>
      <x v="4"/>
      <x v="6"/>
      <x v="4"/>
      <x v="5"/>
      <x v="5"/>
      <x v="5"/>
      <x v="769"/>
      <x v="769"/>
      <x v="769"/>
      <x v="769"/>
      <x v="769"/>
      <x v="52"/>
    </i>
    <i>
      <x v="763"/>
      <x v="126"/>
      <x v="1"/>
      <x v="4"/>
      <x v="14"/>
      <x v="1360"/>
      <x v="514"/>
      <x v="12"/>
      <x v="18"/>
      <x v="9"/>
      <x/>
      <x/>
      <x/>
      <x/>
      <x/>
      <x/>
      <x v="9"/>
      <x v="10"/>
      <x v="8"/>
      <x v="9"/>
      <x v="9"/>
      <x v="9"/>
      <x v="769"/>
      <x v="769"/>
      <x v="769"/>
      <x v="769"/>
      <x v="769"/>
      <x v="54"/>
    </i>
    <i>
      <x v="764"/>
      <x v="124"/>
      <x v="1"/>
      <x v="4"/>
      <x v="14"/>
      <x v="1354"/>
      <x v="514"/>
      <x v="12"/>
      <x v="12"/>
      <x v="3"/>
      <x/>
      <x/>
      <x/>
      <x/>
      <x/>
      <x/>
      <x v="3"/>
      <x v="3"/>
      <x v="2"/>
      <x v="3"/>
      <x v="3"/>
      <x v="3"/>
      <x v="769"/>
      <x v="769"/>
      <x v="769"/>
      <x v="769"/>
      <x v="769"/>
      <x v="48"/>
    </i>
    <i>
      <x v="767"/>
      <x v="119"/>
      <x/>
      <x v="4"/>
      <x v="19"/>
      <x v="60"/>
      <x v="514"/>
      <x v="12"/>
      <x v="20"/>
      <x/>
      <x/>
      <x/>
      <x/>
      <x/>
      <x/>
      <x/>
      <x v="20"/>
      <x/>
      <x v="10"/>
      <x/>
      <x/>
      <x/>
      <x v="769"/>
      <x v="769"/>
      <x v="769"/>
      <x v="769"/>
      <x v="769"/>
      <x v="4"/>
    </i>
    <i r="2">
      <x v="1"/>
      <x v="4"/>
      <x v="19"/>
      <x v="652"/>
      <x v="514"/>
      <x v="12"/>
      <x v="20"/>
      <x/>
      <x/>
      <x/>
      <x/>
      <x/>
      <x/>
      <x/>
      <x v="20"/>
      <x/>
      <x v="10"/>
      <x/>
      <x/>
      <x/>
      <x v="769"/>
      <x v="769"/>
      <x v="769"/>
      <x v="769"/>
      <x v="769"/>
      <x v="19"/>
    </i>
    <i>
      <x v="769"/>
      <x v="131"/>
      <x v="1"/>
      <x v="4"/>
      <x v="14"/>
      <x v="1346"/>
      <x v="514"/>
      <x v="12"/>
      <x v="6"/>
      <x v="2"/>
      <x/>
      <x/>
      <x/>
      <x/>
      <x/>
      <x/>
      <x v="2"/>
      <x v="2"/>
      <x v="1"/>
      <x v="2"/>
      <x v="2"/>
      <x v="2"/>
      <x v="769"/>
      <x v="769"/>
      <x v="769"/>
      <x v="769"/>
      <x v="769"/>
      <x v="42"/>
    </i>
    <i>
      <x v="775"/>
      <x v="870"/>
      <x v="8"/>
      <x v="4"/>
      <x v="16"/>
      <x v="376"/>
      <x v="514"/>
      <x v="12"/>
      <x v="20"/>
      <x/>
      <x/>
      <x/>
      <x/>
      <x/>
      <x/>
      <x/>
      <x v="20"/>
      <x/>
      <x v="10"/>
      <x/>
      <x/>
      <x/>
      <x v="769"/>
      <x v="769"/>
      <x v="769"/>
      <x v="769"/>
      <x v="769"/>
      <x v="12"/>
    </i>
    <i>
      <x v="776"/>
      <x v="287"/>
      <x/>
      <x v="4"/>
      <x v="19"/>
      <x v="1341"/>
      <x v="514"/>
      <x v="12"/>
      <x v="20"/>
      <x/>
      <x/>
      <x/>
      <x/>
      <x/>
      <x/>
      <x/>
      <x v="20"/>
      <x/>
      <x v="10"/>
      <x/>
      <x/>
      <x/>
      <x v="769"/>
      <x v="769"/>
      <x v="769"/>
      <x v="769"/>
      <x v="769"/>
      <x v="46"/>
    </i>
    <i>
      <x v="786"/>
      <x v="40"/>
      <x v="1"/>
      <x v="4"/>
      <x v="1"/>
      <x v="1157"/>
      <x v="514"/>
      <x v="12"/>
      <x v="20"/>
      <x/>
      <x/>
      <x/>
      <x/>
      <x/>
      <x/>
      <x/>
      <x v="20"/>
      <x/>
      <x v="10"/>
      <x/>
      <x/>
      <x/>
      <x v="769"/>
      <x v="769"/>
      <x v="769"/>
      <x v="769"/>
      <x v="769"/>
      <x v="29"/>
    </i>
    <i>
      <x v="793"/>
      <x v="130"/>
      <x v="1"/>
      <x v="4"/>
      <x v="14"/>
      <x v="1358"/>
      <x v="514"/>
      <x v="12"/>
      <x v="16"/>
      <x v="7"/>
      <x/>
      <x/>
      <x/>
      <x/>
      <x/>
      <x/>
      <x v="11"/>
      <x v="5"/>
      <x v="6"/>
      <x v="7"/>
      <x v="7"/>
      <x v="7"/>
      <x v="769"/>
      <x v="769"/>
      <x v="769"/>
      <x v="769"/>
      <x v="769"/>
      <x v="55"/>
    </i>
    <i>
      <x v="803"/>
      <x v="388"/>
      <x v="1"/>
      <x v="4"/>
      <x v="17"/>
      <x v="43"/>
      <x v="514"/>
      <x v="12"/>
      <x v="20"/>
      <x/>
      <x/>
      <x/>
      <x/>
      <x/>
      <x/>
      <x/>
      <x v="20"/>
      <x/>
      <x v="10"/>
      <x/>
      <x/>
      <x/>
      <x v="769"/>
      <x v="769"/>
      <x v="769"/>
      <x v="769"/>
      <x v="769"/>
      <x v="3"/>
    </i>
    <i>
      <x v="808"/>
      <x v="185"/>
      <x v="1"/>
      <x v="4"/>
      <x v="19"/>
      <x v="185"/>
      <x v="514"/>
      <x v="12"/>
      <x v="20"/>
      <x/>
      <x/>
      <x/>
      <x/>
      <x/>
      <x/>
      <x/>
      <x v="20"/>
      <x/>
      <x v="10"/>
      <x/>
      <x/>
      <x/>
      <x v="769"/>
      <x v="769"/>
      <x v="769"/>
      <x v="769"/>
      <x v="769"/>
      <x v="6"/>
    </i>
    <i>
      <x v="809"/>
      <x v="190"/>
      <x v="1"/>
      <x v="4"/>
      <x v="19"/>
      <x v="308"/>
      <x v="514"/>
      <x v="12"/>
      <x v="20"/>
      <x/>
      <x/>
      <x/>
      <x/>
      <x/>
      <x/>
      <x/>
      <x v="20"/>
      <x/>
      <x v="10"/>
      <x/>
      <x/>
      <x/>
      <x v="769"/>
      <x v="769"/>
      <x v="769"/>
      <x v="769"/>
      <x v="769"/>
      <x v="9"/>
    </i>
    <i>
      <x v="815"/>
      <x v="127"/>
      <x v="1"/>
      <x v="4"/>
      <x v="14"/>
      <x v="1361"/>
      <x v="514"/>
      <x v="12"/>
      <x v="19"/>
      <x v="10"/>
      <x/>
      <x/>
      <x/>
      <x/>
      <x/>
      <x/>
      <x v="14"/>
      <x v="9"/>
      <x v="9"/>
      <x v="10"/>
      <x v="10"/>
      <x v="10"/>
      <x v="769"/>
      <x v="769"/>
      <x v="769"/>
      <x v="769"/>
      <x v="769"/>
      <x v="57"/>
    </i>
    <i>
      <x v="816"/>
      <x v="133"/>
      <x v="1"/>
      <x v="4"/>
      <x v="14"/>
      <x v="1330"/>
      <x v="514"/>
      <x v="12"/>
      <x v="1"/>
      <x v="1"/>
      <x/>
      <x/>
      <x/>
      <x/>
      <x/>
      <x/>
      <x/>
      <x v="1"/>
      <x/>
      <x v="1"/>
      <x v="1"/>
      <x v="1"/>
      <x v="769"/>
      <x v="769"/>
      <x v="769"/>
      <x v="769"/>
      <x v="769"/>
      <x v="34"/>
    </i>
    <i>
      <x v="819"/>
      <x v="454"/>
      <x v="1"/>
      <x v="4"/>
      <x v="19"/>
      <x v="258"/>
      <x v="514"/>
      <x v="12"/>
      <x v="20"/>
      <x/>
      <x/>
      <x/>
      <x/>
      <x/>
      <x/>
      <x/>
      <x v="20"/>
      <x/>
      <x v="10"/>
      <x/>
      <x/>
      <x/>
      <x v="769"/>
      <x v="769"/>
      <x v="769"/>
      <x v="769"/>
      <x v="769"/>
      <x v="8"/>
    </i>
    <i>
      <x v="832"/>
      <x v="301"/>
      <x v="12"/>
      <x v="4"/>
      <x v="16"/>
      <x v="1161"/>
      <x v="514"/>
      <x v="12"/>
      <x v="20"/>
      <x/>
      <x/>
      <x/>
      <x/>
      <x/>
      <x/>
      <x/>
      <x v="20"/>
      <x/>
      <x v="10"/>
      <x/>
      <x/>
      <x/>
      <x v="769"/>
      <x v="769"/>
      <x v="769"/>
      <x v="769"/>
      <x v="769"/>
      <x v="30"/>
    </i>
    <i>
      <x v="872"/>
      <x v="1115"/>
      <x v="1"/>
      <x v="4"/>
      <x v="18"/>
      <x v="1286"/>
      <x v="514"/>
      <x v="12"/>
      <x v="20"/>
      <x/>
      <x/>
      <x/>
      <x/>
      <x/>
      <x/>
      <x/>
      <x v="20"/>
      <x/>
      <x v="10"/>
      <x/>
      <x/>
      <x/>
      <x v="769"/>
      <x v="769"/>
      <x v="769"/>
      <x v="769"/>
      <x v="769"/>
      <x v="35"/>
    </i>
    <i>
      <x v="874"/>
      <x v="451"/>
      <x/>
      <x v="4"/>
      <x v="19"/>
      <x v="37"/>
      <x v="514"/>
      <x v="12"/>
      <x v="20"/>
      <x/>
      <x/>
      <x/>
      <x/>
      <x/>
      <x/>
      <x/>
      <x v="20"/>
      <x/>
      <x v="10"/>
      <x/>
      <x/>
      <x/>
      <x v="769"/>
      <x v="769"/>
      <x v="769"/>
      <x v="769"/>
      <x v="769"/>
      <x v="1"/>
    </i>
    <i>
      <x v="875"/>
      <x v="453"/>
      <x v="1"/>
      <x v="4"/>
      <x v="19"/>
      <x v="445"/>
      <x v="514"/>
      <x v="12"/>
      <x v="20"/>
      <x/>
      <x/>
      <x/>
      <x/>
      <x/>
      <x/>
      <x/>
      <x v="20"/>
      <x/>
      <x v="10"/>
      <x/>
      <x/>
      <x/>
      <x v="769"/>
      <x v="769"/>
      <x v="769"/>
      <x v="769"/>
      <x v="769"/>
      <x v="15"/>
    </i>
    <i>
      <x v="896"/>
      <x v="1210"/>
      <x v="1"/>
      <x v="4"/>
      <x v="19"/>
      <x v="885"/>
      <x v="514"/>
      <x v="12"/>
      <x v="20"/>
      <x/>
      <x/>
      <x/>
      <x/>
      <x/>
      <x/>
      <x/>
      <x v="20"/>
      <x/>
      <x v="10"/>
      <x/>
      <x/>
      <x/>
      <x v="769"/>
      <x v="769"/>
      <x v="769"/>
      <x v="769"/>
      <x v="769"/>
      <x v="24"/>
    </i>
    <i>
      <x v="940"/>
      <x v="192"/>
      <x v="1"/>
      <x v="4"/>
      <x v="19"/>
      <x v="1118"/>
      <x v="514"/>
      <x v="12"/>
      <x v="20"/>
      <x/>
      <x/>
      <x/>
      <x/>
      <x/>
      <x/>
      <x/>
      <x v="20"/>
      <x/>
      <x v="10"/>
      <x/>
      <x/>
      <x/>
      <x v="769"/>
      <x v="769"/>
      <x v="769"/>
      <x v="769"/>
      <x v="769"/>
      <x v="27"/>
    </i>
    <i>
      <x v="943"/>
      <x v="314"/>
      <x v="10"/>
      <x v="4"/>
      <x v="16"/>
      <x v="372"/>
      <x v="514"/>
      <x v="12"/>
      <x v="20"/>
      <x/>
      <x/>
      <x/>
      <x/>
      <x/>
      <x/>
      <x/>
      <x v="20"/>
      <x/>
      <x v="10"/>
      <x/>
      <x/>
      <x/>
      <x v="769"/>
      <x v="769"/>
      <x v="769"/>
      <x v="769"/>
      <x v="769"/>
      <x v="11"/>
    </i>
    <i>
      <x v="963"/>
      <x v="1152"/>
      <x v="5"/>
      <x v="4"/>
      <x v="16"/>
      <x v="1132"/>
      <x v="514"/>
      <x v="12"/>
      <x v="20"/>
      <x/>
      <x/>
      <x/>
      <x/>
      <x/>
      <x/>
      <x/>
      <x v="20"/>
      <x/>
      <x v="10"/>
      <x/>
      <x/>
      <x/>
      <x v="769"/>
      <x v="769"/>
      <x v="769"/>
      <x v="769"/>
      <x v="769"/>
      <x v="28"/>
    </i>
    <i>
      <x v="983"/>
      <x v="310"/>
      <x v="1"/>
      <x v="4"/>
      <x v="16"/>
      <x v="1350"/>
      <x v="514"/>
      <x v="12"/>
      <x v="20"/>
      <x/>
      <x/>
      <x/>
      <x/>
      <x/>
      <x/>
      <x/>
      <x v="20"/>
      <x/>
      <x v="10"/>
      <x/>
      <x/>
      <x/>
      <x v="769"/>
      <x v="769"/>
      <x v="769"/>
      <x v="769"/>
      <x v="769"/>
      <x v="56"/>
    </i>
    <i>
      <x v="987"/>
      <x v="311"/>
      <x v="8"/>
      <x v="4"/>
      <x v="16"/>
      <x v="601"/>
      <x v="514"/>
      <x v="12"/>
      <x v="20"/>
      <x/>
      <x/>
      <x/>
      <x/>
      <x/>
      <x/>
      <x/>
      <x v="20"/>
      <x/>
      <x v="10"/>
      <x/>
      <x/>
      <x/>
      <x v="769"/>
      <x v="769"/>
      <x v="769"/>
      <x v="769"/>
      <x v="769"/>
      <x v="16"/>
    </i>
    <i>
      <x v="1045"/>
      <x v="308"/>
      <x v="1"/>
      <x v="4"/>
      <x v="16"/>
      <x v="1340"/>
      <x v="514"/>
      <x v="12"/>
      <x v="20"/>
      <x/>
      <x/>
      <x/>
      <x/>
      <x/>
      <x/>
      <x/>
      <x v="20"/>
      <x/>
      <x v="10"/>
      <x/>
      <x/>
      <x/>
      <x v="769"/>
      <x v="769"/>
      <x v="769"/>
      <x v="769"/>
      <x v="769"/>
      <x v="45"/>
    </i>
    <i>
      <x v="1067"/>
      <x v="239"/>
      <x v="3"/>
      <x v="4"/>
      <x v="16"/>
      <x v="1333"/>
      <x v="514"/>
      <x v="12"/>
      <x v="20"/>
      <x/>
      <x/>
      <x/>
      <x/>
      <x/>
      <x/>
      <x/>
      <x v="20"/>
      <x/>
      <x v="10"/>
      <x/>
      <x/>
      <x/>
      <x v="769"/>
      <x v="769"/>
      <x v="769"/>
      <x v="769"/>
      <x v="769"/>
      <x v="41"/>
    </i>
    <i>
      <x v="1084"/>
      <x v="433"/>
      <x v="1"/>
      <x v="4"/>
      <x v="19"/>
      <x v="1083"/>
      <x v="514"/>
      <x v="12"/>
      <x v="20"/>
      <x/>
      <x/>
      <x/>
      <x/>
      <x/>
      <x/>
      <x/>
      <x v="20"/>
      <x/>
      <x v="10"/>
      <x/>
      <x/>
      <x/>
      <x v="769"/>
      <x v="769"/>
      <x v="769"/>
      <x v="769"/>
      <x v="769"/>
      <x v="26"/>
    </i>
    <i>
      <x v="1158"/>
      <x v="306"/>
      <x v="1"/>
      <x v="4"/>
      <x v="16"/>
      <x v="1339"/>
      <x v="514"/>
      <x v="12"/>
      <x v="20"/>
      <x/>
      <x/>
      <x/>
      <x/>
      <x/>
      <x/>
      <x/>
      <x v="20"/>
      <x/>
      <x v="10"/>
      <x/>
      <x/>
      <x/>
      <x v="769"/>
      <x v="769"/>
      <x v="769"/>
      <x v="769"/>
      <x v="769"/>
      <x v="44"/>
    </i>
    <i>
      <x v="1162"/>
      <x v="312"/>
      <x v="1"/>
      <x v="4"/>
      <x v="16"/>
      <x v="1345"/>
      <x v="514"/>
      <x v="12"/>
      <x v="20"/>
      <x/>
      <x/>
      <x/>
      <x/>
      <x/>
      <x/>
      <x/>
      <x v="20"/>
      <x/>
      <x v="10"/>
      <x/>
      <x/>
      <x/>
      <x v="769"/>
      <x v="769"/>
      <x v="769"/>
      <x v="769"/>
      <x v="769"/>
      <x v="50"/>
    </i>
    <i>
      <x v="1165"/>
      <x v="594"/>
      <x v="1"/>
      <x v="4"/>
      <x v="19"/>
      <x v="654"/>
      <x v="514"/>
      <x v="12"/>
      <x v="20"/>
      <x/>
      <x/>
      <x/>
      <x/>
      <x/>
      <x/>
      <x/>
      <x v="20"/>
      <x/>
      <x v="10"/>
      <x/>
      <x/>
      <x/>
      <x v="769"/>
      <x v="769"/>
      <x v="769"/>
      <x v="769"/>
      <x v="769"/>
      <x v="20"/>
    </i>
    <i>
      <x v="1171"/>
      <x v="307"/>
      <x v="1"/>
      <x v="4"/>
      <x v="16"/>
      <x v="1337"/>
      <x v="514"/>
      <x v="12"/>
      <x v="20"/>
      <x/>
      <x/>
      <x/>
      <x/>
      <x/>
      <x/>
      <x/>
      <x v="20"/>
      <x/>
      <x v="10"/>
      <x/>
      <x/>
      <x/>
      <x v="769"/>
      <x v="769"/>
      <x v="769"/>
      <x v="769"/>
      <x v="769"/>
      <x v="43"/>
    </i>
    <i>
      <x v="1198"/>
      <x v="315"/>
      <x v="1"/>
      <x v="4"/>
      <x v="16"/>
      <x v="1342"/>
      <x v="514"/>
      <x v="12"/>
      <x v="20"/>
      <x/>
      <x/>
      <x/>
      <x/>
      <x/>
      <x/>
      <x/>
      <x v="20"/>
      <x/>
      <x v="10"/>
      <x/>
      <x/>
      <x/>
      <x v="769"/>
      <x v="769"/>
      <x v="769"/>
      <x v="769"/>
      <x v="769"/>
      <x v="47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0" hier="-1"/>
  </pageFields>
  <dataFields count="3">
    <dataField name="Suma de 30/12/2030" fld="30" baseField="0" baseItem="0"/>
    <dataField name="Suma de 30/06/2031" fld="31" baseField="0" baseItem="0"/>
    <dataField name="Suma de 30/12/2031" fld="32" baseField="0" baseItem="0"/>
  </dataFields>
  <formats count="230">
    <format dxfId="229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1"/>
          </reference>
          <reference field="8" count="1">
            <x v="135"/>
          </reference>
        </references>
      </pivotArea>
    </format>
    <format dxfId="228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3"/>
          </reference>
          <reference field="8" count="1">
            <x v="338"/>
          </reference>
        </references>
      </pivotArea>
    </format>
    <format dxfId="227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5"/>
          </reference>
          <reference field="8" count="1">
            <x v="329"/>
          </reference>
        </references>
      </pivotArea>
    </format>
    <format dxfId="226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1"/>
          </reference>
          <reference field="8" count="1">
            <x v="85"/>
          </reference>
        </references>
      </pivotArea>
    </format>
    <format dxfId="225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2"/>
          </reference>
          <reference field="8" count="1">
            <x v="303"/>
          </reference>
        </references>
      </pivotArea>
    </format>
    <format dxfId="224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3"/>
          </reference>
          <reference field="8" count="1">
            <x v="225"/>
          </reference>
        </references>
      </pivotArea>
    </format>
    <format dxfId="223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4"/>
          </reference>
          <reference field="8" count="1">
            <x v="237"/>
          </reference>
        </references>
      </pivotArea>
    </format>
    <format dxfId="222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5"/>
          </reference>
          <reference field="8" count="1">
            <x v="483"/>
          </reference>
        </references>
      </pivotArea>
    </format>
    <format dxfId="221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31"/>
          </reference>
          <reference field="8" count="1">
            <x v="42"/>
          </reference>
        </references>
      </pivotArea>
    </format>
    <format dxfId="220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32"/>
          </reference>
          <reference field="8" count="1">
            <x v="6"/>
          </reference>
        </references>
      </pivotArea>
    </format>
    <format dxfId="219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33"/>
          </reference>
          <reference field="8" count="1">
            <x v="269"/>
          </reference>
        </references>
      </pivotArea>
    </format>
    <format dxfId="218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34"/>
          </reference>
          <reference field="8" count="1">
            <x v="493"/>
          </reference>
        </references>
      </pivotArea>
    </format>
    <format dxfId="217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37"/>
          </reference>
          <reference field="8" count="1">
            <x v="384"/>
          </reference>
        </references>
      </pivotArea>
    </format>
    <format dxfId="216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53"/>
          </reference>
          <reference field="8" count="1">
            <x v="211"/>
          </reference>
        </references>
      </pivotArea>
    </format>
    <format dxfId="215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54"/>
          </reference>
          <reference field="8" count="1">
            <x v="503"/>
          </reference>
        </references>
      </pivotArea>
    </format>
    <format dxfId="214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55"/>
          </reference>
          <reference field="8" count="1">
            <x v="394"/>
          </reference>
        </references>
      </pivotArea>
    </format>
    <format dxfId="213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56"/>
          </reference>
          <reference field="8" count="1">
            <x v="385"/>
          </reference>
        </references>
      </pivotArea>
    </format>
    <format dxfId="212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57"/>
          </reference>
          <reference field="8" count="1">
            <x v="408"/>
          </reference>
        </references>
      </pivotArea>
    </format>
    <format dxfId="211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58"/>
          </reference>
          <reference field="8" count="1">
            <x v="292"/>
          </reference>
        </references>
      </pivotArea>
    </format>
    <format dxfId="210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59"/>
          </reference>
          <reference field="8" count="1">
            <x v="462"/>
          </reference>
        </references>
      </pivotArea>
    </format>
    <format dxfId="209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60"/>
          </reference>
          <reference field="8" count="1">
            <x v="243"/>
          </reference>
        </references>
      </pivotArea>
    </format>
    <format dxfId="208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61"/>
          </reference>
          <reference field="8" count="1">
            <x v="354"/>
          </reference>
        </references>
      </pivotArea>
    </format>
    <format dxfId="207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64"/>
          </reference>
          <reference field="8" count="1">
            <x v="390"/>
          </reference>
        </references>
      </pivotArea>
    </format>
    <format dxfId="206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65"/>
          </reference>
          <reference field="8" count="1">
            <x v="48"/>
          </reference>
        </references>
      </pivotArea>
    </format>
    <format dxfId="205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68"/>
          </reference>
          <reference field="8" count="1">
            <x v="332"/>
          </reference>
        </references>
      </pivotArea>
    </format>
    <format dxfId="204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70"/>
          </reference>
          <reference field="8" count="1">
            <x v="25"/>
          </reference>
        </references>
      </pivotArea>
    </format>
    <format dxfId="203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72"/>
          </reference>
          <reference field="8" count="1">
            <x v="33"/>
          </reference>
        </references>
      </pivotArea>
    </format>
    <format dxfId="202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73"/>
          </reference>
          <reference field="8" count="1">
            <x v="64"/>
          </reference>
        </references>
      </pivotArea>
    </format>
    <format dxfId="201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79"/>
          </reference>
          <reference field="8" count="1">
            <x v="313"/>
          </reference>
        </references>
      </pivotArea>
    </format>
    <format dxfId="200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80"/>
          </reference>
          <reference field="8" count="1">
            <x v="509"/>
          </reference>
        </references>
      </pivotArea>
    </format>
    <format dxfId="199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81"/>
          </reference>
          <reference field="8" count="1">
            <x v="429"/>
          </reference>
        </references>
      </pivotArea>
    </format>
    <format dxfId="198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82"/>
          </reference>
          <reference field="8" count="1">
            <x v="437"/>
          </reference>
        </references>
      </pivotArea>
    </format>
    <format dxfId="197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84"/>
          </reference>
          <reference field="8" count="1">
            <x v="512"/>
          </reference>
        </references>
      </pivotArea>
    </format>
    <format dxfId="196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85"/>
          </reference>
          <reference field="8" count="1">
            <x v="352"/>
          </reference>
        </references>
      </pivotArea>
    </format>
    <format dxfId="195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87"/>
          </reference>
          <reference field="8" count="1">
            <x v="118"/>
          </reference>
        </references>
      </pivotArea>
    </format>
    <format dxfId="194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90"/>
          </reference>
          <reference field="8" count="1">
            <x v="92"/>
          </reference>
        </references>
      </pivotArea>
    </format>
    <format dxfId="193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91"/>
          </reference>
          <reference field="8" count="1">
            <x v="271"/>
          </reference>
        </references>
      </pivotArea>
    </format>
    <format dxfId="192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92"/>
          </reference>
          <reference field="8" count="1">
            <x v="351"/>
          </reference>
        </references>
      </pivotArea>
    </format>
    <format dxfId="191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94"/>
          </reference>
          <reference field="8" count="1">
            <x v="299"/>
          </reference>
        </references>
      </pivotArea>
    </format>
    <format dxfId="190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95"/>
          </reference>
          <reference field="8" count="1">
            <x v="208"/>
          </reference>
        </references>
      </pivotArea>
    </format>
    <format dxfId="189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96"/>
          </reference>
          <reference field="8" count="1">
            <x v="69"/>
          </reference>
        </references>
      </pivotArea>
    </format>
    <format dxfId="188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97"/>
          </reference>
          <reference field="8" count="1">
            <x v="265"/>
          </reference>
        </references>
      </pivotArea>
    </format>
    <format dxfId="187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99"/>
          </reference>
          <reference field="8" count="1">
            <x v="438"/>
          </reference>
        </references>
      </pivotArea>
    </format>
    <format dxfId="186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00"/>
          </reference>
          <reference field="8" count="1">
            <x v="242"/>
          </reference>
        </references>
      </pivotArea>
    </format>
    <format dxfId="185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04"/>
          </reference>
          <reference field="8" count="1">
            <x v="177"/>
          </reference>
        </references>
      </pivotArea>
    </format>
    <format dxfId="184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05"/>
          </reference>
          <reference field="8" count="1">
            <x v="476"/>
          </reference>
        </references>
      </pivotArea>
    </format>
    <format dxfId="183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17"/>
          </reference>
          <reference field="8" count="1">
            <x v="356"/>
          </reference>
        </references>
      </pivotArea>
    </format>
    <format dxfId="182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23"/>
          </reference>
          <reference field="8" count="1">
            <x v="202"/>
          </reference>
        </references>
      </pivotArea>
    </format>
    <format dxfId="181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36"/>
          </reference>
          <reference field="8" count="1">
            <x v="510"/>
          </reference>
        </references>
      </pivotArea>
    </format>
    <format dxfId="180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37"/>
          </reference>
          <reference field="8" count="1">
            <x v="40"/>
          </reference>
        </references>
      </pivotArea>
    </format>
    <format dxfId="179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39"/>
          </reference>
          <reference field="8" count="1">
            <x v="267"/>
          </reference>
        </references>
      </pivotArea>
    </format>
    <format dxfId="178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40"/>
          </reference>
          <reference field="8" count="1">
            <x v="331"/>
          </reference>
        </references>
      </pivotArea>
    </format>
    <format dxfId="177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41"/>
          </reference>
          <reference field="8" count="1">
            <x v="498"/>
          </reference>
        </references>
      </pivotArea>
    </format>
    <format dxfId="176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43"/>
          </reference>
          <reference field="8" count="1">
            <x v="12"/>
          </reference>
        </references>
      </pivotArea>
    </format>
    <format dxfId="175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44"/>
          </reference>
          <reference field="8" count="1">
            <x v="456"/>
          </reference>
        </references>
      </pivotArea>
    </format>
    <format dxfId="174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46"/>
          </reference>
          <reference field="8" count="1">
            <x v="277"/>
          </reference>
        </references>
      </pivotArea>
    </format>
    <format dxfId="173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47"/>
          </reference>
          <reference field="8" count="1">
            <x v="298"/>
          </reference>
        </references>
      </pivotArea>
    </format>
    <format dxfId="172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48"/>
          </reference>
          <reference field="8" count="1">
            <x v="279"/>
          </reference>
        </references>
      </pivotArea>
    </format>
    <format dxfId="171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49"/>
          </reference>
          <reference field="8" count="1">
            <x v="126"/>
          </reference>
        </references>
      </pivotArea>
    </format>
    <format dxfId="170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51"/>
          </reference>
          <reference field="8" count="1">
            <x v="58"/>
          </reference>
        </references>
      </pivotArea>
    </format>
    <format dxfId="169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52"/>
          </reference>
          <reference field="8" count="1">
            <x v="124"/>
          </reference>
        </references>
      </pivotArea>
    </format>
    <format dxfId="168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57"/>
          </reference>
          <reference field="8" count="1">
            <x v="77"/>
          </reference>
        </references>
      </pivotArea>
    </format>
    <format dxfId="167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59"/>
          </reference>
          <reference field="8" count="1">
            <x v="37"/>
          </reference>
        </references>
      </pivotArea>
    </format>
    <format dxfId="166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60"/>
          </reference>
          <reference field="8" count="1">
            <x v="234"/>
          </reference>
        </references>
      </pivotArea>
    </format>
    <format dxfId="165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61"/>
          </reference>
          <reference field="8" count="1">
            <x v="284"/>
          </reference>
        </references>
      </pivotArea>
    </format>
    <format dxfId="164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62"/>
          </reference>
          <reference field="8" count="1">
            <x v="386"/>
          </reference>
        </references>
      </pivotArea>
    </format>
    <format dxfId="163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68"/>
          </reference>
          <reference field="8" count="1">
            <x v="455"/>
          </reference>
        </references>
      </pivotArea>
    </format>
    <format dxfId="162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69"/>
          </reference>
          <reference field="8" count="1">
            <x v="114"/>
          </reference>
        </references>
      </pivotArea>
    </format>
    <format dxfId="161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70"/>
          </reference>
          <reference field="8" count="1">
            <x v="91"/>
          </reference>
        </references>
      </pivotArea>
    </format>
    <format dxfId="160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72"/>
          </reference>
          <reference field="8" count="1">
            <x v="433"/>
          </reference>
        </references>
      </pivotArea>
    </format>
    <format dxfId="159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73"/>
          </reference>
          <reference field="8" count="1">
            <x v="481"/>
          </reference>
        </references>
      </pivotArea>
    </format>
    <format dxfId="158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77"/>
          </reference>
          <reference field="8" count="1">
            <x v="73"/>
          </reference>
        </references>
      </pivotArea>
    </format>
    <format dxfId="157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80"/>
          </reference>
          <reference field="8" count="1">
            <x v="350"/>
          </reference>
        </references>
      </pivotArea>
    </format>
    <format dxfId="156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84"/>
          </reference>
          <reference field="8" count="1">
            <x v="60"/>
          </reference>
        </references>
      </pivotArea>
    </format>
    <format dxfId="155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86"/>
          </reference>
          <reference field="8" count="1">
            <x v="35"/>
          </reference>
        </references>
      </pivotArea>
    </format>
    <format dxfId="154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87"/>
          </reference>
          <reference field="8" count="1">
            <x v="80"/>
          </reference>
        </references>
      </pivotArea>
    </format>
    <format dxfId="153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94"/>
          </reference>
          <reference field="8" count="1">
            <x v="112"/>
          </reference>
        </references>
      </pivotArea>
    </format>
    <format dxfId="152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97"/>
          </reference>
          <reference field="8" count="1">
            <x v="250"/>
          </reference>
        </references>
      </pivotArea>
    </format>
    <format dxfId="151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98"/>
          </reference>
          <reference field="8" count="1">
            <x v="402"/>
          </reference>
        </references>
      </pivotArea>
    </format>
    <format dxfId="150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199"/>
          </reference>
          <reference field="8" count="1">
            <x v="380"/>
          </reference>
        </references>
      </pivotArea>
    </format>
    <format dxfId="149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00"/>
          </reference>
          <reference field="8" count="1">
            <x v="290"/>
          </reference>
        </references>
      </pivotArea>
    </format>
    <format dxfId="148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03"/>
          </reference>
          <reference field="8" count="1">
            <x v="270"/>
          </reference>
        </references>
      </pivotArea>
    </format>
    <format dxfId="147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04"/>
          </reference>
          <reference field="8" count="1">
            <x v="452"/>
          </reference>
        </references>
      </pivotArea>
    </format>
    <format dxfId="146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05"/>
          </reference>
          <reference field="8" count="1">
            <x v="184"/>
          </reference>
        </references>
      </pivotArea>
    </format>
    <format dxfId="145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06"/>
          </reference>
          <reference field="8" count="1">
            <x v="468"/>
          </reference>
        </references>
      </pivotArea>
    </format>
    <format dxfId="144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07"/>
          </reference>
          <reference field="8" count="1">
            <x v="178"/>
          </reference>
        </references>
      </pivotArea>
    </format>
    <format dxfId="143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08"/>
          </reference>
          <reference field="8" count="1">
            <x v="119"/>
          </reference>
        </references>
      </pivotArea>
    </format>
    <format dxfId="142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09"/>
          </reference>
          <reference field="8" count="1">
            <x v="167"/>
          </reference>
        </references>
      </pivotArea>
    </format>
    <format dxfId="141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11"/>
          </reference>
          <reference field="8" count="1">
            <x v="353"/>
          </reference>
        </references>
      </pivotArea>
    </format>
    <format dxfId="140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12"/>
          </reference>
          <reference field="8" count="1">
            <x v="74"/>
          </reference>
        </references>
      </pivotArea>
    </format>
    <format dxfId="139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13"/>
          </reference>
          <reference field="8" count="1">
            <x v="56"/>
          </reference>
        </references>
      </pivotArea>
    </format>
    <format dxfId="138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15"/>
          </reference>
          <reference field="8" count="1">
            <x v="226"/>
          </reference>
        </references>
      </pivotArea>
    </format>
    <format dxfId="137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16"/>
          </reference>
          <reference field="8" count="1">
            <x v="195"/>
          </reference>
        </references>
      </pivotArea>
    </format>
    <format dxfId="136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17"/>
          </reference>
          <reference field="8" count="1">
            <x v="51"/>
          </reference>
        </references>
      </pivotArea>
    </format>
    <format dxfId="135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18"/>
          </reference>
          <reference field="8" count="1">
            <x v="355"/>
          </reference>
        </references>
      </pivotArea>
    </format>
    <format dxfId="134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22"/>
          </reference>
          <reference field="8" count="1">
            <x v="458"/>
          </reference>
        </references>
      </pivotArea>
    </format>
    <format dxfId="133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23"/>
          </reference>
          <reference field="8" count="1">
            <x v="389"/>
          </reference>
        </references>
      </pivotArea>
    </format>
    <format dxfId="132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24"/>
          </reference>
          <reference field="8" count="1">
            <x v="88"/>
          </reference>
        </references>
      </pivotArea>
    </format>
    <format dxfId="131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26"/>
          </reference>
          <reference field="8" count="1">
            <x v="113"/>
          </reference>
        </references>
      </pivotArea>
    </format>
    <format dxfId="130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27"/>
          </reference>
          <reference field="8" count="1">
            <x v="306"/>
          </reference>
        </references>
      </pivotArea>
    </format>
    <format dxfId="129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28"/>
          </reference>
          <reference field="8" count="1">
            <x v="181"/>
          </reference>
        </references>
      </pivotArea>
    </format>
    <format dxfId="128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29"/>
          </reference>
          <reference field="8" count="1">
            <x v="252"/>
          </reference>
        </references>
      </pivotArea>
    </format>
    <format dxfId="127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30"/>
          </reference>
          <reference field="8" count="1">
            <x v="132"/>
          </reference>
        </references>
      </pivotArea>
    </format>
    <format dxfId="126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31"/>
          </reference>
          <reference field="8" count="1">
            <x v="210"/>
          </reference>
        </references>
      </pivotArea>
    </format>
    <format dxfId="125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33"/>
          </reference>
          <reference field="8" count="1">
            <x v="52"/>
          </reference>
        </references>
      </pivotArea>
    </format>
    <format dxfId="124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34"/>
          </reference>
          <reference field="8" count="1">
            <x v="475"/>
          </reference>
        </references>
      </pivotArea>
    </format>
    <format dxfId="123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35"/>
          </reference>
          <reference field="8" count="1">
            <x v="502"/>
          </reference>
        </references>
      </pivotArea>
    </format>
    <format dxfId="122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41"/>
          </reference>
          <reference field="8" count="1">
            <x v="207"/>
          </reference>
        </references>
      </pivotArea>
    </format>
    <format dxfId="121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42"/>
          </reference>
          <reference field="8" count="1">
            <x v="161"/>
          </reference>
        </references>
      </pivotArea>
    </format>
    <format dxfId="120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51"/>
          </reference>
          <reference field="8" count="1">
            <x v="508"/>
          </reference>
        </references>
      </pivotArea>
    </format>
    <format dxfId="119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52"/>
          </reference>
          <reference field="8" count="1">
            <x v="1"/>
          </reference>
        </references>
      </pivotArea>
    </format>
    <format dxfId="118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53"/>
          </reference>
          <reference field="8" count="1">
            <x v="102"/>
          </reference>
        </references>
      </pivotArea>
    </format>
    <format dxfId="117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54"/>
          </reference>
          <reference field="8" count="1">
            <x v="9"/>
          </reference>
        </references>
      </pivotArea>
    </format>
    <format dxfId="116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260"/>
          </reference>
          <reference field="8" count="1">
            <x v="428"/>
          </reference>
        </references>
      </pivotArea>
    </format>
    <format dxfId="115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358"/>
          </reference>
          <reference field="8" count="1">
            <x v="377"/>
          </reference>
        </references>
      </pivotArea>
    </format>
    <format dxfId="114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360"/>
          </reference>
          <reference field="8" count="1">
            <x v="365"/>
          </reference>
        </references>
      </pivotArea>
    </format>
    <format dxfId="113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366"/>
          </reference>
          <reference field="8" count="1">
            <x v="2"/>
          </reference>
        </references>
      </pivotArea>
    </format>
    <format dxfId="112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367"/>
          </reference>
          <reference field="8" count="1">
            <x v="215"/>
          </reference>
        </references>
      </pivotArea>
    </format>
    <format dxfId="111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368"/>
          </reference>
          <reference field="8" count="1">
            <x v="209"/>
          </reference>
        </references>
      </pivotArea>
    </format>
    <format dxfId="110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369"/>
          </reference>
          <reference field="8" count="1">
            <x v="151"/>
          </reference>
        </references>
      </pivotArea>
    </format>
    <format dxfId="109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372"/>
          </reference>
          <reference field="8" count="1">
            <x v="57"/>
          </reference>
        </references>
      </pivotArea>
    </format>
    <format dxfId="108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373"/>
          </reference>
          <reference field="8" count="1">
            <x v="260"/>
          </reference>
        </references>
      </pivotArea>
    </format>
    <format dxfId="107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374"/>
          </reference>
          <reference field="8" count="1">
            <x v="213"/>
          </reference>
        </references>
      </pivotArea>
    </format>
    <format dxfId="106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375"/>
          </reference>
          <reference field="8" count="1">
            <x v="169"/>
          </reference>
        </references>
      </pivotArea>
    </format>
    <format dxfId="105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382"/>
          </reference>
          <reference field="8" count="1">
            <x v="301"/>
          </reference>
        </references>
      </pivotArea>
    </format>
    <format dxfId="104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383"/>
          </reference>
          <reference field="8" count="1">
            <x v="86"/>
          </reference>
        </references>
      </pivotArea>
    </format>
    <format dxfId="103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385"/>
          </reference>
          <reference field="8" count="1">
            <x v="423"/>
          </reference>
        </references>
      </pivotArea>
    </format>
    <format dxfId="102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393"/>
          </reference>
          <reference field="8" count="1">
            <x v="300"/>
          </reference>
        </references>
      </pivotArea>
    </format>
    <format dxfId="101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394"/>
          </reference>
          <reference field="8" count="1">
            <x v="513"/>
          </reference>
        </references>
      </pivotArea>
    </format>
    <format dxfId="100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395"/>
          </reference>
          <reference field="8" count="1">
            <x v="500"/>
          </reference>
        </references>
      </pivotArea>
    </format>
    <format dxfId="99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397"/>
          </reference>
          <reference field="8" count="1">
            <x v="318"/>
          </reference>
        </references>
      </pivotArea>
    </format>
    <format dxfId="98">
      <pivotArea dataOnly="0" labelOnly="1" outline="0" fieldPosition="0">
        <references count="3">
          <reference field="0" count="1" selected="0">
            <x v="0"/>
          </reference>
          <reference field="2" count="1" selected="0">
            <x v="398"/>
          </reference>
          <reference field="8" count="1">
            <x v="443"/>
          </reference>
        </references>
      </pivotArea>
    </format>
    <format dxfId="97">
      <pivotArea dataOnly="0" labelOnly="1" outline="0" fieldPosition="0">
        <references count="4">
          <reference field="0" count="1" selected="0">
            <x v="0"/>
          </reference>
          <reference field="2" count="1" selected="0">
            <x v="11"/>
          </reference>
          <reference field="8" count="1" selected="0">
            <x v="135"/>
          </reference>
          <reference field="9" count="1">
            <x v="12"/>
          </reference>
        </references>
      </pivotArea>
    </format>
    <format dxfId="96">
      <pivotArea dataOnly="0" labelOnly="1" outline="0" fieldPosition="0">
        <references count="4">
          <reference field="0" count="1" selected="0">
            <x v="0"/>
          </reference>
          <reference field="2" count="1" selected="0">
            <x v="393"/>
          </reference>
          <reference field="8" count="1" selected="0">
            <x v="300"/>
          </reference>
          <reference field="9" count="1">
            <x v="12"/>
          </reference>
        </references>
      </pivotArea>
    </format>
    <format dxfId="95">
      <pivotArea dataOnly="0" labelOnly="1" outline="0" fieldPosition="0">
        <references count="5">
          <reference field="0" count="1" selected="0">
            <x v="0"/>
          </reference>
          <reference field="2" count="1" selected="0">
            <x v="11"/>
          </reference>
          <reference field="8" count="1" selected="0">
            <x v="135"/>
          </reference>
          <reference field="9" count="1" selected="0">
            <x v="12"/>
          </reference>
          <reference field="10" count="1">
            <x v="20"/>
          </reference>
        </references>
      </pivotArea>
    </format>
    <format dxfId="94">
      <pivotArea dataOnly="0" labelOnly="1" outline="0" fieldPosition="0">
        <references count="5">
          <reference field="0" count="1" selected="0">
            <x v="0"/>
          </reference>
          <reference field="2" count="1" selected="0">
            <x v="393"/>
          </reference>
          <reference field="8" count="1" selected="0">
            <x v="300"/>
          </reference>
          <reference field="9" count="1" selected="0">
            <x v="12"/>
          </reference>
          <reference field="10" count="1">
            <x v="20"/>
          </reference>
        </references>
      </pivotArea>
    </format>
    <format dxfId="93">
      <pivotArea dataOnly="0" labelOnly="1" outline="0" fieldPosition="0">
        <references count="6">
          <reference field="0" count="1" selected="0">
            <x v="0"/>
          </reference>
          <reference field="2" count="1" selected="0">
            <x v="11"/>
          </reference>
          <reference field="8" count="1" selected="0">
            <x v="135"/>
          </reference>
          <reference field="9" count="1" selected="0">
            <x v="12"/>
          </reference>
          <reference field="10" count="1" selected="0">
            <x v="20"/>
          </reference>
          <reference field="11" count="1">
            <x v="0"/>
          </reference>
        </references>
      </pivotArea>
    </format>
    <format dxfId="92">
      <pivotArea dataOnly="0" labelOnly="1" outline="0" fieldPosition="0">
        <references count="6">
          <reference field="0" count="1" selected="0">
            <x v="0"/>
          </reference>
          <reference field="2" count="1" selected="0">
            <x v="393"/>
          </reference>
          <reference field="8" count="1" selected="0">
            <x v="300"/>
          </reference>
          <reference field="9" count="1" selected="0">
            <x v="12"/>
          </reference>
          <reference field="10" count="1" selected="0">
            <x v="20"/>
          </reference>
          <reference field="11" count="1">
            <x v="0"/>
          </reference>
        </references>
      </pivotArea>
    </format>
    <format dxfId="91">
      <pivotArea dataOnly="0" labelOnly="1" outline="0" fieldPosition="0">
        <references count="7">
          <reference field="0" count="1" selected="0">
            <x v="0"/>
          </reference>
          <reference field="2" count="1" selected="0">
            <x v="11"/>
          </reference>
          <reference field="8" count="1" selected="0">
            <x v="135"/>
          </reference>
          <reference field="9" count="1" selected="0">
            <x v="12"/>
          </reference>
          <reference field="10" count="1" selected="0">
            <x v="20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90">
      <pivotArea dataOnly="0" labelOnly="1" outline="0" fieldPosition="0">
        <references count="7">
          <reference field="0" count="1" selected="0">
            <x v="0"/>
          </reference>
          <reference field="2" count="1" selected="0">
            <x v="393"/>
          </reference>
          <reference field="8" count="1" selected="0">
            <x v="300"/>
          </reference>
          <reference field="9" count="1" selected="0">
            <x v="12"/>
          </reference>
          <reference field="10" count="1" selected="0">
            <x v="20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89">
      <pivotArea dataOnly="0" labelOnly="1" outline="0" fieldPosition="0">
        <references count="8">
          <reference field="0" count="1" selected="0">
            <x v="0"/>
          </reference>
          <reference field="2" count="1" selected="0">
            <x v="11"/>
          </reference>
          <reference field="8" count="1" selected="0">
            <x v="135"/>
          </reference>
          <reference field="9" count="1" selected="0">
            <x v="12"/>
          </reference>
          <reference field="10" count="1" selected="0">
            <x v="20"/>
          </reference>
          <reference field="11" count="1" selected="0">
            <x v="0"/>
          </reference>
          <reference field="12" count="1" selected="0">
            <x v="0"/>
          </reference>
          <reference field="13" count="1">
            <x v="0"/>
          </reference>
        </references>
      </pivotArea>
    </format>
    <format dxfId="88">
      <pivotArea dataOnly="0" labelOnly="1" outline="0" fieldPosition="0">
        <references count="8">
          <reference field="0" count="1" selected="0">
            <x v="0"/>
          </reference>
          <reference field="2" count="1" selected="0">
            <x v="393"/>
          </reference>
          <reference field="8" count="1" selected="0">
            <x v="300"/>
          </reference>
          <reference field="9" count="1" selected="0">
            <x v="12"/>
          </reference>
          <reference field="10" count="1" selected="0">
            <x v="20"/>
          </reference>
          <reference field="11" count="1" selected="0">
            <x v="0"/>
          </reference>
          <reference field="12" count="1" selected="0">
            <x v="0"/>
          </reference>
          <reference field="13" count="1">
            <x v="0"/>
          </reference>
        </references>
      </pivotArea>
    </format>
    <format dxfId="87">
      <pivotArea dataOnly="0" labelOnly="1" outline="0" fieldPosition="0">
        <references count="9">
          <reference field="0" count="1" selected="0">
            <x v="0"/>
          </reference>
          <reference field="2" count="1" selected="0">
            <x v="11"/>
          </reference>
          <reference field="8" count="1" selected="0">
            <x v="135"/>
          </reference>
          <reference field="9" count="1" selected="0">
            <x v="12"/>
          </reference>
          <reference field="10" count="1" selected="0">
            <x v="20"/>
          </reference>
          <reference field="11" count="1" selected="0">
            <x v="0"/>
          </reference>
          <reference field="12" count="1" selected="0">
            <x v="0"/>
          </reference>
          <reference field="13" count="1" selected="0">
            <x v="0"/>
          </reference>
          <reference field="14" count="1">
            <x v="0"/>
          </reference>
        </references>
      </pivotArea>
    </format>
    <format dxfId="86">
      <pivotArea dataOnly="0" labelOnly="1" outline="0" fieldPosition="0">
        <references count="9">
          <reference field="0" count="1" selected="0">
            <x v="0"/>
          </reference>
          <reference field="2" count="1" selected="0">
            <x v="393"/>
          </reference>
          <reference field="8" count="1" selected="0">
            <x v="300"/>
          </reference>
          <reference field="9" count="1" selected="0">
            <x v="12"/>
          </reference>
          <reference field="10" count="1" selected="0">
            <x v="20"/>
          </reference>
          <reference field="11" count="1" selected="0">
            <x v="0"/>
          </reference>
          <reference field="12" count="1" selected="0">
            <x v="0"/>
          </reference>
          <reference field="13" count="1" selected="0">
            <x v="0"/>
          </reference>
          <reference field="14" count="1">
            <x v="0"/>
          </reference>
        </references>
      </pivotArea>
    </format>
    <format dxfId="85">
      <pivotArea dataOnly="0" labelOnly="1" outline="0" fieldPosition="0">
        <references count="10">
          <reference field="0" count="1" selected="0">
            <x v="0"/>
          </reference>
          <reference field="2" count="1" selected="0">
            <x v="11"/>
          </reference>
          <reference field="8" count="1" selected="0">
            <x v="135"/>
          </reference>
          <reference field="9" count="1" selected="0">
            <x v="12"/>
          </reference>
          <reference field="10" count="1" selected="0">
            <x v="20"/>
          </reference>
          <reference field="11" count="1" selected="0">
            <x v="0"/>
          </reference>
          <reference field="12" count="1" selected="0">
            <x v="0"/>
          </reference>
          <reference field="13" count="1" selected="0">
            <x v="0"/>
          </reference>
          <reference field="14" count="1" selected="0">
            <x v="0"/>
          </reference>
          <reference field="15" count="1">
            <x v="0"/>
          </reference>
        </references>
      </pivotArea>
    </format>
    <format dxfId="84">
      <pivotArea dataOnly="0" labelOnly="1" outline="0" fieldPosition="0">
        <references count="10">
          <reference field="0" count="1" selected="0">
            <x v="0"/>
          </reference>
          <reference field="2" count="1" selected="0">
            <x v="393"/>
          </reference>
          <reference field="8" count="1" selected="0">
            <x v="300"/>
          </reference>
          <reference field="9" count="1" selected="0">
            <x v="12"/>
          </reference>
          <reference field="10" count="1" selected="0">
            <x v="20"/>
          </reference>
          <reference field="11" count="1" selected="0">
            <x v="0"/>
          </reference>
          <reference field="12" count="1" selected="0">
            <x v="0"/>
          </reference>
          <reference field="13" count="1" selected="0">
            <x v="0"/>
          </reference>
          <reference field="14" count="1" selected="0">
            <x v="0"/>
          </reference>
          <reference field="15" count="1">
            <x v="0"/>
          </reference>
        </references>
      </pivotArea>
    </format>
    <format dxfId="83">
      <pivotArea dataOnly="0" labelOnly="1" outline="0" fieldPosition="0">
        <references count="11">
          <reference field="0" count="1" selected="0">
            <x v="0"/>
          </reference>
          <reference field="2" count="1" selected="0">
            <x v="11"/>
          </reference>
          <reference field="8" count="1" selected="0">
            <x v="135"/>
          </reference>
          <reference field="9" count="1" selected="0">
            <x v="12"/>
          </reference>
          <reference field="10" count="1" selected="0">
            <x v="20"/>
          </reference>
          <reference field="11" count="1" selected="0">
            <x v="0"/>
          </reference>
          <reference field="12" count="1" selected="0">
            <x v="0"/>
          </reference>
          <reference field="13" count="1" selected="0">
            <x v="0"/>
          </reference>
          <reference field="14" count="1" selected="0">
            <x v="0"/>
          </reference>
          <reference field="15" count="1" selected="0">
            <x v="0"/>
          </reference>
          <reference field="16" count="1">
            <x v="0"/>
          </reference>
        </references>
      </pivotArea>
    </format>
    <format dxfId="82">
      <pivotArea dataOnly="0" labelOnly="1" outline="0" fieldPosition="0">
        <references count="11">
          <reference field="0" count="1" selected="0">
            <x v="0"/>
          </reference>
          <reference field="2" count="1" selected="0">
            <x v="393"/>
          </reference>
          <reference field="8" count="1" selected="0">
            <x v="300"/>
          </reference>
          <reference field="9" count="1" selected="0">
            <x v="12"/>
          </reference>
          <reference field="10" count="1" selected="0">
            <x v="20"/>
          </reference>
          <reference field="11" count="1" selected="0">
            <x v="0"/>
          </reference>
          <reference field="12" count="1" selected="0">
            <x v="0"/>
          </reference>
          <reference field="13" count="1" selected="0">
            <x v="0"/>
          </reference>
          <reference field="14" count="1" selected="0">
            <x v="0"/>
          </reference>
          <reference field="15" count="1" selected="0">
            <x v="0"/>
          </reference>
          <reference field="16" count="1">
            <x v="0"/>
          </reference>
        </references>
      </pivotArea>
    </format>
    <format dxfId="81">
      <pivotArea dataOnly="0" labelOnly="1" outline="0" fieldPosition="0">
        <references count="12">
          <reference field="0" count="1" selected="0">
            <x v="0"/>
          </reference>
          <reference field="2" count="1" selected="0">
            <x v="11"/>
          </reference>
          <reference field="8" count="1" selected="0">
            <x v="135"/>
          </reference>
          <reference field="9" count="1" selected="0">
            <x v="12"/>
          </reference>
          <reference field="10" count="1" selected="0">
            <x v="20"/>
          </reference>
          <reference field="11" count="1" selected="0">
            <x v="0"/>
          </reference>
          <reference field="12" count="1" selected="0">
            <x v="0"/>
          </reference>
          <reference field="13" count="1" selected="0">
            <x v="0"/>
          </reference>
          <reference field="14" count="1" selected="0">
            <x v="0"/>
          </reference>
          <reference field="15" count="1" selected="0">
            <x v="0"/>
          </reference>
          <reference field="16" count="1" selected="0">
            <x v="0"/>
          </reference>
          <reference field="17" count="1">
            <x v="0"/>
          </reference>
        </references>
      </pivotArea>
    </format>
    <format dxfId="80">
      <pivotArea dataOnly="0" labelOnly="1" outline="0" fieldPosition="0">
        <references count="12">
          <reference field="0" count="1" selected="0">
            <x v="0"/>
          </reference>
          <reference field="2" count="1" selected="0">
            <x v="393"/>
          </reference>
          <reference field="8" count="1" selected="0">
            <x v="300"/>
          </reference>
          <reference field="9" count="1" selected="0">
            <x v="12"/>
          </reference>
          <reference field="10" count="1" selected="0">
            <x v="20"/>
          </reference>
          <reference field="11" count="1" selected="0">
            <x v="0"/>
          </reference>
          <reference field="12" count="1" selected="0">
            <x v="0"/>
          </reference>
          <reference field="13" count="1" selected="0">
            <x v="0"/>
          </reference>
          <reference field="14" count="1" selected="0">
            <x v="0"/>
          </reference>
          <reference field="15" count="1" selected="0">
            <x v="0"/>
          </reference>
          <reference field="16" count="1" selected="0">
            <x v="0"/>
          </reference>
          <reference field="17" count="1">
            <x v="0"/>
          </reference>
        </references>
      </pivotArea>
    </format>
    <format dxfId="79">
      <pivotArea dataOnly="0" labelOnly="1" outline="0" fieldPosition="0">
        <references count="13">
          <reference field="0" count="1" selected="0">
            <x v="0"/>
          </reference>
          <reference field="2" count="1" selected="0">
            <x v="11"/>
          </reference>
          <reference field="8" count="1" selected="0">
            <x v="135"/>
          </reference>
          <reference field="9" count="1" selected="0">
            <x v="12"/>
          </reference>
          <reference field="10" count="1" selected="0">
            <x v="20"/>
          </reference>
          <reference field="11" count="1" selected="0">
            <x v="0"/>
          </reference>
          <reference field="12" count="1" selected="0">
            <x v="0"/>
          </reference>
          <reference field="13" count="1" selected="0">
            <x v="0"/>
          </reference>
          <reference field="14" count="1" selected="0">
            <x v="0"/>
          </reference>
          <reference field="15" count="1" selected="0">
            <x v="0"/>
          </reference>
          <reference field="16" count="1" selected="0">
            <x v="0"/>
          </reference>
          <reference field="17" count="1" selected="0">
            <x v="0"/>
          </reference>
          <reference field="18" count="1">
            <x v="20"/>
          </reference>
        </references>
      </pivotArea>
    </format>
    <format dxfId="78">
      <pivotArea dataOnly="0" labelOnly="1" outline="0" fieldPosition="0">
        <references count="13">
          <reference field="0" count="1" selected="0">
            <x v="0"/>
          </reference>
          <reference field="2" count="1" selected="0">
            <x v="393"/>
          </reference>
          <reference field="8" count="1" selected="0">
            <x v="300"/>
          </reference>
          <reference field="9" count="1" selected="0">
            <x v="12"/>
          </reference>
          <reference field="10" count="1" selected="0">
            <x v="20"/>
          </reference>
          <reference field="11" count="1" selected="0">
            <x v="0"/>
          </reference>
          <reference field="12" count="1" selected="0">
            <x v="0"/>
          </reference>
          <reference field="13" count="1" selected="0">
            <x v="0"/>
          </reference>
          <reference field="14" count="1" selected="0">
            <x v="0"/>
          </reference>
          <reference field="15" count="1" selected="0">
            <x v="0"/>
          </reference>
          <reference field="16" count="1" selected="0">
            <x v="0"/>
          </reference>
          <reference field="17" count="1" selected="0">
            <x v="0"/>
          </reference>
          <reference field="18" count="1">
            <x v="20"/>
          </reference>
        </references>
      </pivotArea>
    </format>
    <format dxfId="77">
      <pivotArea dataOnly="0" labelOnly="1" outline="0" fieldPosition="0">
        <references count="14">
          <reference field="0" count="1" selected="0">
            <x v="0"/>
          </reference>
          <reference field="2" count="1" selected="0">
            <x v="11"/>
          </reference>
          <reference field="8" count="1" selected="0">
            <x v="135"/>
          </reference>
          <reference field="9" count="1" selected="0">
            <x v="12"/>
          </reference>
          <reference field="10" count="1" selected="0">
            <x v="20"/>
          </reference>
          <reference field="11" count="1" selected="0">
            <x v="0"/>
          </reference>
          <reference field="12" count="1" selected="0">
            <x v="0"/>
          </reference>
          <reference field="13" count="1" selected="0">
            <x v="0"/>
          </reference>
          <reference field="14" count="1" selected="0">
            <x v="0"/>
          </reference>
          <reference field="15" count="1" selected="0">
            <x v="0"/>
          </reference>
          <reference field="16" count="1" selected="0">
            <x v="0"/>
          </reference>
          <reference field="17" count="1" selected="0">
            <x v="0"/>
          </reference>
          <reference field="18" count="1" selected="0">
            <x v="20"/>
          </reference>
          <reference field="19" count="1">
            <x v="0"/>
          </reference>
        </references>
      </pivotArea>
    </format>
    <format dxfId="76">
      <pivotArea dataOnly="0" labelOnly="1" outline="0" fieldPosition="0">
        <references count="14">
          <reference field="0" count="1" selected="0">
            <x v="0"/>
          </reference>
          <reference field="2" count="1" selected="0">
            <x v="393"/>
          </reference>
          <reference field="8" count="1" selected="0">
            <x v="300"/>
          </reference>
          <reference field="9" count="1" selected="0">
            <x v="12"/>
          </reference>
          <reference field="10" count="1" selected="0">
            <x v="20"/>
          </reference>
          <reference field="11" count="1" selected="0">
            <x v="0"/>
          </reference>
          <reference field="12" count="1" selected="0">
            <x v="0"/>
          </reference>
          <reference field="13" count="1" selected="0">
            <x v="0"/>
          </reference>
          <reference field="14" count="1" selected="0">
            <x v="0"/>
          </reference>
          <reference field="15" count="1" selected="0">
            <x v="0"/>
          </reference>
          <reference field="16" count="1" selected="0">
            <x v="0"/>
          </reference>
          <reference field="17" count="1" selected="0">
            <x v="0"/>
          </reference>
          <reference field="18" count="1" selected="0">
            <x v="20"/>
          </reference>
          <reference field="19" count="1">
            <x v="0"/>
          </reference>
        </references>
      </pivotArea>
    </format>
    <format dxfId="75">
      <pivotArea dataOnly="0" labelOnly="1" outline="0" fieldPosition="0">
        <references count="15">
          <reference field="0" count="1" selected="0">
            <x v="0"/>
          </reference>
          <reference field="2" count="1" selected="0">
            <x v="11"/>
          </reference>
          <reference field="8" count="1" selected="0">
            <x v="135"/>
          </reference>
          <reference field="9" count="1" selected="0">
            <x v="12"/>
          </reference>
          <reference field="10" count="1" selected="0">
            <x v="20"/>
          </reference>
          <reference field="11" count="1" selected="0">
            <x v="0"/>
          </reference>
          <reference field="12" count="1" selected="0">
            <x v="0"/>
          </reference>
          <reference field="13" count="1" selected="0">
            <x v="0"/>
          </reference>
          <reference field="14" count="1" selected="0">
            <x v="0"/>
          </reference>
          <reference field="15" count="1" selected="0">
            <x v="0"/>
          </reference>
          <reference field="16" count="1" selected="0">
            <x v="0"/>
          </reference>
          <reference field="17" count="1" selected="0">
            <x v="0"/>
          </reference>
          <reference field="18" count="1" selected="0">
            <x v="20"/>
          </reference>
          <reference field="19" count="1" selected="0">
            <x v="0"/>
          </reference>
          <reference field="20" count="1">
            <x v="10"/>
          </reference>
        </references>
      </pivotArea>
    </format>
    <format dxfId="74">
      <pivotArea dataOnly="0" labelOnly="1" outline="0" fieldPosition="0">
        <references count="15">
          <reference field="0" count="1" selected="0">
            <x v="0"/>
          </reference>
          <reference field="2" count="1" selected="0">
            <x v="393"/>
          </reference>
          <reference field="8" count="1" selected="0">
            <x v="300"/>
          </reference>
          <reference field="9" count="1" selected="0">
            <x v="12"/>
          </reference>
          <reference field="10" count="1" selected="0">
            <x v="20"/>
          </reference>
          <reference field="11" count="1" selected="0">
            <x v="0"/>
          </reference>
          <reference field="12" count="1" selected="0">
            <x v="0"/>
          </reference>
          <reference field="13" count="1" selected="0">
            <x v="0"/>
          </reference>
          <reference field="14" count="1" selected="0">
            <x v="0"/>
          </reference>
          <reference field="15" count="1" selected="0">
            <x v="0"/>
          </reference>
          <reference field="16" count="1" selected="0">
            <x v="0"/>
          </reference>
          <reference field="17" count="1" selected="0">
            <x v="0"/>
          </reference>
          <reference field="18" count="1" selected="0">
            <x v="20"/>
          </reference>
          <reference field="19" count="1" selected="0">
            <x v="0"/>
          </reference>
          <reference field="20" count="1">
            <x v="10"/>
          </reference>
        </references>
      </pivotArea>
    </format>
    <format dxfId="73">
      <pivotArea dataOnly="0" labelOnly="1" outline="0" fieldPosition="0">
        <references count="16">
          <reference field="0" count="1" selected="0">
            <x v="0"/>
          </reference>
          <reference field="2" count="1" selected="0">
            <x v="11"/>
          </reference>
          <reference field="8" count="1" selected="0">
            <x v="135"/>
          </reference>
          <reference field="9" count="1" selected="0">
            <x v="12"/>
          </reference>
          <reference field="10" count="1" selected="0">
            <x v="20"/>
          </reference>
          <reference field="11" count="1" selected="0">
            <x v="0"/>
          </reference>
          <reference field="12" count="1" selected="0">
            <x v="0"/>
          </reference>
          <reference field="13" count="1" selected="0">
            <x v="0"/>
          </reference>
          <reference field="14" count="1" selected="0">
            <x v="0"/>
          </reference>
          <reference field="15" count="1" selected="0">
            <x v="0"/>
          </reference>
          <reference field="16" count="1" selected="0">
            <x v="0"/>
          </reference>
          <reference field="17" count="1" selected="0">
            <x v="0"/>
          </reference>
          <reference field="18" count="1" selected="0">
            <x v="20"/>
          </reference>
          <reference field="19" count="1" selected="0">
            <x v="0"/>
          </reference>
          <reference field="20" count="1" selected="0">
            <x v="10"/>
          </reference>
          <reference field="21" count="1">
            <x v="0"/>
          </reference>
        </references>
      </pivotArea>
    </format>
    <format dxfId="72">
      <pivotArea dataOnly="0" labelOnly="1" outline="0" fieldPosition="0">
        <references count="16">
          <reference field="0" count="1" selected="0">
            <x v="0"/>
          </reference>
          <reference field="2" count="1" selected="0">
            <x v="393"/>
          </reference>
          <reference field="8" count="1" selected="0">
            <x v="300"/>
          </reference>
          <reference field="9" count="1" selected="0">
            <x v="12"/>
          </reference>
          <reference field="10" count="1" selected="0">
            <x v="20"/>
          </reference>
          <reference field="11" count="1" selected="0">
            <x v="0"/>
          </reference>
          <reference field="12" count="1" selected="0">
            <x v="0"/>
          </reference>
          <reference field="13" count="1" selected="0">
            <x v="0"/>
          </reference>
          <reference field="14" count="1" selected="0">
            <x v="0"/>
          </reference>
          <reference field="15" count="1" selected="0">
            <x v="0"/>
          </reference>
          <reference field="16" count="1" selected="0">
            <x v="0"/>
          </reference>
          <reference field="17" count="1" selected="0">
            <x v="0"/>
          </reference>
          <reference field="18" count="1" selected="0">
            <x v="20"/>
          </reference>
          <reference field="19" count="1" selected="0">
            <x v="0"/>
          </reference>
          <reference field="20" count="1" selected="0">
            <x v="10"/>
          </reference>
          <reference field="21" count="1">
            <x v="0"/>
          </reference>
        </references>
      </pivotArea>
    </format>
    <format dxfId="71">
      <pivotArea dataOnly="0" labelOnly="1" outline="0" fieldPosition="0">
        <references count="17">
          <reference field="0" count="1" selected="0">
            <x v="0"/>
          </reference>
          <reference field="2" count="1" selected="0">
            <x v="11"/>
          </reference>
          <reference field="8" count="1" selected="0">
            <x v="135"/>
          </reference>
          <reference field="9" count="1" selected="0">
            <x v="12"/>
          </reference>
          <reference field="10" count="1" selected="0">
            <x v="20"/>
          </reference>
          <reference field="11" count="1" selected="0">
            <x v="0"/>
          </reference>
          <reference field="12" count="1" selected="0">
            <x v="0"/>
          </reference>
          <reference field="13" count="1" selected="0">
            <x v="0"/>
          </reference>
          <reference field="14" count="1" selected="0">
            <x v="0"/>
          </reference>
          <reference field="15" count="1" selected="0">
            <x v="0"/>
          </reference>
          <reference field="16" count="1" selected="0">
            <x v="0"/>
          </reference>
          <reference field="17" count="1" selected="0">
            <x v="0"/>
          </reference>
          <reference field="18" count="1" selected="0">
            <x v="20"/>
          </reference>
          <reference field="19" count="1" selected="0">
            <x v="0"/>
          </reference>
          <reference field="20" count="1" selected="0">
            <x v="10"/>
          </reference>
          <reference field="21" count="1" selected="0">
            <x v="0"/>
          </reference>
          <reference field="22" count="1">
            <x v="0"/>
          </reference>
        </references>
      </pivotArea>
    </format>
    <format dxfId="70">
      <pivotArea dataOnly="0" labelOnly="1" outline="0" fieldPosition="0">
        <references count="17">
          <reference field="0" count="1" selected="0">
            <x v="0"/>
          </reference>
          <reference field="2" count="1" selected="0">
            <x v="393"/>
          </reference>
          <reference field="8" count="1" selected="0">
            <x v="300"/>
          </reference>
          <reference field="9" count="1" selected="0">
            <x v="12"/>
          </reference>
          <reference field="10" count="1" selected="0">
            <x v="20"/>
          </reference>
          <reference field="11" count="1" selected="0">
            <x v="0"/>
          </reference>
          <reference field="12" count="1" selected="0">
            <x v="0"/>
          </reference>
          <reference field="13" count="1" selected="0">
            <x v="0"/>
          </reference>
          <reference field="14" count="1" selected="0">
            <x v="0"/>
          </reference>
          <reference field="15" count="1" selected="0">
            <x v="0"/>
          </reference>
          <reference field="16" count="1" selected="0">
            <x v="0"/>
          </reference>
          <reference field="17" count="1" selected="0">
            <x v="0"/>
          </reference>
          <reference field="18" count="1" selected="0">
            <x v="20"/>
          </reference>
          <reference field="19" count="1" selected="0">
            <x v="0"/>
          </reference>
          <reference field="20" count="1" selected="0">
            <x v="10"/>
          </reference>
          <reference field="21" count="1" selected="0">
            <x v="0"/>
          </reference>
          <reference field="22" count="1">
            <x v="0"/>
          </reference>
        </references>
      </pivotArea>
    </format>
    <format dxfId="69">
      <pivotArea dataOnly="0" labelOnly="1" outline="0" fieldPosition="0">
        <references count="18">
          <reference field="0" count="1" selected="0">
            <x v="0"/>
          </reference>
          <reference field="2" count="1" selected="0">
            <x v="11"/>
          </reference>
          <reference field="8" count="1" selected="0">
            <x v="135"/>
          </reference>
          <reference field="9" count="1" selected="0">
            <x v="12"/>
          </reference>
          <reference field="10" count="1" selected="0">
            <x v="20"/>
          </reference>
          <reference field="11" count="1" selected="0">
            <x v="0"/>
          </reference>
          <reference field="12" count="1" selected="0">
            <x v="0"/>
          </reference>
          <reference field="13" count="1" selected="0">
            <x v="0"/>
          </reference>
          <reference field="14" count="1" selected="0">
            <x v="0"/>
          </reference>
          <reference field="15" count="1" selected="0">
            <x v="0"/>
          </reference>
          <reference field="16" count="1" selected="0">
            <x v="0"/>
          </reference>
          <reference field="17" count="1" selected="0">
            <x v="0"/>
          </reference>
          <reference field="18" count="1" selected="0">
            <x v="20"/>
          </reference>
          <reference field="19" count="1" selected="0">
            <x v="0"/>
          </reference>
          <reference field="20" count="1" selected="0">
            <x v="10"/>
          </reference>
          <reference field="21" count="1" selected="0">
            <x v="0"/>
          </reference>
          <reference field="22" count="1" selected="0">
            <x v="0"/>
          </reference>
          <reference field="23" count="1">
            <x v="0"/>
          </reference>
        </references>
      </pivotArea>
    </format>
    <format dxfId="68">
      <pivotArea dataOnly="0" labelOnly="1" outline="0" fieldPosition="0">
        <references count="18">
          <reference field="0" count="1" selected="0">
            <x v="0"/>
          </reference>
          <reference field="2" count="1" selected="0">
            <x v="393"/>
          </reference>
          <reference field="8" count="1" selected="0">
            <x v="300"/>
          </reference>
          <reference field="9" count="1" selected="0">
            <x v="12"/>
          </reference>
          <reference field="10" count="1" selected="0">
            <x v="20"/>
          </reference>
          <reference field="11" count="1" selected="0">
            <x v="0"/>
          </reference>
          <reference field="12" count="1" selected="0">
            <x v="0"/>
          </reference>
          <reference field="13" count="1" selected="0">
            <x v="0"/>
          </reference>
          <reference field="14" count="1" selected="0">
            <x v="0"/>
          </reference>
          <reference field="15" count="1" selected="0">
            <x v="0"/>
          </reference>
          <reference field="16" count="1" selected="0">
            <x v="0"/>
          </reference>
          <reference field="17" count="1" selected="0">
            <x v="0"/>
          </reference>
          <reference field="18" count="1" selected="0">
            <x v="20"/>
          </reference>
          <reference field="19" count="1" selected="0">
            <x v="0"/>
          </reference>
          <reference field="20" count="1" selected="0">
            <x v="10"/>
          </reference>
          <reference field="21" count="1" selected="0">
            <x v="0"/>
          </reference>
          <reference field="22" count="1" selected="0">
            <x v="0"/>
          </reference>
          <reference field="23" count="1">
            <x v="0"/>
          </reference>
        </references>
      </pivotArea>
    </format>
    <format dxfId="67">
      <pivotArea dataOnly="0" labelOnly="1" outline="0" fieldPosition="0">
        <references count="19">
          <reference field="0" count="1" selected="0">
            <x v="0"/>
          </reference>
          <reference field="2" count="1" selected="0">
            <x v="11"/>
          </reference>
          <reference field="8" count="1" selected="0">
            <x v="135"/>
          </reference>
          <reference field="9" count="1" selected="0">
            <x v="12"/>
          </reference>
          <reference field="10" count="1" selected="0">
            <x v="20"/>
          </reference>
          <reference field="11" count="1" selected="0">
            <x v="0"/>
          </reference>
          <reference field="12" count="1" selected="0">
            <x v="0"/>
          </reference>
          <reference field="13" count="1" selected="0">
            <x v="0"/>
          </reference>
          <reference field="14" count="1" selected="0">
            <x v="0"/>
          </reference>
          <reference field="15" count="1" selected="0">
            <x v="0"/>
          </reference>
          <reference field="16" count="1" selected="0">
            <x v="0"/>
          </reference>
          <reference field="17" count="1" selected="0">
            <x v="0"/>
          </reference>
          <reference field="18" count="1" selected="0">
            <x v="20"/>
          </reference>
          <reference field="19" count="1" selected="0">
            <x v="0"/>
          </reference>
          <reference field="20" count="1" selected="0">
            <x v="10"/>
          </reference>
          <reference field="21" count="1" selected="0">
            <x v="0"/>
          </reference>
          <reference field="22" count="1" selected="0">
            <x v="0"/>
          </reference>
          <reference field="23" count="1" selected="0">
            <x v="0"/>
          </reference>
          <reference field="24" count="1">
            <x v="769"/>
          </reference>
        </references>
      </pivotArea>
    </format>
    <format dxfId="66">
      <pivotArea dataOnly="0" labelOnly="1" outline="0" fieldPosition="0">
        <references count="19">
          <reference field="0" count="1" selected="0">
            <x v="0"/>
          </reference>
          <reference field="2" count="1" selected="0">
            <x v="393"/>
          </reference>
          <reference field="8" count="1" selected="0">
            <x v="300"/>
          </reference>
          <reference field="9" count="1" selected="0">
            <x v="12"/>
          </reference>
          <reference field="10" count="1" selected="0">
            <x v="20"/>
          </reference>
          <reference field="11" count="1" selected="0">
            <x v="0"/>
          </reference>
          <reference field="12" count="1" selected="0">
            <x v="0"/>
          </reference>
          <reference field="13" count="1" selected="0">
            <x v="0"/>
          </reference>
          <reference field="14" count="1" selected="0">
            <x v="0"/>
          </reference>
          <reference field="15" count="1" selected="0">
            <x v="0"/>
          </reference>
          <reference field="16" count="1" selected="0">
            <x v="0"/>
          </reference>
          <reference field="17" count="1" selected="0">
            <x v="0"/>
          </reference>
          <reference field="18" count="1" selected="0">
            <x v="20"/>
          </reference>
          <reference field="19" count="1" selected="0">
            <x v="0"/>
          </reference>
          <reference field="20" count="1" selected="0">
            <x v="10"/>
          </reference>
          <reference field="21" count="1" selected="0">
            <x v="0"/>
          </reference>
          <reference field="22" count="1" selected="0">
            <x v="0"/>
          </reference>
          <reference field="23" count="1" selected="0">
            <x v="0"/>
          </reference>
          <reference field="24" count="1">
            <x v="769"/>
          </reference>
        </references>
      </pivotArea>
    </format>
    <format dxfId="65">
      <pivotArea dataOnly="0" labelOnly="1" outline="0" fieldPosition="0">
        <references count="20">
          <reference field="0" count="1" selected="0">
            <x v="0"/>
          </reference>
          <reference field="2" count="1" selected="0">
            <x v="11"/>
          </reference>
          <reference field="8" count="1" selected="0">
            <x v="135"/>
          </reference>
          <reference field="9" count="1" selected="0">
            <x v="12"/>
          </reference>
          <reference field="10" count="1" selected="0">
            <x v="20"/>
          </reference>
          <reference field="11" count="1" selected="0">
            <x v="0"/>
          </reference>
          <reference field="12" count="1" selected="0">
            <x v="0"/>
          </reference>
          <reference field="13" count="1" selected="0">
            <x v="0"/>
          </reference>
          <reference field="14" count="1" selected="0">
            <x v="0"/>
          </reference>
          <reference field="15" count="1" selected="0">
            <x v="0"/>
          </reference>
          <reference field="16" count="1" selected="0">
            <x v="0"/>
          </reference>
          <reference field="17" count="1" selected="0">
            <x v="0"/>
          </reference>
          <reference field="18" count="1" selected="0">
            <x v="20"/>
          </reference>
          <reference field="19" count="1" selected="0">
            <x v="0"/>
          </reference>
          <reference field="20" count="1" selected="0">
            <x v="10"/>
          </reference>
          <reference field="21" count="1" selected="0">
            <x v="0"/>
          </reference>
          <reference field="22" count="1" selected="0">
            <x v="0"/>
          </reference>
          <reference field="23" count="1" selected="0">
            <x v="0"/>
          </reference>
          <reference field="24" count="1" selected="0">
            <x v="769"/>
          </reference>
          <reference field="25" count="1">
            <x v="769"/>
          </reference>
        </references>
      </pivotArea>
    </format>
    <format dxfId="64">
      <pivotArea dataOnly="0" labelOnly="1" outline="0" fieldPosition="0">
        <references count="20">
          <reference field="0" count="1" selected="0">
            <x v="0"/>
          </reference>
          <reference field="2" count="1" selected="0">
            <x v="393"/>
          </reference>
          <reference field="8" count="1" selected="0">
            <x v="300"/>
          </reference>
          <reference field="9" count="1" selected="0">
            <x v="12"/>
          </reference>
          <reference field="10" count="1" selected="0">
            <x v="20"/>
          </reference>
          <reference field="11" count="1" selected="0">
            <x v="0"/>
          </reference>
          <reference field="12" count="1" selected="0">
            <x v="0"/>
          </reference>
          <reference field="13" count="1" selected="0">
            <x v="0"/>
          </reference>
          <reference field="14" count="1" selected="0">
            <x v="0"/>
          </reference>
          <reference field="15" count="1" selected="0">
            <x v="0"/>
          </reference>
          <reference field="16" count="1" selected="0">
            <x v="0"/>
          </reference>
          <reference field="17" count="1" selected="0">
            <x v="0"/>
          </reference>
          <reference field="18" count="1" selected="0">
            <x v="20"/>
          </reference>
          <reference field="19" count="1" selected="0">
            <x v="0"/>
          </reference>
          <reference field="20" count="1" selected="0">
            <x v="10"/>
          </reference>
          <reference field="21" count="1" selected="0">
            <x v="0"/>
          </reference>
          <reference field="22" count="1" selected="0">
            <x v="0"/>
          </reference>
          <reference field="23" count="1" selected="0">
            <x v="0"/>
          </reference>
          <reference field="24" count="1" selected="0">
            <x v="769"/>
          </reference>
          <reference field="25" count="1">
            <x v="769"/>
          </reference>
        </references>
      </pivotArea>
    </format>
    <format dxfId="63">
      <pivotArea dataOnly="0" labelOnly="1" outline="0" fieldPosition="0">
        <references count="21">
          <reference field="0" count="1" selected="0">
            <x v="0"/>
          </reference>
          <reference field="2" count="1" selected="0">
            <x v="11"/>
          </reference>
          <reference field="8" count="1" selected="0">
            <x v="135"/>
          </reference>
          <reference field="9" count="1" selected="0">
            <x v="12"/>
          </reference>
          <reference field="10" count="1" selected="0">
            <x v="20"/>
          </reference>
          <reference field="11" count="1" selected="0">
            <x v="0"/>
          </reference>
          <reference field="12" count="1" selected="0">
            <x v="0"/>
          </reference>
          <reference field="13" count="1" selected="0">
            <x v="0"/>
          </reference>
          <reference field="14" count="1" selected="0">
            <x v="0"/>
          </reference>
          <reference field="15" count="1" selected="0">
            <x v="0"/>
          </reference>
          <reference field="16" count="1" selected="0">
            <x v="0"/>
          </reference>
          <reference field="17" count="1" selected="0">
            <x v="0"/>
          </reference>
          <reference field="18" count="1" selected="0">
            <x v="20"/>
          </reference>
          <reference field="19" count="1" selected="0">
            <x v="0"/>
          </reference>
          <reference field="20" count="1" selected="0">
            <x v="10"/>
          </reference>
          <reference field="21" count="1" selected="0">
            <x v="0"/>
          </reference>
          <reference field="22" count="1" selected="0">
            <x v="0"/>
          </reference>
          <reference field="23" count="1" selected="0">
            <x v="0"/>
          </reference>
          <reference field="24" count="1" selected="0">
            <x v="769"/>
          </reference>
          <reference field="25" count="1" selected="0">
            <x v="769"/>
          </reference>
          <reference field="26" count="1">
            <x v="769"/>
          </reference>
        </references>
      </pivotArea>
    </format>
    <format dxfId="62">
      <pivotArea dataOnly="0" labelOnly="1" outline="0" fieldPosition="0">
        <references count="21">
          <reference field="0" count="1" selected="0">
            <x v="0"/>
          </reference>
          <reference field="2" count="1" selected="0">
            <x v="393"/>
          </reference>
          <reference field="8" count="1" selected="0">
            <x v="300"/>
          </reference>
          <reference field="9" count="1" selected="0">
            <x v="12"/>
          </reference>
          <reference field="10" count="1" selected="0">
            <x v="20"/>
          </reference>
          <reference field="11" count="1" selected="0">
            <x v="0"/>
          </reference>
          <reference field="12" count="1" selected="0">
            <x v="0"/>
          </reference>
          <reference field="13" count="1" selected="0">
            <x v="0"/>
          </reference>
          <reference field="14" count="1" selected="0">
            <x v="0"/>
          </reference>
          <reference field="15" count="1" selected="0">
            <x v="0"/>
          </reference>
          <reference field="16" count="1" selected="0">
            <x v="0"/>
          </reference>
          <reference field="17" count="1" selected="0">
            <x v="0"/>
          </reference>
          <reference field="18" count="1" selected="0">
            <x v="20"/>
          </reference>
          <reference field="19" count="1" selected="0">
            <x v="0"/>
          </reference>
          <reference field="20" count="1" selected="0">
            <x v="10"/>
          </reference>
          <reference field="21" count="1" selected="0">
            <x v="0"/>
          </reference>
          <reference field="22" count="1" selected="0">
            <x v="0"/>
          </reference>
          <reference field="23" count="1" selected="0">
            <x v="0"/>
          </reference>
          <reference field="24" count="1" selected="0">
            <x v="769"/>
          </reference>
          <reference field="25" count="1" selected="0">
            <x v="769"/>
          </reference>
          <reference field="26" count="1">
            <x v="769"/>
          </reference>
        </references>
      </pivotArea>
    </format>
    <format dxfId="61">
      <pivotArea dataOnly="0" labelOnly="1" outline="0" fieldPosition="0">
        <references count="22">
          <reference field="0" count="1" selected="0">
            <x v="0"/>
          </reference>
          <reference field="2" count="1" selected="0">
            <x v="11"/>
          </reference>
          <reference field="8" count="1" selected="0">
            <x v="135"/>
          </reference>
          <reference field="9" count="1" selected="0">
            <x v="12"/>
          </reference>
          <reference field="10" count="1" selected="0">
            <x v="20"/>
          </reference>
          <reference field="11" count="1" selected="0">
            <x v="0"/>
          </reference>
          <reference field="12" count="1" selected="0">
            <x v="0"/>
          </reference>
          <reference field="13" count="1" selected="0">
            <x v="0"/>
          </reference>
          <reference field="14" count="1" selected="0">
            <x v="0"/>
          </reference>
          <reference field="15" count="1" selected="0">
            <x v="0"/>
          </reference>
          <reference field="16" count="1" selected="0">
            <x v="0"/>
          </reference>
          <reference field="17" count="1" selected="0">
            <x v="0"/>
          </reference>
          <reference field="18" count="1" selected="0">
            <x v="20"/>
          </reference>
          <reference field="19" count="1" selected="0">
            <x v="0"/>
          </reference>
          <reference field="20" count="1" selected="0">
            <x v="10"/>
          </reference>
          <reference field="21" count="1" selected="0">
            <x v="0"/>
          </reference>
          <reference field="22" count="1" selected="0">
            <x v="0"/>
          </reference>
          <reference field="23" count="1" selected="0">
            <x v="0"/>
          </reference>
          <reference field="24" count="1" selected="0">
            <x v="769"/>
          </reference>
          <reference field="25" count="1" selected="0">
            <x v="769"/>
          </reference>
          <reference field="26" count="1" selected="0">
            <x v="769"/>
          </reference>
          <reference field="27" count="1">
            <x v="769"/>
          </reference>
        </references>
      </pivotArea>
    </format>
    <format dxfId="60">
      <pivotArea dataOnly="0" labelOnly="1" outline="0" fieldPosition="0">
        <references count="22">
          <reference field="0" count="1" selected="0">
            <x v="0"/>
          </reference>
          <reference field="2" count="1" selected="0">
            <x v="393"/>
          </reference>
          <reference field="8" count="1" selected="0">
            <x v="300"/>
          </reference>
          <reference field="9" count="1" selected="0">
            <x v="12"/>
          </reference>
          <reference field="10" count="1" selected="0">
            <x v="20"/>
          </reference>
          <reference field="11" count="1" selected="0">
            <x v="0"/>
          </reference>
          <reference field="12" count="1" selected="0">
            <x v="0"/>
          </reference>
          <reference field="13" count="1" selected="0">
            <x v="0"/>
          </reference>
          <reference field="14" count="1" selected="0">
            <x v="0"/>
          </reference>
          <reference field="15" count="1" selected="0">
            <x v="0"/>
          </reference>
          <reference field="16" count="1" selected="0">
            <x v="0"/>
          </reference>
          <reference field="17" count="1" selected="0">
            <x v="0"/>
          </reference>
          <reference field="18" count="1" selected="0">
            <x v="20"/>
          </reference>
          <reference field="19" count="1" selected="0">
            <x v="0"/>
          </reference>
          <reference field="20" count="1" selected="0">
            <x v="10"/>
          </reference>
          <reference field="21" count="1" selected="0">
            <x v="0"/>
          </reference>
          <reference field="22" count="1" selected="0">
            <x v="0"/>
          </reference>
          <reference field="23" count="1" selected="0">
            <x v="0"/>
          </reference>
          <reference field="24" count="1" selected="0">
            <x v="769"/>
          </reference>
          <reference field="25" count="1" selected="0">
            <x v="769"/>
          </reference>
          <reference field="26" count="1" selected="0">
            <x v="769"/>
          </reference>
          <reference field="27" count="1">
            <x v="769"/>
          </reference>
        </references>
      </pivotArea>
    </format>
    <format dxfId="59">
      <pivotArea dataOnly="0" labelOnly="1" outline="0" fieldPosition="0">
        <references count="23">
          <reference field="0" count="1" selected="0">
            <x v="0"/>
          </reference>
          <reference field="2" count="1" selected="0">
            <x v="11"/>
          </reference>
          <reference field="8" count="1" selected="0">
            <x v="135"/>
          </reference>
          <reference field="9" count="1" selected="0">
            <x v="12"/>
          </reference>
          <reference field="10" count="1" selected="0">
            <x v="20"/>
          </reference>
          <reference field="11" count="1" selected="0">
            <x v="0"/>
          </reference>
          <reference field="12" count="1" selected="0">
            <x v="0"/>
          </reference>
          <reference field="13" count="1" selected="0">
            <x v="0"/>
          </reference>
          <reference field="14" count="1" selected="0">
            <x v="0"/>
          </reference>
          <reference field="15" count="1" selected="0">
            <x v="0"/>
          </reference>
          <reference field="16" count="1" selected="0">
            <x v="0"/>
          </reference>
          <reference field="17" count="1" selected="0">
            <x v="0"/>
          </reference>
          <reference field="18" count="1" selected="0">
            <x v="20"/>
          </reference>
          <reference field="19" count="1" selected="0">
            <x v="0"/>
          </reference>
          <reference field="20" count="1" selected="0">
            <x v="10"/>
          </reference>
          <reference field="21" count="1" selected="0">
            <x v="0"/>
          </reference>
          <reference field="22" count="1" selected="0">
            <x v="0"/>
          </reference>
          <reference field="23" count="1" selected="0">
            <x v="0"/>
          </reference>
          <reference field="24" count="1" selected="0">
            <x v="769"/>
          </reference>
          <reference field="25" count="1" selected="0">
            <x v="769"/>
          </reference>
          <reference field="26" count="1" selected="0">
            <x v="769"/>
          </reference>
          <reference field="27" count="1" selected="0">
            <x v="769"/>
          </reference>
          <reference field="28" count="1">
            <x v="769"/>
          </reference>
        </references>
      </pivotArea>
    </format>
    <format dxfId="58">
      <pivotArea dataOnly="0" labelOnly="1" outline="0" fieldPosition="0">
        <references count="23">
          <reference field="0" count="1" selected="0">
            <x v="0"/>
          </reference>
          <reference field="2" count="1" selected="0">
            <x v="393"/>
          </reference>
          <reference field="8" count="1" selected="0">
            <x v="300"/>
          </reference>
          <reference field="9" count="1" selected="0">
            <x v="12"/>
          </reference>
          <reference field="10" count="1" selected="0">
            <x v="20"/>
          </reference>
          <reference field="11" count="1" selected="0">
            <x v="0"/>
          </reference>
          <reference field="12" count="1" selected="0">
            <x v="0"/>
          </reference>
          <reference field="13" count="1" selected="0">
            <x v="0"/>
          </reference>
          <reference field="14" count="1" selected="0">
            <x v="0"/>
          </reference>
          <reference field="15" count="1" selected="0">
            <x v="0"/>
          </reference>
          <reference field="16" count="1" selected="0">
            <x v="0"/>
          </reference>
          <reference field="17" count="1" selected="0">
            <x v="0"/>
          </reference>
          <reference field="18" count="1" selected="0">
            <x v="20"/>
          </reference>
          <reference field="19" count="1" selected="0">
            <x v="0"/>
          </reference>
          <reference field="20" count="1" selected="0">
            <x v="10"/>
          </reference>
          <reference field="21" count="1" selected="0">
            <x v="0"/>
          </reference>
          <reference field="22" count="1" selected="0">
            <x v="0"/>
          </reference>
          <reference field="23" count="1" selected="0">
            <x v="0"/>
          </reference>
          <reference field="24" count="1" selected="0">
            <x v="769"/>
          </reference>
          <reference field="25" count="1" selected="0">
            <x v="769"/>
          </reference>
          <reference field="26" count="1" selected="0">
            <x v="769"/>
          </reference>
          <reference field="27" count="1" selected="0">
            <x v="769"/>
          </reference>
          <reference field="28" count="1">
            <x v="769"/>
          </reference>
        </references>
      </pivotArea>
    </format>
    <format dxfId="57">
      <pivotArea dataOnly="0" labelOnly="1" outline="0" fieldPosition="0">
        <references count="24">
          <reference field="0" count="1" selected="0">
            <x v="0"/>
          </reference>
          <reference field="2" count="1" selected="0">
            <x v="11"/>
          </reference>
          <reference field="8" count="1" selected="0">
            <x v="135"/>
          </reference>
          <reference field="9" count="1" selected="0">
            <x v="12"/>
          </reference>
          <reference field="10" count="1" selected="0">
            <x v="20"/>
          </reference>
          <reference field="11" count="1" selected="0">
            <x v="0"/>
          </reference>
          <reference field="12" count="1" selected="0">
            <x v="0"/>
          </reference>
          <reference field="13" count="1" selected="0">
            <x v="0"/>
          </reference>
          <reference field="14" count="1" selected="0">
            <x v="0"/>
          </reference>
          <reference field="15" count="1" selected="0">
            <x v="0"/>
          </reference>
          <reference field="16" count="1" selected="0">
            <x v="0"/>
          </reference>
          <reference field="17" count="1" selected="0">
            <x v="0"/>
          </reference>
          <reference field="18" count="1" selected="0">
            <x v="20"/>
          </reference>
          <reference field="19" count="1" selected="0">
            <x v="0"/>
          </reference>
          <reference field="20" count="1" selected="0">
            <x v="10"/>
          </reference>
          <reference field="21" count="1" selected="0">
            <x v="0"/>
          </reference>
          <reference field="22" count="1" selected="0">
            <x v="0"/>
          </reference>
          <reference field="23" count="1" selected="0">
            <x v="0"/>
          </reference>
          <reference field="24" count="1" selected="0">
            <x v="769"/>
          </reference>
          <reference field="25" count="1" selected="0">
            <x v="769"/>
          </reference>
          <reference field="26" count="1" selected="0">
            <x v="769"/>
          </reference>
          <reference field="27" count="1" selected="0">
            <x v="769"/>
          </reference>
          <reference field="28" count="1" selected="0">
            <x v="769"/>
          </reference>
          <reference field="29" count="1">
            <x v="58"/>
          </reference>
        </references>
      </pivotArea>
    </format>
    <format dxfId="56">
      <pivotArea dataOnly="0" labelOnly="1" outline="0" fieldPosition="0">
        <references count="24">
          <reference field="0" count="1" selected="0">
            <x v="0"/>
          </reference>
          <reference field="2" count="1" selected="0">
            <x v="393"/>
          </reference>
          <reference field="8" count="1" selected="0">
            <x v="300"/>
          </reference>
          <reference field="9" count="1" selected="0">
            <x v="12"/>
          </reference>
          <reference field="10" count="1" selected="0">
            <x v="20"/>
          </reference>
          <reference field="11" count="1" selected="0">
            <x v="0"/>
          </reference>
          <reference field="12" count="1" selected="0">
            <x v="0"/>
          </reference>
          <reference field="13" count="1" selected="0">
            <x v="0"/>
          </reference>
          <reference field="14" count="1" selected="0">
            <x v="0"/>
          </reference>
          <reference field="15" count="1" selected="0">
            <x v="0"/>
          </reference>
          <reference field="16" count="1" selected="0">
            <x v="0"/>
          </reference>
          <reference field="17" count="1" selected="0">
            <x v="0"/>
          </reference>
          <reference field="18" count="1" selected="0">
            <x v="20"/>
          </reference>
          <reference field="19" count="1" selected="0">
            <x v="0"/>
          </reference>
          <reference field="20" count="1" selected="0">
            <x v="10"/>
          </reference>
          <reference field="21" count="1" selected="0">
            <x v="0"/>
          </reference>
          <reference field="22" count="1" selected="0">
            <x v="0"/>
          </reference>
          <reference field="23" count="1" selected="0">
            <x v="0"/>
          </reference>
          <reference field="24" count="1" selected="0">
            <x v="769"/>
          </reference>
          <reference field="25" count="1" selected="0">
            <x v="769"/>
          </reference>
          <reference field="26" count="1" selected="0">
            <x v="769"/>
          </reference>
          <reference field="27" count="1" selected="0">
            <x v="769"/>
          </reference>
          <reference field="28" count="1" selected="0">
            <x v="769"/>
          </reference>
          <reference field="29" count="1">
            <x v="58"/>
          </reference>
        </references>
      </pivotArea>
    </format>
    <format dxfId="55">
      <pivotArea field="6" type="button" dataOnly="0" labelOnly="1" outline="0" axis="axisRow" fieldPosition="5"/>
    </format>
    <format dxfId="54">
      <pivotArea field="8" type="button" dataOnly="0" labelOnly="1" outline="0" axis="axisRow" fieldPosition="6"/>
    </format>
    <format dxfId="53">
      <pivotArea field="9" type="button" dataOnly="0" labelOnly="1" outline="0" axis="axisRow" fieldPosition="7"/>
    </format>
    <format dxfId="52">
      <pivotArea field="10" type="button" dataOnly="0" labelOnly="1" outline="0" axis="axisRow" fieldPosition="8"/>
    </format>
    <format dxfId="51">
      <pivotArea field="11" type="button" dataOnly="0" labelOnly="1" outline="0" axis="axisRow" fieldPosition="9"/>
    </format>
    <format dxfId="50">
      <pivotArea field="12" type="button" dataOnly="0" labelOnly="1" outline="0" axis="axisRow" fieldPosition="10"/>
    </format>
    <format dxfId="49">
      <pivotArea field="13" type="button" dataOnly="0" labelOnly="1" outline="0" axis="axisRow" fieldPosition="11"/>
    </format>
    <format dxfId="48">
      <pivotArea field="14" type="button" dataOnly="0" labelOnly="1" outline="0" axis="axisRow" fieldPosition="12"/>
    </format>
    <format dxfId="47">
      <pivotArea field="15" type="button" dataOnly="0" labelOnly="1" outline="0" axis="axisRow" fieldPosition="13"/>
    </format>
    <format dxfId="46">
      <pivotArea field="16" type="button" dataOnly="0" labelOnly="1" outline="0" axis="axisRow" fieldPosition="14"/>
    </format>
    <format dxfId="45">
      <pivotArea field="17" type="button" dataOnly="0" labelOnly="1" outline="0" axis="axisRow" fieldPosition="15"/>
    </format>
    <format dxfId="44">
      <pivotArea field="18" type="button" dataOnly="0" labelOnly="1" outline="0" axis="axisRow" fieldPosition="16"/>
    </format>
    <format dxfId="43">
      <pivotArea field="19" type="button" dataOnly="0" labelOnly="1" outline="0" axis="axisRow" fieldPosition="17"/>
    </format>
    <format dxfId="42">
      <pivotArea field="20" type="button" dataOnly="0" labelOnly="1" outline="0" axis="axisRow" fieldPosition="18"/>
    </format>
    <format dxfId="41">
      <pivotArea field="21" type="button" dataOnly="0" labelOnly="1" outline="0" axis="axisRow" fieldPosition="19"/>
    </format>
    <format dxfId="40">
      <pivotArea field="22" type="button" dataOnly="0" labelOnly="1" outline="0" axis="axisRow" fieldPosition="20"/>
    </format>
    <format dxfId="39">
      <pivotArea field="23" type="button" dataOnly="0" labelOnly="1" outline="0" axis="axisRow" fieldPosition="21"/>
    </format>
    <format dxfId="38">
      <pivotArea field="24" type="button" dataOnly="0" labelOnly="1" outline="0" axis="axisRow" fieldPosition="22"/>
    </format>
    <format dxfId="37">
      <pivotArea field="25" type="button" dataOnly="0" labelOnly="1" outline="0" axis="axisRow" fieldPosition="23"/>
    </format>
    <format dxfId="36">
      <pivotArea field="26" type="button" dataOnly="0" labelOnly="1" outline="0" axis="axisRow" fieldPosition="24"/>
    </format>
    <format dxfId="35">
      <pivotArea field="27" type="button" dataOnly="0" labelOnly="1" outline="0" axis="axisRow" fieldPosition="25"/>
    </format>
    <format dxfId="34">
      <pivotArea field="28" type="button" dataOnly="0" labelOnly="1" outline="0" axis="axisRow" fieldPosition="26"/>
    </format>
    <format dxfId="33">
      <pivotArea field="29" type="button" dataOnly="0" labelOnly="1" outline="0" axis="axisRow" fieldPosition="27"/>
    </format>
    <format dxfId="32">
      <pivotArea field="30" type="button" dataOnly="0" labelOnly="1" outline="0"/>
    </format>
    <format dxfId="31">
      <pivotArea field="31" type="button" dataOnly="0" labelOnly="1" outline="0"/>
    </format>
    <format dxfId="30">
      <pivotArea field="32" type="button" dataOnly="0" labelOnly="1" outline="0"/>
    </format>
    <format dxfId="29">
      <pivotArea field="0" type="button" dataOnly="0" labelOnly="1" outline="0" axis="axisPage" fieldPosition="0"/>
    </format>
    <format dxfId="28">
      <pivotArea type="origin" dataOnly="0" labelOnly="1" outline="0" fieldPosition="0"/>
    </format>
    <format dxfId="27">
      <pivotArea field="3" type="button" dataOnly="0" labelOnly="1" outline="0" axis="axisRow" fieldPosition="0"/>
    </format>
    <format dxfId="26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5">
      <pivotArea dataOnly="0" labelOnly="1" outline="0" fieldPosition="0">
        <references count="1">
          <reference field="3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24">
      <pivotArea dataOnly="0" labelOnly="1" outline="0" fieldPosition="0">
        <references count="1">
          <reference field="3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23">
      <pivotArea dataOnly="0" labelOnly="1" outline="0" fieldPosition="0">
        <references count="1">
          <reference field="3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22">
      <pivotArea dataOnly="0" labelOnly="1" outline="0" fieldPosition="0">
        <references count="1">
          <reference field="3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1">
      <pivotArea dataOnly="0" labelOnly="1" outline="0" fieldPosition="0">
        <references count="1">
          <reference field="3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20">
      <pivotArea dataOnly="0" labelOnly="1" outline="0" fieldPosition="0">
        <references count="1">
          <reference field="3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9">
      <pivotArea dataOnly="0" labelOnly="1" outline="0" fieldPosition="0">
        <references count="1">
          <reference field="3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18">
      <pivotArea dataOnly="0" labelOnly="1" outline="0" fieldPosition="0">
        <references count="1">
          <reference field="3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17">
      <pivotArea dataOnly="0" labelOnly="1" outline="0" fieldPosition="0">
        <references count="1">
          <reference field="3" count="50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</reference>
        </references>
      </pivotArea>
    </format>
    <format dxfId="16">
      <pivotArea dataOnly="0" labelOnly="1" outline="0" fieldPosition="0">
        <references count="1">
          <reference field="3" count="50"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  <x v="546"/>
            <x v="547"/>
            <x v="548"/>
            <x v="549"/>
          </reference>
        </references>
      </pivotArea>
    </format>
    <format dxfId="15">
      <pivotArea dataOnly="0" labelOnly="1" outline="0" fieldPosition="0">
        <references count="1">
          <reference field="3" count="50"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595"/>
            <x v="596"/>
            <x v="597"/>
            <x v="598"/>
            <x v="599"/>
          </reference>
        </references>
      </pivotArea>
    </format>
    <format dxfId="14">
      <pivotArea dataOnly="0" labelOnly="1" outline="0" fieldPosition="0">
        <references count="1">
          <reference field="3" count="50">
            <x v="600"/>
            <x v="601"/>
            <x v="602"/>
            <x v="603"/>
            <x v="604"/>
            <x v="605"/>
            <x v="606"/>
            <x v="607"/>
            <x v="608"/>
            <x v="609"/>
            <x v="610"/>
            <x v="611"/>
            <x v="612"/>
            <x v="613"/>
            <x v="614"/>
            <x v="615"/>
            <x v="616"/>
            <x v="617"/>
            <x v="618"/>
            <x v="619"/>
            <x v="620"/>
            <x v="621"/>
            <x v="622"/>
            <x v="623"/>
            <x v="624"/>
            <x v="625"/>
            <x v="626"/>
            <x v="627"/>
            <x v="628"/>
            <x v="629"/>
            <x v="630"/>
            <x v="631"/>
            <x v="632"/>
            <x v="633"/>
            <x v="634"/>
            <x v="635"/>
            <x v="636"/>
            <x v="637"/>
            <x v="638"/>
            <x v="639"/>
            <x v="640"/>
            <x v="641"/>
            <x v="642"/>
            <x v="643"/>
            <x v="644"/>
            <x v="645"/>
            <x v="646"/>
            <x v="647"/>
            <x v="648"/>
            <x v="649"/>
          </reference>
        </references>
      </pivotArea>
    </format>
    <format dxfId="13">
      <pivotArea dataOnly="0" labelOnly="1" outline="0" fieldPosition="0">
        <references count="1">
          <reference field="3" count="50">
            <x v="650"/>
            <x v="651"/>
            <x v="652"/>
            <x v="653"/>
            <x v="654"/>
            <x v="655"/>
            <x v="656"/>
            <x v="657"/>
            <x v="658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  <x v="672"/>
            <x v="673"/>
            <x v="674"/>
            <x v="675"/>
            <x v="676"/>
            <x v="677"/>
            <x v="678"/>
            <x v="679"/>
            <x v="680"/>
            <x v="681"/>
            <x v="682"/>
            <x v="683"/>
            <x v="684"/>
            <x v="685"/>
            <x v="686"/>
            <x v="687"/>
            <x v="688"/>
            <x v="689"/>
            <x v="690"/>
            <x v="691"/>
            <x v="692"/>
            <x v="693"/>
            <x v="694"/>
            <x v="695"/>
            <x v="696"/>
            <x v="697"/>
            <x v="698"/>
            <x v="699"/>
          </reference>
        </references>
      </pivotArea>
    </format>
    <format dxfId="12">
      <pivotArea dataOnly="0" labelOnly="1" outline="0" fieldPosition="0">
        <references count="1">
          <reference field="3" count="50">
            <x v="700"/>
            <x v="701"/>
            <x v="702"/>
            <x v="703"/>
            <x v="704"/>
            <x v="705"/>
            <x v="706"/>
            <x v="707"/>
            <x v="708"/>
            <x v="709"/>
            <x v="710"/>
            <x v="711"/>
            <x v="712"/>
            <x v="713"/>
            <x v="714"/>
            <x v="715"/>
            <x v="716"/>
            <x v="717"/>
            <x v="718"/>
            <x v="719"/>
            <x v="720"/>
            <x v="721"/>
            <x v="722"/>
            <x v="723"/>
            <x v="724"/>
            <x v="725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  <x v="745"/>
            <x v="746"/>
            <x v="747"/>
            <x v="748"/>
            <x v="749"/>
          </reference>
        </references>
      </pivotArea>
    </format>
    <format dxfId="11">
      <pivotArea dataOnly="0" labelOnly="1" outline="0" fieldPosition="0">
        <references count="1">
          <reference field="3" count="50">
            <x v="750"/>
            <x v="751"/>
            <x v="752"/>
            <x v="753"/>
            <x v="754"/>
            <x v="755"/>
            <x v="756"/>
            <x v="757"/>
            <x v="758"/>
            <x v="759"/>
            <x v="760"/>
            <x v="761"/>
            <x v="762"/>
            <x v="763"/>
            <x v="764"/>
            <x v="765"/>
            <x v="766"/>
            <x v="767"/>
            <x v="768"/>
            <x v="769"/>
            <x v="770"/>
            <x v="771"/>
            <x v="772"/>
            <x v="773"/>
            <x v="774"/>
            <x v="775"/>
            <x v="776"/>
            <x v="777"/>
            <x v="778"/>
            <x v="779"/>
            <x v="780"/>
            <x v="781"/>
            <x v="782"/>
            <x v="783"/>
            <x v="784"/>
            <x v="785"/>
            <x v="786"/>
            <x v="787"/>
            <x v="788"/>
            <x v="789"/>
            <x v="790"/>
            <x v="791"/>
            <x v="792"/>
            <x v="793"/>
            <x v="794"/>
            <x v="795"/>
            <x v="796"/>
            <x v="797"/>
            <x v="798"/>
            <x v="799"/>
          </reference>
        </references>
      </pivotArea>
    </format>
    <format dxfId="10">
      <pivotArea dataOnly="0" labelOnly="1" outline="0" fieldPosition="0">
        <references count="1">
          <reference field="3" count="50">
            <x v="800"/>
            <x v="801"/>
            <x v="802"/>
            <x v="803"/>
            <x v="804"/>
            <x v="805"/>
            <x v="806"/>
            <x v="807"/>
            <x v="808"/>
            <x v="809"/>
            <x v="810"/>
            <x v="811"/>
            <x v="812"/>
            <x v="813"/>
            <x v="814"/>
            <x v="815"/>
            <x v="816"/>
            <x v="817"/>
            <x v="818"/>
            <x v="819"/>
            <x v="820"/>
            <x v="821"/>
            <x v="822"/>
            <x v="823"/>
            <x v="824"/>
            <x v="825"/>
            <x v="826"/>
            <x v="827"/>
            <x v="828"/>
            <x v="829"/>
            <x v="830"/>
            <x v="831"/>
            <x v="832"/>
            <x v="833"/>
            <x v="834"/>
            <x v="835"/>
            <x v="836"/>
            <x v="837"/>
            <x v="838"/>
            <x v="839"/>
            <x v="840"/>
            <x v="841"/>
            <x v="842"/>
            <x v="843"/>
            <x v="844"/>
            <x v="845"/>
            <x v="846"/>
            <x v="847"/>
            <x v="848"/>
            <x v="849"/>
          </reference>
        </references>
      </pivotArea>
    </format>
    <format dxfId="9">
      <pivotArea dataOnly="0" labelOnly="1" outline="0" fieldPosition="0">
        <references count="1">
          <reference field="3" count="50">
            <x v="850"/>
            <x v="851"/>
            <x v="852"/>
            <x v="853"/>
            <x v="854"/>
            <x v="855"/>
            <x v="856"/>
            <x v="857"/>
            <x v="858"/>
            <x v="859"/>
            <x v="860"/>
            <x v="861"/>
            <x v="862"/>
            <x v="863"/>
            <x v="864"/>
            <x v="865"/>
            <x v="866"/>
            <x v="867"/>
            <x v="868"/>
            <x v="869"/>
            <x v="870"/>
            <x v="871"/>
            <x v="872"/>
            <x v="873"/>
            <x v="874"/>
            <x v="875"/>
            <x v="876"/>
            <x v="877"/>
            <x v="878"/>
            <x v="879"/>
            <x v="880"/>
            <x v="881"/>
            <x v="882"/>
            <x v="883"/>
            <x v="884"/>
            <x v="885"/>
            <x v="886"/>
            <x v="887"/>
            <x v="888"/>
            <x v="889"/>
            <x v="890"/>
            <x v="891"/>
            <x v="892"/>
            <x v="893"/>
            <x v="894"/>
            <x v="895"/>
            <x v="896"/>
            <x v="897"/>
            <x v="898"/>
            <x v="899"/>
          </reference>
        </references>
      </pivotArea>
    </format>
    <format dxfId="8">
      <pivotArea dataOnly="0" labelOnly="1" outline="0" fieldPosition="0">
        <references count="1">
          <reference field="3" count="50">
            <x v="900"/>
            <x v="901"/>
            <x v="902"/>
            <x v="903"/>
            <x v="904"/>
            <x v="905"/>
            <x v="906"/>
            <x v="907"/>
            <x v="908"/>
            <x v="909"/>
            <x v="910"/>
            <x v="911"/>
            <x v="912"/>
            <x v="913"/>
            <x v="914"/>
            <x v="915"/>
            <x v="916"/>
            <x v="917"/>
            <x v="918"/>
            <x v="919"/>
            <x v="920"/>
            <x v="921"/>
            <x v="922"/>
            <x v="923"/>
            <x v="924"/>
            <x v="925"/>
            <x v="926"/>
            <x v="927"/>
            <x v="928"/>
            <x v="929"/>
            <x v="930"/>
            <x v="931"/>
            <x v="932"/>
            <x v="933"/>
            <x v="934"/>
            <x v="935"/>
            <x v="936"/>
            <x v="937"/>
            <x v="938"/>
            <x v="939"/>
            <x v="940"/>
            <x v="941"/>
            <x v="942"/>
            <x v="943"/>
            <x v="944"/>
            <x v="945"/>
            <x v="946"/>
            <x v="947"/>
            <x v="948"/>
            <x v="949"/>
          </reference>
        </references>
      </pivotArea>
    </format>
    <format dxfId="7">
      <pivotArea dataOnly="0" labelOnly="1" outline="0" fieldPosition="0">
        <references count="1">
          <reference field="3" count="50">
            <x v="950"/>
            <x v="951"/>
            <x v="952"/>
            <x v="953"/>
            <x v="954"/>
            <x v="955"/>
            <x v="956"/>
            <x v="957"/>
            <x v="958"/>
            <x v="959"/>
            <x v="960"/>
            <x v="961"/>
            <x v="962"/>
            <x v="963"/>
            <x v="964"/>
            <x v="965"/>
            <x v="966"/>
            <x v="967"/>
            <x v="968"/>
            <x v="969"/>
            <x v="970"/>
            <x v="971"/>
            <x v="972"/>
            <x v="973"/>
            <x v="974"/>
            <x v="975"/>
            <x v="976"/>
            <x v="977"/>
            <x v="978"/>
            <x v="979"/>
            <x v="980"/>
            <x v="981"/>
            <x v="982"/>
            <x v="983"/>
            <x v="984"/>
            <x v="985"/>
            <x v="986"/>
            <x v="987"/>
            <x v="988"/>
            <x v="989"/>
            <x v="990"/>
            <x v="991"/>
            <x v="992"/>
            <x v="993"/>
            <x v="994"/>
            <x v="995"/>
            <x v="996"/>
            <x v="997"/>
            <x v="998"/>
            <x v="999"/>
          </reference>
        </references>
      </pivotArea>
    </format>
    <format dxfId="6">
      <pivotArea dataOnly="0" labelOnly="1" outline="0" fieldPosition="0">
        <references count="1">
          <reference field="3" count="50">
            <x v="1000"/>
            <x v="1001"/>
            <x v="1002"/>
            <x v="1003"/>
            <x v="1004"/>
            <x v="1005"/>
            <x v="1006"/>
            <x v="1007"/>
            <x v="1008"/>
            <x v="1009"/>
            <x v="1010"/>
            <x v="1011"/>
            <x v="1012"/>
            <x v="1013"/>
            <x v="1014"/>
            <x v="1015"/>
            <x v="1016"/>
            <x v="1017"/>
            <x v="1018"/>
            <x v="1019"/>
            <x v="1020"/>
            <x v="1021"/>
            <x v="1022"/>
            <x v="1023"/>
            <x v="1024"/>
            <x v="1025"/>
            <x v="1026"/>
            <x v="1027"/>
            <x v="1028"/>
            <x v="1029"/>
            <x v="1030"/>
            <x v="1031"/>
            <x v="1032"/>
            <x v="1033"/>
            <x v="1034"/>
            <x v="1035"/>
            <x v="1036"/>
            <x v="1037"/>
            <x v="1038"/>
            <x v="1039"/>
            <x v="1040"/>
            <x v="1041"/>
            <x v="1042"/>
            <x v="1043"/>
            <x v="1044"/>
            <x v="1045"/>
            <x v="1046"/>
            <x v="1047"/>
            <x v="1048"/>
            <x v="1049"/>
          </reference>
        </references>
      </pivotArea>
    </format>
    <format dxfId="5">
      <pivotArea dataOnly="0" labelOnly="1" outline="0" fieldPosition="0">
        <references count="1">
          <reference field="3" count="50">
            <x v="1050"/>
            <x v="1051"/>
            <x v="1052"/>
            <x v="1053"/>
            <x v="1054"/>
            <x v="1055"/>
            <x v="1056"/>
            <x v="1057"/>
            <x v="1058"/>
            <x v="1059"/>
            <x v="1060"/>
            <x v="1061"/>
            <x v="1062"/>
            <x v="1063"/>
            <x v="1064"/>
            <x v="1065"/>
            <x v="1066"/>
            <x v="1067"/>
            <x v="1068"/>
            <x v="1069"/>
            <x v="1070"/>
            <x v="1071"/>
            <x v="1072"/>
            <x v="1073"/>
            <x v="1074"/>
            <x v="1075"/>
            <x v="1076"/>
            <x v="1077"/>
            <x v="1078"/>
            <x v="1079"/>
            <x v="1080"/>
            <x v="1081"/>
            <x v="1082"/>
            <x v="1083"/>
            <x v="1084"/>
            <x v="1085"/>
            <x v="1086"/>
            <x v="1087"/>
            <x v="1088"/>
            <x v="1089"/>
            <x v="1090"/>
            <x v="1091"/>
            <x v="1092"/>
            <x v="1093"/>
            <x v="1094"/>
            <x v="1095"/>
            <x v="1096"/>
            <x v="1097"/>
            <x v="1098"/>
            <x v="1099"/>
          </reference>
        </references>
      </pivotArea>
    </format>
    <format dxfId="4">
      <pivotArea dataOnly="0" labelOnly="1" outline="0" fieldPosition="0">
        <references count="1">
          <reference field="3" count="50">
            <x v="1100"/>
            <x v="1101"/>
            <x v="1102"/>
            <x v="1103"/>
            <x v="1104"/>
            <x v="1105"/>
            <x v="1106"/>
            <x v="1107"/>
            <x v="1108"/>
            <x v="1109"/>
            <x v="1110"/>
            <x v="1111"/>
            <x v="1112"/>
            <x v="1113"/>
            <x v="1114"/>
            <x v="1115"/>
            <x v="1116"/>
            <x v="1117"/>
            <x v="1118"/>
            <x v="1119"/>
            <x v="1120"/>
            <x v="1121"/>
            <x v="1122"/>
            <x v="1123"/>
            <x v="1124"/>
            <x v="1125"/>
            <x v="1126"/>
            <x v="1127"/>
            <x v="1128"/>
            <x v="1129"/>
            <x v="1130"/>
            <x v="1131"/>
            <x v="1132"/>
            <x v="1133"/>
            <x v="1134"/>
            <x v="1135"/>
            <x v="1136"/>
            <x v="1137"/>
            <x v="1138"/>
            <x v="1139"/>
            <x v="1140"/>
            <x v="1141"/>
            <x v="1142"/>
            <x v="1143"/>
            <x v="1144"/>
            <x v="1145"/>
            <x v="1146"/>
            <x v="1147"/>
            <x v="1148"/>
            <x v="1149"/>
          </reference>
        </references>
      </pivotArea>
    </format>
    <format dxfId="3">
      <pivotArea dataOnly="0" labelOnly="1" outline="0" fieldPosition="0">
        <references count="1">
          <reference field="3" count="50">
            <x v="1150"/>
            <x v="1151"/>
            <x v="1152"/>
            <x v="1153"/>
            <x v="1154"/>
            <x v="1155"/>
            <x v="1156"/>
            <x v="1157"/>
            <x v="1158"/>
            <x v="1159"/>
            <x v="1160"/>
            <x v="1161"/>
            <x v="1162"/>
            <x v="1163"/>
            <x v="1164"/>
            <x v="1165"/>
            <x v="1166"/>
            <x v="1167"/>
            <x v="1168"/>
            <x v="1169"/>
            <x v="1170"/>
            <x v="1171"/>
            <x v="1172"/>
            <x v="1173"/>
            <x v="1174"/>
            <x v="1175"/>
            <x v="1176"/>
            <x v="1177"/>
            <x v="1178"/>
            <x v="1179"/>
            <x v="1180"/>
            <x v="1181"/>
            <x v="1182"/>
            <x v="1183"/>
            <x v="1184"/>
            <x v="1185"/>
            <x v="1186"/>
            <x v="1187"/>
            <x v="1188"/>
            <x v="1189"/>
            <x v="1190"/>
            <x v="1191"/>
            <x v="1192"/>
            <x v="1193"/>
            <x v="1194"/>
            <x v="1195"/>
            <x v="1196"/>
            <x v="1197"/>
            <x v="1198"/>
            <x v="1199"/>
          </reference>
        </references>
      </pivotArea>
    </format>
    <format dxfId="2">
      <pivotArea dataOnly="0" labelOnly="1" outline="0" fieldPosition="0">
        <references count="1">
          <reference field="3" count="50">
            <x v="1200"/>
            <x v="1201"/>
            <x v="1202"/>
            <x v="1203"/>
            <x v="1204"/>
            <x v="1205"/>
            <x v="1206"/>
            <x v="1207"/>
            <x v="1208"/>
            <x v="1209"/>
            <x v="1210"/>
            <x v="1211"/>
            <x v="1212"/>
            <x v="1213"/>
            <x v="1214"/>
            <x v="1215"/>
            <x v="1216"/>
            <x v="1217"/>
            <x v="1218"/>
            <x v="1219"/>
            <x v="1220"/>
            <x v="1221"/>
            <x v="1222"/>
            <x v="1223"/>
            <x v="1224"/>
            <x v="1225"/>
            <x v="1226"/>
            <x v="1227"/>
            <x v="1228"/>
            <x v="1229"/>
            <x v="1230"/>
            <x v="1231"/>
            <x v="1232"/>
            <x v="1233"/>
            <x v="1234"/>
            <x v="1235"/>
            <x v="1236"/>
            <x v="1237"/>
            <x v="1238"/>
            <x v="1239"/>
            <x v="1240"/>
            <x v="1241"/>
            <x v="1242"/>
            <x v="1243"/>
            <x v="1244"/>
            <x v="1245"/>
            <x v="1246"/>
            <x v="1247"/>
            <x v="1248"/>
            <x v="1249"/>
          </reference>
        </references>
      </pivotArea>
    </format>
    <format dxfId="1">
      <pivotArea dataOnly="0" labelOnly="1" outline="0" fieldPosition="0">
        <references count="1">
          <reference field="3" count="42">
            <x v="1250"/>
            <x v="1251"/>
            <x v="1252"/>
            <x v="1253"/>
            <x v="1254"/>
            <x v="1255"/>
            <x v="1256"/>
            <x v="1257"/>
            <x v="1258"/>
            <x v="1259"/>
            <x v="1260"/>
            <x v="1261"/>
            <x v="1262"/>
            <x v="1263"/>
            <x v="1264"/>
            <x v="1265"/>
            <x v="1266"/>
            <x v="1267"/>
            <x v="1268"/>
            <x v="1269"/>
            <x v="1270"/>
            <x v="1271"/>
            <x v="1272"/>
            <x v="1273"/>
            <x v="1274"/>
            <x v="1275"/>
            <x v="1276"/>
            <x v="1277"/>
            <x v="1278"/>
            <x v="1279"/>
            <x v="1280"/>
            <x v="1281"/>
            <x v="1282"/>
            <x v="1283"/>
            <x v="1284"/>
            <x v="1285"/>
            <x v="1286"/>
            <x v="1287"/>
            <x v="1288"/>
            <x v="1289"/>
            <x v="1290"/>
            <x v="1291"/>
          </reference>
        </references>
      </pivotArea>
    </format>
    <format dxfId="0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3">
    <tabColor theme="4"/>
    <pageSetUpPr fitToPage="1"/>
  </sheetPr>
  <dimension ref="A1:T6131"/>
  <sheetViews>
    <sheetView showGridLines="0" topLeftCell="H1" zoomScale="85" zoomScaleNormal="85" workbookViewId="0">
      <selection activeCell="S13" sqref="S13"/>
    </sheetView>
  </sheetViews>
  <sheetFormatPr baseColWidth="10" defaultColWidth="41.5" defaultRowHeight="13" x14ac:dyDescent="0.15"/>
  <cols>
    <col min="1" max="1" width="21.5" style="13" customWidth="1"/>
    <col min="2" max="2" width="18.5" style="29" bestFit="1" customWidth="1"/>
    <col min="3" max="3" width="18.1640625" style="29" customWidth="1"/>
    <col min="4" max="4" width="55.1640625" style="13" customWidth="1"/>
    <col min="5" max="5" width="17.33203125" style="16" customWidth="1"/>
    <col min="6" max="6" width="43.83203125" style="28" customWidth="1"/>
    <col min="7" max="7" width="17.83203125" style="28" customWidth="1"/>
    <col min="8" max="8" width="16.6640625" style="13" customWidth="1"/>
    <col min="9" max="9" width="31.5" style="13" customWidth="1"/>
    <col min="10" max="10" width="41.5" style="29" customWidth="1"/>
    <col min="11" max="11" width="14.6640625" style="30" customWidth="1"/>
    <col min="12" max="12" width="29.33203125" style="112" customWidth="1"/>
    <col min="13" max="13" width="23.6640625" style="60" customWidth="1"/>
    <col min="14" max="14" width="19.83203125" style="60" customWidth="1"/>
    <col min="15" max="15" width="20.33203125" style="57" customWidth="1"/>
    <col min="16" max="16" width="24" style="31" bestFit="1" customWidth="1"/>
    <col min="17" max="18" width="12.83203125" style="13" customWidth="1"/>
    <col min="19" max="19" width="59.1640625" style="32" customWidth="1"/>
    <col min="20" max="16384" width="41.5" style="25"/>
  </cols>
  <sheetData>
    <row r="1" spans="1:19" s="24" customFormat="1" ht="25" x14ac:dyDescent="0.2">
      <c r="A1" s="250" t="s">
        <v>7655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119"/>
      <c r="P1" s="63"/>
      <c r="Q1" s="35"/>
      <c r="R1" s="35"/>
      <c r="S1" s="35"/>
    </row>
    <row r="2" spans="1:19" s="24" customFormat="1" ht="25" x14ac:dyDescent="0.2">
      <c r="A2" s="248" t="s">
        <v>7632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  <c r="N2" s="249"/>
      <c r="O2" s="33" t="s">
        <v>5</v>
      </c>
      <c r="P2" s="34">
        <v>43.43</v>
      </c>
      <c r="S2" s="35"/>
    </row>
    <row r="3" spans="1:19" s="24" customFormat="1" ht="25" x14ac:dyDescent="0.2">
      <c r="A3" s="250" t="s">
        <v>7633</v>
      </c>
      <c r="B3" s="250"/>
      <c r="C3" s="250"/>
      <c r="D3" s="250"/>
      <c r="E3" s="250"/>
      <c r="F3" s="250"/>
      <c r="G3" s="250"/>
      <c r="H3" s="250"/>
      <c r="I3" s="250"/>
      <c r="J3" s="250"/>
      <c r="K3" s="250"/>
      <c r="L3" s="250"/>
      <c r="M3" s="250"/>
      <c r="N3" s="251"/>
      <c r="O3" s="33" t="s">
        <v>12</v>
      </c>
      <c r="P3" s="34">
        <v>1.2063890000000001E-2</v>
      </c>
      <c r="S3" s="35"/>
    </row>
    <row r="4" spans="1:19" s="26" customFormat="1" ht="18" hidden="1" x14ac:dyDescent="0.2">
      <c r="A4" s="244"/>
      <c r="B4" s="245"/>
      <c r="C4" s="246"/>
      <c r="D4" s="245"/>
      <c r="E4" s="245"/>
      <c r="F4" s="245"/>
      <c r="G4" s="245"/>
      <c r="H4" s="245"/>
      <c r="I4" s="247"/>
      <c r="J4" s="85"/>
      <c r="K4" s="81"/>
      <c r="L4" s="105"/>
      <c r="M4" s="61"/>
      <c r="N4" s="62"/>
      <c r="O4" s="118">
        <f>+O6129</f>
        <v>150268913934.73111</v>
      </c>
      <c r="P4" s="77"/>
      <c r="S4" s="27"/>
    </row>
    <row r="5" spans="1:19" s="26" customFormat="1" ht="18" x14ac:dyDescent="0.2">
      <c r="A5" s="76"/>
      <c r="B5" s="78"/>
      <c r="C5" s="36"/>
      <c r="D5" s="74"/>
      <c r="E5" s="74"/>
      <c r="F5" s="74"/>
      <c r="G5" s="74"/>
      <c r="H5" s="74"/>
      <c r="I5" s="74"/>
      <c r="J5" s="36"/>
      <c r="K5" s="37"/>
      <c r="L5" s="107"/>
      <c r="M5" s="61"/>
      <c r="N5" s="62"/>
      <c r="O5" s="106"/>
      <c r="P5" s="38"/>
      <c r="S5" s="27"/>
    </row>
    <row r="6" spans="1:19" s="18" customFormat="1" ht="28" x14ac:dyDescent="0.15">
      <c r="A6" s="20" t="s">
        <v>7662</v>
      </c>
      <c r="B6" s="20" t="s">
        <v>21</v>
      </c>
      <c r="C6" s="71" t="s">
        <v>7634</v>
      </c>
      <c r="D6" s="20" t="s">
        <v>22</v>
      </c>
      <c r="E6" s="21" t="s">
        <v>1</v>
      </c>
      <c r="F6" s="20" t="s">
        <v>23</v>
      </c>
      <c r="G6" s="20" t="s">
        <v>24</v>
      </c>
      <c r="H6" s="20" t="s">
        <v>25</v>
      </c>
      <c r="I6" s="20" t="s">
        <v>26</v>
      </c>
      <c r="J6" s="20" t="s">
        <v>7588</v>
      </c>
      <c r="K6" s="21" t="s">
        <v>27</v>
      </c>
      <c r="L6" s="108" t="s">
        <v>28</v>
      </c>
      <c r="M6" s="46" t="s">
        <v>29</v>
      </c>
      <c r="N6" s="46" t="s">
        <v>7657</v>
      </c>
      <c r="O6" s="46" t="s">
        <v>30</v>
      </c>
      <c r="P6" s="22" t="s">
        <v>31</v>
      </c>
      <c r="Q6" s="20" t="s">
        <v>6533</v>
      </c>
      <c r="R6" s="20" t="s">
        <v>8979</v>
      </c>
      <c r="S6" s="20" t="s">
        <v>4</v>
      </c>
    </row>
    <row r="7" spans="1:19" s="39" customFormat="1" ht="14" x14ac:dyDescent="0.15">
      <c r="A7" s="15" t="s">
        <v>15</v>
      </c>
      <c r="B7" s="55" t="s">
        <v>34</v>
      </c>
      <c r="C7" s="40" t="s">
        <v>8</v>
      </c>
      <c r="D7" s="40" t="s">
        <v>6683</v>
      </c>
      <c r="E7" s="17" t="s">
        <v>7407</v>
      </c>
      <c r="F7" s="40" t="s">
        <v>6535</v>
      </c>
      <c r="G7" s="40" t="s">
        <v>6534</v>
      </c>
      <c r="H7" s="40" t="s">
        <v>38</v>
      </c>
      <c r="I7" s="15" t="s">
        <v>39</v>
      </c>
      <c r="J7" s="15" t="s">
        <v>7568</v>
      </c>
      <c r="K7" s="17" t="s">
        <v>9</v>
      </c>
      <c r="L7" s="59">
        <v>1448847.6741654705</v>
      </c>
      <c r="M7" s="59">
        <f t="shared" ref="M7:M70" si="0">+IF(Q7&gt;0,L7,0)</f>
        <v>0</v>
      </c>
      <c r="N7" s="11">
        <f>M7*(1+VOTOS!$P$3%)^Q7</f>
        <v>0</v>
      </c>
      <c r="O7" s="54">
        <f t="shared" ref="O7:O70" si="1">+IF(N7&gt;0,N7,L7)</f>
        <v>1448847.6741654705</v>
      </c>
      <c r="P7" s="103">
        <f t="shared" ref="P7:P70" si="2">+O7/$O$4</f>
        <v>9.6416992458917589E-6</v>
      </c>
      <c r="Q7" s="40">
        <v>0</v>
      </c>
      <c r="R7" s="40"/>
      <c r="S7" s="40" t="s">
        <v>11</v>
      </c>
    </row>
    <row r="8" spans="1:19" s="39" customFormat="1" ht="14" x14ac:dyDescent="0.15">
      <c r="A8" s="15" t="s">
        <v>15</v>
      </c>
      <c r="B8" s="55" t="s">
        <v>34</v>
      </c>
      <c r="C8" s="40" t="s">
        <v>8</v>
      </c>
      <c r="D8" s="40" t="s">
        <v>6734</v>
      </c>
      <c r="E8" s="17" t="s">
        <v>7356</v>
      </c>
      <c r="F8" s="40" t="s">
        <v>6535</v>
      </c>
      <c r="G8" s="40" t="s">
        <v>6534</v>
      </c>
      <c r="H8" s="40" t="s">
        <v>38</v>
      </c>
      <c r="I8" s="15" t="s">
        <v>39</v>
      </c>
      <c r="J8" s="15" t="s">
        <v>7568</v>
      </c>
      <c r="K8" s="17" t="s">
        <v>9</v>
      </c>
      <c r="L8" s="59">
        <v>5157107.1963361539</v>
      </c>
      <c r="M8" s="59">
        <f t="shared" si="0"/>
        <v>0</v>
      </c>
      <c r="N8" s="11">
        <f>M8*(1+VOTOS!$P$3%)^Q8</f>
        <v>0</v>
      </c>
      <c r="O8" s="54">
        <f t="shared" si="1"/>
        <v>5157107.1963361539</v>
      </c>
      <c r="P8" s="103">
        <f t="shared" si="2"/>
        <v>3.4319188588640026E-5</v>
      </c>
      <c r="Q8" s="40">
        <v>0</v>
      </c>
      <c r="R8" s="40"/>
      <c r="S8" s="40" t="s">
        <v>11</v>
      </c>
    </row>
    <row r="9" spans="1:19" s="39" customFormat="1" ht="14" x14ac:dyDescent="0.15">
      <c r="A9" s="15" t="s">
        <v>15</v>
      </c>
      <c r="B9" s="55" t="s">
        <v>34</v>
      </c>
      <c r="C9" s="40" t="s">
        <v>8</v>
      </c>
      <c r="D9" s="40" t="s">
        <v>6754</v>
      </c>
      <c r="E9" s="17" t="s">
        <v>7336</v>
      </c>
      <c r="F9" s="40" t="s">
        <v>6535</v>
      </c>
      <c r="G9" s="40" t="s">
        <v>6534</v>
      </c>
      <c r="H9" s="40" t="s">
        <v>38</v>
      </c>
      <c r="I9" s="15" t="s">
        <v>39</v>
      </c>
      <c r="J9" s="15" t="s">
        <v>7568</v>
      </c>
      <c r="K9" s="17" t="s">
        <v>9</v>
      </c>
      <c r="L9" s="59">
        <v>4826884.6288152598</v>
      </c>
      <c r="M9" s="59">
        <f t="shared" si="0"/>
        <v>0</v>
      </c>
      <c r="N9" s="11">
        <f>M9*(1+VOTOS!$P$3%)^Q9</f>
        <v>0</v>
      </c>
      <c r="O9" s="54">
        <f t="shared" si="1"/>
        <v>4826884.6288152598</v>
      </c>
      <c r="P9" s="103">
        <f t="shared" si="2"/>
        <v>3.2121644473399228E-5</v>
      </c>
      <c r="Q9" s="40">
        <v>0</v>
      </c>
      <c r="R9" s="40"/>
      <c r="S9" s="40" t="s">
        <v>11</v>
      </c>
    </row>
    <row r="10" spans="1:19" s="39" customFormat="1" ht="14" x14ac:dyDescent="0.15">
      <c r="A10" s="15" t="s">
        <v>15</v>
      </c>
      <c r="B10" s="55" t="s">
        <v>34</v>
      </c>
      <c r="C10" s="40" t="s">
        <v>8</v>
      </c>
      <c r="D10" s="40" t="s">
        <v>6652</v>
      </c>
      <c r="E10" s="17" t="s">
        <v>7439</v>
      </c>
      <c r="F10" s="40" t="s">
        <v>6535</v>
      </c>
      <c r="G10" s="40" t="s">
        <v>6534</v>
      </c>
      <c r="H10" s="40" t="s">
        <v>38</v>
      </c>
      <c r="I10" s="15" t="s">
        <v>39</v>
      </c>
      <c r="J10" s="15" t="s">
        <v>7568</v>
      </c>
      <c r="K10" s="17" t="s">
        <v>9</v>
      </c>
      <c r="L10" s="59">
        <v>744549.75733011076</v>
      </c>
      <c r="M10" s="59">
        <f t="shared" si="0"/>
        <v>0</v>
      </c>
      <c r="N10" s="11">
        <f>M10*(1+VOTOS!$P$3%)^Q10</f>
        <v>0</v>
      </c>
      <c r="O10" s="54">
        <f t="shared" si="1"/>
        <v>744549.75733011076</v>
      </c>
      <c r="P10" s="103">
        <f t="shared" si="2"/>
        <v>4.9547823154794603E-6</v>
      </c>
      <c r="Q10" s="40">
        <v>0</v>
      </c>
      <c r="R10" s="40"/>
      <c r="S10" s="40" t="s">
        <v>11</v>
      </c>
    </row>
    <row r="11" spans="1:19" s="39" customFormat="1" ht="14" x14ac:dyDescent="0.15">
      <c r="A11" s="15" t="s">
        <v>15</v>
      </c>
      <c r="B11" s="55" t="s">
        <v>34</v>
      </c>
      <c r="C11" s="40" t="s">
        <v>8</v>
      </c>
      <c r="D11" s="40" t="s">
        <v>6806</v>
      </c>
      <c r="E11" s="17" t="s">
        <v>7284</v>
      </c>
      <c r="F11" s="40" t="s">
        <v>6535</v>
      </c>
      <c r="G11" s="40" t="s">
        <v>6534</v>
      </c>
      <c r="H11" s="40" t="s">
        <v>38</v>
      </c>
      <c r="I11" s="15" t="s">
        <v>39</v>
      </c>
      <c r="J11" s="15" t="s">
        <v>7568</v>
      </c>
      <c r="K11" s="17" t="s">
        <v>9</v>
      </c>
      <c r="L11" s="59">
        <v>4195509.2331135701</v>
      </c>
      <c r="M11" s="59">
        <f t="shared" si="0"/>
        <v>0</v>
      </c>
      <c r="N11" s="11">
        <f>M11*(1+VOTOS!$P$3%)^Q11</f>
        <v>0</v>
      </c>
      <c r="O11" s="54">
        <f t="shared" si="1"/>
        <v>4195509.2331135701</v>
      </c>
      <c r="P11" s="103">
        <f t="shared" si="2"/>
        <v>2.7920007693247041E-5</v>
      </c>
      <c r="Q11" s="40">
        <v>0</v>
      </c>
      <c r="R11" s="40"/>
      <c r="S11" s="40" t="s">
        <v>11</v>
      </c>
    </row>
    <row r="12" spans="1:19" s="39" customFormat="1" ht="14" x14ac:dyDescent="0.15">
      <c r="A12" s="15" t="s">
        <v>15</v>
      </c>
      <c r="B12" s="55" t="s">
        <v>34</v>
      </c>
      <c r="C12" s="40" t="s">
        <v>8</v>
      </c>
      <c r="D12" s="40" t="s">
        <v>6924</v>
      </c>
      <c r="E12" s="17" t="s">
        <v>7166</v>
      </c>
      <c r="F12" s="40" t="s">
        <v>6535</v>
      </c>
      <c r="G12" s="40" t="s">
        <v>6534</v>
      </c>
      <c r="H12" s="40" t="s">
        <v>38</v>
      </c>
      <c r="I12" s="15" t="s">
        <v>39</v>
      </c>
      <c r="J12" s="15" t="s">
        <v>7568</v>
      </c>
      <c r="K12" s="17" t="s">
        <v>9</v>
      </c>
      <c r="L12" s="59">
        <v>2686165.1779887462</v>
      </c>
      <c r="M12" s="59">
        <f t="shared" si="0"/>
        <v>0</v>
      </c>
      <c r="N12" s="11">
        <f>M12*(1+VOTOS!$P$3%)^Q12</f>
        <v>0</v>
      </c>
      <c r="O12" s="54">
        <f t="shared" si="1"/>
        <v>2686165.1779887462</v>
      </c>
      <c r="P12" s="103">
        <f t="shared" si="2"/>
        <v>1.7875720983486144E-5</v>
      </c>
      <c r="Q12" s="40">
        <v>0</v>
      </c>
      <c r="R12" s="40"/>
      <c r="S12" s="40" t="s">
        <v>11</v>
      </c>
    </row>
    <row r="13" spans="1:19" s="39" customFormat="1" ht="14" x14ac:dyDescent="0.15">
      <c r="A13" s="15" t="s">
        <v>15</v>
      </c>
      <c r="B13" s="55" t="s">
        <v>34</v>
      </c>
      <c r="C13" s="40" t="s">
        <v>8</v>
      </c>
      <c r="D13" s="40" t="s">
        <v>6843</v>
      </c>
      <c r="E13" s="17" t="s">
        <v>7247</v>
      </c>
      <c r="F13" s="40" t="s">
        <v>6535</v>
      </c>
      <c r="G13" s="40" t="s">
        <v>6534</v>
      </c>
      <c r="H13" s="40" t="s">
        <v>38</v>
      </c>
      <c r="I13" s="15" t="s">
        <v>39</v>
      </c>
      <c r="J13" s="15" t="s">
        <v>7568</v>
      </c>
      <c r="K13" s="17" t="s">
        <v>9</v>
      </c>
      <c r="L13" s="59">
        <v>2980371.5524094356</v>
      </c>
      <c r="M13" s="59">
        <f t="shared" si="0"/>
        <v>0</v>
      </c>
      <c r="N13" s="11">
        <f>M13*(1+VOTOS!$P$3%)^Q13</f>
        <v>0</v>
      </c>
      <c r="O13" s="54">
        <f t="shared" si="1"/>
        <v>2980371.5524094356</v>
      </c>
      <c r="P13" s="103">
        <f t="shared" si="2"/>
        <v>1.983358683023391E-5</v>
      </c>
      <c r="Q13" s="40">
        <v>0</v>
      </c>
      <c r="R13" s="40"/>
      <c r="S13" s="40" t="s">
        <v>11</v>
      </c>
    </row>
    <row r="14" spans="1:19" s="39" customFormat="1" ht="14" x14ac:dyDescent="0.15">
      <c r="A14" s="15" t="s">
        <v>15</v>
      </c>
      <c r="B14" s="55" t="s">
        <v>34</v>
      </c>
      <c r="C14" s="40" t="s">
        <v>8</v>
      </c>
      <c r="D14" s="40" t="s">
        <v>6987</v>
      </c>
      <c r="E14" s="17" t="s">
        <v>7101</v>
      </c>
      <c r="F14" s="40" t="s">
        <v>6535</v>
      </c>
      <c r="G14" s="40" t="s">
        <v>6534</v>
      </c>
      <c r="H14" s="40" t="s">
        <v>38</v>
      </c>
      <c r="I14" s="15" t="s">
        <v>39</v>
      </c>
      <c r="J14" s="15" t="s">
        <v>7568</v>
      </c>
      <c r="K14" s="17" t="s">
        <v>9</v>
      </c>
      <c r="L14" s="59">
        <v>15290151.194890399</v>
      </c>
      <c r="M14" s="59">
        <f t="shared" si="0"/>
        <v>0</v>
      </c>
      <c r="N14" s="11">
        <f>M14*(1+VOTOS!$P$3%)^Q14</f>
        <v>0</v>
      </c>
      <c r="O14" s="54">
        <f t="shared" si="1"/>
        <v>15290151.194890399</v>
      </c>
      <c r="P14" s="103">
        <f t="shared" si="2"/>
        <v>1.0175192456326419E-4</v>
      </c>
      <c r="Q14" s="40">
        <v>0</v>
      </c>
      <c r="R14" s="40"/>
      <c r="S14" s="40" t="s">
        <v>11</v>
      </c>
    </row>
    <row r="15" spans="1:19" s="39" customFormat="1" ht="14" x14ac:dyDescent="0.15">
      <c r="A15" s="15" t="s">
        <v>15</v>
      </c>
      <c r="B15" s="55" t="s">
        <v>34</v>
      </c>
      <c r="C15" s="40" t="s">
        <v>8</v>
      </c>
      <c r="D15" s="40" t="s">
        <v>6615</v>
      </c>
      <c r="E15" s="17" t="s">
        <v>7476</v>
      </c>
      <c r="F15" s="40" t="s">
        <v>6535</v>
      </c>
      <c r="G15" s="40" t="s">
        <v>6534</v>
      </c>
      <c r="H15" s="40" t="s">
        <v>38</v>
      </c>
      <c r="I15" s="15" t="s">
        <v>39</v>
      </c>
      <c r="J15" s="15" t="s">
        <v>7568</v>
      </c>
      <c r="K15" s="17" t="s">
        <v>9</v>
      </c>
      <c r="L15" s="59">
        <v>392872.91976298473</v>
      </c>
      <c r="M15" s="59">
        <f t="shared" si="0"/>
        <v>0</v>
      </c>
      <c r="N15" s="11">
        <f>M15*(1+VOTOS!$P$3%)^Q15</f>
        <v>0</v>
      </c>
      <c r="O15" s="54">
        <f t="shared" si="1"/>
        <v>392872.91976298473</v>
      </c>
      <c r="P15" s="103">
        <f t="shared" si="2"/>
        <v>2.6144656900470315E-6</v>
      </c>
      <c r="Q15" s="40">
        <v>0</v>
      </c>
      <c r="R15" s="40"/>
      <c r="S15" s="40" t="s">
        <v>11</v>
      </c>
    </row>
    <row r="16" spans="1:19" s="39" customFormat="1" ht="14" x14ac:dyDescent="0.15">
      <c r="A16" s="15" t="s">
        <v>15</v>
      </c>
      <c r="B16" s="55" t="s">
        <v>34</v>
      </c>
      <c r="C16" s="40" t="s">
        <v>8</v>
      </c>
      <c r="D16" s="40" t="s">
        <v>6572</v>
      </c>
      <c r="E16" s="17" t="s">
        <v>7519</v>
      </c>
      <c r="F16" s="40" t="s">
        <v>6535</v>
      </c>
      <c r="G16" s="40" t="s">
        <v>6534</v>
      </c>
      <c r="H16" s="40" t="s">
        <v>38</v>
      </c>
      <c r="I16" s="15" t="s">
        <v>39</v>
      </c>
      <c r="J16" s="15" t="s">
        <v>7568</v>
      </c>
      <c r="K16" s="17" t="s">
        <v>9</v>
      </c>
      <c r="L16" s="59">
        <v>104107.82020999919</v>
      </c>
      <c r="M16" s="59">
        <f t="shared" si="0"/>
        <v>0</v>
      </c>
      <c r="N16" s="11">
        <f>M16*(1+VOTOS!$P$3%)^Q16</f>
        <v>0</v>
      </c>
      <c r="O16" s="54">
        <f t="shared" si="1"/>
        <v>104107.82020999919</v>
      </c>
      <c r="P16" s="103">
        <f t="shared" si="2"/>
        <v>6.9281009281279655E-7</v>
      </c>
      <c r="Q16" s="40">
        <v>0</v>
      </c>
      <c r="R16" s="40"/>
      <c r="S16" s="40" t="s">
        <v>11</v>
      </c>
    </row>
    <row r="17" spans="1:19" s="39" customFormat="1" ht="14" x14ac:dyDescent="0.15">
      <c r="A17" s="15" t="s">
        <v>15</v>
      </c>
      <c r="B17" s="55" t="s">
        <v>34</v>
      </c>
      <c r="C17" s="40" t="s">
        <v>8</v>
      </c>
      <c r="D17" s="40" t="s">
        <v>6849</v>
      </c>
      <c r="E17" s="17" t="s">
        <v>7241</v>
      </c>
      <c r="F17" s="40" t="s">
        <v>6535</v>
      </c>
      <c r="G17" s="40" t="s">
        <v>6534</v>
      </c>
      <c r="H17" s="40" t="s">
        <v>38</v>
      </c>
      <c r="I17" s="15" t="s">
        <v>39</v>
      </c>
      <c r="J17" s="15" t="s">
        <v>7568</v>
      </c>
      <c r="K17" s="17" t="s">
        <v>9</v>
      </c>
      <c r="L17" s="59">
        <v>3473057.9272958217</v>
      </c>
      <c r="M17" s="59">
        <f t="shared" si="0"/>
        <v>0</v>
      </c>
      <c r="N17" s="11">
        <f>M17*(1+VOTOS!$P$3%)^Q17</f>
        <v>0</v>
      </c>
      <c r="O17" s="54">
        <f t="shared" si="1"/>
        <v>3473057.9272958217</v>
      </c>
      <c r="P17" s="103">
        <f t="shared" si="2"/>
        <v>2.3112284745761422E-5</v>
      </c>
      <c r="Q17" s="40">
        <v>0</v>
      </c>
      <c r="R17" s="40"/>
      <c r="S17" s="40" t="s">
        <v>11</v>
      </c>
    </row>
    <row r="18" spans="1:19" s="39" customFormat="1" ht="14" x14ac:dyDescent="0.15">
      <c r="A18" s="15" t="s">
        <v>15</v>
      </c>
      <c r="B18" s="55" t="s">
        <v>34</v>
      </c>
      <c r="C18" s="40" t="s">
        <v>8</v>
      </c>
      <c r="D18" s="40" t="s">
        <v>6901</v>
      </c>
      <c r="E18" s="17" t="s">
        <v>7189</v>
      </c>
      <c r="F18" s="40" t="s">
        <v>6535</v>
      </c>
      <c r="G18" s="40" t="s">
        <v>6534</v>
      </c>
      <c r="H18" s="40" t="s">
        <v>38</v>
      </c>
      <c r="I18" s="15" t="s">
        <v>39</v>
      </c>
      <c r="J18" s="15" t="s">
        <v>7568</v>
      </c>
      <c r="K18" s="17" t="s">
        <v>9</v>
      </c>
      <c r="L18" s="59">
        <v>17725455.774341136</v>
      </c>
      <c r="M18" s="59">
        <f t="shared" si="0"/>
        <v>0</v>
      </c>
      <c r="N18" s="11">
        <f>M18*(1+VOTOS!$P$3%)^Q18</f>
        <v>0</v>
      </c>
      <c r="O18" s="54">
        <f t="shared" si="1"/>
        <v>17725455.774341136</v>
      </c>
      <c r="P18" s="103">
        <f t="shared" si="2"/>
        <v>1.1795823440928134E-4</v>
      </c>
      <c r="Q18" s="40">
        <v>0</v>
      </c>
      <c r="R18" s="40"/>
      <c r="S18" s="40" t="s">
        <v>11</v>
      </c>
    </row>
    <row r="19" spans="1:19" s="39" customFormat="1" ht="14" x14ac:dyDescent="0.15">
      <c r="A19" s="15" t="s">
        <v>15</v>
      </c>
      <c r="B19" s="55" t="s">
        <v>34</v>
      </c>
      <c r="C19" s="40" t="s">
        <v>8</v>
      </c>
      <c r="D19" s="40" t="s">
        <v>6950</v>
      </c>
      <c r="E19" s="17" t="s">
        <v>7139</v>
      </c>
      <c r="F19" s="40" t="s">
        <v>6535</v>
      </c>
      <c r="G19" s="40" t="s">
        <v>6534</v>
      </c>
      <c r="H19" s="40" t="s">
        <v>38</v>
      </c>
      <c r="I19" s="15" t="s">
        <v>39</v>
      </c>
      <c r="J19" s="15" t="s">
        <v>7568</v>
      </c>
      <c r="K19" s="17" t="s">
        <v>9</v>
      </c>
      <c r="L19" s="59">
        <v>6686113.1256709136</v>
      </c>
      <c r="M19" s="59">
        <f t="shared" si="0"/>
        <v>0</v>
      </c>
      <c r="N19" s="11">
        <f>M19*(1+VOTOS!$P$3%)^Q19</f>
        <v>0</v>
      </c>
      <c r="O19" s="54">
        <f t="shared" si="1"/>
        <v>6686113.1256709136</v>
      </c>
      <c r="P19" s="103">
        <f t="shared" si="2"/>
        <v>4.4494319886912929E-5</v>
      </c>
      <c r="Q19" s="40">
        <v>0</v>
      </c>
      <c r="R19" s="40"/>
      <c r="S19" s="40" t="s">
        <v>11</v>
      </c>
    </row>
    <row r="20" spans="1:19" s="39" customFormat="1" ht="14" x14ac:dyDescent="0.15">
      <c r="A20" s="15" t="s">
        <v>15</v>
      </c>
      <c r="B20" s="55" t="s">
        <v>34</v>
      </c>
      <c r="C20" s="40" t="s">
        <v>8</v>
      </c>
      <c r="D20" s="40" t="s">
        <v>6726</v>
      </c>
      <c r="E20" s="17" t="s">
        <v>7364</v>
      </c>
      <c r="F20" s="40" t="s">
        <v>6535</v>
      </c>
      <c r="G20" s="40" t="s">
        <v>6534</v>
      </c>
      <c r="H20" s="40" t="s">
        <v>38</v>
      </c>
      <c r="I20" s="15" t="s">
        <v>39</v>
      </c>
      <c r="J20" s="15" t="s">
        <v>7568</v>
      </c>
      <c r="K20" s="17" t="s">
        <v>9</v>
      </c>
      <c r="L20" s="59">
        <v>2463816.5123326932</v>
      </c>
      <c r="M20" s="59">
        <f t="shared" si="0"/>
        <v>0</v>
      </c>
      <c r="N20" s="11">
        <f>M20*(1+VOTOS!$P$3%)^Q20</f>
        <v>0</v>
      </c>
      <c r="O20" s="54">
        <f t="shared" si="1"/>
        <v>2463816.5123326932</v>
      </c>
      <c r="P20" s="103">
        <f t="shared" si="2"/>
        <v>1.6396049241447535E-5</v>
      </c>
      <c r="Q20" s="40">
        <v>0</v>
      </c>
      <c r="R20" s="40"/>
      <c r="S20" s="40" t="s">
        <v>11</v>
      </c>
    </row>
    <row r="21" spans="1:19" s="39" customFormat="1" ht="14" x14ac:dyDescent="0.15">
      <c r="A21" s="15" t="s">
        <v>15</v>
      </c>
      <c r="B21" s="55" t="s">
        <v>34</v>
      </c>
      <c r="C21" s="40" t="s">
        <v>8</v>
      </c>
      <c r="D21" s="40" t="s">
        <v>6999</v>
      </c>
      <c r="E21" s="17" t="s">
        <v>7089</v>
      </c>
      <c r="F21" s="40" t="s">
        <v>6535</v>
      </c>
      <c r="G21" s="40" t="s">
        <v>6534</v>
      </c>
      <c r="H21" s="40" t="s">
        <v>38</v>
      </c>
      <c r="I21" s="15" t="s">
        <v>39</v>
      </c>
      <c r="J21" s="15" t="s">
        <v>7568</v>
      </c>
      <c r="K21" s="17" t="s">
        <v>9</v>
      </c>
      <c r="L21" s="59">
        <v>25710875.389805686</v>
      </c>
      <c r="M21" s="59">
        <f t="shared" si="0"/>
        <v>0</v>
      </c>
      <c r="N21" s="11">
        <f>M21*(1+VOTOS!$P$3%)^Q21</f>
        <v>0</v>
      </c>
      <c r="O21" s="54">
        <f t="shared" si="1"/>
        <v>25710875.389805686</v>
      </c>
      <c r="P21" s="103">
        <f t="shared" si="2"/>
        <v>1.7109909639044263E-4</v>
      </c>
      <c r="Q21" s="40">
        <v>0</v>
      </c>
      <c r="R21" s="40"/>
      <c r="S21" s="40" t="s">
        <v>11</v>
      </c>
    </row>
    <row r="22" spans="1:19" s="39" customFormat="1" ht="14" x14ac:dyDescent="0.15">
      <c r="A22" s="15" t="s">
        <v>15</v>
      </c>
      <c r="B22" s="55" t="s">
        <v>34</v>
      </c>
      <c r="C22" s="40" t="s">
        <v>8</v>
      </c>
      <c r="D22" s="40" t="s">
        <v>6939</v>
      </c>
      <c r="E22" s="17" t="s">
        <v>7150</v>
      </c>
      <c r="F22" s="40" t="s">
        <v>6535</v>
      </c>
      <c r="G22" s="40" t="s">
        <v>6534</v>
      </c>
      <c r="H22" s="40" t="s">
        <v>38</v>
      </c>
      <c r="I22" s="15" t="s">
        <v>39</v>
      </c>
      <c r="J22" s="15" t="s">
        <v>7568</v>
      </c>
      <c r="K22" s="17" t="s">
        <v>9</v>
      </c>
      <c r="L22" s="59">
        <v>7153767.1370585915</v>
      </c>
      <c r="M22" s="59">
        <f t="shared" si="0"/>
        <v>0</v>
      </c>
      <c r="N22" s="11">
        <f>M22*(1+VOTOS!$P$3%)^Q22</f>
        <v>0</v>
      </c>
      <c r="O22" s="54">
        <f t="shared" si="1"/>
        <v>7153767.1370585915</v>
      </c>
      <c r="P22" s="103">
        <f t="shared" si="2"/>
        <v>4.7606434023778266E-5</v>
      </c>
      <c r="Q22" s="40">
        <v>0</v>
      </c>
      <c r="R22" s="40"/>
      <c r="S22" s="40" t="s">
        <v>11</v>
      </c>
    </row>
    <row r="23" spans="1:19" s="39" customFormat="1" ht="14" x14ac:dyDescent="0.15">
      <c r="A23" s="15" t="s">
        <v>15</v>
      </c>
      <c r="B23" s="55" t="s">
        <v>34</v>
      </c>
      <c r="C23" s="40" t="s">
        <v>8</v>
      </c>
      <c r="D23" s="40" t="s">
        <v>6988</v>
      </c>
      <c r="E23" s="17" t="s">
        <v>7100</v>
      </c>
      <c r="F23" s="40" t="s">
        <v>6535</v>
      </c>
      <c r="G23" s="40" t="s">
        <v>6534</v>
      </c>
      <c r="H23" s="40" t="s">
        <v>38</v>
      </c>
      <c r="I23" s="15" t="s">
        <v>39</v>
      </c>
      <c r="J23" s="15" t="s">
        <v>7568</v>
      </c>
      <c r="K23" s="17" t="s">
        <v>9</v>
      </c>
      <c r="L23" s="59">
        <v>6692371.4287436996</v>
      </c>
      <c r="M23" s="59">
        <f t="shared" si="0"/>
        <v>0</v>
      </c>
      <c r="N23" s="11">
        <f>M23*(1+VOTOS!$P$3%)^Q23</f>
        <v>0</v>
      </c>
      <c r="O23" s="54">
        <f t="shared" si="1"/>
        <v>6692371.4287436996</v>
      </c>
      <c r="P23" s="103">
        <f t="shared" si="2"/>
        <v>4.4535967243700932E-5</v>
      </c>
      <c r="Q23" s="40">
        <v>0</v>
      </c>
      <c r="R23" s="40"/>
      <c r="S23" s="40" t="s">
        <v>11</v>
      </c>
    </row>
    <row r="24" spans="1:19" s="39" customFormat="1" ht="14" x14ac:dyDescent="0.15">
      <c r="A24" s="15" t="s">
        <v>15</v>
      </c>
      <c r="B24" s="55" t="s">
        <v>34</v>
      </c>
      <c r="C24" s="40" t="s">
        <v>8</v>
      </c>
      <c r="D24" s="40" t="s">
        <v>7031</v>
      </c>
      <c r="E24" s="17" t="s">
        <v>7057</v>
      </c>
      <c r="F24" s="40" t="s">
        <v>6535</v>
      </c>
      <c r="G24" s="40" t="s">
        <v>6534</v>
      </c>
      <c r="H24" s="40" t="s">
        <v>38</v>
      </c>
      <c r="I24" s="15" t="s">
        <v>39</v>
      </c>
      <c r="J24" s="15" t="s">
        <v>7568</v>
      </c>
      <c r="K24" s="17" t="s">
        <v>9</v>
      </c>
      <c r="L24" s="59">
        <v>7908721.1137822736</v>
      </c>
      <c r="M24" s="59">
        <f t="shared" si="0"/>
        <v>0</v>
      </c>
      <c r="N24" s="11">
        <f>M24*(1+VOTOS!$P$3%)^Q24</f>
        <v>0</v>
      </c>
      <c r="O24" s="54">
        <f t="shared" si="1"/>
        <v>7908721.1137822736</v>
      </c>
      <c r="P24" s="103">
        <f t="shared" si="2"/>
        <v>5.2630453675983875E-5</v>
      </c>
      <c r="Q24" s="40">
        <v>0</v>
      </c>
      <c r="R24" s="40"/>
      <c r="S24" s="40" t="s">
        <v>11</v>
      </c>
    </row>
    <row r="25" spans="1:19" s="39" customFormat="1" ht="14" x14ac:dyDescent="0.15">
      <c r="A25" s="15" t="s">
        <v>15</v>
      </c>
      <c r="B25" s="55" t="s">
        <v>34</v>
      </c>
      <c r="C25" s="40" t="s">
        <v>8</v>
      </c>
      <c r="D25" s="40" t="s">
        <v>6762</v>
      </c>
      <c r="E25" s="17" t="s">
        <v>7328</v>
      </c>
      <c r="F25" s="40" t="s">
        <v>6535</v>
      </c>
      <c r="G25" s="40" t="s">
        <v>6534</v>
      </c>
      <c r="H25" s="40" t="s">
        <v>38</v>
      </c>
      <c r="I25" s="15" t="s">
        <v>39</v>
      </c>
      <c r="J25" s="15" t="s">
        <v>7568</v>
      </c>
      <c r="K25" s="17" t="s">
        <v>9</v>
      </c>
      <c r="L25" s="59">
        <v>3868443.8718632879</v>
      </c>
      <c r="M25" s="59">
        <f t="shared" si="0"/>
        <v>0</v>
      </c>
      <c r="N25" s="11">
        <f>M25*(1+VOTOS!$P$3%)^Q25</f>
        <v>0</v>
      </c>
      <c r="O25" s="54">
        <f t="shared" si="1"/>
        <v>3868443.8718632879</v>
      </c>
      <c r="P25" s="103">
        <f t="shared" si="2"/>
        <v>2.5743473953259127E-5</v>
      </c>
      <c r="Q25" s="40">
        <v>0</v>
      </c>
      <c r="R25" s="40"/>
      <c r="S25" s="40" t="s">
        <v>11</v>
      </c>
    </row>
    <row r="26" spans="1:19" s="39" customFormat="1" ht="14" x14ac:dyDescent="0.15">
      <c r="A26" s="15" t="s">
        <v>15</v>
      </c>
      <c r="B26" s="55" t="s">
        <v>34</v>
      </c>
      <c r="C26" s="40" t="s">
        <v>8</v>
      </c>
      <c r="D26" s="40" t="s">
        <v>6959</v>
      </c>
      <c r="E26" s="17" t="s">
        <v>7130</v>
      </c>
      <c r="F26" s="40" t="s">
        <v>6535</v>
      </c>
      <c r="G26" s="40" t="s">
        <v>6534</v>
      </c>
      <c r="H26" s="40" t="s">
        <v>38</v>
      </c>
      <c r="I26" s="15" t="s">
        <v>39</v>
      </c>
      <c r="J26" s="15" t="s">
        <v>7568</v>
      </c>
      <c r="K26" s="17" t="s">
        <v>9</v>
      </c>
      <c r="L26" s="59">
        <v>11377356.693648431</v>
      </c>
      <c r="M26" s="59">
        <f t="shared" si="0"/>
        <v>0</v>
      </c>
      <c r="N26" s="11">
        <f>M26*(1+VOTOS!$P$3%)^Q26</f>
        <v>0</v>
      </c>
      <c r="O26" s="54">
        <f t="shared" si="1"/>
        <v>11377356.693648431</v>
      </c>
      <c r="P26" s="103">
        <f t="shared" si="2"/>
        <v>7.5713308865665694E-5</v>
      </c>
      <c r="Q26" s="40">
        <v>0</v>
      </c>
      <c r="R26" s="40"/>
      <c r="S26" s="40" t="s">
        <v>11</v>
      </c>
    </row>
    <row r="27" spans="1:19" s="39" customFormat="1" ht="14" x14ac:dyDescent="0.15">
      <c r="A27" s="15" t="s">
        <v>15</v>
      </c>
      <c r="B27" s="55" t="s">
        <v>34</v>
      </c>
      <c r="C27" s="40" t="s">
        <v>8</v>
      </c>
      <c r="D27" s="40" t="s">
        <v>6863</v>
      </c>
      <c r="E27" s="17" t="s">
        <v>7227</v>
      </c>
      <c r="F27" s="40" t="s">
        <v>6535</v>
      </c>
      <c r="G27" s="40" t="s">
        <v>6534</v>
      </c>
      <c r="H27" s="40" t="s">
        <v>38</v>
      </c>
      <c r="I27" s="15" t="s">
        <v>39</v>
      </c>
      <c r="J27" s="15" t="s">
        <v>7568</v>
      </c>
      <c r="K27" s="17" t="s">
        <v>9</v>
      </c>
      <c r="L27" s="59">
        <v>3137459.6130497465</v>
      </c>
      <c r="M27" s="59">
        <f t="shared" si="0"/>
        <v>0</v>
      </c>
      <c r="N27" s="11">
        <f>M27*(1+VOTOS!$P$3%)^Q27</f>
        <v>0</v>
      </c>
      <c r="O27" s="54">
        <f t="shared" si="1"/>
        <v>3137459.6130497465</v>
      </c>
      <c r="P27" s="103">
        <f t="shared" si="2"/>
        <v>2.0878966453517417E-5</v>
      </c>
      <c r="Q27" s="40">
        <v>0</v>
      </c>
      <c r="R27" s="40"/>
      <c r="S27" s="40" t="s">
        <v>11</v>
      </c>
    </row>
    <row r="28" spans="1:19" s="39" customFormat="1" ht="14" x14ac:dyDescent="0.15">
      <c r="A28" s="15" t="s">
        <v>15</v>
      </c>
      <c r="B28" s="55" t="s">
        <v>34</v>
      </c>
      <c r="C28" s="40" t="s">
        <v>8</v>
      </c>
      <c r="D28" s="40" t="s">
        <v>6892</v>
      </c>
      <c r="E28" s="17" t="s">
        <v>7198</v>
      </c>
      <c r="F28" s="40" t="s">
        <v>6535</v>
      </c>
      <c r="G28" s="40" t="s">
        <v>6534</v>
      </c>
      <c r="H28" s="40" t="s">
        <v>38</v>
      </c>
      <c r="I28" s="15" t="s">
        <v>39</v>
      </c>
      <c r="J28" s="15" t="s">
        <v>7568</v>
      </c>
      <c r="K28" s="17" t="s">
        <v>9</v>
      </c>
      <c r="L28" s="59">
        <v>5685776.977170568</v>
      </c>
      <c r="M28" s="59">
        <f t="shared" si="0"/>
        <v>0</v>
      </c>
      <c r="N28" s="11">
        <f>M28*(1+VOTOS!$P$3%)^Q28</f>
        <v>0</v>
      </c>
      <c r="O28" s="54">
        <f t="shared" si="1"/>
        <v>5685776.977170568</v>
      </c>
      <c r="P28" s="103">
        <f t="shared" si="2"/>
        <v>3.7837346582808003E-5</v>
      </c>
      <c r="Q28" s="40">
        <v>0</v>
      </c>
      <c r="R28" s="40"/>
      <c r="S28" s="40" t="s">
        <v>11</v>
      </c>
    </row>
    <row r="29" spans="1:19" s="39" customFormat="1" ht="14" x14ac:dyDescent="0.15">
      <c r="A29" s="15" t="s">
        <v>15</v>
      </c>
      <c r="B29" s="55" t="s">
        <v>34</v>
      </c>
      <c r="C29" s="40" t="s">
        <v>8</v>
      </c>
      <c r="D29" s="40" t="s">
        <v>6921</v>
      </c>
      <c r="E29" s="17" t="s">
        <v>7169</v>
      </c>
      <c r="F29" s="40" t="s">
        <v>6535</v>
      </c>
      <c r="G29" s="40" t="s">
        <v>6534</v>
      </c>
      <c r="H29" s="40" t="s">
        <v>38</v>
      </c>
      <c r="I29" s="15" t="s">
        <v>39</v>
      </c>
      <c r="J29" s="15" t="s">
        <v>7568</v>
      </c>
      <c r="K29" s="17" t="s">
        <v>9</v>
      </c>
      <c r="L29" s="59">
        <v>7034900.4059519786</v>
      </c>
      <c r="M29" s="59">
        <f t="shared" si="0"/>
        <v>0</v>
      </c>
      <c r="N29" s="11">
        <f>M29*(1+VOTOS!$P$3%)^Q29</f>
        <v>0</v>
      </c>
      <c r="O29" s="54">
        <f t="shared" si="1"/>
        <v>7034900.4059519786</v>
      </c>
      <c r="P29" s="103">
        <f t="shared" si="2"/>
        <v>4.6815407270512174E-5</v>
      </c>
      <c r="Q29" s="40">
        <v>0</v>
      </c>
      <c r="R29" s="40"/>
      <c r="S29" s="40" t="s">
        <v>11</v>
      </c>
    </row>
    <row r="30" spans="1:19" s="39" customFormat="1" ht="14" x14ac:dyDescent="0.15">
      <c r="A30" s="15" t="s">
        <v>15</v>
      </c>
      <c r="B30" s="55" t="s">
        <v>34</v>
      </c>
      <c r="C30" s="40" t="s">
        <v>8</v>
      </c>
      <c r="D30" s="40" t="s">
        <v>6629</v>
      </c>
      <c r="E30" s="17" t="s">
        <v>7462</v>
      </c>
      <c r="F30" s="40" t="s">
        <v>6535</v>
      </c>
      <c r="G30" s="40" t="s">
        <v>6534</v>
      </c>
      <c r="H30" s="40" t="s">
        <v>38</v>
      </c>
      <c r="I30" s="15" t="s">
        <v>39</v>
      </c>
      <c r="J30" s="15" t="s">
        <v>7568</v>
      </c>
      <c r="K30" s="17" t="s">
        <v>9</v>
      </c>
      <c r="L30" s="59">
        <v>426478.84386851813</v>
      </c>
      <c r="M30" s="59">
        <f t="shared" si="0"/>
        <v>0</v>
      </c>
      <c r="N30" s="11">
        <f>M30*(1+VOTOS!$P$3%)^Q30</f>
        <v>0</v>
      </c>
      <c r="O30" s="54">
        <f t="shared" si="1"/>
        <v>426478.84386851813</v>
      </c>
      <c r="P30" s="103">
        <f t="shared" si="2"/>
        <v>2.8381042539094814E-6</v>
      </c>
      <c r="Q30" s="40">
        <v>0</v>
      </c>
      <c r="R30" s="40"/>
      <c r="S30" s="40" t="s">
        <v>11</v>
      </c>
    </row>
    <row r="31" spans="1:19" s="39" customFormat="1" ht="14" x14ac:dyDescent="0.15">
      <c r="A31" s="15" t="s">
        <v>15</v>
      </c>
      <c r="B31" s="55" t="s">
        <v>34</v>
      </c>
      <c r="C31" s="40" t="s">
        <v>8</v>
      </c>
      <c r="D31" s="40" t="s">
        <v>6846</v>
      </c>
      <c r="E31" s="17" t="s">
        <v>7244</v>
      </c>
      <c r="F31" s="40" t="s">
        <v>6535</v>
      </c>
      <c r="G31" s="40" t="s">
        <v>6534</v>
      </c>
      <c r="H31" s="40" t="s">
        <v>38</v>
      </c>
      <c r="I31" s="15" t="s">
        <v>39</v>
      </c>
      <c r="J31" s="15" t="s">
        <v>7568</v>
      </c>
      <c r="K31" s="17" t="s">
        <v>9</v>
      </c>
      <c r="L31" s="59">
        <v>4959500.3152962876</v>
      </c>
      <c r="M31" s="59">
        <f t="shared" si="0"/>
        <v>0</v>
      </c>
      <c r="N31" s="11">
        <f>M31*(1+VOTOS!$P$3%)^Q31</f>
        <v>0</v>
      </c>
      <c r="O31" s="54">
        <f t="shared" si="1"/>
        <v>4959500.3152962876</v>
      </c>
      <c r="P31" s="103">
        <f t="shared" si="2"/>
        <v>3.3004166899418952E-5</v>
      </c>
      <c r="Q31" s="40">
        <v>0</v>
      </c>
      <c r="R31" s="40"/>
      <c r="S31" s="40" t="s">
        <v>11</v>
      </c>
    </row>
    <row r="32" spans="1:19" s="39" customFormat="1" ht="14" x14ac:dyDescent="0.15">
      <c r="A32" s="15" t="s">
        <v>15</v>
      </c>
      <c r="B32" s="55" t="s">
        <v>34</v>
      </c>
      <c r="C32" s="40" t="s">
        <v>8</v>
      </c>
      <c r="D32" s="40" t="s">
        <v>6586</v>
      </c>
      <c r="E32" s="17" t="s">
        <v>7505</v>
      </c>
      <c r="F32" s="40" t="s">
        <v>6535</v>
      </c>
      <c r="G32" s="40" t="s">
        <v>6534</v>
      </c>
      <c r="H32" s="40" t="s">
        <v>38</v>
      </c>
      <c r="I32" s="15" t="s">
        <v>39</v>
      </c>
      <c r="J32" s="15" t="s">
        <v>7568</v>
      </c>
      <c r="K32" s="17" t="s">
        <v>9</v>
      </c>
      <c r="L32" s="59">
        <v>219746.66232276685</v>
      </c>
      <c r="M32" s="59">
        <f t="shared" si="0"/>
        <v>0</v>
      </c>
      <c r="N32" s="11">
        <f>M32*(1+VOTOS!$P$3%)^Q32</f>
        <v>0</v>
      </c>
      <c r="O32" s="54">
        <f t="shared" si="1"/>
        <v>219746.66232276685</v>
      </c>
      <c r="P32" s="103">
        <f t="shared" si="2"/>
        <v>1.4623560959401969E-6</v>
      </c>
      <c r="Q32" s="40">
        <v>0</v>
      </c>
      <c r="R32" s="40"/>
      <c r="S32" s="40" t="s">
        <v>11</v>
      </c>
    </row>
    <row r="33" spans="1:19" s="39" customFormat="1" ht="14" x14ac:dyDescent="0.15">
      <c r="A33" s="15" t="s">
        <v>15</v>
      </c>
      <c r="B33" s="55" t="s">
        <v>34</v>
      </c>
      <c r="C33" s="40" t="s">
        <v>8</v>
      </c>
      <c r="D33" s="40" t="s">
        <v>6578</v>
      </c>
      <c r="E33" s="17" t="s">
        <v>7513</v>
      </c>
      <c r="F33" s="40" t="s">
        <v>6535</v>
      </c>
      <c r="G33" s="40" t="s">
        <v>6534</v>
      </c>
      <c r="H33" s="40" t="s">
        <v>38</v>
      </c>
      <c r="I33" s="15" t="s">
        <v>39</v>
      </c>
      <c r="J33" s="15" t="s">
        <v>7568</v>
      </c>
      <c r="K33" s="17" t="s">
        <v>9</v>
      </c>
      <c r="L33" s="59">
        <v>327703.05348076316</v>
      </c>
      <c r="M33" s="59">
        <f t="shared" si="0"/>
        <v>0</v>
      </c>
      <c r="N33" s="11">
        <f>M33*(1+VOTOS!$P$3%)^Q33</f>
        <v>0</v>
      </c>
      <c r="O33" s="54">
        <f t="shared" si="1"/>
        <v>327703.05348076316</v>
      </c>
      <c r="P33" s="103">
        <f t="shared" si="2"/>
        <v>2.1807774136379268E-6</v>
      </c>
      <c r="Q33" s="40">
        <v>0</v>
      </c>
      <c r="R33" s="40"/>
      <c r="S33" s="40" t="s">
        <v>11</v>
      </c>
    </row>
    <row r="34" spans="1:19" s="39" customFormat="1" ht="14" x14ac:dyDescent="0.15">
      <c r="A34" s="15" t="s">
        <v>15</v>
      </c>
      <c r="B34" s="55" t="s">
        <v>34</v>
      </c>
      <c r="C34" s="40" t="s">
        <v>8</v>
      </c>
      <c r="D34" s="40" t="s">
        <v>6618</v>
      </c>
      <c r="E34" s="17" t="s">
        <v>7473</v>
      </c>
      <c r="F34" s="40" t="s">
        <v>6535</v>
      </c>
      <c r="G34" s="40" t="s">
        <v>6534</v>
      </c>
      <c r="H34" s="40" t="s">
        <v>38</v>
      </c>
      <c r="I34" s="15" t="s">
        <v>39</v>
      </c>
      <c r="J34" s="15" t="s">
        <v>7568</v>
      </c>
      <c r="K34" s="17" t="s">
        <v>9</v>
      </c>
      <c r="L34" s="59">
        <v>588633.95092017832</v>
      </c>
      <c r="M34" s="59">
        <f t="shared" si="0"/>
        <v>0</v>
      </c>
      <c r="N34" s="11">
        <f>M34*(1+VOTOS!$P$3%)^Q34</f>
        <v>0</v>
      </c>
      <c r="O34" s="54">
        <f t="shared" si="1"/>
        <v>588633.95092017832</v>
      </c>
      <c r="P34" s="103">
        <f t="shared" si="2"/>
        <v>3.9172037350043657E-6</v>
      </c>
      <c r="Q34" s="40">
        <v>0</v>
      </c>
      <c r="R34" s="40"/>
      <c r="S34" s="40" t="s">
        <v>11</v>
      </c>
    </row>
    <row r="35" spans="1:19" s="39" customFormat="1" ht="14" x14ac:dyDescent="0.15">
      <c r="A35" s="15" t="s">
        <v>15</v>
      </c>
      <c r="B35" s="55" t="s">
        <v>34</v>
      </c>
      <c r="C35" s="40" t="s">
        <v>8</v>
      </c>
      <c r="D35" s="40" t="s">
        <v>6793</v>
      </c>
      <c r="E35" s="17" t="s">
        <v>7297</v>
      </c>
      <c r="F35" s="40" t="s">
        <v>6535</v>
      </c>
      <c r="G35" s="40" t="s">
        <v>6534</v>
      </c>
      <c r="H35" s="40" t="s">
        <v>38</v>
      </c>
      <c r="I35" s="15" t="s">
        <v>39</v>
      </c>
      <c r="J35" s="15" t="s">
        <v>7568</v>
      </c>
      <c r="K35" s="17" t="s">
        <v>9</v>
      </c>
      <c r="L35" s="59">
        <v>4503241.3565104529</v>
      </c>
      <c r="M35" s="59">
        <f t="shared" si="0"/>
        <v>0</v>
      </c>
      <c r="N35" s="11">
        <f>M35*(1+VOTOS!$P$3%)^Q35</f>
        <v>0</v>
      </c>
      <c r="O35" s="54">
        <f t="shared" si="1"/>
        <v>4503241.3565104529</v>
      </c>
      <c r="P35" s="103">
        <f t="shared" si="2"/>
        <v>2.9967883833022333E-5</v>
      </c>
      <c r="Q35" s="40">
        <v>0</v>
      </c>
      <c r="R35" s="40"/>
      <c r="S35" s="40" t="s">
        <v>11</v>
      </c>
    </row>
    <row r="36" spans="1:19" s="39" customFormat="1" ht="14" x14ac:dyDescent="0.15">
      <c r="A36" s="15" t="s">
        <v>15</v>
      </c>
      <c r="B36" s="55" t="s">
        <v>34</v>
      </c>
      <c r="C36" s="40" t="s">
        <v>8</v>
      </c>
      <c r="D36" s="40" t="s">
        <v>7037</v>
      </c>
      <c r="E36" s="17" t="s">
        <v>7051</v>
      </c>
      <c r="F36" s="40" t="s">
        <v>6535</v>
      </c>
      <c r="G36" s="40" t="s">
        <v>6534</v>
      </c>
      <c r="H36" s="40" t="s">
        <v>38</v>
      </c>
      <c r="I36" s="15" t="s">
        <v>39</v>
      </c>
      <c r="J36" s="15" t="s">
        <v>7568</v>
      </c>
      <c r="K36" s="17" t="s">
        <v>9</v>
      </c>
      <c r="L36" s="59">
        <v>36226849.887387589</v>
      </c>
      <c r="M36" s="59">
        <f t="shared" si="0"/>
        <v>0</v>
      </c>
      <c r="N36" s="11">
        <f>M36*(1+VOTOS!$P$3%)^Q36</f>
        <v>0</v>
      </c>
      <c r="O36" s="54">
        <f t="shared" si="1"/>
        <v>36226849.887387589</v>
      </c>
      <c r="P36" s="103">
        <f t="shared" si="2"/>
        <v>2.410801338666933E-4</v>
      </c>
      <c r="Q36" s="40">
        <v>0</v>
      </c>
      <c r="R36" s="40"/>
      <c r="S36" s="40" t="s">
        <v>11</v>
      </c>
    </row>
    <row r="37" spans="1:19" s="39" customFormat="1" ht="14" x14ac:dyDescent="0.15">
      <c r="A37" s="15" t="s">
        <v>15</v>
      </c>
      <c r="B37" s="55" t="s">
        <v>34</v>
      </c>
      <c r="C37" s="40" t="s">
        <v>8</v>
      </c>
      <c r="D37" s="40" t="s">
        <v>6933</v>
      </c>
      <c r="E37" s="17" t="s">
        <v>7157</v>
      </c>
      <c r="F37" s="40" t="s">
        <v>6535</v>
      </c>
      <c r="G37" s="40" t="s">
        <v>6534</v>
      </c>
      <c r="H37" s="40" t="s">
        <v>38</v>
      </c>
      <c r="I37" s="15" t="s">
        <v>39</v>
      </c>
      <c r="J37" s="15" t="s">
        <v>7568</v>
      </c>
      <c r="K37" s="17" t="s">
        <v>9</v>
      </c>
      <c r="L37" s="59">
        <v>8922249.9857558534</v>
      </c>
      <c r="M37" s="59">
        <f t="shared" si="0"/>
        <v>0</v>
      </c>
      <c r="N37" s="11">
        <f>M37*(1+VOTOS!$P$3%)^Q37</f>
        <v>0</v>
      </c>
      <c r="O37" s="54">
        <f t="shared" si="1"/>
        <v>8922249.9857558534</v>
      </c>
      <c r="P37" s="103">
        <f t="shared" si="2"/>
        <v>5.9375221076204808E-5</v>
      </c>
      <c r="Q37" s="40">
        <v>0</v>
      </c>
      <c r="R37" s="40"/>
      <c r="S37" s="40" t="s">
        <v>11</v>
      </c>
    </row>
    <row r="38" spans="1:19" s="39" customFormat="1" ht="14" x14ac:dyDescent="0.15">
      <c r="A38" s="15" t="s">
        <v>15</v>
      </c>
      <c r="B38" s="55" t="s">
        <v>34</v>
      </c>
      <c r="C38" s="40" t="s">
        <v>8</v>
      </c>
      <c r="D38" s="40" t="s">
        <v>6953</v>
      </c>
      <c r="E38" s="17" t="s">
        <v>7136</v>
      </c>
      <c r="F38" s="40" t="s">
        <v>6535</v>
      </c>
      <c r="G38" s="40" t="s">
        <v>6534</v>
      </c>
      <c r="H38" s="40" t="s">
        <v>38</v>
      </c>
      <c r="I38" s="15" t="s">
        <v>39</v>
      </c>
      <c r="J38" s="15" t="s">
        <v>7568</v>
      </c>
      <c r="K38" s="17" t="s">
        <v>9</v>
      </c>
      <c r="L38" s="59">
        <v>9555404.212604681</v>
      </c>
      <c r="M38" s="59">
        <f t="shared" si="0"/>
        <v>0</v>
      </c>
      <c r="N38" s="11">
        <f>M38*(1+VOTOS!$P$3%)^Q38</f>
        <v>0</v>
      </c>
      <c r="O38" s="54">
        <f t="shared" si="1"/>
        <v>9555404.212604681</v>
      </c>
      <c r="P38" s="103">
        <f t="shared" si="2"/>
        <v>6.3588695508606953E-5</v>
      </c>
      <c r="Q38" s="40">
        <v>0</v>
      </c>
      <c r="R38" s="40"/>
      <c r="S38" s="40" t="s">
        <v>11</v>
      </c>
    </row>
    <row r="39" spans="1:19" s="39" customFormat="1" ht="14" x14ac:dyDescent="0.15">
      <c r="A39" s="15" t="s">
        <v>15</v>
      </c>
      <c r="B39" s="55" t="s">
        <v>34</v>
      </c>
      <c r="C39" s="40" t="s">
        <v>8</v>
      </c>
      <c r="D39" s="40" t="s">
        <v>2015</v>
      </c>
      <c r="E39" s="17" t="s">
        <v>7049</v>
      </c>
      <c r="F39" s="40" t="s">
        <v>6535</v>
      </c>
      <c r="G39" s="40" t="s">
        <v>6534</v>
      </c>
      <c r="H39" s="40" t="s">
        <v>38</v>
      </c>
      <c r="I39" s="15" t="s">
        <v>39</v>
      </c>
      <c r="J39" s="15" t="s">
        <v>7568</v>
      </c>
      <c r="K39" s="17" t="s">
        <v>9</v>
      </c>
      <c r="L39" s="59">
        <v>58059424.575863943</v>
      </c>
      <c r="M39" s="59">
        <f t="shared" si="0"/>
        <v>0</v>
      </c>
      <c r="N39" s="11">
        <f>M39*(1+VOTOS!$P$3%)^Q39</f>
        <v>0</v>
      </c>
      <c r="O39" s="54">
        <f t="shared" si="1"/>
        <v>58059424.575863943</v>
      </c>
      <c r="P39" s="103">
        <f t="shared" si="2"/>
        <v>3.8637016170278503E-4</v>
      </c>
      <c r="Q39" s="40">
        <v>0</v>
      </c>
      <c r="R39" s="40"/>
      <c r="S39" s="40" t="s">
        <v>11</v>
      </c>
    </row>
    <row r="40" spans="1:19" s="39" customFormat="1" ht="14" x14ac:dyDescent="0.15">
      <c r="A40" s="15" t="s">
        <v>15</v>
      </c>
      <c r="B40" s="55" t="s">
        <v>34</v>
      </c>
      <c r="C40" s="40" t="s">
        <v>8</v>
      </c>
      <c r="D40" s="40" t="s">
        <v>6852</v>
      </c>
      <c r="E40" s="17" t="s">
        <v>7238</v>
      </c>
      <c r="F40" s="40" t="s">
        <v>6535</v>
      </c>
      <c r="G40" s="40" t="s">
        <v>6534</v>
      </c>
      <c r="H40" s="40" t="s">
        <v>38</v>
      </c>
      <c r="I40" s="15" t="s">
        <v>39</v>
      </c>
      <c r="J40" s="15" t="s">
        <v>7568</v>
      </c>
      <c r="K40" s="17" t="s">
        <v>9</v>
      </c>
      <c r="L40" s="59">
        <v>5662788.555453511</v>
      </c>
      <c r="M40" s="59">
        <f t="shared" si="0"/>
        <v>0</v>
      </c>
      <c r="N40" s="11">
        <f>M40*(1+VOTOS!$P$3%)^Q40</f>
        <v>0</v>
      </c>
      <c r="O40" s="54">
        <f t="shared" si="1"/>
        <v>5662788.555453511</v>
      </c>
      <c r="P40" s="103">
        <f t="shared" si="2"/>
        <v>3.7684364697765287E-5</v>
      </c>
      <c r="Q40" s="40">
        <v>0</v>
      </c>
      <c r="R40" s="40"/>
      <c r="S40" s="40" t="s">
        <v>11</v>
      </c>
    </row>
    <row r="41" spans="1:19" s="39" customFormat="1" ht="14" x14ac:dyDescent="0.15">
      <c r="A41" s="15" t="s">
        <v>15</v>
      </c>
      <c r="B41" s="55" t="s">
        <v>34</v>
      </c>
      <c r="C41" s="40" t="s">
        <v>8</v>
      </c>
      <c r="D41" s="40" t="s">
        <v>6694</v>
      </c>
      <c r="E41" s="17" t="s">
        <v>7396</v>
      </c>
      <c r="F41" s="40" t="s">
        <v>6535</v>
      </c>
      <c r="G41" s="40" t="s">
        <v>6534</v>
      </c>
      <c r="H41" s="40" t="s">
        <v>38</v>
      </c>
      <c r="I41" s="15" t="s">
        <v>39</v>
      </c>
      <c r="J41" s="15" t="s">
        <v>7568</v>
      </c>
      <c r="K41" s="17" t="s">
        <v>9</v>
      </c>
      <c r="L41" s="59">
        <v>1180796.6237703979</v>
      </c>
      <c r="M41" s="59">
        <f t="shared" si="0"/>
        <v>0</v>
      </c>
      <c r="N41" s="11">
        <f>M41*(1+VOTOS!$P$3%)^Q41</f>
        <v>0</v>
      </c>
      <c r="O41" s="54">
        <f t="shared" si="1"/>
        <v>1180796.6237703979</v>
      </c>
      <c r="P41" s="103">
        <f t="shared" si="2"/>
        <v>7.8578901840155284E-6</v>
      </c>
      <c r="Q41" s="40">
        <v>0</v>
      </c>
      <c r="R41" s="40"/>
      <c r="S41" s="40" t="s">
        <v>11</v>
      </c>
    </row>
    <row r="42" spans="1:19" s="39" customFormat="1" ht="14" x14ac:dyDescent="0.15">
      <c r="A42" s="15" t="s">
        <v>15</v>
      </c>
      <c r="B42" s="55" t="s">
        <v>34</v>
      </c>
      <c r="C42" s="40" t="s">
        <v>8</v>
      </c>
      <c r="D42" s="40" t="s">
        <v>6686</v>
      </c>
      <c r="E42" s="17" t="s">
        <v>7404</v>
      </c>
      <c r="F42" s="40" t="s">
        <v>6535</v>
      </c>
      <c r="G42" s="40" t="s">
        <v>6534</v>
      </c>
      <c r="H42" s="40" t="s">
        <v>38</v>
      </c>
      <c r="I42" s="15" t="s">
        <v>39</v>
      </c>
      <c r="J42" s="15" t="s">
        <v>7568</v>
      </c>
      <c r="K42" s="17" t="s">
        <v>9</v>
      </c>
      <c r="L42" s="59">
        <v>803536.03831553704</v>
      </c>
      <c r="M42" s="59">
        <f t="shared" si="0"/>
        <v>0</v>
      </c>
      <c r="N42" s="11">
        <f>M42*(1+VOTOS!$P$3%)^Q42</f>
        <v>0</v>
      </c>
      <c r="O42" s="54">
        <f t="shared" si="1"/>
        <v>803536.03831553704</v>
      </c>
      <c r="P42" s="103">
        <f t="shared" si="2"/>
        <v>5.3473204621985271E-6</v>
      </c>
      <c r="Q42" s="40">
        <v>0</v>
      </c>
      <c r="R42" s="40"/>
      <c r="S42" s="40" t="s">
        <v>11</v>
      </c>
    </row>
    <row r="43" spans="1:19" s="39" customFormat="1" ht="14" x14ac:dyDescent="0.15">
      <c r="A43" s="15" t="s">
        <v>15</v>
      </c>
      <c r="B43" s="55" t="s">
        <v>34</v>
      </c>
      <c r="C43" s="40" t="s">
        <v>8</v>
      </c>
      <c r="D43" s="40" t="s">
        <v>6854</v>
      </c>
      <c r="E43" s="17" t="s">
        <v>7236</v>
      </c>
      <c r="F43" s="40" t="s">
        <v>6535</v>
      </c>
      <c r="G43" s="40" t="s">
        <v>6534</v>
      </c>
      <c r="H43" s="40" t="s">
        <v>38</v>
      </c>
      <c r="I43" s="15" t="s">
        <v>39</v>
      </c>
      <c r="J43" s="15" t="s">
        <v>7568</v>
      </c>
      <c r="K43" s="17" t="s">
        <v>9</v>
      </c>
      <c r="L43" s="59">
        <v>3509714.9272918091</v>
      </c>
      <c r="M43" s="59">
        <f t="shared" si="0"/>
        <v>0</v>
      </c>
      <c r="N43" s="11">
        <f>M43*(1+VOTOS!$P$3%)^Q43</f>
        <v>0</v>
      </c>
      <c r="O43" s="54">
        <f t="shared" si="1"/>
        <v>3509714.9272918091</v>
      </c>
      <c r="P43" s="103">
        <f t="shared" si="2"/>
        <v>2.3356227415180787E-5</v>
      </c>
      <c r="Q43" s="40">
        <v>0</v>
      </c>
      <c r="R43" s="40"/>
      <c r="S43" s="40" t="s">
        <v>11</v>
      </c>
    </row>
    <row r="44" spans="1:19" s="39" customFormat="1" ht="14" x14ac:dyDescent="0.15">
      <c r="A44" s="15" t="s">
        <v>15</v>
      </c>
      <c r="B44" s="55" t="s">
        <v>34</v>
      </c>
      <c r="C44" s="40" t="s">
        <v>8</v>
      </c>
      <c r="D44" s="40" t="s">
        <v>6862</v>
      </c>
      <c r="E44" s="17" t="s">
        <v>7228</v>
      </c>
      <c r="F44" s="40" t="s">
        <v>6535</v>
      </c>
      <c r="G44" s="40" t="s">
        <v>6534</v>
      </c>
      <c r="H44" s="40" t="s">
        <v>38</v>
      </c>
      <c r="I44" s="15" t="s">
        <v>39</v>
      </c>
      <c r="J44" s="15" t="s">
        <v>7568</v>
      </c>
      <c r="K44" s="17" t="s">
        <v>9</v>
      </c>
      <c r="L44" s="59">
        <v>5630838.0713279191</v>
      </c>
      <c r="M44" s="59">
        <f t="shared" si="0"/>
        <v>0</v>
      </c>
      <c r="N44" s="11">
        <f>M44*(1+VOTOS!$P$3%)^Q44</f>
        <v>0</v>
      </c>
      <c r="O44" s="54">
        <f t="shared" si="1"/>
        <v>5630838.0713279191</v>
      </c>
      <c r="P44" s="103">
        <f t="shared" si="2"/>
        <v>3.747174265047033E-5</v>
      </c>
      <c r="Q44" s="40">
        <v>0</v>
      </c>
      <c r="R44" s="40"/>
      <c r="S44" s="40" t="s">
        <v>11</v>
      </c>
    </row>
    <row r="45" spans="1:19" s="39" customFormat="1" ht="14" x14ac:dyDescent="0.15">
      <c r="A45" s="15" t="s">
        <v>15</v>
      </c>
      <c r="B45" s="55" t="s">
        <v>34</v>
      </c>
      <c r="C45" s="40" t="s">
        <v>8</v>
      </c>
      <c r="D45" s="40" t="s">
        <v>6759</v>
      </c>
      <c r="E45" s="17" t="s">
        <v>7331</v>
      </c>
      <c r="F45" s="40" t="s">
        <v>6535</v>
      </c>
      <c r="G45" s="40" t="s">
        <v>6534</v>
      </c>
      <c r="H45" s="40" t="s">
        <v>38</v>
      </c>
      <c r="I45" s="15" t="s">
        <v>39</v>
      </c>
      <c r="J45" s="15" t="s">
        <v>7568</v>
      </c>
      <c r="K45" s="17" t="s">
        <v>9</v>
      </c>
      <c r="L45" s="59">
        <v>4039931.3488673656</v>
      </c>
      <c r="M45" s="59">
        <f t="shared" si="0"/>
        <v>0</v>
      </c>
      <c r="N45" s="11">
        <f>M45*(1+VOTOS!$P$3%)^Q45</f>
        <v>0</v>
      </c>
      <c r="O45" s="54">
        <f t="shared" si="1"/>
        <v>4039931.3488673656</v>
      </c>
      <c r="P45" s="103">
        <f t="shared" si="2"/>
        <v>2.6884677895669749E-5</v>
      </c>
      <c r="Q45" s="40">
        <v>0</v>
      </c>
      <c r="R45" s="40"/>
      <c r="S45" s="40" t="s">
        <v>11</v>
      </c>
    </row>
    <row r="46" spans="1:19" s="39" customFormat="1" ht="14" x14ac:dyDescent="0.15">
      <c r="A46" s="15" t="s">
        <v>15</v>
      </c>
      <c r="B46" s="55" t="s">
        <v>34</v>
      </c>
      <c r="C46" s="40" t="s">
        <v>8</v>
      </c>
      <c r="D46" s="40" t="s">
        <v>6725</v>
      </c>
      <c r="E46" s="17" t="s">
        <v>7365</v>
      </c>
      <c r="F46" s="40" t="s">
        <v>6535</v>
      </c>
      <c r="G46" s="40" t="s">
        <v>6534</v>
      </c>
      <c r="H46" s="40" t="s">
        <v>38</v>
      </c>
      <c r="I46" s="15" t="s">
        <v>39</v>
      </c>
      <c r="J46" s="15" t="s">
        <v>7568</v>
      </c>
      <c r="K46" s="17" t="s">
        <v>9</v>
      </c>
      <c r="L46" s="59">
        <v>2373005.2683178964</v>
      </c>
      <c r="M46" s="59">
        <f t="shared" si="0"/>
        <v>0</v>
      </c>
      <c r="N46" s="11">
        <f>M46*(1+VOTOS!$P$3%)^Q46</f>
        <v>0</v>
      </c>
      <c r="O46" s="54">
        <f t="shared" si="1"/>
        <v>2373005.2683178964</v>
      </c>
      <c r="P46" s="103">
        <f t="shared" si="2"/>
        <v>1.5791724357232028E-5</v>
      </c>
      <c r="Q46" s="40">
        <v>0</v>
      </c>
      <c r="R46" s="40"/>
      <c r="S46" s="40" t="s">
        <v>11</v>
      </c>
    </row>
    <row r="47" spans="1:19" s="39" customFormat="1" ht="14" x14ac:dyDescent="0.15">
      <c r="A47" s="15" t="s">
        <v>15</v>
      </c>
      <c r="B47" s="55" t="s">
        <v>34</v>
      </c>
      <c r="C47" s="40" t="s">
        <v>8</v>
      </c>
      <c r="D47" s="40" t="s">
        <v>6636</v>
      </c>
      <c r="E47" s="17" t="s">
        <v>7455</v>
      </c>
      <c r="F47" s="40" t="s">
        <v>6535</v>
      </c>
      <c r="G47" s="40" t="s">
        <v>6534</v>
      </c>
      <c r="H47" s="40" t="s">
        <v>38</v>
      </c>
      <c r="I47" s="15" t="s">
        <v>39</v>
      </c>
      <c r="J47" s="15" t="s">
        <v>7568</v>
      </c>
      <c r="K47" s="17" t="s">
        <v>9</v>
      </c>
      <c r="L47" s="59">
        <v>627171.46419115085</v>
      </c>
      <c r="M47" s="59">
        <f t="shared" si="0"/>
        <v>0</v>
      </c>
      <c r="N47" s="11">
        <f>M47*(1+VOTOS!$P$3%)^Q47</f>
        <v>0</v>
      </c>
      <c r="O47" s="54">
        <f t="shared" si="1"/>
        <v>627171.46419115085</v>
      </c>
      <c r="P47" s="103">
        <f t="shared" si="2"/>
        <v>4.1736607244234231E-6</v>
      </c>
      <c r="Q47" s="40">
        <v>0</v>
      </c>
      <c r="R47" s="40"/>
      <c r="S47" s="40" t="s">
        <v>11</v>
      </c>
    </row>
    <row r="48" spans="1:19" s="39" customFormat="1" ht="14" x14ac:dyDescent="0.15">
      <c r="A48" s="15" t="s">
        <v>15</v>
      </c>
      <c r="B48" s="55" t="s">
        <v>34</v>
      </c>
      <c r="C48" s="40" t="s">
        <v>8</v>
      </c>
      <c r="D48" s="40" t="s">
        <v>6903</v>
      </c>
      <c r="E48" s="17" t="s">
        <v>7187</v>
      </c>
      <c r="F48" s="40" t="s">
        <v>6535</v>
      </c>
      <c r="G48" s="40" t="s">
        <v>6534</v>
      </c>
      <c r="H48" s="40" t="s">
        <v>38</v>
      </c>
      <c r="I48" s="15" t="s">
        <v>39</v>
      </c>
      <c r="J48" s="15" t="s">
        <v>7568</v>
      </c>
      <c r="K48" s="17" t="s">
        <v>9</v>
      </c>
      <c r="L48" s="59">
        <v>3453747.2882777983</v>
      </c>
      <c r="M48" s="59">
        <f t="shared" si="0"/>
        <v>0</v>
      </c>
      <c r="N48" s="11">
        <f>M48*(1+VOTOS!$P$3%)^Q48</f>
        <v>0</v>
      </c>
      <c r="O48" s="54">
        <f t="shared" si="1"/>
        <v>3453747.2882777983</v>
      </c>
      <c r="P48" s="103">
        <f t="shared" si="2"/>
        <v>2.2983777534839468E-5</v>
      </c>
      <c r="Q48" s="40">
        <v>0</v>
      </c>
      <c r="R48" s="40"/>
      <c r="S48" s="40" t="s">
        <v>11</v>
      </c>
    </row>
    <row r="49" spans="1:19" s="39" customFormat="1" ht="14" x14ac:dyDescent="0.15">
      <c r="A49" s="15" t="s">
        <v>15</v>
      </c>
      <c r="B49" s="55" t="s">
        <v>34</v>
      </c>
      <c r="C49" s="40" t="s">
        <v>8</v>
      </c>
      <c r="D49" s="40" t="s">
        <v>6990</v>
      </c>
      <c r="E49" s="17" t="s">
        <v>7098</v>
      </c>
      <c r="F49" s="40" t="s">
        <v>6535</v>
      </c>
      <c r="G49" s="40" t="s">
        <v>6534</v>
      </c>
      <c r="H49" s="40" t="s">
        <v>38</v>
      </c>
      <c r="I49" s="15" t="s">
        <v>39</v>
      </c>
      <c r="J49" s="15" t="s">
        <v>7568</v>
      </c>
      <c r="K49" s="17" t="s">
        <v>9</v>
      </c>
      <c r="L49" s="59">
        <v>9566750.5998479985</v>
      </c>
      <c r="M49" s="59">
        <f t="shared" si="0"/>
        <v>0</v>
      </c>
      <c r="N49" s="11">
        <f>M49*(1+VOTOS!$P$3%)^Q49</f>
        <v>0</v>
      </c>
      <c r="O49" s="54">
        <f t="shared" si="1"/>
        <v>9566750.5998479985</v>
      </c>
      <c r="P49" s="103">
        <f t="shared" si="2"/>
        <v>6.3664202723946549E-5</v>
      </c>
      <c r="Q49" s="40">
        <v>0</v>
      </c>
      <c r="R49" s="40"/>
      <c r="S49" s="40" t="s">
        <v>11</v>
      </c>
    </row>
    <row r="50" spans="1:19" s="39" customFormat="1" ht="14" x14ac:dyDescent="0.15">
      <c r="A50" s="15" t="s">
        <v>15</v>
      </c>
      <c r="B50" s="55" t="s">
        <v>34</v>
      </c>
      <c r="C50" s="40" t="s">
        <v>8</v>
      </c>
      <c r="D50" s="40" t="s">
        <v>6741</v>
      </c>
      <c r="E50" s="17" t="s">
        <v>7349</v>
      </c>
      <c r="F50" s="40" t="s">
        <v>6535</v>
      </c>
      <c r="G50" s="40" t="s">
        <v>6534</v>
      </c>
      <c r="H50" s="40" t="s">
        <v>38</v>
      </c>
      <c r="I50" s="15" t="s">
        <v>39</v>
      </c>
      <c r="J50" s="15" t="s">
        <v>7568</v>
      </c>
      <c r="K50" s="17" t="s">
        <v>9</v>
      </c>
      <c r="L50" s="59">
        <v>3099980.1945330584</v>
      </c>
      <c r="M50" s="59">
        <f t="shared" si="0"/>
        <v>0</v>
      </c>
      <c r="N50" s="11">
        <f>M50*(1+VOTOS!$P$3%)^Q50</f>
        <v>0</v>
      </c>
      <c r="O50" s="54">
        <f t="shared" si="1"/>
        <v>3099980.1945330584</v>
      </c>
      <c r="P50" s="103">
        <f t="shared" si="2"/>
        <v>2.0629550805694426E-5</v>
      </c>
      <c r="Q50" s="40">
        <v>0</v>
      </c>
      <c r="R50" s="40"/>
      <c r="S50" s="40" t="s">
        <v>11</v>
      </c>
    </row>
    <row r="51" spans="1:19" s="39" customFormat="1" ht="14" x14ac:dyDescent="0.15">
      <c r="A51" s="15" t="s">
        <v>15</v>
      </c>
      <c r="B51" s="55" t="s">
        <v>34</v>
      </c>
      <c r="C51" s="40" t="s">
        <v>8</v>
      </c>
      <c r="D51" s="40" t="s">
        <v>6693</v>
      </c>
      <c r="E51" s="17" t="s">
        <v>7397</v>
      </c>
      <c r="F51" s="40" t="s">
        <v>6535</v>
      </c>
      <c r="G51" s="40" t="s">
        <v>6534</v>
      </c>
      <c r="H51" s="40" t="s">
        <v>38</v>
      </c>
      <c r="I51" s="15" t="s">
        <v>39</v>
      </c>
      <c r="J51" s="15" t="s">
        <v>7568</v>
      </c>
      <c r="K51" s="17" t="s">
        <v>9</v>
      </c>
      <c r="L51" s="59">
        <v>2097791.0890132319</v>
      </c>
      <c r="M51" s="59">
        <f t="shared" si="0"/>
        <v>0</v>
      </c>
      <c r="N51" s="11">
        <f>M51*(1+VOTOS!$P$3%)^Q51</f>
        <v>0</v>
      </c>
      <c r="O51" s="54">
        <f t="shared" si="1"/>
        <v>2097791.0890132319</v>
      </c>
      <c r="P51" s="103">
        <f t="shared" si="2"/>
        <v>1.3960246561204281E-5</v>
      </c>
      <c r="Q51" s="40">
        <v>0</v>
      </c>
      <c r="R51" s="40"/>
      <c r="S51" s="40" t="s">
        <v>11</v>
      </c>
    </row>
    <row r="52" spans="1:19" s="39" customFormat="1" ht="14" x14ac:dyDescent="0.15">
      <c r="A52" s="15" t="s">
        <v>15</v>
      </c>
      <c r="B52" s="55" t="s">
        <v>34</v>
      </c>
      <c r="C52" s="40" t="s">
        <v>8</v>
      </c>
      <c r="D52" s="40" t="s">
        <v>6868</v>
      </c>
      <c r="E52" s="17" t="s">
        <v>7222</v>
      </c>
      <c r="F52" s="40" t="s">
        <v>6535</v>
      </c>
      <c r="G52" s="40" t="s">
        <v>6534</v>
      </c>
      <c r="H52" s="40" t="s">
        <v>38</v>
      </c>
      <c r="I52" s="15" t="s">
        <v>39</v>
      </c>
      <c r="J52" s="15" t="s">
        <v>7568</v>
      </c>
      <c r="K52" s="17" t="s">
        <v>9</v>
      </c>
      <c r="L52" s="59">
        <v>12872561.182894088</v>
      </c>
      <c r="M52" s="59">
        <f t="shared" si="0"/>
        <v>0</v>
      </c>
      <c r="N52" s="11">
        <f>M52*(1+VOTOS!$P$3%)^Q52</f>
        <v>0</v>
      </c>
      <c r="O52" s="54">
        <f t="shared" si="1"/>
        <v>12872561.182894088</v>
      </c>
      <c r="P52" s="103">
        <f t="shared" si="2"/>
        <v>8.5663500492758263E-5</v>
      </c>
      <c r="Q52" s="40">
        <v>0</v>
      </c>
      <c r="R52" s="40"/>
      <c r="S52" s="40" t="s">
        <v>11</v>
      </c>
    </row>
    <row r="53" spans="1:19" s="39" customFormat="1" ht="14" x14ac:dyDescent="0.15">
      <c r="A53" s="15" t="s">
        <v>15</v>
      </c>
      <c r="B53" s="55" t="s">
        <v>34</v>
      </c>
      <c r="C53" s="40" t="s">
        <v>8</v>
      </c>
      <c r="D53" s="40" t="s">
        <v>7002</v>
      </c>
      <c r="E53" s="17" t="s">
        <v>7086</v>
      </c>
      <c r="F53" s="40" t="s">
        <v>6535</v>
      </c>
      <c r="G53" s="40" t="s">
        <v>6534</v>
      </c>
      <c r="H53" s="40" t="s">
        <v>38</v>
      </c>
      <c r="I53" s="15" t="s">
        <v>39</v>
      </c>
      <c r="J53" s="15" t="s">
        <v>7568</v>
      </c>
      <c r="K53" s="17" t="s">
        <v>9</v>
      </c>
      <c r="L53" s="59">
        <v>5750916.7982101012</v>
      </c>
      <c r="M53" s="59">
        <f t="shared" si="0"/>
        <v>0</v>
      </c>
      <c r="N53" s="11">
        <f>M53*(1+VOTOS!$P$3%)^Q53</f>
        <v>0</v>
      </c>
      <c r="O53" s="54">
        <f t="shared" si="1"/>
        <v>5750916.7982101012</v>
      </c>
      <c r="P53" s="103">
        <f t="shared" si="2"/>
        <v>3.8270834916049211E-5</v>
      </c>
      <c r="Q53" s="40">
        <v>0</v>
      </c>
      <c r="R53" s="40"/>
      <c r="S53" s="40" t="s">
        <v>11</v>
      </c>
    </row>
    <row r="54" spans="1:19" s="39" customFormat="1" ht="14" x14ac:dyDescent="0.15">
      <c r="A54" s="15" t="s">
        <v>15</v>
      </c>
      <c r="B54" s="55" t="s">
        <v>34</v>
      </c>
      <c r="C54" s="40" t="s">
        <v>8</v>
      </c>
      <c r="D54" s="40" t="s">
        <v>6788</v>
      </c>
      <c r="E54" s="17" t="s">
        <v>7302</v>
      </c>
      <c r="F54" s="40" t="s">
        <v>6535</v>
      </c>
      <c r="G54" s="40" t="s">
        <v>6534</v>
      </c>
      <c r="H54" s="40" t="s">
        <v>38</v>
      </c>
      <c r="I54" s="15" t="s">
        <v>39</v>
      </c>
      <c r="J54" s="15" t="s">
        <v>7568</v>
      </c>
      <c r="K54" s="17" t="s">
        <v>9</v>
      </c>
      <c r="L54" s="59">
        <v>2352639.07348176</v>
      </c>
      <c r="M54" s="59">
        <f t="shared" si="0"/>
        <v>0</v>
      </c>
      <c r="N54" s="11">
        <f>M54*(1+VOTOS!$P$3%)^Q54</f>
        <v>0</v>
      </c>
      <c r="O54" s="54">
        <f t="shared" si="1"/>
        <v>2352639.07348176</v>
      </c>
      <c r="P54" s="103">
        <f t="shared" si="2"/>
        <v>1.5656192700664772E-5</v>
      </c>
      <c r="Q54" s="40">
        <v>0</v>
      </c>
      <c r="R54" s="40"/>
      <c r="S54" s="40" t="s">
        <v>11</v>
      </c>
    </row>
    <row r="55" spans="1:19" s="39" customFormat="1" ht="14" x14ac:dyDescent="0.15">
      <c r="A55" s="15" t="s">
        <v>15</v>
      </c>
      <c r="B55" s="55" t="s">
        <v>34</v>
      </c>
      <c r="C55" s="40" t="s">
        <v>8</v>
      </c>
      <c r="D55" s="40" t="s">
        <v>7021</v>
      </c>
      <c r="E55" s="17" t="s">
        <v>7067</v>
      </c>
      <c r="F55" s="40" t="s">
        <v>6535</v>
      </c>
      <c r="G55" s="40" t="s">
        <v>6534</v>
      </c>
      <c r="H55" s="40" t="s">
        <v>38</v>
      </c>
      <c r="I55" s="15" t="s">
        <v>39</v>
      </c>
      <c r="J55" s="15" t="s">
        <v>7568</v>
      </c>
      <c r="K55" s="17" t="s">
        <v>9</v>
      </c>
      <c r="L55" s="59">
        <v>44459164.353433065</v>
      </c>
      <c r="M55" s="59">
        <f t="shared" si="0"/>
        <v>0</v>
      </c>
      <c r="N55" s="11">
        <f>M55*(1+VOTOS!$P$3%)^Q55</f>
        <v>0</v>
      </c>
      <c r="O55" s="54">
        <f t="shared" si="1"/>
        <v>44459164.353433065</v>
      </c>
      <c r="P55" s="103">
        <f t="shared" si="2"/>
        <v>2.9586401597833987E-4</v>
      </c>
      <c r="Q55" s="40">
        <v>0</v>
      </c>
      <c r="R55" s="40"/>
      <c r="S55" s="40" t="s">
        <v>11</v>
      </c>
    </row>
    <row r="56" spans="1:19" s="39" customFormat="1" ht="14" x14ac:dyDescent="0.15">
      <c r="A56" s="15" t="s">
        <v>15</v>
      </c>
      <c r="B56" s="55" t="s">
        <v>34</v>
      </c>
      <c r="C56" s="40" t="s">
        <v>8</v>
      </c>
      <c r="D56" s="40" t="s">
        <v>6603</v>
      </c>
      <c r="E56" s="17" t="s">
        <v>7488</v>
      </c>
      <c r="F56" s="40" t="s">
        <v>6535</v>
      </c>
      <c r="G56" s="40" t="s">
        <v>6534</v>
      </c>
      <c r="H56" s="40" t="s">
        <v>38</v>
      </c>
      <c r="I56" s="15" t="s">
        <v>39</v>
      </c>
      <c r="J56" s="15" t="s">
        <v>7568</v>
      </c>
      <c r="K56" s="17" t="s">
        <v>9</v>
      </c>
      <c r="L56" s="59">
        <v>381926.92991970567</v>
      </c>
      <c r="M56" s="59">
        <f t="shared" si="0"/>
        <v>0</v>
      </c>
      <c r="N56" s="11">
        <f>M56*(1+VOTOS!$P$3%)^Q56</f>
        <v>0</v>
      </c>
      <c r="O56" s="54">
        <f t="shared" si="1"/>
        <v>381926.92991970567</v>
      </c>
      <c r="P56" s="103">
        <f t="shared" si="2"/>
        <v>2.5416230138296907E-6</v>
      </c>
      <c r="Q56" s="40">
        <v>0</v>
      </c>
      <c r="R56" s="40"/>
      <c r="S56" s="40" t="s">
        <v>11</v>
      </c>
    </row>
    <row r="57" spans="1:19" s="39" customFormat="1" ht="14" x14ac:dyDescent="0.15">
      <c r="A57" s="15" t="s">
        <v>15</v>
      </c>
      <c r="B57" s="55" t="s">
        <v>34</v>
      </c>
      <c r="C57" s="40" t="s">
        <v>8</v>
      </c>
      <c r="D57" s="40" t="s">
        <v>6837</v>
      </c>
      <c r="E57" s="17" t="s">
        <v>7253</v>
      </c>
      <c r="F57" s="40" t="s">
        <v>6535</v>
      </c>
      <c r="G57" s="40" t="s">
        <v>6534</v>
      </c>
      <c r="H57" s="40" t="s">
        <v>38</v>
      </c>
      <c r="I57" s="15" t="s">
        <v>39</v>
      </c>
      <c r="J57" s="15" t="s">
        <v>7568</v>
      </c>
      <c r="K57" s="17" t="s">
        <v>9</v>
      </c>
      <c r="L57" s="59">
        <v>3466690.0957892938</v>
      </c>
      <c r="M57" s="59">
        <f t="shared" si="0"/>
        <v>0</v>
      </c>
      <c r="N57" s="11">
        <f>M57*(1+VOTOS!$P$3%)^Q57</f>
        <v>0</v>
      </c>
      <c r="O57" s="54">
        <f t="shared" si="1"/>
        <v>3466690.0957892938</v>
      </c>
      <c r="P57" s="103">
        <f t="shared" si="2"/>
        <v>2.3069908506126831E-5</v>
      </c>
      <c r="Q57" s="40">
        <v>0</v>
      </c>
      <c r="R57" s="40"/>
      <c r="S57" s="40" t="s">
        <v>11</v>
      </c>
    </row>
    <row r="58" spans="1:19" s="39" customFormat="1" ht="14" x14ac:dyDescent="0.15">
      <c r="A58" s="15" t="s">
        <v>15</v>
      </c>
      <c r="B58" s="55" t="s">
        <v>34</v>
      </c>
      <c r="C58" s="40" t="s">
        <v>8</v>
      </c>
      <c r="D58" s="40" t="s">
        <v>6873</v>
      </c>
      <c r="E58" s="17" t="s">
        <v>7217</v>
      </c>
      <c r="F58" s="40" t="s">
        <v>6535</v>
      </c>
      <c r="G58" s="40" t="s">
        <v>6534</v>
      </c>
      <c r="H58" s="40" t="s">
        <v>38</v>
      </c>
      <c r="I58" s="15" t="s">
        <v>39</v>
      </c>
      <c r="J58" s="15" t="s">
        <v>7568</v>
      </c>
      <c r="K58" s="17" t="s">
        <v>9</v>
      </c>
      <c r="L58" s="59">
        <v>4924651.9118114989</v>
      </c>
      <c r="M58" s="59">
        <f t="shared" si="0"/>
        <v>0</v>
      </c>
      <c r="N58" s="11">
        <f>M58*(1+VOTOS!$P$3%)^Q58</f>
        <v>0</v>
      </c>
      <c r="O58" s="54">
        <f t="shared" si="1"/>
        <v>4924651.9118114989</v>
      </c>
      <c r="P58" s="103">
        <f t="shared" si="2"/>
        <v>3.2772259962898969E-5</v>
      </c>
      <c r="Q58" s="40">
        <v>0</v>
      </c>
      <c r="R58" s="40"/>
      <c r="S58" s="40" t="s">
        <v>11</v>
      </c>
    </row>
    <row r="59" spans="1:19" s="39" customFormat="1" ht="14" x14ac:dyDescent="0.15">
      <c r="A59" s="15" t="s">
        <v>15</v>
      </c>
      <c r="B59" s="55" t="s">
        <v>34</v>
      </c>
      <c r="C59" s="40" t="s">
        <v>8</v>
      </c>
      <c r="D59" s="40" t="s">
        <v>6878</v>
      </c>
      <c r="E59" s="17" t="s">
        <v>7212</v>
      </c>
      <c r="F59" s="40" t="s">
        <v>6535</v>
      </c>
      <c r="G59" s="40" t="s">
        <v>6534</v>
      </c>
      <c r="H59" s="40" t="s">
        <v>38</v>
      </c>
      <c r="I59" s="15" t="s">
        <v>39</v>
      </c>
      <c r="J59" s="15" t="s">
        <v>7568</v>
      </c>
      <c r="K59" s="17" t="s">
        <v>9</v>
      </c>
      <c r="L59" s="59">
        <v>22076924.800000001</v>
      </c>
      <c r="M59" s="59">
        <f t="shared" si="0"/>
        <v>0</v>
      </c>
      <c r="N59" s="11">
        <f>M59*(1+VOTOS!$P$3%)^Q59</f>
        <v>0</v>
      </c>
      <c r="O59" s="54">
        <f t="shared" si="1"/>
        <v>22076924.800000001</v>
      </c>
      <c r="P59" s="103">
        <f t="shared" si="2"/>
        <v>1.4691611339913625E-4</v>
      </c>
      <c r="Q59" s="40">
        <v>0</v>
      </c>
      <c r="R59" s="40"/>
      <c r="S59" s="40" t="s">
        <v>11</v>
      </c>
    </row>
    <row r="60" spans="1:19" s="39" customFormat="1" ht="14" x14ac:dyDescent="0.15">
      <c r="A60" s="15" t="s">
        <v>15</v>
      </c>
      <c r="B60" s="55" t="s">
        <v>34</v>
      </c>
      <c r="C60" s="40" t="s">
        <v>8</v>
      </c>
      <c r="D60" s="40" t="s">
        <v>6576</v>
      </c>
      <c r="E60" s="17" t="s">
        <v>7515</v>
      </c>
      <c r="F60" s="40" t="s">
        <v>6535</v>
      </c>
      <c r="G60" s="40" t="s">
        <v>6534</v>
      </c>
      <c r="H60" s="40" t="s">
        <v>38</v>
      </c>
      <c r="I60" s="15" t="s">
        <v>39</v>
      </c>
      <c r="J60" s="15" t="s">
        <v>7568</v>
      </c>
      <c r="K60" s="17" t="s">
        <v>9</v>
      </c>
      <c r="L60" s="59">
        <v>165582.37121160724</v>
      </c>
      <c r="M60" s="59">
        <f t="shared" si="0"/>
        <v>0</v>
      </c>
      <c r="N60" s="11">
        <f>M60*(1+VOTOS!$P$3%)^Q60</f>
        <v>0</v>
      </c>
      <c r="O60" s="54">
        <f t="shared" si="1"/>
        <v>165582.37121160724</v>
      </c>
      <c r="P60" s="103">
        <f t="shared" si="2"/>
        <v>1.1019070203936357E-6</v>
      </c>
      <c r="Q60" s="40">
        <v>0</v>
      </c>
      <c r="R60" s="40"/>
      <c r="S60" s="40" t="s">
        <v>11</v>
      </c>
    </row>
    <row r="61" spans="1:19" s="39" customFormat="1" ht="14" x14ac:dyDescent="0.15">
      <c r="A61" s="15" t="s">
        <v>15</v>
      </c>
      <c r="B61" s="55" t="s">
        <v>34</v>
      </c>
      <c r="C61" s="40" t="s">
        <v>8</v>
      </c>
      <c r="D61" s="40" t="s">
        <v>6906</v>
      </c>
      <c r="E61" s="17" t="s">
        <v>7184</v>
      </c>
      <c r="F61" s="40" t="s">
        <v>6535</v>
      </c>
      <c r="G61" s="40" t="s">
        <v>6534</v>
      </c>
      <c r="H61" s="40" t="s">
        <v>38</v>
      </c>
      <c r="I61" s="15" t="s">
        <v>39</v>
      </c>
      <c r="J61" s="15" t="s">
        <v>7568</v>
      </c>
      <c r="K61" s="17" t="s">
        <v>9</v>
      </c>
      <c r="L61" s="59">
        <v>10666891.565479968</v>
      </c>
      <c r="M61" s="59">
        <f t="shared" si="0"/>
        <v>0</v>
      </c>
      <c r="N61" s="11">
        <f>M61*(1+VOTOS!$P$3%)^Q61</f>
        <v>0</v>
      </c>
      <c r="O61" s="54">
        <f t="shared" si="1"/>
        <v>10666891.565479968</v>
      </c>
      <c r="P61" s="103">
        <f t="shared" si="2"/>
        <v>7.0985350769974304E-5</v>
      </c>
      <c r="Q61" s="40">
        <v>0</v>
      </c>
      <c r="R61" s="40"/>
      <c r="S61" s="40" t="s">
        <v>11</v>
      </c>
    </row>
    <row r="62" spans="1:19" s="39" customFormat="1" ht="14" x14ac:dyDescent="0.15">
      <c r="A62" s="15" t="s">
        <v>15</v>
      </c>
      <c r="B62" s="55" t="s">
        <v>34</v>
      </c>
      <c r="C62" s="40" t="s">
        <v>8</v>
      </c>
      <c r="D62" s="40" t="s">
        <v>6951</v>
      </c>
      <c r="E62" s="17" t="s">
        <v>7138</v>
      </c>
      <c r="F62" s="40" t="s">
        <v>6535</v>
      </c>
      <c r="G62" s="40" t="s">
        <v>6534</v>
      </c>
      <c r="H62" s="40" t="s">
        <v>38</v>
      </c>
      <c r="I62" s="15" t="s">
        <v>39</v>
      </c>
      <c r="J62" s="15" t="s">
        <v>7568</v>
      </c>
      <c r="K62" s="17" t="s">
        <v>9</v>
      </c>
      <c r="L62" s="59">
        <v>3602096.7628348828</v>
      </c>
      <c r="M62" s="59">
        <f t="shared" si="0"/>
        <v>0</v>
      </c>
      <c r="N62" s="11">
        <f>M62*(1+VOTOS!$P$3%)^Q62</f>
        <v>0</v>
      </c>
      <c r="O62" s="54">
        <f t="shared" si="1"/>
        <v>3602096.7628348828</v>
      </c>
      <c r="P62" s="103">
        <f t="shared" si="2"/>
        <v>2.3971004171890428E-5</v>
      </c>
      <c r="Q62" s="40">
        <v>0</v>
      </c>
      <c r="R62" s="40"/>
      <c r="S62" s="40" t="s">
        <v>11</v>
      </c>
    </row>
    <row r="63" spans="1:19" s="39" customFormat="1" ht="14" x14ac:dyDescent="0.15">
      <c r="A63" s="15" t="s">
        <v>15</v>
      </c>
      <c r="B63" s="55" t="s">
        <v>34</v>
      </c>
      <c r="C63" s="40" t="s">
        <v>8</v>
      </c>
      <c r="D63" s="40" t="s">
        <v>6786</v>
      </c>
      <c r="E63" s="17" t="s">
        <v>7304</v>
      </c>
      <c r="F63" s="40" t="s">
        <v>6535</v>
      </c>
      <c r="G63" s="40" t="s">
        <v>6534</v>
      </c>
      <c r="H63" s="40" t="s">
        <v>38</v>
      </c>
      <c r="I63" s="15" t="s">
        <v>39</v>
      </c>
      <c r="J63" s="15" t="s">
        <v>7568</v>
      </c>
      <c r="K63" s="17" t="s">
        <v>9</v>
      </c>
      <c r="L63" s="59">
        <v>3978958.3232944701</v>
      </c>
      <c r="M63" s="59">
        <f t="shared" si="0"/>
        <v>0</v>
      </c>
      <c r="N63" s="11">
        <f>M63*(1+VOTOS!$P$3%)^Q63</f>
        <v>0</v>
      </c>
      <c r="O63" s="54">
        <f t="shared" si="1"/>
        <v>3978958.3232944701</v>
      </c>
      <c r="P63" s="103">
        <f t="shared" si="2"/>
        <v>2.647891848757701E-5</v>
      </c>
      <c r="Q63" s="40">
        <v>0</v>
      </c>
      <c r="R63" s="40"/>
      <c r="S63" s="40" t="s">
        <v>11</v>
      </c>
    </row>
    <row r="64" spans="1:19" s="39" customFormat="1" ht="14" x14ac:dyDescent="0.15">
      <c r="A64" s="15" t="s">
        <v>15</v>
      </c>
      <c r="B64" s="55" t="s">
        <v>34</v>
      </c>
      <c r="C64" s="40" t="s">
        <v>8</v>
      </c>
      <c r="D64" s="40" t="s">
        <v>6984</v>
      </c>
      <c r="E64" s="17" t="s">
        <v>7104</v>
      </c>
      <c r="F64" s="40" t="s">
        <v>6535</v>
      </c>
      <c r="G64" s="40" t="s">
        <v>6534</v>
      </c>
      <c r="H64" s="40" t="s">
        <v>38</v>
      </c>
      <c r="I64" s="15" t="s">
        <v>39</v>
      </c>
      <c r="J64" s="15" t="s">
        <v>7568</v>
      </c>
      <c r="K64" s="17" t="s">
        <v>9</v>
      </c>
      <c r="L64" s="59">
        <v>3655911.567791597</v>
      </c>
      <c r="M64" s="59">
        <f t="shared" si="0"/>
        <v>0</v>
      </c>
      <c r="N64" s="11">
        <f>M64*(1+VOTOS!$P$3%)^Q64</f>
        <v>0</v>
      </c>
      <c r="O64" s="54">
        <f t="shared" si="1"/>
        <v>3655911.567791597</v>
      </c>
      <c r="P64" s="103">
        <f t="shared" si="2"/>
        <v>2.43291275092301E-5</v>
      </c>
      <c r="Q64" s="40">
        <v>0</v>
      </c>
      <c r="R64" s="40"/>
      <c r="S64" s="40" t="s">
        <v>11</v>
      </c>
    </row>
    <row r="65" spans="1:19" s="39" customFormat="1" ht="14" x14ac:dyDescent="0.15">
      <c r="A65" s="15" t="s">
        <v>15</v>
      </c>
      <c r="B65" s="55" t="s">
        <v>34</v>
      </c>
      <c r="C65" s="40" t="s">
        <v>8</v>
      </c>
      <c r="D65" s="40" t="s">
        <v>6713</v>
      </c>
      <c r="E65" s="17" t="s">
        <v>7377</v>
      </c>
      <c r="F65" s="40" t="s">
        <v>6535</v>
      </c>
      <c r="G65" s="40" t="s">
        <v>6534</v>
      </c>
      <c r="H65" s="40" t="s">
        <v>38</v>
      </c>
      <c r="I65" s="15" t="s">
        <v>39</v>
      </c>
      <c r="J65" s="15" t="s">
        <v>7568</v>
      </c>
      <c r="K65" s="17" t="s">
        <v>9</v>
      </c>
      <c r="L65" s="59">
        <v>1338708.9180113426</v>
      </c>
      <c r="M65" s="59">
        <f t="shared" si="0"/>
        <v>0</v>
      </c>
      <c r="N65" s="11">
        <f>M65*(1+VOTOS!$P$3%)^Q65</f>
        <v>0</v>
      </c>
      <c r="O65" s="54">
        <f t="shared" si="1"/>
        <v>1338708.9180113426</v>
      </c>
      <c r="P65" s="103">
        <f t="shared" si="2"/>
        <v>8.9087548645810213E-6</v>
      </c>
      <c r="Q65" s="40">
        <v>0</v>
      </c>
      <c r="R65" s="40"/>
      <c r="S65" s="40" t="s">
        <v>11</v>
      </c>
    </row>
    <row r="66" spans="1:19" s="39" customFormat="1" ht="14" x14ac:dyDescent="0.15">
      <c r="A66" s="15" t="s">
        <v>15</v>
      </c>
      <c r="B66" s="55" t="s">
        <v>34</v>
      </c>
      <c r="C66" s="40" t="s">
        <v>8</v>
      </c>
      <c r="D66" s="40" t="s">
        <v>6602</v>
      </c>
      <c r="E66" s="17" t="s">
        <v>7489</v>
      </c>
      <c r="F66" s="40" t="s">
        <v>6535</v>
      </c>
      <c r="G66" s="40" t="s">
        <v>6534</v>
      </c>
      <c r="H66" s="40" t="s">
        <v>38</v>
      </c>
      <c r="I66" s="15" t="s">
        <v>39</v>
      </c>
      <c r="J66" s="15" t="s">
        <v>7568</v>
      </c>
      <c r="K66" s="17" t="s">
        <v>9</v>
      </c>
      <c r="L66" s="59">
        <v>481674.31053904362</v>
      </c>
      <c r="M66" s="59">
        <f t="shared" si="0"/>
        <v>0</v>
      </c>
      <c r="N66" s="11">
        <f>M66*(1+VOTOS!$P$3%)^Q66</f>
        <v>0</v>
      </c>
      <c r="O66" s="54">
        <f t="shared" si="1"/>
        <v>481674.31053904362</v>
      </c>
      <c r="P66" s="103">
        <f t="shared" si="2"/>
        <v>3.2054155309078597E-6</v>
      </c>
      <c r="Q66" s="40">
        <v>0</v>
      </c>
      <c r="R66" s="40"/>
      <c r="S66" s="40" t="s">
        <v>11</v>
      </c>
    </row>
    <row r="67" spans="1:19" s="39" customFormat="1" ht="14" x14ac:dyDescent="0.15">
      <c r="A67" s="15" t="s">
        <v>15</v>
      </c>
      <c r="B67" s="55" t="s">
        <v>34</v>
      </c>
      <c r="C67" s="40" t="s">
        <v>8</v>
      </c>
      <c r="D67" s="40" t="s">
        <v>6689</v>
      </c>
      <c r="E67" s="17" t="s">
        <v>7401</v>
      </c>
      <c r="F67" s="40" t="s">
        <v>6535</v>
      </c>
      <c r="G67" s="40" t="s">
        <v>6534</v>
      </c>
      <c r="H67" s="40" t="s">
        <v>38</v>
      </c>
      <c r="I67" s="15" t="s">
        <v>39</v>
      </c>
      <c r="J67" s="15" t="s">
        <v>7568</v>
      </c>
      <c r="K67" s="17" t="s">
        <v>9</v>
      </c>
      <c r="L67" s="59">
        <v>1278828.4659643937</v>
      </c>
      <c r="M67" s="59">
        <f t="shared" si="0"/>
        <v>0</v>
      </c>
      <c r="N67" s="11">
        <f>M67*(1+VOTOS!$P$3%)^Q67</f>
        <v>0</v>
      </c>
      <c r="O67" s="54">
        <f t="shared" si="1"/>
        <v>1278828.4659643937</v>
      </c>
      <c r="P67" s="103">
        <f t="shared" si="2"/>
        <v>8.5102662452185514E-6</v>
      </c>
      <c r="Q67" s="40">
        <v>0</v>
      </c>
      <c r="R67" s="40"/>
      <c r="S67" s="40" t="s">
        <v>11</v>
      </c>
    </row>
    <row r="68" spans="1:19" s="39" customFormat="1" ht="14" x14ac:dyDescent="0.15">
      <c r="A68" s="15" t="s">
        <v>15</v>
      </c>
      <c r="B68" s="55" t="s">
        <v>34</v>
      </c>
      <c r="C68" s="40" t="s">
        <v>8</v>
      </c>
      <c r="D68" s="40" t="s">
        <v>6590</v>
      </c>
      <c r="E68" s="17" t="s">
        <v>7501</v>
      </c>
      <c r="F68" s="40" t="s">
        <v>6535</v>
      </c>
      <c r="G68" s="40" t="s">
        <v>6534</v>
      </c>
      <c r="H68" s="40" t="s">
        <v>38</v>
      </c>
      <c r="I68" s="15" t="s">
        <v>39</v>
      </c>
      <c r="J68" s="15" t="s">
        <v>7568</v>
      </c>
      <c r="K68" s="17" t="s">
        <v>9</v>
      </c>
      <c r="L68" s="59">
        <v>672840.36522853398</v>
      </c>
      <c r="M68" s="59">
        <f t="shared" si="0"/>
        <v>0</v>
      </c>
      <c r="N68" s="11">
        <f>M68*(1+VOTOS!$P$3%)^Q68</f>
        <v>0</v>
      </c>
      <c r="O68" s="54">
        <f t="shared" si="1"/>
        <v>672840.36522853398</v>
      </c>
      <c r="P68" s="103">
        <f t="shared" si="2"/>
        <v>4.4775752190554884E-6</v>
      </c>
      <c r="Q68" s="40">
        <v>0</v>
      </c>
      <c r="R68" s="40"/>
      <c r="S68" s="40" t="s">
        <v>11</v>
      </c>
    </row>
    <row r="69" spans="1:19" s="39" customFormat="1" ht="14" x14ac:dyDescent="0.15">
      <c r="A69" s="15" t="s">
        <v>15</v>
      </c>
      <c r="B69" s="55" t="s">
        <v>34</v>
      </c>
      <c r="C69" s="40" t="s">
        <v>8</v>
      </c>
      <c r="D69" s="40" t="s">
        <v>6585</v>
      </c>
      <c r="E69" s="17" t="s">
        <v>7506</v>
      </c>
      <c r="F69" s="40" t="s">
        <v>6535</v>
      </c>
      <c r="G69" s="40" t="s">
        <v>6534</v>
      </c>
      <c r="H69" s="40" t="s">
        <v>38</v>
      </c>
      <c r="I69" s="15" t="s">
        <v>39</v>
      </c>
      <c r="J69" s="15" t="s">
        <v>7568</v>
      </c>
      <c r="K69" s="17" t="s">
        <v>9</v>
      </c>
      <c r="L69" s="59">
        <v>356321.22361932963</v>
      </c>
      <c r="M69" s="59">
        <f t="shared" si="0"/>
        <v>0</v>
      </c>
      <c r="N69" s="11">
        <f>M69*(1+VOTOS!$P$3%)^Q69</f>
        <v>0</v>
      </c>
      <c r="O69" s="54">
        <f t="shared" si="1"/>
        <v>356321.22361932963</v>
      </c>
      <c r="P69" s="103">
        <f t="shared" si="2"/>
        <v>2.3712237899988865E-6</v>
      </c>
      <c r="Q69" s="40">
        <v>0</v>
      </c>
      <c r="R69" s="40"/>
      <c r="S69" s="40" t="s">
        <v>11</v>
      </c>
    </row>
    <row r="70" spans="1:19" s="39" customFormat="1" ht="14" x14ac:dyDescent="0.15">
      <c r="A70" s="15" t="s">
        <v>15</v>
      </c>
      <c r="B70" s="55" t="s">
        <v>34</v>
      </c>
      <c r="C70" s="40" t="s">
        <v>8</v>
      </c>
      <c r="D70" s="40" t="s">
        <v>6853</v>
      </c>
      <c r="E70" s="17" t="s">
        <v>7237</v>
      </c>
      <c r="F70" s="40" t="s">
        <v>6535</v>
      </c>
      <c r="G70" s="40" t="s">
        <v>6534</v>
      </c>
      <c r="H70" s="40" t="s">
        <v>38</v>
      </c>
      <c r="I70" s="15" t="s">
        <v>39</v>
      </c>
      <c r="J70" s="15" t="s">
        <v>7568</v>
      </c>
      <c r="K70" s="17" t="s">
        <v>9</v>
      </c>
      <c r="L70" s="59">
        <v>2911736.4602956111</v>
      </c>
      <c r="M70" s="59">
        <f t="shared" si="0"/>
        <v>0</v>
      </c>
      <c r="N70" s="11">
        <f>M70*(1+VOTOS!$P$3%)^Q70</f>
        <v>0</v>
      </c>
      <c r="O70" s="54">
        <f t="shared" si="1"/>
        <v>2911736.4602956111</v>
      </c>
      <c r="P70" s="103">
        <f t="shared" si="2"/>
        <v>1.9376838389610745E-5</v>
      </c>
      <c r="Q70" s="40">
        <v>0</v>
      </c>
      <c r="R70" s="40"/>
      <c r="S70" s="40" t="s">
        <v>11</v>
      </c>
    </row>
    <row r="71" spans="1:19" s="39" customFormat="1" ht="14" x14ac:dyDescent="0.15">
      <c r="A71" s="15" t="s">
        <v>15</v>
      </c>
      <c r="B71" s="55" t="s">
        <v>34</v>
      </c>
      <c r="C71" s="40" t="s">
        <v>8</v>
      </c>
      <c r="D71" s="40" t="s">
        <v>6919</v>
      </c>
      <c r="E71" s="17" t="s">
        <v>7171</v>
      </c>
      <c r="F71" s="40" t="s">
        <v>6535</v>
      </c>
      <c r="G71" s="40" t="s">
        <v>6534</v>
      </c>
      <c r="H71" s="40" t="s">
        <v>38</v>
      </c>
      <c r="I71" s="15" t="s">
        <v>39</v>
      </c>
      <c r="J71" s="15" t="s">
        <v>7568</v>
      </c>
      <c r="K71" s="17" t="s">
        <v>9</v>
      </c>
      <c r="L71" s="59">
        <v>3745751.199746619</v>
      </c>
      <c r="M71" s="59">
        <f t="shared" ref="M71:M134" si="3">+IF(Q71&gt;0,L71,0)</f>
        <v>0</v>
      </c>
      <c r="N71" s="11">
        <f>M71*(1+VOTOS!$P$3%)^Q71</f>
        <v>0</v>
      </c>
      <c r="O71" s="54">
        <f t="shared" ref="O71:O134" si="4">+IF(N71&gt;0,N71,L71)</f>
        <v>3745751.199746619</v>
      </c>
      <c r="P71" s="103">
        <f t="shared" ref="P71:P134" si="5">+O71/$O$4</f>
        <v>2.4926986571378135E-5</v>
      </c>
      <c r="Q71" s="40">
        <v>0</v>
      </c>
      <c r="R71" s="40"/>
      <c r="S71" s="40" t="s">
        <v>11</v>
      </c>
    </row>
    <row r="72" spans="1:19" s="39" customFormat="1" ht="14" x14ac:dyDescent="0.15">
      <c r="A72" s="15" t="s">
        <v>15</v>
      </c>
      <c r="B72" s="55" t="s">
        <v>34</v>
      </c>
      <c r="C72" s="40" t="s">
        <v>8</v>
      </c>
      <c r="D72" s="40" t="s">
        <v>6775</v>
      </c>
      <c r="E72" s="17" t="s">
        <v>7315</v>
      </c>
      <c r="F72" s="40" t="s">
        <v>6535</v>
      </c>
      <c r="G72" s="40" t="s">
        <v>6534</v>
      </c>
      <c r="H72" s="40" t="s">
        <v>38</v>
      </c>
      <c r="I72" s="15" t="s">
        <v>39</v>
      </c>
      <c r="J72" s="15" t="s">
        <v>7568</v>
      </c>
      <c r="K72" s="17" t="s">
        <v>9</v>
      </c>
      <c r="L72" s="59">
        <v>6786432.635544233</v>
      </c>
      <c r="M72" s="59">
        <f t="shared" si="3"/>
        <v>0</v>
      </c>
      <c r="N72" s="11">
        <f>M72*(1+VOTOS!$P$3%)^Q72</f>
        <v>0</v>
      </c>
      <c r="O72" s="54">
        <f t="shared" si="4"/>
        <v>6786432.635544233</v>
      </c>
      <c r="P72" s="103">
        <f t="shared" si="5"/>
        <v>4.5161919773319862E-5</v>
      </c>
      <c r="Q72" s="40">
        <v>0</v>
      </c>
      <c r="R72" s="40"/>
      <c r="S72" s="40" t="s">
        <v>11</v>
      </c>
    </row>
    <row r="73" spans="1:19" s="39" customFormat="1" ht="14" x14ac:dyDescent="0.15">
      <c r="A73" s="15" t="s">
        <v>15</v>
      </c>
      <c r="B73" s="55" t="s">
        <v>34</v>
      </c>
      <c r="C73" s="40" t="s">
        <v>8</v>
      </c>
      <c r="D73" s="40" t="s">
        <v>6884</v>
      </c>
      <c r="E73" s="17" t="s">
        <v>7206</v>
      </c>
      <c r="F73" s="40" t="s">
        <v>6535</v>
      </c>
      <c r="G73" s="40" t="s">
        <v>6534</v>
      </c>
      <c r="H73" s="40" t="s">
        <v>38</v>
      </c>
      <c r="I73" s="15" t="s">
        <v>39</v>
      </c>
      <c r="J73" s="15" t="s">
        <v>7568</v>
      </c>
      <c r="K73" s="17" t="s">
        <v>9</v>
      </c>
      <c r="L73" s="59">
        <v>10656768.274341136</v>
      </c>
      <c r="M73" s="59">
        <f t="shared" si="3"/>
        <v>0</v>
      </c>
      <c r="N73" s="11">
        <f>M73*(1+VOTOS!$P$3%)^Q73</f>
        <v>0</v>
      </c>
      <c r="O73" s="54">
        <f t="shared" si="4"/>
        <v>10656768.274341136</v>
      </c>
      <c r="P73" s="103">
        <f t="shared" si="5"/>
        <v>7.091798293670955E-5</v>
      </c>
      <c r="Q73" s="40">
        <v>0</v>
      </c>
      <c r="R73" s="40"/>
      <c r="S73" s="40" t="s">
        <v>11</v>
      </c>
    </row>
    <row r="74" spans="1:19" s="39" customFormat="1" ht="14" x14ac:dyDescent="0.15">
      <c r="A74" s="15" t="s">
        <v>15</v>
      </c>
      <c r="B74" s="55" t="s">
        <v>34</v>
      </c>
      <c r="C74" s="40" t="s">
        <v>8</v>
      </c>
      <c r="D74" s="40" t="s">
        <v>6661</v>
      </c>
      <c r="E74" s="17" t="s">
        <v>7430</v>
      </c>
      <c r="F74" s="40" t="s">
        <v>6535</v>
      </c>
      <c r="G74" s="40" t="s">
        <v>6534</v>
      </c>
      <c r="H74" s="40" t="s">
        <v>38</v>
      </c>
      <c r="I74" s="15" t="s">
        <v>39</v>
      </c>
      <c r="J74" s="15" t="s">
        <v>7568</v>
      </c>
      <c r="K74" s="17" t="s">
        <v>9</v>
      </c>
      <c r="L74" s="59">
        <v>1112890.7329119877</v>
      </c>
      <c r="M74" s="59">
        <f t="shared" si="3"/>
        <v>0</v>
      </c>
      <c r="N74" s="11">
        <f>M74*(1+VOTOS!$P$3%)^Q74</f>
        <v>0</v>
      </c>
      <c r="O74" s="54">
        <f t="shared" si="4"/>
        <v>1112890.7329119877</v>
      </c>
      <c r="P74" s="103">
        <f t="shared" si="5"/>
        <v>7.4059943854746215E-6</v>
      </c>
      <c r="Q74" s="40">
        <v>0</v>
      </c>
      <c r="R74" s="40"/>
      <c r="S74" s="40" t="s">
        <v>11</v>
      </c>
    </row>
    <row r="75" spans="1:19" s="39" customFormat="1" ht="14" x14ac:dyDescent="0.15">
      <c r="A75" s="15" t="s">
        <v>15</v>
      </c>
      <c r="B75" s="55" t="s">
        <v>34</v>
      </c>
      <c r="C75" s="40" t="s">
        <v>8</v>
      </c>
      <c r="D75" s="40" t="s">
        <v>6660</v>
      </c>
      <c r="E75" s="17" t="s">
        <v>7431</v>
      </c>
      <c r="F75" s="40" t="s">
        <v>6535</v>
      </c>
      <c r="G75" s="40" t="s">
        <v>6534</v>
      </c>
      <c r="H75" s="40" t="s">
        <v>38</v>
      </c>
      <c r="I75" s="15" t="s">
        <v>39</v>
      </c>
      <c r="J75" s="15" t="s">
        <v>7568</v>
      </c>
      <c r="K75" s="17" t="s">
        <v>9</v>
      </c>
      <c r="L75" s="59">
        <v>794547.47833459894</v>
      </c>
      <c r="M75" s="59">
        <f t="shared" si="3"/>
        <v>0</v>
      </c>
      <c r="N75" s="11">
        <f>M75*(1+VOTOS!$P$3%)^Q75</f>
        <v>0</v>
      </c>
      <c r="O75" s="54">
        <f t="shared" si="4"/>
        <v>794547.47833459894</v>
      </c>
      <c r="P75" s="103">
        <f t="shared" si="5"/>
        <v>5.2875039655887079E-6</v>
      </c>
      <c r="Q75" s="40">
        <v>0</v>
      </c>
      <c r="R75" s="40"/>
      <c r="S75" s="40" t="s">
        <v>11</v>
      </c>
    </row>
    <row r="76" spans="1:19" s="39" customFormat="1" ht="14" x14ac:dyDescent="0.15">
      <c r="A76" s="15" t="s">
        <v>15</v>
      </c>
      <c r="B76" s="55" t="s">
        <v>34</v>
      </c>
      <c r="C76" s="40" t="s">
        <v>8</v>
      </c>
      <c r="D76" s="40" t="s">
        <v>6938</v>
      </c>
      <c r="E76" s="17" t="s">
        <v>7152</v>
      </c>
      <c r="F76" s="40" t="s">
        <v>6535</v>
      </c>
      <c r="G76" s="40" t="s">
        <v>6534</v>
      </c>
      <c r="H76" s="40" t="s">
        <v>38</v>
      </c>
      <c r="I76" s="15" t="s">
        <v>39</v>
      </c>
      <c r="J76" s="15" t="s">
        <v>7568</v>
      </c>
      <c r="K76" s="17" t="s">
        <v>9</v>
      </c>
      <c r="L76" s="59">
        <v>9098035.3920051064</v>
      </c>
      <c r="M76" s="59">
        <f t="shared" si="3"/>
        <v>0</v>
      </c>
      <c r="N76" s="11">
        <f>M76*(1+VOTOS!$P$3%)^Q76</f>
        <v>0</v>
      </c>
      <c r="O76" s="54">
        <f t="shared" si="4"/>
        <v>9098035.3920051064</v>
      </c>
      <c r="P76" s="103">
        <f t="shared" si="5"/>
        <v>6.0545026604483303E-5</v>
      </c>
      <c r="Q76" s="40">
        <v>0</v>
      </c>
      <c r="R76" s="40"/>
      <c r="S76" s="40" t="s">
        <v>11</v>
      </c>
    </row>
    <row r="77" spans="1:19" s="39" customFormat="1" ht="14" x14ac:dyDescent="0.15">
      <c r="A77" s="15" t="s">
        <v>15</v>
      </c>
      <c r="B77" s="55" t="s">
        <v>34</v>
      </c>
      <c r="C77" s="40" t="s">
        <v>8</v>
      </c>
      <c r="D77" s="40" t="s">
        <v>6943</v>
      </c>
      <c r="E77" s="17" t="s">
        <v>7146</v>
      </c>
      <c r="F77" s="40" t="s">
        <v>6535</v>
      </c>
      <c r="G77" s="40" t="s">
        <v>6534</v>
      </c>
      <c r="H77" s="40" t="s">
        <v>38</v>
      </c>
      <c r="I77" s="15" t="s">
        <v>39</v>
      </c>
      <c r="J77" s="15" t="s">
        <v>7568</v>
      </c>
      <c r="K77" s="17" t="s">
        <v>9</v>
      </c>
      <c r="L77" s="59">
        <v>14563732.808002196</v>
      </c>
      <c r="M77" s="59">
        <f t="shared" si="3"/>
        <v>0</v>
      </c>
      <c r="N77" s="11">
        <f>M77*(1+VOTOS!$P$3%)^Q77</f>
        <v>0</v>
      </c>
      <c r="O77" s="54">
        <f t="shared" si="4"/>
        <v>14563732.808002196</v>
      </c>
      <c r="P77" s="103">
        <f t="shared" si="5"/>
        <v>9.6917801737276903E-5</v>
      </c>
      <c r="Q77" s="40">
        <v>0</v>
      </c>
      <c r="R77" s="40"/>
      <c r="S77" s="40" t="s">
        <v>11</v>
      </c>
    </row>
    <row r="78" spans="1:19" s="39" customFormat="1" ht="14" x14ac:dyDescent="0.15">
      <c r="A78" s="15" t="s">
        <v>15</v>
      </c>
      <c r="B78" s="55" t="s">
        <v>34</v>
      </c>
      <c r="C78" s="40" t="s">
        <v>8</v>
      </c>
      <c r="D78" s="40" t="s">
        <v>6642</v>
      </c>
      <c r="E78" s="17" t="s">
        <v>7449</v>
      </c>
      <c r="F78" s="40" t="s">
        <v>6535</v>
      </c>
      <c r="G78" s="40" t="s">
        <v>6534</v>
      </c>
      <c r="H78" s="40" t="s">
        <v>38</v>
      </c>
      <c r="I78" s="15" t="s">
        <v>39</v>
      </c>
      <c r="J78" s="15" t="s">
        <v>7568</v>
      </c>
      <c r="K78" s="17" t="s">
        <v>9</v>
      </c>
      <c r="L78" s="59">
        <v>636774.63136241038</v>
      </c>
      <c r="M78" s="59">
        <f t="shared" si="3"/>
        <v>0</v>
      </c>
      <c r="N78" s="11">
        <f>M78*(1+VOTOS!$P$3%)^Q78</f>
        <v>0</v>
      </c>
      <c r="O78" s="54">
        <f t="shared" si="4"/>
        <v>636774.63136241038</v>
      </c>
      <c r="P78" s="103">
        <f t="shared" si="5"/>
        <v>4.2375672698279549E-6</v>
      </c>
      <c r="Q78" s="40">
        <v>0</v>
      </c>
      <c r="R78" s="40"/>
      <c r="S78" s="40" t="s">
        <v>11</v>
      </c>
    </row>
    <row r="79" spans="1:19" s="39" customFormat="1" ht="14" x14ac:dyDescent="0.15">
      <c r="A79" s="15" t="s">
        <v>15</v>
      </c>
      <c r="B79" s="55" t="s">
        <v>34</v>
      </c>
      <c r="C79" s="40" t="s">
        <v>8</v>
      </c>
      <c r="D79" s="40" t="s">
        <v>7024</v>
      </c>
      <c r="E79" s="17" t="s">
        <v>7064</v>
      </c>
      <c r="F79" s="40" t="s">
        <v>6535</v>
      </c>
      <c r="G79" s="40" t="s">
        <v>6534</v>
      </c>
      <c r="H79" s="40" t="s">
        <v>38</v>
      </c>
      <c r="I79" s="15" t="s">
        <v>39</v>
      </c>
      <c r="J79" s="15" t="s">
        <v>7568</v>
      </c>
      <c r="K79" s="17" t="s">
        <v>9</v>
      </c>
      <c r="L79" s="59">
        <v>5630337.6899084393</v>
      </c>
      <c r="M79" s="59">
        <f t="shared" si="3"/>
        <v>0</v>
      </c>
      <c r="N79" s="11">
        <f>M79*(1+VOTOS!$P$3%)^Q79</f>
        <v>0</v>
      </c>
      <c r="O79" s="54">
        <f t="shared" si="4"/>
        <v>5630337.6899084393</v>
      </c>
      <c r="P79" s="103">
        <f t="shared" si="5"/>
        <v>3.7468412744062026E-5</v>
      </c>
      <c r="Q79" s="40">
        <v>0</v>
      </c>
      <c r="R79" s="40"/>
      <c r="S79" s="40" t="s">
        <v>11</v>
      </c>
    </row>
    <row r="80" spans="1:19" s="39" customFormat="1" ht="14" x14ac:dyDescent="0.15">
      <c r="A80" s="15" t="s">
        <v>15</v>
      </c>
      <c r="B80" s="55" t="s">
        <v>34</v>
      </c>
      <c r="C80" s="40" t="s">
        <v>8</v>
      </c>
      <c r="D80" s="40" t="s">
        <v>6608</v>
      </c>
      <c r="E80" s="17" t="s">
        <v>7483</v>
      </c>
      <c r="F80" s="40" t="s">
        <v>6535</v>
      </c>
      <c r="G80" s="40" t="s">
        <v>6534</v>
      </c>
      <c r="H80" s="40" t="s">
        <v>38</v>
      </c>
      <c r="I80" s="15" t="s">
        <v>39</v>
      </c>
      <c r="J80" s="15" t="s">
        <v>7568</v>
      </c>
      <c r="K80" s="17" t="s">
        <v>9</v>
      </c>
      <c r="L80" s="59">
        <v>526932.30384019879</v>
      </c>
      <c r="M80" s="59">
        <f t="shared" si="3"/>
        <v>0</v>
      </c>
      <c r="N80" s="11">
        <f>M80*(1+VOTOS!$P$3%)^Q80</f>
        <v>0</v>
      </c>
      <c r="O80" s="54">
        <f t="shared" si="4"/>
        <v>526932.30384019879</v>
      </c>
      <c r="P80" s="103">
        <f t="shared" si="5"/>
        <v>3.5065955429016434E-6</v>
      </c>
      <c r="Q80" s="40">
        <v>0</v>
      </c>
      <c r="R80" s="40"/>
      <c r="S80" s="40" t="s">
        <v>11</v>
      </c>
    </row>
    <row r="81" spans="1:19" s="39" customFormat="1" ht="14" x14ac:dyDescent="0.15">
      <c r="A81" s="15" t="s">
        <v>15</v>
      </c>
      <c r="B81" s="55" t="s">
        <v>34</v>
      </c>
      <c r="C81" s="40" t="s">
        <v>8</v>
      </c>
      <c r="D81" s="40" t="s">
        <v>6595</v>
      </c>
      <c r="E81" s="17" t="s">
        <v>7496</v>
      </c>
      <c r="F81" s="40" t="s">
        <v>6535</v>
      </c>
      <c r="G81" s="40" t="s">
        <v>6534</v>
      </c>
      <c r="H81" s="40" t="s">
        <v>38</v>
      </c>
      <c r="I81" s="15" t="s">
        <v>39</v>
      </c>
      <c r="J81" s="15" t="s">
        <v>7568</v>
      </c>
      <c r="K81" s="17" t="s">
        <v>9</v>
      </c>
      <c r="L81" s="59">
        <v>347537.4129904703</v>
      </c>
      <c r="M81" s="59">
        <f t="shared" si="3"/>
        <v>0</v>
      </c>
      <c r="N81" s="11">
        <f>M81*(1+VOTOS!$P$3%)^Q81</f>
        <v>0</v>
      </c>
      <c r="O81" s="54">
        <f t="shared" si="4"/>
        <v>347537.4129904703</v>
      </c>
      <c r="P81" s="103">
        <f t="shared" si="5"/>
        <v>2.3127698463397574E-6</v>
      </c>
      <c r="Q81" s="40">
        <v>0</v>
      </c>
      <c r="R81" s="40"/>
      <c r="S81" s="40" t="s">
        <v>11</v>
      </c>
    </row>
    <row r="82" spans="1:19" s="39" customFormat="1" ht="14" x14ac:dyDescent="0.15">
      <c r="A82" s="15" t="s">
        <v>15</v>
      </c>
      <c r="B82" s="55" t="s">
        <v>34</v>
      </c>
      <c r="C82" s="40" t="s">
        <v>8</v>
      </c>
      <c r="D82" s="40" t="s">
        <v>6628</v>
      </c>
      <c r="E82" s="17" t="s">
        <v>7463</v>
      </c>
      <c r="F82" s="40" t="s">
        <v>6535</v>
      </c>
      <c r="G82" s="40" t="s">
        <v>6534</v>
      </c>
      <c r="H82" s="40" t="s">
        <v>38</v>
      </c>
      <c r="I82" s="15" t="s">
        <v>39</v>
      </c>
      <c r="J82" s="15" t="s">
        <v>7568</v>
      </c>
      <c r="K82" s="17" t="s">
        <v>9</v>
      </c>
      <c r="L82" s="59">
        <v>692132.56320267369</v>
      </c>
      <c r="M82" s="59">
        <f t="shared" si="3"/>
        <v>0</v>
      </c>
      <c r="N82" s="11">
        <f>M82*(1+VOTOS!$P$3%)^Q82</f>
        <v>0</v>
      </c>
      <c r="O82" s="54">
        <f t="shared" si="4"/>
        <v>692132.56320267369</v>
      </c>
      <c r="P82" s="103">
        <f t="shared" si="5"/>
        <v>4.6059597096928483E-6</v>
      </c>
      <c r="Q82" s="40">
        <v>0</v>
      </c>
      <c r="R82" s="40"/>
      <c r="S82" s="40" t="s">
        <v>11</v>
      </c>
    </row>
    <row r="83" spans="1:19" s="39" customFormat="1" ht="14" x14ac:dyDescent="0.15">
      <c r="A83" s="15" t="s">
        <v>15</v>
      </c>
      <c r="B83" s="55" t="s">
        <v>34</v>
      </c>
      <c r="C83" s="40" t="s">
        <v>8</v>
      </c>
      <c r="D83" s="40" t="s">
        <v>6644</v>
      </c>
      <c r="E83" s="17" t="s">
        <v>7447</v>
      </c>
      <c r="F83" s="40" t="s">
        <v>6535</v>
      </c>
      <c r="G83" s="40" t="s">
        <v>6534</v>
      </c>
      <c r="H83" s="40" t="s">
        <v>38</v>
      </c>
      <c r="I83" s="15" t="s">
        <v>39</v>
      </c>
      <c r="J83" s="15" t="s">
        <v>7568</v>
      </c>
      <c r="K83" s="17" t="s">
        <v>9</v>
      </c>
      <c r="L83" s="59">
        <v>1101528.9321979992</v>
      </c>
      <c r="M83" s="59">
        <f t="shared" si="3"/>
        <v>0</v>
      </c>
      <c r="N83" s="11">
        <f>M83*(1+VOTOS!$P$3%)^Q83</f>
        <v>0</v>
      </c>
      <c r="O83" s="54">
        <f t="shared" si="4"/>
        <v>1101528.9321979992</v>
      </c>
      <c r="P83" s="103">
        <f t="shared" si="5"/>
        <v>7.3303845975518615E-6</v>
      </c>
      <c r="Q83" s="40">
        <v>0</v>
      </c>
      <c r="R83" s="40"/>
      <c r="S83" s="40" t="s">
        <v>11</v>
      </c>
    </row>
    <row r="84" spans="1:19" s="39" customFormat="1" ht="14" x14ac:dyDescent="0.15">
      <c r="A84" s="15" t="s">
        <v>15</v>
      </c>
      <c r="B84" s="55" t="s">
        <v>34</v>
      </c>
      <c r="C84" s="40" t="s">
        <v>8</v>
      </c>
      <c r="D84" s="40" t="s">
        <v>6748</v>
      </c>
      <c r="E84" s="17" t="s">
        <v>7342</v>
      </c>
      <c r="F84" s="40" t="s">
        <v>6535</v>
      </c>
      <c r="G84" s="40" t="s">
        <v>6534</v>
      </c>
      <c r="H84" s="40" t="s">
        <v>38</v>
      </c>
      <c r="I84" s="15" t="s">
        <v>39</v>
      </c>
      <c r="J84" s="15" t="s">
        <v>7568</v>
      </c>
      <c r="K84" s="17" t="s">
        <v>9</v>
      </c>
      <c r="L84" s="59">
        <v>3273625.0649986262</v>
      </c>
      <c r="M84" s="59">
        <f t="shared" si="3"/>
        <v>0</v>
      </c>
      <c r="N84" s="11">
        <f>M84*(1+VOTOS!$P$3%)^Q84</f>
        <v>0</v>
      </c>
      <c r="O84" s="54">
        <f t="shared" si="4"/>
        <v>3273625.0649986262</v>
      </c>
      <c r="P84" s="103">
        <f t="shared" si="5"/>
        <v>2.1785111632739398E-5</v>
      </c>
      <c r="Q84" s="40">
        <v>0</v>
      </c>
      <c r="R84" s="40"/>
      <c r="S84" s="40" t="s">
        <v>11</v>
      </c>
    </row>
    <row r="85" spans="1:19" s="39" customFormat="1" ht="14" x14ac:dyDescent="0.15">
      <c r="A85" s="15" t="s">
        <v>15</v>
      </c>
      <c r="B85" s="55" t="s">
        <v>34</v>
      </c>
      <c r="C85" s="40" t="s">
        <v>8</v>
      </c>
      <c r="D85" s="40" t="s">
        <v>6954</v>
      </c>
      <c r="E85" s="17" t="s">
        <v>7135</v>
      </c>
      <c r="F85" s="40" t="s">
        <v>6535</v>
      </c>
      <c r="G85" s="40" t="s">
        <v>6534</v>
      </c>
      <c r="H85" s="40" t="s">
        <v>38</v>
      </c>
      <c r="I85" s="15" t="s">
        <v>39</v>
      </c>
      <c r="J85" s="15" t="s">
        <v>7568</v>
      </c>
      <c r="K85" s="17" t="s">
        <v>9</v>
      </c>
      <c r="L85" s="59">
        <v>7626199.962064784</v>
      </c>
      <c r="M85" s="59">
        <f t="shared" si="3"/>
        <v>0</v>
      </c>
      <c r="N85" s="11">
        <f>M85*(1+VOTOS!$P$3%)^Q85</f>
        <v>0</v>
      </c>
      <c r="O85" s="54">
        <f t="shared" si="4"/>
        <v>7626199.962064784</v>
      </c>
      <c r="P85" s="103">
        <f t="shared" si="5"/>
        <v>5.075034990521861E-5</v>
      </c>
      <c r="Q85" s="40">
        <v>0</v>
      </c>
      <c r="R85" s="40"/>
      <c r="S85" s="40" t="s">
        <v>11</v>
      </c>
    </row>
    <row r="86" spans="1:19" s="39" customFormat="1" ht="14" x14ac:dyDescent="0.15">
      <c r="A86" s="15" t="s">
        <v>15</v>
      </c>
      <c r="B86" s="55" t="s">
        <v>34</v>
      </c>
      <c r="C86" s="40" t="s">
        <v>8</v>
      </c>
      <c r="D86" s="40" t="s">
        <v>6929</v>
      </c>
      <c r="E86" s="17" t="s">
        <v>7161</v>
      </c>
      <c r="F86" s="40" t="s">
        <v>6535</v>
      </c>
      <c r="G86" s="40" t="s">
        <v>6534</v>
      </c>
      <c r="H86" s="40" t="s">
        <v>38</v>
      </c>
      <c r="I86" s="15" t="s">
        <v>39</v>
      </c>
      <c r="J86" s="15" t="s">
        <v>7568</v>
      </c>
      <c r="K86" s="17" t="s">
        <v>9</v>
      </c>
      <c r="L86" s="59">
        <v>6597380.9420193974</v>
      </c>
      <c r="M86" s="59">
        <f t="shared" si="3"/>
        <v>0</v>
      </c>
      <c r="N86" s="11">
        <f>M86*(1+VOTOS!$P$3%)^Q86</f>
        <v>0</v>
      </c>
      <c r="O86" s="54">
        <f t="shared" si="4"/>
        <v>6597380.9420193974</v>
      </c>
      <c r="P86" s="103">
        <f t="shared" si="5"/>
        <v>4.3903830601217704E-5</v>
      </c>
      <c r="Q86" s="40">
        <v>0</v>
      </c>
      <c r="R86" s="40"/>
      <c r="S86" s="40" t="s">
        <v>11</v>
      </c>
    </row>
    <row r="87" spans="1:19" s="39" customFormat="1" ht="14" x14ac:dyDescent="0.15">
      <c r="A87" s="15" t="s">
        <v>15</v>
      </c>
      <c r="B87" s="55" t="s">
        <v>34</v>
      </c>
      <c r="C87" s="40" t="s">
        <v>8</v>
      </c>
      <c r="D87" s="40" t="s">
        <v>6771</v>
      </c>
      <c r="E87" s="17" t="s">
        <v>7319</v>
      </c>
      <c r="F87" s="40" t="s">
        <v>6535</v>
      </c>
      <c r="G87" s="40" t="s">
        <v>6534</v>
      </c>
      <c r="H87" s="40" t="s">
        <v>38</v>
      </c>
      <c r="I87" s="15" t="s">
        <v>39</v>
      </c>
      <c r="J87" s="15" t="s">
        <v>7568</v>
      </c>
      <c r="K87" s="17" t="s">
        <v>9</v>
      </c>
      <c r="L87" s="59">
        <v>3828634.8393586092</v>
      </c>
      <c r="M87" s="59">
        <f t="shared" si="3"/>
        <v>0</v>
      </c>
      <c r="N87" s="11">
        <f>M87*(1+VOTOS!$P$3%)^Q87</f>
        <v>0</v>
      </c>
      <c r="O87" s="54">
        <f t="shared" si="4"/>
        <v>3828634.8393586092</v>
      </c>
      <c r="P87" s="103">
        <f t="shared" si="5"/>
        <v>2.5478555338608265E-5</v>
      </c>
      <c r="Q87" s="40">
        <v>0</v>
      </c>
      <c r="R87" s="40"/>
      <c r="S87" s="40" t="s">
        <v>11</v>
      </c>
    </row>
    <row r="88" spans="1:19" s="39" customFormat="1" ht="14" x14ac:dyDescent="0.15">
      <c r="A88" s="15" t="s">
        <v>15</v>
      </c>
      <c r="B88" s="55" t="s">
        <v>34</v>
      </c>
      <c r="C88" s="40" t="s">
        <v>8</v>
      </c>
      <c r="D88" s="40" t="s">
        <v>6795</v>
      </c>
      <c r="E88" s="17" t="s">
        <v>7295</v>
      </c>
      <c r="F88" s="40" t="s">
        <v>6535</v>
      </c>
      <c r="G88" s="40" t="s">
        <v>6534</v>
      </c>
      <c r="H88" s="40" t="s">
        <v>38</v>
      </c>
      <c r="I88" s="15" t="s">
        <v>39</v>
      </c>
      <c r="J88" s="15" t="s">
        <v>7568</v>
      </c>
      <c r="K88" s="17" t="s">
        <v>9</v>
      </c>
      <c r="L88" s="59">
        <v>3481336.0119061479</v>
      </c>
      <c r="M88" s="59">
        <f t="shared" si="3"/>
        <v>0</v>
      </c>
      <c r="N88" s="11">
        <f>M88*(1+VOTOS!$P$3%)^Q88</f>
        <v>0</v>
      </c>
      <c r="O88" s="54">
        <f t="shared" si="4"/>
        <v>3481336.0119061479</v>
      </c>
      <c r="P88" s="103">
        <f t="shared" si="5"/>
        <v>2.3167373216114789E-5</v>
      </c>
      <c r="Q88" s="40">
        <v>0</v>
      </c>
      <c r="R88" s="40"/>
      <c r="S88" s="40" t="s">
        <v>11</v>
      </c>
    </row>
    <row r="89" spans="1:19" s="39" customFormat="1" ht="14" x14ac:dyDescent="0.15">
      <c r="A89" s="15" t="s">
        <v>15</v>
      </c>
      <c r="B89" s="55" t="s">
        <v>34</v>
      </c>
      <c r="C89" s="40" t="s">
        <v>8</v>
      </c>
      <c r="D89" s="40" t="s">
        <v>6876</v>
      </c>
      <c r="E89" s="17" t="s">
        <v>7214</v>
      </c>
      <c r="F89" s="40" t="s">
        <v>6535</v>
      </c>
      <c r="G89" s="40" t="s">
        <v>6534</v>
      </c>
      <c r="H89" s="40" t="s">
        <v>38</v>
      </c>
      <c r="I89" s="15" t="s">
        <v>39</v>
      </c>
      <c r="J89" s="15" t="s">
        <v>7568</v>
      </c>
      <c r="K89" s="17" t="s">
        <v>9</v>
      </c>
      <c r="L89" s="59">
        <v>10488813.259472908</v>
      </c>
      <c r="M89" s="59">
        <f t="shared" si="3"/>
        <v>0</v>
      </c>
      <c r="N89" s="11">
        <f>M89*(1+VOTOS!$P$3%)^Q89</f>
        <v>0</v>
      </c>
      <c r="O89" s="54">
        <f t="shared" si="4"/>
        <v>10488813.259472908</v>
      </c>
      <c r="P89" s="103">
        <f t="shared" si="5"/>
        <v>6.9800286598389175E-5</v>
      </c>
      <c r="Q89" s="40">
        <v>0</v>
      </c>
      <c r="R89" s="40"/>
      <c r="S89" s="40" t="s">
        <v>11</v>
      </c>
    </row>
    <row r="90" spans="1:19" s="39" customFormat="1" ht="14" x14ac:dyDescent="0.15">
      <c r="A90" s="15" t="s">
        <v>15</v>
      </c>
      <c r="B90" s="55" t="s">
        <v>34</v>
      </c>
      <c r="C90" s="40" t="s">
        <v>8</v>
      </c>
      <c r="D90" s="40" t="s">
        <v>6905</v>
      </c>
      <c r="E90" s="17" t="s">
        <v>7185</v>
      </c>
      <c r="F90" s="40" t="s">
        <v>6535</v>
      </c>
      <c r="G90" s="40" t="s">
        <v>6534</v>
      </c>
      <c r="H90" s="40" t="s">
        <v>38</v>
      </c>
      <c r="I90" s="15" t="s">
        <v>39</v>
      </c>
      <c r="J90" s="15" t="s">
        <v>7568</v>
      </c>
      <c r="K90" s="17" t="s">
        <v>9</v>
      </c>
      <c r="L90" s="59">
        <v>2173903.9554854352</v>
      </c>
      <c r="M90" s="59">
        <f t="shared" si="3"/>
        <v>0</v>
      </c>
      <c r="N90" s="11">
        <f>M90*(1+VOTOS!$P$3%)^Q90</f>
        <v>0</v>
      </c>
      <c r="O90" s="54">
        <f t="shared" si="4"/>
        <v>2173903.9554854352</v>
      </c>
      <c r="P90" s="103">
        <f t="shared" si="5"/>
        <v>1.446675761847633E-5</v>
      </c>
      <c r="Q90" s="40">
        <v>0</v>
      </c>
      <c r="R90" s="40"/>
      <c r="S90" s="40" t="s">
        <v>11</v>
      </c>
    </row>
    <row r="91" spans="1:19" s="39" customFormat="1" ht="14" x14ac:dyDescent="0.15">
      <c r="A91" s="15" t="s">
        <v>15</v>
      </c>
      <c r="B91" s="55" t="s">
        <v>34</v>
      </c>
      <c r="C91" s="40" t="s">
        <v>8</v>
      </c>
      <c r="D91" s="40" t="s">
        <v>6930</v>
      </c>
      <c r="E91" s="17" t="s">
        <v>7160</v>
      </c>
      <c r="F91" s="40" t="s">
        <v>6535</v>
      </c>
      <c r="G91" s="40" t="s">
        <v>6534</v>
      </c>
      <c r="H91" s="40" t="s">
        <v>38</v>
      </c>
      <c r="I91" s="15" t="s">
        <v>39</v>
      </c>
      <c r="J91" s="15" t="s">
        <v>7568</v>
      </c>
      <c r="K91" s="17" t="s">
        <v>9</v>
      </c>
      <c r="L91" s="59">
        <v>12111421.128800491</v>
      </c>
      <c r="M91" s="59">
        <f t="shared" si="3"/>
        <v>0</v>
      </c>
      <c r="N91" s="11">
        <f>M91*(1+VOTOS!$P$3%)^Q91</f>
        <v>0</v>
      </c>
      <c r="O91" s="54">
        <f t="shared" si="4"/>
        <v>12111421.128800491</v>
      </c>
      <c r="P91" s="103">
        <f t="shared" si="5"/>
        <v>8.0598314126773113E-5</v>
      </c>
      <c r="Q91" s="40">
        <v>0</v>
      </c>
      <c r="R91" s="40"/>
      <c r="S91" s="40" t="s">
        <v>11</v>
      </c>
    </row>
    <row r="92" spans="1:19" s="39" customFormat="1" ht="14" x14ac:dyDescent="0.15">
      <c r="A92" s="15" t="s">
        <v>15</v>
      </c>
      <c r="B92" s="55" t="s">
        <v>34</v>
      </c>
      <c r="C92" s="40" t="s">
        <v>8</v>
      </c>
      <c r="D92" s="40" t="s">
        <v>6756</v>
      </c>
      <c r="E92" s="17" t="s">
        <v>7334</v>
      </c>
      <c r="F92" s="40" t="s">
        <v>6535</v>
      </c>
      <c r="G92" s="40" t="s">
        <v>6534</v>
      </c>
      <c r="H92" s="40" t="s">
        <v>38</v>
      </c>
      <c r="I92" s="15" t="s">
        <v>39</v>
      </c>
      <c r="J92" s="15" t="s">
        <v>7568</v>
      </c>
      <c r="K92" s="17" t="s">
        <v>9</v>
      </c>
      <c r="L92" s="59">
        <v>2104514.7067733845</v>
      </c>
      <c r="M92" s="59">
        <f t="shared" si="3"/>
        <v>0</v>
      </c>
      <c r="N92" s="11">
        <f>M92*(1+VOTOS!$P$3%)^Q92</f>
        <v>0</v>
      </c>
      <c r="O92" s="54">
        <f t="shared" si="4"/>
        <v>2104514.7067733845</v>
      </c>
      <c r="P92" s="103">
        <f t="shared" si="5"/>
        <v>1.4004990464544613E-5</v>
      </c>
      <c r="Q92" s="40">
        <v>0</v>
      </c>
      <c r="R92" s="40"/>
      <c r="S92" s="40" t="s">
        <v>11</v>
      </c>
    </row>
    <row r="93" spans="1:19" s="39" customFormat="1" ht="14" x14ac:dyDescent="0.15">
      <c r="A93" s="15" t="s">
        <v>15</v>
      </c>
      <c r="B93" s="55" t="s">
        <v>34</v>
      </c>
      <c r="C93" s="40" t="s">
        <v>8</v>
      </c>
      <c r="D93" s="40" t="s">
        <v>6662</v>
      </c>
      <c r="E93" s="17" t="s">
        <v>7428</v>
      </c>
      <c r="F93" s="40" t="s">
        <v>6535</v>
      </c>
      <c r="G93" s="40" t="s">
        <v>6534</v>
      </c>
      <c r="H93" s="40" t="s">
        <v>38</v>
      </c>
      <c r="I93" s="15" t="s">
        <v>39</v>
      </c>
      <c r="J93" s="15" t="s">
        <v>7568</v>
      </c>
      <c r="K93" s="17" t="s">
        <v>9</v>
      </c>
      <c r="L93" s="59">
        <v>1190459.9704633688</v>
      </c>
      <c r="M93" s="59">
        <f t="shared" si="3"/>
        <v>0</v>
      </c>
      <c r="N93" s="11">
        <f>M93*(1+VOTOS!$P$3%)^Q93</f>
        <v>0</v>
      </c>
      <c r="O93" s="54">
        <f t="shared" si="4"/>
        <v>1190459.9704633688</v>
      </c>
      <c r="P93" s="103">
        <f t="shared" si="5"/>
        <v>7.922197208269183E-6</v>
      </c>
      <c r="Q93" s="40">
        <v>0</v>
      </c>
      <c r="R93" s="40"/>
      <c r="S93" s="40" t="s">
        <v>11</v>
      </c>
    </row>
    <row r="94" spans="1:19" s="39" customFormat="1" ht="14" x14ac:dyDescent="0.15">
      <c r="A94" s="15" t="s">
        <v>15</v>
      </c>
      <c r="B94" s="55" t="s">
        <v>34</v>
      </c>
      <c r="C94" s="40" t="s">
        <v>8</v>
      </c>
      <c r="D94" s="40" t="s">
        <v>6844</v>
      </c>
      <c r="E94" s="17" t="s">
        <v>7246</v>
      </c>
      <c r="F94" s="40" t="s">
        <v>6535</v>
      </c>
      <c r="G94" s="40" t="s">
        <v>6534</v>
      </c>
      <c r="H94" s="40" t="s">
        <v>38</v>
      </c>
      <c r="I94" s="15" t="s">
        <v>39</v>
      </c>
      <c r="J94" s="15" t="s">
        <v>7568</v>
      </c>
      <c r="K94" s="17" t="s">
        <v>9</v>
      </c>
      <c r="L94" s="59">
        <v>1880447.5186547765</v>
      </c>
      <c r="M94" s="59">
        <f t="shared" si="3"/>
        <v>0</v>
      </c>
      <c r="N94" s="11">
        <f>M94*(1+VOTOS!$P$3%)^Q94</f>
        <v>0</v>
      </c>
      <c r="O94" s="54">
        <f t="shared" si="4"/>
        <v>1880447.5186547765</v>
      </c>
      <c r="P94" s="103">
        <f t="shared" si="5"/>
        <v>1.2513882408650027E-5</v>
      </c>
      <c r="Q94" s="40">
        <v>0</v>
      </c>
      <c r="R94" s="40"/>
      <c r="S94" s="40" t="s">
        <v>11</v>
      </c>
    </row>
    <row r="95" spans="1:19" s="39" customFormat="1" ht="14" x14ac:dyDescent="0.15">
      <c r="A95" s="15" t="s">
        <v>15</v>
      </c>
      <c r="B95" s="55" t="s">
        <v>34</v>
      </c>
      <c r="C95" s="40" t="s">
        <v>8</v>
      </c>
      <c r="D95" s="40" t="s">
        <v>6841</v>
      </c>
      <c r="E95" s="17" t="s">
        <v>7249</v>
      </c>
      <c r="F95" s="40" t="s">
        <v>6535</v>
      </c>
      <c r="G95" s="40" t="s">
        <v>6534</v>
      </c>
      <c r="H95" s="40" t="s">
        <v>38</v>
      </c>
      <c r="I95" s="15" t="s">
        <v>39</v>
      </c>
      <c r="J95" s="15" t="s">
        <v>7568</v>
      </c>
      <c r="K95" s="17" t="s">
        <v>9</v>
      </c>
      <c r="L95" s="59">
        <v>5684626.6373591973</v>
      </c>
      <c r="M95" s="59">
        <f t="shared" si="3"/>
        <v>0</v>
      </c>
      <c r="N95" s="11">
        <f>M95*(1+VOTOS!$P$3%)^Q95</f>
        <v>0</v>
      </c>
      <c r="O95" s="54">
        <f t="shared" si="4"/>
        <v>5684626.6373591973</v>
      </c>
      <c r="P95" s="103">
        <f t="shared" si="5"/>
        <v>3.782969137467979E-5</v>
      </c>
      <c r="Q95" s="40">
        <v>0</v>
      </c>
      <c r="R95" s="40"/>
      <c r="S95" s="40" t="s">
        <v>11</v>
      </c>
    </row>
    <row r="96" spans="1:19" s="39" customFormat="1" ht="14" x14ac:dyDescent="0.15">
      <c r="A96" s="15" t="s">
        <v>15</v>
      </c>
      <c r="B96" s="55" t="s">
        <v>34</v>
      </c>
      <c r="C96" s="40" t="s">
        <v>8</v>
      </c>
      <c r="D96" s="40" t="s">
        <v>6653</v>
      </c>
      <c r="E96" s="17" t="s">
        <v>7438</v>
      </c>
      <c r="F96" s="40" t="s">
        <v>6535</v>
      </c>
      <c r="G96" s="40" t="s">
        <v>6534</v>
      </c>
      <c r="H96" s="40" t="s">
        <v>38</v>
      </c>
      <c r="I96" s="15" t="s">
        <v>39</v>
      </c>
      <c r="J96" s="15" t="s">
        <v>7568</v>
      </c>
      <c r="K96" s="17" t="s">
        <v>9</v>
      </c>
      <c r="L96" s="59">
        <v>655427.97042041575</v>
      </c>
      <c r="M96" s="59">
        <f t="shared" si="3"/>
        <v>0</v>
      </c>
      <c r="N96" s="11">
        <f>M96*(1+VOTOS!$P$3%)^Q96</f>
        <v>0</v>
      </c>
      <c r="O96" s="54">
        <f t="shared" si="4"/>
        <v>655427.97042041575</v>
      </c>
      <c r="P96" s="103">
        <f t="shared" si="5"/>
        <v>4.3617003228299045E-6</v>
      </c>
      <c r="Q96" s="40">
        <v>0</v>
      </c>
      <c r="R96" s="40"/>
      <c r="S96" s="40" t="s">
        <v>11</v>
      </c>
    </row>
    <row r="97" spans="1:19" s="39" customFormat="1" ht="14" x14ac:dyDescent="0.15">
      <c r="A97" s="15" t="s">
        <v>15</v>
      </c>
      <c r="B97" s="55" t="s">
        <v>34</v>
      </c>
      <c r="C97" s="40" t="s">
        <v>8</v>
      </c>
      <c r="D97" s="40" t="s">
        <v>6631</v>
      </c>
      <c r="E97" s="17" t="s">
        <v>7460</v>
      </c>
      <c r="F97" s="40" t="s">
        <v>6535</v>
      </c>
      <c r="G97" s="40" t="s">
        <v>6534</v>
      </c>
      <c r="H97" s="40" t="s">
        <v>38</v>
      </c>
      <c r="I97" s="15" t="s">
        <v>39</v>
      </c>
      <c r="J97" s="15" t="s">
        <v>7568</v>
      </c>
      <c r="K97" s="17" t="s">
        <v>9</v>
      </c>
      <c r="L97" s="59">
        <v>475178.10981681943</v>
      </c>
      <c r="M97" s="59">
        <f t="shared" si="3"/>
        <v>0</v>
      </c>
      <c r="N97" s="11">
        <f>M97*(1+VOTOS!$P$3%)^Q97</f>
        <v>0</v>
      </c>
      <c r="O97" s="54">
        <f t="shared" si="4"/>
        <v>475178.10981681943</v>
      </c>
      <c r="P97" s="103">
        <f t="shared" si="5"/>
        <v>3.1621850279906313E-6</v>
      </c>
      <c r="Q97" s="40">
        <v>0</v>
      </c>
      <c r="R97" s="40"/>
      <c r="S97" s="40" t="s">
        <v>11</v>
      </c>
    </row>
    <row r="98" spans="1:19" s="39" customFormat="1" ht="14" x14ac:dyDescent="0.15">
      <c r="A98" s="15" t="s">
        <v>15</v>
      </c>
      <c r="B98" s="55" t="s">
        <v>34</v>
      </c>
      <c r="C98" s="40" t="s">
        <v>8</v>
      </c>
      <c r="D98" s="40" t="s">
        <v>6743</v>
      </c>
      <c r="E98" s="17" t="s">
        <v>7347</v>
      </c>
      <c r="F98" s="40" t="s">
        <v>6535</v>
      </c>
      <c r="G98" s="40" t="s">
        <v>6534</v>
      </c>
      <c r="H98" s="40" t="s">
        <v>38</v>
      </c>
      <c r="I98" s="15" t="s">
        <v>39</v>
      </c>
      <c r="J98" s="15" t="s">
        <v>7568</v>
      </c>
      <c r="K98" s="17" t="s">
        <v>9</v>
      </c>
      <c r="L98" s="59">
        <v>2691839.2832012768</v>
      </c>
      <c r="M98" s="59">
        <f t="shared" si="3"/>
        <v>0</v>
      </c>
      <c r="N98" s="11">
        <f>M98*(1+VOTOS!$P$3%)^Q98</f>
        <v>0</v>
      </c>
      <c r="O98" s="54">
        <f t="shared" si="4"/>
        <v>2691839.2832012768</v>
      </c>
      <c r="P98" s="103">
        <f t="shared" si="5"/>
        <v>1.7913480657552831E-5</v>
      </c>
      <c r="Q98" s="40">
        <v>0</v>
      </c>
      <c r="R98" s="40"/>
      <c r="S98" s="40" t="s">
        <v>11</v>
      </c>
    </row>
    <row r="99" spans="1:19" s="39" customFormat="1" ht="14" x14ac:dyDescent="0.15">
      <c r="A99" s="15" t="s">
        <v>15</v>
      </c>
      <c r="B99" s="55" t="s">
        <v>34</v>
      </c>
      <c r="C99" s="40" t="s">
        <v>8</v>
      </c>
      <c r="D99" s="40" t="s">
        <v>6701</v>
      </c>
      <c r="E99" s="17" t="s">
        <v>7389</v>
      </c>
      <c r="F99" s="40" t="s">
        <v>6535</v>
      </c>
      <c r="G99" s="40" t="s">
        <v>6534</v>
      </c>
      <c r="H99" s="40" t="s">
        <v>38</v>
      </c>
      <c r="I99" s="15" t="s">
        <v>39</v>
      </c>
      <c r="J99" s="15" t="s">
        <v>7568</v>
      </c>
      <c r="K99" s="17" t="s">
        <v>9</v>
      </c>
      <c r="L99" s="59">
        <v>2246741.1902001966</v>
      </c>
      <c r="M99" s="59">
        <f t="shared" si="3"/>
        <v>0</v>
      </c>
      <c r="N99" s="11">
        <f>M99*(1+VOTOS!$P$3%)^Q99</f>
        <v>0</v>
      </c>
      <c r="O99" s="54">
        <f t="shared" si="4"/>
        <v>2246741.1902001966</v>
      </c>
      <c r="P99" s="103">
        <f t="shared" si="5"/>
        <v>1.4951470210106545E-5</v>
      </c>
      <c r="Q99" s="40">
        <v>0</v>
      </c>
      <c r="R99" s="40"/>
      <c r="S99" s="40" t="s">
        <v>11</v>
      </c>
    </row>
    <row r="100" spans="1:19" s="39" customFormat="1" ht="14" x14ac:dyDescent="0.15">
      <c r="A100" s="15" t="s">
        <v>15</v>
      </c>
      <c r="B100" s="55" t="s">
        <v>34</v>
      </c>
      <c r="C100" s="40" t="s">
        <v>8</v>
      </c>
      <c r="D100" s="40" t="s">
        <v>6609</v>
      </c>
      <c r="E100" s="17" t="s">
        <v>7482</v>
      </c>
      <c r="F100" s="40" t="s">
        <v>6535</v>
      </c>
      <c r="G100" s="40" t="s">
        <v>6534</v>
      </c>
      <c r="H100" s="40" t="s">
        <v>38</v>
      </c>
      <c r="I100" s="15" t="s">
        <v>39</v>
      </c>
      <c r="J100" s="15" t="s">
        <v>7568</v>
      </c>
      <c r="K100" s="17" t="s">
        <v>9</v>
      </c>
      <c r="L100" s="59">
        <v>442859.27904029528</v>
      </c>
      <c r="M100" s="59">
        <f t="shared" si="3"/>
        <v>0</v>
      </c>
      <c r="N100" s="11">
        <f>M100*(1+VOTOS!$P$3%)^Q100</f>
        <v>0</v>
      </c>
      <c r="O100" s="54">
        <f t="shared" si="4"/>
        <v>442859.27904029528</v>
      </c>
      <c r="P100" s="103">
        <f t="shared" si="5"/>
        <v>2.9471117308577209E-6</v>
      </c>
      <c r="Q100" s="40">
        <v>0</v>
      </c>
      <c r="R100" s="40"/>
      <c r="S100" s="40" t="s">
        <v>11</v>
      </c>
    </row>
    <row r="101" spans="1:19" s="39" customFormat="1" ht="14" x14ac:dyDescent="0.15">
      <c r="A101" s="15" t="s">
        <v>15</v>
      </c>
      <c r="B101" s="55" t="s">
        <v>34</v>
      </c>
      <c r="C101" s="40" t="s">
        <v>8</v>
      </c>
      <c r="D101" s="40" t="s">
        <v>6917</v>
      </c>
      <c r="E101" s="17" t="s">
        <v>7173</v>
      </c>
      <c r="F101" s="40" t="s">
        <v>6535</v>
      </c>
      <c r="G101" s="40" t="s">
        <v>6534</v>
      </c>
      <c r="H101" s="40" t="s">
        <v>38</v>
      </c>
      <c r="I101" s="15" t="s">
        <v>39</v>
      </c>
      <c r="J101" s="15" t="s">
        <v>7568</v>
      </c>
      <c r="K101" s="17" t="s">
        <v>9</v>
      </c>
      <c r="L101" s="59">
        <v>5736944.5051020533</v>
      </c>
      <c r="M101" s="59">
        <f t="shared" si="3"/>
        <v>0</v>
      </c>
      <c r="N101" s="11">
        <f>M101*(1+VOTOS!$P$3%)^Q101</f>
        <v>0</v>
      </c>
      <c r="O101" s="54">
        <f t="shared" si="4"/>
        <v>5736944.5051020533</v>
      </c>
      <c r="P101" s="103">
        <f t="shared" si="5"/>
        <v>3.817785298956695E-5</v>
      </c>
      <c r="Q101" s="40">
        <v>0</v>
      </c>
      <c r="R101" s="40"/>
      <c r="S101" s="40" t="s">
        <v>11</v>
      </c>
    </row>
    <row r="102" spans="1:19" s="39" customFormat="1" ht="14" x14ac:dyDescent="0.15">
      <c r="A102" s="15" t="s">
        <v>15</v>
      </c>
      <c r="B102" s="55" t="s">
        <v>34</v>
      </c>
      <c r="C102" s="40" t="s">
        <v>8</v>
      </c>
      <c r="D102" s="40" t="s">
        <v>7010</v>
      </c>
      <c r="E102" s="17" t="s">
        <v>7078</v>
      </c>
      <c r="F102" s="40" t="s">
        <v>6535</v>
      </c>
      <c r="G102" s="40" t="s">
        <v>6534</v>
      </c>
      <c r="H102" s="40" t="s">
        <v>38</v>
      </c>
      <c r="I102" s="15" t="s">
        <v>39</v>
      </c>
      <c r="J102" s="15" t="s">
        <v>7568</v>
      </c>
      <c r="K102" s="17" t="s">
        <v>9</v>
      </c>
      <c r="L102" s="59">
        <v>10783858.622559838</v>
      </c>
      <c r="M102" s="59">
        <f t="shared" si="3"/>
        <v>0</v>
      </c>
      <c r="N102" s="11">
        <f>M102*(1+VOTOS!$P$3%)^Q102</f>
        <v>0</v>
      </c>
      <c r="O102" s="54">
        <f t="shared" si="4"/>
        <v>10783858.622559838</v>
      </c>
      <c r="P102" s="103">
        <f t="shared" si="5"/>
        <v>7.1763735693489985E-5</v>
      </c>
      <c r="Q102" s="40">
        <v>0</v>
      </c>
      <c r="R102" s="40"/>
      <c r="S102" s="40" t="s">
        <v>11</v>
      </c>
    </row>
    <row r="103" spans="1:19" s="39" customFormat="1" ht="14" x14ac:dyDescent="0.15">
      <c r="A103" s="15" t="s">
        <v>15</v>
      </c>
      <c r="B103" s="55" t="s">
        <v>34</v>
      </c>
      <c r="C103" s="40" t="s">
        <v>8</v>
      </c>
      <c r="D103" s="40" t="s">
        <v>6712</v>
      </c>
      <c r="E103" s="17" t="s">
        <v>7378</v>
      </c>
      <c r="F103" s="40" t="s">
        <v>6535</v>
      </c>
      <c r="G103" s="40" t="s">
        <v>6534</v>
      </c>
      <c r="H103" s="40" t="s">
        <v>38</v>
      </c>
      <c r="I103" s="15" t="s">
        <v>39</v>
      </c>
      <c r="J103" s="15" t="s">
        <v>7568</v>
      </c>
      <c r="K103" s="17" t="s">
        <v>9</v>
      </c>
      <c r="L103" s="59">
        <v>7033761.3003500123</v>
      </c>
      <c r="M103" s="59">
        <f t="shared" si="3"/>
        <v>0</v>
      </c>
      <c r="N103" s="11">
        <f>M103*(1+VOTOS!$P$3%)^Q103</f>
        <v>0</v>
      </c>
      <c r="O103" s="54">
        <f t="shared" si="4"/>
        <v>7033761.3003500123</v>
      </c>
      <c r="P103" s="103">
        <f t="shared" si="5"/>
        <v>4.6807826823085361E-5</v>
      </c>
      <c r="Q103" s="40">
        <v>0</v>
      </c>
      <c r="R103" s="40"/>
      <c r="S103" s="40" t="s">
        <v>11</v>
      </c>
    </row>
    <row r="104" spans="1:19" s="39" customFormat="1" ht="14" x14ac:dyDescent="0.15">
      <c r="A104" s="15" t="s">
        <v>15</v>
      </c>
      <c r="B104" s="55" t="s">
        <v>34</v>
      </c>
      <c r="C104" s="40" t="s">
        <v>8</v>
      </c>
      <c r="D104" s="40" t="s">
        <v>6655</v>
      </c>
      <c r="E104" s="17" t="s">
        <v>7436</v>
      </c>
      <c r="F104" s="40" t="s">
        <v>6535</v>
      </c>
      <c r="G104" s="40" t="s">
        <v>6534</v>
      </c>
      <c r="H104" s="40" t="s">
        <v>38</v>
      </c>
      <c r="I104" s="15" t="s">
        <v>39</v>
      </c>
      <c r="J104" s="15" t="s">
        <v>7568</v>
      </c>
      <c r="K104" s="17" t="s">
        <v>9</v>
      </c>
      <c r="L104" s="59">
        <v>755499.12907733687</v>
      </c>
      <c r="M104" s="59">
        <f t="shared" si="3"/>
        <v>0</v>
      </c>
      <c r="N104" s="11">
        <f>M104*(1+VOTOS!$P$3%)^Q104</f>
        <v>0</v>
      </c>
      <c r="O104" s="54">
        <f t="shared" si="4"/>
        <v>755499.12907733687</v>
      </c>
      <c r="P104" s="103">
        <f t="shared" si="5"/>
        <v>5.0276474973758435E-6</v>
      </c>
      <c r="Q104" s="40">
        <v>0</v>
      </c>
      <c r="R104" s="40"/>
      <c r="S104" s="40" t="s">
        <v>11</v>
      </c>
    </row>
    <row r="105" spans="1:19" s="39" customFormat="1" ht="14" x14ac:dyDescent="0.15">
      <c r="A105" s="15" t="s">
        <v>15</v>
      </c>
      <c r="B105" s="55" t="s">
        <v>34</v>
      </c>
      <c r="C105" s="40" t="s">
        <v>8</v>
      </c>
      <c r="D105" s="40" t="s">
        <v>7035</v>
      </c>
      <c r="E105" s="17" t="s">
        <v>7053</v>
      </c>
      <c r="F105" s="40" t="s">
        <v>6535</v>
      </c>
      <c r="G105" s="40" t="s">
        <v>6534</v>
      </c>
      <c r="H105" s="40" t="s">
        <v>38</v>
      </c>
      <c r="I105" s="15" t="s">
        <v>39</v>
      </c>
      <c r="J105" s="15" t="s">
        <v>7568</v>
      </c>
      <c r="K105" s="17" t="s">
        <v>9</v>
      </c>
      <c r="L105" s="59">
        <v>1107629.9234782609</v>
      </c>
      <c r="M105" s="59">
        <f t="shared" si="3"/>
        <v>0</v>
      </c>
      <c r="N105" s="11">
        <f>M105*(1+VOTOS!$P$3%)^Q105</f>
        <v>0</v>
      </c>
      <c r="O105" s="54">
        <f t="shared" si="4"/>
        <v>1107629.9234782609</v>
      </c>
      <c r="P105" s="103">
        <f t="shared" si="5"/>
        <v>7.3709850858398893E-6</v>
      </c>
      <c r="Q105" s="40">
        <v>0</v>
      </c>
      <c r="R105" s="40"/>
      <c r="S105" s="40" t="s">
        <v>11</v>
      </c>
    </row>
    <row r="106" spans="1:19" s="39" customFormat="1" ht="14" x14ac:dyDescent="0.15">
      <c r="A106" s="15" t="s">
        <v>15</v>
      </c>
      <c r="B106" s="55" t="s">
        <v>34</v>
      </c>
      <c r="C106" s="40" t="s">
        <v>8</v>
      </c>
      <c r="D106" s="40" t="s">
        <v>6766</v>
      </c>
      <c r="E106" s="17" t="s">
        <v>7324</v>
      </c>
      <c r="F106" s="40" t="s">
        <v>6535</v>
      </c>
      <c r="G106" s="40" t="s">
        <v>6534</v>
      </c>
      <c r="H106" s="40" t="s">
        <v>38</v>
      </c>
      <c r="I106" s="15" t="s">
        <v>39</v>
      </c>
      <c r="J106" s="15" t="s">
        <v>7568</v>
      </c>
      <c r="K106" s="17" t="s">
        <v>9</v>
      </c>
      <c r="L106" s="59">
        <v>4280265.2464307444</v>
      </c>
      <c r="M106" s="59">
        <f t="shared" si="3"/>
        <v>0</v>
      </c>
      <c r="N106" s="11">
        <f>M106*(1+VOTOS!$P$3%)^Q106</f>
        <v>0</v>
      </c>
      <c r="O106" s="54">
        <f t="shared" si="4"/>
        <v>4280265.2464307444</v>
      </c>
      <c r="P106" s="103">
        <f t="shared" si="5"/>
        <v>2.8484036613786042E-5</v>
      </c>
      <c r="Q106" s="40">
        <v>0</v>
      </c>
      <c r="R106" s="40"/>
      <c r="S106" s="40" t="s">
        <v>11</v>
      </c>
    </row>
    <row r="107" spans="1:19" s="39" customFormat="1" ht="14" x14ac:dyDescent="0.15">
      <c r="A107" s="15" t="s">
        <v>15</v>
      </c>
      <c r="B107" s="55" t="s">
        <v>34</v>
      </c>
      <c r="C107" s="40" t="s">
        <v>8</v>
      </c>
      <c r="D107" s="40" t="s">
        <v>6739</v>
      </c>
      <c r="E107" s="17" t="s">
        <v>7351</v>
      </c>
      <c r="F107" s="40" t="s">
        <v>6535</v>
      </c>
      <c r="G107" s="40" t="s">
        <v>6534</v>
      </c>
      <c r="H107" s="40" t="s">
        <v>38</v>
      </c>
      <c r="I107" s="15" t="s">
        <v>39</v>
      </c>
      <c r="J107" s="15" t="s">
        <v>7568</v>
      </c>
      <c r="K107" s="17" t="s">
        <v>9</v>
      </c>
      <c r="L107" s="59">
        <v>2131569.8174752556</v>
      </c>
      <c r="M107" s="59">
        <f t="shared" si="3"/>
        <v>0</v>
      </c>
      <c r="N107" s="11">
        <f>M107*(1+VOTOS!$P$3%)^Q107</f>
        <v>0</v>
      </c>
      <c r="O107" s="54">
        <f t="shared" si="4"/>
        <v>2131569.8174752556</v>
      </c>
      <c r="P107" s="103">
        <f t="shared" si="5"/>
        <v>1.4185035092494893E-5</v>
      </c>
      <c r="Q107" s="40">
        <v>0</v>
      </c>
      <c r="R107" s="40"/>
      <c r="S107" s="40" t="s">
        <v>11</v>
      </c>
    </row>
    <row r="108" spans="1:19" s="39" customFormat="1" ht="14" x14ac:dyDescent="0.15">
      <c r="A108" s="15" t="s">
        <v>15</v>
      </c>
      <c r="B108" s="55" t="s">
        <v>34</v>
      </c>
      <c r="C108" s="40" t="s">
        <v>8</v>
      </c>
      <c r="D108" s="40" t="s">
        <v>6918</v>
      </c>
      <c r="E108" s="17" t="s">
        <v>7172</v>
      </c>
      <c r="F108" s="40" t="s">
        <v>6535</v>
      </c>
      <c r="G108" s="40" t="s">
        <v>6534</v>
      </c>
      <c r="H108" s="40" t="s">
        <v>38</v>
      </c>
      <c r="I108" s="15" t="s">
        <v>39</v>
      </c>
      <c r="J108" s="15" t="s">
        <v>7568</v>
      </c>
      <c r="K108" s="17" t="s">
        <v>9</v>
      </c>
      <c r="L108" s="59">
        <v>3290127.2203038665</v>
      </c>
      <c r="M108" s="59">
        <f t="shared" si="3"/>
        <v>0</v>
      </c>
      <c r="N108" s="11">
        <f>M108*(1+VOTOS!$P$3%)^Q108</f>
        <v>0</v>
      </c>
      <c r="O108" s="54">
        <f t="shared" si="4"/>
        <v>3290127.2203038665</v>
      </c>
      <c r="P108" s="103">
        <f t="shared" si="5"/>
        <v>2.1894929125081215E-5</v>
      </c>
      <c r="Q108" s="40">
        <v>0</v>
      </c>
      <c r="R108" s="40"/>
      <c r="S108" s="40" t="s">
        <v>11</v>
      </c>
    </row>
    <row r="109" spans="1:19" s="39" customFormat="1" ht="14" x14ac:dyDescent="0.15">
      <c r="A109" s="15" t="s">
        <v>15</v>
      </c>
      <c r="B109" s="55" t="s">
        <v>34</v>
      </c>
      <c r="C109" s="40" t="s">
        <v>8</v>
      </c>
      <c r="D109" s="40" t="s">
        <v>6561</v>
      </c>
      <c r="E109" s="17" t="s">
        <v>7530</v>
      </c>
      <c r="F109" s="40" t="s">
        <v>6535</v>
      </c>
      <c r="G109" s="40" t="s">
        <v>6534</v>
      </c>
      <c r="H109" s="40" t="s">
        <v>38</v>
      </c>
      <c r="I109" s="15" t="s">
        <v>39</v>
      </c>
      <c r="J109" s="15" t="s">
        <v>7568</v>
      </c>
      <c r="K109" s="17" t="s">
        <v>9</v>
      </c>
      <c r="L109" s="59">
        <v>1408513.8599999999</v>
      </c>
      <c r="M109" s="59">
        <f t="shared" si="3"/>
        <v>0</v>
      </c>
      <c r="N109" s="11">
        <f>M109*(1+VOTOS!$P$3%)^Q109</f>
        <v>0</v>
      </c>
      <c r="O109" s="54">
        <f t="shared" si="4"/>
        <v>1408513.8599999999</v>
      </c>
      <c r="P109" s="103">
        <f t="shared" si="5"/>
        <v>9.3732883476604086E-6</v>
      </c>
      <c r="Q109" s="40">
        <v>0</v>
      </c>
      <c r="R109" s="40"/>
      <c r="S109" s="40" t="s">
        <v>11</v>
      </c>
    </row>
    <row r="110" spans="1:19" s="39" customFormat="1" ht="14" x14ac:dyDescent="0.15">
      <c r="A110" s="15" t="s">
        <v>15</v>
      </c>
      <c r="B110" s="55" t="s">
        <v>34</v>
      </c>
      <c r="C110" s="40" t="s">
        <v>8</v>
      </c>
      <c r="D110" s="40" t="s">
        <v>6811</v>
      </c>
      <c r="E110" s="17" t="s">
        <v>7279</v>
      </c>
      <c r="F110" s="40" t="s">
        <v>6535</v>
      </c>
      <c r="G110" s="40" t="s">
        <v>6534</v>
      </c>
      <c r="H110" s="40" t="s">
        <v>38</v>
      </c>
      <c r="I110" s="15" t="s">
        <v>39</v>
      </c>
      <c r="J110" s="15" t="s">
        <v>7568</v>
      </c>
      <c r="K110" s="17" t="s">
        <v>9</v>
      </c>
      <c r="L110" s="59">
        <v>2443204.0217873142</v>
      </c>
      <c r="M110" s="59">
        <f t="shared" si="3"/>
        <v>0</v>
      </c>
      <c r="N110" s="11">
        <f>M110*(1+VOTOS!$P$3%)^Q110</f>
        <v>0</v>
      </c>
      <c r="O110" s="54">
        <f t="shared" si="4"/>
        <v>2443204.0217873142</v>
      </c>
      <c r="P110" s="103">
        <f t="shared" si="5"/>
        <v>1.6258878551877423E-5</v>
      </c>
      <c r="Q110" s="40">
        <v>0</v>
      </c>
      <c r="R110" s="40"/>
      <c r="S110" s="40" t="s">
        <v>11</v>
      </c>
    </row>
    <row r="111" spans="1:19" s="39" customFormat="1" ht="14" x14ac:dyDescent="0.15">
      <c r="A111" s="15" t="s">
        <v>15</v>
      </c>
      <c r="B111" s="55" t="s">
        <v>34</v>
      </c>
      <c r="C111" s="40" t="s">
        <v>8</v>
      </c>
      <c r="D111" s="40" t="s">
        <v>6626</v>
      </c>
      <c r="E111" s="17" t="s">
        <v>7465</v>
      </c>
      <c r="F111" s="40" t="s">
        <v>6535</v>
      </c>
      <c r="G111" s="40" t="s">
        <v>6534</v>
      </c>
      <c r="H111" s="40" t="s">
        <v>38</v>
      </c>
      <c r="I111" s="15" t="s">
        <v>39</v>
      </c>
      <c r="J111" s="15" t="s">
        <v>7568</v>
      </c>
      <c r="K111" s="17" t="s">
        <v>9</v>
      </c>
      <c r="L111" s="59">
        <v>442950.62567889987</v>
      </c>
      <c r="M111" s="59">
        <f t="shared" si="3"/>
        <v>0</v>
      </c>
      <c r="N111" s="11">
        <f>M111*(1+VOTOS!$P$3%)^Q111</f>
        <v>0</v>
      </c>
      <c r="O111" s="54">
        <f t="shared" si="4"/>
        <v>442950.62567889987</v>
      </c>
      <c r="P111" s="103">
        <f t="shared" si="5"/>
        <v>2.9477196186517609E-6</v>
      </c>
      <c r="Q111" s="40">
        <v>0</v>
      </c>
      <c r="R111" s="40"/>
      <c r="S111" s="40" t="s">
        <v>11</v>
      </c>
    </row>
    <row r="112" spans="1:19" s="39" customFormat="1" ht="14" x14ac:dyDescent="0.15">
      <c r="A112" s="15" t="s">
        <v>15</v>
      </c>
      <c r="B112" s="55" t="s">
        <v>34</v>
      </c>
      <c r="C112" s="40" t="s">
        <v>8</v>
      </c>
      <c r="D112" s="40" t="s">
        <v>7041</v>
      </c>
      <c r="E112" s="17" t="s">
        <v>7046</v>
      </c>
      <c r="F112" s="40" t="s">
        <v>6535</v>
      </c>
      <c r="G112" s="40" t="s">
        <v>6534</v>
      </c>
      <c r="H112" s="40" t="s">
        <v>38</v>
      </c>
      <c r="I112" s="15" t="s">
        <v>39</v>
      </c>
      <c r="J112" s="15" t="s">
        <v>7568</v>
      </c>
      <c r="K112" s="17" t="s">
        <v>9</v>
      </c>
      <c r="L112" s="59">
        <v>12752633.126917146</v>
      </c>
      <c r="M112" s="59">
        <f t="shared" si="3"/>
        <v>0</v>
      </c>
      <c r="N112" s="11">
        <f>M112*(1+VOTOS!$P$3%)^Q112</f>
        <v>0</v>
      </c>
      <c r="O112" s="54">
        <f t="shared" si="4"/>
        <v>12752633.126917146</v>
      </c>
      <c r="P112" s="103">
        <f t="shared" si="5"/>
        <v>8.4865410902325533E-5</v>
      </c>
      <c r="Q112" s="40">
        <v>0</v>
      </c>
      <c r="R112" s="40"/>
      <c r="S112" s="40" t="s">
        <v>11</v>
      </c>
    </row>
    <row r="113" spans="1:19" s="39" customFormat="1" ht="14" x14ac:dyDescent="0.15">
      <c r="A113" s="15" t="s">
        <v>15</v>
      </c>
      <c r="B113" s="55" t="s">
        <v>34</v>
      </c>
      <c r="C113" s="40" t="s">
        <v>8</v>
      </c>
      <c r="D113" s="40" t="s">
        <v>6971</v>
      </c>
      <c r="E113" s="17" t="s">
        <v>7117</v>
      </c>
      <c r="F113" s="40" t="s">
        <v>6535</v>
      </c>
      <c r="G113" s="40" t="s">
        <v>6534</v>
      </c>
      <c r="H113" s="40" t="s">
        <v>38</v>
      </c>
      <c r="I113" s="15" t="s">
        <v>39</v>
      </c>
      <c r="J113" s="15" t="s">
        <v>7568</v>
      </c>
      <c r="K113" s="17" t="s">
        <v>9</v>
      </c>
      <c r="L113" s="59">
        <v>24517035.725000001</v>
      </c>
      <c r="M113" s="59">
        <f t="shared" si="3"/>
        <v>0</v>
      </c>
      <c r="N113" s="11">
        <f>M113*(1+VOTOS!$P$3%)^Q113</f>
        <v>0</v>
      </c>
      <c r="O113" s="54">
        <f t="shared" si="4"/>
        <v>24517035.725000001</v>
      </c>
      <c r="P113" s="103">
        <f t="shared" si="5"/>
        <v>1.6315440820746803E-4</v>
      </c>
      <c r="Q113" s="40">
        <v>0</v>
      </c>
      <c r="R113" s="40"/>
      <c r="S113" s="40" t="s">
        <v>11</v>
      </c>
    </row>
    <row r="114" spans="1:19" s="39" customFormat="1" ht="14" x14ac:dyDescent="0.15">
      <c r="A114" s="15" t="s">
        <v>15</v>
      </c>
      <c r="B114" s="55" t="s">
        <v>34</v>
      </c>
      <c r="C114" s="40" t="s">
        <v>8</v>
      </c>
      <c r="D114" s="40" t="s">
        <v>6675</v>
      </c>
      <c r="E114" s="17" t="s">
        <v>7415</v>
      </c>
      <c r="F114" s="40" t="s">
        <v>6535</v>
      </c>
      <c r="G114" s="40" t="s">
        <v>6534</v>
      </c>
      <c r="H114" s="40" t="s">
        <v>38</v>
      </c>
      <c r="I114" s="15" t="s">
        <v>39</v>
      </c>
      <c r="J114" s="15" t="s">
        <v>7568</v>
      </c>
      <c r="K114" s="17" t="s">
        <v>9</v>
      </c>
      <c r="L114" s="59">
        <v>2372235.1094525084</v>
      </c>
      <c r="M114" s="59">
        <f t="shared" si="3"/>
        <v>0</v>
      </c>
      <c r="N114" s="11">
        <f>M114*(1+VOTOS!$P$3%)^Q114</f>
        <v>0</v>
      </c>
      <c r="O114" s="54">
        <f t="shared" si="4"/>
        <v>2372235.1094525084</v>
      </c>
      <c r="P114" s="103">
        <f t="shared" si="5"/>
        <v>1.5786599153054916E-5</v>
      </c>
      <c r="Q114" s="40">
        <v>0</v>
      </c>
      <c r="R114" s="40"/>
      <c r="S114" s="40" t="s">
        <v>11</v>
      </c>
    </row>
    <row r="115" spans="1:19" s="39" customFormat="1" ht="14" x14ac:dyDescent="0.15">
      <c r="A115" s="15" t="s">
        <v>15</v>
      </c>
      <c r="B115" s="55" t="s">
        <v>34</v>
      </c>
      <c r="C115" s="40" t="s">
        <v>8</v>
      </c>
      <c r="D115" s="40" t="s">
        <v>6798</v>
      </c>
      <c r="E115" s="17" t="s">
        <v>7292</v>
      </c>
      <c r="F115" s="40" t="s">
        <v>6535</v>
      </c>
      <c r="G115" s="40" t="s">
        <v>6534</v>
      </c>
      <c r="H115" s="40" t="s">
        <v>38</v>
      </c>
      <c r="I115" s="15" t="s">
        <v>39</v>
      </c>
      <c r="J115" s="15" t="s">
        <v>7568</v>
      </c>
      <c r="K115" s="17" t="s">
        <v>9</v>
      </c>
      <c r="L115" s="59">
        <v>1797211.567259369</v>
      </c>
      <c r="M115" s="59">
        <f t="shared" si="3"/>
        <v>0</v>
      </c>
      <c r="N115" s="11">
        <f>M115*(1+VOTOS!$P$3%)^Q115</f>
        <v>0</v>
      </c>
      <c r="O115" s="54">
        <f t="shared" si="4"/>
        <v>1797211.567259369</v>
      </c>
      <c r="P115" s="103">
        <f t="shared" si="5"/>
        <v>1.195996909939725E-5</v>
      </c>
      <c r="Q115" s="40">
        <v>0</v>
      </c>
      <c r="R115" s="40"/>
      <c r="S115" s="40" t="s">
        <v>11</v>
      </c>
    </row>
    <row r="116" spans="1:19" s="39" customFormat="1" ht="14" x14ac:dyDescent="0.15">
      <c r="A116" s="15" t="s">
        <v>15</v>
      </c>
      <c r="B116" s="55" t="s">
        <v>34</v>
      </c>
      <c r="C116" s="40" t="s">
        <v>8</v>
      </c>
      <c r="D116" s="40" t="s">
        <v>7016</v>
      </c>
      <c r="E116" s="17" t="s">
        <v>7072</v>
      </c>
      <c r="F116" s="40" t="s">
        <v>6535</v>
      </c>
      <c r="G116" s="40" t="s">
        <v>6534</v>
      </c>
      <c r="H116" s="40" t="s">
        <v>38</v>
      </c>
      <c r="I116" s="15" t="s">
        <v>39</v>
      </c>
      <c r="J116" s="15" t="s">
        <v>7568</v>
      </c>
      <c r="K116" s="17" t="s">
        <v>9</v>
      </c>
      <c r="L116" s="59">
        <v>31436635.599928319</v>
      </c>
      <c r="M116" s="59">
        <f t="shared" si="3"/>
        <v>0</v>
      </c>
      <c r="N116" s="11">
        <f>M116*(1+VOTOS!$P$3%)^Q116</f>
        <v>0</v>
      </c>
      <c r="O116" s="54">
        <f t="shared" si="4"/>
        <v>31436635.599928319</v>
      </c>
      <c r="P116" s="103">
        <f t="shared" si="5"/>
        <v>2.0920252084594647E-4</v>
      </c>
      <c r="Q116" s="40">
        <v>0</v>
      </c>
      <c r="R116" s="40"/>
      <c r="S116" s="40" t="s">
        <v>11</v>
      </c>
    </row>
    <row r="117" spans="1:19" s="39" customFormat="1" ht="14" x14ac:dyDescent="0.15">
      <c r="A117" s="15" t="s">
        <v>15</v>
      </c>
      <c r="B117" s="55" t="s">
        <v>34</v>
      </c>
      <c r="C117" s="40" t="s">
        <v>8</v>
      </c>
      <c r="D117" s="40" t="s">
        <v>6562</v>
      </c>
      <c r="E117" s="17" t="s">
        <v>7529</v>
      </c>
      <c r="F117" s="40" t="s">
        <v>6535</v>
      </c>
      <c r="G117" s="40" t="s">
        <v>6534</v>
      </c>
      <c r="H117" s="40" t="s">
        <v>38</v>
      </c>
      <c r="I117" s="15" t="s">
        <v>39</v>
      </c>
      <c r="J117" s="15" t="s">
        <v>7568</v>
      </c>
      <c r="K117" s="17" t="s">
        <v>9</v>
      </c>
      <c r="L117" s="59">
        <v>52014.188626265066</v>
      </c>
      <c r="M117" s="59">
        <f t="shared" si="3"/>
        <v>0</v>
      </c>
      <c r="N117" s="11">
        <f>M117*(1+VOTOS!$P$3%)^Q117</f>
        <v>0</v>
      </c>
      <c r="O117" s="54">
        <f t="shared" si="4"/>
        <v>52014.188626265066</v>
      </c>
      <c r="P117" s="103">
        <f t="shared" si="5"/>
        <v>3.4614071043900197E-7</v>
      </c>
      <c r="Q117" s="40">
        <v>0</v>
      </c>
      <c r="R117" s="40"/>
      <c r="S117" s="40" t="s">
        <v>11</v>
      </c>
    </row>
    <row r="118" spans="1:19" s="39" customFormat="1" ht="14" x14ac:dyDescent="0.15">
      <c r="A118" s="15" t="s">
        <v>15</v>
      </c>
      <c r="B118" s="55" t="s">
        <v>34</v>
      </c>
      <c r="C118" s="40" t="s">
        <v>8</v>
      </c>
      <c r="D118" s="40" t="s">
        <v>6665</v>
      </c>
      <c r="E118" s="17" t="s">
        <v>7425</v>
      </c>
      <c r="F118" s="40" t="s">
        <v>6535</v>
      </c>
      <c r="G118" s="40" t="s">
        <v>6534</v>
      </c>
      <c r="H118" s="40" t="s">
        <v>38</v>
      </c>
      <c r="I118" s="15" t="s">
        <v>39</v>
      </c>
      <c r="J118" s="15" t="s">
        <v>7568</v>
      </c>
      <c r="K118" s="17" t="s">
        <v>9</v>
      </c>
      <c r="L118" s="59">
        <v>963444.50230741594</v>
      </c>
      <c r="M118" s="59">
        <f t="shared" si="3"/>
        <v>0</v>
      </c>
      <c r="N118" s="11">
        <f>M118*(1+VOTOS!$P$3%)^Q118</f>
        <v>0</v>
      </c>
      <c r="O118" s="54">
        <f t="shared" si="4"/>
        <v>963444.50230741594</v>
      </c>
      <c r="P118" s="103">
        <f t="shared" si="5"/>
        <v>6.411469126115368E-6</v>
      </c>
      <c r="Q118" s="40">
        <v>0</v>
      </c>
      <c r="R118" s="40"/>
      <c r="S118" s="40" t="s">
        <v>11</v>
      </c>
    </row>
    <row r="119" spans="1:19" s="39" customFormat="1" ht="14" x14ac:dyDescent="0.15">
      <c r="A119" s="15" t="s">
        <v>15</v>
      </c>
      <c r="B119" s="55" t="s">
        <v>34</v>
      </c>
      <c r="C119" s="40" t="s">
        <v>8</v>
      </c>
      <c r="D119" s="40" t="s">
        <v>6625</v>
      </c>
      <c r="E119" s="17" t="s">
        <v>7466</v>
      </c>
      <c r="F119" s="40" t="s">
        <v>6535</v>
      </c>
      <c r="G119" s="40" t="s">
        <v>6534</v>
      </c>
      <c r="H119" s="40" t="s">
        <v>38</v>
      </c>
      <c r="I119" s="15" t="s">
        <v>39</v>
      </c>
      <c r="J119" s="15" t="s">
        <v>7568</v>
      </c>
      <c r="K119" s="17" t="s">
        <v>9</v>
      </c>
      <c r="L119" s="59">
        <v>146555.1108352498</v>
      </c>
      <c r="M119" s="59">
        <f t="shared" si="3"/>
        <v>0</v>
      </c>
      <c r="N119" s="11">
        <f>M119*(1+VOTOS!$P$3%)^Q119</f>
        <v>0</v>
      </c>
      <c r="O119" s="54">
        <f t="shared" si="4"/>
        <v>146555.1108352498</v>
      </c>
      <c r="P119" s="103">
        <f t="shared" si="5"/>
        <v>9.7528561961195529E-7</v>
      </c>
      <c r="Q119" s="40">
        <v>0</v>
      </c>
      <c r="R119" s="40"/>
      <c r="S119" s="40" t="s">
        <v>11</v>
      </c>
    </row>
    <row r="120" spans="1:19" s="39" customFormat="1" ht="14" x14ac:dyDescent="0.15">
      <c r="A120" s="15" t="s">
        <v>15</v>
      </c>
      <c r="B120" s="55" t="s">
        <v>34</v>
      </c>
      <c r="C120" s="40" t="s">
        <v>8</v>
      </c>
      <c r="D120" s="40" t="s">
        <v>6979</v>
      </c>
      <c r="E120" s="17" t="s">
        <v>7109</v>
      </c>
      <c r="F120" s="40" t="s">
        <v>6535</v>
      </c>
      <c r="G120" s="40" t="s">
        <v>6534</v>
      </c>
      <c r="H120" s="40" t="s">
        <v>38</v>
      </c>
      <c r="I120" s="15" t="s">
        <v>39</v>
      </c>
      <c r="J120" s="15" t="s">
        <v>7568</v>
      </c>
      <c r="K120" s="17" t="s">
        <v>9</v>
      </c>
      <c r="L120" s="59">
        <v>8898712.9498566501</v>
      </c>
      <c r="M120" s="59">
        <f t="shared" si="3"/>
        <v>0</v>
      </c>
      <c r="N120" s="11">
        <f>M120*(1+VOTOS!$P$3%)^Q120</f>
        <v>0</v>
      </c>
      <c r="O120" s="54">
        <f t="shared" si="4"/>
        <v>8898712.9498566501</v>
      </c>
      <c r="P120" s="103">
        <f t="shared" si="5"/>
        <v>5.9218588308436046E-5</v>
      </c>
      <c r="Q120" s="40">
        <v>0</v>
      </c>
      <c r="R120" s="40"/>
      <c r="S120" s="40" t="s">
        <v>11</v>
      </c>
    </row>
    <row r="121" spans="1:19" s="39" customFormat="1" ht="14" x14ac:dyDescent="0.15">
      <c r="A121" s="15" t="s">
        <v>15</v>
      </c>
      <c r="B121" s="55" t="s">
        <v>34</v>
      </c>
      <c r="C121" s="40" t="s">
        <v>8</v>
      </c>
      <c r="D121" s="40" t="s">
        <v>6845</v>
      </c>
      <c r="E121" s="17" t="s">
        <v>7245</v>
      </c>
      <c r="F121" s="40" t="s">
        <v>6535</v>
      </c>
      <c r="G121" s="40" t="s">
        <v>6534</v>
      </c>
      <c r="H121" s="40" t="s">
        <v>38</v>
      </c>
      <c r="I121" s="15" t="s">
        <v>39</v>
      </c>
      <c r="J121" s="15" t="s">
        <v>7568</v>
      </c>
      <c r="K121" s="17" t="s">
        <v>9</v>
      </c>
      <c r="L121" s="59">
        <v>6556134.0690379133</v>
      </c>
      <c r="M121" s="59">
        <f t="shared" si="3"/>
        <v>0</v>
      </c>
      <c r="N121" s="11">
        <f>M121*(1+VOTOS!$P$3%)^Q121</f>
        <v>0</v>
      </c>
      <c r="O121" s="54">
        <f t="shared" si="4"/>
        <v>6556134.0690379133</v>
      </c>
      <c r="P121" s="103">
        <f t="shared" si="5"/>
        <v>4.3629343537317054E-5</v>
      </c>
      <c r="Q121" s="40">
        <v>0</v>
      </c>
      <c r="R121" s="40"/>
      <c r="S121" s="40" t="s">
        <v>11</v>
      </c>
    </row>
    <row r="122" spans="1:19" s="39" customFormat="1" ht="14" x14ac:dyDescent="0.15">
      <c r="A122" s="15" t="s">
        <v>15</v>
      </c>
      <c r="B122" s="55" t="s">
        <v>34</v>
      </c>
      <c r="C122" s="40" t="s">
        <v>8</v>
      </c>
      <c r="D122" s="40" t="s">
        <v>6764</v>
      </c>
      <c r="E122" s="17" t="s">
        <v>7326</v>
      </c>
      <c r="F122" s="40" t="s">
        <v>6535</v>
      </c>
      <c r="G122" s="40" t="s">
        <v>6534</v>
      </c>
      <c r="H122" s="40" t="s">
        <v>38</v>
      </c>
      <c r="I122" s="15" t="s">
        <v>39</v>
      </c>
      <c r="J122" s="15" t="s">
        <v>7568</v>
      </c>
      <c r="K122" s="17" t="s">
        <v>9</v>
      </c>
      <c r="L122" s="59">
        <v>6051907.9572805073</v>
      </c>
      <c r="M122" s="59">
        <f t="shared" si="3"/>
        <v>0</v>
      </c>
      <c r="N122" s="11">
        <f>M122*(1+VOTOS!$P$3%)^Q122</f>
        <v>0</v>
      </c>
      <c r="O122" s="54">
        <f t="shared" si="4"/>
        <v>6051907.9572805073</v>
      </c>
      <c r="P122" s="103">
        <f t="shared" si="5"/>
        <v>4.0273851715659147E-5</v>
      </c>
      <c r="Q122" s="40">
        <v>0</v>
      </c>
      <c r="R122" s="40"/>
      <c r="S122" s="40" t="s">
        <v>11</v>
      </c>
    </row>
    <row r="123" spans="1:19" s="39" customFormat="1" ht="14" x14ac:dyDescent="0.15">
      <c r="A123" s="15" t="s">
        <v>15</v>
      </c>
      <c r="B123" s="55" t="s">
        <v>34</v>
      </c>
      <c r="C123" s="40" t="s">
        <v>8</v>
      </c>
      <c r="D123" s="40" t="s">
        <v>43</v>
      </c>
      <c r="E123" s="17" t="s">
        <v>44</v>
      </c>
      <c r="F123" s="40" t="s">
        <v>49</v>
      </c>
      <c r="G123" s="40" t="s">
        <v>5224</v>
      </c>
      <c r="H123" s="40" t="s">
        <v>38</v>
      </c>
      <c r="I123" s="15" t="s">
        <v>39</v>
      </c>
      <c r="J123" s="15" t="s">
        <v>7570</v>
      </c>
      <c r="K123" s="17" t="s">
        <v>50</v>
      </c>
      <c r="L123" s="59">
        <v>65832.5</v>
      </c>
      <c r="M123" s="59">
        <f t="shared" si="3"/>
        <v>65832.5</v>
      </c>
      <c r="N123" s="11">
        <f>M123*(1+VOTOS!$P$3%)^Q123</f>
        <v>73924.228375969135</v>
      </c>
      <c r="O123" s="54">
        <f t="shared" si="4"/>
        <v>73924.228375969135</v>
      </c>
      <c r="P123" s="103">
        <f t="shared" si="5"/>
        <v>4.9194624783192299E-7</v>
      </c>
      <c r="Q123" s="40">
        <v>961</v>
      </c>
      <c r="R123" s="40"/>
      <c r="S123" s="40" t="s">
        <v>7</v>
      </c>
    </row>
    <row r="124" spans="1:19" s="39" customFormat="1" ht="14" x14ac:dyDescent="0.15">
      <c r="A124" s="15" t="s">
        <v>15</v>
      </c>
      <c r="B124" s="55" t="s">
        <v>34</v>
      </c>
      <c r="C124" s="40" t="s">
        <v>8</v>
      </c>
      <c r="D124" s="40" t="s">
        <v>6807</v>
      </c>
      <c r="E124" s="17" t="s">
        <v>7283</v>
      </c>
      <c r="F124" s="40" t="s">
        <v>6535</v>
      </c>
      <c r="G124" s="40" t="s">
        <v>6534</v>
      </c>
      <c r="H124" s="40" t="s">
        <v>38</v>
      </c>
      <c r="I124" s="15" t="s">
        <v>39</v>
      </c>
      <c r="J124" s="15" t="s">
        <v>7568</v>
      </c>
      <c r="K124" s="17" t="s">
        <v>9</v>
      </c>
      <c r="L124" s="59">
        <v>2509153.5127968476</v>
      </c>
      <c r="M124" s="59">
        <f t="shared" si="3"/>
        <v>0</v>
      </c>
      <c r="N124" s="11">
        <f>M124*(1+VOTOS!$P$3%)^Q124</f>
        <v>0</v>
      </c>
      <c r="O124" s="54">
        <f t="shared" si="4"/>
        <v>2509153.5127968476</v>
      </c>
      <c r="P124" s="103">
        <f t="shared" si="5"/>
        <v>1.6697755025278826E-5</v>
      </c>
      <c r="Q124" s="40">
        <v>0</v>
      </c>
      <c r="R124" s="40"/>
      <c r="S124" s="40" t="s">
        <v>11</v>
      </c>
    </row>
    <row r="125" spans="1:19" s="39" customFormat="1" ht="14" x14ac:dyDescent="0.15">
      <c r="A125" s="15" t="s">
        <v>15</v>
      </c>
      <c r="B125" s="55" t="s">
        <v>34</v>
      </c>
      <c r="C125" s="40" t="s">
        <v>8</v>
      </c>
      <c r="D125" s="40" t="s">
        <v>6702</v>
      </c>
      <c r="E125" s="17" t="s">
        <v>7388</v>
      </c>
      <c r="F125" s="40" t="s">
        <v>6535</v>
      </c>
      <c r="G125" s="40" t="s">
        <v>6534</v>
      </c>
      <c r="H125" s="40" t="s">
        <v>38</v>
      </c>
      <c r="I125" s="15" t="s">
        <v>39</v>
      </c>
      <c r="J125" s="15" t="s">
        <v>7568</v>
      </c>
      <c r="K125" s="17" t="s">
        <v>9</v>
      </c>
      <c r="L125" s="59">
        <v>2441898.6622944456</v>
      </c>
      <c r="M125" s="59">
        <f t="shared" si="3"/>
        <v>0</v>
      </c>
      <c r="N125" s="11">
        <f>M125*(1+VOTOS!$P$3%)^Q125</f>
        <v>0</v>
      </c>
      <c r="O125" s="54">
        <f t="shared" si="4"/>
        <v>2441898.6622944456</v>
      </c>
      <c r="P125" s="103">
        <f t="shared" si="5"/>
        <v>1.6250191728643739E-5</v>
      </c>
      <c r="Q125" s="40">
        <v>0</v>
      </c>
      <c r="R125" s="40"/>
      <c r="S125" s="40" t="s">
        <v>11</v>
      </c>
    </row>
    <row r="126" spans="1:19" s="39" customFormat="1" ht="14" x14ac:dyDescent="0.15">
      <c r="A126" s="15" t="s">
        <v>15</v>
      </c>
      <c r="B126" s="55" t="s">
        <v>34</v>
      </c>
      <c r="C126" s="40" t="s">
        <v>8</v>
      </c>
      <c r="D126" s="40" t="s">
        <v>6687</v>
      </c>
      <c r="E126" s="17" t="s">
        <v>7403</v>
      </c>
      <c r="F126" s="40" t="s">
        <v>6535</v>
      </c>
      <c r="G126" s="40" t="s">
        <v>6534</v>
      </c>
      <c r="H126" s="40" t="s">
        <v>38</v>
      </c>
      <c r="I126" s="15" t="s">
        <v>39</v>
      </c>
      <c r="J126" s="15" t="s">
        <v>7568</v>
      </c>
      <c r="K126" s="17" t="s">
        <v>9</v>
      </c>
      <c r="L126" s="59">
        <v>1609096.697818537</v>
      </c>
      <c r="M126" s="59">
        <f t="shared" si="3"/>
        <v>0</v>
      </c>
      <c r="N126" s="11">
        <f>M126*(1+VOTOS!$P$3%)^Q126</f>
        <v>0</v>
      </c>
      <c r="O126" s="54">
        <f t="shared" si="4"/>
        <v>1609096.697818537</v>
      </c>
      <c r="P126" s="103">
        <f t="shared" si="5"/>
        <v>1.0708114244556554E-5</v>
      </c>
      <c r="Q126" s="40">
        <v>0</v>
      </c>
      <c r="R126" s="40"/>
      <c r="S126" s="40" t="s">
        <v>11</v>
      </c>
    </row>
    <row r="127" spans="1:19" s="39" customFormat="1" ht="14" x14ac:dyDescent="0.15">
      <c r="A127" s="15" t="s">
        <v>15</v>
      </c>
      <c r="B127" s="55" t="s">
        <v>34</v>
      </c>
      <c r="C127" s="40" t="s">
        <v>8</v>
      </c>
      <c r="D127" s="40" t="s">
        <v>6593</v>
      </c>
      <c r="E127" s="17" t="s">
        <v>7498</v>
      </c>
      <c r="F127" s="40" t="s">
        <v>6535</v>
      </c>
      <c r="G127" s="40" t="s">
        <v>6534</v>
      </c>
      <c r="H127" s="40" t="s">
        <v>38</v>
      </c>
      <c r="I127" s="15" t="s">
        <v>39</v>
      </c>
      <c r="J127" s="15" t="s">
        <v>7568</v>
      </c>
      <c r="K127" s="17" t="s">
        <v>9</v>
      </c>
      <c r="L127" s="59">
        <v>477865.21274497249</v>
      </c>
      <c r="M127" s="59">
        <f t="shared" si="3"/>
        <v>0</v>
      </c>
      <c r="N127" s="11">
        <f>M127*(1+VOTOS!$P$3%)^Q127</f>
        <v>0</v>
      </c>
      <c r="O127" s="54">
        <f t="shared" si="4"/>
        <v>477865.21274497249</v>
      </c>
      <c r="P127" s="103">
        <f t="shared" si="5"/>
        <v>3.1800669894541988E-6</v>
      </c>
      <c r="Q127" s="40">
        <v>0</v>
      </c>
      <c r="R127" s="40"/>
      <c r="S127" s="40" t="s">
        <v>11</v>
      </c>
    </row>
    <row r="128" spans="1:19" s="39" customFormat="1" ht="14" x14ac:dyDescent="0.15">
      <c r="A128" s="15" t="s">
        <v>15</v>
      </c>
      <c r="B128" s="55" t="s">
        <v>34</v>
      </c>
      <c r="C128" s="40" t="s">
        <v>8</v>
      </c>
      <c r="D128" s="40" t="s">
        <v>6784</v>
      </c>
      <c r="E128" s="17" t="s">
        <v>7306</v>
      </c>
      <c r="F128" s="40" t="s">
        <v>6535</v>
      </c>
      <c r="G128" s="40" t="s">
        <v>6534</v>
      </c>
      <c r="H128" s="40" t="s">
        <v>38</v>
      </c>
      <c r="I128" s="15" t="s">
        <v>39</v>
      </c>
      <c r="J128" s="15" t="s">
        <v>7568</v>
      </c>
      <c r="K128" s="17" t="s">
        <v>9</v>
      </c>
      <c r="L128" s="59">
        <v>3409162.5469992775</v>
      </c>
      <c r="M128" s="59">
        <f t="shared" si="3"/>
        <v>0</v>
      </c>
      <c r="N128" s="11">
        <f>M128*(1+VOTOS!$P$3%)^Q128</f>
        <v>0</v>
      </c>
      <c r="O128" s="54">
        <f t="shared" si="4"/>
        <v>3409162.5469992775</v>
      </c>
      <c r="P128" s="103">
        <f t="shared" si="5"/>
        <v>2.2687077837536233E-5</v>
      </c>
      <c r="Q128" s="40">
        <v>0</v>
      </c>
      <c r="R128" s="40"/>
      <c r="S128" s="40" t="s">
        <v>11</v>
      </c>
    </row>
    <row r="129" spans="1:19" s="39" customFormat="1" ht="14" x14ac:dyDescent="0.15">
      <c r="A129" s="15" t="s">
        <v>15</v>
      </c>
      <c r="B129" s="55" t="s">
        <v>34</v>
      </c>
      <c r="C129" s="40" t="s">
        <v>8</v>
      </c>
      <c r="D129" s="40" t="s">
        <v>6711</v>
      </c>
      <c r="E129" s="17" t="s">
        <v>7379</v>
      </c>
      <c r="F129" s="40" t="s">
        <v>6535</v>
      </c>
      <c r="G129" s="40" t="s">
        <v>6534</v>
      </c>
      <c r="H129" s="40" t="s">
        <v>38</v>
      </c>
      <c r="I129" s="15" t="s">
        <v>39</v>
      </c>
      <c r="J129" s="15" t="s">
        <v>7568</v>
      </c>
      <c r="K129" s="17" t="s">
        <v>9</v>
      </c>
      <c r="L129" s="59">
        <v>2472974.5836340673</v>
      </c>
      <c r="M129" s="59">
        <f t="shared" si="3"/>
        <v>0</v>
      </c>
      <c r="N129" s="11">
        <f>M129*(1+VOTOS!$P$3%)^Q129</f>
        <v>0</v>
      </c>
      <c r="O129" s="54">
        <f t="shared" si="4"/>
        <v>2472974.5836340673</v>
      </c>
      <c r="P129" s="103">
        <f t="shared" si="5"/>
        <v>1.6456993791198869E-5</v>
      </c>
      <c r="Q129" s="40">
        <v>0</v>
      </c>
      <c r="R129" s="40"/>
      <c r="S129" s="40" t="s">
        <v>11</v>
      </c>
    </row>
    <row r="130" spans="1:19" s="39" customFormat="1" ht="14" x14ac:dyDescent="0.15">
      <c r="A130" s="15" t="s">
        <v>15</v>
      </c>
      <c r="B130" s="55" t="s">
        <v>34</v>
      </c>
      <c r="C130" s="40" t="s">
        <v>8</v>
      </c>
      <c r="D130" s="40" t="s">
        <v>6688</v>
      </c>
      <c r="E130" s="17" t="s">
        <v>7402</v>
      </c>
      <c r="F130" s="40" t="s">
        <v>6535</v>
      </c>
      <c r="G130" s="40" t="s">
        <v>6534</v>
      </c>
      <c r="H130" s="40" t="s">
        <v>38</v>
      </c>
      <c r="I130" s="15" t="s">
        <v>39</v>
      </c>
      <c r="J130" s="15" t="s">
        <v>7568</v>
      </c>
      <c r="K130" s="17" t="s">
        <v>9</v>
      </c>
      <c r="L130" s="59">
        <v>1955971.4741486786</v>
      </c>
      <c r="M130" s="59">
        <f t="shared" si="3"/>
        <v>0</v>
      </c>
      <c r="N130" s="11">
        <f>M130*(1+VOTOS!$P$3%)^Q130</f>
        <v>0</v>
      </c>
      <c r="O130" s="54">
        <f t="shared" si="4"/>
        <v>1955971.4741486786</v>
      </c>
      <c r="P130" s="103">
        <f t="shared" si="5"/>
        <v>1.3016474418642897E-5</v>
      </c>
      <c r="Q130" s="40">
        <v>0</v>
      </c>
      <c r="R130" s="40"/>
      <c r="S130" s="40" t="s">
        <v>11</v>
      </c>
    </row>
    <row r="131" spans="1:19" s="39" customFormat="1" ht="14" x14ac:dyDescent="0.15">
      <c r="A131" s="15" t="s">
        <v>15</v>
      </c>
      <c r="B131" s="55" t="s">
        <v>34</v>
      </c>
      <c r="C131" s="40" t="s">
        <v>8</v>
      </c>
      <c r="D131" s="40" t="s">
        <v>6735</v>
      </c>
      <c r="E131" s="17" t="s">
        <v>7355</v>
      </c>
      <c r="F131" s="40" t="s">
        <v>6535</v>
      </c>
      <c r="G131" s="40" t="s">
        <v>6534</v>
      </c>
      <c r="H131" s="40" t="s">
        <v>38</v>
      </c>
      <c r="I131" s="15" t="s">
        <v>39</v>
      </c>
      <c r="J131" s="15" t="s">
        <v>7568</v>
      </c>
      <c r="K131" s="17" t="s">
        <v>9</v>
      </c>
      <c r="L131" s="59">
        <v>4133224.3813159568</v>
      </c>
      <c r="M131" s="59">
        <f t="shared" si="3"/>
        <v>0</v>
      </c>
      <c r="N131" s="11">
        <f>M131*(1+VOTOS!$P$3%)^Q131</f>
        <v>0</v>
      </c>
      <c r="O131" s="54">
        <f t="shared" si="4"/>
        <v>4133224.3813159568</v>
      </c>
      <c r="P131" s="103">
        <f t="shared" si="5"/>
        <v>2.7505518427525279E-5</v>
      </c>
      <c r="Q131" s="40">
        <v>0</v>
      </c>
      <c r="R131" s="40"/>
      <c r="S131" s="40" t="s">
        <v>11</v>
      </c>
    </row>
    <row r="132" spans="1:19" s="39" customFormat="1" ht="14" x14ac:dyDescent="0.15">
      <c r="A132" s="15" t="s">
        <v>15</v>
      </c>
      <c r="B132" s="55" t="s">
        <v>34</v>
      </c>
      <c r="C132" s="40" t="s">
        <v>8</v>
      </c>
      <c r="D132" s="40" t="s">
        <v>6668</v>
      </c>
      <c r="E132" s="17" t="s">
        <v>7422</v>
      </c>
      <c r="F132" s="40" t="s">
        <v>6535</v>
      </c>
      <c r="G132" s="40" t="s">
        <v>6534</v>
      </c>
      <c r="H132" s="40" t="s">
        <v>38</v>
      </c>
      <c r="I132" s="15" t="s">
        <v>39</v>
      </c>
      <c r="J132" s="15" t="s">
        <v>7568</v>
      </c>
      <c r="K132" s="17" t="s">
        <v>9</v>
      </c>
      <c r="L132" s="59">
        <v>745171.62966758804</v>
      </c>
      <c r="M132" s="59">
        <f t="shared" si="3"/>
        <v>0</v>
      </c>
      <c r="N132" s="11">
        <f>M132*(1+VOTOS!$P$3%)^Q132</f>
        <v>0</v>
      </c>
      <c r="O132" s="54">
        <f t="shared" si="4"/>
        <v>745171.62966758804</v>
      </c>
      <c r="P132" s="103">
        <f t="shared" si="5"/>
        <v>4.9589207119128528E-6</v>
      </c>
      <c r="Q132" s="40">
        <v>0</v>
      </c>
      <c r="R132" s="40"/>
      <c r="S132" s="40" t="s">
        <v>11</v>
      </c>
    </row>
    <row r="133" spans="1:19" s="39" customFormat="1" ht="14" x14ac:dyDescent="0.15">
      <c r="A133" s="15" t="s">
        <v>15</v>
      </c>
      <c r="B133" s="55" t="s">
        <v>34</v>
      </c>
      <c r="C133" s="40" t="s">
        <v>8</v>
      </c>
      <c r="D133" s="40" t="s">
        <v>2036</v>
      </c>
      <c r="E133" s="17" t="s">
        <v>7129</v>
      </c>
      <c r="F133" s="40" t="s">
        <v>6535</v>
      </c>
      <c r="G133" s="40" t="s">
        <v>6534</v>
      </c>
      <c r="H133" s="40" t="s">
        <v>38</v>
      </c>
      <c r="I133" s="15" t="s">
        <v>39</v>
      </c>
      <c r="J133" s="15" t="s">
        <v>7568</v>
      </c>
      <c r="K133" s="17" t="s">
        <v>9</v>
      </c>
      <c r="L133" s="59">
        <v>8588467.8119509462</v>
      </c>
      <c r="M133" s="59">
        <f t="shared" si="3"/>
        <v>0</v>
      </c>
      <c r="N133" s="11">
        <f>M133*(1+VOTOS!$P$3%)^Q133</f>
        <v>0</v>
      </c>
      <c r="O133" s="54">
        <f t="shared" si="4"/>
        <v>8588467.8119509462</v>
      </c>
      <c r="P133" s="103">
        <f t="shared" si="5"/>
        <v>5.7153988719724982E-5</v>
      </c>
      <c r="Q133" s="40">
        <v>0</v>
      </c>
      <c r="R133" s="40"/>
      <c r="S133" s="40" t="s">
        <v>11</v>
      </c>
    </row>
    <row r="134" spans="1:19" s="39" customFormat="1" ht="14" x14ac:dyDescent="0.15">
      <c r="A134" s="15" t="s">
        <v>15</v>
      </c>
      <c r="B134" s="55" t="s">
        <v>34</v>
      </c>
      <c r="C134" s="40" t="s">
        <v>8</v>
      </c>
      <c r="D134" s="40" t="s">
        <v>6881</v>
      </c>
      <c r="E134" s="17" t="s">
        <v>7209</v>
      </c>
      <c r="F134" s="40" t="s">
        <v>6535</v>
      </c>
      <c r="G134" s="40" t="s">
        <v>6534</v>
      </c>
      <c r="H134" s="40" t="s">
        <v>38</v>
      </c>
      <c r="I134" s="15" t="s">
        <v>39</v>
      </c>
      <c r="J134" s="15" t="s">
        <v>7568</v>
      </c>
      <c r="K134" s="17" t="s">
        <v>9</v>
      </c>
      <c r="L134" s="59">
        <v>4101011.2618254567</v>
      </c>
      <c r="M134" s="59">
        <f t="shared" si="3"/>
        <v>0</v>
      </c>
      <c r="N134" s="11">
        <f>M134*(1+VOTOS!$P$3%)^Q134</f>
        <v>0</v>
      </c>
      <c r="O134" s="54">
        <f t="shared" si="4"/>
        <v>4101011.2618254567</v>
      </c>
      <c r="P134" s="103">
        <f t="shared" si="5"/>
        <v>2.7291148611127382E-5</v>
      </c>
      <c r="Q134" s="40">
        <v>0</v>
      </c>
      <c r="R134" s="40"/>
      <c r="S134" s="40" t="s">
        <v>11</v>
      </c>
    </row>
    <row r="135" spans="1:19" s="39" customFormat="1" ht="14" x14ac:dyDescent="0.15">
      <c r="A135" s="15" t="s">
        <v>15</v>
      </c>
      <c r="B135" s="55" t="s">
        <v>34</v>
      </c>
      <c r="C135" s="40" t="s">
        <v>8</v>
      </c>
      <c r="D135" s="40" t="s">
        <v>7033</v>
      </c>
      <c r="E135" s="17" t="s">
        <v>7055</v>
      </c>
      <c r="F135" s="40" t="s">
        <v>6535</v>
      </c>
      <c r="G135" s="40" t="s">
        <v>6534</v>
      </c>
      <c r="H135" s="40" t="s">
        <v>38</v>
      </c>
      <c r="I135" s="15" t="s">
        <v>39</v>
      </c>
      <c r="J135" s="15" t="s">
        <v>7568</v>
      </c>
      <c r="K135" s="17" t="s">
        <v>9</v>
      </c>
      <c r="L135" s="59">
        <v>59810227.553333335</v>
      </c>
      <c r="M135" s="59">
        <f t="shared" ref="M135:M198" si="6">+IF(Q135&gt;0,L135,0)</f>
        <v>0</v>
      </c>
      <c r="N135" s="11">
        <f>M135*(1+VOTOS!$P$3%)^Q135</f>
        <v>0</v>
      </c>
      <c r="O135" s="54">
        <f t="shared" ref="O135:O198" si="7">+IF(N135&gt;0,N135,L135)</f>
        <v>59810227.553333335</v>
      </c>
      <c r="P135" s="103">
        <f t="shared" ref="P135:P198" si="8">+O135/$O$4</f>
        <v>3.9802129387393948E-4</v>
      </c>
      <c r="Q135" s="40">
        <v>0</v>
      </c>
      <c r="R135" s="40"/>
      <c r="S135" s="40" t="s">
        <v>11</v>
      </c>
    </row>
    <row r="136" spans="1:19" s="39" customFormat="1" ht="14" x14ac:dyDescent="0.15">
      <c r="A136" s="15" t="s">
        <v>15</v>
      </c>
      <c r="B136" s="55" t="s">
        <v>34</v>
      </c>
      <c r="C136" s="40" t="s">
        <v>8</v>
      </c>
      <c r="D136" s="40" t="s">
        <v>7007</v>
      </c>
      <c r="E136" s="17" t="s">
        <v>7081</v>
      </c>
      <c r="F136" s="40" t="s">
        <v>6535</v>
      </c>
      <c r="G136" s="40" t="s">
        <v>6534</v>
      </c>
      <c r="H136" s="40" t="s">
        <v>38</v>
      </c>
      <c r="I136" s="15" t="s">
        <v>39</v>
      </c>
      <c r="J136" s="15" t="s">
        <v>7568</v>
      </c>
      <c r="K136" s="17" t="s">
        <v>9</v>
      </c>
      <c r="L136" s="59">
        <v>23218177.433637012</v>
      </c>
      <c r="M136" s="59">
        <f t="shared" si="6"/>
        <v>0</v>
      </c>
      <c r="N136" s="11">
        <f>M136*(1+VOTOS!$P$3%)^Q136</f>
        <v>0</v>
      </c>
      <c r="O136" s="54">
        <f t="shared" si="7"/>
        <v>23218177.433637012</v>
      </c>
      <c r="P136" s="103">
        <f t="shared" si="8"/>
        <v>1.5451084875559669E-4</v>
      </c>
      <c r="Q136" s="40">
        <v>0</v>
      </c>
      <c r="R136" s="40"/>
      <c r="S136" s="40" t="s">
        <v>11</v>
      </c>
    </row>
    <row r="137" spans="1:19" s="39" customFormat="1" ht="14" x14ac:dyDescent="0.15">
      <c r="A137" s="15" t="s">
        <v>15</v>
      </c>
      <c r="B137" s="55" t="s">
        <v>34</v>
      </c>
      <c r="C137" s="40" t="s">
        <v>8</v>
      </c>
      <c r="D137" s="40" t="s">
        <v>6993</v>
      </c>
      <c r="E137" s="17" t="s">
        <v>7095</v>
      </c>
      <c r="F137" s="40" t="s">
        <v>6535</v>
      </c>
      <c r="G137" s="40" t="s">
        <v>6534</v>
      </c>
      <c r="H137" s="40" t="s">
        <v>38</v>
      </c>
      <c r="I137" s="15" t="s">
        <v>39</v>
      </c>
      <c r="J137" s="15" t="s">
        <v>7568</v>
      </c>
      <c r="K137" s="17" t="s">
        <v>9</v>
      </c>
      <c r="L137" s="59">
        <v>4652081.0381137114</v>
      </c>
      <c r="M137" s="59">
        <f t="shared" si="6"/>
        <v>0</v>
      </c>
      <c r="N137" s="11">
        <f>M137*(1+VOTOS!$P$3%)^Q137</f>
        <v>0</v>
      </c>
      <c r="O137" s="54">
        <f t="shared" si="7"/>
        <v>4652081.0381137114</v>
      </c>
      <c r="P137" s="103">
        <f t="shared" si="8"/>
        <v>3.0958372668709976E-5</v>
      </c>
      <c r="Q137" s="40">
        <v>0</v>
      </c>
      <c r="R137" s="40"/>
      <c r="S137" s="40" t="s">
        <v>11</v>
      </c>
    </row>
    <row r="138" spans="1:19" s="39" customFormat="1" ht="14" x14ac:dyDescent="0.15">
      <c r="A138" s="15" t="s">
        <v>15</v>
      </c>
      <c r="B138" s="55" t="s">
        <v>34</v>
      </c>
      <c r="C138" s="40" t="s">
        <v>8</v>
      </c>
      <c r="D138" s="40" t="s">
        <v>6934</v>
      </c>
      <c r="E138" s="17" t="s">
        <v>7156</v>
      </c>
      <c r="F138" s="40" t="s">
        <v>6535</v>
      </c>
      <c r="G138" s="40" t="s">
        <v>6534</v>
      </c>
      <c r="H138" s="40" t="s">
        <v>38</v>
      </c>
      <c r="I138" s="15" t="s">
        <v>39</v>
      </c>
      <c r="J138" s="15" t="s">
        <v>7568</v>
      </c>
      <c r="K138" s="17" t="s">
        <v>9</v>
      </c>
      <c r="L138" s="59">
        <v>9763929.7438876256</v>
      </c>
      <c r="M138" s="59">
        <f t="shared" si="6"/>
        <v>0</v>
      </c>
      <c r="N138" s="11">
        <f>M138*(1+VOTOS!$P$3%)^Q138</f>
        <v>0</v>
      </c>
      <c r="O138" s="54">
        <f t="shared" si="7"/>
        <v>9763929.7438876256</v>
      </c>
      <c r="P138" s="103">
        <f t="shared" si="8"/>
        <v>6.4976377936214817E-5</v>
      </c>
      <c r="Q138" s="40">
        <v>0</v>
      </c>
      <c r="R138" s="40"/>
      <c r="S138" s="40" t="s">
        <v>11</v>
      </c>
    </row>
    <row r="139" spans="1:19" s="39" customFormat="1" ht="14" x14ac:dyDescent="0.15">
      <c r="A139" s="15" t="s">
        <v>15</v>
      </c>
      <c r="B139" s="55" t="s">
        <v>34</v>
      </c>
      <c r="C139" s="40" t="s">
        <v>8</v>
      </c>
      <c r="D139" s="40" t="s">
        <v>6847</v>
      </c>
      <c r="E139" s="17" t="s">
        <v>7243</v>
      </c>
      <c r="F139" s="40" t="s">
        <v>6535</v>
      </c>
      <c r="G139" s="40" t="s">
        <v>6534</v>
      </c>
      <c r="H139" s="40" t="s">
        <v>38</v>
      </c>
      <c r="I139" s="15" t="s">
        <v>39</v>
      </c>
      <c r="J139" s="15" t="s">
        <v>7568</v>
      </c>
      <c r="K139" s="17" t="s">
        <v>9</v>
      </c>
      <c r="L139" s="59">
        <v>7282596.5396404415</v>
      </c>
      <c r="M139" s="59">
        <f t="shared" si="6"/>
        <v>0</v>
      </c>
      <c r="N139" s="11">
        <f>M139*(1+VOTOS!$P$3%)^Q139</f>
        <v>0</v>
      </c>
      <c r="O139" s="54">
        <f t="shared" si="7"/>
        <v>7282596.5396404415</v>
      </c>
      <c r="P139" s="103">
        <f t="shared" si="8"/>
        <v>4.8463759728799382E-5</v>
      </c>
      <c r="Q139" s="40">
        <v>0</v>
      </c>
      <c r="R139" s="40"/>
      <c r="S139" s="40" t="s">
        <v>11</v>
      </c>
    </row>
    <row r="140" spans="1:19" s="39" customFormat="1" ht="14" x14ac:dyDescent="0.15">
      <c r="A140" s="15" t="s">
        <v>15</v>
      </c>
      <c r="B140" s="55" t="s">
        <v>34</v>
      </c>
      <c r="C140" s="40" t="s">
        <v>8</v>
      </c>
      <c r="D140" s="40" t="s">
        <v>6801</v>
      </c>
      <c r="E140" s="17" t="s">
        <v>7289</v>
      </c>
      <c r="F140" s="40" t="s">
        <v>6535</v>
      </c>
      <c r="G140" s="40" t="s">
        <v>6534</v>
      </c>
      <c r="H140" s="40" t="s">
        <v>38</v>
      </c>
      <c r="I140" s="15" t="s">
        <v>39</v>
      </c>
      <c r="J140" s="15" t="s">
        <v>7568</v>
      </c>
      <c r="K140" s="17" t="s">
        <v>9</v>
      </c>
      <c r="L140" s="59">
        <v>4791228.0419800151</v>
      </c>
      <c r="M140" s="59">
        <f t="shared" si="6"/>
        <v>0</v>
      </c>
      <c r="N140" s="11">
        <f>M140*(1+VOTOS!$P$3%)^Q140</f>
        <v>0</v>
      </c>
      <c r="O140" s="54">
        <f t="shared" si="7"/>
        <v>4791228.0419800151</v>
      </c>
      <c r="P140" s="103">
        <f t="shared" si="8"/>
        <v>3.1884359289780133E-5</v>
      </c>
      <c r="Q140" s="40">
        <v>0</v>
      </c>
      <c r="R140" s="40"/>
      <c r="S140" s="40" t="s">
        <v>11</v>
      </c>
    </row>
    <row r="141" spans="1:19" s="39" customFormat="1" ht="14" x14ac:dyDescent="0.15">
      <c r="A141" s="15" t="s">
        <v>15</v>
      </c>
      <c r="B141" s="55" t="s">
        <v>34</v>
      </c>
      <c r="C141" s="40" t="s">
        <v>8</v>
      </c>
      <c r="D141" s="40" t="s">
        <v>6889</v>
      </c>
      <c r="E141" s="17" t="s">
        <v>7201</v>
      </c>
      <c r="F141" s="40" t="s">
        <v>6535</v>
      </c>
      <c r="G141" s="40" t="s">
        <v>6534</v>
      </c>
      <c r="H141" s="40" t="s">
        <v>38</v>
      </c>
      <c r="I141" s="15" t="s">
        <v>39</v>
      </c>
      <c r="J141" s="15" t="s">
        <v>7568</v>
      </c>
      <c r="K141" s="17" t="s">
        <v>9</v>
      </c>
      <c r="L141" s="59">
        <v>6001225.9790405491</v>
      </c>
      <c r="M141" s="59">
        <f t="shared" si="6"/>
        <v>0</v>
      </c>
      <c r="N141" s="11">
        <f>M141*(1+VOTOS!$P$3%)^Q141</f>
        <v>0</v>
      </c>
      <c r="O141" s="54">
        <f t="shared" si="7"/>
        <v>6001225.9790405491</v>
      </c>
      <c r="P141" s="103">
        <f t="shared" si="8"/>
        <v>3.9936576514069738E-5</v>
      </c>
      <c r="Q141" s="40">
        <v>0</v>
      </c>
      <c r="R141" s="40"/>
      <c r="S141" s="40" t="s">
        <v>11</v>
      </c>
    </row>
    <row r="142" spans="1:19" s="39" customFormat="1" ht="14" x14ac:dyDescent="0.15">
      <c r="A142" s="15" t="s">
        <v>15</v>
      </c>
      <c r="B142" s="55" t="s">
        <v>34</v>
      </c>
      <c r="C142" s="40" t="s">
        <v>8</v>
      </c>
      <c r="D142" s="40" t="s">
        <v>6767</v>
      </c>
      <c r="E142" s="17" t="s">
        <v>7323</v>
      </c>
      <c r="F142" s="40" t="s">
        <v>6535</v>
      </c>
      <c r="G142" s="40" t="s">
        <v>6534</v>
      </c>
      <c r="H142" s="40" t="s">
        <v>38</v>
      </c>
      <c r="I142" s="15" t="s">
        <v>39</v>
      </c>
      <c r="J142" s="15" t="s">
        <v>7568</v>
      </c>
      <c r="K142" s="17" t="s">
        <v>9</v>
      </c>
      <c r="L142" s="59">
        <v>3742326.8307511164</v>
      </c>
      <c r="M142" s="59">
        <f t="shared" si="6"/>
        <v>0</v>
      </c>
      <c r="N142" s="11">
        <f>M142*(1+VOTOS!$P$3%)^Q142</f>
        <v>0</v>
      </c>
      <c r="O142" s="54">
        <f t="shared" si="7"/>
        <v>3742326.8307511164</v>
      </c>
      <c r="P142" s="103">
        <f t="shared" si="8"/>
        <v>2.4904198298635376E-5</v>
      </c>
      <c r="Q142" s="40">
        <v>0</v>
      </c>
      <c r="R142" s="40"/>
      <c r="S142" s="40" t="s">
        <v>11</v>
      </c>
    </row>
    <row r="143" spans="1:19" s="39" customFormat="1" ht="14" x14ac:dyDescent="0.15">
      <c r="A143" s="15" t="s">
        <v>15</v>
      </c>
      <c r="B143" s="55" t="s">
        <v>34</v>
      </c>
      <c r="C143" s="40" t="s">
        <v>8</v>
      </c>
      <c r="D143" s="40" t="s">
        <v>6879</v>
      </c>
      <c r="E143" s="17" t="s">
        <v>7211</v>
      </c>
      <c r="F143" s="40" t="s">
        <v>6535</v>
      </c>
      <c r="G143" s="40" t="s">
        <v>6534</v>
      </c>
      <c r="H143" s="40" t="s">
        <v>38</v>
      </c>
      <c r="I143" s="15" t="s">
        <v>39</v>
      </c>
      <c r="J143" s="15" t="s">
        <v>7568</v>
      </c>
      <c r="K143" s="17" t="s">
        <v>9</v>
      </c>
      <c r="L143" s="59">
        <v>7696288.2590379138</v>
      </c>
      <c r="M143" s="59">
        <f t="shared" si="6"/>
        <v>0</v>
      </c>
      <c r="N143" s="11">
        <f>M143*(1+VOTOS!$P$3%)^Q143</f>
        <v>0</v>
      </c>
      <c r="O143" s="54">
        <f t="shared" si="7"/>
        <v>7696288.2590379138</v>
      </c>
      <c r="P143" s="103">
        <f t="shared" si="8"/>
        <v>5.1216769041005884E-5</v>
      </c>
      <c r="Q143" s="40">
        <v>0</v>
      </c>
      <c r="R143" s="40"/>
      <c r="S143" s="40" t="s">
        <v>11</v>
      </c>
    </row>
    <row r="144" spans="1:19" s="39" customFormat="1" ht="14" x14ac:dyDescent="0.15">
      <c r="A144" s="15" t="s">
        <v>15</v>
      </c>
      <c r="B144" s="55" t="s">
        <v>34</v>
      </c>
      <c r="C144" s="40" t="s">
        <v>8</v>
      </c>
      <c r="D144" s="40" t="s">
        <v>6822</v>
      </c>
      <c r="E144" s="17" t="s">
        <v>7268</v>
      </c>
      <c r="F144" s="40" t="s">
        <v>6535</v>
      </c>
      <c r="G144" s="40" t="s">
        <v>6534</v>
      </c>
      <c r="H144" s="40" t="s">
        <v>38</v>
      </c>
      <c r="I144" s="15" t="s">
        <v>39</v>
      </c>
      <c r="J144" s="15" t="s">
        <v>7568</v>
      </c>
      <c r="K144" s="17" t="s">
        <v>9</v>
      </c>
      <c r="L144" s="59">
        <v>8842830.8082361761</v>
      </c>
      <c r="M144" s="59">
        <f t="shared" si="6"/>
        <v>0</v>
      </c>
      <c r="N144" s="11">
        <f>M144*(1+VOTOS!$P$3%)^Q144</f>
        <v>0</v>
      </c>
      <c r="O144" s="54">
        <f t="shared" si="7"/>
        <v>8842830.8082361761</v>
      </c>
      <c r="P144" s="103">
        <f t="shared" si="8"/>
        <v>5.8846707390705141E-5</v>
      </c>
      <c r="Q144" s="40">
        <v>0</v>
      </c>
      <c r="R144" s="40"/>
      <c r="S144" s="40" t="s">
        <v>11</v>
      </c>
    </row>
    <row r="145" spans="1:19" s="39" customFormat="1" ht="14" x14ac:dyDescent="0.15">
      <c r="A145" s="15" t="s">
        <v>15</v>
      </c>
      <c r="B145" s="55" t="s">
        <v>34</v>
      </c>
      <c r="C145" s="40" t="s">
        <v>8</v>
      </c>
      <c r="D145" s="40" t="s">
        <v>6582</v>
      </c>
      <c r="E145" s="17" t="s">
        <v>7509</v>
      </c>
      <c r="F145" s="40" t="s">
        <v>6535</v>
      </c>
      <c r="G145" s="40" t="s">
        <v>6534</v>
      </c>
      <c r="H145" s="40" t="s">
        <v>38</v>
      </c>
      <c r="I145" s="15" t="s">
        <v>39</v>
      </c>
      <c r="J145" s="15" t="s">
        <v>7568</v>
      </c>
      <c r="K145" s="17" t="s">
        <v>9</v>
      </c>
      <c r="L145" s="59">
        <v>196165.31908465471</v>
      </c>
      <c r="M145" s="59">
        <f t="shared" si="6"/>
        <v>0</v>
      </c>
      <c r="N145" s="11">
        <f>M145*(1+VOTOS!$P$3%)^Q145</f>
        <v>0</v>
      </c>
      <c r="O145" s="54">
        <f t="shared" si="7"/>
        <v>196165.31908465471</v>
      </c>
      <c r="P145" s="103">
        <f t="shared" si="8"/>
        <v>1.3054284745137545E-6</v>
      </c>
      <c r="Q145" s="40">
        <v>0</v>
      </c>
      <c r="R145" s="40"/>
      <c r="S145" s="40" t="s">
        <v>11</v>
      </c>
    </row>
    <row r="146" spans="1:19" s="39" customFormat="1" ht="14" x14ac:dyDescent="0.15">
      <c r="A146" s="15" t="s">
        <v>15</v>
      </c>
      <c r="B146" s="55" t="s">
        <v>34</v>
      </c>
      <c r="C146" s="40" t="s">
        <v>8</v>
      </c>
      <c r="D146" s="40" t="s">
        <v>7008</v>
      </c>
      <c r="E146" s="17" t="s">
        <v>7080</v>
      </c>
      <c r="F146" s="40" t="s">
        <v>6535</v>
      </c>
      <c r="G146" s="40" t="s">
        <v>6534</v>
      </c>
      <c r="H146" s="40" t="s">
        <v>38</v>
      </c>
      <c r="I146" s="15" t="s">
        <v>39</v>
      </c>
      <c r="J146" s="15" t="s">
        <v>7568</v>
      </c>
      <c r="K146" s="17" t="s">
        <v>9</v>
      </c>
      <c r="L146" s="59">
        <v>10731549.380666666</v>
      </c>
      <c r="M146" s="59">
        <f t="shared" si="6"/>
        <v>0</v>
      </c>
      <c r="N146" s="11">
        <f>M146*(1+VOTOS!$P$3%)^Q146</f>
        <v>0</v>
      </c>
      <c r="O146" s="54">
        <f t="shared" si="7"/>
        <v>10731549.380666666</v>
      </c>
      <c r="P146" s="103">
        <f t="shared" si="8"/>
        <v>7.1415631481358042E-5</v>
      </c>
      <c r="Q146" s="40">
        <v>0</v>
      </c>
      <c r="R146" s="40"/>
      <c r="S146" s="40" t="s">
        <v>11</v>
      </c>
    </row>
    <row r="147" spans="1:19" s="39" customFormat="1" ht="14" x14ac:dyDescent="0.15">
      <c r="A147" s="15" t="s">
        <v>15</v>
      </c>
      <c r="B147" s="55" t="s">
        <v>34</v>
      </c>
      <c r="C147" s="40" t="s">
        <v>8</v>
      </c>
      <c r="D147" s="40" t="s">
        <v>6948</v>
      </c>
      <c r="E147" s="17" t="s">
        <v>7141</v>
      </c>
      <c r="F147" s="40" t="s">
        <v>6535</v>
      </c>
      <c r="G147" s="40" t="s">
        <v>6534</v>
      </c>
      <c r="H147" s="40" t="s">
        <v>38</v>
      </c>
      <c r="I147" s="15" t="s">
        <v>39</v>
      </c>
      <c r="J147" s="15" t="s">
        <v>7568</v>
      </c>
      <c r="K147" s="17" t="s">
        <v>9</v>
      </c>
      <c r="L147" s="59">
        <v>11853592.567202898</v>
      </c>
      <c r="M147" s="59">
        <f t="shared" si="6"/>
        <v>0</v>
      </c>
      <c r="N147" s="11">
        <f>M147*(1+VOTOS!$P$3%)^Q147</f>
        <v>0</v>
      </c>
      <c r="O147" s="54">
        <f t="shared" si="7"/>
        <v>11853592.567202898</v>
      </c>
      <c r="P147" s="103">
        <f t="shared" si="8"/>
        <v>7.8882533032423939E-5</v>
      </c>
      <c r="Q147" s="40">
        <v>0</v>
      </c>
      <c r="R147" s="40"/>
      <c r="S147" s="40" t="s">
        <v>11</v>
      </c>
    </row>
    <row r="148" spans="1:19" s="39" customFormat="1" ht="14" x14ac:dyDescent="0.15">
      <c r="A148" s="15" t="s">
        <v>15</v>
      </c>
      <c r="B148" s="55" t="s">
        <v>34</v>
      </c>
      <c r="C148" s="40" t="s">
        <v>8</v>
      </c>
      <c r="D148" s="40" t="s">
        <v>6956</v>
      </c>
      <c r="E148" s="17" t="s">
        <v>7133</v>
      </c>
      <c r="F148" s="40" t="s">
        <v>6535</v>
      </c>
      <c r="G148" s="40" t="s">
        <v>6534</v>
      </c>
      <c r="H148" s="40" t="s">
        <v>38</v>
      </c>
      <c r="I148" s="15" t="s">
        <v>39</v>
      </c>
      <c r="J148" s="15" t="s">
        <v>7568</v>
      </c>
      <c r="K148" s="17" t="s">
        <v>9</v>
      </c>
      <c r="L148" s="59">
        <v>8447634.0587328672</v>
      </c>
      <c r="M148" s="59">
        <f t="shared" si="6"/>
        <v>0</v>
      </c>
      <c r="N148" s="11">
        <f>M148*(1+VOTOS!$P$3%)^Q148</f>
        <v>0</v>
      </c>
      <c r="O148" s="54">
        <f t="shared" si="7"/>
        <v>8447634.0587328672</v>
      </c>
      <c r="P148" s="103">
        <f t="shared" si="8"/>
        <v>5.6216777226473297E-5</v>
      </c>
      <c r="Q148" s="40">
        <v>0</v>
      </c>
      <c r="R148" s="40"/>
      <c r="S148" s="40" t="s">
        <v>11</v>
      </c>
    </row>
    <row r="149" spans="1:19" s="39" customFormat="1" ht="14" x14ac:dyDescent="0.15">
      <c r="A149" s="15" t="s">
        <v>15</v>
      </c>
      <c r="B149" s="55" t="s">
        <v>34</v>
      </c>
      <c r="C149" s="40" t="s">
        <v>8</v>
      </c>
      <c r="D149" s="40" t="s">
        <v>7034</v>
      </c>
      <c r="E149" s="17" t="s">
        <v>7054</v>
      </c>
      <c r="F149" s="40" t="s">
        <v>6535</v>
      </c>
      <c r="G149" s="40" t="s">
        <v>6534</v>
      </c>
      <c r="H149" s="40" t="s">
        <v>38</v>
      </c>
      <c r="I149" s="15" t="s">
        <v>39</v>
      </c>
      <c r="J149" s="15" t="s">
        <v>7568</v>
      </c>
      <c r="K149" s="17" t="s">
        <v>9</v>
      </c>
      <c r="L149" s="59">
        <v>23247672.24242812</v>
      </c>
      <c r="M149" s="59">
        <f t="shared" si="6"/>
        <v>0</v>
      </c>
      <c r="N149" s="11">
        <f>M149*(1+VOTOS!$P$3%)^Q149</f>
        <v>0</v>
      </c>
      <c r="O149" s="54">
        <f t="shared" si="7"/>
        <v>23247672.24242812</v>
      </c>
      <c r="P149" s="103">
        <f t="shared" si="8"/>
        <v>1.5470712893104213E-4</v>
      </c>
      <c r="Q149" s="40">
        <v>0</v>
      </c>
      <c r="R149" s="40"/>
      <c r="S149" s="40" t="s">
        <v>11</v>
      </c>
    </row>
    <row r="150" spans="1:19" s="39" customFormat="1" ht="14" x14ac:dyDescent="0.15">
      <c r="A150" s="15" t="s">
        <v>15</v>
      </c>
      <c r="B150" s="55" t="s">
        <v>34</v>
      </c>
      <c r="C150" s="40" t="s">
        <v>8</v>
      </c>
      <c r="D150" s="40" t="s">
        <v>6870</v>
      </c>
      <c r="E150" s="17" t="s">
        <v>7220</v>
      </c>
      <c r="F150" s="40" t="s">
        <v>6535</v>
      </c>
      <c r="G150" s="40" t="s">
        <v>6534</v>
      </c>
      <c r="H150" s="40" t="s">
        <v>38</v>
      </c>
      <c r="I150" s="15" t="s">
        <v>39</v>
      </c>
      <c r="J150" s="15" t="s">
        <v>7568</v>
      </c>
      <c r="K150" s="17" t="s">
        <v>9</v>
      </c>
      <c r="L150" s="59">
        <v>7608838.9737493861</v>
      </c>
      <c r="M150" s="59">
        <f t="shared" si="6"/>
        <v>0</v>
      </c>
      <c r="N150" s="11">
        <f>M150*(1+VOTOS!$P$3%)^Q150</f>
        <v>0</v>
      </c>
      <c r="O150" s="54">
        <f t="shared" si="7"/>
        <v>7608838.9737493861</v>
      </c>
      <c r="P150" s="103">
        <f t="shared" si="8"/>
        <v>5.0634817105647443E-5</v>
      </c>
      <c r="Q150" s="40">
        <v>0</v>
      </c>
      <c r="R150" s="40"/>
      <c r="S150" s="40" t="s">
        <v>11</v>
      </c>
    </row>
    <row r="151" spans="1:19" s="39" customFormat="1" ht="14" x14ac:dyDescent="0.15">
      <c r="A151" s="15" t="s">
        <v>15</v>
      </c>
      <c r="B151" s="55" t="s">
        <v>34</v>
      </c>
      <c r="C151" s="40" t="s">
        <v>8</v>
      </c>
      <c r="D151" s="40" t="s">
        <v>6867</v>
      </c>
      <c r="E151" s="17" t="s">
        <v>7223</v>
      </c>
      <c r="F151" s="40" t="s">
        <v>6535</v>
      </c>
      <c r="G151" s="40" t="s">
        <v>6534</v>
      </c>
      <c r="H151" s="40" t="s">
        <v>38</v>
      </c>
      <c r="I151" s="15" t="s">
        <v>39</v>
      </c>
      <c r="J151" s="15" t="s">
        <v>7568</v>
      </c>
      <c r="K151" s="17" t="s">
        <v>9</v>
      </c>
      <c r="L151" s="59">
        <v>9949184.6159774307</v>
      </c>
      <c r="M151" s="59">
        <f t="shared" si="6"/>
        <v>0</v>
      </c>
      <c r="N151" s="11">
        <f>M151*(1+VOTOS!$P$3%)^Q151</f>
        <v>0</v>
      </c>
      <c r="O151" s="54">
        <f t="shared" si="7"/>
        <v>9949184.6159774307</v>
      </c>
      <c r="P151" s="103">
        <f t="shared" si="8"/>
        <v>6.6209200262795742E-5</v>
      </c>
      <c r="Q151" s="40">
        <v>0</v>
      </c>
      <c r="R151" s="40"/>
      <c r="S151" s="40" t="s">
        <v>11</v>
      </c>
    </row>
    <row r="152" spans="1:19" s="39" customFormat="1" ht="14" x14ac:dyDescent="0.15">
      <c r="A152" s="15" t="s">
        <v>15</v>
      </c>
      <c r="B152" s="55" t="s">
        <v>34</v>
      </c>
      <c r="C152" s="40" t="s">
        <v>8</v>
      </c>
      <c r="D152" s="40" t="s">
        <v>6840</v>
      </c>
      <c r="E152" s="17" t="s">
        <v>7250</v>
      </c>
      <c r="F152" s="40" t="s">
        <v>6535</v>
      </c>
      <c r="G152" s="40" t="s">
        <v>6534</v>
      </c>
      <c r="H152" s="40" t="s">
        <v>38</v>
      </c>
      <c r="I152" s="15" t="s">
        <v>39</v>
      </c>
      <c r="J152" s="15" t="s">
        <v>7568</v>
      </c>
      <c r="K152" s="17" t="s">
        <v>9</v>
      </c>
      <c r="L152" s="59">
        <v>5092173.8149353974</v>
      </c>
      <c r="M152" s="59">
        <f t="shared" si="6"/>
        <v>0</v>
      </c>
      <c r="N152" s="11">
        <f>M152*(1+VOTOS!$P$3%)^Q152</f>
        <v>0</v>
      </c>
      <c r="O152" s="54">
        <f t="shared" si="7"/>
        <v>5092173.8149353974</v>
      </c>
      <c r="P152" s="103">
        <f t="shared" si="8"/>
        <v>3.388707405676179E-5</v>
      </c>
      <c r="Q152" s="40">
        <v>0</v>
      </c>
      <c r="R152" s="40"/>
      <c r="S152" s="40" t="s">
        <v>11</v>
      </c>
    </row>
    <row r="153" spans="1:19" s="39" customFormat="1" ht="14" x14ac:dyDescent="0.15">
      <c r="A153" s="15" t="s">
        <v>15</v>
      </c>
      <c r="B153" s="55" t="s">
        <v>34</v>
      </c>
      <c r="C153" s="40" t="s">
        <v>8</v>
      </c>
      <c r="D153" s="40" t="s">
        <v>6646</v>
      </c>
      <c r="E153" s="17" t="s">
        <v>7445</v>
      </c>
      <c r="F153" s="40" t="s">
        <v>6535</v>
      </c>
      <c r="G153" s="40" t="s">
        <v>6534</v>
      </c>
      <c r="H153" s="40" t="s">
        <v>38</v>
      </c>
      <c r="I153" s="15" t="s">
        <v>39</v>
      </c>
      <c r="J153" s="15" t="s">
        <v>7568</v>
      </c>
      <c r="K153" s="17" t="s">
        <v>9</v>
      </c>
      <c r="L153" s="59">
        <v>931383.3366782635</v>
      </c>
      <c r="M153" s="59">
        <f t="shared" si="6"/>
        <v>0</v>
      </c>
      <c r="N153" s="11">
        <f>M153*(1+VOTOS!$P$3%)^Q153</f>
        <v>0</v>
      </c>
      <c r="O153" s="54">
        <f t="shared" si="7"/>
        <v>931383.3366782635</v>
      </c>
      <c r="P153" s="103">
        <f t="shared" si="8"/>
        <v>6.1981105225982219E-6</v>
      </c>
      <c r="Q153" s="40">
        <v>0</v>
      </c>
      <c r="R153" s="40"/>
      <c r="S153" s="40" t="s">
        <v>11</v>
      </c>
    </row>
    <row r="154" spans="1:19" s="39" customFormat="1" ht="14" x14ac:dyDescent="0.15">
      <c r="A154" s="15" t="s">
        <v>15</v>
      </c>
      <c r="B154" s="55" t="s">
        <v>34</v>
      </c>
      <c r="C154" s="40" t="s">
        <v>8</v>
      </c>
      <c r="D154" s="40" t="s">
        <v>7029</v>
      </c>
      <c r="E154" s="17" t="s">
        <v>7059</v>
      </c>
      <c r="F154" s="40" t="s">
        <v>6535</v>
      </c>
      <c r="G154" s="40" t="s">
        <v>6534</v>
      </c>
      <c r="H154" s="40" t="s">
        <v>38</v>
      </c>
      <c r="I154" s="15" t="s">
        <v>39</v>
      </c>
      <c r="J154" s="15" t="s">
        <v>7568</v>
      </c>
      <c r="K154" s="17" t="s">
        <v>9</v>
      </c>
      <c r="L154" s="59">
        <v>7092441.6981117781</v>
      </c>
      <c r="M154" s="59">
        <f t="shared" si="6"/>
        <v>0</v>
      </c>
      <c r="N154" s="11">
        <f>M154*(1+VOTOS!$P$3%)^Q154</f>
        <v>0</v>
      </c>
      <c r="O154" s="54">
        <f t="shared" si="7"/>
        <v>7092441.6981117781</v>
      </c>
      <c r="P154" s="103">
        <f t="shared" si="8"/>
        <v>4.7198329397604886E-5</v>
      </c>
      <c r="Q154" s="40">
        <v>0</v>
      </c>
      <c r="R154" s="40"/>
      <c r="S154" s="40" t="s">
        <v>11</v>
      </c>
    </row>
    <row r="155" spans="1:19" s="39" customFormat="1" ht="14" x14ac:dyDescent="0.15">
      <c r="A155" s="15" t="s">
        <v>15</v>
      </c>
      <c r="B155" s="55" t="s">
        <v>34</v>
      </c>
      <c r="C155" s="40" t="s">
        <v>8</v>
      </c>
      <c r="D155" s="40" t="s">
        <v>6601</v>
      </c>
      <c r="E155" s="17" t="s">
        <v>7490</v>
      </c>
      <c r="F155" s="40" t="s">
        <v>6535</v>
      </c>
      <c r="G155" s="40" t="s">
        <v>6534</v>
      </c>
      <c r="H155" s="40" t="s">
        <v>38</v>
      </c>
      <c r="I155" s="15" t="s">
        <v>39</v>
      </c>
      <c r="J155" s="15" t="s">
        <v>7568</v>
      </c>
      <c r="K155" s="17" t="s">
        <v>9</v>
      </c>
      <c r="L155" s="59">
        <v>482594.04632141424</v>
      </c>
      <c r="M155" s="59">
        <f t="shared" si="6"/>
        <v>0</v>
      </c>
      <c r="N155" s="11">
        <f>M155*(1+VOTOS!$P$3%)^Q155</f>
        <v>0</v>
      </c>
      <c r="O155" s="54">
        <f t="shared" si="7"/>
        <v>482594.04632141424</v>
      </c>
      <c r="P155" s="103">
        <f t="shared" si="8"/>
        <v>3.2115361300277158E-6</v>
      </c>
      <c r="Q155" s="40">
        <v>0</v>
      </c>
      <c r="R155" s="40"/>
      <c r="S155" s="40" t="s">
        <v>11</v>
      </c>
    </row>
    <row r="156" spans="1:19" s="39" customFormat="1" ht="14" x14ac:dyDescent="0.15">
      <c r="A156" s="15" t="s">
        <v>15</v>
      </c>
      <c r="B156" s="55" t="s">
        <v>34</v>
      </c>
      <c r="C156" s="40" t="s">
        <v>8</v>
      </c>
      <c r="D156" s="40" t="s">
        <v>6941</v>
      </c>
      <c r="E156" s="17" t="s">
        <v>7148</v>
      </c>
      <c r="F156" s="40" t="s">
        <v>6535</v>
      </c>
      <c r="G156" s="40" t="s">
        <v>6534</v>
      </c>
      <c r="H156" s="40" t="s">
        <v>38</v>
      </c>
      <c r="I156" s="15" t="s">
        <v>39</v>
      </c>
      <c r="J156" s="15" t="s">
        <v>7568</v>
      </c>
      <c r="K156" s="17" t="s">
        <v>9</v>
      </c>
      <c r="L156" s="59">
        <v>5068298.2722193329</v>
      </c>
      <c r="M156" s="59">
        <f t="shared" si="6"/>
        <v>0</v>
      </c>
      <c r="N156" s="11">
        <f>M156*(1+VOTOS!$P$3%)^Q156</f>
        <v>0</v>
      </c>
      <c r="O156" s="54">
        <f t="shared" si="7"/>
        <v>5068298.2722193329</v>
      </c>
      <c r="P156" s="103">
        <f t="shared" si="8"/>
        <v>3.3728188615382779E-5</v>
      </c>
      <c r="Q156" s="40">
        <v>0</v>
      </c>
      <c r="R156" s="40"/>
      <c r="S156" s="40" t="s">
        <v>11</v>
      </c>
    </row>
    <row r="157" spans="1:19" s="39" customFormat="1" ht="14" x14ac:dyDescent="0.15">
      <c r="A157" s="15" t="s">
        <v>15</v>
      </c>
      <c r="B157" s="55" t="s">
        <v>34</v>
      </c>
      <c r="C157" s="40" t="s">
        <v>8</v>
      </c>
      <c r="D157" s="40" t="s">
        <v>6729</v>
      </c>
      <c r="E157" s="17" t="s">
        <v>7361</v>
      </c>
      <c r="F157" s="40" t="s">
        <v>6535</v>
      </c>
      <c r="G157" s="40" t="s">
        <v>6534</v>
      </c>
      <c r="H157" s="40" t="s">
        <v>38</v>
      </c>
      <c r="I157" s="15" t="s">
        <v>39</v>
      </c>
      <c r="J157" s="15" t="s">
        <v>7568</v>
      </c>
      <c r="K157" s="17" t="s">
        <v>9</v>
      </c>
      <c r="L157" s="59">
        <v>1382146.9877018151</v>
      </c>
      <c r="M157" s="59">
        <f t="shared" si="6"/>
        <v>0</v>
      </c>
      <c r="N157" s="11">
        <f>M157*(1+VOTOS!$P$3%)^Q157</f>
        <v>0</v>
      </c>
      <c r="O157" s="54">
        <f t="shared" si="7"/>
        <v>1382146.9877018151</v>
      </c>
      <c r="P157" s="103">
        <f t="shared" si="8"/>
        <v>9.1978237648150351E-6</v>
      </c>
      <c r="Q157" s="40">
        <v>0</v>
      </c>
      <c r="R157" s="40"/>
      <c r="S157" s="40" t="s">
        <v>11</v>
      </c>
    </row>
    <row r="158" spans="1:19" s="39" customFormat="1" ht="14" x14ac:dyDescent="0.15">
      <c r="A158" s="15" t="s">
        <v>15</v>
      </c>
      <c r="B158" s="55" t="s">
        <v>34</v>
      </c>
      <c r="C158" s="40" t="s">
        <v>8</v>
      </c>
      <c r="D158" s="40" t="s">
        <v>6824</v>
      </c>
      <c r="E158" s="17" t="s">
        <v>7266</v>
      </c>
      <c r="F158" s="40" t="s">
        <v>6535</v>
      </c>
      <c r="G158" s="40" t="s">
        <v>6534</v>
      </c>
      <c r="H158" s="40" t="s">
        <v>38</v>
      </c>
      <c r="I158" s="15" t="s">
        <v>39</v>
      </c>
      <c r="J158" s="15" t="s">
        <v>7568</v>
      </c>
      <c r="K158" s="17" t="s">
        <v>9</v>
      </c>
      <c r="L158" s="59">
        <v>6871248.3108454971</v>
      </c>
      <c r="M158" s="59">
        <f t="shared" si="6"/>
        <v>0</v>
      </c>
      <c r="N158" s="11">
        <f>M158*(1+VOTOS!$P$3%)^Q158</f>
        <v>0</v>
      </c>
      <c r="O158" s="54">
        <f t="shared" si="7"/>
        <v>6871248.3108454971</v>
      </c>
      <c r="P158" s="103">
        <f t="shared" si="8"/>
        <v>4.5726345728631571E-5</v>
      </c>
      <c r="Q158" s="40">
        <v>0</v>
      </c>
      <c r="R158" s="40"/>
      <c r="S158" s="40" t="s">
        <v>11</v>
      </c>
    </row>
    <row r="159" spans="1:19" s="39" customFormat="1" ht="14" x14ac:dyDescent="0.15">
      <c r="A159" s="15" t="s">
        <v>15</v>
      </c>
      <c r="B159" s="55" t="s">
        <v>34</v>
      </c>
      <c r="C159" s="40" t="s">
        <v>8</v>
      </c>
      <c r="D159" s="40" t="s">
        <v>6588</v>
      </c>
      <c r="E159" s="17" t="s">
        <v>7503</v>
      </c>
      <c r="F159" s="40" t="s">
        <v>6535</v>
      </c>
      <c r="G159" s="40" t="s">
        <v>6534</v>
      </c>
      <c r="H159" s="40" t="s">
        <v>38</v>
      </c>
      <c r="I159" s="15" t="s">
        <v>39</v>
      </c>
      <c r="J159" s="15" t="s">
        <v>7568</v>
      </c>
      <c r="K159" s="17" t="s">
        <v>9</v>
      </c>
      <c r="L159" s="59">
        <v>805034.62689520838</v>
      </c>
      <c r="M159" s="59">
        <f t="shared" si="6"/>
        <v>0</v>
      </c>
      <c r="N159" s="11">
        <f>M159*(1+VOTOS!$P$3%)^Q159</f>
        <v>0</v>
      </c>
      <c r="O159" s="54">
        <f t="shared" si="7"/>
        <v>805034.62689520838</v>
      </c>
      <c r="P159" s="103">
        <f t="shared" si="8"/>
        <v>5.3572931740551007E-6</v>
      </c>
      <c r="Q159" s="40">
        <v>0</v>
      </c>
      <c r="R159" s="40"/>
      <c r="S159" s="40" t="s">
        <v>11</v>
      </c>
    </row>
    <row r="160" spans="1:19" s="39" customFormat="1" ht="14" x14ac:dyDescent="0.15">
      <c r="A160" s="15" t="s">
        <v>15</v>
      </c>
      <c r="B160" s="55" t="s">
        <v>34</v>
      </c>
      <c r="C160" s="40" t="s">
        <v>8</v>
      </c>
      <c r="D160" s="40" t="s">
        <v>6540</v>
      </c>
      <c r="E160" s="17" t="s">
        <v>7551</v>
      </c>
      <c r="F160" s="40" t="s">
        <v>6539</v>
      </c>
      <c r="G160" s="40" t="s">
        <v>5224</v>
      </c>
      <c r="H160" s="40" t="s">
        <v>38</v>
      </c>
      <c r="I160" s="15" t="s">
        <v>39</v>
      </c>
      <c r="J160" s="15" t="s">
        <v>7568</v>
      </c>
      <c r="K160" s="17" t="s">
        <v>9</v>
      </c>
      <c r="L160" s="59">
        <v>4924.2687334429229</v>
      </c>
      <c r="M160" s="59">
        <f t="shared" si="6"/>
        <v>0</v>
      </c>
      <c r="N160" s="11">
        <f>M160*(1+VOTOS!$P$3%)^Q160</f>
        <v>0</v>
      </c>
      <c r="O160" s="54">
        <f t="shared" si="7"/>
        <v>4924.2687334429229</v>
      </c>
      <c r="P160" s="103">
        <f t="shared" si="8"/>
        <v>3.2769710011890855E-8</v>
      </c>
      <c r="Q160" s="40">
        <v>0</v>
      </c>
      <c r="R160" s="40"/>
      <c r="S160" s="40" t="s">
        <v>89</v>
      </c>
    </row>
    <row r="161" spans="1:19" s="39" customFormat="1" ht="14" x14ac:dyDescent="0.15">
      <c r="A161" s="15" t="s">
        <v>15</v>
      </c>
      <c r="B161" s="55" t="s">
        <v>34</v>
      </c>
      <c r="C161" s="40" t="s">
        <v>8</v>
      </c>
      <c r="D161" s="40" t="s">
        <v>6980</v>
      </c>
      <c r="E161" s="17" t="s">
        <v>7108</v>
      </c>
      <c r="F161" s="40" t="s">
        <v>6535</v>
      </c>
      <c r="G161" s="40" t="s">
        <v>6534</v>
      </c>
      <c r="H161" s="40" t="s">
        <v>38</v>
      </c>
      <c r="I161" s="15" t="s">
        <v>39</v>
      </c>
      <c r="J161" s="15" t="s">
        <v>7568</v>
      </c>
      <c r="K161" s="17" t="s">
        <v>9</v>
      </c>
      <c r="L161" s="59">
        <v>8884543.4232306983</v>
      </c>
      <c r="M161" s="59">
        <f t="shared" si="6"/>
        <v>0</v>
      </c>
      <c r="N161" s="11">
        <f>M161*(1+VOTOS!$P$3%)^Q161</f>
        <v>0</v>
      </c>
      <c r="O161" s="54">
        <f t="shared" si="7"/>
        <v>8884543.4232306983</v>
      </c>
      <c r="P161" s="103">
        <f t="shared" si="8"/>
        <v>5.9124293844897787E-5</v>
      </c>
      <c r="Q161" s="40">
        <v>0</v>
      </c>
      <c r="R161" s="40"/>
      <c r="S161" s="40" t="s">
        <v>11</v>
      </c>
    </row>
    <row r="162" spans="1:19" s="39" customFormat="1" ht="14" x14ac:dyDescent="0.15">
      <c r="A162" s="15" t="s">
        <v>15</v>
      </c>
      <c r="B162" s="55" t="s">
        <v>34</v>
      </c>
      <c r="C162" s="40" t="s">
        <v>8</v>
      </c>
      <c r="D162" s="40" t="s">
        <v>7012</v>
      </c>
      <c r="E162" s="17" t="s">
        <v>7076</v>
      </c>
      <c r="F162" s="40" t="s">
        <v>6535</v>
      </c>
      <c r="G162" s="40" t="s">
        <v>6534</v>
      </c>
      <c r="H162" s="40" t="s">
        <v>38</v>
      </c>
      <c r="I162" s="15" t="s">
        <v>39</v>
      </c>
      <c r="J162" s="15" t="s">
        <v>7568</v>
      </c>
      <c r="K162" s="17" t="s">
        <v>9</v>
      </c>
      <c r="L162" s="59">
        <v>26162500</v>
      </c>
      <c r="M162" s="59">
        <f t="shared" si="6"/>
        <v>0</v>
      </c>
      <c r="N162" s="11">
        <f>M162*(1+VOTOS!$P$3%)^Q162</f>
        <v>0</v>
      </c>
      <c r="O162" s="54">
        <f t="shared" si="7"/>
        <v>26162500</v>
      </c>
      <c r="P162" s="103">
        <f t="shared" si="8"/>
        <v>1.7410453908892699E-4</v>
      </c>
      <c r="Q162" s="40">
        <v>0</v>
      </c>
      <c r="R162" s="40"/>
      <c r="S162" s="40" t="s">
        <v>11</v>
      </c>
    </row>
    <row r="163" spans="1:19" s="39" customFormat="1" ht="14" x14ac:dyDescent="0.15">
      <c r="A163" s="15" t="s">
        <v>15</v>
      </c>
      <c r="B163" s="55" t="s">
        <v>34</v>
      </c>
      <c r="C163" s="40" t="s">
        <v>8</v>
      </c>
      <c r="D163" s="40" t="s">
        <v>6550</v>
      </c>
      <c r="E163" s="17" t="s">
        <v>7541</v>
      </c>
      <c r="F163" s="40" t="s">
        <v>6539</v>
      </c>
      <c r="G163" s="40" t="s">
        <v>5224</v>
      </c>
      <c r="H163" s="40" t="s">
        <v>38</v>
      </c>
      <c r="I163" s="15" t="s">
        <v>39</v>
      </c>
      <c r="J163" s="15" t="s">
        <v>7568</v>
      </c>
      <c r="K163" s="17" t="s">
        <v>9</v>
      </c>
      <c r="L163" s="59">
        <v>1475371.5488448825</v>
      </c>
      <c r="M163" s="59">
        <f t="shared" si="6"/>
        <v>0</v>
      </c>
      <c r="N163" s="11">
        <f>M163*(1+VOTOS!$P$3%)^Q163</f>
        <v>0</v>
      </c>
      <c r="O163" s="54">
        <f t="shared" si="7"/>
        <v>1475371.5488448825</v>
      </c>
      <c r="P163" s="103">
        <f t="shared" si="8"/>
        <v>9.8182086381865121E-6</v>
      </c>
      <c r="Q163" s="40">
        <v>0</v>
      </c>
      <c r="R163" s="40"/>
      <c r="S163" s="40" t="s">
        <v>7</v>
      </c>
    </row>
    <row r="164" spans="1:19" s="39" customFormat="1" ht="14" x14ac:dyDescent="0.15">
      <c r="A164" s="15" t="s">
        <v>15</v>
      </c>
      <c r="B164" s="55" t="s">
        <v>34</v>
      </c>
      <c r="C164" s="40" t="s">
        <v>8</v>
      </c>
      <c r="D164" s="40" t="s">
        <v>6900</v>
      </c>
      <c r="E164" s="17" t="s">
        <v>7190</v>
      </c>
      <c r="F164" s="40" t="s">
        <v>6535</v>
      </c>
      <c r="G164" s="40" t="s">
        <v>6534</v>
      </c>
      <c r="H164" s="40" t="s">
        <v>38</v>
      </c>
      <c r="I164" s="15" t="s">
        <v>39</v>
      </c>
      <c r="J164" s="15" t="s">
        <v>7568</v>
      </c>
      <c r="K164" s="17" t="s">
        <v>9</v>
      </c>
      <c r="L164" s="59">
        <v>10268287.986935329</v>
      </c>
      <c r="M164" s="59">
        <f t="shared" si="6"/>
        <v>0</v>
      </c>
      <c r="N164" s="11">
        <f>M164*(1+VOTOS!$P$3%)^Q164</f>
        <v>0</v>
      </c>
      <c r="O164" s="54">
        <f t="shared" si="7"/>
        <v>10268287.986935329</v>
      </c>
      <c r="P164" s="103">
        <f t="shared" si="8"/>
        <v>6.8332749056769867E-5</v>
      </c>
      <c r="Q164" s="40">
        <v>0</v>
      </c>
      <c r="R164" s="40"/>
      <c r="S164" s="40" t="s">
        <v>11</v>
      </c>
    </row>
    <row r="165" spans="1:19" s="39" customFormat="1" ht="14" x14ac:dyDescent="0.15">
      <c r="A165" s="15" t="s">
        <v>15</v>
      </c>
      <c r="B165" s="55" t="s">
        <v>34</v>
      </c>
      <c r="C165" s="40" t="s">
        <v>8</v>
      </c>
      <c r="D165" s="40" t="s">
        <v>6551</v>
      </c>
      <c r="E165" s="17" t="s">
        <v>7540</v>
      </c>
      <c r="F165" s="40" t="s">
        <v>6535</v>
      </c>
      <c r="G165" s="40" t="s">
        <v>6534</v>
      </c>
      <c r="H165" s="40" t="s">
        <v>38</v>
      </c>
      <c r="I165" s="15" t="s">
        <v>39</v>
      </c>
      <c r="J165" s="15" t="s">
        <v>7568</v>
      </c>
      <c r="K165" s="17" t="s">
        <v>9</v>
      </c>
      <c r="L165" s="59">
        <v>3967890.46</v>
      </c>
      <c r="M165" s="59">
        <f t="shared" si="6"/>
        <v>0</v>
      </c>
      <c r="N165" s="11">
        <f>M165*(1+VOTOS!$P$3%)^Q165</f>
        <v>0</v>
      </c>
      <c r="O165" s="54">
        <f t="shared" si="7"/>
        <v>3967890.46</v>
      </c>
      <c r="P165" s="103">
        <f t="shared" si="8"/>
        <v>2.6405264775677039E-5</v>
      </c>
      <c r="Q165" s="40">
        <v>0</v>
      </c>
      <c r="R165" s="40"/>
      <c r="S165" s="40" t="s">
        <v>11</v>
      </c>
    </row>
    <row r="166" spans="1:19" s="39" customFormat="1" ht="14" x14ac:dyDescent="0.15">
      <c r="A166" s="15" t="s">
        <v>15</v>
      </c>
      <c r="B166" s="55" t="s">
        <v>34</v>
      </c>
      <c r="C166" s="40" t="s">
        <v>8</v>
      </c>
      <c r="D166" s="40" t="s">
        <v>6936</v>
      </c>
      <c r="E166" s="17" t="s">
        <v>7154</v>
      </c>
      <c r="F166" s="40" t="s">
        <v>6535</v>
      </c>
      <c r="G166" s="40" t="s">
        <v>6534</v>
      </c>
      <c r="H166" s="40" t="s">
        <v>38</v>
      </c>
      <c r="I166" s="15" t="s">
        <v>39</v>
      </c>
      <c r="J166" s="15" t="s">
        <v>7568</v>
      </c>
      <c r="K166" s="17" t="s">
        <v>9</v>
      </c>
      <c r="L166" s="59">
        <v>3469694.4762116633</v>
      </c>
      <c r="M166" s="59">
        <f t="shared" si="6"/>
        <v>0</v>
      </c>
      <c r="N166" s="11">
        <f>M166*(1+VOTOS!$P$3%)^Q166</f>
        <v>0</v>
      </c>
      <c r="O166" s="54">
        <f t="shared" si="7"/>
        <v>3469694.4762116633</v>
      </c>
      <c r="P166" s="103">
        <f t="shared" si="8"/>
        <v>2.3089901865656098E-5</v>
      </c>
      <c r="Q166" s="40">
        <v>0</v>
      </c>
      <c r="R166" s="40"/>
      <c r="S166" s="40" t="s">
        <v>11</v>
      </c>
    </row>
    <row r="167" spans="1:19" s="39" customFormat="1" ht="14" x14ac:dyDescent="0.15">
      <c r="A167" s="15" t="s">
        <v>15</v>
      </c>
      <c r="B167" s="55" t="s">
        <v>34</v>
      </c>
      <c r="C167" s="40" t="s">
        <v>8</v>
      </c>
      <c r="D167" s="40" t="s">
        <v>6855</v>
      </c>
      <c r="E167" s="17" t="s">
        <v>7235</v>
      </c>
      <c r="F167" s="40" t="s">
        <v>6535</v>
      </c>
      <c r="G167" s="40" t="s">
        <v>6534</v>
      </c>
      <c r="H167" s="40" t="s">
        <v>38</v>
      </c>
      <c r="I167" s="15" t="s">
        <v>39</v>
      </c>
      <c r="J167" s="15" t="s">
        <v>7568</v>
      </c>
      <c r="K167" s="17" t="s">
        <v>9</v>
      </c>
      <c r="L167" s="59">
        <v>5346215.0795478253</v>
      </c>
      <c r="M167" s="59">
        <f t="shared" si="6"/>
        <v>0</v>
      </c>
      <c r="N167" s="11">
        <f>M167*(1+VOTOS!$P$3%)^Q167</f>
        <v>0</v>
      </c>
      <c r="O167" s="54">
        <f t="shared" si="7"/>
        <v>5346215.0795478253</v>
      </c>
      <c r="P167" s="103">
        <f t="shared" si="8"/>
        <v>3.5577651688292226E-5</v>
      </c>
      <c r="Q167" s="40">
        <v>0</v>
      </c>
      <c r="R167" s="40"/>
      <c r="S167" s="40" t="s">
        <v>11</v>
      </c>
    </row>
    <row r="168" spans="1:19" s="39" customFormat="1" ht="14" x14ac:dyDescent="0.15">
      <c r="A168" s="15" t="s">
        <v>15</v>
      </c>
      <c r="B168" s="55" t="s">
        <v>34</v>
      </c>
      <c r="C168" s="40" t="s">
        <v>8</v>
      </c>
      <c r="D168" s="40" t="s">
        <v>6669</v>
      </c>
      <c r="E168" s="17" t="s">
        <v>7421</v>
      </c>
      <c r="F168" s="40" t="s">
        <v>6535</v>
      </c>
      <c r="G168" s="40" t="s">
        <v>6534</v>
      </c>
      <c r="H168" s="40" t="s">
        <v>38</v>
      </c>
      <c r="I168" s="15" t="s">
        <v>39</v>
      </c>
      <c r="J168" s="15" t="s">
        <v>7568</v>
      </c>
      <c r="K168" s="17" t="s">
        <v>9</v>
      </c>
      <c r="L168" s="59">
        <v>749103.88020082167</v>
      </c>
      <c r="M168" s="59">
        <f t="shared" si="6"/>
        <v>0</v>
      </c>
      <c r="N168" s="11">
        <f>M168*(1+VOTOS!$P$3%)^Q168</f>
        <v>0</v>
      </c>
      <c r="O168" s="54">
        <f t="shared" si="7"/>
        <v>749103.88020082167</v>
      </c>
      <c r="P168" s="103">
        <f t="shared" si="8"/>
        <v>4.9850888023732762E-6</v>
      </c>
      <c r="Q168" s="40">
        <v>0</v>
      </c>
      <c r="R168" s="40"/>
      <c r="S168" s="40" t="s">
        <v>11</v>
      </c>
    </row>
    <row r="169" spans="1:19" s="39" customFormat="1" ht="14" x14ac:dyDescent="0.15">
      <c r="A169" s="15" t="s">
        <v>15</v>
      </c>
      <c r="B169" s="55" t="s">
        <v>34</v>
      </c>
      <c r="C169" s="40" t="s">
        <v>8</v>
      </c>
      <c r="D169" s="40" t="s">
        <v>6940</v>
      </c>
      <c r="E169" s="17" t="s">
        <v>7149</v>
      </c>
      <c r="F169" s="40" t="s">
        <v>6535</v>
      </c>
      <c r="G169" s="40" t="s">
        <v>6534</v>
      </c>
      <c r="H169" s="40" t="s">
        <v>38</v>
      </c>
      <c r="I169" s="15" t="s">
        <v>39</v>
      </c>
      <c r="J169" s="15" t="s">
        <v>7568</v>
      </c>
      <c r="K169" s="17" t="s">
        <v>9</v>
      </c>
      <c r="L169" s="59">
        <v>9546202.8835374396</v>
      </c>
      <c r="M169" s="59">
        <f t="shared" si="6"/>
        <v>0</v>
      </c>
      <c r="N169" s="11">
        <f>M169*(1+VOTOS!$P$3%)^Q169</f>
        <v>0</v>
      </c>
      <c r="O169" s="54">
        <f t="shared" si="7"/>
        <v>9546202.8835374396</v>
      </c>
      <c r="P169" s="103">
        <f t="shared" si="8"/>
        <v>6.3527463089829792E-5</v>
      </c>
      <c r="Q169" s="40">
        <v>0</v>
      </c>
      <c r="R169" s="40"/>
      <c r="S169" s="40" t="s">
        <v>11</v>
      </c>
    </row>
    <row r="170" spans="1:19" s="39" customFormat="1" ht="14" x14ac:dyDescent="0.15">
      <c r="A170" s="15" t="s">
        <v>15</v>
      </c>
      <c r="B170" s="55" t="s">
        <v>34</v>
      </c>
      <c r="C170" s="40" t="s">
        <v>8</v>
      </c>
      <c r="D170" s="40" t="s">
        <v>6620</v>
      </c>
      <c r="E170" s="17" t="s">
        <v>7471</v>
      </c>
      <c r="F170" s="40" t="s">
        <v>6535</v>
      </c>
      <c r="G170" s="40" t="s">
        <v>6534</v>
      </c>
      <c r="H170" s="40" t="s">
        <v>38</v>
      </c>
      <c r="I170" s="15" t="s">
        <v>39</v>
      </c>
      <c r="J170" s="15" t="s">
        <v>7568</v>
      </c>
      <c r="K170" s="17" t="s">
        <v>9</v>
      </c>
      <c r="L170" s="59">
        <v>602234.19928103592</v>
      </c>
      <c r="M170" s="59">
        <f t="shared" si="6"/>
        <v>0</v>
      </c>
      <c r="N170" s="11">
        <f>M170*(1+VOTOS!$P$3%)^Q170</f>
        <v>0</v>
      </c>
      <c r="O170" s="54">
        <f t="shared" si="7"/>
        <v>602234.19928103592</v>
      </c>
      <c r="P170" s="103">
        <f t="shared" si="8"/>
        <v>4.0077098017931685E-6</v>
      </c>
      <c r="Q170" s="40">
        <v>0</v>
      </c>
      <c r="R170" s="40"/>
      <c r="S170" s="40" t="s">
        <v>11</v>
      </c>
    </row>
    <row r="171" spans="1:19" s="39" customFormat="1" ht="14" x14ac:dyDescent="0.15">
      <c r="A171" s="15" t="s">
        <v>15</v>
      </c>
      <c r="B171" s="55" t="s">
        <v>34</v>
      </c>
      <c r="C171" s="40" t="s">
        <v>8</v>
      </c>
      <c r="D171" s="40" t="s">
        <v>6581</v>
      </c>
      <c r="E171" s="17" t="s">
        <v>7510</v>
      </c>
      <c r="F171" s="40" t="s">
        <v>6535</v>
      </c>
      <c r="G171" s="40" t="s">
        <v>6534</v>
      </c>
      <c r="H171" s="40" t="s">
        <v>38</v>
      </c>
      <c r="I171" s="15" t="s">
        <v>39</v>
      </c>
      <c r="J171" s="15" t="s">
        <v>7568</v>
      </c>
      <c r="K171" s="17" t="s">
        <v>9</v>
      </c>
      <c r="L171" s="59">
        <v>203162.23351000319</v>
      </c>
      <c r="M171" s="59">
        <f t="shared" si="6"/>
        <v>0</v>
      </c>
      <c r="N171" s="11">
        <f>M171*(1+VOTOS!$P$3%)^Q171</f>
        <v>0</v>
      </c>
      <c r="O171" s="54">
        <f t="shared" si="7"/>
        <v>203162.23351000319</v>
      </c>
      <c r="P171" s="103">
        <f t="shared" si="8"/>
        <v>1.3519910950993241E-6</v>
      </c>
      <c r="Q171" s="40">
        <v>0</v>
      </c>
      <c r="R171" s="40"/>
      <c r="S171" s="40" t="s">
        <v>11</v>
      </c>
    </row>
    <row r="172" spans="1:19" s="39" customFormat="1" ht="14" x14ac:dyDescent="0.15">
      <c r="A172" s="15" t="s">
        <v>15</v>
      </c>
      <c r="B172" s="55" t="s">
        <v>34</v>
      </c>
      <c r="C172" s="40" t="s">
        <v>8</v>
      </c>
      <c r="D172" s="40" t="s">
        <v>6730</v>
      </c>
      <c r="E172" s="17" t="s">
        <v>7360</v>
      </c>
      <c r="F172" s="40" t="s">
        <v>6535</v>
      </c>
      <c r="G172" s="40" t="s">
        <v>6534</v>
      </c>
      <c r="H172" s="40" t="s">
        <v>38</v>
      </c>
      <c r="I172" s="15" t="s">
        <v>39</v>
      </c>
      <c r="J172" s="15" t="s">
        <v>7568</v>
      </c>
      <c r="K172" s="17" t="s">
        <v>9</v>
      </c>
      <c r="L172" s="59">
        <v>2115375.4239723161</v>
      </c>
      <c r="M172" s="59">
        <f t="shared" si="6"/>
        <v>0</v>
      </c>
      <c r="N172" s="11">
        <f>M172*(1+VOTOS!$P$3%)^Q172</f>
        <v>0</v>
      </c>
      <c r="O172" s="54">
        <f t="shared" si="7"/>
        <v>2115375.4239723161</v>
      </c>
      <c r="P172" s="103">
        <f t="shared" si="8"/>
        <v>1.4077265673798132E-5</v>
      </c>
      <c r="Q172" s="40">
        <v>0</v>
      </c>
      <c r="R172" s="40"/>
      <c r="S172" s="40" t="s">
        <v>11</v>
      </c>
    </row>
    <row r="173" spans="1:19" s="39" customFormat="1" ht="14" x14ac:dyDescent="0.15">
      <c r="A173" s="15" t="s">
        <v>15</v>
      </c>
      <c r="B173" s="55" t="s">
        <v>34</v>
      </c>
      <c r="C173" s="40" t="s">
        <v>8</v>
      </c>
      <c r="D173" s="40" t="s">
        <v>6861</v>
      </c>
      <c r="E173" s="17" t="s">
        <v>7229</v>
      </c>
      <c r="F173" s="40" t="s">
        <v>6535</v>
      </c>
      <c r="G173" s="40" t="s">
        <v>6534</v>
      </c>
      <c r="H173" s="40" t="s">
        <v>38</v>
      </c>
      <c r="I173" s="15" t="s">
        <v>39</v>
      </c>
      <c r="J173" s="15" t="s">
        <v>7568</v>
      </c>
      <c r="K173" s="17" t="s">
        <v>9</v>
      </c>
      <c r="L173" s="59">
        <v>2544375.4966759407</v>
      </c>
      <c r="M173" s="59">
        <f t="shared" si="6"/>
        <v>0</v>
      </c>
      <c r="N173" s="11">
        <f>M173*(1+VOTOS!$P$3%)^Q173</f>
        <v>0</v>
      </c>
      <c r="O173" s="54">
        <f t="shared" si="7"/>
        <v>2544375.4966759407</v>
      </c>
      <c r="P173" s="103">
        <f t="shared" si="8"/>
        <v>1.6932148040818895E-5</v>
      </c>
      <c r="Q173" s="40">
        <v>0</v>
      </c>
      <c r="R173" s="40"/>
      <c r="S173" s="40" t="s">
        <v>11</v>
      </c>
    </row>
    <row r="174" spans="1:19" s="39" customFormat="1" ht="14" x14ac:dyDescent="0.15">
      <c r="A174" s="15" t="s">
        <v>15</v>
      </c>
      <c r="B174" s="55" t="s">
        <v>34</v>
      </c>
      <c r="C174" s="40" t="s">
        <v>8</v>
      </c>
      <c r="D174" s="40" t="s">
        <v>7023</v>
      </c>
      <c r="E174" s="17" t="s">
        <v>7065</v>
      </c>
      <c r="F174" s="40" t="s">
        <v>6535</v>
      </c>
      <c r="G174" s="40" t="s">
        <v>6534</v>
      </c>
      <c r="H174" s="40" t="s">
        <v>38</v>
      </c>
      <c r="I174" s="15" t="s">
        <v>39</v>
      </c>
      <c r="J174" s="15" t="s">
        <v>7568</v>
      </c>
      <c r="K174" s="17" t="s">
        <v>9</v>
      </c>
      <c r="L174" s="59">
        <v>2367067.3417242058</v>
      </c>
      <c r="M174" s="59">
        <f t="shared" si="6"/>
        <v>0</v>
      </c>
      <c r="N174" s="11">
        <f>M174*(1+VOTOS!$P$3%)^Q174</f>
        <v>0</v>
      </c>
      <c r="O174" s="54">
        <f t="shared" si="7"/>
        <v>2367067.3417242058</v>
      </c>
      <c r="P174" s="103">
        <f t="shared" si="8"/>
        <v>1.5752209021436963E-5</v>
      </c>
      <c r="Q174" s="40">
        <v>0</v>
      </c>
      <c r="R174" s="40"/>
      <c r="S174" s="40" t="s">
        <v>11</v>
      </c>
    </row>
    <row r="175" spans="1:19" s="39" customFormat="1" ht="14" x14ac:dyDescent="0.15">
      <c r="A175" s="15" t="s">
        <v>15</v>
      </c>
      <c r="B175" s="55" t="s">
        <v>34</v>
      </c>
      <c r="C175" s="40" t="s">
        <v>8</v>
      </c>
      <c r="D175" s="40" t="s">
        <v>6960</v>
      </c>
      <c r="E175" s="17" t="s">
        <v>7128</v>
      </c>
      <c r="F175" s="40" t="s">
        <v>6535</v>
      </c>
      <c r="G175" s="40" t="s">
        <v>6534</v>
      </c>
      <c r="H175" s="40" t="s">
        <v>38</v>
      </c>
      <c r="I175" s="15" t="s">
        <v>39</v>
      </c>
      <c r="J175" s="15" t="s">
        <v>7568</v>
      </c>
      <c r="K175" s="17" t="s">
        <v>9</v>
      </c>
      <c r="L175" s="59">
        <v>7038391.5060252761</v>
      </c>
      <c r="M175" s="59">
        <f t="shared" si="6"/>
        <v>0</v>
      </c>
      <c r="N175" s="11">
        <f>M175*(1+VOTOS!$P$3%)^Q175</f>
        <v>0</v>
      </c>
      <c r="O175" s="54">
        <f t="shared" si="7"/>
        <v>7038391.5060252761</v>
      </c>
      <c r="P175" s="103">
        <f t="shared" si="8"/>
        <v>4.6838639620982299E-5</v>
      </c>
      <c r="Q175" s="40">
        <v>0</v>
      </c>
      <c r="R175" s="40"/>
      <c r="S175" s="40" t="s">
        <v>11</v>
      </c>
    </row>
    <row r="176" spans="1:19" s="39" customFormat="1" ht="14" x14ac:dyDescent="0.15">
      <c r="A176" s="15" t="s">
        <v>15</v>
      </c>
      <c r="B176" s="55" t="s">
        <v>34</v>
      </c>
      <c r="C176" s="40" t="s">
        <v>8</v>
      </c>
      <c r="D176" s="40" t="s">
        <v>6549</v>
      </c>
      <c r="E176" s="17" t="s">
        <v>7542</v>
      </c>
      <c r="F176" s="40" t="s">
        <v>6539</v>
      </c>
      <c r="G176" s="40" t="s">
        <v>5224</v>
      </c>
      <c r="H176" s="40" t="s">
        <v>38</v>
      </c>
      <c r="I176" s="15" t="s">
        <v>39</v>
      </c>
      <c r="J176" s="15" t="s">
        <v>7568</v>
      </c>
      <c r="K176" s="17" t="s">
        <v>9</v>
      </c>
      <c r="L176" s="59">
        <v>1817645.9342374322</v>
      </c>
      <c r="M176" s="59">
        <f t="shared" si="6"/>
        <v>0</v>
      </c>
      <c r="N176" s="11">
        <f>M176*(1+VOTOS!$P$3%)^Q176</f>
        <v>0</v>
      </c>
      <c r="O176" s="54">
        <f t="shared" si="7"/>
        <v>1817645.9342374322</v>
      </c>
      <c r="P176" s="103">
        <f t="shared" si="8"/>
        <v>1.2095954423593703E-5</v>
      </c>
      <c r="Q176" s="40">
        <v>0</v>
      </c>
      <c r="R176" s="40"/>
      <c r="S176" s="40" t="s">
        <v>7</v>
      </c>
    </row>
    <row r="177" spans="1:19" s="39" customFormat="1" ht="14" x14ac:dyDescent="0.15">
      <c r="A177" s="15" t="s">
        <v>15</v>
      </c>
      <c r="B177" s="55" t="s">
        <v>34</v>
      </c>
      <c r="C177" s="40" t="s">
        <v>8</v>
      </c>
      <c r="D177" s="40" t="s">
        <v>6654</v>
      </c>
      <c r="E177" s="17" t="s">
        <v>7437</v>
      </c>
      <c r="F177" s="40" t="s">
        <v>6535</v>
      </c>
      <c r="G177" s="40" t="s">
        <v>6534</v>
      </c>
      <c r="H177" s="40" t="s">
        <v>38</v>
      </c>
      <c r="I177" s="15" t="s">
        <v>39</v>
      </c>
      <c r="J177" s="15" t="s">
        <v>7568</v>
      </c>
      <c r="K177" s="17" t="s">
        <v>9</v>
      </c>
      <c r="L177" s="59">
        <v>2229661.5898420592</v>
      </c>
      <c r="M177" s="59">
        <f t="shared" si="6"/>
        <v>0</v>
      </c>
      <c r="N177" s="11">
        <f>M177*(1+VOTOS!$P$3%)^Q177</f>
        <v>0</v>
      </c>
      <c r="O177" s="54">
        <f t="shared" si="7"/>
        <v>2229661.5898420592</v>
      </c>
      <c r="P177" s="103">
        <f t="shared" si="8"/>
        <v>1.483780997319583E-5</v>
      </c>
      <c r="Q177" s="40">
        <v>0</v>
      </c>
      <c r="R177" s="40"/>
      <c r="S177" s="40" t="s">
        <v>11</v>
      </c>
    </row>
    <row r="178" spans="1:19" s="39" customFormat="1" ht="14" x14ac:dyDescent="0.15">
      <c r="A178" s="15" t="s">
        <v>15</v>
      </c>
      <c r="B178" s="55" t="s">
        <v>34</v>
      </c>
      <c r="C178" s="40" t="s">
        <v>8</v>
      </c>
      <c r="D178" s="40" t="s">
        <v>6991</v>
      </c>
      <c r="E178" s="17" t="s">
        <v>7097</v>
      </c>
      <c r="F178" s="40" t="s">
        <v>6535</v>
      </c>
      <c r="G178" s="40" t="s">
        <v>6534</v>
      </c>
      <c r="H178" s="40" t="s">
        <v>38</v>
      </c>
      <c r="I178" s="15" t="s">
        <v>39</v>
      </c>
      <c r="J178" s="15" t="s">
        <v>7568</v>
      </c>
      <c r="K178" s="17" t="s">
        <v>9</v>
      </c>
      <c r="L178" s="59">
        <v>18681769.893201269</v>
      </c>
      <c r="M178" s="59">
        <f t="shared" si="6"/>
        <v>0</v>
      </c>
      <c r="N178" s="11">
        <f>M178*(1+VOTOS!$P$3%)^Q178</f>
        <v>0</v>
      </c>
      <c r="O178" s="54">
        <f t="shared" si="7"/>
        <v>18681769.893201269</v>
      </c>
      <c r="P178" s="103">
        <f t="shared" si="8"/>
        <v>1.2432225271366269E-4</v>
      </c>
      <c r="Q178" s="40">
        <v>0</v>
      </c>
      <c r="R178" s="40"/>
      <c r="S178" s="40" t="s">
        <v>11</v>
      </c>
    </row>
    <row r="179" spans="1:19" s="39" customFormat="1" ht="14" x14ac:dyDescent="0.15">
      <c r="A179" s="15" t="s">
        <v>15</v>
      </c>
      <c r="B179" s="55" t="s">
        <v>34</v>
      </c>
      <c r="C179" s="40" t="s">
        <v>8</v>
      </c>
      <c r="D179" s="40" t="s">
        <v>6659</v>
      </c>
      <c r="E179" s="17" t="s">
        <v>7432</v>
      </c>
      <c r="F179" s="40" t="s">
        <v>6535</v>
      </c>
      <c r="G179" s="40" t="s">
        <v>6534</v>
      </c>
      <c r="H179" s="40" t="s">
        <v>38</v>
      </c>
      <c r="I179" s="15" t="s">
        <v>39</v>
      </c>
      <c r="J179" s="15" t="s">
        <v>7568</v>
      </c>
      <c r="K179" s="17" t="s">
        <v>9</v>
      </c>
      <c r="L179" s="59">
        <v>1836558.4637498707</v>
      </c>
      <c r="M179" s="59">
        <f t="shared" si="6"/>
        <v>0</v>
      </c>
      <c r="N179" s="11">
        <f>M179*(1+VOTOS!$P$3%)^Q179</f>
        <v>0</v>
      </c>
      <c r="O179" s="54">
        <f t="shared" si="7"/>
        <v>1836558.4637498707</v>
      </c>
      <c r="P179" s="103">
        <f t="shared" si="8"/>
        <v>1.2221812320727724E-5</v>
      </c>
      <c r="Q179" s="40">
        <v>0</v>
      </c>
      <c r="R179" s="40"/>
      <c r="S179" s="40" t="s">
        <v>11</v>
      </c>
    </row>
    <row r="180" spans="1:19" s="39" customFormat="1" ht="14" x14ac:dyDescent="0.15">
      <c r="A180" s="15" t="s">
        <v>15</v>
      </c>
      <c r="B180" s="55" t="s">
        <v>34</v>
      </c>
      <c r="C180" s="40" t="s">
        <v>8</v>
      </c>
      <c r="D180" s="40" t="s">
        <v>6570</v>
      </c>
      <c r="E180" s="17" t="s">
        <v>7521</v>
      </c>
      <c r="F180" s="40" t="s">
        <v>6535</v>
      </c>
      <c r="G180" s="40" t="s">
        <v>6534</v>
      </c>
      <c r="H180" s="40" t="s">
        <v>38</v>
      </c>
      <c r="I180" s="15" t="s">
        <v>39</v>
      </c>
      <c r="J180" s="15" t="s">
        <v>7568</v>
      </c>
      <c r="K180" s="17" t="s">
        <v>9</v>
      </c>
      <c r="L180" s="59">
        <v>169088.89221134692</v>
      </c>
      <c r="M180" s="59">
        <f t="shared" si="6"/>
        <v>0</v>
      </c>
      <c r="N180" s="11">
        <f>M180*(1+VOTOS!$P$3%)^Q180</f>
        <v>0</v>
      </c>
      <c r="O180" s="54">
        <f t="shared" si="7"/>
        <v>169088.89221134692</v>
      </c>
      <c r="P180" s="103">
        <f t="shared" si="8"/>
        <v>1.1252419930631175E-6</v>
      </c>
      <c r="Q180" s="40">
        <v>0</v>
      </c>
      <c r="R180" s="40"/>
      <c r="S180" s="40" t="s">
        <v>11</v>
      </c>
    </row>
    <row r="181" spans="1:19" s="39" customFormat="1" ht="14" x14ac:dyDescent="0.15">
      <c r="A181" s="15" t="s">
        <v>15</v>
      </c>
      <c r="B181" s="55" t="s">
        <v>34</v>
      </c>
      <c r="C181" s="40" t="s">
        <v>8</v>
      </c>
      <c r="D181" s="40" t="s">
        <v>7018</v>
      </c>
      <c r="E181" s="17" t="s">
        <v>7070</v>
      </c>
      <c r="F181" s="40" t="s">
        <v>6535</v>
      </c>
      <c r="G181" s="40" t="s">
        <v>6534</v>
      </c>
      <c r="H181" s="40" t="s">
        <v>38</v>
      </c>
      <c r="I181" s="15" t="s">
        <v>39</v>
      </c>
      <c r="J181" s="15" t="s">
        <v>7568</v>
      </c>
      <c r="K181" s="17" t="s">
        <v>9</v>
      </c>
      <c r="L181" s="59">
        <v>16815719.442926418</v>
      </c>
      <c r="M181" s="59">
        <f t="shared" si="6"/>
        <v>0</v>
      </c>
      <c r="N181" s="11">
        <f>M181*(1+VOTOS!$P$3%)^Q181</f>
        <v>0</v>
      </c>
      <c r="O181" s="54">
        <f t="shared" si="7"/>
        <v>16815719.442926418</v>
      </c>
      <c r="P181" s="103">
        <f t="shared" si="8"/>
        <v>1.1190417899892642E-4</v>
      </c>
      <c r="Q181" s="40">
        <v>0</v>
      </c>
      <c r="R181" s="40"/>
      <c r="S181" s="40" t="s">
        <v>11</v>
      </c>
    </row>
    <row r="182" spans="1:19" s="39" customFormat="1" ht="14" x14ac:dyDescent="0.15">
      <c r="A182" s="15" t="s">
        <v>15</v>
      </c>
      <c r="B182" s="55" t="s">
        <v>34</v>
      </c>
      <c r="C182" s="40" t="s">
        <v>8</v>
      </c>
      <c r="D182" s="40" t="s">
        <v>6746</v>
      </c>
      <c r="E182" s="17" t="s">
        <v>7344</v>
      </c>
      <c r="F182" s="40" t="s">
        <v>6535</v>
      </c>
      <c r="G182" s="40" t="s">
        <v>6534</v>
      </c>
      <c r="H182" s="40" t="s">
        <v>38</v>
      </c>
      <c r="I182" s="15" t="s">
        <v>39</v>
      </c>
      <c r="J182" s="15" t="s">
        <v>7568</v>
      </c>
      <c r="K182" s="17" t="s">
        <v>9</v>
      </c>
      <c r="L182" s="59">
        <v>1754481.2002307724</v>
      </c>
      <c r="M182" s="59">
        <f t="shared" si="6"/>
        <v>0</v>
      </c>
      <c r="N182" s="11">
        <f>M182*(1+VOTOS!$P$3%)^Q182</f>
        <v>0</v>
      </c>
      <c r="O182" s="54">
        <f t="shared" si="7"/>
        <v>1754481.2002307724</v>
      </c>
      <c r="P182" s="103">
        <f t="shared" si="8"/>
        <v>1.1675609773774145E-5</v>
      </c>
      <c r="Q182" s="40">
        <v>0</v>
      </c>
      <c r="R182" s="40"/>
      <c r="S182" s="40" t="s">
        <v>11</v>
      </c>
    </row>
    <row r="183" spans="1:19" s="39" customFormat="1" ht="14" x14ac:dyDescent="0.15">
      <c r="A183" s="15" t="s">
        <v>15</v>
      </c>
      <c r="B183" s="55" t="s">
        <v>34</v>
      </c>
      <c r="C183" s="40" t="s">
        <v>8</v>
      </c>
      <c r="D183" s="40" t="s">
        <v>6818</v>
      </c>
      <c r="E183" s="17" t="s">
        <v>7272</v>
      </c>
      <c r="F183" s="40" t="s">
        <v>6535</v>
      </c>
      <c r="G183" s="40" t="s">
        <v>6534</v>
      </c>
      <c r="H183" s="40" t="s">
        <v>38</v>
      </c>
      <c r="I183" s="15" t="s">
        <v>39</v>
      </c>
      <c r="J183" s="15" t="s">
        <v>7568</v>
      </c>
      <c r="K183" s="17" t="s">
        <v>9</v>
      </c>
      <c r="L183" s="59">
        <v>5078309.0274600741</v>
      </c>
      <c r="M183" s="59">
        <f t="shared" si="6"/>
        <v>0</v>
      </c>
      <c r="N183" s="11">
        <f>M183*(1+VOTOS!$P$3%)^Q183</f>
        <v>0</v>
      </c>
      <c r="O183" s="54">
        <f t="shared" si="7"/>
        <v>5078309.0274600741</v>
      </c>
      <c r="P183" s="103">
        <f t="shared" si="8"/>
        <v>3.3794807551918716E-5</v>
      </c>
      <c r="Q183" s="40">
        <v>0</v>
      </c>
      <c r="R183" s="40"/>
      <c r="S183" s="40" t="s">
        <v>11</v>
      </c>
    </row>
    <row r="184" spans="1:19" s="39" customFormat="1" ht="14" x14ac:dyDescent="0.15">
      <c r="A184" s="15" t="s">
        <v>15</v>
      </c>
      <c r="B184" s="55" t="s">
        <v>34</v>
      </c>
      <c r="C184" s="40" t="s">
        <v>8</v>
      </c>
      <c r="D184" s="40" t="s">
        <v>6548</v>
      </c>
      <c r="E184" s="17" t="s">
        <v>7543</v>
      </c>
      <c r="F184" s="40" t="s">
        <v>6539</v>
      </c>
      <c r="G184" s="40" t="s">
        <v>5224</v>
      </c>
      <c r="H184" s="40" t="s">
        <v>38</v>
      </c>
      <c r="I184" s="15" t="s">
        <v>39</v>
      </c>
      <c r="J184" s="15" t="s">
        <v>7568</v>
      </c>
      <c r="K184" s="17" t="s">
        <v>9</v>
      </c>
      <c r="L184" s="59">
        <v>9632809.1031797901</v>
      </c>
      <c r="M184" s="59">
        <f t="shared" si="6"/>
        <v>0</v>
      </c>
      <c r="N184" s="11">
        <f>M184*(1+VOTOS!$P$3%)^Q184</f>
        <v>0</v>
      </c>
      <c r="O184" s="54">
        <f t="shared" si="7"/>
        <v>9632809.1031797901</v>
      </c>
      <c r="P184" s="103">
        <f t="shared" si="8"/>
        <v>6.4103804645608694E-5</v>
      </c>
      <c r="Q184" s="40">
        <v>0</v>
      </c>
      <c r="R184" s="40"/>
      <c r="S184" s="40" t="s">
        <v>7</v>
      </c>
    </row>
    <row r="185" spans="1:19" s="39" customFormat="1" ht="14" x14ac:dyDescent="0.15">
      <c r="A185" s="15" t="s">
        <v>15</v>
      </c>
      <c r="B185" s="55" t="s">
        <v>34</v>
      </c>
      <c r="C185" s="40" t="s">
        <v>8</v>
      </c>
      <c r="D185" s="40" t="s">
        <v>6923</v>
      </c>
      <c r="E185" s="17" t="s">
        <v>7167</v>
      </c>
      <c r="F185" s="40" t="s">
        <v>6535</v>
      </c>
      <c r="G185" s="40" t="s">
        <v>6534</v>
      </c>
      <c r="H185" s="40" t="s">
        <v>38</v>
      </c>
      <c r="I185" s="15" t="s">
        <v>39</v>
      </c>
      <c r="J185" s="15" t="s">
        <v>7568</v>
      </c>
      <c r="K185" s="17" t="s">
        <v>9</v>
      </c>
      <c r="L185" s="59">
        <v>3761429.5895546386</v>
      </c>
      <c r="M185" s="59">
        <f t="shared" si="6"/>
        <v>0</v>
      </c>
      <c r="N185" s="11">
        <f>M185*(1+VOTOS!$P$3%)^Q185</f>
        <v>0</v>
      </c>
      <c r="O185" s="54">
        <f t="shared" si="7"/>
        <v>3761429.5895546386</v>
      </c>
      <c r="P185" s="103">
        <f t="shared" si="8"/>
        <v>2.5031322121542752E-5</v>
      </c>
      <c r="Q185" s="40">
        <v>0</v>
      </c>
      <c r="R185" s="40"/>
      <c r="S185" s="40" t="s">
        <v>11</v>
      </c>
    </row>
    <row r="186" spans="1:19" s="39" customFormat="1" ht="14" x14ac:dyDescent="0.15">
      <c r="A186" s="15" t="s">
        <v>15</v>
      </c>
      <c r="B186" s="55" t="s">
        <v>34</v>
      </c>
      <c r="C186" s="40" t="s">
        <v>8</v>
      </c>
      <c r="D186" s="40" t="s">
        <v>6810</v>
      </c>
      <c r="E186" s="17" t="s">
        <v>7280</v>
      </c>
      <c r="F186" s="40" t="s">
        <v>6535</v>
      </c>
      <c r="G186" s="40" t="s">
        <v>6534</v>
      </c>
      <c r="H186" s="40" t="s">
        <v>38</v>
      </c>
      <c r="I186" s="15" t="s">
        <v>39</v>
      </c>
      <c r="J186" s="15" t="s">
        <v>7568</v>
      </c>
      <c r="K186" s="17" t="s">
        <v>9</v>
      </c>
      <c r="L186" s="59">
        <v>6123022.520041801</v>
      </c>
      <c r="M186" s="59">
        <f t="shared" si="6"/>
        <v>0</v>
      </c>
      <c r="N186" s="11">
        <f>M186*(1+VOTOS!$P$3%)^Q186</f>
        <v>0</v>
      </c>
      <c r="O186" s="54">
        <f t="shared" si="7"/>
        <v>6123022.520041801</v>
      </c>
      <c r="P186" s="103">
        <f t="shared" si="8"/>
        <v>4.0747100379665478E-5</v>
      </c>
      <c r="Q186" s="40">
        <v>0</v>
      </c>
      <c r="R186" s="40"/>
      <c r="S186" s="40" t="s">
        <v>11</v>
      </c>
    </row>
    <row r="187" spans="1:19" s="39" customFormat="1" ht="14" x14ac:dyDescent="0.15">
      <c r="A187" s="15" t="s">
        <v>15</v>
      </c>
      <c r="B187" s="55" t="s">
        <v>34</v>
      </c>
      <c r="C187" s="40" t="s">
        <v>8</v>
      </c>
      <c r="D187" s="40" t="s">
        <v>6658</v>
      </c>
      <c r="E187" s="17" t="s">
        <v>7433</v>
      </c>
      <c r="F187" s="40" t="s">
        <v>6535</v>
      </c>
      <c r="G187" s="40" t="s">
        <v>6534</v>
      </c>
      <c r="H187" s="40" t="s">
        <v>38</v>
      </c>
      <c r="I187" s="15" t="s">
        <v>39</v>
      </c>
      <c r="J187" s="15" t="s">
        <v>7568</v>
      </c>
      <c r="K187" s="17" t="s">
        <v>9</v>
      </c>
      <c r="L187" s="59">
        <v>839080.9858061173</v>
      </c>
      <c r="M187" s="59">
        <f t="shared" si="6"/>
        <v>0</v>
      </c>
      <c r="N187" s="11">
        <f>M187*(1+VOTOS!$P$3%)^Q187</f>
        <v>0</v>
      </c>
      <c r="O187" s="54">
        <f t="shared" si="7"/>
        <v>839080.9858061173</v>
      </c>
      <c r="P187" s="103">
        <f t="shared" si="8"/>
        <v>5.5838627154154438E-6</v>
      </c>
      <c r="Q187" s="40">
        <v>0</v>
      </c>
      <c r="R187" s="40"/>
      <c r="S187" s="40" t="s">
        <v>11</v>
      </c>
    </row>
    <row r="188" spans="1:19" s="39" customFormat="1" ht="14" x14ac:dyDescent="0.15">
      <c r="A188" s="15" t="s">
        <v>15</v>
      </c>
      <c r="B188" s="55" t="s">
        <v>34</v>
      </c>
      <c r="C188" s="40" t="s">
        <v>8</v>
      </c>
      <c r="D188" s="40" t="s">
        <v>6567</v>
      </c>
      <c r="E188" s="17" t="s">
        <v>7524</v>
      </c>
      <c r="F188" s="40" t="s">
        <v>6535</v>
      </c>
      <c r="G188" s="40" t="s">
        <v>6534</v>
      </c>
      <c r="H188" s="40" t="s">
        <v>38</v>
      </c>
      <c r="I188" s="15" t="s">
        <v>39</v>
      </c>
      <c r="J188" s="15" t="s">
        <v>7568</v>
      </c>
      <c r="K188" s="17" t="s">
        <v>9</v>
      </c>
      <c r="L188" s="59">
        <v>106013.11577053701</v>
      </c>
      <c r="M188" s="59">
        <f t="shared" si="6"/>
        <v>0</v>
      </c>
      <c r="N188" s="11">
        <f>M188*(1+VOTOS!$P$3%)^Q188</f>
        <v>0</v>
      </c>
      <c r="O188" s="54">
        <f t="shared" si="7"/>
        <v>106013.11577053701</v>
      </c>
      <c r="P188" s="103">
        <f t="shared" si="8"/>
        <v>7.0548933238835752E-7</v>
      </c>
      <c r="Q188" s="40">
        <v>0</v>
      </c>
      <c r="R188" s="40"/>
      <c r="S188" s="40" t="s">
        <v>11</v>
      </c>
    </row>
    <row r="189" spans="1:19" s="39" customFormat="1" ht="14" x14ac:dyDescent="0.15">
      <c r="A189" s="15" t="s">
        <v>15</v>
      </c>
      <c r="B189" s="55" t="s">
        <v>34</v>
      </c>
      <c r="C189" s="40" t="s">
        <v>8</v>
      </c>
      <c r="D189" s="40" t="s">
        <v>6656</v>
      </c>
      <c r="E189" s="17" t="s">
        <v>7435</v>
      </c>
      <c r="F189" s="40" t="s">
        <v>6535</v>
      </c>
      <c r="G189" s="40" t="s">
        <v>6534</v>
      </c>
      <c r="H189" s="40" t="s">
        <v>38</v>
      </c>
      <c r="I189" s="15" t="s">
        <v>39</v>
      </c>
      <c r="J189" s="15" t="s">
        <v>7568</v>
      </c>
      <c r="K189" s="17" t="s">
        <v>9</v>
      </c>
      <c r="L189" s="59">
        <v>630609.48162212514</v>
      </c>
      <c r="M189" s="59">
        <f t="shared" si="6"/>
        <v>0</v>
      </c>
      <c r="N189" s="11">
        <f>M189*(1+VOTOS!$P$3%)^Q189</f>
        <v>0</v>
      </c>
      <c r="O189" s="54">
        <f t="shared" si="7"/>
        <v>630609.48162212514</v>
      </c>
      <c r="P189" s="103">
        <f t="shared" si="8"/>
        <v>4.1965398239054864E-6</v>
      </c>
      <c r="Q189" s="40">
        <v>0</v>
      </c>
      <c r="R189" s="40"/>
      <c r="S189" s="40" t="s">
        <v>11</v>
      </c>
    </row>
    <row r="190" spans="1:19" s="39" customFormat="1" ht="14" x14ac:dyDescent="0.15">
      <c r="A190" s="15" t="s">
        <v>15</v>
      </c>
      <c r="B190" s="55" t="s">
        <v>34</v>
      </c>
      <c r="C190" s="40" t="s">
        <v>8</v>
      </c>
      <c r="D190" s="40" t="s">
        <v>6622</v>
      </c>
      <c r="E190" s="17" t="s">
        <v>7469</v>
      </c>
      <c r="F190" s="40" t="s">
        <v>6535</v>
      </c>
      <c r="G190" s="40" t="s">
        <v>6534</v>
      </c>
      <c r="H190" s="40" t="s">
        <v>38</v>
      </c>
      <c r="I190" s="15" t="s">
        <v>39</v>
      </c>
      <c r="J190" s="15" t="s">
        <v>7568</v>
      </c>
      <c r="K190" s="17" t="s">
        <v>9</v>
      </c>
      <c r="L190" s="59">
        <v>447249.07114258839</v>
      </c>
      <c r="M190" s="59">
        <f t="shared" si="6"/>
        <v>0</v>
      </c>
      <c r="N190" s="11">
        <f>M190*(1+VOTOS!$P$3%)^Q190</f>
        <v>0</v>
      </c>
      <c r="O190" s="54">
        <f t="shared" si="7"/>
        <v>447249.07114258839</v>
      </c>
      <c r="P190" s="103">
        <f t="shared" si="8"/>
        <v>2.9763246398177192E-6</v>
      </c>
      <c r="Q190" s="40">
        <v>0</v>
      </c>
      <c r="R190" s="40"/>
      <c r="S190" s="40" t="s">
        <v>11</v>
      </c>
    </row>
    <row r="191" spans="1:19" s="39" customFormat="1" ht="14" x14ac:dyDescent="0.15">
      <c r="A191" s="15" t="s">
        <v>15</v>
      </c>
      <c r="B191" s="55" t="s">
        <v>34</v>
      </c>
      <c r="C191" s="40" t="s">
        <v>8</v>
      </c>
      <c r="D191" s="40" t="s">
        <v>6931</v>
      </c>
      <c r="E191" s="17" t="s">
        <v>7159</v>
      </c>
      <c r="F191" s="40" t="s">
        <v>6535</v>
      </c>
      <c r="G191" s="40" t="s">
        <v>6534</v>
      </c>
      <c r="H191" s="40" t="s">
        <v>38</v>
      </c>
      <c r="I191" s="15" t="s">
        <v>39</v>
      </c>
      <c r="J191" s="15" t="s">
        <v>7568</v>
      </c>
      <c r="K191" s="17" t="s">
        <v>9</v>
      </c>
      <c r="L191" s="59">
        <v>16749657.053763554</v>
      </c>
      <c r="M191" s="59">
        <f t="shared" si="6"/>
        <v>0</v>
      </c>
      <c r="N191" s="11">
        <f>M191*(1+VOTOS!$P$3%)^Q191</f>
        <v>0</v>
      </c>
      <c r="O191" s="54">
        <f t="shared" si="7"/>
        <v>16749657.053763554</v>
      </c>
      <c r="P191" s="103">
        <f t="shared" si="8"/>
        <v>1.1146455121808308E-4</v>
      </c>
      <c r="Q191" s="40">
        <v>0</v>
      </c>
      <c r="R191" s="40"/>
      <c r="S191" s="40" t="s">
        <v>11</v>
      </c>
    </row>
    <row r="192" spans="1:19" s="39" customFormat="1" ht="14" x14ac:dyDescent="0.15">
      <c r="A192" s="15" t="s">
        <v>15</v>
      </c>
      <c r="B192" s="55" t="s">
        <v>34</v>
      </c>
      <c r="C192" s="40" t="s">
        <v>8</v>
      </c>
      <c r="D192" s="40" t="s">
        <v>6645</v>
      </c>
      <c r="E192" s="17" t="s">
        <v>7446</v>
      </c>
      <c r="F192" s="40" t="s">
        <v>6535</v>
      </c>
      <c r="G192" s="40" t="s">
        <v>6534</v>
      </c>
      <c r="H192" s="40" t="s">
        <v>38</v>
      </c>
      <c r="I192" s="15" t="s">
        <v>39</v>
      </c>
      <c r="J192" s="15" t="s">
        <v>7568</v>
      </c>
      <c r="K192" s="17" t="s">
        <v>9</v>
      </c>
      <c r="L192" s="59">
        <v>1055610.5111014396</v>
      </c>
      <c r="M192" s="59">
        <f t="shared" si="6"/>
        <v>0</v>
      </c>
      <c r="N192" s="11">
        <f>M192*(1+VOTOS!$P$3%)^Q192</f>
        <v>0</v>
      </c>
      <c r="O192" s="54">
        <f t="shared" si="7"/>
        <v>1055610.5111014396</v>
      </c>
      <c r="P192" s="103">
        <f t="shared" si="8"/>
        <v>7.0248096127183108E-6</v>
      </c>
      <c r="Q192" s="40">
        <v>0</v>
      </c>
      <c r="R192" s="40"/>
      <c r="S192" s="40" t="s">
        <v>11</v>
      </c>
    </row>
    <row r="193" spans="1:19" s="39" customFormat="1" ht="14" x14ac:dyDescent="0.15">
      <c r="A193" s="15" t="s">
        <v>15</v>
      </c>
      <c r="B193" s="55" t="s">
        <v>34</v>
      </c>
      <c r="C193" s="40" t="s">
        <v>8</v>
      </c>
      <c r="D193" s="40" t="s">
        <v>6554</v>
      </c>
      <c r="E193" s="17" t="s">
        <v>7537</v>
      </c>
      <c r="F193" s="40" t="s">
        <v>6535</v>
      </c>
      <c r="G193" s="40" t="s">
        <v>6534</v>
      </c>
      <c r="H193" s="40" t="s">
        <v>38</v>
      </c>
      <c r="I193" s="15" t="s">
        <v>39</v>
      </c>
      <c r="J193" s="15" t="s">
        <v>7568</v>
      </c>
      <c r="K193" s="17" t="s">
        <v>9</v>
      </c>
      <c r="L193" s="59">
        <v>201586.58000000002</v>
      </c>
      <c r="M193" s="59">
        <f t="shared" si="6"/>
        <v>0</v>
      </c>
      <c r="N193" s="11">
        <f>M193*(1+VOTOS!$P$3%)^Q193</f>
        <v>0</v>
      </c>
      <c r="O193" s="54">
        <f t="shared" si="7"/>
        <v>201586.58000000002</v>
      </c>
      <c r="P193" s="103">
        <f t="shared" si="8"/>
        <v>1.3415055364515284E-6</v>
      </c>
      <c r="Q193" s="40">
        <v>0</v>
      </c>
      <c r="R193" s="40"/>
      <c r="S193" s="40" t="s">
        <v>11</v>
      </c>
    </row>
    <row r="194" spans="1:19" s="39" customFormat="1" ht="14" x14ac:dyDescent="0.15">
      <c r="A194" s="15" t="s">
        <v>15</v>
      </c>
      <c r="B194" s="55" t="s">
        <v>34</v>
      </c>
      <c r="C194" s="40" t="s">
        <v>8</v>
      </c>
      <c r="D194" s="40" t="s">
        <v>6842</v>
      </c>
      <c r="E194" s="17" t="s">
        <v>7248</v>
      </c>
      <c r="F194" s="40" t="s">
        <v>6535</v>
      </c>
      <c r="G194" s="40" t="s">
        <v>6534</v>
      </c>
      <c r="H194" s="40" t="s">
        <v>38</v>
      </c>
      <c r="I194" s="15" t="s">
        <v>39</v>
      </c>
      <c r="J194" s="15" t="s">
        <v>7568</v>
      </c>
      <c r="K194" s="17" t="s">
        <v>9</v>
      </c>
      <c r="L194" s="59">
        <v>2531364.4059840739</v>
      </c>
      <c r="M194" s="59">
        <f t="shared" si="6"/>
        <v>0</v>
      </c>
      <c r="N194" s="11">
        <f>M194*(1+VOTOS!$P$3%)^Q194</f>
        <v>0</v>
      </c>
      <c r="O194" s="54">
        <f t="shared" si="7"/>
        <v>2531364.4059840739</v>
      </c>
      <c r="P194" s="103">
        <f t="shared" si="8"/>
        <v>1.6845562662970766E-5</v>
      </c>
      <c r="Q194" s="40">
        <v>0</v>
      </c>
      <c r="R194" s="40"/>
      <c r="S194" s="40" t="s">
        <v>11</v>
      </c>
    </row>
    <row r="195" spans="1:19" s="39" customFormat="1" ht="14" x14ac:dyDescent="0.15">
      <c r="A195" s="15" t="s">
        <v>15</v>
      </c>
      <c r="B195" s="55" t="s">
        <v>34</v>
      </c>
      <c r="C195" s="40" t="s">
        <v>8</v>
      </c>
      <c r="D195" s="40" t="s">
        <v>6547</v>
      </c>
      <c r="E195" s="17" t="s">
        <v>7544</v>
      </c>
      <c r="F195" s="40" t="s">
        <v>6539</v>
      </c>
      <c r="G195" s="40" t="s">
        <v>5224</v>
      </c>
      <c r="H195" s="40" t="s">
        <v>38</v>
      </c>
      <c r="I195" s="15" t="s">
        <v>39</v>
      </c>
      <c r="J195" s="15" t="s">
        <v>7568</v>
      </c>
      <c r="K195" s="17" t="s">
        <v>9</v>
      </c>
      <c r="L195" s="59">
        <v>11713899.258114193</v>
      </c>
      <c r="M195" s="59">
        <f t="shared" si="6"/>
        <v>0</v>
      </c>
      <c r="N195" s="11">
        <f>M195*(1+VOTOS!$P$3%)^Q195</f>
        <v>0</v>
      </c>
      <c r="O195" s="54">
        <f t="shared" si="7"/>
        <v>11713899.258114193</v>
      </c>
      <c r="P195" s="103">
        <f t="shared" si="8"/>
        <v>7.7952910894146029E-5</v>
      </c>
      <c r="Q195" s="40">
        <v>0</v>
      </c>
      <c r="R195" s="40"/>
      <c r="S195" s="40" t="s">
        <v>7</v>
      </c>
    </row>
    <row r="196" spans="1:19" s="39" customFormat="1" ht="14" x14ac:dyDescent="0.15">
      <c r="A196" s="15" t="s">
        <v>15</v>
      </c>
      <c r="B196" s="55" t="s">
        <v>34</v>
      </c>
      <c r="C196" s="40" t="s">
        <v>8</v>
      </c>
      <c r="D196" s="40" t="s">
        <v>6598</v>
      </c>
      <c r="E196" s="17" t="s">
        <v>7493</v>
      </c>
      <c r="F196" s="40" t="s">
        <v>6535</v>
      </c>
      <c r="G196" s="40" t="s">
        <v>6534</v>
      </c>
      <c r="H196" s="40" t="s">
        <v>38</v>
      </c>
      <c r="I196" s="15" t="s">
        <v>39</v>
      </c>
      <c r="J196" s="15" t="s">
        <v>7568</v>
      </c>
      <c r="K196" s="17" t="s">
        <v>9</v>
      </c>
      <c r="L196" s="59">
        <v>280091.87212523073</v>
      </c>
      <c r="M196" s="59">
        <f t="shared" si="6"/>
        <v>0</v>
      </c>
      <c r="N196" s="11">
        <f>M196*(1+VOTOS!$P$3%)^Q196</f>
        <v>0</v>
      </c>
      <c r="O196" s="54">
        <f t="shared" si="7"/>
        <v>280091.87212523073</v>
      </c>
      <c r="P196" s="103">
        <f t="shared" si="8"/>
        <v>1.8639375556203718E-6</v>
      </c>
      <c r="Q196" s="40">
        <v>0</v>
      </c>
      <c r="R196" s="40"/>
      <c r="S196" s="40" t="s">
        <v>11</v>
      </c>
    </row>
    <row r="197" spans="1:19" s="39" customFormat="1" ht="14" x14ac:dyDescent="0.15">
      <c r="A197" s="15" t="s">
        <v>15</v>
      </c>
      <c r="B197" s="55" t="s">
        <v>34</v>
      </c>
      <c r="C197" s="40" t="s">
        <v>8</v>
      </c>
      <c r="D197" s="40" t="s">
        <v>6780</v>
      </c>
      <c r="E197" s="17" t="s">
        <v>7310</v>
      </c>
      <c r="F197" s="40" t="s">
        <v>6535</v>
      </c>
      <c r="G197" s="40" t="s">
        <v>6534</v>
      </c>
      <c r="H197" s="40" t="s">
        <v>38</v>
      </c>
      <c r="I197" s="15" t="s">
        <v>39</v>
      </c>
      <c r="J197" s="15" t="s">
        <v>7568</v>
      </c>
      <c r="K197" s="17" t="s">
        <v>9</v>
      </c>
      <c r="L197" s="59">
        <v>4744033.0072303303</v>
      </c>
      <c r="M197" s="59">
        <f t="shared" si="6"/>
        <v>0</v>
      </c>
      <c r="N197" s="11">
        <f>M197*(1+VOTOS!$P$3%)^Q197</f>
        <v>0</v>
      </c>
      <c r="O197" s="54">
        <f t="shared" si="7"/>
        <v>4744033.0072303303</v>
      </c>
      <c r="P197" s="103">
        <f t="shared" si="8"/>
        <v>3.1570288777696814E-5</v>
      </c>
      <c r="Q197" s="40">
        <v>0</v>
      </c>
      <c r="R197" s="40"/>
      <c r="S197" s="40" t="s">
        <v>11</v>
      </c>
    </row>
    <row r="198" spans="1:19" s="39" customFormat="1" ht="14" x14ac:dyDescent="0.15">
      <c r="A198" s="15" t="s">
        <v>15</v>
      </c>
      <c r="B198" s="55" t="s">
        <v>34</v>
      </c>
      <c r="C198" s="40" t="s">
        <v>8</v>
      </c>
      <c r="D198" s="40" t="s">
        <v>7040</v>
      </c>
      <c r="E198" s="17" t="s">
        <v>7047</v>
      </c>
      <c r="F198" s="40" t="s">
        <v>6535</v>
      </c>
      <c r="G198" s="40" t="s">
        <v>6534</v>
      </c>
      <c r="H198" s="40" t="s">
        <v>38</v>
      </c>
      <c r="I198" s="15" t="s">
        <v>39</v>
      </c>
      <c r="J198" s="15" t="s">
        <v>7568</v>
      </c>
      <c r="K198" s="17" t="s">
        <v>9</v>
      </c>
      <c r="L198" s="59">
        <v>8294016.4178281371</v>
      </c>
      <c r="M198" s="59">
        <f t="shared" si="6"/>
        <v>0</v>
      </c>
      <c r="N198" s="11">
        <f>M198*(1+VOTOS!$P$3%)^Q198</f>
        <v>0</v>
      </c>
      <c r="O198" s="54">
        <f t="shared" si="7"/>
        <v>8294016.4178281371</v>
      </c>
      <c r="P198" s="103">
        <f t="shared" si="8"/>
        <v>5.519449233146531E-5</v>
      </c>
      <c r="Q198" s="40">
        <v>0</v>
      </c>
      <c r="R198" s="40"/>
      <c r="S198" s="40" t="s">
        <v>11</v>
      </c>
    </row>
    <row r="199" spans="1:19" s="39" customFormat="1" ht="14" x14ac:dyDescent="0.15">
      <c r="A199" s="15" t="s">
        <v>15</v>
      </c>
      <c r="B199" s="55" t="s">
        <v>34</v>
      </c>
      <c r="C199" s="40" t="s">
        <v>8</v>
      </c>
      <c r="D199" s="40" t="s">
        <v>6820</v>
      </c>
      <c r="E199" s="17" t="s">
        <v>7270</v>
      </c>
      <c r="F199" s="40" t="s">
        <v>6535</v>
      </c>
      <c r="G199" s="40" t="s">
        <v>6534</v>
      </c>
      <c r="H199" s="40" t="s">
        <v>38</v>
      </c>
      <c r="I199" s="15" t="s">
        <v>39</v>
      </c>
      <c r="J199" s="15" t="s">
        <v>7568</v>
      </c>
      <c r="K199" s="17" t="s">
        <v>9</v>
      </c>
      <c r="L199" s="59">
        <v>6550950.1849417053</v>
      </c>
      <c r="M199" s="59">
        <f t="shared" ref="M199:M262" si="9">+IF(Q199&gt;0,L199,0)</f>
        <v>0</v>
      </c>
      <c r="N199" s="11">
        <f>M199*(1+VOTOS!$P$3%)^Q199</f>
        <v>0</v>
      </c>
      <c r="O199" s="54">
        <f t="shared" ref="O199:O262" si="10">+IF(N199&gt;0,N199,L199)</f>
        <v>6550950.1849417053</v>
      </c>
      <c r="P199" s="103">
        <f t="shared" ref="P199:P262" si="11">+O199/$O$4</f>
        <v>4.3594846155520179E-5</v>
      </c>
      <c r="Q199" s="40">
        <v>0</v>
      </c>
      <c r="R199" s="40"/>
      <c r="S199" s="40" t="s">
        <v>11</v>
      </c>
    </row>
    <row r="200" spans="1:19" s="39" customFormat="1" ht="14" x14ac:dyDescent="0.15">
      <c r="A200" s="15" t="s">
        <v>15</v>
      </c>
      <c r="B200" s="55" t="s">
        <v>34</v>
      </c>
      <c r="C200" s="40" t="s">
        <v>8</v>
      </c>
      <c r="D200" s="40" t="s">
        <v>6619</v>
      </c>
      <c r="E200" s="17" t="s">
        <v>7472</v>
      </c>
      <c r="F200" s="40" t="s">
        <v>6535</v>
      </c>
      <c r="G200" s="40" t="s">
        <v>6534</v>
      </c>
      <c r="H200" s="40" t="s">
        <v>38</v>
      </c>
      <c r="I200" s="15" t="s">
        <v>39</v>
      </c>
      <c r="J200" s="15" t="s">
        <v>7568</v>
      </c>
      <c r="K200" s="17" t="s">
        <v>9</v>
      </c>
      <c r="L200" s="59">
        <v>1532571.079633092</v>
      </c>
      <c r="M200" s="59">
        <f t="shared" si="9"/>
        <v>0</v>
      </c>
      <c r="N200" s="11">
        <f>M200*(1+VOTOS!$P$3%)^Q200</f>
        <v>0</v>
      </c>
      <c r="O200" s="54">
        <f t="shared" si="10"/>
        <v>1532571.079633092</v>
      </c>
      <c r="P200" s="103">
        <f t="shared" si="11"/>
        <v>1.0198856433465407E-5</v>
      </c>
      <c r="Q200" s="40">
        <v>0</v>
      </c>
      <c r="R200" s="40"/>
      <c r="S200" s="40" t="s">
        <v>11</v>
      </c>
    </row>
    <row r="201" spans="1:19" s="39" customFormat="1" ht="14" x14ac:dyDescent="0.15">
      <c r="A201" s="15" t="s">
        <v>15</v>
      </c>
      <c r="B201" s="55" t="s">
        <v>34</v>
      </c>
      <c r="C201" s="40" t="s">
        <v>8</v>
      </c>
      <c r="D201" s="40" t="s">
        <v>6574</v>
      </c>
      <c r="E201" s="17" t="s">
        <v>7517</v>
      </c>
      <c r="F201" s="40" t="s">
        <v>6535</v>
      </c>
      <c r="G201" s="40" t="s">
        <v>6534</v>
      </c>
      <c r="H201" s="40" t="s">
        <v>38</v>
      </c>
      <c r="I201" s="15" t="s">
        <v>39</v>
      </c>
      <c r="J201" s="15" t="s">
        <v>7568</v>
      </c>
      <c r="K201" s="17" t="s">
        <v>9</v>
      </c>
      <c r="L201" s="59">
        <v>101960.69430506816</v>
      </c>
      <c r="M201" s="59">
        <f t="shared" si="9"/>
        <v>0</v>
      </c>
      <c r="N201" s="11">
        <f>M201*(1+VOTOS!$P$3%)^Q201</f>
        <v>0</v>
      </c>
      <c r="O201" s="54">
        <f t="shared" si="10"/>
        <v>101960.69430506816</v>
      </c>
      <c r="P201" s="103">
        <f t="shared" si="11"/>
        <v>6.7852153606004302E-7</v>
      </c>
      <c r="Q201" s="40">
        <v>0</v>
      </c>
      <c r="R201" s="40"/>
      <c r="S201" s="40" t="s">
        <v>11</v>
      </c>
    </row>
    <row r="202" spans="1:19" s="39" customFormat="1" ht="14" x14ac:dyDescent="0.15">
      <c r="A202" s="15" t="s">
        <v>15</v>
      </c>
      <c r="B202" s="55" t="s">
        <v>34</v>
      </c>
      <c r="C202" s="40" t="s">
        <v>8</v>
      </c>
      <c r="D202" s="40" t="s">
        <v>6858</v>
      </c>
      <c r="E202" s="17" t="s">
        <v>7232</v>
      </c>
      <c r="F202" s="40" t="s">
        <v>6535</v>
      </c>
      <c r="G202" s="40" t="s">
        <v>6534</v>
      </c>
      <c r="H202" s="40" t="s">
        <v>38</v>
      </c>
      <c r="I202" s="15" t="s">
        <v>39</v>
      </c>
      <c r="J202" s="15" t="s">
        <v>7568</v>
      </c>
      <c r="K202" s="17" t="s">
        <v>9</v>
      </c>
      <c r="L202" s="59">
        <v>4191324.8002138743</v>
      </c>
      <c r="M202" s="59">
        <f t="shared" si="9"/>
        <v>0</v>
      </c>
      <c r="N202" s="11">
        <f>M202*(1+VOTOS!$P$3%)^Q202</f>
        <v>0</v>
      </c>
      <c r="O202" s="54">
        <f t="shared" si="10"/>
        <v>4191324.8002138743</v>
      </c>
      <c r="P202" s="103">
        <f t="shared" si="11"/>
        <v>2.7892161395632132E-5</v>
      </c>
      <c r="Q202" s="40">
        <v>0</v>
      </c>
      <c r="R202" s="40"/>
      <c r="S202" s="40" t="s">
        <v>11</v>
      </c>
    </row>
    <row r="203" spans="1:19" s="39" customFormat="1" ht="14" x14ac:dyDescent="0.15">
      <c r="A203" s="15" t="s">
        <v>15</v>
      </c>
      <c r="B203" s="55" t="s">
        <v>34</v>
      </c>
      <c r="C203" s="40" t="s">
        <v>8</v>
      </c>
      <c r="D203" s="40" t="s">
        <v>6976</v>
      </c>
      <c r="E203" s="17" t="s">
        <v>7112</v>
      </c>
      <c r="F203" s="40" t="s">
        <v>6535</v>
      </c>
      <c r="G203" s="40" t="s">
        <v>6534</v>
      </c>
      <c r="H203" s="40" t="s">
        <v>38</v>
      </c>
      <c r="I203" s="15" t="s">
        <v>39</v>
      </c>
      <c r="J203" s="15" t="s">
        <v>7568</v>
      </c>
      <c r="K203" s="17" t="s">
        <v>9</v>
      </c>
      <c r="L203" s="59">
        <v>5189791.1545414189</v>
      </c>
      <c r="M203" s="59">
        <f t="shared" si="9"/>
        <v>0</v>
      </c>
      <c r="N203" s="11">
        <f>M203*(1+VOTOS!$P$3%)^Q203</f>
        <v>0</v>
      </c>
      <c r="O203" s="54">
        <f t="shared" si="10"/>
        <v>5189791.1545414189</v>
      </c>
      <c r="P203" s="103">
        <f t="shared" si="11"/>
        <v>3.4536691712536034E-5</v>
      </c>
      <c r="Q203" s="40">
        <v>0</v>
      </c>
      <c r="R203" s="40"/>
      <c r="S203" s="40" t="s">
        <v>11</v>
      </c>
    </row>
    <row r="204" spans="1:19" s="39" customFormat="1" ht="14" x14ac:dyDescent="0.15">
      <c r="A204" s="15" t="s">
        <v>15</v>
      </c>
      <c r="B204" s="55" t="s">
        <v>34</v>
      </c>
      <c r="C204" s="40" t="s">
        <v>8</v>
      </c>
      <c r="D204" s="40" t="s">
        <v>6804</v>
      </c>
      <c r="E204" s="17" t="s">
        <v>7286</v>
      </c>
      <c r="F204" s="40" t="s">
        <v>6535</v>
      </c>
      <c r="G204" s="40" t="s">
        <v>6534</v>
      </c>
      <c r="H204" s="40" t="s">
        <v>38</v>
      </c>
      <c r="I204" s="15" t="s">
        <v>39</v>
      </c>
      <c r="J204" s="15" t="s">
        <v>7568</v>
      </c>
      <c r="K204" s="17" t="s">
        <v>9</v>
      </c>
      <c r="L204" s="59">
        <v>2349159.8374582338</v>
      </c>
      <c r="M204" s="59">
        <f t="shared" si="9"/>
        <v>0</v>
      </c>
      <c r="N204" s="11">
        <f>M204*(1+VOTOS!$P$3%)^Q204</f>
        <v>0</v>
      </c>
      <c r="O204" s="54">
        <f t="shared" si="10"/>
        <v>2349159.8374582338</v>
      </c>
      <c r="P204" s="103">
        <f t="shared" si="11"/>
        <v>1.563303930231761E-5</v>
      </c>
      <c r="Q204" s="40">
        <v>0</v>
      </c>
      <c r="R204" s="40"/>
      <c r="S204" s="40" t="s">
        <v>11</v>
      </c>
    </row>
    <row r="205" spans="1:19" s="39" customFormat="1" ht="14" x14ac:dyDescent="0.15">
      <c r="A205" s="15" t="s">
        <v>15</v>
      </c>
      <c r="B205" s="55" t="s">
        <v>34</v>
      </c>
      <c r="C205" s="40" t="s">
        <v>8</v>
      </c>
      <c r="D205" s="40" t="s">
        <v>6710</v>
      </c>
      <c r="E205" s="17" t="s">
        <v>7380</v>
      </c>
      <c r="F205" s="40" t="s">
        <v>6535</v>
      </c>
      <c r="G205" s="40" t="s">
        <v>6534</v>
      </c>
      <c r="H205" s="40" t="s">
        <v>38</v>
      </c>
      <c r="I205" s="15" t="s">
        <v>39</v>
      </c>
      <c r="J205" s="15" t="s">
        <v>7568</v>
      </c>
      <c r="K205" s="17" t="s">
        <v>9</v>
      </c>
      <c r="L205" s="59">
        <v>3421799.1437064349</v>
      </c>
      <c r="M205" s="59">
        <f t="shared" si="9"/>
        <v>0</v>
      </c>
      <c r="N205" s="11">
        <f>M205*(1+VOTOS!$P$3%)^Q205</f>
        <v>0</v>
      </c>
      <c r="O205" s="54">
        <f t="shared" si="10"/>
        <v>3421799.1437064349</v>
      </c>
      <c r="P205" s="103">
        <f t="shared" si="11"/>
        <v>2.2771171056661019E-5</v>
      </c>
      <c r="Q205" s="40">
        <v>0</v>
      </c>
      <c r="R205" s="40"/>
      <c r="S205" s="40" t="s">
        <v>11</v>
      </c>
    </row>
    <row r="206" spans="1:19" s="39" customFormat="1" ht="14" x14ac:dyDescent="0.15">
      <c r="A206" s="15" t="s">
        <v>15</v>
      </c>
      <c r="B206" s="55" t="s">
        <v>34</v>
      </c>
      <c r="C206" s="40" t="s">
        <v>8</v>
      </c>
      <c r="D206" s="40" t="s">
        <v>6808</v>
      </c>
      <c r="E206" s="17" t="s">
        <v>7282</v>
      </c>
      <c r="F206" s="40" t="s">
        <v>6535</v>
      </c>
      <c r="G206" s="40" t="s">
        <v>6534</v>
      </c>
      <c r="H206" s="40" t="s">
        <v>38</v>
      </c>
      <c r="I206" s="15" t="s">
        <v>39</v>
      </c>
      <c r="J206" s="15" t="s">
        <v>7568</v>
      </c>
      <c r="K206" s="17" t="s">
        <v>9</v>
      </c>
      <c r="L206" s="59">
        <v>2363988.9793122904</v>
      </c>
      <c r="M206" s="59">
        <f t="shared" si="9"/>
        <v>0</v>
      </c>
      <c r="N206" s="11">
        <f>M206*(1+VOTOS!$P$3%)^Q206</f>
        <v>0</v>
      </c>
      <c r="O206" s="54">
        <f t="shared" si="10"/>
        <v>2363988.9793122904</v>
      </c>
      <c r="P206" s="103">
        <f t="shared" si="11"/>
        <v>1.5731723331274508E-5</v>
      </c>
      <c r="Q206" s="40">
        <v>0</v>
      </c>
      <c r="R206" s="40"/>
      <c r="S206" s="40" t="s">
        <v>11</v>
      </c>
    </row>
    <row r="207" spans="1:19" s="39" customFormat="1" ht="14" x14ac:dyDescent="0.15">
      <c r="A207" s="15" t="s">
        <v>15</v>
      </c>
      <c r="B207" s="55" t="s">
        <v>34</v>
      </c>
      <c r="C207" s="40" t="s">
        <v>8</v>
      </c>
      <c r="D207" s="40" t="s">
        <v>6697</v>
      </c>
      <c r="E207" s="17" t="s">
        <v>7393</v>
      </c>
      <c r="F207" s="40" t="s">
        <v>6535</v>
      </c>
      <c r="G207" s="40" t="s">
        <v>6534</v>
      </c>
      <c r="H207" s="40" t="s">
        <v>38</v>
      </c>
      <c r="I207" s="15" t="s">
        <v>39</v>
      </c>
      <c r="J207" s="15" t="s">
        <v>7568</v>
      </c>
      <c r="K207" s="17" t="s">
        <v>9</v>
      </c>
      <c r="L207" s="59">
        <v>1694044.2855935704</v>
      </c>
      <c r="M207" s="59">
        <f t="shared" si="9"/>
        <v>0</v>
      </c>
      <c r="N207" s="11">
        <f>M207*(1+VOTOS!$P$3%)^Q207</f>
        <v>0</v>
      </c>
      <c r="O207" s="54">
        <f t="shared" si="10"/>
        <v>1694044.2855935704</v>
      </c>
      <c r="P207" s="103">
        <f t="shared" si="11"/>
        <v>1.127341804259911E-5</v>
      </c>
      <c r="Q207" s="40">
        <v>0</v>
      </c>
      <c r="R207" s="40"/>
      <c r="S207" s="40" t="s">
        <v>11</v>
      </c>
    </row>
    <row r="208" spans="1:19" s="39" customFormat="1" ht="14" x14ac:dyDescent="0.15">
      <c r="A208" s="15" t="s">
        <v>15</v>
      </c>
      <c r="B208" s="55" t="s">
        <v>34</v>
      </c>
      <c r="C208" s="40" t="s">
        <v>8</v>
      </c>
      <c r="D208" s="40" t="s">
        <v>6704</v>
      </c>
      <c r="E208" s="17" t="s">
        <v>7386</v>
      </c>
      <c r="F208" s="40" t="s">
        <v>6535</v>
      </c>
      <c r="G208" s="40" t="s">
        <v>6534</v>
      </c>
      <c r="H208" s="40" t="s">
        <v>38</v>
      </c>
      <c r="I208" s="15" t="s">
        <v>39</v>
      </c>
      <c r="J208" s="15" t="s">
        <v>7568</v>
      </c>
      <c r="K208" s="17" t="s">
        <v>9</v>
      </c>
      <c r="L208" s="59">
        <v>2671479.0382619207</v>
      </c>
      <c r="M208" s="59">
        <f t="shared" si="9"/>
        <v>0</v>
      </c>
      <c r="N208" s="11">
        <f>M208*(1+VOTOS!$P$3%)^Q208</f>
        <v>0</v>
      </c>
      <c r="O208" s="54">
        <f t="shared" si="10"/>
        <v>2671479.0382619207</v>
      </c>
      <c r="P208" s="103">
        <f t="shared" si="11"/>
        <v>1.7777988595979807E-5</v>
      </c>
      <c r="Q208" s="40">
        <v>0</v>
      </c>
      <c r="R208" s="40"/>
      <c r="S208" s="40" t="s">
        <v>11</v>
      </c>
    </row>
    <row r="209" spans="1:19" s="39" customFormat="1" ht="14" x14ac:dyDescent="0.15">
      <c r="A209" s="15" t="s">
        <v>15</v>
      </c>
      <c r="B209" s="55" t="s">
        <v>34</v>
      </c>
      <c r="C209" s="40" t="s">
        <v>8</v>
      </c>
      <c r="D209" s="40" t="s">
        <v>6925</v>
      </c>
      <c r="E209" s="17" t="s">
        <v>7165</v>
      </c>
      <c r="F209" s="40" t="s">
        <v>6535</v>
      </c>
      <c r="G209" s="40" t="s">
        <v>6534</v>
      </c>
      <c r="H209" s="40" t="s">
        <v>38</v>
      </c>
      <c r="I209" s="15" t="s">
        <v>39</v>
      </c>
      <c r="J209" s="15" t="s">
        <v>7568</v>
      </c>
      <c r="K209" s="17" t="s">
        <v>9</v>
      </c>
      <c r="L209" s="59">
        <v>6519149.5706814686</v>
      </c>
      <c r="M209" s="59">
        <f t="shared" si="9"/>
        <v>0</v>
      </c>
      <c r="N209" s="11">
        <f>M209*(1+VOTOS!$P$3%)^Q209</f>
        <v>0</v>
      </c>
      <c r="O209" s="54">
        <f t="shared" si="10"/>
        <v>6519149.5706814686</v>
      </c>
      <c r="P209" s="103">
        <f t="shared" si="11"/>
        <v>4.3383221452662145E-5</v>
      </c>
      <c r="Q209" s="40">
        <v>0</v>
      </c>
      <c r="R209" s="40"/>
      <c r="S209" s="40" t="s">
        <v>11</v>
      </c>
    </row>
    <row r="210" spans="1:19" s="39" customFormat="1" ht="14" x14ac:dyDescent="0.15">
      <c r="A210" s="15" t="s">
        <v>15</v>
      </c>
      <c r="B210" s="55" t="s">
        <v>34</v>
      </c>
      <c r="C210" s="40" t="s">
        <v>8</v>
      </c>
      <c r="D210" s="40" t="s">
        <v>6580</v>
      </c>
      <c r="E210" s="17" t="s">
        <v>7511</v>
      </c>
      <c r="F210" s="40" t="s">
        <v>6535</v>
      </c>
      <c r="G210" s="40" t="s">
        <v>6534</v>
      </c>
      <c r="H210" s="40" t="s">
        <v>38</v>
      </c>
      <c r="I210" s="15" t="s">
        <v>39</v>
      </c>
      <c r="J210" s="15" t="s">
        <v>7568</v>
      </c>
      <c r="K210" s="17" t="s">
        <v>9</v>
      </c>
      <c r="L210" s="59">
        <v>965749.71264187153</v>
      </c>
      <c r="M210" s="59">
        <f t="shared" si="9"/>
        <v>0</v>
      </c>
      <c r="N210" s="11">
        <f>M210*(1+VOTOS!$P$3%)^Q210</f>
        <v>0</v>
      </c>
      <c r="O210" s="54">
        <f t="shared" si="10"/>
        <v>965749.71264187153</v>
      </c>
      <c r="P210" s="103">
        <f t="shared" si="11"/>
        <v>6.4268096930636117E-6</v>
      </c>
      <c r="Q210" s="40">
        <v>0</v>
      </c>
      <c r="R210" s="40"/>
      <c r="S210" s="40" t="s">
        <v>11</v>
      </c>
    </row>
    <row r="211" spans="1:19" s="39" customFormat="1" ht="14" x14ac:dyDescent="0.15">
      <c r="A211" s="15" t="s">
        <v>15</v>
      </c>
      <c r="B211" s="55" t="s">
        <v>34</v>
      </c>
      <c r="C211" s="40" t="s">
        <v>8</v>
      </c>
      <c r="D211" s="40" t="s">
        <v>6815</v>
      </c>
      <c r="E211" s="17" t="s">
        <v>7275</v>
      </c>
      <c r="F211" s="40" t="s">
        <v>6535</v>
      </c>
      <c r="G211" s="40" t="s">
        <v>6534</v>
      </c>
      <c r="H211" s="40" t="s">
        <v>38</v>
      </c>
      <c r="I211" s="15" t="s">
        <v>39</v>
      </c>
      <c r="J211" s="15" t="s">
        <v>7568</v>
      </c>
      <c r="K211" s="17" t="s">
        <v>9</v>
      </c>
      <c r="L211" s="59">
        <v>4332482.9569723429</v>
      </c>
      <c r="M211" s="59">
        <f t="shared" si="9"/>
        <v>0</v>
      </c>
      <c r="N211" s="11">
        <f>M211*(1+VOTOS!$P$3%)^Q211</f>
        <v>0</v>
      </c>
      <c r="O211" s="54">
        <f t="shared" si="10"/>
        <v>4332482.9569723429</v>
      </c>
      <c r="P211" s="103">
        <f t="shared" si="11"/>
        <v>2.8831531708907838E-5</v>
      </c>
      <c r="Q211" s="40">
        <v>0</v>
      </c>
      <c r="R211" s="40"/>
      <c r="S211" s="40" t="s">
        <v>11</v>
      </c>
    </row>
    <row r="212" spans="1:19" s="39" customFormat="1" ht="14" x14ac:dyDescent="0.15">
      <c r="A212" s="15" t="s">
        <v>15</v>
      </c>
      <c r="B212" s="55" t="s">
        <v>34</v>
      </c>
      <c r="C212" s="40" t="s">
        <v>8</v>
      </c>
      <c r="D212" s="40" t="s">
        <v>6895</v>
      </c>
      <c r="E212" s="17" t="s">
        <v>7195</v>
      </c>
      <c r="F212" s="40" t="s">
        <v>6535</v>
      </c>
      <c r="G212" s="40" t="s">
        <v>6534</v>
      </c>
      <c r="H212" s="40" t="s">
        <v>38</v>
      </c>
      <c r="I212" s="15" t="s">
        <v>39</v>
      </c>
      <c r="J212" s="15" t="s">
        <v>7568</v>
      </c>
      <c r="K212" s="17" t="s">
        <v>9</v>
      </c>
      <c r="L212" s="59">
        <v>4205114.2140753008</v>
      </c>
      <c r="M212" s="59">
        <f t="shared" si="9"/>
        <v>0</v>
      </c>
      <c r="N212" s="11">
        <f>M212*(1+VOTOS!$P$3%)^Q212</f>
        <v>0</v>
      </c>
      <c r="O212" s="54">
        <f t="shared" si="10"/>
        <v>4205114.2140753008</v>
      </c>
      <c r="P212" s="103">
        <f t="shared" si="11"/>
        <v>2.7983926308948907E-5</v>
      </c>
      <c r="Q212" s="40">
        <v>0</v>
      </c>
      <c r="R212" s="40"/>
      <c r="S212" s="40" t="s">
        <v>11</v>
      </c>
    </row>
    <row r="213" spans="1:19" s="39" customFormat="1" ht="14" x14ac:dyDescent="0.15">
      <c r="A213" s="15" t="s">
        <v>15</v>
      </c>
      <c r="B213" s="55" t="s">
        <v>34</v>
      </c>
      <c r="C213" s="40" t="s">
        <v>8</v>
      </c>
      <c r="D213" s="40" t="s">
        <v>6872</v>
      </c>
      <c r="E213" s="17" t="s">
        <v>7218</v>
      </c>
      <c r="F213" s="40" t="s">
        <v>6535</v>
      </c>
      <c r="G213" s="40" t="s">
        <v>6534</v>
      </c>
      <c r="H213" s="40" t="s">
        <v>38</v>
      </c>
      <c r="I213" s="15" t="s">
        <v>39</v>
      </c>
      <c r="J213" s="15" t="s">
        <v>7568</v>
      </c>
      <c r="K213" s="17" t="s">
        <v>9</v>
      </c>
      <c r="L213" s="59">
        <v>6049458.7195796985</v>
      </c>
      <c r="M213" s="59">
        <f t="shared" si="9"/>
        <v>0</v>
      </c>
      <c r="N213" s="11">
        <f>M213*(1+VOTOS!$P$3%)^Q213</f>
        <v>0</v>
      </c>
      <c r="O213" s="54">
        <f t="shared" si="10"/>
        <v>6049458.7195796985</v>
      </c>
      <c r="P213" s="103">
        <f t="shared" si="11"/>
        <v>4.0257552684564318E-5</v>
      </c>
      <c r="Q213" s="40">
        <v>0</v>
      </c>
      <c r="R213" s="40"/>
      <c r="S213" s="40" t="s">
        <v>11</v>
      </c>
    </row>
    <row r="214" spans="1:19" s="39" customFormat="1" ht="14" x14ac:dyDescent="0.15">
      <c r="A214" s="15" t="s">
        <v>15</v>
      </c>
      <c r="B214" s="55" t="s">
        <v>34</v>
      </c>
      <c r="C214" s="40" t="s">
        <v>8</v>
      </c>
      <c r="D214" s="40" t="s">
        <v>6944</v>
      </c>
      <c r="E214" s="17" t="s">
        <v>7145</v>
      </c>
      <c r="F214" s="40" t="s">
        <v>6535</v>
      </c>
      <c r="G214" s="40" t="s">
        <v>6534</v>
      </c>
      <c r="H214" s="40" t="s">
        <v>38</v>
      </c>
      <c r="I214" s="15" t="s">
        <v>39</v>
      </c>
      <c r="J214" s="15" t="s">
        <v>7568</v>
      </c>
      <c r="K214" s="17" t="s">
        <v>9</v>
      </c>
      <c r="L214" s="59">
        <v>3763489.8981299619</v>
      </c>
      <c r="M214" s="59">
        <f t="shared" si="9"/>
        <v>0</v>
      </c>
      <c r="N214" s="11">
        <f>M214*(1+VOTOS!$P$3%)^Q214</f>
        <v>0</v>
      </c>
      <c r="O214" s="54">
        <f t="shared" si="10"/>
        <v>3763489.8981299619</v>
      </c>
      <c r="P214" s="103">
        <f t="shared" si="11"/>
        <v>2.504503293185857E-5</v>
      </c>
      <c r="Q214" s="40">
        <v>0</v>
      </c>
      <c r="R214" s="40"/>
      <c r="S214" s="40" t="s">
        <v>11</v>
      </c>
    </row>
    <row r="215" spans="1:19" s="39" customFormat="1" ht="14" x14ac:dyDescent="0.15">
      <c r="A215" s="15" t="s">
        <v>15</v>
      </c>
      <c r="B215" s="55" t="s">
        <v>34</v>
      </c>
      <c r="C215" s="40" t="s">
        <v>8</v>
      </c>
      <c r="D215" s="40" t="s">
        <v>6606</v>
      </c>
      <c r="E215" s="17" t="s">
        <v>7485</v>
      </c>
      <c r="F215" s="40" t="s">
        <v>6535</v>
      </c>
      <c r="G215" s="40" t="s">
        <v>6534</v>
      </c>
      <c r="H215" s="40" t="s">
        <v>38</v>
      </c>
      <c r="I215" s="15" t="s">
        <v>39</v>
      </c>
      <c r="J215" s="15" t="s">
        <v>7568</v>
      </c>
      <c r="K215" s="17" t="s">
        <v>9</v>
      </c>
      <c r="L215" s="59">
        <v>402293.94000623468</v>
      </c>
      <c r="M215" s="59">
        <f t="shared" si="9"/>
        <v>0</v>
      </c>
      <c r="N215" s="11">
        <f>M215*(1+VOTOS!$P$3%)^Q215</f>
        <v>0</v>
      </c>
      <c r="O215" s="54">
        <f t="shared" si="10"/>
        <v>402293.94000623468</v>
      </c>
      <c r="P215" s="103">
        <f t="shared" si="11"/>
        <v>2.6771600956733469E-6</v>
      </c>
      <c r="Q215" s="40">
        <v>0</v>
      </c>
      <c r="R215" s="40"/>
      <c r="S215" s="40" t="s">
        <v>11</v>
      </c>
    </row>
    <row r="216" spans="1:19" s="39" customFormat="1" ht="14" x14ac:dyDescent="0.15">
      <c r="A216" s="15" t="s">
        <v>15</v>
      </c>
      <c r="B216" s="55" t="s">
        <v>34</v>
      </c>
      <c r="C216" s="40" t="s">
        <v>8</v>
      </c>
      <c r="D216" s="40" t="s">
        <v>6708</v>
      </c>
      <c r="E216" s="17" t="s">
        <v>7382</v>
      </c>
      <c r="F216" s="40" t="s">
        <v>6535</v>
      </c>
      <c r="G216" s="40" t="s">
        <v>6534</v>
      </c>
      <c r="H216" s="40" t="s">
        <v>38</v>
      </c>
      <c r="I216" s="15" t="s">
        <v>39</v>
      </c>
      <c r="J216" s="15" t="s">
        <v>7568</v>
      </c>
      <c r="K216" s="17" t="s">
        <v>9</v>
      </c>
      <c r="L216" s="59">
        <v>2108169.069386147</v>
      </c>
      <c r="M216" s="59">
        <f t="shared" si="9"/>
        <v>0</v>
      </c>
      <c r="N216" s="11">
        <f>M216*(1+VOTOS!$P$3%)^Q216</f>
        <v>0</v>
      </c>
      <c r="O216" s="54">
        <f t="shared" si="10"/>
        <v>2108169.069386147</v>
      </c>
      <c r="P216" s="103">
        <f t="shared" si="11"/>
        <v>1.4029309284166548E-5</v>
      </c>
      <c r="Q216" s="40">
        <v>0</v>
      </c>
      <c r="R216" s="40"/>
      <c r="S216" s="40" t="s">
        <v>11</v>
      </c>
    </row>
    <row r="217" spans="1:19" s="39" customFormat="1" ht="14" x14ac:dyDescent="0.15">
      <c r="A217" s="15" t="s">
        <v>15</v>
      </c>
      <c r="B217" s="55" t="s">
        <v>34</v>
      </c>
      <c r="C217" s="40" t="s">
        <v>8</v>
      </c>
      <c r="D217" s="40" t="s">
        <v>6794</v>
      </c>
      <c r="E217" s="17" t="s">
        <v>7296</v>
      </c>
      <c r="F217" s="40" t="s">
        <v>6535</v>
      </c>
      <c r="G217" s="40" t="s">
        <v>6534</v>
      </c>
      <c r="H217" s="40" t="s">
        <v>38</v>
      </c>
      <c r="I217" s="15" t="s">
        <v>39</v>
      </c>
      <c r="J217" s="15" t="s">
        <v>7568</v>
      </c>
      <c r="K217" s="17" t="s">
        <v>9</v>
      </c>
      <c r="L217" s="59">
        <v>3274213.5344791263</v>
      </c>
      <c r="M217" s="59">
        <f t="shared" si="9"/>
        <v>0</v>
      </c>
      <c r="N217" s="11">
        <f>M217*(1+VOTOS!$P$3%)^Q217</f>
        <v>0</v>
      </c>
      <c r="O217" s="54">
        <f t="shared" si="10"/>
        <v>3274213.5344791263</v>
      </c>
      <c r="P217" s="103">
        <f t="shared" si="11"/>
        <v>2.1789027741967124E-5</v>
      </c>
      <c r="Q217" s="40">
        <v>0</v>
      </c>
      <c r="R217" s="40"/>
      <c r="S217" s="40" t="s">
        <v>11</v>
      </c>
    </row>
    <row r="218" spans="1:19" s="39" customFormat="1" ht="14" x14ac:dyDescent="0.15">
      <c r="A218" s="15" t="s">
        <v>15</v>
      </c>
      <c r="B218" s="55" t="s">
        <v>34</v>
      </c>
      <c r="C218" s="40" t="s">
        <v>8</v>
      </c>
      <c r="D218" s="40" t="s">
        <v>6871</v>
      </c>
      <c r="E218" s="17" t="s">
        <v>7219</v>
      </c>
      <c r="F218" s="40" t="s">
        <v>6535</v>
      </c>
      <c r="G218" s="40" t="s">
        <v>6534</v>
      </c>
      <c r="H218" s="40" t="s">
        <v>38</v>
      </c>
      <c r="I218" s="15" t="s">
        <v>39</v>
      </c>
      <c r="J218" s="15" t="s">
        <v>7568</v>
      </c>
      <c r="K218" s="17" t="s">
        <v>9</v>
      </c>
      <c r="L218" s="59">
        <v>4589742.2431641025</v>
      </c>
      <c r="M218" s="59">
        <f t="shared" si="9"/>
        <v>0</v>
      </c>
      <c r="N218" s="11">
        <f>M218*(1+VOTOS!$P$3%)^Q218</f>
        <v>0</v>
      </c>
      <c r="O218" s="54">
        <f t="shared" si="10"/>
        <v>4589742.2431641025</v>
      </c>
      <c r="P218" s="103">
        <f t="shared" si="11"/>
        <v>3.0543524425535172E-5</v>
      </c>
      <c r="Q218" s="40">
        <v>0</v>
      </c>
      <c r="R218" s="40"/>
      <c r="S218" s="40" t="s">
        <v>11</v>
      </c>
    </row>
    <row r="219" spans="1:19" s="39" customFormat="1" ht="14" x14ac:dyDescent="0.15">
      <c r="A219" s="15" t="s">
        <v>15</v>
      </c>
      <c r="B219" s="55" t="s">
        <v>34</v>
      </c>
      <c r="C219" s="40" t="s">
        <v>8</v>
      </c>
      <c r="D219" s="40" t="s">
        <v>6782</v>
      </c>
      <c r="E219" s="17" t="s">
        <v>7308</v>
      </c>
      <c r="F219" s="40" t="s">
        <v>6535</v>
      </c>
      <c r="G219" s="40" t="s">
        <v>6534</v>
      </c>
      <c r="H219" s="40" t="s">
        <v>38</v>
      </c>
      <c r="I219" s="15" t="s">
        <v>39</v>
      </c>
      <c r="J219" s="15" t="s">
        <v>7568</v>
      </c>
      <c r="K219" s="17" t="s">
        <v>9</v>
      </c>
      <c r="L219" s="59">
        <v>2305592.689777642</v>
      </c>
      <c r="M219" s="59">
        <f t="shared" si="9"/>
        <v>0</v>
      </c>
      <c r="N219" s="11">
        <f>M219*(1+VOTOS!$P$3%)^Q219</f>
        <v>0</v>
      </c>
      <c r="O219" s="54">
        <f t="shared" si="10"/>
        <v>2305592.689777642</v>
      </c>
      <c r="P219" s="103">
        <f t="shared" si="11"/>
        <v>1.534311142209406E-5</v>
      </c>
      <c r="Q219" s="40">
        <v>0</v>
      </c>
      <c r="R219" s="40"/>
      <c r="S219" s="40" t="s">
        <v>11</v>
      </c>
    </row>
    <row r="220" spans="1:19" s="39" customFormat="1" ht="14" x14ac:dyDescent="0.15">
      <c r="A220" s="15" t="s">
        <v>15</v>
      </c>
      <c r="B220" s="55" t="s">
        <v>34</v>
      </c>
      <c r="C220" s="40" t="s">
        <v>8</v>
      </c>
      <c r="D220" s="40" t="s">
        <v>6670</v>
      </c>
      <c r="E220" s="17" t="s">
        <v>7420</v>
      </c>
      <c r="F220" s="40" t="s">
        <v>6535</v>
      </c>
      <c r="G220" s="40" t="s">
        <v>6534</v>
      </c>
      <c r="H220" s="40" t="s">
        <v>38</v>
      </c>
      <c r="I220" s="15" t="s">
        <v>39</v>
      </c>
      <c r="J220" s="15" t="s">
        <v>7568</v>
      </c>
      <c r="K220" s="17" t="s">
        <v>9</v>
      </c>
      <c r="L220" s="59">
        <v>1877552.9201491836</v>
      </c>
      <c r="M220" s="59">
        <f t="shared" si="9"/>
        <v>0</v>
      </c>
      <c r="N220" s="11">
        <f>M220*(1+VOTOS!$P$3%)^Q220</f>
        <v>0</v>
      </c>
      <c r="O220" s="54">
        <f t="shared" si="10"/>
        <v>1877552.9201491836</v>
      </c>
      <c r="P220" s="103">
        <f t="shared" si="11"/>
        <v>1.2494619618830104E-5</v>
      </c>
      <c r="Q220" s="40">
        <v>0</v>
      </c>
      <c r="R220" s="40"/>
      <c r="S220" s="40" t="s">
        <v>11</v>
      </c>
    </row>
    <row r="221" spans="1:19" s="39" customFormat="1" ht="14" x14ac:dyDescent="0.15">
      <c r="A221" s="15" t="s">
        <v>15</v>
      </c>
      <c r="B221" s="55" t="s">
        <v>34</v>
      </c>
      <c r="C221" s="40" t="s">
        <v>8</v>
      </c>
      <c r="D221" s="40" t="s">
        <v>6781</v>
      </c>
      <c r="E221" s="17" t="s">
        <v>7309</v>
      </c>
      <c r="F221" s="40" t="s">
        <v>6535</v>
      </c>
      <c r="G221" s="40" t="s">
        <v>6534</v>
      </c>
      <c r="H221" s="40" t="s">
        <v>38</v>
      </c>
      <c r="I221" s="15" t="s">
        <v>39</v>
      </c>
      <c r="J221" s="15" t="s">
        <v>7568</v>
      </c>
      <c r="K221" s="17" t="s">
        <v>9</v>
      </c>
      <c r="L221" s="59">
        <v>5240532.4320484307</v>
      </c>
      <c r="M221" s="59">
        <f t="shared" si="9"/>
        <v>0</v>
      </c>
      <c r="N221" s="11">
        <f>M221*(1+VOTOS!$P$3%)^Q221</f>
        <v>0</v>
      </c>
      <c r="O221" s="54">
        <f t="shared" si="10"/>
        <v>5240532.4320484307</v>
      </c>
      <c r="P221" s="103">
        <f t="shared" si="11"/>
        <v>3.4874361535111925E-5</v>
      </c>
      <c r="Q221" s="40">
        <v>0</v>
      </c>
      <c r="R221" s="40"/>
      <c r="S221" s="40" t="s">
        <v>11</v>
      </c>
    </row>
    <row r="222" spans="1:19" s="39" customFormat="1" ht="14" x14ac:dyDescent="0.15">
      <c r="A222" s="15" t="s">
        <v>15</v>
      </c>
      <c r="B222" s="55" t="s">
        <v>34</v>
      </c>
      <c r="C222" s="40" t="s">
        <v>8</v>
      </c>
      <c r="D222" s="40" t="s">
        <v>6994</v>
      </c>
      <c r="E222" s="17" t="s">
        <v>7094</v>
      </c>
      <c r="F222" s="40" t="s">
        <v>6535</v>
      </c>
      <c r="G222" s="40" t="s">
        <v>6534</v>
      </c>
      <c r="H222" s="40" t="s">
        <v>38</v>
      </c>
      <c r="I222" s="15" t="s">
        <v>39</v>
      </c>
      <c r="J222" s="15" t="s">
        <v>7568</v>
      </c>
      <c r="K222" s="17" t="s">
        <v>9</v>
      </c>
      <c r="L222" s="59">
        <v>17579362.136302512</v>
      </c>
      <c r="M222" s="59">
        <f t="shared" si="9"/>
        <v>0</v>
      </c>
      <c r="N222" s="11">
        <f>M222*(1+VOTOS!$P$3%)^Q222</f>
        <v>0</v>
      </c>
      <c r="O222" s="54">
        <f t="shared" si="10"/>
        <v>17579362.136302512</v>
      </c>
      <c r="P222" s="103">
        <f t="shared" si="11"/>
        <v>1.1698601976945184E-4</v>
      </c>
      <c r="Q222" s="40">
        <v>0</v>
      </c>
      <c r="R222" s="40"/>
      <c r="S222" s="40" t="s">
        <v>11</v>
      </c>
    </row>
    <row r="223" spans="1:19" s="39" customFormat="1" ht="14" x14ac:dyDescent="0.15">
      <c r="A223" s="15" t="s">
        <v>15</v>
      </c>
      <c r="B223" s="55" t="s">
        <v>34</v>
      </c>
      <c r="C223" s="40" t="s">
        <v>8</v>
      </c>
      <c r="D223" s="40" t="s">
        <v>6802</v>
      </c>
      <c r="E223" s="17" t="s">
        <v>7288</v>
      </c>
      <c r="F223" s="40" t="s">
        <v>6535</v>
      </c>
      <c r="G223" s="40" t="s">
        <v>6534</v>
      </c>
      <c r="H223" s="40" t="s">
        <v>38</v>
      </c>
      <c r="I223" s="15" t="s">
        <v>39</v>
      </c>
      <c r="J223" s="15" t="s">
        <v>7568</v>
      </c>
      <c r="K223" s="17" t="s">
        <v>9</v>
      </c>
      <c r="L223" s="59">
        <v>3532590.1704050456</v>
      </c>
      <c r="M223" s="59">
        <f t="shared" si="9"/>
        <v>0</v>
      </c>
      <c r="N223" s="11">
        <f>M223*(1+VOTOS!$P$3%)^Q223</f>
        <v>0</v>
      </c>
      <c r="O223" s="54">
        <f t="shared" si="10"/>
        <v>3532590.1704050456</v>
      </c>
      <c r="P223" s="103">
        <f t="shared" si="11"/>
        <v>2.3508456126457509E-5</v>
      </c>
      <c r="Q223" s="40">
        <v>0</v>
      </c>
      <c r="R223" s="40"/>
      <c r="S223" s="40" t="s">
        <v>11</v>
      </c>
    </row>
    <row r="224" spans="1:19" s="39" customFormat="1" ht="14" x14ac:dyDescent="0.15">
      <c r="A224" s="15" t="s">
        <v>15</v>
      </c>
      <c r="B224" s="55" t="s">
        <v>34</v>
      </c>
      <c r="C224" s="40" t="s">
        <v>8</v>
      </c>
      <c r="D224" s="40" t="s">
        <v>7011</v>
      </c>
      <c r="E224" s="17" t="s">
        <v>7077</v>
      </c>
      <c r="F224" s="40" t="s">
        <v>6535</v>
      </c>
      <c r="G224" s="40" t="s">
        <v>6534</v>
      </c>
      <c r="H224" s="40" t="s">
        <v>38</v>
      </c>
      <c r="I224" s="15" t="s">
        <v>39</v>
      </c>
      <c r="J224" s="15" t="s">
        <v>7568</v>
      </c>
      <c r="K224" s="17" t="s">
        <v>9</v>
      </c>
      <c r="L224" s="59">
        <v>19978442.327940941</v>
      </c>
      <c r="M224" s="59">
        <f t="shared" si="9"/>
        <v>0</v>
      </c>
      <c r="N224" s="11">
        <f>M224*(1+VOTOS!$P$3%)^Q224</f>
        <v>0</v>
      </c>
      <c r="O224" s="54">
        <f t="shared" si="10"/>
        <v>19978442.327940941</v>
      </c>
      <c r="P224" s="103">
        <f t="shared" si="11"/>
        <v>1.3295126586606278E-4</v>
      </c>
      <c r="Q224" s="40">
        <v>0</v>
      </c>
      <c r="R224" s="40"/>
      <c r="S224" s="40" t="s">
        <v>11</v>
      </c>
    </row>
    <row r="225" spans="1:19" s="39" customFormat="1" ht="14" x14ac:dyDescent="0.15">
      <c r="A225" s="15" t="s">
        <v>15</v>
      </c>
      <c r="B225" s="55" t="s">
        <v>34</v>
      </c>
      <c r="C225" s="40" t="s">
        <v>8</v>
      </c>
      <c r="D225" s="40" t="s">
        <v>6856</v>
      </c>
      <c r="E225" s="17" t="s">
        <v>7234</v>
      </c>
      <c r="F225" s="40" t="s">
        <v>6535</v>
      </c>
      <c r="G225" s="40" t="s">
        <v>6534</v>
      </c>
      <c r="H225" s="40" t="s">
        <v>38</v>
      </c>
      <c r="I225" s="15" t="s">
        <v>39</v>
      </c>
      <c r="J225" s="15" t="s">
        <v>7568</v>
      </c>
      <c r="K225" s="17" t="s">
        <v>9</v>
      </c>
      <c r="L225" s="59">
        <v>2697024.3368752147</v>
      </c>
      <c r="M225" s="59">
        <f t="shared" si="9"/>
        <v>0</v>
      </c>
      <c r="N225" s="11">
        <f>M225*(1+VOTOS!$P$3%)^Q225</f>
        <v>0</v>
      </c>
      <c r="O225" s="54">
        <f t="shared" si="10"/>
        <v>2697024.3368752147</v>
      </c>
      <c r="P225" s="103">
        <f t="shared" si="11"/>
        <v>1.7947985822581109E-5</v>
      </c>
      <c r="Q225" s="40">
        <v>0</v>
      </c>
      <c r="R225" s="40"/>
      <c r="S225" s="40" t="s">
        <v>11</v>
      </c>
    </row>
    <row r="226" spans="1:19" s="39" customFormat="1" ht="14" x14ac:dyDescent="0.15">
      <c r="A226" s="15" t="s">
        <v>15</v>
      </c>
      <c r="B226" s="55" t="s">
        <v>34</v>
      </c>
      <c r="C226" s="40" t="s">
        <v>8</v>
      </c>
      <c r="D226" s="40" t="s">
        <v>6866</v>
      </c>
      <c r="E226" s="17" t="s">
        <v>7224</v>
      </c>
      <c r="F226" s="40" t="s">
        <v>6535</v>
      </c>
      <c r="G226" s="40" t="s">
        <v>6534</v>
      </c>
      <c r="H226" s="40" t="s">
        <v>38</v>
      </c>
      <c r="I226" s="15" t="s">
        <v>39</v>
      </c>
      <c r="J226" s="15" t="s">
        <v>7568</v>
      </c>
      <c r="K226" s="17" t="s">
        <v>9</v>
      </c>
      <c r="L226" s="59">
        <v>4679430.98132654</v>
      </c>
      <c r="M226" s="59">
        <f t="shared" si="9"/>
        <v>0</v>
      </c>
      <c r="N226" s="11">
        <f>M226*(1+VOTOS!$P$3%)^Q226</f>
        <v>0</v>
      </c>
      <c r="O226" s="54">
        <f t="shared" si="10"/>
        <v>4679430.98132654</v>
      </c>
      <c r="P226" s="103">
        <f t="shared" si="11"/>
        <v>3.1140379329280562E-5</v>
      </c>
      <c r="Q226" s="40">
        <v>0</v>
      </c>
      <c r="R226" s="40"/>
      <c r="S226" s="40" t="s">
        <v>11</v>
      </c>
    </row>
    <row r="227" spans="1:19" s="39" customFormat="1" ht="14" x14ac:dyDescent="0.15">
      <c r="A227" s="15" t="s">
        <v>15</v>
      </c>
      <c r="B227" s="55" t="s">
        <v>34</v>
      </c>
      <c r="C227" s="40" t="s">
        <v>8</v>
      </c>
      <c r="D227" s="40" t="s">
        <v>42</v>
      </c>
      <c r="E227" s="17" t="s">
        <v>6415</v>
      </c>
      <c r="F227" s="40" t="s">
        <v>46</v>
      </c>
      <c r="G227" s="40" t="s">
        <v>47</v>
      </c>
      <c r="H227" s="40" t="s">
        <v>38</v>
      </c>
      <c r="I227" s="15" t="s">
        <v>39</v>
      </c>
      <c r="J227" s="15" t="s">
        <v>7569</v>
      </c>
      <c r="K227" s="17" t="s">
        <v>2461</v>
      </c>
      <c r="L227" s="59">
        <v>146635.5</v>
      </c>
      <c r="M227" s="59">
        <f t="shared" si="9"/>
        <v>146635.5</v>
      </c>
      <c r="N227" s="11">
        <f>M227*(1+VOTOS!$P$3%)^Q227</f>
        <v>157965.96959106121</v>
      </c>
      <c r="O227" s="54">
        <f t="shared" si="10"/>
        <v>157965.96959106121</v>
      </c>
      <c r="P227" s="103">
        <f t="shared" si="11"/>
        <v>1.0512218758676415E-6</v>
      </c>
      <c r="Q227" s="40">
        <v>617</v>
      </c>
      <c r="R227" s="40"/>
      <c r="S227" s="40" t="s">
        <v>95</v>
      </c>
    </row>
    <row r="228" spans="1:19" s="39" customFormat="1" ht="14" x14ac:dyDescent="0.15">
      <c r="A228" s="15" t="s">
        <v>15</v>
      </c>
      <c r="B228" s="55" t="s">
        <v>34</v>
      </c>
      <c r="C228" s="40" t="s">
        <v>8</v>
      </c>
      <c r="D228" s="40" t="s">
        <v>6643</v>
      </c>
      <c r="E228" s="17" t="s">
        <v>7448</v>
      </c>
      <c r="F228" s="40" t="s">
        <v>6535</v>
      </c>
      <c r="G228" s="40" t="s">
        <v>6534</v>
      </c>
      <c r="H228" s="40" t="s">
        <v>38</v>
      </c>
      <c r="I228" s="15" t="s">
        <v>39</v>
      </c>
      <c r="J228" s="15" t="s">
        <v>7568</v>
      </c>
      <c r="K228" s="17" t="s">
        <v>9</v>
      </c>
      <c r="L228" s="59">
        <v>664833.67525958503</v>
      </c>
      <c r="M228" s="59">
        <f t="shared" si="9"/>
        <v>0</v>
      </c>
      <c r="N228" s="11">
        <f>M228*(1+VOTOS!$P$3%)^Q228</f>
        <v>0</v>
      </c>
      <c r="O228" s="54">
        <f t="shared" si="10"/>
        <v>664833.67525958503</v>
      </c>
      <c r="P228" s="103">
        <f t="shared" si="11"/>
        <v>4.4242928084803603E-6</v>
      </c>
      <c r="Q228" s="40">
        <v>0</v>
      </c>
      <c r="R228" s="40"/>
      <c r="S228" s="40" t="s">
        <v>11</v>
      </c>
    </row>
    <row r="229" spans="1:19" s="39" customFormat="1" ht="14" x14ac:dyDescent="0.15">
      <c r="A229" s="15" t="s">
        <v>15</v>
      </c>
      <c r="B229" s="55" t="s">
        <v>34</v>
      </c>
      <c r="C229" s="40" t="s">
        <v>8</v>
      </c>
      <c r="D229" s="40" t="s">
        <v>6830</v>
      </c>
      <c r="E229" s="17" t="s">
        <v>7260</v>
      </c>
      <c r="F229" s="40" t="s">
        <v>6535</v>
      </c>
      <c r="G229" s="40" t="s">
        <v>6534</v>
      </c>
      <c r="H229" s="40" t="s">
        <v>38</v>
      </c>
      <c r="I229" s="15" t="s">
        <v>39</v>
      </c>
      <c r="J229" s="15" t="s">
        <v>7568</v>
      </c>
      <c r="K229" s="17" t="s">
        <v>9</v>
      </c>
      <c r="L229" s="59">
        <v>8369599.128114691</v>
      </c>
      <c r="M229" s="59">
        <f t="shared" si="9"/>
        <v>0</v>
      </c>
      <c r="N229" s="11">
        <f>M229*(1+VOTOS!$P$3%)^Q229</f>
        <v>0</v>
      </c>
      <c r="O229" s="54">
        <f t="shared" si="10"/>
        <v>8369599.128114691</v>
      </c>
      <c r="P229" s="103">
        <f t="shared" si="11"/>
        <v>5.5697475339111075E-5</v>
      </c>
      <c r="Q229" s="40">
        <v>0</v>
      </c>
      <c r="R229" s="40"/>
      <c r="S229" s="40" t="s">
        <v>11</v>
      </c>
    </row>
    <row r="230" spans="1:19" s="39" customFormat="1" ht="14" x14ac:dyDescent="0.15">
      <c r="A230" s="15" t="s">
        <v>15</v>
      </c>
      <c r="B230" s="55" t="s">
        <v>34</v>
      </c>
      <c r="C230" s="40" t="s">
        <v>8</v>
      </c>
      <c r="D230" s="40" t="s">
        <v>6717</v>
      </c>
      <c r="E230" s="17" t="s">
        <v>7373</v>
      </c>
      <c r="F230" s="40" t="s">
        <v>6535</v>
      </c>
      <c r="G230" s="40" t="s">
        <v>6534</v>
      </c>
      <c r="H230" s="40" t="s">
        <v>38</v>
      </c>
      <c r="I230" s="15" t="s">
        <v>39</v>
      </c>
      <c r="J230" s="15" t="s">
        <v>7568</v>
      </c>
      <c r="K230" s="17" t="s">
        <v>9</v>
      </c>
      <c r="L230" s="59">
        <v>3378453.1138875028</v>
      </c>
      <c r="M230" s="59">
        <f t="shared" si="9"/>
        <v>0</v>
      </c>
      <c r="N230" s="11">
        <f>M230*(1+VOTOS!$P$3%)^Q230</f>
        <v>0</v>
      </c>
      <c r="O230" s="54">
        <f t="shared" si="10"/>
        <v>3378453.1138875028</v>
      </c>
      <c r="P230" s="103">
        <f t="shared" si="11"/>
        <v>2.2482714657503446E-5</v>
      </c>
      <c r="Q230" s="40">
        <v>0</v>
      </c>
      <c r="R230" s="40"/>
      <c r="S230" s="40" t="s">
        <v>11</v>
      </c>
    </row>
    <row r="231" spans="1:19" s="39" customFormat="1" ht="14" x14ac:dyDescent="0.15">
      <c r="A231" s="15" t="s">
        <v>15</v>
      </c>
      <c r="B231" s="55" t="s">
        <v>34</v>
      </c>
      <c r="C231" s="40" t="s">
        <v>8</v>
      </c>
      <c r="D231" s="40" t="s">
        <v>6728</v>
      </c>
      <c r="E231" s="17" t="s">
        <v>7362</v>
      </c>
      <c r="F231" s="40" t="s">
        <v>6535</v>
      </c>
      <c r="G231" s="40" t="s">
        <v>6534</v>
      </c>
      <c r="H231" s="40" t="s">
        <v>38</v>
      </c>
      <c r="I231" s="15" t="s">
        <v>39</v>
      </c>
      <c r="J231" s="15" t="s">
        <v>7568</v>
      </c>
      <c r="K231" s="17" t="s">
        <v>9</v>
      </c>
      <c r="L231" s="59">
        <v>3237500</v>
      </c>
      <c r="M231" s="59">
        <f t="shared" si="9"/>
        <v>0</v>
      </c>
      <c r="N231" s="11">
        <f>M231*(1+VOTOS!$P$3%)^Q231</f>
        <v>0</v>
      </c>
      <c r="O231" s="54">
        <f t="shared" si="10"/>
        <v>3237500</v>
      </c>
      <c r="P231" s="103">
        <f t="shared" si="11"/>
        <v>2.1544708850469227E-5</v>
      </c>
      <c r="Q231" s="40">
        <v>0</v>
      </c>
      <c r="R231" s="40"/>
      <c r="S231" s="40" t="s">
        <v>11</v>
      </c>
    </row>
    <row r="232" spans="1:19" s="39" customFormat="1" ht="14" x14ac:dyDescent="0.15">
      <c r="A232" s="15" t="s">
        <v>15</v>
      </c>
      <c r="B232" s="55" t="s">
        <v>34</v>
      </c>
      <c r="C232" s="40" t="s">
        <v>8</v>
      </c>
      <c r="D232" s="40" t="s">
        <v>6890</v>
      </c>
      <c r="E232" s="17" t="s">
        <v>7200</v>
      </c>
      <c r="F232" s="40" t="s">
        <v>6535</v>
      </c>
      <c r="G232" s="40" t="s">
        <v>6534</v>
      </c>
      <c r="H232" s="40" t="s">
        <v>38</v>
      </c>
      <c r="I232" s="15" t="s">
        <v>39</v>
      </c>
      <c r="J232" s="15" t="s">
        <v>7568</v>
      </c>
      <c r="K232" s="17" t="s">
        <v>9</v>
      </c>
      <c r="L232" s="59">
        <v>5974179.4271705672</v>
      </c>
      <c r="M232" s="59">
        <f t="shared" si="9"/>
        <v>0</v>
      </c>
      <c r="N232" s="11">
        <f>M232*(1+VOTOS!$P$3%)^Q232</f>
        <v>0</v>
      </c>
      <c r="O232" s="54">
        <f t="shared" si="10"/>
        <v>5974179.4271705672</v>
      </c>
      <c r="P232" s="103">
        <f t="shared" si="11"/>
        <v>3.9756588842888929E-5</v>
      </c>
      <c r="Q232" s="40">
        <v>0</v>
      </c>
      <c r="R232" s="40"/>
      <c r="S232" s="40" t="s">
        <v>11</v>
      </c>
    </row>
    <row r="233" spans="1:19" s="39" customFormat="1" ht="14" x14ac:dyDescent="0.15">
      <c r="A233" s="15" t="s">
        <v>15</v>
      </c>
      <c r="B233" s="55" t="s">
        <v>34</v>
      </c>
      <c r="C233" s="40" t="s">
        <v>8</v>
      </c>
      <c r="D233" s="40" t="s">
        <v>6579</v>
      </c>
      <c r="E233" s="17" t="s">
        <v>7512</v>
      </c>
      <c r="F233" s="40" t="s">
        <v>6535</v>
      </c>
      <c r="G233" s="40" t="s">
        <v>6534</v>
      </c>
      <c r="H233" s="40" t="s">
        <v>38</v>
      </c>
      <c r="I233" s="15" t="s">
        <v>39</v>
      </c>
      <c r="J233" s="15" t="s">
        <v>7568</v>
      </c>
      <c r="K233" s="17" t="s">
        <v>9</v>
      </c>
      <c r="L233" s="59">
        <v>830802.18706989032</v>
      </c>
      <c r="M233" s="59">
        <f t="shared" si="9"/>
        <v>0</v>
      </c>
      <c r="N233" s="11">
        <f>M233*(1+VOTOS!$P$3%)^Q233</f>
        <v>0</v>
      </c>
      <c r="O233" s="54">
        <f t="shared" si="10"/>
        <v>830802.18706989032</v>
      </c>
      <c r="P233" s="103">
        <f t="shared" si="11"/>
        <v>5.5287694927425042E-6</v>
      </c>
      <c r="Q233" s="40">
        <v>0</v>
      </c>
      <c r="R233" s="40"/>
      <c r="S233" s="40" t="s">
        <v>11</v>
      </c>
    </row>
    <row r="234" spans="1:19" s="39" customFormat="1" ht="14" x14ac:dyDescent="0.15">
      <c r="A234" s="15" t="s">
        <v>15</v>
      </c>
      <c r="B234" s="55" t="s">
        <v>34</v>
      </c>
      <c r="C234" s="40" t="s">
        <v>8</v>
      </c>
      <c r="D234" s="40" t="s">
        <v>6791</v>
      </c>
      <c r="E234" s="17" t="s">
        <v>7299</v>
      </c>
      <c r="F234" s="40" t="s">
        <v>6535</v>
      </c>
      <c r="G234" s="40" t="s">
        <v>6534</v>
      </c>
      <c r="H234" s="40" t="s">
        <v>38</v>
      </c>
      <c r="I234" s="15" t="s">
        <v>39</v>
      </c>
      <c r="J234" s="15" t="s">
        <v>7568</v>
      </c>
      <c r="K234" s="17" t="s">
        <v>9</v>
      </c>
      <c r="L234" s="59">
        <v>3436892.5554227484</v>
      </c>
      <c r="M234" s="59">
        <f t="shared" si="9"/>
        <v>0</v>
      </c>
      <c r="N234" s="11">
        <f>M234*(1+VOTOS!$P$3%)^Q234</f>
        <v>0</v>
      </c>
      <c r="O234" s="54">
        <f t="shared" si="10"/>
        <v>3436892.5554227484</v>
      </c>
      <c r="P234" s="103">
        <f t="shared" si="11"/>
        <v>2.2871613731869743E-5</v>
      </c>
      <c r="Q234" s="40">
        <v>0</v>
      </c>
      <c r="R234" s="40"/>
      <c r="S234" s="40" t="s">
        <v>11</v>
      </c>
    </row>
    <row r="235" spans="1:19" s="39" customFormat="1" ht="14" x14ac:dyDescent="0.15">
      <c r="A235" s="15" t="s">
        <v>15</v>
      </c>
      <c r="B235" s="55" t="s">
        <v>34</v>
      </c>
      <c r="C235" s="40" t="s">
        <v>8</v>
      </c>
      <c r="D235" s="40" t="s">
        <v>6908</v>
      </c>
      <c r="E235" s="17" t="s">
        <v>7182</v>
      </c>
      <c r="F235" s="40" t="s">
        <v>6535</v>
      </c>
      <c r="G235" s="40" t="s">
        <v>6534</v>
      </c>
      <c r="H235" s="40" t="s">
        <v>38</v>
      </c>
      <c r="I235" s="15" t="s">
        <v>39</v>
      </c>
      <c r="J235" s="15" t="s">
        <v>7568</v>
      </c>
      <c r="K235" s="17" t="s">
        <v>9</v>
      </c>
      <c r="L235" s="59">
        <v>10501930.629728194</v>
      </c>
      <c r="M235" s="59">
        <f t="shared" si="9"/>
        <v>0</v>
      </c>
      <c r="N235" s="11">
        <f>M235*(1+VOTOS!$P$3%)^Q235</f>
        <v>0</v>
      </c>
      <c r="O235" s="54">
        <f t="shared" si="10"/>
        <v>10501930.629728194</v>
      </c>
      <c r="P235" s="103">
        <f t="shared" si="11"/>
        <v>6.9887579238708542E-5</v>
      </c>
      <c r="Q235" s="40">
        <v>0</v>
      </c>
      <c r="R235" s="40"/>
      <c r="S235" s="40" t="s">
        <v>11</v>
      </c>
    </row>
    <row r="236" spans="1:19" s="39" customFormat="1" ht="14" x14ac:dyDescent="0.15">
      <c r="A236" s="15" t="s">
        <v>15</v>
      </c>
      <c r="B236" s="55" t="s">
        <v>34</v>
      </c>
      <c r="C236" s="40" t="s">
        <v>8</v>
      </c>
      <c r="D236" s="40" t="s">
        <v>6649</v>
      </c>
      <c r="E236" s="17" t="s">
        <v>7442</v>
      </c>
      <c r="F236" s="40" t="s">
        <v>6535</v>
      </c>
      <c r="G236" s="40" t="s">
        <v>6534</v>
      </c>
      <c r="H236" s="40" t="s">
        <v>38</v>
      </c>
      <c r="I236" s="15" t="s">
        <v>39</v>
      </c>
      <c r="J236" s="15" t="s">
        <v>7568</v>
      </c>
      <c r="K236" s="17" t="s">
        <v>9</v>
      </c>
      <c r="L236" s="59">
        <v>792846.82995534851</v>
      </c>
      <c r="M236" s="59">
        <f t="shared" si="9"/>
        <v>0</v>
      </c>
      <c r="N236" s="11">
        <f>M236*(1+VOTOS!$P$3%)^Q236</f>
        <v>0</v>
      </c>
      <c r="O236" s="54">
        <f t="shared" si="10"/>
        <v>792846.82995534851</v>
      </c>
      <c r="P236" s="103">
        <f t="shared" si="11"/>
        <v>5.2761865990441598E-6</v>
      </c>
      <c r="Q236" s="40">
        <v>0</v>
      </c>
      <c r="R236" s="40"/>
      <c r="S236" s="40" t="s">
        <v>11</v>
      </c>
    </row>
    <row r="237" spans="1:19" s="39" customFormat="1" ht="14" x14ac:dyDescent="0.15">
      <c r="A237" s="15" t="s">
        <v>15</v>
      </c>
      <c r="B237" s="55" t="s">
        <v>34</v>
      </c>
      <c r="C237" s="40" t="s">
        <v>8</v>
      </c>
      <c r="D237" s="40" t="s">
        <v>6874</v>
      </c>
      <c r="E237" s="17" t="s">
        <v>7216</v>
      </c>
      <c r="F237" s="40" t="s">
        <v>6535</v>
      </c>
      <c r="G237" s="40" t="s">
        <v>6534</v>
      </c>
      <c r="H237" s="40" t="s">
        <v>38</v>
      </c>
      <c r="I237" s="15" t="s">
        <v>39</v>
      </c>
      <c r="J237" s="15" t="s">
        <v>7568</v>
      </c>
      <c r="K237" s="17" t="s">
        <v>9</v>
      </c>
      <c r="L237" s="59">
        <v>6620397.1370768715</v>
      </c>
      <c r="M237" s="59">
        <f t="shared" si="9"/>
        <v>0</v>
      </c>
      <c r="N237" s="11">
        <f>M237*(1+VOTOS!$P$3%)^Q237</f>
        <v>0</v>
      </c>
      <c r="O237" s="54">
        <f t="shared" si="10"/>
        <v>6620397.1370768715</v>
      </c>
      <c r="P237" s="103">
        <f t="shared" si="11"/>
        <v>4.4056997310517745E-5</v>
      </c>
      <c r="Q237" s="40">
        <v>0</v>
      </c>
      <c r="R237" s="40"/>
      <c r="S237" s="40" t="s">
        <v>11</v>
      </c>
    </row>
    <row r="238" spans="1:19" s="39" customFormat="1" ht="14" x14ac:dyDescent="0.15">
      <c r="A238" s="15" t="s">
        <v>15</v>
      </c>
      <c r="B238" s="55" t="s">
        <v>34</v>
      </c>
      <c r="C238" s="40" t="s">
        <v>8</v>
      </c>
      <c r="D238" s="40" t="s">
        <v>6632</v>
      </c>
      <c r="E238" s="17" t="s">
        <v>7459</v>
      </c>
      <c r="F238" s="40" t="s">
        <v>6535</v>
      </c>
      <c r="G238" s="40" t="s">
        <v>6534</v>
      </c>
      <c r="H238" s="40" t="s">
        <v>38</v>
      </c>
      <c r="I238" s="15" t="s">
        <v>39</v>
      </c>
      <c r="J238" s="15" t="s">
        <v>7568</v>
      </c>
      <c r="K238" s="17" t="s">
        <v>9</v>
      </c>
      <c r="L238" s="59">
        <v>668151.36573910178</v>
      </c>
      <c r="M238" s="59">
        <f t="shared" si="9"/>
        <v>0</v>
      </c>
      <c r="N238" s="11">
        <f>M238*(1+VOTOS!$P$3%)^Q238</f>
        <v>0</v>
      </c>
      <c r="O238" s="54">
        <f t="shared" si="10"/>
        <v>668151.36573910178</v>
      </c>
      <c r="P238" s="103">
        <f t="shared" si="11"/>
        <v>4.446371163827746E-6</v>
      </c>
      <c r="Q238" s="40">
        <v>0</v>
      </c>
      <c r="R238" s="40"/>
      <c r="S238" s="40" t="s">
        <v>11</v>
      </c>
    </row>
    <row r="239" spans="1:19" s="39" customFormat="1" ht="14" x14ac:dyDescent="0.15">
      <c r="A239" s="15" t="s">
        <v>15</v>
      </c>
      <c r="B239" s="55" t="s">
        <v>34</v>
      </c>
      <c r="C239" s="40" t="s">
        <v>8</v>
      </c>
      <c r="D239" s="40" t="s">
        <v>6560</v>
      </c>
      <c r="E239" s="17" t="s">
        <v>7531</v>
      </c>
      <c r="F239" s="40" t="s">
        <v>6535</v>
      </c>
      <c r="G239" s="40" t="s">
        <v>6534</v>
      </c>
      <c r="H239" s="40" t="s">
        <v>38</v>
      </c>
      <c r="I239" s="15" t="s">
        <v>39</v>
      </c>
      <c r="J239" s="15" t="s">
        <v>7568</v>
      </c>
      <c r="K239" s="17" t="s">
        <v>9</v>
      </c>
      <c r="L239" s="59">
        <v>1578383.13</v>
      </c>
      <c r="M239" s="59">
        <f t="shared" si="9"/>
        <v>0</v>
      </c>
      <c r="N239" s="11">
        <f>M239*(1+VOTOS!$P$3%)^Q239</f>
        <v>0</v>
      </c>
      <c r="O239" s="54">
        <f t="shared" si="10"/>
        <v>1578383.13</v>
      </c>
      <c r="P239" s="103">
        <f t="shared" si="11"/>
        <v>1.0503723549140484E-5</v>
      </c>
      <c r="Q239" s="40">
        <v>0</v>
      </c>
      <c r="R239" s="40"/>
      <c r="S239" s="40" t="s">
        <v>11</v>
      </c>
    </row>
    <row r="240" spans="1:19" s="39" customFormat="1" ht="14" x14ac:dyDescent="0.15">
      <c r="A240" s="15" t="s">
        <v>15</v>
      </c>
      <c r="B240" s="55" t="s">
        <v>34</v>
      </c>
      <c r="C240" s="40" t="s">
        <v>8</v>
      </c>
      <c r="D240" s="40" t="s">
        <v>6825</v>
      </c>
      <c r="E240" s="17" t="s">
        <v>7265</v>
      </c>
      <c r="F240" s="40" t="s">
        <v>6535</v>
      </c>
      <c r="G240" s="40" t="s">
        <v>6534</v>
      </c>
      <c r="H240" s="40" t="s">
        <v>38</v>
      </c>
      <c r="I240" s="15" t="s">
        <v>39</v>
      </c>
      <c r="J240" s="15" t="s">
        <v>7568</v>
      </c>
      <c r="K240" s="17" t="s">
        <v>9</v>
      </c>
      <c r="L240" s="59">
        <v>2952753.9786402537</v>
      </c>
      <c r="M240" s="59">
        <f t="shared" si="9"/>
        <v>0</v>
      </c>
      <c r="N240" s="11">
        <f>M240*(1+VOTOS!$P$3%)^Q240</f>
        <v>0</v>
      </c>
      <c r="O240" s="54">
        <f t="shared" si="10"/>
        <v>2952753.9786402537</v>
      </c>
      <c r="P240" s="103">
        <f t="shared" si="11"/>
        <v>1.9649799158878424E-5</v>
      </c>
      <c r="Q240" s="40">
        <v>0</v>
      </c>
      <c r="R240" s="40"/>
      <c r="S240" s="40" t="s">
        <v>11</v>
      </c>
    </row>
    <row r="241" spans="1:19" s="39" customFormat="1" ht="14" x14ac:dyDescent="0.15">
      <c r="A241" s="15" t="s">
        <v>15</v>
      </c>
      <c r="B241" s="55" t="s">
        <v>34</v>
      </c>
      <c r="C241" s="40" t="s">
        <v>8</v>
      </c>
      <c r="D241" s="40" t="s">
        <v>6978</v>
      </c>
      <c r="E241" s="17" t="s">
        <v>7110</v>
      </c>
      <c r="F241" s="40" t="s">
        <v>6535</v>
      </c>
      <c r="G241" s="40" t="s">
        <v>6534</v>
      </c>
      <c r="H241" s="40" t="s">
        <v>38</v>
      </c>
      <c r="I241" s="15" t="s">
        <v>39</v>
      </c>
      <c r="J241" s="15" t="s">
        <v>7568</v>
      </c>
      <c r="K241" s="17" t="s">
        <v>9</v>
      </c>
      <c r="L241" s="59">
        <v>3343493.9732370079</v>
      </c>
      <c r="M241" s="59">
        <f t="shared" si="9"/>
        <v>0</v>
      </c>
      <c r="N241" s="11">
        <f>M241*(1+VOTOS!$P$3%)^Q241</f>
        <v>0</v>
      </c>
      <c r="O241" s="54">
        <f t="shared" si="10"/>
        <v>3343493.9732370079</v>
      </c>
      <c r="P241" s="103">
        <f t="shared" si="11"/>
        <v>2.2250070794344368E-5</v>
      </c>
      <c r="Q241" s="40">
        <v>0</v>
      </c>
      <c r="R241" s="40"/>
      <c r="S241" s="40" t="s">
        <v>11</v>
      </c>
    </row>
    <row r="242" spans="1:19" s="39" customFormat="1" ht="14" x14ac:dyDescent="0.15">
      <c r="A242" s="15" t="s">
        <v>15</v>
      </c>
      <c r="B242" s="55" t="s">
        <v>34</v>
      </c>
      <c r="C242" s="40" t="s">
        <v>8</v>
      </c>
      <c r="D242" s="40" t="s">
        <v>6584</v>
      </c>
      <c r="E242" s="17" t="s">
        <v>7507</v>
      </c>
      <c r="F242" s="40" t="s">
        <v>6535</v>
      </c>
      <c r="G242" s="40" t="s">
        <v>6534</v>
      </c>
      <c r="H242" s="40" t="s">
        <v>38</v>
      </c>
      <c r="I242" s="15" t="s">
        <v>39</v>
      </c>
      <c r="J242" s="15" t="s">
        <v>7568</v>
      </c>
      <c r="K242" s="17" t="s">
        <v>9</v>
      </c>
      <c r="L242" s="59">
        <v>320827.64921446337</v>
      </c>
      <c r="M242" s="59">
        <f t="shared" si="9"/>
        <v>0</v>
      </c>
      <c r="N242" s="11">
        <f>M242*(1+VOTOS!$P$3%)^Q242</f>
        <v>0</v>
      </c>
      <c r="O242" s="54">
        <f t="shared" si="10"/>
        <v>320827.64921446337</v>
      </c>
      <c r="P242" s="103">
        <f t="shared" si="11"/>
        <v>2.135023411121571E-6</v>
      </c>
      <c r="Q242" s="40">
        <v>0</v>
      </c>
      <c r="R242" s="40"/>
      <c r="S242" s="40" t="s">
        <v>11</v>
      </c>
    </row>
    <row r="243" spans="1:19" s="39" customFormat="1" ht="14" x14ac:dyDescent="0.15">
      <c r="A243" s="15" t="s">
        <v>15</v>
      </c>
      <c r="B243" s="55" t="s">
        <v>34</v>
      </c>
      <c r="C243" s="40" t="s">
        <v>8</v>
      </c>
      <c r="D243" s="40" t="s">
        <v>6553</v>
      </c>
      <c r="E243" s="17" t="s">
        <v>7538</v>
      </c>
      <c r="F243" s="40" t="s">
        <v>6535</v>
      </c>
      <c r="G243" s="40" t="s">
        <v>6534</v>
      </c>
      <c r="H243" s="40" t="s">
        <v>38</v>
      </c>
      <c r="I243" s="15" t="s">
        <v>39</v>
      </c>
      <c r="J243" s="15" t="s">
        <v>7568</v>
      </c>
      <c r="K243" s="17" t="s">
        <v>9</v>
      </c>
      <c r="L243" s="59">
        <v>10381747.210000001</v>
      </c>
      <c r="M243" s="59">
        <f t="shared" si="9"/>
        <v>0</v>
      </c>
      <c r="N243" s="11">
        <f>M243*(1+VOTOS!$P$3%)^Q243</f>
        <v>0</v>
      </c>
      <c r="O243" s="54">
        <f t="shared" si="10"/>
        <v>10381747.210000001</v>
      </c>
      <c r="P243" s="103">
        <f t="shared" si="11"/>
        <v>6.9087790269844394E-5</v>
      </c>
      <c r="Q243" s="40">
        <v>0</v>
      </c>
      <c r="R243" s="40"/>
      <c r="S243" s="40" t="s">
        <v>11</v>
      </c>
    </row>
    <row r="244" spans="1:19" s="39" customFormat="1" ht="14" x14ac:dyDescent="0.15">
      <c r="A244" s="15" t="s">
        <v>15</v>
      </c>
      <c r="B244" s="55" t="s">
        <v>34</v>
      </c>
      <c r="C244" s="40" t="s">
        <v>8</v>
      </c>
      <c r="D244" s="40" t="s">
        <v>7015</v>
      </c>
      <c r="E244" s="17" t="s">
        <v>7073</v>
      </c>
      <c r="F244" s="40" t="s">
        <v>6535</v>
      </c>
      <c r="G244" s="40" t="s">
        <v>6534</v>
      </c>
      <c r="H244" s="40" t="s">
        <v>38</v>
      </c>
      <c r="I244" s="15" t="s">
        <v>39</v>
      </c>
      <c r="J244" s="15" t="s">
        <v>7568</v>
      </c>
      <c r="K244" s="17" t="s">
        <v>9</v>
      </c>
      <c r="L244" s="59">
        <v>7722135.0459719338</v>
      </c>
      <c r="M244" s="59">
        <f t="shared" si="9"/>
        <v>0</v>
      </c>
      <c r="N244" s="11">
        <f>M244*(1+VOTOS!$P$3%)^Q244</f>
        <v>0</v>
      </c>
      <c r="O244" s="54">
        <f t="shared" si="10"/>
        <v>7722135.0459719338</v>
      </c>
      <c r="P244" s="103">
        <f t="shared" si="11"/>
        <v>5.138877259288652E-5</v>
      </c>
      <c r="Q244" s="40">
        <v>0</v>
      </c>
      <c r="R244" s="40"/>
      <c r="S244" s="40" t="s">
        <v>11</v>
      </c>
    </row>
    <row r="245" spans="1:19" s="39" customFormat="1" ht="14" x14ac:dyDescent="0.15">
      <c r="A245" s="15" t="s">
        <v>15</v>
      </c>
      <c r="B245" s="55" t="s">
        <v>34</v>
      </c>
      <c r="C245" s="40" t="s">
        <v>8</v>
      </c>
      <c r="D245" s="40" t="s">
        <v>6727</v>
      </c>
      <c r="E245" s="17" t="s">
        <v>7363</v>
      </c>
      <c r="F245" s="40" t="s">
        <v>6535</v>
      </c>
      <c r="G245" s="40" t="s">
        <v>6534</v>
      </c>
      <c r="H245" s="40" t="s">
        <v>38</v>
      </c>
      <c r="I245" s="15" t="s">
        <v>39</v>
      </c>
      <c r="J245" s="15" t="s">
        <v>7568</v>
      </c>
      <c r="K245" s="17" t="s">
        <v>9</v>
      </c>
      <c r="L245" s="59">
        <v>1538062.0957975762</v>
      </c>
      <c r="M245" s="59">
        <f t="shared" si="9"/>
        <v>0</v>
      </c>
      <c r="N245" s="11">
        <f>M245*(1+VOTOS!$P$3%)^Q245</f>
        <v>0</v>
      </c>
      <c r="O245" s="54">
        <f t="shared" si="10"/>
        <v>1538062.0957975762</v>
      </c>
      <c r="P245" s="103">
        <f t="shared" si="11"/>
        <v>1.0235397698193448E-5</v>
      </c>
      <c r="Q245" s="40">
        <v>0</v>
      </c>
      <c r="R245" s="40"/>
      <c r="S245" s="40" t="s">
        <v>11</v>
      </c>
    </row>
    <row r="246" spans="1:19" s="39" customFormat="1" ht="14" x14ac:dyDescent="0.15">
      <c r="A246" s="15" t="s">
        <v>15</v>
      </c>
      <c r="B246" s="55" t="s">
        <v>34</v>
      </c>
      <c r="C246" s="40" t="s">
        <v>8</v>
      </c>
      <c r="D246" s="40" t="s">
        <v>6706</v>
      </c>
      <c r="E246" s="17" t="s">
        <v>7384</v>
      </c>
      <c r="F246" s="40" t="s">
        <v>6535</v>
      </c>
      <c r="G246" s="40" t="s">
        <v>6534</v>
      </c>
      <c r="H246" s="40" t="s">
        <v>38</v>
      </c>
      <c r="I246" s="15" t="s">
        <v>39</v>
      </c>
      <c r="J246" s="15" t="s">
        <v>7568</v>
      </c>
      <c r="K246" s="17" t="s">
        <v>9</v>
      </c>
      <c r="L246" s="59">
        <v>2370926.1908139763</v>
      </c>
      <c r="M246" s="59">
        <f t="shared" si="9"/>
        <v>0</v>
      </c>
      <c r="N246" s="11">
        <f>M246*(1+VOTOS!$P$3%)^Q246</f>
        <v>0</v>
      </c>
      <c r="O246" s="54">
        <f t="shared" si="10"/>
        <v>2370926.1908139763</v>
      </c>
      <c r="P246" s="103">
        <f t="shared" si="11"/>
        <v>1.5777888644645304E-5</v>
      </c>
      <c r="Q246" s="40">
        <v>0</v>
      </c>
      <c r="R246" s="40"/>
      <c r="S246" s="40" t="s">
        <v>11</v>
      </c>
    </row>
    <row r="247" spans="1:19" s="39" customFormat="1" ht="14" x14ac:dyDescent="0.15">
      <c r="A247" s="15" t="s">
        <v>15</v>
      </c>
      <c r="B247" s="55" t="s">
        <v>34</v>
      </c>
      <c r="C247" s="40" t="s">
        <v>8</v>
      </c>
      <c r="D247" s="40" t="s">
        <v>7043</v>
      </c>
      <c r="E247" s="17" t="s">
        <v>7044</v>
      </c>
      <c r="F247" s="40" t="s">
        <v>6535</v>
      </c>
      <c r="G247" s="40" t="s">
        <v>6534</v>
      </c>
      <c r="H247" s="40" t="s">
        <v>38</v>
      </c>
      <c r="I247" s="15" t="s">
        <v>39</v>
      </c>
      <c r="J247" s="15" t="s">
        <v>7568</v>
      </c>
      <c r="K247" s="17" t="s">
        <v>9</v>
      </c>
      <c r="L247" s="59">
        <v>7031719.9273095746</v>
      </c>
      <c r="M247" s="59">
        <f t="shared" si="9"/>
        <v>0</v>
      </c>
      <c r="N247" s="11">
        <f>M247*(1+VOTOS!$P$3%)^Q247</f>
        <v>0</v>
      </c>
      <c r="O247" s="54">
        <f t="shared" si="10"/>
        <v>7031719.9273095746</v>
      </c>
      <c r="P247" s="103">
        <f t="shared" si="11"/>
        <v>4.679424202376137E-5</v>
      </c>
      <c r="Q247" s="40">
        <v>0</v>
      </c>
      <c r="R247" s="40"/>
      <c r="S247" s="40" t="s">
        <v>11</v>
      </c>
    </row>
    <row r="248" spans="1:19" s="39" customFormat="1" ht="14" x14ac:dyDescent="0.15">
      <c r="A248" s="15" t="s">
        <v>15</v>
      </c>
      <c r="B248" s="55" t="s">
        <v>34</v>
      </c>
      <c r="C248" s="40" t="s">
        <v>8</v>
      </c>
      <c r="D248" s="40" t="s">
        <v>6969</v>
      </c>
      <c r="E248" s="17" t="s">
        <v>7119</v>
      </c>
      <c r="F248" s="40" t="s">
        <v>6535</v>
      </c>
      <c r="G248" s="40" t="s">
        <v>6534</v>
      </c>
      <c r="H248" s="40" t="s">
        <v>38</v>
      </c>
      <c r="I248" s="15" t="s">
        <v>39</v>
      </c>
      <c r="J248" s="15" t="s">
        <v>7568</v>
      </c>
      <c r="K248" s="17" t="s">
        <v>9</v>
      </c>
      <c r="L248" s="59">
        <v>4475716.0814555362</v>
      </c>
      <c r="M248" s="59">
        <f t="shared" si="9"/>
        <v>0</v>
      </c>
      <c r="N248" s="11">
        <f>M248*(1+VOTOS!$P$3%)^Q248</f>
        <v>0</v>
      </c>
      <c r="O248" s="54">
        <f t="shared" si="10"/>
        <v>4475716.0814555362</v>
      </c>
      <c r="P248" s="103">
        <f t="shared" si="11"/>
        <v>2.9784710385273373E-5</v>
      </c>
      <c r="Q248" s="40">
        <v>0</v>
      </c>
      <c r="R248" s="40"/>
      <c r="S248" s="40" t="s">
        <v>11</v>
      </c>
    </row>
    <row r="249" spans="1:19" s="39" customFormat="1" ht="14" x14ac:dyDescent="0.15">
      <c r="A249" s="15" t="s">
        <v>15</v>
      </c>
      <c r="B249" s="55" t="s">
        <v>34</v>
      </c>
      <c r="C249" s="40" t="s">
        <v>8</v>
      </c>
      <c r="D249" s="40" t="s">
        <v>6821</v>
      </c>
      <c r="E249" s="17" t="s">
        <v>7269</v>
      </c>
      <c r="F249" s="40" t="s">
        <v>6535</v>
      </c>
      <c r="G249" s="40" t="s">
        <v>6534</v>
      </c>
      <c r="H249" s="40" t="s">
        <v>38</v>
      </c>
      <c r="I249" s="15" t="s">
        <v>39</v>
      </c>
      <c r="J249" s="15" t="s">
        <v>7568</v>
      </c>
      <c r="K249" s="17" t="s">
        <v>9</v>
      </c>
      <c r="L249" s="59">
        <v>7918789.5626530796</v>
      </c>
      <c r="M249" s="59">
        <f t="shared" si="9"/>
        <v>0</v>
      </c>
      <c r="N249" s="11">
        <f>M249*(1+VOTOS!$P$3%)^Q249</f>
        <v>0</v>
      </c>
      <c r="O249" s="54">
        <f t="shared" si="10"/>
        <v>7918789.5626530796</v>
      </c>
      <c r="P249" s="103">
        <f t="shared" si="11"/>
        <v>5.2697456548415488E-5</v>
      </c>
      <c r="Q249" s="40">
        <v>0</v>
      </c>
      <c r="R249" s="40"/>
      <c r="S249" s="40" t="s">
        <v>11</v>
      </c>
    </row>
    <row r="250" spans="1:19" s="39" customFormat="1" ht="14" x14ac:dyDescent="0.15">
      <c r="A250" s="15" t="s">
        <v>15</v>
      </c>
      <c r="B250" s="55" t="s">
        <v>34</v>
      </c>
      <c r="C250" s="40" t="s">
        <v>8</v>
      </c>
      <c r="D250" s="40" t="s">
        <v>6613</v>
      </c>
      <c r="E250" s="17" t="s">
        <v>7478</v>
      </c>
      <c r="F250" s="40" t="s">
        <v>6535</v>
      </c>
      <c r="G250" s="40" t="s">
        <v>6534</v>
      </c>
      <c r="H250" s="40" t="s">
        <v>38</v>
      </c>
      <c r="I250" s="15" t="s">
        <v>39</v>
      </c>
      <c r="J250" s="15" t="s">
        <v>7568</v>
      </c>
      <c r="K250" s="17" t="s">
        <v>9</v>
      </c>
      <c r="L250" s="59">
        <v>432710.24789746164</v>
      </c>
      <c r="M250" s="59">
        <f t="shared" si="9"/>
        <v>0</v>
      </c>
      <c r="N250" s="11">
        <f>M250*(1+VOTOS!$P$3%)^Q250</f>
        <v>0</v>
      </c>
      <c r="O250" s="54">
        <f t="shared" si="10"/>
        <v>432710.24789746164</v>
      </c>
      <c r="P250" s="103">
        <f t="shared" si="11"/>
        <v>2.8795726046533361E-6</v>
      </c>
      <c r="Q250" s="40">
        <v>0</v>
      </c>
      <c r="R250" s="40"/>
      <c r="S250" s="40" t="s">
        <v>11</v>
      </c>
    </row>
    <row r="251" spans="1:19" s="39" customFormat="1" ht="14" x14ac:dyDescent="0.15">
      <c r="A251" s="15" t="s">
        <v>15</v>
      </c>
      <c r="B251" s="55" t="s">
        <v>34</v>
      </c>
      <c r="C251" s="40" t="s">
        <v>8</v>
      </c>
      <c r="D251" s="40" t="s">
        <v>6916</v>
      </c>
      <c r="E251" s="17" t="s">
        <v>7174</v>
      </c>
      <c r="F251" s="40" t="s">
        <v>6535</v>
      </c>
      <c r="G251" s="40" t="s">
        <v>6534</v>
      </c>
      <c r="H251" s="40" t="s">
        <v>38</v>
      </c>
      <c r="I251" s="15" t="s">
        <v>39</v>
      </c>
      <c r="J251" s="15" t="s">
        <v>7568</v>
      </c>
      <c r="K251" s="17" t="s">
        <v>9</v>
      </c>
      <c r="L251" s="59">
        <v>2779123.2211180087</v>
      </c>
      <c r="M251" s="59">
        <f t="shared" si="9"/>
        <v>0</v>
      </c>
      <c r="N251" s="11">
        <f>M251*(1+VOTOS!$P$3%)^Q251</f>
        <v>0</v>
      </c>
      <c r="O251" s="54">
        <f t="shared" si="10"/>
        <v>2779123.2211180087</v>
      </c>
      <c r="P251" s="103">
        <f t="shared" si="11"/>
        <v>1.8494332249750027E-5</v>
      </c>
      <c r="Q251" s="40">
        <v>0</v>
      </c>
      <c r="R251" s="40"/>
      <c r="S251" s="40" t="s">
        <v>11</v>
      </c>
    </row>
    <row r="252" spans="1:19" s="39" customFormat="1" ht="14" x14ac:dyDescent="0.15">
      <c r="A252" s="15" t="s">
        <v>15</v>
      </c>
      <c r="B252" s="55" t="s">
        <v>34</v>
      </c>
      <c r="C252" s="40" t="s">
        <v>8</v>
      </c>
      <c r="D252" s="40" t="s">
        <v>6536</v>
      </c>
      <c r="E252" s="17" t="s">
        <v>7552</v>
      </c>
      <c r="F252" s="40" t="s">
        <v>6535</v>
      </c>
      <c r="G252" s="40" t="s">
        <v>6534</v>
      </c>
      <c r="H252" s="40" t="s">
        <v>38</v>
      </c>
      <c r="I252" s="15" t="s">
        <v>39</v>
      </c>
      <c r="J252" s="15" t="s">
        <v>7568</v>
      </c>
      <c r="K252" s="17" t="s">
        <v>9</v>
      </c>
      <c r="L252" s="59">
        <v>2329133.7232876713</v>
      </c>
      <c r="M252" s="59">
        <f t="shared" si="9"/>
        <v>0</v>
      </c>
      <c r="N252" s="11">
        <f>M252*(1+VOTOS!$P$3%)^Q252</f>
        <v>0</v>
      </c>
      <c r="O252" s="54">
        <f t="shared" si="10"/>
        <v>2329133.7232876713</v>
      </c>
      <c r="P252" s="103">
        <f t="shared" si="11"/>
        <v>1.54997707929088E-5</v>
      </c>
      <c r="Q252" s="40">
        <v>0</v>
      </c>
      <c r="R252" s="40"/>
      <c r="S252" s="40" t="s">
        <v>95</v>
      </c>
    </row>
    <row r="253" spans="1:19" s="39" customFormat="1" ht="14" x14ac:dyDescent="0.15">
      <c r="A253" s="15" t="s">
        <v>15</v>
      </c>
      <c r="B253" s="55" t="s">
        <v>34</v>
      </c>
      <c r="C253" s="40" t="s">
        <v>8</v>
      </c>
      <c r="D253" s="40" t="s">
        <v>6965</v>
      </c>
      <c r="E253" s="17" t="s">
        <v>7123</v>
      </c>
      <c r="F253" s="40" t="s">
        <v>6535</v>
      </c>
      <c r="G253" s="40" t="s">
        <v>6534</v>
      </c>
      <c r="H253" s="40" t="s">
        <v>38</v>
      </c>
      <c r="I253" s="15" t="s">
        <v>39</v>
      </c>
      <c r="J253" s="15" t="s">
        <v>7568</v>
      </c>
      <c r="K253" s="17" t="s">
        <v>9</v>
      </c>
      <c r="L253" s="59">
        <v>25803228.230316609</v>
      </c>
      <c r="M253" s="59">
        <f t="shared" si="9"/>
        <v>0</v>
      </c>
      <c r="N253" s="11">
        <f>M253*(1+VOTOS!$P$3%)^Q253</f>
        <v>0</v>
      </c>
      <c r="O253" s="54">
        <f t="shared" si="10"/>
        <v>25803228.230316609</v>
      </c>
      <c r="P253" s="103">
        <f t="shared" si="11"/>
        <v>1.7171368019285859E-4</v>
      </c>
      <c r="Q253" s="40">
        <v>0</v>
      </c>
      <c r="R253" s="40"/>
      <c r="S253" s="40" t="s">
        <v>11</v>
      </c>
    </row>
    <row r="254" spans="1:19" s="39" customFormat="1" ht="14" x14ac:dyDescent="0.15">
      <c r="A254" s="15" t="s">
        <v>15</v>
      </c>
      <c r="B254" s="55" t="s">
        <v>34</v>
      </c>
      <c r="C254" s="40" t="s">
        <v>8</v>
      </c>
      <c r="D254" s="40" t="s">
        <v>6962</v>
      </c>
      <c r="E254" s="17" t="s">
        <v>7126</v>
      </c>
      <c r="F254" s="40" t="s">
        <v>6535</v>
      </c>
      <c r="G254" s="40" t="s">
        <v>6534</v>
      </c>
      <c r="H254" s="40" t="s">
        <v>38</v>
      </c>
      <c r="I254" s="15" t="s">
        <v>39</v>
      </c>
      <c r="J254" s="15" t="s">
        <v>7568</v>
      </c>
      <c r="K254" s="17" t="s">
        <v>9</v>
      </c>
      <c r="L254" s="59">
        <v>7932256.752284389</v>
      </c>
      <c r="M254" s="59">
        <f t="shared" si="9"/>
        <v>0</v>
      </c>
      <c r="N254" s="11">
        <f>M254*(1+VOTOS!$P$3%)^Q254</f>
        <v>0</v>
      </c>
      <c r="O254" s="54">
        <f t="shared" si="10"/>
        <v>7932256.752284389</v>
      </c>
      <c r="P254" s="103">
        <f t="shared" si="11"/>
        <v>5.2787077144443483E-5</v>
      </c>
      <c r="Q254" s="40">
        <v>0</v>
      </c>
      <c r="R254" s="40"/>
      <c r="S254" s="40" t="s">
        <v>11</v>
      </c>
    </row>
    <row r="255" spans="1:19" s="39" customFormat="1" ht="14" x14ac:dyDescent="0.15">
      <c r="A255" s="15" t="s">
        <v>15</v>
      </c>
      <c r="B255" s="55" t="s">
        <v>34</v>
      </c>
      <c r="C255" s="40" t="s">
        <v>8</v>
      </c>
      <c r="D255" s="40" t="s">
        <v>6778</v>
      </c>
      <c r="E255" s="17" t="s">
        <v>7312</v>
      </c>
      <c r="F255" s="40" t="s">
        <v>6535</v>
      </c>
      <c r="G255" s="40" t="s">
        <v>6534</v>
      </c>
      <c r="H255" s="40" t="s">
        <v>38</v>
      </c>
      <c r="I255" s="15" t="s">
        <v>39</v>
      </c>
      <c r="J255" s="15" t="s">
        <v>7568</v>
      </c>
      <c r="K255" s="17" t="s">
        <v>9</v>
      </c>
      <c r="L255" s="59">
        <v>2277451.0826283153</v>
      </c>
      <c r="M255" s="59">
        <f t="shared" si="9"/>
        <v>0</v>
      </c>
      <c r="N255" s="11">
        <f>M255*(1+VOTOS!$P$3%)^Q255</f>
        <v>0</v>
      </c>
      <c r="O255" s="54">
        <f t="shared" si="10"/>
        <v>2277451.0826283153</v>
      </c>
      <c r="P255" s="103">
        <f t="shared" si="11"/>
        <v>1.515583644676849E-5</v>
      </c>
      <c r="Q255" s="40">
        <v>0</v>
      </c>
      <c r="R255" s="40"/>
      <c r="S255" s="40" t="s">
        <v>11</v>
      </c>
    </row>
    <row r="256" spans="1:19" s="39" customFormat="1" ht="14" x14ac:dyDescent="0.15">
      <c r="A256" s="15" t="s">
        <v>15</v>
      </c>
      <c r="B256" s="55" t="s">
        <v>34</v>
      </c>
      <c r="C256" s="40" t="s">
        <v>8</v>
      </c>
      <c r="D256" s="40" t="s">
        <v>6538</v>
      </c>
      <c r="E256" s="17" t="s">
        <v>6537</v>
      </c>
      <c r="F256" s="40" t="s">
        <v>6535</v>
      </c>
      <c r="G256" s="40" t="s">
        <v>6534</v>
      </c>
      <c r="H256" s="40" t="s">
        <v>38</v>
      </c>
      <c r="I256" s="15" t="s">
        <v>39</v>
      </c>
      <c r="J256" s="15" t="s">
        <v>7568</v>
      </c>
      <c r="K256" s="17" t="s">
        <v>9</v>
      </c>
      <c r="L256" s="59">
        <v>960154.60762052983</v>
      </c>
      <c r="M256" s="59">
        <f t="shared" si="9"/>
        <v>0</v>
      </c>
      <c r="N256" s="11">
        <f>M256*(1+VOTOS!$P$3%)^Q256</f>
        <v>0</v>
      </c>
      <c r="O256" s="54">
        <f t="shared" si="10"/>
        <v>960154.60762052983</v>
      </c>
      <c r="P256" s="103">
        <f t="shared" si="11"/>
        <v>6.3895757444388688E-6</v>
      </c>
      <c r="Q256" s="40">
        <v>0</v>
      </c>
      <c r="R256" s="40"/>
      <c r="S256" s="40" t="s">
        <v>93</v>
      </c>
    </row>
    <row r="257" spans="1:19" s="39" customFormat="1" ht="14" x14ac:dyDescent="0.15">
      <c r="A257" s="15" t="s">
        <v>15</v>
      </c>
      <c r="B257" s="55" t="s">
        <v>34</v>
      </c>
      <c r="C257" s="40" t="s">
        <v>8</v>
      </c>
      <c r="D257" s="40" t="s">
        <v>6757</v>
      </c>
      <c r="E257" s="17" t="s">
        <v>7333</v>
      </c>
      <c r="F257" s="40" t="s">
        <v>6535</v>
      </c>
      <c r="G257" s="40" t="s">
        <v>6534</v>
      </c>
      <c r="H257" s="40" t="s">
        <v>38</v>
      </c>
      <c r="I257" s="15" t="s">
        <v>39</v>
      </c>
      <c r="J257" s="15" t="s">
        <v>7568</v>
      </c>
      <c r="K257" s="17" t="s">
        <v>9</v>
      </c>
      <c r="L257" s="59">
        <v>3155116.9407238481</v>
      </c>
      <c r="M257" s="59">
        <f t="shared" si="9"/>
        <v>0</v>
      </c>
      <c r="N257" s="11">
        <f>M257*(1+VOTOS!$P$3%)^Q257</f>
        <v>0</v>
      </c>
      <c r="O257" s="54">
        <f t="shared" si="10"/>
        <v>3155116.9407238481</v>
      </c>
      <c r="P257" s="103">
        <f t="shared" si="11"/>
        <v>2.0996471313383314E-5</v>
      </c>
      <c r="Q257" s="40">
        <v>0</v>
      </c>
      <c r="R257" s="40"/>
      <c r="S257" s="40" t="s">
        <v>11</v>
      </c>
    </row>
    <row r="258" spans="1:19" s="39" customFormat="1" ht="14" x14ac:dyDescent="0.15">
      <c r="A258" s="15" t="s">
        <v>15</v>
      </c>
      <c r="B258" s="55" t="s">
        <v>34</v>
      </c>
      <c r="C258" s="40" t="s">
        <v>8</v>
      </c>
      <c r="D258" s="40" t="s">
        <v>6657</v>
      </c>
      <c r="E258" s="17" t="s">
        <v>7434</v>
      </c>
      <c r="F258" s="40" t="s">
        <v>6535</v>
      </c>
      <c r="G258" s="40" t="s">
        <v>6534</v>
      </c>
      <c r="H258" s="40" t="s">
        <v>38</v>
      </c>
      <c r="I258" s="15" t="s">
        <v>39</v>
      </c>
      <c r="J258" s="15" t="s">
        <v>7568</v>
      </c>
      <c r="K258" s="17" t="s">
        <v>9</v>
      </c>
      <c r="L258" s="59">
        <v>1145625.0937582441</v>
      </c>
      <c r="M258" s="59">
        <f t="shared" si="9"/>
        <v>0</v>
      </c>
      <c r="N258" s="11">
        <f>M258*(1+VOTOS!$P$3%)^Q258</f>
        <v>0</v>
      </c>
      <c r="O258" s="54">
        <f t="shared" si="10"/>
        <v>1145625.0937582441</v>
      </c>
      <c r="P258" s="103">
        <f t="shared" si="11"/>
        <v>7.6238329256564883E-6</v>
      </c>
      <c r="Q258" s="40">
        <v>0</v>
      </c>
      <c r="R258" s="40"/>
      <c r="S258" s="40" t="s">
        <v>11</v>
      </c>
    </row>
    <row r="259" spans="1:19" s="39" customFormat="1" ht="14" x14ac:dyDescent="0.15">
      <c r="A259" s="15" t="s">
        <v>15</v>
      </c>
      <c r="B259" s="55" t="s">
        <v>34</v>
      </c>
      <c r="C259" s="40" t="s">
        <v>8</v>
      </c>
      <c r="D259" s="40" t="s">
        <v>6937</v>
      </c>
      <c r="E259" s="17" t="s">
        <v>7153</v>
      </c>
      <c r="F259" s="40" t="s">
        <v>6535</v>
      </c>
      <c r="G259" s="40" t="s">
        <v>6534</v>
      </c>
      <c r="H259" s="40" t="s">
        <v>38</v>
      </c>
      <c r="I259" s="15" t="s">
        <v>39</v>
      </c>
      <c r="J259" s="15" t="s">
        <v>7568</v>
      </c>
      <c r="K259" s="17" t="s">
        <v>9</v>
      </c>
      <c r="L259" s="59">
        <v>5821716.6214281758</v>
      </c>
      <c r="M259" s="59">
        <f t="shared" si="9"/>
        <v>0</v>
      </c>
      <c r="N259" s="11">
        <f>M259*(1+VOTOS!$P$3%)^Q259</f>
        <v>0</v>
      </c>
      <c r="O259" s="54">
        <f t="shared" si="10"/>
        <v>5821716.6214281758</v>
      </c>
      <c r="P259" s="103">
        <f t="shared" si="11"/>
        <v>3.8741989071384534E-5</v>
      </c>
      <c r="Q259" s="40">
        <v>0</v>
      </c>
      <c r="R259" s="40"/>
      <c r="S259" s="40" t="s">
        <v>11</v>
      </c>
    </row>
    <row r="260" spans="1:19" s="39" customFormat="1" ht="14" x14ac:dyDescent="0.15">
      <c r="A260" s="15" t="s">
        <v>15</v>
      </c>
      <c r="B260" s="55" t="s">
        <v>34</v>
      </c>
      <c r="C260" s="40" t="s">
        <v>8</v>
      </c>
      <c r="D260" s="40" t="s">
        <v>6559</v>
      </c>
      <c r="E260" s="17" t="s">
        <v>7532</v>
      </c>
      <c r="F260" s="40" t="s">
        <v>6535</v>
      </c>
      <c r="G260" s="40" t="s">
        <v>6534</v>
      </c>
      <c r="H260" s="40" t="s">
        <v>38</v>
      </c>
      <c r="I260" s="15" t="s">
        <v>39</v>
      </c>
      <c r="J260" s="15" t="s">
        <v>7568</v>
      </c>
      <c r="K260" s="17" t="s">
        <v>9</v>
      </c>
      <c r="L260" s="59">
        <v>176135.8</v>
      </c>
      <c r="M260" s="59">
        <f t="shared" si="9"/>
        <v>0</v>
      </c>
      <c r="N260" s="11">
        <f>M260*(1+VOTOS!$P$3%)^Q260</f>
        <v>0</v>
      </c>
      <c r="O260" s="54">
        <f t="shared" si="10"/>
        <v>176135.8</v>
      </c>
      <c r="P260" s="103">
        <f t="shared" si="11"/>
        <v>1.1721373062994526E-6</v>
      </c>
      <c r="Q260" s="40">
        <v>0</v>
      </c>
      <c r="R260" s="40"/>
      <c r="S260" s="40" t="s">
        <v>11</v>
      </c>
    </row>
    <row r="261" spans="1:19" s="39" customFormat="1" ht="14" x14ac:dyDescent="0.15">
      <c r="A261" s="15" t="s">
        <v>15</v>
      </c>
      <c r="B261" s="55" t="s">
        <v>34</v>
      </c>
      <c r="C261" s="40" t="s">
        <v>8</v>
      </c>
      <c r="D261" s="40" t="s">
        <v>6913</v>
      </c>
      <c r="E261" s="17" t="s">
        <v>7177</v>
      </c>
      <c r="F261" s="40" t="s">
        <v>6535</v>
      </c>
      <c r="G261" s="40" t="s">
        <v>6534</v>
      </c>
      <c r="H261" s="40" t="s">
        <v>38</v>
      </c>
      <c r="I261" s="15" t="s">
        <v>39</v>
      </c>
      <c r="J261" s="15" t="s">
        <v>7568</v>
      </c>
      <c r="K261" s="17" t="s">
        <v>9</v>
      </c>
      <c r="L261" s="59">
        <v>8043044.3846046822</v>
      </c>
      <c r="M261" s="59">
        <f t="shared" si="9"/>
        <v>0</v>
      </c>
      <c r="N261" s="11">
        <f>M261*(1+VOTOS!$P$3%)^Q261</f>
        <v>0</v>
      </c>
      <c r="O261" s="54">
        <f t="shared" si="10"/>
        <v>8043044.3846046822</v>
      </c>
      <c r="P261" s="103">
        <f t="shared" si="11"/>
        <v>5.3524339625547281E-5</v>
      </c>
      <c r="Q261" s="40">
        <v>0</v>
      </c>
      <c r="R261" s="40"/>
      <c r="S261" s="40" t="s">
        <v>11</v>
      </c>
    </row>
    <row r="262" spans="1:19" s="39" customFormat="1" ht="14" x14ac:dyDescent="0.15">
      <c r="A262" s="15" t="s">
        <v>15</v>
      </c>
      <c r="B262" s="55" t="s">
        <v>34</v>
      </c>
      <c r="C262" s="40" t="s">
        <v>8</v>
      </c>
      <c r="D262" s="40" t="s">
        <v>6616</v>
      </c>
      <c r="E262" s="17" t="s">
        <v>7475</v>
      </c>
      <c r="F262" s="40" t="s">
        <v>6535</v>
      </c>
      <c r="G262" s="40" t="s">
        <v>6534</v>
      </c>
      <c r="H262" s="40" t="s">
        <v>38</v>
      </c>
      <c r="I262" s="15" t="s">
        <v>39</v>
      </c>
      <c r="J262" s="15" t="s">
        <v>7568</v>
      </c>
      <c r="K262" s="17" t="s">
        <v>9</v>
      </c>
      <c r="L262" s="59">
        <v>419340.70663772558</v>
      </c>
      <c r="M262" s="59">
        <f t="shared" si="9"/>
        <v>0</v>
      </c>
      <c r="N262" s="11">
        <f>M262*(1+VOTOS!$P$3%)^Q262</f>
        <v>0</v>
      </c>
      <c r="O262" s="54">
        <f t="shared" si="10"/>
        <v>419340.70663772558</v>
      </c>
      <c r="P262" s="103">
        <f t="shared" si="11"/>
        <v>2.7906018327906802E-6</v>
      </c>
      <c r="Q262" s="40">
        <v>0</v>
      </c>
      <c r="R262" s="40"/>
      <c r="S262" s="40" t="s">
        <v>11</v>
      </c>
    </row>
    <row r="263" spans="1:19" s="39" customFormat="1" ht="14" x14ac:dyDescent="0.15">
      <c r="A263" s="15" t="s">
        <v>15</v>
      </c>
      <c r="B263" s="55" t="s">
        <v>34</v>
      </c>
      <c r="C263" s="40" t="s">
        <v>8</v>
      </c>
      <c r="D263" s="40" t="s">
        <v>6558</v>
      </c>
      <c r="E263" s="17" t="s">
        <v>7533</v>
      </c>
      <c r="F263" s="40" t="s">
        <v>6535</v>
      </c>
      <c r="G263" s="40" t="s">
        <v>6534</v>
      </c>
      <c r="H263" s="40" t="s">
        <v>38</v>
      </c>
      <c r="I263" s="15" t="s">
        <v>39</v>
      </c>
      <c r="J263" s="15" t="s">
        <v>7568</v>
      </c>
      <c r="K263" s="17" t="s">
        <v>9</v>
      </c>
      <c r="L263" s="59">
        <v>1194813.8599999999</v>
      </c>
      <c r="M263" s="59">
        <f t="shared" ref="M263:M326" si="12">+IF(Q263&gt;0,L263,0)</f>
        <v>0</v>
      </c>
      <c r="N263" s="11">
        <f>M263*(1+VOTOS!$P$3%)^Q263</f>
        <v>0</v>
      </c>
      <c r="O263" s="54">
        <f t="shared" ref="O263:O326" si="13">+IF(N263&gt;0,N263,L263)</f>
        <v>1194813.8599999999</v>
      </c>
      <c r="P263" s="103">
        <f t="shared" ref="P263:P326" si="14">+O263/$O$4</f>
        <v>7.9511711951213273E-6</v>
      </c>
      <c r="Q263" s="40">
        <v>0</v>
      </c>
      <c r="R263" s="40"/>
      <c r="S263" s="40" t="s">
        <v>11</v>
      </c>
    </row>
    <row r="264" spans="1:19" s="39" customFormat="1" ht="14" x14ac:dyDescent="0.15">
      <c r="A264" s="15" t="s">
        <v>15</v>
      </c>
      <c r="B264" s="55" t="s">
        <v>34</v>
      </c>
      <c r="C264" s="40" t="s">
        <v>8</v>
      </c>
      <c r="D264" s="40" t="s">
        <v>7036</v>
      </c>
      <c r="E264" s="17" t="s">
        <v>7052</v>
      </c>
      <c r="F264" s="40" t="s">
        <v>6535</v>
      </c>
      <c r="G264" s="40" t="s">
        <v>6534</v>
      </c>
      <c r="H264" s="40" t="s">
        <v>38</v>
      </c>
      <c r="I264" s="15" t="s">
        <v>39</v>
      </c>
      <c r="J264" s="15" t="s">
        <v>7568</v>
      </c>
      <c r="K264" s="17" t="s">
        <v>9</v>
      </c>
      <c r="L264" s="59">
        <v>46705030.469055876</v>
      </c>
      <c r="M264" s="59">
        <f t="shared" si="12"/>
        <v>0</v>
      </c>
      <c r="N264" s="11">
        <f>M264*(1+VOTOS!$P$3%)^Q264</f>
        <v>0</v>
      </c>
      <c r="O264" s="54">
        <f t="shared" si="13"/>
        <v>46705030.469055876</v>
      </c>
      <c r="P264" s="103">
        <f t="shared" si="14"/>
        <v>3.108096627978697E-4</v>
      </c>
      <c r="Q264" s="40">
        <v>0</v>
      </c>
      <c r="R264" s="40"/>
      <c r="S264" s="40" t="s">
        <v>11</v>
      </c>
    </row>
    <row r="265" spans="1:19" s="39" customFormat="1" ht="14" x14ac:dyDescent="0.15">
      <c r="A265" s="15" t="s">
        <v>15</v>
      </c>
      <c r="B265" s="55" t="s">
        <v>34</v>
      </c>
      <c r="C265" s="40" t="s">
        <v>8</v>
      </c>
      <c r="D265" s="40" t="s">
        <v>6949</v>
      </c>
      <c r="E265" s="17" t="s">
        <v>7140</v>
      </c>
      <c r="F265" s="40" t="s">
        <v>6535</v>
      </c>
      <c r="G265" s="40" t="s">
        <v>6534</v>
      </c>
      <c r="H265" s="40" t="s">
        <v>38</v>
      </c>
      <c r="I265" s="15" t="s">
        <v>39</v>
      </c>
      <c r="J265" s="15" t="s">
        <v>7568</v>
      </c>
      <c r="K265" s="17" t="s">
        <v>9</v>
      </c>
      <c r="L265" s="59">
        <v>4741595.3049223805</v>
      </c>
      <c r="M265" s="59">
        <f t="shared" si="12"/>
        <v>0</v>
      </c>
      <c r="N265" s="11">
        <f>M265*(1+VOTOS!$P$3%)^Q265</f>
        <v>0</v>
      </c>
      <c r="O265" s="54">
        <f t="shared" si="13"/>
        <v>4741595.3049223805</v>
      </c>
      <c r="P265" s="103">
        <f t="shared" si="14"/>
        <v>3.155406651159986E-5</v>
      </c>
      <c r="Q265" s="40">
        <v>0</v>
      </c>
      <c r="R265" s="40"/>
      <c r="S265" s="40" t="s">
        <v>11</v>
      </c>
    </row>
    <row r="266" spans="1:19" s="39" customFormat="1" ht="14" x14ac:dyDescent="0.15">
      <c r="A266" s="15" t="s">
        <v>15</v>
      </c>
      <c r="B266" s="55" t="s">
        <v>34</v>
      </c>
      <c r="C266" s="40" t="s">
        <v>8</v>
      </c>
      <c r="D266" s="40" t="s">
        <v>6885</v>
      </c>
      <c r="E266" s="17" t="s">
        <v>7205</v>
      </c>
      <c r="F266" s="40" t="s">
        <v>6535</v>
      </c>
      <c r="G266" s="40" t="s">
        <v>6534</v>
      </c>
      <c r="H266" s="40" t="s">
        <v>38</v>
      </c>
      <c r="I266" s="15" t="s">
        <v>39</v>
      </c>
      <c r="J266" s="15" t="s">
        <v>7568</v>
      </c>
      <c r="K266" s="17" t="s">
        <v>9</v>
      </c>
      <c r="L266" s="59">
        <v>5967913.472934803</v>
      </c>
      <c r="M266" s="59">
        <f t="shared" si="12"/>
        <v>0</v>
      </c>
      <c r="N266" s="11">
        <f>M266*(1+VOTOS!$P$3%)^Q266</f>
        <v>0</v>
      </c>
      <c r="O266" s="54">
        <f t="shared" si="13"/>
        <v>5967913.472934803</v>
      </c>
      <c r="P266" s="103">
        <f t="shared" si="14"/>
        <v>3.9714890569628723E-5</v>
      </c>
      <c r="Q266" s="40">
        <v>0</v>
      </c>
      <c r="R266" s="40"/>
      <c r="S266" s="40" t="s">
        <v>11</v>
      </c>
    </row>
    <row r="267" spans="1:19" s="39" customFormat="1" ht="14" x14ac:dyDescent="0.15">
      <c r="A267" s="15" t="s">
        <v>15</v>
      </c>
      <c r="B267" s="55" t="s">
        <v>34</v>
      </c>
      <c r="C267" s="40" t="s">
        <v>8</v>
      </c>
      <c r="D267" s="40" t="s">
        <v>6911</v>
      </c>
      <c r="E267" s="17" t="s">
        <v>7179</v>
      </c>
      <c r="F267" s="40" t="s">
        <v>6535</v>
      </c>
      <c r="G267" s="40" t="s">
        <v>6534</v>
      </c>
      <c r="H267" s="40" t="s">
        <v>38</v>
      </c>
      <c r="I267" s="15" t="s">
        <v>39</v>
      </c>
      <c r="J267" s="15" t="s">
        <v>7568</v>
      </c>
      <c r="K267" s="17" t="s">
        <v>9</v>
      </c>
      <c r="L267" s="59">
        <v>11566513.694082826</v>
      </c>
      <c r="M267" s="59">
        <f t="shared" si="12"/>
        <v>0</v>
      </c>
      <c r="N267" s="11">
        <f>M267*(1+VOTOS!$P$3%)^Q267</f>
        <v>0</v>
      </c>
      <c r="O267" s="54">
        <f t="shared" si="13"/>
        <v>11566513.694082826</v>
      </c>
      <c r="P267" s="103">
        <f t="shared" si="14"/>
        <v>7.69720988274841E-5</v>
      </c>
      <c r="Q267" s="40">
        <v>0</v>
      </c>
      <c r="R267" s="40"/>
      <c r="S267" s="40" t="s">
        <v>11</v>
      </c>
    </row>
    <row r="268" spans="1:19" s="39" customFormat="1" ht="14" x14ac:dyDescent="0.15">
      <c r="A268" s="15" t="s">
        <v>15</v>
      </c>
      <c r="B268" s="55" t="s">
        <v>34</v>
      </c>
      <c r="C268" s="40" t="s">
        <v>8</v>
      </c>
      <c r="D268" s="40" t="s">
        <v>6915</v>
      </c>
      <c r="E268" s="17" t="s">
        <v>7175</v>
      </c>
      <c r="F268" s="40" t="s">
        <v>6535</v>
      </c>
      <c r="G268" s="40" t="s">
        <v>6534</v>
      </c>
      <c r="H268" s="40" t="s">
        <v>38</v>
      </c>
      <c r="I268" s="15" t="s">
        <v>39</v>
      </c>
      <c r="J268" s="15" t="s">
        <v>7568</v>
      </c>
      <c r="K268" s="17" t="s">
        <v>9</v>
      </c>
      <c r="L268" s="59">
        <v>3935676.5909035308</v>
      </c>
      <c r="M268" s="59">
        <f t="shared" si="12"/>
        <v>0</v>
      </c>
      <c r="N268" s="11">
        <f>M268*(1+VOTOS!$P$3%)^Q268</f>
        <v>0</v>
      </c>
      <c r="O268" s="54">
        <f t="shared" si="13"/>
        <v>3935676.5909035308</v>
      </c>
      <c r="P268" s="103">
        <f t="shared" si="14"/>
        <v>2.6190889970849069E-5</v>
      </c>
      <c r="Q268" s="40">
        <v>0</v>
      </c>
      <c r="R268" s="40"/>
      <c r="S268" s="40" t="s">
        <v>11</v>
      </c>
    </row>
    <row r="269" spans="1:19" s="39" customFormat="1" ht="14" x14ac:dyDescent="0.15">
      <c r="A269" s="15" t="s">
        <v>15</v>
      </c>
      <c r="B269" s="55" t="s">
        <v>34</v>
      </c>
      <c r="C269" s="40" t="s">
        <v>8</v>
      </c>
      <c r="D269" s="40" t="s">
        <v>6896</v>
      </c>
      <c r="E269" s="17" t="s">
        <v>7194</v>
      </c>
      <c r="F269" s="40" t="s">
        <v>6535</v>
      </c>
      <c r="G269" s="40" t="s">
        <v>6534</v>
      </c>
      <c r="H269" s="40" t="s">
        <v>38</v>
      </c>
      <c r="I269" s="15" t="s">
        <v>39</v>
      </c>
      <c r="J269" s="15" t="s">
        <v>7568</v>
      </c>
      <c r="K269" s="17" t="s">
        <v>9</v>
      </c>
      <c r="L269" s="59">
        <v>6183172.0585971633</v>
      </c>
      <c r="M269" s="59">
        <f t="shared" si="12"/>
        <v>0</v>
      </c>
      <c r="N269" s="11">
        <f>M269*(1+VOTOS!$P$3%)^Q269</f>
        <v>0</v>
      </c>
      <c r="O269" s="54">
        <f t="shared" si="13"/>
        <v>6183172.0585971633</v>
      </c>
      <c r="P269" s="103">
        <f t="shared" si="14"/>
        <v>4.1147379698789911E-5</v>
      </c>
      <c r="Q269" s="40">
        <v>0</v>
      </c>
      <c r="R269" s="40"/>
      <c r="S269" s="40" t="s">
        <v>11</v>
      </c>
    </row>
    <row r="270" spans="1:19" s="39" customFormat="1" ht="14" x14ac:dyDescent="0.15">
      <c r="A270" s="15" t="s">
        <v>15</v>
      </c>
      <c r="B270" s="55" t="s">
        <v>34</v>
      </c>
      <c r="C270" s="40" t="s">
        <v>8</v>
      </c>
      <c r="D270" s="40" t="s">
        <v>6745</v>
      </c>
      <c r="E270" s="17" t="s">
        <v>7345</v>
      </c>
      <c r="F270" s="40" t="s">
        <v>6535</v>
      </c>
      <c r="G270" s="40" t="s">
        <v>6534</v>
      </c>
      <c r="H270" s="40" t="s">
        <v>38</v>
      </c>
      <c r="I270" s="15" t="s">
        <v>39</v>
      </c>
      <c r="J270" s="15" t="s">
        <v>7568</v>
      </c>
      <c r="K270" s="17" t="s">
        <v>9</v>
      </c>
      <c r="L270" s="59">
        <v>1795185.8941451332</v>
      </c>
      <c r="M270" s="59">
        <f t="shared" si="12"/>
        <v>0</v>
      </c>
      <c r="N270" s="11">
        <f>M270*(1+VOTOS!$P$3%)^Q270</f>
        <v>0</v>
      </c>
      <c r="O270" s="54">
        <f t="shared" si="13"/>
        <v>1795185.8941451332</v>
      </c>
      <c r="P270" s="103">
        <f t="shared" si="14"/>
        <v>1.1946488778942446E-5</v>
      </c>
      <c r="Q270" s="40">
        <v>0</v>
      </c>
      <c r="R270" s="40"/>
      <c r="S270" s="40" t="s">
        <v>11</v>
      </c>
    </row>
    <row r="271" spans="1:19" s="39" customFormat="1" ht="14" x14ac:dyDescent="0.15">
      <c r="A271" s="15" t="s">
        <v>15</v>
      </c>
      <c r="B271" s="55" t="s">
        <v>34</v>
      </c>
      <c r="C271" s="40" t="s">
        <v>8</v>
      </c>
      <c r="D271" s="40" t="s">
        <v>6779</v>
      </c>
      <c r="E271" s="17" t="s">
        <v>7311</v>
      </c>
      <c r="F271" s="40" t="s">
        <v>6535</v>
      </c>
      <c r="G271" s="40" t="s">
        <v>6534</v>
      </c>
      <c r="H271" s="40" t="s">
        <v>38</v>
      </c>
      <c r="I271" s="15" t="s">
        <v>39</v>
      </c>
      <c r="J271" s="15" t="s">
        <v>7568</v>
      </c>
      <c r="K271" s="17" t="s">
        <v>9</v>
      </c>
      <c r="L271" s="59">
        <v>7836255.0120505523</v>
      </c>
      <c r="M271" s="59">
        <f t="shared" si="12"/>
        <v>0</v>
      </c>
      <c r="N271" s="11">
        <f>M271*(1+VOTOS!$P$3%)^Q271</f>
        <v>0</v>
      </c>
      <c r="O271" s="54">
        <f t="shared" si="13"/>
        <v>7836255.0120505523</v>
      </c>
      <c r="P271" s="103">
        <f t="shared" si="14"/>
        <v>5.2148210876497107E-5</v>
      </c>
      <c r="Q271" s="40">
        <v>0</v>
      </c>
      <c r="R271" s="40"/>
      <c r="S271" s="40" t="s">
        <v>11</v>
      </c>
    </row>
    <row r="272" spans="1:19" s="39" customFormat="1" ht="14" x14ac:dyDescent="0.15">
      <c r="A272" s="15" t="s">
        <v>15</v>
      </c>
      <c r="B272" s="55" t="s">
        <v>34</v>
      </c>
      <c r="C272" s="40" t="s">
        <v>8</v>
      </c>
      <c r="D272" s="40" t="s">
        <v>6692</v>
      </c>
      <c r="E272" s="17" t="s">
        <v>7398</v>
      </c>
      <c r="F272" s="40" t="s">
        <v>6535</v>
      </c>
      <c r="G272" s="40" t="s">
        <v>6534</v>
      </c>
      <c r="H272" s="40" t="s">
        <v>38</v>
      </c>
      <c r="I272" s="15" t="s">
        <v>39</v>
      </c>
      <c r="J272" s="15" t="s">
        <v>7568</v>
      </c>
      <c r="K272" s="17" t="s">
        <v>9</v>
      </c>
      <c r="L272" s="59">
        <v>2073822.9883572762</v>
      </c>
      <c r="M272" s="59">
        <f t="shared" si="12"/>
        <v>0</v>
      </c>
      <c r="N272" s="11">
        <f>M272*(1+VOTOS!$P$3%)^Q272</f>
        <v>0</v>
      </c>
      <c r="O272" s="54">
        <f t="shared" si="13"/>
        <v>2073822.9883572762</v>
      </c>
      <c r="P272" s="103">
        <f t="shared" si="14"/>
        <v>1.3800745171140557E-5</v>
      </c>
      <c r="Q272" s="40">
        <v>0</v>
      </c>
      <c r="R272" s="40"/>
      <c r="S272" s="40" t="s">
        <v>11</v>
      </c>
    </row>
    <row r="273" spans="1:19" s="39" customFormat="1" ht="14" x14ac:dyDescent="0.15">
      <c r="A273" s="15" t="s">
        <v>15</v>
      </c>
      <c r="B273" s="55" t="s">
        <v>34</v>
      </c>
      <c r="C273" s="40" t="s">
        <v>8</v>
      </c>
      <c r="D273" s="40" t="s">
        <v>6910</v>
      </c>
      <c r="E273" s="17" t="s">
        <v>7180</v>
      </c>
      <c r="F273" s="40" t="s">
        <v>6535</v>
      </c>
      <c r="G273" s="40" t="s">
        <v>6534</v>
      </c>
      <c r="H273" s="40" t="s">
        <v>38</v>
      </c>
      <c r="I273" s="15" t="s">
        <v>39</v>
      </c>
      <c r="J273" s="15" t="s">
        <v>7568</v>
      </c>
      <c r="K273" s="17" t="s">
        <v>9</v>
      </c>
      <c r="L273" s="59">
        <v>5969616.7708811583</v>
      </c>
      <c r="M273" s="59">
        <f t="shared" si="12"/>
        <v>0</v>
      </c>
      <c r="N273" s="11">
        <f>M273*(1+VOTOS!$P$3%)^Q273</f>
        <v>0</v>
      </c>
      <c r="O273" s="54">
        <f t="shared" si="13"/>
        <v>5969616.7708811583</v>
      </c>
      <c r="P273" s="103">
        <f t="shared" si="14"/>
        <v>3.9726225568343726E-5</v>
      </c>
      <c r="Q273" s="40">
        <v>0</v>
      </c>
      <c r="R273" s="40"/>
      <c r="S273" s="40" t="s">
        <v>11</v>
      </c>
    </row>
    <row r="274" spans="1:19" s="39" customFormat="1" ht="14" x14ac:dyDescent="0.15">
      <c r="A274" s="15" t="s">
        <v>15</v>
      </c>
      <c r="B274" s="55" t="s">
        <v>34</v>
      </c>
      <c r="C274" s="40" t="s">
        <v>8</v>
      </c>
      <c r="D274" s="40" t="s">
        <v>6927</v>
      </c>
      <c r="E274" s="17" t="s">
        <v>7163</v>
      </c>
      <c r="F274" s="40" t="s">
        <v>6535</v>
      </c>
      <c r="G274" s="40" t="s">
        <v>6534</v>
      </c>
      <c r="H274" s="40" t="s">
        <v>38</v>
      </c>
      <c r="I274" s="15" t="s">
        <v>39</v>
      </c>
      <c r="J274" s="15" t="s">
        <v>7568</v>
      </c>
      <c r="K274" s="17" t="s">
        <v>9</v>
      </c>
      <c r="L274" s="59">
        <v>7896319.8459250052</v>
      </c>
      <c r="M274" s="59">
        <f t="shared" si="12"/>
        <v>0</v>
      </c>
      <c r="N274" s="11">
        <f>M274*(1+VOTOS!$P$3%)^Q274</f>
        <v>0</v>
      </c>
      <c r="O274" s="54">
        <f t="shared" si="13"/>
        <v>7896319.8459250052</v>
      </c>
      <c r="P274" s="103">
        <f t="shared" si="14"/>
        <v>5.2547926508304638E-5</v>
      </c>
      <c r="Q274" s="40">
        <v>0</v>
      </c>
      <c r="R274" s="40"/>
      <c r="S274" s="40" t="s">
        <v>11</v>
      </c>
    </row>
    <row r="275" spans="1:19" s="39" customFormat="1" ht="14" x14ac:dyDescent="0.15">
      <c r="A275" s="15" t="s">
        <v>15</v>
      </c>
      <c r="B275" s="55" t="s">
        <v>34</v>
      </c>
      <c r="C275" s="40" t="s">
        <v>8</v>
      </c>
      <c r="D275" s="40" t="s">
        <v>6928</v>
      </c>
      <c r="E275" s="17" t="s">
        <v>7162</v>
      </c>
      <c r="F275" s="40" t="s">
        <v>6535</v>
      </c>
      <c r="G275" s="40" t="s">
        <v>6534</v>
      </c>
      <c r="H275" s="40" t="s">
        <v>38</v>
      </c>
      <c r="I275" s="15" t="s">
        <v>39</v>
      </c>
      <c r="J275" s="15" t="s">
        <v>7568</v>
      </c>
      <c r="K275" s="17" t="s">
        <v>9</v>
      </c>
      <c r="L275" s="59">
        <v>3044742.0742354938</v>
      </c>
      <c r="M275" s="59">
        <f t="shared" si="12"/>
        <v>0</v>
      </c>
      <c r="N275" s="11">
        <f>M275*(1+VOTOS!$P$3%)^Q275</f>
        <v>0</v>
      </c>
      <c r="O275" s="54">
        <f t="shared" si="13"/>
        <v>3044742.0742354938</v>
      </c>
      <c r="P275" s="103">
        <f t="shared" si="14"/>
        <v>2.0261955680054819E-5</v>
      </c>
      <c r="Q275" s="40">
        <v>0</v>
      </c>
      <c r="R275" s="40"/>
      <c r="S275" s="40" t="s">
        <v>11</v>
      </c>
    </row>
    <row r="276" spans="1:19" s="39" customFormat="1" ht="14" x14ac:dyDescent="0.15">
      <c r="A276" s="15" t="s">
        <v>15</v>
      </c>
      <c r="B276" s="55" t="s">
        <v>34</v>
      </c>
      <c r="C276" s="40" t="s">
        <v>8</v>
      </c>
      <c r="D276" s="40" t="s">
        <v>7004</v>
      </c>
      <c r="E276" s="17" t="s">
        <v>7084</v>
      </c>
      <c r="F276" s="40" t="s">
        <v>6535</v>
      </c>
      <c r="G276" s="40" t="s">
        <v>6534</v>
      </c>
      <c r="H276" s="40" t="s">
        <v>38</v>
      </c>
      <c r="I276" s="15" t="s">
        <v>39</v>
      </c>
      <c r="J276" s="15" t="s">
        <v>7568</v>
      </c>
      <c r="K276" s="17" t="s">
        <v>9</v>
      </c>
      <c r="L276" s="59">
        <v>18400535.122275669</v>
      </c>
      <c r="M276" s="59">
        <f t="shared" si="12"/>
        <v>0</v>
      </c>
      <c r="N276" s="11">
        <f>M276*(1+VOTOS!$P$3%)^Q276</f>
        <v>0</v>
      </c>
      <c r="O276" s="54">
        <f t="shared" si="13"/>
        <v>18400535.122275669</v>
      </c>
      <c r="P276" s="103">
        <f t="shared" si="14"/>
        <v>1.224507094678803E-4</v>
      </c>
      <c r="Q276" s="40">
        <v>0</v>
      </c>
      <c r="R276" s="40"/>
      <c r="S276" s="40" t="s">
        <v>11</v>
      </c>
    </row>
    <row r="277" spans="1:19" s="39" customFormat="1" ht="14" x14ac:dyDescent="0.15">
      <c r="A277" s="15" t="s">
        <v>15</v>
      </c>
      <c r="B277" s="55" t="s">
        <v>34</v>
      </c>
      <c r="C277" s="40" t="s">
        <v>8</v>
      </c>
      <c r="D277" s="40" t="s">
        <v>6958</v>
      </c>
      <c r="E277" s="17" t="s">
        <v>7131</v>
      </c>
      <c r="F277" s="40" t="s">
        <v>6535</v>
      </c>
      <c r="G277" s="40" t="s">
        <v>6534</v>
      </c>
      <c r="H277" s="40" t="s">
        <v>38</v>
      </c>
      <c r="I277" s="15" t="s">
        <v>39</v>
      </c>
      <c r="J277" s="15" t="s">
        <v>7568</v>
      </c>
      <c r="K277" s="17" t="s">
        <v>9</v>
      </c>
      <c r="L277" s="59">
        <v>5347501.4331341218</v>
      </c>
      <c r="M277" s="59">
        <f t="shared" si="12"/>
        <v>0</v>
      </c>
      <c r="N277" s="11">
        <f>M277*(1+VOTOS!$P$3%)^Q277</f>
        <v>0</v>
      </c>
      <c r="O277" s="54">
        <f t="shared" si="13"/>
        <v>5347501.4331341218</v>
      </c>
      <c r="P277" s="103">
        <f t="shared" si="14"/>
        <v>3.5586212032229063E-5</v>
      </c>
      <c r="Q277" s="40">
        <v>0</v>
      </c>
      <c r="R277" s="40"/>
      <c r="S277" s="40" t="s">
        <v>11</v>
      </c>
    </row>
    <row r="278" spans="1:19" s="39" customFormat="1" ht="14" x14ac:dyDescent="0.15">
      <c r="A278" s="15" t="s">
        <v>15</v>
      </c>
      <c r="B278" s="55" t="s">
        <v>34</v>
      </c>
      <c r="C278" s="40" t="s">
        <v>8</v>
      </c>
      <c r="D278" s="40" t="s">
        <v>6546</v>
      </c>
      <c r="E278" s="17" t="s">
        <v>7545</v>
      </c>
      <c r="F278" s="40" t="s">
        <v>6539</v>
      </c>
      <c r="G278" s="40" t="s">
        <v>5224</v>
      </c>
      <c r="H278" s="40" t="s">
        <v>38</v>
      </c>
      <c r="I278" s="15" t="s">
        <v>39</v>
      </c>
      <c r="J278" s="15" t="s">
        <v>7568</v>
      </c>
      <c r="K278" s="17" t="s">
        <v>9</v>
      </c>
      <c r="L278" s="59">
        <v>6226438.3799479138</v>
      </c>
      <c r="M278" s="59">
        <f t="shared" si="12"/>
        <v>0</v>
      </c>
      <c r="N278" s="11">
        <f>M278*(1+VOTOS!$P$3%)^Q278</f>
        <v>0</v>
      </c>
      <c r="O278" s="54">
        <f t="shared" si="13"/>
        <v>6226438.3799479138</v>
      </c>
      <c r="P278" s="103">
        <f t="shared" si="14"/>
        <v>4.143530565910891E-5</v>
      </c>
      <c r="Q278" s="40">
        <v>0</v>
      </c>
      <c r="R278" s="40"/>
      <c r="S278" s="40" t="s">
        <v>7</v>
      </c>
    </row>
    <row r="279" spans="1:19" s="39" customFormat="1" ht="14" x14ac:dyDescent="0.15">
      <c r="A279" s="15" t="s">
        <v>15</v>
      </c>
      <c r="B279" s="55" t="s">
        <v>34</v>
      </c>
      <c r="C279" s="40" t="s">
        <v>8</v>
      </c>
      <c r="D279" s="40" t="s">
        <v>6737</v>
      </c>
      <c r="E279" s="17" t="s">
        <v>7353</v>
      </c>
      <c r="F279" s="40" t="s">
        <v>6535</v>
      </c>
      <c r="G279" s="40" t="s">
        <v>6534</v>
      </c>
      <c r="H279" s="40" t="s">
        <v>38</v>
      </c>
      <c r="I279" s="15" t="s">
        <v>39</v>
      </c>
      <c r="J279" s="15" t="s">
        <v>7568</v>
      </c>
      <c r="K279" s="17" t="s">
        <v>9</v>
      </c>
      <c r="L279" s="59">
        <v>9607808.4813462421</v>
      </c>
      <c r="M279" s="59">
        <f t="shared" si="12"/>
        <v>0</v>
      </c>
      <c r="N279" s="11">
        <f>M279*(1+VOTOS!$P$3%)^Q279</f>
        <v>0</v>
      </c>
      <c r="O279" s="54">
        <f t="shared" si="13"/>
        <v>9607808.4813462421</v>
      </c>
      <c r="P279" s="103">
        <f t="shared" si="14"/>
        <v>6.3937432099358675E-5</v>
      </c>
      <c r="Q279" s="40">
        <v>0</v>
      </c>
      <c r="R279" s="40"/>
      <c r="S279" s="40" t="s">
        <v>11</v>
      </c>
    </row>
    <row r="280" spans="1:19" s="39" customFormat="1" ht="14" x14ac:dyDescent="0.15">
      <c r="A280" s="15" t="s">
        <v>15</v>
      </c>
      <c r="B280" s="55" t="s">
        <v>34</v>
      </c>
      <c r="C280" s="40" t="s">
        <v>8</v>
      </c>
      <c r="D280" s="40" t="s">
        <v>6864</v>
      </c>
      <c r="E280" s="17" t="s">
        <v>7226</v>
      </c>
      <c r="F280" s="40" t="s">
        <v>6535</v>
      </c>
      <c r="G280" s="40" t="s">
        <v>6534</v>
      </c>
      <c r="H280" s="40" t="s">
        <v>38</v>
      </c>
      <c r="I280" s="15" t="s">
        <v>39</v>
      </c>
      <c r="J280" s="15" t="s">
        <v>7568</v>
      </c>
      <c r="K280" s="17" t="s">
        <v>9</v>
      </c>
      <c r="L280" s="59">
        <v>3256802.8038243023</v>
      </c>
      <c r="M280" s="59">
        <f t="shared" si="12"/>
        <v>0</v>
      </c>
      <c r="N280" s="11">
        <f>M280*(1+VOTOS!$P$3%)^Q280</f>
        <v>0</v>
      </c>
      <c r="O280" s="54">
        <f t="shared" si="13"/>
        <v>3256802.8038243023</v>
      </c>
      <c r="P280" s="103">
        <f t="shared" si="14"/>
        <v>2.1673163920242916E-5</v>
      </c>
      <c r="Q280" s="40">
        <v>0</v>
      </c>
      <c r="R280" s="40"/>
      <c r="S280" s="40" t="s">
        <v>11</v>
      </c>
    </row>
    <row r="281" spans="1:19" s="39" customFormat="1" ht="14" x14ac:dyDescent="0.15">
      <c r="A281" s="15" t="s">
        <v>15</v>
      </c>
      <c r="B281" s="55" t="s">
        <v>34</v>
      </c>
      <c r="C281" s="40" t="s">
        <v>8</v>
      </c>
      <c r="D281" s="40" t="s">
        <v>6859</v>
      </c>
      <c r="E281" s="17" t="s">
        <v>7231</v>
      </c>
      <c r="F281" s="40" t="s">
        <v>6535</v>
      </c>
      <c r="G281" s="40" t="s">
        <v>6534</v>
      </c>
      <c r="H281" s="40" t="s">
        <v>38</v>
      </c>
      <c r="I281" s="15" t="s">
        <v>39</v>
      </c>
      <c r="J281" s="15" t="s">
        <v>7568</v>
      </c>
      <c r="K281" s="17" t="s">
        <v>9</v>
      </c>
      <c r="L281" s="59">
        <v>4620963.7694363436</v>
      </c>
      <c r="M281" s="59">
        <f t="shared" si="12"/>
        <v>0</v>
      </c>
      <c r="N281" s="11">
        <f>M281*(1+VOTOS!$P$3%)^Q281</f>
        <v>0</v>
      </c>
      <c r="O281" s="54">
        <f t="shared" si="13"/>
        <v>4620963.7694363436</v>
      </c>
      <c r="P281" s="103">
        <f t="shared" si="14"/>
        <v>3.0751295450524429E-5</v>
      </c>
      <c r="Q281" s="40">
        <v>0</v>
      </c>
      <c r="R281" s="40"/>
      <c r="S281" s="40" t="s">
        <v>11</v>
      </c>
    </row>
    <row r="282" spans="1:19" s="39" customFormat="1" ht="14" x14ac:dyDescent="0.15">
      <c r="A282" s="15" t="s">
        <v>15</v>
      </c>
      <c r="B282" s="55" t="s">
        <v>34</v>
      </c>
      <c r="C282" s="40" t="s">
        <v>8</v>
      </c>
      <c r="D282" s="40" t="s">
        <v>6607</v>
      </c>
      <c r="E282" s="17" t="s">
        <v>7484</v>
      </c>
      <c r="F282" s="40" t="s">
        <v>6535</v>
      </c>
      <c r="G282" s="40" t="s">
        <v>6534</v>
      </c>
      <c r="H282" s="40" t="s">
        <v>38</v>
      </c>
      <c r="I282" s="15" t="s">
        <v>39</v>
      </c>
      <c r="J282" s="15" t="s">
        <v>7568</v>
      </c>
      <c r="K282" s="17" t="s">
        <v>9</v>
      </c>
      <c r="L282" s="59">
        <v>461250.35999311245</v>
      </c>
      <c r="M282" s="59">
        <f t="shared" si="12"/>
        <v>0</v>
      </c>
      <c r="N282" s="11">
        <f>M282*(1+VOTOS!$P$3%)^Q282</f>
        <v>0</v>
      </c>
      <c r="O282" s="54">
        <f t="shared" si="13"/>
        <v>461250.35999311245</v>
      </c>
      <c r="P282" s="103">
        <f t="shared" si="14"/>
        <v>3.0694995253206878E-6</v>
      </c>
      <c r="Q282" s="40">
        <v>0</v>
      </c>
      <c r="R282" s="40"/>
      <c r="S282" s="40" t="s">
        <v>11</v>
      </c>
    </row>
    <row r="283" spans="1:19" s="39" customFormat="1" ht="14" x14ac:dyDescent="0.15">
      <c r="A283" s="15" t="s">
        <v>15</v>
      </c>
      <c r="B283" s="55" t="s">
        <v>34</v>
      </c>
      <c r="C283" s="40" t="s">
        <v>8</v>
      </c>
      <c r="D283" s="40" t="s">
        <v>6961</v>
      </c>
      <c r="E283" s="17" t="s">
        <v>7127</v>
      </c>
      <c r="F283" s="40" t="s">
        <v>6535</v>
      </c>
      <c r="G283" s="40" t="s">
        <v>6534</v>
      </c>
      <c r="H283" s="40" t="s">
        <v>38</v>
      </c>
      <c r="I283" s="15" t="s">
        <v>39</v>
      </c>
      <c r="J283" s="15" t="s">
        <v>7568</v>
      </c>
      <c r="K283" s="17" t="s">
        <v>9</v>
      </c>
      <c r="L283" s="59">
        <v>5247819.4895456238</v>
      </c>
      <c r="M283" s="59">
        <f t="shared" si="12"/>
        <v>0</v>
      </c>
      <c r="N283" s="11">
        <f>M283*(1+VOTOS!$P$3%)^Q283</f>
        <v>0</v>
      </c>
      <c r="O283" s="54">
        <f t="shared" si="13"/>
        <v>5247819.4895456238</v>
      </c>
      <c r="P283" s="103">
        <f t="shared" si="14"/>
        <v>3.4922854981336992E-5</v>
      </c>
      <c r="Q283" s="40">
        <v>0</v>
      </c>
      <c r="R283" s="40"/>
      <c r="S283" s="40" t="s">
        <v>11</v>
      </c>
    </row>
    <row r="284" spans="1:19" s="39" customFormat="1" ht="14" x14ac:dyDescent="0.15">
      <c r="A284" s="15" t="s">
        <v>15</v>
      </c>
      <c r="B284" s="55" t="s">
        <v>34</v>
      </c>
      <c r="C284" s="40" t="s">
        <v>8</v>
      </c>
      <c r="D284" s="40" t="s">
        <v>6716</v>
      </c>
      <c r="E284" s="17" t="s">
        <v>7374</v>
      </c>
      <c r="F284" s="40" t="s">
        <v>6535</v>
      </c>
      <c r="G284" s="40" t="s">
        <v>6534</v>
      </c>
      <c r="H284" s="40" t="s">
        <v>38</v>
      </c>
      <c r="I284" s="15" t="s">
        <v>39</v>
      </c>
      <c r="J284" s="15" t="s">
        <v>7568</v>
      </c>
      <c r="K284" s="17" t="s">
        <v>9</v>
      </c>
      <c r="L284" s="59">
        <v>1059507.1243839292</v>
      </c>
      <c r="M284" s="59">
        <f t="shared" si="12"/>
        <v>0</v>
      </c>
      <c r="N284" s="11">
        <f>M284*(1+VOTOS!$P$3%)^Q284</f>
        <v>0</v>
      </c>
      <c r="O284" s="54">
        <f t="shared" si="13"/>
        <v>1059507.1243839292</v>
      </c>
      <c r="P284" s="103">
        <f t="shared" si="14"/>
        <v>7.0507405466717035E-6</v>
      </c>
      <c r="Q284" s="40">
        <v>0</v>
      </c>
      <c r="R284" s="40"/>
      <c r="S284" s="40" t="s">
        <v>11</v>
      </c>
    </row>
    <row r="285" spans="1:19" s="39" customFormat="1" ht="14" x14ac:dyDescent="0.15">
      <c r="A285" s="15" t="s">
        <v>15</v>
      </c>
      <c r="B285" s="55" t="s">
        <v>34</v>
      </c>
      <c r="C285" s="40" t="s">
        <v>8</v>
      </c>
      <c r="D285" s="40" t="s">
        <v>6752</v>
      </c>
      <c r="E285" s="17" t="s">
        <v>7338</v>
      </c>
      <c r="F285" s="40" t="s">
        <v>6535</v>
      </c>
      <c r="G285" s="40" t="s">
        <v>6534</v>
      </c>
      <c r="H285" s="40" t="s">
        <v>38</v>
      </c>
      <c r="I285" s="15" t="s">
        <v>39</v>
      </c>
      <c r="J285" s="15" t="s">
        <v>7568</v>
      </c>
      <c r="K285" s="17" t="s">
        <v>9</v>
      </c>
      <c r="L285" s="59">
        <v>3082000.0058020782</v>
      </c>
      <c r="M285" s="59">
        <f t="shared" si="12"/>
        <v>0</v>
      </c>
      <c r="N285" s="11">
        <f>M285*(1+VOTOS!$P$3%)^Q285</f>
        <v>0</v>
      </c>
      <c r="O285" s="54">
        <f t="shared" si="13"/>
        <v>3082000.0058020782</v>
      </c>
      <c r="P285" s="103">
        <f t="shared" si="14"/>
        <v>2.0509897390625558E-5</v>
      </c>
      <c r="Q285" s="40">
        <v>0</v>
      </c>
      <c r="R285" s="40"/>
      <c r="S285" s="40" t="s">
        <v>11</v>
      </c>
    </row>
    <row r="286" spans="1:19" s="39" customFormat="1" ht="14" x14ac:dyDescent="0.15">
      <c r="A286" s="15" t="s">
        <v>15</v>
      </c>
      <c r="B286" s="55" t="s">
        <v>34</v>
      </c>
      <c r="C286" s="40" t="s">
        <v>8</v>
      </c>
      <c r="D286" s="40" t="s">
        <v>6557</v>
      </c>
      <c r="E286" s="17" t="s">
        <v>7534</v>
      </c>
      <c r="F286" s="40" t="s">
        <v>6535</v>
      </c>
      <c r="G286" s="40" t="s">
        <v>6534</v>
      </c>
      <c r="H286" s="40" t="s">
        <v>38</v>
      </c>
      <c r="I286" s="15" t="s">
        <v>39</v>
      </c>
      <c r="J286" s="15" t="s">
        <v>7568</v>
      </c>
      <c r="K286" s="17" t="s">
        <v>9</v>
      </c>
      <c r="L286" s="59">
        <v>1351467.8599999999</v>
      </c>
      <c r="M286" s="59">
        <f t="shared" si="12"/>
        <v>0</v>
      </c>
      <c r="N286" s="11">
        <f>M286*(1+VOTOS!$P$3%)^Q286</f>
        <v>0</v>
      </c>
      <c r="O286" s="54">
        <f t="shared" si="13"/>
        <v>1351467.8599999999</v>
      </c>
      <c r="P286" s="103">
        <f t="shared" si="14"/>
        <v>8.9936622592947348E-6</v>
      </c>
      <c r="Q286" s="40">
        <v>0</v>
      </c>
      <c r="R286" s="40"/>
      <c r="S286" s="40" t="s">
        <v>11</v>
      </c>
    </row>
    <row r="287" spans="1:19" s="39" customFormat="1" ht="14" x14ac:dyDescent="0.15">
      <c r="A287" s="15" t="s">
        <v>15</v>
      </c>
      <c r="B287" s="55" t="s">
        <v>34</v>
      </c>
      <c r="C287" s="40" t="s">
        <v>8</v>
      </c>
      <c r="D287" s="40" t="s">
        <v>16</v>
      </c>
      <c r="E287" s="17" t="s">
        <v>17</v>
      </c>
      <c r="F287" s="40" t="s">
        <v>36</v>
      </c>
      <c r="G287" s="40" t="s">
        <v>5224</v>
      </c>
      <c r="H287" s="40" t="s">
        <v>38</v>
      </c>
      <c r="I287" s="15" t="s">
        <v>39</v>
      </c>
      <c r="J287" s="15" t="s">
        <v>7571</v>
      </c>
      <c r="K287" s="17" t="s">
        <v>40</v>
      </c>
      <c r="L287" s="59">
        <v>413452.5</v>
      </c>
      <c r="M287" s="59">
        <f t="shared" si="12"/>
        <v>413452.5</v>
      </c>
      <c r="N287" s="11">
        <f>M287*(1+VOTOS!$P$3%)^Q287</f>
        <v>445399.81820465188</v>
      </c>
      <c r="O287" s="54">
        <f t="shared" si="13"/>
        <v>445399.81820465188</v>
      </c>
      <c r="P287" s="103">
        <f t="shared" si="14"/>
        <v>2.9640183491185015E-6</v>
      </c>
      <c r="Q287" s="40">
        <v>617</v>
      </c>
      <c r="R287" s="40"/>
      <c r="S287" s="40" t="s">
        <v>7</v>
      </c>
    </row>
    <row r="288" spans="1:19" s="39" customFormat="1" ht="14" x14ac:dyDescent="0.15">
      <c r="A288" s="15" t="s">
        <v>15</v>
      </c>
      <c r="B288" s="55" t="s">
        <v>34</v>
      </c>
      <c r="C288" s="40" t="s">
        <v>8</v>
      </c>
      <c r="D288" s="40" t="s">
        <v>6682</v>
      </c>
      <c r="E288" s="17" t="s">
        <v>7408</v>
      </c>
      <c r="F288" s="40" t="s">
        <v>6535</v>
      </c>
      <c r="G288" s="40" t="s">
        <v>6534</v>
      </c>
      <c r="H288" s="40" t="s">
        <v>38</v>
      </c>
      <c r="I288" s="15" t="s">
        <v>39</v>
      </c>
      <c r="J288" s="15" t="s">
        <v>7568</v>
      </c>
      <c r="K288" s="17" t="s">
        <v>9</v>
      </c>
      <c r="L288" s="59">
        <v>1060332.3449943678</v>
      </c>
      <c r="M288" s="59">
        <f t="shared" si="12"/>
        <v>0</v>
      </c>
      <c r="N288" s="11">
        <f>M288*(1+VOTOS!$P$3%)^Q288</f>
        <v>0</v>
      </c>
      <c r="O288" s="54">
        <f t="shared" si="13"/>
        <v>1060332.3449943678</v>
      </c>
      <c r="P288" s="103">
        <f t="shared" si="14"/>
        <v>7.0562321722436902E-6</v>
      </c>
      <c r="Q288" s="40">
        <v>0</v>
      </c>
      <c r="R288" s="40"/>
      <c r="S288" s="40" t="s">
        <v>11</v>
      </c>
    </row>
    <row r="289" spans="1:19" s="39" customFormat="1" ht="14" x14ac:dyDescent="0.15">
      <c r="A289" s="15" t="s">
        <v>15</v>
      </c>
      <c r="B289" s="55" t="s">
        <v>34</v>
      </c>
      <c r="C289" s="40" t="s">
        <v>8</v>
      </c>
      <c r="D289" s="40" t="s">
        <v>6556</v>
      </c>
      <c r="E289" s="17" t="s">
        <v>7535</v>
      </c>
      <c r="F289" s="40" t="s">
        <v>6535</v>
      </c>
      <c r="G289" s="40" t="s">
        <v>6534</v>
      </c>
      <c r="H289" s="40" t="s">
        <v>38</v>
      </c>
      <c r="I289" s="15" t="s">
        <v>39</v>
      </c>
      <c r="J289" s="15" t="s">
        <v>7568</v>
      </c>
      <c r="K289" s="17" t="s">
        <v>9</v>
      </c>
      <c r="L289" s="59">
        <v>1087247.8599999999</v>
      </c>
      <c r="M289" s="59">
        <f t="shared" si="12"/>
        <v>0</v>
      </c>
      <c r="N289" s="11">
        <f>M289*(1+VOTOS!$P$3%)^Q289</f>
        <v>0</v>
      </c>
      <c r="O289" s="54">
        <f t="shared" si="13"/>
        <v>1087247.8599999999</v>
      </c>
      <c r="P289" s="103">
        <f t="shared" si="14"/>
        <v>7.2353478276434672E-6</v>
      </c>
      <c r="Q289" s="40">
        <v>0</v>
      </c>
      <c r="R289" s="40"/>
      <c r="S289" s="40" t="s">
        <v>11</v>
      </c>
    </row>
    <row r="290" spans="1:19" s="39" customFormat="1" ht="14" x14ac:dyDescent="0.15">
      <c r="A290" s="15" t="s">
        <v>15</v>
      </c>
      <c r="B290" s="55" t="s">
        <v>34</v>
      </c>
      <c r="C290" s="40" t="s">
        <v>8</v>
      </c>
      <c r="D290" s="40" t="s">
        <v>6591</v>
      </c>
      <c r="E290" s="17" t="s">
        <v>7500</v>
      </c>
      <c r="F290" s="40" t="s">
        <v>6535</v>
      </c>
      <c r="G290" s="40" t="s">
        <v>6534</v>
      </c>
      <c r="H290" s="40" t="s">
        <v>38</v>
      </c>
      <c r="I290" s="15" t="s">
        <v>39</v>
      </c>
      <c r="J290" s="15" t="s">
        <v>7568</v>
      </c>
      <c r="K290" s="17" t="s">
        <v>9</v>
      </c>
      <c r="L290" s="59">
        <v>210839.90008409272</v>
      </c>
      <c r="M290" s="59">
        <f t="shared" si="12"/>
        <v>0</v>
      </c>
      <c r="N290" s="11">
        <f>M290*(1+VOTOS!$P$3%)^Q290</f>
        <v>0</v>
      </c>
      <c r="O290" s="54">
        <f t="shared" si="13"/>
        <v>210839.90008409272</v>
      </c>
      <c r="P290" s="103">
        <f t="shared" si="14"/>
        <v>1.4030839417370811E-6</v>
      </c>
      <c r="Q290" s="40">
        <v>0</v>
      </c>
      <c r="R290" s="40"/>
      <c r="S290" s="40" t="s">
        <v>11</v>
      </c>
    </row>
    <row r="291" spans="1:19" s="39" customFormat="1" ht="14" x14ac:dyDescent="0.15">
      <c r="A291" s="15" t="s">
        <v>15</v>
      </c>
      <c r="B291" s="55" t="s">
        <v>34</v>
      </c>
      <c r="C291" s="40" t="s">
        <v>8</v>
      </c>
      <c r="D291" s="40" t="s">
        <v>6912</v>
      </c>
      <c r="E291" s="17" t="s">
        <v>7178</v>
      </c>
      <c r="F291" s="40" t="s">
        <v>6535</v>
      </c>
      <c r="G291" s="40" t="s">
        <v>6534</v>
      </c>
      <c r="H291" s="40" t="s">
        <v>38</v>
      </c>
      <c r="I291" s="15" t="s">
        <v>39</v>
      </c>
      <c r="J291" s="15" t="s">
        <v>7568</v>
      </c>
      <c r="K291" s="17" t="s">
        <v>9</v>
      </c>
      <c r="L291" s="59">
        <v>11285074.518075828</v>
      </c>
      <c r="M291" s="59">
        <f t="shared" si="12"/>
        <v>0</v>
      </c>
      <c r="N291" s="11">
        <f>M291*(1+VOTOS!$P$3%)^Q291</f>
        <v>0</v>
      </c>
      <c r="O291" s="54">
        <f t="shared" si="13"/>
        <v>11285074.518075828</v>
      </c>
      <c r="P291" s="103">
        <f t="shared" si="14"/>
        <v>7.5099195319781637E-5</v>
      </c>
      <c r="Q291" s="40">
        <v>0</v>
      </c>
      <c r="R291" s="40"/>
      <c r="S291" s="40" t="s">
        <v>11</v>
      </c>
    </row>
    <row r="292" spans="1:19" s="39" customFormat="1" ht="14" x14ac:dyDescent="0.15">
      <c r="A292" s="15" t="s">
        <v>15</v>
      </c>
      <c r="B292" s="55" t="s">
        <v>34</v>
      </c>
      <c r="C292" s="40" t="s">
        <v>8</v>
      </c>
      <c r="D292" s="40" t="s">
        <v>6641</v>
      </c>
      <c r="E292" s="17" t="s">
        <v>7450</v>
      </c>
      <c r="F292" s="40" t="s">
        <v>6535</v>
      </c>
      <c r="G292" s="40" t="s">
        <v>6534</v>
      </c>
      <c r="H292" s="40" t="s">
        <v>38</v>
      </c>
      <c r="I292" s="15" t="s">
        <v>39</v>
      </c>
      <c r="J292" s="15" t="s">
        <v>7568</v>
      </c>
      <c r="K292" s="17" t="s">
        <v>9</v>
      </c>
      <c r="L292" s="59">
        <v>627171.46419115085</v>
      </c>
      <c r="M292" s="59">
        <f t="shared" si="12"/>
        <v>0</v>
      </c>
      <c r="N292" s="11">
        <f>M292*(1+VOTOS!$P$3%)^Q292</f>
        <v>0</v>
      </c>
      <c r="O292" s="54">
        <f t="shared" si="13"/>
        <v>627171.46419115085</v>
      </c>
      <c r="P292" s="103">
        <f t="shared" si="14"/>
        <v>4.1736607244234231E-6</v>
      </c>
      <c r="Q292" s="40">
        <v>0</v>
      </c>
      <c r="R292" s="40"/>
      <c r="S292" s="40" t="s">
        <v>11</v>
      </c>
    </row>
    <row r="293" spans="1:19" s="39" customFormat="1" ht="14" x14ac:dyDescent="0.15">
      <c r="A293" s="15" t="s">
        <v>15</v>
      </c>
      <c r="B293" s="55" t="s">
        <v>34</v>
      </c>
      <c r="C293" s="40" t="s">
        <v>8</v>
      </c>
      <c r="D293" s="40" t="s">
        <v>6569</v>
      </c>
      <c r="E293" s="17" t="s">
        <v>7522</v>
      </c>
      <c r="F293" s="40" t="s">
        <v>6535</v>
      </c>
      <c r="G293" s="40" t="s">
        <v>6534</v>
      </c>
      <c r="H293" s="40" t="s">
        <v>38</v>
      </c>
      <c r="I293" s="15" t="s">
        <v>39</v>
      </c>
      <c r="J293" s="15" t="s">
        <v>7568</v>
      </c>
      <c r="K293" s="17" t="s">
        <v>9</v>
      </c>
      <c r="L293" s="59">
        <v>350364.05456756905</v>
      </c>
      <c r="M293" s="59">
        <f t="shared" si="12"/>
        <v>0</v>
      </c>
      <c r="N293" s="11">
        <f>M293*(1+VOTOS!$P$3%)^Q293</f>
        <v>0</v>
      </c>
      <c r="O293" s="54">
        <f t="shared" si="13"/>
        <v>350364.05456756905</v>
      </c>
      <c r="P293" s="103">
        <f t="shared" si="14"/>
        <v>2.3315804007191317E-6</v>
      </c>
      <c r="Q293" s="40">
        <v>0</v>
      </c>
      <c r="R293" s="40"/>
      <c r="S293" s="40" t="s">
        <v>11</v>
      </c>
    </row>
    <row r="294" spans="1:19" s="39" customFormat="1" ht="14" x14ac:dyDescent="0.15">
      <c r="A294" s="15" t="s">
        <v>15</v>
      </c>
      <c r="B294" s="55" t="s">
        <v>34</v>
      </c>
      <c r="C294" s="40" t="s">
        <v>8</v>
      </c>
      <c r="D294" s="40" t="s">
        <v>6814</v>
      </c>
      <c r="E294" s="17" t="s">
        <v>7276</v>
      </c>
      <c r="F294" s="40" t="s">
        <v>6535</v>
      </c>
      <c r="G294" s="40" t="s">
        <v>6534</v>
      </c>
      <c r="H294" s="40" t="s">
        <v>38</v>
      </c>
      <c r="I294" s="15" t="s">
        <v>39</v>
      </c>
      <c r="J294" s="15" t="s">
        <v>7568</v>
      </c>
      <c r="K294" s="17" t="s">
        <v>9</v>
      </c>
      <c r="L294" s="59">
        <v>7753720.461448025</v>
      </c>
      <c r="M294" s="59">
        <f t="shared" si="12"/>
        <v>0</v>
      </c>
      <c r="N294" s="11">
        <f>M294*(1+VOTOS!$P$3%)^Q294</f>
        <v>0</v>
      </c>
      <c r="O294" s="54">
        <f t="shared" si="13"/>
        <v>7753720.461448025</v>
      </c>
      <c r="P294" s="103">
        <f t="shared" si="14"/>
        <v>5.1598965204578721E-5</v>
      </c>
      <c r="Q294" s="40">
        <v>0</v>
      </c>
      <c r="R294" s="40"/>
      <c r="S294" s="40" t="s">
        <v>11</v>
      </c>
    </row>
    <row r="295" spans="1:19" s="39" customFormat="1" ht="14" x14ac:dyDescent="0.15">
      <c r="A295" s="15" t="s">
        <v>15</v>
      </c>
      <c r="B295" s="55" t="s">
        <v>34</v>
      </c>
      <c r="C295" s="40" t="s">
        <v>8</v>
      </c>
      <c r="D295" s="40" t="s">
        <v>6718</v>
      </c>
      <c r="E295" s="17" t="s">
        <v>7372</v>
      </c>
      <c r="F295" s="40" t="s">
        <v>6535</v>
      </c>
      <c r="G295" s="40" t="s">
        <v>6534</v>
      </c>
      <c r="H295" s="40" t="s">
        <v>38</v>
      </c>
      <c r="I295" s="15" t="s">
        <v>39</v>
      </c>
      <c r="J295" s="15" t="s">
        <v>7568</v>
      </c>
      <c r="K295" s="17" t="s">
        <v>9</v>
      </c>
      <c r="L295" s="59">
        <v>1449165.509870715</v>
      </c>
      <c r="M295" s="59">
        <f t="shared" si="12"/>
        <v>0</v>
      </c>
      <c r="N295" s="11">
        <f>M295*(1+VOTOS!$P$3%)^Q295</f>
        <v>0</v>
      </c>
      <c r="O295" s="54">
        <f t="shared" si="13"/>
        <v>1449165.509870715</v>
      </c>
      <c r="P295" s="103">
        <f t="shared" si="14"/>
        <v>9.6438143587046625E-6</v>
      </c>
      <c r="Q295" s="40">
        <v>0</v>
      </c>
      <c r="R295" s="40"/>
      <c r="S295" s="40" t="s">
        <v>11</v>
      </c>
    </row>
    <row r="296" spans="1:19" s="39" customFormat="1" ht="14" x14ac:dyDescent="0.15">
      <c r="A296" s="15" t="s">
        <v>15</v>
      </c>
      <c r="B296" s="55" t="s">
        <v>34</v>
      </c>
      <c r="C296" s="40" t="s">
        <v>8</v>
      </c>
      <c r="D296" s="40" t="s">
        <v>6545</v>
      </c>
      <c r="E296" s="17" t="s">
        <v>7546</v>
      </c>
      <c r="F296" s="40" t="s">
        <v>6539</v>
      </c>
      <c r="G296" s="40" t="s">
        <v>5224</v>
      </c>
      <c r="H296" s="40" t="s">
        <v>38</v>
      </c>
      <c r="I296" s="15" t="s">
        <v>39</v>
      </c>
      <c r="J296" s="15" t="s">
        <v>7568</v>
      </c>
      <c r="K296" s="17" t="s">
        <v>9</v>
      </c>
      <c r="L296" s="59">
        <v>1716614.5161577719</v>
      </c>
      <c r="M296" s="59">
        <f t="shared" si="12"/>
        <v>0</v>
      </c>
      <c r="N296" s="11">
        <f>M296*(1+VOTOS!$P$3%)^Q296</f>
        <v>0</v>
      </c>
      <c r="O296" s="54">
        <f t="shared" si="13"/>
        <v>1716614.5161577719</v>
      </c>
      <c r="P296" s="103">
        <f t="shared" si="14"/>
        <v>1.1423616975786347E-5</v>
      </c>
      <c r="Q296" s="40">
        <v>0</v>
      </c>
      <c r="R296" s="40"/>
      <c r="S296" s="40" t="s">
        <v>7</v>
      </c>
    </row>
    <row r="297" spans="1:19" s="39" customFormat="1" ht="14" x14ac:dyDescent="0.15">
      <c r="A297" s="15" t="s">
        <v>15</v>
      </c>
      <c r="B297" s="55" t="s">
        <v>34</v>
      </c>
      <c r="C297" s="40" t="s">
        <v>8</v>
      </c>
      <c r="D297" s="40" t="s">
        <v>7038</v>
      </c>
      <c r="E297" s="17" t="s">
        <v>7050</v>
      </c>
      <c r="F297" s="40" t="s">
        <v>6535</v>
      </c>
      <c r="G297" s="40" t="s">
        <v>6534</v>
      </c>
      <c r="H297" s="40" t="s">
        <v>38</v>
      </c>
      <c r="I297" s="15" t="s">
        <v>39</v>
      </c>
      <c r="J297" s="15" t="s">
        <v>7568</v>
      </c>
      <c r="K297" s="17" t="s">
        <v>9</v>
      </c>
      <c r="L297" s="59">
        <v>5552730.3022764865</v>
      </c>
      <c r="M297" s="59">
        <f t="shared" si="12"/>
        <v>0</v>
      </c>
      <c r="N297" s="11">
        <f>M297*(1+VOTOS!$P$3%)^Q297</f>
        <v>0</v>
      </c>
      <c r="O297" s="54">
        <f t="shared" si="13"/>
        <v>5552730.3022764865</v>
      </c>
      <c r="P297" s="103">
        <f t="shared" si="14"/>
        <v>3.695195604254051E-5</v>
      </c>
      <c r="Q297" s="40">
        <v>0</v>
      </c>
      <c r="R297" s="40"/>
      <c r="S297" s="40" t="s">
        <v>11</v>
      </c>
    </row>
    <row r="298" spans="1:19" s="39" customFormat="1" ht="14" x14ac:dyDescent="0.15">
      <c r="A298" s="15" t="s">
        <v>15</v>
      </c>
      <c r="B298" s="55" t="s">
        <v>34</v>
      </c>
      <c r="C298" s="40" t="s">
        <v>8</v>
      </c>
      <c r="D298" s="40" t="s">
        <v>6647</v>
      </c>
      <c r="E298" s="17" t="s">
        <v>7444</v>
      </c>
      <c r="F298" s="40" t="s">
        <v>6535</v>
      </c>
      <c r="G298" s="40" t="s">
        <v>6534</v>
      </c>
      <c r="H298" s="40" t="s">
        <v>38</v>
      </c>
      <c r="I298" s="15" t="s">
        <v>39</v>
      </c>
      <c r="J298" s="15" t="s">
        <v>7568</v>
      </c>
      <c r="K298" s="17" t="s">
        <v>9</v>
      </c>
      <c r="L298" s="59">
        <v>636652.15562527569</v>
      </c>
      <c r="M298" s="59">
        <f t="shared" si="12"/>
        <v>0</v>
      </c>
      <c r="N298" s="11">
        <f>M298*(1+VOTOS!$P$3%)^Q298</f>
        <v>0</v>
      </c>
      <c r="O298" s="54">
        <f t="shared" si="13"/>
        <v>636652.15562527569</v>
      </c>
      <c r="P298" s="103">
        <f t="shared" si="14"/>
        <v>4.236752226091178E-6</v>
      </c>
      <c r="Q298" s="40">
        <v>0</v>
      </c>
      <c r="R298" s="40"/>
      <c r="S298" s="40" t="s">
        <v>11</v>
      </c>
    </row>
    <row r="299" spans="1:19" s="39" customFormat="1" ht="14" x14ac:dyDescent="0.15">
      <c r="A299" s="15" t="s">
        <v>15</v>
      </c>
      <c r="B299" s="55" t="s">
        <v>34</v>
      </c>
      <c r="C299" s="40" t="s">
        <v>8</v>
      </c>
      <c r="D299" s="40" t="s">
        <v>6761</v>
      </c>
      <c r="E299" s="17" t="s">
        <v>7329</v>
      </c>
      <c r="F299" s="40" t="s">
        <v>6535</v>
      </c>
      <c r="G299" s="40" t="s">
        <v>6534</v>
      </c>
      <c r="H299" s="40" t="s">
        <v>38</v>
      </c>
      <c r="I299" s="15" t="s">
        <v>39</v>
      </c>
      <c r="J299" s="15" t="s">
        <v>7568</v>
      </c>
      <c r="K299" s="17" t="s">
        <v>9</v>
      </c>
      <c r="L299" s="59">
        <v>3954967.6680482142</v>
      </c>
      <c r="M299" s="59">
        <f t="shared" si="12"/>
        <v>0</v>
      </c>
      <c r="N299" s="11">
        <f>M299*(1+VOTOS!$P$3%)^Q299</f>
        <v>0</v>
      </c>
      <c r="O299" s="54">
        <f t="shared" si="13"/>
        <v>3954967.6680482142</v>
      </c>
      <c r="P299" s="103">
        <f t="shared" si="14"/>
        <v>2.631926700266193E-5</v>
      </c>
      <c r="Q299" s="40">
        <v>0</v>
      </c>
      <c r="R299" s="40"/>
      <c r="S299" s="40" t="s">
        <v>11</v>
      </c>
    </row>
    <row r="300" spans="1:19" s="39" customFormat="1" ht="14" x14ac:dyDescent="0.15">
      <c r="A300" s="15" t="s">
        <v>15</v>
      </c>
      <c r="B300" s="55" t="s">
        <v>34</v>
      </c>
      <c r="C300" s="40" t="s">
        <v>8</v>
      </c>
      <c r="D300" s="40" t="s">
        <v>6817</v>
      </c>
      <c r="E300" s="17" t="s">
        <v>7273</v>
      </c>
      <c r="F300" s="40" t="s">
        <v>6535</v>
      </c>
      <c r="G300" s="40" t="s">
        <v>6534</v>
      </c>
      <c r="H300" s="40" t="s">
        <v>38</v>
      </c>
      <c r="I300" s="15" t="s">
        <v>39</v>
      </c>
      <c r="J300" s="15" t="s">
        <v>7568</v>
      </c>
      <c r="K300" s="17" t="s">
        <v>9</v>
      </c>
      <c r="L300" s="59">
        <v>9581491.2515087668</v>
      </c>
      <c r="M300" s="59">
        <f t="shared" si="12"/>
        <v>0</v>
      </c>
      <c r="N300" s="11">
        <f>M300*(1+VOTOS!$P$3%)^Q300</f>
        <v>0</v>
      </c>
      <c r="O300" s="54">
        <f t="shared" si="13"/>
        <v>9581491.2515087668</v>
      </c>
      <c r="P300" s="103">
        <f t="shared" si="14"/>
        <v>6.3762297873999816E-5</v>
      </c>
      <c r="Q300" s="40">
        <v>0</v>
      </c>
      <c r="R300" s="40"/>
      <c r="S300" s="40" t="s">
        <v>11</v>
      </c>
    </row>
    <row r="301" spans="1:19" s="39" customFormat="1" ht="14" x14ac:dyDescent="0.15">
      <c r="A301" s="15" t="s">
        <v>15</v>
      </c>
      <c r="B301" s="55" t="s">
        <v>34</v>
      </c>
      <c r="C301" s="40" t="s">
        <v>8</v>
      </c>
      <c r="D301" s="40" t="s">
        <v>6600</v>
      </c>
      <c r="E301" s="17" t="s">
        <v>7491</v>
      </c>
      <c r="F301" s="40" t="s">
        <v>6535</v>
      </c>
      <c r="G301" s="40" t="s">
        <v>6534</v>
      </c>
      <c r="H301" s="40" t="s">
        <v>38</v>
      </c>
      <c r="I301" s="15" t="s">
        <v>39</v>
      </c>
      <c r="J301" s="15" t="s">
        <v>7568</v>
      </c>
      <c r="K301" s="17" t="s">
        <v>9</v>
      </c>
      <c r="L301" s="59">
        <v>983331.37554609263</v>
      </c>
      <c r="M301" s="59">
        <f t="shared" si="12"/>
        <v>0</v>
      </c>
      <c r="N301" s="11">
        <f>M301*(1+VOTOS!$P$3%)^Q301</f>
        <v>0</v>
      </c>
      <c r="O301" s="54">
        <f t="shared" si="13"/>
        <v>983331.37554609263</v>
      </c>
      <c r="P301" s="103">
        <f t="shared" si="14"/>
        <v>6.5438110238369056E-6</v>
      </c>
      <c r="Q301" s="40">
        <v>0</v>
      </c>
      <c r="R301" s="40"/>
      <c r="S301" s="40" t="s">
        <v>11</v>
      </c>
    </row>
    <row r="302" spans="1:19" s="39" customFormat="1" ht="14" x14ac:dyDescent="0.15">
      <c r="A302" s="15" t="s">
        <v>15</v>
      </c>
      <c r="B302" s="55" t="s">
        <v>34</v>
      </c>
      <c r="C302" s="40" t="s">
        <v>8</v>
      </c>
      <c r="D302" s="40" t="s">
        <v>6671</v>
      </c>
      <c r="E302" s="17" t="s">
        <v>7419</v>
      </c>
      <c r="F302" s="40" t="s">
        <v>6535</v>
      </c>
      <c r="G302" s="40" t="s">
        <v>6534</v>
      </c>
      <c r="H302" s="40" t="s">
        <v>38</v>
      </c>
      <c r="I302" s="15" t="s">
        <v>39</v>
      </c>
      <c r="J302" s="15" t="s">
        <v>7568</v>
      </c>
      <c r="K302" s="17" t="s">
        <v>9</v>
      </c>
      <c r="L302" s="59">
        <v>2077400.179434933</v>
      </c>
      <c r="M302" s="59">
        <f t="shared" si="12"/>
        <v>0</v>
      </c>
      <c r="N302" s="11">
        <f>M302*(1+VOTOS!$P$3%)^Q302</f>
        <v>0</v>
      </c>
      <c r="O302" s="54">
        <f t="shared" si="13"/>
        <v>2077400.179434933</v>
      </c>
      <c r="P302" s="103">
        <f t="shared" si="14"/>
        <v>1.3824550434544607E-5</v>
      </c>
      <c r="Q302" s="40">
        <v>0</v>
      </c>
      <c r="R302" s="40"/>
      <c r="S302" s="40" t="s">
        <v>11</v>
      </c>
    </row>
    <row r="303" spans="1:19" s="39" customFormat="1" ht="14" x14ac:dyDescent="0.15">
      <c r="A303" s="15" t="s">
        <v>15</v>
      </c>
      <c r="B303" s="55" t="s">
        <v>34</v>
      </c>
      <c r="C303" s="40" t="s">
        <v>8</v>
      </c>
      <c r="D303" s="40" t="s">
        <v>6577</v>
      </c>
      <c r="E303" s="17" t="s">
        <v>7514</v>
      </c>
      <c r="F303" s="40" t="s">
        <v>6535</v>
      </c>
      <c r="G303" s="40" t="s">
        <v>6534</v>
      </c>
      <c r="H303" s="40" t="s">
        <v>38</v>
      </c>
      <c r="I303" s="15" t="s">
        <v>39</v>
      </c>
      <c r="J303" s="15" t="s">
        <v>7568</v>
      </c>
      <c r="K303" s="17" t="s">
        <v>9</v>
      </c>
      <c r="L303" s="59">
        <v>235547.81861942029</v>
      </c>
      <c r="M303" s="59">
        <f t="shared" si="12"/>
        <v>0</v>
      </c>
      <c r="N303" s="11">
        <f>M303*(1+VOTOS!$P$3%)^Q303</f>
        <v>0</v>
      </c>
      <c r="O303" s="54">
        <f t="shared" si="13"/>
        <v>235547.81861942029</v>
      </c>
      <c r="P303" s="103">
        <f t="shared" si="14"/>
        <v>1.5675086247161528E-6</v>
      </c>
      <c r="Q303" s="40">
        <v>0</v>
      </c>
      <c r="R303" s="40"/>
      <c r="S303" s="40" t="s">
        <v>11</v>
      </c>
    </row>
    <row r="304" spans="1:19" s="39" customFormat="1" ht="14" x14ac:dyDescent="0.15">
      <c r="A304" s="15" t="s">
        <v>15</v>
      </c>
      <c r="B304" s="55" t="s">
        <v>34</v>
      </c>
      <c r="C304" s="40" t="s">
        <v>8</v>
      </c>
      <c r="D304" s="40" t="s">
        <v>6605</v>
      </c>
      <c r="E304" s="17" t="s">
        <v>7486</v>
      </c>
      <c r="F304" s="40" t="s">
        <v>6535</v>
      </c>
      <c r="G304" s="40" t="s">
        <v>6534</v>
      </c>
      <c r="H304" s="40" t="s">
        <v>38</v>
      </c>
      <c r="I304" s="15" t="s">
        <v>39</v>
      </c>
      <c r="J304" s="15" t="s">
        <v>7568</v>
      </c>
      <c r="K304" s="17" t="s">
        <v>9</v>
      </c>
      <c r="L304" s="59">
        <v>835302.46743873577</v>
      </c>
      <c r="M304" s="59">
        <f t="shared" si="12"/>
        <v>0</v>
      </c>
      <c r="N304" s="11">
        <f>M304*(1+VOTOS!$P$3%)^Q304</f>
        <v>0</v>
      </c>
      <c r="O304" s="54">
        <f t="shared" si="13"/>
        <v>835302.46743873577</v>
      </c>
      <c r="P304" s="103">
        <f t="shared" si="14"/>
        <v>5.5587176719833562E-6</v>
      </c>
      <c r="Q304" s="40">
        <v>0</v>
      </c>
      <c r="R304" s="40"/>
      <c r="S304" s="40" t="s">
        <v>11</v>
      </c>
    </row>
    <row r="305" spans="1:19" s="39" customFormat="1" ht="14" x14ac:dyDescent="0.15">
      <c r="A305" s="15" t="s">
        <v>15</v>
      </c>
      <c r="B305" s="55" t="s">
        <v>34</v>
      </c>
      <c r="C305" s="40" t="s">
        <v>8</v>
      </c>
      <c r="D305" s="40" t="s">
        <v>7042</v>
      </c>
      <c r="E305" s="17" t="s">
        <v>7045</v>
      </c>
      <c r="F305" s="40" t="s">
        <v>6535</v>
      </c>
      <c r="G305" s="40" t="s">
        <v>6534</v>
      </c>
      <c r="H305" s="40" t="s">
        <v>38</v>
      </c>
      <c r="I305" s="15" t="s">
        <v>39</v>
      </c>
      <c r="J305" s="15" t="s">
        <v>7568</v>
      </c>
      <c r="K305" s="17" t="s">
        <v>9</v>
      </c>
      <c r="L305" s="59">
        <v>9897633.0412955899</v>
      </c>
      <c r="M305" s="59">
        <f t="shared" si="12"/>
        <v>0</v>
      </c>
      <c r="N305" s="11">
        <f>M305*(1+VOTOS!$P$3%)^Q305</f>
        <v>0</v>
      </c>
      <c r="O305" s="54">
        <f t="shared" si="13"/>
        <v>9897633.0412955899</v>
      </c>
      <c r="P305" s="103">
        <f t="shared" si="14"/>
        <v>6.5866138126176915E-5</v>
      </c>
      <c r="Q305" s="40">
        <v>0</v>
      </c>
      <c r="R305" s="40"/>
      <c r="S305" s="40" t="s">
        <v>11</v>
      </c>
    </row>
    <row r="306" spans="1:19" s="39" customFormat="1" ht="14" x14ac:dyDescent="0.15">
      <c r="A306" s="15" t="s">
        <v>15</v>
      </c>
      <c r="B306" s="55" t="s">
        <v>34</v>
      </c>
      <c r="C306" s="40" t="s">
        <v>8</v>
      </c>
      <c r="D306" s="40" t="s">
        <v>6989</v>
      </c>
      <c r="E306" s="17" t="s">
        <v>7099</v>
      </c>
      <c r="F306" s="40" t="s">
        <v>6535</v>
      </c>
      <c r="G306" s="40" t="s">
        <v>6534</v>
      </c>
      <c r="H306" s="40" t="s">
        <v>38</v>
      </c>
      <c r="I306" s="15" t="s">
        <v>39</v>
      </c>
      <c r="J306" s="15" t="s">
        <v>7568</v>
      </c>
      <c r="K306" s="17" t="s">
        <v>9</v>
      </c>
      <c r="L306" s="59">
        <v>8165045.5837627407</v>
      </c>
      <c r="M306" s="59">
        <f t="shared" si="12"/>
        <v>0</v>
      </c>
      <c r="N306" s="11">
        <f>M306*(1+VOTOS!$P$3%)^Q306</f>
        <v>0</v>
      </c>
      <c r="O306" s="54">
        <f t="shared" si="13"/>
        <v>8165045.5837627407</v>
      </c>
      <c r="P306" s="103">
        <f t="shared" si="14"/>
        <v>5.4336225437213218E-5</v>
      </c>
      <c r="Q306" s="40">
        <v>0</v>
      </c>
      <c r="R306" s="40"/>
      <c r="S306" s="40" t="s">
        <v>11</v>
      </c>
    </row>
    <row r="307" spans="1:19" s="39" customFormat="1" ht="14" x14ac:dyDescent="0.15">
      <c r="A307" s="15" t="s">
        <v>15</v>
      </c>
      <c r="B307" s="55" t="s">
        <v>34</v>
      </c>
      <c r="C307" s="40" t="s">
        <v>8</v>
      </c>
      <c r="D307" s="40" t="s">
        <v>6834</v>
      </c>
      <c r="E307" s="17" t="s">
        <v>7256</v>
      </c>
      <c r="F307" s="40" t="s">
        <v>6535</v>
      </c>
      <c r="G307" s="40" t="s">
        <v>6534</v>
      </c>
      <c r="H307" s="40" t="s">
        <v>38</v>
      </c>
      <c r="I307" s="15" t="s">
        <v>39</v>
      </c>
      <c r="J307" s="15" t="s">
        <v>7568</v>
      </c>
      <c r="K307" s="17" t="s">
        <v>9</v>
      </c>
      <c r="L307" s="59">
        <v>12166333.303146042</v>
      </c>
      <c r="M307" s="59">
        <f t="shared" si="12"/>
        <v>0</v>
      </c>
      <c r="N307" s="11">
        <f>M307*(1+VOTOS!$P$3%)^Q307</f>
        <v>0</v>
      </c>
      <c r="O307" s="54">
        <f t="shared" si="13"/>
        <v>12166333.303146042</v>
      </c>
      <c r="P307" s="103">
        <f t="shared" si="14"/>
        <v>8.0963740168046039E-5</v>
      </c>
      <c r="Q307" s="40">
        <v>0</v>
      </c>
      <c r="R307" s="40"/>
      <c r="S307" s="40" t="s">
        <v>11</v>
      </c>
    </row>
    <row r="308" spans="1:19" s="39" customFormat="1" ht="14" x14ac:dyDescent="0.15">
      <c r="A308" s="15" t="s">
        <v>15</v>
      </c>
      <c r="B308" s="55" t="s">
        <v>34</v>
      </c>
      <c r="C308" s="40" t="s">
        <v>8</v>
      </c>
      <c r="D308" s="40" t="s">
        <v>6914</v>
      </c>
      <c r="E308" s="17" t="s">
        <v>7176</v>
      </c>
      <c r="F308" s="40" t="s">
        <v>6535</v>
      </c>
      <c r="G308" s="40" t="s">
        <v>6534</v>
      </c>
      <c r="H308" s="40" t="s">
        <v>38</v>
      </c>
      <c r="I308" s="15" t="s">
        <v>39</v>
      </c>
      <c r="J308" s="15" t="s">
        <v>7568</v>
      </c>
      <c r="K308" s="17" t="s">
        <v>9</v>
      </c>
      <c r="L308" s="59">
        <v>8022798.6603152715</v>
      </c>
      <c r="M308" s="59">
        <f t="shared" si="12"/>
        <v>0</v>
      </c>
      <c r="N308" s="11">
        <f>M308*(1+VOTOS!$P$3%)^Q308</f>
        <v>0</v>
      </c>
      <c r="O308" s="54">
        <f t="shared" si="13"/>
        <v>8022798.6603152715</v>
      </c>
      <c r="P308" s="103">
        <f t="shared" si="14"/>
        <v>5.3389609668703346E-5</v>
      </c>
      <c r="Q308" s="40">
        <v>0</v>
      </c>
      <c r="R308" s="40"/>
      <c r="S308" s="40" t="s">
        <v>11</v>
      </c>
    </row>
    <row r="309" spans="1:19" s="39" customFormat="1" ht="14" x14ac:dyDescent="0.15">
      <c r="A309" s="15" t="s">
        <v>15</v>
      </c>
      <c r="B309" s="55" t="s">
        <v>34</v>
      </c>
      <c r="C309" s="40" t="s">
        <v>8</v>
      </c>
      <c r="D309" s="40" t="s">
        <v>6891</v>
      </c>
      <c r="E309" s="17" t="s">
        <v>7199</v>
      </c>
      <c r="F309" s="40" t="s">
        <v>6535</v>
      </c>
      <c r="G309" s="40" t="s">
        <v>6534</v>
      </c>
      <c r="H309" s="40" t="s">
        <v>38</v>
      </c>
      <c r="I309" s="15" t="s">
        <v>39</v>
      </c>
      <c r="J309" s="15" t="s">
        <v>7568</v>
      </c>
      <c r="K309" s="17" t="s">
        <v>9</v>
      </c>
      <c r="L309" s="59">
        <v>12343744.012515213</v>
      </c>
      <c r="M309" s="59">
        <f t="shared" si="12"/>
        <v>0</v>
      </c>
      <c r="N309" s="11">
        <f>M309*(1+VOTOS!$P$3%)^Q309</f>
        <v>0</v>
      </c>
      <c r="O309" s="54">
        <f t="shared" si="13"/>
        <v>12343744.012515213</v>
      </c>
      <c r="P309" s="103">
        <f t="shared" si="14"/>
        <v>8.2144361660034919E-5</v>
      </c>
      <c r="Q309" s="40">
        <v>0</v>
      </c>
      <c r="R309" s="40"/>
      <c r="S309" s="40" t="s">
        <v>11</v>
      </c>
    </row>
    <row r="310" spans="1:19" s="39" customFormat="1" ht="14" x14ac:dyDescent="0.15">
      <c r="A310" s="15" t="s">
        <v>15</v>
      </c>
      <c r="B310" s="55" t="s">
        <v>34</v>
      </c>
      <c r="C310" s="40" t="s">
        <v>8</v>
      </c>
      <c r="D310" s="40" t="s">
        <v>6736</v>
      </c>
      <c r="E310" s="17" t="s">
        <v>7354</v>
      </c>
      <c r="F310" s="40" t="s">
        <v>6535</v>
      </c>
      <c r="G310" s="40" t="s">
        <v>6534</v>
      </c>
      <c r="H310" s="40" t="s">
        <v>38</v>
      </c>
      <c r="I310" s="15" t="s">
        <v>39</v>
      </c>
      <c r="J310" s="15" t="s">
        <v>7568</v>
      </c>
      <c r="K310" s="17" t="s">
        <v>9</v>
      </c>
      <c r="L310" s="59">
        <v>1563601.2398981804</v>
      </c>
      <c r="M310" s="59">
        <f t="shared" si="12"/>
        <v>0</v>
      </c>
      <c r="N310" s="11">
        <f>M310*(1+VOTOS!$P$3%)^Q310</f>
        <v>0</v>
      </c>
      <c r="O310" s="54">
        <f t="shared" si="13"/>
        <v>1563601.2398981804</v>
      </c>
      <c r="P310" s="103">
        <f t="shared" si="14"/>
        <v>1.0405353968135594E-5</v>
      </c>
      <c r="Q310" s="40">
        <v>0</v>
      </c>
      <c r="R310" s="40"/>
      <c r="S310" s="40" t="s">
        <v>11</v>
      </c>
    </row>
    <row r="311" spans="1:19" s="39" customFormat="1" ht="14" x14ac:dyDescent="0.15">
      <c r="A311" s="15" t="s">
        <v>15</v>
      </c>
      <c r="B311" s="55" t="s">
        <v>34</v>
      </c>
      <c r="C311" s="40" t="s">
        <v>8</v>
      </c>
      <c r="D311" s="40" t="s">
        <v>6604</v>
      </c>
      <c r="E311" s="17" t="s">
        <v>7487</v>
      </c>
      <c r="F311" s="40" t="s">
        <v>6535</v>
      </c>
      <c r="G311" s="40" t="s">
        <v>6534</v>
      </c>
      <c r="H311" s="40" t="s">
        <v>38</v>
      </c>
      <c r="I311" s="15" t="s">
        <v>39</v>
      </c>
      <c r="J311" s="15" t="s">
        <v>7568</v>
      </c>
      <c r="K311" s="17" t="s">
        <v>9</v>
      </c>
      <c r="L311" s="59">
        <v>839619.72474022629</v>
      </c>
      <c r="M311" s="59">
        <f t="shared" si="12"/>
        <v>0</v>
      </c>
      <c r="N311" s="11">
        <f>M311*(1+VOTOS!$P$3%)^Q311</f>
        <v>0</v>
      </c>
      <c r="O311" s="54">
        <f t="shared" si="13"/>
        <v>839619.72474022629</v>
      </c>
      <c r="P311" s="103">
        <f t="shared" si="14"/>
        <v>5.5874478809696648E-6</v>
      </c>
      <c r="Q311" s="40">
        <v>0</v>
      </c>
      <c r="R311" s="40"/>
      <c r="S311" s="40" t="s">
        <v>11</v>
      </c>
    </row>
    <row r="312" spans="1:19" s="39" customFormat="1" ht="14" x14ac:dyDescent="0.15">
      <c r="A312" s="15" t="s">
        <v>15</v>
      </c>
      <c r="B312" s="55" t="s">
        <v>34</v>
      </c>
      <c r="C312" s="40" t="s">
        <v>8</v>
      </c>
      <c r="D312" s="40" t="s">
        <v>6773</v>
      </c>
      <c r="E312" s="17" t="s">
        <v>7317</v>
      </c>
      <c r="F312" s="40" t="s">
        <v>6535</v>
      </c>
      <c r="G312" s="40" t="s">
        <v>6534</v>
      </c>
      <c r="H312" s="40" t="s">
        <v>38</v>
      </c>
      <c r="I312" s="15" t="s">
        <v>39</v>
      </c>
      <c r="J312" s="15" t="s">
        <v>7568</v>
      </c>
      <c r="K312" s="17" t="s">
        <v>9</v>
      </c>
      <c r="L312" s="59">
        <v>3896384.8685567481</v>
      </c>
      <c r="M312" s="59">
        <f t="shared" si="12"/>
        <v>0</v>
      </c>
      <c r="N312" s="11">
        <f>M312*(1+VOTOS!$P$3%)^Q312</f>
        <v>0</v>
      </c>
      <c r="O312" s="54">
        <f t="shared" si="13"/>
        <v>3896384.8685567481</v>
      </c>
      <c r="P312" s="103">
        <f t="shared" si="14"/>
        <v>2.5929413918896972E-5</v>
      </c>
      <c r="Q312" s="40">
        <v>0</v>
      </c>
      <c r="R312" s="40"/>
      <c r="S312" s="40" t="s">
        <v>11</v>
      </c>
    </row>
    <row r="313" spans="1:19" s="39" customFormat="1" ht="14" x14ac:dyDescent="0.15">
      <c r="A313" s="15" t="s">
        <v>15</v>
      </c>
      <c r="B313" s="55" t="s">
        <v>34</v>
      </c>
      <c r="C313" s="40" t="s">
        <v>8</v>
      </c>
      <c r="D313" s="40" t="s">
        <v>6883</v>
      </c>
      <c r="E313" s="17" t="s">
        <v>7207</v>
      </c>
      <c r="F313" s="40" t="s">
        <v>6535</v>
      </c>
      <c r="G313" s="40" t="s">
        <v>6534</v>
      </c>
      <c r="H313" s="40" t="s">
        <v>38</v>
      </c>
      <c r="I313" s="15" t="s">
        <v>39</v>
      </c>
      <c r="J313" s="15" t="s">
        <v>7568</v>
      </c>
      <c r="K313" s="17" t="s">
        <v>9</v>
      </c>
      <c r="L313" s="59">
        <v>4523424.136091847</v>
      </c>
      <c r="M313" s="59">
        <f t="shared" si="12"/>
        <v>0</v>
      </c>
      <c r="N313" s="11">
        <f>M313*(1+VOTOS!$P$3%)^Q313</f>
        <v>0</v>
      </c>
      <c r="O313" s="54">
        <f t="shared" si="13"/>
        <v>4523424.136091847</v>
      </c>
      <c r="P313" s="103">
        <f t="shared" si="14"/>
        <v>3.0102194909431393E-5</v>
      </c>
      <c r="Q313" s="40">
        <v>0</v>
      </c>
      <c r="R313" s="40"/>
      <c r="S313" s="40" t="s">
        <v>11</v>
      </c>
    </row>
    <row r="314" spans="1:19" s="39" customFormat="1" ht="14" x14ac:dyDescent="0.15">
      <c r="A314" s="15" t="s">
        <v>15</v>
      </c>
      <c r="B314" s="55" t="s">
        <v>34</v>
      </c>
      <c r="C314" s="40" t="s">
        <v>8</v>
      </c>
      <c r="D314" s="40" t="s">
        <v>6763</v>
      </c>
      <c r="E314" s="17" t="s">
        <v>7327</v>
      </c>
      <c r="F314" s="40" t="s">
        <v>6535</v>
      </c>
      <c r="G314" s="40" t="s">
        <v>6534</v>
      </c>
      <c r="H314" s="40" t="s">
        <v>38</v>
      </c>
      <c r="I314" s="15" t="s">
        <v>39</v>
      </c>
      <c r="J314" s="15" t="s">
        <v>7568</v>
      </c>
      <c r="K314" s="17" t="s">
        <v>9</v>
      </c>
      <c r="L314" s="59">
        <v>2220209.1578600109</v>
      </c>
      <c r="M314" s="59">
        <f t="shared" si="12"/>
        <v>0</v>
      </c>
      <c r="N314" s="11">
        <f>M314*(1+VOTOS!$P$3%)^Q314</f>
        <v>0</v>
      </c>
      <c r="O314" s="54">
        <f t="shared" si="13"/>
        <v>2220209.1578600109</v>
      </c>
      <c r="P314" s="103">
        <f t="shared" si="14"/>
        <v>1.4774906530730319E-5</v>
      </c>
      <c r="Q314" s="40">
        <v>0</v>
      </c>
      <c r="R314" s="40"/>
      <c r="S314" s="40" t="s">
        <v>11</v>
      </c>
    </row>
    <row r="315" spans="1:19" s="39" customFormat="1" ht="14" x14ac:dyDescent="0.15">
      <c r="A315" s="15" t="s">
        <v>15</v>
      </c>
      <c r="B315" s="55" t="s">
        <v>34</v>
      </c>
      <c r="C315" s="40" t="s">
        <v>8</v>
      </c>
      <c r="D315" s="40" t="s">
        <v>367</v>
      </c>
      <c r="E315" s="17" t="s">
        <v>6444</v>
      </c>
      <c r="F315" s="40" t="s">
        <v>6535</v>
      </c>
      <c r="G315" s="40" t="s">
        <v>6534</v>
      </c>
      <c r="H315" s="40" t="s">
        <v>38</v>
      </c>
      <c r="I315" s="15" t="s">
        <v>277</v>
      </c>
      <c r="J315" s="15" t="s">
        <v>7568</v>
      </c>
      <c r="K315" s="17" t="s">
        <v>9</v>
      </c>
      <c r="L315" s="59">
        <v>8488607.0700000003</v>
      </c>
      <c r="M315" s="59">
        <f t="shared" si="12"/>
        <v>0</v>
      </c>
      <c r="N315" s="11">
        <f>M315*(1+VOTOS!$P$3%)^Q315</f>
        <v>0</v>
      </c>
      <c r="O315" s="54">
        <f t="shared" si="13"/>
        <v>8488607.0700000003</v>
      </c>
      <c r="P315" s="103">
        <f t="shared" si="14"/>
        <v>5.6489441812875572E-5</v>
      </c>
      <c r="Q315" s="40">
        <v>0</v>
      </c>
      <c r="R315" s="40"/>
      <c r="S315" s="40" t="s">
        <v>11</v>
      </c>
    </row>
    <row r="316" spans="1:19" s="39" customFormat="1" ht="14" x14ac:dyDescent="0.15">
      <c r="A316" s="15" t="s">
        <v>15</v>
      </c>
      <c r="B316" s="55" t="s">
        <v>34</v>
      </c>
      <c r="C316" s="40" t="s">
        <v>8</v>
      </c>
      <c r="D316" s="40" t="s">
        <v>6732</v>
      </c>
      <c r="E316" s="17" t="s">
        <v>7358</v>
      </c>
      <c r="F316" s="40" t="s">
        <v>6535</v>
      </c>
      <c r="G316" s="40" t="s">
        <v>6534</v>
      </c>
      <c r="H316" s="40" t="s">
        <v>38</v>
      </c>
      <c r="I316" s="15" t="s">
        <v>39</v>
      </c>
      <c r="J316" s="15" t="s">
        <v>7568</v>
      </c>
      <c r="K316" s="17" t="s">
        <v>9</v>
      </c>
      <c r="L316" s="59">
        <v>1221745.7251660447</v>
      </c>
      <c r="M316" s="59">
        <f t="shared" si="12"/>
        <v>0</v>
      </c>
      <c r="N316" s="11">
        <f>M316*(1+VOTOS!$P$3%)^Q316</f>
        <v>0</v>
      </c>
      <c r="O316" s="54">
        <f t="shared" si="13"/>
        <v>1221745.7251660447</v>
      </c>
      <c r="P316" s="103">
        <f t="shared" si="14"/>
        <v>8.1303956565275148E-6</v>
      </c>
      <c r="Q316" s="40">
        <v>0</v>
      </c>
      <c r="R316" s="40"/>
      <c r="S316" s="40" t="s">
        <v>11</v>
      </c>
    </row>
    <row r="317" spans="1:19" s="39" customFormat="1" ht="14" x14ac:dyDescent="0.15">
      <c r="A317" s="15" t="s">
        <v>15</v>
      </c>
      <c r="B317" s="55" t="s">
        <v>34</v>
      </c>
      <c r="C317" s="40" t="s">
        <v>8</v>
      </c>
      <c r="D317" s="40" t="s">
        <v>6575</v>
      </c>
      <c r="E317" s="17" t="s">
        <v>7516</v>
      </c>
      <c r="F317" s="40" t="s">
        <v>6535</v>
      </c>
      <c r="G317" s="40" t="s">
        <v>6534</v>
      </c>
      <c r="H317" s="40" t="s">
        <v>38</v>
      </c>
      <c r="I317" s="15" t="s">
        <v>39</v>
      </c>
      <c r="J317" s="15" t="s">
        <v>7568</v>
      </c>
      <c r="K317" s="17" t="s">
        <v>9</v>
      </c>
      <c r="L317" s="59">
        <v>164314.74084729643</v>
      </c>
      <c r="M317" s="59">
        <f t="shared" si="12"/>
        <v>0</v>
      </c>
      <c r="N317" s="11">
        <f>M317*(1+VOTOS!$P$3%)^Q317</f>
        <v>0</v>
      </c>
      <c r="O317" s="54">
        <f t="shared" si="13"/>
        <v>164314.74084729643</v>
      </c>
      <c r="P317" s="103">
        <f t="shared" si="14"/>
        <v>1.0934712745622564E-6</v>
      </c>
      <c r="Q317" s="40">
        <v>0</v>
      </c>
      <c r="R317" s="40"/>
      <c r="S317" s="40" t="s">
        <v>11</v>
      </c>
    </row>
    <row r="318" spans="1:19" s="39" customFormat="1" ht="14" x14ac:dyDescent="0.15">
      <c r="A318" s="15" t="s">
        <v>15</v>
      </c>
      <c r="B318" s="55" t="s">
        <v>34</v>
      </c>
      <c r="C318" s="40" t="s">
        <v>8</v>
      </c>
      <c r="D318" s="40" t="s">
        <v>6624</v>
      </c>
      <c r="E318" s="17" t="s">
        <v>7467</v>
      </c>
      <c r="F318" s="40" t="s">
        <v>6535</v>
      </c>
      <c r="G318" s="40" t="s">
        <v>6534</v>
      </c>
      <c r="H318" s="40" t="s">
        <v>38</v>
      </c>
      <c r="I318" s="15" t="s">
        <v>39</v>
      </c>
      <c r="J318" s="15" t="s">
        <v>7568</v>
      </c>
      <c r="K318" s="17" t="s">
        <v>9</v>
      </c>
      <c r="L318" s="59">
        <v>601790.30744755</v>
      </c>
      <c r="M318" s="59">
        <f t="shared" si="12"/>
        <v>0</v>
      </c>
      <c r="N318" s="11">
        <f>M318*(1+VOTOS!$P$3%)^Q318</f>
        <v>0</v>
      </c>
      <c r="O318" s="54">
        <f t="shared" si="13"/>
        <v>601790.30744755</v>
      </c>
      <c r="P318" s="103">
        <f t="shared" si="14"/>
        <v>4.0047558186847344E-6</v>
      </c>
      <c r="Q318" s="40">
        <v>0</v>
      </c>
      <c r="R318" s="40"/>
      <c r="S318" s="40" t="s">
        <v>11</v>
      </c>
    </row>
    <row r="319" spans="1:19" s="39" customFormat="1" ht="14" x14ac:dyDescent="0.15">
      <c r="A319" s="15" t="s">
        <v>15</v>
      </c>
      <c r="B319" s="55" t="s">
        <v>34</v>
      </c>
      <c r="C319" s="40" t="s">
        <v>8</v>
      </c>
      <c r="D319" s="40" t="s">
        <v>6738</v>
      </c>
      <c r="E319" s="17" t="s">
        <v>7352</v>
      </c>
      <c r="F319" s="40" t="s">
        <v>6535</v>
      </c>
      <c r="G319" s="40" t="s">
        <v>6534</v>
      </c>
      <c r="H319" s="40" t="s">
        <v>38</v>
      </c>
      <c r="I319" s="15" t="s">
        <v>39</v>
      </c>
      <c r="J319" s="15" t="s">
        <v>7568</v>
      </c>
      <c r="K319" s="17" t="s">
        <v>9</v>
      </c>
      <c r="L319" s="59">
        <v>2927124.1592384824</v>
      </c>
      <c r="M319" s="59">
        <f t="shared" si="12"/>
        <v>0</v>
      </c>
      <c r="N319" s="11">
        <f>M319*(1+VOTOS!$P$3%)^Q319</f>
        <v>0</v>
      </c>
      <c r="O319" s="54">
        <f t="shared" si="13"/>
        <v>2927124.1592384824</v>
      </c>
      <c r="P319" s="103">
        <f t="shared" si="14"/>
        <v>1.9479239468715871E-5</v>
      </c>
      <c r="Q319" s="40">
        <v>0</v>
      </c>
      <c r="R319" s="40"/>
      <c r="S319" s="40" t="s">
        <v>11</v>
      </c>
    </row>
    <row r="320" spans="1:19" s="39" customFormat="1" ht="14" x14ac:dyDescent="0.15">
      <c r="A320" s="15" t="s">
        <v>15</v>
      </c>
      <c r="B320" s="55" t="s">
        <v>34</v>
      </c>
      <c r="C320" s="40" t="s">
        <v>8</v>
      </c>
      <c r="D320" s="40" t="s">
        <v>6685</v>
      </c>
      <c r="E320" s="17" t="s">
        <v>7405</v>
      </c>
      <c r="F320" s="40" t="s">
        <v>6535</v>
      </c>
      <c r="G320" s="40" t="s">
        <v>6534</v>
      </c>
      <c r="H320" s="40" t="s">
        <v>38</v>
      </c>
      <c r="I320" s="15" t="s">
        <v>39</v>
      </c>
      <c r="J320" s="15" t="s">
        <v>7568</v>
      </c>
      <c r="K320" s="17" t="s">
        <v>9</v>
      </c>
      <c r="L320" s="59">
        <v>2163196.5287522185</v>
      </c>
      <c r="M320" s="59">
        <f t="shared" si="12"/>
        <v>0</v>
      </c>
      <c r="N320" s="11">
        <f>M320*(1+VOTOS!$P$3%)^Q320</f>
        <v>0</v>
      </c>
      <c r="O320" s="54">
        <f t="shared" si="13"/>
        <v>2163196.5287522185</v>
      </c>
      <c r="P320" s="103">
        <f t="shared" si="14"/>
        <v>1.4395502516853199E-5</v>
      </c>
      <c r="Q320" s="40">
        <v>0</v>
      </c>
      <c r="R320" s="40"/>
      <c r="S320" s="40" t="s">
        <v>11</v>
      </c>
    </row>
    <row r="321" spans="1:19" s="39" customFormat="1" ht="14" x14ac:dyDescent="0.15">
      <c r="A321" s="15" t="s">
        <v>15</v>
      </c>
      <c r="B321" s="55" t="s">
        <v>34</v>
      </c>
      <c r="C321" s="40" t="s">
        <v>8</v>
      </c>
      <c r="D321" s="40" t="s">
        <v>6709</v>
      </c>
      <c r="E321" s="17" t="s">
        <v>7381</v>
      </c>
      <c r="F321" s="40" t="s">
        <v>6535</v>
      </c>
      <c r="G321" s="40" t="s">
        <v>6534</v>
      </c>
      <c r="H321" s="40" t="s">
        <v>38</v>
      </c>
      <c r="I321" s="15" t="s">
        <v>39</v>
      </c>
      <c r="J321" s="15" t="s">
        <v>7568</v>
      </c>
      <c r="K321" s="17" t="s">
        <v>9</v>
      </c>
      <c r="L321" s="59">
        <v>2610662.8591851704</v>
      </c>
      <c r="M321" s="59">
        <f t="shared" si="12"/>
        <v>0</v>
      </c>
      <c r="N321" s="11">
        <f>M321*(1+VOTOS!$P$3%)^Q321</f>
        <v>0</v>
      </c>
      <c r="O321" s="54">
        <f t="shared" si="13"/>
        <v>2610662.8591851704</v>
      </c>
      <c r="P321" s="103">
        <f t="shared" si="14"/>
        <v>1.7373272959962329E-5</v>
      </c>
      <c r="Q321" s="40">
        <v>0</v>
      </c>
      <c r="R321" s="40"/>
      <c r="S321" s="40" t="s">
        <v>11</v>
      </c>
    </row>
    <row r="322" spans="1:19" s="39" customFormat="1" ht="14" x14ac:dyDescent="0.15">
      <c r="A322" s="15" t="s">
        <v>15</v>
      </c>
      <c r="B322" s="55" t="s">
        <v>34</v>
      </c>
      <c r="C322" s="40" t="s">
        <v>8</v>
      </c>
      <c r="D322" s="40" t="s">
        <v>6792</v>
      </c>
      <c r="E322" s="17" t="s">
        <v>7298</v>
      </c>
      <c r="F322" s="40" t="s">
        <v>6535</v>
      </c>
      <c r="G322" s="40" t="s">
        <v>6534</v>
      </c>
      <c r="H322" s="40" t="s">
        <v>38</v>
      </c>
      <c r="I322" s="15" t="s">
        <v>39</v>
      </c>
      <c r="J322" s="15" t="s">
        <v>7568</v>
      </c>
      <c r="K322" s="17" t="s">
        <v>9</v>
      </c>
      <c r="L322" s="59">
        <v>2905985.1104837353</v>
      </c>
      <c r="M322" s="59">
        <f t="shared" si="12"/>
        <v>0</v>
      </c>
      <c r="N322" s="11">
        <f>M322*(1+VOTOS!$P$3%)^Q322</f>
        <v>0</v>
      </c>
      <c r="O322" s="54">
        <f t="shared" si="13"/>
        <v>2905985.1104837353</v>
      </c>
      <c r="P322" s="103">
        <f t="shared" si="14"/>
        <v>1.9338564673102927E-5</v>
      </c>
      <c r="Q322" s="40">
        <v>0</v>
      </c>
      <c r="R322" s="40"/>
      <c r="S322" s="40" t="s">
        <v>11</v>
      </c>
    </row>
    <row r="323" spans="1:19" s="39" customFormat="1" ht="14" x14ac:dyDescent="0.15">
      <c r="A323" s="15" t="s">
        <v>15</v>
      </c>
      <c r="B323" s="55" t="s">
        <v>34</v>
      </c>
      <c r="C323" s="40" t="s">
        <v>8</v>
      </c>
      <c r="D323" s="40" t="s">
        <v>6651</v>
      </c>
      <c r="E323" s="17" t="s">
        <v>7440</v>
      </c>
      <c r="F323" s="40" t="s">
        <v>6535</v>
      </c>
      <c r="G323" s="40" t="s">
        <v>6534</v>
      </c>
      <c r="H323" s="40" t="s">
        <v>38</v>
      </c>
      <c r="I323" s="15" t="s">
        <v>39</v>
      </c>
      <c r="J323" s="15" t="s">
        <v>7568</v>
      </c>
      <c r="K323" s="17" t="s">
        <v>9</v>
      </c>
      <c r="L323" s="59">
        <v>691383.24701608648</v>
      </c>
      <c r="M323" s="59">
        <f t="shared" si="12"/>
        <v>0</v>
      </c>
      <c r="N323" s="11">
        <f>M323*(1+VOTOS!$P$3%)^Q323</f>
        <v>0</v>
      </c>
      <c r="O323" s="54">
        <f t="shared" si="13"/>
        <v>691383.24701608648</v>
      </c>
      <c r="P323" s="103">
        <f t="shared" si="14"/>
        <v>4.6009732080474532E-6</v>
      </c>
      <c r="Q323" s="40">
        <v>0</v>
      </c>
      <c r="R323" s="40"/>
      <c r="S323" s="40" t="s">
        <v>11</v>
      </c>
    </row>
    <row r="324" spans="1:19" s="39" customFormat="1" ht="14" x14ac:dyDescent="0.15">
      <c r="A324" s="15" t="s">
        <v>15</v>
      </c>
      <c r="B324" s="55" t="s">
        <v>34</v>
      </c>
      <c r="C324" s="40" t="s">
        <v>8</v>
      </c>
      <c r="D324" s="40" t="s">
        <v>6796</v>
      </c>
      <c r="E324" s="17" t="s">
        <v>7294</v>
      </c>
      <c r="F324" s="40" t="s">
        <v>6535</v>
      </c>
      <c r="G324" s="40" t="s">
        <v>6534</v>
      </c>
      <c r="H324" s="40" t="s">
        <v>38</v>
      </c>
      <c r="I324" s="15" t="s">
        <v>39</v>
      </c>
      <c r="J324" s="15" t="s">
        <v>7568</v>
      </c>
      <c r="K324" s="17" t="s">
        <v>9</v>
      </c>
      <c r="L324" s="59">
        <v>3700871.4637250807</v>
      </c>
      <c r="M324" s="59">
        <f t="shared" si="12"/>
        <v>0</v>
      </c>
      <c r="N324" s="11">
        <f>M324*(1+VOTOS!$P$3%)^Q324</f>
        <v>0</v>
      </c>
      <c r="O324" s="54">
        <f t="shared" si="13"/>
        <v>3700871.4637250807</v>
      </c>
      <c r="P324" s="103">
        <f t="shared" si="14"/>
        <v>2.4628323761843011E-5</v>
      </c>
      <c r="Q324" s="40">
        <v>0</v>
      </c>
      <c r="R324" s="40"/>
      <c r="S324" s="40" t="s">
        <v>11</v>
      </c>
    </row>
    <row r="325" spans="1:19" s="39" customFormat="1" ht="14" x14ac:dyDescent="0.15">
      <c r="A325" s="15" t="s">
        <v>15</v>
      </c>
      <c r="B325" s="55" t="s">
        <v>34</v>
      </c>
      <c r="C325" s="40" t="s">
        <v>8</v>
      </c>
      <c r="D325" s="40" t="s">
        <v>6816</v>
      </c>
      <c r="E325" s="17" t="s">
        <v>7274</v>
      </c>
      <c r="F325" s="40" t="s">
        <v>6535</v>
      </c>
      <c r="G325" s="40" t="s">
        <v>6534</v>
      </c>
      <c r="H325" s="40" t="s">
        <v>38</v>
      </c>
      <c r="I325" s="15" t="s">
        <v>39</v>
      </c>
      <c r="J325" s="15" t="s">
        <v>7568</v>
      </c>
      <c r="K325" s="17" t="s">
        <v>9</v>
      </c>
      <c r="L325" s="59">
        <v>3610443.8157522962</v>
      </c>
      <c r="M325" s="59">
        <f t="shared" si="12"/>
        <v>0</v>
      </c>
      <c r="N325" s="11">
        <f>M325*(1+VOTOS!$P$3%)^Q325</f>
        <v>0</v>
      </c>
      <c r="O325" s="54">
        <f t="shared" si="13"/>
        <v>3610443.8157522962</v>
      </c>
      <c r="P325" s="103">
        <f t="shared" si="14"/>
        <v>2.4026551608142203E-5</v>
      </c>
      <c r="Q325" s="40">
        <v>0</v>
      </c>
      <c r="R325" s="40"/>
      <c r="S325" s="40" t="s">
        <v>11</v>
      </c>
    </row>
    <row r="326" spans="1:19" s="39" customFormat="1" ht="14" x14ac:dyDescent="0.15">
      <c r="A326" s="15" t="s">
        <v>15</v>
      </c>
      <c r="B326" s="55" t="s">
        <v>34</v>
      </c>
      <c r="C326" s="40" t="s">
        <v>8</v>
      </c>
      <c r="D326" s="40" t="s">
        <v>7020</v>
      </c>
      <c r="E326" s="17" t="s">
        <v>7068</v>
      </c>
      <c r="F326" s="40" t="s">
        <v>6535</v>
      </c>
      <c r="G326" s="40" t="s">
        <v>6534</v>
      </c>
      <c r="H326" s="40" t="s">
        <v>38</v>
      </c>
      <c r="I326" s="15" t="s">
        <v>39</v>
      </c>
      <c r="J326" s="15" t="s">
        <v>7568</v>
      </c>
      <c r="K326" s="17" t="s">
        <v>9</v>
      </c>
      <c r="L326" s="59">
        <v>7559420.5751451422</v>
      </c>
      <c r="M326" s="59">
        <f t="shared" si="12"/>
        <v>0</v>
      </c>
      <c r="N326" s="11">
        <f>M326*(1+VOTOS!$P$3%)^Q326</f>
        <v>0</v>
      </c>
      <c r="O326" s="54">
        <f t="shared" si="13"/>
        <v>7559420.5751451422</v>
      </c>
      <c r="P326" s="103">
        <f t="shared" si="14"/>
        <v>5.0305950693358679E-5</v>
      </c>
      <c r="Q326" s="40">
        <v>0</v>
      </c>
      <c r="R326" s="40"/>
      <c r="S326" s="40" t="s">
        <v>11</v>
      </c>
    </row>
    <row r="327" spans="1:19" s="39" customFormat="1" ht="14" x14ac:dyDescent="0.15">
      <c r="A327" s="15" t="s">
        <v>15</v>
      </c>
      <c r="B327" s="55" t="s">
        <v>34</v>
      </c>
      <c r="C327" s="40" t="s">
        <v>8</v>
      </c>
      <c r="D327" s="40" t="s">
        <v>6731</v>
      </c>
      <c r="E327" s="17" t="s">
        <v>7359</v>
      </c>
      <c r="F327" s="40" t="s">
        <v>6535</v>
      </c>
      <c r="G327" s="40" t="s">
        <v>6534</v>
      </c>
      <c r="H327" s="40" t="s">
        <v>38</v>
      </c>
      <c r="I327" s="15" t="s">
        <v>39</v>
      </c>
      <c r="J327" s="15" t="s">
        <v>7568</v>
      </c>
      <c r="K327" s="17" t="s">
        <v>9</v>
      </c>
      <c r="L327" s="59">
        <v>1593443.4129097268</v>
      </c>
      <c r="M327" s="59">
        <f t="shared" ref="M327:M390" si="15">+IF(Q327&gt;0,L327,0)</f>
        <v>0</v>
      </c>
      <c r="N327" s="11">
        <f>M327*(1+VOTOS!$P$3%)^Q327</f>
        <v>0</v>
      </c>
      <c r="O327" s="54">
        <f t="shared" ref="O327:O390" si="16">+IF(N327&gt;0,N327,L327)</f>
        <v>1593443.4129097268</v>
      </c>
      <c r="P327" s="103">
        <f t="shared" ref="P327:P390" si="17">+O327/$O$4</f>
        <v>1.0603945760876628E-5</v>
      </c>
      <c r="Q327" s="40">
        <v>0</v>
      </c>
      <c r="R327" s="40"/>
      <c r="S327" s="40" t="s">
        <v>11</v>
      </c>
    </row>
    <row r="328" spans="1:19" s="39" customFormat="1" ht="14" x14ac:dyDescent="0.15">
      <c r="A328" s="15" t="s">
        <v>15</v>
      </c>
      <c r="B328" s="55" t="s">
        <v>34</v>
      </c>
      <c r="C328" s="40" t="s">
        <v>8</v>
      </c>
      <c r="D328" s="40" t="s">
        <v>6907</v>
      </c>
      <c r="E328" s="17" t="s">
        <v>7183</v>
      </c>
      <c r="F328" s="40" t="s">
        <v>6535</v>
      </c>
      <c r="G328" s="40" t="s">
        <v>6534</v>
      </c>
      <c r="H328" s="40" t="s">
        <v>38</v>
      </c>
      <c r="I328" s="15" t="s">
        <v>39</v>
      </c>
      <c r="J328" s="15" t="s">
        <v>7568</v>
      </c>
      <c r="K328" s="17" t="s">
        <v>9</v>
      </c>
      <c r="L328" s="59">
        <v>4537133.6606602222</v>
      </c>
      <c r="M328" s="59">
        <f t="shared" si="15"/>
        <v>0</v>
      </c>
      <c r="N328" s="11">
        <f>M328*(1+VOTOS!$P$3%)^Q328</f>
        <v>0</v>
      </c>
      <c r="O328" s="54">
        <f t="shared" si="16"/>
        <v>4537133.6606602222</v>
      </c>
      <c r="P328" s="103">
        <f t="shared" si="17"/>
        <v>3.0193428180567764E-5</v>
      </c>
      <c r="Q328" s="40">
        <v>0</v>
      </c>
      <c r="R328" s="40"/>
      <c r="S328" s="40" t="s">
        <v>11</v>
      </c>
    </row>
    <row r="329" spans="1:19" s="39" customFormat="1" ht="14" x14ac:dyDescent="0.15">
      <c r="A329" s="15" t="s">
        <v>15</v>
      </c>
      <c r="B329" s="55" t="s">
        <v>34</v>
      </c>
      <c r="C329" s="40" t="s">
        <v>8</v>
      </c>
      <c r="D329" s="40" t="s">
        <v>6664</v>
      </c>
      <c r="E329" s="17" t="s">
        <v>7426</v>
      </c>
      <c r="F329" s="40" t="s">
        <v>6535</v>
      </c>
      <c r="G329" s="40" t="s">
        <v>6534</v>
      </c>
      <c r="H329" s="40" t="s">
        <v>38</v>
      </c>
      <c r="I329" s="15" t="s">
        <v>39</v>
      </c>
      <c r="J329" s="15" t="s">
        <v>7568</v>
      </c>
      <c r="K329" s="17" t="s">
        <v>9</v>
      </c>
      <c r="L329" s="59">
        <v>778029.25857262174</v>
      </c>
      <c r="M329" s="59">
        <f t="shared" si="15"/>
        <v>0</v>
      </c>
      <c r="N329" s="11">
        <f>M329*(1+VOTOS!$P$3%)^Q329</f>
        <v>0</v>
      </c>
      <c r="O329" s="54">
        <f t="shared" si="16"/>
        <v>778029.25857262174</v>
      </c>
      <c r="P329" s="103">
        <f t="shared" si="17"/>
        <v>5.1775795685231121E-6</v>
      </c>
      <c r="Q329" s="40">
        <v>0</v>
      </c>
      <c r="R329" s="40"/>
      <c r="S329" s="40" t="s">
        <v>11</v>
      </c>
    </row>
    <row r="330" spans="1:19" s="39" customFormat="1" ht="14" x14ac:dyDescent="0.15">
      <c r="A330" s="15" t="s">
        <v>15</v>
      </c>
      <c r="B330" s="55" t="s">
        <v>34</v>
      </c>
      <c r="C330" s="40" t="s">
        <v>8</v>
      </c>
      <c r="D330" s="40" t="s">
        <v>6848</v>
      </c>
      <c r="E330" s="17" t="s">
        <v>7242</v>
      </c>
      <c r="F330" s="40" t="s">
        <v>6535</v>
      </c>
      <c r="G330" s="40" t="s">
        <v>6534</v>
      </c>
      <c r="H330" s="40" t="s">
        <v>38</v>
      </c>
      <c r="I330" s="15" t="s">
        <v>39</v>
      </c>
      <c r="J330" s="15" t="s">
        <v>7568</v>
      </c>
      <c r="K330" s="17" t="s">
        <v>9</v>
      </c>
      <c r="L330" s="59">
        <v>4695309.9847803777</v>
      </c>
      <c r="M330" s="59">
        <f t="shared" si="15"/>
        <v>0</v>
      </c>
      <c r="N330" s="11">
        <f>M330*(1+VOTOS!$P$3%)^Q330</f>
        <v>0</v>
      </c>
      <c r="O330" s="54">
        <f t="shared" si="16"/>
        <v>4695309.9847803777</v>
      </c>
      <c r="P330" s="103">
        <f t="shared" si="17"/>
        <v>3.1246049910361189E-5</v>
      </c>
      <c r="Q330" s="40">
        <v>0</v>
      </c>
      <c r="R330" s="40"/>
      <c r="S330" s="40" t="s">
        <v>11</v>
      </c>
    </row>
    <row r="331" spans="1:19" s="39" customFormat="1" ht="14" x14ac:dyDescent="0.15">
      <c r="A331" s="15" t="s">
        <v>15</v>
      </c>
      <c r="B331" s="55" t="s">
        <v>34</v>
      </c>
      <c r="C331" s="40" t="s">
        <v>8</v>
      </c>
      <c r="D331" s="40" t="s">
        <v>6887</v>
      </c>
      <c r="E331" s="17" t="s">
        <v>7203</v>
      </c>
      <c r="F331" s="40" t="s">
        <v>6535</v>
      </c>
      <c r="G331" s="40" t="s">
        <v>6534</v>
      </c>
      <c r="H331" s="40" t="s">
        <v>38</v>
      </c>
      <c r="I331" s="15" t="s">
        <v>39</v>
      </c>
      <c r="J331" s="15" t="s">
        <v>7568</v>
      </c>
      <c r="K331" s="17" t="s">
        <v>9</v>
      </c>
      <c r="L331" s="59">
        <v>9064275.4274125583</v>
      </c>
      <c r="M331" s="59">
        <f t="shared" si="15"/>
        <v>0</v>
      </c>
      <c r="N331" s="11">
        <f>M331*(1+VOTOS!$P$3%)^Q331</f>
        <v>0</v>
      </c>
      <c r="O331" s="54">
        <f t="shared" si="16"/>
        <v>9064275.4274125583</v>
      </c>
      <c r="P331" s="103">
        <f t="shared" si="17"/>
        <v>6.0320362941796475E-5</v>
      </c>
      <c r="Q331" s="40">
        <v>0</v>
      </c>
      <c r="R331" s="40"/>
      <c r="S331" s="40" t="s">
        <v>11</v>
      </c>
    </row>
    <row r="332" spans="1:19" s="39" customFormat="1" ht="14" x14ac:dyDescent="0.15">
      <c r="A332" s="15" t="s">
        <v>15</v>
      </c>
      <c r="B332" s="55" t="s">
        <v>34</v>
      </c>
      <c r="C332" s="40" t="s">
        <v>8</v>
      </c>
      <c r="D332" s="40" t="s">
        <v>6977</v>
      </c>
      <c r="E332" s="17" t="s">
        <v>7111</v>
      </c>
      <c r="F332" s="40" t="s">
        <v>6535</v>
      </c>
      <c r="G332" s="40" t="s">
        <v>6534</v>
      </c>
      <c r="H332" s="40" t="s">
        <v>38</v>
      </c>
      <c r="I332" s="15" t="s">
        <v>39</v>
      </c>
      <c r="J332" s="15" t="s">
        <v>7568</v>
      </c>
      <c r="K332" s="17" t="s">
        <v>9</v>
      </c>
      <c r="L332" s="59">
        <v>4698988.2602500618</v>
      </c>
      <c r="M332" s="59">
        <f t="shared" si="15"/>
        <v>0</v>
      </c>
      <c r="N332" s="11">
        <f>M332*(1+VOTOS!$P$3%)^Q332</f>
        <v>0</v>
      </c>
      <c r="O332" s="54">
        <f t="shared" si="16"/>
        <v>4698988.2602500618</v>
      </c>
      <c r="P332" s="103">
        <f t="shared" si="17"/>
        <v>3.1270527863740698E-5</v>
      </c>
      <c r="Q332" s="40">
        <v>0</v>
      </c>
      <c r="R332" s="40"/>
      <c r="S332" s="40" t="s">
        <v>11</v>
      </c>
    </row>
    <row r="333" spans="1:19" s="39" customFormat="1" ht="14" x14ac:dyDescent="0.15">
      <c r="A333" s="15" t="s">
        <v>15</v>
      </c>
      <c r="B333" s="55" t="s">
        <v>34</v>
      </c>
      <c r="C333" s="40" t="s">
        <v>8</v>
      </c>
      <c r="D333" s="40" t="s">
        <v>6681</v>
      </c>
      <c r="E333" s="17" t="s">
        <v>7409</v>
      </c>
      <c r="F333" s="40" t="s">
        <v>6535</v>
      </c>
      <c r="G333" s="40" t="s">
        <v>6534</v>
      </c>
      <c r="H333" s="40" t="s">
        <v>38</v>
      </c>
      <c r="I333" s="15" t="s">
        <v>39</v>
      </c>
      <c r="J333" s="15" t="s">
        <v>7568</v>
      </c>
      <c r="K333" s="17" t="s">
        <v>9</v>
      </c>
      <c r="L333" s="59">
        <v>1872671.4051855495</v>
      </c>
      <c r="M333" s="59">
        <f t="shared" si="15"/>
        <v>0</v>
      </c>
      <c r="N333" s="11">
        <f>M333*(1+VOTOS!$P$3%)^Q333</f>
        <v>0</v>
      </c>
      <c r="O333" s="54">
        <f t="shared" si="16"/>
        <v>1872671.4051855495</v>
      </c>
      <c r="P333" s="103">
        <f t="shared" si="17"/>
        <v>1.2462134423883168E-5</v>
      </c>
      <c r="Q333" s="40">
        <v>0</v>
      </c>
      <c r="R333" s="40"/>
      <c r="S333" s="40" t="s">
        <v>11</v>
      </c>
    </row>
    <row r="334" spans="1:19" s="39" customFormat="1" ht="14" x14ac:dyDescent="0.15">
      <c r="A334" s="15" t="s">
        <v>15</v>
      </c>
      <c r="B334" s="55" t="s">
        <v>34</v>
      </c>
      <c r="C334" s="40" t="s">
        <v>8</v>
      </c>
      <c r="D334" s="40" t="s">
        <v>6565</v>
      </c>
      <c r="E334" s="17" t="s">
        <v>7526</v>
      </c>
      <c r="F334" s="40" t="s">
        <v>6535</v>
      </c>
      <c r="G334" s="40" t="s">
        <v>6534</v>
      </c>
      <c r="H334" s="40" t="s">
        <v>38</v>
      </c>
      <c r="I334" s="15" t="s">
        <v>39</v>
      </c>
      <c r="J334" s="15" t="s">
        <v>7568</v>
      </c>
      <c r="K334" s="17" t="s">
        <v>9</v>
      </c>
      <c r="L334" s="59">
        <v>167590.9074506386</v>
      </c>
      <c r="M334" s="59">
        <f t="shared" si="15"/>
        <v>0</v>
      </c>
      <c r="N334" s="11">
        <f>M334*(1+VOTOS!$P$3%)^Q334</f>
        <v>0</v>
      </c>
      <c r="O334" s="54">
        <f t="shared" si="16"/>
        <v>167590.9074506386</v>
      </c>
      <c r="P334" s="103">
        <f t="shared" si="17"/>
        <v>1.1152732994625306E-6</v>
      </c>
      <c r="Q334" s="40">
        <v>0</v>
      </c>
      <c r="R334" s="40"/>
      <c r="S334" s="40" t="s">
        <v>11</v>
      </c>
    </row>
    <row r="335" spans="1:19" s="39" customFormat="1" ht="14" x14ac:dyDescent="0.15">
      <c r="A335" s="15" t="s">
        <v>15</v>
      </c>
      <c r="B335" s="55" t="s">
        <v>34</v>
      </c>
      <c r="C335" s="40" t="s">
        <v>8</v>
      </c>
      <c r="D335" s="40" t="s">
        <v>6707</v>
      </c>
      <c r="E335" s="17" t="s">
        <v>7383</v>
      </c>
      <c r="F335" s="40" t="s">
        <v>6535</v>
      </c>
      <c r="G335" s="40" t="s">
        <v>6534</v>
      </c>
      <c r="H335" s="40" t="s">
        <v>38</v>
      </c>
      <c r="I335" s="15" t="s">
        <v>39</v>
      </c>
      <c r="J335" s="15" t="s">
        <v>7568</v>
      </c>
      <c r="K335" s="17" t="s">
        <v>9</v>
      </c>
      <c r="L335" s="59">
        <v>1708963.870638655</v>
      </c>
      <c r="M335" s="59">
        <f t="shared" si="15"/>
        <v>0</v>
      </c>
      <c r="N335" s="11">
        <f>M335*(1+VOTOS!$P$3%)^Q335</f>
        <v>0</v>
      </c>
      <c r="O335" s="54">
        <f t="shared" si="16"/>
        <v>1708963.870638655</v>
      </c>
      <c r="P335" s="103">
        <f t="shared" si="17"/>
        <v>1.1372703947144642E-5</v>
      </c>
      <c r="Q335" s="40">
        <v>0</v>
      </c>
      <c r="R335" s="40"/>
      <c r="S335" s="40" t="s">
        <v>11</v>
      </c>
    </row>
    <row r="336" spans="1:19" s="39" customFormat="1" ht="14" x14ac:dyDescent="0.15">
      <c r="A336" s="15" t="s">
        <v>15</v>
      </c>
      <c r="B336" s="55" t="s">
        <v>34</v>
      </c>
      <c r="C336" s="40" t="s">
        <v>8</v>
      </c>
      <c r="D336" s="40" t="s">
        <v>7027</v>
      </c>
      <c r="E336" s="17" t="s">
        <v>7061</v>
      </c>
      <c r="F336" s="40" t="s">
        <v>6535</v>
      </c>
      <c r="G336" s="40" t="s">
        <v>6534</v>
      </c>
      <c r="H336" s="40" t="s">
        <v>38</v>
      </c>
      <c r="I336" s="15" t="s">
        <v>39</v>
      </c>
      <c r="J336" s="15" t="s">
        <v>7568</v>
      </c>
      <c r="K336" s="17" t="s">
        <v>9</v>
      </c>
      <c r="L336" s="59">
        <v>9708210.5666666664</v>
      </c>
      <c r="M336" s="59">
        <f t="shared" si="15"/>
        <v>0</v>
      </c>
      <c r="N336" s="11">
        <f>M336*(1+VOTOS!$P$3%)^Q336</f>
        <v>0</v>
      </c>
      <c r="O336" s="54">
        <f t="shared" si="16"/>
        <v>9708210.5666666664</v>
      </c>
      <c r="P336" s="103">
        <f t="shared" si="17"/>
        <v>6.4605581503592954E-5</v>
      </c>
      <c r="Q336" s="40">
        <v>0</v>
      </c>
      <c r="R336" s="40"/>
      <c r="S336" s="40" t="s">
        <v>11</v>
      </c>
    </row>
    <row r="337" spans="1:19" s="39" customFormat="1" ht="14" x14ac:dyDescent="0.15">
      <c r="A337" s="15" t="s">
        <v>15</v>
      </c>
      <c r="B337" s="55" t="s">
        <v>34</v>
      </c>
      <c r="C337" s="40" t="s">
        <v>8</v>
      </c>
      <c r="D337" s="40" t="s">
        <v>6680</v>
      </c>
      <c r="E337" s="17" t="s">
        <v>7410</v>
      </c>
      <c r="F337" s="40" t="s">
        <v>6535</v>
      </c>
      <c r="G337" s="40" t="s">
        <v>6534</v>
      </c>
      <c r="H337" s="40" t="s">
        <v>38</v>
      </c>
      <c r="I337" s="15" t="s">
        <v>39</v>
      </c>
      <c r="J337" s="15" t="s">
        <v>7568</v>
      </c>
      <c r="K337" s="17" t="s">
        <v>9</v>
      </c>
      <c r="L337" s="59">
        <v>1006619.4282213869</v>
      </c>
      <c r="M337" s="59">
        <f t="shared" si="15"/>
        <v>0</v>
      </c>
      <c r="N337" s="11">
        <f>M337*(1+VOTOS!$P$3%)^Q337</f>
        <v>0</v>
      </c>
      <c r="O337" s="54">
        <f t="shared" si="16"/>
        <v>1006619.4282213869</v>
      </c>
      <c r="P337" s="103">
        <f t="shared" si="17"/>
        <v>6.6987868739013399E-6</v>
      </c>
      <c r="Q337" s="40">
        <v>0</v>
      </c>
      <c r="R337" s="40"/>
      <c r="S337" s="40" t="s">
        <v>11</v>
      </c>
    </row>
    <row r="338" spans="1:19" s="39" customFormat="1" ht="14" x14ac:dyDescent="0.15">
      <c r="A338" s="15" t="s">
        <v>15</v>
      </c>
      <c r="B338" s="55" t="s">
        <v>34</v>
      </c>
      <c r="C338" s="40" t="s">
        <v>8</v>
      </c>
      <c r="D338" s="40" t="s">
        <v>6674</v>
      </c>
      <c r="E338" s="17" t="s">
        <v>7416</v>
      </c>
      <c r="F338" s="40" t="s">
        <v>6535</v>
      </c>
      <c r="G338" s="40" t="s">
        <v>6534</v>
      </c>
      <c r="H338" s="40" t="s">
        <v>38</v>
      </c>
      <c r="I338" s="15" t="s">
        <v>39</v>
      </c>
      <c r="J338" s="15" t="s">
        <v>7568</v>
      </c>
      <c r="K338" s="17" t="s">
        <v>9</v>
      </c>
      <c r="L338" s="59">
        <v>1445284.3154908651</v>
      </c>
      <c r="M338" s="59">
        <f t="shared" si="15"/>
        <v>0</v>
      </c>
      <c r="N338" s="11">
        <f>M338*(1+VOTOS!$P$3%)^Q338</f>
        <v>0</v>
      </c>
      <c r="O338" s="54">
        <f t="shared" si="16"/>
        <v>1445284.3154908651</v>
      </c>
      <c r="P338" s="103">
        <f t="shared" si="17"/>
        <v>9.61798603348275E-6</v>
      </c>
      <c r="Q338" s="40">
        <v>0</v>
      </c>
      <c r="R338" s="40"/>
      <c r="S338" s="40" t="s">
        <v>11</v>
      </c>
    </row>
    <row r="339" spans="1:19" s="39" customFormat="1" ht="14" x14ac:dyDescent="0.15">
      <c r="A339" s="15" t="s">
        <v>15</v>
      </c>
      <c r="B339" s="55" t="s">
        <v>34</v>
      </c>
      <c r="C339" s="40" t="s">
        <v>8</v>
      </c>
      <c r="D339" s="40" t="s">
        <v>6955</v>
      </c>
      <c r="E339" s="17" t="s">
        <v>7134</v>
      </c>
      <c r="F339" s="40" t="s">
        <v>6535</v>
      </c>
      <c r="G339" s="40" t="s">
        <v>6534</v>
      </c>
      <c r="H339" s="40" t="s">
        <v>38</v>
      </c>
      <c r="I339" s="15" t="s">
        <v>39</v>
      </c>
      <c r="J339" s="15" t="s">
        <v>7568</v>
      </c>
      <c r="K339" s="17" t="s">
        <v>9</v>
      </c>
      <c r="L339" s="59">
        <v>8016230.2500323299</v>
      </c>
      <c r="M339" s="59">
        <f t="shared" si="15"/>
        <v>0</v>
      </c>
      <c r="N339" s="11">
        <f>M339*(1+VOTOS!$P$3%)^Q339</f>
        <v>0</v>
      </c>
      <c r="O339" s="54">
        <f t="shared" si="16"/>
        <v>8016230.2500323299</v>
      </c>
      <c r="P339" s="103">
        <f t="shared" si="17"/>
        <v>5.334589863019944E-5</v>
      </c>
      <c r="Q339" s="40">
        <v>0</v>
      </c>
      <c r="R339" s="40"/>
      <c r="S339" s="40" t="s">
        <v>11</v>
      </c>
    </row>
    <row r="340" spans="1:19" s="39" customFormat="1" ht="14" x14ac:dyDescent="0.15">
      <c r="A340" s="15" t="s">
        <v>15</v>
      </c>
      <c r="B340" s="55" t="s">
        <v>34</v>
      </c>
      <c r="C340" s="40" t="s">
        <v>8</v>
      </c>
      <c r="D340" s="40" t="s">
        <v>6638</v>
      </c>
      <c r="E340" s="17" t="s">
        <v>7453</v>
      </c>
      <c r="F340" s="40" t="s">
        <v>6535</v>
      </c>
      <c r="G340" s="40" t="s">
        <v>6534</v>
      </c>
      <c r="H340" s="40" t="s">
        <v>38</v>
      </c>
      <c r="I340" s="15" t="s">
        <v>39</v>
      </c>
      <c r="J340" s="15" t="s">
        <v>7568</v>
      </c>
      <c r="K340" s="17" t="s">
        <v>9</v>
      </c>
      <c r="L340" s="59">
        <v>698687.85961820441</v>
      </c>
      <c r="M340" s="59">
        <f t="shared" si="15"/>
        <v>0</v>
      </c>
      <c r="N340" s="11">
        <f>M340*(1+VOTOS!$P$3%)^Q340</f>
        <v>0</v>
      </c>
      <c r="O340" s="54">
        <f t="shared" si="16"/>
        <v>698687.85961820441</v>
      </c>
      <c r="P340" s="103">
        <f t="shared" si="17"/>
        <v>4.6495834788669432E-6</v>
      </c>
      <c r="Q340" s="40">
        <v>0</v>
      </c>
      <c r="R340" s="40"/>
      <c r="S340" s="40" t="s">
        <v>11</v>
      </c>
    </row>
    <row r="341" spans="1:19" s="39" customFormat="1" ht="14" x14ac:dyDescent="0.15">
      <c r="A341" s="15" t="s">
        <v>15</v>
      </c>
      <c r="B341" s="55" t="s">
        <v>34</v>
      </c>
      <c r="C341" s="40" t="s">
        <v>8</v>
      </c>
      <c r="D341" s="40" t="s">
        <v>6758</v>
      </c>
      <c r="E341" s="17" t="s">
        <v>7332</v>
      </c>
      <c r="F341" s="40" t="s">
        <v>6535</v>
      </c>
      <c r="G341" s="40" t="s">
        <v>6534</v>
      </c>
      <c r="H341" s="40" t="s">
        <v>38</v>
      </c>
      <c r="I341" s="15" t="s">
        <v>39</v>
      </c>
      <c r="J341" s="15" t="s">
        <v>7568</v>
      </c>
      <c r="K341" s="17" t="s">
        <v>9</v>
      </c>
      <c r="L341" s="59">
        <v>3386290.2748452402</v>
      </c>
      <c r="M341" s="59">
        <f t="shared" si="15"/>
        <v>0</v>
      </c>
      <c r="N341" s="11">
        <f>M341*(1+VOTOS!$P$3%)^Q341</f>
        <v>0</v>
      </c>
      <c r="O341" s="54">
        <f t="shared" si="16"/>
        <v>3386290.2748452402</v>
      </c>
      <c r="P341" s="103">
        <f t="shared" si="17"/>
        <v>2.2534868897209613E-5</v>
      </c>
      <c r="Q341" s="40">
        <v>0</v>
      </c>
      <c r="R341" s="40"/>
      <c r="S341" s="40" t="s">
        <v>11</v>
      </c>
    </row>
    <row r="342" spans="1:19" s="39" customFormat="1" ht="14" x14ac:dyDescent="0.15">
      <c r="A342" s="15" t="s">
        <v>15</v>
      </c>
      <c r="B342" s="55" t="s">
        <v>34</v>
      </c>
      <c r="C342" s="40" t="s">
        <v>8</v>
      </c>
      <c r="D342" s="40" t="s">
        <v>6809</v>
      </c>
      <c r="E342" s="17" t="s">
        <v>7281</v>
      </c>
      <c r="F342" s="40" t="s">
        <v>6535</v>
      </c>
      <c r="G342" s="40" t="s">
        <v>6534</v>
      </c>
      <c r="H342" s="40" t="s">
        <v>38</v>
      </c>
      <c r="I342" s="15" t="s">
        <v>39</v>
      </c>
      <c r="J342" s="15" t="s">
        <v>7568</v>
      </c>
      <c r="K342" s="17" t="s">
        <v>9</v>
      </c>
      <c r="L342" s="59">
        <v>2328505.1240891176</v>
      </c>
      <c r="M342" s="59">
        <f t="shared" si="15"/>
        <v>0</v>
      </c>
      <c r="N342" s="11">
        <f>M342*(1+VOTOS!$P$3%)^Q342</f>
        <v>0</v>
      </c>
      <c r="O342" s="54">
        <f t="shared" si="16"/>
        <v>2328505.1240891176</v>
      </c>
      <c r="P342" s="103">
        <f t="shared" si="17"/>
        <v>1.5495587630988652E-5</v>
      </c>
      <c r="Q342" s="40">
        <v>0</v>
      </c>
      <c r="R342" s="40"/>
      <c r="S342" s="40" t="s">
        <v>11</v>
      </c>
    </row>
    <row r="343" spans="1:19" s="39" customFormat="1" ht="14" x14ac:dyDescent="0.15">
      <c r="A343" s="15" t="s">
        <v>15</v>
      </c>
      <c r="B343" s="55" t="s">
        <v>34</v>
      </c>
      <c r="C343" s="40" t="s">
        <v>8</v>
      </c>
      <c r="D343" s="40" t="s">
        <v>6945</v>
      </c>
      <c r="E343" s="17" t="s">
        <v>7144</v>
      </c>
      <c r="F343" s="40" t="s">
        <v>6535</v>
      </c>
      <c r="G343" s="40" t="s">
        <v>6534</v>
      </c>
      <c r="H343" s="40" t="s">
        <v>38</v>
      </c>
      <c r="I343" s="15" t="s">
        <v>39</v>
      </c>
      <c r="J343" s="15" t="s">
        <v>7568</v>
      </c>
      <c r="K343" s="17" t="s">
        <v>9</v>
      </c>
      <c r="L343" s="59">
        <v>30791100.296593837</v>
      </c>
      <c r="M343" s="59">
        <f t="shared" si="15"/>
        <v>0</v>
      </c>
      <c r="N343" s="11">
        <f>M343*(1+VOTOS!$P$3%)^Q343</f>
        <v>0</v>
      </c>
      <c r="O343" s="54">
        <f t="shared" si="16"/>
        <v>30791100.296593837</v>
      </c>
      <c r="P343" s="103">
        <f t="shared" si="17"/>
        <v>2.0490665361411919E-4</v>
      </c>
      <c r="Q343" s="40">
        <v>0</v>
      </c>
      <c r="R343" s="40"/>
      <c r="S343" s="40" t="s">
        <v>11</v>
      </c>
    </row>
    <row r="344" spans="1:19" s="39" customFormat="1" ht="14" x14ac:dyDescent="0.15">
      <c r="A344" s="15" t="s">
        <v>15</v>
      </c>
      <c r="B344" s="55" t="s">
        <v>34</v>
      </c>
      <c r="C344" s="40" t="s">
        <v>8</v>
      </c>
      <c r="D344" s="40" t="s">
        <v>6888</v>
      </c>
      <c r="E344" s="17" t="s">
        <v>7202</v>
      </c>
      <c r="F344" s="40" t="s">
        <v>6535</v>
      </c>
      <c r="G344" s="40" t="s">
        <v>6534</v>
      </c>
      <c r="H344" s="40" t="s">
        <v>38</v>
      </c>
      <c r="I344" s="15" t="s">
        <v>39</v>
      </c>
      <c r="J344" s="15" t="s">
        <v>7568</v>
      </c>
      <c r="K344" s="17" t="s">
        <v>9</v>
      </c>
      <c r="L344" s="59">
        <v>9870585.1007558517</v>
      </c>
      <c r="M344" s="59">
        <f t="shared" si="15"/>
        <v>0</v>
      </c>
      <c r="N344" s="11">
        <f>M344*(1+VOTOS!$P$3%)^Q344</f>
        <v>0</v>
      </c>
      <c r="O344" s="54">
        <f t="shared" si="16"/>
        <v>9870585.1007558517</v>
      </c>
      <c r="P344" s="103">
        <f t="shared" si="17"/>
        <v>6.5686141213765027E-5</v>
      </c>
      <c r="Q344" s="40">
        <v>0</v>
      </c>
      <c r="R344" s="40"/>
      <c r="S344" s="40" t="s">
        <v>11</v>
      </c>
    </row>
    <row r="345" spans="1:19" s="39" customFormat="1" ht="14" x14ac:dyDescent="0.15">
      <c r="A345" s="15" t="s">
        <v>15</v>
      </c>
      <c r="B345" s="55" t="s">
        <v>34</v>
      </c>
      <c r="C345" s="40" t="s">
        <v>8</v>
      </c>
      <c r="D345" s="40" t="s">
        <v>6721</v>
      </c>
      <c r="E345" s="17" t="s">
        <v>7369</v>
      </c>
      <c r="F345" s="40" t="s">
        <v>6535</v>
      </c>
      <c r="G345" s="40" t="s">
        <v>6534</v>
      </c>
      <c r="H345" s="40" t="s">
        <v>38</v>
      </c>
      <c r="I345" s="15" t="s">
        <v>39</v>
      </c>
      <c r="J345" s="15" t="s">
        <v>7568</v>
      </c>
      <c r="K345" s="17" t="s">
        <v>9</v>
      </c>
      <c r="L345" s="59">
        <v>1627201.9224271108</v>
      </c>
      <c r="M345" s="59">
        <f t="shared" si="15"/>
        <v>0</v>
      </c>
      <c r="N345" s="11">
        <f>M345*(1+VOTOS!$P$3%)^Q345</f>
        <v>0</v>
      </c>
      <c r="O345" s="54">
        <f t="shared" si="16"/>
        <v>1627201.9224271108</v>
      </c>
      <c r="P345" s="103">
        <f t="shared" si="17"/>
        <v>1.0828599740421905E-5</v>
      </c>
      <c r="Q345" s="40">
        <v>0</v>
      </c>
      <c r="R345" s="40"/>
      <c r="S345" s="40" t="s">
        <v>11</v>
      </c>
    </row>
    <row r="346" spans="1:19" s="39" customFormat="1" ht="14" x14ac:dyDescent="0.15">
      <c r="A346" s="15" t="s">
        <v>15</v>
      </c>
      <c r="B346" s="55" t="s">
        <v>34</v>
      </c>
      <c r="C346" s="40" t="s">
        <v>8</v>
      </c>
      <c r="D346" s="40" t="s">
        <v>6544</v>
      </c>
      <c r="E346" s="17" t="s">
        <v>7547</v>
      </c>
      <c r="F346" s="40" t="s">
        <v>6539</v>
      </c>
      <c r="G346" s="40" t="s">
        <v>5224</v>
      </c>
      <c r="H346" s="40" t="s">
        <v>38</v>
      </c>
      <c r="I346" s="15" t="s">
        <v>39</v>
      </c>
      <c r="J346" s="15" t="s">
        <v>7568</v>
      </c>
      <c r="K346" s="17" t="s">
        <v>9</v>
      </c>
      <c r="L346" s="59">
        <v>1295057.3270945686</v>
      </c>
      <c r="M346" s="59">
        <f t="shared" si="15"/>
        <v>0</v>
      </c>
      <c r="N346" s="11">
        <f>M346*(1+VOTOS!$P$3%)^Q346</f>
        <v>0</v>
      </c>
      <c r="O346" s="54">
        <f t="shared" si="16"/>
        <v>1295057.3270945686</v>
      </c>
      <c r="P346" s="103">
        <f t="shared" si="17"/>
        <v>8.6182650368862937E-6</v>
      </c>
      <c r="Q346" s="40">
        <v>0</v>
      </c>
      <c r="R346" s="40"/>
      <c r="S346" s="40" t="s">
        <v>7</v>
      </c>
    </row>
    <row r="347" spans="1:19" s="39" customFormat="1" ht="14" x14ac:dyDescent="0.15">
      <c r="A347" s="15" t="s">
        <v>15</v>
      </c>
      <c r="B347" s="55" t="s">
        <v>34</v>
      </c>
      <c r="C347" s="40" t="s">
        <v>8</v>
      </c>
      <c r="D347" s="40" t="s">
        <v>6932</v>
      </c>
      <c r="E347" s="17" t="s">
        <v>7158</v>
      </c>
      <c r="F347" s="40" t="s">
        <v>6535</v>
      </c>
      <c r="G347" s="40" t="s">
        <v>6534</v>
      </c>
      <c r="H347" s="40" t="s">
        <v>38</v>
      </c>
      <c r="I347" s="15" t="s">
        <v>39</v>
      </c>
      <c r="J347" s="15" t="s">
        <v>7568</v>
      </c>
      <c r="K347" s="17" t="s">
        <v>9</v>
      </c>
      <c r="L347" s="59">
        <v>9327159.2834939249</v>
      </c>
      <c r="M347" s="59">
        <f t="shared" si="15"/>
        <v>0</v>
      </c>
      <c r="N347" s="11">
        <f>M347*(1+VOTOS!$P$3%)^Q347</f>
        <v>0</v>
      </c>
      <c r="O347" s="54">
        <f t="shared" si="16"/>
        <v>9327159.2834939249</v>
      </c>
      <c r="P347" s="103">
        <f t="shared" si="17"/>
        <v>6.2069785687977696E-5</v>
      </c>
      <c r="Q347" s="40">
        <v>0</v>
      </c>
      <c r="R347" s="40"/>
      <c r="S347" s="40" t="s">
        <v>11</v>
      </c>
    </row>
    <row r="348" spans="1:19" s="39" customFormat="1" ht="14" x14ac:dyDescent="0.15">
      <c r="A348" s="15" t="s">
        <v>15</v>
      </c>
      <c r="B348" s="55" t="s">
        <v>34</v>
      </c>
      <c r="C348" s="40" t="s">
        <v>8</v>
      </c>
      <c r="D348" s="40" t="s">
        <v>542</v>
      </c>
      <c r="E348" s="17" t="s">
        <v>543</v>
      </c>
      <c r="F348" s="40" t="s">
        <v>6535</v>
      </c>
      <c r="G348" s="40" t="s">
        <v>6534</v>
      </c>
      <c r="H348" s="40" t="s">
        <v>38</v>
      </c>
      <c r="I348" s="15" t="s">
        <v>39</v>
      </c>
      <c r="J348" s="15" t="s">
        <v>7568</v>
      </c>
      <c r="K348" s="17" t="s">
        <v>9</v>
      </c>
      <c r="L348" s="59">
        <v>15702394.908617614</v>
      </c>
      <c r="M348" s="59">
        <f t="shared" si="15"/>
        <v>0</v>
      </c>
      <c r="N348" s="11">
        <f>M348*(1+VOTOS!$P$3%)^Q348</f>
        <v>0</v>
      </c>
      <c r="O348" s="54">
        <f t="shared" si="16"/>
        <v>15702394.908617614</v>
      </c>
      <c r="P348" s="103">
        <f t="shared" si="17"/>
        <v>1.0449529777953879E-4</v>
      </c>
      <c r="Q348" s="40">
        <v>0</v>
      </c>
      <c r="R348" s="40"/>
      <c r="S348" s="40" t="s">
        <v>11</v>
      </c>
    </row>
    <row r="349" spans="1:19" s="39" customFormat="1" ht="14" x14ac:dyDescent="0.15">
      <c r="A349" s="15" t="s">
        <v>15</v>
      </c>
      <c r="B349" s="55" t="s">
        <v>34</v>
      </c>
      <c r="C349" s="40" t="s">
        <v>8</v>
      </c>
      <c r="D349" s="40" t="s">
        <v>6942</v>
      </c>
      <c r="E349" s="17" t="s">
        <v>7147</v>
      </c>
      <c r="F349" s="40" t="s">
        <v>6535</v>
      </c>
      <c r="G349" s="40" t="s">
        <v>6534</v>
      </c>
      <c r="H349" s="40" t="s">
        <v>38</v>
      </c>
      <c r="I349" s="15" t="s">
        <v>39</v>
      </c>
      <c r="J349" s="15" t="s">
        <v>7568</v>
      </c>
      <c r="K349" s="17" t="s">
        <v>9</v>
      </c>
      <c r="L349" s="59">
        <v>3528145.7451210641</v>
      </c>
      <c r="M349" s="59">
        <f t="shared" si="15"/>
        <v>0</v>
      </c>
      <c r="N349" s="11">
        <f>M349*(1+VOTOS!$P$3%)^Q349</f>
        <v>0</v>
      </c>
      <c r="O349" s="54">
        <f t="shared" si="16"/>
        <v>3528145.7451210641</v>
      </c>
      <c r="P349" s="103">
        <f t="shared" si="17"/>
        <v>2.3478879648078808E-5</v>
      </c>
      <c r="Q349" s="40">
        <v>0</v>
      </c>
      <c r="R349" s="40"/>
      <c r="S349" s="40" t="s">
        <v>11</v>
      </c>
    </row>
    <row r="350" spans="1:19" s="39" customFormat="1" ht="14" x14ac:dyDescent="0.15">
      <c r="A350" s="15" t="s">
        <v>15</v>
      </c>
      <c r="B350" s="55" t="s">
        <v>34</v>
      </c>
      <c r="C350" s="40" t="s">
        <v>8</v>
      </c>
      <c r="D350" s="40" t="s">
        <v>7026</v>
      </c>
      <c r="E350" s="17" t="s">
        <v>7062</v>
      </c>
      <c r="F350" s="40" t="s">
        <v>6535</v>
      </c>
      <c r="G350" s="40" t="s">
        <v>6534</v>
      </c>
      <c r="H350" s="40" t="s">
        <v>38</v>
      </c>
      <c r="I350" s="15" t="s">
        <v>39</v>
      </c>
      <c r="J350" s="15" t="s">
        <v>7568</v>
      </c>
      <c r="K350" s="17" t="s">
        <v>9</v>
      </c>
      <c r="L350" s="59">
        <v>2227755.4339269381</v>
      </c>
      <c r="M350" s="59">
        <f t="shared" si="15"/>
        <v>0</v>
      </c>
      <c r="N350" s="11">
        <f>M350*(1+VOTOS!$P$3%)^Q350</f>
        <v>0</v>
      </c>
      <c r="O350" s="54">
        <f t="shared" si="16"/>
        <v>2227755.4339269381</v>
      </c>
      <c r="P350" s="103">
        <f t="shared" si="17"/>
        <v>1.4825125008187373E-5</v>
      </c>
      <c r="Q350" s="40">
        <v>0</v>
      </c>
      <c r="R350" s="40"/>
      <c r="S350" s="40" t="s">
        <v>11</v>
      </c>
    </row>
    <row r="351" spans="1:19" s="39" customFormat="1" ht="14" x14ac:dyDescent="0.15">
      <c r="A351" s="15" t="s">
        <v>15</v>
      </c>
      <c r="B351" s="55" t="s">
        <v>34</v>
      </c>
      <c r="C351" s="40" t="s">
        <v>8</v>
      </c>
      <c r="D351" s="40" t="s">
        <v>6922</v>
      </c>
      <c r="E351" s="17" t="s">
        <v>7168</v>
      </c>
      <c r="F351" s="40" t="s">
        <v>6535</v>
      </c>
      <c r="G351" s="40" t="s">
        <v>6534</v>
      </c>
      <c r="H351" s="40" t="s">
        <v>38</v>
      </c>
      <c r="I351" s="15" t="s">
        <v>39</v>
      </c>
      <c r="J351" s="15" t="s">
        <v>7568</v>
      </c>
      <c r="K351" s="17" t="s">
        <v>9</v>
      </c>
      <c r="L351" s="59">
        <v>5830592.8360252762</v>
      </c>
      <c r="M351" s="59">
        <f t="shared" si="15"/>
        <v>0</v>
      </c>
      <c r="N351" s="11">
        <f>M351*(1+VOTOS!$P$3%)^Q351</f>
        <v>0</v>
      </c>
      <c r="O351" s="54">
        <f t="shared" si="16"/>
        <v>5830592.8360252762</v>
      </c>
      <c r="P351" s="103">
        <f t="shared" si="17"/>
        <v>3.880105793908764E-5</v>
      </c>
      <c r="Q351" s="40">
        <v>0</v>
      </c>
      <c r="R351" s="40"/>
      <c r="S351" s="40" t="s">
        <v>11</v>
      </c>
    </row>
    <row r="352" spans="1:19" s="39" customFormat="1" ht="14" x14ac:dyDescent="0.15">
      <c r="A352" s="15" t="s">
        <v>15</v>
      </c>
      <c r="B352" s="55" t="s">
        <v>34</v>
      </c>
      <c r="C352" s="40" t="s">
        <v>8</v>
      </c>
      <c r="D352" s="40" t="s">
        <v>6611</v>
      </c>
      <c r="E352" s="17" t="s">
        <v>7480</v>
      </c>
      <c r="F352" s="40" t="s">
        <v>6535</v>
      </c>
      <c r="G352" s="40" t="s">
        <v>6534</v>
      </c>
      <c r="H352" s="40" t="s">
        <v>38</v>
      </c>
      <c r="I352" s="15" t="s">
        <v>39</v>
      </c>
      <c r="J352" s="15" t="s">
        <v>7568</v>
      </c>
      <c r="K352" s="17" t="s">
        <v>9</v>
      </c>
      <c r="L352" s="59">
        <v>458082.13129680697</v>
      </c>
      <c r="M352" s="59">
        <f t="shared" si="15"/>
        <v>0</v>
      </c>
      <c r="N352" s="11">
        <f>M352*(1+VOTOS!$P$3%)^Q352</f>
        <v>0</v>
      </c>
      <c r="O352" s="54">
        <f t="shared" si="16"/>
        <v>458082.13129680697</v>
      </c>
      <c r="P352" s="103">
        <f t="shared" si="17"/>
        <v>3.0484157987311578E-6</v>
      </c>
      <c r="Q352" s="40">
        <v>0</v>
      </c>
      <c r="R352" s="40"/>
      <c r="S352" s="40" t="s">
        <v>11</v>
      </c>
    </row>
    <row r="353" spans="1:19" s="39" customFormat="1" ht="14" x14ac:dyDescent="0.15">
      <c r="A353" s="15" t="s">
        <v>15</v>
      </c>
      <c r="B353" s="55" t="s">
        <v>34</v>
      </c>
      <c r="C353" s="40" t="s">
        <v>8</v>
      </c>
      <c r="D353" s="40" t="s">
        <v>6684</v>
      </c>
      <c r="E353" s="17" t="s">
        <v>7406</v>
      </c>
      <c r="F353" s="40" t="s">
        <v>6535</v>
      </c>
      <c r="G353" s="40" t="s">
        <v>6534</v>
      </c>
      <c r="H353" s="40" t="s">
        <v>38</v>
      </c>
      <c r="I353" s="15" t="s">
        <v>39</v>
      </c>
      <c r="J353" s="15" t="s">
        <v>7568</v>
      </c>
      <c r="K353" s="17" t="s">
        <v>9</v>
      </c>
      <c r="L353" s="59">
        <v>2598423.7638806687</v>
      </c>
      <c r="M353" s="59">
        <f t="shared" si="15"/>
        <v>0</v>
      </c>
      <c r="N353" s="11">
        <f>M353*(1+VOTOS!$P$3%)^Q353</f>
        <v>0</v>
      </c>
      <c r="O353" s="54">
        <f t="shared" si="16"/>
        <v>2598423.7638806687</v>
      </c>
      <c r="P353" s="103">
        <f t="shared" si="17"/>
        <v>1.7291825007860819E-5</v>
      </c>
      <c r="Q353" s="40">
        <v>0</v>
      </c>
      <c r="R353" s="40"/>
      <c r="S353" s="40" t="s">
        <v>11</v>
      </c>
    </row>
    <row r="354" spans="1:19" s="39" customFormat="1" ht="14" x14ac:dyDescent="0.15">
      <c r="A354" s="15" t="s">
        <v>15</v>
      </c>
      <c r="B354" s="55" t="s">
        <v>34</v>
      </c>
      <c r="C354" s="40" t="s">
        <v>8</v>
      </c>
      <c r="D354" s="40" t="s">
        <v>6705</v>
      </c>
      <c r="E354" s="17" t="s">
        <v>7385</v>
      </c>
      <c r="F354" s="40" t="s">
        <v>6535</v>
      </c>
      <c r="G354" s="40" t="s">
        <v>6534</v>
      </c>
      <c r="H354" s="40" t="s">
        <v>38</v>
      </c>
      <c r="I354" s="15" t="s">
        <v>39</v>
      </c>
      <c r="J354" s="15" t="s">
        <v>7568</v>
      </c>
      <c r="K354" s="17" t="s">
        <v>9</v>
      </c>
      <c r="L354" s="59">
        <v>2480625.2105634897</v>
      </c>
      <c r="M354" s="59">
        <f t="shared" si="15"/>
        <v>0</v>
      </c>
      <c r="N354" s="11">
        <f>M354*(1+VOTOS!$P$3%)^Q354</f>
        <v>0</v>
      </c>
      <c r="O354" s="54">
        <f t="shared" si="16"/>
        <v>2480625.2105634897</v>
      </c>
      <c r="P354" s="103">
        <f t="shared" si="17"/>
        <v>1.6507906696131061E-5</v>
      </c>
      <c r="Q354" s="40">
        <v>0</v>
      </c>
      <c r="R354" s="40"/>
      <c r="S354" s="40" t="s">
        <v>11</v>
      </c>
    </row>
    <row r="355" spans="1:19" s="39" customFormat="1" ht="14" x14ac:dyDescent="0.15">
      <c r="A355" s="15" t="s">
        <v>15</v>
      </c>
      <c r="B355" s="55" t="s">
        <v>34</v>
      </c>
      <c r="C355" s="40" t="s">
        <v>8</v>
      </c>
      <c r="D355" s="40" t="s">
        <v>6723</v>
      </c>
      <c r="E355" s="17" t="s">
        <v>7367</v>
      </c>
      <c r="F355" s="40" t="s">
        <v>6535</v>
      </c>
      <c r="G355" s="40" t="s">
        <v>6534</v>
      </c>
      <c r="H355" s="40" t="s">
        <v>38</v>
      </c>
      <c r="I355" s="15" t="s">
        <v>39</v>
      </c>
      <c r="J355" s="15" t="s">
        <v>7568</v>
      </c>
      <c r="K355" s="17" t="s">
        <v>9</v>
      </c>
      <c r="L355" s="59">
        <v>1910702.7008085374</v>
      </c>
      <c r="M355" s="59">
        <f t="shared" si="15"/>
        <v>0</v>
      </c>
      <c r="N355" s="11">
        <f>M355*(1+VOTOS!$P$3%)^Q355</f>
        <v>0</v>
      </c>
      <c r="O355" s="54">
        <f t="shared" si="16"/>
        <v>1910702.7008085374</v>
      </c>
      <c r="P355" s="103">
        <f t="shared" si="17"/>
        <v>1.2715222668332094E-5</v>
      </c>
      <c r="Q355" s="40">
        <v>0</v>
      </c>
      <c r="R355" s="40"/>
      <c r="S355" s="40" t="s">
        <v>11</v>
      </c>
    </row>
    <row r="356" spans="1:19" s="39" customFormat="1" ht="14" x14ac:dyDescent="0.15">
      <c r="A356" s="15" t="s">
        <v>15</v>
      </c>
      <c r="B356" s="55" t="s">
        <v>34</v>
      </c>
      <c r="C356" s="40" t="s">
        <v>8</v>
      </c>
      <c r="D356" s="40" t="s">
        <v>6983</v>
      </c>
      <c r="E356" s="17" t="s">
        <v>7105</v>
      </c>
      <c r="F356" s="40" t="s">
        <v>6535</v>
      </c>
      <c r="G356" s="40" t="s">
        <v>6534</v>
      </c>
      <c r="H356" s="40" t="s">
        <v>38</v>
      </c>
      <c r="I356" s="15" t="s">
        <v>39</v>
      </c>
      <c r="J356" s="15" t="s">
        <v>7568</v>
      </c>
      <c r="K356" s="17" t="s">
        <v>9</v>
      </c>
      <c r="L356" s="59">
        <v>15646935.143461695</v>
      </c>
      <c r="M356" s="59">
        <f t="shared" si="15"/>
        <v>0</v>
      </c>
      <c r="N356" s="11">
        <f>M356*(1+VOTOS!$P$3%)^Q356</f>
        <v>0</v>
      </c>
      <c r="O356" s="54">
        <f t="shared" si="16"/>
        <v>15646935.143461695</v>
      </c>
      <c r="P356" s="103">
        <f t="shared" si="17"/>
        <v>1.0412622766580916E-4</v>
      </c>
      <c r="Q356" s="40">
        <v>0</v>
      </c>
      <c r="R356" s="40"/>
      <c r="S356" s="40" t="s">
        <v>11</v>
      </c>
    </row>
    <row r="357" spans="1:19" s="39" customFormat="1" ht="14" x14ac:dyDescent="0.15">
      <c r="A357" s="15" t="s">
        <v>15</v>
      </c>
      <c r="B357" s="55" t="s">
        <v>34</v>
      </c>
      <c r="C357" s="40" t="s">
        <v>8</v>
      </c>
      <c r="D357" s="40" t="s">
        <v>7013</v>
      </c>
      <c r="E357" s="17" t="s">
        <v>7075</v>
      </c>
      <c r="F357" s="40" t="s">
        <v>6535</v>
      </c>
      <c r="G357" s="40" t="s">
        <v>6534</v>
      </c>
      <c r="H357" s="40" t="s">
        <v>38</v>
      </c>
      <c r="I357" s="15" t="s">
        <v>39</v>
      </c>
      <c r="J357" s="15" t="s">
        <v>7568</v>
      </c>
      <c r="K357" s="17" t="s">
        <v>9</v>
      </c>
      <c r="L357" s="59">
        <v>8882847.777824495</v>
      </c>
      <c r="M357" s="59">
        <f t="shared" si="15"/>
        <v>0</v>
      </c>
      <c r="N357" s="11">
        <f>M357*(1+VOTOS!$P$3%)^Q357</f>
        <v>0</v>
      </c>
      <c r="O357" s="54">
        <f t="shared" si="16"/>
        <v>8882847.777824495</v>
      </c>
      <c r="P357" s="103">
        <f t="shared" si="17"/>
        <v>5.9113009771819707E-5</v>
      </c>
      <c r="Q357" s="40">
        <v>0</v>
      </c>
      <c r="R357" s="40"/>
      <c r="S357" s="40" t="s">
        <v>11</v>
      </c>
    </row>
    <row r="358" spans="1:19" s="39" customFormat="1" ht="14" x14ac:dyDescent="0.15">
      <c r="A358" s="15" t="s">
        <v>15</v>
      </c>
      <c r="B358" s="55" t="s">
        <v>34</v>
      </c>
      <c r="C358" s="40" t="s">
        <v>8</v>
      </c>
      <c r="D358" s="40" t="s">
        <v>6894</v>
      </c>
      <c r="E358" s="17" t="s">
        <v>7196</v>
      </c>
      <c r="F358" s="40" t="s">
        <v>6535</v>
      </c>
      <c r="G358" s="40" t="s">
        <v>6534</v>
      </c>
      <c r="H358" s="40" t="s">
        <v>38</v>
      </c>
      <c r="I358" s="15" t="s">
        <v>39</v>
      </c>
      <c r="J358" s="15" t="s">
        <v>7568</v>
      </c>
      <c r="K358" s="17" t="s">
        <v>9</v>
      </c>
      <c r="L358" s="59">
        <v>4799746.7702454003</v>
      </c>
      <c r="M358" s="59">
        <f t="shared" si="15"/>
        <v>0</v>
      </c>
      <c r="N358" s="11">
        <f>M358*(1+VOTOS!$P$3%)^Q358</f>
        <v>0</v>
      </c>
      <c r="O358" s="54">
        <f t="shared" si="16"/>
        <v>4799746.7702454003</v>
      </c>
      <c r="P358" s="103">
        <f t="shared" si="17"/>
        <v>3.1941049180206075E-5</v>
      </c>
      <c r="Q358" s="40">
        <v>0</v>
      </c>
      <c r="R358" s="40"/>
      <c r="S358" s="40" t="s">
        <v>11</v>
      </c>
    </row>
    <row r="359" spans="1:19" s="39" customFormat="1" ht="14" x14ac:dyDescent="0.15">
      <c r="A359" s="15" t="s">
        <v>15</v>
      </c>
      <c r="B359" s="55" t="s">
        <v>34</v>
      </c>
      <c r="C359" s="40" t="s">
        <v>8</v>
      </c>
      <c r="D359" s="40" t="s">
        <v>7017</v>
      </c>
      <c r="E359" s="17" t="s">
        <v>7071</v>
      </c>
      <c r="F359" s="40" t="s">
        <v>6535</v>
      </c>
      <c r="G359" s="40" t="s">
        <v>6534</v>
      </c>
      <c r="H359" s="40" t="s">
        <v>38</v>
      </c>
      <c r="I359" s="15" t="s">
        <v>39</v>
      </c>
      <c r="J359" s="15" t="s">
        <v>7568</v>
      </c>
      <c r="K359" s="17" t="s">
        <v>9</v>
      </c>
      <c r="L359" s="59">
        <v>1609390.0061087718</v>
      </c>
      <c r="M359" s="59">
        <f t="shared" si="15"/>
        <v>0</v>
      </c>
      <c r="N359" s="11">
        <f>M359*(1+VOTOS!$P$3%)^Q359</f>
        <v>0</v>
      </c>
      <c r="O359" s="54">
        <f t="shared" si="16"/>
        <v>1609390.0061087718</v>
      </c>
      <c r="P359" s="103">
        <f t="shared" si="17"/>
        <v>1.0710066133889847E-5</v>
      </c>
      <c r="Q359" s="40">
        <v>0</v>
      </c>
      <c r="R359" s="40"/>
      <c r="S359" s="40" t="s">
        <v>11</v>
      </c>
    </row>
    <row r="360" spans="1:19" s="39" customFormat="1" ht="14" x14ac:dyDescent="0.15">
      <c r="A360" s="15" t="s">
        <v>15</v>
      </c>
      <c r="B360" s="55" t="s">
        <v>34</v>
      </c>
      <c r="C360" s="40" t="s">
        <v>8</v>
      </c>
      <c r="D360" s="40" t="s">
        <v>7009</v>
      </c>
      <c r="E360" s="17" t="s">
        <v>7079</v>
      </c>
      <c r="F360" s="40" t="s">
        <v>6535</v>
      </c>
      <c r="G360" s="40" t="s">
        <v>6534</v>
      </c>
      <c r="H360" s="40" t="s">
        <v>38</v>
      </c>
      <c r="I360" s="15" t="s">
        <v>39</v>
      </c>
      <c r="J360" s="15" t="s">
        <v>7568</v>
      </c>
      <c r="K360" s="17" t="s">
        <v>9</v>
      </c>
      <c r="L360" s="59">
        <v>2707594.8257553144</v>
      </c>
      <c r="M360" s="59">
        <f t="shared" si="15"/>
        <v>0</v>
      </c>
      <c r="N360" s="11">
        <f>M360*(1+VOTOS!$P$3%)^Q360</f>
        <v>0</v>
      </c>
      <c r="O360" s="54">
        <f t="shared" si="16"/>
        <v>2707594.8257553144</v>
      </c>
      <c r="P360" s="103">
        <f t="shared" si="17"/>
        <v>1.8018329638898906E-5</v>
      </c>
      <c r="Q360" s="40">
        <v>0</v>
      </c>
      <c r="R360" s="40"/>
      <c r="S360" s="40" t="s">
        <v>11</v>
      </c>
    </row>
    <row r="361" spans="1:19" s="39" customFormat="1" ht="14" x14ac:dyDescent="0.15">
      <c r="A361" s="15" t="s">
        <v>15</v>
      </c>
      <c r="B361" s="55" t="s">
        <v>34</v>
      </c>
      <c r="C361" s="40" t="s">
        <v>8</v>
      </c>
      <c r="D361" s="40" t="s">
        <v>6957</v>
      </c>
      <c r="E361" s="17" t="s">
        <v>7132</v>
      </c>
      <c r="F361" s="40" t="s">
        <v>6535</v>
      </c>
      <c r="G361" s="40" t="s">
        <v>6534</v>
      </c>
      <c r="H361" s="40" t="s">
        <v>38</v>
      </c>
      <c r="I361" s="15" t="s">
        <v>39</v>
      </c>
      <c r="J361" s="15" t="s">
        <v>7568</v>
      </c>
      <c r="K361" s="17" t="s">
        <v>9</v>
      </c>
      <c r="L361" s="59">
        <v>16048613.455755852</v>
      </c>
      <c r="M361" s="59">
        <f t="shared" si="15"/>
        <v>0</v>
      </c>
      <c r="N361" s="11">
        <f>M361*(1+VOTOS!$P$3%)^Q361</f>
        <v>0</v>
      </c>
      <c r="O361" s="54">
        <f t="shared" si="16"/>
        <v>16048613.455755852</v>
      </c>
      <c r="P361" s="103">
        <f t="shared" si="17"/>
        <v>1.067992909213846E-4</v>
      </c>
      <c r="Q361" s="40">
        <v>0</v>
      </c>
      <c r="R361" s="40"/>
      <c r="S361" s="40" t="s">
        <v>11</v>
      </c>
    </row>
    <row r="362" spans="1:19" s="39" customFormat="1" ht="14" x14ac:dyDescent="0.15">
      <c r="A362" s="15" t="s">
        <v>15</v>
      </c>
      <c r="B362" s="55" t="s">
        <v>34</v>
      </c>
      <c r="C362" s="40" t="s">
        <v>8</v>
      </c>
      <c r="D362" s="40" t="s">
        <v>6760</v>
      </c>
      <c r="E362" s="17" t="s">
        <v>7330</v>
      </c>
      <c r="F362" s="40" t="s">
        <v>6535</v>
      </c>
      <c r="G362" s="40" t="s">
        <v>6534</v>
      </c>
      <c r="H362" s="40" t="s">
        <v>38</v>
      </c>
      <c r="I362" s="15" t="s">
        <v>39</v>
      </c>
      <c r="J362" s="15" t="s">
        <v>7568</v>
      </c>
      <c r="K362" s="17" t="s">
        <v>9</v>
      </c>
      <c r="L362" s="59">
        <v>12052590.251454305</v>
      </c>
      <c r="M362" s="59">
        <f t="shared" si="15"/>
        <v>0</v>
      </c>
      <c r="N362" s="11">
        <f>M362*(1+VOTOS!$P$3%)^Q362</f>
        <v>0</v>
      </c>
      <c r="O362" s="54">
        <f t="shared" si="16"/>
        <v>12052590.251454305</v>
      </c>
      <c r="P362" s="103">
        <f t="shared" si="17"/>
        <v>8.0206810150297052E-5</v>
      </c>
      <c r="Q362" s="40">
        <v>0</v>
      </c>
      <c r="R362" s="40"/>
      <c r="S362" s="40" t="s">
        <v>11</v>
      </c>
    </row>
    <row r="363" spans="1:19" s="39" customFormat="1" ht="14" x14ac:dyDescent="0.15">
      <c r="A363" s="15" t="s">
        <v>15</v>
      </c>
      <c r="B363" s="55" t="s">
        <v>34</v>
      </c>
      <c r="C363" s="40" t="s">
        <v>8</v>
      </c>
      <c r="D363" s="40" t="s">
        <v>6715</v>
      </c>
      <c r="E363" s="17" t="s">
        <v>7375</v>
      </c>
      <c r="F363" s="40" t="s">
        <v>6535</v>
      </c>
      <c r="G363" s="40" t="s">
        <v>6534</v>
      </c>
      <c r="H363" s="40" t="s">
        <v>38</v>
      </c>
      <c r="I363" s="15" t="s">
        <v>39</v>
      </c>
      <c r="J363" s="15" t="s">
        <v>7568</v>
      </c>
      <c r="K363" s="17" t="s">
        <v>9</v>
      </c>
      <c r="L363" s="59">
        <v>1994074.9857880406</v>
      </c>
      <c r="M363" s="59">
        <f t="shared" si="15"/>
        <v>0</v>
      </c>
      <c r="N363" s="11">
        <f>M363*(1+VOTOS!$P$3%)^Q363</f>
        <v>0</v>
      </c>
      <c r="O363" s="54">
        <f t="shared" si="16"/>
        <v>1994074.9857880406</v>
      </c>
      <c r="P363" s="103">
        <f t="shared" si="17"/>
        <v>1.3270043241639195E-5</v>
      </c>
      <c r="Q363" s="40">
        <v>0</v>
      </c>
      <c r="R363" s="40"/>
      <c r="S363" s="40" t="s">
        <v>11</v>
      </c>
    </row>
    <row r="364" spans="1:19" s="39" customFormat="1" ht="14" x14ac:dyDescent="0.15">
      <c r="A364" s="15" t="s">
        <v>15</v>
      </c>
      <c r="B364" s="55" t="s">
        <v>34</v>
      </c>
      <c r="C364" s="40" t="s">
        <v>8</v>
      </c>
      <c r="D364" s="40" t="s">
        <v>6797</v>
      </c>
      <c r="E364" s="17" t="s">
        <v>7293</v>
      </c>
      <c r="F364" s="40" t="s">
        <v>6535</v>
      </c>
      <c r="G364" s="40" t="s">
        <v>6534</v>
      </c>
      <c r="H364" s="40" t="s">
        <v>38</v>
      </c>
      <c r="I364" s="15" t="s">
        <v>39</v>
      </c>
      <c r="J364" s="15" t="s">
        <v>7568</v>
      </c>
      <c r="K364" s="17" t="s">
        <v>9</v>
      </c>
      <c r="L364" s="59">
        <v>6308079.729353507</v>
      </c>
      <c r="M364" s="59">
        <f t="shared" si="15"/>
        <v>0</v>
      </c>
      <c r="N364" s="11">
        <f>M364*(1+VOTOS!$P$3%)^Q364</f>
        <v>0</v>
      </c>
      <c r="O364" s="54">
        <f t="shared" si="16"/>
        <v>6308079.729353507</v>
      </c>
      <c r="P364" s="103">
        <f t="shared" si="17"/>
        <v>4.1978607312577002E-5</v>
      </c>
      <c r="Q364" s="40">
        <v>0</v>
      </c>
      <c r="R364" s="40"/>
      <c r="S364" s="40" t="s">
        <v>11</v>
      </c>
    </row>
    <row r="365" spans="1:19" s="39" customFormat="1" ht="14" x14ac:dyDescent="0.15">
      <c r="A365" s="15" t="s">
        <v>15</v>
      </c>
      <c r="B365" s="55" t="s">
        <v>34</v>
      </c>
      <c r="C365" s="40" t="s">
        <v>8</v>
      </c>
      <c r="D365" s="40" t="s">
        <v>7030</v>
      </c>
      <c r="E365" s="17" t="s">
        <v>7058</v>
      </c>
      <c r="F365" s="40" t="s">
        <v>6535</v>
      </c>
      <c r="G365" s="40" t="s">
        <v>6534</v>
      </c>
      <c r="H365" s="40" t="s">
        <v>38</v>
      </c>
      <c r="I365" s="15" t="s">
        <v>39</v>
      </c>
      <c r="J365" s="15" t="s">
        <v>7568</v>
      </c>
      <c r="K365" s="17" t="s">
        <v>9</v>
      </c>
      <c r="L365" s="59">
        <v>10530282.266676223</v>
      </c>
      <c r="M365" s="59">
        <f t="shared" si="15"/>
        <v>0</v>
      </c>
      <c r="N365" s="11">
        <f>M365*(1+VOTOS!$P$3%)^Q365</f>
        <v>0</v>
      </c>
      <c r="O365" s="54">
        <f t="shared" si="16"/>
        <v>10530282.266676223</v>
      </c>
      <c r="P365" s="103">
        <f t="shared" si="17"/>
        <v>7.0076251906964754E-5</v>
      </c>
      <c r="Q365" s="40">
        <v>0</v>
      </c>
      <c r="R365" s="40"/>
      <c r="S365" s="40" t="s">
        <v>11</v>
      </c>
    </row>
    <row r="366" spans="1:19" s="39" customFormat="1" ht="14" x14ac:dyDescent="0.15">
      <c r="A366" s="15" t="s">
        <v>15</v>
      </c>
      <c r="B366" s="55" t="s">
        <v>34</v>
      </c>
      <c r="C366" s="40" t="s">
        <v>8</v>
      </c>
      <c r="D366" s="40" t="s">
        <v>7003</v>
      </c>
      <c r="E366" s="17" t="s">
        <v>7085</v>
      </c>
      <c r="F366" s="40" t="s">
        <v>6535</v>
      </c>
      <c r="G366" s="40" t="s">
        <v>6534</v>
      </c>
      <c r="H366" s="40" t="s">
        <v>38</v>
      </c>
      <c r="I366" s="15" t="s">
        <v>39</v>
      </c>
      <c r="J366" s="15" t="s">
        <v>7568</v>
      </c>
      <c r="K366" s="17" t="s">
        <v>9</v>
      </c>
      <c r="L366" s="59">
        <v>5113019.1502144523</v>
      </c>
      <c r="M366" s="59">
        <f t="shared" si="15"/>
        <v>0</v>
      </c>
      <c r="N366" s="11">
        <f>M366*(1+VOTOS!$P$3%)^Q366</f>
        <v>0</v>
      </c>
      <c r="O366" s="54">
        <f t="shared" si="16"/>
        <v>5113019.1502144523</v>
      </c>
      <c r="P366" s="103">
        <f t="shared" si="17"/>
        <v>3.4025794266639059E-5</v>
      </c>
      <c r="Q366" s="40">
        <v>0</v>
      </c>
      <c r="R366" s="40"/>
      <c r="S366" s="40" t="s">
        <v>11</v>
      </c>
    </row>
    <row r="367" spans="1:19" s="39" customFormat="1" ht="14" x14ac:dyDescent="0.15">
      <c r="A367" s="15" t="s">
        <v>15</v>
      </c>
      <c r="B367" s="55" t="s">
        <v>34</v>
      </c>
      <c r="C367" s="40" t="s">
        <v>8</v>
      </c>
      <c r="D367" s="40" t="s">
        <v>6673</v>
      </c>
      <c r="E367" s="17" t="s">
        <v>7417</v>
      </c>
      <c r="F367" s="40" t="s">
        <v>6535</v>
      </c>
      <c r="G367" s="40" t="s">
        <v>6534</v>
      </c>
      <c r="H367" s="40" t="s">
        <v>38</v>
      </c>
      <c r="I367" s="15" t="s">
        <v>39</v>
      </c>
      <c r="J367" s="15" t="s">
        <v>7568</v>
      </c>
      <c r="K367" s="17" t="s">
        <v>9</v>
      </c>
      <c r="L367" s="59">
        <v>579619.97290237318</v>
      </c>
      <c r="M367" s="59">
        <f t="shared" si="15"/>
        <v>0</v>
      </c>
      <c r="N367" s="11">
        <f>M367*(1+VOTOS!$P$3%)^Q367</f>
        <v>0</v>
      </c>
      <c r="O367" s="54">
        <f t="shared" si="16"/>
        <v>579619.97290237318</v>
      </c>
      <c r="P367" s="103">
        <f t="shared" si="17"/>
        <v>3.8572180880613104E-6</v>
      </c>
      <c r="Q367" s="40">
        <v>0</v>
      </c>
      <c r="R367" s="40"/>
      <c r="S367" s="40" t="s">
        <v>11</v>
      </c>
    </row>
    <row r="368" spans="1:19" s="39" customFormat="1" ht="14" x14ac:dyDescent="0.15">
      <c r="A368" s="15" t="s">
        <v>15</v>
      </c>
      <c r="B368" s="55" t="s">
        <v>34</v>
      </c>
      <c r="C368" s="40" t="s">
        <v>8</v>
      </c>
      <c r="D368" s="40" t="s">
        <v>6587</v>
      </c>
      <c r="E368" s="17" t="s">
        <v>7504</v>
      </c>
      <c r="F368" s="40" t="s">
        <v>6535</v>
      </c>
      <c r="G368" s="40" t="s">
        <v>6534</v>
      </c>
      <c r="H368" s="40" t="s">
        <v>38</v>
      </c>
      <c r="I368" s="15" t="s">
        <v>39</v>
      </c>
      <c r="J368" s="15" t="s">
        <v>7568</v>
      </c>
      <c r="K368" s="17" t="s">
        <v>9</v>
      </c>
      <c r="L368" s="59">
        <v>196013.1168549791</v>
      </c>
      <c r="M368" s="59">
        <f t="shared" si="15"/>
        <v>0</v>
      </c>
      <c r="N368" s="11">
        <f>M368*(1+VOTOS!$P$3%)^Q368</f>
        <v>0</v>
      </c>
      <c r="O368" s="54">
        <f t="shared" si="16"/>
        <v>196013.1168549791</v>
      </c>
      <c r="P368" s="103">
        <f t="shared" si="17"/>
        <v>1.3044156088072671E-6</v>
      </c>
      <c r="Q368" s="40">
        <v>0</v>
      </c>
      <c r="R368" s="40"/>
      <c r="S368" s="40" t="s">
        <v>11</v>
      </c>
    </row>
    <row r="369" spans="1:19" s="39" customFormat="1" ht="14" x14ac:dyDescent="0.15">
      <c r="A369" s="15" t="s">
        <v>15</v>
      </c>
      <c r="B369" s="55" t="s">
        <v>34</v>
      </c>
      <c r="C369" s="40" t="s">
        <v>8</v>
      </c>
      <c r="D369" s="40" t="s">
        <v>6904</v>
      </c>
      <c r="E369" s="17" t="s">
        <v>7186</v>
      </c>
      <c r="F369" s="40" t="s">
        <v>6535</v>
      </c>
      <c r="G369" s="40" t="s">
        <v>6534</v>
      </c>
      <c r="H369" s="40" t="s">
        <v>38</v>
      </c>
      <c r="I369" s="15" t="s">
        <v>39</v>
      </c>
      <c r="J369" s="15" t="s">
        <v>7568</v>
      </c>
      <c r="K369" s="17" t="s">
        <v>9</v>
      </c>
      <c r="L369" s="59">
        <v>6575866.1071705678</v>
      </c>
      <c r="M369" s="59">
        <f t="shared" si="15"/>
        <v>0</v>
      </c>
      <c r="N369" s="11">
        <f>M369*(1+VOTOS!$P$3%)^Q369</f>
        <v>0</v>
      </c>
      <c r="O369" s="54">
        <f t="shared" si="16"/>
        <v>6575866.1071705678</v>
      </c>
      <c r="P369" s="103">
        <f t="shared" si="17"/>
        <v>4.3760655048234243E-5</v>
      </c>
      <c r="Q369" s="40">
        <v>0</v>
      </c>
      <c r="R369" s="40"/>
      <c r="S369" s="40" t="s">
        <v>11</v>
      </c>
    </row>
    <row r="370" spans="1:19" s="39" customFormat="1" ht="14" x14ac:dyDescent="0.15">
      <c r="A370" s="15" t="s">
        <v>15</v>
      </c>
      <c r="B370" s="55" t="s">
        <v>34</v>
      </c>
      <c r="C370" s="40" t="s">
        <v>8</v>
      </c>
      <c r="D370" s="40" t="s">
        <v>6589</v>
      </c>
      <c r="E370" s="17" t="s">
        <v>7502</v>
      </c>
      <c r="F370" s="40" t="s">
        <v>6535</v>
      </c>
      <c r="G370" s="40" t="s">
        <v>6534</v>
      </c>
      <c r="H370" s="40" t="s">
        <v>38</v>
      </c>
      <c r="I370" s="15" t="s">
        <v>39</v>
      </c>
      <c r="J370" s="15" t="s">
        <v>7568</v>
      </c>
      <c r="K370" s="17" t="s">
        <v>9</v>
      </c>
      <c r="L370" s="59">
        <v>217846.13941093566</v>
      </c>
      <c r="M370" s="59">
        <f t="shared" si="15"/>
        <v>0</v>
      </c>
      <c r="N370" s="11">
        <f>M370*(1+VOTOS!$P$3%)^Q370</f>
        <v>0</v>
      </c>
      <c r="O370" s="54">
        <f t="shared" si="16"/>
        <v>217846.13941093566</v>
      </c>
      <c r="P370" s="103">
        <f t="shared" si="17"/>
        <v>1.4497086170833479E-6</v>
      </c>
      <c r="Q370" s="40">
        <v>0</v>
      </c>
      <c r="R370" s="40"/>
      <c r="S370" s="40" t="s">
        <v>11</v>
      </c>
    </row>
    <row r="371" spans="1:19" s="39" customFormat="1" ht="14" x14ac:dyDescent="0.15">
      <c r="A371" s="15" t="s">
        <v>15</v>
      </c>
      <c r="B371" s="55" t="s">
        <v>34</v>
      </c>
      <c r="C371" s="40" t="s">
        <v>8</v>
      </c>
      <c r="D371" s="40" t="s">
        <v>6679</v>
      </c>
      <c r="E371" s="17" t="s">
        <v>7411</v>
      </c>
      <c r="F371" s="40" t="s">
        <v>6535</v>
      </c>
      <c r="G371" s="40" t="s">
        <v>6534</v>
      </c>
      <c r="H371" s="40" t="s">
        <v>38</v>
      </c>
      <c r="I371" s="15" t="s">
        <v>39</v>
      </c>
      <c r="J371" s="15" t="s">
        <v>7568</v>
      </c>
      <c r="K371" s="17" t="s">
        <v>9</v>
      </c>
      <c r="L371" s="59">
        <v>956095.82416285994</v>
      </c>
      <c r="M371" s="59">
        <f t="shared" si="15"/>
        <v>0</v>
      </c>
      <c r="N371" s="11">
        <f>M371*(1+VOTOS!$P$3%)^Q371</f>
        <v>0</v>
      </c>
      <c r="O371" s="54">
        <f t="shared" si="16"/>
        <v>956095.82416285994</v>
      </c>
      <c r="P371" s="103">
        <f t="shared" si="17"/>
        <v>6.362565610729958E-6</v>
      </c>
      <c r="Q371" s="40">
        <v>0</v>
      </c>
      <c r="R371" s="40"/>
      <c r="S371" s="40" t="s">
        <v>11</v>
      </c>
    </row>
    <row r="372" spans="1:19" s="39" customFormat="1" ht="14" x14ac:dyDescent="0.15">
      <c r="A372" s="15" t="s">
        <v>15</v>
      </c>
      <c r="B372" s="55" t="s">
        <v>34</v>
      </c>
      <c r="C372" s="40" t="s">
        <v>8</v>
      </c>
      <c r="D372" s="40" t="s">
        <v>6869</v>
      </c>
      <c r="E372" s="17" t="s">
        <v>7221</v>
      </c>
      <c r="F372" s="40" t="s">
        <v>6535</v>
      </c>
      <c r="G372" s="40" t="s">
        <v>6534</v>
      </c>
      <c r="H372" s="40" t="s">
        <v>38</v>
      </c>
      <c r="I372" s="15" t="s">
        <v>39</v>
      </c>
      <c r="J372" s="15" t="s">
        <v>7568</v>
      </c>
      <c r="K372" s="17" t="s">
        <v>9</v>
      </c>
      <c r="L372" s="59">
        <v>6679550.9137366507</v>
      </c>
      <c r="M372" s="59">
        <f t="shared" si="15"/>
        <v>0</v>
      </c>
      <c r="N372" s="11">
        <f>M372*(1+VOTOS!$P$3%)^Q372</f>
        <v>0</v>
      </c>
      <c r="O372" s="54">
        <f t="shared" si="16"/>
        <v>6679550.9137366507</v>
      </c>
      <c r="P372" s="103">
        <f t="shared" si="17"/>
        <v>4.4450650096785123E-5</v>
      </c>
      <c r="Q372" s="40">
        <v>0</v>
      </c>
      <c r="R372" s="40"/>
      <c r="S372" s="40" t="s">
        <v>11</v>
      </c>
    </row>
    <row r="373" spans="1:19" s="39" customFormat="1" ht="14" x14ac:dyDescent="0.15">
      <c r="A373" s="15" t="s">
        <v>15</v>
      </c>
      <c r="B373" s="55" t="s">
        <v>34</v>
      </c>
      <c r="C373" s="40" t="s">
        <v>8</v>
      </c>
      <c r="D373" s="40" t="s">
        <v>6886</v>
      </c>
      <c r="E373" s="17" t="s">
        <v>7204</v>
      </c>
      <c r="F373" s="40" t="s">
        <v>6535</v>
      </c>
      <c r="G373" s="40" t="s">
        <v>6534</v>
      </c>
      <c r="H373" s="40" t="s">
        <v>38</v>
      </c>
      <c r="I373" s="15" t="s">
        <v>39</v>
      </c>
      <c r="J373" s="15" t="s">
        <v>7568</v>
      </c>
      <c r="K373" s="17" t="s">
        <v>9</v>
      </c>
      <c r="L373" s="59">
        <v>6185467.7089819377</v>
      </c>
      <c r="M373" s="59">
        <f t="shared" si="15"/>
        <v>0</v>
      </c>
      <c r="N373" s="11">
        <f>M373*(1+VOTOS!$P$3%)^Q373</f>
        <v>0</v>
      </c>
      <c r="O373" s="54">
        <f t="shared" si="16"/>
        <v>6185467.7089819377</v>
      </c>
      <c r="P373" s="103">
        <f t="shared" si="17"/>
        <v>4.1162656646793753E-5</v>
      </c>
      <c r="Q373" s="40">
        <v>0</v>
      </c>
      <c r="R373" s="40"/>
      <c r="S373" s="40" t="s">
        <v>11</v>
      </c>
    </row>
    <row r="374" spans="1:19" s="39" customFormat="1" ht="14" x14ac:dyDescent="0.15">
      <c r="A374" s="15" t="s">
        <v>15</v>
      </c>
      <c r="B374" s="55" t="s">
        <v>34</v>
      </c>
      <c r="C374" s="40" t="s">
        <v>8</v>
      </c>
      <c r="D374" s="40" t="s">
        <v>6774</v>
      </c>
      <c r="E374" s="17" t="s">
        <v>7316</v>
      </c>
      <c r="F374" s="40" t="s">
        <v>6535</v>
      </c>
      <c r="G374" s="40" t="s">
        <v>6534</v>
      </c>
      <c r="H374" s="40" t="s">
        <v>38</v>
      </c>
      <c r="I374" s="15" t="s">
        <v>39</v>
      </c>
      <c r="J374" s="15" t="s">
        <v>7568</v>
      </c>
      <c r="K374" s="17" t="s">
        <v>9</v>
      </c>
      <c r="L374" s="59">
        <v>3558915.1046653269</v>
      </c>
      <c r="M374" s="59">
        <f t="shared" si="15"/>
        <v>0</v>
      </c>
      <c r="N374" s="11">
        <f>M374*(1+VOTOS!$P$3%)^Q374</f>
        <v>0</v>
      </c>
      <c r="O374" s="54">
        <f t="shared" si="16"/>
        <v>3558915.1046653269</v>
      </c>
      <c r="P374" s="103">
        <f t="shared" si="17"/>
        <v>2.3683641622718667E-5</v>
      </c>
      <c r="Q374" s="40">
        <v>0</v>
      </c>
      <c r="R374" s="40"/>
      <c r="S374" s="40" t="s">
        <v>11</v>
      </c>
    </row>
    <row r="375" spans="1:19" s="39" customFormat="1" ht="14" x14ac:dyDescent="0.15">
      <c r="A375" s="15" t="s">
        <v>15</v>
      </c>
      <c r="B375" s="55" t="s">
        <v>34</v>
      </c>
      <c r="C375" s="40" t="s">
        <v>8</v>
      </c>
      <c r="D375" s="40" t="s">
        <v>6805</v>
      </c>
      <c r="E375" s="17" t="s">
        <v>7285</v>
      </c>
      <c r="F375" s="40" t="s">
        <v>6535</v>
      </c>
      <c r="G375" s="40" t="s">
        <v>6534</v>
      </c>
      <c r="H375" s="40" t="s">
        <v>38</v>
      </c>
      <c r="I375" s="15" t="s">
        <v>39</v>
      </c>
      <c r="J375" s="15" t="s">
        <v>7568</v>
      </c>
      <c r="K375" s="17" t="s">
        <v>9</v>
      </c>
      <c r="L375" s="59">
        <v>12267541.999999998</v>
      </c>
      <c r="M375" s="59">
        <f t="shared" si="15"/>
        <v>0</v>
      </c>
      <c r="N375" s="11">
        <f>M375*(1+VOTOS!$P$3%)^Q375</f>
        <v>0</v>
      </c>
      <c r="O375" s="54">
        <f t="shared" si="16"/>
        <v>12267541.999999998</v>
      </c>
      <c r="P375" s="103">
        <f t="shared" si="17"/>
        <v>8.1637257359352258E-5</v>
      </c>
      <c r="Q375" s="40">
        <v>0</v>
      </c>
      <c r="R375" s="40"/>
      <c r="S375" s="40" t="s">
        <v>11</v>
      </c>
    </row>
    <row r="376" spans="1:19" s="39" customFormat="1" ht="14" x14ac:dyDescent="0.15">
      <c r="A376" s="15" t="s">
        <v>15</v>
      </c>
      <c r="B376" s="55" t="s">
        <v>34</v>
      </c>
      <c r="C376" s="40" t="s">
        <v>8</v>
      </c>
      <c r="D376" s="40" t="s">
        <v>6897</v>
      </c>
      <c r="E376" s="17" t="s">
        <v>7193</v>
      </c>
      <c r="F376" s="40" t="s">
        <v>6535</v>
      </c>
      <c r="G376" s="40" t="s">
        <v>6534</v>
      </c>
      <c r="H376" s="40" t="s">
        <v>38</v>
      </c>
      <c r="I376" s="15" t="s">
        <v>39</v>
      </c>
      <c r="J376" s="15" t="s">
        <v>7568</v>
      </c>
      <c r="K376" s="17" t="s">
        <v>9</v>
      </c>
      <c r="L376" s="59">
        <v>6220966.0695782714</v>
      </c>
      <c r="M376" s="59">
        <f t="shared" si="15"/>
        <v>0</v>
      </c>
      <c r="N376" s="11">
        <f>M376*(1+VOTOS!$P$3%)^Q376</f>
        <v>0</v>
      </c>
      <c r="O376" s="54">
        <f t="shared" si="16"/>
        <v>6220966.0695782714</v>
      </c>
      <c r="P376" s="103">
        <f t="shared" si="17"/>
        <v>4.139888887651328E-5</v>
      </c>
      <c r="Q376" s="40">
        <v>0</v>
      </c>
      <c r="R376" s="40"/>
      <c r="S376" s="40" t="s">
        <v>11</v>
      </c>
    </row>
    <row r="377" spans="1:19" s="39" customFormat="1" ht="14" x14ac:dyDescent="0.15">
      <c r="A377" s="15" t="s">
        <v>15</v>
      </c>
      <c r="B377" s="55" t="s">
        <v>34</v>
      </c>
      <c r="C377" s="40" t="s">
        <v>8</v>
      </c>
      <c r="D377" s="40" t="s">
        <v>6800</v>
      </c>
      <c r="E377" s="17" t="s">
        <v>7290</v>
      </c>
      <c r="F377" s="40" t="s">
        <v>6535</v>
      </c>
      <c r="G377" s="40" t="s">
        <v>6534</v>
      </c>
      <c r="H377" s="40" t="s">
        <v>38</v>
      </c>
      <c r="I377" s="15" t="s">
        <v>39</v>
      </c>
      <c r="J377" s="15" t="s">
        <v>7568</v>
      </c>
      <c r="K377" s="17" t="s">
        <v>9</v>
      </c>
      <c r="L377" s="59">
        <v>7506234.7208454963</v>
      </c>
      <c r="M377" s="59">
        <f t="shared" si="15"/>
        <v>0</v>
      </c>
      <c r="N377" s="11">
        <f>M377*(1+VOTOS!$P$3%)^Q377</f>
        <v>0</v>
      </c>
      <c r="O377" s="54">
        <f t="shared" si="16"/>
        <v>7506234.7208454963</v>
      </c>
      <c r="P377" s="103">
        <f t="shared" si="17"/>
        <v>4.9952012856802895E-5</v>
      </c>
      <c r="Q377" s="40">
        <v>0</v>
      </c>
      <c r="R377" s="40"/>
      <c r="S377" s="40" t="s">
        <v>11</v>
      </c>
    </row>
    <row r="378" spans="1:19" s="39" customFormat="1" ht="14" x14ac:dyDescent="0.15">
      <c r="A378" s="15" t="s">
        <v>15</v>
      </c>
      <c r="B378" s="55" t="s">
        <v>34</v>
      </c>
      <c r="C378" s="40" t="s">
        <v>8</v>
      </c>
      <c r="D378" s="40" t="s">
        <v>6765</v>
      </c>
      <c r="E378" s="17" t="s">
        <v>7325</v>
      </c>
      <c r="F378" s="40" t="s">
        <v>6535</v>
      </c>
      <c r="G378" s="40" t="s">
        <v>6534</v>
      </c>
      <c r="H378" s="40" t="s">
        <v>38</v>
      </c>
      <c r="I378" s="15" t="s">
        <v>39</v>
      </c>
      <c r="J378" s="15" t="s">
        <v>7568</v>
      </c>
      <c r="K378" s="17" t="s">
        <v>9</v>
      </c>
      <c r="L378" s="59">
        <v>5205550.4696283415</v>
      </c>
      <c r="M378" s="59">
        <f t="shared" si="15"/>
        <v>0</v>
      </c>
      <c r="N378" s="11">
        <f>M378*(1+VOTOS!$P$3%)^Q378</f>
        <v>0</v>
      </c>
      <c r="O378" s="54">
        <f t="shared" si="16"/>
        <v>5205550.4696283415</v>
      </c>
      <c r="P378" s="103">
        <f t="shared" si="17"/>
        <v>3.4641565799093737E-5</v>
      </c>
      <c r="Q378" s="40">
        <v>0</v>
      </c>
      <c r="R378" s="40"/>
      <c r="S378" s="40" t="s">
        <v>11</v>
      </c>
    </row>
    <row r="379" spans="1:19" s="39" customFormat="1" ht="14" x14ac:dyDescent="0.15">
      <c r="A379" s="15" t="s">
        <v>15</v>
      </c>
      <c r="B379" s="55" t="s">
        <v>34</v>
      </c>
      <c r="C379" s="40" t="s">
        <v>8</v>
      </c>
      <c r="D379" s="40" t="s">
        <v>6610</v>
      </c>
      <c r="E379" s="17" t="s">
        <v>7481</v>
      </c>
      <c r="F379" s="40" t="s">
        <v>6535</v>
      </c>
      <c r="G379" s="40" t="s">
        <v>6534</v>
      </c>
      <c r="H379" s="40" t="s">
        <v>38</v>
      </c>
      <c r="I379" s="15" t="s">
        <v>39</v>
      </c>
      <c r="J379" s="15" t="s">
        <v>7568</v>
      </c>
      <c r="K379" s="17" t="s">
        <v>9</v>
      </c>
      <c r="L379" s="59">
        <v>552235.75717770681</v>
      </c>
      <c r="M379" s="59">
        <f t="shared" si="15"/>
        <v>0</v>
      </c>
      <c r="N379" s="11">
        <f>M379*(1+VOTOS!$P$3%)^Q379</f>
        <v>0</v>
      </c>
      <c r="O379" s="54">
        <f t="shared" si="16"/>
        <v>552235.75717770681</v>
      </c>
      <c r="P379" s="103">
        <f t="shared" si="17"/>
        <v>3.6749833529612711E-6</v>
      </c>
      <c r="Q379" s="40">
        <v>0</v>
      </c>
      <c r="R379" s="40"/>
      <c r="S379" s="40" t="s">
        <v>11</v>
      </c>
    </row>
    <row r="380" spans="1:19" s="39" customFormat="1" ht="14" x14ac:dyDescent="0.15">
      <c r="A380" s="15" t="s">
        <v>15</v>
      </c>
      <c r="B380" s="55" t="s">
        <v>34</v>
      </c>
      <c r="C380" s="40" t="s">
        <v>8</v>
      </c>
      <c r="D380" s="40" t="s">
        <v>6967</v>
      </c>
      <c r="E380" s="17" t="s">
        <v>7121</v>
      </c>
      <c r="F380" s="40" t="s">
        <v>6535</v>
      </c>
      <c r="G380" s="40" t="s">
        <v>6534</v>
      </c>
      <c r="H380" s="40" t="s">
        <v>38</v>
      </c>
      <c r="I380" s="15" t="s">
        <v>39</v>
      </c>
      <c r="J380" s="15" t="s">
        <v>7568</v>
      </c>
      <c r="K380" s="17" t="s">
        <v>9</v>
      </c>
      <c r="L380" s="59">
        <v>11047851.585076481</v>
      </c>
      <c r="M380" s="59">
        <f t="shared" si="15"/>
        <v>0</v>
      </c>
      <c r="N380" s="11">
        <f>M380*(1+VOTOS!$P$3%)^Q380</f>
        <v>0</v>
      </c>
      <c r="O380" s="54">
        <f t="shared" si="16"/>
        <v>11047851.585076481</v>
      </c>
      <c r="P380" s="103">
        <f t="shared" si="17"/>
        <v>7.3520539250553744E-5</v>
      </c>
      <c r="Q380" s="40">
        <v>0</v>
      </c>
      <c r="R380" s="40"/>
      <c r="S380" s="40" t="s">
        <v>11</v>
      </c>
    </row>
    <row r="381" spans="1:19" s="39" customFormat="1" ht="14" x14ac:dyDescent="0.15">
      <c r="A381" s="15" t="s">
        <v>15</v>
      </c>
      <c r="B381" s="55" t="s">
        <v>34</v>
      </c>
      <c r="C381" s="40" t="s">
        <v>8</v>
      </c>
      <c r="D381" s="40" t="s">
        <v>7039</v>
      </c>
      <c r="E381" s="17" t="s">
        <v>7048</v>
      </c>
      <c r="F381" s="40" t="s">
        <v>6535</v>
      </c>
      <c r="G381" s="40" t="s">
        <v>6534</v>
      </c>
      <c r="H381" s="40" t="s">
        <v>38</v>
      </c>
      <c r="I381" s="15" t="s">
        <v>39</v>
      </c>
      <c r="J381" s="15" t="s">
        <v>7568</v>
      </c>
      <c r="K381" s="17" t="s">
        <v>9</v>
      </c>
      <c r="L381" s="59">
        <v>3579052.6657690573</v>
      </c>
      <c r="M381" s="59">
        <f t="shared" si="15"/>
        <v>0</v>
      </c>
      <c r="N381" s="11">
        <f>M381*(1+VOTOS!$P$3%)^Q381</f>
        <v>0</v>
      </c>
      <c r="O381" s="54">
        <f t="shared" si="16"/>
        <v>3579052.6657690573</v>
      </c>
      <c r="P381" s="103">
        <f t="shared" si="17"/>
        <v>2.3817651782081881E-5</v>
      </c>
      <c r="Q381" s="40">
        <v>0</v>
      </c>
      <c r="R381" s="40"/>
      <c r="S381" s="40" t="s">
        <v>11</v>
      </c>
    </row>
    <row r="382" spans="1:19" s="39" customFormat="1" ht="14" x14ac:dyDescent="0.15">
      <c r="A382" s="15" t="s">
        <v>15</v>
      </c>
      <c r="B382" s="55" t="s">
        <v>34</v>
      </c>
      <c r="C382" s="40" t="s">
        <v>8</v>
      </c>
      <c r="D382" s="40" t="s">
        <v>6720</v>
      </c>
      <c r="E382" s="17" t="s">
        <v>7370</v>
      </c>
      <c r="F382" s="40" t="s">
        <v>6535</v>
      </c>
      <c r="G382" s="40" t="s">
        <v>6534</v>
      </c>
      <c r="H382" s="40" t="s">
        <v>38</v>
      </c>
      <c r="I382" s="15" t="s">
        <v>39</v>
      </c>
      <c r="J382" s="15" t="s">
        <v>7568</v>
      </c>
      <c r="K382" s="17" t="s">
        <v>9</v>
      </c>
      <c r="L382" s="59">
        <v>1525414.1000818119</v>
      </c>
      <c r="M382" s="59">
        <f t="shared" si="15"/>
        <v>0</v>
      </c>
      <c r="N382" s="11">
        <f>M382*(1+VOTOS!$P$3%)^Q382</f>
        <v>0</v>
      </c>
      <c r="O382" s="54">
        <f t="shared" si="16"/>
        <v>1525414.1000818119</v>
      </c>
      <c r="P382" s="103">
        <f t="shared" si="17"/>
        <v>1.0151228621672021E-5</v>
      </c>
      <c r="Q382" s="40">
        <v>0</v>
      </c>
      <c r="R382" s="40"/>
      <c r="S382" s="40" t="s">
        <v>11</v>
      </c>
    </row>
    <row r="383" spans="1:19" s="39" customFormat="1" ht="14" x14ac:dyDescent="0.15">
      <c r="A383" s="15" t="s">
        <v>15</v>
      </c>
      <c r="B383" s="55" t="s">
        <v>34</v>
      </c>
      <c r="C383" s="40" t="s">
        <v>8</v>
      </c>
      <c r="D383" s="40" t="s">
        <v>6992</v>
      </c>
      <c r="E383" s="17" t="s">
        <v>7096</v>
      </c>
      <c r="F383" s="40" t="s">
        <v>6535</v>
      </c>
      <c r="G383" s="40" t="s">
        <v>6534</v>
      </c>
      <c r="H383" s="40" t="s">
        <v>38</v>
      </c>
      <c r="I383" s="15" t="s">
        <v>39</v>
      </c>
      <c r="J383" s="15" t="s">
        <v>7568</v>
      </c>
      <c r="K383" s="17" t="s">
        <v>9</v>
      </c>
      <c r="L383" s="59">
        <v>22739778.552757189</v>
      </c>
      <c r="M383" s="59">
        <f t="shared" si="15"/>
        <v>0</v>
      </c>
      <c r="N383" s="11">
        <f>M383*(1+VOTOS!$P$3%)^Q383</f>
        <v>0</v>
      </c>
      <c r="O383" s="54">
        <f t="shared" si="16"/>
        <v>22739778.552757189</v>
      </c>
      <c r="P383" s="103">
        <f t="shared" si="17"/>
        <v>1.5132723034542027E-4</v>
      </c>
      <c r="Q383" s="40">
        <v>0</v>
      </c>
      <c r="R383" s="40"/>
      <c r="S383" s="40" t="s">
        <v>11</v>
      </c>
    </row>
    <row r="384" spans="1:19" s="39" customFormat="1" ht="14" x14ac:dyDescent="0.15">
      <c r="A384" s="15" t="s">
        <v>15</v>
      </c>
      <c r="B384" s="55" t="s">
        <v>34</v>
      </c>
      <c r="C384" s="40" t="s">
        <v>8</v>
      </c>
      <c r="D384" s="40" t="s">
        <v>7019</v>
      </c>
      <c r="E384" s="17" t="s">
        <v>7069</v>
      </c>
      <c r="F384" s="40" t="s">
        <v>6535</v>
      </c>
      <c r="G384" s="40" t="s">
        <v>6534</v>
      </c>
      <c r="H384" s="40" t="s">
        <v>38</v>
      </c>
      <c r="I384" s="15" t="s">
        <v>39</v>
      </c>
      <c r="J384" s="15" t="s">
        <v>7568</v>
      </c>
      <c r="K384" s="17" t="s">
        <v>9</v>
      </c>
      <c r="L384" s="59">
        <v>4255601.4113265397</v>
      </c>
      <c r="M384" s="59">
        <f t="shared" si="15"/>
        <v>0</v>
      </c>
      <c r="N384" s="11">
        <f>M384*(1+VOTOS!$P$3%)^Q384</f>
        <v>0</v>
      </c>
      <c r="O384" s="54">
        <f t="shared" si="16"/>
        <v>4255601.4113265397</v>
      </c>
      <c r="P384" s="103">
        <f t="shared" si="17"/>
        <v>2.831990529441737E-5</v>
      </c>
      <c r="Q384" s="40">
        <v>0</v>
      </c>
      <c r="R384" s="40"/>
      <c r="S384" s="40" t="s">
        <v>11</v>
      </c>
    </row>
    <row r="385" spans="1:19" s="39" customFormat="1" ht="14" x14ac:dyDescent="0.15">
      <c r="A385" s="15" t="s">
        <v>15</v>
      </c>
      <c r="B385" s="55" t="s">
        <v>34</v>
      </c>
      <c r="C385" s="40" t="s">
        <v>8</v>
      </c>
      <c r="D385" s="40" t="s">
        <v>7001</v>
      </c>
      <c r="E385" s="17" t="s">
        <v>7087</v>
      </c>
      <c r="F385" s="40" t="s">
        <v>6535</v>
      </c>
      <c r="G385" s="40" t="s">
        <v>6534</v>
      </c>
      <c r="H385" s="40" t="s">
        <v>38</v>
      </c>
      <c r="I385" s="15" t="s">
        <v>39</v>
      </c>
      <c r="J385" s="15" t="s">
        <v>7568</v>
      </c>
      <c r="K385" s="17" t="s">
        <v>9</v>
      </c>
      <c r="L385" s="59">
        <v>17202619.934404042</v>
      </c>
      <c r="M385" s="59">
        <f t="shared" si="15"/>
        <v>0</v>
      </c>
      <c r="N385" s="11">
        <f>M385*(1+VOTOS!$P$3%)^Q385</f>
        <v>0</v>
      </c>
      <c r="O385" s="54">
        <f t="shared" si="16"/>
        <v>17202619.934404042</v>
      </c>
      <c r="P385" s="103">
        <f t="shared" si="17"/>
        <v>1.1447889975351757E-4</v>
      </c>
      <c r="Q385" s="40">
        <v>0</v>
      </c>
      <c r="R385" s="40"/>
      <c r="S385" s="40" t="s">
        <v>11</v>
      </c>
    </row>
    <row r="386" spans="1:19" s="39" customFormat="1" ht="14" x14ac:dyDescent="0.15">
      <c r="A386" s="15" t="s">
        <v>15</v>
      </c>
      <c r="B386" s="55" t="s">
        <v>34</v>
      </c>
      <c r="C386" s="40" t="s">
        <v>8</v>
      </c>
      <c r="D386" s="40" t="s">
        <v>6995</v>
      </c>
      <c r="E386" s="17" t="s">
        <v>7093</v>
      </c>
      <c r="F386" s="40" t="s">
        <v>6535</v>
      </c>
      <c r="G386" s="40" t="s">
        <v>6534</v>
      </c>
      <c r="H386" s="40" t="s">
        <v>38</v>
      </c>
      <c r="I386" s="15" t="s">
        <v>39</v>
      </c>
      <c r="J386" s="15" t="s">
        <v>7568</v>
      </c>
      <c r="K386" s="17" t="s">
        <v>9</v>
      </c>
      <c r="L386" s="59">
        <v>13459716.388556872</v>
      </c>
      <c r="M386" s="59">
        <f t="shared" si="15"/>
        <v>0</v>
      </c>
      <c r="N386" s="11">
        <f>M386*(1+VOTOS!$P$3%)^Q386</f>
        <v>0</v>
      </c>
      <c r="O386" s="54">
        <f t="shared" si="16"/>
        <v>13459716.388556872</v>
      </c>
      <c r="P386" s="103">
        <f t="shared" si="17"/>
        <v>8.9570863567983613E-5</v>
      </c>
      <c r="Q386" s="40">
        <v>0</v>
      </c>
      <c r="R386" s="40"/>
      <c r="S386" s="40" t="s">
        <v>11</v>
      </c>
    </row>
    <row r="387" spans="1:19" s="39" customFormat="1" ht="14" x14ac:dyDescent="0.15">
      <c r="A387" s="15" t="s">
        <v>15</v>
      </c>
      <c r="B387" s="55" t="s">
        <v>34</v>
      </c>
      <c r="C387" s="40" t="s">
        <v>8</v>
      </c>
      <c r="D387" s="40" t="s">
        <v>6744</v>
      </c>
      <c r="E387" s="17" t="s">
        <v>7346</v>
      </c>
      <c r="F387" s="40" t="s">
        <v>6535</v>
      </c>
      <c r="G387" s="40" t="s">
        <v>6534</v>
      </c>
      <c r="H387" s="40" t="s">
        <v>38</v>
      </c>
      <c r="I387" s="15" t="s">
        <v>39</v>
      </c>
      <c r="J387" s="15" t="s">
        <v>7568</v>
      </c>
      <c r="K387" s="17" t="s">
        <v>9</v>
      </c>
      <c r="L387" s="59">
        <v>5609936.8704463681</v>
      </c>
      <c r="M387" s="59">
        <f t="shared" si="15"/>
        <v>0</v>
      </c>
      <c r="N387" s="11">
        <f>M387*(1+VOTOS!$P$3%)^Q387</f>
        <v>0</v>
      </c>
      <c r="O387" s="54">
        <f t="shared" si="16"/>
        <v>5609936.8704463681</v>
      </c>
      <c r="P387" s="103">
        <f t="shared" si="17"/>
        <v>3.7332650669738847E-5</v>
      </c>
      <c r="Q387" s="40">
        <v>0</v>
      </c>
      <c r="R387" s="40"/>
      <c r="S387" s="40" t="s">
        <v>11</v>
      </c>
    </row>
    <row r="388" spans="1:19" s="39" customFormat="1" ht="14" x14ac:dyDescent="0.15">
      <c r="A388" s="15" t="s">
        <v>15</v>
      </c>
      <c r="B388" s="55" t="s">
        <v>34</v>
      </c>
      <c r="C388" s="40" t="s">
        <v>8</v>
      </c>
      <c r="D388" s="40" t="s">
        <v>6835</v>
      </c>
      <c r="E388" s="17" t="s">
        <v>7255</v>
      </c>
      <c r="F388" s="40" t="s">
        <v>6535</v>
      </c>
      <c r="G388" s="40" t="s">
        <v>6534</v>
      </c>
      <c r="H388" s="40" t="s">
        <v>38</v>
      </c>
      <c r="I388" s="15" t="s">
        <v>39</v>
      </c>
      <c r="J388" s="15" t="s">
        <v>7568</v>
      </c>
      <c r="K388" s="17" t="s">
        <v>9</v>
      </c>
      <c r="L388" s="59">
        <v>2809382.8469050801</v>
      </c>
      <c r="M388" s="59">
        <f t="shared" si="15"/>
        <v>0</v>
      </c>
      <c r="N388" s="11">
        <f>M388*(1+VOTOS!$P$3%)^Q388</f>
        <v>0</v>
      </c>
      <c r="O388" s="54">
        <f t="shared" si="16"/>
        <v>2809382.8469050801</v>
      </c>
      <c r="P388" s="103">
        <f t="shared" si="17"/>
        <v>1.8695702080640098E-5</v>
      </c>
      <c r="Q388" s="40">
        <v>0</v>
      </c>
      <c r="R388" s="40"/>
      <c r="S388" s="40" t="s">
        <v>11</v>
      </c>
    </row>
    <row r="389" spans="1:19" s="39" customFormat="1" ht="14" x14ac:dyDescent="0.15">
      <c r="A389" s="15" t="s">
        <v>15</v>
      </c>
      <c r="B389" s="55" t="s">
        <v>34</v>
      </c>
      <c r="C389" s="40" t="s">
        <v>8</v>
      </c>
      <c r="D389" s="40" t="s">
        <v>6543</v>
      </c>
      <c r="E389" s="17" t="s">
        <v>7548</v>
      </c>
      <c r="F389" s="40" t="s">
        <v>6539</v>
      </c>
      <c r="G389" s="40" t="s">
        <v>5224</v>
      </c>
      <c r="H389" s="40" t="s">
        <v>38</v>
      </c>
      <c r="I389" s="15" t="s">
        <v>39</v>
      </c>
      <c r="J389" s="15" t="s">
        <v>7568</v>
      </c>
      <c r="K389" s="17" t="s">
        <v>9</v>
      </c>
      <c r="L389" s="59">
        <v>12245004.630958905</v>
      </c>
      <c r="M389" s="59">
        <f t="shared" si="15"/>
        <v>0</v>
      </c>
      <c r="N389" s="11">
        <f>M389*(1+VOTOS!$P$3%)^Q389</f>
        <v>0</v>
      </c>
      <c r="O389" s="54">
        <f t="shared" si="16"/>
        <v>12245004.630958905</v>
      </c>
      <c r="P389" s="103">
        <f t="shared" si="17"/>
        <v>8.1487277110936534E-5</v>
      </c>
      <c r="Q389" s="40">
        <v>0</v>
      </c>
      <c r="R389" s="40"/>
      <c r="S389" s="40" t="s">
        <v>7</v>
      </c>
    </row>
    <row r="390" spans="1:19" s="39" customFormat="1" ht="14" x14ac:dyDescent="0.15">
      <c r="A390" s="15" t="s">
        <v>15</v>
      </c>
      <c r="B390" s="55" t="s">
        <v>34</v>
      </c>
      <c r="C390" s="40" t="s">
        <v>8</v>
      </c>
      <c r="D390" s="40" t="s">
        <v>6724</v>
      </c>
      <c r="E390" s="17" t="s">
        <v>7366</v>
      </c>
      <c r="F390" s="40" t="s">
        <v>6535</v>
      </c>
      <c r="G390" s="40" t="s">
        <v>6534</v>
      </c>
      <c r="H390" s="40" t="s">
        <v>38</v>
      </c>
      <c r="I390" s="15" t="s">
        <v>39</v>
      </c>
      <c r="J390" s="15" t="s">
        <v>7568</v>
      </c>
      <c r="K390" s="17" t="s">
        <v>9</v>
      </c>
      <c r="L390" s="59">
        <v>2239425.8096075295</v>
      </c>
      <c r="M390" s="59">
        <f t="shared" si="15"/>
        <v>0</v>
      </c>
      <c r="N390" s="11">
        <f>M390*(1+VOTOS!$P$3%)^Q390</f>
        <v>0</v>
      </c>
      <c r="O390" s="54">
        <f t="shared" si="16"/>
        <v>2239425.8096075295</v>
      </c>
      <c r="P390" s="103">
        <f t="shared" si="17"/>
        <v>1.4902788281149207E-5</v>
      </c>
      <c r="Q390" s="40">
        <v>0</v>
      </c>
      <c r="R390" s="40"/>
      <c r="S390" s="40" t="s">
        <v>11</v>
      </c>
    </row>
    <row r="391" spans="1:19" s="39" customFormat="1" ht="14" x14ac:dyDescent="0.15">
      <c r="A391" s="15" t="s">
        <v>15</v>
      </c>
      <c r="B391" s="55" t="s">
        <v>34</v>
      </c>
      <c r="C391" s="40" t="s">
        <v>8</v>
      </c>
      <c r="D391" s="40" t="s">
        <v>6676</v>
      </c>
      <c r="E391" s="17" t="s">
        <v>7414</v>
      </c>
      <c r="F391" s="40" t="s">
        <v>6535</v>
      </c>
      <c r="G391" s="40" t="s">
        <v>6534</v>
      </c>
      <c r="H391" s="40" t="s">
        <v>38</v>
      </c>
      <c r="I391" s="15" t="s">
        <v>39</v>
      </c>
      <c r="J391" s="15" t="s">
        <v>7568</v>
      </c>
      <c r="K391" s="17" t="s">
        <v>9</v>
      </c>
      <c r="L391" s="59">
        <v>1479460.5522924461</v>
      </c>
      <c r="M391" s="59">
        <f t="shared" ref="M391:M454" si="18">+IF(Q391&gt;0,L391,0)</f>
        <v>0</v>
      </c>
      <c r="N391" s="11">
        <f>M391*(1+VOTOS!$P$3%)^Q391</f>
        <v>0</v>
      </c>
      <c r="O391" s="54">
        <f t="shared" ref="O391:O454" si="19">+IF(N391&gt;0,N391,L391)</f>
        <v>1479460.5522924461</v>
      </c>
      <c r="P391" s="103">
        <f t="shared" ref="P391:P454" si="20">+O391/$O$4</f>
        <v>9.8454198779598931E-6</v>
      </c>
      <c r="Q391" s="40">
        <v>0</v>
      </c>
      <c r="R391" s="40"/>
      <c r="S391" s="40" t="s">
        <v>11</v>
      </c>
    </row>
    <row r="392" spans="1:19" s="39" customFormat="1" ht="14" x14ac:dyDescent="0.15">
      <c r="A392" s="15" t="s">
        <v>15</v>
      </c>
      <c r="B392" s="55" t="s">
        <v>34</v>
      </c>
      <c r="C392" s="40" t="s">
        <v>8</v>
      </c>
      <c r="D392" s="40" t="s">
        <v>6875</v>
      </c>
      <c r="E392" s="17" t="s">
        <v>7215</v>
      </c>
      <c r="F392" s="40" t="s">
        <v>6535</v>
      </c>
      <c r="G392" s="40" t="s">
        <v>6534</v>
      </c>
      <c r="H392" s="40" t="s">
        <v>38</v>
      </c>
      <c r="I392" s="15" t="s">
        <v>39</v>
      </c>
      <c r="J392" s="15" t="s">
        <v>7568</v>
      </c>
      <c r="K392" s="17" t="s">
        <v>9</v>
      </c>
      <c r="L392" s="59">
        <v>5184736.33604619</v>
      </c>
      <c r="M392" s="59">
        <f t="shared" si="18"/>
        <v>0</v>
      </c>
      <c r="N392" s="11">
        <f>M392*(1+VOTOS!$P$3%)^Q392</f>
        <v>0</v>
      </c>
      <c r="O392" s="54">
        <f t="shared" si="19"/>
        <v>5184736.33604619</v>
      </c>
      <c r="P392" s="103">
        <f t="shared" si="20"/>
        <v>3.450305322828224E-5</v>
      </c>
      <c r="Q392" s="40">
        <v>0</v>
      </c>
      <c r="R392" s="40"/>
      <c r="S392" s="40" t="s">
        <v>11</v>
      </c>
    </row>
    <row r="393" spans="1:19" s="39" customFormat="1" ht="14" x14ac:dyDescent="0.15">
      <c r="A393" s="15" t="s">
        <v>15</v>
      </c>
      <c r="B393" s="55" t="s">
        <v>34</v>
      </c>
      <c r="C393" s="40" t="s">
        <v>8</v>
      </c>
      <c r="D393" s="40" t="s">
        <v>6997</v>
      </c>
      <c r="E393" s="17" t="s">
        <v>7091</v>
      </c>
      <c r="F393" s="40" t="s">
        <v>6535</v>
      </c>
      <c r="G393" s="40" t="s">
        <v>6534</v>
      </c>
      <c r="H393" s="40" t="s">
        <v>38</v>
      </c>
      <c r="I393" s="15" t="s">
        <v>39</v>
      </c>
      <c r="J393" s="15" t="s">
        <v>7568</v>
      </c>
      <c r="K393" s="17" t="s">
        <v>9</v>
      </c>
      <c r="L393" s="59">
        <v>4662408.7906254698</v>
      </c>
      <c r="M393" s="59">
        <f t="shared" si="18"/>
        <v>0</v>
      </c>
      <c r="N393" s="11">
        <f>M393*(1+VOTOS!$P$3%)^Q393</f>
        <v>0</v>
      </c>
      <c r="O393" s="54">
        <f t="shared" si="19"/>
        <v>4662408.7906254698</v>
      </c>
      <c r="P393" s="103">
        <f t="shared" si="20"/>
        <v>3.1027101138500101E-5</v>
      </c>
      <c r="Q393" s="40">
        <v>0</v>
      </c>
      <c r="R393" s="40"/>
      <c r="S393" s="40" t="s">
        <v>11</v>
      </c>
    </row>
    <row r="394" spans="1:19" s="39" customFormat="1" ht="14" x14ac:dyDescent="0.15">
      <c r="A394" s="15" t="s">
        <v>15</v>
      </c>
      <c r="B394" s="55" t="s">
        <v>34</v>
      </c>
      <c r="C394" s="40" t="s">
        <v>8</v>
      </c>
      <c r="D394" s="40" t="s">
        <v>6860</v>
      </c>
      <c r="E394" s="17" t="s">
        <v>7230</v>
      </c>
      <c r="F394" s="40" t="s">
        <v>6535</v>
      </c>
      <c r="G394" s="40" t="s">
        <v>6534</v>
      </c>
      <c r="H394" s="40" t="s">
        <v>38</v>
      </c>
      <c r="I394" s="15" t="s">
        <v>39</v>
      </c>
      <c r="J394" s="15" t="s">
        <v>7568</v>
      </c>
      <c r="K394" s="17" t="s">
        <v>9</v>
      </c>
      <c r="L394" s="59">
        <v>4306064.5899611367</v>
      </c>
      <c r="M394" s="59">
        <f t="shared" si="18"/>
        <v>0</v>
      </c>
      <c r="N394" s="11">
        <f>M394*(1+VOTOS!$P$3%)^Q394</f>
        <v>0</v>
      </c>
      <c r="O394" s="54">
        <f t="shared" si="19"/>
        <v>4306064.5899611367</v>
      </c>
      <c r="P394" s="103">
        <f t="shared" si="20"/>
        <v>2.8655724442325202E-5</v>
      </c>
      <c r="Q394" s="40">
        <v>0</v>
      </c>
      <c r="R394" s="40"/>
      <c r="S394" s="40" t="s">
        <v>11</v>
      </c>
    </row>
    <row r="395" spans="1:19" s="39" customFormat="1" ht="14" x14ac:dyDescent="0.15">
      <c r="A395" s="15" t="s">
        <v>15</v>
      </c>
      <c r="B395" s="55" t="s">
        <v>34</v>
      </c>
      <c r="C395" s="40" t="s">
        <v>8</v>
      </c>
      <c r="D395" s="40" t="s">
        <v>6597</v>
      </c>
      <c r="E395" s="17" t="s">
        <v>7494</v>
      </c>
      <c r="F395" s="40" t="s">
        <v>6535</v>
      </c>
      <c r="G395" s="40" t="s">
        <v>6534</v>
      </c>
      <c r="H395" s="40" t="s">
        <v>38</v>
      </c>
      <c r="I395" s="15" t="s">
        <v>39</v>
      </c>
      <c r="J395" s="15" t="s">
        <v>7568</v>
      </c>
      <c r="K395" s="17" t="s">
        <v>9</v>
      </c>
      <c r="L395" s="59">
        <v>407381.73691935668</v>
      </c>
      <c r="M395" s="59">
        <f t="shared" si="18"/>
        <v>0</v>
      </c>
      <c r="N395" s="11">
        <f>M395*(1+VOTOS!$P$3%)^Q395</f>
        <v>0</v>
      </c>
      <c r="O395" s="54">
        <f t="shared" si="19"/>
        <v>407381.73691935668</v>
      </c>
      <c r="P395" s="103">
        <f t="shared" si="20"/>
        <v>2.7110180426026224E-6</v>
      </c>
      <c r="Q395" s="40">
        <v>0</v>
      </c>
      <c r="R395" s="40"/>
      <c r="S395" s="40" t="s">
        <v>11</v>
      </c>
    </row>
    <row r="396" spans="1:19" s="39" customFormat="1" ht="14" x14ac:dyDescent="0.15">
      <c r="A396" s="15" t="s">
        <v>15</v>
      </c>
      <c r="B396" s="55" t="s">
        <v>34</v>
      </c>
      <c r="C396" s="40" t="s">
        <v>8</v>
      </c>
      <c r="D396" s="40" t="s">
        <v>6893</v>
      </c>
      <c r="E396" s="17" t="s">
        <v>7197</v>
      </c>
      <c r="F396" s="40" t="s">
        <v>6535</v>
      </c>
      <c r="G396" s="40" t="s">
        <v>6534</v>
      </c>
      <c r="H396" s="40" t="s">
        <v>38</v>
      </c>
      <c r="I396" s="15" t="s">
        <v>39</v>
      </c>
      <c r="J396" s="15" t="s">
        <v>7568</v>
      </c>
      <c r="K396" s="17" t="s">
        <v>9</v>
      </c>
      <c r="L396" s="59">
        <v>2589444.9228678728</v>
      </c>
      <c r="M396" s="59">
        <f t="shared" si="18"/>
        <v>0</v>
      </c>
      <c r="N396" s="11">
        <f>M396*(1+VOTOS!$P$3%)^Q396</f>
        <v>0</v>
      </c>
      <c r="O396" s="54">
        <f t="shared" si="19"/>
        <v>2589444.9228678728</v>
      </c>
      <c r="P396" s="103">
        <f t="shared" si="20"/>
        <v>1.7232073188421334E-5</v>
      </c>
      <c r="Q396" s="40">
        <v>0</v>
      </c>
      <c r="R396" s="40"/>
      <c r="S396" s="40" t="s">
        <v>11</v>
      </c>
    </row>
    <row r="397" spans="1:19" s="39" customFormat="1" ht="14" x14ac:dyDescent="0.15">
      <c r="A397" s="15" t="s">
        <v>15</v>
      </c>
      <c r="B397" s="55" t="s">
        <v>34</v>
      </c>
      <c r="C397" s="40" t="s">
        <v>8</v>
      </c>
      <c r="D397" s="40" t="s">
        <v>6714</v>
      </c>
      <c r="E397" s="17" t="s">
        <v>7376</v>
      </c>
      <c r="F397" s="40" t="s">
        <v>6535</v>
      </c>
      <c r="G397" s="40" t="s">
        <v>6534</v>
      </c>
      <c r="H397" s="40" t="s">
        <v>38</v>
      </c>
      <c r="I397" s="15" t="s">
        <v>39</v>
      </c>
      <c r="J397" s="15" t="s">
        <v>7568</v>
      </c>
      <c r="K397" s="17" t="s">
        <v>9</v>
      </c>
      <c r="L397" s="59">
        <v>2814787.7197562712</v>
      </c>
      <c r="M397" s="59">
        <f t="shared" si="18"/>
        <v>0</v>
      </c>
      <c r="N397" s="11">
        <f>M397*(1+VOTOS!$P$3%)^Q397</f>
        <v>0</v>
      </c>
      <c r="O397" s="54">
        <f t="shared" si="19"/>
        <v>2814787.7197562712</v>
      </c>
      <c r="P397" s="103">
        <f t="shared" si="20"/>
        <v>1.8731670084332057E-5</v>
      </c>
      <c r="Q397" s="40">
        <v>0</v>
      </c>
      <c r="R397" s="40"/>
      <c r="S397" s="40" t="s">
        <v>11</v>
      </c>
    </row>
    <row r="398" spans="1:19" s="39" customFormat="1" ht="14" x14ac:dyDescent="0.15">
      <c r="A398" s="15" t="s">
        <v>15</v>
      </c>
      <c r="B398" s="55" t="s">
        <v>34</v>
      </c>
      <c r="C398" s="40" t="s">
        <v>8</v>
      </c>
      <c r="D398" s="40" t="s">
        <v>6635</v>
      </c>
      <c r="E398" s="17" t="s">
        <v>7456</v>
      </c>
      <c r="F398" s="40" t="s">
        <v>6535</v>
      </c>
      <c r="G398" s="40" t="s">
        <v>6534</v>
      </c>
      <c r="H398" s="40" t="s">
        <v>38</v>
      </c>
      <c r="I398" s="15" t="s">
        <v>39</v>
      </c>
      <c r="J398" s="15" t="s">
        <v>7568</v>
      </c>
      <c r="K398" s="17" t="s">
        <v>9</v>
      </c>
      <c r="L398" s="59">
        <v>676457.51835209806</v>
      </c>
      <c r="M398" s="59">
        <f t="shared" si="18"/>
        <v>0</v>
      </c>
      <c r="N398" s="11">
        <f>M398*(1+VOTOS!$P$3%)^Q398</f>
        <v>0</v>
      </c>
      <c r="O398" s="54">
        <f t="shared" si="19"/>
        <v>676457.51835209806</v>
      </c>
      <c r="P398" s="103">
        <f t="shared" si="20"/>
        <v>4.5016464193380375E-6</v>
      </c>
      <c r="Q398" s="40">
        <v>0</v>
      </c>
      <c r="R398" s="40"/>
      <c r="S398" s="40" t="s">
        <v>11</v>
      </c>
    </row>
    <row r="399" spans="1:19" s="39" customFormat="1" ht="14" x14ac:dyDescent="0.15">
      <c r="A399" s="15" t="s">
        <v>15</v>
      </c>
      <c r="B399" s="55" t="s">
        <v>34</v>
      </c>
      <c r="C399" s="40" t="s">
        <v>8</v>
      </c>
      <c r="D399" s="40" t="s">
        <v>6733</v>
      </c>
      <c r="E399" s="17" t="s">
        <v>7357</v>
      </c>
      <c r="F399" s="40" t="s">
        <v>6535</v>
      </c>
      <c r="G399" s="40" t="s">
        <v>6534</v>
      </c>
      <c r="H399" s="40" t="s">
        <v>38</v>
      </c>
      <c r="I399" s="15" t="s">
        <v>39</v>
      </c>
      <c r="J399" s="15" t="s">
        <v>7568</v>
      </c>
      <c r="K399" s="17" t="s">
        <v>9</v>
      </c>
      <c r="L399" s="59">
        <v>2547586.3121451195</v>
      </c>
      <c r="M399" s="59">
        <f t="shared" si="18"/>
        <v>0</v>
      </c>
      <c r="N399" s="11">
        <f>M399*(1+VOTOS!$P$3%)^Q399</f>
        <v>0</v>
      </c>
      <c r="O399" s="54">
        <f t="shared" si="19"/>
        <v>2547586.3121451195</v>
      </c>
      <c r="P399" s="103">
        <f t="shared" si="20"/>
        <v>1.6953515171152809E-5</v>
      </c>
      <c r="Q399" s="40">
        <v>0</v>
      </c>
      <c r="R399" s="40"/>
      <c r="S399" s="40" t="s">
        <v>11</v>
      </c>
    </row>
    <row r="400" spans="1:19" s="39" customFormat="1" ht="14" x14ac:dyDescent="0.15">
      <c r="A400" s="15" t="s">
        <v>15</v>
      </c>
      <c r="B400" s="55" t="s">
        <v>34</v>
      </c>
      <c r="C400" s="40" t="s">
        <v>8</v>
      </c>
      <c r="D400" s="40" t="s">
        <v>6902</v>
      </c>
      <c r="E400" s="17" t="s">
        <v>7188</v>
      </c>
      <c r="F400" s="40" t="s">
        <v>6535</v>
      </c>
      <c r="G400" s="40" t="s">
        <v>6534</v>
      </c>
      <c r="H400" s="40" t="s">
        <v>38</v>
      </c>
      <c r="I400" s="15" t="s">
        <v>39</v>
      </c>
      <c r="J400" s="15" t="s">
        <v>7568</v>
      </c>
      <c r="K400" s="17" t="s">
        <v>9</v>
      </c>
      <c r="L400" s="59">
        <v>12943950.271088466</v>
      </c>
      <c r="M400" s="59">
        <f t="shared" si="18"/>
        <v>0</v>
      </c>
      <c r="N400" s="11">
        <f>M400*(1+VOTOS!$P$3%)^Q400</f>
        <v>0</v>
      </c>
      <c r="O400" s="54">
        <f t="shared" si="19"/>
        <v>12943950.271088466</v>
      </c>
      <c r="P400" s="103">
        <f t="shared" si="20"/>
        <v>8.6138576051136135E-5</v>
      </c>
      <c r="Q400" s="40">
        <v>0</v>
      </c>
      <c r="R400" s="40"/>
      <c r="S400" s="40" t="s">
        <v>11</v>
      </c>
    </row>
    <row r="401" spans="1:19" s="39" customFormat="1" ht="14" x14ac:dyDescent="0.15">
      <c r="A401" s="15" t="s">
        <v>15</v>
      </c>
      <c r="B401" s="55" t="s">
        <v>34</v>
      </c>
      <c r="C401" s="40" t="s">
        <v>8</v>
      </c>
      <c r="D401" s="40" t="s">
        <v>6972</v>
      </c>
      <c r="E401" s="17" t="s">
        <v>7116</v>
      </c>
      <c r="F401" s="40" t="s">
        <v>6535</v>
      </c>
      <c r="G401" s="40" t="s">
        <v>6534</v>
      </c>
      <c r="H401" s="40" t="s">
        <v>38</v>
      </c>
      <c r="I401" s="15" t="s">
        <v>39</v>
      </c>
      <c r="J401" s="15" t="s">
        <v>7568</v>
      </c>
      <c r="K401" s="17" t="s">
        <v>9</v>
      </c>
      <c r="L401" s="59">
        <v>13612962.451657094</v>
      </c>
      <c r="M401" s="59">
        <f t="shared" si="18"/>
        <v>0</v>
      </c>
      <c r="N401" s="11">
        <f>M401*(1+VOTOS!$P$3%)^Q401</f>
        <v>0</v>
      </c>
      <c r="O401" s="54">
        <f t="shared" si="19"/>
        <v>13612962.451657094</v>
      </c>
      <c r="P401" s="103">
        <f t="shared" si="20"/>
        <v>9.0590675710678571E-5</v>
      </c>
      <c r="Q401" s="40">
        <v>0</v>
      </c>
      <c r="R401" s="40"/>
      <c r="S401" s="40" t="s">
        <v>11</v>
      </c>
    </row>
    <row r="402" spans="1:19" s="39" customFormat="1" ht="14" x14ac:dyDescent="0.15">
      <c r="A402" s="15" t="s">
        <v>15</v>
      </c>
      <c r="B402" s="55" t="s">
        <v>34</v>
      </c>
      <c r="C402" s="40" t="s">
        <v>8</v>
      </c>
      <c r="D402" s="40" t="s">
        <v>6968</v>
      </c>
      <c r="E402" s="17" t="s">
        <v>7120</v>
      </c>
      <c r="F402" s="40" t="s">
        <v>6535</v>
      </c>
      <c r="G402" s="40" t="s">
        <v>6534</v>
      </c>
      <c r="H402" s="40" t="s">
        <v>38</v>
      </c>
      <c r="I402" s="15" t="s">
        <v>39</v>
      </c>
      <c r="J402" s="15" t="s">
        <v>7568</v>
      </c>
      <c r="K402" s="17" t="s">
        <v>9</v>
      </c>
      <c r="L402" s="59">
        <v>3415029.304780378</v>
      </c>
      <c r="M402" s="59">
        <f t="shared" si="18"/>
        <v>0</v>
      </c>
      <c r="N402" s="11">
        <f>M402*(1+VOTOS!$P$3%)^Q402</f>
        <v>0</v>
      </c>
      <c r="O402" s="54">
        <f t="shared" si="19"/>
        <v>3415029.304780378</v>
      </c>
      <c r="P402" s="103">
        <f t="shared" si="20"/>
        <v>2.2726119563648982E-5</v>
      </c>
      <c r="Q402" s="40">
        <v>0</v>
      </c>
      <c r="R402" s="40"/>
      <c r="S402" s="40" t="s">
        <v>11</v>
      </c>
    </row>
    <row r="403" spans="1:19" s="39" customFormat="1" ht="14" x14ac:dyDescent="0.15">
      <c r="A403" s="15" t="s">
        <v>15</v>
      </c>
      <c r="B403" s="55" t="s">
        <v>34</v>
      </c>
      <c r="C403" s="40" t="s">
        <v>8</v>
      </c>
      <c r="D403" s="40" t="s">
        <v>6663</v>
      </c>
      <c r="E403" s="17" t="s">
        <v>7427</v>
      </c>
      <c r="F403" s="40" t="s">
        <v>6535</v>
      </c>
      <c r="G403" s="40" t="s">
        <v>6534</v>
      </c>
      <c r="H403" s="40" t="s">
        <v>38</v>
      </c>
      <c r="I403" s="15" t="s">
        <v>39</v>
      </c>
      <c r="J403" s="15" t="s">
        <v>7568</v>
      </c>
      <c r="K403" s="17" t="s">
        <v>9</v>
      </c>
      <c r="L403" s="59">
        <v>1763101.2940616333</v>
      </c>
      <c r="M403" s="59">
        <f t="shared" si="18"/>
        <v>0</v>
      </c>
      <c r="N403" s="11">
        <f>M403*(1+VOTOS!$P$3%)^Q403</f>
        <v>0</v>
      </c>
      <c r="O403" s="54">
        <f t="shared" si="19"/>
        <v>1763101.2940616333</v>
      </c>
      <c r="P403" s="103">
        <f t="shared" si="20"/>
        <v>1.1732974225310708E-5</v>
      </c>
      <c r="Q403" s="40">
        <v>0</v>
      </c>
      <c r="R403" s="40"/>
      <c r="S403" s="40" t="s">
        <v>11</v>
      </c>
    </row>
    <row r="404" spans="1:19" s="39" customFormat="1" ht="14" x14ac:dyDescent="0.15">
      <c r="A404" s="15" t="s">
        <v>15</v>
      </c>
      <c r="B404" s="55" t="s">
        <v>34</v>
      </c>
      <c r="C404" s="40" t="s">
        <v>8</v>
      </c>
      <c r="D404" s="40" t="s">
        <v>6777</v>
      </c>
      <c r="E404" s="17" t="s">
        <v>7313</v>
      </c>
      <c r="F404" s="40" t="s">
        <v>6535</v>
      </c>
      <c r="G404" s="40" t="s">
        <v>6534</v>
      </c>
      <c r="H404" s="40" t="s">
        <v>38</v>
      </c>
      <c r="I404" s="15" t="s">
        <v>39</v>
      </c>
      <c r="J404" s="15" t="s">
        <v>7568</v>
      </c>
      <c r="K404" s="17" t="s">
        <v>9</v>
      </c>
      <c r="L404" s="59">
        <v>4738421.8619290674</v>
      </c>
      <c r="M404" s="59">
        <f t="shared" si="18"/>
        <v>0</v>
      </c>
      <c r="N404" s="11">
        <f>M404*(1+VOTOS!$P$3%)^Q404</f>
        <v>0</v>
      </c>
      <c r="O404" s="54">
        <f t="shared" si="19"/>
        <v>4738421.8619290674</v>
      </c>
      <c r="P404" s="103">
        <f t="shared" si="20"/>
        <v>3.1532948085238629E-5</v>
      </c>
      <c r="Q404" s="40">
        <v>0</v>
      </c>
      <c r="R404" s="40"/>
      <c r="S404" s="40" t="s">
        <v>11</v>
      </c>
    </row>
    <row r="405" spans="1:19" s="39" customFormat="1" ht="14" x14ac:dyDescent="0.15">
      <c r="A405" s="15" t="s">
        <v>15</v>
      </c>
      <c r="B405" s="55" t="s">
        <v>34</v>
      </c>
      <c r="C405" s="40" t="s">
        <v>8</v>
      </c>
      <c r="D405" s="40" t="s">
        <v>6747</v>
      </c>
      <c r="E405" s="17" t="s">
        <v>7343</v>
      </c>
      <c r="F405" s="40" t="s">
        <v>6535</v>
      </c>
      <c r="G405" s="40" t="s">
        <v>6534</v>
      </c>
      <c r="H405" s="40" t="s">
        <v>38</v>
      </c>
      <c r="I405" s="15" t="s">
        <v>39</v>
      </c>
      <c r="J405" s="15" t="s">
        <v>7568</v>
      </c>
      <c r="K405" s="17" t="s">
        <v>9</v>
      </c>
      <c r="L405" s="59">
        <v>1533830.6521575069</v>
      </c>
      <c r="M405" s="59">
        <f t="shared" si="18"/>
        <v>0</v>
      </c>
      <c r="N405" s="11">
        <f>M405*(1+VOTOS!$P$3%)^Q405</f>
        <v>0</v>
      </c>
      <c r="O405" s="54">
        <f t="shared" si="19"/>
        <v>1533830.6521575069</v>
      </c>
      <c r="P405" s="103">
        <f t="shared" si="20"/>
        <v>1.0207238556496935E-5</v>
      </c>
      <c r="Q405" s="40">
        <v>0</v>
      </c>
      <c r="R405" s="40"/>
      <c r="S405" s="40" t="s">
        <v>11</v>
      </c>
    </row>
    <row r="406" spans="1:19" s="39" customFormat="1" ht="14" x14ac:dyDescent="0.15">
      <c r="A406" s="15" t="s">
        <v>15</v>
      </c>
      <c r="B406" s="55" t="s">
        <v>34</v>
      </c>
      <c r="C406" s="40" t="s">
        <v>8</v>
      </c>
      <c r="D406" s="40" t="s">
        <v>6935</v>
      </c>
      <c r="E406" s="17" t="s">
        <v>7155</v>
      </c>
      <c r="F406" s="40" t="s">
        <v>6535</v>
      </c>
      <c r="G406" s="40" t="s">
        <v>6534</v>
      </c>
      <c r="H406" s="40" t="s">
        <v>38</v>
      </c>
      <c r="I406" s="15" t="s">
        <v>39</v>
      </c>
      <c r="J406" s="15" t="s">
        <v>7568</v>
      </c>
      <c r="K406" s="17" t="s">
        <v>9</v>
      </c>
      <c r="L406" s="59">
        <v>3957070.2209360185</v>
      </c>
      <c r="M406" s="59">
        <f t="shared" si="18"/>
        <v>0</v>
      </c>
      <c r="N406" s="11">
        <f>M406*(1+VOTOS!$P$3%)^Q406</f>
        <v>0</v>
      </c>
      <c r="O406" s="54">
        <f t="shared" si="19"/>
        <v>3957070.2209360185</v>
      </c>
      <c r="P406" s="103">
        <f t="shared" si="20"/>
        <v>2.633325893773852E-5</v>
      </c>
      <c r="Q406" s="40">
        <v>0</v>
      </c>
      <c r="R406" s="40"/>
      <c r="S406" s="40" t="s">
        <v>11</v>
      </c>
    </row>
    <row r="407" spans="1:19" s="39" customFormat="1" ht="14" x14ac:dyDescent="0.15">
      <c r="A407" s="15" t="s">
        <v>15</v>
      </c>
      <c r="B407" s="55" t="s">
        <v>34</v>
      </c>
      <c r="C407" s="40" t="s">
        <v>8</v>
      </c>
      <c r="D407" s="40" t="s">
        <v>6703</v>
      </c>
      <c r="E407" s="17" t="s">
        <v>7387</v>
      </c>
      <c r="F407" s="40" t="s">
        <v>6535</v>
      </c>
      <c r="G407" s="40" t="s">
        <v>6534</v>
      </c>
      <c r="H407" s="40" t="s">
        <v>38</v>
      </c>
      <c r="I407" s="15" t="s">
        <v>39</v>
      </c>
      <c r="J407" s="15" t="s">
        <v>7568</v>
      </c>
      <c r="K407" s="17" t="s">
        <v>9</v>
      </c>
      <c r="L407" s="59">
        <v>1368615.4009927323</v>
      </c>
      <c r="M407" s="59">
        <f t="shared" si="18"/>
        <v>0</v>
      </c>
      <c r="N407" s="11">
        <f>M407*(1+VOTOS!$P$3%)^Q407</f>
        <v>0</v>
      </c>
      <c r="O407" s="54">
        <f t="shared" si="19"/>
        <v>1368615.4009927323</v>
      </c>
      <c r="P407" s="103">
        <f t="shared" si="20"/>
        <v>9.1077746232143961E-6</v>
      </c>
      <c r="Q407" s="40">
        <v>0</v>
      </c>
      <c r="R407" s="40"/>
      <c r="S407" s="40" t="s">
        <v>11</v>
      </c>
    </row>
    <row r="408" spans="1:19" s="39" customFormat="1" ht="14" x14ac:dyDescent="0.15">
      <c r="A408" s="15" t="s">
        <v>15</v>
      </c>
      <c r="B408" s="55" t="s">
        <v>34</v>
      </c>
      <c r="C408" s="40" t="s">
        <v>8</v>
      </c>
      <c r="D408" s="40" t="s">
        <v>6981</v>
      </c>
      <c r="E408" s="17" t="s">
        <v>7107</v>
      </c>
      <c r="F408" s="40" t="s">
        <v>6535</v>
      </c>
      <c r="G408" s="40" t="s">
        <v>6534</v>
      </c>
      <c r="H408" s="40" t="s">
        <v>38</v>
      </c>
      <c r="I408" s="15" t="s">
        <v>39</v>
      </c>
      <c r="J408" s="15" t="s">
        <v>7568</v>
      </c>
      <c r="K408" s="17" t="s">
        <v>9</v>
      </c>
      <c r="L408" s="59">
        <v>3754268.6477537211</v>
      </c>
      <c r="M408" s="59">
        <f t="shared" si="18"/>
        <v>0</v>
      </c>
      <c r="N408" s="11">
        <f>M408*(1+VOTOS!$P$3%)^Q408</f>
        <v>0</v>
      </c>
      <c r="O408" s="54">
        <f t="shared" si="19"/>
        <v>3754268.6477537211</v>
      </c>
      <c r="P408" s="103">
        <f t="shared" si="20"/>
        <v>2.4983667942022775E-5</v>
      </c>
      <c r="Q408" s="40">
        <v>0</v>
      </c>
      <c r="R408" s="40"/>
      <c r="S408" s="40" t="s">
        <v>11</v>
      </c>
    </row>
    <row r="409" spans="1:19" s="39" customFormat="1" ht="14" x14ac:dyDescent="0.15">
      <c r="A409" s="15" t="s">
        <v>15</v>
      </c>
      <c r="B409" s="55" t="s">
        <v>34</v>
      </c>
      <c r="C409" s="40" t="s">
        <v>8</v>
      </c>
      <c r="D409" s="40" t="s">
        <v>6790</v>
      </c>
      <c r="E409" s="17" t="s">
        <v>7300</v>
      </c>
      <c r="F409" s="40" t="s">
        <v>6535</v>
      </c>
      <c r="G409" s="40" t="s">
        <v>6534</v>
      </c>
      <c r="H409" s="40" t="s">
        <v>38</v>
      </c>
      <c r="I409" s="15" t="s">
        <v>39</v>
      </c>
      <c r="J409" s="15" t="s">
        <v>7568</v>
      </c>
      <c r="K409" s="17" t="s">
        <v>9</v>
      </c>
      <c r="L409" s="59">
        <v>3458493.526614856</v>
      </c>
      <c r="M409" s="59">
        <f t="shared" si="18"/>
        <v>0</v>
      </c>
      <c r="N409" s="11">
        <f>M409*(1+VOTOS!$P$3%)^Q409</f>
        <v>0</v>
      </c>
      <c r="O409" s="54">
        <f t="shared" si="19"/>
        <v>3458493.526614856</v>
      </c>
      <c r="P409" s="103">
        <f t="shared" si="20"/>
        <v>2.3015362499505672E-5</v>
      </c>
      <c r="Q409" s="40">
        <v>0</v>
      </c>
      <c r="R409" s="40"/>
      <c r="S409" s="40" t="s">
        <v>11</v>
      </c>
    </row>
    <row r="410" spans="1:19" s="39" customFormat="1" ht="14" x14ac:dyDescent="0.15">
      <c r="A410" s="15" t="s">
        <v>15</v>
      </c>
      <c r="B410" s="55" t="s">
        <v>34</v>
      </c>
      <c r="C410" s="40" t="s">
        <v>8</v>
      </c>
      <c r="D410" s="40" t="s">
        <v>6563</v>
      </c>
      <c r="E410" s="17" t="s">
        <v>7528</v>
      </c>
      <c r="F410" s="40" t="s">
        <v>6535</v>
      </c>
      <c r="G410" s="40" t="s">
        <v>6534</v>
      </c>
      <c r="H410" s="40" t="s">
        <v>38</v>
      </c>
      <c r="I410" s="15" t="s">
        <v>39</v>
      </c>
      <c r="J410" s="15" t="s">
        <v>7568</v>
      </c>
      <c r="K410" s="17" t="s">
        <v>9</v>
      </c>
      <c r="L410" s="59">
        <v>177286.22287997225</v>
      </c>
      <c r="M410" s="59">
        <f t="shared" si="18"/>
        <v>0</v>
      </c>
      <c r="N410" s="11">
        <f>M410*(1+VOTOS!$P$3%)^Q410</f>
        <v>0</v>
      </c>
      <c r="O410" s="54">
        <f t="shared" si="19"/>
        <v>177286.22287997225</v>
      </c>
      <c r="P410" s="103">
        <f t="shared" si="20"/>
        <v>1.1797930672273045E-6</v>
      </c>
      <c r="Q410" s="40">
        <v>0</v>
      </c>
      <c r="R410" s="40"/>
      <c r="S410" s="40" t="s">
        <v>11</v>
      </c>
    </row>
    <row r="411" spans="1:19" s="39" customFormat="1" ht="14" x14ac:dyDescent="0.15">
      <c r="A411" s="15" t="s">
        <v>15</v>
      </c>
      <c r="B411" s="55" t="s">
        <v>34</v>
      </c>
      <c r="C411" s="40" t="s">
        <v>8</v>
      </c>
      <c r="D411" s="40" t="s">
        <v>6755</v>
      </c>
      <c r="E411" s="17" t="s">
        <v>7335</v>
      </c>
      <c r="F411" s="40" t="s">
        <v>6535</v>
      </c>
      <c r="G411" s="40" t="s">
        <v>6534</v>
      </c>
      <c r="H411" s="40" t="s">
        <v>38</v>
      </c>
      <c r="I411" s="15" t="s">
        <v>39</v>
      </c>
      <c r="J411" s="15" t="s">
        <v>7568</v>
      </c>
      <c r="K411" s="17" t="s">
        <v>9</v>
      </c>
      <c r="L411" s="59">
        <v>7085169.8030464966</v>
      </c>
      <c r="M411" s="59">
        <f t="shared" si="18"/>
        <v>0</v>
      </c>
      <c r="N411" s="11">
        <f>M411*(1+VOTOS!$P$3%)^Q411</f>
        <v>0</v>
      </c>
      <c r="O411" s="54">
        <f t="shared" si="19"/>
        <v>7085169.8030464966</v>
      </c>
      <c r="P411" s="103">
        <f t="shared" si="20"/>
        <v>4.7149936853366232E-5</v>
      </c>
      <c r="Q411" s="40">
        <v>0</v>
      </c>
      <c r="R411" s="40"/>
      <c r="S411" s="40" t="s">
        <v>11</v>
      </c>
    </row>
    <row r="412" spans="1:19" s="39" customFormat="1" ht="14" x14ac:dyDescent="0.15">
      <c r="A412" s="15" t="s">
        <v>15</v>
      </c>
      <c r="B412" s="55" t="s">
        <v>34</v>
      </c>
      <c r="C412" s="40" t="s">
        <v>8</v>
      </c>
      <c r="D412" s="40" t="s">
        <v>6898</v>
      </c>
      <c r="E412" s="17" t="s">
        <v>7192</v>
      </c>
      <c r="F412" s="40" t="s">
        <v>6535</v>
      </c>
      <c r="G412" s="40" t="s">
        <v>6534</v>
      </c>
      <c r="H412" s="40" t="s">
        <v>38</v>
      </c>
      <c r="I412" s="15" t="s">
        <v>39</v>
      </c>
      <c r="J412" s="15" t="s">
        <v>7568</v>
      </c>
      <c r="K412" s="17" t="s">
        <v>9</v>
      </c>
      <c r="L412" s="59">
        <v>6634662.7158649284</v>
      </c>
      <c r="M412" s="59">
        <f t="shared" si="18"/>
        <v>0</v>
      </c>
      <c r="N412" s="11">
        <f>M412*(1+VOTOS!$P$3%)^Q412</f>
        <v>0</v>
      </c>
      <c r="O412" s="54">
        <f t="shared" si="19"/>
        <v>6634662.7158649284</v>
      </c>
      <c r="P412" s="103">
        <f t="shared" si="20"/>
        <v>4.4151930975868212E-5</v>
      </c>
      <c r="Q412" s="40">
        <v>0</v>
      </c>
      <c r="R412" s="40"/>
      <c r="S412" s="40" t="s">
        <v>11</v>
      </c>
    </row>
    <row r="413" spans="1:19" s="39" customFormat="1" ht="14" x14ac:dyDescent="0.15">
      <c r="A413" s="15" t="s">
        <v>15</v>
      </c>
      <c r="B413" s="55" t="s">
        <v>34</v>
      </c>
      <c r="C413" s="40" t="s">
        <v>8</v>
      </c>
      <c r="D413" s="40" t="s">
        <v>2035</v>
      </c>
      <c r="E413" s="17" t="s">
        <v>7151</v>
      </c>
      <c r="F413" s="40" t="s">
        <v>6535</v>
      </c>
      <c r="G413" s="40" t="s">
        <v>6534</v>
      </c>
      <c r="H413" s="40" t="s">
        <v>38</v>
      </c>
      <c r="I413" s="15" t="s">
        <v>39</v>
      </c>
      <c r="J413" s="15" t="s">
        <v>7568</v>
      </c>
      <c r="K413" s="17" t="s">
        <v>9</v>
      </c>
      <c r="L413" s="59">
        <v>4840879.0726421401</v>
      </c>
      <c r="M413" s="59">
        <f t="shared" si="18"/>
        <v>0</v>
      </c>
      <c r="N413" s="11">
        <f>M413*(1+VOTOS!$P$3%)^Q413</f>
        <v>0</v>
      </c>
      <c r="O413" s="54">
        <f t="shared" si="19"/>
        <v>4840879.0726421401</v>
      </c>
      <c r="P413" s="103">
        <f t="shared" si="20"/>
        <v>3.2214773807074712E-5</v>
      </c>
      <c r="Q413" s="40">
        <v>0</v>
      </c>
      <c r="R413" s="40"/>
      <c r="S413" s="40" t="s">
        <v>11</v>
      </c>
    </row>
    <row r="414" spans="1:19" s="39" customFormat="1" ht="14" x14ac:dyDescent="0.15">
      <c r="A414" s="15" t="s">
        <v>15</v>
      </c>
      <c r="B414" s="55" t="s">
        <v>34</v>
      </c>
      <c r="C414" s="40" t="s">
        <v>8</v>
      </c>
      <c r="D414" s="40" t="s">
        <v>6865</v>
      </c>
      <c r="E414" s="17" t="s">
        <v>7225</v>
      </c>
      <c r="F414" s="40" t="s">
        <v>6535</v>
      </c>
      <c r="G414" s="40" t="s">
        <v>6534</v>
      </c>
      <c r="H414" s="40" t="s">
        <v>38</v>
      </c>
      <c r="I414" s="15" t="s">
        <v>39</v>
      </c>
      <c r="J414" s="15" t="s">
        <v>7568</v>
      </c>
      <c r="K414" s="17" t="s">
        <v>9</v>
      </c>
      <c r="L414" s="59">
        <v>2519580.4708932806</v>
      </c>
      <c r="M414" s="59">
        <f t="shared" si="18"/>
        <v>0</v>
      </c>
      <c r="N414" s="11">
        <f>M414*(1+VOTOS!$P$3%)^Q414</f>
        <v>0</v>
      </c>
      <c r="O414" s="54">
        <f t="shared" si="19"/>
        <v>2519580.4708932806</v>
      </c>
      <c r="P414" s="103">
        <f t="shared" si="20"/>
        <v>1.6767143682076877E-5</v>
      </c>
      <c r="Q414" s="40">
        <v>0</v>
      </c>
      <c r="R414" s="40"/>
      <c r="S414" s="40" t="s">
        <v>11</v>
      </c>
    </row>
    <row r="415" spans="1:19" s="39" customFormat="1" ht="14" x14ac:dyDescent="0.15">
      <c r="A415" s="15" t="s">
        <v>15</v>
      </c>
      <c r="B415" s="55" t="s">
        <v>34</v>
      </c>
      <c r="C415" s="40" t="s">
        <v>8</v>
      </c>
      <c r="D415" s="40" t="s">
        <v>6753</v>
      </c>
      <c r="E415" s="17" t="s">
        <v>7337</v>
      </c>
      <c r="F415" s="40" t="s">
        <v>6535</v>
      </c>
      <c r="G415" s="40" t="s">
        <v>6534</v>
      </c>
      <c r="H415" s="40" t="s">
        <v>38</v>
      </c>
      <c r="I415" s="15" t="s">
        <v>39</v>
      </c>
      <c r="J415" s="15" t="s">
        <v>7568</v>
      </c>
      <c r="K415" s="17" t="s">
        <v>9</v>
      </c>
      <c r="L415" s="59">
        <v>1859776.8148579178</v>
      </c>
      <c r="M415" s="59">
        <f t="shared" si="18"/>
        <v>0</v>
      </c>
      <c r="N415" s="11">
        <f>M415*(1+VOTOS!$P$3%)^Q415</f>
        <v>0</v>
      </c>
      <c r="O415" s="54">
        <f t="shared" si="19"/>
        <v>1859776.8148579178</v>
      </c>
      <c r="P415" s="103">
        <f t="shared" si="20"/>
        <v>1.2376324325240727E-5</v>
      </c>
      <c r="Q415" s="40">
        <v>0</v>
      </c>
      <c r="R415" s="40"/>
      <c r="S415" s="40" t="s">
        <v>11</v>
      </c>
    </row>
    <row r="416" spans="1:19" s="39" customFormat="1" ht="14" x14ac:dyDescent="0.15">
      <c r="A416" s="15" t="s">
        <v>15</v>
      </c>
      <c r="B416" s="55" t="s">
        <v>34</v>
      </c>
      <c r="C416" s="40" t="s">
        <v>8</v>
      </c>
      <c r="D416" s="40" t="s">
        <v>6826</v>
      </c>
      <c r="E416" s="17" t="s">
        <v>7264</v>
      </c>
      <c r="F416" s="40" t="s">
        <v>6535</v>
      </c>
      <c r="G416" s="40" t="s">
        <v>6534</v>
      </c>
      <c r="H416" s="40" t="s">
        <v>38</v>
      </c>
      <c r="I416" s="15" t="s">
        <v>39</v>
      </c>
      <c r="J416" s="15" t="s">
        <v>7568</v>
      </c>
      <c r="K416" s="17" t="s">
        <v>9</v>
      </c>
      <c r="L416" s="59">
        <v>3753192.4657607828</v>
      </c>
      <c r="M416" s="59">
        <f t="shared" si="18"/>
        <v>0</v>
      </c>
      <c r="N416" s="11">
        <f>M416*(1+VOTOS!$P$3%)^Q416</f>
        <v>0</v>
      </c>
      <c r="O416" s="54">
        <f t="shared" si="19"/>
        <v>3753192.4657607828</v>
      </c>
      <c r="P416" s="103">
        <f t="shared" si="20"/>
        <v>2.4976506234622628E-5</v>
      </c>
      <c r="Q416" s="40">
        <v>0</v>
      </c>
      <c r="R416" s="40"/>
      <c r="S416" s="40" t="s">
        <v>11</v>
      </c>
    </row>
    <row r="417" spans="1:19" s="39" customFormat="1" ht="14" x14ac:dyDescent="0.15">
      <c r="A417" s="15" t="s">
        <v>15</v>
      </c>
      <c r="B417" s="55" t="s">
        <v>34</v>
      </c>
      <c r="C417" s="40" t="s">
        <v>8</v>
      </c>
      <c r="D417" s="40" t="s">
        <v>6851</v>
      </c>
      <c r="E417" s="17" t="s">
        <v>7239</v>
      </c>
      <c r="F417" s="40" t="s">
        <v>6535</v>
      </c>
      <c r="G417" s="40" t="s">
        <v>6534</v>
      </c>
      <c r="H417" s="40" t="s">
        <v>38</v>
      </c>
      <c r="I417" s="15" t="s">
        <v>39</v>
      </c>
      <c r="J417" s="15" t="s">
        <v>7568</v>
      </c>
      <c r="K417" s="17" t="s">
        <v>9</v>
      </c>
      <c r="L417" s="59">
        <v>7528627.6924728844</v>
      </c>
      <c r="M417" s="59">
        <f t="shared" si="18"/>
        <v>0</v>
      </c>
      <c r="N417" s="11">
        <f>M417*(1+VOTOS!$P$3%)^Q417</f>
        <v>0</v>
      </c>
      <c r="O417" s="54">
        <f t="shared" si="19"/>
        <v>7528627.6924728844</v>
      </c>
      <c r="P417" s="103">
        <f t="shared" si="20"/>
        <v>5.0101032178504483E-5</v>
      </c>
      <c r="Q417" s="40">
        <v>0</v>
      </c>
      <c r="R417" s="40"/>
      <c r="S417" s="40" t="s">
        <v>11</v>
      </c>
    </row>
    <row r="418" spans="1:19" s="39" customFormat="1" ht="14" x14ac:dyDescent="0.15">
      <c r="A418" s="15" t="s">
        <v>15</v>
      </c>
      <c r="B418" s="55" t="s">
        <v>34</v>
      </c>
      <c r="C418" s="40" t="s">
        <v>8</v>
      </c>
      <c r="D418" s="40" t="s">
        <v>6813</v>
      </c>
      <c r="E418" s="17" t="s">
        <v>7277</v>
      </c>
      <c r="F418" s="40" t="s">
        <v>6535</v>
      </c>
      <c r="G418" s="40" t="s">
        <v>6534</v>
      </c>
      <c r="H418" s="40" t="s">
        <v>38</v>
      </c>
      <c r="I418" s="15" t="s">
        <v>39</v>
      </c>
      <c r="J418" s="15" t="s">
        <v>7568</v>
      </c>
      <c r="K418" s="17" t="s">
        <v>9</v>
      </c>
      <c r="L418" s="59">
        <v>8575274.6555094626</v>
      </c>
      <c r="M418" s="59">
        <f t="shared" si="18"/>
        <v>0</v>
      </c>
      <c r="N418" s="11">
        <f>M418*(1+VOTOS!$P$3%)^Q418</f>
        <v>0</v>
      </c>
      <c r="O418" s="54">
        <f t="shared" si="19"/>
        <v>8575274.6555094626</v>
      </c>
      <c r="P418" s="103">
        <f t="shared" si="20"/>
        <v>5.7066191742319436E-5</v>
      </c>
      <c r="Q418" s="40">
        <v>0</v>
      </c>
      <c r="R418" s="40"/>
      <c r="S418" s="40" t="s">
        <v>11</v>
      </c>
    </row>
    <row r="419" spans="1:19" s="39" customFormat="1" ht="14" x14ac:dyDescent="0.15">
      <c r="A419" s="15" t="s">
        <v>15</v>
      </c>
      <c r="B419" s="55" t="s">
        <v>34</v>
      </c>
      <c r="C419" s="40" t="s">
        <v>8</v>
      </c>
      <c r="D419" s="40" t="s">
        <v>6920</v>
      </c>
      <c r="E419" s="17" t="s">
        <v>7170</v>
      </c>
      <c r="F419" s="40" t="s">
        <v>6535</v>
      </c>
      <c r="G419" s="40" t="s">
        <v>6534</v>
      </c>
      <c r="H419" s="40" t="s">
        <v>38</v>
      </c>
      <c r="I419" s="15" t="s">
        <v>39</v>
      </c>
      <c r="J419" s="15" t="s">
        <v>7568</v>
      </c>
      <c r="K419" s="17" t="s">
        <v>9</v>
      </c>
      <c r="L419" s="59">
        <v>8643206.5540828276</v>
      </c>
      <c r="M419" s="59">
        <f t="shared" si="18"/>
        <v>0</v>
      </c>
      <c r="N419" s="11">
        <f>M419*(1+VOTOS!$P$3%)^Q419</f>
        <v>0</v>
      </c>
      <c r="O419" s="54">
        <f t="shared" si="19"/>
        <v>8643206.5540828276</v>
      </c>
      <c r="P419" s="103">
        <f t="shared" si="20"/>
        <v>5.7518260615345772E-5</v>
      </c>
      <c r="Q419" s="40">
        <v>0</v>
      </c>
      <c r="R419" s="40"/>
      <c r="S419" s="40" t="s">
        <v>11</v>
      </c>
    </row>
    <row r="420" spans="1:19" s="39" customFormat="1" ht="14" x14ac:dyDescent="0.15">
      <c r="A420" s="15" t="s">
        <v>15</v>
      </c>
      <c r="B420" s="55" t="s">
        <v>34</v>
      </c>
      <c r="C420" s="40" t="s">
        <v>8</v>
      </c>
      <c r="D420" s="40" t="s">
        <v>6573</v>
      </c>
      <c r="E420" s="17" t="s">
        <v>7518</v>
      </c>
      <c r="F420" s="40" t="s">
        <v>6535</v>
      </c>
      <c r="G420" s="40" t="s">
        <v>6534</v>
      </c>
      <c r="H420" s="40" t="s">
        <v>38</v>
      </c>
      <c r="I420" s="15" t="s">
        <v>39</v>
      </c>
      <c r="J420" s="15" t="s">
        <v>7568</v>
      </c>
      <c r="K420" s="17" t="s">
        <v>9</v>
      </c>
      <c r="L420" s="59">
        <v>222190.36054712869</v>
      </c>
      <c r="M420" s="59">
        <f t="shared" si="18"/>
        <v>0</v>
      </c>
      <c r="N420" s="11">
        <f>M420*(1+VOTOS!$P$3%)^Q420</f>
        <v>0</v>
      </c>
      <c r="O420" s="54">
        <f t="shared" si="19"/>
        <v>222190.36054712869</v>
      </c>
      <c r="P420" s="103">
        <f t="shared" si="20"/>
        <v>1.4786182632798986E-6</v>
      </c>
      <c r="Q420" s="40">
        <v>0</v>
      </c>
      <c r="R420" s="40"/>
      <c r="S420" s="40" t="s">
        <v>11</v>
      </c>
    </row>
    <row r="421" spans="1:19" s="39" customFormat="1" ht="14" x14ac:dyDescent="0.15">
      <c r="A421" s="15" t="s">
        <v>15</v>
      </c>
      <c r="B421" s="55" t="s">
        <v>34</v>
      </c>
      <c r="C421" s="40" t="s">
        <v>8</v>
      </c>
      <c r="D421" s="40" t="s">
        <v>6785</v>
      </c>
      <c r="E421" s="17" t="s">
        <v>7305</v>
      </c>
      <c r="F421" s="40" t="s">
        <v>6535</v>
      </c>
      <c r="G421" s="40" t="s">
        <v>6534</v>
      </c>
      <c r="H421" s="40" t="s">
        <v>38</v>
      </c>
      <c r="I421" s="15" t="s">
        <v>39</v>
      </c>
      <c r="J421" s="15" t="s">
        <v>7568</v>
      </c>
      <c r="K421" s="17" t="s">
        <v>9</v>
      </c>
      <c r="L421" s="59">
        <v>1988324.0077361371</v>
      </c>
      <c r="M421" s="59">
        <f t="shared" si="18"/>
        <v>0</v>
      </c>
      <c r="N421" s="11">
        <f>M421*(1+VOTOS!$P$3%)^Q421</f>
        <v>0</v>
      </c>
      <c r="O421" s="54">
        <f t="shared" si="19"/>
        <v>1988324.0077361371</v>
      </c>
      <c r="P421" s="103">
        <f t="shared" si="20"/>
        <v>1.323177199909597E-5</v>
      </c>
      <c r="Q421" s="40">
        <v>0</v>
      </c>
      <c r="R421" s="40"/>
      <c r="S421" s="40" t="s">
        <v>11</v>
      </c>
    </row>
    <row r="422" spans="1:19" s="39" customFormat="1" ht="14" x14ac:dyDescent="0.15">
      <c r="A422" s="15" t="s">
        <v>15</v>
      </c>
      <c r="B422" s="55" t="s">
        <v>34</v>
      </c>
      <c r="C422" s="40" t="s">
        <v>8</v>
      </c>
      <c r="D422" s="40" t="s">
        <v>7006</v>
      </c>
      <c r="E422" s="17" t="s">
        <v>7082</v>
      </c>
      <c r="F422" s="40" t="s">
        <v>6535</v>
      </c>
      <c r="G422" s="40" t="s">
        <v>6534</v>
      </c>
      <c r="H422" s="40" t="s">
        <v>38</v>
      </c>
      <c r="I422" s="15" t="s">
        <v>39</v>
      </c>
      <c r="J422" s="15" t="s">
        <v>7568</v>
      </c>
      <c r="K422" s="17" t="s">
        <v>9</v>
      </c>
      <c r="L422" s="59">
        <v>4484408.7539665774</v>
      </c>
      <c r="M422" s="59">
        <f t="shared" si="18"/>
        <v>0</v>
      </c>
      <c r="N422" s="11">
        <f>M422*(1+VOTOS!$P$3%)^Q422</f>
        <v>0</v>
      </c>
      <c r="O422" s="54">
        <f t="shared" si="19"/>
        <v>4484408.7539665774</v>
      </c>
      <c r="P422" s="103">
        <f t="shared" si="20"/>
        <v>2.9842557828789311E-5</v>
      </c>
      <c r="Q422" s="40">
        <v>0</v>
      </c>
      <c r="R422" s="40"/>
      <c r="S422" s="40" t="s">
        <v>11</v>
      </c>
    </row>
    <row r="423" spans="1:19" s="39" customFormat="1" ht="14" x14ac:dyDescent="0.15">
      <c r="A423" s="15" t="s">
        <v>15</v>
      </c>
      <c r="B423" s="55" t="s">
        <v>34</v>
      </c>
      <c r="C423" s="40" t="s">
        <v>8</v>
      </c>
      <c r="D423" s="40" t="s">
        <v>6882</v>
      </c>
      <c r="E423" s="17" t="s">
        <v>7208</v>
      </c>
      <c r="F423" s="40" t="s">
        <v>6535</v>
      </c>
      <c r="G423" s="40" t="s">
        <v>6534</v>
      </c>
      <c r="H423" s="40" t="s">
        <v>38</v>
      </c>
      <c r="I423" s="15" t="s">
        <v>39</v>
      </c>
      <c r="J423" s="15" t="s">
        <v>7568</v>
      </c>
      <c r="K423" s="17" t="s">
        <v>9</v>
      </c>
      <c r="L423" s="59">
        <v>21522894.726666667</v>
      </c>
      <c r="M423" s="59">
        <f t="shared" si="18"/>
        <v>0</v>
      </c>
      <c r="N423" s="11">
        <f>M423*(1+VOTOS!$P$3%)^Q423</f>
        <v>0</v>
      </c>
      <c r="O423" s="54">
        <f t="shared" si="19"/>
        <v>21522894.726666667</v>
      </c>
      <c r="P423" s="103">
        <f t="shared" si="20"/>
        <v>1.4322918934527655E-4</v>
      </c>
      <c r="Q423" s="40">
        <v>0</v>
      </c>
      <c r="R423" s="40"/>
      <c r="S423" s="40" t="s">
        <v>11</v>
      </c>
    </row>
    <row r="424" spans="1:19" s="39" customFormat="1" ht="14" x14ac:dyDescent="0.15">
      <c r="A424" s="15" t="s">
        <v>15</v>
      </c>
      <c r="B424" s="55" t="s">
        <v>34</v>
      </c>
      <c r="C424" s="40" t="s">
        <v>8</v>
      </c>
      <c r="D424" s="40" t="s">
        <v>6952</v>
      </c>
      <c r="E424" s="17" t="s">
        <v>7137</v>
      </c>
      <c r="F424" s="40" t="s">
        <v>6535</v>
      </c>
      <c r="G424" s="40" t="s">
        <v>6534</v>
      </c>
      <c r="H424" s="40" t="s">
        <v>38</v>
      </c>
      <c r="I424" s="15" t="s">
        <v>39</v>
      </c>
      <c r="J424" s="15" t="s">
        <v>7568</v>
      </c>
      <c r="K424" s="17" t="s">
        <v>9</v>
      </c>
      <c r="L424" s="59">
        <v>2093240.0429804923</v>
      </c>
      <c r="M424" s="59">
        <f t="shared" si="18"/>
        <v>0</v>
      </c>
      <c r="N424" s="11">
        <f>M424*(1+VOTOS!$P$3%)^Q424</f>
        <v>0</v>
      </c>
      <c r="O424" s="54">
        <f t="shared" si="19"/>
        <v>2093240.0429804923</v>
      </c>
      <c r="P424" s="103">
        <f t="shared" si="20"/>
        <v>1.3929960549855877E-5</v>
      </c>
      <c r="Q424" s="40">
        <v>0</v>
      </c>
      <c r="R424" s="40"/>
      <c r="S424" s="40" t="s">
        <v>11</v>
      </c>
    </row>
    <row r="425" spans="1:19" s="39" customFormat="1" ht="14" x14ac:dyDescent="0.15">
      <c r="A425" s="15" t="s">
        <v>15</v>
      </c>
      <c r="B425" s="55" t="s">
        <v>34</v>
      </c>
      <c r="C425" s="40" t="s">
        <v>8</v>
      </c>
      <c r="D425" s="40" t="s">
        <v>6963</v>
      </c>
      <c r="E425" s="17" t="s">
        <v>7125</v>
      </c>
      <c r="F425" s="40" t="s">
        <v>6535</v>
      </c>
      <c r="G425" s="40" t="s">
        <v>6534</v>
      </c>
      <c r="H425" s="40" t="s">
        <v>38</v>
      </c>
      <c r="I425" s="15" t="s">
        <v>39</v>
      </c>
      <c r="J425" s="15" t="s">
        <v>7568</v>
      </c>
      <c r="K425" s="17" t="s">
        <v>9</v>
      </c>
      <c r="L425" s="59">
        <v>3380160.9874510923</v>
      </c>
      <c r="M425" s="59">
        <f t="shared" si="18"/>
        <v>0</v>
      </c>
      <c r="N425" s="11">
        <f>M425*(1+VOTOS!$P$3%)^Q425</f>
        <v>0</v>
      </c>
      <c r="O425" s="54">
        <f t="shared" si="19"/>
        <v>3380160.9874510923</v>
      </c>
      <c r="P425" s="103">
        <f t="shared" si="20"/>
        <v>2.2494080105744664E-5</v>
      </c>
      <c r="Q425" s="40">
        <v>0</v>
      </c>
      <c r="R425" s="40"/>
      <c r="S425" s="40" t="s">
        <v>11</v>
      </c>
    </row>
    <row r="426" spans="1:19" s="39" customFormat="1" ht="14" x14ac:dyDescent="0.15">
      <c r="A426" s="15" t="s">
        <v>15</v>
      </c>
      <c r="B426" s="55" t="s">
        <v>34</v>
      </c>
      <c r="C426" s="40" t="s">
        <v>8</v>
      </c>
      <c r="D426" s="40" t="s">
        <v>6612</v>
      </c>
      <c r="E426" s="17" t="s">
        <v>7479</v>
      </c>
      <c r="F426" s="40" t="s">
        <v>6535</v>
      </c>
      <c r="G426" s="40" t="s">
        <v>6534</v>
      </c>
      <c r="H426" s="40" t="s">
        <v>38</v>
      </c>
      <c r="I426" s="15" t="s">
        <v>39</v>
      </c>
      <c r="J426" s="15" t="s">
        <v>7568</v>
      </c>
      <c r="K426" s="17" t="s">
        <v>9</v>
      </c>
      <c r="L426" s="59">
        <v>366222.49910110782</v>
      </c>
      <c r="M426" s="59">
        <f t="shared" si="18"/>
        <v>0</v>
      </c>
      <c r="N426" s="11">
        <f>M426*(1+VOTOS!$P$3%)^Q426</f>
        <v>0</v>
      </c>
      <c r="O426" s="54">
        <f t="shared" si="19"/>
        <v>366222.49910110782</v>
      </c>
      <c r="P426" s="103">
        <f t="shared" si="20"/>
        <v>2.4371141676060531E-6</v>
      </c>
      <c r="Q426" s="40">
        <v>0</v>
      </c>
      <c r="R426" s="40"/>
      <c r="S426" s="40" t="s">
        <v>11</v>
      </c>
    </row>
    <row r="427" spans="1:19" s="39" customFormat="1" ht="14" x14ac:dyDescent="0.15">
      <c r="A427" s="15" t="s">
        <v>15</v>
      </c>
      <c r="B427" s="55" t="s">
        <v>34</v>
      </c>
      <c r="C427" s="40" t="s">
        <v>8</v>
      </c>
      <c r="D427" s="40" t="s">
        <v>6583</v>
      </c>
      <c r="E427" s="17" t="s">
        <v>7508</v>
      </c>
      <c r="F427" s="40" t="s">
        <v>6535</v>
      </c>
      <c r="G427" s="40" t="s">
        <v>6534</v>
      </c>
      <c r="H427" s="40" t="s">
        <v>38</v>
      </c>
      <c r="I427" s="15" t="s">
        <v>39</v>
      </c>
      <c r="J427" s="15" t="s">
        <v>7568</v>
      </c>
      <c r="K427" s="17" t="s">
        <v>9</v>
      </c>
      <c r="L427" s="59">
        <v>316920.58799535566</v>
      </c>
      <c r="M427" s="59">
        <f t="shared" si="18"/>
        <v>0</v>
      </c>
      <c r="N427" s="11">
        <f>M427*(1+VOTOS!$P$3%)^Q427</f>
        <v>0</v>
      </c>
      <c r="O427" s="54">
        <f t="shared" si="19"/>
        <v>316920.58799535566</v>
      </c>
      <c r="P427" s="103">
        <f t="shared" si="20"/>
        <v>2.1090229489048496E-6</v>
      </c>
      <c r="Q427" s="40">
        <v>0</v>
      </c>
      <c r="R427" s="40"/>
      <c r="S427" s="40" t="s">
        <v>11</v>
      </c>
    </row>
    <row r="428" spans="1:19" s="39" customFormat="1" ht="14" x14ac:dyDescent="0.15">
      <c r="A428" s="15" t="s">
        <v>15</v>
      </c>
      <c r="B428" s="55" t="s">
        <v>34</v>
      </c>
      <c r="C428" s="40" t="s">
        <v>8</v>
      </c>
      <c r="D428" s="40" t="s">
        <v>6899</v>
      </c>
      <c r="E428" s="17" t="s">
        <v>7191</v>
      </c>
      <c r="F428" s="40" t="s">
        <v>6535</v>
      </c>
      <c r="G428" s="40" t="s">
        <v>6534</v>
      </c>
      <c r="H428" s="40" t="s">
        <v>38</v>
      </c>
      <c r="I428" s="15" t="s">
        <v>39</v>
      </c>
      <c r="J428" s="15" t="s">
        <v>7568</v>
      </c>
      <c r="K428" s="17" t="s">
        <v>9</v>
      </c>
      <c r="L428" s="59">
        <v>3203375.7443520688</v>
      </c>
      <c r="M428" s="59">
        <f t="shared" si="18"/>
        <v>0</v>
      </c>
      <c r="N428" s="11">
        <f>M428*(1+VOTOS!$P$3%)^Q428</f>
        <v>0</v>
      </c>
      <c r="O428" s="54">
        <f t="shared" si="19"/>
        <v>3203375.7443520688</v>
      </c>
      <c r="P428" s="103">
        <f t="shared" si="20"/>
        <v>2.1317620926863463E-5</v>
      </c>
      <c r="Q428" s="40">
        <v>0</v>
      </c>
      <c r="R428" s="40"/>
      <c r="S428" s="40" t="s">
        <v>11</v>
      </c>
    </row>
    <row r="429" spans="1:19" s="39" customFormat="1" ht="14" x14ac:dyDescent="0.15">
      <c r="A429" s="15" t="s">
        <v>15</v>
      </c>
      <c r="B429" s="55" t="s">
        <v>34</v>
      </c>
      <c r="C429" s="40" t="s">
        <v>8</v>
      </c>
      <c r="D429" s="40" t="s">
        <v>6833</v>
      </c>
      <c r="E429" s="17" t="s">
        <v>7257</v>
      </c>
      <c r="F429" s="40" t="s">
        <v>6535</v>
      </c>
      <c r="G429" s="40" t="s">
        <v>6534</v>
      </c>
      <c r="H429" s="40" t="s">
        <v>38</v>
      </c>
      <c r="I429" s="15" t="s">
        <v>39</v>
      </c>
      <c r="J429" s="15" t="s">
        <v>7568</v>
      </c>
      <c r="K429" s="17" t="s">
        <v>9</v>
      </c>
      <c r="L429" s="59">
        <v>17091096.158115048</v>
      </c>
      <c r="M429" s="59">
        <f t="shared" si="18"/>
        <v>0</v>
      </c>
      <c r="N429" s="11">
        <f>M429*(1+VOTOS!$P$3%)^Q429</f>
        <v>0</v>
      </c>
      <c r="O429" s="54">
        <f t="shared" si="19"/>
        <v>17091096.158115048</v>
      </c>
      <c r="P429" s="103">
        <f t="shared" si="20"/>
        <v>1.1373673842840521E-4</v>
      </c>
      <c r="Q429" s="40">
        <v>0</v>
      </c>
      <c r="R429" s="40"/>
      <c r="S429" s="40" t="s">
        <v>11</v>
      </c>
    </row>
    <row r="430" spans="1:19" s="39" customFormat="1" ht="14" x14ac:dyDescent="0.15">
      <c r="A430" s="15" t="s">
        <v>15</v>
      </c>
      <c r="B430" s="55" t="s">
        <v>34</v>
      </c>
      <c r="C430" s="40" t="s">
        <v>8</v>
      </c>
      <c r="D430" s="40" t="s">
        <v>6827</v>
      </c>
      <c r="E430" s="17" t="s">
        <v>7263</v>
      </c>
      <c r="F430" s="40" t="s">
        <v>6535</v>
      </c>
      <c r="G430" s="40" t="s">
        <v>6534</v>
      </c>
      <c r="H430" s="40" t="s">
        <v>38</v>
      </c>
      <c r="I430" s="15" t="s">
        <v>39</v>
      </c>
      <c r="J430" s="15" t="s">
        <v>7568</v>
      </c>
      <c r="K430" s="17" t="s">
        <v>9</v>
      </c>
      <c r="L430" s="59">
        <v>3198902.8884336893</v>
      </c>
      <c r="M430" s="59">
        <f t="shared" si="18"/>
        <v>0</v>
      </c>
      <c r="N430" s="11">
        <f>M430*(1+VOTOS!$P$3%)^Q430</f>
        <v>0</v>
      </c>
      <c r="O430" s="54">
        <f t="shared" si="19"/>
        <v>3198902.8884336893</v>
      </c>
      <c r="P430" s="103">
        <f t="shared" si="20"/>
        <v>2.1287855250109307E-5</v>
      </c>
      <c r="Q430" s="40">
        <v>0</v>
      </c>
      <c r="R430" s="40"/>
      <c r="S430" s="40" t="s">
        <v>11</v>
      </c>
    </row>
    <row r="431" spans="1:19" s="39" customFormat="1" ht="14" x14ac:dyDescent="0.15">
      <c r="A431" s="15" t="s">
        <v>15</v>
      </c>
      <c r="B431" s="55" t="s">
        <v>34</v>
      </c>
      <c r="C431" s="40" t="s">
        <v>8</v>
      </c>
      <c r="D431" s="40" t="s">
        <v>2037</v>
      </c>
      <c r="E431" s="17" t="s">
        <v>7429</v>
      </c>
      <c r="F431" s="40" t="s">
        <v>6535</v>
      </c>
      <c r="G431" s="40" t="s">
        <v>6534</v>
      </c>
      <c r="H431" s="40" t="s">
        <v>38</v>
      </c>
      <c r="I431" s="15" t="s">
        <v>39</v>
      </c>
      <c r="J431" s="15" t="s">
        <v>7568</v>
      </c>
      <c r="K431" s="17" t="s">
        <v>9</v>
      </c>
      <c r="L431" s="59">
        <v>3551437.7906505559</v>
      </c>
      <c r="M431" s="59">
        <f t="shared" si="18"/>
        <v>0</v>
      </c>
      <c r="N431" s="11">
        <f>M431*(1+VOTOS!$P$3%)^Q431</f>
        <v>0</v>
      </c>
      <c r="O431" s="54">
        <f t="shared" si="19"/>
        <v>3551437.7906505559</v>
      </c>
      <c r="P431" s="103">
        <f t="shared" si="20"/>
        <v>2.3633882069535108E-5</v>
      </c>
      <c r="Q431" s="40">
        <v>0</v>
      </c>
      <c r="R431" s="40"/>
      <c r="S431" s="40" t="s">
        <v>11</v>
      </c>
    </row>
    <row r="432" spans="1:19" s="39" customFormat="1" ht="14" x14ac:dyDescent="0.15">
      <c r="A432" s="15" t="s">
        <v>15</v>
      </c>
      <c r="B432" s="55" t="s">
        <v>34</v>
      </c>
      <c r="C432" s="40" t="s">
        <v>8</v>
      </c>
      <c r="D432" s="40" t="s">
        <v>6648</v>
      </c>
      <c r="E432" s="17" t="s">
        <v>7443</v>
      </c>
      <c r="F432" s="40" t="s">
        <v>6535</v>
      </c>
      <c r="G432" s="40" t="s">
        <v>6534</v>
      </c>
      <c r="H432" s="40" t="s">
        <v>38</v>
      </c>
      <c r="I432" s="15" t="s">
        <v>39</v>
      </c>
      <c r="J432" s="15" t="s">
        <v>7568</v>
      </c>
      <c r="K432" s="17" t="s">
        <v>9</v>
      </c>
      <c r="L432" s="59">
        <v>1000502.2535792663</v>
      </c>
      <c r="M432" s="59">
        <f t="shared" si="18"/>
        <v>0</v>
      </c>
      <c r="N432" s="11">
        <f>M432*(1+VOTOS!$P$3%)^Q432</f>
        <v>0</v>
      </c>
      <c r="O432" s="54">
        <f t="shared" si="19"/>
        <v>1000502.2535792663</v>
      </c>
      <c r="P432" s="103">
        <f t="shared" si="20"/>
        <v>6.6580786896072971E-6</v>
      </c>
      <c r="Q432" s="40">
        <v>0</v>
      </c>
      <c r="R432" s="40"/>
      <c r="S432" s="40" t="s">
        <v>11</v>
      </c>
    </row>
    <row r="433" spans="1:19" s="39" customFormat="1" ht="14" x14ac:dyDescent="0.15">
      <c r="A433" s="15" t="s">
        <v>15</v>
      </c>
      <c r="B433" s="55" t="s">
        <v>34</v>
      </c>
      <c r="C433" s="40" t="s">
        <v>8</v>
      </c>
      <c r="D433" s="40" t="s">
        <v>6617</v>
      </c>
      <c r="E433" s="17" t="s">
        <v>7474</v>
      </c>
      <c r="F433" s="40" t="s">
        <v>6535</v>
      </c>
      <c r="G433" s="40" t="s">
        <v>6534</v>
      </c>
      <c r="H433" s="40" t="s">
        <v>38</v>
      </c>
      <c r="I433" s="15" t="s">
        <v>39</v>
      </c>
      <c r="J433" s="15" t="s">
        <v>7568</v>
      </c>
      <c r="K433" s="17" t="s">
        <v>9</v>
      </c>
      <c r="L433" s="59">
        <v>361774.70479342964</v>
      </c>
      <c r="M433" s="59">
        <f t="shared" si="18"/>
        <v>0</v>
      </c>
      <c r="N433" s="11">
        <f>M433*(1+VOTOS!$P$3%)^Q433</f>
        <v>0</v>
      </c>
      <c r="O433" s="54">
        <f t="shared" si="19"/>
        <v>361774.70479342964</v>
      </c>
      <c r="P433" s="103">
        <f t="shared" si="20"/>
        <v>2.4075152692629792E-6</v>
      </c>
      <c r="Q433" s="40">
        <v>0</v>
      </c>
      <c r="R433" s="40"/>
      <c r="S433" s="40" t="s">
        <v>11</v>
      </c>
    </row>
    <row r="434" spans="1:19" s="39" customFormat="1" ht="14" x14ac:dyDescent="0.15">
      <c r="A434" s="15" t="s">
        <v>15</v>
      </c>
      <c r="B434" s="55" t="s">
        <v>34</v>
      </c>
      <c r="C434" s="40" t="s">
        <v>8</v>
      </c>
      <c r="D434" s="40" t="s">
        <v>6592</v>
      </c>
      <c r="E434" s="17" t="s">
        <v>7499</v>
      </c>
      <c r="F434" s="40" t="s">
        <v>6535</v>
      </c>
      <c r="G434" s="40" t="s">
        <v>6534</v>
      </c>
      <c r="H434" s="40" t="s">
        <v>38</v>
      </c>
      <c r="I434" s="15" t="s">
        <v>39</v>
      </c>
      <c r="J434" s="15" t="s">
        <v>7568</v>
      </c>
      <c r="K434" s="17" t="s">
        <v>9</v>
      </c>
      <c r="L434" s="59">
        <v>214790.68054926148</v>
      </c>
      <c r="M434" s="59">
        <f t="shared" si="18"/>
        <v>0</v>
      </c>
      <c r="N434" s="11">
        <f>M434*(1+VOTOS!$P$3%)^Q434</f>
        <v>0</v>
      </c>
      <c r="O434" s="54">
        <f t="shared" si="19"/>
        <v>214790.68054926148</v>
      </c>
      <c r="P434" s="103">
        <f t="shared" si="20"/>
        <v>1.4293753440086433E-6</v>
      </c>
      <c r="Q434" s="40">
        <v>0</v>
      </c>
      <c r="R434" s="40"/>
      <c r="S434" s="40" t="s">
        <v>11</v>
      </c>
    </row>
    <row r="435" spans="1:19" s="39" customFormat="1" ht="14" x14ac:dyDescent="0.15">
      <c r="A435" s="15" t="s">
        <v>15</v>
      </c>
      <c r="B435" s="55" t="s">
        <v>34</v>
      </c>
      <c r="C435" s="40" t="s">
        <v>8</v>
      </c>
      <c r="D435" s="40" t="s">
        <v>6696</v>
      </c>
      <c r="E435" s="17" t="s">
        <v>7394</v>
      </c>
      <c r="F435" s="40" t="s">
        <v>6535</v>
      </c>
      <c r="G435" s="40" t="s">
        <v>6534</v>
      </c>
      <c r="H435" s="40" t="s">
        <v>38</v>
      </c>
      <c r="I435" s="15" t="s">
        <v>39</v>
      </c>
      <c r="J435" s="15" t="s">
        <v>7568</v>
      </c>
      <c r="K435" s="17" t="s">
        <v>9</v>
      </c>
      <c r="L435" s="59">
        <v>1424134.1273306487</v>
      </c>
      <c r="M435" s="59">
        <f t="shared" si="18"/>
        <v>0</v>
      </c>
      <c r="N435" s="11">
        <f>M435*(1+VOTOS!$P$3%)^Q435</f>
        <v>0</v>
      </c>
      <c r="O435" s="54">
        <f t="shared" si="19"/>
        <v>1424134.1273306487</v>
      </c>
      <c r="P435" s="103">
        <f t="shared" si="20"/>
        <v>9.4772371080635969E-6</v>
      </c>
      <c r="Q435" s="40">
        <v>0</v>
      </c>
      <c r="R435" s="40"/>
      <c r="S435" s="40" t="s">
        <v>11</v>
      </c>
    </row>
    <row r="436" spans="1:19" s="39" customFormat="1" ht="14" x14ac:dyDescent="0.15">
      <c r="A436" s="15" t="s">
        <v>15</v>
      </c>
      <c r="B436" s="55" t="s">
        <v>34</v>
      </c>
      <c r="C436" s="40" t="s">
        <v>8</v>
      </c>
      <c r="D436" s="40" t="s">
        <v>6964</v>
      </c>
      <c r="E436" s="17" t="s">
        <v>7124</v>
      </c>
      <c r="F436" s="40" t="s">
        <v>6535</v>
      </c>
      <c r="G436" s="40" t="s">
        <v>6534</v>
      </c>
      <c r="H436" s="40" t="s">
        <v>38</v>
      </c>
      <c r="I436" s="15" t="s">
        <v>39</v>
      </c>
      <c r="J436" s="15" t="s">
        <v>7568</v>
      </c>
      <c r="K436" s="17" t="s">
        <v>9</v>
      </c>
      <c r="L436" s="59">
        <v>8354541.3614395401</v>
      </c>
      <c r="M436" s="59">
        <f t="shared" si="18"/>
        <v>0</v>
      </c>
      <c r="N436" s="11">
        <f>M436*(1+VOTOS!$P$3%)^Q436</f>
        <v>0</v>
      </c>
      <c r="O436" s="54">
        <f t="shared" si="19"/>
        <v>8354541.3614395401</v>
      </c>
      <c r="P436" s="103">
        <f t="shared" si="20"/>
        <v>5.5597269872252566E-5</v>
      </c>
      <c r="Q436" s="40">
        <v>0</v>
      </c>
      <c r="R436" s="40"/>
      <c r="S436" s="40" t="s">
        <v>11</v>
      </c>
    </row>
    <row r="437" spans="1:19" s="39" customFormat="1" ht="14" x14ac:dyDescent="0.15">
      <c r="A437" s="15" t="s">
        <v>15</v>
      </c>
      <c r="B437" s="55" t="s">
        <v>34</v>
      </c>
      <c r="C437" s="40" t="s">
        <v>8</v>
      </c>
      <c r="D437" s="40" t="s">
        <v>6819</v>
      </c>
      <c r="E437" s="17" t="s">
        <v>7271</v>
      </c>
      <c r="F437" s="40" t="s">
        <v>6535</v>
      </c>
      <c r="G437" s="40" t="s">
        <v>6534</v>
      </c>
      <c r="H437" s="40" t="s">
        <v>38</v>
      </c>
      <c r="I437" s="15" t="s">
        <v>39</v>
      </c>
      <c r="J437" s="15" t="s">
        <v>7568</v>
      </c>
      <c r="K437" s="17" t="s">
        <v>9</v>
      </c>
      <c r="L437" s="59">
        <v>7272300.3022108991</v>
      </c>
      <c r="M437" s="59">
        <f t="shared" si="18"/>
        <v>0</v>
      </c>
      <c r="N437" s="11">
        <f>M437*(1+VOTOS!$P$3%)^Q437</f>
        <v>0</v>
      </c>
      <c r="O437" s="54">
        <f t="shared" si="19"/>
        <v>7272300.3022108991</v>
      </c>
      <c r="P437" s="103">
        <f t="shared" si="20"/>
        <v>4.8395240983571646E-5</v>
      </c>
      <c r="Q437" s="40">
        <v>0</v>
      </c>
      <c r="R437" s="40"/>
      <c r="S437" s="40" t="s">
        <v>11</v>
      </c>
    </row>
    <row r="438" spans="1:19" s="39" customFormat="1" ht="14" x14ac:dyDescent="0.15">
      <c r="A438" s="15" t="s">
        <v>15</v>
      </c>
      <c r="B438" s="55" t="s">
        <v>34</v>
      </c>
      <c r="C438" s="40" t="s">
        <v>8</v>
      </c>
      <c r="D438" s="40" t="s">
        <v>6996</v>
      </c>
      <c r="E438" s="17" t="s">
        <v>7092</v>
      </c>
      <c r="F438" s="40" t="s">
        <v>6535</v>
      </c>
      <c r="G438" s="40" t="s">
        <v>6534</v>
      </c>
      <c r="H438" s="40" t="s">
        <v>38</v>
      </c>
      <c r="I438" s="15" t="s">
        <v>39</v>
      </c>
      <c r="J438" s="15" t="s">
        <v>7568</v>
      </c>
      <c r="K438" s="17" t="s">
        <v>9</v>
      </c>
      <c r="L438" s="59">
        <v>10806890.734404041</v>
      </c>
      <c r="M438" s="59">
        <f t="shared" si="18"/>
        <v>0</v>
      </c>
      <c r="N438" s="11">
        <f>M438*(1+VOTOS!$P$3%)^Q438</f>
        <v>0</v>
      </c>
      <c r="O438" s="54">
        <f t="shared" si="19"/>
        <v>10806890.734404041</v>
      </c>
      <c r="P438" s="103">
        <f t="shared" si="20"/>
        <v>7.1917008324808842E-5</v>
      </c>
      <c r="Q438" s="40">
        <v>0</v>
      </c>
      <c r="R438" s="40"/>
      <c r="S438" s="40" t="s">
        <v>11</v>
      </c>
    </row>
    <row r="439" spans="1:19" s="39" customFormat="1" ht="14" x14ac:dyDescent="0.15">
      <c r="A439" s="15" t="s">
        <v>15</v>
      </c>
      <c r="B439" s="55" t="s">
        <v>34</v>
      </c>
      <c r="C439" s="40" t="s">
        <v>8</v>
      </c>
      <c r="D439" s="40" t="s">
        <v>6719</v>
      </c>
      <c r="E439" s="17" t="s">
        <v>7371</v>
      </c>
      <c r="F439" s="40" t="s">
        <v>6535</v>
      </c>
      <c r="G439" s="40" t="s">
        <v>6534</v>
      </c>
      <c r="H439" s="40" t="s">
        <v>38</v>
      </c>
      <c r="I439" s="15" t="s">
        <v>39</v>
      </c>
      <c r="J439" s="15" t="s">
        <v>7568</v>
      </c>
      <c r="K439" s="17" t="s">
        <v>9</v>
      </c>
      <c r="L439" s="59">
        <v>1458873.9076673931</v>
      </c>
      <c r="M439" s="59">
        <f t="shared" si="18"/>
        <v>0</v>
      </c>
      <c r="N439" s="11">
        <f>M439*(1+VOTOS!$P$3%)^Q439</f>
        <v>0</v>
      </c>
      <c r="O439" s="54">
        <f t="shared" si="19"/>
        <v>1458873.9076673931</v>
      </c>
      <c r="P439" s="103">
        <f t="shared" si="20"/>
        <v>9.7084211861746138E-6</v>
      </c>
      <c r="Q439" s="40">
        <v>0</v>
      </c>
      <c r="R439" s="40"/>
      <c r="S439" s="40" t="s">
        <v>11</v>
      </c>
    </row>
    <row r="440" spans="1:19" s="39" customFormat="1" ht="14" x14ac:dyDescent="0.15">
      <c r="A440" s="15" t="s">
        <v>15</v>
      </c>
      <c r="B440" s="55" t="s">
        <v>34</v>
      </c>
      <c r="C440" s="40" t="s">
        <v>8</v>
      </c>
      <c r="D440" s="40" t="s">
        <v>6970</v>
      </c>
      <c r="E440" s="17" t="s">
        <v>7118</v>
      </c>
      <c r="F440" s="40" t="s">
        <v>6535</v>
      </c>
      <c r="G440" s="40" t="s">
        <v>6534</v>
      </c>
      <c r="H440" s="40" t="s">
        <v>38</v>
      </c>
      <c r="I440" s="15" t="s">
        <v>39</v>
      </c>
      <c r="J440" s="15" t="s">
        <v>7568</v>
      </c>
      <c r="K440" s="17" t="s">
        <v>9</v>
      </c>
      <c r="L440" s="59">
        <v>11731562.518516876</v>
      </c>
      <c r="M440" s="59">
        <f t="shared" si="18"/>
        <v>0</v>
      </c>
      <c r="N440" s="11">
        <f>M440*(1+VOTOS!$P$3%)^Q440</f>
        <v>0</v>
      </c>
      <c r="O440" s="54">
        <f t="shared" si="19"/>
        <v>11731562.518516876</v>
      </c>
      <c r="P440" s="103">
        <f t="shared" si="20"/>
        <v>7.8070455234756321E-5</v>
      </c>
      <c r="Q440" s="40">
        <v>0</v>
      </c>
      <c r="R440" s="40"/>
      <c r="S440" s="40" t="s">
        <v>11</v>
      </c>
    </row>
    <row r="441" spans="1:19" s="39" customFormat="1" ht="14" x14ac:dyDescent="0.15">
      <c r="A441" s="15" t="s">
        <v>15</v>
      </c>
      <c r="B441" s="55" t="s">
        <v>34</v>
      </c>
      <c r="C441" s="40" t="s">
        <v>8</v>
      </c>
      <c r="D441" s="40" t="s">
        <v>6974</v>
      </c>
      <c r="E441" s="17" t="s">
        <v>7114</v>
      </c>
      <c r="F441" s="40" t="s">
        <v>6535</v>
      </c>
      <c r="G441" s="40" t="s">
        <v>6534</v>
      </c>
      <c r="H441" s="40" t="s">
        <v>38</v>
      </c>
      <c r="I441" s="15" t="s">
        <v>39</v>
      </c>
      <c r="J441" s="15" t="s">
        <v>7568</v>
      </c>
      <c r="K441" s="17" t="s">
        <v>9</v>
      </c>
      <c r="L441" s="59">
        <v>13933813.522774562</v>
      </c>
      <c r="M441" s="59">
        <f t="shared" si="18"/>
        <v>0</v>
      </c>
      <c r="N441" s="11">
        <f>M441*(1+VOTOS!$P$3%)^Q441</f>
        <v>0</v>
      </c>
      <c r="O441" s="54">
        <f t="shared" si="19"/>
        <v>13933813.522774562</v>
      </c>
      <c r="P441" s="103">
        <f t="shared" si="20"/>
        <v>9.2725854988388862E-5</v>
      </c>
      <c r="Q441" s="40">
        <v>0</v>
      </c>
      <c r="R441" s="40"/>
      <c r="S441" s="40" t="s">
        <v>11</v>
      </c>
    </row>
    <row r="442" spans="1:19" s="39" customFormat="1" ht="14" x14ac:dyDescent="0.15">
      <c r="A442" s="15" t="s">
        <v>15</v>
      </c>
      <c r="B442" s="55" t="s">
        <v>34</v>
      </c>
      <c r="C442" s="40" t="s">
        <v>8</v>
      </c>
      <c r="D442" s="40" t="s">
        <v>6986</v>
      </c>
      <c r="E442" s="17" t="s">
        <v>7102</v>
      </c>
      <c r="F442" s="40" t="s">
        <v>6535</v>
      </c>
      <c r="G442" s="40" t="s">
        <v>6534</v>
      </c>
      <c r="H442" s="40" t="s">
        <v>38</v>
      </c>
      <c r="I442" s="15" t="s">
        <v>39</v>
      </c>
      <c r="J442" s="15" t="s">
        <v>7568</v>
      </c>
      <c r="K442" s="17" t="s">
        <v>9</v>
      </c>
      <c r="L442" s="59">
        <v>12359115.069196431</v>
      </c>
      <c r="M442" s="59">
        <f t="shared" si="18"/>
        <v>0</v>
      </c>
      <c r="N442" s="11">
        <f>M442*(1+VOTOS!$P$3%)^Q442</f>
        <v>0</v>
      </c>
      <c r="O442" s="54">
        <f t="shared" si="19"/>
        <v>12359115.069196431</v>
      </c>
      <c r="P442" s="103">
        <f t="shared" si="20"/>
        <v>8.2246651989276897E-5</v>
      </c>
      <c r="Q442" s="40">
        <v>0</v>
      </c>
      <c r="R442" s="40"/>
      <c r="S442" s="40" t="s">
        <v>11</v>
      </c>
    </row>
    <row r="443" spans="1:19" s="39" customFormat="1" ht="14" x14ac:dyDescent="0.15">
      <c r="A443" s="15" t="s">
        <v>15</v>
      </c>
      <c r="B443" s="55" t="s">
        <v>34</v>
      </c>
      <c r="C443" s="40" t="s">
        <v>8</v>
      </c>
      <c r="D443" s="40" t="s">
        <v>6594</v>
      </c>
      <c r="E443" s="17" t="s">
        <v>7497</v>
      </c>
      <c r="F443" s="40" t="s">
        <v>6535</v>
      </c>
      <c r="G443" s="40" t="s">
        <v>6534</v>
      </c>
      <c r="H443" s="40" t="s">
        <v>38</v>
      </c>
      <c r="I443" s="15" t="s">
        <v>39</v>
      </c>
      <c r="J443" s="15" t="s">
        <v>7568</v>
      </c>
      <c r="K443" s="17" t="s">
        <v>9</v>
      </c>
      <c r="L443" s="59">
        <v>235335.35478800954</v>
      </c>
      <c r="M443" s="59">
        <f t="shared" si="18"/>
        <v>0</v>
      </c>
      <c r="N443" s="11">
        <f>M443*(1+VOTOS!$P$3%)^Q443</f>
        <v>0</v>
      </c>
      <c r="O443" s="54">
        <f t="shared" si="19"/>
        <v>235335.35478800954</v>
      </c>
      <c r="P443" s="103">
        <f t="shared" si="20"/>
        <v>1.5660947339396278E-6</v>
      </c>
      <c r="Q443" s="40">
        <v>0</v>
      </c>
      <c r="R443" s="40"/>
      <c r="S443" s="40" t="s">
        <v>11</v>
      </c>
    </row>
    <row r="444" spans="1:19" s="39" customFormat="1" ht="14" x14ac:dyDescent="0.15">
      <c r="A444" s="15" t="s">
        <v>15</v>
      </c>
      <c r="B444" s="55" t="s">
        <v>34</v>
      </c>
      <c r="C444" s="40" t="s">
        <v>8</v>
      </c>
      <c r="D444" s="40" t="s">
        <v>6770</v>
      </c>
      <c r="E444" s="17" t="s">
        <v>7320</v>
      </c>
      <c r="F444" s="40" t="s">
        <v>6535</v>
      </c>
      <c r="G444" s="40" t="s">
        <v>6534</v>
      </c>
      <c r="H444" s="40" t="s">
        <v>38</v>
      </c>
      <c r="I444" s="15" t="s">
        <v>39</v>
      </c>
      <c r="J444" s="15" t="s">
        <v>7568</v>
      </c>
      <c r="K444" s="17" t="s">
        <v>9</v>
      </c>
      <c r="L444" s="59">
        <v>5789460.2590379138</v>
      </c>
      <c r="M444" s="59">
        <f t="shared" si="18"/>
        <v>0</v>
      </c>
      <c r="N444" s="11">
        <f>M444*(1+VOTOS!$P$3%)^Q444</f>
        <v>0</v>
      </c>
      <c r="O444" s="54">
        <f t="shared" si="19"/>
        <v>5789460.2590379138</v>
      </c>
      <c r="P444" s="103">
        <f t="shared" si="20"/>
        <v>3.8527331484890812E-5</v>
      </c>
      <c r="Q444" s="40">
        <v>0</v>
      </c>
      <c r="R444" s="40"/>
      <c r="S444" s="40" t="s">
        <v>11</v>
      </c>
    </row>
    <row r="445" spans="1:19" s="39" customFormat="1" ht="14" x14ac:dyDescent="0.15">
      <c r="A445" s="15" t="s">
        <v>15</v>
      </c>
      <c r="B445" s="55" t="s">
        <v>34</v>
      </c>
      <c r="C445" s="40" t="s">
        <v>8</v>
      </c>
      <c r="D445" s="40" t="s">
        <v>6789</v>
      </c>
      <c r="E445" s="17" t="s">
        <v>7301</v>
      </c>
      <c r="F445" s="40" t="s">
        <v>6535</v>
      </c>
      <c r="G445" s="40" t="s">
        <v>6534</v>
      </c>
      <c r="H445" s="40" t="s">
        <v>38</v>
      </c>
      <c r="I445" s="15" t="s">
        <v>39</v>
      </c>
      <c r="J445" s="15" t="s">
        <v>7568</v>
      </c>
      <c r="K445" s="17" t="s">
        <v>9</v>
      </c>
      <c r="L445" s="59">
        <v>3395551.7445993484</v>
      </c>
      <c r="M445" s="59">
        <f t="shared" si="18"/>
        <v>0</v>
      </c>
      <c r="N445" s="11">
        <f>M445*(1+VOTOS!$P$3%)^Q445</f>
        <v>0</v>
      </c>
      <c r="O445" s="54">
        <f t="shared" si="19"/>
        <v>3395551.7445993484</v>
      </c>
      <c r="P445" s="103">
        <f t="shared" si="20"/>
        <v>2.2596501536400249E-5</v>
      </c>
      <c r="Q445" s="40">
        <v>0</v>
      </c>
      <c r="R445" s="40"/>
      <c r="S445" s="40" t="s">
        <v>11</v>
      </c>
    </row>
    <row r="446" spans="1:19" s="39" customFormat="1" ht="14" x14ac:dyDescent="0.15">
      <c r="A446" s="15" t="s">
        <v>15</v>
      </c>
      <c r="B446" s="55" t="s">
        <v>34</v>
      </c>
      <c r="C446" s="40" t="s">
        <v>8</v>
      </c>
      <c r="D446" s="40" t="s">
        <v>6568</v>
      </c>
      <c r="E446" s="17" t="s">
        <v>7523</v>
      </c>
      <c r="F446" s="40" t="s">
        <v>6535</v>
      </c>
      <c r="G446" s="40" t="s">
        <v>6534</v>
      </c>
      <c r="H446" s="40" t="s">
        <v>38</v>
      </c>
      <c r="I446" s="15" t="s">
        <v>39</v>
      </c>
      <c r="J446" s="15" t="s">
        <v>7568</v>
      </c>
      <c r="K446" s="17" t="s">
        <v>9</v>
      </c>
      <c r="L446" s="59">
        <v>189795.93490353393</v>
      </c>
      <c r="M446" s="59">
        <f t="shared" si="18"/>
        <v>0</v>
      </c>
      <c r="N446" s="11">
        <f>M446*(1+VOTOS!$P$3%)^Q446</f>
        <v>0</v>
      </c>
      <c r="O446" s="54">
        <f t="shared" si="19"/>
        <v>189795.93490353393</v>
      </c>
      <c r="P446" s="103">
        <f t="shared" si="20"/>
        <v>1.2630419022391502E-6</v>
      </c>
      <c r="Q446" s="40">
        <v>0</v>
      </c>
      <c r="R446" s="40"/>
      <c r="S446" s="40" t="s">
        <v>11</v>
      </c>
    </row>
    <row r="447" spans="1:19" s="39" customFormat="1" ht="14" x14ac:dyDescent="0.15">
      <c r="A447" s="15" t="s">
        <v>15</v>
      </c>
      <c r="B447" s="55" t="s">
        <v>34</v>
      </c>
      <c r="C447" s="40" t="s">
        <v>8</v>
      </c>
      <c r="D447" s="40" t="s">
        <v>6542</v>
      </c>
      <c r="E447" s="17" t="s">
        <v>7549</v>
      </c>
      <c r="F447" s="40" t="s">
        <v>6539</v>
      </c>
      <c r="G447" s="40" t="s">
        <v>5224</v>
      </c>
      <c r="H447" s="40" t="s">
        <v>38</v>
      </c>
      <c r="I447" s="15" t="s">
        <v>39</v>
      </c>
      <c r="J447" s="15" t="s">
        <v>7568</v>
      </c>
      <c r="K447" s="17" t="s">
        <v>9</v>
      </c>
      <c r="L447" s="59">
        <v>1982084.9193294891</v>
      </c>
      <c r="M447" s="59">
        <f t="shared" si="18"/>
        <v>0</v>
      </c>
      <c r="N447" s="11">
        <f>M447*(1+VOTOS!$P$3%)^Q447</f>
        <v>0</v>
      </c>
      <c r="O447" s="54">
        <f t="shared" si="19"/>
        <v>1982084.9193294891</v>
      </c>
      <c r="P447" s="103">
        <f t="shared" si="20"/>
        <v>1.3190252510844673E-5</v>
      </c>
      <c r="Q447" s="40">
        <v>0</v>
      </c>
      <c r="R447" s="40"/>
      <c r="S447" s="40" t="s">
        <v>7</v>
      </c>
    </row>
    <row r="448" spans="1:19" s="39" customFormat="1" ht="14" x14ac:dyDescent="0.15">
      <c r="A448" s="15" t="s">
        <v>15</v>
      </c>
      <c r="B448" s="55" t="s">
        <v>34</v>
      </c>
      <c r="C448" s="40" t="s">
        <v>8</v>
      </c>
      <c r="D448" s="40" t="s">
        <v>6633</v>
      </c>
      <c r="E448" s="17" t="s">
        <v>7458</v>
      </c>
      <c r="F448" s="40" t="s">
        <v>6535</v>
      </c>
      <c r="G448" s="40" t="s">
        <v>6534</v>
      </c>
      <c r="H448" s="40" t="s">
        <v>38</v>
      </c>
      <c r="I448" s="15" t="s">
        <v>39</v>
      </c>
      <c r="J448" s="15" t="s">
        <v>7568</v>
      </c>
      <c r="K448" s="17" t="s">
        <v>9</v>
      </c>
      <c r="L448" s="59">
        <v>605493.71996194194</v>
      </c>
      <c r="M448" s="59">
        <f t="shared" si="18"/>
        <v>0</v>
      </c>
      <c r="N448" s="11">
        <f>M448*(1+VOTOS!$P$3%)^Q448</f>
        <v>0</v>
      </c>
      <c r="O448" s="54">
        <f t="shared" si="19"/>
        <v>605493.71996194194</v>
      </c>
      <c r="P448" s="103">
        <f t="shared" si="20"/>
        <v>4.029401052468753E-6</v>
      </c>
      <c r="Q448" s="40">
        <v>0</v>
      </c>
      <c r="R448" s="40"/>
      <c r="S448" s="40" t="s">
        <v>11</v>
      </c>
    </row>
    <row r="449" spans="1:19" s="39" customFormat="1" ht="14" x14ac:dyDescent="0.15">
      <c r="A449" s="15" t="s">
        <v>15</v>
      </c>
      <c r="B449" s="55" t="s">
        <v>34</v>
      </c>
      <c r="C449" s="40" t="s">
        <v>8</v>
      </c>
      <c r="D449" s="40" t="s">
        <v>7032</v>
      </c>
      <c r="E449" s="17" t="s">
        <v>7056</v>
      </c>
      <c r="F449" s="40" t="s">
        <v>6535</v>
      </c>
      <c r="G449" s="40" t="s">
        <v>6534</v>
      </c>
      <c r="H449" s="40" t="s">
        <v>38</v>
      </c>
      <c r="I449" s="15" t="s">
        <v>39</v>
      </c>
      <c r="J449" s="15" t="s">
        <v>7568</v>
      </c>
      <c r="K449" s="17" t="s">
        <v>9</v>
      </c>
      <c r="L449" s="59">
        <v>12562524.013567222</v>
      </c>
      <c r="M449" s="59">
        <f t="shared" si="18"/>
        <v>0</v>
      </c>
      <c r="N449" s="11">
        <f>M449*(1+VOTOS!$P$3%)^Q449</f>
        <v>0</v>
      </c>
      <c r="O449" s="54">
        <f t="shared" si="19"/>
        <v>12562524.013567222</v>
      </c>
      <c r="P449" s="103">
        <f t="shared" si="20"/>
        <v>8.3600284880103149E-5</v>
      </c>
      <c r="Q449" s="40">
        <v>0</v>
      </c>
      <c r="R449" s="40"/>
      <c r="S449" s="40" t="s">
        <v>11</v>
      </c>
    </row>
    <row r="450" spans="1:19" s="39" customFormat="1" ht="14" x14ac:dyDescent="0.15">
      <c r="A450" s="15" t="s">
        <v>15</v>
      </c>
      <c r="B450" s="55" t="s">
        <v>34</v>
      </c>
      <c r="C450" s="40" t="s">
        <v>8</v>
      </c>
      <c r="D450" s="40" t="s">
        <v>6909</v>
      </c>
      <c r="E450" s="17" t="s">
        <v>7181</v>
      </c>
      <c r="F450" s="40" t="s">
        <v>6535</v>
      </c>
      <c r="G450" s="40" t="s">
        <v>6534</v>
      </c>
      <c r="H450" s="40" t="s">
        <v>38</v>
      </c>
      <c r="I450" s="15" t="s">
        <v>39</v>
      </c>
      <c r="J450" s="15" t="s">
        <v>7568</v>
      </c>
      <c r="K450" s="17" t="s">
        <v>9</v>
      </c>
      <c r="L450" s="59">
        <v>6076746.8351154802</v>
      </c>
      <c r="M450" s="59">
        <f t="shared" si="18"/>
        <v>0</v>
      </c>
      <c r="N450" s="11">
        <f>M450*(1+VOTOS!$P$3%)^Q450</f>
        <v>0</v>
      </c>
      <c r="O450" s="54">
        <f t="shared" si="19"/>
        <v>6076746.8351154802</v>
      </c>
      <c r="P450" s="103">
        <f t="shared" si="20"/>
        <v>4.0439147898246598E-5</v>
      </c>
      <c r="Q450" s="40">
        <v>0</v>
      </c>
      <c r="R450" s="40"/>
      <c r="S450" s="40" t="s">
        <v>11</v>
      </c>
    </row>
    <row r="451" spans="1:19" s="39" customFormat="1" ht="14" x14ac:dyDescent="0.15">
      <c r="A451" s="15" t="s">
        <v>15</v>
      </c>
      <c r="B451" s="55" t="s">
        <v>34</v>
      </c>
      <c r="C451" s="40" t="s">
        <v>8</v>
      </c>
      <c r="D451" s="40" t="s">
        <v>6640</v>
      </c>
      <c r="E451" s="17" t="s">
        <v>7451</v>
      </c>
      <c r="F451" s="40" t="s">
        <v>6535</v>
      </c>
      <c r="G451" s="40" t="s">
        <v>6534</v>
      </c>
      <c r="H451" s="40" t="s">
        <v>38</v>
      </c>
      <c r="I451" s="15" t="s">
        <v>39</v>
      </c>
      <c r="J451" s="15" t="s">
        <v>7568</v>
      </c>
      <c r="K451" s="17" t="s">
        <v>9</v>
      </c>
      <c r="L451" s="59">
        <v>1453080.6213721849</v>
      </c>
      <c r="M451" s="59">
        <f t="shared" si="18"/>
        <v>0</v>
      </c>
      <c r="N451" s="11">
        <f>M451*(1+VOTOS!$P$3%)^Q451</f>
        <v>0</v>
      </c>
      <c r="O451" s="54">
        <f t="shared" si="19"/>
        <v>1453080.6213721849</v>
      </c>
      <c r="P451" s="103">
        <f t="shared" si="20"/>
        <v>9.6698683934278418E-6</v>
      </c>
      <c r="Q451" s="40">
        <v>0</v>
      </c>
      <c r="R451" s="40"/>
      <c r="S451" s="40" t="s">
        <v>11</v>
      </c>
    </row>
    <row r="452" spans="1:19" s="39" customFormat="1" ht="14" x14ac:dyDescent="0.15">
      <c r="A452" s="15" t="s">
        <v>15</v>
      </c>
      <c r="B452" s="55" t="s">
        <v>34</v>
      </c>
      <c r="C452" s="40" t="s">
        <v>8</v>
      </c>
      <c r="D452" s="40" t="s">
        <v>6787</v>
      </c>
      <c r="E452" s="17" t="s">
        <v>7303</v>
      </c>
      <c r="F452" s="40" t="s">
        <v>6535</v>
      </c>
      <c r="G452" s="40" t="s">
        <v>6534</v>
      </c>
      <c r="H452" s="40" t="s">
        <v>38</v>
      </c>
      <c r="I452" s="15" t="s">
        <v>39</v>
      </c>
      <c r="J452" s="15" t="s">
        <v>7568</v>
      </c>
      <c r="K452" s="17" t="s">
        <v>9</v>
      </c>
      <c r="L452" s="59">
        <v>9090078.3885568697</v>
      </c>
      <c r="M452" s="59">
        <f t="shared" si="18"/>
        <v>0</v>
      </c>
      <c r="N452" s="11">
        <f>M452*(1+VOTOS!$P$3%)^Q452</f>
        <v>0</v>
      </c>
      <c r="O452" s="54">
        <f t="shared" si="19"/>
        <v>9090078.3885568697</v>
      </c>
      <c r="P452" s="103">
        <f t="shared" si="20"/>
        <v>6.0492074844602395E-5</v>
      </c>
      <c r="Q452" s="40">
        <v>0</v>
      </c>
      <c r="R452" s="40"/>
      <c r="S452" s="40" t="s">
        <v>11</v>
      </c>
    </row>
    <row r="453" spans="1:19" s="39" customFormat="1" ht="14" x14ac:dyDescent="0.15">
      <c r="A453" s="15" t="s">
        <v>15</v>
      </c>
      <c r="B453" s="55" t="s">
        <v>34</v>
      </c>
      <c r="C453" s="40" t="s">
        <v>8</v>
      </c>
      <c r="D453" s="40" t="s">
        <v>6803</v>
      </c>
      <c r="E453" s="17" t="s">
        <v>7287</v>
      </c>
      <c r="F453" s="40" t="s">
        <v>6535</v>
      </c>
      <c r="G453" s="40" t="s">
        <v>6534</v>
      </c>
      <c r="H453" s="40" t="s">
        <v>38</v>
      </c>
      <c r="I453" s="15" t="s">
        <v>39</v>
      </c>
      <c r="J453" s="15" t="s">
        <v>7568</v>
      </c>
      <c r="K453" s="17" t="s">
        <v>9</v>
      </c>
      <c r="L453" s="59">
        <v>3799571.9213190568</v>
      </c>
      <c r="M453" s="59">
        <f t="shared" si="18"/>
        <v>0</v>
      </c>
      <c r="N453" s="11">
        <f>M453*(1+VOTOS!$P$3%)^Q453</f>
        <v>0</v>
      </c>
      <c r="O453" s="54">
        <f t="shared" si="19"/>
        <v>3799571.9213190568</v>
      </c>
      <c r="P453" s="103">
        <f t="shared" si="20"/>
        <v>2.5285149282235383E-5</v>
      </c>
      <c r="Q453" s="40">
        <v>0</v>
      </c>
      <c r="R453" s="40"/>
      <c r="S453" s="40" t="s">
        <v>11</v>
      </c>
    </row>
    <row r="454" spans="1:19" s="39" customFormat="1" ht="14" x14ac:dyDescent="0.15">
      <c r="A454" s="15" t="s">
        <v>15</v>
      </c>
      <c r="B454" s="55" t="s">
        <v>34</v>
      </c>
      <c r="C454" s="40" t="s">
        <v>8</v>
      </c>
      <c r="D454" s="40" t="s">
        <v>6678</v>
      </c>
      <c r="E454" s="17" t="s">
        <v>7412</v>
      </c>
      <c r="F454" s="40" t="s">
        <v>6535</v>
      </c>
      <c r="G454" s="40" t="s">
        <v>6534</v>
      </c>
      <c r="H454" s="40" t="s">
        <v>38</v>
      </c>
      <c r="I454" s="15" t="s">
        <v>39</v>
      </c>
      <c r="J454" s="15" t="s">
        <v>7568</v>
      </c>
      <c r="K454" s="17" t="s">
        <v>9</v>
      </c>
      <c r="L454" s="59">
        <v>1547429.3472121346</v>
      </c>
      <c r="M454" s="59">
        <f t="shared" si="18"/>
        <v>0</v>
      </c>
      <c r="N454" s="11">
        <f>M454*(1+VOTOS!$P$3%)^Q454</f>
        <v>0</v>
      </c>
      <c r="O454" s="54">
        <f t="shared" si="19"/>
        <v>1547429.3472121346</v>
      </c>
      <c r="P454" s="103">
        <f t="shared" si="20"/>
        <v>1.0297734286442346E-5</v>
      </c>
      <c r="Q454" s="40">
        <v>0</v>
      </c>
      <c r="R454" s="40"/>
      <c r="S454" s="40" t="s">
        <v>11</v>
      </c>
    </row>
    <row r="455" spans="1:19" s="39" customFormat="1" ht="14" x14ac:dyDescent="0.15">
      <c r="A455" s="15" t="s">
        <v>15</v>
      </c>
      <c r="B455" s="55" t="s">
        <v>34</v>
      </c>
      <c r="C455" s="40" t="s">
        <v>8</v>
      </c>
      <c r="D455" s="40" t="s">
        <v>6850</v>
      </c>
      <c r="E455" s="17" t="s">
        <v>7240</v>
      </c>
      <c r="F455" s="40" t="s">
        <v>6535</v>
      </c>
      <c r="G455" s="40" t="s">
        <v>6534</v>
      </c>
      <c r="H455" s="40" t="s">
        <v>38</v>
      </c>
      <c r="I455" s="15" t="s">
        <v>39</v>
      </c>
      <c r="J455" s="15" t="s">
        <v>7568</v>
      </c>
      <c r="K455" s="17" t="s">
        <v>9</v>
      </c>
      <c r="L455" s="59">
        <v>6564726.5591477565</v>
      </c>
      <c r="M455" s="59">
        <f t="shared" ref="M455:M518" si="21">+IF(Q455&gt;0,L455,0)</f>
        <v>0</v>
      </c>
      <c r="N455" s="11">
        <f>M455*(1+VOTOS!$P$3%)^Q455</f>
        <v>0</v>
      </c>
      <c r="O455" s="54">
        <f t="shared" ref="O455:O518" si="22">+IF(N455&gt;0,N455,L455)</f>
        <v>6564726.5591477565</v>
      </c>
      <c r="P455" s="103">
        <f t="shared" ref="P455:P518" si="23">+O455/$O$4</f>
        <v>4.368652429336867E-5</v>
      </c>
      <c r="Q455" s="40">
        <v>0</v>
      </c>
      <c r="R455" s="40"/>
      <c r="S455" s="40" t="s">
        <v>11</v>
      </c>
    </row>
    <row r="456" spans="1:19" s="39" customFormat="1" ht="14" x14ac:dyDescent="0.15">
      <c r="A456" s="15" t="s">
        <v>15</v>
      </c>
      <c r="B456" s="55" t="s">
        <v>34</v>
      </c>
      <c r="C456" s="40" t="s">
        <v>8</v>
      </c>
      <c r="D456" s="40" t="s">
        <v>6690</v>
      </c>
      <c r="E456" s="17" t="s">
        <v>7400</v>
      </c>
      <c r="F456" s="40" t="s">
        <v>6535</v>
      </c>
      <c r="G456" s="40" t="s">
        <v>6534</v>
      </c>
      <c r="H456" s="40" t="s">
        <v>38</v>
      </c>
      <c r="I456" s="15" t="s">
        <v>39</v>
      </c>
      <c r="J456" s="15" t="s">
        <v>7568</v>
      </c>
      <c r="K456" s="17" t="s">
        <v>9</v>
      </c>
      <c r="L456" s="59">
        <v>2005274.6847797893</v>
      </c>
      <c r="M456" s="59">
        <f t="shared" si="21"/>
        <v>0</v>
      </c>
      <c r="N456" s="11">
        <f>M456*(1+VOTOS!$P$3%)^Q456</f>
        <v>0</v>
      </c>
      <c r="O456" s="54">
        <f t="shared" si="22"/>
        <v>2005274.6847797893</v>
      </c>
      <c r="P456" s="103">
        <f t="shared" si="23"/>
        <v>1.3344574285342708E-5</v>
      </c>
      <c r="Q456" s="40">
        <v>0</v>
      </c>
      <c r="R456" s="40"/>
      <c r="S456" s="40" t="s">
        <v>11</v>
      </c>
    </row>
    <row r="457" spans="1:19" s="39" customFormat="1" ht="14" x14ac:dyDescent="0.15">
      <c r="A457" s="15" t="s">
        <v>15</v>
      </c>
      <c r="B457" s="55" t="s">
        <v>34</v>
      </c>
      <c r="C457" s="40" t="s">
        <v>8</v>
      </c>
      <c r="D457" s="40" t="s">
        <v>7025</v>
      </c>
      <c r="E457" s="17" t="s">
        <v>7063</v>
      </c>
      <c r="F457" s="40" t="s">
        <v>6535</v>
      </c>
      <c r="G457" s="40" t="s">
        <v>6534</v>
      </c>
      <c r="H457" s="40" t="s">
        <v>38</v>
      </c>
      <c r="I457" s="15" t="s">
        <v>39</v>
      </c>
      <c r="J457" s="15" t="s">
        <v>7568</v>
      </c>
      <c r="K457" s="17" t="s">
        <v>9</v>
      </c>
      <c r="L457" s="59">
        <v>9182158.7378904261</v>
      </c>
      <c r="M457" s="59">
        <f t="shared" si="21"/>
        <v>0</v>
      </c>
      <c r="N457" s="11">
        <f>M457*(1+VOTOS!$P$3%)^Q457</f>
        <v>0</v>
      </c>
      <c r="O457" s="54">
        <f t="shared" si="22"/>
        <v>9182158.7378904261</v>
      </c>
      <c r="P457" s="103">
        <f t="shared" si="23"/>
        <v>6.1104845290082223E-5</v>
      </c>
      <c r="Q457" s="40">
        <v>0</v>
      </c>
      <c r="R457" s="40"/>
      <c r="S457" s="40" t="s">
        <v>11</v>
      </c>
    </row>
    <row r="458" spans="1:19" s="39" customFormat="1" ht="14" x14ac:dyDescent="0.15">
      <c r="A458" s="15" t="s">
        <v>15</v>
      </c>
      <c r="B458" s="55" t="s">
        <v>34</v>
      </c>
      <c r="C458" s="40" t="s">
        <v>8</v>
      </c>
      <c r="D458" s="40" t="s">
        <v>6634</v>
      </c>
      <c r="E458" s="17" t="s">
        <v>7457</v>
      </c>
      <c r="F458" s="40" t="s">
        <v>6535</v>
      </c>
      <c r="G458" s="40" t="s">
        <v>6534</v>
      </c>
      <c r="H458" s="40" t="s">
        <v>38</v>
      </c>
      <c r="I458" s="15" t="s">
        <v>39</v>
      </c>
      <c r="J458" s="15" t="s">
        <v>7568</v>
      </c>
      <c r="K458" s="17" t="s">
        <v>9</v>
      </c>
      <c r="L458" s="59">
        <v>413416.50275396736</v>
      </c>
      <c r="M458" s="59">
        <f t="shared" si="21"/>
        <v>0</v>
      </c>
      <c r="N458" s="11">
        <f>M458*(1+VOTOS!$P$3%)^Q458</f>
        <v>0</v>
      </c>
      <c r="O458" s="54">
        <f t="shared" si="22"/>
        <v>413416.50275396736</v>
      </c>
      <c r="P458" s="103">
        <f t="shared" si="23"/>
        <v>2.7511778180118722E-6</v>
      </c>
      <c r="Q458" s="40">
        <v>0</v>
      </c>
      <c r="R458" s="40"/>
      <c r="S458" s="40" t="s">
        <v>11</v>
      </c>
    </row>
    <row r="459" spans="1:19" s="39" customFormat="1" ht="14" x14ac:dyDescent="0.15">
      <c r="A459" s="15" t="s">
        <v>15</v>
      </c>
      <c r="B459" s="55" t="s">
        <v>34</v>
      </c>
      <c r="C459" s="40" t="s">
        <v>8</v>
      </c>
      <c r="D459" s="40" t="s">
        <v>6751</v>
      </c>
      <c r="E459" s="17" t="s">
        <v>7339</v>
      </c>
      <c r="F459" s="40" t="s">
        <v>6535</v>
      </c>
      <c r="G459" s="40" t="s">
        <v>6534</v>
      </c>
      <c r="H459" s="40" t="s">
        <v>38</v>
      </c>
      <c r="I459" s="15" t="s">
        <v>39</v>
      </c>
      <c r="J459" s="15" t="s">
        <v>7568</v>
      </c>
      <c r="K459" s="17" t="s">
        <v>9</v>
      </c>
      <c r="L459" s="59">
        <v>3443796.051003397</v>
      </c>
      <c r="M459" s="59">
        <f t="shared" si="21"/>
        <v>0</v>
      </c>
      <c r="N459" s="11">
        <f>M459*(1+VOTOS!$P$3%)^Q459</f>
        <v>0</v>
      </c>
      <c r="O459" s="54">
        <f t="shared" si="22"/>
        <v>3443796.051003397</v>
      </c>
      <c r="P459" s="103">
        <f t="shared" si="23"/>
        <v>2.2917554674676098E-5</v>
      </c>
      <c r="Q459" s="40">
        <v>0</v>
      </c>
      <c r="R459" s="40"/>
      <c r="S459" s="40" t="s">
        <v>11</v>
      </c>
    </row>
    <row r="460" spans="1:19" s="39" customFormat="1" ht="14" x14ac:dyDescent="0.15">
      <c r="A460" s="15" t="s">
        <v>15</v>
      </c>
      <c r="B460" s="55" t="s">
        <v>34</v>
      </c>
      <c r="C460" s="40" t="s">
        <v>8</v>
      </c>
      <c r="D460" s="40" t="s">
        <v>6831</v>
      </c>
      <c r="E460" s="17" t="s">
        <v>7259</v>
      </c>
      <c r="F460" s="40" t="s">
        <v>6535</v>
      </c>
      <c r="G460" s="40" t="s">
        <v>6534</v>
      </c>
      <c r="H460" s="40" t="s">
        <v>38</v>
      </c>
      <c r="I460" s="15" t="s">
        <v>39</v>
      </c>
      <c r="J460" s="15" t="s">
        <v>7568</v>
      </c>
      <c r="K460" s="17" t="s">
        <v>9</v>
      </c>
      <c r="L460" s="59">
        <v>3213280</v>
      </c>
      <c r="M460" s="59">
        <f t="shared" si="21"/>
        <v>0</v>
      </c>
      <c r="N460" s="11">
        <f>M460*(1+VOTOS!$P$3%)^Q460</f>
        <v>0</v>
      </c>
      <c r="O460" s="54">
        <f t="shared" si="22"/>
        <v>3213280</v>
      </c>
      <c r="P460" s="103">
        <f t="shared" si="23"/>
        <v>2.1383531136690583E-5</v>
      </c>
      <c r="Q460" s="40">
        <v>0</v>
      </c>
      <c r="R460" s="40"/>
      <c r="S460" s="40" t="s">
        <v>11</v>
      </c>
    </row>
    <row r="461" spans="1:19" s="39" customFormat="1" ht="14" x14ac:dyDescent="0.15">
      <c r="A461" s="15" t="s">
        <v>15</v>
      </c>
      <c r="B461" s="55" t="s">
        <v>34</v>
      </c>
      <c r="C461" s="40" t="s">
        <v>8</v>
      </c>
      <c r="D461" s="40" t="s">
        <v>6836</v>
      </c>
      <c r="E461" s="17" t="s">
        <v>7254</v>
      </c>
      <c r="F461" s="40" t="s">
        <v>6535</v>
      </c>
      <c r="G461" s="40" t="s">
        <v>6534</v>
      </c>
      <c r="H461" s="40" t="s">
        <v>38</v>
      </c>
      <c r="I461" s="15" t="s">
        <v>39</v>
      </c>
      <c r="J461" s="15" t="s">
        <v>7568</v>
      </c>
      <c r="K461" s="17" t="s">
        <v>9</v>
      </c>
      <c r="L461" s="59">
        <v>4289859.0061888909</v>
      </c>
      <c r="M461" s="59">
        <f t="shared" si="21"/>
        <v>0</v>
      </c>
      <c r="N461" s="11">
        <f>M461*(1+VOTOS!$P$3%)^Q461</f>
        <v>0</v>
      </c>
      <c r="O461" s="54">
        <f t="shared" si="22"/>
        <v>4289859.0061888909</v>
      </c>
      <c r="P461" s="103">
        <f t="shared" si="23"/>
        <v>2.854788055533681E-5</v>
      </c>
      <c r="Q461" s="40">
        <v>0</v>
      </c>
      <c r="R461" s="40"/>
      <c r="S461" s="40" t="s">
        <v>11</v>
      </c>
    </row>
    <row r="462" spans="1:19" s="39" customFormat="1" ht="14" x14ac:dyDescent="0.15">
      <c r="A462" s="15" t="s">
        <v>15</v>
      </c>
      <c r="B462" s="55" t="s">
        <v>34</v>
      </c>
      <c r="C462" s="40" t="s">
        <v>8</v>
      </c>
      <c r="D462" s="40" t="s">
        <v>6973</v>
      </c>
      <c r="E462" s="17" t="s">
        <v>7115</v>
      </c>
      <c r="F462" s="40" t="s">
        <v>6535</v>
      </c>
      <c r="G462" s="40" t="s">
        <v>6534</v>
      </c>
      <c r="H462" s="40" t="s">
        <v>38</v>
      </c>
      <c r="I462" s="15" t="s">
        <v>39</v>
      </c>
      <c r="J462" s="15" t="s">
        <v>7568</v>
      </c>
      <c r="K462" s="17" t="s">
        <v>9</v>
      </c>
      <c r="L462" s="59">
        <v>5576229.3906616205</v>
      </c>
      <c r="M462" s="59">
        <f t="shared" si="21"/>
        <v>0</v>
      </c>
      <c r="N462" s="11">
        <f>M462*(1+VOTOS!$P$3%)^Q462</f>
        <v>0</v>
      </c>
      <c r="O462" s="54">
        <f t="shared" si="22"/>
        <v>5576229.3906616205</v>
      </c>
      <c r="P462" s="103">
        <f t="shared" si="23"/>
        <v>3.7108336279608974E-5</v>
      </c>
      <c r="Q462" s="40">
        <v>0</v>
      </c>
      <c r="R462" s="40"/>
      <c r="S462" s="40" t="s">
        <v>11</v>
      </c>
    </row>
    <row r="463" spans="1:19" s="39" customFormat="1" ht="14" x14ac:dyDescent="0.15">
      <c r="A463" s="15" t="s">
        <v>15</v>
      </c>
      <c r="B463" s="55" t="s">
        <v>34</v>
      </c>
      <c r="C463" s="40" t="s">
        <v>8</v>
      </c>
      <c r="D463" s="40" t="s">
        <v>6677</v>
      </c>
      <c r="E463" s="17" t="s">
        <v>7413</v>
      </c>
      <c r="F463" s="40" t="s">
        <v>6535</v>
      </c>
      <c r="G463" s="40" t="s">
        <v>6534</v>
      </c>
      <c r="H463" s="40" t="s">
        <v>38</v>
      </c>
      <c r="I463" s="15" t="s">
        <v>39</v>
      </c>
      <c r="J463" s="15" t="s">
        <v>7568</v>
      </c>
      <c r="K463" s="17" t="s">
        <v>9</v>
      </c>
      <c r="L463" s="59">
        <v>1386233.890341558</v>
      </c>
      <c r="M463" s="59">
        <f t="shared" si="21"/>
        <v>0</v>
      </c>
      <c r="N463" s="11">
        <f>M463*(1+VOTOS!$P$3%)^Q463</f>
        <v>0</v>
      </c>
      <c r="O463" s="54">
        <f t="shared" si="22"/>
        <v>1386233.890341558</v>
      </c>
      <c r="P463" s="103">
        <f t="shared" si="23"/>
        <v>9.2250210242663027E-6</v>
      </c>
      <c r="Q463" s="40">
        <v>0</v>
      </c>
      <c r="R463" s="40"/>
      <c r="S463" s="40" t="s">
        <v>11</v>
      </c>
    </row>
    <row r="464" spans="1:19" s="39" customFormat="1" ht="14" x14ac:dyDescent="0.15">
      <c r="A464" s="15" t="s">
        <v>15</v>
      </c>
      <c r="B464" s="55" t="s">
        <v>34</v>
      </c>
      <c r="C464" s="40" t="s">
        <v>8</v>
      </c>
      <c r="D464" s="40" t="s">
        <v>7028</v>
      </c>
      <c r="E464" s="17" t="s">
        <v>7060</v>
      </c>
      <c r="F464" s="40" t="s">
        <v>6535</v>
      </c>
      <c r="G464" s="40" t="s">
        <v>6534</v>
      </c>
      <c r="H464" s="40" t="s">
        <v>38</v>
      </c>
      <c r="I464" s="15" t="s">
        <v>39</v>
      </c>
      <c r="J464" s="15" t="s">
        <v>7568</v>
      </c>
      <c r="K464" s="17" t="s">
        <v>9</v>
      </c>
      <c r="L464" s="59">
        <v>15743920.853960922</v>
      </c>
      <c r="M464" s="59">
        <f t="shared" si="21"/>
        <v>0</v>
      </c>
      <c r="N464" s="11">
        <f>M464*(1+VOTOS!$P$3%)^Q464</f>
        <v>0</v>
      </c>
      <c r="O464" s="54">
        <f t="shared" si="22"/>
        <v>15743920.853960922</v>
      </c>
      <c r="P464" s="103">
        <f t="shared" si="23"/>
        <v>1.0477164199642284E-4</v>
      </c>
      <c r="Q464" s="40">
        <v>0</v>
      </c>
      <c r="R464" s="40"/>
      <c r="S464" s="40" t="s">
        <v>11</v>
      </c>
    </row>
    <row r="465" spans="1:19" s="39" customFormat="1" ht="14" x14ac:dyDescent="0.15">
      <c r="A465" s="15" t="s">
        <v>15</v>
      </c>
      <c r="B465" s="55" t="s">
        <v>34</v>
      </c>
      <c r="C465" s="40" t="s">
        <v>8</v>
      </c>
      <c r="D465" s="40" t="s">
        <v>6823</v>
      </c>
      <c r="E465" s="17" t="s">
        <v>7267</v>
      </c>
      <c r="F465" s="40" t="s">
        <v>6535</v>
      </c>
      <c r="G465" s="40" t="s">
        <v>6534</v>
      </c>
      <c r="H465" s="40" t="s">
        <v>38</v>
      </c>
      <c r="I465" s="15" t="s">
        <v>39</v>
      </c>
      <c r="J465" s="15" t="s">
        <v>7568</v>
      </c>
      <c r="K465" s="17" t="s">
        <v>9</v>
      </c>
      <c r="L465" s="59">
        <v>5534140.4098048965</v>
      </c>
      <c r="M465" s="59">
        <f t="shared" si="21"/>
        <v>0</v>
      </c>
      <c r="N465" s="11">
        <f>M465*(1+VOTOS!$P$3%)^Q465</f>
        <v>0</v>
      </c>
      <c r="O465" s="54">
        <f t="shared" si="22"/>
        <v>5534140.4098048965</v>
      </c>
      <c r="P465" s="103">
        <f t="shared" si="23"/>
        <v>3.6828245209841839E-5</v>
      </c>
      <c r="Q465" s="40">
        <v>0</v>
      </c>
      <c r="R465" s="40"/>
      <c r="S465" s="40" t="s">
        <v>11</v>
      </c>
    </row>
    <row r="466" spans="1:19" s="39" customFormat="1" ht="14" x14ac:dyDescent="0.15">
      <c r="A466" s="15" t="s">
        <v>15</v>
      </c>
      <c r="B466" s="55" t="s">
        <v>34</v>
      </c>
      <c r="C466" s="40" t="s">
        <v>8</v>
      </c>
      <c r="D466" s="40" t="s">
        <v>6623</v>
      </c>
      <c r="E466" s="17" t="s">
        <v>7468</v>
      </c>
      <c r="F466" s="40" t="s">
        <v>6535</v>
      </c>
      <c r="G466" s="40" t="s">
        <v>6534</v>
      </c>
      <c r="H466" s="40" t="s">
        <v>38</v>
      </c>
      <c r="I466" s="15" t="s">
        <v>39</v>
      </c>
      <c r="J466" s="15" t="s">
        <v>7568</v>
      </c>
      <c r="K466" s="17" t="s">
        <v>9</v>
      </c>
      <c r="L466" s="59">
        <v>614033.6305528821</v>
      </c>
      <c r="M466" s="59">
        <f t="shared" si="21"/>
        <v>0</v>
      </c>
      <c r="N466" s="11">
        <f>M466*(1+VOTOS!$P$3%)^Q466</f>
        <v>0</v>
      </c>
      <c r="O466" s="54">
        <f t="shared" si="22"/>
        <v>614033.6305528821</v>
      </c>
      <c r="P466" s="103">
        <f t="shared" si="23"/>
        <v>4.0862319056860018E-6</v>
      </c>
      <c r="Q466" s="40">
        <v>0</v>
      </c>
      <c r="R466" s="40"/>
      <c r="S466" s="40" t="s">
        <v>11</v>
      </c>
    </row>
    <row r="467" spans="1:19" s="39" customFormat="1" ht="14" x14ac:dyDescent="0.15">
      <c r="A467" s="15" t="s">
        <v>15</v>
      </c>
      <c r="B467" s="55" t="s">
        <v>34</v>
      </c>
      <c r="C467" s="40" t="s">
        <v>8</v>
      </c>
      <c r="D467" s="40" t="s">
        <v>6672</v>
      </c>
      <c r="E467" s="17" t="s">
        <v>7418</v>
      </c>
      <c r="F467" s="40" t="s">
        <v>6535</v>
      </c>
      <c r="G467" s="40" t="s">
        <v>6534</v>
      </c>
      <c r="H467" s="40" t="s">
        <v>38</v>
      </c>
      <c r="I467" s="15" t="s">
        <v>39</v>
      </c>
      <c r="J467" s="15" t="s">
        <v>7568</v>
      </c>
      <c r="K467" s="17" t="s">
        <v>9</v>
      </c>
      <c r="L467" s="59">
        <v>1499004.2305463625</v>
      </c>
      <c r="M467" s="59">
        <f t="shared" si="21"/>
        <v>0</v>
      </c>
      <c r="N467" s="11">
        <f>M467*(1+VOTOS!$P$3%)^Q467</f>
        <v>0</v>
      </c>
      <c r="O467" s="54">
        <f t="shared" si="22"/>
        <v>1499004.2305463625</v>
      </c>
      <c r="P467" s="103">
        <f t="shared" si="23"/>
        <v>9.9754779035499705E-6</v>
      </c>
      <c r="Q467" s="40">
        <v>0</v>
      </c>
      <c r="R467" s="40"/>
      <c r="S467" s="40" t="s">
        <v>11</v>
      </c>
    </row>
    <row r="468" spans="1:19" s="39" customFormat="1" ht="14" x14ac:dyDescent="0.15">
      <c r="A468" s="15" t="s">
        <v>15</v>
      </c>
      <c r="B468" s="55" t="s">
        <v>34</v>
      </c>
      <c r="C468" s="40" t="s">
        <v>8</v>
      </c>
      <c r="D468" s="40" t="s">
        <v>6769</v>
      </c>
      <c r="E468" s="17" t="s">
        <v>7321</v>
      </c>
      <c r="F468" s="40" t="s">
        <v>6535</v>
      </c>
      <c r="G468" s="40" t="s">
        <v>6534</v>
      </c>
      <c r="H468" s="40" t="s">
        <v>38</v>
      </c>
      <c r="I468" s="15" t="s">
        <v>39</v>
      </c>
      <c r="J468" s="15" t="s">
        <v>7568</v>
      </c>
      <c r="K468" s="17" t="s">
        <v>9</v>
      </c>
      <c r="L468" s="59">
        <v>3310271.4385312032</v>
      </c>
      <c r="M468" s="59">
        <f t="shared" si="21"/>
        <v>0</v>
      </c>
      <c r="N468" s="11">
        <f>M468*(1+VOTOS!$P$3%)^Q468</f>
        <v>0</v>
      </c>
      <c r="O468" s="54">
        <f t="shared" si="22"/>
        <v>3310271.4385312032</v>
      </c>
      <c r="P468" s="103">
        <f t="shared" si="23"/>
        <v>2.2028983585846708E-5</v>
      </c>
      <c r="Q468" s="40">
        <v>0</v>
      </c>
      <c r="R468" s="40"/>
      <c r="S468" s="40" t="s">
        <v>11</v>
      </c>
    </row>
    <row r="469" spans="1:19" s="39" customFormat="1" ht="14" x14ac:dyDescent="0.15">
      <c r="A469" s="15" t="s">
        <v>15</v>
      </c>
      <c r="B469" s="55" t="s">
        <v>34</v>
      </c>
      <c r="C469" s="40" t="s">
        <v>8</v>
      </c>
      <c r="D469" s="40" t="s">
        <v>6630</v>
      </c>
      <c r="E469" s="17" t="s">
        <v>7461</v>
      </c>
      <c r="F469" s="40" t="s">
        <v>6535</v>
      </c>
      <c r="G469" s="40" t="s">
        <v>6534</v>
      </c>
      <c r="H469" s="40" t="s">
        <v>38</v>
      </c>
      <c r="I469" s="15" t="s">
        <v>39</v>
      </c>
      <c r="J469" s="15" t="s">
        <v>7568</v>
      </c>
      <c r="K469" s="17" t="s">
        <v>9</v>
      </c>
      <c r="L469" s="59">
        <v>724269.05931962479</v>
      </c>
      <c r="M469" s="59">
        <f t="shared" si="21"/>
        <v>0</v>
      </c>
      <c r="N469" s="11">
        <f>M469*(1+VOTOS!$P$3%)^Q469</f>
        <v>0</v>
      </c>
      <c r="O469" s="54">
        <f t="shared" si="22"/>
        <v>724269.05931962479</v>
      </c>
      <c r="P469" s="103">
        <f t="shared" si="23"/>
        <v>4.8198196177434877E-6</v>
      </c>
      <c r="Q469" s="40">
        <v>0</v>
      </c>
      <c r="R469" s="40"/>
      <c r="S469" s="40" t="s">
        <v>11</v>
      </c>
    </row>
    <row r="470" spans="1:19" s="39" customFormat="1" ht="14" x14ac:dyDescent="0.15">
      <c r="A470" s="15" t="s">
        <v>15</v>
      </c>
      <c r="B470" s="55" t="s">
        <v>34</v>
      </c>
      <c r="C470" s="40" t="s">
        <v>8</v>
      </c>
      <c r="D470" s="40" t="s">
        <v>6832</v>
      </c>
      <c r="E470" s="17" t="s">
        <v>7258</v>
      </c>
      <c r="F470" s="40" t="s">
        <v>6535</v>
      </c>
      <c r="G470" s="40" t="s">
        <v>6534</v>
      </c>
      <c r="H470" s="40" t="s">
        <v>38</v>
      </c>
      <c r="I470" s="15" t="s">
        <v>39</v>
      </c>
      <c r="J470" s="15" t="s">
        <v>7568</v>
      </c>
      <c r="K470" s="17" t="s">
        <v>9</v>
      </c>
      <c r="L470" s="59">
        <v>9768796.0007558521</v>
      </c>
      <c r="M470" s="59">
        <f t="shared" si="21"/>
        <v>0</v>
      </c>
      <c r="N470" s="11">
        <f>M470*(1+VOTOS!$P$3%)^Q470</f>
        <v>0</v>
      </c>
      <c r="O470" s="54">
        <f t="shared" si="22"/>
        <v>9768796.0007558521</v>
      </c>
      <c r="P470" s="103">
        <f t="shared" si="23"/>
        <v>6.5008761592559998E-5</v>
      </c>
      <c r="Q470" s="40">
        <v>0</v>
      </c>
      <c r="R470" s="40"/>
      <c r="S470" s="40" t="s">
        <v>11</v>
      </c>
    </row>
    <row r="471" spans="1:19" s="39" customFormat="1" ht="14" x14ac:dyDescent="0.15">
      <c r="A471" s="15" t="s">
        <v>15</v>
      </c>
      <c r="B471" s="55" t="s">
        <v>34</v>
      </c>
      <c r="C471" s="40" t="s">
        <v>8</v>
      </c>
      <c r="D471" s="40" t="s">
        <v>6571</v>
      </c>
      <c r="E471" s="17" t="s">
        <v>7520</v>
      </c>
      <c r="F471" s="40" t="s">
        <v>6535</v>
      </c>
      <c r="G471" s="40" t="s">
        <v>6534</v>
      </c>
      <c r="H471" s="40" t="s">
        <v>38</v>
      </c>
      <c r="I471" s="15" t="s">
        <v>39</v>
      </c>
      <c r="J471" s="15" t="s">
        <v>7568</v>
      </c>
      <c r="K471" s="17" t="s">
        <v>9</v>
      </c>
      <c r="L471" s="59">
        <v>69388.175816304007</v>
      </c>
      <c r="M471" s="59">
        <f t="shared" si="21"/>
        <v>0</v>
      </c>
      <c r="N471" s="11">
        <f>M471*(1+VOTOS!$P$3%)^Q471</f>
        <v>0</v>
      </c>
      <c r="O471" s="54">
        <f t="shared" si="22"/>
        <v>69388.175816304007</v>
      </c>
      <c r="P471" s="103">
        <f t="shared" si="23"/>
        <v>4.617600140934177E-7</v>
      </c>
      <c r="Q471" s="40">
        <v>0</v>
      </c>
      <c r="R471" s="40"/>
      <c r="S471" s="40" t="s">
        <v>11</v>
      </c>
    </row>
    <row r="472" spans="1:19" s="39" customFormat="1" ht="14" x14ac:dyDescent="0.15">
      <c r="A472" s="15" t="s">
        <v>15</v>
      </c>
      <c r="B472" s="55" t="s">
        <v>34</v>
      </c>
      <c r="C472" s="40" t="s">
        <v>8</v>
      </c>
      <c r="D472" s="40" t="s">
        <v>6698</v>
      </c>
      <c r="E472" s="17" t="s">
        <v>7392</v>
      </c>
      <c r="F472" s="40" t="s">
        <v>6535</v>
      </c>
      <c r="G472" s="40" t="s">
        <v>6534</v>
      </c>
      <c r="H472" s="40" t="s">
        <v>38</v>
      </c>
      <c r="I472" s="15" t="s">
        <v>39</v>
      </c>
      <c r="J472" s="15" t="s">
        <v>7568</v>
      </c>
      <c r="K472" s="17" t="s">
        <v>9</v>
      </c>
      <c r="L472" s="59">
        <v>1341512.3610128043</v>
      </c>
      <c r="M472" s="59">
        <f t="shared" si="21"/>
        <v>0</v>
      </c>
      <c r="N472" s="11">
        <f>M472*(1+VOTOS!$P$3%)^Q472</f>
        <v>0</v>
      </c>
      <c r="O472" s="54">
        <f t="shared" si="22"/>
        <v>1341512.3610128043</v>
      </c>
      <c r="P472" s="103">
        <f t="shared" si="23"/>
        <v>8.9274110385564285E-6</v>
      </c>
      <c r="Q472" s="40">
        <v>0</v>
      </c>
      <c r="R472" s="40"/>
      <c r="S472" s="40" t="s">
        <v>11</v>
      </c>
    </row>
    <row r="473" spans="1:19" s="39" customFormat="1" ht="14" x14ac:dyDescent="0.15">
      <c r="A473" s="15" t="s">
        <v>15</v>
      </c>
      <c r="B473" s="55" t="s">
        <v>34</v>
      </c>
      <c r="C473" s="40" t="s">
        <v>8</v>
      </c>
      <c r="D473" s="40" t="s">
        <v>6555</v>
      </c>
      <c r="E473" s="17" t="s">
        <v>7536</v>
      </c>
      <c r="F473" s="40" t="s">
        <v>6535</v>
      </c>
      <c r="G473" s="40" t="s">
        <v>6534</v>
      </c>
      <c r="H473" s="40" t="s">
        <v>38</v>
      </c>
      <c r="I473" s="15" t="s">
        <v>39</v>
      </c>
      <c r="J473" s="15" t="s">
        <v>7568</v>
      </c>
      <c r="K473" s="17" t="s">
        <v>9</v>
      </c>
      <c r="L473" s="59">
        <v>1155579.56</v>
      </c>
      <c r="M473" s="59">
        <f t="shared" si="21"/>
        <v>0</v>
      </c>
      <c r="N473" s="11">
        <f>M473*(1+VOTOS!$P$3%)^Q473</f>
        <v>0</v>
      </c>
      <c r="O473" s="54">
        <f t="shared" si="22"/>
        <v>1155579.56</v>
      </c>
      <c r="P473" s="103">
        <f t="shared" si="23"/>
        <v>7.690077273746205E-6</v>
      </c>
      <c r="Q473" s="40">
        <v>0</v>
      </c>
      <c r="R473" s="40"/>
      <c r="S473" s="40" t="s">
        <v>11</v>
      </c>
    </row>
    <row r="474" spans="1:19" s="39" customFormat="1" ht="14" x14ac:dyDescent="0.15">
      <c r="A474" s="15" t="s">
        <v>15</v>
      </c>
      <c r="B474" s="55" t="s">
        <v>34</v>
      </c>
      <c r="C474" s="40" t="s">
        <v>8</v>
      </c>
      <c r="D474" s="40" t="s">
        <v>6947</v>
      </c>
      <c r="E474" s="17" t="s">
        <v>7142</v>
      </c>
      <c r="F474" s="40" t="s">
        <v>6535</v>
      </c>
      <c r="G474" s="40" t="s">
        <v>6534</v>
      </c>
      <c r="H474" s="40" t="s">
        <v>38</v>
      </c>
      <c r="I474" s="15" t="s">
        <v>39</v>
      </c>
      <c r="J474" s="15" t="s">
        <v>7568</v>
      </c>
      <c r="K474" s="17" t="s">
        <v>9</v>
      </c>
      <c r="L474" s="59">
        <v>6178110.4372493234</v>
      </c>
      <c r="M474" s="59">
        <f t="shared" si="21"/>
        <v>0</v>
      </c>
      <c r="N474" s="11">
        <f>M474*(1+VOTOS!$P$3%)^Q474</f>
        <v>0</v>
      </c>
      <c r="O474" s="54">
        <f t="shared" si="22"/>
        <v>6178110.4372493234</v>
      </c>
      <c r="P474" s="103">
        <f t="shared" si="23"/>
        <v>4.1113695943345735E-5</v>
      </c>
      <c r="Q474" s="40">
        <v>0</v>
      </c>
      <c r="R474" s="40"/>
      <c r="S474" s="40" t="s">
        <v>11</v>
      </c>
    </row>
    <row r="475" spans="1:19" s="39" customFormat="1" ht="14" x14ac:dyDescent="0.15">
      <c r="A475" s="15" t="s">
        <v>15</v>
      </c>
      <c r="B475" s="55" t="s">
        <v>34</v>
      </c>
      <c r="C475" s="40" t="s">
        <v>8</v>
      </c>
      <c r="D475" s="40" t="s">
        <v>6564</v>
      </c>
      <c r="E475" s="17" t="s">
        <v>7527</v>
      </c>
      <c r="F475" s="40" t="s">
        <v>6535</v>
      </c>
      <c r="G475" s="40" t="s">
        <v>6534</v>
      </c>
      <c r="H475" s="40" t="s">
        <v>38</v>
      </c>
      <c r="I475" s="15" t="s">
        <v>39</v>
      </c>
      <c r="J475" s="15" t="s">
        <v>7568</v>
      </c>
      <c r="K475" s="17" t="s">
        <v>9</v>
      </c>
      <c r="L475" s="59">
        <v>98078.495203654471</v>
      </c>
      <c r="M475" s="59">
        <f t="shared" si="21"/>
        <v>0</v>
      </c>
      <c r="N475" s="11">
        <f>M475*(1+VOTOS!$P$3%)^Q475</f>
        <v>0</v>
      </c>
      <c r="O475" s="54">
        <f t="shared" si="22"/>
        <v>98078.495203654471</v>
      </c>
      <c r="P475" s="103">
        <f t="shared" si="23"/>
        <v>6.5268652468104344E-7</v>
      </c>
      <c r="Q475" s="40">
        <v>0</v>
      </c>
      <c r="R475" s="40"/>
      <c r="S475" s="40" t="s">
        <v>11</v>
      </c>
    </row>
    <row r="476" spans="1:19" s="39" customFormat="1" ht="14" x14ac:dyDescent="0.15">
      <c r="A476" s="15" t="s">
        <v>15</v>
      </c>
      <c r="B476" s="55" t="s">
        <v>34</v>
      </c>
      <c r="C476" s="40" t="s">
        <v>8</v>
      </c>
      <c r="D476" s="40" t="s">
        <v>6699</v>
      </c>
      <c r="E476" s="17" t="s">
        <v>7391</v>
      </c>
      <c r="F476" s="40" t="s">
        <v>6535</v>
      </c>
      <c r="G476" s="40" t="s">
        <v>6534</v>
      </c>
      <c r="H476" s="40" t="s">
        <v>38</v>
      </c>
      <c r="I476" s="15" t="s">
        <v>39</v>
      </c>
      <c r="J476" s="15" t="s">
        <v>7568</v>
      </c>
      <c r="K476" s="17" t="s">
        <v>9</v>
      </c>
      <c r="L476" s="59">
        <v>2205029.5763118854</v>
      </c>
      <c r="M476" s="59">
        <f t="shared" si="21"/>
        <v>0</v>
      </c>
      <c r="N476" s="11">
        <f>M476*(1+VOTOS!$P$3%)^Q476</f>
        <v>0</v>
      </c>
      <c r="O476" s="54">
        <f t="shared" si="22"/>
        <v>2205029.5763118854</v>
      </c>
      <c r="P476" s="103">
        <f t="shared" si="23"/>
        <v>1.4673890418011765E-5</v>
      </c>
      <c r="Q476" s="40">
        <v>0</v>
      </c>
      <c r="R476" s="40"/>
      <c r="S476" s="40" t="s">
        <v>11</v>
      </c>
    </row>
    <row r="477" spans="1:19" s="39" customFormat="1" ht="14" x14ac:dyDescent="0.15">
      <c r="A477" s="15" t="s">
        <v>15</v>
      </c>
      <c r="B477" s="55" t="s">
        <v>34</v>
      </c>
      <c r="C477" s="40" t="s">
        <v>8</v>
      </c>
      <c r="D477" s="40" t="s">
        <v>6966</v>
      </c>
      <c r="E477" s="17" t="s">
        <v>7122</v>
      </c>
      <c r="F477" s="40" t="s">
        <v>6535</v>
      </c>
      <c r="G477" s="40" t="s">
        <v>6534</v>
      </c>
      <c r="H477" s="40" t="s">
        <v>38</v>
      </c>
      <c r="I477" s="15" t="s">
        <v>39</v>
      </c>
      <c r="J477" s="15" t="s">
        <v>7568</v>
      </c>
      <c r="K477" s="17" t="s">
        <v>9</v>
      </c>
      <c r="L477" s="59">
        <v>3051877.9371611443</v>
      </c>
      <c r="M477" s="59">
        <f t="shared" si="21"/>
        <v>0</v>
      </c>
      <c r="N477" s="11">
        <f>M477*(1+VOTOS!$P$3%)^Q477</f>
        <v>0</v>
      </c>
      <c r="O477" s="54">
        <f t="shared" si="22"/>
        <v>3051877.9371611443</v>
      </c>
      <c r="P477" s="103">
        <f t="shared" si="23"/>
        <v>2.0309442966272578E-5</v>
      </c>
      <c r="Q477" s="40">
        <v>0</v>
      </c>
      <c r="R477" s="40"/>
      <c r="S477" s="40" t="s">
        <v>11</v>
      </c>
    </row>
    <row r="478" spans="1:19" s="39" customFormat="1" ht="14" x14ac:dyDescent="0.15">
      <c r="A478" s="15" t="s">
        <v>15</v>
      </c>
      <c r="B478" s="55" t="s">
        <v>34</v>
      </c>
      <c r="C478" s="40" t="s">
        <v>8</v>
      </c>
      <c r="D478" s="40" t="s">
        <v>6946</v>
      </c>
      <c r="E478" s="17" t="s">
        <v>7143</v>
      </c>
      <c r="F478" s="40" t="s">
        <v>6535</v>
      </c>
      <c r="G478" s="40" t="s">
        <v>6534</v>
      </c>
      <c r="H478" s="40" t="s">
        <v>38</v>
      </c>
      <c r="I478" s="15" t="s">
        <v>39</v>
      </c>
      <c r="J478" s="15" t="s">
        <v>7568</v>
      </c>
      <c r="K478" s="17" t="s">
        <v>9</v>
      </c>
      <c r="L478" s="59">
        <v>4811399.9672020199</v>
      </c>
      <c r="M478" s="59">
        <f t="shared" si="21"/>
        <v>0</v>
      </c>
      <c r="N478" s="11">
        <f>M478*(1+VOTOS!$P$3%)^Q478</f>
        <v>0</v>
      </c>
      <c r="O478" s="54">
        <f t="shared" si="22"/>
        <v>4811399.9672020199</v>
      </c>
      <c r="P478" s="103">
        <f t="shared" si="23"/>
        <v>3.2018598133289484E-5</v>
      </c>
      <c r="Q478" s="40">
        <v>0</v>
      </c>
      <c r="R478" s="40"/>
      <c r="S478" s="40" t="s">
        <v>11</v>
      </c>
    </row>
    <row r="479" spans="1:19" s="39" customFormat="1" ht="14" x14ac:dyDescent="0.15">
      <c r="A479" s="15" t="s">
        <v>15</v>
      </c>
      <c r="B479" s="55" t="s">
        <v>34</v>
      </c>
      <c r="C479" s="40" t="s">
        <v>8</v>
      </c>
      <c r="D479" s="40" t="s">
        <v>6857</v>
      </c>
      <c r="E479" s="17" t="s">
        <v>7233</v>
      </c>
      <c r="F479" s="40" t="s">
        <v>6535</v>
      </c>
      <c r="G479" s="40" t="s">
        <v>6534</v>
      </c>
      <c r="H479" s="40" t="s">
        <v>38</v>
      </c>
      <c r="I479" s="15" t="s">
        <v>39</v>
      </c>
      <c r="J479" s="15" t="s">
        <v>7568</v>
      </c>
      <c r="K479" s="17" t="s">
        <v>9</v>
      </c>
      <c r="L479" s="59">
        <v>3366974.5517841694</v>
      </c>
      <c r="M479" s="59">
        <f t="shared" si="21"/>
        <v>0</v>
      </c>
      <c r="N479" s="11">
        <f>M479*(1+VOTOS!$P$3%)^Q479</f>
        <v>0</v>
      </c>
      <c r="O479" s="54">
        <f t="shared" si="22"/>
        <v>3366974.5517841694</v>
      </c>
      <c r="P479" s="103">
        <f t="shared" si="23"/>
        <v>2.2406327853321716E-5</v>
      </c>
      <c r="Q479" s="40">
        <v>0</v>
      </c>
      <c r="R479" s="40"/>
      <c r="S479" s="40" t="s">
        <v>11</v>
      </c>
    </row>
    <row r="480" spans="1:19" s="39" customFormat="1" ht="14" x14ac:dyDescent="0.15">
      <c r="A480" s="15" t="s">
        <v>15</v>
      </c>
      <c r="B480" s="55" t="s">
        <v>34</v>
      </c>
      <c r="C480" s="40" t="s">
        <v>8</v>
      </c>
      <c r="D480" s="40" t="s">
        <v>6829</v>
      </c>
      <c r="E480" s="17" t="s">
        <v>7261</v>
      </c>
      <c r="F480" s="40" t="s">
        <v>6535</v>
      </c>
      <c r="G480" s="40" t="s">
        <v>6534</v>
      </c>
      <c r="H480" s="40" t="s">
        <v>38</v>
      </c>
      <c r="I480" s="15" t="s">
        <v>39</v>
      </c>
      <c r="J480" s="15" t="s">
        <v>7568</v>
      </c>
      <c r="K480" s="17" t="s">
        <v>9</v>
      </c>
      <c r="L480" s="59">
        <v>8945196.8940117098</v>
      </c>
      <c r="M480" s="59">
        <f t="shared" si="21"/>
        <v>0</v>
      </c>
      <c r="N480" s="11">
        <f>M480*(1+VOTOS!$P$3%)^Q480</f>
        <v>0</v>
      </c>
      <c r="O480" s="54">
        <f t="shared" si="22"/>
        <v>8945196.8940117098</v>
      </c>
      <c r="P480" s="103">
        <f t="shared" si="23"/>
        <v>5.9527926700109324E-5</v>
      </c>
      <c r="Q480" s="40">
        <v>0</v>
      </c>
      <c r="R480" s="40"/>
      <c r="S480" s="40" t="s">
        <v>11</v>
      </c>
    </row>
    <row r="481" spans="1:19" s="39" customFormat="1" ht="14" x14ac:dyDescent="0.15">
      <c r="A481" s="15" t="s">
        <v>15</v>
      </c>
      <c r="B481" s="55" t="s">
        <v>34</v>
      </c>
      <c r="C481" s="40" t="s">
        <v>8</v>
      </c>
      <c r="D481" s="40" t="s">
        <v>6596</v>
      </c>
      <c r="E481" s="17" t="s">
        <v>7495</v>
      </c>
      <c r="F481" s="40" t="s">
        <v>6535</v>
      </c>
      <c r="G481" s="40" t="s">
        <v>6534</v>
      </c>
      <c r="H481" s="40" t="s">
        <v>38</v>
      </c>
      <c r="I481" s="15" t="s">
        <v>39</v>
      </c>
      <c r="J481" s="15" t="s">
        <v>7568</v>
      </c>
      <c r="K481" s="17" t="s">
        <v>9</v>
      </c>
      <c r="L481" s="59">
        <v>333730.3001597579</v>
      </c>
      <c r="M481" s="59">
        <f t="shared" si="21"/>
        <v>0</v>
      </c>
      <c r="N481" s="11">
        <f>M481*(1+VOTOS!$P$3%)^Q481</f>
        <v>0</v>
      </c>
      <c r="O481" s="54">
        <f t="shared" si="22"/>
        <v>333730.3001597579</v>
      </c>
      <c r="P481" s="103">
        <f t="shared" si="23"/>
        <v>2.2208871510491701E-6</v>
      </c>
      <c r="Q481" s="40">
        <v>0</v>
      </c>
      <c r="R481" s="40"/>
      <c r="S481" s="40" t="s">
        <v>11</v>
      </c>
    </row>
    <row r="482" spans="1:19" s="39" customFormat="1" ht="14" x14ac:dyDescent="0.15">
      <c r="A482" s="15" t="s">
        <v>15</v>
      </c>
      <c r="B482" s="55" t="s">
        <v>34</v>
      </c>
      <c r="C482" s="40" t="s">
        <v>8</v>
      </c>
      <c r="D482" s="40" t="s">
        <v>6740</v>
      </c>
      <c r="E482" s="17" t="s">
        <v>7350</v>
      </c>
      <c r="F482" s="40" t="s">
        <v>6535</v>
      </c>
      <c r="G482" s="40" t="s">
        <v>6534</v>
      </c>
      <c r="H482" s="40" t="s">
        <v>38</v>
      </c>
      <c r="I482" s="15" t="s">
        <v>39</v>
      </c>
      <c r="J482" s="15" t="s">
        <v>7568</v>
      </c>
      <c r="K482" s="17" t="s">
        <v>9</v>
      </c>
      <c r="L482" s="59">
        <v>2567086.8756610733</v>
      </c>
      <c r="M482" s="59">
        <f t="shared" si="21"/>
        <v>0</v>
      </c>
      <c r="N482" s="11">
        <f>M482*(1+VOTOS!$P$3%)^Q482</f>
        <v>0</v>
      </c>
      <c r="O482" s="54">
        <f t="shared" si="22"/>
        <v>2567086.8756610733</v>
      </c>
      <c r="P482" s="103">
        <f t="shared" si="23"/>
        <v>1.7083286279530046E-5</v>
      </c>
      <c r="Q482" s="40">
        <v>0</v>
      </c>
      <c r="R482" s="40"/>
      <c r="S482" s="40" t="s">
        <v>11</v>
      </c>
    </row>
    <row r="483" spans="1:19" s="39" customFormat="1" ht="14" x14ac:dyDescent="0.15">
      <c r="A483" s="15" t="s">
        <v>15</v>
      </c>
      <c r="B483" s="55" t="s">
        <v>34</v>
      </c>
      <c r="C483" s="40" t="s">
        <v>8</v>
      </c>
      <c r="D483" s="40" t="s">
        <v>6768</v>
      </c>
      <c r="E483" s="17" t="s">
        <v>7322</v>
      </c>
      <c r="F483" s="40" t="s">
        <v>6535</v>
      </c>
      <c r="G483" s="40" t="s">
        <v>6534</v>
      </c>
      <c r="H483" s="40" t="s">
        <v>38</v>
      </c>
      <c r="I483" s="15" t="s">
        <v>39</v>
      </c>
      <c r="J483" s="15" t="s">
        <v>7568</v>
      </c>
      <c r="K483" s="17" t="s">
        <v>9</v>
      </c>
      <c r="L483" s="59">
        <v>3723681.5861853762</v>
      </c>
      <c r="M483" s="59">
        <f t="shared" si="21"/>
        <v>0</v>
      </c>
      <c r="N483" s="11">
        <f>M483*(1+VOTOS!$P$3%)^Q483</f>
        <v>0</v>
      </c>
      <c r="O483" s="54">
        <f t="shared" si="22"/>
        <v>3723681.5861853762</v>
      </c>
      <c r="P483" s="103">
        <f t="shared" si="23"/>
        <v>2.4780119112345133E-5</v>
      </c>
      <c r="Q483" s="40">
        <v>0</v>
      </c>
      <c r="R483" s="40"/>
      <c r="S483" s="40" t="s">
        <v>11</v>
      </c>
    </row>
    <row r="484" spans="1:19" s="39" customFormat="1" ht="14" x14ac:dyDescent="0.15">
      <c r="A484" s="15" t="s">
        <v>15</v>
      </c>
      <c r="B484" s="55" t="s">
        <v>34</v>
      </c>
      <c r="C484" s="40" t="s">
        <v>8</v>
      </c>
      <c r="D484" s="40" t="s">
        <v>6776</v>
      </c>
      <c r="E484" s="17" t="s">
        <v>7314</v>
      </c>
      <c r="F484" s="40" t="s">
        <v>6535</v>
      </c>
      <c r="G484" s="40" t="s">
        <v>6534</v>
      </c>
      <c r="H484" s="40" t="s">
        <v>38</v>
      </c>
      <c r="I484" s="15" t="s">
        <v>39</v>
      </c>
      <c r="J484" s="15" t="s">
        <v>7568</v>
      </c>
      <c r="K484" s="17" t="s">
        <v>9</v>
      </c>
      <c r="L484" s="59">
        <v>2219819.4177583428</v>
      </c>
      <c r="M484" s="59">
        <f t="shared" si="21"/>
        <v>0</v>
      </c>
      <c r="N484" s="11">
        <f>M484*(1+VOTOS!$P$3%)^Q484</f>
        <v>0</v>
      </c>
      <c r="O484" s="54">
        <f t="shared" si="22"/>
        <v>2219819.4177583428</v>
      </c>
      <c r="P484" s="103">
        <f t="shared" si="23"/>
        <v>1.4772312913118646E-5</v>
      </c>
      <c r="Q484" s="40">
        <v>0</v>
      </c>
      <c r="R484" s="40"/>
      <c r="S484" s="40" t="s">
        <v>11</v>
      </c>
    </row>
    <row r="485" spans="1:19" s="39" customFormat="1" ht="14" x14ac:dyDescent="0.15">
      <c r="A485" s="15" t="s">
        <v>15</v>
      </c>
      <c r="B485" s="55" t="s">
        <v>34</v>
      </c>
      <c r="C485" s="40" t="s">
        <v>8</v>
      </c>
      <c r="D485" s="40" t="s">
        <v>7005</v>
      </c>
      <c r="E485" s="17" t="s">
        <v>7083</v>
      </c>
      <c r="F485" s="40" t="s">
        <v>6535</v>
      </c>
      <c r="G485" s="40" t="s">
        <v>6534</v>
      </c>
      <c r="H485" s="40" t="s">
        <v>38</v>
      </c>
      <c r="I485" s="15" t="s">
        <v>39</v>
      </c>
      <c r="J485" s="15" t="s">
        <v>7568</v>
      </c>
      <c r="K485" s="17" t="s">
        <v>9</v>
      </c>
      <c r="L485" s="59">
        <v>1221635.5470352443</v>
      </c>
      <c r="M485" s="59">
        <f t="shared" si="21"/>
        <v>0</v>
      </c>
      <c r="N485" s="11">
        <f>M485*(1+VOTOS!$P$3%)^Q485</f>
        <v>0</v>
      </c>
      <c r="O485" s="54">
        <f t="shared" si="22"/>
        <v>1221635.5470352443</v>
      </c>
      <c r="P485" s="103">
        <f t="shared" si="23"/>
        <v>8.1296624501183146E-6</v>
      </c>
      <c r="Q485" s="40">
        <v>0</v>
      </c>
      <c r="R485" s="40"/>
      <c r="S485" s="40" t="s">
        <v>11</v>
      </c>
    </row>
    <row r="486" spans="1:19" s="39" customFormat="1" ht="14" x14ac:dyDescent="0.15">
      <c r="A486" s="15" t="s">
        <v>15</v>
      </c>
      <c r="B486" s="55" t="s">
        <v>34</v>
      </c>
      <c r="C486" s="40" t="s">
        <v>8</v>
      </c>
      <c r="D486" s="40" t="s">
        <v>6650</v>
      </c>
      <c r="E486" s="17" t="s">
        <v>7441</v>
      </c>
      <c r="F486" s="40" t="s">
        <v>6535</v>
      </c>
      <c r="G486" s="40" t="s">
        <v>6534</v>
      </c>
      <c r="H486" s="40" t="s">
        <v>38</v>
      </c>
      <c r="I486" s="15" t="s">
        <v>39</v>
      </c>
      <c r="J486" s="15" t="s">
        <v>7568</v>
      </c>
      <c r="K486" s="17" t="s">
        <v>9</v>
      </c>
      <c r="L486" s="59">
        <v>631443.38659341563</v>
      </c>
      <c r="M486" s="59">
        <f t="shared" si="21"/>
        <v>0</v>
      </c>
      <c r="N486" s="11">
        <f>M486*(1+VOTOS!$P$3%)^Q486</f>
        <v>0</v>
      </c>
      <c r="O486" s="54">
        <f t="shared" si="22"/>
        <v>631443.38659341563</v>
      </c>
      <c r="P486" s="103">
        <f t="shared" si="23"/>
        <v>4.2020892416090881E-6</v>
      </c>
      <c r="Q486" s="40">
        <v>0</v>
      </c>
      <c r="R486" s="40"/>
      <c r="S486" s="40" t="s">
        <v>11</v>
      </c>
    </row>
    <row r="487" spans="1:19" s="39" customFormat="1" ht="14" x14ac:dyDescent="0.15">
      <c r="A487" s="15" t="s">
        <v>15</v>
      </c>
      <c r="B487" s="55" t="s">
        <v>34</v>
      </c>
      <c r="C487" s="40" t="s">
        <v>8</v>
      </c>
      <c r="D487" s="40" t="s">
        <v>6566</v>
      </c>
      <c r="E487" s="17" t="s">
        <v>7525</v>
      </c>
      <c r="F487" s="40" t="s">
        <v>6535</v>
      </c>
      <c r="G487" s="40" t="s">
        <v>6534</v>
      </c>
      <c r="H487" s="40" t="s">
        <v>38</v>
      </c>
      <c r="I487" s="15" t="s">
        <v>39</v>
      </c>
      <c r="J487" s="15" t="s">
        <v>7568</v>
      </c>
      <c r="K487" s="17" t="s">
        <v>9</v>
      </c>
      <c r="L487" s="59">
        <v>111030.66237233653</v>
      </c>
      <c r="M487" s="59">
        <f t="shared" si="21"/>
        <v>0</v>
      </c>
      <c r="N487" s="11">
        <f>M487*(1+VOTOS!$P$3%)^Q487</f>
        <v>0</v>
      </c>
      <c r="O487" s="54">
        <f t="shared" si="22"/>
        <v>111030.66237233653</v>
      </c>
      <c r="P487" s="103">
        <f t="shared" si="23"/>
        <v>7.3887978201907017E-7</v>
      </c>
      <c r="Q487" s="40">
        <v>0</v>
      </c>
      <c r="R487" s="40"/>
      <c r="S487" s="40" t="s">
        <v>11</v>
      </c>
    </row>
    <row r="488" spans="1:19" s="39" customFormat="1" ht="14" x14ac:dyDescent="0.15">
      <c r="A488" s="15" t="s">
        <v>15</v>
      </c>
      <c r="B488" s="55" t="s">
        <v>34</v>
      </c>
      <c r="C488" s="40" t="s">
        <v>8</v>
      </c>
      <c r="D488" s="40" t="s">
        <v>7022</v>
      </c>
      <c r="E488" s="17" t="s">
        <v>7066</v>
      </c>
      <c r="F488" s="40" t="s">
        <v>6535</v>
      </c>
      <c r="G488" s="40" t="s">
        <v>6534</v>
      </c>
      <c r="H488" s="40" t="s">
        <v>38</v>
      </c>
      <c r="I488" s="15" t="s">
        <v>39</v>
      </c>
      <c r="J488" s="15" t="s">
        <v>7568</v>
      </c>
      <c r="K488" s="17" t="s">
        <v>9</v>
      </c>
      <c r="L488" s="59">
        <v>4303580.133167482</v>
      </c>
      <c r="M488" s="59">
        <f t="shared" si="21"/>
        <v>0</v>
      </c>
      <c r="N488" s="11">
        <f>M488*(1+VOTOS!$P$3%)^Q488</f>
        <v>0</v>
      </c>
      <c r="O488" s="54">
        <f t="shared" si="22"/>
        <v>4303580.133167482</v>
      </c>
      <c r="P488" s="103">
        <f t="shared" si="23"/>
        <v>2.8639191037453897E-5</v>
      </c>
      <c r="Q488" s="40">
        <v>0</v>
      </c>
      <c r="R488" s="40"/>
      <c r="S488" s="40" t="s">
        <v>11</v>
      </c>
    </row>
    <row r="489" spans="1:19" s="39" customFormat="1" ht="14" x14ac:dyDescent="0.15">
      <c r="A489" s="15" t="s">
        <v>15</v>
      </c>
      <c r="B489" s="55" t="s">
        <v>34</v>
      </c>
      <c r="C489" s="40" t="s">
        <v>8</v>
      </c>
      <c r="D489" s="40" t="s">
        <v>7000</v>
      </c>
      <c r="E489" s="17" t="s">
        <v>7088</v>
      </c>
      <c r="F489" s="40" t="s">
        <v>6535</v>
      </c>
      <c r="G489" s="40" t="s">
        <v>6534</v>
      </c>
      <c r="H489" s="40" t="s">
        <v>38</v>
      </c>
      <c r="I489" s="15" t="s">
        <v>39</v>
      </c>
      <c r="J489" s="15" t="s">
        <v>7568</v>
      </c>
      <c r="K489" s="17" t="s">
        <v>9</v>
      </c>
      <c r="L489" s="59">
        <v>3015860.6967861047</v>
      </c>
      <c r="M489" s="59">
        <f t="shared" si="21"/>
        <v>0</v>
      </c>
      <c r="N489" s="11">
        <f>M489*(1+VOTOS!$P$3%)^Q489</f>
        <v>0</v>
      </c>
      <c r="O489" s="54">
        <f t="shared" si="22"/>
        <v>3015860.6967861047</v>
      </c>
      <c r="P489" s="103">
        <f t="shared" si="23"/>
        <v>2.0069757728441661E-5</v>
      </c>
      <c r="Q489" s="40">
        <v>0</v>
      </c>
      <c r="R489" s="40"/>
      <c r="S489" s="40" t="s">
        <v>11</v>
      </c>
    </row>
    <row r="490" spans="1:19" s="39" customFormat="1" ht="14" x14ac:dyDescent="0.15">
      <c r="A490" s="15" t="s">
        <v>15</v>
      </c>
      <c r="B490" s="55" t="s">
        <v>34</v>
      </c>
      <c r="C490" s="40" t="s">
        <v>8</v>
      </c>
      <c r="D490" s="40" t="s">
        <v>6749</v>
      </c>
      <c r="E490" s="17" t="s">
        <v>7341</v>
      </c>
      <c r="F490" s="40" t="s">
        <v>6535</v>
      </c>
      <c r="G490" s="40" t="s">
        <v>6534</v>
      </c>
      <c r="H490" s="40" t="s">
        <v>38</v>
      </c>
      <c r="I490" s="15" t="s">
        <v>39</v>
      </c>
      <c r="J490" s="15" t="s">
        <v>7568</v>
      </c>
      <c r="K490" s="17" t="s">
        <v>9</v>
      </c>
      <c r="L490" s="59">
        <v>2830596.2603894901</v>
      </c>
      <c r="M490" s="59">
        <f t="shared" si="21"/>
        <v>0</v>
      </c>
      <c r="N490" s="11">
        <f>M490*(1+VOTOS!$P$3%)^Q490</f>
        <v>0</v>
      </c>
      <c r="O490" s="54">
        <f t="shared" si="22"/>
        <v>2830596.2603894901</v>
      </c>
      <c r="P490" s="103">
        <f t="shared" si="23"/>
        <v>1.8836871753920787E-5</v>
      </c>
      <c r="Q490" s="40">
        <v>0</v>
      </c>
      <c r="R490" s="40"/>
      <c r="S490" s="40" t="s">
        <v>11</v>
      </c>
    </row>
    <row r="491" spans="1:19" s="39" customFormat="1" ht="14" x14ac:dyDescent="0.15">
      <c r="A491" s="15" t="s">
        <v>15</v>
      </c>
      <c r="B491" s="55" t="s">
        <v>34</v>
      </c>
      <c r="C491" s="40" t="s">
        <v>8</v>
      </c>
      <c r="D491" s="40" t="s">
        <v>7014</v>
      </c>
      <c r="E491" s="17" t="s">
        <v>7074</v>
      </c>
      <c r="F491" s="40" t="s">
        <v>6535</v>
      </c>
      <c r="G491" s="40" t="s">
        <v>6534</v>
      </c>
      <c r="H491" s="40" t="s">
        <v>38</v>
      </c>
      <c r="I491" s="15" t="s">
        <v>39</v>
      </c>
      <c r="J491" s="15" t="s">
        <v>7568</v>
      </c>
      <c r="K491" s="17" t="s">
        <v>9</v>
      </c>
      <c r="L491" s="59">
        <v>27888977.635303676</v>
      </c>
      <c r="M491" s="59">
        <f t="shared" si="21"/>
        <v>0</v>
      </c>
      <c r="N491" s="11">
        <f>M491*(1+VOTOS!$P$3%)^Q491</f>
        <v>0</v>
      </c>
      <c r="O491" s="54">
        <f t="shared" si="22"/>
        <v>27888977.635303676</v>
      </c>
      <c r="P491" s="103">
        <f t="shared" si="23"/>
        <v>1.8559379252196617E-4</v>
      </c>
      <c r="Q491" s="40">
        <v>0</v>
      </c>
      <c r="R491" s="40"/>
      <c r="S491" s="40" t="s">
        <v>11</v>
      </c>
    </row>
    <row r="492" spans="1:19" s="39" customFormat="1" ht="14" x14ac:dyDescent="0.15">
      <c r="A492" s="15" t="s">
        <v>15</v>
      </c>
      <c r="B492" s="55" t="s">
        <v>34</v>
      </c>
      <c r="C492" s="40" t="s">
        <v>8</v>
      </c>
      <c r="D492" s="40" t="s">
        <v>6926</v>
      </c>
      <c r="E492" s="17" t="s">
        <v>7164</v>
      </c>
      <c r="F492" s="40" t="s">
        <v>6535</v>
      </c>
      <c r="G492" s="40" t="s">
        <v>6534</v>
      </c>
      <c r="H492" s="40" t="s">
        <v>38</v>
      </c>
      <c r="I492" s="15" t="s">
        <v>39</v>
      </c>
      <c r="J492" s="15" t="s">
        <v>7568</v>
      </c>
      <c r="K492" s="17" t="s">
        <v>9</v>
      </c>
      <c r="L492" s="59">
        <v>3732173.013837683</v>
      </c>
      <c r="M492" s="59">
        <f t="shared" si="21"/>
        <v>0</v>
      </c>
      <c r="N492" s="11">
        <f>M492*(1+VOTOS!$P$3%)^Q492</f>
        <v>0</v>
      </c>
      <c r="O492" s="54">
        <f t="shared" si="22"/>
        <v>3732173.013837683</v>
      </c>
      <c r="P492" s="103">
        <f t="shared" si="23"/>
        <v>2.4836627324389542E-5</v>
      </c>
      <c r="Q492" s="40">
        <v>0</v>
      </c>
      <c r="R492" s="40"/>
      <c r="S492" s="40" t="s">
        <v>11</v>
      </c>
    </row>
    <row r="493" spans="1:19" s="39" customFormat="1" ht="14" x14ac:dyDescent="0.15">
      <c r="A493" s="15" t="s">
        <v>15</v>
      </c>
      <c r="B493" s="55" t="s">
        <v>34</v>
      </c>
      <c r="C493" s="40" t="s">
        <v>8</v>
      </c>
      <c r="D493" s="40" t="s">
        <v>6812</v>
      </c>
      <c r="E493" s="17" t="s">
        <v>7278</v>
      </c>
      <c r="F493" s="40" t="s">
        <v>6535</v>
      </c>
      <c r="G493" s="40" t="s">
        <v>6534</v>
      </c>
      <c r="H493" s="40" t="s">
        <v>38</v>
      </c>
      <c r="I493" s="15" t="s">
        <v>39</v>
      </c>
      <c r="J493" s="15" t="s">
        <v>7568</v>
      </c>
      <c r="K493" s="17" t="s">
        <v>9</v>
      </c>
      <c r="L493" s="59">
        <v>7589186.4320484307</v>
      </c>
      <c r="M493" s="59">
        <f t="shared" si="21"/>
        <v>0</v>
      </c>
      <c r="N493" s="11">
        <f>M493*(1+VOTOS!$P$3%)^Q493</f>
        <v>0</v>
      </c>
      <c r="O493" s="54">
        <f t="shared" si="22"/>
        <v>7589186.4320484307</v>
      </c>
      <c r="P493" s="103">
        <f t="shared" si="23"/>
        <v>5.0504034622521948E-5</v>
      </c>
      <c r="Q493" s="40">
        <v>0</v>
      </c>
      <c r="R493" s="40"/>
      <c r="S493" s="40" t="s">
        <v>11</v>
      </c>
    </row>
    <row r="494" spans="1:19" s="39" customFormat="1" ht="14" x14ac:dyDescent="0.15">
      <c r="A494" s="15" t="s">
        <v>15</v>
      </c>
      <c r="B494" s="55" t="s">
        <v>34</v>
      </c>
      <c r="C494" s="40" t="s">
        <v>8</v>
      </c>
      <c r="D494" s="40" t="s">
        <v>6828</v>
      </c>
      <c r="E494" s="17" t="s">
        <v>7262</v>
      </c>
      <c r="F494" s="40" t="s">
        <v>6535</v>
      </c>
      <c r="G494" s="40" t="s">
        <v>6534</v>
      </c>
      <c r="H494" s="40" t="s">
        <v>38</v>
      </c>
      <c r="I494" s="15" t="s">
        <v>39</v>
      </c>
      <c r="J494" s="15" t="s">
        <v>7568</v>
      </c>
      <c r="K494" s="17" t="s">
        <v>9</v>
      </c>
      <c r="L494" s="59">
        <v>2210345.6016398608</v>
      </c>
      <c r="M494" s="59">
        <f t="shared" si="21"/>
        <v>0</v>
      </c>
      <c r="N494" s="11">
        <f>M494*(1+VOTOS!$P$3%)^Q494</f>
        <v>0</v>
      </c>
      <c r="O494" s="54">
        <f t="shared" si="22"/>
        <v>2210345.6016398608</v>
      </c>
      <c r="P494" s="103">
        <f t="shared" si="23"/>
        <v>1.4709267164863641E-5</v>
      </c>
      <c r="Q494" s="40">
        <v>0</v>
      </c>
      <c r="R494" s="40"/>
      <c r="S494" s="40" t="s">
        <v>11</v>
      </c>
    </row>
    <row r="495" spans="1:19" s="39" customFormat="1" ht="14" x14ac:dyDescent="0.15">
      <c r="A495" s="15" t="s">
        <v>15</v>
      </c>
      <c r="B495" s="55" t="s">
        <v>34</v>
      </c>
      <c r="C495" s="40" t="s">
        <v>8</v>
      </c>
      <c r="D495" s="40" t="s">
        <v>6985</v>
      </c>
      <c r="E495" s="17" t="s">
        <v>7103</v>
      </c>
      <c r="F495" s="40" t="s">
        <v>6535</v>
      </c>
      <c r="G495" s="40" t="s">
        <v>6534</v>
      </c>
      <c r="H495" s="40" t="s">
        <v>38</v>
      </c>
      <c r="I495" s="15" t="s">
        <v>39</v>
      </c>
      <c r="J495" s="15" t="s">
        <v>7568</v>
      </c>
      <c r="K495" s="17" t="s">
        <v>9</v>
      </c>
      <c r="L495" s="59">
        <v>14763658.635193119</v>
      </c>
      <c r="M495" s="59">
        <f t="shared" si="21"/>
        <v>0</v>
      </c>
      <c r="N495" s="11">
        <f>M495*(1+VOTOS!$P$3%)^Q495</f>
        <v>0</v>
      </c>
      <c r="O495" s="54">
        <f t="shared" si="22"/>
        <v>14763658.635193119</v>
      </c>
      <c r="P495" s="103">
        <f t="shared" si="23"/>
        <v>9.8248255401683904E-5</v>
      </c>
      <c r="Q495" s="40">
        <v>0</v>
      </c>
      <c r="R495" s="40"/>
      <c r="S495" s="40" t="s">
        <v>11</v>
      </c>
    </row>
    <row r="496" spans="1:19" s="39" customFormat="1" ht="14" x14ac:dyDescent="0.15">
      <c r="A496" s="15" t="s">
        <v>15</v>
      </c>
      <c r="B496" s="55" t="s">
        <v>34</v>
      </c>
      <c r="C496" s="40" t="s">
        <v>8</v>
      </c>
      <c r="D496" s="40" t="s">
        <v>6839</v>
      </c>
      <c r="E496" s="17" t="s">
        <v>7251</v>
      </c>
      <c r="F496" s="40" t="s">
        <v>6535</v>
      </c>
      <c r="G496" s="40" t="s">
        <v>6534</v>
      </c>
      <c r="H496" s="40" t="s">
        <v>38</v>
      </c>
      <c r="I496" s="15" t="s">
        <v>39</v>
      </c>
      <c r="J496" s="15" t="s">
        <v>7568</v>
      </c>
      <c r="K496" s="17" t="s">
        <v>9</v>
      </c>
      <c r="L496" s="59">
        <v>6343119.04003233</v>
      </c>
      <c r="M496" s="59">
        <f t="shared" si="21"/>
        <v>0</v>
      </c>
      <c r="N496" s="11">
        <f>M496*(1+VOTOS!$P$3%)^Q496</f>
        <v>0</v>
      </c>
      <c r="O496" s="54">
        <f t="shared" si="22"/>
        <v>6343119.04003233</v>
      </c>
      <c r="P496" s="103">
        <f t="shared" si="23"/>
        <v>4.2211784686135723E-5</v>
      </c>
      <c r="Q496" s="40">
        <v>0</v>
      </c>
      <c r="R496" s="40"/>
      <c r="S496" s="40" t="s">
        <v>11</v>
      </c>
    </row>
    <row r="497" spans="1:19" s="39" customFormat="1" ht="14" x14ac:dyDescent="0.15">
      <c r="A497" s="15" t="s">
        <v>15</v>
      </c>
      <c r="B497" s="55" t="s">
        <v>34</v>
      </c>
      <c r="C497" s="40" t="s">
        <v>8</v>
      </c>
      <c r="D497" s="40" t="s">
        <v>6998</v>
      </c>
      <c r="E497" s="17" t="s">
        <v>7090</v>
      </c>
      <c r="F497" s="40" t="s">
        <v>6535</v>
      </c>
      <c r="G497" s="40" t="s">
        <v>6534</v>
      </c>
      <c r="H497" s="40" t="s">
        <v>38</v>
      </c>
      <c r="I497" s="15" t="s">
        <v>39</v>
      </c>
      <c r="J497" s="15" t="s">
        <v>7568</v>
      </c>
      <c r="K497" s="17" t="s">
        <v>9</v>
      </c>
      <c r="L497" s="59">
        <v>10004836.407228516</v>
      </c>
      <c r="M497" s="59">
        <f t="shared" si="21"/>
        <v>0</v>
      </c>
      <c r="N497" s="11">
        <f>M497*(1+VOTOS!$P$3%)^Q497</f>
        <v>0</v>
      </c>
      <c r="O497" s="54">
        <f t="shared" si="22"/>
        <v>10004836.407228516</v>
      </c>
      <c r="P497" s="103">
        <f t="shared" si="23"/>
        <v>6.6579548259556123E-5</v>
      </c>
      <c r="Q497" s="40">
        <v>0</v>
      </c>
      <c r="R497" s="40"/>
      <c r="S497" s="40" t="s">
        <v>11</v>
      </c>
    </row>
    <row r="498" spans="1:19" s="39" customFormat="1" ht="14" x14ac:dyDescent="0.15">
      <c r="A498" s="15" t="s">
        <v>15</v>
      </c>
      <c r="B498" s="55" t="s">
        <v>34</v>
      </c>
      <c r="C498" s="40" t="s">
        <v>8</v>
      </c>
      <c r="D498" s="40" t="s">
        <v>6639</v>
      </c>
      <c r="E498" s="17" t="s">
        <v>7452</v>
      </c>
      <c r="F498" s="40" t="s">
        <v>6535</v>
      </c>
      <c r="G498" s="40" t="s">
        <v>6534</v>
      </c>
      <c r="H498" s="40" t="s">
        <v>38</v>
      </c>
      <c r="I498" s="15" t="s">
        <v>39</v>
      </c>
      <c r="J498" s="15" t="s">
        <v>7568</v>
      </c>
      <c r="K498" s="17" t="s">
        <v>9</v>
      </c>
      <c r="L498" s="59">
        <v>701507.57926444896</v>
      </c>
      <c r="M498" s="59">
        <f t="shared" si="21"/>
        <v>0</v>
      </c>
      <c r="N498" s="11">
        <f>M498*(1+VOTOS!$P$3%)^Q498</f>
        <v>0</v>
      </c>
      <c r="O498" s="54">
        <f t="shared" si="22"/>
        <v>701507.57926444896</v>
      </c>
      <c r="P498" s="103">
        <f t="shared" si="23"/>
        <v>4.668347969621627E-6</v>
      </c>
      <c r="Q498" s="40">
        <v>0</v>
      </c>
      <c r="R498" s="40"/>
      <c r="S498" s="40" t="s">
        <v>11</v>
      </c>
    </row>
    <row r="499" spans="1:19" s="39" customFormat="1" ht="14" x14ac:dyDescent="0.15">
      <c r="A499" s="15" t="s">
        <v>15</v>
      </c>
      <c r="B499" s="55" t="s">
        <v>34</v>
      </c>
      <c r="C499" s="40" t="s">
        <v>8</v>
      </c>
      <c r="D499" s="40" t="s">
        <v>6666</v>
      </c>
      <c r="E499" s="17" t="s">
        <v>7424</v>
      </c>
      <c r="F499" s="40" t="s">
        <v>6535</v>
      </c>
      <c r="G499" s="40" t="s">
        <v>6534</v>
      </c>
      <c r="H499" s="40" t="s">
        <v>38</v>
      </c>
      <c r="I499" s="15" t="s">
        <v>39</v>
      </c>
      <c r="J499" s="15" t="s">
        <v>7568</v>
      </c>
      <c r="K499" s="17" t="s">
        <v>9</v>
      </c>
      <c r="L499" s="59">
        <v>838711.47559042578</v>
      </c>
      <c r="M499" s="59">
        <f t="shared" si="21"/>
        <v>0</v>
      </c>
      <c r="N499" s="11">
        <f>M499*(1+VOTOS!$P$3%)^Q499</f>
        <v>0</v>
      </c>
      <c r="O499" s="54">
        <f t="shared" si="22"/>
        <v>838711.47559042578</v>
      </c>
      <c r="P499" s="103">
        <f t="shared" si="23"/>
        <v>5.5814037223608193E-6</v>
      </c>
      <c r="Q499" s="40">
        <v>0</v>
      </c>
      <c r="R499" s="40"/>
      <c r="S499" s="40" t="s">
        <v>11</v>
      </c>
    </row>
    <row r="500" spans="1:19" s="39" customFormat="1" ht="14" x14ac:dyDescent="0.15">
      <c r="A500" s="15" t="s">
        <v>15</v>
      </c>
      <c r="B500" s="55" t="s">
        <v>34</v>
      </c>
      <c r="C500" s="40" t="s">
        <v>8</v>
      </c>
      <c r="D500" s="40" t="s">
        <v>6880</v>
      </c>
      <c r="E500" s="17" t="s">
        <v>7210</v>
      </c>
      <c r="F500" s="40" t="s">
        <v>6535</v>
      </c>
      <c r="G500" s="40" t="s">
        <v>6534</v>
      </c>
      <c r="H500" s="40" t="s">
        <v>38</v>
      </c>
      <c r="I500" s="15" t="s">
        <v>39</v>
      </c>
      <c r="J500" s="15" t="s">
        <v>7568</v>
      </c>
      <c r="K500" s="17" t="s">
        <v>9</v>
      </c>
      <c r="L500" s="59">
        <v>5071789.530975474</v>
      </c>
      <c r="M500" s="59">
        <f t="shared" si="21"/>
        <v>0</v>
      </c>
      <c r="N500" s="11">
        <f>M500*(1+VOTOS!$P$3%)^Q500</f>
        <v>0</v>
      </c>
      <c r="O500" s="54">
        <f t="shared" si="22"/>
        <v>5071789.530975474</v>
      </c>
      <c r="P500" s="103">
        <f t="shared" si="23"/>
        <v>3.3751422021845397E-5</v>
      </c>
      <c r="Q500" s="40">
        <v>0</v>
      </c>
      <c r="R500" s="40"/>
      <c r="S500" s="40" t="s">
        <v>11</v>
      </c>
    </row>
    <row r="501" spans="1:19" s="39" customFormat="1" ht="14" x14ac:dyDescent="0.15">
      <c r="A501" s="15" t="s">
        <v>15</v>
      </c>
      <c r="B501" s="55" t="s">
        <v>34</v>
      </c>
      <c r="C501" s="40" t="s">
        <v>8</v>
      </c>
      <c r="D501" s="40" t="s">
        <v>6695</v>
      </c>
      <c r="E501" s="17" t="s">
        <v>7395</v>
      </c>
      <c r="F501" s="40" t="s">
        <v>6535</v>
      </c>
      <c r="G501" s="40" t="s">
        <v>6534</v>
      </c>
      <c r="H501" s="40" t="s">
        <v>38</v>
      </c>
      <c r="I501" s="15" t="s">
        <v>39</v>
      </c>
      <c r="J501" s="15" t="s">
        <v>7568</v>
      </c>
      <c r="K501" s="17" t="s">
        <v>9</v>
      </c>
      <c r="L501" s="59">
        <v>1251730.9869501393</v>
      </c>
      <c r="M501" s="59">
        <f t="shared" si="21"/>
        <v>0</v>
      </c>
      <c r="N501" s="11">
        <f>M501*(1+VOTOS!$P$3%)^Q501</f>
        <v>0</v>
      </c>
      <c r="O501" s="54">
        <f t="shared" si="22"/>
        <v>1251730.9869501393</v>
      </c>
      <c r="P501" s="103">
        <f t="shared" si="23"/>
        <v>8.3299396673208481E-6</v>
      </c>
      <c r="Q501" s="40">
        <v>0</v>
      </c>
      <c r="R501" s="40"/>
      <c r="S501" s="40" t="s">
        <v>11</v>
      </c>
    </row>
    <row r="502" spans="1:19" s="39" customFormat="1" ht="14" x14ac:dyDescent="0.15">
      <c r="A502" s="15" t="s">
        <v>15</v>
      </c>
      <c r="B502" s="55" t="s">
        <v>34</v>
      </c>
      <c r="C502" s="40" t="s">
        <v>8</v>
      </c>
      <c r="D502" s="40" t="s">
        <v>6877</v>
      </c>
      <c r="E502" s="17" t="s">
        <v>7213</v>
      </c>
      <c r="F502" s="40" t="s">
        <v>6535</v>
      </c>
      <c r="G502" s="40" t="s">
        <v>6534</v>
      </c>
      <c r="H502" s="40" t="s">
        <v>38</v>
      </c>
      <c r="I502" s="15" t="s">
        <v>39</v>
      </c>
      <c r="J502" s="15" t="s">
        <v>7568</v>
      </c>
      <c r="K502" s="17" t="s">
        <v>9</v>
      </c>
      <c r="L502" s="59">
        <v>8248393.4689819375</v>
      </c>
      <c r="M502" s="59">
        <f t="shared" si="21"/>
        <v>0</v>
      </c>
      <c r="N502" s="11">
        <f>M502*(1+VOTOS!$P$3%)^Q502</f>
        <v>0</v>
      </c>
      <c r="O502" s="54">
        <f t="shared" si="22"/>
        <v>8248393.4689819375</v>
      </c>
      <c r="P502" s="103">
        <f t="shared" si="23"/>
        <v>5.4890883636549102E-5</v>
      </c>
      <c r="Q502" s="40">
        <v>0</v>
      </c>
      <c r="R502" s="40"/>
      <c r="S502" s="40" t="s">
        <v>11</v>
      </c>
    </row>
    <row r="503" spans="1:19" s="39" customFormat="1" ht="14" x14ac:dyDescent="0.15">
      <c r="A503" s="15" t="s">
        <v>15</v>
      </c>
      <c r="B503" s="55" t="s">
        <v>34</v>
      </c>
      <c r="C503" s="40" t="s">
        <v>8</v>
      </c>
      <c r="D503" s="40" t="s">
        <v>6599</v>
      </c>
      <c r="E503" s="17" t="s">
        <v>7492</v>
      </c>
      <c r="F503" s="40" t="s">
        <v>6535</v>
      </c>
      <c r="G503" s="40" t="s">
        <v>6534</v>
      </c>
      <c r="H503" s="40" t="s">
        <v>38</v>
      </c>
      <c r="I503" s="15" t="s">
        <v>39</v>
      </c>
      <c r="J503" s="15" t="s">
        <v>7568</v>
      </c>
      <c r="K503" s="17" t="s">
        <v>9</v>
      </c>
      <c r="L503" s="59">
        <v>386299.21479915956</v>
      </c>
      <c r="M503" s="59">
        <f t="shared" si="21"/>
        <v>0</v>
      </c>
      <c r="N503" s="11">
        <f>M503*(1+VOTOS!$P$3%)^Q503</f>
        <v>0</v>
      </c>
      <c r="O503" s="54">
        <f t="shared" si="22"/>
        <v>386299.21479915956</v>
      </c>
      <c r="P503" s="103">
        <f t="shared" si="23"/>
        <v>2.5707194168379201E-6</v>
      </c>
      <c r="Q503" s="40">
        <v>0</v>
      </c>
      <c r="R503" s="40"/>
      <c r="S503" s="40" t="s">
        <v>11</v>
      </c>
    </row>
    <row r="504" spans="1:19" s="39" customFormat="1" ht="14" x14ac:dyDescent="0.15">
      <c r="A504" s="15" t="s">
        <v>15</v>
      </c>
      <c r="B504" s="55" t="s">
        <v>34</v>
      </c>
      <c r="C504" s="40" t="s">
        <v>8</v>
      </c>
      <c r="D504" s="40" t="s">
        <v>6750</v>
      </c>
      <c r="E504" s="17" t="s">
        <v>7340</v>
      </c>
      <c r="F504" s="40" t="s">
        <v>6535</v>
      </c>
      <c r="G504" s="40" t="s">
        <v>6534</v>
      </c>
      <c r="H504" s="40" t="s">
        <v>38</v>
      </c>
      <c r="I504" s="15" t="s">
        <v>39</v>
      </c>
      <c r="J504" s="15" t="s">
        <v>7568</v>
      </c>
      <c r="K504" s="17" t="s">
        <v>9</v>
      </c>
      <c r="L504" s="59">
        <v>2158442.577121085</v>
      </c>
      <c r="M504" s="59">
        <f t="shared" si="21"/>
        <v>0</v>
      </c>
      <c r="N504" s="11">
        <f>M504*(1+VOTOS!$P$3%)^Q504</f>
        <v>0</v>
      </c>
      <c r="O504" s="54">
        <f t="shared" si="22"/>
        <v>2158442.577121085</v>
      </c>
      <c r="P504" s="103">
        <f t="shared" si="23"/>
        <v>1.4363866222248725E-5</v>
      </c>
      <c r="Q504" s="40">
        <v>0</v>
      </c>
      <c r="R504" s="40"/>
      <c r="S504" s="40" t="s">
        <v>11</v>
      </c>
    </row>
    <row r="505" spans="1:19" s="39" customFormat="1" ht="14" x14ac:dyDescent="0.15">
      <c r="A505" s="15" t="s">
        <v>15</v>
      </c>
      <c r="B505" s="55" t="s">
        <v>34</v>
      </c>
      <c r="C505" s="40" t="s">
        <v>8</v>
      </c>
      <c r="D505" s="40" t="s">
        <v>6783</v>
      </c>
      <c r="E505" s="17" t="s">
        <v>7307</v>
      </c>
      <c r="F505" s="40" t="s">
        <v>6535</v>
      </c>
      <c r="G505" s="40" t="s">
        <v>6534</v>
      </c>
      <c r="H505" s="40" t="s">
        <v>38</v>
      </c>
      <c r="I505" s="15" t="s">
        <v>39</v>
      </c>
      <c r="J505" s="15" t="s">
        <v>7568</v>
      </c>
      <c r="K505" s="17" t="s">
        <v>9</v>
      </c>
      <c r="L505" s="59">
        <v>1502022.7325814031</v>
      </c>
      <c r="M505" s="59">
        <f t="shared" si="21"/>
        <v>0</v>
      </c>
      <c r="N505" s="11">
        <f>M505*(1+VOTOS!$P$3%)^Q505</f>
        <v>0</v>
      </c>
      <c r="O505" s="54">
        <f t="shared" si="22"/>
        <v>1502022.7325814031</v>
      </c>
      <c r="P505" s="103">
        <f t="shared" si="23"/>
        <v>9.9955652386880406E-6</v>
      </c>
      <c r="Q505" s="40">
        <v>0</v>
      </c>
      <c r="R505" s="40"/>
      <c r="S505" s="40" t="s">
        <v>11</v>
      </c>
    </row>
    <row r="506" spans="1:19" s="39" customFormat="1" ht="14" x14ac:dyDescent="0.15">
      <c r="A506" s="15" t="s">
        <v>15</v>
      </c>
      <c r="B506" s="55" t="s">
        <v>34</v>
      </c>
      <c r="C506" s="40" t="s">
        <v>8</v>
      </c>
      <c r="D506" s="40" t="s">
        <v>6637</v>
      </c>
      <c r="E506" s="17" t="s">
        <v>7454</v>
      </c>
      <c r="F506" s="40" t="s">
        <v>6535</v>
      </c>
      <c r="G506" s="40" t="s">
        <v>6534</v>
      </c>
      <c r="H506" s="40" t="s">
        <v>38</v>
      </c>
      <c r="I506" s="15" t="s">
        <v>39</v>
      </c>
      <c r="J506" s="15" t="s">
        <v>7568</v>
      </c>
      <c r="K506" s="17" t="s">
        <v>9</v>
      </c>
      <c r="L506" s="59">
        <v>554778.08258560265</v>
      </c>
      <c r="M506" s="59">
        <f t="shared" si="21"/>
        <v>0</v>
      </c>
      <c r="N506" s="11">
        <f>M506*(1+VOTOS!$P$3%)^Q506</f>
        <v>0</v>
      </c>
      <c r="O506" s="54">
        <f t="shared" si="22"/>
        <v>554778.08258560265</v>
      </c>
      <c r="P506" s="103">
        <f t="shared" si="23"/>
        <v>3.6919018582018165E-6</v>
      </c>
      <c r="Q506" s="40">
        <v>0</v>
      </c>
      <c r="R506" s="40"/>
      <c r="S506" s="40" t="s">
        <v>11</v>
      </c>
    </row>
    <row r="507" spans="1:19" s="39" customFormat="1" ht="14" x14ac:dyDescent="0.15">
      <c r="A507" s="15" t="s">
        <v>15</v>
      </c>
      <c r="B507" s="55" t="s">
        <v>34</v>
      </c>
      <c r="C507" s="40" t="s">
        <v>8</v>
      </c>
      <c r="D507" s="40" t="s">
        <v>6975</v>
      </c>
      <c r="E507" s="17" t="s">
        <v>7113</v>
      </c>
      <c r="F507" s="40" t="s">
        <v>6535</v>
      </c>
      <c r="G507" s="40" t="s">
        <v>6534</v>
      </c>
      <c r="H507" s="40" t="s">
        <v>38</v>
      </c>
      <c r="I507" s="15" t="s">
        <v>39</v>
      </c>
      <c r="J507" s="15" t="s">
        <v>7568</v>
      </c>
      <c r="K507" s="17" t="s">
        <v>9</v>
      </c>
      <c r="L507" s="59">
        <v>8072091.5305439923</v>
      </c>
      <c r="M507" s="59">
        <f t="shared" si="21"/>
        <v>0</v>
      </c>
      <c r="N507" s="11">
        <f>M507*(1+VOTOS!$P$3%)^Q507</f>
        <v>0</v>
      </c>
      <c r="O507" s="54">
        <f t="shared" si="22"/>
        <v>8072091.5305439923</v>
      </c>
      <c r="P507" s="103">
        <f t="shared" si="23"/>
        <v>5.3717640722751765E-5</v>
      </c>
      <c r="Q507" s="40">
        <v>0</v>
      </c>
      <c r="R507" s="40"/>
      <c r="S507" s="40" t="s">
        <v>11</v>
      </c>
    </row>
    <row r="508" spans="1:19" s="39" customFormat="1" ht="14" x14ac:dyDescent="0.15">
      <c r="A508" s="15" t="s">
        <v>15</v>
      </c>
      <c r="B508" s="55" t="s">
        <v>34</v>
      </c>
      <c r="C508" s="40" t="s">
        <v>8</v>
      </c>
      <c r="D508" s="40" t="s">
        <v>6541</v>
      </c>
      <c r="E508" s="17" t="s">
        <v>7550</v>
      </c>
      <c r="F508" s="40" t="s">
        <v>6539</v>
      </c>
      <c r="G508" s="40" t="s">
        <v>5224</v>
      </c>
      <c r="H508" s="40" t="s">
        <v>38</v>
      </c>
      <c r="I508" s="15" t="s">
        <v>39</v>
      </c>
      <c r="J508" s="15" t="s">
        <v>7568</v>
      </c>
      <c r="K508" s="17" t="s">
        <v>9</v>
      </c>
      <c r="L508" s="59">
        <v>1711912.9214879491</v>
      </c>
      <c r="M508" s="59">
        <f t="shared" si="21"/>
        <v>0</v>
      </c>
      <c r="N508" s="11">
        <f>M508*(1+VOTOS!$P$3%)^Q508</f>
        <v>0</v>
      </c>
      <c r="O508" s="54">
        <f t="shared" si="22"/>
        <v>1711912.9214879491</v>
      </c>
      <c r="P508" s="103">
        <f t="shared" si="23"/>
        <v>1.1392329102954146E-5</v>
      </c>
      <c r="Q508" s="40">
        <v>0</v>
      </c>
      <c r="R508" s="40"/>
      <c r="S508" s="40" t="s">
        <v>7</v>
      </c>
    </row>
    <row r="509" spans="1:19" s="39" customFormat="1" ht="14" x14ac:dyDescent="0.15">
      <c r="A509" s="15" t="s">
        <v>15</v>
      </c>
      <c r="B509" s="55" t="s">
        <v>34</v>
      </c>
      <c r="C509" s="40" t="s">
        <v>8</v>
      </c>
      <c r="D509" s="40" t="s">
        <v>6700</v>
      </c>
      <c r="E509" s="17" t="s">
        <v>7390</v>
      </c>
      <c r="F509" s="40" t="s">
        <v>6535</v>
      </c>
      <c r="G509" s="40" t="s">
        <v>6534</v>
      </c>
      <c r="H509" s="40" t="s">
        <v>38</v>
      </c>
      <c r="I509" s="15" t="s">
        <v>39</v>
      </c>
      <c r="J509" s="15" t="s">
        <v>7568</v>
      </c>
      <c r="K509" s="17" t="s">
        <v>9</v>
      </c>
      <c r="L509" s="59">
        <v>2178190.6369616906</v>
      </c>
      <c r="M509" s="59">
        <f t="shared" si="21"/>
        <v>0</v>
      </c>
      <c r="N509" s="11">
        <f>M509*(1+VOTOS!$P$3%)^Q509</f>
        <v>0</v>
      </c>
      <c r="O509" s="54">
        <f t="shared" si="22"/>
        <v>2178190.6369616906</v>
      </c>
      <c r="P509" s="103">
        <f t="shared" si="23"/>
        <v>1.4495284353407797E-5</v>
      </c>
      <c r="Q509" s="40">
        <v>0</v>
      </c>
      <c r="R509" s="40"/>
      <c r="S509" s="40" t="s">
        <v>11</v>
      </c>
    </row>
    <row r="510" spans="1:19" s="39" customFormat="1" ht="14" x14ac:dyDescent="0.15">
      <c r="A510" s="15" t="s">
        <v>15</v>
      </c>
      <c r="B510" s="55" t="s">
        <v>34</v>
      </c>
      <c r="C510" s="40" t="s">
        <v>8</v>
      </c>
      <c r="D510" s="40" t="s">
        <v>6627</v>
      </c>
      <c r="E510" s="17" t="s">
        <v>7464</v>
      </c>
      <c r="F510" s="40" t="s">
        <v>6535</v>
      </c>
      <c r="G510" s="40" t="s">
        <v>6534</v>
      </c>
      <c r="H510" s="40" t="s">
        <v>38</v>
      </c>
      <c r="I510" s="15" t="s">
        <v>39</v>
      </c>
      <c r="J510" s="15" t="s">
        <v>7568</v>
      </c>
      <c r="K510" s="17" t="s">
        <v>9</v>
      </c>
      <c r="L510" s="59">
        <v>1074140.9378931273</v>
      </c>
      <c r="M510" s="59">
        <f t="shared" si="21"/>
        <v>0</v>
      </c>
      <c r="N510" s="11">
        <f>M510*(1+VOTOS!$P$3%)^Q510</f>
        <v>0</v>
      </c>
      <c r="O510" s="54">
        <f t="shared" si="22"/>
        <v>1074140.9378931273</v>
      </c>
      <c r="P510" s="103">
        <f t="shared" si="23"/>
        <v>7.1481247169968736E-6</v>
      </c>
      <c r="Q510" s="40">
        <v>0</v>
      </c>
      <c r="R510" s="40"/>
      <c r="S510" s="40" t="s">
        <v>11</v>
      </c>
    </row>
    <row r="511" spans="1:19" s="39" customFormat="1" ht="14" x14ac:dyDescent="0.15">
      <c r="A511" s="15" t="s">
        <v>15</v>
      </c>
      <c r="B511" s="55" t="s">
        <v>34</v>
      </c>
      <c r="C511" s="40" t="s">
        <v>8</v>
      </c>
      <c r="D511" s="40" t="s">
        <v>6722</v>
      </c>
      <c r="E511" s="17" t="s">
        <v>7368</v>
      </c>
      <c r="F511" s="40" t="s">
        <v>6535</v>
      </c>
      <c r="G511" s="40" t="s">
        <v>6534</v>
      </c>
      <c r="H511" s="40" t="s">
        <v>38</v>
      </c>
      <c r="I511" s="15" t="s">
        <v>39</v>
      </c>
      <c r="J511" s="15" t="s">
        <v>7568</v>
      </c>
      <c r="K511" s="17" t="s">
        <v>9</v>
      </c>
      <c r="L511" s="59">
        <v>2371143.0116262776</v>
      </c>
      <c r="M511" s="59">
        <f t="shared" si="21"/>
        <v>0</v>
      </c>
      <c r="N511" s="11">
        <f>M511*(1+VOTOS!$P$3%)^Q511</f>
        <v>0</v>
      </c>
      <c r="O511" s="54">
        <f t="shared" si="22"/>
        <v>2371143.0116262776</v>
      </c>
      <c r="P511" s="103">
        <f t="shared" si="23"/>
        <v>1.5779331529980825E-5</v>
      </c>
      <c r="Q511" s="40">
        <v>0</v>
      </c>
      <c r="R511" s="40"/>
      <c r="S511" s="40" t="s">
        <v>11</v>
      </c>
    </row>
    <row r="512" spans="1:19" s="39" customFormat="1" ht="14" x14ac:dyDescent="0.15">
      <c r="A512" s="15" t="s">
        <v>15</v>
      </c>
      <c r="B512" s="55" t="s">
        <v>34</v>
      </c>
      <c r="C512" s="40" t="s">
        <v>8</v>
      </c>
      <c r="D512" s="40" t="s">
        <v>6772</v>
      </c>
      <c r="E512" s="17" t="s">
        <v>7318</v>
      </c>
      <c r="F512" s="40" t="s">
        <v>6535</v>
      </c>
      <c r="G512" s="40" t="s">
        <v>6534</v>
      </c>
      <c r="H512" s="40" t="s">
        <v>38</v>
      </c>
      <c r="I512" s="15" t="s">
        <v>39</v>
      </c>
      <c r="J512" s="15" t="s">
        <v>7568</v>
      </c>
      <c r="K512" s="17" t="s">
        <v>9</v>
      </c>
      <c r="L512" s="59">
        <v>2219436.6776278475</v>
      </c>
      <c r="M512" s="59">
        <f t="shared" si="21"/>
        <v>0</v>
      </c>
      <c r="N512" s="11">
        <f>M512*(1+VOTOS!$P$3%)^Q512</f>
        <v>0</v>
      </c>
      <c r="O512" s="54">
        <f t="shared" si="22"/>
        <v>2219436.6776278475</v>
      </c>
      <c r="P512" s="103">
        <f t="shared" si="23"/>
        <v>1.4769765878469408E-5</v>
      </c>
      <c r="Q512" s="40">
        <v>0</v>
      </c>
      <c r="R512" s="40"/>
      <c r="S512" s="40" t="s">
        <v>11</v>
      </c>
    </row>
    <row r="513" spans="1:19" s="39" customFormat="1" ht="14" x14ac:dyDescent="0.15">
      <c r="A513" s="15" t="s">
        <v>15</v>
      </c>
      <c r="B513" s="55" t="s">
        <v>34</v>
      </c>
      <c r="C513" s="40" t="s">
        <v>8</v>
      </c>
      <c r="D513" s="40" t="s">
        <v>6691</v>
      </c>
      <c r="E513" s="17" t="s">
        <v>7399</v>
      </c>
      <c r="F513" s="40" t="s">
        <v>6535</v>
      </c>
      <c r="G513" s="40" t="s">
        <v>6534</v>
      </c>
      <c r="H513" s="40" t="s">
        <v>38</v>
      </c>
      <c r="I513" s="15" t="s">
        <v>39</v>
      </c>
      <c r="J513" s="15" t="s">
        <v>7568</v>
      </c>
      <c r="K513" s="17" t="s">
        <v>9</v>
      </c>
      <c r="L513" s="59">
        <v>1152780.2084306534</v>
      </c>
      <c r="M513" s="59">
        <f t="shared" si="21"/>
        <v>0</v>
      </c>
      <c r="N513" s="11">
        <f>M513*(1+VOTOS!$P$3%)^Q513</f>
        <v>0</v>
      </c>
      <c r="O513" s="54">
        <f t="shared" si="22"/>
        <v>1152780.2084306534</v>
      </c>
      <c r="P513" s="103">
        <f t="shared" si="23"/>
        <v>7.6714483271727138E-6</v>
      </c>
      <c r="Q513" s="40">
        <v>0</v>
      </c>
      <c r="R513" s="40"/>
      <c r="S513" s="40" t="s">
        <v>11</v>
      </c>
    </row>
    <row r="514" spans="1:19" s="39" customFormat="1" ht="14" x14ac:dyDescent="0.15">
      <c r="A514" s="15" t="s">
        <v>15</v>
      </c>
      <c r="B514" s="55" t="s">
        <v>34</v>
      </c>
      <c r="C514" s="40" t="s">
        <v>8</v>
      </c>
      <c r="D514" s="40" t="s">
        <v>6614</v>
      </c>
      <c r="E514" s="17" t="s">
        <v>7477</v>
      </c>
      <c r="F514" s="40" t="s">
        <v>6535</v>
      </c>
      <c r="G514" s="40" t="s">
        <v>6534</v>
      </c>
      <c r="H514" s="40" t="s">
        <v>38</v>
      </c>
      <c r="I514" s="15" t="s">
        <v>39</v>
      </c>
      <c r="J514" s="15" t="s">
        <v>7568</v>
      </c>
      <c r="K514" s="17" t="s">
        <v>9</v>
      </c>
      <c r="L514" s="59">
        <v>279191.88751722698</v>
      </c>
      <c r="M514" s="59">
        <f t="shared" si="21"/>
        <v>0</v>
      </c>
      <c r="N514" s="11">
        <f>M514*(1+VOTOS!$P$3%)^Q514</f>
        <v>0</v>
      </c>
      <c r="O514" s="54">
        <f t="shared" si="22"/>
        <v>279191.88751722698</v>
      </c>
      <c r="P514" s="103">
        <f t="shared" si="23"/>
        <v>1.8579483953580259E-6</v>
      </c>
      <c r="Q514" s="40">
        <v>0</v>
      </c>
      <c r="R514" s="40"/>
      <c r="S514" s="40" t="s">
        <v>11</v>
      </c>
    </row>
    <row r="515" spans="1:19" s="39" customFormat="1" ht="14" x14ac:dyDescent="0.15">
      <c r="A515" s="15" t="s">
        <v>15</v>
      </c>
      <c r="B515" s="55" t="s">
        <v>34</v>
      </c>
      <c r="C515" s="40" t="s">
        <v>8</v>
      </c>
      <c r="D515" s="40" t="s">
        <v>6621</v>
      </c>
      <c r="E515" s="17" t="s">
        <v>7470</v>
      </c>
      <c r="F515" s="40" t="s">
        <v>6535</v>
      </c>
      <c r="G515" s="40" t="s">
        <v>6534</v>
      </c>
      <c r="H515" s="40" t="s">
        <v>38</v>
      </c>
      <c r="I515" s="15" t="s">
        <v>39</v>
      </c>
      <c r="J515" s="15" t="s">
        <v>7568</v>
      </c>
      <c r="K515" s="17" t="s">
        <v>9</v>
      </c>
      <c r="L515" s="59">
        <v>434933.76903691638</v>
      </c>
      <c r="M515" s="59">
        <f t="shared" si="21"/>
        <v>0</v>
      </c>
      <c r="N515" s="11">
        <f>M515*(1+VOTOS!$P$3%)^Q515</f>
        <v>0</v>
      </c>
      <c r="O515" s="54">
        <f t="shared" si="22"/>
        <v>434933.76903691638</v>
      </c>
      <c r="P515" s="103">
        <f t="shared" si="23"/>
        <v>2.8943695515482907E-6</v>
      </c>
      <c r="Q515" s="40">
        <v>0</v>
      </c>
      <c r="R515" s="40"/>
      <c r="S515" s="40" t="s">
        <v>11</v>
      </c>
    </row>
    <row r="516" spans="1:19" s="39" customFormat="1" ht="14" x14ac:dyDescent="0.15">
      <c r="A516" s="15" t="s">
        <v>15</v>
      </c>
      <c r="B516" s="55" t="s">
        <v>34</v>
      </c>
      <c r="C516" s="40" t="s">
        <v>8</v>
      </c>
      <c r="D516" s="40" t="s">
        <v>6982</v>
      </c>
      <c r="E516" s="17" t="s">
        <v>7106</v>
      </c>
      <c r="F516" s="40" t="s">
        <v>6535</v>
      </c>
      <c r="G516" s="40" t="s">
        <v>6534</v>
      </c>
      <c r="H516" s="40" t="s">
        <v>38</v>
      </c>
      <c r="I516" s="15" t="s">
        <v>39</v>
      </c>
      <c r="J516" s="15" t="s">
        <v>7568</v>
      </c>
      <c r="K516" s="17" t="s">
        <v>9</v>
      </c>
      <c r="L516" s="59">
        <v>10235559.781287789</v>
      </c>
      <c r="M516" s="59">
        <f t="shared" si="21"/>
        <v>0</v>
      </c>
      <c r="N516" s="11">
        <f>M516*(1+VOTOS!$P$3%)^Q516</f>
        <v>0</v>
      </c>
      <c r="O516" s="54">
        <f t="shared" si="22"/>
        <v>10235559.781287789</v>
      </c>
      <c r="P516" s="103">
        <f t="shared" si="23"/>
        <v>6.8114951477812478E-5</v>
      </c>
      <c r="Q516" s="40">
        <v>0</v>
      </c>
      <c r="R516" s="40"/>
      <c r="S516" s="40" t="s">
        <v>11</v>
      </c>
    </row>
    <row r="517" spans="1:19" s="39" customFormat="1" ht="14" x14ac:dyDescent="0.15">
      <c r="A517" s="15" t="s">
        <v>15</v>
      </c>
      <c r="B517" s="55" t="s">
        <v>34</v>
      </c>
      <c r="C517" s="40" t="s">
        <v>8</v>
      </c>
      <c r="D517" s="40" t="s">
        <v>6742</v>
      </c>
      <c r="E517" s="17" t="s">
        <v>7348</v>
      </c>
      <c r="F517" s="40" t="s">
        <v>6535</v>
      </c>
      <c r="G517" s="40" t="s">
        <v>6534</v>
      </c>
      <c r="H517" s="40" t="s">
        <v>38</v>
      </c>
      <c r="I517" s="15" t="s">
        <v>39</v>
      </c>
      <c r="J517" s="15" t="s">
        <v>7568</v>
      </c>
      <c r="K517" s="17" t="s">
        <v>9</v>
      </c>
      <c r="L517" s="59">
        <v>2280849.8866428249</v>
      </c>
      <c r="M517" s="59">
        <f t="shared" si="21"/>
        <v>0</v>
      </c>
      <c r="N517" s="11">
        <f>M517*(1+VOTOS!$P$3%)^Q517</f>
        <v>0</v>
      </c>
      <c r="O517" s="54">
        <f t="shared" si="22"/>
        <v>2280849.8866428249</v>
      </c>
      <c r="P517" s="103">
        <f t="shared" si="23"/>
        <v>1.51784545913036E-5</v>
      </c>
      <c r="Q517" s="40">
        <v>0</v>
      </c>
      <c r="R517" s="40"/>
      <c r="S517" s="40" t="s">
        <v>11</v>
      </c>
    </row>
    <row r="518" spans="1:19" s="39" customFormat="1" ht="14" x14ac:dyDescent="0.15">
      <c r="A518" s="15" t="s">
        <v>15</v>
      </c>
      <c r="B518" s="55" t="s">
        <v>34</v>
      </c>
      <c r="C518" s="40" t="s">
        <v>8</v>
      </c>
      <c r="D518" s="40" t="s">
        <v>6552</v>
      </c>
      <c r="E518" s="17" t="s">
        <v>7539</v>
      </c>
      <c r="F518" s="40" t="s">
        <v>6535</v>
      </c>
      <c r="G518" s="40" t="s">
        <v>6534</v>
      </c>
      <c r="H518" s="40" t="s">
        <v>38</v>
      </c>
      <c r="I518" s="15" t="s">
        <v>39</v>
      </c>
      <c r="J518" s="15" t="s">
        <v>7568</v>
      </c>
      <c r="K518" s="17" t="s">
        <v>9</v>
      </c>
      <c r="L518" s="59">
        <v>2464465.1799999997</v>
      </c>
      <c r="M518" s="59">
        <f t="shared" si="21"/>
        <v>0</v>
      </c>
      <c r="N518" s="11">
        <f>M518*(1+VOTOS!$P$3%)^Q518</f>
        <v>0</v>
      </c>
      <c r="O518" s="54">
        <f t="shared" si="22"/>
        <v>2464465.1799999997</v>
      </c>
      <c r="P518" s="103">
        <f t="shared" si="23"/>
        <v>1.640036595373567E-5</v>
      </c>
      <c r="Q518" s="40">
        <v>0</v>
      </c>
      <c r="R518" s="40"/>
      <c r="S518" s="40" t="s">
        <v>11</v>
      </c>
    </row>
    <row r="519" spans="1:19" s="39" customFormat="1" ht="14" x14ac:dyDescent="0.15">
      <c r="A519" s="15" t="s">
        <v>15</v>
      </c>
      <c r="B519" s="55" t="s">
        <v>34</v>
      </c>
      <c r="C519" s="40" t="s">
        <v>8</v>
      </c>
      <c r="D519" s="40" t="s">
        <v>6838</v>
      </c>
      <c r="E519" s="17" t="s">
        <v>7252</v>
      </c>
      <c r="F519" s="40" t="s">
        <v>6535</v>
      </c>
      <c r="G519" s="40" t="s">
        <v>6534</v>
      </c>
      <c r="H519" s="40" t="s">
        <v>38</v>
      </c>
      <c r="I519" s="15" t="s">
        <v>39</v>
      </c>
      <c r="J519" s="15" t="s">
        <v>7568</v>
      </c>
      <c r="K519" s="17" t="s">
        <v>9</v>
      </c>
      <c r="L519" s="59">
        <v>3855945.2563023409</v>
      </c>
      <c r="M519" s="59">
        <f t="shared" ref="M519:M528" si="24">+IF(Q519&gt;0,L519,0)</f>
        <v>0</v>
      </c>
      <c r="N519" s="11">
        <f>M519*(1+VOTOS!$P$3%)^Q519</f>
        <v>0</v>
      </c>
      <c r="O519" s="54">
        <f t="shared" ref="O519:O582" si="25">+IF(N519&gt;0,N519,L519)</f>
        <v>3855945.2563023409</v>
      </c>
      <c r="P519" s="103">
        <f t="shared" ref="P519:P582" si="26">+O519/$O$4</f>
        <v>2.5660298962280118E-5</v>
      </c>
      <c r="Q519" s="40">
        <v>0</v>
      </c>
      <c r="R519" s="40"/>
      <c r="S519" s="40" t="s">
        <v>11</v>
      </c>
    </row>
    <row r="520" spans="1:19" s="39" customFormat="1" ht="14" x14ac:dyDescent="0.15">
      <c r="A520" s="15" t="s">
        <v>15</v>
      </c>
      <c r="B520" s="55" t="s">
        <v>34</v>
      </c>
      <c r="C520" s="40" t="s">
        <v>8</v>
      </c>
      <c r="D520" s="40" t="s">
        <v>6799</v>
      </c>
      <c r="E520" s="17" t="s">
        <v>7291</v>
      </c>
      <c r="F520" s="40" t="s">
        <v>6535</v>
      </c>
      <c r="G520" s="40" t="s">
        <v>6534</v>
      </c>
      <c r="H520" s="40" t="s">
        <v>38</v>
      </c>
      <c r="I520" s="15" t="s">
        <v>39</v>
      </c>
      <c r="J520" s="15" t="s">
        <v>7568</v>
      </c>
      <c r="K520" s="17" t="s">
        <v>9</v>
      </c>
      <c r="L520" s="59">
        <v>2224088.0427146042</v>
      </c>
      <c r="M520" s="59">
        <f t="shared" si="24"/>
        <v>0</v>
      </c>
      <c r="N520" s="11">
        <f>M520*(1+VOTOS!$P$3%)^Q520</f>
        <v>0</v>
      </c>
      <c r="O520" s="54">
        <f t="shared" si="25"/>
        <v>2224088.0427146042</v>
      </c>
      <c r="P520" s="103">
        <f t="shared" si="26"/>
        <v>1.4800719486670614E-5</v>
      </c>
      <c r="Q520" s="40">
        <v>0</v>
      </c>
      <c r="R520" s="40"/>
      <c r="S520" s="40" t="s">
        <v>11</v>
      </c>
    </row>
    <row r="521" spans="1:19" s="39" customFormat="1" ht="14" x14ac:dyDescent="0.15">
      <c r="A521" s="15" t="s">
        <v>15</v>
      </c>
      <c r="B521" s="55" t="s">
        <v>34</v>
      </c>
      <c r="C521" s="40" t="s">
        <v>8</v>
      </c>
      <c r="D521" s="40" t="s">
        <v>6667</v>
      </c>
      <c r="E521" s="17" t="s">
        <v>7423</v>
      </c>
      <c r="F521" s="40" t="s">
        <v>6535</v>
      </c>
      <c r="G521" s="40" t="s">
        <v>6534</v>
      </c>
      <c r="H521" s="40" t="s">
        <v>38</v>
      </c>
      <c r="I521" s="15" t="s">
        <v>39</v>
      </c>
      <c r="J521" s="15" t="s">
        <v>7568</v>
      </c>
      <c r="K521" s="17" t="s">
        <v>9</v>
      </c>
      <c r="L521" s="59">
        <v>729647.79884364759</v>
      </c>
      <c r="M521" s="59">
        <f t="shared" si="24"/>
        <v>0</v>
      </c>
      <c r="N521" s="11">
        <f>M521*(1+VOTOS!$P$3%)^Q521</f>
        <v>0</v>
      </c>
      <c r="O521" s="54">
        <f t="shared" si="25"/>
        <v>729647.79884364759</v>
      </c>
      <c r="P521" s="103">
        <f t="shared" si="26"/>
        <v>4.855613711033861E-6</v>
      </c>
      <c r="Q521" s="40">
        <v>0</v>
      </c>
      <c r="R521" s="40"/>
      <c r="S521" s="40" t="s">
        <v>11</v>
      </c>
    </row>
    <row r="522" spans="1:19" ht="14" x14ac:dyDescent="0.15">
      <c r="A522" s="15" t="s">
        <v>7637</v>
      </c>
      <c r="B522" s="55" t="s">
        <v>61</v>
      </c>
      <c r="C522" s="40" t="s">
        <v>88</v>
      </c>
      <c r="D522" s="40" t="s">
        <v>7626</v>
      </c>
      <c r="E522" s="17" t="s">
        <v>7627</v>
      </c>
      <c r="F522" s="40" t="s">
        <v>7630</v>
      </c>
      <c r="G522" s="40" t="s">
        <v>4936</v>
      </c>
      <c r="H522" s="40" t="s">
        <v>38</v>
      </c>
      <c r="I522" s="8" t="s">
        <v>39</v>
      </c>
      <c r="J522" s="15" t="s">
        <v>7640</v>
      </c>
      <c r="K522" s="17" t="s">
        <v>7629</v>
      </c>
      <c r="L522" s="19">
        <v>160000</v>
      </c>
      <c r="M522" s="19">
        <f t="shared" si="24"/>
        <v>0</v>
      </c>
      <c r="N522" s="11">
        <f>M522*(1+VOTOS!$P$3%)^Q522</f>
        <v>0</v>
      </c>
      <c r="O522" s="54">
        <f t="shared" si="25"/>
        <v>160000</v>
      </c>
      <c r="P522" s="103">
        <f t="shared" si="26"/>
        <v>1.0647578119150816E-6</v>
      </c>
      <c r="Q522" s="6">
        <v>0</v>
      </c>
      <c r="R522" s="6"/>
      <c r="S522" s="6" t="s">
        <v>11</v>
      </c>
    </row>
    <row r="523" spans="1:19" ht="14" x14ac:dyDescent="0.15">
      <c r="A523" s="15" t="s">
        <v>7637</v>
      </c>
      <c r="B523" s="55" t="s">
        <v>61</v>
      </c>
      <c r="C523" s="40" t="s">
        <v>8</v>
      </c>
      <c r="D523" s="40" t="s">
        <v>7626</v>
      </c>
      <c r="E523" s="17" t="s">
        <v>7627</v>
      </c>
      <c r="F523" s="40" t="s">
        <v>7630</v>
      </c>
      <c r="G523" s="40" t="s">
        <v>4936</v>
      </c>
      <c r="H523" s="40" t="s">
        <v>38</v>
      </c>
      <c r="I523" s="8" t="s">
        <v>39</v>
      </c>
      <c r="J523" s="15" t="s">
        <v>7628</v>
      </c>
      <c r="K523" s="17" t="s">
        <v>7629</v>
      </c>
      <c r="L523" s="19">
        <v>654000</v>
      </c>
      <c r="M523" s="19">
        <f t="shared" si="24"/>
        <v>0</v>
      </c>
      <c r="N523" s="11">
        <f>M523*(1+VOTOS!$P$3%)^Q523</f>
        <v>0</v>
      </c>
      <c r="O523" s="54">
        <f t="shared" si="25"/>
        <v>654000</v>
      </c>
      <c r="P523" s="103">
        <f t="shared" si="26"/>
        <v>4.3521975562028954E-6</v>
      </c>
      <c r="Q523" s="6">
        <v>0</v>
      </c>
      <c r="R523" s="6"/>
      <c r="S523" s="6" t="s">
        <v>11</v>
      </c>
    </row>
    <row r="524" spans="1:19" ht="14" x14ac:dyDescent="0.15">
      <c r="A524" s="15" t="s">
        <v>7637</v>
      </c>
      <c r="B524" s="113" t="s">
        <v>61</v>
      </c>
      <c r="C524" s="15" t="s">
        <v>8</v>
      </c>
      <c r="D524" s="6" t="s">
        <v>6</v>
      </c>
      <c r="E524" s="17" t="s">
        <v>6411</v>
      </c>
      <c r="F524" s="6" t="s">
        <v>62</v>
      </c>
      <c r="G524" s="6" t="s">
        <v>5224</v>
      </c>
      <c r="H524" s="8" t="s">
        <v>38</v>
      </c>
      <c r="I524" s="8" t="s">
        <v>39</v>
      </c>
      <c r="J524" s="8" t="s">
        <v>7572</v>
      </c>
      <c r="K524" s="10" t="s">
        <v>6380</v>
      </c>
      <c r="L524" s="19">
        <v>471763000</v>
      </c>
      <c r="M524" s="19">
        <f t="shared" si="24"/>
        <v>471763000</v>
      </c>
      <c r="N524" s="11">
        <f>M524*(1+VOTOS!$P$3%)^Q524</f>
        <v>476740201.7536245</v>
      </c>
      <c r="O524" s="54">
        <f t="shared" si="25"/>
        <v>476740201.7536245</v>
      </c>
      <c r="P524" s="103">
        <f t="shared" si="26"/>
        <v>3.1725803379446483E-3</v>
      </c>
      <c r="Q524" s="8">
        <v>87</v>
      </c>
      <c r="R524" s="8"/>
      <c r="S524" s="8" t="s">
        <v>11</v>
      </c>
    </row>
    <row r="525" spans="1:19" ht="14" x14ac:dyDescent="0.15">
      <c r="A525" s="15" t="s">
        <v>7637</v>
      </c>
      <c r="B525" s="113" t="s">
        <v>61</v>
      </c>
      <c r="C525" s="15" t="s">
        <v>8</v>
      </c>
      <c r="D525" s="6" t="s">
        <v>6</v>
      </c>
      <c r="E525" s="7" t="s">
        <v>6411</v>
      </c>
      <c r="F525" s="6" t="s">
        <v>62</v>
      </c>
      <c r="G525" s="6" t="s">
        <v>5224</v>
      </c>
      <c r="H525" s="8" t="s">
        <v>38</v>
      </c>
      <c r="I525" s="8" t="s">
        <v>39</v>
      </c>
      <c r="J525" s="8" t="s">
        <v>7573</v>
      </c>
      <c r="K525" s="10" t="s">
        <v>6378</v>
      </c>
      <c r="L525" s="19">
        <v>249743000</v>
      </c>
      <c r="M525" s="19">
        <f t="shared" si="24"/>
        <v>0</v>
      </c>
      <c r="N525" s="11">
        <f>M525*(1+VOTOS!$P$3%)^Q525</f>
        <v>0</v>
      </c>
      <c r="O525" s="54">
        <f t="shared" si="25"/>
        <v>249743000</v>
      </c>
      <c r="P525" s="103">
        <f t="shared" si="26"/>
        <v>1.6619738138819262E-3</v>
      </c>
      <c r="Q525" s="8">
        <v>0</v>
      </c>
      <c r="R525" s="8"/>
      <c r="S525" s="8" t="s">
        <v>11</v>
      </c>
    </row>
    <row r="526" spans="1:19" ht="14" x14ac:dyDescent="0.15">
      <c r="A526" s="15" t="s">
        <v>7637</v>
      </c>
      <c r="B526" s="113" t="s">
        <v>61</v>
      </c>
      <c r="C526" s="15" t="s">
        <v>8</v>
      </c>
      <c r="D526" s="6" t="s">
        <v>6</v>
      </c>
      <c r="E526" s="7" t="s">
        <v>6411</v>
      </c>
      <c r="F526" s="6" t="s">
        <v>62</v>
      </c>
      <c r="G526" s="6" t="s">
        <v>5224</v>
      </c>
      <c r="H526" s="8" t="s">
        <v>38</v>
      </c>
      <c r="I526" s="8" t="s">
        <v>39</v>
      </c>
      <c r="J526" s="8" t="s">
        <v>7574</v>
      </c>
      <c r="K526" s="10" t="s">
        <v>6379</v>
      </c>
      <c r="L526" s="19">
        <v>169528000</v>
      </c>
      <c r="M526" s="19">
        <f t="shared" si="24"/>
        <v>169528000</v>
      </c>
      <c r="N526" s="11">
        <f>M526*(1+VOTOS!$P$3%)^Q526</f>
        <v>171337224.53192928</v>
      </c>
      <c r="O526" s="54">
        <f t="shared" si="25"/>
        <v>171337224.53192928</v>
      </c>
      <c r="P526" s="103">
        <f t="shared" si="26"/>
        <v>1.1402040518263754E-3</v>
      </c>
      <c r="Q526" s="8">
        <v>88</v>
      </c>
      <c r="R526" s="8"/>
      <c r="S526" s="8" t="s">
        <v>11</v>
      </c>
    </row>
    <row r="527" spans="1:19" ht="14" x14ac:dyDescent="0.15">
      <c r="A527" s="15" t="s">
        <v>7637</v>
      </c>
      <c r="B527" s="113" t="s">
        <v>61</v>
      </c>
      <c r="C527" s="15" t="s">
        <v>8</v>
      </c>
      <c r="D527" s="6" t="s">
        <v>6</v>
      </c>
      <c r="E527" s="10" t="s">
        <v>6411</v>
      </c>
      <c r="F527" s="9" t="s">
        <v>62</v>
      </c>
      <c r="G527" s="6" t="s">
        <v>5224</v>
      </c>
      <c r="H527" s="8" t="s">
        <v>38</v>
      </c>
      <c r="I527" s="8" t="s">
        <v>39</v>
      </c>
      <c r="J527" s="8" t="s">
        <v>7575</v>
      </c>
      <c r="K527" s="10" t="s">
        <v>6377</v>
      </c>
      <c r="L527" s="11">
        <v>638000</v>
      </c>
      <c r="M527" s="19">
        <f t="shared" si="24"/>
        <v>0</v>
      </c>
      <c r="N527" s="11">
        <f>M527*(1+VOTOS!$P$3%)^Q527</f>
        <v>0</v>
      </c>
      <c r="O527" s="54">
        <f t="shared" si="25"/>
        <v>638000</v>
      </c>
      <c r="P527" s="103">
        <f t="shared" si="26"/>
        <v>4.2457217750113873E-6</v>
      </c>
      <c r="Q527" s="8">
        <v>0</v>
      </c>
      <c r="R527" s="8"/>
      <c r="S527" s="8" t="s">
        <v>11</v>
      </c>
    </row>
    <row r="528" spans="1:19" ht="14" x14ac:dyDescent="0.15">
      <c r="A528" s="15" t="s">
        <v>7637</v>
      </c>
      <c r="B528" s="113" t="s">
        <v>61</v>
      </c>
      <c r="C528" s="15" t="s">
        <v>8</v>
      </c>
      <c r="D528" s="6" t="s">
        <v>45</v>
      </c>
      <c r="E528" s="7" t="s">
        <v>6413</v>
      </c>
      <c r="F528" s="9" t="s">
        <v>105</v>
      </c>
      <c r="G528" s="8" t="s">
        <v>106</v>
      </c>
      <c r="H528" s="8" t="s">
        <v>38</v>
      </c>
      <c r="I528" s="8" t="s">
        <v>39</v>
      </c>
      <c r="J528" s="8" t="s">
        <v>7576</v>
      </c>
      <c r="K528" s="93" t="s">
        <v>4976</v>
      </c>
      <c r="L528" s="19">
        <v>4160001</v>
      </c>
      <c r="M528" s="19">
        <f t="shared" si="24"/>
        <v>0</v>
      </c>
      <c r="N528" s="11">
        <f>M528*(1+VOTOS!$P$3%)^Q528</f>
        <v>0</v>
      </c>
      <c r="O528" s="54">
        <f t="shared" si="25"/>
        <v>4160001</v>
      </c>
      <c r="P528" s="103">
        <f t="shared" si="26"/>
        <v>2.7683709764528444E-5</v>
      </c>
      <c r="Q528" s="8">
        <v>0</v>
      </c>
      <c r="R528" s="8"/>
      <c r="S528" s="8" t="s">
        <v>11</v>
      </c>
    </row>
    <row r="529" spans="1:19" ht="14" x14ac:dyDescent="0.15">
      <c r="A529" s="15" t="s">
        <v>7637</v>
      </c>
      <c r="B529" s="113" t="s">
        <v>61</v>
      </c>
      <c r="C529" s="15" t="s">
        <v>8</v>
      </c>
      <c r="D529" s="6" t="s">
        <v>13</v>
      </c>
      <c r="E529" s="7" t="s">
        <v>75</v>
      </c>
      <c r="F529" s="9" t="s">
        <v>76</v>
      </c>
      <c r="G529" s="8" t="s">
        <v>4936</v>
      </c>
      <c r="H529" s="8" t="s">
        <v>38</v>
      </c>
      <c r="I529" s="8" t="s">
        <v>39</v>
      </c>
      <c r="J529" s="15" t="s">
        <v>7641</v>
      </c>
      <c r="K529" s="93" t="s">
        <v>81</v>
      </c>
      <c r="L529" s="19">
        <v>9147782</v>
      </c>
      <c r="M529" s="19">
        <v>9147782</v>
      </c>
      <c r="N529" s="11">
        <f>M529*(1+VOTOS!$P$3%)^Q529</f>
        <v>9365517.6764743552</v>
      </c>
      <c r="O529" s="54">
        <f t="shared" si="25"/>
        <v>9365517.6764743552</v>
      </c>
      <c r="P529" s="103">
        <f t="shared" si="26"/>
        <v>6.2325050679092837E-5</v>
      </c>
      <c r="Q529" s="8">
        <v>195</v>
      </c>
      <c r="R529" s="8"/>
      <c r="S529" s="8" t="s">
        <v>11</v>
      </c>
    </row>
    <row r="530" spans="1:19" ht="14" x14ac:dyDescent="0.15">
      <c r="A530" s="15" t="s">
        <v>7637</v>
      </c>
      <c r="B530" s="113" t="s">
        <v>61</v>
      </c>
      <c r="C530" s="15" t="s">
        <v>8</v>
      </c>
      <c r="D530" s="6" t="s">
        <v>13</v>
      </c>
      <c r="E530" s="7" t="s">
        <v>75</v>
      </c>
      <c r="F530" s="9" t="s">
        <v>76</v>
      </c>
      <c r="G530" s="8" t="s">
        <v>4936</v>
      </c>
      <c r="H530" s="8" t="s">
        <v>38</v>
      </c>
      <c r="I530" s="8" t="s">
        <v>39</v>
      </c>
      <c r="J530" s="15" t="s">
        <v>7642</v>
      </c>
      <c r="K530" s="93" t="s">
        <v>9</v>
      </c>
      <c r="L530" s="19">
        <v>400960</v>
      </c>
      <c r="M530" s="19">
        <f t="shared" ref="M530:M593" si="27">+IF(Q530&gt;0,L530,0)</f>
        <v>0</v>
      </c>
      <c r="N530" s="11">
        <f>M530*(1+VOTOS!$P$3%)^Q530</f>
        <v>0</v>
      </c>
      <c r="O530" s="54">
        <f t="shared" si="25"/>
        <v>400960</v>
      </c>
      <c r="P530" s="103">
        <f t="shared" si="26"/>
        <v>2.6682830766591944E-6</v>
      </c>
      <c r="Q530" s="8">
        <v>0</v>
      </c>
      <c r="R530" s="8"/>
      <c r="S530" s="15" t="s">
        <v>11</v>
      </c>
    </row>
    <row r="531" spans="1:19" ht="14" x14ac:dyDescent="0.15">
      <c r="A531" s="15" t="s">
        <v>7637</v>
      </c>
      <c r="B531" s="113" t="s">
        <v>61</v>
      </c>
      <c r="C531" s="15" t="s">
        <v>8</v>
      </c>
      <c r="D531" s="6" t="s">
        <v>14</v>
      </c>
      <c r="E531" s="7" t="s">
        <v>6412</v>
      </c>
      <c r="F531" s="9" t="s">
        <v>112</v>
      </c>
      <c r="G531" s="8" t="s">
        <v>113</v>
      </c>
      <c r="H531" s="8" t="s">
        <v>38</v>
      </c>
      <c r="I531" s="8" t="s">
        <v>39</v>
      </c>
      <c r="J531" s="8" t="s">
        <v>7576</v>
      </c>
      <c r="K531" s="10" t="s">
        <v>6381</v>
      </c>
      <c r="L531" s="19">
        <v>10864217</v>
      </c>
      <c r="M531" s="19">
        <f t="shared" si="27"/>
        <v>0</v>
      </c>
      <c r="N531" s="11">
        <f>M531*(1+VOTOS!$P$3%)^Q531</f>
        <v>0</v>
      </c>
      <c r="O531" s="54">
        <f t="shared" si="25"/>
        <v>10864217</v>
      </c>
      <c r="P531" s="103">
        <f t="shared" si="26"/>
        <v>7.2298499506816448E-5</v>
      </c>
      <c r="Q531" s="8">
        <v>0</v>
      </c>
      <c r="R531" s="8"/>
      <c r="S531" s="8" t="s">
        <v>11</v>
      </c>
    </row>
    <row r="532" spans="1:19" ht="14" x14ac:dyDescent="0.15">
      <c r="A532" s="15" t="s">
        <v>7637</v>
      </c>
      <c r="B532" s="113" t="s">
        <v>61</v>
      </c>
      <c r="C532" s="15" t="s">
        <v>8</v>
      </c>
      <c r="D532" s="6" t="s">
        <v>14</v>
      </c>
      <c r="E532" s="7" t="s">
        <v>6412</v>
      </c>
      <c r="F532" s="9" t="s">
        <v>112</v>
      </c>
      <c r="G532" s="8" t="s">
        <v>113</v>
      </c>
      <c r="H532" s="8" t="s">
        <v>38</v>
      </c>
      <c r="I532" s="8" t="s">
        <v>39</v>
      </c>
      <c r="J532" s="15" t="s">
        <v>7576</v>
      </c>
      <c r="K532" s="10" t="s">
        <v>7554</v>
      </c>
      <c r="L532" s="19">
        <v>3750976.5</v>
      </c>
      <c r="M532" s="19">
        <f t="shared" si="27"/>
        <v>0</v>
      </c>
      <c r="N532" s="11">
        <f>M532*(1+VOTOS!$P$3%)^Q532</f>
        <v>0</v>
      </c>
      <c r="O532" s="54">
        <f t="shared" si="25"/>
        <v>3750976.5</v>
      </c>
      <c r="P532" s="103">
        <f t="shared" si="26"/>
        <v>2.4961759566780567E-5</v>
      </c>
      <c r="Q532" s="8">
        <v>0</v>
      </c>
      <c r="R532" s="8"/>
      <c r="S532" s="8" t="s">
        <v>93</v>
      </c>
    </row>
    <row r="533" spans="1:19" ht="14" x14ac:dyDescent="0.15">
      <c r="A533" s="15" t="s">
        <v>7637</v>
      </c>
      <c r="B533" s="113" t="s">
        <v>61</v>
      </c>
      <c r="C533" s="15" t="s">
        <v>8</v>
      </c>
      <c r="D533" s="6" t="s">
        <v>41</v>
      </c>
      <c r="E533" s="7" t="s">
        <v>6414</v>
      </c>
      <c r="F533" s="9" t="s">
        <v>6458</v>
      </c>
      <c r="G533" s="8" t="s">
        <v>118</v>
      </c>
      <c r="H533" s="8" t="s">
        <v>38</v>
      </c>
      <c r="I533" s="8" t="s">
        <v>39</v>
      </c>
      <c r="J533" s="8" t="s">
        <v>7576</v>
      </c>
      <c r="K533" s="10" t="s">
        <v>7555</v>
      </c>
      <c r="L533" s="19">
        <v>1669000</v>
      </c>
      <c r="M533" s="19">
        <f t="shared" si="27"/>
        <v>0</v>
      </c>
      <c r="N533" s="11">
        <f>M533*(1+VOTOS!$P$3%)^Q533</f>
        <v>0</v>
      </c>
      <c r="O533" s="54">
        <f t="shared" si="25"/>
        <v>1669000</v>
      </c>
      <c r="P533" s="103">
        <f t="shared" si="26"/>
        <v>1.1106754925539194E-5</v>
      </c>
      <c r="Q533" s="8">
        <v>0</v>
      </c>
      <c r="R533" s="8"/>
      <c r="S533" s="8" t="s">
        <v>11</v>
      </c>
    </row>
    <row r="534" spans="1:19" ht="14" x14ac:dyDescent="0.15">
      <c r="A534" s="15" t="s">
        <v>7637</v>
      </c>
      <c r="B534" s="55" t="s">
        <v>61</v>
      </c>
      <c r="C534" s="40" t="s">
        <v>88</v>
      </c>
      <c r="D534" s="6" t="s">
        <v>174</v>
      </c>
      <c r="E534" s="7" t="s">
        <v>175</v>
      </c>
      <c r="F534" s="6" t="s">
        <v>3350</v>
      </c>
      <c r="G534" s="6" t="s">
        <v>5224</v>
      </c>
      <c r="H534" s="6" t="s">
        <v>38</v>
      </c>
      <c r="I534" s="8" t="s">
        <v>39</v>
      </c>
      <c r="J534" s="15" t="s">
        <v>7589</v>
      </c>
      <c r="K534" s="7" t="s">
        <v>2271</v>
      </c>
      <c r="L534" s="19">
        <v>128984651</v>
      </c>
      <c r="M534" s="19">
        <f t="shared" si="27"/>
        <v>128984651</v>
      </c>
      <c r="N534" s="11">
        <f>M534*(1+VOTOS!$P$3%)^Q534</f>
        <v>134888396.66682839</v>
      </c>
      <c r="O534" s="54">
        <f t="shared" si="25"/>
        <v>134888396.66682839</v>
      </c>
      <c r="P534" s="103">
        <f t="shared" si="26"/>
        <v>8.9764671304816109E-4</v>
      </c>
      <c r="Q534" s="48">
        <v>371</v>
      </c>
      <c r="R534" s="48"/>
      <c r="S534" s="48" t="s">
        <v>11</v>
      </c>
    </row>
    <row r="535" spans="1:19" ht="14" x14ac:dyDescent="0.15">
      <c r="A535" s="15" t="s">
        <v>7637</v>
      </c>
      <c r="B535" s="55" t="s">
        <v>61</v>
      </c>
      <c r="C535" s="40" t="s">
        <v>8</v>
      </c>
      <c r="D535" s="6" t="s">
        <v>305</v>
      </c>
      <c r="E535" s="17" t="s">
        <v>306</v>
      </c>
      <c r="F535" s="6" t="s">
        <v>3677</v>
      </c>
      <c r="G535" s="6" t="s">
        <v>5224</v>
      </c>
      <c r="H535" s="6" t="s">
        <v>38</v>
      </c>
      <c r="I535" s="8" t="s">
        <v>39</v>
      </c>
      <c r="J535" s="15" t="s">
        <v>7635</v>
      </c>
      <c r="K535" s="7" t="s">
        <v>3678</v>
      </c>
      <c r="L535" s="19">
        <v>42860001</v>
      </c>
      <c r="M535" s="19">
        <f t="shared" si="27"/>
        <v>42860001</v>
      </c>
      <c r="N535" s="11">
        <f>M535*(1+VOTOS!$P$3%)^Q535</f>
        <v>43364463.003296278</v>
      </c>
      <c r="O535" s="54">
        <f t="shared" si="25"/>
        <v>43364463.003296278</v>
      </c>
      <c r="P535" s="103">
        <f t="shared" si="26"/>
        <v>2.8857906713913905E-4</v>
      </c>
      <c r="Q535" s="48">
        <v>97</v>
      </c>
      <c r="R535" s="48"/>
      <c r="S535" s="48" t="s">
        <v>11</v>
      </c>
    </row>
    <row r="536" spans="1:19" ht="14" x14ac:dyDescent="0.15">
      <c r="A536" s="15" t="s">
        <v>7566</v>
      </c>
      <c r="B536" s="55" t="s">
        <v>146</v>
      </c>
      <c r="C536" s="40" t="s">
        <v>88</v>
      </c>
      <c r="D536" s="6" t="s">
        <v>623</v>
      </c>
      <c r="E536" s="7" t="s">
        <v>624</v>
      </c>
      <c r="F536" s="6" t="s">
        <v>625</v>
      </c>
      <c r="G536" s="6" t="s">
        <v>5224</v>
      </c>
      <c r="H536" s="6" t="s">
        <v>38</v>
      </c>
      <c r="I536" s="8" t="s">
        <v>39</v>
      </c>
      <c r="J536" s="15" t="s">
        <v>7586</v>
      </c>
      <c r="K536" s="7" t="s">
        <v>626</v>
      </c>
      <c r="L536" s="19">
        <v>877883.5</v>
      </c>
      <c r="M536" s="19">
        <f t="shared" si="27"/>
        <v>877883.5</v>
      </c>
      <c r="N536" s="11">
        <f>M536*(1+VOTOS!$P$3%)^Q536</f>
        <v>879685.65594750945</v>
      </c>
      <c r="O536" s="54">
        <f t="shared" si="25"/>
        <v>879685.65594750945</v>
      </c>
      <c r="P536" s="103">
        <f t="shared" si="26"/>
        <v>5.8540760887484587E-6</v>
      </c>
      <c r="Q536" s="48">
        <v>17</v>
      </c>
      <c r="R536" s="48"/>
      <c r="S536" s="48" t="s">
        <v>11</v>
      </c>
    </row>
    <row r="537" spans="1:19" ht="14" x14ac:dyDescent="0.15">
      <c r="A537" s="15" t="s">
        <v>7566</v>
      </c>
      <c r="B537" s="55" t="s">
        <v>146</v>
      </c>
      <c r="C537" s="40" t="s">
        <v>88</v>
      </c>
      <c r="D537" s="6" t="s">
        <v>623</v>
      </c>
      <c r="E537" s="7" t="s">
        <v>624</v>
      </c>
      <c r="F537" s="6" t="s">
        <v>625</v>
      </c>
      <c r="G537" s="6" t="s">
        <v>5224</v>
      </c>
      <c r="H537" s="6" t="s">
        <v>38</v>
      </c>
      <c r="I537" s="8" t="s">
        <v>39</v>
      </c>
      <c r="J537" s="15" t="s">
        <v>7586</v>
      </c>
      <c r="K537" s="7" t="s">
        <v>635</v>
      </c>
      <c r="L537" s="19">
        <v>877883.5</v>
      </c>
      <c r="M537" s="19">
        <f t="shared" si="27"/>
        <v>877883.5</v>
      </c>
      <c r="N537" s="11">
        <f>M537*(1+VOTOS!$P$3%)^Q537</f>
        <v>879685.65594750945</v>
      </c>
      <c r="O537" s="54">
        <f t="shared" si="25"/>
        <v>879685.65594750945</v>
      </c>
      <c r="P537" s="103">
        <f t="shared" si="26"/>
        <v>5.8540760887484587E-6</v>
      </c>
      <c r="Q537" s="48">
        <v>17</v>
      </c>
      <c r="R537" s="48"/>
      <c r="S537" s="48" t="s">
        <v>11</v>
      </c>
    </row>
    <row r="538" spans="1:19" ht="112" x14ac:dyDescent="0.15">
      <c r="A538" s="15" t="s">
        <v>7566</v>
      </c>
      <c r="B538" s="113" t="s">
        <v>146</v>
      </c>
      <c r="C538" s="15" t="s">
        <v>88</v>
      </c>
      <c r="D538" s="8" t="s">
        <v>7564</v>
      </c>
      <c r="E538" s="10" t="s">
        <v>479</v>
      </c>
      <c r="F538" s="6" t="s">
        <v>944</v>
      </c>
      <c r="G538" s="8" t="s">
        <v>5224</v>
      </c>
      <c r="H538" s="8" t="s">
        <v>38</v>
      </c>
      <c r="I538" s="8" t="s">
        <v>39</v>
      </c>
      <c r="J538" s="15" t="s">
        <v>7581</v>
      </c>
      <c r="K538" s="93" t="s">
        <v>7652</v>
      </c>
      <c r="L538" s="11">
        <v>28217741</v>
      </c>
      <c r="M538" s="19">
        <f t="shared" si="27"/>
        <v>28217741</v>
      </c>
      <c r="N538" s="11">
        <f>M538*(1+VOTOS!$P$3%)^Q538</f>
        <v>28674117.871603228</v>
      </c>
      <c r="O538" s="54">
        <f t="shared" si="25"/>
        <v>28674117.871603228</v>
      </c>
      <c r="P538" s="103">
        <f t="shared" si="26"/>
        <v>1.9081869377227117E-4</v>
      </c>
      <c r="Q538" s="8">
        <v>133</v>
      </c>
      <c r="R538" s="8"/>
      <c r="S538" s="8" t="s">
        <v>11</v>
      </c>
    </row>
    <row r="539" spans="1:19" ht="14" x14ac:dyDescent="0.15">
      <c r="A539" s="15" t="s">
        <v>7566</v>
      </c>
      <c r="B539" s="113" t="s">
        <v>146</v>
      </c>
      <c r="C539" s="15" t="s">
        <v>7649</v>
      </c>
      <c r="D539" s="8" t="s">
        <v>58</v>
      </c>
      <c r="E539" s="10" t="s">
        <v>6388</v>
      </c>
      <c r="F539" s="6" t="s">
        <v>6466</v>
      </c>
      <c r="G539" s="8" t="s">
        <v>4936</v>
      </c>
      <c r="H539" s="8" t="s">
        <v>38</v>
      </c>
      <c r="I539" s="8" t="s">
        <v>39</v>
      </c>
      <c r="J539" s="15" t="s">
        <v>7582</v>
      </c>
      <c r="K539" s="10" t="s">
        <v>6405</v>
      </c>
      <c r="L539" s="11">
        <v>4163684353</v>
      </c>
      <c r="M539" s="19">
        <f t="shared" si="27"/>
        <v>0</v>
      </c>
      <c r="N539" s="11">
        <f>M539*(1+VOTOS!$P$3%)^Q539</f>
        <v>0</v>
      </c>
      <c r="O539" s="54">
        <f t="shared" si="25"/>
        <v>4163684353</v>
      </c>
      <c r="P539" s="103">
        <f t="shared" si="26"/>
        <v>2.7708221507533388E-2</v>
      </c>
      <c r="Q539" s="6">
        <v>0</v>
      </c>
      <c r="R539" s="6"/>
      <c r="S539" s="6" t="s">
        <v>11</v>
      </c>
    </row>
    <row r="540" spans="1:19" ht="14" x14ac:dyDescent="0.15">
      <c r="A540" s="15" t="s">
        <v>7566</v>
      </c>
      <c r="B540" s="113" t="s">
        <v>146</v>
      </c>
      <c r="C540" s="15" t="s">
        <v>7649</v>
      </c>
      <c r="D540" s="8" t="s">
        <v>58</v>
      </c>
      <c r="E540" s="10" t="s">
        <v>6388</v>
      </c>
      <c r="F540" s="6" t="s">
        <v>6466</v>
      </c>
      <c r="G540" s="8" t="s">
        <v>4936</v>
      </c>
      <c r="H540" s="8" t="s">
        <v>38</v>
      </c>
      <c r="I540" s="8" t="s">
        <v>39</v>
      </c>
      <c r="J540" s="15" t="s">
        <v>7582</v>
      </c>
      <c r="K540" s="10" t="s">
        <v>7556</v>
      </c>
      <c r="L540" s="11">
        <v>2310284499</v>
      </c>
      <c r="M540" s="19">
        <f t="shared" si="27"/>
        <v>0</v>
      </c>
      <c r="N540" s="11">
        <f>M540*(1+VOTOS!$P$3%)^Q540</f>
        <v>0</v>
      </c>
      <c r="O540" s="54">
        <f t="shared" si="25"/>
        <v>2310284499</v>
      </c>
      <c r="P540" s="103">
        <f t="shared" si="26"/>
        <v>1.5374334175353565E-2</v>
      </c>
      <c r="Q540" s="8">
        <v>0</v>
      </c>
      <c r="R540" s="8"/>
      <c r="S540" s="8" t="s">
        <v>11</v>
      </c>
    </row>
    <row r="541" spans="1:19" ht="14" x14ac:dyDescent="0.15">
      <c r="A541" s="15" t="s">
        <v>7566</v>
      </c>
      <c r="B541" s="113" t="s">
        <v>146</v>
      </c>
      <c r="C541" s="15" t="s">
        <v>7649</v>
      </c>
      <c r="D541" s="8" t="s">
        <v>54</v>
      </c>
      <c r="E541" s="10" t="s">
        <v>6385</v>
      </c>
      <c r="F541" s="6" t="s">
        <v>6462</v>
      </c>
      <c r="G541" s="8" t="s">
        <v>4936</v>
      </c>
      <c r="H541" s="8" t="s">
        <v>38</v>
      </c>
      <c r="I541" s="8" t="s">
        <v>39</v>
      </c>
      <c r="J541" s="15" t="s">
        <v>7582</v>
      </c>
      <c r="K541" s="10" t="s">
        <v>6400</v>
      </c>
      <c r="L541" s="11">
        <v>7858282603</v>
      </c>
      <c r="M541" s="19">
        <f t="shared" si="27"/>
        <v>0</v>
      </c>
      <c r="N541" s="11">
        <f>M541*(1+VOTOS!$P$3%)^Q541</f>
        <v>0</v>
      </c>
      <c r="O541" s="54">
        <f t="shared" si="25"/>
        <v>7858282603</v>
      </c>
      <c r="P541" s="103">
        <f t="shared" si="26"/>
        <v>5.2294798686128949E-2</v>
      </c>
      <c r="Q541" s="6">
        <v>0</v>
      </c>
      <c r="R541" s="6"/>
      <c r="S541" s="6" t="s">
        <v>11</v>
      </c>
    </row>
    <row r="542" spans="1:19" ht="14" x14ac:dyDescent="0.15">
      <c r="A542" s="15" t="s">
        <v>7566</v>
      </c>
      <c r="B542" s="113" t="s">
        <v>146</v>
      </c>
      <c r="C542" s="15" t="s">
        <v>7649</v>
      </c>
      <c r="D542" s="8" t="s">
        <v>54</v>
      </c>
      <c r="E542" s="10" t="s">
        <v>6385</v>
      </c>
      <c r="F542" s="6" t="s">
        <v>6462</v>
      </c>
      <c r="G542" s="8" t="s">
        <v>4936</v>
      </c>
      <c r="H542" s="8" t="s">
        <v>38</v>
      </c>
      <c r="I542" s="8" t="s">
        <v>39</v>
      </c>
      <c r="J542" s="15" t="s">
        <v>7582</v>
      </c>
      <c r="K542" s="10" t="s">
        <v>7557</v>
      </c>
      <c r="L542" s="11">
        <v>4342746606</v>
      </c>
      <c r="M542" s="19">
        <f t="shared" si="27"/>
        <v>0</v>
      </c>
      <c r="N542" s="11">
        <f>M542*(1+VOTOS!$P$3%)^Q542</f>
        <v>0</v>
      </c>
      <c r="O542" s="54">
        <f t="shared" si="25"/>
        <v>4342746606</v>
      </c>
      <c r="P542" s="103">
        <f t="shared" si="26"/>
        <v>2.8899833586913792E-2</v>
      </c>
      <c r="Q542" s="8">
        <v>0</v>
      </c>
      <c r="R542" s="8"/>
      <c r="S542" s="8" t="s">
        <v>11</v>
      </c>
    </row>
    <row r="543" spans="1:19" ht="28" x14ac:dyDescent="0.15">
      <c r="A543" s="15" t="s">
        <v>7566</v>
      </c>
      <c r="B543" s="113" t="s">
        <v>146</v>
      </c>
      <c r="C543" s="15" t="s">
        <v>7649</v>
      </c>
      <c r="D543" s="8" t="s">
        <v>48</v>
      </c>
      <c r="E543" s="10" t="s">
        <v>6387</v>
      </c>
      <c r="F543" s="6" t="s">
        <v>6459</v>
      </c>
      <c r="G543" s="8" t="s">
        <v>4936</v>
      </c>
      <c r="H543" s="8" t="s">
        <v>38</v>
      </c>
      <c r="I543" s="8" t="s">
        <v>39</v>
      </c>
      <c r="J543" s="15" t="s">
        <v>7582</v>
      </c>
      <c r="K543" s="10" t="s">
        <v>6404</v>
      </c>
      <c r="L543" s="11">
        <v>11364287270</v>
      </c>
      <c r="M543" s="19">
        <f t="shared" si="27"/>
        <v>0</v>
      </c>
      <c r="N543" s="11">
        <f>M543*(1+VOTOS!$P$3%)^Q543</f>
        <v>0</v>
      </c>
      <c r="O543" s="54">
        <f t="shared" si="25"/>
        <v>11364287270</v>
      </c>
      <c r="P543" s="103">
        <f t="shared" si="26"/>
        <v>7.5626335297372602E-2</v>
      </c>
      <c r="Q543" s="6">
        <v>0</v>
      </c>
      <c r="R543" s="6"/>
      <c r="S543" s="6" t="s">
        <v>11</v>
      </c>
    </row>
    <row r="544" spans="1:19" ht="28" x14ac:dyDescent="0.15">
      <c r="A544" s="15" t="s">
        <v>7566</v>
      </c>
      <c r="B544" s="113" t="s">
        <v>146</v>
      </c>
      <c r="C544" s="15" t="s">
        <v>7649</v>
      </c>
      <c r="D544" s="8" t="s">
        <v>48</v>
      </c>
      <c r="E544" s="10" t="s">
        <v>6387</v>
      </c>
      <c r="F544" s="6" t="s">
        <v>6459</v>
      </c>
      <c r="G544" s="8" t="s">
        <v>4936</v>
      </c>
      <c r="H544" s="8" t="s">
        <v>38</v>
      </c>
      <c r="I544" s="8" t="s">
        <v>39</v>
      </c>
      <c r="J544" s="15" t="s">
        <v>7582</v>
      </c>
      <c r="K544" s="10" t="s">
        <v>7558</v>
      </c>
      <c r="L544" s="11">
        <v>6306817177</v>
      </c>
      <c r="M544" s="19">
        <f t="shared" si="27"/>
        <v>0</v>
      </c>
      <c r="N544" s="11">
        <f>M544*(1+VOTOS!$P$3%)^Q544</f>
        <v>0</v>
      </c>
      <c r="O544" s="54">
        <f t="shared" si="25"/>
        <v>6306817177</v>
      </c>
      <c r="P544" s="103">
        <f t="shared" si="26"/>
        <v>4.1970205359568573E-2</v>
      </c>
      <c r="Q544" s="8">
        <v>0</v>
      </c>
      <c r="R544" s="8"/>
      <c r="S544" s="8" t="s">
        <v>11</v>
      </c>
    </row>
    <row r="545" spans="1:19" ht="14" x14ac:dyDescent="0.15">
      <c r="A545" s="15" t="s">
        <v>7566</v>
      </c>
      <c r="B545" s="113" t="s">
        <v>146</v>
      </c>
      <c r="C545" s="15" t="s">
        <v>7649</v>
      </c>
      <c r="D545" s="8" t="s">
        <v>55</v>
      </c>
      <c r="E545" s="10" t="s">
        <v>6386</v>
      </c>
      <c r="F545" s="6" t="s">
        <v>6463</v>
      </c>
      <c r="G545" s="8" t="s">
        <v>4936</v>
      </c>
      <c r="H545" s="8" t="s">
        <v>38</v>
      </c>
      <c r="I545" s="8" t="s">
        <v>39</v>
      </c>
      <c r="J545" s="15" t="s">
        <v>7582</v>
      </c>
      <c r="K545" s="10" t="s">
        <v>6403</v>
      </c>
      <c r="L545" s="11">
        <v>7788507212</v>
      </c>
      <c r="M545" s="19">
        <f t="shared" si="27"/>
        <v>0</v>
      </c>
      <c r="N545" s="11">
        <f>M545*(1+VOTOS!$P$3%)^Q545</f>
        <v>0</v>
      </c>
      <c r="O545" s="54">
        <f t="shared" si="25"/>
        <v>7788507212</v>
      </c>
      <c r="P545" s="103">
        <f t="shared" si="26"/>
        <v>5.1830461857087201E-2</v>
      </c>
      <c r="Q545" s="6">
        <v>0</v>
      </c>
      <c r="R545" s="6"/>
      <c r="S545" s="6" t="s">
        <v>11</v>
      </c>
    </row>
    <row r="546" spans="1:19" ht="14" x14ac:dyDescent="0.15">
      <c r="A546" s="15" t="s">
        <v>7566</v>
      </c>
      <c r="B546" s="113" t="s">
        <v>146</v>
      </c>
      <c r="C546" s="15" t="s">
        <v>7649</v>
      </c>
      <c r="D546" s="8" t="s">
        <v>55</v>
      </c>
      <c r="E546" s="10" t="s">
        <v>6386</v>
      </c>
      <c r="F546" s="6" t="s">
        <v>6463</v>
      </c>
      <c r="G546" s="8" t="s">
        <v>4936</v>
      </c>
      <c r="H546" s="8" t="s">
        <v>38</v>
      </c>
      <c r="I546" s="8" t="s">
        <v>39</v>
      </c>
      <c r="J546" s="15" t="s">
        <v>7582</v>
      </c>
      <c r="K546" s="10" t="s">
        <v>7560</v>
      </c>
      <c r="L546" s="11">
        <v>4321573384</v>
      </c>
      <c r="M546" s="19">
        <f t="shared" si="27"/>
        <v>0</v>
      </c>
      <c r="N546" s="11">
        <f>M546*(1+VOTOS!$P$3%)^Q546</f>
        <v>0</v>
      </c>
      <c r="O546" s="54">
        <f t="shared" si="25"/>
        <v>4321573384</v>
      </c>
      <c r="P546" s="103">
        <f t="shared" si="26"/>
        <v>2.8758931377364339E-2</v>
      </c>
      <c r="Q546" s="8">
        <v>0</v>
      </c>
      <c r="R546" s="8"/>
      <c r="S546" s="8" t="s">
        <v>11</v>
      </c>
    </row>
    <row r="547" spans="1:19" ht="28" x14ac:dyDescent="0.15">
      <c r="A547" s="15" t="s">
        <v>7566</v>
      </c>
      <c r="B547" s="113" t="s">
        <v>146</v>
      </c>
      <c r="C547" s="15" t="s">
        <v>7649</v>
      </c>
      <c r="D547" s="8" t="s">
        <v>52</v>
      </c>
      <c r="E547" s="10" t="s">
        <v>4974</v>
      </c>
      <c r="F547" s="6" t="s">
        <v>6460</v>
      </c>
      <c r="G547" s="8" t="s">
        <v>4936</v>
      </c>
      <c r="H547" s="8" t="s">
        <v>38</v>
      </c>
      <c r="I547" s="8" t="s">
        <v>39</v>
      </c>
      <c r="J547" s="15" t="s">
        <v>7582</v>
      </c>
      <c r="K547" s="10" t="s">
        <v>6395</v>
      </c>
      <c r="L547" s="11">
        <v>2652962710</v>
      </c>
      <c r="M547" s="19">
        <f t="shared" si="27"/>
        <v>0</v>
      </c>
      <c r="N547" s="11">
        <f>M547*(1+VOTOS!$P$3%)^Q547</f>
        <v>0</v>
      </c>
      <c r="O547" s="54">
        <f t="shared" si="25"/>
        <v>2652962710</v>
      </c>
      <c r="P547" s="103">
        <f t="shared" si="26"/>
        <v>1.7654767313699405E-2</v>
      </c>
      <c r="Q547" s="6">
        <v>0</v>
      </c>
      <c r="R547" s="6"/>
      <c r="S547" s="6" t="s">
        <v>11</v>
      </c>
    </row>
    <row r="548" spans="1:19" ht="28" x14ac:dyDescent="0.15">
      <c r="A548" s="15" t="s">
        <v>7566</v>
      </c>
      <c r="B548" s="113" t="s">
        <v>146</v>
      </c>
      <c r="C548" s="15" t="s">
        <v>7649</v>
      </c>
      <c r="D548" s="8" t="s">
        <v>52</v>
      </c>
      <c r="E548" s="10" t="s">
        <v>4974</v>
      </c>
      <c r="F548" s="6" t="s">
        <v>6460</v>
      </c>
      <c r="G548" s="8" t="s">
        <v>4936</v>
      </c>
      <c r="H548" s="8" t="s">
        <v>38</v>
      </c>
      <c r="I548" s="8" t="s">
        <v>39</v>
      </c>
      <c r="J548" s="15" t="s">
        <v>7582</v>
      </c>
      <c r="K548" s="10" t="s">
        <v>6398</v>
      </c>
      <c r="L548" s="11">
        <v>1800798931</v>
      </c>
      <c r="M548" s="19">
        <f t="shared" si="27"/>
        <v>0</v>
      </c>
      <c r="N548" s="11">
        <f>M548*(1+VOTOS!$P$3%)^Q548</f>
        <v>0</v>
      </c>
      <c r="O548" s="54">
        <f t="shared" si="25"/>
        <v>1800798931</v>
      </c>
      <c r="P548" s="103">
        <f t="shared" si="26"/>
        <v>1.1983842059191112E-2</v>
      </c>
      <c r="Q548" s="6">
        <v>0</v>
      </c>
      <c r="R548" s="6"/>
      <c r="S548" s="40" t="s">
        <v>11</v>
      </c>
    </row>
    <row r="549" spans="1:19" ht="28" x14ac:dyDescent="0.15">
      <c r="A549" s="15" t="s">
        <v>7566</v>
      </c>
      <c r="B549" s="113" t="s">
        <v>146</v>
      </c>
      <c r="C549" s="15" t="s">
        <v>7649</v>
      </c>
      <c r="D549" s="8" t="s">
        <v>52</v>
      </c>
      <c r="E549" s="10" t="s">
        <v>4974</v>
      </c>
      <c r="F549" s="6" t="s">
        <v>6460</v>
      </c>
      <c r="G549" s="8" t="s">
        <v>4936</v>
      </c>
      <c r="H549" s="8" t="s">
        <v>38</v>
      </c>
      <c r="I549" s="8" t="s">
        <v>39</v>
      </c>
      <c r="J549" s="15" t="s">
        <v>7582</v>
      </c>
      <c r="K549" s="10" t="s">
        <v>6399</v>
      </c>
      <c r="L549" s="11">
        <v>1580201062</v>
      </c>
      <c r="M549" s="19">
        <f t="shared" si="27"/>
        <v>0</v>
      </c>
      <c r="N549" s="11">
        <f>M549*(1+VOTOS!$P$3%)^Q549</f>
        <v>0</v>
      </c>
      <c r="O549" s="54">
        <f t="shared" si="25"/>
        <v>1580201062</v>
      </c>
      <c r="P549" s="103">
        <f t="shared" si="26"/>
        <v>1.05158214072563E-2</v>
      </c>
      <c r="Q549" s="6">
        <v>0</v>
      </c>
      <c r="R549" s="6"/>
      <c r="S549" s="6" t="s">
        <v>11</v>
      </c>
    </row>
    <row r="550" spans="1:19" ht="28" x14ac:dyDescent="0.15">
      <c r="A550" s="15" t="s">
        <v>7566</v>
      </c>
      <c r="B550" s="113" t="s">
        <v>146</v>
      </c>
      <c r="C550" s="15" t="s">
        <v>7649</v>
      </c>
      <c r="D550" s="8" t="s">
        <v>52</v>
      </c>
      <c r="E550" s="10" t="s">
        <v>4974</v>
      </c>
      <c r="F550" s="6" t="s">
        <v>6460</v>
      </c>
      <c r="G550" s="8" t="s">
        <v>4936</v>
      </c>
      <c r="H550" s="8" t="s">
        <v>38</v>
      </c>
      <c r="I550" s="8" t="s">
        <v>39</v>
      </c>
      <c r="J550" s="15" t="s">
        <v>7582</v>
      </c>
      <c r="K550" s="10" t="s">
        <v>6397</v>
      </c>
      <c r="L550" s="11">
        <v>1286284951</v>
      </c>
      <c r="M550" s="19">
        <f t="shared" si="27"/>
        <v>0</v>
      </c>
      <c r="N550" s="11">
        <f>M550*(1+VOTOS!$P$3%)^Q550</f>
        <v>0</v>
      </c>
      <c r="O550" s="54">
        <f t="shared" si="25"/>
        <v>1286284951</v>
      </c>
      <c r="P550" s="103">
        <f t="shared" si="26"/>
        <v>8.5598871870378613E-3</v>
      </c>
      <c r="Q550" s="6">
        <v>0</v>
      </c>
      <c r="R550" s="6"/>
      <c r="S550" s="6" t="s">
        <v>11</v>
      </c>
    </row>
    <row r="551" spans="1:19" ht="28" x14ac:dyDescent="0.15">
      <c r="A551" s="15" t="s">
        <v>7566</v>
      </c>
      <c r="B551" s="113" t="s">
        <v>146</v>
      </c>
      <c r="C551" s="15" t="s">
        <v>7649</v>
      </c>
      <c r="D551" s="8" t="s">
        <v>52</v>
      </c>
      <c r="E551" s="10" t="s">
        <v>4974</v>
      </c>
      <c r="F551" s="6" t="s">
        <v>6460</v>
      </c>
      <c r="G551" s="8" t="s">
        <v>4936</v>
      </c>
      <c r="H551" s="8" t="s">
        <v>38</v>
      </c>
      <c r="I551" s="8" t="s">
        <v>39</v>
      </c>
      <c r="J551" s="15" t="s">
        <v>7582</v>
      </c>
      <c r="K551" s="10" t="s">
        <v>6394</v>
      </c>
      <c r="L551" s="11">
        <v>1143364402</v>
      </c>
      <c r="M551" s="19">
        <f t="shared" si="27"/>
        <v>0</v>
      </c>
      <c r="N551" s="11">
        <f>M551*(1+VOTOS!$P$3%)^Q551</f>
        <v>0</v>
      </c>
      <c r="O551" s="54">
        <f t="shared" si="25"/>
        <v>1143364402</v>
      </c>
      <c r="P551" s="103">
        <f t="shared" si="26"/>
        <v>7.6087886180944732E-3</v>
      </c>
      <c r="Q551" s="6">
        <v>0</v>
      </c>
      <c r="R551" s="6"/>
      <c r="S551" s="6" t="s">
        <v>11</v>
      </c>
    </row>
    <row r="552" spans="1:19" ht="28" x14ac:dyDescent="0.15">
      <c r="A552" s="15" t="s">
        <v>7566</v>
      </c>
      <c r="B552" s="113" t="s">
        <v>146</v>
      </c>
      <c r="C552" s="15" t="s">
        <v>7649</v>
      </c>
      <c r="D552" s="8" t="s">
        <v>52</v>
      </c>
      <c r="E552" s="10" t="s">
        <v>4974</v>
      </c>
      <c r="F552" s="6" t="s">
        <v>6460</v>
      </c>
      <c r="G552" s="8" t="s">
        <v>4936</v>
      </c>
      <c r="H552" s="8" t="s">
        <v>38</v>
      </c>
      <c r="I552" s="8" t="s">
        <v>39</v>
      </c>
      <c r="J552" s="15" t="s">
        <v>7582</v>
      </c>
      <c r="K552" s="10" t="s">
        <v>6396</v>
      </c>
      <c r="L552" s="11">
        <v>857523300</v>
      </c>
      <c r="M552" s="19">
        <f t="shared" si="27"/>
        <v>0</v>
      </c>
      <c r="N552" s="11">
        <f>M552*(1+VOTOS!$P$3%)^Q552</f>
        <v>0</v>
      </c>
      <c r="O552" s="54">
        <f t="shared" si="25"/>
        <v>857523300</v>
      </c>
      <c r="P552" s="103">
        <f t="shared" si="26"/>
        <v>5.7065914535887503E-3</v>
      </c>
      <c r="Q552" s="6">
        <v>0</v>
      </c>
      <c r="R552" s="6"/>
      <c r="S552" s="6" t="s">
        <v>11</v>
      </c>
    </row>
    <row r="553" spans="1:19" ht="28" x14ac:dyDescent="0.15">
      <c r="A553" s="15" t="s">
        <v>7566</v>
      </c>
      <c r="B553" s="113" t="s">
        <v>146</v>
      </c>
      <c r="C553" s="15" t="s">
        <v>7649</v>
      </c>
      <c r="D553" s="8" t="s">
        <v>52</v>
      </c>
      <c r="E553" s="10" t="s">
        <v>4974</v>
      </c>
      <c r="F553" s="6" t="s">
        <v>6460</v>
      </c>
      <c r="G553" s="8" t="s">
        <v>4936</v>
      </c>
      <c r="H553" s="8" t="s">
        <v>38</v>
      </c>
      <c r="I553" s="8" t="s">
        <v>39</v>
      </c>
      <c r="J553" s="15" t="s">
        <v>7582</v>
      </c>
      <c r="K553" s="10" t="s">
        <v>6410</v>
      </c>
      <c r="L553" s="11">
        <v>643142475</v>
      </c>
      <c r="M553" s="19">
        <f t="shared" si="27"/>
        <v>0</v>
      </c>
      <c r="N553" s="11">
        <f>M553*(1+VOTOS!$P$3%)^Q553</f>
        <v>0</v>
      </c>
      <c r="O553" s="54">
        <f t="shared" si="25"/>
        <v>643142475</v>
      </c>
      <c r="P553" s="103">
        <f t="shared" si="26"/>
        <v>4.2799435901915628E-3</v>
      </c>
      <c r="Q553" s="6">
        <v>0</v>
      </c>
      <c r="R553" s="6"/>
      <c r="S553" s="6" t="s">
        <v>11</v>
      </c>
    </row>
    <row r="554" spans="1:19" ht="28" x14ac:dyDescent="0.15">
      <c r="A554" s="15" t="s">
        <v>7566</v>
      </c>
      <c r="B554" s="113" t="s">
        <v>146</v>
      </c>
      <c r="C554" s="15" t="s">
        <v>7649</v>
      </c>
      <c r="D554" s="8" t="s">
        <v>52</v>
      </c>
      <c r="E554" s="10" t="s">
        <v>4974</v>
      </c>
      <c r="F554" s="6" t="s">
        <v>6460</v>
      </c>
      <c r="G554" s="8" t="s">
        <v>4936</v>
      </c>
      <c r="H554" s="8" t="s">
        <v>38</v>
      </c>
      <c r="I554" s="8" t="s">
        <v>39</v>
      </c>
      <c r="J554" s="15" t="s">
        <v>7582</v>
      </c>
      <c r="K554" s="10" t="s">
        <v>6393</v>
      </c>
      <c r="L554" s="11">
        <v>364447403</v>
      </c>
      <c r="M554" s="19">
        <f t="shared" si="27"/>
        <v>0</v>
      </c>
      <c r="N554" s="11">
        <f>M554*(1+VOTOS!$P$3%)^Q554</f>
        <v>0</v>
      </c>
      <c r="O554" s="54">
        <f t="shared" si="25"/>
        <v>364447403</v>
      </c>
      <c r="P554" s="103">
        <f t="shared" si="26"/>
        <v>2.425301371102587E-3</v>
      </c>
      <c r="Q554" s="6">
        <v>0</v>
      </c>
      <c r="R554" s="6"/>
      <c r="S554" s="6" t="s">
        <v>11</v>
      </c>
    </row>
    <row r="555" spans="1:19" ht="28" x14ac:dyDescent="0.15">
      <c r="A555" s="15" t="s">
        <v>7566</v>
      </c>
      <c r="B555" s="113" t="s">
        <v>146</v>
      </c>
      <c r="C555" s="15" t="s">
        <v>7649</v>
      </c>
      <c r="D555" s="8" t="s">
        <v>52</v>
      </c>
      <c r="E555" s="10" t="s">
        <v>4974</v>
      </c>
      <c r="F555" s="6" t="s">
        <v>6460</v>
      </c>
      <c r="G555" s="8" t="s">
        <v>4936</v>
      </c>
      <c r="H555" s="8" t="s">
        <v>38</v>
      </c>
      <c r="I555" s="8" t="s">
        <v>39</v>
      </c>
      <c r="J555" s="15" t="s">
        <v>7582</v>
      </c>
      <c r="K555" s="10" t="s">
        <v>6392</v>
      </c>
      <c r="L555" s="11">
        <v>214380824</v>
      </c>
      <c r="M555" s="19">
        <f t="shared" si="27"/>
        <v>0</v>
      </c>
      <c r="N555" s="11">
        <f>M555*(1+VOTOS!$P$3%)^Q555</f>
        <v>0</v>
      </c>
      <c r="O555" s="54">
        <f t="shared" si="25"/>
        <v>214380824</v>
      </c>
      <c r="P555" s="103">
        <f t="shared" si="26"/>
        <v>1.4266478567424511E-3</v>
      </c>
      <c r="Q555" s="6">
        <v>0</v>
      </c>
      <c r="R555" s="6"/>
      <c r="S555" s="6" t="s">
        <v>11</v>
      </c>
    </row>
    <row r="556" spans="1:19" ht="28" x14ac:dyDescent="0.15">
      <c r="A556" s="15" t="s">
        <v>7566</v>
      </c>
      <c r="B556" s="113" t="s">
        <v>146</v>
      </c>
      <c r="C556" s="15" t="s">
        <v>7649</v>
      </c>
      <c r="D556" s="8" t="s">
        <v>52</v>
      </c>
      <c r="E556" s="10" t="s">
        <v>4974</v>
      </c>
      <c r="F556" s="6" t="s">
        <v>6460</v>
      </c>
      <c r="G556" s="8" t="s">
        <v>4936</v>
      </c>
      <c r="H556" s="8" t="s">
        <v>38</v>
      </c>
      <c r="I556" s="8" t="s">
        <v>39</v>
      </c>
      <c r="J556" s="15" t="s">
        <v>7582</v>
      </c>
      <c r="K556" s="10" t="s">
        <v>6382</v>
      </c>
      <c r="L556" s="11">
        <v>5850005051</v>
      </c>
      <c r="M556" s="19">
        <f t="shared" si="27"/>
        <v>0</v>
      </c>
      <c r="N556" s="11">
        <f>M556*(1+VOTOS!$P$3%)^Q556</f>
        <v>0</v>
      </c>
      <c r="O556" s="54">
        <f t="shared" si="25"/>
        <v>5850005051</v>
      </c>
      <c r="P556" s="103">
        <f t="shared" si="26"/>
        <v>3.8930241111218344E-2</v>
      </c>
      <c r="Q556" s="8">
        <v>0</v>
      </c>
      <c r="R556" s="8"/>
      <c r="S556" s="8" t="s">
        <v>11</v>
      </c>
    </row>
    <row r="557" spans="1:19" ht="28" x14ac:dyDescent="0.15">
      <c r="A557" s="15" t="s">
        <v>7566</v>
      </c>
      <c r="B557" s="113" t="s">
        <v>146</v>
      </c>
      <c r="C557" s="15" t="s">
        <v>88</v>
      </c>
      <c r="D557" s="8" t="s">
        <v>52</v>
      </c>
      <c r="E557" s="10" t="s">
        <v>4974</v>
      </c>
      <c r="F557" s="6" t="s">
        <v>4975</v>
      </c>
      <c r="G557" s="8" t="s">
        <v>4936</v>
      </c>
      <c r="H557" s="8" t="s">
        <v>38</v>
      </c>
      <c r="I557" s="8" t="s">
        <v>39</v>
      </c>
      <c r="J557" s="15" t="s">
        <v>7583</v>
      </c>
      <c r="K557" s="10" t="s">
        <v>6451</v>
      </c>
      <c r="L557" s="11">
        <v>470831</v>
      </c>
      <c r="M557" s="19">
        <f t="shared" si="27"/>
        <v>470831</v>
      </c>
      <c r="N557" s="11">
        <f>M557*(1+VOTOS!$P$3%)^Q557</f>
        <v>471171.90600539884</v>
      </c>
      <c r="O557" s="54">
        <f t="shared" si="25"/>
        <v>471171.90600539884</v>
      </c>
      <c r="P557" s="103">
        <f t="shared" si="26"/>
        <v>3.1355247979635431E-6</v>
      </c>
      <c r="Q557" s="8">
        <v>6</v>
      </c>
      <c r="R557" s="8"/>
      <c r="S557" s="8" t="s">
        <v>11</v>
      </c>
    </row>
    <row r="558" spans="1:19" ht="182" x14ac:dyDescent="0.15">
      <c r="A558" s="15" t="s">
        <v>7566</v>
      </c>
      <c r="B558" s="113" t="s">
        <v>146</v>
      </c>
      <c r="C558" s="15" t="s">
        <v>88</v>
      </c>
      <c r="D558" s="8" t="s">
        <v>52</v>
      </c>
      <c r="E558" s="10" t="s">
        <v>4974</v>
      </c>
      <c r="F558" s="6" t="s">
        <v>4975</v>
      </c>
      <c r="G558" s="8" t="s">
        <v>4936</v>
      </c>
      <c r="H558" s="8" t="s">
        <v>38</v>
      </c>
      <c r="I558" s="8" t="s">
        <v>39</v>
      </c>
      <c r="J558" s="15" t="s">
        <v>7584</v>
      </c>
      <c r="K558" s="93" t="s">
        <v>7651</v>
      </c>
      <c r="L558" s="11">
        <v>148908957.66999999</v>
      </c>
      <c r="M558" s="19">
        <f t="shared" si="27"/>
        <v>148908957.66999999</v>
      </c>
      <c r="N558" s="11">
        <f>M558*(1+VOTOS!$P$3%)^Q558</f>
        <v>153931668.57104218</v>
      </c>
      <c r="O558" s="54">
        <f t="shared" si="25"/>
        <v>153931668.57104218</v>
      </c>
      <c r="P558" s="103">
        <f t="shared" si="26"/>
        <v>1.0243746663258775E-3</v>
      </c>
      <c r="Q558" s="8">
        <v>275</v>
      </c>
      <c r="R558" s="8"/>
      <c r="S558" s="8" t="s">
        <v>11</v>
      </c>
    </row>
    <row r="559" spans="1:19" ht="28" x14ac:dyDescent="0.15">
      <c r="A559" s="15" t="s">
        <v>7566</v>
      </c>
      <c r="B559" s="113" t="s">
        <v>146</v>
      </c>
      <c r="C559" s="15" t="s">
        <v>88</v>
      </c>
      <c r="D559" s="8" t="s">
        <v>52</v>
      </c>
      <c r="E559" s="10" t="s">
        <v>4974</v>
      </c>
      <c r="F559" s="6" t="s">
        <v>4975</v>
      </c>
      <c r="G559" s="8" t="s">
        <v>4936</v>
      </c>
      <c r="H559" s="8" t="s">
        <v>38</v>
      </c>
      <c r="I559" s="8" t="s">
        <v>39</v>
      </c>
      <c r="J559" s="15" t="s">
        <v>7583</v>
      </c>
      <c r="K559" s="10" t="s">
        <v>6452</v>
      </c>
      <c r="L559" s="11">
        <v>90346241</v>
      </c>
      <c r="M559" s="19">
        <f t="shared" si="27"/>
        <v>90346241</v>
      </c>
      <c r="N559" s="11">
        <f>M559*(1+VOTOS!$P$3%)^Q559</f>
        <v>90411656.353114203</v>
      </c>
      <c r="O559" s="54">
        <f t="shared" si="25"/>
        <v>90411656.353114203</v>
      </c>
      <c r="P559" s="103">
        <f t="shared" si="26"/>
        <v>6.0166573368850094E-4</v>
      </c>
      <c r="Q559" s="8">
        <v>6</v>
      </c>
      <c r="R559" s="8"/>
      <c r="S559" s="8" t="s">
        <v>11</v>
      </c>
    </row>
    <row r="560" spans="1:19" ht="28" x14ac:dyDescent="0.15">
      <c r="A560" s="15" t="s">
        <v>7566</v>
      </c>
      <c r="B560" s="113" t="s">
        <v>146</v>
      </c>
      <c r="C560" s="15" t="s">
        <v>88</v>
      </c>
      <c r="D560" s="8" t="s">
        <v>52</v>
      </c>
      <c r="E560" s="10" t="s">
        <v>4974</v>
      </c>
      <c r="F560" s="6" t="s">
        <v>4975</v>
      </c>
      <c r="G560" s="8" t="s">
        <v>4936</v>
      </c>
      <c r="H560" s="8" t="s">
        <v>38</v>
      </c>
      <c r="I560" s="8" t="s">
        <v>39</v>
      </c>
      <c r="J560" s="15" t="s">
        <v>7583</v>
      </c>
      <c r="K560" s="10" t="s">
        <v>6450</v>
      </c>
      <c r="L560" s="11">
        <v>10339909</v>
      </c>
      <c r="M560" s="19">
        <f t="shared" si="27"/>
        <v>10339909</v>
      </c>
      <c r="N560" s="11">
        <f>M560*(1+VOTOS!$P$3%)^Q560</f>
        <v>10347395.629116133</v>
      </c>
      <c r="O560" s="54">
        <f t="shared" si="25"/>
        <v>10347395.629116133</v>
      </c>
      <c r="P560" s="103">
        <f t="shared" si="26"/>
        <v>6.8859189556733577E-5</v>
      </c>
      <c r="Q560" s="8">
        <v>6</v>
      </c>
      <c r="R560" s="8"/>
      <c r="S560" s="8" t="s">
        <v>11</v>
      </c>
    </row>
    <row r="561" spans="1:19" ht="14" x14ac:dyDescent="0.15">
      <c r="A561" s="15" t="s">
        <v>7566</v>
      </c>
      <c r="B561" s="113" t="s">
        <v>146</v>
      </c>
      <c r="C561" s="15" t="s">
        <v>7649</v>
      </c>
      <c r="D561" s="8" t="s">
        <v>53</v>
      </c>
      <c r="E561" s="10" t="s">
        <v>6390</v>
      </c>
      <c r="F561" s="6" t="s">
        <v>6461</v>
      </c>
      <c r="G561" s="8" t="s">
        <v>4936</v>
      </c>
      <c r="H561" s="8" t="s">
        <v>38</v>
      </c>
      <c r="I561" s="8" t="s">
        <v>39</v>
      </c>
      <c r="J561" s="15" t="s">
        <v>7582</v>
      </c>
      <c r="K561" s="10" t="s">
        <v>6407</v>
      </c>
      <c r="L561" s="11">
        <v>8335630276</v>
      </c>
      <c r="M561" s="19">
        <f t="shared" si="27"/>
        <v>0</v>
      </c>
      <c r="N561" s="11">
        <f>M561*(1+VOTOS!$P$3%)^Q561</f>
        <v>0</v>
      </c>
      <c r="O561" s="54">
        <f t="shared" si="25"/>
        <v>8335630276</v>
      </c>
      <c r="P561" s="103">
        <f t="shared" si="26"/>
        <v>5.5471421585042917E-2</v>
      </c>
      <c r="Q561" s="6">
        <v>0</v>
      </c>
      <c r="R561" s="6"/>
      <c r="S561" s="6" t="s">
        <v>11</v>
      </c>
    </row>
    <row r="562" spans="1:19" ht="14" x14ac:dyDescent="0.15">
      <c r="A562" s="15" t="s">
        <v>7566</v>
      </c>
      <c r="B562" s="113" t="s">
        <v>146</v>
      </c>
      <c r="C562" s="15" t="s">
        <v>7649</v>
      </c>
      <c r="D562" s="8" t="s">
        <v>53</v>
      </c>
      <c r="E562" s="10" t="s">
        <v>6390</v>
      </c>
      <c r="F562" s="6" t="s">
        <v>6461</v>
      </c>
      <c r="G562" s="8" t="s">
        <v>4936</v>
      </c>
      <c r="H562" s="8" t="s">
        <v>38</v>
      </c>
      <c r="I562" s="8" t="s">
        <v>39</v>
      </c>
      <c r="J562" s="15" t="s">
        <v>7582</v>
      </c>
      <c r="K562" s="10" t="s">
        <v>7561</v>
      </c>
      <c r="L562" s="11">
        <v>4625153057</v>
      </c>
      <c r="M562" s="19">
        <f t="shared" si="27"/>
        <v>0</v>
      </c>
      <c r="N562" s="11">
        <f>M562*(1+VOTOS!$P$3%)^Q562</f>
        <v>0</v>
      </c>
      <c r="O562" s="54">
        <f t="shared" si="25"/>
        <v>4625153057</v>
      </c>
      <c r="P562" s="103">
        <f t="shared" si="26"/>
        <v>3.0779174054647938E-2</v>
      </c>
      <c r="Q562" s="8">
        <v>0</v>
      </c>
      <c r="R562" s="8"/>
      <c r="S562" s="8" t="s">
        <v>11</v>
      </c>
    </row>
    <row r="563" spans="1:19" ht="14" x14ac:dyDescent="0.15">
      <c r="A563" s="15" t="s">
        <v>7566</v>
      </c>
      <c r="B563" s="113" t="s">
        <v>146</v>
      </c>
      <c r="C563" s="15" t="s">
        <v>7649</v>
      </c>
      <c r="D563" s="8" t="s">
        <v>59</v>
      </c>
      <c r="E563" s="10" t="s">
        <v>6389</v>
      </c>
      <c r="F563" s="6" t="s">
        <v>6467</v>
      </c>
      <c r="G563" s="8" t="s">
        <v>4936</v>
      </c>
      <c r="H563" s="8" t="s">
        <v>38</v>
      </c>
      <c r="I563" s="8" t="s">
        <v>39</v>
      </c>
      <c r="J563" s="15" t="s">
        <v>7582</v>
      </c>
      <c r="K563" s="10" t="s">
        <v>6406</v>
      </c>
      <c r="L563" s="11">
        <v>1969623831</v>
      </c>
      <c r="M563" s="19">
        <f t="shared" si="27"/>
        <v>0</v>
      </c>
      <c r="N563" s="11">
        <f>M563*(1+VOTOS!$P$3%)^Q563</f>
        <v>0</v>
      </c>
      <c r="O563" s="54">
        <f t="shared" si="25"/>
        <v>1969623831</v>
      </c>
      <c r="P563" s="103">
        <f t="shared" si="26"/>
        <v>1.3107327253696002E-2</v>
      </c>
      <c r="Q563" s="6">
        <v>0</v>
      </c>
      <c r="R563" s="6"/>
      <c r="S563" s="6" t="s">
        <v>11</v>
      </c>
    </row>
    <row r="564" spans="1:19" ht="14" x14ac:dyDescent="0.15">
      <c r="A564" s="15" t="s">
        <v>7566</v>
      </c>
      <c r="B564" s="113" t="s">
        <v>146</v>
      </c>
      <c r="C564" s="15" t="s">
        <v>7649</v>
      </c>
      <c r="D564" s="8" t="s">
        <v>59</v>
      </c>
      <c r="E564" s="10" t="s">
        <v>6389</v>
      </c>
      <c r="F564" s="6" t="s">
        <v>6467</v>
      </c>
      <c r="G564" s="8" t="s">
        <v>4936</v>
      </c>
      <c r="H564" s="8" t="s">
        <v>38</v>
      </c>
      <c r="I564" s="8" t="s">
        <v>39</v>
      </c>
      <c r="J564" s="15" t="s">
        <v>7582</v>
      </c>
      <c r="K564" s="10" t="s">
        <v>6383</v>
      </c>
      <c r="L564" s="11">
        <v>1092876169</v>
      </c>
      <c r="M564" s="19">
        <f t="shared" si="27"/>
        <v>0</v>
      </c>
      <c r="N564" s="11">
        <f>M564*(1+VOTOS!$P$3%)^Q564</f>
        <v>0</v>
      </c>
      <c r="O564" s="54">
        <f t="shared" si="25"/>
        <v>1092876169</v>
      </c>
      <c r="P564" s="103">
        <f t="shared" si="26"/>
        <v>7.2728027399911049E-3</v>
      </c>
      <c r="Q564" s="8">
        <v>0</v>
      </c>
      <c r="R564" s="8"/>
      <c r="S564" s="8" t="s">
        <v>11</v>
      </c>
    </row>
    <row r="565" spans="1:19" ht="14" x14ac:dyDescent="0.15">
      <c r="A565" s="15" t="s">
        <v>7566</v>
      </c>
      <c r="B565" s="113" t="s">
        <v>146</v>
      </c>
      <c r="C565" s="15" t="s">
        <v>7649</v>
      </c>
      <c r="D565" s="8" t="s">
        <v>57</v>
      </c>
      <c r="E565" s="10" t="s">
        <v>6416</v>
      </c>
      <c r="F565" s="6" t="s">
        <v>6465</v>
      </c>
      <c r="G565" s="8" t="s">
        <v>4936</v>
      </c>
      <c r="H565" s="8" t="s">
        <v>38</v>
      </c>
      <c r="I565" s="8" t="s">
        <v>39</v>
      </c>
      <c r="J565" s="15" t="s">
        <v>7582</v>
      </c>
      <c r="K565" s="10" t="s">
        <v>6402</v>
      </c>
      <c r="L565" s="11">
        <v>5390947025</v>
      </c>
      <c r="M565" s="19">
        <f t="shared" si="27"/>
        <v>0</v>
      </c>
      <c r="N565" s="11">
        <f>M565*(1+VOTOS!$P$3%)^Q565</f>
        <v>0</v>
      </c>
      <c r="O565" s="54">
        <f t="shared" si="25"/>
        <v>5390947025</v>
      </c>
      <c r="P565" s="103">
        <f t="shared" si="26"/>
        <v>3.5875330990556988E-2</v>
      </c>
      <c r="Q565" s="6">
        <v>0</v>
      </c>
      <c r="R565" s="6"/>
      <c r="S565" s="6" t="s">
        <v>11</v>
      </c>
    </row>
    <row r="566" spans="1:19" ht="14" x14ac:dyDescent="0.15">
      <c r="A566" s="15" t="s">
        <v>7566</v>
      </c>
      <c r="B566" s="113" t="s">
        <v>146</v>
      </c>
      <c r="C566" s="15" t="s">
        <v>7649</v>
      </c>
      <c r="D566" s="8" t="s">
        <v>57</v>
      </c>
      <c r="E566" s="10" t="s">
        <v>6416</v>
      </c>
      <c r="F566" s="6" t="s">
        <v>6465</v>
      </c>
      <c r="G566" s="8" t="s">
        <v>4936</v>
      </c>
      <c r="H566" s="8" t="s">
        <v>38</v>
      </c>
      <c r="I566" s="8" t="s">
        <v>39</v>
      </c>
      <c r="J566" s="15" t="s">
        <v>7582</v>
      </c>
      <c r="K566" s="10" t="s">
        <v>7562</v>
      </c>
      <c r="L566" s="11">
        <v>2957454886</v>
      </c>
      <c r="M566" s="19">
        <f t="shared" si="27"/>
        <v>0</v>
      </c>
      <c r="N566" s="11">
        <f>M566*(1+VOTOS!$P$3%)^Q566</f>
        <v>0</v>
      </c>
      <c r="O566" s="54">
        <f t="shared" si="25"/>
        <v>2957454886</v>
      </c>
      <c r="P566" s="103">
        <f t="shared" si="26"/>
        <v>1.9681082457843294E-2</v>
      </c>
      <c r="Q566" s="8">
        <v>0</v>
      </c>
      <c r="R566" s="8"/>
      <c r="S566" s="8" t="s">
        <v>11</v>
      </c>
    </row>
    <row r="567" spans="1:19" ht="28" x14ac:dyDescent="0.15">
      <c r="A567" s="15" t="s">
        <v>7566</v>
      </c>
      <c r="B567" s="113" t="s">
        <v>146</v>
      </c>
      <c r="C567" s="15" t="s">
        <v>7649</v>
      </c>
      <c r="D567" s="8" t="s">
        <v>60</v>
      </c>
      <c r="E567" s="10" t="s">
        <v>125</v>
      </c>
      <c r="F567" s="6" t="s">
        <v>6468</v>
      </c>
      <c r="G567" s="8" t="s">
        <v>4936</v>
      </c>
      <c r="H567" s="8" t="s">
        <v>38</v>
      </c>
      <c r="I567" s="8" t="s">
        <v>39</v>
      </c>
      <c r="J567" s="15" t="s">
        <v>7582</v>
      </c>
      <c r="K567" s="10" t="s">
        <v>6409</v>
      </c>
      <c r="L567" s="11">
        <v>357872495</v>
      </c>
      <c r="M567" s="19">
        <f t="shared" si="27"/>
        <v>0</v>
      </c>
      <c r="N567" s="11">
        <f>M567*(1+VOTOS!$P$3%)^Q567</f>
        <v>0</v>
      </c>
      <c r="O567" s="54">
        <f t="shared" si="25"/>
        <v>357872495</v>
      </c>
      <c r="P567" s="103">
        <f t="shared" si="26"/>
        <v>2.3815470920049435E-3</v>
      </c>
      <c r="Q567" s="6">
        <v>0</v>
      </c>
      <c r="R567" s="6"/>
      <c r="S567" s="6" t="s">
        <v>11</v>
      </c>
    </row>
    <row r="568" spans="1:19" ht="28" x14ac:dyDescent="0.15">
      <c r="A568" s="15" t="s">
        <v>7566</v>
      </c>
      <c r="B568" s="113" t="s">
        <v>146</v>
      </c>
      <c r="C568" s="15" t="s">
        <v>7649</v>
      </c>
      <c r="D568" s="8" t="s">
        <v>60</v>
      </c>
      <c r="E568" s="10" t="s">
        <v>125</v>
      </c>
      <c r="F568" s="6" t="s">
        <v>6468</v>
      </c>
      <c r="G568" s="8" t="s">
        <v>4936</v>
      </c>
      <c r="H568" s="8" t="s">
        <v>38</v>
      </c>
      <c r="I568" s="8" t="s">
        <v>39</v>
      </c>
      <c r="J568" s="15" t="s">
        <v>7582</v>
      </c>
      <c r="K568" s="10" t="s">
        <v>6384</v>
      </c>
      <c r="L568" s="11">
        <v>198571075</v>
      </c>
      <c r="M568" s="19">
        <f t="shared" si="27"/>
        <v>0</v>
      </c>
      <c r="N568" s="11">
        <f>M568*(1+VOTOS!$P$3%)^Q568</f>
        <v>0</v>
      </c>
      <c r="O568" s="54">
        <f t="shared" si="25"/>
        <v>198571075</v>
      </c>
      <c r="P568" s="103">
        <f t="shared" si="26"/>
        <v>1.3214381457914096E-3</v>
      </c>
      <c r="Q568" s="8">
        <v>0</v>
      </c>
      <c r="R568" s="8"/>
      <c r="S568" s="8" t="s">
        <v>11</v>
      </c>
    </row>
    <row r="569" spans="1:19" ht="14" x14ac:dyDescent="0.15">
      <c r="A569" s="15" t="s">
        <v>7566</v>
      </c>
      <c r="B569" s="113" t="s">
        <v>146</v>
      </c>
      <c r="C569" s="15" t="s">
        <v>7649</v>
      </c>
      <c r="D569" s="8" t="s">
        <v>7636</v>
      </c>
      <c r="E569" s="10" t="s">
        <v>6391</v>
      </c>
      <c r="F569" s="6" t="s">
        <v>6464</v>
      </c>
      <c r="G569" s="8" t="s">
        <v>4936</v>
      </c>
      <c r="H569" s="8" t="s">
        <v>38</v>
      </c>
      <c r="I569" s="8" t="s">
        <v>39</v>
      </c>
      <c r="J569" s="15" t="s">
        <v>7582</v>
      </c>
      <c r="K569" s="10" t="s">
        <v>6408</v>
      </c>
      <c r="L569" s="11">
        <v>7242592204</v>
      </c>
      <c r="M569" s="19">
        <f t="shared" si="27"/>
        <v>0</v>
      </c>
      <c r="N569" s="11">
        <f>M569*(1+VOTOS!$P$3%)^Q569</f>
        <v>0</v>
      </c>
      <c r="O569" s="54">
        <f t="shared" si="25"/>
        <v>7242592204</v>
      </c>
      <c r="P569" s="103">
        <f t="shared" si="26"/>
        <v>4.8197541423276674E-2</v>
      </c>
      <c r="Q569" s="6">
        <v>0</v>
      </c>
      <c r="R569" s="6"/>
      <c r="S569" s="6" t="s">
        <v>11</v>
      </c>
    </row>
    <row r="570" spans="1:19" ht="14" x14ac:dyDescent="0.15">
      <c r="A570" s="15" t="s">
        <v>7566</v>
      </c>
      <c r="B570" s="113" t="s">
        <v>146</v>
      </c>
      <c r="C570" s="15" t="s">
        <v>7649</v>
      </c>
      <c r="D570" s="8" t="s">
        <v>7636</v>
      </c>
      <c r="E570" s="10" t="s">
        <v>6391</v>
      </c>
      <c r="F570" s="6" t="s">
        <v>6464</v>
      </c>
      <c r="G570" s="8" t="s">
        <v>4936</v>
      </c>
      <c r="H570" s="8" t="s">
        <v>38</v>
      </c>
      <c r="I570" s="8" t="s">
        <v>39</v>
      </c>
      <c r="J570" s="15" t="s">
        <v>7582</v>
      </c>
      <c r="K570" s="10" t="s">
        <v>7559</v>
      </c>
      <c r="L570" s="11">
        <v>4063898250</v>
      </c>
      <c r="M570" s="19">
        <f t="shared" si="27"/>
        <v>0</v>
      </c>
      <c r="N570" s="11">
        <f>M570*(1+VOTOS!$P$3%)^Q570</f>
        <v>0</v>
      </c>
      <c r="O570" s="54">
        <f t="shared" si="25"/>
        <v>4063898250</v>
      </c>
      <c r="P570" s="103">
        <f t="shared" si="26"/>
        <v>2.7044171303222057E-2</v>
      </c>
      <c r="Q570" s="8">
        <v>0</v>
      </c>
      <c r="R570" s="8"/>
      <c r="S570" s="8" t="s">
        <v>11</v>
      </c>
    </row>
    <row r="571" spans="1:19" ht="14" x14ac:dyDescent="0.15">
      <c r="A571" s="15" t="s">
        <v>7566</v>
      </c>
      <c r="B571" s="113" t="s">
        <v>146</v>
      </c>
      <c r="C571" s="15" t="s">
        <v>7649</v>
      </c>
      <c r="D571" s="8" t="s">
        <v>7636</v>
      </c>
      <c r="E571" s="10" t="s">
        <v>6391</v>
      </c>
      <c r="F571" s="6" t="s">
        <v>6464</v>
      </c>
      <c r="G571" s="8" t="s">
        <v>4936</v>
      </c>
      <c r="H571" s="8" t="s">
        <v>38</v>
      </c>
      <c r="I571" s="8" t="s">
        <v>39</v>
      </c>
      <c r="J571" s="15" t="s">
        <v>7582</v>
      </c>
      <c r="K571" s="10" t="s">
        <v>6401</v>
      </c>
      <c r="L571" s="11">
        <v>7011285182</v>
      </c>
      <c r="M571" s="19">
        <f t="shared" si="27"/>
        <v>0</v>
      </c>
      <c r="N571" s="11">
        <f>M571*(1+VOTOS!$P$3%)^Q571</f>
        <v>0</v>
      </c>
      <c r="O571" s="54">
        <f t="shared" si="25"/>
        <v>7011285182</v>
      </c>
      <c r="P571" s="103">
        <f t="shared" si="26"/>
        <v>4.6658254181868461E-2</v>
      </c>
      <c r="Q571" s="6">
        <v>0</v>
      </c>
      <c r="R571" s="6"/>
      <c r="S571" s="6" t="s">
        <v>11</v>
      </c>
    </row>
    <row r="572" spans="1:19" ht="14" x14ac:dyDescent="0.15">
      <c r="A572" s="15" t="s">
        <v>7566</v>
      </c>
      <c r="B572" s="113" t="s">
        <v>146</v>
      </c>
      <c r="C572" s="15" t="s">
        <v>7649</v>
      </c>
      <c r="D572" s="8" t="s">
        <v>7636</v>
      </c>
      <c r="E572" s="10" t="s">
        <v>6391</v>
      </c>
      <c r="F572" s="6" t="s">
        <v>6464</v>
      </c>
      <c r="G572" s="8" t="s">
        <v>4936</v>
      </c>
      <c r="H572" s="8" t="s">
        <v>38</v>
      </c>
      <c r="I572" s="8" t="s">
        <v>39</v>
      </c>
      <c r="J572" s="15" t="s">
        <v>7582</v>
      </c>
      <c r="K572" s="10" t="s">
        <v>7563</v>
      </c>
      <c r="L572" s="11">
        <v>3890319751</v>
      </c>
      <c r="M572" s="19">
        <f t="shared" si="27"/>
        <v>0</v>
      </c>
      <c r="N572" s="11">
        <f>M572*(1+VOTOS!$P$3%)^Q572</f>
        <v>0</v>
      </c>
      <c r="O572" s="54">
        <f t="shared" si="25"/>
        <v>3890319751</v>
      </c>
      <c r="P572" s="103">
        <f t="shared" si="26"/>
        <v>2.5889052160779906E-2</v>
      </c>
      <c r="Q572" s="8">
        <v>0</v>
      </c>
      <c r="R572" s="8"/>
      <c r="S572" s="8" t="s">
        <v>11</v>
      </c>
    </row>
    <row r="573" spans="1:19" ht="14" x14ac:dyDescent="0.15">
      <c r="A573" s="15" t="s">
        <v>7567</v>
      </c>
      <c r="B573" s="114" t="s">
        <v>274</v>
      </c>
      <c r="C573" s="40" t="s">
        <v>9</v>
      </c>
      <c r="D573" s="6" t="s">
        <v>364</v>
      </c>
      <c r="E573" s="7" t="s">
        <v>90</v>
      </c>
      <c r="F573" s="6" t="s">
        <v>276</v>
      </c>
      <c r="G573" s="6" t="s">
        <v>4936</v>
      </c>
      <c r="H573" s="6" t="s">
        <v>38</v>
      </c>
      <c r="I573" s="8" t="s">
        <v>277</v>
      </c>
      <c r="J573" s="15" t="s">
        <v>7585</v>
      </c>
      <c r="K573" s="7" t="s">
        <v>9</v>
      </c>
      <c r="L573" s="19">
        <v>1</v>
      </c>
      <c r="M573" s="19">
        <f t="shared" si="27"/>
        <v>0</v>
      </c>
      <c r="N573" s="11">
        <f>M573*(1+VOTOS!$P$3%)^Q573</f>
        <v>0</v>
      </c>
      <c r="O573" s="54">
        <f t="shared" si="25"/>
        <v>1</v>
      </c>
      <c r="P573" s="103">
        <f t="shared" si="26"/>
        <v>6.6547363244692593E-12</v>
      </c>
      <c r="Q573" s="6">
        <v>0</v>
      </c>
      <c r="R573" s="6"/>
      <c r="S573" s="6" t="s">
        <v>11</v>
      </c>
    </row>
    <row r="574" spans="1:19" ht="14" x14ac:dyDescent="0.15">
      <c r="A574" s="15" t="s">
        <v>7567</v>
      </c>
      <c r="B574" s="114" t="s">
        <v>274</v>
      </c>
      <c r="C574" s="40" t="s">
        <v>9</v>
      </c>
      <c r="D574" s="6" t="s">
        <v>327</v>
      </c>
      <c r="E574" s="7" t="s">
        <v>6435</v>
      </c>
      <c r="F574" s="6" t="s">
        <v>276</v>
      </c>
      <c r="G574" s="6" t="s">
        <v>4936</v>
      </c>
      <c r="H574" s="6" t="s">
        <v>38</v>
      </c>
      <c r="I574" s="8" t="s">
        <v>277</v>
      </c>
      <c r="J574" s="15" t="s">
        <v>7585</v>
      </c>
      <c r="K574" s="7" t="s">
        <v>9</v>
      </c>
      <c r="L574" s="19">
        <v>1</v>
      </c>
      <c r="M574" s="19">
        <f t="shared" si="27"/>
        <v>0</v>
      </c>
      <c r="N574" s="11">
        <f>M574*(1+VOTOS!$P$3%)^Q574</f>
        <v>0</v>
      </c>
      <c r="O574" s="54">
        <f t="shared" si="25"/>
        <v>1</v>
      </c>
      <c r="P574" s="103">
        <f t="shared" si="26"/>
        <v>6.6547363244692593E-12</v>
      </c>
      <c r="Q574" s="6">
        <v>0</v>
      </c>
      <c r="R574" s="6"/>
      <c r="S574" s="6" t="s">
        <v>11</v>
      </c>
    </row>
    <row r="575" spans="1:19" ht="14" x14ac:dyDescent="0.15">
      <c r="A575" s="15" t="s">
        <v>7567</v>
      </c>
      <c r="B575" s="114" t="s">
        <v>274</v>
      </c>
      <c r="C575" s="40" t="s">
        <v>9</v>
      </c>
      <c r="D575" s="6" t="s">
        <v>330</v>
      </c>
      <c r="E575" s="7" t="s">
        <v>6436</v>
      </c>
      <c r="F575" s="6" t="s">
        <v>276</v>
      </c>
      <c r="G575" s="6" t="s">
        <v>4936</v>
      </c>
      <c r="H575" s="6" t="s">
        <v>38</v>
      </c>
      <c r="I575" s="8" t="s">
        <v>277</v>
      </c>
      <c r="J575" s="15" t="s">
        <v>7585</v>
      </c>
      <c r="K575" s="7" t="s">
        <v>9</v>
      </c>
      <c r="L575" s="19">
        <v>1</v>
      </c>
      <c r="M575" s="19">
        <f t="shared" si="27"/>
        <v>0</v>
      </c>
      <c r="N575" s="11">
        <f>M575*(1+VOTOS!$P$3%)^Q575</f>
        <v>0</v>
      </c>
      <c r="O575" s="54">
        <f t="shared" si="25"/>
        <v>1</v>
      </c>
      <c r="P575" s="103">
        <f t="shared" si="26"/>
        <v>6.6547363244692593E-12</v>
      </c>
      <c r="Q575" s="6">
        <v>0</v>
      </c>
      <c r="R575" s="6"/>
      <c r="S575" s="6" t="s">
        <v>11</v>
      </c>
    </row>
    <row r="576" spans="1:19" ht="14" x14ac:dyDescent="0.15">
      <c r="A576" s="15" t="s">
        <v>7567</v>
      </c>
      <c r="B576" s="114" t="s">
        <v>274</v>
      </c>
      <c r="C576" s="40" t="s">
        <v>9</v>
      </c>
      <c r="D576" s="6" t="s">
        <v>333</v>
      </c>
      <c r="E576" s="7" t="s">
        <v>6437</v>
      </c>
      <c r="F576" s="6" t="s">
        <v>276</v>
      </c>
      <c r="G576" s="6" t="s">
        <v>4936</v>
      </c>
      <c r="H576" s="6" t="s">
        <v>38</v>
      </c>
      <c r="I576" s="8" t="s">
        <v>277</v>
      </c>
      <c r="J576" s="15" t="s">
        <v>7585</v>
      </c>
      <c r="K576" s="7" t="s">
        <v>9</v>
      </c>
      <c r="L576" s="19">
        <v>1</v>
      </c>
      <c r="M576" s="19">
        <f t="shared" si="27"/>
        <v>0</v>
      </c>
      <c r="N576" s="11">
        <f>M576*(1+VOTOS!$P$3%)^Q576</f>
        <v>0</v>
      </c>
      <c r="O576" s="54">
        <f t="shared" si="25"/>
        <v>1</v>
      </c>
      <c r="P576" s="103">
        <f t="shared" si="26"/>
        <v>6.6547363244692593E-12</v>
      </c>
      <c r="Q576" s="6">
        <v>0</v>
      </c>
      <c r="R576" s="6"/>
      <c r="S576" s="6" t="s">
        <v>11</v>
      </c>
    </row>
    <row r="577" spans="1:19" ht="14" x14ac:dyDescent="0.15">
      <c r="A577" s="15" t="s">
        <v>7567</v>
      </c>
      <c r="B577" s="114" t="s">
        <v>274</v>
      </c>
      <c r="C577" s="40" t="s">
        <v>9</v>
      </c>
      <c r="D577" s="6" t="s">
        <v>316</v>
      </c>
      <c r="E577" s="7" t="s">
        <v>6432</v>
      </c>
      <c r="F577" s="6" t="s">
        <v>276</v>
      </c>
      <c r="G577" s="6" t="s">
        <v>4936</v>
      </c>
      <c r="H577" s="6" t="s">
        <v>38</v>
      </c>
      <c r="I577" s="8" t="s">
        <v>277</v>
      </c>
      <c r="J577" s="15" t="s">
        <v>7585</v>
      </c>
      <c r="K577" s="7" t="s">
        <v>9</v>
      </c>
      <c r="L577" s="19">
        <v>1</v>
      </c>
      <c r="M577" s="19">
        <f t="shared" si="27"/>
        <v>0</v>
      </c>
      <c r="N577" s="11">
        <f>M577*(1+VOTOS!$P$3%)^Q577</f>
        <v>0</v>
      </c>
      <c r="O577" s="54">
        <f t="shared" si="25"/>
        <v>1</v>
      </c>
      <c r="P577" s="103">
        <f t="shared" si="26"/>
        <v>6.6547363244692593E-12</v>
      </c>
      <c r="Q577" s="6">
        <v>0</v>
      </c>
      <c r="R577" s="6"/>
      <c r="S577" s="6" t="s">
        <v>11</v>
      </c>
    </row>
    <row r="578" spans="1:19" ht="14" x14ac:dyDescent="0.15">
      <c r="A578" s="15" t="s">
        <v>7567</v>
      </c>
      <c r="B578" s="114" t="s">
        <v>274</v>
      </c>
      <c r="C578" s="40" t="s">
        <v>9</v>
      </c>
      <c r="D578" s="6" t="s">
        <v>336</v>
      </c>
      <c r="E578" s="7" t="s">
        <v>6438</v>
      </c>
      <c r="F578" s="6" t="s">
        <v>276</v>
      </c>
      <c r="G578" s="6" t="s">
        <v>4936</v>
      </c>
      <c r="H578" s="6" t="s">
        <v>38</v>
      </c>
      <c r="I578" s="8" t="s">
        <v>277</v>
      </c>
      <c r="J578" s="15" t="s">
        <v>7585</v>
      </c>
      <c r="K578" s="7" t="s">
        <v>9</v>
      </c>
      <c r="L578" s="19">
        <v>1</v>
      </c>
      <c r="M578" s="19">
        <f t="shared" si="27"/>
        <v>0</v>
      </c>
      <c r="N578" s="11">
        <f>M578*(1+VOTOS!$P$3%)^Q578</f>
        <v>0</v>
      </c>
      <c r="O578" s="54">
        <f t="shared" si="25"/>
        <v>1</v>
      </c>
      <c r="P578" s="103">
        <f t="shared" si="26"/>
        <v>6.6547363244692593E-12</v>
      </c>
      <c r="Q578" s="6">
        <v>0</v>
      </c>
      <c r="R578" s="6"/>
      <c r="S578" s="6" t="s">
        <v>11</v>
      </c>
    </row>
    <row r="579" spans="1:19" ht="14" x14ac:dyDescent="0.15">
      <c r="A579" s="15" t="s">
        <v>7567</v>
      </c>
      <c r="B579" s="114" t="s">
        <v>274</v>
      </c>
      <c r="C579" s="40" t="s">
        <v>9</v>
      </c>
      <c r="D579" s="6" t="s">
        <v>341</v>
      </c>
      <c r="E579" s="7" t="s">
        <v>6439</v>
      </c>
      <c r="F579" s="6" t="s">
        <v>276</v>
      </c>
      <c r="G579" s="6" t="s">
        <v>4936</v>
      </c>
      <c r="H579" s="6" t="s">
        <v>38</v>
      </c>
      <c r="I579" s="8" t="s">
        <v>277</v>
      </c>
      <c r="J579" s="15" t="s">
        <v>7585</v>
      </c>
      <c r="K579" s="7" t="s">
        <v>9</v>
      </c>
      <c r="L579" s="19">
        <v>1</v>
      </c>
      <c r="M579" s="19">
        <f t="shared" si="27"/>
        <v>0</v>
      </c>
      <c r="N579" s="11">
        <f>M579*(1+VOTOS!$P$3%)^Q579</f>
        <v>0</v>
      </c>
      <c r="O579" s="54">
        <f t="shared" si="25"/>
        <v>1</v>
      </c>
      <c r="P579" s="103">
        <f t="shared" si="26"/>
        <v>6.6547363244692593E-12</v>
      </c>
      <c r="Q579" s="6">
        <v>0</v>
      </c>
      <c r="R579" s="6"/>
      <c r="S579" s="6" t="s">
        <v>11</v>
      </c>
    </row>
    <row r="580" spans="1:19" ht="14" x14ac:dyDescent="0.15">
      <c r="A580" s="15" t="s">
        <v>7567</v>
      </c>
      <c r="B580" s="114" t="s">
        <v>274</v>
      </c>
      <c r="C580" s="40" t="s">
        <v>9</v>
      </c>
      <c r="D580" s="6" t="s">
        <v>319</v>
      </c>
      <c r="E580" s="7" t="s">
        <v>6433</v>
      </c>
      <c r="F580" s="6" t="s">
        <v>276</v>
      </c>
      <c r="G580" s="6" t="s">
        <v>4936</v>
      </c>
      <c r="H580" s="6" t="s">
        <v>38</v>
      </c>
      <c r="I580" s="8" t="s">
        <v>277</v>
      </c>
      <c r="J580" s="15" t="s">
        <v>7585</v>
      </c>
      <c r="K580" s="7" t="s">
        <v>9</v>
      </c>
      <c r="L580" s="19">
        <v>1</v>
      </c>
      <c r="M580" s="19">
        <f t="shared" si="27"/>
        <v>0</v>
      </c>
      <c r="N580" s="11">
        <f>M580*(1+VOTOS!$P$3%)^Q580</f>
        <v>0</v>
      </c>
      <c r="O580" s="54">
        <f t="shared" si="25"/>
        <v>1</v>
      </c>
      <c r="P580" s="103">
        <f t="shared" si="26"/>
        <v>6.6547363244692593E-12</v>
      </c>
      <c r="Q580" s="6">
        <v>0</v>
      </c>
      <c r="R580" s="6"/>
      <c r="S580" s="6" t="s">
        <v>11</v>
      </c>
    </row>
    <row r="581" spans="1:19" ht="14" x14ac:dyDescent="0.15">
      <c r="A581" s="15" t="s">
        <v>7567</v>
      </c>
      <c r="B581" s="114" t="s">
        <v>274</v>
      </c>
      <c r="C581" s="40" t="s">
        <v>9</v>
      </c>
      <c r="D581" s="6" t="s">
        <v>322</v>
      </c>
      <c r="E581" s="7" t="s">
        <v>6434</v>
      </c>
      <c r="F581" s="6" t="s">
        <v>276</v>
      </c>
      <c r="G581" s="6" t="s">
        <v>4936</v>
      </c>
      <c r="H581" s="6" t="s">
        <v>38</v>
      </c>
      <c r="I581" s="8" t="s">
        <v>277</v>
      </c>
      <c r="J581" s="15" t="s">
        <v>7585</v>
      </c>
      <c r="K581" s="7" t="s">
        <v>9</v>
      </c>
      <c r="L581" s="19">
        <v>1</v>
      </c>
      <c r="M581" s="19">
        <f t="shared" si="27"/>
        <v>0</v>
      </c>
      <c r="N581" s="11">
        <f>M581*(1+VOTOS!$P$3%)^Q581</f>
        <v>0</v>
      </c>
      <c r="O581" s="54">
        <f t="shared" si="25"/>
        <v>1</v>
      </c>
      <c r="P581" s="103">
        <f t="shared" si="26"/>
        <v>6.6547363244692593E-12</v>
      </c>
      <c r="Q581" s="6">
        <v>0</v>
      </c>
      <c r="R581" s="6"/>
      <c r="S581" s="6" t="s">
        <v>11</v>
      </c>
    </row>
    <row r="582" spans="1:19" ht="14" x14ac:dyDescent="0.15">
      <c r="A582" s="15" t="s">
        <v>7567</v>
      </c>
      <c r="B582" s="114" t="s">
        <v>274</v>
      </c>
      <c r="C582" s="40" t="s">
        <v>9</v>
      </c>
      <c r="D582" s="6" t="s">
        <v>354</v>
      </c>
      <c r="E582" s="7" t="s">
        <v>6442</v>
      </c>
      <c r="F582" s="6" t="s">
        <v>276</v>
      </c>
      <c r="G582" s="6" t="s">
        <v>4936</v>
      </c>
      <c r="H582" s="6" t="s">
        <v>38</v>
      </c>
      <c r="I582" s="8" t="s">
        <v>277</v>
      </c>
      <c r="J582" s="15" t="s">
        <v>7585</v>
      </c>
      <c r="K582" s="7" t="s">
        <v>9</v>
      </c>
      <c r="L582" s="19">
        <v>1</v>
      </c>
      <c r="M582" s="19">
        <f t="shared" si="27"/>
        <v>0</v>
      </c>
      <c r="N582" s="11">
        <f>M582*(1+VOTOS!$P$3%)^Q582</f>
        <v>0</v>
      </c>
      <c r="O582" s="54">
        <f t="shared" si="25"/>
        <v>1</v>
      </c>
      <c r="P582" s="103">
        <f t="shared" si="26"/>
        <v>6.6547363244692593E-12</v>
      </c>
      <c r="Q582" s="6">
        <v>0</v>
      </c>
      <c r="R582" s="6"/>
      <c r="S582" s="6" t="s">
        <v>11</v>
      </c>
    </row>
    <row r="583" spans="1:19" ht="14" x14ac:dyDescent="0.15">
      <c r="A583" s="15" t="s">
        <v>7567</v>
      </c>
      <c r="B583" s="114" t="s">
        <v>274</v>
      </c>
      <c r="C583" s="40" t="s">
        <v>9</v>
      </c>
      <c r="D583" s="6" t="s">
        <v>349</v>
      </c>
      <c r="E583" s="7" t="s">
        <v>6441</v>
      </c>
      <c r="F583" s="6" t="s">
        <v>276</v>
      </c>
      <c r="G583" s="6" t="s">
        <v>4936</v>
      </c>
      <c r="H583" s="6" t="s">
        <v>38</v>
      </c>
      <c r="I583" s="8" t="s">
        <v>277</v>
      </c>
      <c r="J583" s="15" t="s">
        <v>7585</v>
      </c>
      <c r="K583" s="7" t="s">
        <v>9</v>
      </c>
      <c r="L583" s="19">
        <v>1</v>
      </c>
      <c r="M583" s="19">
        <f t="shared" si="27"/>
        <v>0</v>
      </c>
      <c r="N583" s="11">
        <f>M583*(1+VOTOS!$P$3%)^Q583</f>
        <v>0</v>
      </c>
      <c r="O583" s="54">
        <f t="shared" ref="O583:O646" si="28">+IF(N583&gt;0,N583,L583)</f>
        <v>1</v>
      </c>
      <c r="P583" s="103">
        <f t="shared" ref="P583:P646" si="29">+O583/$O$4</f>
        <v>6.6547363244692593E-12</v>
      </c>
      <c r="Q583" s="6">
        <v>0</v>
      </c>
      <c r="R583" s="6"/>
      <c r="S583" s="6" t="s">
        <v>11</v>
      </c>
    </row>
    <row r="584" spans="1:19" ht="14" x14ac:dyDescent="0.15">
      <c r="A584" s="15" t="s">
        <v>7567</v>
      </c>
      <c r="B584" s="114" t="s">
        <v>274</v>
      </c>
      <c r="C584" s="40" t="s">
        <v>9</v>
      </c>
      <c r="D584" s="6" t="s">
        <v>313</v>
      </c>
      <c r="E584" s="7" t="s">
        <v>6431</v>
      </c>
      <c r="F584" s="6" t="s">
        <v>276</v>
      </c>
      <c r="G584" s="6" t="s">
        <v>4936</v>
      </c>
      <c r="H584" s="6" t="s">
        <v>38</v>
      </c>
      <c r="I584" s="8" t="s">
        <v>277</v>
      </c>
      <c r="J584" s="15" t="s">
        <v>7585</v>
      </c>
      <c r="K584" s="7" t="s">
        <v>9</v>
      </c>
      <c r="L584" s="19">
        <v>1</v>
      </c>
      <c r="M584" s="19">
        <f t="shared" si="27"/>
        <v>0</v>
      </c>
      <c r="N584" s="11">
        <f>M584*(1+VOTOS!$P$3%)^Q584</f>
        <v>0</v>
      </c>
      <c r="O584" s="54">
        <f t="shared" si="28"/>
        <v>1</v>
      </c>
      <c r="P584" s="103">
        <f t="shared" si="29"/>
        <v>6.6547363244692593E-12</v>
      </c>
      <c r="Q584" s="6">
        <v>0</v>
      </c>
      <c r="R584" s="6"/>
      <c r="S584" s="6" t="s">
        <v>11</v>
      </c>
    </row>
    <row r="585" spans="1:19" ht="14" x14ac:dyDescent="0.15">
      <c r="A585" s="15" t="s">
        <v>7567</v>
      </c>
      <c r="B585" s="114" t="s">
        <v>274</v>
      </c>
      <c r="C585" s="40" t="s">
        <v>9</v>
      </c>
      <c r="D585" s="6" t="s">
        <v>293</v>
      </c>
      <c r="E585" s="7" t="s">
        <v>6425</v>
      </c>
      <c r="F585" s="6" t="s">
        <v>276</v>
      </c>
      <c r="G585" s="6" t="s">
        <v>4936</v>
      </c>
      <c r="H585" s="6" t="s">
        <v>38</v>
      </c>
      <c r="I585" s="8" t="s">
        <v>277</v>
      </c>
      <c r="J585" s="15" t="s">
        <v>7585</v>
      </c>
      <c r="K585" s="7" t="s">
        <v>9</v>
      </c>
      <c r="L585" s="19">
        <v>1</v>
      </c>
      <c r="M585" s="19">
        <f t="shared" si="27"/>
        <v>0</v>
      </c>
      <c r="N585" s="11">
        <f>M585*(1+VOTOS!$P$3%)^Q585</f>
        <v>0</v>
      </c>
      <c r="O585" s="54">
        <f t="shared" si="28"/>
        <v>1</v>
      </c>
      <c r="P585" s="103">
        <f t="shared" si="29"/>
        <v>6.6547363244692593E-12</v>
      </c>
      <c r="Q585" s="6">
        <v>0</v>
      </c>
      <c r="R585" s="6"/>
      <c r="S585" s="6" t="s">
        <v>11</v>
      </c>
    </row>
    <row r="586" spans="1:19" ht="14" x14ac:dyDescent="0.15">
      <c r="A586" s="15" t="s">
        <v>7567</v>
      </c>
      <c r="B586" s="114" t="s">
        <v>274</v>
      </c>
      <c r="C586" s="40" t="s">
        <v>9</v>
      </c>
      <c r="D586" s="6" t="s">
        <v>378</v>
      </c>
      <c r="E586" s="7" t="s">
        <v>6447</v>
      </c>
      <c r="F586" s="6" t="s">
        <v>276</v>
      </c>
      <c r="G586" s="6" t="s">
        <v>4936</v>
      </c>
      <c r="H586" s="6" t="s">
        <v>38</v>
      </c>
      <c r="I586" s="8" t="s">
        <v>277</v>
      </c>
      <c r="J586" s="15" t="s">
        <v>7585</v>
      </c>
      <c r="K586" s="7" t="s">
        <v>9</v>
      </c>
      <c r="L586" s="19">
        <v>1</v>
      </c>
      <c r="M586" s="19">
        <f t="shared" si="27"/>
        <v>0</v>
      </c>
      <c r="N586" s="11">
        <f>M586*(1+VOTOS!$P$3%)^Q586</f>
        <v>0</v>
      </c>
      <c r="O586" s="54">
        <f t="shared" si="28"/>
        <v>1</v>
      </c>
      <c r="P586" s="103">
        <f t="shared" si="29"/>
        <v>6.6547363244692593E-12</v>
      </c>
      <c r="Q586" s="6">
        <v>0</v>
      </c>
      <c r="R586" s="6"/>
      <c r="S586" s="6" t="s">
        <v>11</v>
      </c>
    </row>
    <row r="587" spans="1:19" ht="14" x14ac:dyDescent="0.15">
      <c r="A587" s="15" t="s">
        <v>7567</v>
      </c>
      <c r="B587" s="114" t="s">
        <v>274</v>
      </c>
      <c r="C587" s="40" t="s">
        <v>9</v>
      </c>
      <c r="D587" s="6" t="s">
        <v>288</v>
      </c>
      <c r="E587" s="7" t="s">
        <v>6424</v>
      </c>
      <c r="F587" s="6" t="s">
        <v>276</v>
      </c>
      <c r="G587" s="6" t="s">
        <v>4936</v>
      </c>
      <c r="H587" s="6" t="s">
        <v>38</v>
      </c>
      <c r="I587" s="8" t="s">
        <v>277</v>
      </c>
      <c r="J587" s="15" t="s">
        <v>7585</v>
      </c>
      <c r="K587" s="7" t="s">
        <v>9</v>
      </c>
      <c r="L587" s="19">
        <v>1</v>
      </c>
      <c r="M587" s="19">
        <f t="shared" si="27"/>
        <v>0</v>
      </c>
      <c r="N587" s="11">
        <f>M587*(1+VOTOS!$P$3%)^Q587</f>
        <v>0</v>
      </c>
      <c r="O587" s="54">
        <f t="shared" si="28"/>
        <v>1</v>
      </c>
      <c r="P587" s="103">
        <f t="shared" si="29"/>
        <v>6.6547363244692593E-12</v>
      </c>
      <c r="Q587" s="6">
        <v>0</v>
      </c>
      <c r="R587" s="6"/>
      <c r="S587" s="6" t="s">
        <v>11</v>
      </c>
    </row>
    <row r="588" spans="1:19" ht="14" x14ac:dyDescent="0.15">
      <c r="A588" s="15" t="s">
        <v>7567</v>
      </c>
      <c r="B588" s="114" t="s">
        <v>274</v>
      </c>
      <c r="C588" s="40" t="s">
        <v>9</v>
      </c>
      <c r="D588" s="6" t="s">
        <v>275</v>
      </c>
      <c r="E588" s="7" t="s">
        <v>6423</v>
      </c>
      <c r="F588" s="6" t="s">
        <v>276</v>
      </c>
      <c r="G588" s="6" t="s">
        <v>4936</v>
      </c>
      <c r="H588" s="6" t="s">
        <v>38</v>
      </c>
      <c r="I588" s="8" t="s">
        <v>277</v>
      </c>
      <c r="J588" s="15" t="s">
        <v>7585</v>
      </c>
      <c r="K588" s="7" t="s">
        <v>9</v>
      </c>
      <c r="L588" s="19">
        <v>1</v>
      </c>
      <c r="M588" s="19">
        <f t="shared" si="27"/>
        <v>0</v>
      </c>
      <c r="N588" s="11">
        <f>M588*(1+VOTOS!$P$3%)^Q588</f>
        <v>0</v>
      </c>
      <c r="O588" s="54">
        <f t="shared" si="28"/>
        <v>1</v>
      </c>
      <c r="P588" s="103">
        <f t="shared" si="29"/>
        <v>6.6547363244692593E-12</v>
      </c>
      <c r="Q588" s="6">
        <v>0</v>
      </c>
      <c r="R588" s="6"/>
      <c r="S588" s="6" t="s">
        <v>11</v>
      </c>
    </row>
    <row r="589" spans="1:19" ht="14" x14ac:dyDescent="0.15">
      <c r="A589" s="15" t="s">
        <v>7567</v>
      </c>
      <c r="B589" s="114" t="s">
        <v>274</v>
      </c>
      <c r="C589" s="40" t="s">
        <v>9</v>
      </c>
      <c r="D589" s="6" t="s">
        <v>310</v>
      </c>
      <c r="E589" s="7" t="s">
        <v>6430</v>
      </c>
      <c r="F589" s="6" t="s">
        <v>276</v>
      </c>
      <c r="G589" s="6" t="s">
        <v>4936</v>
      </c>
      <c r="H589" s="6" t="s">
        <v>38</v>
      </c>
      <c r="I589" s="8" t="s">
        <v>277</v>
      </c>
      <c r="J589" s="15" t="s">
        <v>7585</v>
      </c>
      <c r="K589" s="7" t="s">
        <v>9</v>
      </c>
      <c r="L589" s="19">
        <v>1</v>
      </c>
      <c r="M589" s="19">
        <f t="shared" si="27"/>
        <v>0</v>
      </c>
      <c r="N589" s="11">
        <f>M589*(1+VOTOS!$P$3%)^Q589</f>
        <v>0</v>
      </c>
      <c r="O589" s="54">
        <f t="shared" si="28"/>
        <v>1</v>
      </c>
      <c r="P589" s="103">
        <f t="shared" si="29"/>
        <v>6.6547363244692593E-12</v>
      </c>
      <c r="Q589" s="6">
        <v>0</v>
      </c>
      <c r="R589" s="6"/>
      <c r="S589" s="6" t="s">
        <v>11</v>
      </c>
    </row>
    <row r="590" spans="1:19" ht="14" x14ac:dyDescent="0.15">
      <c r="A590" s="15" t="s">
        <v>7567</v>
      </c>
      <c r="B590" s="114" t="s">
        <v>274</v>
      </c>
      <c r="C590" s="40" t="s">
        <v>9</v>
      </c>
      <c r="D590" s="6" t="s">
        <v>344</v>
      </c>
      <c r="E590" s="7" t="s">
        <v>6440</v>
      </c>
      <c r="F590" s="6" t="s">
        <v>276</v>
      </c>
      <c r="G590" s="6" t="s">
        <v>4936</v>
      </c>
      <c r="H590" s="6" t="s">
        <v>38</v>
      </c>
      <c r="I590" s="8" t="s">
        <v>277</v>
      </c>
      <c r="J590" s="15" t="s">
        <v>7585</v>
      </c>
      <c r="K590" s="7" t="s">
        <v>9</v>
      </c>
      <c r="L590" s="19">
        <v>1</v>
      </c>
      <c r="M590" s="19">
        <f t="shared" si="27"/>
        <v>0</v>
      </c>
      <c r="N590" s="11">
        <f>M590*(1+VOTOS!$P$3%)^Q590</f>
        <v>0</v>
      </c>
      <c r="O590" s="54">
        <f t="shared" si="28"/>
        <v>1</v>
      </c>
      <c r="P590" s="103">
        <f t="shared" si="29"/>
        <v>6.6547363244692593E-12</v>
      </c>
      <c r="Q590" s="6">
        <v>0</v>
      </c>
      <c r="R590" s="6"/>
      <c r="S590" s="6" t="s">
        <v>11</v>
      </c>
    </row>
    <row r="591" spans="1:19" ht="14" x14ac:dyDescent="0.15">
      <c r="A591" s="15" t="s">
        <v>7567</v>
      </c>
      <c r="B591" s="114" t="s">
        <v>274</v>
      </c>
      <c r="C591" s="40" t="s">
        <v>9</v>
      </c>
      <c r="D591" s="6" t="s">
        <v>367</v>
      </c>
      <c r="E591" s="7" t="s">
        <v>6444</v>
      </c>
      <c r="F591" s="6" t="s">
        <v>276</v>
      </c>
      <c r="G591" s="6" t="s">
        <v>4936</v>
      </c>
      <c r="H591" s="6" t="s">
        <v>38</v>
      </c>
      <c r="I591" s="8" t="s">
        <v>277</v>
      </c>
      <c r="J591" s="15" t="s">
        <v>7585</v>
      </c>
      <c r="K591" s="7" t="s">
        <v>9</v>
      </c>
      <c r="L591" s="19">
        <v>1</v>
      </c>
      <c r="M591" s="19">
        <f t="shared" si="27"/>
        <v>0</v>
      </c>
      <c r="N591" s="11">
        <f>M591*(1+VOTOS!$P$3%)^Q591</f>
        <v>0</v>
      </c>
      <c r="O591" s="54">
        <f t="shared" si="28"/>
        <v>1</v>
      </c>
      <c r="P591" s="103">
        <f t="shared" si="29"/>
        <v>6.6547363244692593E-12</v>
      </c>
      <c r="Q591" s="6">
        <v>0</v>
      </c>
      <c r="R591" s="6"/>
      <c r="S591" s="6" t="s">
        <v>11</v>
      </c>
    </row>
    <row r="592" spans="1:19" ht="14" x14ac:dyDescent="0.15">
      <c r="A592" s="15" t="s">
        <v>7567</v>
      </c>
      <c r="B592" s="114" t="s">
        <v>274</v>
      </c>
      <c r="C592" s="40" t="s">
        <v>9</v>
      </c>
      <c r="D592" s="6" t="s">
        <v>370</v>
      </c>
      <c r="E592" s="7" t="s">
        <v>6445</v>
      </c>
      <c r="F592" s="6" t="s">
        <v>276</v>
      </c>
      <c r="G592" s="6" t="s">
        <v>4936</v>
      </c>
      <c r="H592" s="6" t="s">
        <v>38</v>
      </c>
      <c r="I592" s="8" t="s">
        <v>277</v>
      </c>
      <c r="J592" s="15" t="s">
        <v>7585</v>
      </c>
      <c r="K592" s="7" t="s">
        <v>9</v>
      </c>
      <c r="L592" s="19">
        <v>1</v>
      </c>
      <c r="M592" s="19">
        <f t="shared" si="27"/>
        <v>0</v>
      </c>
      <c r="N592" s="11">
        <f>M592*(1+VOTOS!$P$3%)^Q592</f>
        <v>0</v>
      </c>
      <c r="O592" s="54">
        <f t="shared" si="28"/>
        <v>1</v>
      </c>
      <c r="P592" s="103">
        <f t="shared" si="29"/>
        <v>6.6547363244692593E-12</v>
      </c>
      <c r="Q592" s="6">
        <v>0</v>
      </c>
      <c r="R592" s="6"/>
      <c r="S592" s="6" t="s">
        <v>11</v>
      </c>
    </row>
    <row r="593" spans="1:19" ht="14" x14ac:dyDescent="0.15">
      <c r="A593" s="15" t="s">
        <v>7567</v>
      </c>
      <c r="B593" s="114" t="s">
        <v>274</v>
      </c>
      <c r="C593" s="40" t="s">
        <v>9</v>
      </c>
      <c r="D593" s="6" t="s">
        <v>382</v>
      </c>
      <c r="E593" s="7" t="s">
        <v>6449</v>
      </c>
      <c r="F593" s="6" t="s">
        <v>276</v>
      </c>
      <c r="G593" s="6" t="s">
        <v>4936</v>
      </c>
      <c r="H593" s="6" t="s">
        <v>38</v>
      </c>
      <c r="I593" s="8" t="s">
        <v>277</v>
      </c>
      <c r="J593" s="15" t="s">
        <v>7585</v>
      </c>
      <c r="K593" s="7" t="s">
        <v>9</v>
      </c>
      <c r="L593" s="19">
        <v>1</v>
      </c>
      <c r="M593" s="19">
        <f t="shared" si="27"/>
        <v>0</v>
      </c>
      <c r="N593" s="11">
        <f>M593*(1+VOTOS!$P$3%)^Q593</f>
        <v>0</v>
      </c>
      <c r="O593" s="54">
        <f t="shared" si="28"/>
        <v>1</v>
      </c>
      <c r="P593" s="103">
        <f t="shared" si="29"/>
        <v>6.6547363244692593E-12</v>
      </c>
      <c r="Q593" s="6">
        <v>0</v>
      </c>
      <c r="R593" s="6"/>
      <c r="S593" s="6" t="s">
        <v>11</v>
      </c>
    </row>
    <row r="594" spans="1:19" ht="14" x14ac:dyDescent="0.15">
      <c r="A594" s="15" t="s">
        <v>7567</v>
      </c>
      <c r="B594" s="114" t="s">
        <v>274</v>
      </c>
      <c r="C594" s="40" t="s">
        <v>9</v>
      </c>
      <c r="D594" s="6" t="s">
        <v>379</v>
      </c>
      <c r="E594" s="7" t="s">
        <v>6448</v>
      </c>
      <c r="F594" s="6" t="s">
        <v>276</v>
      </c>
      <c r="G594" s="6" t="s">
        <v>4936</v>
      </c>
      <c r="H594" s="6" t="s">
        <v>38</v>
      </c>
      <c r="I594" s="8" t="s">
        <v>277</v>
      </c>
      <c r="J594" s="15" t="s">
        <v>7585</v>
      </c>
      <c r="K594" s="7" t="s">
        <v>9</v>
      </c>
      <c r="L594" s="19">
        <v>1</v>
      </c>
      <c r="M594" s="19">
        <f t="shared" ref="M594:M657" si="30">+IF(Q594&gt;0,L594,0)</f>
        <v>0</v>
      </c>
      <c r="N594" s="11">
        <f>M594*(1+VOTOS!$P$3%)^Q594</f>
        <v>0</v>
      </c>
      <c r="O594" s="54">
        <f t="shared" si="28"/>
        <v>1</v>
      </c>
      <c r="P594" s="103">
        <f t="shared" si="29"/>
        <v>6.6547363244692593E-12</v>
      </c>
      <c r="Q594" s="6">
        <v>0</v>
      </c>
      <c r="R594" s="6"/>
      <c r="S594" s="6" t="s">
        <v>11</v>
      </c>
    </row>
    <row r="595" spans="1:19" ht="14" x14ac:dyDescent="0.15">
      <c r="A595" s="15" t="s">
        <v>7567</v>
      </c>
      <c r="B595" s="114" t="s">
        <v>274</v>
      </c>
      <c r="C595" s="40" t="s">
        <v>9</v>
      </c>
      <c r="D595" s="6" t="s">
        <v>307</v>
      </c>
      <c r="E595" s="7" t="s">
        <v>6429</v>
      </c>
      <c r="F595" s="6" t="s">
        <v>276</v>
      </c>
      <c r="G595" s="6" t="s">
        <v>4936</v>
      </c>
      <c r="H595" s="6" t="s">
        <v>38</v>
      </c>
      <c r="I595" s="8" t="s">
        <v>277</v>
      </c>
      <c r="J595" s="15" t="s">
        <v>7585</v>
      </c>
      <c r="K595" s="7" t="s">
        <v>9</v>
      </c>
      <c r="L595" s="19">
        <v>1</v>
      </c>
      <c r="M595" s="19">
        <f t="shared" si="30"/>
        <v>0</v>
      </c>
      <c r="N595" s="11">
        <f>M595*(1+VOTOS!$P$3%)^Q595</f>
        <v>0</v>
      </c>
      <c r="O595" s="54">
        <f t="shared" si="28"/>
        <v>1</v>
      </c>
      <c r="P595" s="103">
        <f t="shared" si="29"/>
        <v>6.6547363244692593E-12</v>
      </c>
      <c r="Q595" s="6">
        <v>0</v>
      </c>
      <c r="R595" s="6"/>
      <c r="S595" s="6" t="s">
        <v>11</v>
      </c>
    </row>
    <row r="596" spans="1:19" s="47" customFormat="1" ht="14" x14ac:dyDescent="0.15">
      <c r="A596" s="15" t="s">
        <v>7567</v>
      </c>
      <c r="B596" s="114" t="s">
        <v>274</v>
      </c>
      <c r="C596" s="40" t="s">
        <v>9</v>
      </c>
      <c r="D596" s="6" t="s">
        <v>359</v>
      </c>
      <c r="E596" s="7" t="s">
        <v>6443</v>
      </c>
      <c r="F596" s="6" t="s">
        <v>276</v>
      </c>
      <c r="G596" s="6" t="s">
        <v>4936</v>
      </c>
      <c r="H596" s="6" t="s">
        <v>38</v>
      </c>
      <c r="I596" s="8" t="s">
        <v>277</v>
      </c>
      <c r="J596" s="15" t="s">
        <v>7585</v>
      </c>
      <c r="K596" s="7" t="s">
        <v>9</v>
      </c>
      <c r="L596" s="19">
        <v>1</v>
      </c>
      <c r="M596" s="19">
        <f t="shared" si="30"/>
        <v>0</v>
      </c>
      <c r="N596" s="11">
        <f>M596*(1+VOTOS!$P$3%)^Q596</f>
        <v>0</v>
      </c>
      <c r="O596" s="54">
        <f t="shared" si="28"/>
        <v>1</v>
      </c>
      <c r="P596" s="103">
        <f t="shared" si="29"/>
        <v>6.6547363244692593E-12</v>
      </c>
      <c r="Q596" s="6">
        <v>0</v>
      </c>
      <c r="R596" s="6"/>
      <c r="S596" s="6" t="s">
        <v>11</v>
      </c>
    </row>
    <row r="597" spans="1:19" s="47" customFormat="1" ht="14" x14ac:dyDescent="0.15">
      <c r="A597" s="15" t="s">
        <v>7567</v>
      </c>
      <c r="B597" s="114" t="s">
        <v>274</v>
      </c>
      <c r="C597" s="40" t="s">
        <v>9</v>
      </c>
      <c r="D597" s="6" t="s">
        <v>296</v>
      </c>
      <c r="E597" s="7" t="s">
        <v>6426</v>
      </c>
      <c r="F597" s="6" t="s">
        <v>276</v>
      </c>
      <c r="G597" s="6" t="s">
        <v>4936</v>
      </c>
      <c r="H597" s="6" t="s">
        <v>38</v>
      </c>
      <c r="I597" s="8" t="s">
        <v>277</v>
      </c>
      <c r="J597" s="15" t="s">
        <v>7585</v>
      </c>
      <c r="K597" s="7" t="s">
        <v>9</v>
      </c>
      <c r="L597" s="19">
        <v>1</v>
      </c>
      <c r="M597" s="19">
        <f t="shared" si="30"/>
        <v>0</v>
      </c>
      <c r="N597" s="11">
        <f>M597*(1+VOTOS!$P$3%)^Q597</f>
        <v>0</v>
      </c>
      <c r="O597" s="54">
        <f t="shared" si="28"/>
        <v>1</v>
      </c>
      <c r="P597" s="103">
        <f t="shared" si="29"/>
        <v>6.6547363244692593E-12</v>
      </c>
      <c r="Q597" s="6">
        <v>0</v>
      </c>
      <c r="R597" s="6"/>
      <c r="S597" s="6" t="s">
        <v>11</v>
      </c>
    </row>
    <row r="598" spans="1:19" s="47" customFormat="1" ht="14" x14ac:dyDescent="0.15">
      <c r="A598" s="15" t="s">
        <v>7567</v>
      </c>
      <c r="B598" s="114" t="s">
        <v>274</v>
      </c>
      <c r="C598" s="40" t="s">
        <v>9</v>
      </c>
      <c r="D598" s="6" t="s">
        <v>301</v>
      </c>
      <c r="E598" s="7" t="s">
        <v>6427</v>
      </c>
      <c r="F598" s="6" t="s">
        <v>276</v>
      </c>
      <c r="G598" s="6" t="s">
        <v>4936</v>
      </c>
      <c r="H598" s="6" t="s">
        <v>38</v>
      </c>
      <c r="I598" s="8" t="s">
        <v>277</v>
      </c>
      <c r="J598" s="15" t="s">
        <v>7585</v>
      </c>
      <c r="K598" s="7" t="s">
        <v>9</v>
      </c>
      <c r="L598" s="19">
        <v>1</v>
      </c>
      <c r="M598" s="19">
        <f t="shared" si="30"/>
        <v>0</v>
      </c>
      <c r="N598" s="11">
        <f>M598*(1+VOTOS!$P$3%)^Q598</f>
        <v>0</v>
      </c>
      <c r="O598" s="54">
        <f t="shared" si="28"/>
        <v>1</v>
      </c>
      <c r="P598" s="103">
        <f t="shared" si="29"/>
        <v>6.6547363244692593E-12</v>
      </c>
      <c r="Q598" s="6">
        <v>0</v>
      </c>
      <c r="R598" s="6"/>
      <c r="S598" s="6" t="s">
        <v>11</v>
      </c>
    </row>
    <row r="599" spans="1:19" s="47" customFormat="1" ht="14" x14ac:dyDescent="0.15">
      <c r="A599" s="15" t="s">
        <v>7567</v>
      </c>
      <c r="B599" s="114" t="s">
        <v>274</v>
      </c>
      <c r="C599" s="40" t="s">
        <v>9</v>
      </c>
      <c r="D599" s="6" t="s">
        <v>304</v>
      </c>
      <c r="E599" s="7" t="s">
        <v>6428</v>
      </c>
      <c r="F599" s="6" t="s">
        <v>276</v>
      </c>
      <c r="G599" s="6" t="s">
        <v>4936</v>
      </c>
      <c r="H599" s="6" t="s">
        <v>38</v>
      </c>
      <c r="I599" s="8" t="s">
        <v>277</v>
      </c>
      <c r="J599" s="15" t="s">
        <v>7585</v>
      </c>
      <c r="K599" s="7" t="s">
        <v>9</v>
      </c>
      <c r="L599" s="19">
        <v>1</v>
      </c>
      <c r="M599" s="19">
        <f t="shared" si="30"/>
        <v>0</v>
      </c>
      <c r="N599" s="11">
        <f>M599*(1+VOTOS!$P$3%)^Q599</f>
        <v>0</v>
      </c>
      <c r="O599" s="54">
        <f t="shared" si="28"/>
        <v>1</v>
      </c>
      <c r="P599" s="103">
        <f t="shared" si="29"/>
        <v>6.6547363244692593E-12</v>
      </c>
      <c r="Q599" s="6">
        <v>0</v>
      </c>
      <c r="R599" s="6"/>
      <c r="S599" s="6" t="s">
        <v>11</v>
      </c>
    </row>
    <row r="600" spans="1:19" s="47" customFormat="1" ht="14" x14ac:dyDescent="0.15">
      <c r="A600" s="15" t="s">
        <v>7567</v>
      </c>
      <c r="B600" s="114" t="s">
        <v>274</v>
      </c>
      <c r="C600" s="40" t="s">
        <v>9</v>
      </c>
      <c r="D600" s="6" t="s">
        <v>375</v>
      </c>
      <c r="E600" s="7" t="s">
        <v>6446</v>
      </c>
      <c r="F600" s="6" t="s">
        <v>276</v>
      </c>
      <c r="G600" s="6" t="s">
        <v>4936</v>
      </c>
      <c r="H600" s="6" t="s">
        <v>38</v>
      </c>
      <c r="I600" s="8" t="s">
        <v>277</v>
      </c>
      <c r="J600" s="15" t="s">
        <v>7585</v>
      </c>
      <c r="K600" s="7" t="s">
        <v>9</v>
      </c>
      <c r="L600" s="19">
        <v>1</v>
      </c>
      <c r="M600" s="19">
        <f t="shared" si="30"/>
        <v>0</v>
      </c>
      <c r="N600" s="11">
        <f>M600*(1+VOTOS!$P$3%)^Q600</f>
        <v>0</v>
      </c>
      <c r="O600" s="54">
        <f t="shared" si="28"/>
        <v>1</v>
      </c>
      <c r="P600" s="103">
        <f t="shared" si="29"/>
        <v>6.6547363244692593E-12</v>
      </c>
      <c r="Q600" s="6">
        <v>0</v>
      </c>
      <c r="R600" s="6"/>
      <c r="S600" s="6" t="s">
        <v>11</v>
      </c>
    </row>
    <row r="601" spans="1:19" s="49" customFormat="1" ht="14" x14ac:dyDescent="0.15">
      <c r="A601" s="8" t="s">
        <v>415</v>
      </c>
      <c r="B601" s="114" t="s">
        <v>416</v>
      </c>
      <c r="C601" s="40" t="s">
        <v>65</v>
      </c>
      <c r="D601" s="6" t="s">
        <v>1769</v>
      </c>
      <c r="E601" s="7" t="s">
        <v>1770</v>
      </c>
      <c r="F601" s="6" t="s">
        <v>4261</v>
      </c>
      <c r="G601" s="6" t="s">
        <v>4936</v>
      </c>
      <c r="H601" s="6" t="s">
        <v>38</v>
      </c>
      <c r="I601" s="8" t="s">
        <v>39</v>
      </c>
      <c r="J601" s="15" t="s">
        <v>7586</v>
      </c>
      <c r="K601" s="7" t="s">
        <v>5160</v>
      </c>
      <c r="L601" s="19">
        <v>467100</v>
      </c>
      <c r="M601" s="19">
        <f t="shared" si="30"/>
        <v>0</v>
      </c>
      <c r="N601" s="11">
        <f>M601*(1+VOTOS!$P$3%)^Q601</f>
        <v>0</v>
      </c>
      <c r="O601" s="54">
        <f t="shared" si="28"/>
        <v>467100</v>
      </c>
      <c r="P601" s="103">
        <f t="shared" si="29"/>
        <v>3.1084273371595913E-6</v>
      </c>
      <c r="Q601" s="6">
        <v>0</v>
      </c>
      <c r="R601" s="6"/>
      <c r="S601" s="6" t="s">
        <v>11</v>
      </c>
    </row>
    <row r="602" spans="1:19" s="47" customFormat="1" ht="14" x14ac:dyDescent="0.15">
      <c r="A602" s="8" t="s">
        <v>5234</v>
      </c>
      <c r="B602" s="114" t="s">
        <v>416</v>
      </c>
      <c r="C602" s="40" t="s">
        <v>65</v>
      </c>
      <c r="D602" s="6" t="s">
        <v>1379</v>
      </c>
      <c r="E602" s="17" t="s">
        <v>1380</v>
      </c>
      <c r="F602" s="6" t="s">
        <v>5381</v>
      </c>
      <c r="G602" s="6" t="s">
        <v>4936</v>
      </c>
      <c r="H602" s="6" t="s">
        <v>38</v>
      </c>
      <c r="I602" s="8" t="s">
        <v>39</v>
      </c>
      <c r="J602" s="15" t="s">
        <v>7586</v>
      </c>
      <c r="K602" s="7" t="s">
        <v>2917</v>
      </c>
      <c r="L602" s="19">
        <v>949044.5</v>
      </c>
      <c r="M602" s="19">
        <f t="shared" si="30"/>
        <v>0</v>
      </c>
      <c r="N602" s="11">
        <f>M602*(1+VOTOS!$P$3%)^Q602</f>
        <v>0</v>
      </c>
      <c r="O602" s="54">
        <f t="shared" si="28"/>
        <v>949044.5</v>
      </c>
      <c r="P602" s="103">
        <f t="shared" si="29"/>
        <v>6.3156409076877658E-6</v>
      </c>
      <c r="Q602" s="6">
        <v>0</v>
      </c>
      <c r="R602" s="6"/>
      <c r="S602" s="6" t="s">
        <v>93</v>
      </c>
    </row>
    <row r="603" spans="1:19" s="47" customFormat="1" ht="14" x14ac:dyDescent="0.15">
      <c r="A603" s="8" t="s">
        <v>5234</v>
      </c>
      <c r="B603" s="114" t="s">
        <v>416</v>
      </c>
      <c r="C603" s="40" t="s">
        <v>65</v>
      </c>
      <c r="D603" s="6" t="s">
        <v>1379</v>
      </c>
      <c r="E603" s="7" t="s">
        <v>1380</v>
      </c>
      <c r="F603" s="6" t="s">
        <v>5381</v>
      </c>
      <c r="G603" s="6" t="s">
        <v>4936</v>
      </c>
      <c r="H603" s="6" t="s">
        <v>38</v>
      </c>
      <c r="I603" s="8" t="s">
        <v>39</v>
      </c>
      <c r="J603" s="15" t="s">
        <v>7586</v>
      </c>
      <c r="K603" s="7" t="s">
        <v>5340</v>
      </c>
      <c r="L603" s="19">
        <v>568173</v>
      </c>
      <c r="M603" s="19">
        <f t="shared" si="30"/>
        <v>0</v>
      </c>
      <c r="N603" s="11">
        <f>M603*(1+VOTOS!$P$3%)^Q603</f>
        <v>0</v>
      </c>
      <c r="O603" s="54">
        <f t="shared" si="28"/>
        <v>568173</v>
      </c>
      <c r="P603" s="103">
        <f t="shared" si="29"/>
        <v>3.7810415016826725E-6</v>
      </c>
      <c r="Q603" s="6">
        <v>0</v>
      </c>
      <c r="R603" s="6"/>
      <c r="S603" s="40" t="s">
        <v>93</v>
      </c>
    </row>
    <row r="604" spans="1:19" s="47" customFormat="1" ht="14" x14ac:dyDescent="0.15">
      <c r="A604" s="8" t="s">
        <v>5234</v>
      </c>
      <c r="B604" s="114" t="s">
        <v>416</v>
      </c>
      <c r="C604" s="40" t="s">
        <v>65</v>
      </c>
      <c r="D604" s="6" t="s">
        <v>1379</v>
      </c>
      <c r="E604" s="7" t="s">
        <v>1380</v>
      </c>
      <c r="F604" s="6" t="s">
        <v>5381</v>
      </c>
      <c r="G604" s="6" t="s">
        <v>4936</v>
      </c>
      <c r="H604" s="6" t="s">
        <v>38</v>
      </c>
      <c r="I604" s="8" t="s">
        <v>39</v>
      </c>
      <c r="J604" s="15" t="s">
        <v>7586</v>
      </c>
      <c r="K604" s="17" t="s">
        <v>4096</v>
      </c>
      <c r="L604" s="19">
        <v>437345.5</v>
      </c>
      <c r="M604" s="19">
        <f t="shared" si="30"/>
        <v>0</v>
      </c>
      <c r="N604" s="11">
        <f>M604*(1+VOTOS!$P$3%)^Q604</f>
        <v>0</v>
      </c>
      <c r="O604" s="54">
        <f t="shared" si="28"/>
        <v>437345.5</v>
      </c>
      <c r="P604" s="103">
        <f t="shared" si="29"/>
        <v>2.9104189851931704E-6</v>
      </c>
      <c r="Q604" s="6">
        <v>0</v>
      </c>
      <c r="R604" s="6"/>
      <c r="S604" s="6" t="s">
        <v>93</v>
      </c>
    </row>
    <row r="605" spans="1:19" s="47" customFormat="1" ht="14" x14ac:dyDescent="0.15">
      <c r="A605" s="8" t="s">
        <v>415</v>
      </c>
      <c r="B605" s="114" t="s">
        <v>416</v>
      </c>
      <c r="C605" s="40" t="s">
        <v>65</v>
      </c>
      <c r="D605" s="6" t="s">
        <v>268</v>
      </c>
      <c r="E605" s="7" t="s">
        <v>269</v>
      </c>
      <c r="F605" s="6" t="s">
        <v>486</v>
      </c>
      <c r="G605" s="6" t="s">
        <v>4936</v>
      </c>
      <c r="H605" s="6" t="s">
        <v>38</v>
      </c>
      <c r="I605" s="8" t="s">
        <v>39</v>
      </c>
      <c r="J605" s="15" t="s">
        <v>7586</v>
      </c>
      <c r="K605" s="7" t="s">
        <v>508</v>
      </c>
      <c r="L605" s="19">
        <v>6583555</v>
      </c>
      <c r="M605" s="19">
        <f t="shared" si="30"/>
        <v>6583555</v>
      </c>
      <c r="N605" s="11">
        <f>M605*(1+VOTOS!$P$3%)^Q605</f>
        <v>6643389.1323867179</v>
      </c>
      <c r="O605" s="54">
        <f t="shared" si="28"/>
        <v>6643389.1323867179</v>
      </c>
      <c r="P605" s="103">
        <f t="shared" si="29"/>
        <v>4.421000297687821E-5</v>
      </c>
      <c r="Q605" s="48">
        <v>75</v>
      </c>
      <c r="R605" s="48"/>
      <c r="S605" s="48" t="s">
        <v>11</v>
      </c>
    </row>
    <row r="606" spans="1:19" s="47" customFormat="1" ht="14" x14ac:dyDescent="0.15">
      <c r="A606" s="15" t="s">
        <v>415</v>
      </c>
      <c r="B606" s="55" t="s">
        <v>416</v>
      </c>
      <c r="C606" s="40" t="s">
        <v>65</v>
      </c>
      <c r="D606" s="40" t="s">
        <v>268</v>
      </c>
      <c r="E606" s="17" t="s">
        <v>269</v>
      </c>
      <c r="F606" s="40" t="s">
        <v>486</v>
      </c>
      <c r="G606" s="40" t="s">
        <v>4936</v>
      </c>
      <c r="H606" s="40" t="s">
        <v>38</v>
      </c>
      <c r="I606" s="15" t="s">
        <v>39</v>
      </c>
      <c r="J606" s="15" t="s">
        <v>7586</v>
      </c>
      <c r="K606" s="17" t="s">
        <v>579</v>
      </c>
      <c r="L606" s="59">
        <v>4405120</v>
      </c>
      <c r="M606" s="59">
        <f t="shared" si="30"/>
        <v>4405120</v>
      </c>
      <c r="N606" s="11">
        <f>M606*(1+VOTOS!$P$3%)^Q606</f>
        <v>4441939.3997699376</v>
      </c>
      <c r="O606" s="54">
        <f t="shared" si="28"/>
        <v>4441939.3997699376</v>
      </c>
      <c r="P606" s="103">
        <f t="shared" si="29"/>
        <v>2.9559935474740185E-5</v>
      </c>
      <c r="Q606" s="64">
        <v>69</v>
      </c>
      <c r="R606" s="64"/>
      <c r="S606" s="64" t="s">
        <v>11</v>
      </c>
    </row>
    <row r="607" spans="1:19" s="47" customFormat="1" ht="14" x14ac:dyDescent="0.15">
      <c r="A607" s="8" t="s">
        <v>415</v>
      </c>
      <c r="B607" s="114" t="s">
        <v>416</v>
      </c>
      <c r="C607" s="40" t="s">
        <v>65</v>
      </c>
      <c r="D607" s="6" t="s">
        <v>268</v>
      </c>
      <c r="E607" s="7" t="s">
        <v>269</v>
      </c>
      <c r="F607" s="6" t="s">
        <v>486</v>
      </c>
      <c r="G607" s="6" t="s">
        <v>4936</v>
      </c>
      <c r="H607" s="6" t="s">
        <v>38</v>
      </c>
      <c r="I607" s="8" t="s">
        <v>39</v>
      </c>
      <c r="J607" s="15" t="s">
        <v>7586</v>
      </c>
      <c r="K607" s="7" t="s">
        <v>596</v>
      </c>
      <c r="L607" s="19">
        <v>4057852</v>
      </c>
      <c r="M607" s="19">
        <f t="shared" si="30"/>
        <v>4057852</v>
      </c>
      <c r="N607" s="11">
        <f>M607*(1+VOTOS!$P$3%)^Q607</f>
        <v>4094731.4752643076</v>
      </c>
      <c r="O607" s="54">
        <f t="shared" si="28"/>
        <v>4094731.4752643076</v>
      </c>
      <c r="P607" s="103">
        <f t="shared" si="29"/>
        <v>2.7249358287388988E-5</v>
      </c>
      <c r="Q607" s="6">
        <v>75</v>
      </c>
      <c r="R607" s="6"/>
      <c r="S607" s="6" t="s">
        <v>11</v>
      </c>
    </row>
    <row r="608" spans="1:19" s="47" customFormat="1" ht="14" x14ac:dyDescent="0.15">
      <c r="A608" s="8" t="s">
        <v>415</v>
      </c>
      <c r="B608" s="114" t="s">
        <v>416</v>
      </c>
      <c r="C608" s="40" t="s">
        <v>65</v>
      </c>
      <c r="D608" s="6" t="s">
        <v>268</v>
      </c>
      <c r="E608" s="7" t="s">
        <v>269</v>
      </c>
      <c r="F608" s="6" t="s">
        <v>486</v>
      </c>
      <c r="G608" s="6" t="s">
        <v>4936</v>
      </c>
      <c r="H608" s="6" t="s">
        <v>38</v>
      </c>
      <c r="I608" s="8" t="s">
        <v>39</v>
      </c>
      <c r="J608" s="15" t="s">
        <v>7586</v>
      </c>
      <c r="K608" s="7" t="s">
        <v>530</v>
      </c>
      <c r="L608" s="19">
        <v>2721729</v>
      </c>
      <c r="M608" s="19">
        <f t="shared" si="30"/>
        <v>2721729</v>
      </c>
      <c r="N608" s="11">
        <f>M608*(1+VOTOS!$P$3%)^Q608</f>
        <v>2744478.0801876984</v>
      </c>
      <c r="O608" s="54">
        <f t="shared" si="28"/>
        <v>2744478.0801876984</v>
      </c>
      <c r="P608" s="103">
        <f t="shared" si="29"/>
        <v>1.8263777971934735E-5</v>
      </c>
      <c r="Q608" s="6">
        <v>69</v>
      </c>
      <c r="R608" s="6"/>
      <c r="S608" s="6" t="s">
        <v>11</v>
      </c>
    </row>
    <row r="609" spans="1:19" s="47" customFormat="1" ht="14" x14ac:dyDescent="0.15">
      <c r="A609" s="8" t="s">
        <v>415</v>
      </c>
      <c r="B609" s="114" t="s">
        <v>416</v>
      </c>
      <c r="C609" s="40" t="s">
        <v>65</v>
      </c>
      <c r="D609" s="6" t="s">
        <v>268</v>
      </c>
      <c r="E609" s="7" t="s">
        <v>269</v>
      </c>
      <c r="F609" s="6" t="s">
        <v>486</v>
      </c>
      <c r="G609" s="6" t="s">
        <v>4936</v>
      </c>
      <c r="H609" s="6" t="s">
        <v>38</v>
      </c>
      <c r="I609" s="8" t="s">
        <v>39</v>
      </c>
      <c r="J609" s="15" t="s">
        <v>7586</v>
      </c>
      <c r="K609" s="7" t="s">
        <v>487</v>
      </c>
      <c r="L609" s="19">
        <v>2522233</v>
      </c>
      <c r="M609" s="19">
        <f t="shared" si="30"/>
        <v>2522233</v>
      </c>
      <c r="N609" s="11">
        <f>M609*(1+VOTOS!$P$3%)^Q609</f>
        <v>2543314.6289090719</v>
      </c>
      <c r="O609" s="54">
        <f t="shared" si="28"/>
        <v>2543314.6289090719</v>
      </c>
      <c r="P609" s="103">
        <f t="shared" si="29"/>
        <v>1.6925088245555257E-5</v>
      </c>
      <c r="Q609" s="6">
        <v>69</v>
      </c>
      <c r="R609" s="6"/>
      <c r="S609" s="6" t="s">
        <v>11</v>
      </c>
    </row>
    <row r="610" spans="1:19" s="47" customFormat="1" ht="14" x14ac:dyDescent="0.15">
      <c r="A610" s="8" t="s">
        <v>415</v>
      </c>
      <c r="B610" s="114" t="s">
        <v>416</v>
      </c>
      <c r="C610" s="40" t="s">
        <v>65</v>
      </c>
      <c r="D610" s="6" t="s">
        <v>268</v>
      </c>
      <c r="E610" s="7" t="s">
        <v>269</v>
      </c>
      <c r="F610" s="6" t="s">
        <v>486</v>
      </c>
      <c r="G610" s="6" t="s">
        <v>4936</v>
      </c>
      <c r="H610" s="6" t="s">
        <v>38</v>
      </c>
      <c r="I610" s="8" t="s">
        <v>39</v>
      </c>
      <c r="J610" s="15" t="s">
        <v>7586</v>
      </c>
      <c r="K610" s="7" t="s">
        <v>589</v>
      </c>
      <c r="L610" s="19">
        <v>2388341</v>
      </c>
      <c r="M610" s="19">
        <f t="shared" si="30"/>
        <v>2388341</v>
      </c>
      <c r="N610" s="11">
        <f>M610*(1+VOTOS!$P$3%)^Q610</f>
        <v>2408303.5168136018</v>
      </c>
      <c r="O610" s="54">
        <f t="shared" si="28"/>
        <v>2408303.5168136018</v>
      </c>
      <c r="P610" s="103">
        <f t="shared" si="29"/>
        <v>1.6026624893686542E-5</v>
      </c>
      <c r="Q610" s="6">
        <v>69</v>
      </c>
      <c r="R610" s="6"/>
      <c r="S610" s="6" t="s">
        <v>11</v>
      </c>
    </row>
    <row r="611" spans="1:19" s="47" customFormat="1" ht="14" x14ac:dyDescent="0.15">
      <c r="A611" s="8" t="s">
        <v>415</v>
      </c>
      <c r="B611" s="114" t="s">
        <v>416</v>
      </c>
      <c r="C611" s="40" t="s">
        <v>65</v>
      </c>
      <c r="D611" s="6" t="s">
        <v>268</v>
      </c>
      <c r="E611" s="7" t="s">
        <v>269</v>
      </c>
      <c r="F611" s="6" t="s">
        <v>486</v>
      </c>
      <c r="G611" s="6" t="s">
        <v>4936</v>
      </c>
      <c r="H611" s="6" t="s">
        <v>38</v>
      </c>
      <c r="I611" s="8" t="s">
        <v>39</v>
      </c>
      <c r="J611" s="15" t="s">
        <v>7586</v>
      </c>
      <c r="K611" s="7" t="s">
        <v>497</v>
      </c>
      <c r="L611" s="19">
        <v>1726045</v>
      </c>
      <c r="M611" s="19">
        <f t="shared" si="30"/>
        <v>1726045</v>
      </c>
      <c r="N611" s="11">
        <f>M611*(1+VOTOS!$P$3%)^Q611</f>
        <v>1740471.8353361322</v>
      </c>
      <c r="O611" s="54">
        <f t="shared" si="28"/>
        <v>1740471.8353361322</v>
      </c>
      <c r="P611" s="103">
        <f t="shared" si="29"/>
        <v>1.1582381144327039E-5</v>
      </c>
      <c r="Q611" s="6">
        <v>69</v>
      </c>
      <c r="R611" s="6"/>
      <c r="S611" s="6" t="s">
        <v>11</v>
      </c>
    </row>
    <row r="612" spans="1:19" s="47" customFormat="1" ht="14" x14ac:dyDescent="0.15">
      <c r="A612" s="8" t="s">
        <v>415</v>
      </c>
      <c r="B612" s="114" t="s">
        <v>416</v>
      </c>
      <c r="C612" s="40" t="s">
        <v>65</v>
      </c>
      <c r="D612" s="6" t="s">
        <v>268</v>
      </c>
      <c r="E612" s="7" t="s">
        <v>269</v>
      </c>
      <c r="F612" s="6" t="s">
        <v>486</v>
      </c>
      <c r="G612" s="6" t="s">
        <v>4936</v>
      </c>
      <c r="H612" s="6" t="s">
        <v>38</v>
      </c>
      <c r="I612" s="8" t="s">
        <v>39</v>
      </c>
      <c r="J612" s="15" t="s">
        <v>7586</v>
      </c>
      <c r="K612" s="7" t="s">
        <v>549</v>
      </c>
      <c r="L612" s="19">
        <v>5168731</v>
      </c>
      <c r="M612" s="19">
        <f t="shared" si="30"/>
        <v>5168731</v>
      </c>
      <c r="N612" s="11">
        <f>M612*(1+VOTOS!$P$3%)^Q612</f>
        <v>5177467.5490350677</v>
      </c>
      <c r="O612" s="54">
        <f t="shared" si="28"/>
        <v>5177467.5490350677</v>
      </c>
      <c r="P612" s="103">
        <f t="shared" si="29"/>
        <v>3.4454681367324493E-5</v>
      </c>
      <c r="Q612" s="6">
        <v>14</v>
      </c>
      <c r="R612" s="6"/>
      <c r="S612" s="6" t="s">
        <v>11</v>
      </c>
    </row>
    <row r="613" spans="1:19" s="47" customFormat="1" ht="14" x14ac:dyDescent="0.15">
      <c r="A613" s="8" t="s">
        <v>415</v>
      </c>
      <c r="B613" s="114" t="s">
        <v>416</v>
      </c>
      <c r="C613" s="40" t="s">
        <v>65</v>
      </c>
      <c r="D613" s="6" t="s">
        <v>268</v>
      </c>
      <c r="E613" s="7" t="s">
        <v>269</v>
      </c>
      <c r="F613" s="6" t="s">
        <v>486</v>
      </c>
      <c r="G613" s="6" t="s">
        <v>4936</v>
      </c>
      <c r="H613" s="6" t="s">
        <v>38</v>
      </c>
      <c r="I613" s="8" t="s">
        <v>39</v>
      </c>
      <c r="J613" s="15" t="s">
        <v>7586</v>
      </c>
      <c r="K613" s="7" t="s">
        <v>544</v>
      </c>
      <c r="L613" s="19">
        <v>4268653</v>
      </c>
      <c r="M613" s="19">
        <f t="shared" si="30"/>
        <v>4268653</v>
      </c>
      <c r="N613" s="11">
        <f>M613*(1+VOTOS!$P$3%)^Q613</f>
        <v>4293441.555588264</v>
      </c>
      <c r="O613" s="54">
        <f t="shared" si="28"/>
        <v>4293441.555588264</v>
      </c>
      <c r="P613" s="103">
        <f t="shared" si="29"/>
        <v>2.8571721476959025E-5</v>
      </c>
      <c r="Q613" s="6">
        <v>48</v>
      </c>
      <c r="R613" s="6"/>
      <c r="S613" s="6" t="s">
        <v>11</v>
      </c>
    </row>
    <row r="614" spans="1:19" s="47" customFormat="1" ht="14" x14ac:dyDescent="0.15">
      <c r="A614" s="8" t="s">
        <v>415</v>
      </c>
      <c r="B614" s="114" t="s">
        <v>416</v>
      </c>
      <c r="C614" s="40" t="s">
        <v>65</v>
      </c>
      <c r="D614" s="6" t="s">
        <v>268</v>
      </c>
      <c r="E614" s="7" t="s">
        <v>269</v>
      </c>
      <c r="F614" s="6" t="s">
        <v>486</v>
      </c>
      <c r="G614" s="6" t="s">
        <v>4936</v>
      </c>
      <c r="H614" s="6" t="s">
        <v>38</v>
      </c>
      <c r="I614" s="8" t="s">
        <v>39</v>
      </c>
      <c r="J614" s="15" t="s">
        <v>7586</v>
      </c>
      <c r="K614" s="7" t="s">
        <v>556</v>
      </c>
      <c r="L614" s="19">
        <v>4059531</v>
      </c>
      <c r="M614" s="19">
        <f t="shared" si="30"/>
        <v>4059531</v>
      </c>
      <c r="N614" s="11">
        <f>M614*(1+VOTOS!$P$3%)^Q614</f>
        <v>4083105.1602458158</v>
      </c>
      <c r="O614" s="54">
        <f t="shared" si="28"/>
        <v>4083105.1602458158</v>
      </c>
      <c r="P614" s="103">
        <f t="shared" si="29"/>
        <v>2.7171988226515706E-5</v>
      </c>
      <c r="Q614" s="6">
        <v>48</v>
      </c>
      <c r="R614" s="6"/>
      <c r="S614" s="6" t="s">
        <v>11</v>
      </c>
    </row>
    <row r="615" spans="1:19" s="47" customFormat="1" ht="14" x14ac:dyDescent="0.15">
      <c r="A615" s="8" t="s">
        <v>415</v>
      </c>
      <c r="B615" s="114" t="s">
        <v>416</v>
      </c>
      <c r="C615" s="40" t="s">
        <v>65</v>
      </c>
      <c r="D615" s="6" t="s">
        <v>268</v>
      </c>
      <c r="E615" s="7" t="s">
        <v>269</v>
      </c>
      <c r="F615" s="6" t="s">
        <v>486</v>
      </c>
      <c r="G615" s="6" t="s">
        <v>4936</v>
      </c>
      <c r="H615" s="6" t="s">
        <v>38</v>
      </c>
      <c r="I615" s="8" t="s">
        <v>39</v>
      </c>
      <c r="J615" s="15" t="s">
        <v>7586</v>
      </c>
      <c r="K615" s="7" t="s">
        <v>501</v>
      </c>
      <c r="L615" s="19">
        <v>3921721</v>
      </c>
      <c r="M615" s="19">
        <f t="shared" si="30"/>
        <v>3921721</v>
      </c>
      <c r="N615" s="11">
        <f>M615*(1+VOTOS!$P$3%)^Q615</f>
        <v>3934989.7362091509</v>
      </c>
      <c r="O615" s="54">
        <f t="shared" si="28"/>
        <v>3934989.7362091509</v>
      </c>
      <c r="P615" s="103">
        <f t="shared" si="29"/>
        <v>2.6186319133964744E-5</v>
      </c>
      <c r="Q615" s="48">
        <v>28</v>
      </c>
      <c r="R615" s="48"/>
      <c r="S615" s="48" t="s">
        <v>11</v>
      </c>
    </row>
    <row r="616" spans="1:19" s="47" customFormat="1" ht="14" x14ac:dyDescent="0.15">
      <c r="A616" s="8" t="s">
        <v>415</v>
      </c>
      <c r="B616" s="114" t="s">
        <v>416</v>
      </c>
      <c r="C616" s="40" t="s">
        <v>65</v>
      </c>
      <c r="D616" s="6" t="s">
        <v>268</v>
      </c>
      <c r="E616" s="7" t="s">
        <v>269</v>
      </c>
      <c r="F616" s="6" t="s">
        <v>486</v>
      </c>
      <c r="G616" s="6" t="s">
        <v>4936</v>
      </c>
      <c r="H616" s="6" t="s">
        <v>38</v>
      </c>
      <c r="I616" s="8" t="s">
        <v>39</v>
      </c>
      <c r="J616" s="15" t="s">
        <v>7586</v>
      </c>
      <c r="K616" s="7" t="s">
        <v>605</v>
      </c>
      <c r="L616" s="19">
        <v>2312618</v>
      </c>
      <c r="M616" s="19">
        <f t="shared" si="30"/>
        <v>2312618</v>
      </c>
      <c r="N616" s="11">
        <f>M616*(1+VOTOS!$P$3%)^Q616</f>
        <v>2317924.6014674464</v>
      </c>
      <c r="O616" s="54">
        <f t="shared" si="28"/>
        <v>2317924.6014674464</v>
      </c>
      <c r="P616" s="103">
        <f t="shared" si="29"/>
        <v>1.5425177042766348E-5</v>
      </c>
      <c r="Q616" s="48">
        <v>19</v>
      </c>
      <c r="R616" s="48"/>
      <c r="S616" s="48" t="s">
        <v>11</v>
      </c>
    </row>
    <row r="617" spans="1:19" s="47" customFormat="1" ht="14" x14ac:dyDescent="0.15">
      <c r="A617" s="8" t="s">
        <v>415</v>
      </c>
      <c r="B617" s="114" t="s">
        <v>416</v>
      </c>
      <c r="C617" s="40" t="s">
        <v>65</v>
      </c>
      <c r="D617" s="6" t="s">
        <v>268</v>
      </c>
      <c r="E617" s="7" t="s">
        <v>269</v>
      </c>
      <c r="F617" s="6" t="s">
        <v>486</v>
      </c>
      <c r="G617" s="6" t="s">
        <v>4936</v>
      </c>
      <c r="H617" s="6" t="s">
        <v>38</v>
      </c>
      <c r="I617" s="8" t="s">
        <v>39</v>
      </c>
      <c r="J617" s="15" t="s">
        <v>7586</v>
      </c>
      <c r="K617" s="7" t="s">
        <v>610</v>
      </c>
      <c r="L617" s="19">
        <v>1862471</v>
      </c>
      <c r="M617" s="19">
        <f t="shared" si="30"/>
        <v>1862471</v>
      </c>
      <c r="N617" s="11">
        <f>M617*(1+VOTOS!$P$3%)^Q617</f>
        <v>1873286.581851003</v>
      </c>
      <c r="O617" s="54">
        <f t="shared" si="28"/>
        <v>1873286.581851003</v>
      </c>
      <c r="P617" s="103">
        <f t="shared" si="29"/>
        <v>1.2466228262384726E-5</v>
      </c>
      <c r="Q617" s="48">
        <v>48</v>
      </c>
      <c r="R617" s="48"/>
      <c r="S617" s="48" t="s">
        <v>11</v>
      </c>
    </row>
    <row r="618" spans="1:19" s="47" customFormat="1" ht="14" x14ac:dyDescent="0.15">
      <c r="A618" s="8" t="s">
        <v>415</v>
      </c>
      <c r="B618" s="114" t="s">
        <v>416</v>
      </c>
      <c r="C618" s="40" t="s">
        <v>65</v>
      </c>
      <c r="D618" s="6" t="s">
        <v>268</v>
      </c>
      <c r="E618" s="7" t="s">
        <v>269</v>
      </c>
      <c r="F618" s="6" t="s">
        <v>486</v>
      </c>
      <c r="G618" s="6" t="s">
        <v>4936</v>
      </c>
      <c r="H618" s="6" t="s">
        <v>38</v>
      </c>
      <c r="I618" s="8" t="s">
        <v>39</v>
      </c>
      <c r="J618" s="15" t="s">
        <v>7586</v>
      </c>
      <c r="K618" s="7" t="s">
        <v>571</v>
      </c>
      <c r="L618" s="19">
        <v>1577151</v>
      </c>
      <c r="M618" s="19">
        <f t="shared" si="30"/>
        <v>1577151</v>
      </c>
      <c r="N618" s="11">
        <f>M618*(1+VOTOS!$P$3%)^Q618</f>
        <v>1579816.8104372632</v>
      </c>
      <c r="O618" s="54">
        <f t="shared" si="28"/>
        <v>1579816.8104372632</v>
      </c>
      <c r="P618" s="103">
        <f t="shared" si="29"/>
        <v>1.0513264314424022E-5</v>
      </c>
      <c r="Q618" s="6">
        <v>14</v>
      </c>
      <c r="R618" s="6"/>
      <c r="S618" s="6" t="s">
        <v>11</v>
      </c>
    </row>
    <row r="619" spans="1:19" s="47" customFormat="1" ht="14" x14ac:dyDescent="0.15">
      <c r="A619" s="8" t="s">
        <v>415</v>
      </c>
      <c r="B619" s="114" t="s">
        <v>416</v>
      </c>
      <c r="C619" s="40" t="s">
        <v>65</v>
      </c>
      <c r="D619" s="6" t="s">
        <v>268</v>
      </c>
      <c r="E619" s="7" t="s">
        <v>269</v>
      </c>
      <c r="F619" s="6" t="s">
        <v>486</v>
      </c>
      <c r="G619" s="6" t="s">
        <v>4936</v>
      </c>
      <c r="H619" s="6" t="s">
        <v>38</v>
      </c>
      <c r="I619" s="8" t="s">
        <v>39</v>
      </c>
      <c r="J619" s="15" t="s">
        <v>7586</v>
      </c>
      <c r="K619" s="7" t="s">
        <v>584</v>
      </c>
      <c r="L619" s="19">
        <v>1033490</v>
      </c>
      <c r="M619" s="19">
        <f t="shared" si="30"/>
        <v>1033490</v>
      </c>
      <c r="N619" s="11">
        <f>M619*(1+VOTOS!$P$3%)^Q619</f>
        <v>1051472.6931776842</v>
      </c>
      <c r="O619" s="54">
        <f t="shared" si="28"/>
        <v>1051472.6931776842</v>
      </c>
      <c r="P619" s="103">
        <f t="shared" si="29"/>
        <v>6.9972735254770561E-6</v>
      </c>
      <c r="Q619" s="6">
        <v>143</v>
      </c>
      <c r="R619" s="6"/>
      <c r="S619" s="6" t="s">
        <v>11</v>
      </c>
    </row>
    <row r="620" spans="1:19" s="47" customFormat="1" ht="14" x14ac:dyDescent="0.15">
      <c r="A620" s="8" t="s">
        <v>415</v>
      </c>
      <c r="B620" s="114" t="s">
        <v>416</v>
      </c>
      <c r="C620" s="40" t="s">
        <v>65</v>
      </c>
      <c r="D620" s="6" t="s">
        <v>268</v>
      </c>
      <c r="E620" s="7" t="s">
        <v>269</v>
      </c>
      <c r="F620" s="6" t="s">
        <v>486</v>
      </c>
      <c r="G620" s="6" t="s">
        <v>4936</v>
      </c>
      <c r="H620" s="6" t="s">
        <v>38</v>
      </c>
      <c r="I620" s="8" t="s">
        <v>39</v>
      </c>
      <c r="J620" s="15" t="s">
        <v>7586</v>
      </c>
      <c r="K620" s="7" t="s">
        <v>559</v>
      </c>
      <c r="L620" s="19">
        <v>936686</v>
      </c>
      <c r="M620" s="19">
        <f t="shared" si="30"/>
        <v>936686</v>
      </c>
      <c r="N620" s="11">
        <f>M620*(1+VOTOS!$P$3%)^Q620</f>
        <v>942125.44260162371</v>
      </c>
      <c r="O620" s="54">
        <f t="shared" si="28"/>
        <v>942125.44260162371</v>
      </c>
      <c r="P620" s="103">
        <f t="shared" si="29"/>
        <v>6.269596405087704E-6</v>
      </c>
      <c r="Q620" s="6">
        <v>48</v>
      </c>
      <c r="R620" s="6"/>
      <c r="S620" s="6" t="s">
        <v>11</v>
      </c>
    </row>
    <row r="621" spans="1:19" s="47" customFormat="1" ht="14" x14ac:dyDescent="0.15">
      <c r="A621" s="8" t="s">
        <v>415</v>
      </c>
      <c r="B621" s="114" t="s">
        <v>416</v>
      </c>
      <c r="C621" s="40" t="s">
        <v>65</v>
      </c>
      <c r="D621" s="6" t="s">
        <v>268</v>
      </c>
      <c r="E621" s="7" t="s">
        <v>269</v>
      </c>
      <c r="F621" s="6" t="s">
        <v>486</v>
      </c>
      <c r="G621" s="6" t="s">
        <v>4936</v>
      </c>
      <c r="H621" s="6" t="s">
        <v>38</v>
      </c>
      <c r="I621" s="8" t="s">
        <v>39</v>
      </c>
      <c r="J621" s="15" t="s">
        <v>7586</v>
      </c>
      <c r="K621" s="7" t="s">
        <v>536</v>
      </c>
      <c r="L621" s="19">
        <v>736877</v>
      </c>
      <c r="M621" s="19">
        <f t="shared" si="30"/>
        <v>736877</v>
      </c>
      <c r="N621" s="11">
        <f>M621*(1+VOTOS!$P$3%)^Q621</f>
        <v>744291.98456839751</v>
      </c>
      <c r="O621" s="54">
        <f t="shared" si="28"/>
        <v>744291.98456839751</v>
      </c>
      <c r="P621" s="103">
        <f t="shared" si="29"/>
        <v>4.9530669057186284E-6</v>
      </c>
      <c r="Q621" s="6">
        <v>83</v>
      </c>
      <c r="R621" s="6"/>
      <c r="S621" s="6" t="s">
        <v>11</v>
      </c>
    </row>
    <row r="622" spans="1:19" s="47" customFormat="1" ht="14" x14ac:dyDescent="0.15">
      <c r="A622" s="8" t="s">
        <v>415</v>
      </c>
      <c r="B622" s="114" t="s">
        <v>416</v>
      </c>
      <c r="C622" s="40" t="s">
        <v>65</v>
      </c>
      <c r="D622" s="6" t="s">
        <v>268</v>
      </c>
      <c r="E622" s="7" t="s">
        <v>269</v>
      </c>
      <c r="F622" s="6" t="s">
        <v>486</v>
      </c>
      <c r="G622" s="6" t="s">
        <v>4936</v>
      </c>
      <c r="H622" s="6" t="s">
        <v>38</v>
      </c>
      <c r="I622" s="8" t="s">
        <v>39</v>
      </c>
      <c r="J622" s="15" t="s">
        <v>7586</v>
      </c>
      <c r="K622" s="7" t="s">
        <v>541</v>
      </c>
      <c r="L622" s="19">
        <v>722939</v>
      </c>
      <c r="M622" s="19">
        <f t="shared" si="30"/>
        <v>722939</v>
      </c>
      <c r="N622" s="11">
        <f>M622*(1+VOTOS!$P$3%)^Q622</f>
        <v>731977.59470331902</v>
      </c>
      <c r="O622" s="54">
        <f t="shared" si="28"/>
        <v>731977.59470331902</v>
      </c>
      <c r="P622" s="103">
        <f t="shared" si="29"/>
        <v>4.8711178881698144E-6</v>
      </c>
      <c r="Q622" s="6">
        <v>103</v>
      </c>
      <c r="R622" s="6"/>
      <c r="S622" s="6" t="s">
        <v>11</v>
      </c>
    </row>
    <row r="623" spans="1:19" s="50" customFormat="1" ht="14" x14ac:dyDescent="0.15">
      <c r="A623" s="8" t="s">
        <v>415</v>
      </c>
      <c r="B623" s="114" t="s">
        <v>416</v>
      </c>
      <c r="C623" s="40" t="s">
        <v>65</v>
      </c>
      <c r="D623" s="6" t="s">
        <v>268</v>
      </c>
      <c r="E623" s="7" t="s">
        <v>269</v>
      </c>
      <c r="F623" s="6" t="s">
        <v>486</v>
      </c>
      <c r="G623" s="6" t="s">
        <v>4936</v>
      </c>
      <c r="H623" s="6" t="s">
        <v>38</v>
      </c>
      <c r="I623" s="8" t="s">
        <v>39</v>
      </c>
      <c r="J623" s="15" t="s">
        <v>7586</v>
      </c>
      <c r="K623" s="7" t="s">
        <v>533</v>
      </c>
      <c r="L623" s="19">
        <v>515217</v>
      </c>
      <c r="M623" s="19">
        <f t="shared" si="30"/>
        <v>515217</v>
      </c>
      <c r="N623" s="11">
        <f>M623*(1+VOTOS!$P$3%)^Q623</f>
        <v>516399.2321231839</v>
      </c>
      <c r="O623" s="54">
        <f t="shared" si="28"/>
        <v>516399.2321231839</v>
      </c>
      <c r="P623" s="103">
        <f t="shared" si="29"/>
        <v>3.436500727938185E-6</v>
      </c>
      <c r="Q623" s="6">
        <v>19</v>
      </c>
      <c r="R623" s="6"/>
      <c r="S623" s="6" t="s">
        <v>11</v>
      </c>
    </row>
    <row r="624" spans="1:19" s="50" customFormat="1" ht="14" x14ac:dyDescent="0.15">
      <c r="A624" s="8" t="s">
        <v>415</v>
      </c>
      <c r="B624" s="114" t="s">
        <v>416</v>
      </c>
      <c r="C624" s="40" t="s">
        <v>65</v>
      </c>
      <c r="D624" s="6" t="s">
        <v>268</v>
      </c>
      <c r="E624" s="7" t="s">
        <v>269</v>
      </c>
      <c r="F624" s="6" t="s">
        <v>486</v>
      </c>
      <c r="G624" s="6" t="s">
        <v>4936</v>
      </c>
      <c r="H624" s="6" t="s">
        <v>38</v>
      </c>
      <c r="I624" s="8" t="s">
        <v>39</v>
      </c>
      <c r="J624" s="15" t="s">
        <v>7586</v>
      </c>
      <c r="K624" s="7" t="s">
        <v>525</v>
      </c>
      <c r="L624" s="19">
        <v>267242</v>
      </c>
      <c r="M624" s="19">
        <f t="shared" si="30"/>
        <v>267242</v>
      </c>
      <c r="N624" s="11">
        <f>M624*(1+VOTOS!$P$3%)^Q624</f>
        <v>267693.71103646705</v>
      </c>
      <c r="O624" s="54">
        <f t="shared" si="28"/>
        <v>267693.71103646705</v>
      </c>
      <c r="P624" s="103">
        <f t="shared" si="29"/>
        <v>1.7814310626663547E-6</v>
      </c>
      <c r="Q624" s="48">
        <v>14</v>
      </c>
      <c r="R624" s="48"/>
      <c r="S624" s="48" t="s">
        <v>11</v>
      </c>
    </row>
    <row r="625" spans="1:19" s="50" customFormat="1" ht="14" x14ac:dyDescent="0.15">
      <c r="A625" s="8" t="s">
        <v>415</v>
      </c>
      <c r="B625" s="114" t="s">
        <v>416</v>
      </c>
      <c r="C625" s="40" t="s">
        <v>65</v>
      </c>
      <c r="D625" s="6" t="s">
        <v>268</v>
      </c>
      <c r="E625" s="7" t="s">
        <v>269</v>
      </c>
      <c r="F625" s="6" t="s">
        <v>486</v>
      </c>
      <c r="G625" s="6" t="s">
        <v>4936</v>
      </c>
      <c r="H625" s="6" t="s">
        <v>38</v>
      </c>
      <c r="I625" s="8" t="s">
        <v>39</v>
      </c>
      <c r="J625" s="15" t="s">
        <v>7586</v>
      </c>
      <c r="K625" s="7" t="s">
        <v>5189</v>
      </c>
      <c r="L625" s="19">
        <v>314671</v>
      </c>
      <c r="M625" s="19">
        <f t="shared" si="30"/>
        <v>0</v>
      </c>
      <c r="N625" s="11">
        <f>M625*(1+VOTOS!$P$3%)^Q625</f>
        <v>0</v>
      </c>
      <c r="O625" s="54">
        <f t="shared" si="28"/>
        <v>314671</v>
      </c>
      <c r="P625" s="103">
        <f t="shared" si="29"/>
        <v>2.0940525339570664E-6</v>
      </c>
      <c r="Q625" s="6">
        <v>0</v>
      </c>
      <c r="R625" s="6"/>
      <c r="S625" s="6" t="s">
        <v>11</v>
      </c>
    </row>
    <row r="626" spans="1:19" s="50" customFormat="1" ht="14" x14ac:dyDescent="0.15">
      <c r="A626" s="8" t="s">
        <v>415</v>
      </c>
      <c r="B626" s="114" t="s">
        <v>416</v>
      </c>
      <c r="C626" s="40" t="s">
        <v>65</v>
      </c>
      <c r="D626" s="6" t="s">
        <v>268</v>
      </c>
      <c r="E626" s="7" t="s">
        <v>269</v>
      </c>
      <c r="F626" s="6" t="s">
        <v>486</v>
      </c>
      <c r="G626" s="6" t="s">
        <v>4936</v>
      </c>
      <c r="H626" s="6" t="s">
        <v>38</v>
      </c>
      <c r="I626" s="8" t="s">
        <v>39</v>
      </c>
      <c r="J626" s="15" t="s">
        <v>7586</v>
      </c>
      <c r="K626" s="7" t="s">
        <v>513</v>
      </c>
      <c r="L626" s="19">
        <v>1628471</v>
      </c>
      <c r="M626" s="19">
        <f t="shared" si="30"/>
        <v>1628471</v>
      </c>
      <c r="N626" s="11">
        <f>M626*(1+VOTOS!$P$3%)^Q626</f>
        <v>1637532.5930269845</v>
      </c>
      <c r="O626" s="54">
        <f t="shared" si="28"/>
        <v>1637532.5930269845</v>
      </c>
      <c r="P626" s="103">
        <f t="shared" si="29"/>
        <v>1.089734762931901E-5</v>
      </c>
      <c r="Q626" s="48">
        <v>46</v>
      </c>
      <c r="R626" s="48"/>
      <c r="S626" s="48" t="s">
        <v>11</v>
      </c>
    </row>
    <row r="627" spans="1:19" s="50" customFormat="1" ht="14" x14ac:dyDescent="0.15">
      <c r="A627" s="8" t="s">
        <v>415</v>
      </c>
      <c r="B627" s="114" t="s">
        <v>416</v>
      </c>
      <c r="C627" s="40" t="s">
        <v>65</v>
      </c>
      <c r="D627" s="6" t="s">
        <v>268</v>
      </c>
      <c r="E627" s="7" t="s">
        <v>269</v>
      </c>
      <c r="F627" s="6" t="s">
        <v>486</v>
      </c>
      <c r="G627" s="6" t="s">
        <v>4936</v>
      </c>
      <c r="H627" s="6" t="s">
        <v>38</v>
      </c>
      <c r="I627" s="8" t="s">
        <v>39</v>
      </c>
      <c r="J627" s="15" t="s">
        <v>7586</v>
      </c>
      <c r="K627" s="7" t="s">
        <v>520</v>
      </c>
      <c r="L627" s="19">
        <v>1604754</v>
      </c>
      <c r="M627" s="19">
        <f t="shared" si="30"/>
        <v>1604754</v>
      </c>
      <c r="N627" s="11">
        <f>M627*(1+VOTOS!$P$3%)^Q627</f>
        <v>1632676.6686350727</v>
      </c>
      <c r="O627" s="54">
        <f t="shared" si="28"/>
        <v>1632676.6686350727</v>
      </c>
      <c r="P627" s="103">
        <f t="shared" si="29"/>
        <v>1.0865032732879279E-5</v>
      </c>
      <c r="Q627" s="48">
        <v>143</v>
      </c>
      <c r="R627" s="48"/>
      <c r="S627" s="48" t="s">
        <v>11</v>
      </c>
    </row>
    <row r="628" spans="1:19" s="50" customFormat="1" ht="14" x14ac:dyDescent="0.15">
      <c r="A628" s="8" t="s">
        <v>415</v>
      </c>
      <c r="B628" s="114" t="s">
        <v>416</v>
      </c>
      <c r="C628" s="40" t="s">
        <v>65</v>
      </c>
      <c r="D628" s="6" t="s">
        <v>268</v>
      </c>
      <c r="E628" s="7" t="s">
        <v>269</v>
      </c>
      <c r="F628" s="6" t="s">
        <v>486</v>
      </c>
      <c r="G628" s="6" t="s">
        <v>4936</v>
      </c>
      <c r="H628" s="6" t="s">
        <v>38</v>
      </c>
      <c r="I628" s="8" t="s">
        <v>39</v>
      </c>
      <c r="J628" s="15" t="s">
        <v>7586</v>
      </c>
      <c r="K628" s="7" t="s">
        <v>567</v>
      </c>
      <c r="L628" s="19">
        <v>624266</v>
      </c>
      <c r="M628" s="19">
        <f t="shared" si="30"/>
        <v>624266</v>
      </c>
      <c r="N628" s="11">
        <f>M628*(1+VOTOS!$P$3%)^Q628</f>
        <v>637277.09898690914</v>
      </c>
      <c r="O628" s="54">
        <f t="shared" si="28"/>
        <v>637277.09898690914</v>
      </c>
      <c r="P628" s="103">
        <f t="shared" si="29"/>
        <v>4.240911059380576E-6</v>
      </c>
      <c r="Q628" s="6">
        <v>171</v>
      </c>
      <c r="R628" s="6"/>
      <c r="S628" s="6" t="s">
        <v>11</v>
      </c>
    </row>
    <row r="629" spans="1:19" s="47" customFormat="1" ht="14" x14ac:dyDescent="0.15">
      <c r="A629" s="8" t="s">
        <v>415</v>
      </c>
      <c r="B629" s="114" t="s">
        <v>416</v>
      </c>
      <c r="C629" s="40" t="s">
        <v>65</v>
      </c>
      <c r="D629" s="6" t="s">
        <v>268</v>
      </c>
      <c r="E629" s="7" t="s">
        <v>269</v>
      </c>
      <c r="F629" s="6" t="s">
        <v>486</v>
      </c>
      <c r="G629" s="6" t="s">
        <v>4936</v>
      </c>
      <c r="H629" s="6" t="s">
        <v>38</v>
      </c>
      <c r="I629" s="8" t="s">
        <v>39</v>
      </c>
      <c r="J629" s="15" t="s">
        <v>7586</v>
      </c>
      <c r="K629" s="7" t="s">
        <v>562</v>
      </c>
      <c r="L629" s="19">
        <v>372110</v>
      </c>
      <c r="M629" s="19">
        <f t="shared" si="30"/>
        <v>372110</v>
      </c>
      <c r="N629" s="11">
        <f>M629*(1+VOTOS!$P$3%)^Q629</f>
        <v>375491.89306574059</v>
      </c>
      <c r="O629" s="54">
        <f t="shared" si="28"/>
        <v>375491.89306574059</v>
      </c>
      <c r="P629" s="103">
        <f t="shared" si="29"/>
        <v>2.498799540328311E-6</v>
      </c>
      <c r="Q629" s="6">
        <v>75</v>
      </c>
      <c r="R629" s="6"/>
      <c r="S629" s="6" t="s">
        <v>11</v>
      </c>
    </row>
    <row r="630" spans="1:19" s="47" customFormat="1" ht="14" x14ac:dyDescent="0.15">
      <c r="A630" s="8" t="s">
        <v>415</v>
      </c>
      <c r="B630" s="114" t="s">
        <v>416</v>
      </c>
      <c r="C630" s="40" t="s">
        <v>65</v>
      </c>
      <c r="D630" s="6" t="s">
        <v>268</v>
      </c>
      <c r="E630" s="7" t="s">
        <v>269</v>
      </c>
      <c r="F630" s="6" t="s">
        <v>486</v>
      </c>
      <c r="G630" s="6" t="s">
        <v>4936</v>
      </c>
      <c r="H630" s="6" t="s">
        <v>38</v>
      </c>
      <c r="I630" s="8" t="s">
        <v>39</v>
      </c>
      <c r="J630" s="15" t="s">
        <v>7586</v>
      </c>
      <c r="K630" s="7" t="s">
        <v>573</v>
      </c>
      <c r="L630" s="19">
        <v>362693</v>
      </c>
      <c r="M630" s="19">
        <f t="shared" si="30"/>
        <v>362693</v>
      </c>
      <c r="N630" s="11">
        <f>M630*(1+VOTOS!$P$3%)^Q630</f>
        <v>367139.0064097775</v>
      </c>
      <c r="O630" s="54">
        <f t="shared" si="28"/>
        <v>367139.0064097775</v>
      </c>
      <c r="P630" s="103">
        <f t="shared" si="29"/>
        <v>2.4432132820846985E-6</v>
      </c>
      <c r="Q630" s="6">
        <v>101</v>
      </c>
      <c r="R630" s="6"/>
      <c r="S630" s="6" t="s">
        <v>11</v>
      </c>
    </row>
    <row r="631" spans="1:19" s="47" customFormat="1" ht="14" x14ac:dyDescent="0.15">
      <c r="A631" s="8" t="s">
        <v>415</v>
      </c>
      <c r="B631" s="114" t="s">
        <v>416</v>
      </c>
      <c r="C631" s="40" t="s">
        <v>65</v>
      </c>
      <c r="D631" s="6" t="s">
        <v>268</v>
      </c>
      <c r="E631" s="7" t="s">
        <v>269</v>
      </c>
      <c r="F631" s="6" t="s">
        <v>486</v>
      </c>
      <c r="G631" s="6" t="s">
        <v>4936</v>
      </c>
      <c r="H631" s="6" t="s">
        <v>38</v>
      </c>
      <c r="I631" s="8" t="s">
        <v>39</v>
      </c>
      <c r="J631" s="15" t="s">
        <v>7586</v>
      </c>
      <c r="K631" s="17" t="s">
        <v>5189</v>
      </c>
      <c r="L631" s="19">
        <v>314671</v>
      </c>
      <c r="M631" s="19">
        <f t="shared" si="30"/>
        <v>314671</v>
      </c>
      <c r="N631" s="11">
        <f>M631*(1+VOTOS!$P$3%)^Q631</f>
        <v>318528.33742578741</v>
      </c>
      <c r="O631" s="54">
        <f t="shared" si="28"/>
        <v>318528.33742578741</v>
      </c>
      <c r="P631" s="103">
        <f t="shared" si="29"/>
        <v>2.1197220974401884E-6</v>
      </c>
      <c r="Q631" s="6">
        <v>101</v>
      </c>
      <c r="R631" s="6"/>
      <c r="S631" s="6" t="s">
        <v>11</v>
      </c>
    </row>
    <row r="632" spans="1:19" s="47" customFormat="1" ht="14" x14ac:dyDescent="0.15">
      <c r="A632" s="8" t="s">
        <v>415</v>
      </c>
      <c r="B632" s="114" t="s">
        <v>416</v>
      </c>
      <c r="C632" s="40" t="s">
        <v>65</v>
      </c>
      <c r="D632" s="6" t="s">
        <v>268</v>
      </c>
      <c r="E632" s="17" t="s">
        <v>269</v>
      </c>
      <c r="F632" s="6" t="s">
        <v>486</v>
      </c>
      <c r="G632" s="6" t="s">
        <v>4936</v>
      </c>
      <c r="H632" s="6" t="s">
        <v>38</v>
      </c>
      <c r="I632" s="8" t="s">
        <v>39</v>
      </c>
      <c r="J632" s="15" t="s">
        <v>7586</v>
      </c>
      <c r="K632" s="17" t="s">
        <v>7615</v>
      </c>
      <c r="L632" s="19">
        <v>60904</v>
      </c>
      <c r="M632" s="19">
        <f t="shared" si="30"/>
        <v>60904</v>
      </c>
      <c r="N632" s="11">
        <f>M632*(1+VOTOS!$P$3%)^Q632</f>
        <v>61650.580646389899</v>
      </c>
      <c r="O632" s="54">
        <f t="shared" si="28"/>
        <v>61650.580646389899</v>
      </c>
      <c r="P632" s="103">
        <f t="shared" si="29"/>
        <v>4.1026835845215239E-7</v>
      </c>
      <c r="Q632" s="6">
        <v>101</v>
      </c>
      <c r="R632" s="6"/>
      <c r="S632" s="6" t="s">
        <v>11</v>
      </c>
    </row>
    <row r="633" spans="1:19" s="47" customFormat="1" ht="14" x14ac:dyDescent="0.15">
      <c r="A633" s="8" t="s">
        <v>415</v>
      </c>
      <c r="B633" s="114" t="s">
        <v>416</v>
      </c>
      <c r="C633" s="40" t="s">
        <v>65</v>
      </c>
      <c r="D633" s="6" t="s">
        <v>882</v>
      </c>
      <c r="E633" s="7" t="s">
        <v>883</v>
      </c>
      <c r="F633" s="6" t="s">
        <v>4916</v>
      </c>
      <c r="G633" s="6" t="s">
        <v>4936</v>
      </c>
      <c r="H633" s="6" t="s">
        <v>38</v>
      </c>
      <c r="I633" s="8" t="s">
        <v>39</v>
      </c>
      <c r="J633" s="15" t="s">
        <v>7586</v>
      </c>
      <c r="K633" s="7" t="s">
        <v>4917</v>
      </c>
      <c r="L633" s="19">
        <v>6505109</v>
      </c>
      <c r="M633" s="19">
        <f t="shared" si="30"/>
        <v>6505109</v>
      </c>
      <c r="N633" s="11">
        <f>M633*(1+VOTOS!$P$3%)^Q633</f>
        <v>6509819.0354986694</v>
      </c>
      <c r="O633" s="54">
        <f t="shared" si="28"/>
        <v>6509819.0354986694</v>
      </c>
      <c r="P633" s="103">
        <f t="shared" si="29"/>
        <v>4.3321129201254432E-5</v>
      </c>
      <c r="Q633" s="6">
        <v>6</v>
      </c>
      <c r="R633" s="6"/>
      <c r="S633" s="6" t="s">
        <v>11</v>
      </c>
    </row>
    <row r="634" spans="1:19" s="47" customFormat="1" ht="14" x14ac:dyDescent="0.15">
      <c r="A634" s="14" t="s">
        <v>5234</v>
      </c>
      <c r="B634" s="115" t="s">
        <v>416</v>
      </c>
      <c r="C634" s="40" t="s">
        <v>65</v>
      </c>
      <c r="D634" s="12" t="s">
        <v>1927</v>
      </c>
      <c r="E634" s="72" t="s">
        <v>1928</v>
      </c>
      <c r="F634" s="14" t="s">
        <v>6164</v>
      </c>
      <c r="G634" s="14" t="s">
        <v>37</v>
      </c>
      <c r="H634" s="14" t="s">
        <v>38</v>
      </c>
      <c r="I634" s="14" t="s">
        <v>39</v>
      </c>
      <c r="J634" s="15" t="s">
        <v>7586</v>
      </c>
      <c r="K634" s="65" t="s">
        <v>6165</v>
      </c>
      <c r="L634" s="109">
        <v>72606.5</v>
      </c>
      <c r="M634" s="19">
        <f t="shared" si="30"/>
        <v>0</v>
      </c>
      <c r="N634" s="11">
        <f>M634*(1+VOTOS!$P$3%)^Q634</f>
        <v>0</v>
      </c>
      <c r="O634" s="54">
        <f t="shared" si="28"/>
        <v>72606.5</v>
      </c>
      <c r="P634" s="103">
        <f t="shared" si="29"/>
        <v>4.8317711294257728E-7</v>
      </c>
      <c r="Q634" s="6">
        <v>0</v>
      </c>
      <c r="R634" s="6"/>
      <c r="S634" s="6" t="s">
        <v>7</v>
      </c>
    </row>
    <row r="635" spans="1:19" s="47" customFormat="1" ht="14" x14ac:dyDescent="0.15">
      <c r="A635" s="8" t="s">
        <v>415</v>
      </c>
      <c r="B635" s="114" t="s">
        <v>416</v>
      </c>
      <c r="C635" s="40" t="s">
        <v>65</v>
      </c>
      <c r="D635" s="6" t="s">
        <v>615</v>
      </c>
      <c r="E635" s="7" t="s">
        <v>616</v>
      </c>
      <c r="F635" s="6" t="s">
        <v>617</v>
      </c>
      <c r="G635" s="6" t="s">
        <v>5224</v>
      </c>
      <c r="H635" s="6" t="s">
        <v>38</v>
      </c>
      <c r="I635" s="8" t="s">
        <v>39</v>
      </c>
      <c r="J635" s="15" t="s">
        <v>7586</v>
      </c>
      <c r="K635" s="7" t="s">
        <v>618</v>
      </c>
      <c r="L635" s="19">
        <v>456960</v>
      </c>
      <c r="M635" s="19">
        <f t="shared" si="30"/>
        <v>456960</v>
      </c>
      <c r="N635" s="11">
        <f>M635*(1+VOTOS!$P$3%)^Q635</f>
        <v>459447.31720179942</v>
      </c>
      <c r="O635" s="54">
        <f t="shared" si="28"/>
        <v>459447.31720179942</v>
      </c>
      <c r="P635" s="103">
        <f t="shared" si="29"/>
        <v>3.0575007509627647E-6</v>
      </c>
      <c r="Q635" s="48">
        <v>45</v>
      </c>
      <c r="R635" s="48"/>
      <c r="S635" s="48" t="s">
        <v>11</v>
      </c>
    </row>
    <row r="636" spans="1:19" s="47" customFormat="1" ht="14" x14ac:dyDescent="0.15">
      <c r="A636" s="8" t="s">
        <v>415</v>
      </c>
      <c r="B636" s="114" t="s">
        <v>416</v>
      </c>
      <c r="C636" s="40" t="s">
        <v>65</v>
      </c>
      <c r="D636" s="6" t="s">
        <v>1754</v>
      </c>
      <c r="E636" s="7" t="s">
        <v>1755</v>
      </c>
      <c r="F636" s="6" t="s">
        <v>5051</v>
      </c>
      <c r="G636" s="6" t="s">
        <v>5224</v>
      </c>
      <c r="H636" s="6" t="s">
        <v>38</v>
      </c>
      <c r="I636" s="8" t="s">
        <v>39</v>
      </c>
      <c r="J636" s="15" t="s">
        <v>7586</v>
      </c>
      <c r="K636" s="7" t="s">
        <v>5052</v>
      </c>
      <c r="L636" s="19">
        <v>511700</v>
      </c>
      <c r="M636" s="19">
        <f t="shared" si="30"/>
        <v>0</v>
      </c>
      <c r="N636" s="11">
        <f>M636*(1+VOTOS!$P$3%)^Q636</f>
        <v>0</v>
      </c>
      <c r="O636" s="54">
        <f t="shared" si="28"/>
        <v>511700</v>
      </c>
      <c r="P636" s="103">
        <f t="shared" si="29"/>
        <v>3.4052285772309201E-6</v>
      </c>
      <c r="Q636" s="6">
        <v>0</v>
      </c>
      <c r="R636" s="6"/>
      <c r="S636" s="6" t="s">
        <v>11</v>
      </c>
    </row>
    <row r="637" spans="1:19" s="47" customFormat="1" ht="14" x14ac:dyDescent="0.15">
      <c r="A637" s="8" t="s">
        <v>415</v>
      </c>
      <c r="B637" s="114" t="s">
        <v>416</v>
      </c>
      <c r="C637" s="40" t="s">
        <v>65</v>
      </c>
      <c r="D637" s="6" t="s">
        <v>317</v>
      </c>
      <c r="E637" s="17" t="s">
        <v>318</v>
      </c>
      <c r="F637" s="6" t="s">
        <v>4024</v>
      </c>
      <c r="G637" s="6" t="s">
        <v>2099</v>
      </c>
      <c r="H637" s="6" t="s">
        <v>38</v>
      </c>
      <c r="I637" s="8" t="s">
        <v>39</v>
      </c>
      <c r="J637" s="15" t="s">
        <v>7586</v>
      </c>
      <c r="K637" s="7" t="s">
        <v>4025</v>
      </c>
      <c r="L637" s="19">
        <v>20851182</v>
      </c>
      <c r="M637" s="19">
        <f t="shared" si="30"/>
        <v>20851182</v>
      </c>
      <c r="N637" s="11">
        <f>M637*(1+VOTOS!$P$3%)^Q637</f>
        <v>26203341.285006959</v>
      </c>
      <c r="O637" s="54">
        <f t="shared" si="28"/>
        <v>26203341.285006959</v>
      </c>
      <c r="P637" s="103">
        <f t="shared" si="29"/>
        <v>1.7437632707180081E-4</v>
      </c>
      <c r="Q637" s="48">
        <v>1894</v>
      </c>
      <c r="R637" s="48"/>
      <c r="S637" s="48" t="s">
        <v>11</v>
      </c>
    </row>
    <row r="638" spans="1:19" s="47" customFormat="1" ht="14" x14ac:dyDescent="0.15">
      <c r="A638" s="8" t="s">
        <v>415</v>
      </c>
      <c r="B638" s="114" t="s">
        <v>416</v>
      </c>
      <c r="C638" s="40" t="s">
        <v>65</v>
      </c>
      <c r="D638" s="6" t="s">
        <v>317</v>
      </c>
      <c r="E638" s="17" t="s">
        <v>318</v>
      </c>
      <c r="F638" s="6" t="s">
        <v>4024</v>
      </c>
      <c r="G638" s="6" t="s">
        <v>2099</v>
      </c>
      <c r="H638" s="6" t="s">
        <v>38</v>
      </c>
      <c r="I638" s="8" t="s">
        <v>39</v>
      </c>
      <c r="J638" s="15" t="s">
        <v>7586</v>
      </c>
      <c r="K638" s="7" t="s">
        <v>4028</v>
      </c>
      <c r="L638" s="19">
        <v>10688417</v>
      </c>
      <c r="M638" s="19">
        <f t="shared" si="30"/>
        <v>10688417</v>
      </c>
      <c r="N638" s="11">
        <f>M638*(1+VOTOS!$P$3%)^Q638</f>
        <v>13129184.151671465</v>
      </c>
      <c r="O638" s="54">
        <f t="shared" si="28"/>
        <v>13129184.151671465</v>
      </c>
      <c r="P638" s="103">
        <f t="shared" si="29"/>
        <v>8.7371258684774218E-5</v>
      </c>
      <c r="Q638" s="48">
        <v>1705</v>
      </c>
      <c r="R638" s="48"/>
      <c r="S638" s="48" t="s">
        <v>11</v>
      </c>
    </row>
    <row r="639" spans="1:19" s="47" customFormat="1" ht="14" x14ac:dyDescent="0.15">
      <c r="A639" s="8" t="s">
        <v>415</v>
      </c>
      <c r="B639" s="114" t="s">
        <v>416</v>
      </c>
      <c r="C639" s="40" t="s">
        <v>65</v>
      </c>
      <c r="D639" s="6" t="s">
        <v>317</v>
      </c>
      <c r="E639" s="7" t="s">
        <v>318</v>
      </c>
      <c r="F639" s="6" t="s">
        <v>4024</v>
      </c>
      <c r="G639" s="6" t="s">
        <v>2099</v>
      </c>
      <c r="H639" s="6" t="s">
        <v>38</v>
      </c>
      <c r="I639" s="8" t="s">
        <v>39</v>
      </c>
      <c r="J639" s="15" t="s">
        <v>7586</v>
      </c>
      <c r="K639" s="7" t="s">
        <v>4026</v>
      </c>
      <c r="L639" s="19">
        <v>8633040</v>
      </c>
      <c r="M639" s="19">
        <f t="shared" si="30"/>
        <v>8633040</v>
      </c>
      <c r="N639" s="11">
        <f>M639*(1+VOTOS!$P$3%)^Q639</f>
        <v>10658312.98079657</v>
      </c>
      <c r="O639" s="54">
        <f t="shared" si="28"/>
        <v>10658312.98079657</v>
      </c>
      <c r="P639" s="103">
        <f t="shared" si="29"/>
        <v>7.0928262550869157E-5</v>
      </c>
      <c r="Q639" s="48">
        <v>1747</v>
      </c>
      <c r="R639" s="48"/>
      <c r="S639" s="48" t="s">
        <v>11</v>
      </c>
    </row>
    <row r="640" spans="1:19" s="47" customFormat="1" ht="14" x14ac:dyDescent="0.15">
      <c r="A640" s="8" t="s">
        <v>415</v>
      </c>
      <c r="B640" s="114" t="s">
        <v>416</v>
      </c>
      <c r="C640" s="40" t="s">
        <v>65</v>
      </c>
      <c r="D640" s="6" t="s">
        <v>317</v>
      </c>
      <c r="E640" s="7" t="s">
        <v>318</v>
      </c>
      <c r="F640" s="6" t="s">
        <v>4024</v>
      </c>
      <c r="G640" s="6" t="s">
        <v>2099</v>
      </c>
      <c r="H640" s="6" t="s">
        <v>38</v>
      </c>
      <c r="I640" s="8" t="s">
        <v>39</v>
      </c>
      <c r="J640" s="15" t="s">
        <v>7586</v>
      </c>
      <c r="K640" s="7" t="s">
        <v>4027</v>
      </c>
      <c r="L640" s="19">
        <v>1256890</v>
      </c>
      <c r="M640" s="19">
        <f t="shared" si="30"/>
        <v>1256890</v>
      </c>
      <c r="N640" s="11">
        <f>M640*(1+VOTOS!$P$3%)^Q640</f>
        <v>1551750.8319703606</v>
      </c>
      <c r="O640" s="54">
        <f t="shared" si="28"/>
        <v>1551750.8319703606</v>
      </c>
      <c r="P640" s="103">
        <f t="shared" si="29"/>
        <v>1.0326492628038554E-5</v>
      </c>
      <c r="Q640" s="48">
        <v>1747</v>
      </c>
      <c r="R640" s="48"/>
      <c r="S640" s="48" t="s">
        <v>11</v>
      </c>
    </row>
    <row r="641" spans="1:19" s="47" customFormat="1" ht="14" x14ac:dyDescent="0.15">
      <c r="A641" s="14" t="s">
        <v>5234</v>
      </c>
      <c r="B641" s="115" t="s">
        <v>416</v>
      </c>
      <c r="C641" s="40" t="s">
        <v>65</v>
      </c>
      <c r="D641" s="12" t="s">
        <v>1709</v>
      </c>
      <c r="E641" s="72" t="s">
        <v>1710</v>
      </c>
      <c r="F641" s="14" t="s">
        <v>6104</v>
      </c>
      <c r="G641" s="14" t="s">
        <v>1703</v>
      </c>
      <c r="H641" s="14" t="s">
        <v>38</v>
      </c>
      <c r="I641" s="14" t="s">
        <v>39</v>
      </c>
      <c r="J641" s="15" t="s">
        <v>7586</v>
      </c>
      <c r="K641" s="65" t="s">
        <v>6105</v>
      </c>
      <c r="L641" s="109">
        <v>327250</v>
      </c>
      <c r="M641" s="19">
        <f t="shared" si="30"/>
        <v>327250</v>
      </c>
      <c r="N641" s="11">
        <f>M641*(1+VOTOS!$P$3%)^Q641</f>
        <v>332903.97843719582</v>
      </c>
      <c r="O641" s="54">
        <f t="shared" si="28"/>
        <v>332903.97843719582</v>
      </c>
      <c r="P641" s="103">
        <f t="shared" si="29"/>
        <v>2.215388197866338E-6</v>
      </c>
      <c r="Q641" s="6">
        <v>142</v>
      </c>
      <c r="R641" s="6"/>
      <c r="S641" s="6" t="s">
        <v>7</v>
      </c>
    </row>
    <row r="642" spans="1:19" s="47" customFormat="1" ht="14" x14ac:dyDescent="0.15">
      <c r="A642" s="14" t="s">
        <v>5234</v>
      </c>
      <c r="B642" s="115" t="s">
        <v>416</v>
      </c>
      <c r="C642" s="40" t="s">
        <v>65</v>
      </c>
      <c r="D642" s="12" t="s">
        <v>1709</v>
      </c>
      <c r="E642" s="51" t="s">
        <v>1710</v>
      </c>
      <c r="F642" s="14" t="s">
        <v>6104</v>
      </c>
      <c r="G642" s="14" t="s">
        <v>1703</v>
      </c>
      <c r="H642" s="14" t="s">
        <v>38</v>
      </c>
      <c r="I642" s="14" t="s">
        <v>39</v>
      </c>
      <c r="J642" s="15" t="s">
        <v>7586</v>
      </c>
      <c r="K642" s="52" t="s">
        <v>6106</v>
      </c>
      <c r="L642" s="109">
        <v>294525</v>
      </c>
      <c r="M642" s="19">
        <f t="shared" si="30"/>
        <v>294525</v>
      </c>
      <c r="N642" s="11">
        <f>M642*(1+VOTOS!$P$3%)^Q642</f>
        <v>296271.07782481116</v>
      </c>
      <c r="O642" s="54">
        <f t="shared" si="28"/>
        <v>296271.07782481116</v>
      </c>
      <c r="P642" s="103">
        <f t="shared" si="29"/>
        <v>1.9716059034904298E-6</v>
      </c>
      <c r="Q642" s="6">
        <v>49</v>
      </c>
      <c r="R642" s="6"/>
      <c r="S642" s="6" t="s">
        <v>7</v>
      </c>
    </row>
    <row r="643" spans="1:19" s="47" customFormat="1" ht="14" x14ac:dyDescent="0.15">
      <c r="A643" s="8" t="s">
        <v>415</v>
      </c>
      <c r="B643" s="114" t="s">
        <v>416</v>
      </c>
      <c r="C643" s="40" t="s">
        <v>65</v>
      </c>
      <c r="D643" s="6" t="s">
        <v>79</v>
      </c>
      <c r="E643" s="7" t="s">
        <v>80</v>
      </c>
      <c r="F643" s="6" t="s">
        <v>644</v>
      </c>
      <c r="G643" s="6" t="s">
        <v>5331</v>
      </c>
      <c r="H643" s="6" t="s">
        <v>38</v>
      </c>
      <c r="I643" s="8" t="s">
        <v>39</v>
      </c>
      <c r="J643" s="15" t="s">
        <v>7586</v>
      </c>
      <c r="K643" s="7" t="s">
        <v>652</v>
      </c>
      <c r="L643" s="19">
        <v>23564607</v>
      </c>
      <c r="M643" s="19">
        <f t="shared" si="30"/>
        <v>23564607</v>
      </c>
      <c r="N643" s="11">
        <f>M643*(1+VOTOS!$P$3%)^Q643</f>
        <v>24023846.536957372</v>
      </c>
      <c r="O643" s="54">
        <f t="shared" si="28"/>
        <v>24023846.536957372</v>
      </c>
      <c r="P643" s="103">
        <f t="shared" si="29"/>
        <v>1.5987236420296526E-4</v>
      </c>
      <c r="Q643" s="48">
        <v>160</v>
      </c>
      <c r="R643" s="48"/>
      <c r="S643" s="48" t="s">
        <v>11</v>
      </c>
    </row>
    <row r="644" spans="1:19" s="47" customFormat="1" ht="14" x14ac:dyDescent="0.15">
      <c r="A644" s="8" t="s">
        <v>415</v>
      </c>
      <c r="B644" s="114" t="s">
        <v>416</v>
      </c>
      <c r="C644" s="40" t="s">
        <v>65</v>
      </c>
      <c r="D644" s="6" t="s">
        <v>79</v>
      </c>
      <c r="E644" s="7" t="s">
        <v>80</v>
      </c>
      <c r="F644" s="6" t="s">
        <v>644</v>
      </c>
      <c r="G644" s="6" t="s">
        <v>5331</v>
      </c>
      <c r="H644" s="6" t="s">
        <v>38</v>
      </c>
      <c r="I644" s="8" t="s">
        <v>39</v>
      </c>
      <c r="J644" s="15" t="s">
        <v>7586</v>
      </c>
      <c r="K644" s="7" t="s">
        <v>645</v>
      </c>
      <c r="L644" s="19">
        <v>13823212.42</v>
      </c>
      <c r="M644" s="19">
        <f t="shared" si="30"/>
        <v>13823212.42</v>
      </c>
      <c r="N644" s="11">
        <f>M644*(1+VOTOS!$P$3%)^Q644</f>
        <v>14056951.388902504</v>
      </c>
      <c r="O644" s="54">
        <f t="shared" si="28"/>
        <v>14056951.388902504</v>
      </c>
      <c r="P644" s="103">
        <f t="shared" si="29"/>
        <v>9.3545305019028101E-5</v>
      </c>
      <c r="Q644" s="48">
        <v>139</v>
      </c>
      <c r="R644" s="48"/>
      <c r="S644" s="48" t="s">
        <v>11</v>
      </c>
    </row>
    <row r="645" spans="1:19" s="47" customFormat="1" ht="14" x14ac:dyDescent="0.15">
      <c r="A645" s="8" t="s">
        <v>415</v>
      </c>
      <c r="B645" s="114" t="s">
        <v>416</v>
      </c>
      <c r="C645" s="40" t="s">
        <v>65</v>
      </c>
      <c r="D645" s="6" t="s">
        <v>79</v>
      </c>
      <c r="E645" s="7" t="s">
        <v>80</v>
      </c>
      <c r="F645" s="6" t="s">
        <v>644</v>
      </c>
      <c r="G645" s="6" t="s">
        <v>5331</v>
      </c>
      <c r="H645" s="6" t="s">
        <v>38</v>
      </c>
      <c r="I645" s="8" t="s">
        <v>39</v>
      </c>
      <c r="J645" s="15" t="s">
        <v>7586</v>
      </c>
      <c r="K645" s="7" t="s">
        <v>662</v>
      </c>
      <c r="L645" s="19">
        <v>9519588</v>
      </c>
      <c r="M645" s="19">
        <f t="shared" si="30"/>
        <v>9519588</v>
      </c>
      <c r="N645" s="11">
        <f>M645*(1+VOTOS!$P$3%)^Q645</f>
        <v>9672385.258651441</v>
      </c>
      <c r="O645" s="54">
        <f t="shared" si="28"/>
        <v>9672385.258651441</v>
      </c>
      <c r="P645" s="103">
        <f t="shared" si="29"/>
        <v>6.4367173525008736E-5</v>
      </c>
      <c r="Q645" s="48">
        <v>132</v>
      </c>
      <c r="R645" s="48"/>
      <c r="S645" s="48" t="s">
        <v>11</v>
      </c>
    </row>
    <row r="646" spans="1:19" s="47" customFormat="1" ht="14" x14ac:dyDescent="0.15">
      <c r="A646" s="8" t="s">
        <v>415</v>
      </c>
      <c r="B646" s="114" t="s">
        <v>416</v>
      </c>
      <c r="C646" s="40" t="s">
        <v>65</v>
      </c>
      <c r="D646" s="6" t="s">
        <v>79</v>
      </c>
      <c r="E646" s="7" t="s">
        <v>80</v>
      </c>
      <c r="F646" s="6" t="s">
        <v>644</v>
      </c>
      <c r="G646" s="6" t="s">
        <v>5331</v>
      </c>
      <c r="H646" s="6" t="s">
        <v>38</v>
      </c>
      <c r="I646" s="8" t="s">
        <v>39</v>
      </c>
      <c r="J646" s="15" t="s">
        <v>7586</v>
      </c>
      <c r="K646" s="7" t="s">
        <v>656</v>
      </c>
      <c r="L646" s="19">
        <v>9378398</v>
      </c>
      <c r="M646" s="19">
        <f t="shared" si="30"/>
        <v>9378398</v>
      </c>
      <c r="N646" s="11">
        <f>M646*(1+VOTOS!$P$3%)^Q646</f>
        <v>9389718.1402474083</v>
      </c>
      <c r="O646" s="54">
        <f t="shared" si="28"/>
        <v>9389718.1402474083</v>
      </c>
      <c r="P646" s="103">
        <f t="shared" si="29"/>
        <v>6.2486098384432367E-5</v>
      </c>
      <c r="Q646" s="48">
        <v>10</v>
      </c>
      <c r="R646" s="48"/>
      <c r="S646" s="48" t="s">
        <v>11</v>
      </c>
    </row>
    <row r="647" spans="1:19" s="47" customFormat="1" ht="14" x14ac:dyDescent="0.15">
      <c r="A647" s="8" t="s">
        <v>415</v>
      </c>
      <c r="B647" s="114" t="s">
        <v>416</v>
      </c>
      <c r="C647" s="40" t="s">
        <v>65</v>
      </c>
      <c r="D647" s="6" t="s">
        <v>79</v>
      </c>
      <c r="E647" s="7" t="s">
        <v>80</v>
      </c>
      <c r="F647" s="6" t="s">
        <v>644</v>
      </c>
      <c r="G647" s="6" t="s">
        <v>5331</v>
      </c>
      <c r="H647" s="6" t="s">
        <v>38</v>
      </c>
      <c r="I647" s="8" t="s">
        <v>39</v>
      </c>
      <c r="J647" s="15" t="s">
        <v>7586</v>
      </c>
      <c r="K647" s="7" t="s">
        <v>655</v>
      </c>
      <c r="L647" s="19">
        <v>7107713</v>
      </c>
      <c r="M647" s="19">
        <f t="shared" si="30"/>
        <v>7107713</v>
      </c>
      <c r="N647" s="11">
        <f>M647*(1+VOTOS!$P$3%)^Q647</f>
        <v>7245357.8019644916</v>
      </c>
      <c r="O647" s="54">
        <f t="shared" ref="O647:O710" si="31">+IF(N647&gt;0,N647,L647)</f>
        <v>7245357.8019644916</v>
      </c>
      <c r="P647" s="103">
        <f t="shared" ref="P647:P710" si="32">+O647/$O$4</f>
        <v>4.8215945748509853E-5</v>
      </c>
      <c r="Q647" s="48">
        <v>159</v>
      </c>
      <c r="R647" s="48"/>
      <c r="S647" s="48" t="s">
        <v>11</v>
      </c>
    </row>
    <row r="648" spans="1:19" s="47" customFormat="1" ht="14" x14ac:dyDescent="0.15">
      <c r="A648" s="8" t="s">
        <v>415</v>
      </c>
      <c r="B648" s="114" t="s">
        <v>416</v>
      </c>
      <c r="C648" s="40" t="s">
        <v>65</v>
      </c>
      <c r="D648" s="6" t="s">
        <v>79</v>
      </c>
      <c r="E648" s="7" t="s">
        <v>80</v>
      </c>
      <c r="F648" s="6" t="s">
        <v>644</v>
      </c>
      <c r="G648" s="6" t="s">
        <v>5331</v>
      </c>
      <c r="H648" s="6" t="s">
        <v>38</v>
      </c>
      <c r="I648" s="8" t="s">
        <v>39</v>
      </c>
      <c r="J648" s="15" t="s">
        <v>7586</v>
      </c>
      <c r="K648" s="7" t="s">
        <v>659</v>
      </c>
      <c r="L648" s="19">
        <v>3488757</v>
      </c>
      <c r="M648" s="19">
        <f t="shared" si="30"/>
        <v>3488757</v>
      </c>
      <c r="N648" s="11">
        <f>M648*(1+VOTOS!$P$3%)^Q648</f>
        <v>3556318.7130808788</v>
      </c>
      <c r="O648" s="54">
        <f t="shared" si="31"/>
        <v>3556318.7130808788</v>
      </c>
      <c r="P648" s="103">
        <f t="shared" si="32"/>
        <v>2.3666363321329094E-5</v>
      </c>
      <c r="Q648" s="48">
        <v>159</v>
      </c>
      <c r="R648" s="48"/>
      <c r="S648" s="48" t="s">
        <v>11</v>
      </c>
    </row>
    <row r="649" spans="1:19" s="47" customFormat="1" ht="14" x14ac:dyDescent="0.15">
      <c r="A649" s="8" t="s">
        <v>5234</v>
      </c>
      <c r="B649" s="114" t="s">
        <v>416</v>
      </c>
      <c r="C649" s="40" t="s">
        <v>65</v>
      </c>
      <c r="D649" s="40" t="s">
        <v>451</v>
      </c>
      <c r="E649" s="17" t="s">
        <v>452</v>
      </c>
      <c r="F649" s="6" t="s">
        <v>4029</v>
      </c>
      <c r="G649" s="6" t="s">
        <v>4936</v>
      </c>
      <c r="H649" s="6" t="s">
        <v>38</v>
      </c>
      <c r="I649" s="8" t="s">
        <v>39</v>
      </c>
      <c r="J649" s="15" t="s">
        <v>7586</v>
      </c>
      <c r="K649" s="17" t="s">
        <v>5341</v>
      </c>
      <c r="L649" s="19">
        <v>1363713.5</v>
      </c>
      <c r="M649" s="19">
        <f t="shared" si="30"/>
        <v>0</v>
      </c>
      <c r="N649" s="11">
        <f>M649*(1+VOTOS!$P$3%)^Q649</f>
        <v>0</v>
      </c>
      <c r="O649" s="54">
        <f t="shared" si="31"/>
        <v>1363713.5</v>
      </c>
      <c r="P649" s="103">
        <f t="shared" si="32"/>
        <v>9.0751537646191103E-6</v>
      </c>
      <c r="Q649" s="6">
        <v>0</v>
      </c>
      <c r="R649" s="6"/>
      <c r="S649" s="6" t="s">
        <v>93</v>
      </c>
    </row>
    <row r="650" spans="1:19" s="47" customFormat="1" ht="14" x14ac:dyDescent="0.15">
      <c r="A650" s="8" t="s">
        <v>5234</v>
      </c>
      <c r="B650" s="114" t="s">
        <v>416</v>
      </c>
      <c r="C650" s="40" t="s">
        <v>65</v>
      </c>
      <c r="D650" s="6" t="s">
        <v>451</v>
      </c>
      <c r="E650" s="7" t="s">
        <v>452</v>
      </c>
      <c r="F650" s="6" t="s">
        <v>4029</v>
      </c>
      <c r="G650" s="6" t="s">
        <v>4936</v>
      </c>
      <c r="H650" s="6" t="s">
        <v>38</v>
      </c>
      <c r="I650" s="8" t="s">
        <v>39</v>
      </c>
      <c r="J650" s="15" t="s">
        <v>7586</v>
      </c>
      <c r="K650" s="7" t="s">
        <v>5369</v>
      </c>
      <c r="L650" s="19">
        <v>398918.5</v>
      </c>
      <c r="M650" s="19">
        <f t="shared" si="30"/>
        <v>0</v>
      </c>
      <c r="N650" s="11">
        <f>M650*(1+VOTOS!$P$3%)^Q650</f>
        <v>0</v>
      </c>
      <c r="O650" s="54">
        <f t="shared" si="31"/>
        <v>398918.5</v>
      </c>
      <c r="P650" s="103">
        <f t="shared" si="32"/>
        <v>2.6546974324527901E-6</v>
      </c>
      <c r="Q650" s="6">
        <v>0</v>
      </c>
      <c r="R650" s="6"/>
      <c r="S650" s="6" t="s">
        <v>93</v>
      </c>
    </row>
    <row r="651" spans="1:19" s="47" customFormat="1" ht="14" x14ac:dyDescent="0.15">
      <c r="A651" s="8" t="s">
        <v>5234</v>
      </c>
      <c r="B651" s="114" t="s">
        <v>416</v>
      </c>
      <c r="C651" s="40" t="s">
        <v>65</v>
      </c>
      <c r="D651" s="6" t="s">
        <v>451</v>
      </c>
      <c r="E651" s="7" t="s">
        <v>452</v>
      </c>
      <c r="F651" s="6" t="s">
        <v>4029</v>
      </c>
      <c r="G651" s="6" t="s">
        <v>4936</v>
      </c>
      <c r="H651" s="6" t="s">
        <v>38</v>
      </c>
      <c r="I651" s="8" t="s">
        <v>39</v>
      </c>
      <c r="J651" s="15" t="s">
        <v>7586</v>
      </c>
      <c r="K651" s="7" t="s">
        <v>5368</v>
      </c>
      <c r="L651" s="19">
        <v>104336.5</v>
      </c>
      <c r="M651" s="19">
        <f t="shared" si="30"/>
        <v>0</v>
      </c>
      <c r="N651" s="11">
        <f>M651*(1+VOTOS!$P$3%)^Q651</f>
        <v>0</v>
      </c>
      <c r="O651" s="54">
        <f t="shared" si="31"/>
        <v>104336.5</v>
      </c>
      <c r="P651" s="103">
        <f t="shared" si="32"/>
        <v>6.9433189651798685E-7</v>
      </c>
      <c r="Q651" s="6">
        <v>0</v>
      </c>
      <c r="R651" s="6"/>
      <c r="S651" s="6" t="s">
        <v>93</v>
      </c>
    </row>
    <row r="652" spans="1:19" s="47" customFormat="1" ht="14" x14ac:dyDescent="0.15">
      <c r="A652" s="8" t="s">
        <v>415</v>
      </c>
      <c r="B652" s="114" t="s">
        <v>416</v>
      </c>
      <c r="C652" s="40" t="s">
        <v>65</v>
      </c>
      <c r="D652" s="6" t="s">
        <v>451</v>
      </c>
      <c r="E652" s="7" t="s">
        <v>452</v>
      </c>
      <c r="F652" s="6" t="s">
        <v>4029</v>
      </c>
      <c r="G652" s="6" t="s">
        <v>4936</v>
      </c>
      <c r="H652" s="6" t="s">
        <v>38</v>
      </c>
      <c r="I652" s="8" t="s">
        <v>39</v>
      </c>
      <c r="J652" s="15" t="s">
        <v>7586</v>
      </c>
      <c r="K652" s="7" t="s">
        <v>3624</v>
      </c>
      <c r="L652" s="19">
        <v>2533047</v>
      </c>
      <c r="M652" s="19">
        <f t="shared" si="30"/>
        <v>2533047</v>
      </c>
      <c r="N652" s="11">
        <f>M652*(1+VOTOS!$P$3%)^Q652</f>
        <v>2568741.7671918757</v>
      </c>
      <c r="O652" s="54">
        <f t="shared" si="31"/>
        <v>2568741.7671918757</v>
      </c>
      <c r="P652" s="103">
        <f t="shared" si="32"/>
        <v>1.7094299146313135E-5</v>
      </c>
      <c r="Q652" s="48">
        <v>116</v>
      </c>
      <c r="R652" s="48"/>
      <c r="S652" s="48" t="s">
        <v>11</v>
      </c>
    </row>
    <row r="653" spans="1:19" s="47" customFormat="1" ht="14" x14ac:dyDescent="0.15">
      <c r="A653" s="8" t="s">
        <v>415</v>
      </c>
      <c r="B653" s="114" t="s">
        <v>416</v>
      </c>
      <c r="C653" s="40" t="s">
        <v>65</v>
      </c>
      <c r="D653" s="6" t="s">
        <v>451</v>
      </c>
      <c r="E653" s="17" t="s">
        <v>452</v>
      </c>
      <c r="F653" s="6" t="s">
        <v>4029</v>
      </c>
      <c r="G653" s="6" t="s">
        <v>4936</v>
      </c>
      <c r="H653" s="6" t="s">
        <v>38</v>
      </c>
      <c r="I653" s="8" t="s">
        <v>39</v>
      </c>
      <c r="J653" s="15" t="s">
        <v>7586</v>
      </c>
      <c r="K653" s="7" t="s">
        <v>2343</v>
      </c>
      <c r="L653" s="19">
        <v>1417234</v>
      </c>
      <c r="M653" s="19">
        <f t="shared" si="30"/>
        <v>1417234</v>
      </c>
      <c r="N653" s="11">
        <f>M653*(1+VOTOS!$P$3%)^Q653</f>
        <v>1418260.150745502</v>
      </c>
      <c r="O653" s="54">
        <f t="shared" si="31"/>
        <v>1418260.150745502</v>
      </c>
      <c r="P653" s="103">
        <f t="shared" si="32"/>
        <v>9.4381473427133393E-6</v>
      </c>
      <c r="Q653" s="48">
        <v>6</v>
      </c>
      <c r="R653" s="48"/>
      <c r="S653" s="48" t="s">
        <v>11</v>
      </c>
    </row>
    <row r="654" spans="1:19" s="47" customFormat="1" ht="14" x14ac:dyDescent="0.15">
      <c r="A654" s="8" t="s">
        <v>415</v>
      </c>
      <c r="B654" s="114" t="s">
        <v>416</v>
      </c>
      <c r="C654" s="40" t="s">
        <v>65</v>
      </c>
      <c r="D654" s="6" t="s">
        <v>451</v>
      </c>
      <c r="E654" s="7" t="s">
        <v>452</v>
      </c>
      <c r="F654" s="6" t="s">
        <v>4029</v>
      </c>
      <c r="G654" s="6" t="s">
        <v>4936</v>
      </c>
      <c r="H654" s="6" t="s">
        <v>38</v>
      </c>
      <c r="I654" s="8" t="s">
        <v>39</v>
      </c>
      <c r="J654" s="15" t="s">
        <v>7586</v>
      </c>
      <c r="K654" s="7" t="s">
        <v>2984</v>
      </c>
      <c r="L654" s="19">
        <v>1355462</v>
      </c>
      <c r="M654" s="19">
        <f t="shared" si="30"/>
        <v>1355462</v>
      </c>
      <c r="N654" s="11">
        <f>M654*(1+VOTOS!$P$3%)^Q654</f>
        <v>1370092.9306603004</v>
      </c>
      <c r="O654" s="54">
        <f t="shared" si="31"/>
        <v>1370092.9306603004</v>
      </c>
      <c r="P654" s="103">
        <f t="shared" si="32"/>
        <v>9.1176071935636436E-6</v>
      </c>
      <c r="Q654" s="48">
        <v>89</v>
      </c>
      <c r="R654" s="48"/>
      <c r="S654" s="48" t="s">
        <v>11</v>
      </c>
    </row>
    <row r="655" spans="1:19" s="47" customFormat="1" ht="14" x14ac:dyDescent="0.15">
      <c r="A655" s="8" t="s">
        <v>415</v>
      </c>
      <c r="B655" s="114" t="s">
        <v>416</v>
      </c>
      <c r="C655" s="40" t="s">
        <v>65</v>
      </c>
      <c r="D655" s="6" t="s">
        <v>451</v>
      </c>
      <c r="E655" s="7" t="s">
        <v>452</v>
      </c>
      <c r="F655" s="6" t="s">
        <v>4029</v>
      </c>
      <c r="G655" s="6" t="s">
        <v>4936</v>
      </c>
      <c r="H655" s="6" t="s">
        <v>38</v>
      </c>
      <c r="I655" s="8" t="s">
        <v>39</v>
      </c>
      <c r="J655" s="15" t="s">
        <v>7586</v>
      </c>
      <c r="K655" s="7" t="s">
        <v>4030</v>
      </c>
      <c r="L655" s="19">
        <v>462590</v>
      </c>
      <c r="M655" s="19">
        <f t="shared" si="30"/>
        <v>462590</v>
      </c>
      <c r="N655" s="11">
        <f>M655*(1+VOTOS!$P$3%)^Q655</f>
        <v>464771.44375261589</v>
      </c>
      <c r="O655" s="54">
        <f t="shared" si="31"/>
        <v>464771.44375261589</v>
      </c>
      <c r="P655" s="103">
        <f t="shared" si="32"/>
        <v>3.0929314093165544E-6</v>
      </c>
      <c r="Q655" s="48">
        <v>39</v>
      </c>
      <c r="R655" s="48"/>
      <c r="S655" s="48" t="s">
        <v>11</v>
      </c>
    </row>
    <row r="656" spans="1:19" s="47" customFormat="1" ht="14" x14ac:dyDescent="0.15">
      <c r="A656" s="8" t="s">
        <v>415</v>
      </c>
      <c r="B656" s="114" t="s">
        <v>416</v>
      </c>
      <c r="C656" s="40" t="s">
        <v>65</v>
      </c>
      <c r="D656" s="6" t="s">
        <v>451</v>
      </c>
      <c r="E656" s="7" t="s">
        <v>452</v>
      </c>
      <c r="F656" s="6" t="s">
        <v>4029</v>
      </c>
      <c r="G656" s="6" t="s">
        <v>4936</v>
      </c>
      <c r="H656" s="6" t="s">
        <v>38</v>
      </c>
      <c r="I656" s="8" t="s">
        <v>39</v>
      </c>
      <c r="J656" s="15" t="s">
        <v>7586</v>
      </c>
      <c r="K656" s="7" t="s">
        <v>4031</v>
      </c>
      <c r="L656" s="19">
        <v>206640</v>
      </c>
      <c r="M656" s="19">
        <f t="shared" si="30"/>
        <v>206640</v>
      </c>
      <c r="N656" s="11">
        <f>M656*(1+VOTOS!$P$3%)^Q656</f>
        <v>206914.38251134701</v>
      </c>
      <c r="O656" s="54">
        <f t="shared" si="31"/>
        <v>206914.38251134701</v>
      </c>
      <c r="P656" s="103">
        <f t="shared" si="32"/>
        <v>1.3769606573533879E-6</v>
      </c>
      <c r="Q656" s="48">
        <v>11</v>
      </c>
      <c r="R656" s="48"/>
      <c r="S656" s="48" t="s">
        <v>11</v>
      </c>
    </row>
    <row r="657" spans="1:19" s="47" customFormat="1" ht="14" x14ac:dyDescent="0.15">
      <c r="A657" s="8" t="s">
        <v>415</v>
      </c>
      <c r="B657" s="114" t="s">
        <v>416</v>
      </c>
      <c r="C657" s="40" t="s">
        <v>65</v>
      </c>
      <c r="D657" s="6" t="s">
        <v>451</v>
      </c>
      <c r="E657" s="7" t="s">
        <v>452</v>
      </c>
      <c r="F657" s="6" t="s">
        <v>4029</v>
      </c>
      <c r="G657" s="6" t="s">
        <v>4936</v>
      </c>
      <c r="H657" s="6" t="s">
        <v>38</v>
      </c>
      <c r="I657" s="8" t="s">
        <v>39</v>
      </c>
      <c r="J657" s="15" t="s">
        <v>7586</v>
      </c>
      <c r="K657" s="7" t="s">
        <v>4380</v>
      </c>
      <c r="L657" s="19">
        <v>2218513</v>
      </c>
      <c r="M657" s="19">
        <f t="shared" si="30"/>
        <v>0</v>
      </c>
      <c r="N657" s="11">
        <f>M657*(1+VOTOS!$P$3%)^Q657</f>
        <v>0</v>
      </c>
      <c r="O657" s="54">
        <f t="shared" si="31"/>
        <v>2218513</v>
      </c>
      <c r="P657" s="103">
        <f t="shared" si="32"/>
        <v>1.4763619047407271E-5</v>
      </c>
      <c r="Q657" s="6">
        <v>0</v>
      </c>
      <c r="R657" s="6"/>
      <c r="S657" s="6" t="s">
        <v>11</v>
      </c>
    </row>
    <row r="658" spans="1:19" s="47" customFormat="1" ht="14" x14ac:dyDescent="0.15">
      <c r="A658" s="8" t="s">
        <v>415</v>
      </c>
      <c r="B658" s="114" t="s">
        <v>416</v>
      </c>
      <c r="C658" s="40" t="s">
        <v>65</v>
      </c>
      <c r="D658" s="6" t="s">
        <v>451</v>
      </c>
      <c r="E658" s="7" t="s">
        <v>452</v>
      </c>
      <c r="F658" s="6" t="s">
        <v>4029</v>
      </c>
      <c r="G658" s="6" t="s">
        <v>4936</v>
      </c>
      <c r="H658" s="6" t="s">
        <v>38</v>
      </c>
      <c r="I658" s="8" t="s">
        <v>39</v>
      </c>
      <c r="J658" s="15" t="s">
        <v>7586</v>
      </c>
      <c r="K658" s="7" t="s">
        <v>4380</v>
      </c>
      <c r="L658" s="19">
        <v>317384</v>
      </c>
      <c r="M658" s="19">
        <f t="shared" ref="M658:M721" si="33">+IF(Q658&gt;0,L658,0)</f>
        <v>0</v>
      </c>
      <c r="N658" s="11">
        <f>M658*(1+VOTOS!$P$3%)^Q658</f>
        <v>0</v>
      </c>
      <c r="O658" s="54">
        <f t="shared" si="31"/>
        <v>317384</v>
      </c>
      <c r="P658" s="103">
        <f t="shared" si="32"/>
        <v>2.1121068336053513E-6</v>
      </c>
      <c r="Q658" s="6">
        <v>0</v>
      </c>
      <c r="R658" s="6"/>
      <c r="S658" s="6" t="s">
        <v>11</v>
      </c>
    </row>
    <row r="659" spans="1:19" s="47" customFormat="1" ht="14" x14ac:dyDescent="0.15">
      <c r="A659" s="8" t="s">
        <v>415</v>
      </c>
      <c r="B659" s="114" t="s">
        <v>416</v>
      </c>
      <c r="C659" s="40" t="s">
        <v>65</v>
      </c>
      <c r="D659" s="6" t="s">
        <v>451</v>
      </c>
      <c r="E659" s="7" t="s">
        <v>452</v>
      </c>
      <c r="F659" s="6" t="s">
        <v>4029</v>
      </c>
      <c r="G659" s="6" t="s">
        <v>4936</v>
      </c>
      <c r="H659" s="6" t="s">
        <v>38</v>
      </c>
      <c r="I659" s="8" t="s">
        <v>39</v>
      </c>
      <c r="J659" s="15" t="s">
        <v>7586</v>
      </c>
      <c r="K659" s="17" t="s">
        <v>4902</v>
      </c>
      <c r="L659" s="19">
        <v>11981255</v>
      </c>
      <c r="M659" s="19">
        <f t="shared" si="33"/>
        <v>0</v>
      </c>
      <c r="N659" s="11">
        <f>M659*(1+VOTOS!$P$3%)^Q659</f>
        <v>0</v>
      </c>
      <c r="O659" s="54">
        <f t="shared" si="31"/>
        <v>11981255</v>
      </c>
      <c r="P659" s="103">
        <f t="shared" si="32"/>
        <v>7.9732092861228935E-5</v>
      </c>
      <c r="Q659" s="6">
        <v>0</v>
      </c>
      <c r="R659" s="6"/>
      <c r="S659" s="6" t="s">
        <v>11</v>
      </c>
    </row>
    <row r="660" spans="1:19" s="47" customFormat="1" ht="14" x14ac:dyDescent="0.15">
      <c r="A660" s="8" t="s">
        <v>415</v>
      </c>
      <c r="B660" s="114" t="s">
        <v>416</v>
      </c>
      <c r="C660" s="40" t="s">
        <v>65</v>
      </c>
      <c r="D660" s="6" t="s">
        <v>451</v>
      </c>
      <c r="E660" s="7" t="s">
        <v>452</v>
      </c>
      <c r="F660" s="6" t="s">
        <v>4029</v>
      </c>
      <c r="G660" s="6" t="s">
        <v>4936</v>
      </c>
      <c r="H660" s="6" t="s">
        <v>38</v>
      </c>
      <c r="I660" s="8" t="s">
        <v>39</v>
      </c>
      <c r="J660" s="15" t="s">
        <v>7586</v>
      </c>
      <c r="K660" s="7" t="s">
        <v>2338</v>
      </c>
      <c r="L660" s="19">
        <v>10108127</v>
      </c>
      <c r="M660" s="19">
        <f t="shared" si="33"/>
        <v>0</v>
      </c>
      <c r="N660" s="11">
        <f>M660*(1+VOTOS!$P$3%)^Q660</f>
        <v>0</v>
      </c>
      <c r="O660" s="54">
        <f t="shared" si="31"/>
        <v>10108127</v>
      </c>
      <c r="P660" s="103">
        <f t="shared" si="32"/>
        <v>6.7266919919248486E-5</v>
      </c>
      <c r="Q660" s="6">
        <v>0</v>
      </c>
      <c r="R660" s="6"/>
      <c r="S660" s="6" t="s">
        <v>11</v>
      </c>
    </row>
    <row r="661" spans="1:19" s="47" customFormat="1" ht="14" x14ac:dyDescent="0.15">
      <c r="A661" s="8" t="s">
        <v>415</v>
      </c>
      <c r="B661" s="114" t="s">
        <v>416</v>
      </c>
      <c r="C661" s="40" t="s">
        <v>65</v>
      </c>
      <c r="D661" s="6" t="s">
        <v>451</v>
      </c>
      <c r="E661" s="7" t="s">
        <v>452</v>
      </c>
      <c r="F661" s="6" t="s">
        <v>4029</v>
      </c>
      <c r="G661" s="6" t="s">
        <v>4936</v>
      </c>
      <c r="H661" s="6" t="s">
        <v>38</v>
      </c>
      <c r="I661" s="8" t="s">
        <v>39</v>
      </c>
      <c r="J661" s="15" t="s">
        <v>7586</v>
      </c>
      <c r="K661" s="7" t="s">
        <v>4960</v>
      </c>
      <c r="L661" s="19">
        <v>335825</v>
      </c>
      <c r="M661" s="19">
        <f t="shared" si="33"/>
        <v>0</v>
      </c>
      <c r="N661" s="11">
        <f>M661*(1+VOTOS!$P$3%)^Q661</f>
        <v>0</v>
      </c>
      <c r="O661" s="54">
        <f t="shared" si="31"/>
        <v>335825</v>
      </c>
      <c r="P661" s="103">
        <f t="shared" si="32"/>
        <v>2.2348268261648892E-6</v>
      </c>
      <c r="Q661" s="6">
        <v>0</v>
      </c>
      <c r="R661" s="6"/>
      <c r="S661" s="6" t="s">
        <v>11</v>
      </c>
    </row>
    <row r="662" spans="1:19" s="47" customFormat="1" ht="14" x14ac:dyDescent="0.15">
      <c r="A662" s="14" t="s">
        <v>5234</v>
      </c>
      <c r="B662" s="115" t="s">
        <v>416</v>
      </c>
      <c r="C662" s="40" t="s">
        <v>65</v>
      </c>
      <c r="D662" s="12" t="s">
        <v>1267</v>
      </c>
      <c r="E662" s="51" t="s">
        <v>1268</v>
      </c>
      <c r="F662" s="14" t="s">
        <v>5491</v>
      </c>
      <c r="G662" s="14" t="s">
        <v>102</v>
      </c>
      <c r="H662" s="14" t="s">
        <v>38</v>
      </c>
      <c r="I662" s="14" t="s">
        <v>39</v>
      </c>
      <c r="J662" s="15" t="s">
        <v>7586</v>
      </c>
      <c r="K662" s="52" t="s">
        <v>5494</v>
      </c>
      <c r="L662" s="109">
        <v>890120</v>
      </c>
      <c r="M662" s="19">
        <f t="shared" si="33"/>
        <v>890120</v>
      </c>
      <c r="N662" s="11">
        <f>M662*(1+VOTOS!$P$3%)^Q662</f>
        <v>909330.0162731373</v>
      </c>
      <c r="O662" s="54">
        <f t="shared" si="31"/>
        <v>909330.0162731373</v>
      </c>
      <c r="P662" s="103">
        <f t="shared" si="32"/>
        <v>6.0513514902230697E-6</v>
      </c>
      <c r="Q662" s="6">
        <v>177</v>
      </c>
      <c r="R662" s="6"/>
      <c r="S662" s="6" t="s">
        <v>7</v>
      </c>
    </row>
    <row r="663" spans="1:19" s="47" customFormat="1" ht="14" x14ac:dyDescent="0.15">
      <c r="A663" s="14" t="s">
        <v>5234</v>
      </c>
      <c r="B663" s="115" t="s">
        <v>416</v>
      </c>
      <c r="C663" s="40" t="s">
        <v>65</v>
      </c>
      <c r="D663" s="12" t="s">
        <v>1267</v>
      </c>
      <c r="E663" s="51" t="s">
        <v>1268</v>
      </c>
      <c r="F663" s="14" t="s">
        <v>5491</v>
      </c>
      <c r="G663" s="14" t="s">
        <v>102</v>
      </c>
      <c r="H663" s="14" t="s">
        <v>38</v>
      </c>
      <c r="I663" s="14" t="s">
        <v>39</v>
      </c>
      <c r="J663" s="15" t="s">
        <v>7586</v>
      </c>
      <c r="K663" s="52" t="s">
        <v>5496</v>
      </c>
      <c r="L663" s="109">
        <v>875378</v>
      </c>
      <c r="M663" s="19">
        <f t="shared" si="33"/>
        <v>875378</v>
      </c>
      <c r="N663" s="11">
        <f>M663*(1+VOTOS!$P$3%)^Q663</f>
        <v>876857.62484819174</v>
      </c>
      <c r="O663" s="54">
        <f t="shared" si="31"/>
        <v>876857.62484819174</v>
      </c>
      <c r="P663" s="103">
        <f t="shared" si="32"/>
        <v>5.8352562874651001E-6</v>
      </c>
      <c r="Q663" s="6">
        <v>14</v>
      </c>
      <c r="R663" s="6"/>
      <c r="S663" s="6" t="s">
        <v>7</v>
      </c>
    </row>
    <row r="664" spans="1:19" s="47" customFormat="1" ht="14" x14ac:dyDescent="0.15">
      <c r="A664" s="14" t="s">
        <v>5234</v>
      </c>
      <c r="B664" s="115" t="s">
        <v>416</v>
      </c>
      <c r="C664" s="40" t="s">
        <v>65</v>
      </c>
      <c r="D664" s="12" t="s">
        <v>1267</v>
      </c>
      <c r="E664" s="51" t="s">
        <v>1268</v>
      </c>
      <c r="F664" s="14" t="s">
        <v>5491</v>
      </c>
      <c r="G664" s="14" t="s">
        <v>102</v>
      </c>
      <c r="H664" s="14" t="s">
        <v>38</v>
      </c>
      <c r="I664" s="14" t="s">
        <v>39</v>
      </c>
      <c r="J664" s="15" t="s">
        <v>7586</v>
      </c>
      <c r="K664" s="52" t="s">
        <v>5495</v>
      </c>
      <c r="L664" s="109">
        <v>360570</v>
      </c>
      <c r="M664" s="19">
        <f t="shared" si="33"/>
        <v>360570</v>
      </c>
      <c r="N664" s="11">
        <f>M664*(1+VOTOS!$P$3%)^Q664</f>
        <v>364549.95411710278</v>
      </c>
      <c r="O664" s="54">
        <f t="shared" si="31"/>
        <v>364549.95411710278</v>
      </c>
      <c r="P664" s="103">
        <f t="shared" si="32"/>
        <v>2.4259838217466856E-6</v>
      </c>
      <c r="Q664" s="6">
        <v>91</v>
      </c>
      <c r="R664" s="6"/>
      <c r="S664" s="6" t="s">
        <v>7</v>
      </c>
    </row>
    <row r="665" spans="1:19" s="47" customFormat="1" ht="14" x14ac:dyDescent="0.15">
      <c r="A665" s="14" t="s">
        <v>5234</v>
      </c>
      <c r="B665" s="115" t="s">
        <v>416</v>
      </c>
      <c r="C665" s="40" t="s">
        <v>65</v>
      </c>
      <c r="D665" s="12" t="s">
        <v>1267</v>
      </c>
      <c r="E665" s="51" t="s">
        <v>1268</v>
      </c>
      <c r="F665" s="14" t="s">
        <v>5491</v>
      </c>
      <c r="G665" s="14" t="s">
        <v>102</v>
      </c>
      <c r="H665" s="14" t="s">
        <v>38</v>
      </c>
      <c r="I665" s="14" t="s">
        <v>39</v>
      </c>
      <c r="J665" s="15" t="s">
        <v>7586</v>
      </c>
      <c r="K665" s="52" t="s">
        <v>5492</v>
      </c>
      <c r="L665" s="109">
        <v>286790</v>
      </c>
      <c r="M665" s="19">
        <f t="shared" si="33"/>
        <v>286790</v>
      </c>
      <c r="N665" s="11">
        <f>M665*(1+VOTOS!$P$3%)^Q665</f>
        <v>293864.22137515713</v>
      </c>
      <c r="O665" s="54">
        <f t="shared" si="31"/>
        <v>293864.22137515713</v>
      </c>
      <c r="P665" s="103">
        <f t="shared" si="32"/>
        <v>1.9555889084471338E-6</v>
      </c>
      <c r="Q665" s="6">
        <v>202</v>
      </c>
      <c r="R665" s="6"/>
      <c r="S665" s="6" t="s">
        <v>7</v>
      </c>
    </row>
    <row r="666" spans="1:19" s="47" customFormat="1" ht="14" x14ac:dyDescent="0.15">
      <c r="A666" s="14" t="s">
        <v>5234</v>
      </c>
      <c r="B666" s="115" t="s">
        <v>416</v>
      </c>
      <c r="C666" s="40" t="s">
        <v>65</v>
      </c>
      <c r="D666" s="12" t="s">
        <v>1267</v>
      </c>
      <c r="E666" s="51" t="s">
        <v>1268</v>
      </c>
      <c r="F666" s="14" t="s">
        <v>5491</v>
      </c>
      <c r="G666" s="14" t="s">
        <v>102</v>
      </c>
      <c r="H666" s="14" t="s">
        <v>38</v>
      </c>
      <c r="I666" s="14" t="s">
        <v>39</v>
      </c>
      <c r="J666" s="15" t="s">
        <v>7586</v>
      </c>
      <c r="K666" s="52" t="s">
        <v>5493</v>
      </c>
      <c r="L666" s="109">
        <v>143990</v>
      </c>
      <c r="M666" s="19">
        <f t="shared" si="33"/>
        <v>143990</v>
      </c>
      <c r="N666" s="11">
        <f>M666*(1+VOTOS!$P$3%)^Q666</f>
        <v>147541.78749541086</v>
      </c>
      <c r="O666" s="54">
        <f t="shared" si="31"/>
        <v>147541.78749541086</v>
      </c>
      <c r="P666" s="103">
        <f t="shared" si="32"/>
        <v>9.8185169262283494E-7</v>
      </c>
      <c r="Q666" s="6">
        <v>202</v>
      </c>
      <c r="R666" s="6"/>
      <c r="S666" s="6" t="s">
        <v>7</v>
      </c>
    </row>
    <row r="667" spans="1:19" s="47" customFormat="1" ht="14" x14ac:dyDescent="0.15">
      <c r="A667" s="8" t="s">
        <v>415</v>
      </c>
      <c r="B667" s="114" t="s">
        <v>416</v>
      </c>
      <c r="C667" s="40" t="s">
        <v>65</v>
      </c>
      <c r="D667" s="6" t="s">
        <v>663</v>
      </c>
      <c r="E667" s="7" t="s">
        <v>664</v>
      </c>
      <c r="F667" s="6" t="s">
        <v>4925</v>
      </c>
      <c r="G667" s="6" t="s">
        <v>5224</v>
      </c>
      <c r="H667" s="6" t="s">
        <v>38</v>
      </c>
      <c r="I667" s="8" t="s">
        <v>39</v>
      </c>
      <c r="J667" s="15" t="s">
        <v>7586</v>
      </c>
      <c r="K667" s="7" t="s">
        <v>4926</v>
      </c>
      <c r="L667" s="19">
        <v>13327513</v>
      </c>
      <c r="M667" s="19">
        <f t="shared" si="33"/>
        <v>13327513</v>
      </c>
      <c r="N667" s="11">
        <f>M667*(1+VOTOS!$P$3%)^Q667</f>
        <v>13837011.296926506</v>
      </c>
      <c r="O667" s="54">
        <f t="shared" si="31"/>
        <v>13837011.296926506</v>
      </c>
      <c r="P667" s="103">
        <f t="shared" si="32"/>
        <v>9.2081661699748314E-5</v>
      </c>
      <c r="Q667" s="6">
        <v>311</v>
      </c>
      <c r="R667" s="6"/>
      <c r="S667" s="6" t="s">
        <v>11</v>
      </c>
    </row>
    <row r="668" spans="1:19" s="47" customFormat="1" ht="14" x14ac:dyDescent="0.15">
      <c r="A668" s="14" t="s">
        <v>5234</v>
      </c>
      <c r="B668" s="115" t="s">
        <v>416</v>
      </c>
      <c r="C668" s="40" t="s">
        <v>65</v>
      </c>
      <c r="D668" s="12" t="s">
        <v>729</v>
      </c>
      <c r="E668" s="72" t="s">
        <v>730</v>
      </c>
      <c r="F668" s="14" t="s">
        <v>6254</v>
      </c>
      <c r="G668" s="14" t="s">
        <v>37</v>
      </c>
      <c r="H668" s="14" t="s">
        <v>38</v>
      </c>
      <c r="I668" s="14" t="s">
        <v>39</v>
      </c>
      <c r="J668" s="15" t="s">
        <v>7586</v>
      </c>
      <c r="K668" s="52" t="s">
        <v>6256</v>
      </c>
      <c r="L668" s="109">
        <v>3399177.5</v>
      </c>
      <c r="M668" s="19">
        <f t="shared" si="33"/>
        <v>0</v>
      </c>
      <c r="N668" s="11">
        <f>M668*(1+VOTOS!$P$3%)^Q668</f>
        <v>0</v>
      </c>
      <c r="O668" s="54">
        <f t="shared" si="31"/>
        <v>3399177.5</v>
      </c>
      <c r="P668" s="103">
        <f t="shared" si="32"/>
        <v>2.2620629982568608E-5</v>
      </c>
      <c r="Q668" s="6">
        <v>0</v>
      </c>
      <c r="R668" s="6"/>
      <c r="S668" s="6" t="s">
        <v>7</v>
      </c>
    </row>
    <row r="669" spans="1:19" s="47" customFormat="1" ht="14" x14ac:dyDescent="0.15">
      <c r="A669" s="14" t="s">
        <v>5234</v>
      </c>
      <c r="B669" s="115" t="s">
        <v>416</v>
      </c>
      <c r="C669" s="40" t="s">
        <v>65</v>
      </c>
      <c r="D669" s="12" t="s">
        <v>729</v>
      </c>
      <c r="E669" s="51" t="s">
        <v>730</v>
      </c>
      <c r="F669" s="14" t="s">
        <v>6254</v>
      </c>
      <c r="G669" s="14" t="s">
        <v>37</v>
      </c>
      <c r="H669" s="14" t="s">
        <v>38</v>
      </c>
      <c r="I669" s="14" t="s">
        <v>39</v>
      </c>
      <c r="J669" s="15" t="s">
        <v>7586</v>
      </c>
      <c r="K669" s="52" t="s">
        <v>3989</v>
      </c>
      <c r="L669" s="109">
        <v>2870542.5</v>
      </c>
      <c r="M669" s="19">
        <f t="shared" si="33"/>
        <v>0</v>
      </c>
      <c r="N669" s="11">
        <f>M669*(1+VOTOS!$P$3%)^Q669</f>
        <v>0</v>
      </c>
      <c r="O669" s="54">
        <f t="shared" si="31"/>
        <v>2870542.5</v>
      </c>
      <c r="P669" s="103">
        <f t="shared" si="32"/>
        <v>1.9102703445682798E-5</v>
      </c>
      <c r="Q669" s="6">
        <v>0</v>
      </c>
      <c r="R669" s="6"/>
      <c r="S669" s="6" t="s">
        <v>7</v>
      </c>
    </row>
    <row r="670" spans="1:19" s="47" customFormat="1" ht="14" x14ac:dyDescent="0.15">
      <c r="A670" s="14" t="s">
        <v>5234</v>
      </c>
      <c r="B670" s="115" t="s">
        <v>416</v>
      </c>
      <c r="C670" s="40" t="s">
        <v>65</v>
      </c>
      <c r="D670" s="12" t="s">
        <v>729</v>
      </c>
      <c r="E670" s="51" t="s">
        <v>730</v>
      </c>
      <c r="F670" s="14" t="s">
        <v>6254</v>
      </c>
      <c r="G670" s="14" t="s">
        <v>37</v>
      </c>
      <c r="H670" s="14" t="s">
        <v>38</v>
      </c>
      <c r="I670" s="14" t="s">
        <v>39</v>
      </c>
      <c r="J670" s="15" t="s">
        <v>7586</v>
      </c>
      <c r="K670" s="52" t="s">
        <v>6257</v>
      </c>
      <c r="L670" s="109">
        <v>1822929</v>
      </c>
      <c r="M670" s="19">
        <f t="shared" si="33"/>
        <v>0</v>
      </c>
      <c r="N670" s="11">
        <f>M670*(1+VOTOS!$P$3%)^Q670</f>
        <v>0</v>
      </c>
      <c r="O670" s="54">
        <f t="shared" si="31"/>
        <v>1822929</v>
      </c>
      <c r="P670" s="103">
        <f t="shared" si="32"/>
        <v>1.2131111833228423E-5</v>
      </c>
      <c r="Q670" s="6">
        <v>0</v>
      </c>
      <c r="R670" s="6"/>
      <c r="S670" s="6" t="s">
        <v>7</v>
      </c>
    </row>
    <row r="671" spans="1:19" s="47" customFormat="1" ht="14" x14ac:dyDescent="0.15">
      <c r="A671" s="14" t="s">
        <v>5234</v>
      </c>
      <c r="B671" s="115" t="s">
        <v>416</v>
      </c>
      <c r="C671" s="40" t="s">
        <v>65</v>
      </c>
      <c r="D671" s="12" t="s">
        <v>729</v>
      </c>
      <c r="E671" s="51" t="s">
        <v>730</v>
      </c>
      <c r="F671" s="14" t="s">
        <v>6254</v>
      </c>
      <c r="G671" s="14" t="s">
        <v>37</v>
      </c>
      <c r="H671" s="14" t="s">
        <v>38</v>
      </c>
      <c r="I671" s="14" t="s">
        <v>39</v>
      </c>
      <c r="J671" s="15" t="s">
        <v>7586</v>
      </c>
      <c r="K671" s="52" t="s">
        <v>6258</v>
      </c>
      <c r="L671" s="109">
        <v>1248420.5</v>
      </c>
      <c r="M671" s="19">
        <f t="shared" si="33"/>
        <v>0</v>
      </c>
      <c r="N671" s="11">
        <f>M671*(1+VOTOS!$P$3%)^Q671</f>
        <v>0</v>
      </c>
      <c r="O671" s="54">
        <f t="shared" si="31"/>
        <v>1248420.5</v>
      </c>
      <c r="P671" s="103">
        <f t="shared" si="32"/>
        <v>8.3079092495620746E-6</v>
      </c>
      <c r="Q671" s="6">
        <v>0</v>
      </c>
      <c r="R671" s="6"/>
      <c r="S671" s="6" t="s">
        <v>7</v>
      </c>
    </row>
    <row r="672" spans="1:19" s="47" customFormat="1" ht="14" x14ac:dyDescent="0.15">
      <c r="A672" s="14" t="s">
        <v>5234</v>
      </c>
      <c r="B672" s="115" t="s">
        <v>416</v>
      </c>
      <c r="C672" s="40" t="s">
        <v>65</v>
      </c>
      <c r="D672" s="12" t="s">
        <v>729</v>
      </c>
      <c r="E672" s="51" t="s">
        <v>730</v>
      </c>
      <c r="F672" s="14" t="s">
        <v>6254</v>
      </c>
      <c r="G672" s="14" t="s">
        <v>37</v>
      </c>
      <c r="H672" s="14" t="s">
        <v>38</v>
      </c>
      <c r="I672" s="14" t="s">
        <v>39</v>
      </c>
      <c r="J672" s="15" t="s">
        <v>7586</v>
      </c>
      <c r="K672" s="52" t="s">
        <v>6259</v>
      </c>
      <c r="L672" s="109">
        <v>914726.5</v>
      </c>
      <c r="M672" s="19">
        <f t="shared" si="33"/>
        <v>0</v>
      </c>
      <c r="N672" s="11">
        <f>M672*(1+VOTOS!$P$3%)^Q672</f>
        <v>0</v>
      </c>
      <c r="O672" s="54">
        <f t="shared" si="31"/>
        <v>914726.5</v>
      </c>
      <c r="P672" s="103">
        <f t="shared" si="32"/>
        <v>6.0872636665046303E-6</v>
      </c>
      <c r="Q672" s="6">
        <v>0</v>
      </c>
      <c r="R672" s="6"/>
      <c r="S672" s="6" t="s">
        <v>7</v>
      </c>
    </row>
    <row r="673" spans="1:19" s="47" customFormat="1" ht="14" x14ac:dyDescent="0.15">
      <c r="A673" s="14" t="s">
        <v>5234</v>
      </c>
      <c r="B673" s="115" t="s">
        <v>416</v>
      </c>
      <c r="C673" s="40" t="s">
        <v>65</v>
      </c>
      <c r="D673" s="12" t="s">
        <v>729</v>
      </c>
      <c r="E673" s="51" t="s">
        <v>730</v>
      </c>
      <c r="F673" s="14" t="s">
        <v>6254</v>
      </c>
      <c r="G673" s="14" t="s">
        <v>37</v>
      </c>
      <c r="H673" s="14" t="s">
        <v>38</v>
      </c>
      <c r="I673" s="14" t="s">
        <v>39</v>
      </c>
      <c r="J673" s="15" t="s">
        <v>7586</v>
      </c>
      <c r="K673" s="52" t="s">
        <v>6255</v>
      </c>
      <c r="L673" s="109">
        <v>470400</v>
      </c>
      <c r="M673" s="19">
        <f t="shared" si="33"/>
        <v>0</v>
      </c>
      <c r="N673" s="11">
        <f>M673*(1+VOTOS!$P$3%)^Q673</f>
        <v>0</v>
      </c>
      <c r="O673" s="54">
        <f t="shared" si="31"/>
        <v>470400</v>
      </c>
      <c r="P673" s="103">
        <f t="shared" si="32"/>
        <v>3.1303879670303397E-6</v>
      </c>
      <c r="Q673" s="6">
        <v>0</v>
      </c>
      <c r="R673" s="6"/>
      <c r="S673" s="6" t="s">
        <v>7</v>
      </c>
    </row>
    <row r="674" spans="1:19" s="47" customFormat="1" ht="14" x14ac:dyDescent="0.15">
      <c r="A674" s="8" t="s">
        <v>415</v>
      </c>
      <c r="B674" s="114" t="s">
        <v>416</v>
      </c>
      <c r="C674" s="40" t="s">
        <v>65</v>
      </c>
      <c r="D674" s="6" t="s">
        <v>1590</v>
      </c>
      <c r="E674" s="7" t="s">
        <v>1591</v>
      </c>
      <c r="F674" s="6" t="s">
        <v>4032</v>
      </c>
      <c r="G674" s="6" t="s">
        <v>4936</v>
      </c>
      <c r="H674" s="6" t="s">
        <v>38</v>
      </c>
      <c r="I674" s="8" t="s">
        <v>39</v>
      </c>
      <c r="J674" s="15" t="s">
        <v>7586</v>
      </c>
      <c r="K674" s="17" t="s">
        <v>4033</v>
      </c>
      <c r="L674" s="19">
        <v>1084156</v>
      </c>
      <c r="M674" s="19">
        <f t="shared" si="33"/>
        <v>1084156</v>
      </c>
      <c r="N674" s="11">
        <f>M674*(1+VOTOS!$P$3%)^Q674</f>
        <v>1311957.6370838906</v>
      </c>
      <c r="O674" s="54">
        <f t="shared" si="31"/>
        <v>1311957.6370838906</v>
      </c>
      <c r="P674" s="103">
        <f t="shared" si="32"/>
        <v>8.7307321436670252E-6</v>
      </c>
      <c r="Q674" s="48">
        <v>1581</v>
      </c>
      <c r="R674" s="48"/>
      <c r="S674" s="48" t="s">
        <v>11</v>
      </c>
    </row>
    <row r="675" spans="1:19" s="47" customFormat="1" ht="14" x14ac:dyDescent="0.15">
      <c r="A675" s="14" t="s">
        <v>5234</v>
      </c>
      <c r="B675" s="115" t="s">
        <v>416</v>
      </c>
      <c r="C675" s="40" t="s">
        <v>65</v>
      </c>
      <c r="D675" s="12" t="s">
        <v>1167</v>
      </c>
      <c r="E675" s="51" t="s">
        <v>1168</v>
      </c>
      <c r="F675" s="14" t="s">
        <v>5631</v>
      </c>
      <c r="G675" s="14" t="s">
        <v>37</v>
      </c>
      <c r="H675" s="14" t="s">
        <v>38</v>
      </c>
      <c r="I675" s="14" t="s">
        <v>39</v>
      </c>
      <c r="J675" s="15" t="s">
        <v>7586</v>
      </c>
      <c r="K675" s="52" t="s">
        <v>5632</v>
      </c>
      <c r="L675" s="109">
        <v>904038</v>
      </c>
      <c r="M675" s="19">
        <f t="shared" si="33"/>
        <v>904038</v>
      </c>
      <c r="N675" s="11">
        <f>M675*(1+VOTOS!$P$3%)^Q675</f>
        <v>918991.88836855209</v>
      </c>
      <c r="O675" s="54">
        <f t="shared" si="31"/>
        <v>918991.88836855209</v>
      </c>
      <c r="P675" s="103">
        <f t="shared" si="32"/>
        <v>6.1156487014188026E-6</v>
      </c>
      <c r="Q675" s="6">
        <v>136</v>
      </c>
      <c r="R675" s="6"/>
      <c r="S675" s="6" t="s">
        <v>7</v>
      </c>
    </row>
    <row r="676" spans="1:19" s="47" customFormat="1" ht="14" x14ac:dyDescent="0.15">
      <c r="A676" s="14" t="s">
        <v>5234</v>
      </c>
      <c r="B676" s="115" t="s">
        <v>416</v>
      </c>
      <c r="C676" s="40" t="s">
        <v>65</v>
      </c>
      <c r="D676" s="12" t="s">
        <v>1167</v>
      </c>
      <c r="E676" s="51" t="s">
        <v>1168</v>
      </c>
      <c r="F676" s="14" t="s">
        <v>5631</v>
      </c>
      <c r="G676" s="14" t="s">
        <v>37</v>
      </c>
      <c r="H676" s="14" t="s">
        <v>38</v>
      </c>
      <c r="I676" s="14" t="s">
        <v>39</v>
      </c>
      <c r="J676" s="15" t="s">
        <v>7586</v>
      </c>
      <c r="K676" s="52" t="s">
        <v>5635</v>
      </c>
      <c r="L676" s="109">
        <v>830153.5</v>
      </c>
      <c r="M676" s="19">
        <f t="shared" si="33"/>
        <v>830153.5</v>
      </c>
      <c r="N676" s="11">
        <f>M676*(1+VOTOS!$P$3%)^Q676</f>
        <v>834672.17796018033</v>
      </c>
      <c r="O676" s="54">
        <f t="shared" si="31"/>
        <v>834672.17796018033</v>
      </c>
      <c r="P676" s="103">
        <f t="shared" si="32"/>
        <v>5.5545232616954822E-6</v>
      </c>
      <c r="Q676" s="6">
        <v>45</v>
      </c>
      <c r="R676" s="6"/>
      <c r="S676" s="6" t="s">
        <v>7</v>
      </c>
    </row>
    <row r="677" spans="1:19" s="47" customFormat="1" ht="14" x14ac:dyDescent="0.15">
      <c r="A677" s="14" t="s">
        <v>5234</v>
      </c>
      <c r="B677" s="115" t="s">
        <v>416</v>
      </c>
      <c r="C677" s="40" t="s">
        <v>65</v>
      </c>
      <c r="D677" s="12" t="s">
        <v>1167</v>
      </c>
      <c r="E677" s="51" t="s">
        <v>1168</v>
      </c>
      <c r="F677" s="14" t="s">
        <v>5631</v>
      </c>
      <c r="G677" s="14" t="s">
        <v>37</v>
      </c>
      <c r="H677" s="14" t="s">
        <v>38</v>
      </c>
      <c r="I677" s="14" t="s">
        <v>39</v>
      </c>
      <c r="J677" s="15" t="s">
        <v>7586</v>
      </c>
      <c r="K677" s="52" t="s">
        <v>5633</v>
      </c>
      <c r="L677" s="109">
        <v>670183</v>
      </c>
      <c r="M677" s="19">
        <f t="shared" si="33"/>
        <v>670183</v>
      </c>
      <c r="N677" s="11">
        <f>M677*(1+VOTOS!$P$3%)^Q677</f>
        <v>678807.62172627414</v>
      </c>
      <c r="O677" s="54">
        <f t="shared" si="31"/>
        <v>678807.62172627414</v>
      </c>
      <c r="P677" s="103">
        <f t="shared" si="32"/>
        <v>4.5172857376284249E-6</v>
      </c>
      <c r="Q677" s="6">
        <v>106</v>
      </c>
      <c r="R677" s="6"/>
      <c r="S677" s="6" t="s">
        <v>7</v>
      </c>
    </row>
    <row r="678" spans="1:19" s="47" customFormat="1" ht="14" x14ac:dyDescent="0.15">
      <c r="A678" s="14" t="s">
        <v>5234</v>
      </c>
      <c r="B678" s="115" t="s">
        <v>416</v>
      </c>
      <c r="C678" s="40" t="s">
        <v>65</v>
      </c>
      <c r="D678" s="12" t="s">
        <v>1167</v>
      </c>
      <c r="E678" s="51" t="s">
        <v>1168</v>
      </c>
      <c r="F678" s="14" t="s">
        <v>5631</v>
      </c>
      <c r="G678" s="14" t="s">
        <v>37</v>
      </c>
      <c r="H678" s="14" t="s">
        <v>38</v>
      </c>
      <c r="I678" s="14" t="s">
        <v>39</v>
      </c>
      <c r="J678" s="15" t="s">
        <v>7586</v>
      </c>
      <c r="K678" s="52" t="s">
        <v>5634</v>
      </c>
      <c r="L678" s="109">
        <v>489335</v>
      </c>
      <c r="M678" s="19">
        <f t="shared" si="33"/>
        <v>489335</v>
      </c>
      <c r="N678" s="11">
        <f>M678*(1+VOTOS!$P$3%)^Q678</f>
        <v>492354.77267233765</v>
      </c>
      <c r="O678" s="54">
        <f t="shared" si="31"/>
        <v>492354.77267233765</v>
      </c>
      <c r="P678" s="103">
        <f t="shared" si="32"/>
        <v>3.27649119022841E-6</v>
      </c>
      <c r="Q678" s="6">
        <v>51</v>
      </c>
      <c r="R678" s="6"/>
      <c r="S678" s="6" t="s">
        <v>7</v>
      </c>
    </row>
    <row r="679" spans="1:19" s="47" customFormat="1" ht="14" x14ac:dyDescent="0.15">
      <c r="A679" s="14" t="s">
        <v>5234</v>
      </c>
      <c r="B679" s="115" t="s">
        <v>416</v>
      </c>
      <c r="C679" s="40" t="s">
        <v>65</v>
      </c>
      <c r="D679" s="12" t="s">
        <v>1167</v>
      </c>
      <c r="E679" s="51" t="s">
        <v>1168</v>
      </c>
      <c r="F679" s="14" t="s">
        <v>5631</v>
      </c>
      <c r="G679" s="14" t="s">
        <v>37</v>
      </c>
      <c r="H679" s="14" t="s">
        <v>38</v>
      </c>
      <c r="I679" s="14" t="s">
        <v>39</v>
      </c>
      <c r="J679" s="15" t="s">
        <v>7586</v>
      </c>
      <c r="K679" s="52" t="s">
        <v>5636</v>
      </c>
      <c r="L679" s="109">
        <v>341449</v>
      </c>
      <c r="M679" s="19">
        <f t="shared" si="33"/>
        <v>0</v>
      </c>
      <c r="N679" s="11">
        <f>M679*(1+VOTOS!$P$3%)^Q679</f>
        <v>0</v>
      </c>
      <c r="O679" s="54">
        <f t="shared" si="31"/>
        <v>341449</v>
      </c>
      <c r="P679" s="103">
        <f t="shared" si="32"/>
        <v>2.2722530632537041E-6</v>
      </c>
      <c r="Q679" s="6">
        <v>0</v>
      </c>
      <c r="R679" s="6"/>
      <c r="S679" s="6" t="s">
        <v>7</v>
      </c>
    </row>
    <row r="680" spans="1:19" s="47" customFormat="1" ht="14" x14ac:dyDescent="0.15">
      <c r="A680" s="14" t="s">
        <v>5234</v>
      </c>
      <c r="B680" s="115" t="s">
        <v>416</v>
      </c>
      <c r="C680" s="40" t="s">
        <v>65</v>
      </c>
      <c r="D680" s="12" t="s">
        <v>1167</v>
      </c>
      <c r="E680" s="51" t="s">
        <v>1168</v>
      </c>
      <c r="F680" s="14" t="s">
        <v>5631</v>
      </c>
      <c r="G680" s="14" t="s">
        <v>37</v>
      </c>
      <c r="H680" s="14" t="s">
        <v>38</v>
      </c>
      <c r="I680" s="14" t="s">
        <v>39</v>
      </c>
      <c r="J680" s="15" t="s">
        <v>7586</v>
      </c>
      <c r="K680" s="52" t="s">
        <v>4336</v>
      </c>
      <c r="L680" s="109">
        <v>214634</v>
      </c>
      <c r="M680" s="19">
        <f t="shared" si="33"/>
        <v>0</v>
      </c>
      <c r="N680" s="11">
        <f>M680*(1+VOTOS!$P$3%)^Q680</f>
        <v>0</v>
      </c>
      <c r="O680" s="54">
        <f t="shared" si="31"/>
        <v>214634</v>
      </c>
      <c r="P680" s="103">
        <f t="shared" si="32"/>
        <v>1.4283326762661351E-6</v>
      </c>
      <c r="Q680" s="6">
        <v>0</v>
      </c>
      <c r="R680" s="6"/>
      <c r="S680" s="6" t="s">
        <v>7</v>
      </c>
    </row>
    <row r="681" spans="1:19" s="47" customFormat="1" ht="14" x14ac:dyDescent="0.15">
      <c r="A681" s="8" t="s">
        <v>415</v>
      </c>
      <c r="B681" s="114" t="s">
        <v>416</v>
      </c>
      <c r="C681" s="40" t="s">
        <v>65</v>
      </c>
      <c r="D681" s="6" t="s">
        <v>738</v>
      </c>
      <c r="E681" s="7" t="s">
        <v>739</v>
      </c>
      <c r="F681" s="6" t="s">
        <v>4034</v>
      </c>
      <c r="G681" s="6" t="s">
        <v>4936</v>
      </c>
      <c r="H681" s="6" t="s">
        <v>38</v>
      </c>
      <c r="I681" s="8" t="s">
        <v>39</v>
      </c>
      <c r="J681" s="15" t="s">
        <v>7586</v>
      </c>
      <c r="K681" s="7" t="s">
        <v>3627</v>
      </c>
      <c r="L681" s="19">
        <v>591382</v>
      </c>
      <c r="M681" s="19">
        <f t="shared" si="33"/>
        <v>0</v>
      </c>
      <c r="N681" s="11">
        <f>M681*(1+VOTOS!$P$3%)^Q681</f>
        <v>0</v>
      </c>
      <c r="O681" s="54">
        <f t="shared" si="31"/>
        <v>591382</v>
      </c>
      <c r="P681" s="103">
        <f t="shared" si="32"/>
        <v>3.9354912770372799E-6</v>
      </c>
      <c r="Q681" s="6">
        <v>0</v>
      </c>
      <c r="R681" s="6"/>
      <c r="S681" s="6" t="s">
        <v>11</v>
      </c>
    </row>
    <row r="682" spans="1:19" s="47" customFormat="1" ht="14" x14ac:dyDescent="0.15">
      <c r="A682" s="8" t="s">
        <v>415</v>
      </c>
      <c r="B682" s="114" t="s">
        <v>416</v>
      </c>
      <c r="C682" s="40" t="s">
        <v>65</v>
      </c>
      <c r="D682" s="6" t="s">
        <v>738</v>
      </c>
      <c r="E682" s="7" t="s">
        <v>739</v>
      </c>
      <c r="F682" s="6" t="s">
        <v>4034</v>
      </c>
      <c r="G682" s="6" t="s">
        <v>4936</v>
      </c>
      <c r="H682" s="6" t="s">
        <v>38</v>
      </c>
      <c r="I682" s="8" t="s">
        <v>39</v>
      </c>
      <c r="J682" s="15" t="s">
        <v>7586</v>
      </c>
      <c r="K682" s="7" t="s">
        <v>3627</v>
      </c>
      <c r="L682" s="19">
        <v>82418</v>
      </c>
      <c r="M682" s="19">
        <f t="shared" si="33"/>
        <v>0</v>
      </c>
      <c r="N682" s="11">
        <f>M682*(1+VOTOS!$P$3%)^Q682</f>
        <v>0</v>
      </c>
      <c r="O682" s="54">
        <f t="shared" si="31"/>
        <v>82418</v>
      </c>
      <c r="P682" s="103">
        <f t="shared" si="32"/>
        <v>5.4847005839010742E-7</v>
      </c>
      <c r="Q682" s="6">
        <v>0</v>
      </c>
      <c r="R682" s="6"/>
      <c r="S682" s="6" t="s">
        <v>11</v>
      </c>
    </row>
    <row r="683" spans="1:19" s="47" customFormat="1" ht="14" x14ac:dyDescent="0.15">
      <c r="A683" s="8" t="s">
        <v>415</v>
      </c>
      <c r="B683" s="114" t="s">
        <v>416</v>
      </c>
      <c r="C683" s="40" t="s">
        <v>65</v>
      </c>
      <c r="D683" s="6" t="s">
        <v>738</v>
      </c>
      <c r="E683" s="7" t="s">
        <v>739</v>
      </c>
      <c r="F683" s="6" t="s">
        <v>4034</v>
      </c>
      <c r="G683" s="6" t="s">
        <v>4936</v>
      </c>
      <c r="H683" s="6" t="s">
        <v>38</v>
      </c>
      <c r="I683" s="8" t="s">
        <v>39</v>
      </c>
      <c r="J683" s="15" t="s">
        <v>7586</v>
      </c>
      <c r="K683" s="7" t="s">
        <v>4041</v>
      </c>
      <c r="L683" s="19">
        <v>882748</v>
      </c>
      <c r="M683" s="19">
        <f t="shared" si="33"/>
        <v>882748</v>
      </c>
      <c r="N683" s="11">
        <f>M683*(1+VOTOS!$P$3%)^Q683</f>
        <v>901472.62099667499</v>
      </c>
      <c r="O683" s="54">
        <f t="shared" si="31"/>
        <v>901472.62099667499</v>
      </c>
      <c r="P683" s="103">
        <f t="shared" si="32"/>
        <v>5.9990625964610825E-6</v>
      </c>
      <c r="Q683" s="48">
        <v>174</v>
      </c>
      <c r="R683" s="48"/>
      <c r="S683" s="48" t="s">
        <v>11</v>
      </c>
    </row>
    <row r="684" spans="1:19" s="47" customFormat="1" ht="14" x14ac:dyDescent="0.15">
      <c r="A684" s="8" t="s">
        <v>415</v>
      </c>
      <c r="B684" s="114" t="s">
        <v>416</v>
      </c>
      <c r="C684" s="40" t="s">
        <v>65</v>
      </c>
      <c r="D684" s="6" t="s">
        <v>738</v>
      </c>
      <c r="E684" s="7" t="s">
        <v>739</v>
      </c>
      <c r="F684" s="6" t="s">
        <v>4034</v>
      </c>
      <c r="G684" s="6" t="s">
        <v>4936</v>
      </c>
      <c r="H684" s="6" t="s">
        <v>38</v>
      </c>
      <c r="I684" s="8" t="s">
        <v>39</v>
      </c>
      <c r="J684" s="15" t="s">
        <v>7586</v>
      </c>
      <c r="K684" s="7" t="s">
        <v>4048</v>
      </c>
      <c r="L684" s="19">
        <v>778631</v>
      </c>
      <c r="M684" s="19">
        <f t="shared" si="33"/>
        <v>778631</v>
      </c>
      <c r="N684" s="11">
        <f>M684*(1+VOTOS!$P$3%)^Q684</f>
        <v>779100.77927036479</v>
      </c>
      <c r="O684" s="54">
        <f t="shared" si="31"/>
        <v>779100.77927036479</v>
      </c>
      <c r="P684" s="103">
        <f t="shared" si="32"/>
        <v>5.1847102562328032E-6</v>
      </c>
      <c r="Q684" s="48">
        <v>5</v>
      </c>
      <c r="R684" s="48"/>
      <c r="S684" s="48" t="s">
        <v>11</v>
      </c>
    </row>
    <row r="685" spans="1:19" s="47" customFormat="1" ht="14" x14ac:dyDescent="0.15">
      <c r="A685" s="8" t="s">
        <v>415</v>
      </c>
      <c r="B685" s="114" t="s">
        <v>416</v>
      </c>
      <c r="C685" s="40" t="s">
        <v>65</v>
      </c>
      <c r="D685" s="6" t="s">
        <v>738</v>
      </c>
      <c r="E685" s="7" t="s">
        <v>739</v>
      </c>
      <c r="F685" s="6" t="s">
        <v>4034</v>
      </c>
      <c r="G685" s="6" t="s">
        <v>4936</v>
      </c>
      <c r="H685" s="6" t="s">
        <v>38</v>
      </c>
      <c r="I685" s="8" t="s">
        <v>39</v>
      </c>
      <c r="J685" s="15" t="s">
        <v>7586</v>
      </c>
      <c r="K685" s="7" t="s">
        <v>4035</v>
      </c>
      <c r="L685" s="19">
        <v>755110</v>
      </c>
      <c r="M685" s="19">
        <f t="shared" si="33"/>
        <v>755110</v>
      </c>
      <c r="N685" s="11">
        <f>M685*(1+VOTOS!$P$3%)^Q685</f>
        <v>787484.1464876188</v>
      </c>
      <c r="O685" s="54">
        <f t="shared" si="31"/>
        <v>787484.1464876188</v>
      </c>
      <c r="P685" s="103">
        <f t="shared" si="32"/>
        <v>5.2404993545748279E-6</v>
      </c>
      <c r="Q685" s="48">
        <v>348</v>
      </c>
      <c r="R685" s="48"/>
      <c r="S685" s="48" t="s">
        <v>11</v>
      </c>
    </row>
    <row r="686" spans="1:19" s="47" customFormat="1" ht="14" x14ac:dyDescent="0.15">
      <c r="A686" s="8" t="s">
        <v>415</v>
      </c>
      <c r="B686" s="114" t="s">
        <v>416</v>
      </c>
      <c r="C686" s="40" t="s">
        <v>65</v>
      </c>
      <c r="D686" s="6" t="s">
        <v>738</v>
      </c>
      <c r="E686" s="7" t="s">
        <v>739</v>
      </c>
      <c r="F686" s="6" t="s">
        <v>4034</v>
      </c>
      <c r="G686" s="6" t="s">
        <v>4936</v>
      </c>
      <c r="H686" s="6" t="s">
        <v>38</v>
      </c>
      <c r="I686" s="8" t="s">
        <v>39</v>
      </c>
      <c r="J686" s="15" t="s">
        <v>7586</v>
      </c>
      <c r="K686" s="7" t="s">
        <v>4040</v>
      </c>
      <c r="L686" s="19">
        <v>753974</v>
      </c>
      <c r="M686" s="19">
        <f t="shared" si="33"/>
        <v>753974</v>
      </c>
      <c r="N686" s="11">
        <f>M686*(1+VOTOS!$P$3%)^Q686</f>
        <v>771268.55240529741</v>
      </c>
      <c r="O686" s="54">
        <f t="shared" si="31"/>
        <v>771268.55240529741</v>
      </c>
      <c r="P686" s="103">
        <f t="shared" si="32"/>
        <v>5.1325888516123549E-6</v>
      </c>
      <c r="Q686" s="48">
        <v>188</v>
      </c>
      <c r="R686" s="48"/>
      <c r="S686" s="48" t="s">
        <v>11</v>
      </c>
    </row>
    <row r="687" spans="1:19" s="47" customFormat="1" ht="14" x14ac:dyDescent="0.15">
      <c r="A687" s="8" t="s">
        <v>415</v>
      </c>
      <c r="B687" s="114" t="s">
        <v>416</v>
      </c>
      <c r="C687" s="40" t="s">
        <v>65</v>
      </c>
      <c r="D687" s="6" t="s">
        <v>738</v>
      </c>
      <c r="E687" s="7" t="s">
        <v>739</v>
      </c>
      <c r="F687" s="6" t="s">
        <v>4034</v>
      </c>
      <c r="G687" s="6" t="s">
        <v>4936</v>
      </c>
      <c r="H687" s="6" t="s">
        <v>38</v>
      </c>
      <c r="I687" s="8" t="s">
        <v>39</v>
      </c>
      <c r="J687" s="15" t="s">
        <v>7586</v>
      </c>
      <c r="K687" s="7" t="s">
        <v>4037</v>
      </c>
      <c r="L687" s="19">
        <v>695581</v>
      </c>
      <c r="M687" s="19">
        <f t="shared" si="33"/>
        <v>695581</v>
      </c>
      <c r="N687" s="11">
        <f>M687*(1+VOTOS!$P$3%)^Q687</f>
        <v>718782.8311631846</v>
      </c>
      <c r="O687" s="54">
        <f t="shared" si="31"/>
        <v>718782.8311631846</v>
      </c>
      <c r="P687" s="103">
        <f t="shared" si="32"/>
        <v>4.7833102159464991E-6</v>
      </c>
      <c r="Q687" s="48">
        <v>272</v>
      </c>
      <c r="R687" s="48"/>
      <c r="S687" s="48" t="s">
        <v>11</v>
      </c>
    </row>
    <row r="688" spans="1:19" s="47" customFormat="1" ht="14" x14ac:dyDescent="0.15">
      <c r="A688" s="8" t="s">
        <v>415</v>
      </c>
      <c r="B688" s="114" t="s">
        <v>416</v>
      </c>
      <c r="C688" s="40" t="s">
        <v>65</v>
      </c>
      <c r="D688" s="6" t="s">
        <v>738</v>
      </c>
      <c r="E688" s="7" t="s">
        <v>739</v>
      </c>
      <c r="F688" s="6" t="s">
        <v>4034</v>
      </c>
      <c r="G688" s="6" t="s">
        <v>4936</v>
      </c>
      <c r="H688" s="6" t="s">
        <v>38</v>
      </c>
      <c r="I688" s="8" t="s">
        <v>39</v>
      </c>
      <c r="J688" s="15" t="s">
        <v>7586</v>
      </c>
      <c r="K688" s="7" t="s">
        <v>4038</v>
      </c>
      <c r="L688" s="19">
        <v>690751</v>
      </c>
      <c r="M688" s="19">
        <f t="shared" si="33"/>
        <v>690751</v>
      </c>
      <c r="N688" s="11">
        <f>M688*(1+VOTOS!$P$3%)^Q688</f>
        <v>710184.42154272471</v>
      </c>
      <c r="O688" s="54">
        <f t="shared" si="31"/>
        <v>710184.42154272471</v>
      </c>
      <c r="P688" s="103">
        <f t="shared" si="32"/>
        <v>4.7260900671125588E-6</v>
      </c>
      <c r="Q688" s="48">
        <v>230</v>
      </c>
      <c r="R688" s="48"/>
      <c r="S688" s="48" t="s">
        <v>11</v>
      </c>
    </row>
    <row r="689" spans="1:19" s="47" customFormat="1" ht="14" x14ac:dyDescent="0.15">
      <c r="A689" s="8" t="s">
        <v>415</v>
      </c>
      <c r="B689" s="114" t="s">
        <v>416</v>
      </c>
      <c r="C689" s="40" t="s">
        <v>65</v>
      </c>
      <c r="D689" s="6" t="s">
        <v>738</v>
      </c>
      <c r="E689" s="7" t="s">
        <v>739</v>
      </c>
      <c r="F689" s="6" t="s">
        <v>4034</v>
      </c>
      <c r="G689" s="6" t="s">
        <v>4936</v>
      </c>
      <c r="H689" s="6" t="s">
        <v>38</v>
      </c>
      <c r="I689" s="8" t="s">
        <v>39</v>
      </c>
      <c r="J689" s="15" t="s">
        <v>7586</v>
      </c>
      <c r="K689" s="7" t="s">
        <v>4036</v>
      </c>
      <c r="L689" s="19">
        <v>649560</v>
      </c>
      <c r="M689" s="19">
        <f t="shared" si="33"/>
        <v>649560</v>
      </c>
      <c r="N689" s="11">
        <f>M689*(1+VOTOS!$P$3%)^Q689</f>
        <v>672361.30680932105</v>
      </c>
      <c r="O689" s="54">
        <f t="shared" si="31"/>
        <v>672361.30680932105</v>
      </c>
      <c r="P689" s="103">
        <f t="shared" si="32"/>
        <v>4.4743872115916095E-6</v>
      </c>
      <c r="Q689" s="48">
        <v>286</v>
      </c>
      <c r="R689" s="48"/>
      <c r="S689" s="48" t="s">
        <v>11</v>
      </c>
    </row>
    <row r="690" spans="1:19" s="47" customFormat="1" ht="14" x14ac:dyDescent="0.15">
      <c r="A690" s="8" t="s">
        <v>415</v>
      </c>
      <c r="B690" s="114" t="s">
        <v>416</v>
      </c>
      <c r="C690" s="40" t="s">
        <v>65</v>
      </c>
      <c r="D690" s="6" t="s">
        <v>738</v>
      </c>
      <c r="E690" s="7" t="s">
        <v>739</v>
      </c>
      <c r="F690" s="6" t="s">
        <v>4034</v>
      </c>
      <c r="G690" s="6" t="s">
        <v>4936</v>
      </c>
      <c r="H690" s="6" t="s">
        <v>38</v>
      </c>
      <c r="I690" s="8" t="s">
        <v>39</v>
      </c>
      <c r="J690" s="15" t="s">
        <v>7586</v>
      </c>
      <c r="K690" s="7" t="s">
        <v>4047</v>
      </c>
      <c r="L690" s="19">
        <v>527653</v>
      </c>
      <c r="M690" s="19">
        <f t="shared" si="33"/>
        <v>527653</v>
      </c>
      <c r="N690" s="11">
        <f>M690*(1+VOTOS!$P$3%)^Q690</f>
        <v>528863.76813555136</v>
      </c>
      <c r="O690" s="54">
        <f t="shared" si="31"/>
        <v>528863.76813555136</v>
      </c>
      <c r="P690" s="103">
        <f t="shared" si="32"/>
        <v>3.519448928507342E-6</v>
      </c>
      <c r="Q690" s="48">
        <v>19</v>
      </c>
      <c r="R690" s="48"/>
      <c r="S690" s="48" t="s">
        <v>11</v>
      </c>
    </row>
    <row r="691" spans="1:19" s="47" customFormat="1" ht="14" x14ac:dyDescent="0.15">
      <c r="A691" s="8" t="s">
        <v>415</v>
      </c>
      <c r="B691" s="114" t="s">
        <v>416</v>
      </c>
      <c r="C691" s="40" t="s">
        <v>65</v>
      </c>
      <c r="D691" s="6" t="s">
        <v>738</v>
      </c>
      <c r="E691" s="7" t="s">
        <v>739</v>
      </c>
      <c r="F691" s="6" t="s">
        <v>4034</v>
      </c>
      <c r="G691" s="6" t="s">
        <v>4936</v>
      </c>
      <c r="H691" s="6" t="s">
        <v>38</v>
      </c>
      <c r="I691" s="8" t="s">
        <v>39</v>
      </c>
      <c r="J691" s="15" t="s">
        <v>7586</v>
      </c>
      <c r="K691" s="7" t="s">
        <v>4039</v>
      </c>
      <c r="L691" s="19">
        <v>452873</v>
      </c>
      <c r="M691" s="19">
        <f t="shared" si="33"/>
        <v>452873</v>
      </c>
      <c r="N691" s="11">
        <f>M691*(1+VOTOS!$P$3%)^Q691</f>
        <v>464043.97477886797</v>
      </c>
      <c r="O691" s="54">
        <f t="shared" si="31"/>
        <v>464043.97477886797</v>
      </c>
      <c r="P691" s="103">
        <f t="shared" si="32"/>
        <v>3.0880902951120296E-6</v>
      </c>
      <c r="Q691" s="48">
        <v>202</v>
      </c>
      <c r="R691" s="48"/>
      <c r="S691" s="48" t="s">
        <v>11</v>
      </c>
    </row>
    <row r="692" spans="1:19" s="47" customFormat="1" ht="14" x14ac:dyDescent="0.15">
      <c r="A692" s="8" t="s">
        <v>415</v>
      </c>
      <c r="B692" s="114" t="s">
        <v>416</v>
      </c>
      <c r="C692" s="40" t="s">
        <v>65</v>
      </c>
      <c r="D692" s="6" t="s">
        <v>738</v>
      </c>
      <c r="E692" s="7" t="s">
        <v>739</v>
      </c>
      <c r="F692" s="6" t="s">
        <v>4034</v>
      </c>
      <c r="G692" s="6" t="s">
        <v>4936</v>
      </c>
      <c r="H692" s="6" t="s">
        <v>38</v>
      </c>
      <c r="I692" s="8" t="s">
        <v>39</v>
      </c>
      <c r="J692" s="15" t="s">
        <v>7586</v>
      </c>
      <c r="K692" s="7" t="s">
        <v>4044</v>
      </c>
      <c r="L692" s="19">
        <v>421104</v>
      </c>
      <c r="M692" s="19">
        <f t="shared" si="33"/>
        <v>421104</v>
      </c>
      <c r="N692" s="11">
        <f>M692*(1+VOTOS!$P$3%)^Q692</f>
        <v>427089.56017255993</v>
      </c>
      <c r="O692" s="54">
        <f t="shared" si="31"/>
        <v>427089.56017255993</v>
      </c>
      <c r="P692" s="103">
        <f t="shared" si="32"/>
        <v>2.8421684098819342E-6</v>
      </c>
      <c r="Q692" s="48">
        <v>117</v>
      </c>
      <c r="R692" s="48"/>
      <c r="S692" s="48" t="s">
        <v>11</v>
      </c>
    </row>
    <row r="693" spans="1:19" s="47" customFormat="1" ht="14" x14ac:dyDescent="0.15">
      <c r="A693" s="8" t="s">
        <v>415</v>
      </c>
      <c r="B693" s="114" t="s">
        <v>416</v>
      </c>
      <c r="C693" s="40" t="s">
        <v>65</v>
      </c>
      <c r="D693" s="6" t="s">
        <v>738</v>
      </c>
      <c r="E693" s="7" t="s">
        <v>739</v>
      </c>
      <c r="F693" s="6" t="s">
        <v>4034</v>
      </c>
      <c r="G693" s="6" t="s">
        <v>4936</v>
      </c>
      <c r="H693" s="6" t="s">
        <v>38</v>
      </c>
      <c r="I693" s="8" t="s">
        <v>39</v>
      </c>
      <c r="J693" s="15" t="s">
        <v>7586</v>
      </c>
      <c r="K693" s="7" t="s">
        <v>4045</v>
      </c>
      <c r="L693" s="19">
        <v>383154</v>
      </c>
      <c r="M693" s="19">
        <f t="shared" si="33"/>
        <v>383154</v>
      </c>
      <c r="N693" s="11">
        <f>M693*(1+VOTOS!$P$3%)^Q693</f>
        <v>385983.84883149434</v>
      </c>
      <c r="O693" s="54">
        <f t="shared" si="31"/>
        <v>385983.84883149434</v>
      </c>
      <c r="P693" s="103">
        <f t="shared" si="32"/>
        <v>2.5686207394773969E-6</v>
      </c>
      <c r="Q693" s="48">
        <v>61</v>
      </c>
      <c r="R693" s="48"/>
      <c r="S693" s="48" t="s">
        <v>11</v>
      </c>
    </row>
    <row r="694" spans="1:19" s="47" customFormat="1" ht="14" x14ac:dyDescent="0.15">
      <c r="A694" s="8" t="s">
        <v>415</v>
      </c>
      <c r="B694" s="114" t="s">
        <v>416</v>
      </c>
      <c r="C694" s="40" t="s">
        <v>65</v>
      </c>
      <c r="D694" s="6" t="s">
        <v>738</v>
      </c>
      <c r="E694" s="7" t="s">
        <v>739</v>
      </c>
      <c r="F694" s="6" t="s">
        <v>4034</v>
      </c>
      <c r="G694" s="6" t="s">
        <v>4936</v>
      </c>
      <c r="H694" s="6" t="s">
        <v>38</v>
      </c>
      <c r="I694" s="8" t="s">
        <v>39</v>
      </c>
      <c r="J694" s="15" t="s">
        <v>7586</v>
      </c>
      <c r="K694" s="7" t="s">
        <v>4033</v>
      </c>
      <c r="L694" s="19">
        <v>346692</v>
      </c>
      <c r="M694" s="19">
        <f t="shared" si="33"/>
        <v>346692</v>
      </c>
      <c r="N694" s="11">
        <f>M694*(1+VOTOS!$P$3%)^Q694</f>
        <v>350434.21233238623</v>
      </c>
      <c r="O694" s="54">
        <f t="shared" si="31"/>
        <v>350434.21233238623</v>
      </c>
      <c r="P694" s="103">
        <f t="shared" si="32"/>
        <v>2.332047282145104E-6</v>
      </c>
      <c r="Q694" s="48">
        <v>89</v>
      </c>
      <c r="R694" s="48"/>
      <c r="S694" s="48" t="s">
        <v>11</v>
      </c>
    </row>
    <row r="695" spans="1:19" s="47" customFormat="1" ht="14" x14ac:dyDescent="0.15">
      <c r="A695" s="8" t="s">
        <v>415</v>
      </c>
      <c r="B695" s="114" t="s">
        <v>416</v>
      </c>
      <c r="C695" s="40" t="s">
        <v>65</v>
      </c>
      <c r="D695" s="6" t="s">
        <v>738</v>
      </c>
      <c r="E695" s="7" t="s">
        <v>739</v>
      </c>
      <c r="F695" s="6" t="s">
        <v>4034</v>
      </c>
      <c r="G695" s="6" t="s">
        <v>4936</v>
      </c>
      <c r="H695" s="6" t="s">
        <v>38</v>
      </c>
      <c r="I695" s="8" t="s">
        <v>39</v>
      </c>
      <c r="J695" s="15" t="s">
        <v>7586</v>
      </c>
      <c r="K695" s="7" t="s">
        <v>4043</v>
      </c>
      <c r="L695" s="19">
        <v>259512</v>
      </c>
      <c r="M695" s="19">
        <f t="shared" si="33"/>
        <v>259512</v>
      </c>
      <c r="N695" s="11">
        <f>M695*(1+VOTOS!$P$3%)^Q695</f>
        <v>263200.69612138899</v>
      </c>
      <c r="O695" s="54">
        <f t="shared" si="31"/>
        <v>263200.69612138899</v>
      </c>
      <c r="P695" s="103">
        <f t="shared" si="32"/>
        <v>1.7515312331046026E-6</v>
      </c>
      <c r="Q695" s="48">
        <v>117</v>
      </c>
      <c r="R695" s="48"/>
      <c r="S695" s="48" t="s">
        <v>11</v>
      </c>
    </row>
    <row r="696" spans="1:19" s="47" customFormat="1" ht="14" x14ac:dyDescent="0.15">
      <c r="A696" s="8" t="s">
        <v>415</v>
      </c>
      <c r="B696" s="114" t="s">
        <v>416</v>
      </c>
      <c r="C696" s="40" t="s">
        <v>65</v>
      </c>
      <c r="D696" s="6" t="s">
        <v>738</v>
      </c>
      <c r="E696" s="7" t="s">
        <v>739</v>
      </c>
      <c r="F696" s="6" t="s">
        <v>4034</v>
      </c>
      <c r="G696" s="6" t="s">
        <v>4936</v>
      </c>
      <c r="H696" s="6" t="s">
        <v>38</v>
      </c>
      <c r="I696" s="8" t="s">
        <v>39</v>
      </c>
      <c r="J696" s="15" t="s">
        <v>7586</v>
      </c>
      <c r="K696" s="7" t="s">
        <v>4046</v>
      </c>
      <c r="L696" s="19">
        <v>181710</v>
      </c>
      <c r="M696" s="19">
        <f t="shared" si="33"/>
        <v>181710</v>
      </c>
      <c r="N696" s="11">
        <f>M696*(1+VOTOS!$P$3%)^Q696</f>
        <v>182412.79471060081</v>
      </c>
      <c r="O696" s="54">
        <f t="shared" si="31"/>
        <v>182412.79471060081</v>
      </c>
      <c r="P696" s="103">
        <f t="shared" si="32"/>
        <v>1.2139090510085892E-6</v>
      </c>
      <c r="Q696" s="48">
        <v>32</v>
      </c>
      <c r="R696" s="48"/>
      <c r="S696" s="48" t="s">
        <v>11</v>
      </c>
    </row>
    <row r="697" spans="1:19" s="47" customFormat="1" ht="14" x14ac:dyDescent="0.15">
      <c r="A697" s="8" t="s">
        <v>415</v>
      </c>
      <c r="B697" s="114" t="s">
        <v>416</v>
      </c>
      <c r="C697" s="40" t="s">
        <v>65</v>
      </c>
      <c r="D697" s="6" t="s">
        <v>738</v>
      </c>
      <c r="E697" s="7" t="s">
        <v>739</v>
      </c>
      <c r="F697" s="6" t="s">
        <v>4034</v>
      </c>
      <c r="G697" s="6" t="s">
        <v>4936</v>
      </c>
      <c r="H697" s="6" t="s">
        <v>38</v>
      </c>
      <c r="I697" s="8" t="s">
        <v>39</v>
      </c>
      <c r="J697" s="15" t="s">
        <v>7586</v>
      </c>
      <c r="K697" s="7" t="s">
        <v>4042</v>
      </c>
      <c r="L697" s="19">
        <v>162851</v>
      </c>
      <c r="M697" s="19">
        <f t="shared" si="33"/>
        <v>162851</v>
      </c>
      <c r="N697" s="11">
        <f>M697*(1+VOTOS!$P$3%)^Q697</f>
        <v>165984.67567265299</v>
      </c>
      <c r="O697" s="54">
        <f t="shared" si="31"/>
        <v>165984.67567265299</v>
      </c>
      <c r="P697" s="103">
        <f t="shared" si="32"/>
        <v>1.1045842505040528E-6</v>
      </c>
      <c r="Q697" s="48">
        <v>158</v>
      </c>
      <c r="R697" s="48"/>
      <c r="S697" s="48" t="s">
        <v>11</v>
      </c>
    </row>
    <row r="698" spans="1:19" s="47" customFormat="1" ht="14" x14ac:dyDescent="0.15">
      <c r="A698" s="8" t="s">
        <v>415</v>
      </c>
      <c r="B698" s="114" t="s">
        <v>416</v>
      </c>
      <c r="C698" s="40" t="s">
        <v>65</v>
      </c>
      <c r="D698" s="6" t="s">
        <v>738</v>
      </c>
      <c r="E698" s="7" t="s">
        <v>739</v>
      </c>
      <c r="F698" s="6" t="s">
        <v>4034</v>
      </c>
      <c r="G698" s="6" t="s">
        <v>4936</v>
      </c>
      <c r="H698" s="6" t="s">
        <v>38</v>
      </c>
      <c r="I698" s="8" t="s">
        <v>39</v>
      </c>
      <c r="J698" s="15" t="s">
        <v>7586</v>
      </c>
      <c r="K698" s="7" t="s">
        <v>4929</v>
      </c>
      <c r="L698" s="19">
        <v>2507410</v>
      </c>
      <c r="M698" s="19">
        <f t="shared" si="33"/>
        <v>2507410</v>
      </c>
      <c r="N698" s="11">
        <f>M698*(1+VOTOS!$P$3%)^Q698</f>
        <v>2599186.6567304539</v>
      </c>
      <c r="O698" s="54">
        <f t="shared" si="31"/>
        <v>2599186.6567304539</v>
      </c>
      <c r="P698" s="103">
        <f t="shared" si="32"/>
        <v>1.7296901858619965E-5</v>
      </c>
      <c r="Q698" s="6">
        <v>298</v>
      </c>
      <c r="R698" s="6"/>
      <c r="S698" s="6" t="s">
        <v>11</v>
      </c>
    </row>
    <row r="699" spans="1:19" s="47" customFormat="1" ht="14" x14ac:dyDescent="0.15">
      <c r="A699" s="8" t="s">
        <v>415</v>
      </c>
      <c r="B699" s="114" t="s">
        <v>416</v>
      </c>
      <c r="C699" s="40" t="s">
        <v>65</v>
      </c>
      <c r="D699" s="6" t="s">
        <v>1580</v>
      </c>
      <c r="E699" s="7" t="s">
        <v>1581</v>
      </c>
      <c r="F699" s="6" t="s">
        <v>4049</v>
      </c>
      <c r="G699" s="6" t="s">
        <v>1792</v>
      </c>
      <c r="H699" s="6" t="s">
        <v>38</v>
      </c>
      <c r="I699" s="8" t="s">
        <v>39</v>
      </c>
      <c r="J699" s="15" t="s">
        <v>7586</v>
      </c>
      <c r="K699" s="7" t="s">
        <v>4050</v>
      </c>
      <c r="L699" s="19">
        <v>1127140</v>
      </c>
      <c r="M699" s="19">
        <f t="shared" si="33"/>
        <v>1127140</v>
      </c>
      <c r="N699" s="11">
        <f>M699*(1+VOTOS!$P$3%)^Q699</f>
        <v>1199384.7741993314</v>
      </c>
      <c r="O699" s="54">
        <f t="shared" si="31"/>
        <v>1199384.7741993314</v>
      </c>
      <c r="P699" s="103">
        <f t="shared" si="32"/>
        <v>7.9815894238796507E-6</v>
      </c>
      <c r="Q699" s="48">
        <v>515</v>
      </c>
      <c r="R699" s="48"/>
      <c r="S699" s="48" t="s">
        <v>11</v>
      </c>
    </row>
    <row r="700" spans="1:19" s="47" customFormat="1" ht="14" x14ac:dyDescent="0.15">
      <c r="A700" s="8" t="s">
        <v>415</v>
      </c>
      <c r="B700" s="114" t="s">
        <v>416</v>
      </c>
      <c r="C700" s="40" t="s">
        <v>65</v>
      </c>
      <c r="D700" s="6" t="s">
        <v>194</v>
      </c>
      <c r="E700" s="7" t="s">
        <v>195</v>
      </c>
      <c r="F700" s="6" t="s">
        <v>670</v>
      </c>
      <c r="G700" s="6" t="s">
        <v>5224</v>
      </c>
      <c r="H700" s="6" t="s">
        <v>38</v>
      </c>
      <c r="I700" s="8" t="s">
        <v>39</v>
      </c>
      <c r="J700" s="15" t="s">
        <v>7586</v>
      </c>
      <c r="K700" s="7" t="s">
        <v>673</v>
      </c>
      <c r="L700" s="19">
        <v>25000000</v>
      </c>
      <c r="M700" s="19">
        <f t="shared" si="33"/>
        <v>25000000</v>
      </c>
      <c r="N700" s="11">
        <f>M700*(1+VOTOS!$P$3%)^Q700</f>
        <v>25638312.999184825</v>
      </c>
      <c r="O700" s="54">
        <f t="shared" si="31"/>
        <v>25638312.999184825</v>
      </c>
      <c r="P700" s="103">
        <f t="shared" si="32"/>
        <v>1.7061621281378765E-4</v>
      </c>
      <c r="Q700" s="6">
        <v>209</v>
      </c>
      <c r="R700" s="6"/>
      <c r="S700" s="6" t="s">
        <v>11</v>
      </c>
    </row>
    <row r="701" spans="1:19" s="47" customFormat="1" ht="14" x14ac:dyDescent="0.15">
      <c r="A701" s="8" t="s">
        <v>415</v>
      </c>
      <c r="B701" s="114" t="s">
        <v>416</v>
      </c>
      <c r="C701" s="40" t="s">
        <v>65</v>
      </c>
      <c r="D701" s="6" t="s">
        <v>194</v>
      </c>
      <c r="E701" s="7" t="s">
        <v>195</v>
      </c>
      <c r="F701" s="6" t="s">
        <v>670</v>
      </c>
      <c r="G701" s="6" t="s">
        <v>5224</v>
      </c>
      <c r="H701" s="6" t="s">
        <v>38</v>
      </c>
      <c r="I701" s="8" t="s">
        <v>39</v>
      </c>
      <c r="J701" s="15" t="s">
        <v>7586</v>
      </c>
      <c r="K701" s="7" t="s">
        <v>4051</v>
      </c>
      <c r="L701" s="19">
        <v>50779131</v>
      </c>
      <c r="M701" s="19">
        <f t="shared" si="33"/>
        <v>50779131</v>
      </c>
      <c r="N701" s="11">
        <f>M701*(1+VOTOS!$P$3%)^Q701</f>
        <v>55206636.821351796</v>
      </c>
      <c r="O701" s="54">
        <f t="shared" si="31"/>
        <v>55206636.821351796</v>
      </c>
      <c r="P701" s="103">
        <f t="shared" si="32"/>
        <v>3.6738561140683192E-4</v>
      </c>
      <c r="Q701" s="48">
        <v>693</v>
      </c>
      <c r="R701" s="48"/>
      <c r="S701" s="48" t="s">
        <v>11</v>
      </c>
    </row>
    <row r="702" spans="1:19" s="47" customFormat="1" ht="14" x14ac:dyDescent="0.15">
      <c r="A702" s="8" t="s">
        <v>415</v>
      </c>
      <c r="B702" s="114" t="s">
        <v>416</v>
      </c>
      <c r="C702" s="40" t="s">
        <v>65</v>
      </c>
      <c r="D702" s="6" t="s">
        <v>194</v>
      </c>
      <c r="E702" s="7" t="s">
        <v>195</v>
      </c>
      <c r="F702" s="6" t="s">
        <v>670</v>
      </c>
      <c r="G702" s="6" t="s">
        <v>5224</v>
      </c>
      <c r="H702" s="6" t="s">
        <v>38</v>
      </c>
      <c r="I702" s="8" t="s">
        <v>39</v>
      </c>
      <c r="J702" s="15" t="s">
        <v>7586</v>
      </c>
      <c r="K702" s="7" t="s">
        <v>2324</v>
      </c>
      <c r="L702" s="19">
        <v>12543509</v>
      </c>
      <c r="M702" s="19">
        <f t="shared" si="33"/>
        <v>12543509</v>
      </c>
      <c r="N702" s="11">
        <f>M702*(1+VOTOS!$P$3%)^Q702</f>
        <v>13289654.406761307</v>
      </c>
      <c r="O702" s="54">
        <f t="shared" si="31"/>
        <v>13289654.406761307</v>
      </c>
      <c r="P702" s="103">
        <f t="shared" si="32"/>
        <v>8.843914592031744E-5</v>
      </c>
      <c r="Q702" s="48">
        <v>479</v>
      </c>
      <c r="R702" s="48"/>
      <c r="S702" s="48" t="s">
        <v>11</v>
      </c>
    </row>
    <row r="703" spans="1:19" s="47" customFormat="1" ht="14" x14ac:dyDescent="0.15">
      <c r="A703" s="8" t="s">
        <v>415</v>
      </c>
      <c r="B703" s="114" t="s">
        <v>416</v>
      </c>
      <c r="C703" s="40" t="s">
        <v>65</v>
      </c>
      <c r="D703" s="6" t="s">
        <v>194</v>
      </c>
      <c r="E703" s="7" t="s">
        <v>195</v>
      </c>
      <c r="F703" s="6" t="s">
        <v>670</v>
      </c>
      <c r="G703" s="6" t="s">
        <v>5224</v>
      </c>
      <c r="H703" s="6" t="s">
        <v>38</v>
      </c>
      <c r="I703" s="8" t="s">
        <v>39</v>
      </c>
      <c r="J703" s="15" t="s">
        <v>7586</v>
      </c>
      <c r="K703" s="7" t="s">
        <v>2704</v>
      </c>
      <c r="L703" s="19">
        <v>8043814</v>
      </c>
      <c r="M703" s="19">
        <f t="shared" si="33"/>
        <v>8043814</v>
      </c>
      <c r="N703" s="11">
        <f>M703*(1+VOTOS!$P$3%)^Q703</f>
        <v>8797011.0784484502</v>
      </c>
      <c r="O703" s="54">
        <f t="shared" si="31"/>
        <v>8797011.0784484502</v>
      </c>
      <c r="P703" s="103">
        <f t="shared" si="32"/>
        <v>5.8541789170509398E-5</v>
      </c>
      <c r="Q703" s="48">
        <v>742</v>
      </c>
      <c r="R703" s="48"/>
      <c r="S703" s="48" t="s">
        <v>11</v>
      </c>
    </row>
    <row r="704" spans="1:19" s="47" customFormat="1" ht="14" x14ac:dyDescent="0.15">
      <c r="A704" s="8" t="s">
        <v>415</v>
      </c>
      <c r="B704" s="114" t="s">
        <v>416</v>
      </c>
      <c r="C704" s="40" t="s">
        <v>65</v>
      </c>
      <c r="D704" s="6" t="s">
        <v>194</v>
      </c>
      <c r="E704" s="7" t="s">
        <v>195</v>
      </c>
      <c r="F704" s="6" t="s">
        <v>670</v>
      </c>
      <c r="G704" s="6" t="s">
        <v>5224</v>
      </c>
      <c r="H704" s="6" t="s">
        <v>38</v>
      </c>
      <c r="I704" s="8" t="s">
        <v>39</v>
      </c>
      <c r="J704" s="15" t="s">
        <v>7586</v>
      </c>
      <c r="K704" s="7" t="s">
        <v>4053</v>
      </c>
      <c r="L704" s="19">
        <v>8036744</v>
      </c>
      <c r="M704" s="19">
        <f t="shared" si="33"/>
        <v>8036744</v>
      </c>
      <c r="N704" s="11">
        <f>M704*(1+VOTOS!$P$3%)^Q704</f>
        <v>8594265.7604408693</v>
      </c>
      <c r="O704" s="54">
        <f t="shared" si="31"/>
        <v>8594265.7604408693</v>
      </c>
      <c r="P704" s="103">
        <f t="shared" si="32"/>
        <v>5.7192572538148277E-5</v>
      </c>
      <c r="Q704" s="48">
        <v>556</v>
      </c>
      <c r="R704" s="48"/>
      <c r="S704" s="48" t="s">
        <v>11</v>
      </c>
    </row>
    <row r="705" spans="1:19" s="47" customFormat="1" ht="14" x14ac:dyDescent="0.15">
      <c r="A705" s="8" t="s">
        <v>415</v>
      </c>
      <c r="B705" s="114" t="s">
        <v>416</v>
      </c>
      <c r="C705" s="40" t="s">
        <v>65</v>
      </c>
      <c r="D705" s="6" t="s">
        <v>194</v>
      </c>
      <c r="E705" s="7" t="s">
        <v>195</v>
      </c>
      <c r="F705" s="6" t="s">
        <v>670</v>
      </c>
      <c r="G705" s="6" t="s">
        <v>5224</v>
      </c>
      <c r="H705" s="6" t="s">
        <v>38</v>
      </c>
      <c r="I705" s="8" t="s">
        <v>39</v>
      </c>
      <c r="J705" s="15" t="s">
        <v>7586</v>
      </c>
      <c r="K705" s="7" t="s">
        <v>4052</v>
      </c>
      <c r="L705" s="19">
        <v>4370352</v>
      </c>
      <c r="M705" s="19">
        <f t="shared" si="33"/>
        <v>4370352</v>
      </c>
      <c r="N705" s="11">
        <f>M705*(1+VOTOS!$P$3%)^Q705</f>
        <v>4707479.5399347479</v>
      </c>
      <c r="O705" s="54">
        <f t="shared" si="31"/>
        <v>4707479.5399347479</v>
      </c>
      <c r="P705" s="103">
        <f t="shared" si="32"/>
        <v>3.1327035091099602E-5</v>
      </c>
      <c r="Q705" s="48">
        <v>616</v>
      </c>
      <c r="R705" s="48"/>
      <c r="S705" s="48" t="s">
        <v>11</v>
      </c>
    </row>
    <row r="706" spans="1:19" s="47" customFormat="1" ht="14" x14ac:dyDescent="0.15">
      <c r="A706" s="8" t="s">
        <v>415</v>
      </c>
      <c r="B706" s="114" t="s">
        <v>416</v>
      </c>
      <c r="C706" s="40" t="s">
        <v>65</v>
      </c>
      <c r="D706" s="6" t="s">
        <v>194</v>
      </c>
      <c r="E706" s="7" t="s">
        <v>195</v>
      </c>
      <c r="F706" s="6" t="s">
        <v>670</v>
      </c>
      <c r="G706" s="6" t="s">
        <v>5224</v>
      </c>
      <c r="H706" s="6" t="s">
        <v>38</v>
      </c>
      <c r="I706" s="8" t="s">
        <v>39</v>
      </c>
      <c r="J706" s="15" t="s">
        <v>7586</v>
      </c>
      <c r="K706" s="7" t="s">
        <v>673</v>
      </c>
      <c r="L706" s="19">
        <v>3733947</v>
      </c>
      <c r="M706" s="19">
        <f t="shared" si="33"/>
        <v>3733947</v>
      </c>
      <c r="N706" s="11">
        <f>M706*(1+VOTOS!$P$3%)^Q706</f>
        <v>3829284.0763346874</v>
      </c>
      <c r="O706" s="54">
        <f t="shared" si="31"/>
        <v>3829284.0763346874</v>
      </c>
      <c r="P706" s="103">
        <f t="shared" si="32"/>
        <v>2.5482875839496161E-5</v>
      </c>
      <c r="Q706" s="48">
        <v>209</v>
      </c>
      <c r="R706" s="48"/>
      <c r="S706" s="48" t="s">
        <v>11</v>
      </c>
    </row>
    <row r="707" spans="1:19" s="47" customFormat="1" ht="14" x14ac:dyDescent="0.15">
      <c r="A707" s="8" t="s">
        <v>415</v>
      </c>
      <c r="B707" s="114" t="s">
        <v>416</v>
      </c>
      <c r="C707" s="40" t="s">
        <v>65</v>
      </c>
      <c r="D707" s="6" t="s">
        <v>194</v>
      </c>
      <c r="E707" s="7" t="s">
        <v>195</v>
      </c>
      <c r="F707" s="6" t="s">
        <v>670</v>
      </c>
      <c r="G707" s="6" t="s">
        <v>5224</v>
      </c>
      <c r="H707" s="6" t="s">
        <v>38</v>
      </c>
      <c r="I707" s="8" t="s">
        <v>39</v>
      </c>
      <c r="J707" s="15" t="s">
        <v>7586</v>
      </c>
      <c r="K707" s="7" t="s">
        <v>3626</v>
      </c>
      <c r="L707" s="19">
        <v>523493</v>
      </c>
      <c r="M707" s="19">
        <f t="shared" si="33"/>
        <v>523493</v>
      </c>
      <c r="N707" s="11">
        <f>M707*(1+VOTOS!$P$3%)^Q707</f>
        <v>536859.09547529044</v>
      </c>
      <c r="O707" s="54">
        <f t="shared" si="31"/>
        <v>536859.09547529044</v>
      </c>
      <c r="P707" s="103">
        <f t="shared" si="32"/>
        <v>3.5726557237811254E-6</v>
      </c>
      <c r="Q707" s="48">
        <v>209</v>
      </c>
      <c r="R707" s="48"/>
      <c r="S707" s="48" t="s">
        <v>11</v>
      </c>
    </row>
    <row r="708" spans="1:19" s="47" customFormat="1" ht="14" x14ac:dyDescent="0.15">
      <c r="A708" s="8" t="s">
        <v>415</v>
      </c>
      <c r="B708" s="114" t="s">
        <v>416</v>
      </c>
      <c r="C708" s="40" t="s">
        <v>65</v>
      </c>
      <c r="D708" s="6" t="s">
        <v>212</v>
      </c>
      <c r="E708" s="7" t="s">
        <v>213</v>
      </c>
      <c r="F708" s="6" t="s">
        <v>678</v>
      </c>
      <c r="G708" s="6" t="s">
        <v>5224</v>
      </c>
      <c r="H708" s="6" t="s">
        <v>38</v>
      </c>
      <c r="I708" s="8" t="s">
        <v>39</v>
      </c>
      <c r="J708" s="15" t="s">
        <v>7586</v>
      </c>
      <c r="K708" s="7" t="s">
        <v>679</v>
      </c>
      <c r="L708" s="19">
        <v>15457344</v>
      </c>
      <c r="M708" s="19">
        <f t="shared" si="33"/>
        <v>15457344</v>
      </c>
      <c r="N708" s="11">
        <f>M708*(1+VOTOS!$P$3%)^Q708</f>
        <v>15764288.886520509</v>
      </c>
      <c r="O708" s="54">
        <f t="shared" si="31"/>
        <v>15764288.886520509</v>
      </c>
      <c r="P708" s="103">
        <f t="shared" si="32"/>
        <v>1.0490718588255508E-4</v>
      </c>
      <c r="Q708" s="6">
        <v>163</v>
      </c>
      <c r="R708" s="6"/>
      <c r="S708" s="6" t="s">
        <v>11</v>
      </c>
    </row>
    <row r="709" spans="1:19" s="47" customFormat="1" ht="14" x14ac:dyDescent="0.15">
      <c r="A709" s="8" t="s">
        <v>415</v>
      </c>
      <c r="B709" s="114" t="s">
        <v>416</v>
      </c>
      <c r="C709" s="40" t="s">
        <v>65</v>
      </c>
      <c r="D709" s="6" t="s">
        <v>212</v>
      </c>
      <c r="E709" s="7" t="s">
        <v>213</v>
      </c>
      <c r="F709" s="6" t="s">
        <v>678</v>
      </c>
      <c r="G709" s="6" t="s">
        <v>5224</v>
      </c>
      <c r="H709" s="6" t="s">
        <v>38</v>
      </c>
      <c r="I709" s="8" t="s">
        <v>39</v>
      </c>
      <c r="J709" s="15" t="s">
        <v>7586</v>
      </c>
      <c r="K709" s="7" t="s">
        <v>4061</v>
      </c>
      <c r="L709" s="19">
        <v>23716126</v>
      </c>
      <c r="M709" s="19">
        <f t="shared" si="33"/>
        <v>23716126</v>
      </c>
      <c r="N709" s="11">
        <f>M709*(1+VOTOS!$P$3%)^Q709</f>
        <v>24622771.208801854</v>
      </c>
      <c r="O709" s="54">
        <f t="shared" si="31"/>
        <v>24622771.208801854</v>
      </c>
      <c r="P709" s="103">
        <f t="shared" si="32"/>
        <v>1.6385804997230956E-4</v>
      </c>
      <c r="Q709" s="48">
        <v>311</v>
      </c>
      <c r="R709" s="48"/>
      <c r="S709" s="48" t="s">
        <v>11</v>
      </c>
    </row>
    <row r="710" spans="1:19" s="47" customFormat="1" ht="14" x14ac:dyDescent="0.15">
      <c r="A710" s="8" t="s">
        <v>415</v>
      </c>
      <c r="B710" s="114" t="s">
        <v>416</v>
      </c>
      <c r="C710" s="40" t="s">
        <v>65</v>
      </c>
      <c r="D710" s="6" t="s">
        <v>212</v>
      </c>
      <c r="E710" s="7" t="s">
        <v>213</v>
      </c>
      <c r="F710" s="6" t="s">
        <v>678</v>
      </c>
      <c r="G710" s="6" t="s">
        <v>5224</v>
      </c>
      <c r="H710" s="6" t="s">
        <v>38</v>
      </c>
      <c r="I710" s="8" t="s">
        <v>39</v>
      </c>
      <c r="J710" s="15" t="s">
        <v>7586</v>
      </c>
      <c r="K710" s="7" t="s">
        <v>4058</v>
      </c>
      <c r="L710" s="19">
        <v>13991749</v>
      </c>
      <c r="M710" s="19">
        <f t="shared" si="33"/>
        <v>13991749</v>
      </c>
      <c r="N710" s="11">
        <f>M710*(1+VOTOS!$P$3%)^Q710</f>
        <v>14904732.344804503</v>
      </c>
      <c r="O710" s="54">
        <f t="shared" si="31"/>
        <v>14904732.344804503</v>
      </c>
      <c r="P710" s="103">
        <f t="shared" si="32"/>
        <v>9.918706374146241E-5</v>
      </c>
      <c r="Q710" s="48">
        <v>524</v>
      </c>
      <c r="R710" s="48"/>
      <c r="S710" s="48" t="s">
        <v>11</v>
      </c>
    </row>
    <row r="711" spans="1:19" s="47" customFormat="1" ht="14" x14ac:dyDescent="0.15">
      <c r="A711" s="8" t="s">
        <v>415</v>
      </c>
      <c r="B711" s="114" t="s">
        <v>416</v>
      </c>
      <c r="C711" s="40" t="s">
        <v>65</v>
      </c>
      <c r="D711" s="6" t="s">
        <v>212</v>
      </c>
      <c r="E711" s="7" t="s">
        <v>213</v>
      </c>
      <c r="F711" s="6" t="s">
        <v>678</v>
      </c>
      <c r="G711" s="6" t="s">
        <v>5224</v>
      </c>
      <c r="H711" s="6" t="s">
        <v>38</v>
      </c>
      <c r="I711" s="8" t="s">
        <v>39</v>
      </c>
      <c r="J711" s="15" t="s">
        <v>7586</v>
      </c>
      <c r="K711" s="7" t="s">
        <v>4060</v>
      </c>
      <c r="L711" s="19">
        <v>12243044</v>
      </c>
      <c r="M711" s="19">
        <f t="shared" si="33"/>
        <v>12243044</v>
      </c>
      <c r="N711" s="11">
        <f>M711*(1+VOTOS!$P$3%)^Q711</f>
        <v>12863796.650858326</v>
      </c>
      <c r="O711" s="54">
        <f t="shared" ref="O711:O774" si="34">+IF(N711&gt;0,N711,L711)</f>
        <v>12863796.650858326</v>
      </c>
      <c r="P711" s="103">
        <f t="shared" ref="P711:P774" si="35">+O711/$O$4</f>
        <v>8.5605174843052909E-5</v>
      </c>
      <c r="Q711" s="48">
        <v>410</v>
      </c>
      <c r="R711" s="48"/>
      <c r="S711" s="48" t="s">
        <v>11</v>
      </c>
    </row>
    <row r="712" spans="1:19" s="47" customFormat="1" ht="14" x14ac:dyDescent="0.15">
      <c r="A712" s="8" t="s">
        <v>415</v>
      </c>
      <c r="B712" s="114" t="s">
        <v>416</v>
      </c>
      <c r="C712" s="40" t="s">
        <v>65</v>
      </c>
      <c r="D712" s="6" t="s">
        <v>212</v>
      </c>
      <c r="E712" s="7" t="s">
        <v>213</v>
      </c>
      <c r="F712" s="6" t="s">
        <v>678</v>
      </c>
      <c r="G712" s="6" t="s">
        <v>5224</v>
      </c>
      <c r="H712" s="6" t="s">
        <v>38</v>
      </c>
      <c r="I712" s="8" t="s">
        <v>39</v>
      </c>
      <c r="J712" s="15" t="s">
        <v>7586</v>
      </c>
      <c r="K712" s="7" t="s">
        <v>1297</v>
      </c>
      <c r="L712" s="19">
        <v>11191048</v>
      </c>
      <c r="M712" s="19">
        <f t="shared" si="33"/>
        <v>11191048</v>
      </c>
      <c r="N712" s="11">
        <f>M712*(1+VOTOS!$P$3%)^Q712</f>
        <v>11838163.52379586</v>
      </c>
      <c r="O712" s="54">
        <f t="shared" si="34"/>
        <v>11838163.52379586</v>
      </c>
      <c r="P712" s="103">
        <f t="shared" si="35"/>
        <v>7.8779856816811321E-5</v>
      </c>
      <c r="Q712" s="48">
        <v>466</v>
      </c>
      <c r="R712" s="48"/>
      <c r="S712" s="48" t="s">
        <v>11</v>
      </c>
    </row>
    <row r="713" spans="1:19" s="47" customFormat="1" ht="14" x14ac:dyDescent="0.15">
      <c r="A713" s="8" t="s">
        <v>415</v>
      </c>
      <c r="B713" s="114" t="s">
        <v>416</v>
      </c>
      <c r="C713" s="40" t="s">
        <v>65</v>
      </c>
      <c r="D713" s="6" t="s">
        <v>212</v>
      </c>
      <c r="E713" s="7" t="s">
        <v>213</v>
      </c>
      <c r="F713" s="6" t="s">
        <v>678</v>
      </c>
      <c r="G713" s="6" t="s">
        <v>5224</v>
      </c>
      <c r="H713" s="6" t="s">
        <v>38</v>
      </c>
      <c r="I713" s="8" t="s">
        <v>39</v>
      </c>
      <c r="J713" s="15" t="s">
        <v>7586</v>
      </c>
      <c r="K713" s="7" t="s">
        <v>4055</v>
      </c>
      <c r="L713" s="19">
        <v>7456747</v>
      </c>
      <c r="M713" s="19">
        <f t="shared" si="33"/>
        <v>7456747</v>
      </c>
      <c r="N713" s="11">
        <f>M713*(1+VOTOS!$P$3%)^Q713</f>
        <v>8099091.7225823198</v>
      </c>
      <c r="O713" s="54">
        <f t="shared" si="34"/>
        <v>8099091.7225823198</v>
      </c>
      <c r="P713" s="103">
        <f t="shared" si="35"/>
        <v>5.3897319881476873E-5</v>
      </c>
      <c r="Q713" s="48">
        <v>685</v>
      </c>
      <c r="R713" s="48"/>
      <c r="S713" s="48" t="s">
        <v>11</v>
      </c>
    </row>
    <row r="714" spans="1:19" s="47" customFormat="1" ht="14" x14ac:dyDescent="0.15">
      <c r="A714" s="8" t="s">
        <v>415</v>
      </c>
      <c r="B714" s="114" t="s">
        <v>416</v>
      </c>
      <c r="C714" s="40" t="s">
        <v>65</v>
      </c>
      <c r="D714" s="6" t="s">
        <v>212</v>
      </c>
      <c r="E714" s="7" t="s">
        <v>213</v>
      </c>
      <c r="F714" s="6" t="s">
        <v>678</v>
      </c>
      <c r="G714" s="6" t="s">
        <v>5224</v>
      </c>
      <c r="H714" s="6" t="s">
        <v>38</v>
      </c>
      <c r="I714" s="8" t="s">
        <v>39</v>
      </c>
      <c r="J714" s="15" t="s">
        <v>7586</v>
      </c>
      <c r="K714" s="7" t="s">
        <v>679</v>
      </c>
      <c r="L714" s="19">
        <v>5018930</v>
      </c>
      <c r="M714" s="19">
        <f t="shared" si="33"/>
        <v>5018930</v>
      </c>
      <c r="N714" s="11">
        <f>M714*(1+VOTOS!$P$3%)^Q714</f>
        <v>5118593.6226317007</v>
      </c>
      <c r="O714" s="54">
        <f t="shared" si="34"/>
        <v>5118593.6226317007</v>
      </c>
      <c r="P714" s="103">
        <f t="shared" si="35"/>
        <v>3.4062890910723877E-5</v>
      </c>
      <c r="Q714" s="48">
        <v>163</v>
      </c>
      <c r="R714" s="48"/>
      <c r="S714" s="48" t="s">
        <v>11</v>
      </c>
    </row>
    <row r="715" spans="1:19" s="47" customFormat="1" ht="14" x14ac:dyDescent="0.15">
      <c r="A715" s="8" t="s">
        <v>415</v>
      </c>
      <c r="B715" s="114" t="s">
        <v>416</v>
      </c>
      <c r="C715" s="40" t="s">
        <v>65</v>
      </c>
      <c r="D715" s="6" t="s">
        <v>212</v>
      </c>
      <c r="E715" s="7" t="s">
        <v>213</v>
      </c>
      <c r="F715" s="6" t="s">
        <v>678</v>
      </c>
      <c r="G715" s="6" t="s">
        <v>5224</v>
      </c>
      <c r="H715" s="6" t="s">
        <v>38</v>
      </c>
      <c r="I715" s="8" t="s">
        <v>39</v>
      </c>
      <c r="J715" s="15" t="s">
        <v>7586</v>
      </c>
      <c r="K715" s="7" t="s">
        <v>4056</v>
      </c>
      <c r="L715" s="19">
        <v>4716795</v>
      </c>
      <c r="M715" s="19">
        <f t="shared" si="33"/>
        <v>4716795</v>
      </c>
      <c r="N715" s="11">
        <f>M715*(1+VOTOS!$P$3%)^Q715</f>
        <v>5080647.0409171889</v>
      </c>
      <c r="O715" s="54">
        <f t="shared" si="34"/>
        <v>5080647.0409171889</v>
      </c>
      <c r="P715" s="103">
        <f t="shared" si="35"/>
        <v>3.3810366414998871E-5</v>
      </c>
      <c r="Q715" s="48">
        <v>616</v>
      </c>
      <c r="R715" s="48"/>
      <c r="S715" s="48" t="s">
        <v>11</v>
      </c>
    </row>
    <row r="716" spans="1:19" s="47" customFormat="1" ht="14" x14ac:dyDescent="0.15">
      <c r="A716" s="8" t="s">
        <v>415</v>
      </c>
      <c r="B716" s="114" t="s">
        <v>416</v>
      </c>
      <c r="C716" s="40" t="s">
        <v>65</v>
      </c>
      <c r="D716" s="6" t="s">
        <v>212</v>
      </c>
      <c r="E716" s="7" t="s">
        <v>213</v>
      </c>
      <c r="F716" s="6" t="s">
        <v>678</v>
      </c>
      <c r="G716" s="6" t="s">
        <v>5224</v>
      </c>
      <c r="H716" s="6" t="s">
        <v>38</v>
      </c>
      <c r="I716" s="8" t="s">
        <v>39</v>
      </c>
      <c r="J716" s="15" t="s">
        <v>7586</v>
      </c>
      <c r="K716" s="7" t="s">
        <v>4057</v>
      </c>
      <c r="L716" s="19">
        <v>4456952</v>
      </c>
      <c r="M716" s="19">
        <f t="shared" si="33"/>
        <v>4456952</v>
      </c>
      <c r="N716" s="11">
        <f>M716*(1+VOTOS!$P$3%)^Q716</f>
        <v>4783417.5316890683</v>
      </c>
      <c r="O716" s="54">
        <f t="shared" si="34"/>
        <v>4783417.5316890683</v>
      </c>
      <c r="P716" s="103">
        <f t="shared" si="35"/>
        <v>3.1832382403234325E-5</v>
      </c>
      <c r="Q716" s="48">
        <v>586</v>
      </c>
      <c r="R716" s="48"/>
      <c r="S716" s="48" t="s">
        <v>11</v>
      </c>
    </row>
    <row r="717" spans="1:19" s="47" customFormat="1" ht="14" x14ac:dyDescent="0.15">
      <c r="A717" s="8" t="s">
        <v>415</v>
      </c>
      <c r="B717" s="114" t="s">
        <v>416</v>
      </c>
      <c r="C717" s="40" t="s">
        <v>65</v>
      </c>
      <c r="D717" s="6" t="s">
        <v>212</v>
      </c>
      <c r="E717" s="7" t="s">
        <v>213</v>
      </c>
      <c r="F717" s="6" t="s">
        <v>678</v>
      </c>
      <c r="G717" s="6" t="s">
        <v>5224</v>
      </c>
      <c r="H717" s="6" t="s">
        <v>38</v>
      </c>
      <c r="I717" s="8" t="s">
        <v>39</v>
      </c>
      <c r="J717" s="15" t="s">
        <v>7586</v>
      </c>
      <c r="K717" s="7" t="s">
        <v>4059</v>
      </c>
      <c r="L717" s="19">
        <v>3934693</v>
      </c>
      <c r="M717" s="19">
        <f t="shared" si="33"/>
        <v>3934693</v>
      </c>
      <c r="N717" s="11">
        <f>M717*(1+VOTOS!$P$3%)^Q717</f>
        <v>4162214.2224691473</v>
      </c>
      <c r="O717" s="54">
        <f t="shared" si="34"/>
        <v>4162214.2224691473</v>
      </c>
      <c r="P717" s="103">
        <f t="shared" si="35"/>
        <v>2.7698438176488011E-5</v>
      </c>
      <c r="Q717" s="48">
        <v>466</v>
      </c>
      <c r="R717" s="48"/>
      <c r="S717" s="48" t="s">
        <v>11</v>
      </c>
    </row>
    <row r="718" spans="1:19" s="47" customFormat="1" ht="14" x14ac:dyDescent="0.15">
      <c r="A718" s="8" t="s">
        <v>415</v>
      </c>
      <c r="B718" s="114" t="s">
        <v>416</v>
      </c>
      <c r="C718" s="40" t="s">
        <v>65</v>
      </c>
      <c r="D718" s="6" t="s">
        <v>212</v>
      </c>
      <c r="E718" s="7" t="s">
        <v>213</v>
      </c>
      <c r="F718" s="6" t="s">
        <v>678</v>
      </c>
      <c r="G718" s="6" t="s">
        <v>5224</v>
      </c>
      <c r="H718" s="6" t="s">
        <v>38</v>
      </c>
      <c r="I718" s="8" t="s">
        <v>39</v>
      </c>
      <c r="J718" s="15" t="s">
        <v>7586</v>
      </c>
      <c r="K718" s="7" t="s">
        <v>3298</v>
      </c>
      <c r="L718" s="19">
        <v>2737762</v>
      </c>
      <c r="M718" s="19">
        <f t="shared" si="33"/>
        <v>2737762</v>
      </c>
      <c r="N718" s="11">
        <f>M718*(1+VOTOS!$P$3%)^Q718</f>
        <v>2982581.6505499957</v>
      </c>
      <c r="O718" s="54">
        <f t="shared" si="34"/>
        <v>2982581.6505499957</v>
      </c>
      <c r="P718" s="103">
        <f t="shared" si="35"/>
        <v>1.9848294450610535E-5</v>
      </c>
      <c r="Q718" s="48">
        <v>710</v>
      </c>
      <c r="R718" s="48"/>
      <c r="S718" s="48" t="s">
        <v>11</v>
      </c>
    </row>
    <row r="719" spans="1:19" s="47" customFormat="1" ht="14" x14ac:dyDescent="0.15">
      <c r="A719" s="8" t="s">
        <v>415</v>
      </c>
      <c r="B719" s="114" t="s">
        <v>416</v>
      </c>
      <c r="C719" s="40" t="s">
        <v>65</v>
      </c>
      <c r="D719" s="6" t="s">
        <v>212</v>
      </c>
      <c r="E719" s="7" t="s">
        <v>213</v>
      </c>
      <c r="F719" s="6" t="s">
        <v>678</v>
      </c>
      <c r="G719" s="6" t="s">
        <v>5224</v>
      </c>
      <c r="H719" s="6" t="s">
        <v>38</v>
      </c>
      <c r="I719" s="8" t="s">
        <v>39</v>
      </c>
      <c r="J719" s="15" t="s">
        <v>7586</v>
      </c>
      <c r="K719" s="7" t="s">
        <v>4054</v>
      </c>
      <c r="L719" s="19">
        <v>765398</v>
      </c>
      <c r="M719" s="19">
        <f t="shared" si="33"/>
        <v>765398</v>
      </c>
      <c r="N719" s="11">
        <f>M719*(1+VOTOS!$P$3%)^Q719</f>
        <v>839696.94500688824</v>
      </c>
      <c r="O719" s="54">
        <f t="shared" si="34"/>
        <v>839696.94500688824</v>
      </c>
      <c r="P719" s="103">
        <f t="shared" si="35"/>
        <v>5.5879617614832054E-6</v>
      </c>
      <c r="Q719" s="48">
        <v>768</v>
      </c>
      <c r="R719" s="48"/>
      <c r="S719" s="48" t="s">
        <v>11</v>
      </c>
    </row>
    <row r="720" spans="1:19" s="47" customFormat="1" ht="14" x14ac:dyDescent="0.15">
      <c r="A720" s="14" t="s">
        <v>5234</v>
      </c>
      <c r="B720" s="115" t="s">
        <v>416</v>
      </c>
      <c r="C720" s="40" t="s">
        <v>65</v>
      </c>
      <c r="D720" s="12" t="s">
        <v>389</v>
      </c>
      <c r="E720" s="51" t="s">
        <v>390</v>
      </c>
      <c r="F720" s="14" t="s">
        <v>5676</v>
      </c>
      <c r="G720" s="14" t="s">
        <v>5677</v>
      </c>
      <c r="H720" s="14" t="s">
        <v>38</v>
      </c>
      <c r="I720" s="14" t="s">
        <v>39</v>
      </c>
      <c r="J720" s="15" t="s">
        <v>7586</v>
      </c>
      <c r="K720" s="52" t="s">
        <v>5678</v>
      </c>
      <c r="L720" s="109">
        <v>19962879.5</v>
      </c>
      <c r="M720" s="19">
        <f t="shared" si="33"/>
        <v>19962879.5</v>
      </c>
      <c r="N720" s="11">
        <f>M720*(1+VOTOS!$P$3%)^Q720</f>
        <v>20393705.950426549</v>
      </c>
      <c r="O720" s="54">
        <f t="shared" si="34"/>
        <v>20393705.950426549</v>
      </c>
      <c r="P720" s="103">
        <f t="shared" si="35"/>
        <v>1.3571473577884843E-4</v>
      </c>
      <c r="Q720" s="6">
        <v>177</v>
      </c>
      <c r="R720" s="6"/>
      <c r="S720" s="6" t="s">
        <v>7</v>
      </c>
    </row>
    <row r="721" spans="1:19" s="47" customFormat="1" ht="14" x14ac:dyDescent="0.15">
      <c r="A721" s="14" t="s">
        <v>5234</v>
      </c>
      <c r="B721" s="115" t="s">
        <v>416</v>
      </c>
      <c r="C721" s="40" t="s">
        <v>65</v>
      </c>
      <c r="D721" s="12" t="s">
        <v>389</v>
      </c>
      <c r="E721" s="51" t="s">
        <v>390</v>
      </c>
      <c r="F721" s="14" t="s">
        <v>5676</v>
      </c>
      <c r="G721" s="14" t="s">
        <v>5677</v>
      </c>
      <c r="H721" s="14" t="s">
        <v>38</v>
      </c>
      <c r="I721" s="14" t="s">
        <v>39</v>
      </c>
      <c r="J721" s="15" t="s">
        <v>7586</v>
      </c>
      <c r="K721" s="52" t="s">
        <v>5678</v>
      </c>
      <c r="L721" s="109">
        <v>6629233.5</v>
      </c>
      <c r="M721" s="19">
        <f t="shared" si="33"/>
        <v>0</v>
      </c>
      <c r="N721" s="11">
        <f>M721*(1+VOTOS!$P$3%)^Q721</f>
        <v>0</v>
      </c>
      <c r="O721" s="54">
        <f t="shared" si="34"/>
        <v>6629233.5</v>
      </c>
      <c r="P721" s="103">
        <f t="shared" si="35"/>
        <v>4.4115800975838485E-5</v>
      </c>
      <c r="Q721" s="6">
        <v>0</v>
      </c>
      <c r="R721" s="6"/>
      <c r="S721" s="6" t="s">
        <v>7</v>
      </c>
    </row>
    <row r="722" spans="1:19" s="47" customFormat="1" ht="14" x14ac:dyDescent="0.15">
      <c r="A722" s="14" t="s">
        <v>5234</v>
      </c>
      <c r="B722" s="115" t="s">
        <v>416</v>
      </c>
      <c r="C722" s="40" t="s">
        <v>65</v>
      </c>
      <c r="D722" s="12" t="s">
        <v>389</v>
      </c>
      <c r="E722" s="51" t="s">
        <v>390</v>
      </c>
      <c r="F722" s="14" t="s">
        <v>5676</v>
      </c>
      <c r="G722" s="14" t="s">
        <v>5677</v>
      </c>
      <c r="H722" s="14" t="s">
        <v>38</v>
      </c>
      <c r="I722" s="14" t="s">
        <v>39</v>
      </c>
      <c r="J722" s="15" t="s">
        <v>7586</v>
      </c>
      <c r="K722" s="52" t="s">
        <v>6223</v>
      </c>
      <c r="L722" s="109">
        <v>5401336.5</v>
      </c>
      <c r="M722" s="19">
        <f t="shared" ref="M722:M785" si="36">+IF(Q722&gt;0,L722,0)</f>
        <v>0</v>
      </c>
      <c r="N722" s="11">
        <f>M722*(1+VOTOS!$P$3%)^Q722</f>
        <v>0</v>
      </c>
      <c r="O722" s="54">
        <f t="shared" si="34"/>
        <v>5401336.5</v>
      </c>
      <c r="P722" s="103">
        <f t="shared" si="35"/>
        <v>3.5944470207231658E-5</v>
      </c>
      <c r="Q722" s="6">
        <v>0</v>
      </c>
      <c r="R722" s="6"/>
      <c r="S722" s="6" t="s">
        <v>7</v>
      </c>
    </row>
    <row r="723" spans="1:19" s="47" customFormat="1" ht="14" x14ac:dyDescent="0.15">
      <c r="A723" s="8" t="s">
        <v>415</v>
      </c>
      <c r="B723" s="114" t="s">
        <v>416</v>
      </c>
      <c r="C723" s="40" t="s">
        <v>65</v>
      </c>
      <c r="D723" s="6" t="s">
        <v>686</v>
      </c>
      <c r="E723" s="7" t="s">
        <v>687</v>
      </c>
      <c r="F723" s="6" t="s">
        <v>688</v>
      </c>
      <c r="G723" s="6" t="s">
        <v>4936</v>
      </c>
      <c r="H723" s="6" t="s">
        <v>38</v>
      </c>
      <c r="I723" s="8" t="s">
        <v>39</v>
      </c>
      <c r="J723" s="15" t="s">
        <v>7586</v>
      </c>
      <c r="K723" s="7" t="s">
        <v>689</v>
      </c>
      <c r="L723" s="19">
        <v>788663</v>
      </c>
      <c r="M723" s="19">
        <f t="shared" si="36"/>
        <v>788663</v>
      </c>
      <c r="N723" s="11">
        <f>M723*(1+VOTOS!$P$3%)^Q723</f>
        <v>789614.95104408462</v>
      </c>
      <c r="O723" s="54">
        <f t="shared" si="34"/>
        <v>789614.95104408462</v>
      </c>
      <c r="P723" s="103">
        <f t="shared" si="35"/>
        <v>5.2546792970570862E-6</v>
      </c>
      <c r="Q723" s="6">
        <v>10</v>
      </c>
      <c r="R723" s="6"/>
      <c r="S723" s="6" t="s">
        <v>11</v>
      </c>
    </row>
    <row r="724" spans="1:19" s="47" customFormat="1" ht="14" x14ac:dyDescent="0.15">
      <c r="A724" s="8" t="s">
        <v>415</v>
      </c>
      <c r="B724" s="114" t="s">
        <v>416</v>
      </c>
      <c r="C724" s="40" t="s">
        <v>65</v>
      </c>
      <c r="D724" s="6" t="s">
        <v>116</v>
      </c>
      <c r="E724" s="7" t="s">
        <v>117</v>
      </c>
      <c r="F724" s="6" t="s">
        <v>695</v>
      </c>
      <c r="G724" s="6" t="s">
        <v>4936</v>
      </c>
      <c r="H724" s="6" t="s">
        <v>38</v>
      </c>
      <c r="I724" s="8" t="s">
        <v>39</v>
      </c>
      <c r="J724" s="15" t="s">
        <v>7586</v>
      </c>
      <c r="K724" s="7" t="s">
        <v>815</v>
      </c>
      <c r="L724" s="19">
        <v>15673978</v>
      </c>
      <c r="M724" s="19">
        <f t="shared" si="36"/>
        <v>15673978</v>
      </c>
      <c r="N724" s="11">
        <f>M724*(1+VOTOS!$P$3%)^Q724</f>
        <v>16155821.071387216</v>
      </c>
      <c r="O724" s="54">
        <f t="shared" si="34"/>
        <v>16155821.071387216</v>
      </c>
      <c r="P724" s="103">
        <f t="shared" si="35"/>
        <v>1.0751272933538638E-4</v>
      </c>
      <c r="Q724" s="6">
        <v>251</v>
      </c>
      <c r="R724" s="6"/>
      <c r="S724" s="6" t="s">
        <v>11</v>
      </c>
    </row>
    <row r="725" spans="1:19" s="47" customFormat="1" ht="14" x14ac:dyDescent="0.15">
      <c r="A725" s="8" t="s">
        <v>415</v>
      </c>
      <c r="B725" s="114" t="s">
        <v>416</v>
      </c>
      <c r="C725" s="40" t="s">
        <v>65</v>
      </c>
      <c r="D725" s="6" t="s">
        <v>116</v>
      </c>
      <c r="E725" s="7" t="s">
        <v>117</v>
      </c>
      <c r="F725" s="6" t="s">
        <v>695</v>
      </c>
      <c r="G725" s="6" t="s">
        <v>4936</v>
      </c>
      <c r="H725" s="6" t="s">
        <v>38</v>
      </c>
      <c r="I725" s="8" t="s">
        <v>39</v>
      </c>
      <c r="J725" s="15" t="s">
        <v>7586</v>
      </c>
      <c r="K725" s="7" t="s">
        <v>711</v>
      </c>
      <c r="L725" s="19">
        <v>13474862</v>
      </c>
      <c r="M725" s="19">
        <f t="shared" si="36"/>
        <v>13474862</v>
      </c>
      <c r="N725" s="11">
        <f>M725*(1+VOTOS!$P$3%)^Q725</f>
        <v>13889100.739686817</v>
      </c>
      <c r="O725" s="54">
        <f t="shared" si="34"/>
        <v>13889100.739686817</v>
      </c>
      <c r="P725" s="103">
        <f t="shared" si="35"/>
        <v>9.2428303206606717E-5</v>
      </c>
      <c r="Q725" s="6">
        <v>251</v>
      </c>
      <c r="R725" s="6"/>
      <c r="S725" s="6" t="s">
        <v>11</v>
      </c>
    </row>
    <row r="726" spans="1:19" s="47" customFormat="1" ht="14" x14ac:dyDescent="0.15">
      <c r="A726" s="8" t="s">
        <v>415</v>
      </c>
      <c r="B726" s="114" t="s">
        <v>416</v>
      </c>
      <c r="C726" s="40" t="s">
        <v>65</v>
      </c>
      <c r="D726" s="6" t="s">
        <v>116</v>
      </c>
      <c r="E726" s="7" t="s">
        <v>117</v>
      </c>
      <c r="F726" s="6" t="s">
        <v>695</v>
      </c>
      <c r="G726" s="6" t="s">
        <v>4936</v>
      </c>
      <c r="H726" s="6" t="s">
        <v>38</v>
      </c>
      <c r="I726" s="8" t="s">
        <v>39</v>
      </c>
      <c r="J726" s="15" t="s">
        <v>7586</v>
      </c>
      <c r="K726" s="7" t="s">
        <v>839</v>
      </c>
      <c r="L726" s="19">
        <v>10398222</v>
      </c>
      <c r="M726" s="19">
        <f t="shared" si="36"/>
        <v>10398222</v>
      </c>
      <c r="N726" s="11">
        <f>M726*(1+VOTOS!$P$3%)^Q726</f>
        <v>10752845.544771116</v>
      </c>
      <c r="O726" s="54">
        <f t="shared" si="34"/>
        <v>10752845.544771116</v>
      </c>
      <c r="P726" s="103">
        <f t="shared" si="35"/>
        <v>7.1557351838195791E-5</v>
      </c>
      <c r="Q726" s="48">
        <v>278</v>
      </c>
      <c r="R726" s="48"/>
      <c r="S726" s="48" t="s">
        <v>11</v>
      </c>
    </row>
    <row r="727" spans="1:19" s="47" customFormat="1" ht="14" x14ac:dyDescent="0.15">
      <c r="A727" s="8" t="s">
        <v>415</v>
      </c>
      <c r="B727" s="114" t="s">
        <v>416</v>
      </c>
      <c r="C727" s="40" t="s">
        <v>65</v>
      </c>
      <c r="D727" s="6" t="s">
        <v>116</v>
      </c>
      <c r="E727" s="7" t="s">
        <v>117</v>
      </c>
      <c r="F727" s="6" t="s">
        <v>695</v>
      </c>
      <c r="G727" s="6" t="s">
        <v>4936</v>
      </c>
      <c r="H727" s="6" t="s">
        <v>38</v>
      </c>
      <c r="I727" s="8" t="s">
        <v>39</v>
      </c>
      <c r="J727" s="15" t="s">
        <v>7586</v>
      </c>
      <c r="K727" s="7" t="s">
        <v>900</v>
      </c>
      <c r="L727" s="19">
        <v>7641595</v>
      </c>
      <c r="M727" s="19">
        <f t="shared" si="36"/>
        <v>7641595</v>
      </c>
      <c r="N727" s="11">
        <f>M727*(1+VOTOS!$P$3%)^Q727</f>
        <v>7902205.8531444352</v>
      </c>
      <c r="O727" s="54">
        <f t="shared" si="34"/>
        <v>7902205.8531444352</v>
      </c>
      <c r="P727" s="103">
        <f t="shared" si="35"/>
        <v>5.2587096334353868E-5</v>
      </c>
      <c r="Q727" s="48">
        <v>278</v>
      </c>
      <c r="R727" s="48"/>
      <c r="S727" s="48" t="s">
        <v>11</v>
      </c>
    </row>
    <row r="728" spans="1:19" s="47" customFormat="1" ht="14" x14ac:dyDescent="0.15">
      <c r="A728" s="8" t="s">
        <v>415</v>
      </c>
      <c r="B728" s="114" t="s">
        <v>416</v>
      </c>
      <c r="C728" s="40" t="s">
        <v>65</v>
      </c>
      <c r="D728" s="6" t="s">
        <v>116</v>
      </c>
      <c r="E728" s="7" t="s">
        <v>117</v>
      </c>
      <c r="F728" s="6" t="s">
        <v>695</v>
      </c>
      <c r="G728" s="6" t="s">
        <v>4936</v>
      </c>
      <c r="H728" s="6" t="s">
        <v>38</v>
      </c>
      <c r="I728" s="8" t="s">
        <v>39</v>
      </c>
      <c r="J728" s="15" t="s">
        <v>7586</v>
      </c>
      <c r="K728" s="7" t="s">
        <v>716</v>
      </c>
      <c r="L728" s="19">
        <v>6596977</v>
      </c>
      <c r="M728" s="19">
        <f t="shared" si="36"/>
        <v>6596977</v>
      </c>
      <c r="N728" s="11">
        <f>M728*(1+VOTOS!$P$3%)^Q728</f>
        <v>6799778.5899697468</v>
      </c>
      <c r="O728" s="54">
        <f t="shared" si="34"/>
        <v>6799778.5899697468</v>
      </c>
      <c r="P728" s="103">
        <f t="shared" si="35"/>
        <v>4.5250733581020035E-5</v>
      </c>
      <c r="Q728" s="6">
        <v>251</v>
      </c>
      <c r="R728" s="6"/>
      <c r="S728" s="6" t="s">
        <v>11</v>
      </c>
    </row>
    <row r="729" spans="1:19" s="47" customFormat="1" ht="14" x14ac:dyDescent="0.15">
      <c r="A729" s="8" t="s">
        <v>415</v>
      </c>
      <c r="B729" s="114" t="s">
        <v>416</v>
      </c>
      <c r="C729" s="40" t="s">
        <v>65</v>
      </c>
      <c r="D729" s="6" t="s">
        <v>116</v>
      </c>
      <c r="E729" s="7" t="s">
        <v>117</v>
      </c>
      <c r="F729" s="6" t="s">
        <v>695</v>
      </c>
      <c r="G729" s="6" t="s">
        <v>4936</v>
      </c>
      <c r="H729" s="6" t="s">
        <v>38</v>
      </c>
      <c r="I729" s="8" t="s">
        <v>39</v>
      </c>
      <c r="J729" s="15" t="s">
        <v>7586</v>
      </c>
      <c r="K729" s="7" t="s">
        <v>708</v>
      </c>
      <c r="L729" s="19">
        <v>6591951</v>
      </c>
      <c r="M729" s="19">
        <f t="shared" si="36"/>
        <v>6591951</v>
      </c>
      <c r="N729" s="11">
        <f>M729*(1+VOTOS!$P$3%)^Q729</f>
        <v>6747224.6859824201</v>
      </c>
      <c r="O729" s="54">
        <f t="shared" si="34"/>
        <v>6747224.6859824201</v>
      </c>
      <c r="P729" s="103">
        <f t="shared" si="35"/>
        <v>4.4901001207162905E-5</v>
      </c>
      <c r="Q729" s="6">
        <v>193</v>
      </c>
      <c r="R729" s="6"/>
      <c r="S729" s="6" t="s">
        <v>11</v>
      </c>
    </row>
    <row r="730" spans="1:19" s="47" customFormat="1" ht="14" x14ac:dyDescent="0.15">
      <c r="A730" s="8" t="s">
        <v>415</v>
      </c>
      <c r="B730" s="114" t="s">
        <v>416</v>
      </c>
      <c r="C730" s="40" t="s">
        <v>65</v>
      </c>
      <c r="D730" s="6" t="s">
        <v>116</v>
      </c>
      <c r="E730" s="7" t="s">
        <v>117</v>
      </c>
      <c r="F730" s="6" t="s">
        <v>695</v>
      </c>
      <c r="G730" s="6" t="s">
        <v>4936</v>
      </c>
      <c r="H730" s="6" t="s">
        <v>38</v>
      </c>
      <c r="I730" s="8" t="s">
        <v>39</v>
      </c>
      <c r="J730" s="15" t="s">
        <v>7586</v>
      </c>
      <c r="K730" s="7" t="s">
        <v>766</v>
      </c>
      <c r="L730" s="19">
        <v>6194418</v>
      </c>
      <c r="M730" s="19">
        <f t="shared" si="36"/>
        <v>6194418</v>
      </c>
      <c r="N730" s="11">
        <f>M730*(1+VOTOS!$P$3%)^Q730</f>
        <v>6367153.9120406769</v>
      </c>
      <c r="O730" s="54">
        <f t="shared" si="34"/>
        <v>6367153.9120406769</v>
      </c>
      <c r="P730" s="103">
        <f t="shared" si="35"/>
        <v>4.2371730421943644E-5</v>
      </c>
      <c r="Q730" s="48">
        <v>228</v>
      </c>
      <c r="R730" s="48"/>
      <c r="S730" s="48" t="s">
        <v>11</v>
      </c>
    </row>
    <row r="731" spans="1:19" s="47" customFormat="1" ht="14" x14ac:dyDescent="0.15">
      <c r="A731" s="8" t="s">
        <v>415</v>
      </c>
      <c r="B731" s="114" t="s">
        <v>416</v>
      </c>
      <c r="C731" s="40" t="s">
        <v>65</v>
      </c>
      <c r="D731" s="6" t="s">
        <v>116</v>
      </c>
      <c r="E731" s="7" t="s">
        <v>117</v>
      </c>
      <c r="F731" s="6" t="s">
        <v>695</v>
      </c>
      <c r="G731" s="6" t="s">
        <v>4936</v>
      </c>
      <c r="H731" s="6" t="s">
        <v>38</v>
      </c>
      <c r="I731" s="8" t="s">
        <v>39</v>
      </c>
      <c r="J731" s="15" t="s">
        <v>7586</v>
      </c>
      <c r="K731" s="7" t="s">
        <v>828</v>
      </c>
      <c r="L731" s="19">
        <v>5815422</v>
      </c>
      <c r="M731" s="19">
        <f t="shared" si="36"/>
        <v>5815422</v>
      </c>
      <c r="N731" s="11">
        <f>M731*(1+VOTOS!$P$3%)^Q731</f>
        <v>6013752.595747998</v>
      </c>
      <c r="O731" s="54">
        <f t="shared" si="34"/>
        <v>6013752.595747998</v>
      </c>
      <c r="P731" s="103">
        <f t="shared" si="35"/>
        <v>4.00199378452955E-5</v>
      </c>
      <c r="Q731" s="48">
        <v>278</v>
      </c>
      <c r="R731" s="48"/>
      <c r="S731" s="48" t="s">
        <v>11</v>
      </c>
    </row>
    <row r="732" spans="1:19" s="47" customFormat="1" ht="14" x14ac:dyDescent="0.15">
      <c r="A732" s="8" t="s">
        <v>415</v>
      </c>
      <c r="B732" s="114" t="s">
        <v>416</v>
      </c>
      <c r="C732" s="40" t="s">
        <v>65</v>
      </c>
      <c r="D732" s="6" t="s">
        <v>116</v>
      </c>
      <c r="E732" s="7" t="s">
        <v>117</v>
      </c>
      <c r="F732" s="6" t="s">
        <v>695</v>
      </c>
      <c r="G732" s="6" t="s">
        <v>4936</v>
      </c>
      <c r="H732" s="6" t="s">
        <v>38</v>
      </c>
      <c r="I732" s="8" t="s">
        <v>39</v>
      </c>
      <c r="J732" s="15" t="s">
        <v>7586</v>
      </c>
      <c r="K732" s="7" t="s">
        <v>784</v>
      </c>
      <c r="L732" s="19">
        <v>5239036</v>
      </c>
      <c r="M732" s="19">
        <f t="shared" si="36"/>
        <v>5239036</v>
      </c>
      <c r="N732" s="11">
        <f>M732*(1+VOTOS!$P$3%)^Q732</f>
        <v>5400092.3187818816</v>
      </c>
      <c r="O732" s="54">
        <f t="shared" si="34"/>
        <v>5400092.3187818816</v>
      </c>
      <c r="P732" s="103">
        <f t="shared" si="35"/>
        <v>3.5936190509285216E-5</v>
      </c>
      <c r="Q732" s="6">
        <v>251</v>
      </c>
      <c r="R732" s="6"/>
      <c r="S732" s="6" t="s">
        <v>11</v>
      </c>
    </row>
    <row r="733" spans="1:19" s="47" customFormat="1" ht="14" x14ac:dyDescent="0.15">
      <c r="A733" s="8" t="s">
        <v>415</v>
      </c>
      <c r="B733" s="114" t="s">
        <v>416</v>
      </c>
      <c r="C733" s="40" t="s">
        <v>65</v>
      </c>
      <c r="D733" s="6" t="s">
        <v>116</v>
      </c>
      <c r="E733" s="7" t="s">
        <v>117</v>
      </c>
      <c r="F733" s="6" t="s">
        <v>695</v>
      </c>
      <c r="G733" s="6" t="s">
        <v>4936</v>
      </c>
      <c r="H733" s="6" t="s">
        <v>38</v>
      </c>
      <c r="I733" s="8" t="s">
        <v>39</v>
      </c>
      <c r="J733" s="15" t="s">
        <v>7586</v>
      </c>
      <c r="K733" s="7" t="s">
        <v>807</v>
      </c>
      <c r="L733" s="19">
        <v>4912814</v>
      </c>
      <c r="M733" s="19">
        <f t="shared" si="36"/>
        <v>4912814</v>
      </c>
      <c r="N733" s="11">
        <f>M733*(1+VOTOS!$P$3%)^Q733</f>
        <v>5028535.5425791293</v>
      </c>
      <c r="O733" s="54">
        <f t="shared" si="34"/>
        <v>5028535.5425791293</v>
      </c>
      <c r="P733" s="103">
        <f t="shared" si="35"/>
        <v>3.346357813408607E-5</v>
      </c>
      <c r="Q733" s="6">
        <v>193</v>
      </c>
      <c r="R733" s="6"/>
      <c r="S733" s="6" t="s">
        <v>11</v>
      </c>
    </row>
    <row r="734" spans="1:19" s="47" customFormat="1" ht="14" x14ac:dyDescent="0.15">
      <c r="A734" s="8" t="s">
        <v>415</v>
      </c>
      <c r="B734" s="114" t="s">
        <v>416</v>
      </c>
      <c r="C734" s="40" t="s">
        <v>65</v>
      </c>
      <c r="D734" s="6" t="s">
        <v>116</v>
      </c>
      <c r="E734" s="7" t="s">
        <v>117</v>
      </c>
      <c r="F734" s="6" t="s">
        <v>695</v>
      </c>
      <c r="G734" s="6" t="s">
        <v>4936</v>
      </c>
      <c r="H734" s="6" t="s">
        <v>38</v>
      </c>
      <c r="I734" s="8" t="s">
        <v>39</v>
      </c>
      <c r="J734" s="15" t="s">
        <v>7586</v>
      </c>
      <c r="K734" s="7" t="s">
        <v>884</v>
      </c>
      <c r="L734" s="19">
        <v>118879</v>
      </c>
      <c r="M734" s="19">
        <f t="shared" si="36"/>
        <v>118879</v>
      </c>
      <c r="N734" s="11">
        <f>M734*(1+VOTOS!$P$3%)^Q734</f>
        <v>121679.1998977092</v>
      </c>
      <c r="O734" s="54">
        <f t="shared" si="34"/>
        <v>121679.1998977092</v>
      </c>
      <c r="P734" s="103">
        <f t="shared" si="35"/>
        <v>8.0974299149164158E-7</v>
      </c>
      <c r="Q734" s="6">
        <v>193</v>
      </c>
      <c r="R734" s="6"/>
      <c r="S734" s="6" t="s">
        <v>11</v>
      </c>
    </row>
    <row r="735" spans="1:19" s="47" customFormat="1" ht="14" x14ac:dyDescent="0.15">
      <c r="A735" s="8" t="s">
        <v>415</v>
      </c>
      <c r="B735" s="114" t="s">
        <v>416</v>
      </c>
      <c r="C735" s="40" t="s">
        <v>65</v>
      </c>
      <c r="D735" s="6" t="s">
        <v>116</v>
      </c>
      <c r="E735" s="7" t="s">
        <v>117</v>
      </c>
      <c r="F735" s="6" t="s">
        <v>695</v>
      </c>
      <c r="G735" s="6" t="s">
        <v>4936</v>
      </c>
      <c r="H735" s="6" t="s">
        <v>38</v>
      </c>
      <c r="I735" s="8" t="s">
        <v>39</v>
      </c>
      <c r="J735" s="15" t="s">
        <v>7586</v>
      </c>
      <c r="K735" s="7" t="s">
        <v>754</v>
      </c>
      <c r="L735" s="19">
        <v>23923114</v>
      </c>
      <c r="M735" s="19">
        <f t="shared" si="36"/>
        <v>23923114</v>
      </c>
      <c r="N735" s="11">
        <f>M735*(1+VOTOS!$P$3%)^Q735</f>
        <v>24486623.96707312</v>
      </c>
      <c r="O735" s="54">
        <f t="shared" si="34"/>
        <v>24486623.96707312</v>
      </c>
      <c r="P735" s="103">
        <f t="shared" si="35"/>
        <v>1.6295202597730105E-4</v>
      </c>
      <c r="Q735" s="48">
        <v>193</v>
      </c>
      <c r="R735" s="48"/>
      <c r="S735" s="48" t="s">
        <v>11</v>
      </c>
    </row>
    <row r="736" spans="1:19" s="47" customFormat="1" ht="14" x14ac:dyDescent="0.15">
      <c r="A736" s="8" t="s">
        <v>415</v>
      </c>
      <c r="B736" s="114" t="s">
        <v>416</v>
      </c>
      <c r="C736" s="40" t="s">
        <v>65</v>
      </c>
      <c r="D736" s="6" t="s">
        <v>116</v>
      </c>
      <c r="E736" s="7" t="s">
        <v>117</v>
      </c>
      <c r="F736" s="6" t="s">
        <v>695</v>
      </c>
      <c r="G736" s="6" t="s">
        <v>4936</v>
      </c>
      <c r="H736" s="6" t="s">
        <v>38</v>
      </c>
      <c r="I736" s="8" t="s">
        <v>39</v>
      </c>
      <c r="J736" s="15" t="s">
        <v>7586</v>
      </c>
      <c r="K736" s="7" t="s">
        <v>914</v>
      </c>
      <c r="L736" s="19">
        <v>20196578</v>
      </c>
      <c r="M736" s="19">
        <f t="shared" si="36"/>
        <v>20196578</v>
      </c>
      <c r="N736" s="11">
        <f>M736*(1+VOTOS!$P$3%)^Q736</f>
        <v>20759774.465096585</v>
      </c>
      <c r="O736" s="54">
        <f t="shared" si="34"/>
        <v>20759774.465096585</v>
      </c>
      <c r="P736" s="103">
        <f t="shared" si="35"/>
        <v>1.3815082522066765E-4</v>
      </c>
      <c r="Q736" s="48">
        <v>228</v>
      </c>
      <c r="R736" s="48"/>
      <c r="S736" s="48" t="s">
        <v>11</v>
      </c>
    </row>
    <row r="737" spans="1:19" s="47" customFormat="1" ht="14" x14ac:dyDescent="0.15">
      <c r="A737" s="8" t="s">
        <v>415</v>
      </c>
      <c r="B737" s="114" t="s">
        <v>416</v>
      </c>
      <c r="C737" s="40" t="s">
        <v>65</v>
      </c>
      <c r="D737" s="6" t="s">
        <v>116</v>
      </c>
      <c r="E737" s="7" t="s">
        <v>117</v>
      </c>
      <c r="F737" s="6" t="s">
        <v>695</v>
      </c>
      <c r="G737" s="6" t="s">
        <v>4936</v>
      </c>
      <c r="H737" s="6" t="s">
        <v>38</v>
      </c>
      <c r="I737" s="8" t="s">
        <v>39</v>
      </c>
      <c r="J737" s="15" t="s">
        <v>7586</v>
      </c>
      <c r="K737" s="7" t="s">
        <v>823</v>
      </c>
      <c r="L737" s="19">
        <v>19577205</v>
      </c>
      <c r="M737" s="19">
        <f t="shared" si="36"/>
        <v>19577205</v>
      </c>
      <c r="N737" s="11">
        <f>M737*(1+VOTOS!$P$3%)^Q737</f>
        <v>19956328.42623334</v>
      </c>
      <c r="O737" s="54">
        <f t="shared" si="34"/>
        <v>19956328.42623334</v>
      </c>
      <c r="P737" s="103">
        <f t="shared" si="35"/>
        <v>1.3280410368109345E-4</v>
      </c>
      <c r="Q737" s="48">
        <v>159</v>
      </c>
      <c r="R737" s="48"/>
      <c r="S737" s="48" t="s">
        <v>11</v>
      </c>
    </row>
    <row r="738" spans="1:19" s="47" customFormat="1" ht="14" x14ac:dyDescent="0.15">
      <c r="A738" s="8" t="s">
        <v>415</v>
      </c>
      <c r="B738" s="114" t="s">
        <v>416</v>
      </c>
      <c r="C738" s="40" t="s">
        <v>65</v>
      </c>
      <c r="D738" s="6" t="s">
        <v>116</v>
      </c>
      <c r="E738" s="7" t="s">
        <v>117</v>
      </c>
      <c r="F738" s="6" t="s">
        <v>695</v>
      </c>
      <c r="G738" s="6" t="s">
        <v>4936</v>
      </c>
      <c r="H738" s="6" t="s">
        <v>38</v>
      </c>
      <c r="I738" s="8" t="s">
        <v>39</v>
      </c>
      <c r="J738" s="15" t="s">
        <v>7586</v>
      </c>
      <c r="K738" s="7" t="s">
        <v>848</v>
      </c>
      <c r="L738" s="19">
        <v>19016940</v>
      </c>
      <c r="M738" s="19">
        <f t="shared" si="36"/>
        <v>19016940</v>
      </c>
      <c r="N738" s="11">
        <f>M738*(1+VOTOS!$P$3%)^Q738</f>
        <v>19385213.583960216</v>
      </c>
      <c r="O738" s="54">
        <f t="shared" si="34"/>
        <v>19385213.583960216</v>
      </c>
      <c r="P738" s="103">
        <f t="shared" si="35"/>
        <v>1.2900348499477498E-4</v>
      </c>
      <c r="Q738" s="48">
        <v>159</v>
      </c>
      <c r="R738" s="48"/>
      <c r="S738" s="48" t="s">
        <v>11</v>
      </c>
    </row>
    <row r="739" spans="1:19" s="47" customFormat="1" ht="14" x14ac:dyDescent="0.15">
      <c r="A739" s="8" t="s">
        <v>415</v>
      </c>
      <c r="B739" s="114" t="s">
        <v>416</v>
      </c>
      <c r="C739" s="40" t="s">
        <v>65</v>
      </c>
      <c r="D739" s="6" t="s">
        <v>116</v>
      </c>
      <c r="E739" s="7" t="s">
        <v>117</v>
      </c>
      <c r="F739" s="6" t="s">
        <v>695</v>
      </c>
      <c r="G739" s="6" t="s">
        <v>4936</v>
      </c>
      <c r="H739" s="6" t="s">
        <v>38</v>
      </c>
      <c r="I739" s="8" t="s">
        <v>39</v>
      </c>
      <c r="J739" s="15" t="s">
        <v>7586</v>
      </c>
      <c r="K739" s="7" t="s">
        <v>834</v>
      </c>
      <c r="L739" s="19">
        <v>17023654</v>
      </c>
      <c r="M739" s="19">
        <f t="shared" si="36"/>
        <v>17023654</v>
      </c>
      <c r="N739" s="11">
        <f>M739*(1+VOTOS!$P$3%)^Q739</f>
        <v>17424646.89352566</v>
      </c>
      <c r="O739" s="54">
        <f t="shared" si="34"/>
        <v>17424646.89352566</v>
      </c>
      <c r="P739" s="103">
        <f t="shared" si="35"/>
        <v>1.1595643062339565E-4</v>
      </c>
      <c r="Q739" s="48">
        <v>193</v>
      </c>
      <c r="R739" s="48"/>
      <c r="S739" s="48" t="s">
        <v>11</v>
      </c>
    </row>
    <row r="740" spans="1:19" s="47" customFormat="1" ht="14" x14ac:dyDescent="0.15">
      <c r="A740" s="8" t="s">
        <v>415</v>
      </c>
      <c r="B740" s="114" t="s">
        <v>416</v>
      </c>
      <c r="C740" s="40" t="s">
        <v>65</v>
      </c>
      <c r="D740" s="6" t="s">
        <v>116</v>
      </c>
      <c r="E740" s="7" t="s">
        <v>117</v>
      </c>
      <c r="F740" s="6" t="s">
        <v>695</v>
      </c>
      <c r="G740" s="6" t="s">
        <v>4936</v>
      </c>
      <c r="H740" s="6" t="s">
        <v>38</v>
      </c>
      <c r="I740" s="8" t="s">
        <v>39</v>
      </c>
      <c r="J740" s="15" t="s">
        <v>7586</v>
      </c>
      <c r="K740" s="7" t="s">
        <v>889</v>
      </c>
      <c r="L740" s="19">
        <v>16019366</v>
      </c>
      <c r="M740" s="19">
        <f t="shared" si="36"/>
        <v>16019366</v>
      </c>
      <c r="N740" s="11">
        <f>M740*(1+VOTOS!$P$3%)^Q740</f>
        <v>16305968.623561719</v>
      </c>
      <c r="O740" s="54">
        <f t="shared" si="34"/>
        <v>16305968.623561719</v>
      </c>
      <c r="P740" s="103">
        <f t="shared" si="35"/>
        <v>1.0851192170487219E-4</v>
      </c>
      <c r="Q740" s="6">
        <v>147</v>
      </c>
      <c r="R740" s="6"/>
      <c r="S740" s="6" t="s">
        <v>11</v>
      </c>
    </row>
    <row r="741" spans="1:19" s="47" customFormat="1" ht="14" x14ac:dyDescent="0.15">
      <c r="A741" s="8" t="s">
        <v>415</v>
      </c>
      <c r="B741" s="114" t="s">
        <v>416</v>
      </c>
      <c r="C741" s="40" t="s">
        <v>65</v>
      </c>
      <c r="D741" s="6" t="s">
        <v>116</v>
      </c>
      <c r="E741" s="7" t="s">
        <v>117</v>
      </c>
      <c r="F741" s="6" t="s">
        <v>695</v>
      </c>
      <c r="G741" s="6" t="s">
        <v>4936</v>
      </c>
      <c r="H741" s="6" t="s">
        <v>38</v>
      </c>
      <c r="I741" s="8" t="s">
        <v>39</v>
      </c>
      <c r="J741" s="15" t="s">
        <v>7586</v>
      </c>
      <c r="K741" s="7" t="s">
        <v>776</v>
      </c>
      <c r="L741" s="19">
        <v>15410264</v>
      </c>
      <c r="M741" s="19">
        <f t="shared" si="36"/>
        <v>15410264</v>
      </c>
      <c r="N741" s="11">
        <f>M741*(1+VOTOS!$P$3%)^Q741</f>
        <v>15565333.122465393</v>
      </c>
      <c r="O741" s="54">
        <f t="shared" si="34"/>
        <v>15565333.122465393</v>
      </c>
      <c r="P741" s="103">
        <f t="shared" si="35"/>
        <v>1.0358318773253496E-4</v>
      </c>
      <c r="Q741" s="6">
        <v>83</v>
      </c>
      <c r="R741" s="6"/>
      <c r="S741" s="6" t="s">
        <v>11</v>
      </c>
    </row>
    <row r="742" spans="1:19" s="47" customFormat="1" ht="14" x14ac:dyDescent="0.15">
      <c r="A742" s="8" t="s">
        <v>415</v>
      </c>
      <c r="B742" s="114" t="s">
        <v>416</v>
      </c>
      <c r="C742" s="40" t="s">
        <v>65</v>
      </c>
      <c r="D742" s="6" t="s">
        <v>116</v>
      </c>
      <c r="E742" s="7" t="s">
        <v>117</v>
      </c>
      <c r="F742" s="6" t="s">
        <v>695</v>
      </c>
      <c r="G742" s="6" t="s">
        <v>4936</v>
      </c>
      <c r="H742" s="6" t="s">
        <v>38</v>
      </c>
      <c r="I742" s="8" t="s">
        <v>39</v>
      </c>
      <c r="J742" s="15" t="s">
        <v>7586</v>
      </c>
      <c r="K742" s="7" t="s">
        <v>868</v>
      </c>
      <c r="L742" s="19">
        <v>14714058</v>
      </c>
      <c r="M742" s="19">
        <f t="shared" si="36"/>
        <v>14714058</v>
      </c>
      <c r="N742" s="11">
        <f>M742*(1+VOTOS!$P$3%)^Q742</f>
        <v>14898021.524866039</v>
      </c>
      <c r="O742" s="54">
        <f t="shared" si="34"/>
        <v>14898021.524866039</v>
      </c>
      <c r="P742" s="103">
        <f t="shared" si="35"/>
        <v>9.9142405004250942E-5</v>
      </c>
      <c r="Q742" s="6">
        <v>103</v>
      </c>
      <c r="R742" s="6"/>
      <c r="S742" s="6" t="s">
        <v>11</v>
      </c>
    </row>
    <row r="743" spans="1:19" s="47" customFormat="1" ht="14" x14ac:dyDescent="0.15">
      <c r="A743" s="8" t="s">
        <v>415</v>
      </c>
      <c r="B743" s="114" t="s">
        <v>416</v>
      </c>
      <c r="C743" s="40" t="s">
        <v>65</v>
      </c>
      <c r="D743" s="6" t="s">
        <v>116</v>
      </c>
      <c r="E743" s="7" t="s">
        <v>117</v>
      </c>
      <c r="F743" s="6" t="s">
        <v>695</v>
      </c>
      <c r="G743" s="6" t="s">
        <v>4936</v>
      </c>
      <c r="H743" s="6" t="s">
        <v>38</v>
      </c>
      <c r="I743" s="8" t="s">
        <v>39</v>
      </c>
      <c r="J743" s="15" t="s">
        <v>7586</v>
      </c>
      <c r="K743" s="7" t="s">
        <v>737</v>
      </c>
      <c r="L743" s="19">
        <v>14500839</v>
      </c>
      <c r="M743" s="19">
        <f t="shared" si="36"/>
        <v>14500839</v>
      </c>
      <c r="N743" s="11">
        <f>M743*(1+VOTOS!$P$3%)^Q743</f>
        <v>14513088.989624981</v>
      </c>
      <c r="O743" s="54">
        <f t="shared" si="34"/>
        <v>14513088.989624981</v>
      </c>
      <c r="P743" s="103">
        <f t="shared" si="35"/>
        <v>9.6580780479512223E-5</v>
      </c>
      <c r="Q743" s="6">
        <v>7</v>
      </c>
      <c r="R743" s="6"/>
      <c r="S743" s="6" t="s">
        <v>11</v>
      </c>
    </row>
    <row r="744" spans="1:19" s="47" customFormat="1" ht="14" x14ac:dyDescent="0.15">
      <c r="A744" s="8" t="s">
        <v>415</v>
      </c>
      <c r="B744" s="114" t="s">
        <v>416</v>
      </c>
      <c r="C744" s="40" t="s">
        <v>65</v>
      </c>
      <c r="D744" s="6" t="s">
        <v>116</v>
      </c>
      <c r="E744" s="7" t="s">
        <v>117</v>
      </c>
      <c r="F744" s="6" t="s">
        <v>695</v>
      </c>
      <c r="G744" s="6" t="s">
        <v>4936</v>
      </c>
      <c r="H744" s="6" t="s">
        <v>38</v>
      </c>
      <c r="I744" s="8" t="s">
        <v>39</v>
      </c>
      <c r="J744" s="15" t="s">
        <v>7586</v>
      </c>
      <c r="K744" s="7" t="s">
        <v>771</v>
      </c>
      <c r="L744" s="19">
        <v>13587573</v>
      </c>
      <c r="M744" s="19">
        <f t="shared" si="36"/>
        <v>13587573</v>
      </c>
      <c r="N744" s="11">
        <f>M744*(1+VOTOS!$P$3%)^Q744</f>
        <v>13830668.392766254</v>
      </c>
      <c r="O744" s="54">
        <f t="shared" si="34"/>
        <v>13830668.392766254</v>
      </c>
      <c r="P744" s="103">
        <f t="shared" si="35"/>
        <v>9.203945134503046E-5</v>
      </c>
      <c r="Q744" s="48">
        <v>147</v>
      </c>
      <c r="R744" s="48"/>
      <c r="S744" s="48" t="s">
        <v>11</v>
      </c>
    </row>
    <row r="745" spans="1:19" s="47" customFormat="1" ht="14" x14ac:dyDescent="0.15">
      <c r="A745" s="8" t="s">
        <v>415</v>
      </c>
      <c r="B745" s="114" t="s">
        <v>416</v>
      </c>
      <c r="C745" s="40" t="s">
        <v>65</v>
      </c>
      <c r="D745" s="6" t="s">
        <v>116</v>
      </c>
      <c r="E745" s="7" t="s">
        <v>117</v>
      </c>
      <c r="F745" s="6" t="s">
        <v>695</v>
      </c>
      <c r="G745" s="6" t="s">
        <v>4936</v>
      </c>
      <c r="H745" s="6" t="s">
        <v>38</v>
      </c>
      <c r="I745" s="8" t="s">
        <v>39</v>
      </c>
      <c r="J745" s="15" t="s">
        <v>7586</v>
      </c>
      <c r="K745" s="7" t="s">
        <v>874</v>
      </c>
      <c r="L745" s="19">
        <v>13152541</v>
      </c>
      <c r="M745" s="19">
        <f t="shared" si="36"/>
        <v>13152541</v>
      </c>
      <c r="N745" s="11">
        <f>M745*(1+VOTOS!$P$3%)^Q745</f>
        <v>13246485.046038417</v>
      </c>
      <c r="O745" s="54">
        <f t="shared" si="34"/>
        <v>13246485.046038417</v>
      </c>
      <c r="P745" s="103">
        <f t="shared" si="35"/>
        <v>8.8151865207410711E-5</v>
      </c>
      <c r="Q745" s="6">
        <v>59</v>
      </c>
      <c r="R745" s="6"/>
      <c r="S745" s="6" t="s">
        <v>11</v>
      </c>
    </row>
    <row r="746" spans="1:19" s="47" customFormat="1" ht="14" x14ac:dyDescent="0.15">
      <c r="A746" s="8" t="s">
        <v>415</v>
      </c>
      <c r="B746" s="114" t="s">
        <v>416</v>
      </c>
      <c r="C746" s="40" t="s">
        <v>65</v>
      </c>
      <c r="D746" s="6" t="s">
        <v>116</v>
      </c>
      <c r="E746" s="7" t="s">
        <v>117</v>
      </c>
      <c r="F746" s="6" t="s">
        <v>695</v>
      </c>
      <c r="G746" s="6" t="s">
        <v>4936</v>
      </c>
      <c r="H746" s="6" t="s">
        <v>38</v>
      </c>
      <c r="I746" s="8" t="s">
        <v>39</v>
      </c>
      <c r="J746" s="15" t="s">
        <v>7586</v>
      </c>
      <c r="K746" s="7" t="s">
        <v>855</v>
      </c>
      <c r="L746" s="19">
        <v>12328393</v>
      </c>
      <c r="M746" s="19">
        <f t="shared" si="36"/>
        <v>12328393</v>
      </c>
      <c r="N746" s="11">
        <f>M746*(1+VOTOS!$P$3%)^Q746</f>
        <v>12482529.58368166</v>
      </c>
      <c r="O746" s="54">
        <f t="shared" si="34"/>
        <v>12482529.58368166</v>
      </c>
      <c r="P746" s="103">
        <f t="shared" si="35"/>
        <v>8.3067943041788481E-5</v>
      </c>
      <c r="Q746" s="48">
        <v>103</v>
      </c>
      <c r="R746" s="48"/>
      <c r="S746" s="48" t="s">
        <v>11</v>
      </c>
    </row>
    <row r="747" spans="1:19" s="47" customFormat="1" ht="14" x14ac:dyDescent="0.15">
      <c r="A747" s="8" t="s">
        <v>415</v>
      </c>
      <c r="B747" s="114" t="s">
        <v>416</v>
      </c>
      <c r="C747" s="40" t="s">
        <v>65</v>
      </c>
      <c r="D747" s="6" t="s">
        <v>116</v>
      </c>
      <c r="E747" s="7" t="s">
        <v>117</v>
      </c>
      <c r="F747" s="6" t="s">
        <v>695</v>
      </c>
      <c r="G747" s="6" t="s">
        <v>4936</v>
      </c>
      <c r="H747" s="6" t="s">
        <v>38</v>
      </c>
      <c r="I747" s="8" t="s">
        <v>39</v>
      </c>
      <c r="J747" s="15" t="s">
        <v>7586</v>
      </c>
      <c r="K747" s="7" t="s">
        <v>877</v>
      </c>
      <c r="L747" s="19">
        <v>11741304</v>
      </c>
      <c r="M747" s="19">
        <f t="shared" si="36"/>
        <v>11741304</v>
      </c>
      <c r="N747" s="11">
        <f>M747*(1+VOTOS!$P$3%)^Q747</f>
        <v>11825168.068815833</v>
      </c>
      <c r="O747" s="54">
        <f t="shared" si="34"/>
        <v>11825168.068815833</v>
      </c>
      <c r="P747" s="103">
        <f t="shared" si="35"/>
        <v>7.8693375490502732E-5</v>
      </c>
      <c r="Q747" s="6">
        <v>59</v>
      </c>
      <c r="R747" s="6"/>
      <c r="S747" s="6" t="s">
        <v>11</v>
      </c>
    </row>
    <row r="748" spans="1:19" s="47" customFormat="1" ht="14" x14ac:dyDescent="0.15">
      <c r="A748" s="8" t="s">
        <v>415</v>
      </c>
      <c r="B748" s="114" t="s">
        <v>416</v>
      </c>
      <c r="C748" s="40" t="s">
        <v>65</v>
      </c>
      <c r="D748" s="6" t="s">
        <v>116</v>
      </c>
      <c r="E748" s="7" t="s">
        <v>117</v>
      </c>
      <c r="F748" s="6" t="s">
        <v>695</v>
      </c>
      <c r="G748" s="6" t="s">
        <v>4936</v>
      </c>
      <c r="H748" s="6" t="s">
        <v>38</v>
      </c>
      <c r="I748" s="8" t="s">
        <v>39</v>
      </c>
      <c r="J748" s="15" t="s">
        <v>7586</v>
      </c>
      <c r="K748" s="7" t="s">
        <v>800</v>
      </c>
      <c r="L748" s="19">
        <v>11681694</v>
      </c>
      <c r="M748" s="19">
        <f t="shared" si="36"/>
        <v>11681694</v>
      </c>
      <c r="N748" s="11">
        <f>M748*(1+VOTOS!$P$3%)^Q748</f>
        <v>11799243.57848154</v>
      </c>
      <c r="O748" s="54">
        <f t="shared" si="34"/>
        <v>11799243.57848154</v>
      </c>
      <c r="P748" s="103">
        <f t="shared" si="35"/>
        <v>7.8520854842981761E-5</v>
      </c>
      <c r="Q748" s="6">
        <v>83</v>
      </c>
      <c r="R748" s="6"/>
      <c r="S748" s="6" t="s">
        <v>11</v>
      </c>
    </row>
    <row r="749" spans="1:19" s="47" customFormat="1" ht="14" x14ac:dyDescent="0.15">
      <c r="A749" s="8" t="s">
        <v>415</v>
      </c>
      <c r="B749" s="114" t="s">
        <v>416</v>
      </c>
      <c r="C749" s="40" t="s">
        <v>65</v>
      </c>
      <c r="D749" s="6" t="s">
        <v>116</v>
      </c>
      <c r="E749" s="7" t="s">
        <v>117</v>
      </c>
      <c r="F749" s="6" t="s">
        <v>695</v>
      </c>
      <c r="G749" s="6" t="s">
        <v>4936</v>
      </c>
      <c r="H749" s="6" t="s">
        <v>38</v>
      </c>
      <c r="I749" s="8" t="s">
        <v>39</v>
      </c>
      <c r="J749" s="15" t="s">
        <v>7586</v>
      </c>
      <c r="K749" s="7" t="s">
        <v>696</v>
      </c>
      <c r="L749" s="19">
        <v>10080583</v>
      </c>
      <c r="M749" s="19">
        <f t="shared" si="36"/>
        <v>10080583</v>
      </c>
      <c r="N749" s="11">
        <f>M749*(1+VOTOS!$P$3%)^Q749</f>
        <v>10089098.854645634</v>
      </c>
      <c r="O749" s="54">
        <f t="shared" si="34"/>
        <v>10089098.854645634</v>
      </c>
      <c r="P749" s="103">
        <f t="shared" si="35"/>
        <v>6.7140292629171502E-5</v>
      </c>
      <c r="Q749" s="6">
        <v>7</v>
      </c>
      <c r="R749" s="6"/>
      <c r="S749" s="6" t="s">
        <v>11</v>
      </c>
    </row>
    <row r="750" spans="1:19" s="47" customFormat="1" ht="14" x14ac:dyDescent="0.15">
      <c r="A750" s="8" t="s">
        <v>415</v>
      </c>
      <c r="B750" s="114" t="s">
        <v>416</v>
      </c>
      <c r="C750" s="40" t="s">
        <v>65</v>
      </c>
      <c r="D750" s="6" t="s">
        <v>116</v>
      </c>
      <c r="E750" s="7" t="s">
        <v>117</v>
      </c>
      <c r="F750" s="6" t="s">
        <v>695</v>
      </c>
      <c r="G750" s="6" t="s">
        <v>4936</v>
      </c>
      <c r="H750" s="6" t="s">
        <v>38</v>
      </c>
      <c r="I750" s="8" t="s">
        <v>39</v>
      </c>
      <c r="J750" s="15" t="s">
        <v>7586</v>
      </c>
      <c r="K750" s="7" t="s">
        <v>726</v>
      </c>
      <c r="L750" s="19">
        <v>9885230</v>
      </c>
      <c r="M750" s="19">
        <f t="shared" si="36"/>
        <v>9885230</v>
      </c>
      <c r="N750" s="11">
        <f>M750*(1+VOTOS!$P$3%)^Q750</f>
        <v>10160886.925280448</v>
      </c>
      <c r="O750" s="54">
        <f t="shared" si="34"/>
        <v>10160886.925280448</v>
      </c>
      <c r="P750" s="103">
        <f t="shared" si="35"/>
        <v>6.7618023310488565E-5</v>
      </c>
      <c r="Q750" s="6">
        <v>228</v>
      </c>
      <c r="R750" s="6"/>
      <c r="S750" s="6" t="s">
        <v>11</v>
      </c>
    </row>
    <row r="751" spans="1:19" s="47" customFormat="1" ht="14" x14ac:dyDescent="0.15">
      <c r="A751" s="8" t="s">
        <v>415</v>
      </c>
      <c r="B751" s="114" t="s">
        <v>416</v>
      </c>
      <c r="C751" s="40" t="s">
        <v>65</v>
      </c>
      <c r="D751" s="6" t="s">
        <v>116</v>
      </c>
      <c r="E751" s="7" t="s">
        <v>117</v>
      </c>
      <c r="F751" s="6" t="s">
        <v>695</v>
      </c>
      <c r="G751" s="6" t="s">
        <v>4936</v>
      </c>
      <c r="H751" s="6" t="s">
        <v>38</v>
      </c>
      <c r="I751" s="8" t="s">
        <v>39</v>
      </c>
      <c r="J751" s="15" t="s">
        <v>7586</v>
      </c>
      <c r="K751" s="7" t="s">
        <v>909</v>
      </c>
      <c r="L751" s="19">
        <v>5999176</v>
      </c>
      <c r="M751" s="19">
        <f t="shared" si="36"/>
        <v>5999176</v>
      </c>
      <c r="N751" s="11">
        <f>M751*(1+VOTOS!$P$3%)^Q751</f>
        <v>6115353.3685108181</v>
      </c>
      <c r="O751" s="54">
        <f t="shared" si="34"/>
        <v>6115353.3685108181</v>
      </c>
      <c r="P751" s="103">
        <f t="shared" si="35"/>
        <v>4.0696064198394388E-5</v>
      </c>
      <c r="Q751" s="6">
        <v>159</v>
      </c>
      <c r="R751" s="6"/>
      <c r="S751" s="6" t="s">
        <v>11</v>
      </c>
    </row>
    <row r="752" spans="1:19" s="47" customFormat="1" ht="14" x14ac:dyDescent="0.15">
      <c r="A752" s="8" t="s">
        <v>415</v>
      </c>
      <c r="B752" s="114" t="s">
        <v>416</v>
      </c>
      <c r="C752" s="40" t="s">
        <v>65</v>
      </c>
      <c r="D752" s="6" t="s">
        <v>116</v>
      </c>
      <c r="E752" s="7" t="s">
        <v>117</v>
      </c>
      <c r="F752" s="6" t="s">
        <v>695</v>
      </c>
      <c r="G752" s="6" t="s">
        <v>4936</v>
      </c>
      <c r="H752" s="6" t="s">
        <v>38</v>
      </c>
      <c r="I752" s="8" t="s">
        <v>39</v>
      </c>
      <c r="J752" s="15" t="s">
        <v>7586</v>
      </c>
      <c r="K752" s="7" t="s">
        <v>742</v>
      </c>
      <c r="L752" s="19">
        <v>5536599</v>
      </c>
      <c r="M752" s="19">
        <f t="shared" si="36"/>
        <v>5536599</v>
      </c>
      <c r="N752" s="11">
        <f>M752*(1+VOTOS!$P$3%)^Q752</f>
        <v>5586917.9534435682</v>
      </c>
      <c r="O752" s="54">
        <f t="shared" si="34"/>
        <v>5586917.9534435682</v>
      </c>
      <c r="P752" s="103">
        <f t="shared" si="35"/>
        <v>3.7179465846610369E-5</v>
      </c>
      <c r="Q752" s="6">
        <v>75</v>
      </c>
      <c r="R752" s="6"/>
      <c r="S752" s="6" t="s">
        <v>11</v>
      </c>
    </row>
    <row r="753" spans="1:19" s="47" customFormat="1" ht="14" x14ac:dyDescent="0.15">
      <c r="A753" s="8" t="s">
        <v>415</v>
      </c>
      <c r="B753" s="114" t="s">
        <v>416</v>
      </c>
      <c r="C753" s="40" t="s">
        <v>65</v>
      </c>
      <c r="D753" s="6" t="s">
        <v>116</v>
      </c>
      <c r="E753" s="7" t="s">
        <v>117</v>
      </c>
      <c r="F753" s="6" t="s">
        <v>695</v>
      </c>
      <c r="G753" s="6" t="s">
        <v>4936</v>
      </c>
      <c r="H753" s="6" t="s">
        <v>38</v>
      </c>
      <c r="I753" s="8" t="s">
        <v>39</v>
      </c>
      <c r="J753" s="15" t="s">
        <v>7586</v>
      </c>
      <c r="K753" s="7" t="s">
        <v>747</v>
      </c>
      <c r="L753" s="19">
        <v>5237525</v>
      </c>
      <c r="M753" s="19">
        <f t="shared" si="36"/>
        <v>5237525</v>
      </c>
      <c r="N753" s="11">
        <f>M753*(1+VOTOS!$P$3%)^Q753</f>
        <v>5303007.5175063191</v>
      </c>
      <c r="O753" s="54">
        <f t="shared" si="34"/>
        <v>5303007.5175063191</v>
      </c>
      <c r="P753" s="103">
        <f t="shared" si="35"/>
        <v>3.5290116755682856E-5</v>
      </c>
      <c r="Q753" s="48">
        <v>103</v>
      </c>
      <c r="R753" s="48"/>
      <c r="S753" s="48" t="s">
        <v>11</v>
      </c>
    </row>
    <row r="754" spans="1:19" s="47" customFormat="1" ht="14" x14ac:dyDescent="0.15">
      <c r="A754" s="8" t="s">
        <v>415</v>
      </c>
      <c r="B754" s="114" t="s">
        <v>416</v>
      </c>
      <c r="C754" s="40" t="s">
        <v>65</v>
      </c>
      <c r="D754" s="6" t="s">
        <v>116</v>
      </c>
      <c r="E754" s="7" t="s">
        <v>117</v>
      </c>
      <c r="F754" s="6" t="s">
        <v>695</v>
      </c>
      <c r="G754" s="6" t="s">
        <v>4936</v>
      </c>
      <c r="H754" s="6" t="s">
        <v>38</v>
      </c>
      <c r="I754" s="8" t="s">
        <v>39</v>
      </c>
      <c r="J754" s="15" t="s">
        <v>7586</v>
      </c>
      <c r="K754" s="7" t="s">
        <v>703</v>
      </c>
      <c r="L754" s="19">
        <v>3372829</v>
      </c>
      <c r="M754" s="19">
        <f t="shared" si="36"/>
        <v>3372829</v>
      </c>
      <c r="N754" s="11">
        <f>M754*(1+VOTOS!$P$3%)^Q754</f>
        <v>3406768.8230462391</v>
      </c>
      <c r="O754" s="54">
        <f t="shared" si="34"/>
        <v>3406768.8230462391</v>
      </c>
      <c r="P754" s="103">
        <f t="shared" si="35"/>
        <v>2.2671148235795194E-5</v>
      </c>
      <c r="Q754" s="6">
        <v>83</v>
      </c>
      <c r="R754" s="6"/>
      <c r="S754" s="6" t="s">
        <v>11</v>
      </c>
    </row>
    <row r="755" spans="1:19" s="47" customFormat="1" ht="14" x14ac:dyDescent="0.15">
      <c r="A755" s="8" t="s">
        <v>415</v>
      </c>
      <c r="B755" s="114" t="s">
        <v>416</v>
      </c>
      <c r="C755" s="40" t="s">
        <v>65</v>
      </c>
      <c r="D755" s="6" t="s">
        <v>116</v>
      </c>
      <c r="E755" s="7" t="s">
        <v>117</v>
      </c>
      <c r="F755" s="6" t="s">
        <v>695</v>
      </c>
      <c r="G755" s="6" t="s">
        <v>4936</v>
      </c>
      <c r="H755" s="6" t="s">
        <v>38</v>
      </c>
      <c r="I755" s="8" t="s">
        <v>39</v>
      </c>
      <c r="J755" s="15" t="s">
        <v>7586</v>
      </c>
      <c r="K755" s="7" t="s">
        <v>895</v>
      </c>
      <c r="L755" s="19">
        <v>3183858</v>
      </c>
      <c r="M755" s="19">
        <f t="shared" si="36"/>
        <v>3183858</v>
      </c>
      <c r="N755" s="11">
        <f>M755*(1+VOTOS!$P$3%)^Q755</f>
        <v>3245515.174944045</v>
      </c>
      <c r="O755" s="54">
        <f t="shared" si="34"/>
        <v>3245515.174944045</v>
      </c>
      <c r="P755" s="103">
        <f t="shared" si="35"/>
        <v>2.159804772631634E-5</v>
      </c>
      <c r="Q755" s="6">
        <v>159</v>
      </c>
      <c r="R755" s="6"/>
      <c r="S755" s="6" t="s">
        <v>11</v>
      </c>
    </row>
    <row r="756" spans="1:19" s="47" customFormat="1" ht="14" x14ac:dyDescent="0.15">
      <c r="A756" s="8" t="s">
        <v>415</v>
      </c>
      <c r="B756" s="114" t="s">
        <v>416</v>
      </c>
      <c r="C756" s="40" t="s">
        <v>65</v>
      </c>
      <c r="D756" s="6" t="s">
        <v>116</v>
      </c>
      <c r="E756" s="7" t="s">
        <v>117</v>
      </c>
      <c r="F756" s="6" t="s">
        <v>695</v>
      </c>
      <c r="G756" s="6" t="s">
        <v>4936</v>
      </c>
      <c r="H756" s="6" t="s">
        <v>38</v>
      </c>
      <c r="I756" s="8" t="s">
        <v>39</v>
      </c>
      <c r="J756" s="15" t="s">
        <v>7586</v>
      </c>
      <c r="K756" s="7" t="s">
        <v>831</v>
      </c>
      <c r="L756" s="19">
        <v>2660290</v>
      </c>
      <c r="M756" s="19">
        <f t="shared" si="36"/>
        <v>2660290</v>
      </c>
      <c r="N756" s="11">
        <f>M756*(1+VOTOS!$P$3%)^Q756</f>
        <v>2686411.5343171111</v>
      </c>
      <c r="O756" s="54">
        <f t="shared" si="34"/>
        <v>2686411.5343171111</v>
      </c>
      <c r="P756" s="103">
        <f t="shared" si="35"/>
        <v>1.7877360419893277E-5</v>
      </c>
      <c r="Q756" s="48">
        <v>81</v>
      </c>
      <c r="R756" s="48"/>
      <c r="S756" s="48" t="s">
        <v>11</v>
      </c>
    </row>
    <row r="757" spans="1:19" s="47" customFormat="1" ht="14" x14ac:dyDescent="0.15">
      <c r="A757" s="8" t="s">
        <v>415</v>
      </c>
      <c r="B757" s="114" t="s">
        <v>416</v>
      </c>
      <c r="C757" s="40" t="s">
        <v>65</v>
      </c>
      <c r="D757" s="6" t="s">
        <v>116</v>
      </c>
      <c r="E757" s="7" t="s">
        <v>117</v>
      </c>
      <c r="F757" s="6" t="s">
        <v>695</v>
      </c>
      <c r="G757" s="6" t="s">
        <v>4936</v>
      </c>
      <c r="H757" s="6" t="s">
        <v>38</v>
      </c>
      <c r="I757" s="8" t="s">
        <v>39</v>
      </c>
      <c r="J757" s="15" t="s">
        <v>7586</v>
      </c>
      <c r="K757" s="7" t="s">
        <v>793</v>
      </c>
      <c r="L757" s="19">
        <v>2612969</v>
      </c>
      <c r="M757" s="19">
        <f t="shared" si="36"/>
        <v>2612969</v>
      </c>
      <c r="N757" s="11">
        <f>M757*(1+VOTOS!$P$3%)^Q757</f>
        <v>2659717.6522678514</v>
      </c>
      <c r="O757" s="54">
        <f t="shared" si="34"/>
        <v>2659717.6522678514</v>
      </c>
      <c r="P757" s="103">
        <f t="shared" si="35"/>
        <v>1.769971967337897E-5</v>
      </c>
      <c r="Q757" s="6">
        <v>147</v>
      </c>
      <c r="R757" s="6"/>
      <c r="S757" s="6" t="s">
        <v>11</v>
      </c>
    </row>
    <row r="758" spans="1:19" s="47" customFormat="1" ht="14" x14ac:dyDescent="0.15">
      <c r="A758" s="8" t="s">
        <v>415</v>
      </c>
      <c r="B758" s="114" t="s">
        <v>416</v>
      </c>
      <c r="C758" s="40" t="s">
        <v>65</v>
      </c>
      <c r="D758" s="6" t="s">
        <v>116</v>
      </c>
      <c r="E758" s="7" t="s">
        <v>117</v>
      </c>
      <c r="F758" s="6" t="s">
        <v>695</v>
      </c>
      <c r="G758" s="6" t="s">
        <v>4936</v>
      </c>
      <c r="H758" s="6" t="s">
        <v>38</v>
      </c>
      <c r="I758" s="8" t="s">
        <v>39</v>
      </c>
      <c r="J758" s="15" t="s">
        <v>7586</v>
      </c>
      <c r="K758" s="7" t="s">
        <v>892</v>
      </c>
      <c r="L758" s="19">
        <v>2160187</v>
      </c>
      <c r="M758" s="19">
        <f t="shared" si="36"/>
        <v>2160187</v>
      </c>
      <c r="N758" s="11">
        <f>M758*(1+VOTOS!$P$3%)^Q758</f>
        <v>2186667.2608495839</v>
      </c>
      <c r="O758" s="54">
        <f t="shared" si="34"/>
        <v>2186667.2608495839</v>
      </c>
      <c r="P758" s="103">
        <f t="shared" si="35"/>
        <v>1.4551694050303423E-5</v>
      </c>
      <c r="Q758" s="6">
        <v>101</v>
      </c>
      <c r="R758" s="6"/>
      <c r="S758" s="6" t="s">
        <v>11</v>
      </c>
    </row>
    <row r="759" spans="1:19" s="47" customFormat="1" ht="14" x14ac:dyDescent="0.15">
      <c r="A759" s="8" t="s">
        <v>415</v>
      </c>
      <c r="B759" s="114" t="s">
        <v>416</v>
      </c>
      <c r="C759" s="40" t="s">
        <v>65</v>
      </c>
      <c r="D759" s="6" t="s">
        <v>116</v>
      </c>
      <c r="E759" s="7" t="s">
        <v>117</v>
      </c>
      <c r="F759" s="6" t="s">
        <v>695</v>
      </c>
      <c r="G759" s="6" t="s">
        <v>4936</v>
      </c>
      <c r="H759" s="6" t="s">
        <v>38</v>
      </c>
      <c r="I759" s="8" t="s">
        <v>39</v>
      </c>
      <c r="J759" s="15" t="s">
        <v>7586</v>
      </c>
      <c r="K759" s="7" t="s">
        <v>731</v>
      </c>
      <c r="L759" s="19">
        <v>2128605</v>
      </c>
      <c r="M759" s="19">
        <f t="shared" si="36"/>
        <v>2128605</v>
      </c>
      <c r="N759" s="11">
        <f>M759*(1+VOTOS!$P$3%)^Q759</f>
        <v>2143808.8884438835</v>
      </c>
      <c r="O759" s="54">
        <f t="shared" si="34"/>
        <v>2143808.8884438835</v>
      </c>
      <c r="P759" s="103">
        <f t="shared" si="35"/>
        <v>1.4266482882647578E-5</v>
      </c>
      <c r="Q759" s="6">
        <v>59</v>
      </c>
      <c r="R759" s="6"/>
      <c r="S759" s="6" t="s">
        <v>11</v>
      </c>
    </row>
    <row r="760" spans="1:19" s="47" customFormat="1" ht="14" x14ac:dyDescent="0.15">
      <c r="A760" s="8" t="s">
        <v>415</v>
      </c>
      <c r="B760" s="114" t="s">
        <v>416</v>
      </c>
      <c r="C760" s="40" t="s">
        <v>65</v>
      </c>
      <c r="D760" s="6" t="s">
        <v>116</v>
      </c>
      <c r="E760" s="7" t="s">
        <v>117</v>
      </c>
      <c r="F760" s="6" t="s">
        <v>695</v>
      </c>
      <c r="G760" s="6" t="s">
        <v>4936</v>
      </c>
      <c r="H760" s="6" t="s">
        <v>38</v>
      </c>
      <c r="I760" s="8" t="s">
        <v>39</v>
      </c>
      <c r="J760" s="15" t="s">
        <v>7586</v>
      </c>
      <c r="K760" s="7" t="s">
        <v>860</v>
      </c>
      <c r="L760" s="19">
        <v>686589</v>
      </c>
      <c r="M760" s="19">
        <f t="shared" si="36"/>
        <v>686589</v>
      </c>
      <c r="N760" s="11">
        <f>M760*(1+VOTOS!$P$3%)^Q760</f>
        <v>687169.01527543517</v>
      </c>
      <c r="O760" s="54">
        <f t="shared" si="34"/>
        <v>687169.01527543517</v>
      </c>
      <c r="P760" s="103">
        <f t="shared" si="35"/>
        <v>4.5729286070032102E-6</v>
      </c>
      <c r="Q760" s="6">
        <v>7</v>
      </c>
      <c r="R760" s="6"/>
      <c r="S760" s="6" t="s">
        <v>11</v>
      </c>
    </row>
    <row r="761" spans="1:19" s="47" customFormat="1" ht="14" x14ac:dyDescent="0.15">
      <c r="A761" s="8" t="s">
        <v>415</v>
      </c>
      <c r="B761" s="114" t="s">
        <v>416</v>
      </c>
      <c r="C761" s="40" t="s">
        <v>65</v>
      </c>
      <c r="D761" s="6" t="s">
        <v>116</v>
      </c>
      <c r="E761" s="7" t="s">
        <v>117</v>
      </c>
      <c r="F761" s="6" t="s">
        <v>695</v>
      </c>
      <c r="G761" s="6" t="s">
        <v>4936</v>
      </c>
      <c r="H761" s="6" t="s">
        <v>38</v>
      </c>
      <c r="I761" s="8" t="s">
        <v>39</v>
      </c>
      <c r="J761" s="15" t="s">
        <v>7586</v>
      </c>
      <c r="K761" s="7" t="s">
        <v>721</v>
      </c>
      <c r="L761" s="19">
        <v>224300</v>
      </c>
      <c r="M761" s="19">
        <f t="shared" si="36"/>
        <v>224300</v>
      </c>
      <c r="N761" s="11">
        <f>M761*(1+VOTOS!$P$3%)^Q761</f>
        <v>225902.09723173775</v>
      </c>
      <c r="O761" s="54">
        <f t="shared" si="34"/>
        <v>225902.09723173775</v>
      </c>
      <c r="P761" s="103">
        <f t="shared" si="35"/>
        <v>1.5033188922218318E-6</v>
      </c>
      <c r="Q761" s="6">
        <v>59</v>
      </c>
      <c r="R761" s="6"/>
      <c r="S761" s="6" t="s">
        <v>11</v>
      </c>
    </row>
    <row r="762" spans="1:19" s="47" customFormat="1" ht="14" x14ac:dyDescent="0.15">
      <c r="A762" s="8" t="s">
        <v>415</v>
      </c>
      <c r="B762" s="114" t="s">
        <v>416</v>
      </c>
      <c r="C762" s="40" t="s">
        <v>65</v>
      </c>
      <c r="D762" s="6" t="s">
        <v>116</v>
      </c>
      <c r="E762" s="7" t="s">
        <v>117</v>
      </c>
      <c r="F762" s="6" t="s">
        <v>695</v>
      </c>
      <c r="G762" s="6" t="s">
        <v>4936</v>
      </c>
      <c r="H762" s="6" t="s">
        <v>38</v>
      </c>
      <c r="I762" s="8" t="s">
        <v>39</v>
      </c>
      <c r="J762" s="15" t="s">
        <v>7586</v>
      </c>
      <c r="K762" s="7" t="s">
        <v>810</v>
      </c>
      <c r="L762" s="19">
        <v>77383</v>
      </c>
      <c r="M762" s="19">
        <f t="shared" si="36"/>
        <v>77383</v>
      </c>
      <c r="N762" s="11">
        <f>M762*(1+VOTOS!$P$3%)^Q762</f>
        <v>78767.459960467633</v>
      </c>
      <c r="O762" s="54">
        <f t="shared" si="34"/>
        <v>78767.459960467633</v>
      </c>
      <c r="P762" s="103">
        <f t="shared" si="35"/>
        <v>5.2417667698510195E-7</v>
      </c>
      <c r="Q762" s="6">
        <v>147</v>
      </c>
      <c r="R762" s="6"/>
      <c r="S762" s="6" t="s">
        <v>11</v>
      </c>
    </row>
    <row r="763" spans="1:19" s="47" customFormat="1" ht="14" x14ac:dyDescent="0.15">
      <c r="A763" s="8" t="s">
        <v>415</v>
      </c>
      <c r="B763" s="114" t="s">
        <v>416</v>
      </c>
      <c r="C763" s="40" t="s">
        <v>65</v>
      </c>
      <c r="D763" s="6" t="s">
        <v>116</v>
      </c>
      <c r="E763" s="7" t="s">
        <v>117</v>
      </c>
      <c r="F763" s="6" t="s">
        <v>695</v>
      </c>
      <c r="G763" s="6" t="s">
        <v>4936</v>
      </c>
      <c r="H763" s="6" t="s">
        <v>38</v>
      </c>
      <c r="I763" s="8" t="s">
        <v>39</v>
      </c>
      <c r="J763" s="15" t="s">
        <v>7586</v>
      </c>
      <c r="K763" s="7" t="s">
        <v>4984</v>
      </c>
      <c r="L763" s="19">
        <v>11344056</v>
      </c>
      <c r="M763" s="19">
        <f t="shared" si="36"/>
        <v>0</v>
      </c>
      <c r="N763" s="11">
        <f>M763*(1+VOTOS!$P$3%)^Q763</f>
        <v>0</v>
      </c>
      <c r="O763" s="54">
        <f t="shared" si="34"/>
        <v>11344056</v>
      </c>
      <c r="P763" s="103">
        <f t="shared" si="35"/>
        <v>7.5491701530013455E-5</v>
      </c>
      <c r="Q763" s="6">
        <v>0</v>
      </c>
      <c r="R763" s="6"/>
      <c r="S763" s="6" t="s">
        <v>11</v>
      </c>
    </row>
    <row r="764" spans="1:19" s="47" customFormat="1" ht="14" x14ac:dyDescent="0.15">
      <c r="A764" s="8" t="s">
        <v>415</v>
      </c>
      <c r="B764" s="114" t="s">
        <v>416</v>
      </c>
      <c r="C764" s="40" t="s">
        <v>65</v>
      </c>
      <c r="D764" s="6" t="s">
        <v>116</v>
      </c>
      <c r="E764" s="7" t="s">
        <v>117</v>
      </c>
      <c r="F764" s="6" t="s">
        <v>695</v>
      </c>
      <c r="G764" s="6" t="s">
        <v>4936</v>
      </c>
      <c r="H764" s="6" t="s">
        <v>38</v>
      </c>
      <c r="I764" s="8" t="s">
        <v>39</v>
      </c>
      <c r="J764" s="15" t="s">
        <v>7586</v>
      </c>
      <c r="K764" s="7" t="s">
        <v>4986</v>
      </c>
      <c r="L764" s="19">
        <v>5705408</v>
      </c>
      <c r="M764" s="19">
        <f t="shared" si="36"/>
        <v>0</v>
      </c>
      <c r="N764" s="11">
        <f>M764*(1+VOTOS!$P$3%)^Q764</f>
        <v>0</v>
      </c>
      <c r="O764" s="54">
        <f t="shared" si="34"/>
        <v>5705408</v>
      </c>
      <c r="P764" s="103">
        <f t="shared" si="35"/>
        <v>3.7967985863517508E-5</v>
      </c>
      <c r="Q764" s="6">
        <v>0</v>
      </c>
      <c r="R764" s="6"/>
      <c r="S764" s="6" t="s">
        <v>11</v>
      </c>
    </row>
    <row r="765" spans="1:19" s="47" customFormat="1" ht="14" x14ac:dyDescent="0.15">
      <c r="A765" s="8" t="s">
        <v>415</v>
      </c>
      <c r="B765" s="114" t="s">
        <v>416</v>
      </c>
      <c r="C765" s="40" t="s">
        <v>65</v>
      </c>
      <c r="D765" s="6" t="s">
        <v>116</v>
      </c>
      <c r="E765" s="7" t="s">
        <v>117</v>
      </c>
      <c r="F765" s="6" t="s">
        <v>695</v>
      </c>
      <c r="G765" s="6" t="s">
        <v>4936</v>
      </c>
      <c r="H765" s="6" t="s">
        <v>38</v>
      </c>
      <c r="I765" s="8" t="s">
        <v>39</v>
      </c>
      <c r="J765" s="15" t="s">
        <v>7586</v>
      </c>
      <c r="K765" s="7" t="s">
        <v>4985</v>
      </c>
      <c r="L765" s="19">
        <v>3206710</v>
      </c>
      <c r="M765" s="19">
        <f t="shared" si="36"/>
        <v>0</v>
      </c>
      <c r="N765" s="11">
        <f>M765*(1+VOTOS!$P$3%)^Q765</f>
        <v>0</v>
      </c>
      <c r="O765" s="54">
        <f t="shared" si="34"/>
        <v>3206710</v>
      </c>
      <c r="P765" s="103">
        <f t="shared" si="35"/>
        <v>2.1339809519038818E-5</v>
      </c>
      <c r="Q765" s="6">
        <v>0</v>
      </c>
      <c r="R765" s="6"/>
      <c r="S765" s="6" t="s">
        <v>11</v>
      </c>
    </row>
    <row r="766" spans="1:19" s="47" customFormat="1" ht="14" x14ac:dyDescent="0.15">
      <c r="A766" s="8" t="s">
        <v>415</v>
      </c>
      <c r="B766" s="114" t="s">
        <v>416</v>
      </c>
      <c r="C766" s="40" t="s">
        <v>65</v>
      </c>
      <c r="D766" s="6" t="s">
        <v>116</v>
      </c>
      <c r="E766" s="7" t="s">
        <v>117</v>
      </c>
      <c r="F766" s="6" t="s">
        <v>695</v>
      </c>
      <c r="G766" s="6" t="s">
        <v>4936</v>
      </c>
      <c r="H766" s="6" t="s">
        <v>38</v>
      </c>
      <c r="I766" s="8" t="s">
        <v>39</v>
      </c>
      <c r="J766" s="15" t="s">
        <v>7586</v>
      </c>
      <c r="K766" s="7" t="s">
        <v>4948</v>
      </c>
      <c r="L766" s="19">
        <v>2060588</v>
      </c>
      <c r="M766" s="19">
        <f t="shared" si="36"/>
        <v>0</v>
      </c>
      <c r="N766" s="11">
        <f>M766*(1+VOTOS!$P$3%)^Q766</f>
        <v>0</v>
      </c>
      <c r="O766" s="54">
        <f t="shared" si="34"/>
        <v>2060588</v>
      </c>
      <c r="P766" s="103">
        <f t="shared" si="35"/>
        <v>1.3712669813365463E-5</v>
      </c>
      <c r="Q766" s="6">
        <v>0</v>
      </c>
      <c r="R766" s="6"/>
      <c r="S766" s="6" t="s">
        <v>11</v>
      </c>
    </row>
    <row r="767" spans="1:19" s="47" customFormat="1" ht="14" x14ac:dyDescent="0.15">
      <c r="A767" s="8" t="s">
        <v>415</v>
      </c>
      <c r="B767" s="114" t="s">
        <v>416</v>
      </c>
      <c r="C767" s="40" t="s">
        <v>65</v>
      </c>
      <c r="D767" s="6" t="s">
        <v>116</v>
      </c>
      <c r="E767" s="7" t="s">
        <v>117</v>
      </c>
      <c r="F767" s="6" t="s">
        <v>695</v>
      </c>
      <c r="G767" s="6" t="s">
        <v>4936</v>
      </c>
      <c r="H767" s="6" t="s">
        <v>38</v>
      </c>
      <c r="I767" s="8" t="s">
        <v>39</v>
      </c>
      <c r="J767" s="15" t="s">
        <v>7586</v>
      </c>
      <c r="K767" s="7" t="s">
        <v>4946</v>
      </c>
      <c r="L767" s="19">
        <v>678193</v>
      </c>
      <c r="M767" s="19">
        <f t="shared" si="36"/>
        <v>0</v>
      </c>
      <c r="N767" s="11">
        <f>M767*(1+VOTOS!$P$3%)^Q767</f>
        <v>0</v>
      </c>
      <c r="O767" s="54">
        <f t="shared" si="34"/>
        <v>678193</v>
      </c>
      <c r="P767" s="103">
        <f t="shared" si="35"/>
        <v>4.5131955921007803E-6</v>
      </c>
      <c r="Q767" s="6">
        <v>0</v>
      </c>
      <c r="R767" s="6"/>
      <c r="S767" s="6" t="s">
        <v>11</v>
      </c>
    </row>
    <row r="768" spans="1:19" s="47" customFormat="1" ht="14" x14ac:dyDescent="0.15">
      <c r="A768" s="8" t="s">
        <v>415</v>
      </c>
      <c r="B768" s="114" t="s">
        <v>416</v>
      </c>
      <c r="C768" s="40" t="s">
        <v>65</v>
      </c>
      <c r="D768" s="6" t="s">
        <v>116</v>
      </c>
      <c r="E768" s="7" t="s">
        <v>117</v>
      </c>
      <c r="F768" s="6" t="s">
        <v>695</v>
      </c>
      <c r="G768" s="6" t="s">
        <v>4936</v>
      </c>
      <c r="H768" s="6" t="s">
        <v>38</v>
      </c>
      <c r="I768" s="8" t="s">
        <v>39</v>
      </c>
      <c r="J768" s="15" t="s">
        <v>7586</v>
      </c>
      <c r="K768" s="7" t="s">
        <v>4983</v>
      </c>
      <c r="L768" s="19">
        <v>210461</v>
      </c>
      <c r="M768" s="19">
        <f t="shared" si="36"/>
        <v>0</v>
      </c>
      <c r="N768" s="11">
        <f>M768*(1+VOTOS!$P$3%)^Q768</f>
        <v>0</v>
      </c>
      <c r="O768" s="54">
        <f t="shared" si="34"/>
        <v>210461</v>
      </c>
      <c r="P768" s="103">
        <f t="shared" si="35"/>
        <v>1.4005624615841248E-6</v>
      </c>
      <c r="Q768" s="6">
        <v>0</v>
      </c>
      <c r="R768" s="6"/>
      <c r="S768" s="6" t="s">
        <v>11</v>
      </c>
    </row>
    <row r="769" spans="1:19" s="47" customFormat="1" ht="14" x14ac:dyDescent="0.15">
      <c r="A769" s="8" t="s">
        <v>415</v>
      </c>
      <c r="B769" s="114" t="s">
        <v>416</v>
      </c>
      <c r="C769" s="40" t="s">
        <v>65</v>
      </c>
      <c r="D769" s="6" t="s">
        <v>116</v>
      </c>
      <c r="E769" s="7" t="s">
        <v>117</v>
      </c>
      <c r="F769" s="6" t="s">
        <v>695</v>
      </c>
      <c r="G769" s="6" t="s">
        <v>4936</v>
      </c>
      <c r="H769" s="6" t="s">
        <v>38</v>
      </c>
      <c r="I769" s="8" t="s">
        <v>39</v>
      </c>
      <c r="J769" s="15" t="s">
        <v>7586</v>
      </c>
      <c r="K769" s="7" t="s">
        <v>4947</v>
      </c>
      <c r="L769" s="19">
        <v>39432</v>
      </c>
      <c r="M769" s="19">
        <f t="shared" si="36"/>
        <v>0</v>
      </c>
      <c r="N769" s="11">
        <f>M769*(1+VOTOS!$P$3%)^Q769</f>
        <v>0</v>
      </c>
      <c r="O769" s="54">
        <f t="shared" si="34"/>
        <v>39432</v>
      </c>
      <c r="P769" s="103">
        <f t="shared" si="35"/>
        <v>2.6240956274647185E-7</v>
      </c>
      <c r="Q769" s="6">
        <v>0</v>
      </c>
      <c r="R769" s="6"/>
      <c r="S769" s="6" t="s">
        <v>11</v>
      </c>
    </row>
    <row r="770" spans="1:19" s="47" customFormat="1" ht="14" x14ac:dyDescent="0.15">
      <c r="A770" s="8" t="s">
        <v>415</v>
      </c>
      <c r="B770" s="114" t="s">
        <v>416</v>
      </c>
      <c r="C770" s="40" t="s">
        <v>65</v>
      </c>
      <c r="D770" s="6" t="s">
        <v>116</v>
      </c>
      <c r="E770" s="7" t="s">
        <v>117</v>
      </c>
      <c r="F770" s="6" t="s">
        <v>695</v>
      </c>
      <c r="G770" s="6" t="s">
        <v>4936</v>
      </c>
      <c r="H770" s="6" t="s">
        <v>38</v>
      </c>
      <c r="I770" s="8" t="s">
        <v>39</v>
      </c>
      <c r="J770" s="15" t="s">
        <v>7586</v>
      </c>
      <c r="K770" s="7" t="s">
        <v>782</v>
      </c>
      <c r="L770" s="19">
        <v>5810689</v>
      </c>
      <c r="M770" s="19">
        <f t="shared" si="36"/>
        <v>5810689</v>
      </c>
      <c r="N770" s="11">
        <f>M770*(1+VOTOS!$P$3%)^Q770</f>
        <v>5819106.5252360571</v>
      </c>
      <c r="O770" s="54">
        <f t="shared" si="34"/>
        <v>5819106.5252360571</v>
      </c>
      <c r="P770" s="103">
        <f t="shared" si="35"/>
        <v>3.8724619569444486E-5</v>
      </c>
      <c r="Q770" s="6">
        <v>12</v>
      </c>
      <c r="R770" s="6"/>
      <c r="S770" s="6" t="s">
        <v>11</v>
      </c>
    </row>
    <row r="771" spans="1:19" s="47" customFormat="1" ht="14" x14ac:dyDescent="0.15">
      <c r="A771" s="8" t="s">
        <v>415</v>
      </c>
      <c r="B771" s="114" t="s">
        <v>416</v>
      </c>
      <c r="C771" s="40" t="s">
        <v>65</v>
      </c>
      <c r="D771" s="6" t="s">
        <v>116</v>
      </c>
      <c r="E771" s="7" t="s">
        <v>117</v>
      </c>
      <c r="F771" s="6" t="s">
        <v>695</v>
      </c>
      <c r="G771" s="6" t="s">
        <v>4936</v>
      </c>
      <c r="H771" s="6" t="s">
        <v>38</v>
      </c>
      <c r="I771" s="8" t="s">
        <v>39</v>
      </c>
      <c r="J771" s="15" t="s">
        <v>7586</v>
      </c>
      <c r="K771" s="7" t="s">
        <v>757</v>
      </c>
      <c r="L771" s="19">
        <v>4249806</v>
      </c>
      <c r="M771" s="19">
        <f t="shared" si="36"/>
        <v>4249806</v>
      </c>
      <c r="N771" s="11">
        <f>M771*(1+VOTOS!$P$3%)^Q771</f>
        <v>4277064.0769870365</v>
      </c>
      <c r="O771" s="54">
        <f t="shared" si="34"/>
        <v>4277064.0769870365</v>
      </c>
      <c r="P771" s="103">
        <f t="shared" si="35"/>
        <v>2.8462733675208219E-5</v>
      </c>
      <c r="Q771" s="48">
        <v>53</v>
      </c>
      <c r="R771" s="48"/>
      <c r="S771" s="48" t="s">
        <v>11</v>
      </c>
    </row>
    <row r="772" spans="1:19" s="47" customFormat="1" ht="14" x14ac:dyDescent="0.15">
      <c r="A772" s="8" t="s">
        <v>415</v>
      </c>
      <c r="B772" s="114" t="s">
        <v>416</v>
      </c>
      <c r="C772" s="40" t="s">
        <v>65</v>
      </c>
      <c r="D772" s="6" t="s">
        <v>116</v>
      </c>
      <c r="E772" s="7" t="s">
        <v>117</v>
      </c>
      <c r="F772" s="6" t="s">
        <v>695</v>
      </c>
      <c r="G772" s="6" t="s">
        <v>4936</v>
      </c>
      <c r="H772" s="6" t="s">
        <v>38</v>
      </c>
      <c r="I772" s="8" t="s">
        <v>39</v>
      </c>
      <c r="J772" s="15" t="s">
        <v>7586</v>
      </c>
      <c r="K772" s="7" t="s">
        <v>818</v>
      </c>
      <c r="L772" s="19">
        <v>1885155</v>
      </c>
      <c r="M772" s="19">
        <f t="shared" si="36"/>
        <v>1885155</v>
      </c>
      <c r="N772" s="11">
        <f>M772*(1+VOTOS!$P$3%)^Q772</f>
        <v>1887885.8878149181</v>
      </c>
      <c r="O772" s="54">
        <f t="shared" si="34"/>
        <v>1887885.8878149181</v>
      </c>
      <c r="P772" s="103">
        <f t="shared" si="35"/>
        <v>1.2563382794094833E-5</v>
      </c>
      <c r="Q772" s="6">
        <v>12</v>
      </c>
      <c r="R772" s="6"/>
      <c r="S772" s="6" t="s">
        <v>11</v>
      </c>
    </row>
    <row r="773" spans="1:19" s="47" customFormat="1" ht="14" x14ac:dyDescent="0.15">
      <c r="A773" s="8" t="s">
        <v>415</v>
      </c>
      <c r="B773" s="114" t="s">
        <v>416</v>
      </c>
      <c r="C773" s="40" t="s">
        <v>65</v>
      </c>
      <c r="D773" s="6" t="s">
        <v>116</v>
      </c>
      <c r="E773" s="7" t="s">
        <v>117</v>
      </c>
      <c r="F773" s="6" t="s">
        <v>695</v>
      </c>
      <c r="G773" s="6" t="s">
        <v>4936</v>
      </c>
      <c r="H773" s="6" t="s">
        <v>38</v>
      </c>
      <c r="I773" s="8" t="s">
        <v>39</v>
      </c>
      <c r="J773" s="15" t="s">
        <v>7586</v>
      </c>
      <c r="K773" s="7" t="s">
        <v>5042</v>
      </c>
      <c r="L773" s="19">
        <v>6431108</v>
      </c>
      <c r="M773" s="19">
        <f t="shared" si="36"/>
        <v>0</v>
      </c>
      <c r="N773" s="11">
        <f>M773*(1+VOTOS!$P$3%)^Q773</f>
        <v>0</v>
      </c>
      <c r="O773" s="54">
        <f t="shared" si="34"/>
        <v>6431108</v>
      </c>
      <c r="P773" s="103">
        <f t="shared" si="35"/>
        <v>4.2797328014184848E-5</v>
      </c>
      <c r="Q773" s="6">
        <v>0</v>
      </c>
      <c r="R773" s="6"/>
      <c r="S773" s="6" t="s">
        <v>11</v>
      </c>
    </row>
    <row r="774" spans="1:19" s="47" customFormat="1" ht="14" x14ac:dyDescent="0.15">
      <c r="A774" s="8" t="s">
        <v>415</v>
      </c>
      <c r="B774" s="114" t="s">
        <v>416</v>
      </c>
      <c r="C774" s="40" t="s">
        <v>65</v>
      </c>
      <c r="D774" s="6" t="s">
        <v>116</v>
      </c>
      <c r="E774" s="7" t="s">
        <v>117</v>
      </c>
      <c r="F774" s="6" t="s">
        <v>695</v>
      </c>
      <c r="G774" s="6" t="s">
        <v>4936</v>
      </c>
      <c r="H774" s="6" t="s">
        <v>38</v>
      </c>
      <c r="I774" s="8" t="s">
        <v>39</v>
      </c>
      <c r="J774" s="15" t="s">
        <v>7586</v>
      </c>
      <c r="K774" s="7" t="s">
        <v>4959</v>
      </c>
      <c r="L774" s="19">
        <v>1263911</v>
      </c>
      <c r="M774" s="19">
        <f t="shared" si="36"/>
        <v>0</v>
      </c>
      <c r="N774" s="11">
        <f>M774*(1+VOTOS!$P$3%)^Q774</f>
        <v>0</v>
      </c>
      <c r="O774" s="54">
        <f t="shared" si="34"/>
        <v>1263911</v>
      </c>
      <c r="P774" s="103">
        <f t="shared" si="35"/>
        <v>8.4109944425962667E-6</v>
      </c>
      <c r="Q774" s="6">
        <v>0</v>
      </c>
      <c r="R774" s="6"/>
      <c r="S774" s="6" t="s">
        <v>11</v>
      </c>
    </row>
    <row r="775" spans="1:19" s="47" customFormat="1" ht="14" x14ac:dyDescent="0.15">
      <c r="A775" s="8" t="s">
        <v>415</v>
      </c>
      <c r="B775" s="114" t="s">
        <v>416</v>
      </c>
      <c r="C775" s="40" t="s">
        <v>65</v>
      </c>
      <c r="D775" s="6" t="s">
        <v>534</v>
      </c>
      <c r="E775" s="7" t="s">
        <v>535</v>
      </c>
      <c r="F775" s="6" t="s">
        <v>919</v>
      </c>
      <c r="G775" s="6" t="s">
        <v>5224</v>
      </c>
      <c r="H775" s="6" t="s">
        <v>38</v>
      </c>
      <c r="I775" s="8" t="s">
        <v>39</v>
      </c>
      <c r="J775" s="15" t="s">
        <v>7586</v>
      </c>
      <c r="K775" s="7" t="s">
        <v>5131</v>
      </c>
      <c r="L775" s="19">
        <v>7637233</v>
      </c>
      <c r="M775" s="19">
        <f t="shared" si="36"/>
        <v>0</v>
      </c>
      <c r="N775" s="11">
        <f>M775*(1+VOTOS!$P$3%)^Q775</f>
        <v>0</v>
      </c>
      <c r="O775" s="54">
        <f t="shared" ref="O775:O838" si="37">+IF(N775&gt;0,N775,L775)</f>
        <v>7637233</v>
      </c>
      <c r="P775" s="103">
        <f t="shared" ref="P775:P838" si="38">+O775/$O$4</f>
        <v>5.0823771863535338E-5</v>
      </c>
      <c r="Q775" s="6">
        <v>0</v>
      </c>
      <c r="R775" s="6"/>
      <c r="S775" s="6" t="s">
        <v>11</v>
      </c>
    </row>
    <row r="776" spans="1:19" s="47" customFormat="1" ht="14" x14ac:dyDescent="0.15">
      <c r="A776" s="8" t="s">
        <v>415</v>
      </c>
      <c r="B776" s="114" t="s">
        <v>416</v>
      </c>
      <c r="C776" s="40" t="s">
        <v>65</v>
      </c>
      <c r="D776" s="6" t="s">
        <v>534</v>
      </c>
      <c r="E776" s="7" t="s">
        <v>535</v>
      </c>
      <c r="F776" s="6" t="s">
        <v>919</v>
      </c>
      <c r="G776" s="6" t="s">
        <v>5224</v>
      </c>
      <c r="H776" s="6" t="s">
        <v>38</v>
      </c>
      <c r="I776" s="8" t="s">
        <v>39</v>
      </c>
      <c r="J776" s="15" t="s">
        <v>7586</v>
      </c>
      <c r="K776" s="7" t="s">
        <v>5043</v>
      </c>
      <c r="L776" s="19">
        <v>238000</v>
      </c>
      <c r="M776" s="19">
        <f t="shared" si="36"/>
        <v>0</v>
      </c>
      <c r="N776" s="11">
        <f>M776*(1+VOTOS!$P$3%)^Q776</f>
        <v>0</v>
      </c>
      <c r="O776" s="54">
        <f t="shared" si="37"/>
        <v>238000</v>
      </c>
      <c r="P776" s="103">
        <f t="shared" si="38"/>
        <v>1.5838272452236839E-6</v>
      </c>
      <c r="Q776" s="6">
        <v>0</v>
      </c>
      <c r="R776" s="6"/>
      <c r="S776" s="6" t="s">
        <v>11</v>
      </c>
    </row>
    <row r="777" spans="1:19" s="47" customFormat="1" ht="14" x14ac:dyDescent="0.15">
      <c r="A777" s="8" t="s">
        <v>415</v>
      </c>
      <c r="B777" s="114" t="s">
        <v>416</v>
      </c>
      <c r="C777" s="40" t="s">
        <v>65</v>
      </c>
      <c r="D777" s="6" t="s">
        <v>534</v>
      </c>
      <c r="E777" s="7" t="s">
        <v>535</v>
      </c>
      <c r="F777" s="6" t="s">
        <v>919</v>
      </c>
      <c r="G777" s="6" t="s">
        <v>5224</v>
      </c>
      <c r="H777" s="6" t="s">
        <v>38</v>
      </c>
      <c r="I777" s="8" t="s">
        <v>39</v>
      </c>
      <c r="J777" s="15" t="s">
        <v>7586</v>
      </c>
      <c r="K777" s="7" t="s">
        <v>4970</v>
      </c>
      <c r="L777" s="19">
        <v>7509342</v>
      </c>
      <c r="M777" s="19">
        <f t="shared" si="36"/>
        <v>0</v>
      </c>
      <c r="N777" s="11">
        <f>M777*(1+VOTOS!$P$3%)^Q777</f>
        <v>0</v>
      </c>
      <c r="O777" s="54">
        <f t="shared" si="37"/>
        <v>7509342</v>
      </c>
      <c r="P777" s="103">
        <f t="shared" si="38"/>
        <v>4.997269098026264E-5</v>
      </c>
      <c r="Q777" s="6">
        <v>0</v>
      </c>
      <c r="R777" s="6"/>
      <c r="S777" s="6" t="s">
        <v>11</v>
      </c>
    </row>
    <row r="778" spans="1:19" s="47" customFormat="1" ht="14" x14ac:dyDescent="0.15">
      <c r="A778" s="8" t="s">
        <v>415</v>
      </c>
      <c r="B778" s="114" t="s">
        <v>416</v>
      </c>
      <c r="C778" s="40" t="s">
        <v>65</v>
      </c>
      <c r="D778" s="6" t="s">
        <v>534</v>
      </c>
      <c r="E778" s="7" t="s">
        <v>535</v>
      </c>
      <c r="F778" s="6" t="s">
        <v>919</v>
      </c>
      <c r="G778" s="6" t="s">
        <v>5224</v>
      </c>
      <c r="H778" s="6" t="s">
        <v>38</v>
      </c>
      <c r="I778" s="8" t="s">
        <v>39</v>
      </c>
      <c r="J778" s="15" t="s">
        <v>7586</v>
      </c>
      <c r="K778" s="7" t="s">
        <v>4969</v>
      </c>
      <c r="L778" s="19">
        <v>271474</v>
      </c>
      <c r="M778" s="19">
        <f t="shared" si="36"/>
        <v>0</v>
      </c>
      <c r="N778" s="11">
        <f>M778*(1+VOTOS!$P$3%)^Q778</f>
        <v>0</v>
      </c>
      <c r="O778" s="54">
        <f t="shared" si="37"/>
        <v>271474</v>
      </c>
      <c r="P778" s="103">
        <f t="shared" si="38"/>
        <v>1.8065878889489677E-6</v>
      </c>
      <c r="Q778" s="6">
        <v>0</v>
      </c>
      <c r="R778" s="6"/>
      <c r="S778" s="6" t="s">
        <v>11</v>
      </c>
    </row>
    <row r="779" spans="1:19" s="47" customFormat="1" ht="14" x14ac:dyDescent="0.15">
      <c r="A779" s="8" t="s">
        <v>415</v>
      </c>
      <c r="B779" s="114" t="s">
        <v>416</v>
      </c>
      <c r="C779" s="40" t="s">
        <v>65</v>
      </c>
      <c r="D779" s="6" t="s">
        <v>534</v>
      </c>
      <c r="E779" s="7" t="s">
        <v>535</v>
      </c>
      <c r="F779" s="6" t="s">
        <v>919</v>
      </c>
      <c r="G779" s="6" t="s">
        <v>5224</v>
      </c>
      <c r="H779" s="6" t="s">
        <v>38</v>
      </c>
      <c r="I779" s="8" t="s">
        <v>39</v>
      </c>
      <c r="J779" s="15" t="s">
        <v>7586</v>
      </c>
      <c r="K779" s="7" t="s">
        <v>920</v>
      </c>
      <c r="L779" s="19">
        <v>8607005</v>
      </c>
      <c r="M779" s="19">
        <f t="shared" si="36"/>
        <v>8607005</v>
      </c>
      <c r="N779" s="11">
        <f>M779*(1+VOTOS!$P$3%)^Q779</f>
        <v>8661165.0947306361</v>
      </c>
      <c r="O779" s="54">
        <f t="shared" si="37"/>
        <v>8661165.0947306361</v>
      </c>
      <c r="P779" s="103">
        <f t="shared" si="38"/>
        <v>5.7637769968129196E-5</v>
      </c>
      <c r="Q779" s="48">
        <v>52</v>
      </c>
      <c r="R779" s="48"/>
      <c r="S779" s="48" t="s">
        <v>11</v>
      </c>
    </row>
    <row r="780" spans="1:19" s="47" customFormat="1" ht="14" x14ac:dyDescent="0.15">
      <c r="A780" s="8" t="s">
        <v>415</v>
      </c>
      <c r="B780" s="114" t="s">
        <v>416</v>
      </c>
      <c r="C780" s="40" t="s">
        <v>65</v>
      </c>
      <c r="D780" s="6" t="s">
        <v>534</v>
      </c>
      <c r="E780" s="7" t="s">
        <v>535</v>
      </c>
      <c r="F780" s="6" t="s">
        <v>919</v>
      </c>
      <c r="G780" s="6" t="s">
        <v>5224</v>
      </c>
      <c r="H780" s="6" t="s">
        <v>38</v>
      </c>
      <c r="I780" s="8" t="s">
        <v>39</v>
      </c>
      <c r="J780" s="15" t="s">
        <v>7586</v>
      </c>
      <c r="K780" s="7" t="s">
        <v>930</v>
      </c>
      <c r="L780" s="19">
        <v>1504198</v>
      </c>
      <c r="M780" s="19">
        <f t="shared" si="36"/>
        <v>1504198</v>
      </c>
      <c r="N780" s="11">
        <f>M780*(1+VOTOS!$P$3%)^Q780</f>
        <v>1513663.256052905</v>
      </c>
      <c r="O780" s="54">
        <f t="shared" si="37"/>
        <v>1513663.256052905</v>
      </c>
      <c r="P780" s="103">
        <f t="shared" si="38"/>
        <v>1.0073029853069681E-5</v>
      </c>
      <c r="Q780" s="48">
        <v>52</v>
      </c>
      <c r="R780" s="48"/>
      <c r="S780" s="48" t="s">
        <v>11</v>
      </c>
    </row>
    <row r="781" spans="1:19" s="47" customFormat="1" ht="14" x14ac:dyDescent="0.15">
      <c r="A781" s="8" t="s">
        <v>415</v>
      </c>
      <c r="B781" s="114" t="s">
        <v>416</v>
      </c>
      <c r="C781" s="40" t="s">
        <v>65</v>
      </c>
      <c r="D781" s="6" t="s">
        <v>534</v>
      </c>
      <c r="E781" s="7" t="s">
        <v>535</v>
      </c>
      <c r="F781" s="6" t="s">
        <v>919</v>
      </c>
      <c r="G781" s="6" t="s">
        <v>5224</v>
      </c>
      <c r="H781" s="6" t="s">
        <v>38</v>
      </c>
      <c r="I781" s="8" t="s">
        <v>39</v>
      </c>
      <c r="J781" s="15" t="s">
        <v>7586</v>
      </c>
      <c r="K781" s="7" t="s">
        <v>4968</v>
      </c>
      <c r="L781" s="19">
        <v>2499000</v>
      </c>
      <c r="M781" s="19">
        <f t="shared" si="36"/>
        <v>0</v>
      </c>
      <c r="N781" s="11">
        <f>M781*(1+VOTOS!$P$3%)^Q781</f>
        <v>0</v>
      </c>
      <c r="O781" s="54">
        <f t="shared" si="37"/>
        <v>2499000</v>
      </c>
      <c r="P781" s="103">
        <f t="shared" si="38"/>
        <v>1.663018607484868E-5</v>
      </c>
      <c r="Q781" s="6">
        <v>0</v>
      </c>
      <c r="R781" s="6"/>
      <c r="S781" s="6" t="s">
        <v>11</v>
      </c>
    </row>
    <row r="782" spans="1:19" s="47" customFormat="1" ht="14" x14ac:dyDescent="0.15">
      <c r="A782" s="8" t="s">
        <v>415</v>
      </c>
      <c r="B782" s="114" t="s">
        <v>416</v>
      </c>
      <c r="C782" s="40" t="s">
        <v>65</v>
      </c>
      <c r="D782" s="6" t="s">
        <v>534</v>
      </c>
      <c r="E782" s="7" t="s">
        <v>535</v>
      </c>
      <c r="F782" s="6" t="s">
        <v>919</v>
      </c>
      <c r="G782" s="6" t="s">
        <v>5224</v>
      </c>
      <c r="H782" s="6" t="s">
        <v>38</v>
      </c>
      <c r="I782" s="8" t="s">
        <v>39</v>
      </c>
      <c r="J782" s="15" t="s">
        <v>7586</v>
      </c>
      <c r="K782" s="7" t="s">
        <v>4967</v>
      </c>
      <c r="L782" s="19">
        <v>688891</v>
      </c>
      <c r="M782" s="19">
        <f t="shared" si="36"/>
        <v>0</v>
      </c>
      <c r="N782" s="11">
        <f>M782*(1+VOTOS!$P$3%)^Q782</f>
        <v>0</v>
      </c>
      <c r="O782" s="54">
        <f t="shared" si="37"/>
        <v>688891</v>
      </c>
      <c r="P782" s="103">
        <f t="shared" si="38"/>
        <v>4.5843879612999525E-6</v>
      </c>
      <c r="Q782" s="6">
        <v>0</v>
      </c>
      <c r="R782" s="6"/>
      <c r="S782" s="6" t="s">
        <v>11</v>
      </c>
    </row>
    <row r="783" spans="1:19" s="47" customFormat="1" ht="14" x14ac:dyDescent="0.15">
      <c r="A783" s="8" t="s">
        <v>415</v>
      </c>
      <c r="B783" s="114" t="s">
        <v>416</v>
      </c>
      <c r="C783" s="40" t="s">
        <v>65</v>
      </c>
      <c r="D783" s="6" t="s">
        <v>534</v>
      </c>
      <c r="E783" s="7" t="s">
        <v>535</v>
      </c>
      <c r="F783" s="6" t="s">
        <v>919</v>
      </c>
      <c r="G783" s="6" t="s">
        <v>5224</v>
      </c>
      <c r="H783" s="6" t="s">
        <v>38</v>
      </c>
      <c r="I783" s="8" t="s">
        <v>39</v>
      </c>
      <c r="J783" s="15" t="s">
        <v>7586</v>
      </c>
      <c r="K783" s="7" t="s">
        <v>935</v>
      </c>
      <c r="L783" s="19">
        <v>1184754</v>
      </c>
      <c r="M783" s="19">
        <f t="shared" si="36"/>
        <v>1184754</v>
      </c>
      <c r="N783" s="11">
        <f>M783*(1+VOTOS!$P$3%)^Q783</f>
        <v>1186613.4019697113</v>
      </c>
      <c r="O783" s="54">
        <f t="shared" si="37"/>
        <v>1186613.4019697113</v>
      </c>
      <c r="P783" s="103">
        <f t="shared" si="38"/>
        <v>7.8965993091898809E-6</v>
      </c>
      <c r="Q783" s="48">
        <v>13</v>
      </c>
      <c r="R783" s="48"/>
      <c r="S783" s="48" t="s">
        <v>11</v>
      </c>
    </row>
    <row r="784" spans="1:19" s="47" customFormat="1" ht="14" x14ac:dyDescent="0.15">
      <c r="A784" s="8" t="s">
        <v>415</v>
      </c>
      <c r="B784" s="114" t="s">
        <v>416</v>
      </c>
      <c r="C784" s="40" t="s">
        <v>65</v>
      </c>
      <c r="D784" s="6" t="s">
        <v>534</v>
      </c>
      <c r="E784" s="7" t="s">
        <v>535</v>
      </c>
      <c r="F784" s="6" t="s">
        <v>919</v>
      </c>
      <c r="G784" s="6" t="s">
        <v>5224</v>
      </c>
      <c r="H784" s="6" t="s">
        <v>38</v>
      </c>
      <c r="I784" s="8" t="s">
        <v>39</v>
      </c>
      <c r="J784" s="15" t="s">
        <v>7586</v>
      </c>
      <c r="K784" s="7" t="s">
        <v>925</v>
      </c>
      <c r="L784" s="19">
        <v>5780971</v>
      </c>
      <c r="M784" s="19">
        <f t="shared" si="36"/>
        <v>5780971</v>
      </c>
      <c r="N784" s="11">
        <f>M784*(1+VOTOS!$P$3%)^Q784</f>
        <v>5896478.1440480202</v>
      </c>
      <c r="O784" s="54">
        <f t="shared" si="37"/>
        <v>5896478.1440480202</v>
      </c>
      <c r="P784" s="103">
        <f t="shared" si="38"/>
        <v>3.9239507291635445E-5</v>
      </c>
      <c r="Q784" s="6">
        <v>164</v>
      </c>
      <c r="R784" s="6"/>
      <c r="S784" s="6" t="s">
        <v>11</v>
      </c>
    </row>
    <row r="785" spans="1:19" s="47" customFormat="1" ht="14" x14ac:dyDescent="0.15">
      <c r="A785" s="8" t="s">
        <v>415</v>
      </c>
      <c r="B785" s="114" t="s">
        <v>416</v>
      </c>
      <c r="C785" s="40" t="s">
        <v>65</v>
      </c>
      <c r="D785" s="6" t="s">
        <v>1364</v>
      </c>
      <c r="E785" s="17" t="s">
        <v>1365</v>
      </c>
      <c r="F785" s="6" t="s">
        <v>4887</v>
      </c>
      <c r="G785" s="6" t="s">
        <v>5224</v>
      </c>
      <c r="H785" s="6" t="s">
        <v>38</v>
      </c>
      <c r="I785" s="8" t="s">
        <v>39</v>
      </c>
      <c r="J785" s="15" t="s">
        <v>7586</v>
      </c>
      <c r="K785" s="17" t="s">
        <v>4237</v>
      </c>
      <c r="L785" s="19">
        <v>2040000</v>
      </c>
      <c r="M785" s="19">
        <f t="shared" si="36"/>
        <v>2040000</v>
      </c>
      <c r="N785" s="11">
        <f>M785*(1+VOTOS!$P$3%)^Q785</f>
        <v>2081011.4004927184</v>
      </c>
      <c r="O785" s="54">
        <f t="shared" si="37"/>
        <v>2081011.4004927184</v>
      </c>
      <c r="P785" s="103">
        <f t="shared" si="38"/>
        <v>1.384858215849354E-5</v>
      </c>
      <c r="Q785" s="6">
        <v>165</v>
      </c>
      <c r="R785" s="6"/>
      <c r="S785" s="6" t="s">
        <v>11</v>
      </c>
    </row>
    <row r="786" spans="1:19" s="47" customFormat="1" ht="14" x14ac:dyDescent="0.15">
      <c r="A786" s="8" t="s">
        <v>415</v>
      </c>
      <c r="B786" s="114" t="s">
        <v>416</v>
      </c>
      <c r="C786" s="40" t="s">
        <v>65</v>
      </c>
      <c r="D786" s="6" t="s">
        <v>940</v>
      </c>
      <c r="E786" s="17" t="s">
        <v>941</v>
      </c>
      <c r="F786" s="6" t="s">
        <v>942</v>
      </c>
      <c r="G786" s="6" t="s">
        <v>4936</v>
      </c>
      <c r="H786" s="6" t="s">
        <v>38</v>
      </c>
      <c r="I786" s="8" t="s">
        <v>39</v>
      </c>
      <c r="J786" s="15" t="s">
        <v>7586</v>
      </c>
      <c r="K786" s="7" t="s">
        <v>943</v>
      </c>
      <c r="L786" s="19">
        <v>1704000</v>
      </c>
      <c r="M786" s="19">
        <f t="shared" ref="M786:M849" si="39">+IF(Q786&gt;0,L786,0)</f>
        <v>1704000</v>
      </c>
      <c r="N786" s="11">
        <f>M786*(1+VOTOS!$P$3%)^Q786</f>
        <v>1853244.7811750881</v>
      </c>
      <c r="O786" s="54">
        <f t="shared" si="37"/>
        <v>1853244.7811750881</v>
      </c>
      <c r="P786" s="103">
        <f t="shared" si="38"/>
        <v>1.2332855363418943E-5</v>
      </c>
      <c r="Q786" s="48">
        <v>696</v>
      </c>
      <c r="R786" s="48"/>
      <c r="S786" s="48" t="s">
        <v>11</v>
      </c>
    </row>
    <row r="787" spans="1:19" s="47" customFormat="1" ht="14" x14ac:dyDescent="0.15">
      <c r="A787" s="8" t="s">
        <v>415</v>
      </c>
      <c r="B787" s="114" t="s">
        <v>416</v>
      </c>
      <c r="C787" s="40" t="s">
        <v>65</v>
      </c>
      <c r="D787" s="6" t="s">
        <v>1002</v>
      </c>
      <c r="E787" s="17" t="s">
        <v>1003</v>
      </c>
      <c r="F787" s="6" t="s">
        <v>1004</v>
      </c>
      <c r="G787" s="6" t="s">
        <v>5224</v>
      </c>
      <c r="H787" s="6" t="s">
        <v>38</v>
      </c>
      <c r="I787" s="8" t="s">
        <v>39</v>
      </c>
      <c r="J787" s="15" t="s">
        <v>7586</v>
      </c>
      <c r="K787" s="7" t="s">
        <v>1007</v>
      </c>
      <c r="L787" s="19">
        <v>2597157</v>
      </c>
      <c r="M787" s="19">
        <f t="shared" si="39"/>
        <v>2597157</v>
      </c>
      <c r="N787" s="11">
        <f>M787*(1+VOTOS!$P$3%)^Q787</f>
        <v>2622658.6279061399</v>
      </c>
      <c r="O787" s="54">
        <f t="shared" si="37"/>
        <v>2622658.6279061399</v>
      </c>
      <c r="P787" s="103">
        <f t="shared" si="38"/>
        <v>1.7453101637809697E-5</v>
      </c>
      <c r="Q787" s="48">
        <v>81</v>
      </c>
      <c r="R787" s="48"/>
      <c r="S787" s="48" t="s">
        <v>11</v>
      </c>
    </row>
    <row r="788" spans="1:19" s="47" customFormat="1" ht="14" x14ac:dyDescent="0.15">
      <c r="A788" s="8" t="s">
        <v>415</v>
      </c>
      <c r="B788" s="114" t="s">
        <v>416</v>
      </c>
      <c r="C788" s="40" t="s">
        <v>65</v>
      </c>
      <c r="D788" s="6" t="s">
        <v>1012</v>
      </c>
      <c r="E788" s="17" t="s">
        <v>1013</v>
      </c>
      <c r="F788" s="6" t="s">
        <v>1014</v>
      </c>
      <c r="G788" s="6" t="s">
        <v>4936</v>
      </c>
      <c r="H788" s="6" t="s">
        <v>38</v>
      </c>
      <c r="I788" s="8" t="s">
        <v>39</v>
      </c>
      <c r="J788" s="15" t="s">
        <v>7586</v>
      </c>
      <c r="K788" s="7" t="s">
        <v>1017</v>
      </c>
      <c r="L788" s="19">
        <v>1303800</v>
      </c>
      <c r="M788" s="19">
        <f t="shared" si="39"/>
        <v>1303800</v>
      </c>
      <c r="N788" s="11">
        <f>M788*(1+VOTOS!$P$3%)^Q788</f>
        <v>1321534.8408843065</v>
      </c>
      <c r="O788" s="54">
        <f t="shared" si="37"/>
        <v>1321534.8408843065</v>
      </c>
      <c r="P788" s="103">
        <f t="shared" si="38"/>
        <v>8.7944659096844976E-6</v>
      </c>
      <c r="Q788" s="48">
        <v>112</v>
      </c>
      <c r="R788" s="48"/>
      <c r="S788" s="48" t="s">
        <v>11</v>
      </c>
    </row>
    <row r="789" spans="1:19" s="47" customFormat="1" ht="14" x14ac:dyDescent="0.15">
      <c r="A789" s="8" t="s">
        <v>415</v>
      </c>
      <c r="B789" s="114" t="s">
        <v>416</v>
      </c>
      <c r="C789" s="40" t="s">
        <v>65</v>
      </c>
      <c r="D789" s="6" t="s">
        <v>1026</v>
      </c>
      <c r="E789" s="7" t="s">
        <v>1027</v>
      </c>
      <c r="F789" s="6" t="s">
        <v>1028</v>
      </c>
      <c r="G789" s="6" t="s">
        <v>4936</v>
      </c>
      <c r="H789" s="6" t="s">
        <v>38</v>
      </c>
      <c r="I789" s="8" t="s">
        <v>39</v>
      </c>
      <c r="J789" s="15" t="s">
        <v>7586</v>
      </c>
      <c r="K789" s="7" t="s">
        <v>1047</v>
      </c>
      <c r="L789" s="19">
        <v>67156</v>
      </c>
      <c r="M789" s="19">
        <f t="shared" si="39"/>
        <v>67156</v>
      </c>
      <c r="N789" s="11">
        <f>M789*(1+VOTOS!$P$3%)^Q789</f>
        <v>67415.737392466617</v>
      </c>
      <c r="O789" s="54">
        <f t="shared" si="37"/>
        <v>67415.737392466617</v>
      </c>
      <c r="P789" s="103">
        <f t="shared" si="38"/>
        <v>4.4863395646652814E-7</v>
      </c>
      <c r="Q789" s="48">
        <v>32</v>
      </c>
      <c r="R789" s="48"/>
      <c r="S789" s="48" t="s">
        <v>11</v>
      </c>
    </row>
    <row r="790" spans="1:19" s="47" customFormat="1" ht="14" x14ac:dyDescent="0.15">
      <c r="A790" s="8" t="s">
        <v>415</v>
      </c>
      <c r="B790" s="114" t="s">
        <v>416</v>
      </c>
      <c r="C790" s="40" t="s">
        <v>65</v>
      </c>
      <c r="D790" s="6" t="s">
        <v>1026</v>
      </c>
      <c r="E790" s="7" t="s">
        <v>1027</v>
      </c>
      <c r="F790" s="6" t="s">
        <v>1028</v>
      </c>
      <c r="G790" s="6" t="s">
        <v>4936</v>
      </c>
      <c r="H790" s="6" t="s">
        <v>38</v>
      </c>
      <c r="I790" s="8" t="s">
        <v>39</v>
      </c>
      <c r="J790" s="15" t="s">
        <v>7586</v>
      </c>
      <c r="K790" s="7" t="s">
        <v>1039</v>
      </c>
      <c r="L790" s="19">
        <v>28781</v>
      </c>
      <c r="M790" s="19">
        <f t="shared" si="39"/>
        <v>28781</v>
      </c>
      <c r="N790" s="11">
        <f>M790*(1+VOTOS!$P$3%)^Q790</f>
        <v>28920.211546674462</v>
      </c>
      <c r="O790" s="54">
        <f t="shared" si="37"/>
        <v>28920.211546674462</v>
      </c>
      <c r="P790" s="103">
        <f t="shared" si="38"/>
        <v>1.9245638229098985E-7</v>
      </c>
      <c r="Q790" s="48">
        <v>40</v>
      </c>
      <c r="R790" s="48"/>
      <c r="S790" s="48" t="s">
        <v>11</v>
      </c>
    </row>
    <row r="791" spans="1:19" s="47" customFormat="1" ht="14" x14ac:dyDescent="0.15">
      <c r="A791" s="8" t="s">
        <v>415</v>
      </c>
      <c r="B791" s="114" t="s">
        <v>416</v>
      </c>
      <c r="C791" s="40" t="s">
        <v>65</v>
      </c>
      <c r="D791" s="6" t="s">
        <v>1026</v>
      </c>
      <c r="E791" s="7" t="s">
        <v>1027</v>
      </c>
      <c r="F791" s="6" t="s">
        <v>1028</v>
      </c>
      <c r="G791" s="6" t="s">
        <v>4936</v>
      </c>
      <c r="H791" s="6" t="s">
        <v>38</v>
      </c>
      <c r="I791" s="8" t="s">
        <v>39</v>
      </c>
      <c r="J791" s="15" t="s">
        <v>7586</v>
      </c>
      <c r="K791" s="7" t="s">
        <v>5159</v>
      </c>
      <c r="L791" s="19">
        <v>94462</v>
      </c>
      <c r="M791" s="19">
        <f t="shared" si="39"/>
        <v>0</v>
      </c>
      <c r="N791" s="11">
        <f>M791*(1+VOTOS!$P$3%)^Q791</f>
        <v>0</v>
      </c>
      <c r="O791" s="54">
        <f t="shared" si="37"/>
        <v>94462</v>
      </c>
      <c r="P791" s="103">
        <f t="shared" si="38"/>
        <v>6.2861970268201516E-7</v>
      </c>
      <c r="Q791" s="6">
        <v>0</v>
      </c>
      <c r="R791" s="6"/>
      <c r="S791" s="6" t="s">
        <v>11</v>
      </c>
    </row>
    <row r="792" spans="1:19" s="47" customFormat="1" ht="14" x14ac:dyDescent="0.15">
      <c r="A792" s="8" t="s">
        <v>415</v>
      </c>
      <c r="B792" s="114" t="s">
        <v>416</v>
      </c>
      <c r="C792" s="40" t="s">
        <v>65</v>
      </c>
      <c r="D792" s="6" t="s">
        <v>1026</v>
      </c>
      <c r="E792" s="7" t="s">
        <v>1027</v>
      </c>
      <c r="F792" s="6" t="s">
        <v>1028</v>
      </c>
      <c r="G792" s="6" t="s">
        <v>4936</v>
      </c>
      <c r="H792" s="6" t="s">
        <v>38</v>
      </c>
      <c r="I792" s="8" t="s">
        <v>39</v>
      </c>
      <c r="J792" s="15" t="s">
        <v>7586</v>
      </c>
      <c r="K792" s="7" t="s">
        <v>1029</v>
      </c>
      <c r="L792" s="19">
        <v>1162591</v>
      </c>
      <c r="M792" s="19">
        <f t="shared" si="39"/>
        <v>1162591</v>
      </c>
      <c r="N792" s="11">
        <f>M792*(1+VOTOS!$P$3%)^Q792</f>
        <v>1167087.5208595681</v>
      </c>
      <c r="O792" s="54">
        <f t="shared" si="37"/>
        <v>1167087.5208595681</v>
      </c>
      <c r="P792" s="103">
        <f t="shared" si="38"/>
        <v>7.766659718898942E-6</v>
      </c>
      <c r="Q792" s="48">
        <v>32</v>
      </c>
      <c r="R792" s="48"/>
      <c r="S792" s="48" t="s">
        <v>11</v>
      </c>
    </row>
    <row r="793" spans="1:19" s="47" customFormat="1" ht="14" x14ac:dyDescent="0.15">
      <c r="A793" s="8" t="s">
        <v>415</v>
      </c>
      <c r="B793" s="114" t="s">
        <v>416</v>
      </c>
      <c r="C793" s="40" t="s">
        <v>65</v>
      </c>
      <c r="D793" s="6" t="s">
        <v>1026</v>
      </c>
      <c r="E793" s="7" t="s">
        <v>1027</v>
      </c>
      <c r="F793" s="6" t="s">
        <v>1028</v>
      </c>
      <c r="G793" s="6" t="s">
        <v>4936</v>
      </c>
      <c r="H793" s="6" t="s">
        <v>38</v>
      </c>
      <c r="I793" s="8" t="s">
        <v>39</v>
      </c>
      <c r="J793" s="15" t="s">
        <v>7586</v>
      </c>
      <c r="K793" s="7" t="s">
        <v>1034</v>
      </c>
      <c r="L793" s="19">
        <v>61499</v>
      </c>
      <c r="M793" s="19">
        <f t="shared" si="39"/>
        <v>61499</v>
      </c>
      <c r="N793" s="11">
        <f>M793*(1+VOTOS!$P$3%)^Q793</f>
        <v>61803.921125892724</v>
      </c>
      <c r="O793" s="54">
        <f t="shared" si="37"/>
        <v>61803.921125892724</v>
      </c>
      <c r="P793" s="103">
        <f t="shared" si="38"/>
        <v>4.1128879891111137E-7</v>
      </c>
      <c r="Q793" s="48">
        <v>41</v>
      </c>
      <c r="R793" s="48"/>
      <c r="S793" s="48" t="s">
        <v>11</v>
      </c>
    </row>
    <row r="794" spans="1:19" s="47" customFormat="1" ht="14" x14ac:dyDescent="0.15">
      <c r="A794" s="8" t="s">
        <v>415</v>
      </c>
      <c r="B794" s="114" t="s">
        <v>416</v>
      </c>
      <c r="C794" s="40" t="s">
        <v>65</v>
      </c>
      <c r="D794" s="6" t="s">
        <v>1052</v>
      </c>
      <c r="E794" s="17" t="s">
        <v>1053</v>
      </c>
      <c r="F794" s="6" t="s">
        <v>1054</v>
      </c>
      <c r="G794" s="6" t="s">
        <v>68</v>
      </c>
      <c r="H794" s="6" t="s">
        <v>38</v>
      </c>
      <c r="I794" s="8" t="s">
        <v>39</v>
      </c>
      <c r="J794" s="15" t="s">
        <v>7586</v>
      </c>
      <c r="K794" s="7" t="s">
        <v>1067</v>
      </c>
      <c r="L794" s="19">
        <v>318104</v>
      </c>
      <c r="M794" s="19">
        <f t="shared" si="39"/>
        <v>318104</v>
      </c>
      <c r="N794" s="11">
        <f>M794*(1+VOTOS!$P$3%)^Q794</f>
        <v>324733.99848162761</v>
      </c>
      <c r="O794" s="54">
        <f t="shared" si="37"/>
        <v>324733.99848162761</v>
      </c>
      <c r="P794" s="103">
        <f t="shared" si="38"/>
        <v>2.1610191354858325E-6</v>
      </c>
      <c r="Q794" s="48">
        <v>171</v>
      </c>
      <c r="R794" s="48"/>
      <c r="S794" s="48" t="s">
        <v>11</v>
      </c>
    </row>
    <row r="795" spans="1:19" s="47" customFormat="1" ht="14" x14ac:dyDescent="0.15">
      <c r="A795" s="8" t="s">
        <v>415</v>
      </c>
      <c r="B795" s="114" t="s">
        <v>416</v>
      </c>
      <c r="C795" s="40" t="s">
        <v>65</v>
      </c>
      <c r="D795" s="6" t="s">
        <v>1052</v>
      </c>
      <c r="E795" s="7" t="s">
        <v>1053</v>
      </c>
      <c r="F795" s="6" t="s">
        <v>1054</v>
      </c>
      <c r="G795" s="6" t="s">
        <v>68</v>
      </c>
      <c r="H795" s="6" t="s">
        <v>38</v>
      </c>
      <c r="I795" s="8" t="s">
        <v>39</v>
      </c>
      <c r="J795" s="15" t="s">
        <v>7586</v>
      </c>
      <c r="K795" s="7" t="s">
        <v>1055</v>
      </c>
      <c r="L795" s="19">
        <v>418296</v>
      </c>
      <c r="M795" s="19">
        <f t="shared" si="39"/>
        <v>418296</v>
      </c>
      <c r="N795" s="11">
        <f>M795*(1+VOTOS!$P$3%)^Q795</f>
        <v>424958.73011342704</v>
      </c>
      <c r="O795" s="54">
        <f t="shared" si="37"/>
        <v>424958.73011342704</v>
      </c>
      <c r="P795" s="103">
        <f t="shared" si="38"/>
        <v>2.8279882976861514E-6</v>
      </c>
      <c r="Q795" s="48">
        <v>131</v>
      </c>
      <c r="R795" s="48"/>
      <c r="S795" s="48" t="s">
        <v>11</v>
      </c>
    </row>
    <row r="796" spans="1:19" s="47" customFormat="1" ht="14" x14ac:dyDescent="0.15">
      <c r="A796" s="8" t="s">
        <v>415</v>
      </c>
      <c r="B796" s="114" t="s">
        <v>416</v>
      </c>
      <c r="C796" s="40" t="s">
        <v>65</v>
      </c>
      <c r="D796" s="6" t="s">
        <v>1052</v>
      </c>
      <c r="E796" s="7" t="s">
        <v>1053</v>
      </c>
      <c r="F796" s="6" t="s">
        <v>1054</v>
      </c>
      <c r="G796" s="6" t="s">
        <v>68</v>
      </c>
      <c r="H796" s="6" t="s">
        <v>38</v>
      </c>
      <c r="I796" s="8" t="s">
        <v>39</v>
      </c>
      <c r="J796" s="15" t="s">
        <v>7586</v>
      </c>
      <c r="K796" s="7" t="s">
        <v>1082</v>
      </c>
      <c r="L796" s="19">
        <v>173927</v>
      </c>
      <c r="M796" s="19">
        <f t="shared" si="39"/>
        <v>173927</v>
      </c>
      <c r="N796" s="11">
        <f>M796*(1+VOTOS!$P$3%)^Q796</f>
        <v>177295.19276063595</v>
      </c>
      <c r="O796" s="54">
        <f t="shared" si="37"/>
        <v>177295.19276063595</v>
      </c>
      <c r="P796" s="103">
        <f t="shared" si="38"/>
        <v>1.1798527594179834E-6</v>
      </c>
      <c r="Q796" s="6">
        <v>159</v>
      </c>
      <c r="R796" s="6"/>
      <c r="S796" s="6" t="s">
        <v>11</v>
      </c>
    </row>
    <row r="797" spans="1:19" s="47" customFormat="1" ht="14" x14ac:dyDescent="0.15">
      <c r="A797" s="8" t="s">
        <v>415</v>
      </c>
      <c r="B797" s="114" t="s">
        <v>416</v>
      </c>
      <c r="C797" s="40" t="s">
        <v>65</v>
      </c>
      <c r="D797" s="6" t="s">
        <v>1052</v>
      </c>
      <c r="E797" s="7" t="s">
        <v>1053</v>
      </c>
      <c r="F797" s="6" t="s">
        <v>1054</v>
      </c>
      <c r="G797" s="6" t="s">
        <v>68</v>
      </c>
      <c r="H797" s="6" t="s">
        <v>38</v>
      </c>
      <c r="I797" s="8" t="s">
        <v>39</v>
      </c>
      <c r="J797" s="15" t="s">
        <v>7586</v>
      </c>
      <c r="K797" s="7" t="s">
        <v>1060</v>
      </c>
      <c r="L797" s="19">
        <v>146998</v>
      </c>
      <c r="M797" s="19">
        <f t="shared" si="39"/>
        <v>146998</v>
      </c>
      <c r="N797" s="11">
        <f>M797*(1+VOTOS!$P$3%)^Q797</f>
        <v>150061.76693409166</v>
      </c>
      <c r="O797" s="54">
        <f t="shared" si="37"/>
        <v>150061.76693409166</v>
      </c>
      <c r="P797" s="103">
        <f t="shared" si="38"/>
        <v>9.9862149133033987E-7</v>
      </c>
      <c r="Q797" s="48">
        <v>171</v>
      </c>
      <c r="R797" s="48"/>
      <c r="S797" s="48" t="s">
        <v>11</v>
      </c>
    </row>
    <row r="798" spans="1:19" s="47" customFormat="1" ht="14" x14ac:dyDescent="0.15">
      <c r="A798" s="8" t="s">
        <v>415</v>
      </c>
      <c r="B798" s="114" t="s">
        <v>416</v>
      </c>
      <c r="C798" s="40" t="s">
        <v>65</v>
      </c>
      <c r="D798" s="6" t="s">
        <v>1052</v>
      </c>
      <c r="E798" s="7" t="s">
        <v>1053</v>
      </c>
      <c r="F798" s="6" t="s">
        <v>1054</v>
      </c>
      <c r="G798" s="6" t="s">
        <v>68</v>
      </c>
      <c r="H798" s="6" t="s">
        <v>38</v>
      </c>
      <c r="I798" s="8" t="s">
        <v>39</v>
      </c>
      <c r="J798" s="15" t="s">
        <v>7586</v>
      </c>
      <c r="K798" s="7" t="s">
        <v>1072</v>
      </c>
      <c r="L798" s="19">
        <v>68544</v>
      </c>
      <c r="M798" s="19">
        <f t="shared" si="39"/>
        <v>68544</v>
      </c>
      <c r="N798" s="11">
        <f>M798*(1+VOTOS!$P$3%)^Q798</f>
        <v>69972.610190141218</v>
      </c>
      <c r="O798" s="54">
        <f t="shared" si="37"/>
        <v>69972.610190141218</v>
      </c>
      <c r="P798" s="103">
        <f t="shared" si="38"/>
        <v>4.6564927075026064E-7</v>
      </c>
      <c r="Q798" s="48">
        <v>171</v>
      </c>
      <c r="R798" s="48"/>
      <c r="S798" s="48" t="s">
        <v>11</v>
      </c>
    </row>
    <row r="799" spans="1:19" s="47" customFormat="1" ht="14" x14ac:dyDescent="0.15">
      <c r="A799" s="8" t="s">
        <v>415</v>
      </c>
      <c r="B799" s="114" t="s">
        <v>416</v>
      </c>
      <c r="C799" s="40" t="s">
        <v>65</v>
      </c>
      <c r="D799" s="6" t="s">
        <v>1052</v>
      </c>
      <c r="E799" s="7" t="s">
        <v>1053</v>
      </c>
      <c r="F799" s="6" t="s">
        <v>1054</v>
      </c>
      <c r="G799" s="6" t="s">
        <v>68</v>
      </c>
      <c r="H799" s="6" t="s">
        <v>38</v>
      </c>
      <c r="I799" s="8" t="s">
        <v>39</v>
      </c>
      <c r="J799" s="15" t="s">
        <v>7586</v>
      </c>
      <c r="K799" s="7" t="s">
        <v>1075</v>
      </c>
      <c r="L799" s="19">
        <v>51327.32</v>
      </c>
      <c r="M799" s="19">
        <f t="shared" si="39"/>
        <v>51327.32</v>
      </c>
      <c r="N799" s="11">
        <f>M799*(1+VOTOS!$P$3%)^Q799</f>
        <v>52138.585283923218</v>
      </c>
      <c r="O799" s="54">
        <f t="shared" si="37"/>
        <v>52138.585283923218</v>
      </c>
      <c r="P799" s="103">
        <f t="shared" si="38"/>
        <v>3.4696853739536224E-7</v>
      </c>
      <c r="Q799" s="48">
        <v>130</v>
      </c>
      <c r="R799" s="48"/>
      <c r="S799" s="48" t="s">
        <v>11</v>
      </c>
    </row>
    <row r="800" spans="1:19" s="47" customFormat="1" ht="14" x14ac:dyDescent="0.15">
      <c r="A800" s="8" t="s">
        <v>415</v>
      </c>
      <c r="B800" s="114" t="s">
        <v>416</v>
      </c>
      <c r="C800" s="40" t="s">
        <v>65</v>
      </c>
      <c r="D800" s="6" t="s">
        <v>1087</v>
      </c>
      <c r="E800" s="17" t="s">
        <v>1088</v>
      </c>
      <c r="F800" s="6" t="s">
        <v>1089</v>
      </c>
      <c r="G800" s="6" t="s">
        <v>4936</v>
      </c>
      <c r="H800" s="6" t="s">
        <v>38</v>
      </c>
      <c r="I800" s="8" t="s">
        <v>39</v>
      </c>
      <c r="J800" s="15" t="s">
        <v>7586</v>
      </c>
      <c r="K800" s="7" t="s">
        <v>1092</v>
      </c>
      <c r="L800" s="19">
        <v>104244</v>
      </c>
      <c r="M800" s="19">
        <f t="shared" si="39"/>
        <v>0</v>
      </c>
      <c r="N800" s="11">
        <f>M800*(1+VOTOS!$P$3%)^Q800</f>
        <v>0</v>
      </c>
      <c r="O800" s="54">
        <f t="shared" si="37"/>
        <v>104244</v>
      </c>
      <c r="P800" s="103">
        <f t="shared" si="38"/>
        <v>6.937163334079735E-7</v>
      </c>
      <c r="Q800" s="6">
        <v>0</v>
      </c>
      <c r="R800" s="6"/>
      <c r="S800" s="6" t="s">
        <v>11</v>
      </c>
    </row>
    <row r="801" spans="1:19" s="47" customFormat="1" ht="14" x14ac:dyDescent="0.15">
      <c r="A801" s="8" t="s">
        <v>415</v>
      </c>
      <c r="B801" s="114" t="s">
        <v>416</v>
      </c>
      <c r="C801" s="40" t="s">
        <v>65</v>
      </c>
      <c r="D801" s="6" t="s">
        <v>1087</v>
      </c>
      <c r="E801" s="7" t="s">
        <v>1088</v>
      </c>
      <c r="F801" s="6" t="s">
        <v>1089</v>
      </c>
      <c r="G801" s="6" t="s">
        <v>4936</v>
      </c>
      <c r="H801" s="6" t="s">
        <v>38</v>
      </c>
      <c r="I801" s="8" t="s">
        <v>39</v>
      </c>
      <c r="J801" s="15" t="s">
        <v>7586</v>
      </c>
      <c r="K801" s="7" t="s">
        <v>1099</v>
      </c>
      <c r="L801" s="19">
        <v>168736</v>
      </c>
      <c r="M801" s="19">
        <f t="shared" si="39"/>
        <v>0</v>
      </c>
      <c r="N801" s="11">
        <f>M801*(1+VOTOS!$P$3%)^Q801</f>
        <v>0</v>
      </c>
      <c r="O801" s="54">
        <f t="shared" si="37"/>
        <v>168736</v>
      </c>
      <c r="P801" s="103">
        <f t="shared" si="38"/>
        <v>1.1228935884456449E-6</v>
      </c>
      <c r="Q801" s="6">
        <v>0</v>
      </c>
      <c r="R801" s="6"/>
      <c r="S801" s="6" t="s">
        <v>11</v>
      </c>
    </row>
    <row r="802" spans="1:19" s="47" customFormat="1" ht="14" x14ac:dyDescent="0.15">
      <c r="A802" s="8" t="s">
        <v>5234</v>
      </c>
      <c r="B802" s="114" t="s">
        <v>416</v>
      </c>
      <c r="C802" s="40" t="s">
        <v>65</v>
      </c>
      <c r="D802" s="40" t="s">
        <v>373</v>
      </c>
      <c r="E802" s="17" t="s">
        <v>374</v>
      </c>
      <c r="F802" s="6" t="s">
        <v>1106</v>
      </c>
      <c r="G802" s="6" t="s">
        <v>4936</v>
      </c>
      <c r="H802" s="6" t="s">
        <v>38</v>
      </c>
      <c r="I802" s="8" t="s">
        <v>39</v>
      </c>
      <c r="J802" s="15" t="s">
        <v>7586</v>
      </c>
      <c r="K802" s="17" t="s">
        <v>7625</v>
      </c>
      <c r="L802" s="19">
        <v>-2560553</v>
      </c>
      <c r="M802" s="19">
        <f t="shared" si="39"/>
        <v>0</v>
      </c>
      <c r="N802" s="11">
        <f>M802*(1+VOTOS!$P$3%)^Q802</f>
        <v>0</v>
      </c>
      <c r="O802" s="54">
        <f t="shared" si="37"/>
        <v>-2560553</v>
      </c>
      <c r="P802" s="103">
        <f t="shared" si="38"/>
        <v>-1.7039805059828735E-5</v>
      </c>
      <c r="Q802" s="6">
        <v>0</v>
      </c>
      <c r="R802" s="6"/>
      <c r="S802" s="48" t="s">
        <v>11</v>
      </c>
    </row>
    <row r="803" spans="1:19" s="47" customFormat="1" ht="14" x14ac:dyDescent="0.15">
      <c r="A803" s="8" t="s">
        <v>5234</v>
      </c>
      <c r="B803" s="114" t="s">
        <v>416</v>
      </c>
      <c r="C803" s="40" t="s">
        <v>65</v>
      </c>
      <c r="D803" s="6" t="s">
        <v>373</v>
      </c>
      <c r="E803" s="7" t="s">
        <v>374</v>
      </c>
      <c r="F803" s="6" t="s">
        <v>1106</v>
      </c>
      <c r="G803" s="6" t="s">
        <v>4936</v>
      </c>
      <c r="H803" s="6" t="s">
        <v>38</v>
      </c>
      <c r="I803" s="8" t="s">
        <v>39</v>
      </c>
      <c r="J803" s="15" t="s">
        <v>7586</v>
      </c>
      <c r="K803" s="7" t="s">
        <v>5311</v>
      </c>
      <c r="L803" s="19">
        <v>1379012</v>
      </c>
      <c r="M803" s="19">
        <f t="shared" si="39"/>
        <v>0</v>
      </c>
      <c r="N803" s="11">
        <f>M803*(1+VOTOS!$P$3%)^Q803</f>
        <v>0</v>
      </c>
      <c r="O803" s="54">
        <f t="shared" si="37"/>
        <v>1379012</v>
      </c>
      <c r="P803" s="103">
        <f t="shared" si="38"/>
        <v>9.1769612482790029E-6</v>
      </c>
      <c r="Q803" s="6">
        <v>0</v>
      </c>
      <c r="R803" s="6"/>
      <c r="S803" s="6" t="s">
        <v>93</v>
      </c>
    </row>
    <row r="804" spans="1:19" s="47" customFormat="1" ht="14" x14ac:dyDescent="0.15">
      <c r="A804" s="8" t="s">
        <v>5234</v>
      </c>
      <c r="B804" s="114" t="s">
        <v>416</v>
      </c>
      <c r="C804" s="40" t="s">
        <v>65</v>
      </c>
      <c r="D804" s="6" t="s">
        <v>373</v>
      </c>
      <c r="E804" s="7" t="s">
        <v>374</v>
      </c>
      <c r="F804" s="6" t="s">
        <v>1106</v>
      </c>
      <c r="G804" s="6" t="s">
        <v>4936</v>
      </c>
      <c r="H804" s="6" t="s">
        <v>38</v>
      </c>
      <c r="I804" s="8" t="s">
        <v>39</v>
      </c>
      <c r="J804" s="15" t="s">
        <v>7586</v>
      </c>
      <c r="K804" s="7" t="s">
        <v>5312</v>
      </c>
      <c r="L804" s="19">
        <v>469990</v>
      </c>
      <c r="M804" s="19">
        <f t="shared" si="39"/>
        <v>0</v>
      </c>
      <c r="N804" s="11">
        <f>M804*(1+VOTOS!$P$3%)^Q804</f>
        <v>0</v>
      </c>
      <c r="O804" s="54">
        <f t="shared" si="37"/>
        <v>469990</v>
      </c>
      <c r="P804" s="103">
        <f t="shared" si="38"/>
        <v>3.1276595251373072E-6</v>
      </c>
      <c r="Q804" s="6">
        <v>0</v>
      </c>
      <c r="R804" s="6"/>
      <c r="S804" s="6" t="s">
        <v>93</v>
      </c>
    </row>
    <row r="805" spans="1:19" s="47" customFormat="1" ht="14" x14ac:dyDescent="0.15">
      <c r="A805" s="8" t="s">
        <v>415</v>
      </c>
      <c r="B805" s="114" t="s">
        <v>416</v>
      </c>
      <c r="C805" s="40" t="s">
        <v>65</v>
      </c>
      <c r="D805" s="6" t="s">
        <v>373</v>
      </c>
      <c r="E805" s="17" t="s">
        <v>374</v>
      </c>
      <c r="F805" s="6" t="s">
        <v>1106</v>
      </c>
      <c r="G805" s="6" t="s">
        <v>4936</v>
      </c>
      <c r="H805" s="6" t="s">
        <v>38</v>
      </c>
      <c r="I805" s="8" t="s">
        <v>39</v>
      </c>
      <c r="J805" s="15" t="s">
        <v>7586</v>
      </c>
      <c r="K805" s="7" t="s">
        <v>1210</v>
      </c>
      <c r="L805" s="19">
        <v>135978</v>
      </c>
      <c r="M805" s="19">
        <f t="shared" si="39"/>
        <v>135978</v>
      </c>
      <c r="N805" s="11">
        <f>M805*(1+VOTOS!$P$3%)^Q805</f>
        <v>138745.12114715434</v>
      </c>
      <c r="O805" s="54">
        <f t="shared" si="37"/>
        <v>138745.12114715434</v>
      </c>
      <c r="P805" s="103">
        <f t="shared" si="38"/>
        <v>9.2331219754085595E-7</v>
      </c>
      <c r="Q805" s="6">
        <v>167</v>
      </c>
      <c r="R805" s="6"/>
      <c r="S805" s="6" t="s">
        <v>11</v>
      </c>
    </row>
    <row r="806" spans="1:19" s="47" customFormat="1" ht="14" x14ac:dyDescent="0.15">
      <c r="A806" s="8" t="s">
        <v>415</v>
      </c>
      <c r="B806" s="114" t="s">
        <v>416</v>
      </c>
      <c r="C806" s="40" t="s">
        <v>65</v>
      </c>
      <c r="D806" s="6" t="s">
        <v>373</v>
      </c>
      <c r="E806" s="7" t="s">
        <v>374</v>
      </c>
      <c r="F806" s="6" t="s">
        <v>1106</v>
      </c>
      <c r="G806" s="6" t="s">
        <v>4936</v>
      </c>
      <c r="H806" s="6" t="s">
        <v>38</v>
      </c>
      <c r="I806" s="8" t="s">
        <v>39</v>
      </c>
      <c r="J806" s="15" t="s">
        <v>7586</v>
      </c>
      <c r="K806" s="7" t="s">
        <v>1222</v>
      </c>
      <c r="L806" s="19">
        <v>7656258</v>
      </c>
      <c r="M806" s="19">
        <f t="shared" si="39"/>
        <v>7656258</v>
      </c>
      <c r="N806" s="11">
        <f>M806*(1+VOTOS!$P$3%)^Q806</f>
        <v>7678456.2021752596</v>
      </c>
      <c r="O806" s="54">
        <f t="shared" si="37"/>
        <v>7678456.2021752596</v>
      </c>
      <c r="P806" s="103">
        <f t="shared" si="38"/>
        <v>5.1098101404461973E-5</v>
      </c>
      <c r="Q806" s="6">
        <v>24</v>
      </c>
      <c r="R806" s="6"/>
      <c r="S806" s="6" t="s">
        <v>11</v>
      </c>
    </row>
    <row r="807" spans="1:19" s="47" customFormat="1" ht="14" x14ac:dyDescent="0.15">
      <c r="A807" s="8" t="s">
        <v>415</v>
      </c>
      <c r="B807" s="114" t="s">
        <v>416</v>
      </c>
      <c r="C807" s="40" t="s">
        <v>65</v>
      </c>
      <c r="D807" s="6" t="s">
        <v>373</v>
      </c>
      <c r="E807" s="7" t="s">
        <v>374</v>
      </c>
      <c r="F807" s="6" t="s">
        <v>1106</v>
      </c>
      <c r="G807" s="6" t="s">
        <v>4936</v>
      </c>
      <c r="H807" s="6" t="s">
        <v>38</v>
      </c>
      <c r="I807" s="8" t="s">
        <v>39</v>
      </c>
      <c r="J807" s="15" t="s">
        <v>7586</v>
      </c>
      <c r="K807" s="7" t="s">
        <v>1206</v>
      </c>
      <c r="L807" s="19">
        <v>5414853</v>
      </c>
      <c r="M807" s="19">
        <f t="shared" si="39"/>
        <v>5414853</v>
      </c>
      <c r="N807" s="11">
        <f>M807*(1+VOTOS!$P$3%)^Q807</f>
        <v>5552438.0023300797</v>
      </c>
      <c r="O807" s="54">
        <f t="shared" si="37"/>
        <v>5552438.0023300797</v>
      </c>
      <c r="P807" s="103">
        <f t="shared" si="38"/>
        <v>3.6950010863469511E-5</v>
      </c>
      <c r="Q807" s="6">
        <v>208</v>
      </c>
      <c r="R807" s="6"/>
      <c r="S807" s="6" t="s">
        <v>11</v>
      </c>
    </row>
    <row r="808" spans="1:19" s="47" customFormat="1" ht="14" x14ac:dyDescent="0.15">
      <c r="A808" s="8" t="s">
        <v>415</v>
      </c>
      <c r="B808" s="114" t="s">
        <v>416</v>
      </c>
      <c r="C808" s="40" t="s">
        <v>65</v>
      </c>
      <c r="D808" s="6" t="s">
        <v>373</v>
      </c>
      <c r="E808" s="7" t="s">
        <v>374</v>
      </c>
      <c r="F808" s="6" t="s">
        <v>1106</v>
      </c>
      <c r="G808" s="6" t="s">
        <v>4936</v>
      </c>
      <c r="H808" s="6" t="s">
        <v>38</v>
      </c>
      <c r="I808" s="8" t="s">
        <v>39</v>
      </c>
      <c r="J808" s="15" t="s">
        <v>7586</v>
      </c>
      <c r="K808" s="7" t="s">
        <v>1109</v>
      </c>
      <c r="L808" s="19">
        <v>3523780</v>
      </c>
      <c r="M808" s="19">
        <f t="shared" si="39"/>
        <v>3523780</v>
      </c>
      <c r="N808" s="11">
        <f>M808*(1+VOTOS!$P$3%)^Q808</f>
        <v>3604173.1798043605</v>
      </c>
      <c r="O808" s="54">
        <f t="shared" si="37"/>
        <v>3604173.1798043605</v>
      </c>
      <c r="P808" s="103">
        <f t="shared" si="38"/>
        <v>2.3984822179321955E-5</v>
      </c>
      <c r="Q808" s="6">
        <v>187</v>
      </c>
      <c r="R808" s="6"/>
      <c r="S808" s="6" t="s">
        <v>11</v>
      </c>
    </row>
    <row r="809" spans="1:19" s="47" customFormat="1" ht="14" x14ac:dyDescent="0.15">
      <c r="A809" s="8" t="s">
        <v>415</v>
      </c>
      <c r="B809" s="114" t="s">
        <v>416</v>
      </c>
      <c r="C809" s="40" t="s">
        <v>65</v>
      </c>
      <c r="D809" s="6" t="s">
        <v>373</v>
      </c>
      <c r="E809" s="7" t="s">
        <v>374</v>
      </c>
      <c r="F809" s="6" t="s">
        <v>1106</v>
      </c>
      <c r="G809" s="6" t="s">
        <v>4936</v>
      </c>
      <c r="H809" s="6" t="s">
        <v>38</v>
      </c>
      <c r="I809" s="8" t="s">
        <v>39</v>
      </c>
      <c r="J809" s="15" t="s">
        <v>7586</v>
      </c>
      <c r="K809" s="7" t="s">
        <v>1142</v>
      </c>
      <c r="L809" s="19">
        <v>3523780</v>
      </c>
      <c r="M809" s="19">
        <f t="shared" si="39"/>
        <v>3523780</v>
      </c>
      <c r="N809" s="11">
        <f>M809*(1+VOTOS!$P$3%)^Q809</f>
        <v>3613315.0768544758</v>
      </c>
      <c r="O809" s="54">
        <f t="shared" si="37"/>
        <v>3613315.0768544758</v>
      </c>
      <c r="P809" s="103">
        <f t="shared" si="38"/>
        <v>2.4045659093695915E-5</v>
      </c>
      <c r="Q809" s="6">
        <v>208</v>
      </c>
      <c r="R809" s="6"/>
      <c r="S809" s="6" t="s">
        <v>11</v>
      </c>
    </row>
    <row r="810" spans="1:19" s="47" customFormat="1" ht="14" x14ac:dyDescent="0.15">
      <c r="A810" s="8" t="s">
        <v>415</v>
      </c>
      <c r="B810" s="114" t="s">
        <v>416</v>
      </c>
      <c r="C810" s="40" t="s">
        <v>65</v>
      </c>
      <c r="D810" s="6" t="s">
        <v>373</v>
      </c>
      <c r="E810" s="7" t="s">
        <v>374</v>
      </c>
      <c r="F810" s="6" t="s">
        <v>1106</v>
      </c>
      <c r="G810" s="6" t="s">
        <v>4936</v>
      </c>
      <c r="H810" s="6" t="s">
        <v>38</v>
      </c>
      <c r="I810" s="8" t="s">
        <v>39</v>
      </c>
      <c r="J810" s="15" t="s">
        <v>7586</v>
      </c>
      <c r="K810" s="7" t="s">
        <v>1192</v>
      </c>
      <c r="L810" s="19">
        <v>3523780</v>
      </c>
      <c r="M810" s="19">
        <f t="shared" si="39"/>
        <v>3523780</v>
      </c>
      <c r="N810" s="11">
        <f>M810*(1+VOTOS!$P$3%)^Q810</f>
        <v>3604173.1798043605</v>
      </c>
      <c r="O810" s="54">
        <f t="shared" si="37"/>
        <v>3604173.1798043605</v>
      </c>
      <c r="P810" s="103">
        <f t="shared" si="38"/>
        <v>2.3984822179321955E-5</v>
      </c>
      <c r="Q810" s="6">
        <v>187</v>
      </c>
      <c r="R810" s="6"/>
      <c r="S810" s="6" t="s">
        <v>11</v>
      </c>
    </row>
    <row r="811" spans="1:19" s="47" customFormat="1" ht="14" x14ac:dyDescent="0.15">
      <c r="A811" s="8" t="s">
        <v>415</v>
      </c>
      <c r="B811" s="114" t="s">
        <v>416</v>
      </c>
      <c r="C811" s="40" t="s">
        <v>65</v>
      </c>
      <c r="D811" s="6" t="s">
        <v>373</v>
      </c>
      <c r="E811" s="7" t="s">
        <v>374</v>
      </c>
      <c r="F811" s="6" t="s">
        <v>1106</v>
      </c>
      <c r="G811" s="6" t="s">
        <v>4936</v>
      </c>
      <c r="H811" s="6" t="s">
        <v>38</v>
      </c>
      <c r="I811" s="8" t="s">
        <v>39</v>
      </c>
      <c r="J811" s="15" t="s">
        <v>7586</v>
      </c>
      <c r="K811" s="7" t="s">
        <v>1154</v>
      </c>
      <c r="L811" s="19">
        <v>2962622</v>
      </c>
      <c r="M811" s="19">
        <f t="shared" si="39"/>
        <v>2962622</v>
      </c>
      <c r="N811" s="11">
        <f>M811*(1+VOTOS!$P$3%)^Q811</f>
        <v>3017081.7679978888</v>
      </c>
      <c r="O811" s="54">
        <f t="shared" si="37"/>
        <v>3017081.7679978888</v>
      </c>
      <c r="P811" s="103">
        <f t="shared" si="38"/>
        <v>2.0077883635389487E-5</v>
      </c>
      <c r="Q811" s="6">
        <v>151</v>
      </c>
      <c r="R811" s="6"/>
      <c r="S811" s="6" t="s">
        <v>11</v>
      </c>
    </row>
    <row r="812" spans="1:19" s="47" customFormat="1" ht="14" x14ac:dyDescent="0.15">
      <c r="A812" s="8" t="s">
        <v>415</v>
      </c>
      <c r="B812" s="114" t="s">
        <v>416</v>
      </c>
      <c r="C812" s="40" t="s">
        <v>65</v>
      </c>
      <c r="D812" s="6" t="s">
        <v>373</v>
      </c>
      <c r="E812" s="7" t="s">
        <v>374</v>
      </c>
      <c r="F812" s="6" t="s">
        <v>1106</v>
      </c>
      <c r="G812" s="6" t="s">
        <v>4936</v>
      </c>
      <c r="H812" s="6" t="s">
        <v>38</v>
      </c>
      <c r="I812" s="8" t="s">
        <v>39</v>
      </c>
      <c r="J812" s="15" t="s">
        <v>7586</v>
      </c>
      <c r="K812" s="7" t="s">
        <v>1217</v>
      </c>
      <c r="L812" s="19">
        <v>2642835</v>
      </c>
      <c r="M812" s="19">
        <f t="shared" si="39"/>
        <v>2642835</v>
      </c>
      <c r="N812" s="11">
        <f>M812*(1+VOTOS!$P$3%)^Q812</f>
        <v>2691416.3515719185</v>
      </c>
      <c r="O812" s="54">
        <f t="shared" si="37"/>
        <v>2691416.3515719185</v>
      </c>
      <c r="P812" s="103">
        <f t="shared" si="38"/>
        <v>1.7910666159076174E-5</v>
      </c>
      <c r="Q812" s="48">
        <v>151</v>
      </c>
      <c r="R812" s="48"/>
      <c r="S812" s="48" t="s">
        <v>11</v>
      </c>
    </row>
    <row r="813" spans="1:19" s="47" customFormat="1" ht="14" x14ac:dyDescent="0.15">
      <c r="A813" s="8" t="s">
        <v>415</v>
      </c>
      <c r="B813" s="114" t="s">
        <v>416</v>
      </c>
      <c r="C813" s="40" t="s">
        <v>65</v>
      </c>
      <c r="D813" s="6" t="s">
        <v>373</v>
      </c>
      <c r="E813" s="7" t="s">
        <v>374</v>
      </c>
      <c r="F813" s="6" t="s">
        <v>1106</v>
      </c>
      <c r="G813" s="6" t="s">
        <v>4936</v>
      </c>
      <c r="H813" s="6" t="s">
        <v>38</v>
      </c>
      <c r="I813" s="8" t="s">
        <v>39</v>
      </c>
      <c r="J813" s="15" t="s">
        <v>7586</v>
      </c>
      <c r="K813" s="7" t="s">
        <v>1182</v>
      </c>
      <c r="L813" s="19">
        <v>641493</v>
      </c>
      <c r="M813" s="19">
        <f t="shared" si="39"/>
        <v>641493</v>
      </c>
      <c r="N813" s="11">
        <f>M813*(1+VOTOS!$P$3%)^Q813</f>
        <v>650611.16309457051</v>
      </c>
      <c r="O813" s="54">
        <f t="shared" si="37"/>
        <v>650611.16309457051</v>
      </c>
      <c r="P813" s="103">
        <f t="shared" si="38"/>
        <v>4.3296457401506324E-6</v>
      </c>
      <c r="Q813" s="6">
        <v>117</v>
      </c>
      <c r="R813" s="6"/>
      <c r="S813" s="6" t="s">
        <v>11</v>
      </c>
    </row>
    <row r="814" spans="1:19" s="47" customFormat="1" ht="14" x14ac:dyDescent="0.15">
      <c r="A814" s="8" t="s">
        <v>415</v>
      </c>
      <c r="B814" s="114" t="s">
        <v>416</v>
      </c>
      <c r="C814" s="40" t="s">
        <v>65</v>
      </c>
      <c r="D814" s="6" t="s">
        <v>373</v>
      </c>
      <c r="E814" s="7" t="s">
        <v>374</v>
      </c>
      <c r="F814" s="6" t="s">
        <v>1106</v>
      </c>
      <c r="G814" s="6" t="s">
        <v>4936</v>
      </c>
      <c r="H814" s="6" t="s">
        <v>38</v>
      </c>
      <c r="I814" s="8" t="s">
        <v>39</v>
      </c>
      <c r="J814" s="15" t="s">
        <v>7586</v>
      </c>
      <c r="K814" s="7" t="s">
        <v>1174</v>
      </c>
      <c r="L814" s="19">
        <v>350836</v>
      </c>
      <c r="M814" s="19">
        <f t="shared" si="39"/>
        <v>350836</v>
      </c>
      <c r="N814" s="11">
        <f>M814*(1+VOTOS!$P$3%)^Q814</f>
        <v>352150.43559338892</v>
      </c>
      <c r="O814" s="54">
        <f t="shared" si="37"/>
        <v>352150.43559338892</v>
      </c>
      <c r="P814" s="103">
        <f t="shared" si="38"/>
        <v>2.3434682954209978E-6</v>
      </c>
      <c r="Q814" s="6">
        <v>31</v>
      </c>
      <c r="R814" s="6"/>
      <c r="S814" s="6" t="s">
        <v>11</v>
      </c>
    </row>
    <row r="815" spans="1:19" s="47" customFormat="1" ht="14" x14ac:dyDescent="0.15">
      <c r="A815" s="8" t="s">
        <v>415</v>
      </c>
      <c r="B815" s="114" t="s">
        <v>416</v>
      </c>
      <c r="C815" s="40" t="s">
        <v>65</v>
      </c>
      <c r="D815" s="6" t="s">
        <v>373</v>
      </c>
      <c r="E815" s="7" t="s">
        <v>374</v>
      </c>
      <c r="F815" s="6" t="s">
        <v>1106</v>
      </c>
      <c r="G815" s="6" t="s">
        <v>4936</v>
      </c>
      <c r="H815" s="6" t="s">
        <v>38</v>
      </c>
      <c r="I815" s="8" t="s">
        <v>39</v>
      </c>
      <c r="J815" s="15" t="s">
        <v>7586</v>
      </c>
      <c r="K815" s="7" t="s">
        <v>1160</v>
      </c>
      <c r="L815" s="19">
        <v>340836</v>
      </c>
      <c r="M815" s="19">
        <f t="shared" si="39"/>
        <v>340836</v>
      </c>
      <c r="N815" s="11">
        <f>M815*(1+VOTOS!$P$3%)^Q815</f>
        <v>345305.53663437261</v>
      </c>
      <c r="O815" s="54">
        <f t="shared" si="37"/>
        <v>345305.53663437261</v>
      </c>
      <c r="P815" s="103">
        <f t="shared" si="38"/>
        <v>2.2979172976811098E-6</v>
      </c>
      <c r="Q815" s="6">
        <v>108</v>
      </c>
      <c r="R815" s="6"/>
      <c r="S815" s="6" t="s">
        <v>11</v>
      </c>
    </row>
    <row r="816" spans="1:19" s="47" customFormat="1" ht="14" x14ac:dyDescent="0.15">
      <c r="A816" s="8" t="s">
        <v>415</v>
      </c>
      <c r="B816" s="114" t="s">
        <v>416</v>
      </c>
      <c r="C816" s="40" t="s">
        <v>65</v>
      </c>
      <c r="D816" s="6" t="s">
        <v>373</v>
      </c>
      <c r="E816" s="7" t="s">
        <v>374</v>
      </c>
      <c r="F816" s="6" t="s">
        <v>1106</v>
      </c>
      <c r="G816" s="6" t="s">
        <v>4936</v>
      </c>
      <c r="H816" s="6" t="s">
        <v>38</v>
      </c>
      <c r="I816" s="8" t="s">
        <v>39</v>
      </c>
      <c r="J816" s="15" t="s">
        <v>7586</v>
      </c>
      <c r="K816" s="7" t="s">
        <v>1161</v>
      </c>
      <c r="L816" s="19">
        <v>304440</v>
      </c>
      <c r="M816" s="19">
        <f t="shared" si="39"/>
        <v>304440</v>
      </c>
      <c r="N816" s="11">
        <f>M816*(1+VOTOS!$P$3%)^Q816</f>
        <v>312891.78689181799</v>
      </c>
      <c r="O816" s="54">
        <f t="shared" si="37"/>
        <v>312891.78689181799</v>
      </c>
      <c r="P816" s="103">
        <f t="shared" si="38"/>
        <v>2.0822123398570755E-6</v>
      </c>
      <c r="Q816" s="6">
        <v>227</v>
      </c>
      <c r="R816" s="6"/>
      <c r="S816" s="6" t="s">
        <v>11</v>
      </c>
    </row>
    <row r="817" spans="1:19" s="47" customFormat="1" ht="14" x14ac:dyDescent="0.15">
      <c r="A817" s="8" t="s">
        <v>415</v>
      </c>
      <c r="B817" s="114" t="s">
        <v>416</v>
      </c>
      <c r="C817" s="40" t="s">
        <v>65</v>
      </c>
      <c r="D817" s="6" t="s">
        <v>373</v>
      </c>
      <c r="E817" s="7" t="s">
        <v>374</v>
      </c>
      <c r="F817" s="6" t="s">
        <v>1106</v>
      </c>
      <c r="G817" s="6" t="s">
        <v>4936</v>
      </c>
      <c r="H817" s="6" t="s">
        <v>38</v>
      </c>
      <c r="I817" s="8" t="s">
        <v>39</v>
      </c>
      <c r="J817" s="15" t="s">
        <v>7586</v>
      </c>
      <c r="K817" s="7" t="s">
        <v>1137</v>
      </c>
      <c r="L817" s="19">
        <v>298642</v>
      </c>
      <c r="M817" s="19">
        <f t="shared" si="39"/>
        <v>298642</v>
      </c>
      <c r="N817" s="11">
        <f>M817*(1+VOTOS!$P$3%)^Q817</f>
        <v>301901.97474395938</v>
      </c>
      <c r="O817" s="54">
        <f t="shared" si="37"/>
        <v>301901.97474395938</v>
      </c>
      <c r="P817" s="103">
        <f t="shared" si="38"/>
        <v>2.0090780377576276E-6</v>
      </c>
      <c r="Q817" s="6">
        <v>90</v>
      </c>
      <c r="R817" s="6"/>
      <c r="S817" s="6" t="s">
        <v>11</v>
      </c>
    </row>
    <row r="818" spans="1:19" s="47" customFormat="1" ht="14" x14ac:dyDescent="0.15">
      <c r="A818" s="8" t="s">
        <v>415</v>
      </c>
      <c r="B818" s="114" t="s">
        <v>416</v>
      </c>
      <c r="C818" s="40" t="s">
        <v>65</v>
      </c>
      <c r="D818" s="6" t="s">
        <v>373</v>
      </c>
      <c r="E818" s="7" t="s">
        <v>374</v>
      </c>
      <c r="F818" s="6" t="s">
        <v>1106</v>
      </c>
      <c r="G818" s="6" t="s">
        <v>4936</v>
      </c>
      <c r="H818" s="6" t="s">
        <v>38</v>
      </c>
      <c r="I818" s="8" t="s">
        <v>39</v>
      </c>
      <c r="J818" s="15" t="s">
        <v>7586</v>
      </c>
      <c r="K818" s="7" t="s">
        <v>1114</v>
      </c>
      <c r="L818" s="19">
        <v>251119</v>
      </c>
      <c r="M818" s="19">
        <f t="shared" si="39"/>
        <v>251119</v>
      </c>
      <c r="N818" s="11">
        <f>M818*(1+VOTOS!$P$3%)^Q818</f>
        <v>252607.74736368304</v>
      </c>
      <c r="O818" s="54">
        <f t="shared" si="37"/>
        <v>252607.74736368304</v>
      </c>
      <c r="P818" s="103">
        <f t="shared" si="38"/>
        <v>1.6810379522234554E-6</v>
      </c>
      <c r="Q818" s="6">
        <v>49</v>
      </c>
      <c r="R818" s="6"/>
      <c r="S818" s="6" t="s">
        <v>11</v>
      </c>
    </row>
    <row r="819" spans="1:19" s="47" customFormat="1" ht="14" x14ac:dyDescent="0.15">
      <c r="A819" s="8" t="s">
        <v>415</v>
      </c>
      <c r="B819" s="114" t="s">
        <v>416</v>
      </c>
      <c r="C819" s="40" t="s">
        <v>65</v>
      </c>
      <c r="D819" s="6" t="s">
        <v>373</v>
      </c>
      <c r="E819" s="7" t="s">
        <v>374</v>
      </c>
      <c r="F819" s="6" t="s">
        <v>1106</v>
      </c>
      <c r="G819" s="6" t="s">
        <v>4936</v>
      </c>
      <c r="H819" s="6" t="s">
        <v>38</v>
      </c>
      <c r="I819" s="8" t="s">
        <v>39</v>
      </c>
      <c r="J819" s="15" t="s">
        <v>7586</v>
      </c>
      <c r="K819" s="7" t="s">
        <v>1118</v>
      </c>
      <c r="L819" s="19">
        <v>219941</v>
      </c>
      <c r="M819" s="19">
        <f t="shared" si="39"/>
        <v>219941</v>
      </c>
      <c r="N819" s="11">
        <f>M819*(1+VOTOS!$P$3%)^Q819</f>
        <v>223228.74728283563</v>
      </c>
      <c r="O819" s="54">
        <f t="shared" si="37"/>
        <v>223228.74728283563</v>
      </c>
      <c r="P819" s="103">
        <f t="shared" si="38"/>
        <v>1.4855284532088548E-6</v>
      </c>
      <c r="Q819" s="6">
        <v>123</v>
      </c>
      <c r="R819" s="6"/>
      <c r="S819" s="6" t="s">
        <v>11</v>
      </c>
    </row>
    <row r="820" spans="1:19" s="47" customFormat="1" ht="14" x14ac:dyDescent="0.15">
      <c r="A820" s="8" t="s">
        <v>415</v>
      </c>
      <c r="B820" s="114" t="s">
        <v>416</v>
      </c>
      <c r="C820" s="40" t="s">
        <v>65</v>
      </c>
      <c r="D820" s="6" t="s">
        <v>373</v>
      </c>
      <c r="E820" s="7" t="s">
        <v>374</v>
      </c>
      <c r="F820" s="6" t="s">
        <v>1106</v>
      </c>
      <c r="G820" s="6" t="s">
        <v>4936</v>
      </c>
      <c r="H820" s="6" t="s">
        <v>38</v>
      </c>
      <c r="I820" s="8" t="s">
        <v>39</v>
      </c>
      <c r="J820" s="15" t="s">
        <v>7586</v>
      </c>
      <c r="K820" s="7" t="s">
        <v>1115</v>
      </c>
      <c r="L820" s="19">
        <v>137703</v>
      </c>
      <c r="M820" s="19">
        <f t="shared" si="39"/>
        <v>137703</v>
      </c>
      <c r="N820" s="11">
        <f>M820*(1+VOTOS!$P$3%)^Q820</f>
        <v>138602.9401411149</v>
      </c>
      <c r="O820" s="54">
        <f t="shared" si="37"/>
        <v>138602.9401411149</v>
      </c>
      <c r="P820" s="103">
        <f t="shared" si="38"/>
        <v>9.2236602043531578E-7</v>
      </c>
      <c r="Q820" s="6">
        <v>54</v>
      </c>
      <c r="R820" s="6"/>
      <c r="S820" s="6" t="s">
        <v>11</v>
      </c>
    </row>
    <row r="821" spans="1:19" s="47" customFormat="1" ht="14" x14ac:dyDescent="0.15">
      <c r="A821" s="8" t="s">
        <v>415</v>
      </c>
      <c r="B821" s="114" t="s">
        <v>416</v>
      </c>
      <c r="C821" s="40" t="s">
        <v>65</v>
      </c>
      <c r="D821" s="6" t="s">
        <v>373</v>
      </c>
      <c r="E821" s="7" t="s">
        <v>374</v>
      </c>
      <c r="F821" s="6" t="s">
        <v>1106</v>
      </c>
      <c r="G821" s="6" t="s">
        <v>4936</v>
      </c>
      <c r="H821" s="6" t="s">
        <v>38</v>
      </c>
      <c r="I821" s="8" t="s">
        <v>39</v>
      </c>
      <c r="J821" s="15" t="s">
        <v>7586</v>
      </c>
      <c r="K821" s="7" t="s">
        <v>1130</v>
      </c>
      <c r="L821" s="19">
        <v>137703</v>
      </c>
      <c r="M821" s="19">
        <f t="shared" si="39"/>
        <v>137703</v>
      </c>
      <c r="N821" s="11">
        <f>M821*(1+VOTOS!$P$3%)^Q821</f>
        <v>139761.42777876029</v>
      </c>
      <c r="O821" s="54">
        <f t="shared" si="37"/>
        <v>139761.42777876029</v>
      </c>
      <c r="P821" s="103">
        <f t="shared" si="38"/>
        <v>9.3007545019900318E-7</v>
      </c>
      <c r="Q821" s="6">
        <v>123</v>
      </c>
      <c r="R821" s="6"/>
      <c r="S821" s="6" t="s">
        <v>11</v>
      </c>
    </row>
    <row r="822" spans="1:19" s="47" customFormat="1" ht="14" x14ac:dyDescent="0.15">
      <c r="A822" s="8" t="s">
        <v>415</v>
      </c>
      <c r="B822" s="114" t="s">
        <v>416</v>
      </c>
      <c r="C822" s="40" t="s">
        <v>65</v>
      </c>
      <c r="D822" s="6" t="s">
        <v>373</v>
      </c>
      <c r="E822" s="7" t="s">
        <v>374</v>
      </c>
      <c r="F822" s="6" t="s">
        <v>1106</v>
      </c>
      <c r="G822" s="6" t="s">
        <v>4936</v>
      </c>
      <c r="H822" s="6" t="s">
        <v>38</v>
      </c>
      <c r="I822" s="8" t="s">
        <v>39</v>
      </c>
      <c r="J822" s="15" t="s">
        <v>7586</v>
      </c>
      <c r="K822" s="7" t="s">
        <v>1159</v>
      </c>
      <c r="L822" s="19">
        <v>114753</v>
      </c>
      <c r="M822" s="19">
        <f t="shared" si="39"/>
        <v>114753</v>
      </c>
      <c r="N822" s="11">
        <f>M822*(1+VOTOS!$P$3%)^Q822</f>
        <v>116005.64323770124</v>
      </c>
      <c r="O822" s="54">
        <f t="shared" si="37"/>
        <v>116005.64323770124</v>
      </c>
      <c r="P822" s="103">
        <f t="shared" si="38"/>
        <v>7.7198696789735213E-7</v>
      </c>
      <c r="Q822" s="6">
        <v>90</v>
      </c>
      <c r="R822" s="6"/>
      <c r="S822" s="6" t="s">
        <v>11</v>
      </c>
    </row>
    <row r="823" spans="1:19" s="47" customFormat="1" ht="14" x14ac:dyDescent="0.15">
      <c r="A823" s="8" t="s">
        <v>415</v>
      </c>
      <c r="B823" s="114" t="s">
        <v>416</v>
      </c>
      <c r="C823" s="40" t="s">
        <v>65</v>
      </c>
      <c r="D823" s="6" t="s">
        <v>373</v>
      </c>
      <c r="E823" s="7" t="s">
        <v>374</v>
      </c>
      <c r="F823" s="6" t="s">
        <v>1106</v>
      </c>
      <c r="G823" s="6" t="s">
        <v>4936</v>
      </c>
      <c r="H823" s="6" t="s">
        <v>38</v>
      </c>
      <c r="I823" s="8" t="s">
        <v>39</v>
      </c>
      <c r="J823" s="15" t="s">
        <v>7586</v>
      </c>
      <c r="K823" s="7" t="s">
        <v>1171</v>
      </c>
      <c r="L823" s="19">
        <v>111991</v>
      </c>
      <c r="M823" s="19">
        <f t="shared" si="39"/>
        <v>111991</v>
      </c>
      <c r="N823" s="11">
        <f>M823*(1+VOTOS!$P$3%)^Q823</f>
        <v>113104.28894029227</v>
      </c>
      <c r="O823" s="54">
        <f t="shared" si="37"/>
        <v>113104.28894029227</v>
      </c>
      <c r="P823" s="103">
        <f t="shared" si="38"/>
        <v>7.5267922006422968E-7</v>
      </c>
      <c r="Q823" s="6">
        <v>82</v>
      </c>
      <c r="R823" s="6"/>
      <c r="S823" s="6" t="s">
        <v>11</v>
      </c>
    </row>
    <row r="824" spans="1:19" s="47" customFormat="1" ht="14" x14ac:dyDescent="0.15">
      <c r="A824" s="8" t="s">
        <v>415</v>
      </c>
      <c r="B824" s="114" t="s">
        <v>416</v>
      </c>
      <c r="C824" s="40" t="s">
        <v>65</v>
      </c>
      <c r="D824" s="6" t="s">
        <v>373</v>
      </c>
      <c r="E824" s="7" t="s">
        <v>374</v>
      </c>
      <c r="F824" s="6" t="s">
        <v>1106</v>
      </c>
      <c r="G824" s="6" t="s">
        <v>4936</v>
      </c>
      <c r="H824" s="6" t="s">
        <v>38</v>
      </c>
      <c r="I824" s="8" t="s">
        <v>39</v>
      </c>
      <c r="J824" s="15" t="s">
        <v>7586</v>
      </c>
      <c r="K824" s="7" t="s">
        <v>1178</v>
      </c>
      <c r="L824" s="19">
        <v>74256</v>
      </c>
      <c r="M824" s="19">
        <f t="shared" si="39"/>
        <v>74256</v>
      </c>
      <c r="N824" s="11">
        <f>M824*(1+VOTOS!$P$3%)^Q824</f>
        <v>75003.217098797933</v>
      </c>
      <c r="O824" s="54">
        <f t="shared" si="37"/>
        <v>75003.217098797933</v>
      </c>
      <c r="P824" s="103">
        <f t="shared" si="38"/>
        <v>4.9912663327942448E-7</v>
      </c>
      <c r="Q824" s="6">
        <v>83</v>
      </c>
      <c r="R824" s="6"/>
      <c r="S824" s="6" t="s">
        <v>11</v>
      </c>
    </row>
    <row r="825" spans="1:19" s="47" customFormat="1" ht="14" x14ac:dyDescent="0.15">
      <c r="A825" s="8" t="s">
        <v>415</v>
      </c>
      <c r="B825" s="114" t="s">
        <v>416</v>
      </c>
      <c r="C825" s="40" t="s">
        <v>65</v>
      </c>
      <c r="D825" s="6" t="s">
        <v>373</v>
      </c>
      <c r="E825" s="7" t="s">
        <v>374</v>
      </c>
      <c r="F825" s="6" t="s">
        <v>1106</v>
      </c>
      <c r="G825" s="6" t="s">
        <v>4936</v>
      </c>
      <c r="H825" s="6" t="s">
        <v>38</v>
      </c>
      <c r="I825" s="8" t="s">
        <v>39</v>
      </c>
      <c r="J825" s="15" t="s">
        <v>7586</v>
      </c>
      <c r="K825" s="7" t="s">
        <v>1199</v>
      </c>
      <c r="L825" s="19">
        <v>24391</v>
      </c>
      <c r="M825" s="19">
        <f t="shared" si="39"/>
        <v>24391</v>
      </c>
      <c r="N825" s="11">
        <f>M825*(1+VOTOS!$P$3%)^Q825</f>
        <v>24482.382864239557</v>
      </c>
      <c r="O825" s="54">
        <f t="shared" si="37"/>
        <v>24482.382864239557</v>
      </c>
      <c r="P825" s="103">
        <f t="shared" si="38"/>
        <v>1.6292380255621872E-7</v>
      </c>
      <c r="Q825" s="6">
        <v>31</v>
      </c>
      <c r="R825" s="6"/>
      <c r="S825" s="6" t="s">
        <v>11</v>
      </c>
    </row>
    <row r="826" spans="1:19" s="47" customFormat="1" ht="14" x14ac:dyDescent="0.15">
      <c r="A826" s="8" t="s">
        <v>415</v>
      </c>
      <c r="B826" s="114" t="s">
        <v>416</v>
      </c>
      <c r="C826" s="40" t="s">
        <v>65</v>
      </c>
      <c r="D826" s="6" t="s">
        <v>373</v>
      </c>
      <c r="E826" s="7" t="s">
        <v>374</v>
      </c>
      <c r="F826" s="6" t="s">
        <v>1106</v>
      </c>
      <c r="G826" s="6" t="s">
        <v>4936</v>
      </c>
      <c r="H826" s="6" t="s">
        <v>38</v>
      </c>
      <c r="I826" s="8" t="s">
        <v>39</v>
      </c>
      <c r="J826" s="15" t="s">
        <v>7586</v>
      </c>
      <c r="K826" s="7" t="s">
        <v>1227</v>
      </c>
      <c r="L826" s="19">
        <v>20251</v>
      </c>
      <c r="M826" s="19">
        <f t="shared" si="39"/>
        <v>20251</v>
      </c>
      <c r="N826" s="11">
        <f>M826*(1+VOTOS!$P$3%)^Q826</f>
        <v>20472.059825945184</v>
      </c>
      <c r="O826" s="54">
        <f t="shared" si="37"/>
        <v>20472.059825945184</v>
      </c>
      <c r="P826" s="103">
        <f t="shared" si="38"/>
        <v>1.3623616016042524E-7</v>
      </c>
      <c r="Q826" s="48">
        <v>90</v>
      </c>
      <c r="R826" s="48"/>
      <c r="S826" s="48" t="s">
        <v>11</v>
      </c>
    </row>
    <row r="827" spans="1:19" s="47" customFormat="1" ht="14" x14ac:dyDescent="0.15">
      <c r="A827" s="8" t="s">
        <v>415</v>
      </c>
      <c r="B827" s="114" t="s">
        <v>416</v>
      </c>
      <c r="C827" s="40" t="s">
        <v>65</v>
      </c>
      <c r="D827" s="6" t="s">
        <v>373</v>
      </c>
      <c r="E827" s="7" t="s">
        <v>374</v>
      </c>
      <c r="F827" s="6" t="s">
        <v>1106</v>
      </c>
      <c r="G827" s="6" t="s">
        <v>4936</v>
      </c>
      <c r="H827" s="6" t="s">
        <v>38</v>
      </c>
      <c r="I827" s="8" t="s">
        <v>39</v>
      </c>
      <c r="J827" s="15" t="s">
        <v>7586</v>
      </c>
      <c r="K827" s="7" t="s">
        <v>1123</v>
      </c>
      <c r="L827" s="19">
        <v>700493</v>
      </c>
      <c r="M827" s="19">
        <f t="shared" si="39"/>
        <v>700493</v>
      </c>
      <c r="N827" s="11">
        <f>M827*(1+VOTOS!$P$3%)^Q827</f>
        <v>710021.40304921812</v>
      </c>
      <c r="O827" s="54">
        <f t="shared" si="37"/>
        <v>710021.40304921812</v>
      </c>
      <c r="P827" s="103">
        <f t="shared" si="38"/>
        <v>4.7250052220222602E-6</v>
      </c>
      <c r="Q827" s="6">
        <v>112</v>
      </c>
      <c r="R827" s="6"/>
      <c r="S827" s="6" t="s">
        <v>11</v>
      </c>
    </row>
    <row r="828" spans="1:19" s="47" customFormat="1" ht="14" x14ac:dyDescent="0.15">
      <c r="A828" s="8" t="s">
        <v>415</v>
      </c>
      <c r="B828" s="114" t="s">
        <v>416</v>
      </c>
      <c r="C828" s="40" t="s">
        <v>65</v>
      </c>
      <c r="D828" s="6" t="s">
        <v>373</v>
      </c>
      <c r="E828" s="7" t="s">
        <v>374</v>
      </c>
      <c r="F828" s="6" t="s">
        <v>1106</v>
      </c>
      <c r="G828" s="6" t="s">
        <v>4936</v>
      </c>
      <c r="H828" s="6" t="s">
        <v>38</v>
      </c>
      <c r="I828" s="8" t="s">
        <v>39</v>
      </c>
      <c r="J828" s="15" t="s">
        <v>7586</v>
      </c>
      <c r="K828" s="7" t="s">
        <v>1187</v>
      </c>
      <c r="L828" s="19">
        <v>141136</v>
      </c>
      <c r="M828" s="19">
        <f t="shared" si="39"/>
        <v>141136</v>
      </c>
      <c r="N828" s="11">
        <f>M828*(1+VOTOS!$P$3%)^Q828</f>
        <v>141579.35699987831</v>
      </c>
      <c r="O828" s="54">
        <f t="shared" si="37"/>
        <v>141579.35699987831</v>
      </c>
      <c r="P828" s="103">
        <f t="shared" si="38"/>
        <v>9.4217328982209126E-7</v>
      </c>
      <c r="Q828" s="6">
        <v>26</v>
      </c>
      <c r="R828" s="6"/>
      <c r="S828" s="6" t="s">
        <v>11</v>
      </c>
    </row>
    <row r="829" spans="1:19" s="47" customFormat="1" ht="14" x14ac:dyDescent="0.15">
      <c r="A829" s="8" t="s">
        <v>415</v>
      </c>
      <c r="B829" s="114" t="s">
        <v>416</v>
      </c>
      <c r="C829" s="40" t="s">
        <v>65</v>
      </c>
      <c r="D829" s="6" t="s">
        <v>373</v>
      </c>
      <c r="E829" s="7" t="s">
        <v>374</v>
      </c>
      <c r="F829" s="6" t="s">
        <v>1106</v>
      </c>
      <c r="G829" s="6" t="s">
        <v>4936</v>
      </c>
      <c r="H829" s="6" t="s">
        <v>38</v>
      </c>
      <c r="I829" s="8" t="s">
        <v>39</v>
      </c>
      <c r="J829" s="15" t="s">
        <v>7586</v>
      </c>
      <c r="K829" s="7" t="s">
        <v>1166</v>
      </c>
      <c r="L829" s="19">
        <v>33954</v>
      </c>
      <c r="M829" s="19">
        <f t="shared" si="39"/>
        <v>33954</v>
      </c>
      <c r="N829" s="11">
        <f>M829*(1+VOTOS!$P$3%)^Q829</f>
        <v>34060.661259876062</v>
      </c>
      <c r="O829" s="54">
        <f t="shared" si="37"/>
        <v>34060.661259876062</v>
      </c>
      <c r="P829" s="103">
        <f t="shared" si="38"/>
        <v>2.2666471972154013E-7</v>
      </c>
      <c r="Q829" s="6">
        <v>26</v>
      </c>
      <c r="R829" s="6"/>
      <c r="S829" s="6" t="s">
        <v>11</v>
      </c>
    </row>
    <row r="830" spans="1:19" s="47" customFormat="1" ht="14" x14ac:dyDescent="0.15">
      <c r="A830" s="8" t="s">
        <v>415</v>
      </c>
      <c r="B830" s="114" t="s">
        <v>416</v>
      </c>
      <c r="C830" s="40" t="s">
        <v>65</v>
      </c>
      <c r="D830" s="6" t="s">
        <v>373</v>
      </c>
      <c r="E830" s="7" t="s">
        <v>374</v>
      </c>
      <c r="F830" s="6" t="s">
        <v>1106</v>
      </c>
      <c r="G830" s="6" t="s">
        <v>4936</v>
      </c>
      <c r="H830" s="6" t="s">
        <v>38</v>
      </c>
      <c r="I830" s="8" t="s">
        <v>39</v>
      </c>
      <c r="J830" s="15" t="s">
        <v>7586</v>
      </c>
      <c r="K830" s="7" t="s">
        <v>1147</v>
      </c>
      <c r="L830" s="19">
        <v>73898</v>
      </c>
      <c r="M830" s="19">
        <f t="shared" si="39"/>
        <v>73898</v>
      </c>
      <c r="N830" s="11">
        <f>M830*(1+VOTOS!$P$3%)^Q830</f>
        <v>75120.362823973395</v>
      </c>
      <c r="O830" s="54">
        <f t="shared" si="37"/>
        <v>75120.362823973395</v>
      </c>
      <c r="P830" s="103">
        <f t="shared" si="38"/>
        <v>4.9990620719200589E-7</v>
      </c>
      <c r="Q830" s="6">
        <v>136</v>
      </c>
      <c r="R830" s="6"/>
      <c r="S830" s="6" t="s">
        <v>11</v>
      </c>
    </row>
    <row r="831" spans="1:19" s="47" customFormat="1" ht="14" x14ac:dyDescent="0.15">
      <c r="A831" s="8" t="s">
        <v>415</v>
      </c>
      <c r="B831" s="114" t="s">
        <v>416</v>
      </c>
      <c r="C831" s="40" t="s">
        <v>65</v>
      </c>
      <c r="D831" s="6" t="s">
        <v>373</v>
      </c>
      <c r="E831" s="7" t="s">
        <v>374</v>
      </c>
      <c r="F831" s="6" t="s">
        <v>1106</v>
      </c>
      <c r="G831" s="6" t="s">
        <v>4936</v>
      </c>
      <c r="H831" s="6" t="s">
        <v>38</v>
      </c>
      <c r="I831" s="8" t="s">
        <v>39</v>
      </c>
      <c r="J831" s="15" t="s">
        <v>7586</v>
      </c>
      <c r="K831" s="7" t="s">
        <v>1234</v>
      </c>
      <c r="L831" s="19">
        <v>33120</v>
      </c>
      <c r="M831" s="19">
        <f t="shared" si="39"/>
        <v>33120</v>
      </c>
      <c r="N831" s="11">
        <f>M831*(1+VOTOS!$P$3%)^Q831</f>
        <v>33671.906745440043</v>
      </c>
      <c r="O831" s="54">
        <f t="shared" si="37"/>
        <v>33671.906745440043</v>
      </c>
      <c r="P831" s="103">
        <f t="shared" si="38"/>
        <v>2.2407766093302134E-7</v>
      </c>
      <c r="Q831" s="48">
        <v>137</v>
      </c>
      <c r="R831" s="48"/>
      <c r="S831" s="48" t="s">
        <v>11</v>
      </c>
    </row>
    <row r="832" spans="1:19" s="47" customFormat="1" ht="14" x14ac:dyDescent="0.15">
      <c r="A832" s="8" t="s">
        <v>415</v>
      </c>
      <c r="B832" s="114" t="s">
        <v>416</v>
      </c>
      <c r="C832" s="40" t="s">
        <v>65</v>
      </c>
      <c r="D832" s="6" t="s">
        <v>1607</v>
      </c>
      <c r="E832" s="17" t="s">
        <v>1608</v>
      </c>
      <c r="F832" s="6" t="s">
        <v>5069</v>
      </c>
      <c r="G832" s="6" t="s">
        <v>4936</v>
      </c>
      <c r="H832" s="6" t="s">
        <v>38</v>
      </c>
      <c r="I832" s="8" t="s">
        <v>39</v>
      </c>
      <c r="J832" s="15" t="s">
        <v>7586</v>
      </c>
      <c r="K832" s="7" t="s">
        <v>5071</v>
      </c>
      <c r="L832" s="19">
        <v>677008</v>
      </c>
      <c r="M832" s="19">
        <f t="shared" si="39"/>
        <v>0</v>
      </c>
      <c r="N832" s="11">
        <f>M832*(1+VOTOS!$P$3%)^Q832</f>
        <v>0</v>
      </c>
      <c r="O832" s="54">
        <f t="shared" si="37"/>
        <v>677008</v>
      </c>
      <c r="P832" s="103">
        <f t="shared" si="38"/>
        <v>4.5053097295562846E-6</v>
      </c>
      <c r="Q832" s="6">
        <v>0</v>
      </c>
      <c r="R832" s="6"/>
      <c r="S832" s="6" t="s">
        <v>11</v>
      </c>
    </row>
    <row r="833" spans="1:19" s="47" customFormat="1" ht="14" x14ac:dyDescent="0.15">
      <c r="A833" s="8" t="s">
        <v>415</v>
      </c>
      <c r="B833" s="114" t="s">
        <v>416</v>
      </c>
      <c r="C833" s="40" t="s">
        <v>65</v>
      </c>
      <c r="D833" s="6" t="s">
        <v>1607</v>
      </c>
      <c r="E833" s="7" t="s">
        <v>1608</v>
      </c>
      <c r="F833" s="6" t="s">
        <v>5069</v>
      </c>
      <c r="G833" s="6" t="s">
        <v>4936</v>
      </c>
      <c r="H833" s="6" t="s">
        <v>38</v>
      </c>
      <c r="I833" s="8" t="s">
        <v>39</v>
      </c>
      <c r="J833" s="15" t="s">
        <v>7586</v>
      </c>
      <c r="K833" s="7" t="s">
        <v>5070</v>
      </c>
      <c r="L833" s="19">
        <v>267240</v>
      </c>
      <c r="M833" s="19">
        <f t="shared" si="39"/>
        <v>0</v>
      </c>
      <c r="N833" s="11">
        <f>M833*(1+VOTOS!$P$3%)^Q833</f>
        <v>0</v>
      </c>
      <c r="O833" s="54">
        <f t="shared" si="37"/>
        <v>267240</v>
      </c>
      <c r="P833" s="103">
        <f t="shared" si="38"/>
        <v>1.7784117353511649E-6</v>
      </c>
      <c r="Q833" s="6">
        <v>0</v>
      </c>
      <c r="R833" s="6"/>
      <c r="S833" s="6" t="s">
        <v>11</v>
      </c>
    </row>
    <row r="834" spans="1:19" s="47" customFormat="1" ht="14" x14ac:dyDescent="0.15">
      <c r="A834" s="14" t="s">
        <v>5234</v>
      </c>
      <c r="B834" s="115" t="s">
        <v>416</v>
      </c>
      <c r="C834" s="40" t="s">
        <v>65</v>
      </c>
      <c r="D834" s="12" t="s">
        <v>383</v>
      </c>
      <c r="E834" s="51" t="s">
        <v>384</v>
      </c>
      <c r="F834" s="14" t="s">
        <v>6013</v>
      </c>
      <c r="G834" s="14" t="s">
        <v>37</v>
      </c>
      <c r="H834" s="14" t="s">
        <v>38</v>
      </c>
      <c r="I834" s="14" t="s">
        <v>39</v>
      </c>
      <c r="J834" s="15" t="s">
        <v>7586</v>
      </c>
      <c r="K834" s="52" t="s">
        <v>6014</v>
      </c>
      <c r="L834" s="109">
        <v>32364071.5</v>
      </c>
      <c r="M834" s="19">
        <f t="shared" si="39"/>
        <v>32364071.5</v>
      </c>
      <c r="N834" s="11">
        <f>M834*(1+VOTOS!$P$3%)^Q834</f>
        <v>32951046.316603363</v>
      </c>
      <c r="O834" s="54">
        <f t="shared" si="37"/>
        <v>32951046.316603363</v>
      </c>
      <c r="P834" s="103">
        <f t="shared" si="38"/>
        <v>2.1928052485236938E-4</v>
      </c>
      <c r="Q834" s="6">
        <v>149</v>
      </c>
      <c r="R834" s="6"/>
      <c r="S834" s="6" t="s">
        <v>7</v>
      </c>
    </row>
    <row r="835" spans="1:19" s="47" customFormat="1" ht="14" x14ac:dyDescent="0.15">
      <c r="A835" s="14" t="s">
        <v>5234</v>
      </c>
      <c r="B835" s="115" t="s">
        <v>416</v>
      </c>
      <c r="C835" s="40" t="s">
        <v>65</v>
      </c>
      <c r="D835" s="12" t="s">
        <v>1498</v>
      </c>
      <c r="E835" s="51" t="s">
        <v>1499</v>
      </c>
      <c r="F835" s="14" t="s">
        <v>5977</v>
      </c>
      <c r="G835" s="14" t="s">
        <v>37</v>
      </c>
      <c r="H835" s="14" t="s">
        <v>38</v>
      </c>
      <c r="I835" s="14" t="s">
        <v>39</v>
      </c>
      <c r="J835" s="15" t="s">
        <v>7586</v>
      </c>
      <c r="K835" s="52" t="s">
        <v>4825</v>
      </c>
      <c r="L835" s="109">
        <v>1449518.5</v>
      </c>
      <c r="M835" s="19">
        <f t="shared" si="39"/>
        <v>1449518.5</v>
      </c>
      <c r="N835" s="11">
        <f>M835*(1+VOTOS!$P$3%)^Q835</f>
        <v>1461986.7196556767</v>
      </c>
      <c r="O835" s="54">
        <f t="shared" si="37"/>
        <v>1461986.7196556767</v>
      </c>
      <c r="P835" s="103">
        <f t="shared" si="38"/>
        <v>9.7291361291842879E-6</v>
      </c>
      <c r="Q835" s="6">
        <v>71</v>
      </c>
      <c r="R835" s="6"/>
      <c r="S835" s="6" t="s">
        <v>7</v>
      </c>
    </row>
    <row r="836" spans="1:19" s="47" customFormat="1" ht="14" x14ac:dyDescent="0.15">
      <c r="A836" s="14" t="s">
        <v>5234</v>
      </c>
      <c r="B836" s="115" t="s">
        <v>416</v>
      </c>
      <c r="C836" s="40" t="s">
        <v>65</v>
      </c>
      <c r="D836" s="12" t="s">
        <v>1498</v>
      </c>
      <c r="E836" s="51" t="s">
        <v>1499</v>
      </c>
      <c r="F836" s="14" t="s">
        <v>5977</v>
      </c>
      <c r="G836" s="14" t="s">
        <v>37</v>
      </c>
      <c r="H836" s="14" t="s">
        <v>38</v>
      </c>
      <c r="I836" s="14" t="s">
        <v>39</v>
      </c>
      <c r="J836" s="15" t="s">
        <v>7586</v>
      </c>
      <c r="K836" s="65" t="s">
        <v>1434</v>
      </c>
      <c r="L836" s="109">
        <v>1234727</v>
      </c>
      <c r="M836" s="19">
        <f t="shared" si="39"/>
        <v>0</v>
      </c>
      <c r="N836" s="11">
        <f>M836*(1+VOTOS!$P$3%)^Q836</f>
        <v>0</v>
      </c>
      <c r="O836" s="54">
        <f t="shared" si="37"/>
        <v>1234727</v>
      </c>
      <c r="P836" s="103">
        <f t="shared" si="38"/>
        <v>8.2167826177029558E-6</v>
      </c>
      <c r="Q836" s="6">
        <v>0</v>
      </c>
      <c r="R836" s="6"/>
      <c r="S836" s="6" t="s">
        <v>7</v>
      </c>
    </row>
    <row r="837" spans="1:19" s="47" customFormat="1" ht="14" x14ac:dyDescent="0.15">
      <c r="A837" s="8" t="s">
        <v>415</v>
      </c>
      <c r="B837" s="114" t="s">
        <v>416</v>
      </c>
      <c r="C837" s="40" t="s">
        <v>65</v>
      </c>
      <c r="D837" s="6" t="s">
        <v>1131</v>
      </c>
      <c r="E837" s="7" t="s">
        <v>1132</v>
      </c>
      <c r="F837" s="6" t="s">
        <v>1239</v>
      </c>
      <c r="G837" s="6" t="s">
        <v>4936</v>
      </c>
      <c r="H837" s="6" t="s">
        <v>38</v>
      </c>
      <c r="I837" s="8" t="s">
        <v>39</v>
      </c>
      <c r="J837" s="15" t="s">
        <v>7586</v>
      </c>
      <c r="K837" s="7" t="s">
        <v>1240</v>
      </c>
      <c r="L837" s="19">
        <v>605105</v>
      </c>
      <c r="M837" s="19">
        <f t="shared" si="39"/>
        <v>605105</v>
      </c>
      <c r="N837" s="11">
        <f>M837*(1+VOTOS!$P$3%)^Q837</f>
        <v>605908.47575265507</v>
      </c>
      <c r="O837" s="54">
        <f t="shared" si="37"/>
        <v>605908.47575265507</v>
      </c>
      <c r="P837" s="103">
        <f t="shared" si="38"/>
        <v>4.0321611428949953E-6</v>
      </c>
      <c r="Q837" s="48">
        <v>11</v>
      </c>
      <c r="R837" s="48"/>
      <c r="S837" s="48" t="s">
        <v>11</v>
      </c>
    </row>
    <row r="838" spans="1:19" s="47" customFormat="1" ht="14" x14ac:dyDescent="0.15">
      <c r="A838" s="8" t="s">
        <v>415</v>
      </c>
      <c r="B838" s="114" t="s">
        <v>416</v>
      </c>
      <c r="C838" s="40" t="s">
        <v>65</v>
      </c>
      <c r="D838" s="6" t="s">
        <v>1131</v>
      </c>
      <c r="E838" s="7" t="s">
        <v>1132</v>
      </c>
      <c r="F838" s="6" t="s">
        <v>1239</v>
      </c>
      <c r="G838" s="6" t="s">
        <v>4936</v>
      </c>
      <c r="H838" s="6" t="s">
        <v>38</v>
      </c>
      <c r="I838" s="8" t="s">
        <v>39</v>
      </c>
      <c r="J838" s="15" t="s">
        <v>7586</v>
      </c>
      <c r="K838" s="7" t="s">
        <v>1254</v>
      </c>
      <c r="L838" s="19">
        <v>447921</v>
      </c>
      <c r="M838" s="19">
        <f t="shared" si="39"/>
        <v>447921</v>
      </c>
      <c r="N838" s="11">
        <f>M838*(1+VOTOS!$P$3%)^Q838</f>
        <v>451719.3551178117</v>
      </c>
      <c r="O838" s="54">
        <f t="shared" si="37"/>
        <v>451719.3551178117</v>
      </c>
      <c r="P838" s="103">
        <f t="shared" si="38"/>
        <v>3.0060732009683303E-6</v>
      </c>
      <c r="Q838" s="6">
        <v>70</v>
      </c>
      <c r="R838" s="6"/>
      <c r="S838" s="6" t="s">
        <v>11</v>
      </c>
    </row>
    <row r="839" spans="1:19" s="47" customFormat="1" ht="14" x14ac:dyDescent="0.15">
      <c r="A839" s="8" t="s">
        <v>415</v>
      </c>
      <c r="B839" s="114" t="s">
        <v>416</v>
      </c>
      <c r="C839" s="40" t="s">
        <v>65</v>
      </c>
      <c r="D839" s="6" t="s">
        <v>1131</v>
      </c>
      <c r="E839" s="7" t="s">
        <v>1132</v>
      </c>
      <c r="F839" s="6" t="s">
        <v>1239</v>
      </c>
      <c r="G839" s="6" t="s">
        <v>4936</v>
      </c>
      <c r="H839" s="6" t="s">
        <v>38</v>
      </c>
      <c r="I839" s="8" t="s">
        <v>39</v>
      </c>
      <c r="J839" s="15" t="s">
        <v>7586</v>
      </c>
      <c r="K839" s="7" t="s">
        <v>1264</v>
      </c>
      <c r="L839" s="19">
        <v>128070</v>
      </c>
      <c r="M839" s="19">
        <f t="shared" si="39"/>
        <v>128070</v>
      </c>
      <c r="N839" s="11">
        <f>M839*(1+VOTOS!$P$3%)^Q839</f>
        <v>128829.2570648453</v>
      </c>
      <c r="O839" s="54">
        <f t="shared" ref="O839:O902" si="40">+IF(N839&gt;0,N839,L839)</f>
        <v>128829.2570648453</v>
      </c>
      <c r="P839" s="103">
        <f t="shared" ref="P839:P902" si="41">+O839/$O$4</f>
        <v>8.5732473664381394E-7</v>
      </c>
      <c r="Q839" s="6">
        <v>49</v>
      </c>
      <c r="R839" s="6"/>
      <c r="S839" s="6" t="s">
        <v>11</v>
      </c>
    </row>
    <row r="840" spans="1:19" s="47" customFormat="1" ht="14" x14ac:dyDescent="0.15">
      <c r="A840" s="8" t="s">
        <v>415</v>
      </c>
      <c r="B840" s="114" t="s">
        <v>416</v>
      </c>
      <c r="C840" s="40" t="s">
        <v>65</v>
      </c>
      <c r="D840" s="6" t="s">
        <v>1131</v>
      </c>
      <c r="E840" s="7" t="s">
        <v>1132</v>
      </c>
      <c r="F840" s="6" t="s">
        <v>1239</v>
      </c>
      <c r="G840" s="6" t="s">
        <v>4936</v>
      </c>
      <c r="H840" s="6" t="s">
        <v>38</v>
      </c>
      <c r="I840" s="8" t="s">
        <v>39</v>
      </c>
      <c r="J840" s="15" t="s">
        <v>7586</v>
      </c>
      <c r="K840" s="7" t="s">
        <v>5093</v>
      </c>
      <c r="L840" s="19">
        <v>124303</v>
      </c>
      <c r="M840" s="19">
        <f t="shared" si="39"/>
        <v>0</v>
      </c>
      <c r="N840" s="11">
        <f>M840*(1+VOTOS!$P$3%)^Q840</f>
        <v>0</v>
      </c>
      <c r="O840" s="54">
        <f t="shared" si="40"/>
        <v>124303</v>
      </c>
      <c r="P840" s="103">
        <f t="shared" si="41"/>
        <v>8.2720368934050241E-7</v>
      </c>
      <c r="Q840" s="6">
        <v>0</v>
      </c>
      <c r="R840" s="6"/>
      <c r="S840" s="6" t="s">
        <v>11</v>
      </c>
    </row>
    <row r="841" spans="1:19" s="47" customFormat="1" ht="14" x14ac:dyDescent="0.15">
      <c r="A841" s="8" t="s">
        <v>415</v>
      </c>
      <c r="B841" s="114" t="s">
        <v>416</v>
      </c>
      <c r="C841" s="40" t="s">
        <v>65</v>
      </c>
      <c r="D841" s="6" t="s">
        <v>1131</v>
      </c>
      <c r="E841" s="7" t="s">
        <v>1132</v>
      </c>
      <c r="F841" s="6" t="s">
        <v>1239</v>
      </c>
      <c r="G841" s="6" t="s">
        <v>4936</v>
      </c>
      <c r="H841" s="6" t="s">
        <v>38</v>
      </c>
      <c r="I841" s="8" t="s">
        <v>39</v>
      </c>
      <c r="J841" s="15" t="s">
        <v>7586</v>
      </c>
      <c r="K841" s="7" t="s">
        <v>1245</v>
      </c>
      <c r="L841" s="19">
        <v>762535</v>
      </c>
      <c r="M841" s="19">
        <f t="shared" si="39"/>
        <v>762535</v>
      </c>
      <c r="N841" s="11">
        <f>M841*(1+VOTOS!$P$3%)^Q841</f>
        <v>763547.51581634721</v>
      </c>
      <c r="O841" s="54">
        <f t="shared" si="40"/>
        <v>763547.51581634721</v>
      </c>
      <c r="P841" s="103">
        <f t="shared" si="41"/>
        <v>5.0812073889613119E-6</v>
      </c>
      <c r="Q841" s="48">
        <v>11</v>
      </c>
      <c r="R841" s="48"/>
      <c r="S841" s="48" t="s">
        <v>11</v>
      </c>
    </row>
    <row r="842" spans="1:19" s="47" customFormat="1" ht="14" x14ac:dyDescent="0.15">
      <c r="A842" s="8" t="s">
        <v>415</v>
      </c>
      <c r="B842" s="114" t="s">
        <v>416</v>
      </c>
      <c r="C842" s="40" t="s">
        <v>65</v>
      </c>
      <c r="D842" s="6" t="s">
        <v>1131</v>
      </c>
      <c r="E842" s="7" t="s">
        <v>1132</v>
      </c>
      <c r="F842" s="6" t="s">
        <v>1239</v>
      </c>
      <c r="G842" s="6" t="s">
        <v>4936</v>
      </c>
      <c r="H842" s="6" t="s">
        <v>38</v>
      </c>
      <c r="I842" s="8" t="s">
        <v>39</v>
      </c>
      <c r="J842" s="15" t="s">
        <v>7586</v>
      </c>
      <c r="K842" s="7" t="s">
        <v>1271</v>
      </c>
      <c r="L842" s="19">
        <v>605105</v>
      </c>
      <c r="M842" s="19">
        <f t="shared" si="39"/>
        <v>605105</v>
      </c>
      <c r="N842" s="11">
        <f>M842*(1+VOTOS!$P$3%)^Q842</f>
        <v>605908.47575265507</v>
      </c>
      <c r="O842" s="54">
        <f t="shared" si="40"/>
        <v>605908.47575265507</v>
      </c>
      <c r="P842" s="103">
        <f t="shared" si="41"/>
        <v>4.0321611428949953E-6</v>
      </c>
      <c r="Q842" s="6">
        <v>11</v>
      </c>
      <c r="R842" s="6"/>
      <c r="S842" s="6" t="s">
        <v>11</v>
      </c>
    </row>
    <row r="843" spans="1:19" s="47" customFormat="1" ht="14" x14ac:dyDescent="0.15">
      <c r="A843" s="8" t="s">
        <v>415</v>
      </c>
      <c r="B843" s="114" t="s">
        <v>416</v>
      </c>
      <c r="C843" s="40" t="s">
        <v>65</v>
      </c>
      <c r="D843" s="6" t="s">
        <v>1131</v>
      </c>
      <c r="E843" s="7" t="s">
        <v>1132</v>
      </c>
      <c r="F843" s="6" t="s">
        <v>1239</v>
      </c>
      <c r="G843" s="6" t="s">
        <v>4936</v>
      </c>
      <c r="H843" s="6" t="s">
        <v>38</v>
      </c>
      <c r="I843" s="8" t="s">
        <v>39</v>
      </c>
      <c r="J843" s="15" t="s">
        <v>7586</v>
      </c>
      <c r="K843" s="7" t="s">
        <v>1251</v>
      </c>
      <c r="L843" s="19">
        <v>484945</v>
      </c>
      <c r="M843" s="19">
        <f t="shared" si="39"/>
        <v>484945</v>
      </c>
      <c r="N843" s="11">
        <f>M843*(1+VOTOS!$P$3%)^Q843</f>
        <v>485588.92386258795</v>
      </c>
      <c r="O843" s="54">
        <f t="shared" si="40"/>
        <v>485588.92386258795</v>
      </c>
      <c r="P843" s="103">
        <f t="shared" si="41"/>
        <v>3.2314662503883016E-6</v>
      </c>
      <c r="Q843" s="6">
        <v>11</v>
      </c>
      <c r="R843" s="6"/>
      <c r="S843" s="6" t="s">
        <v>11</v>
      </c>
    </row>
    <row r="844" spans="1:19" s="47" customFormat="1" ht="14" x14ac:dyDescent="0.15">
      <c r="A844" s="8" t="s">
        <v>415</v>
      </c>
      <c r="B844" s="114" t="s">
        <v>416</v>
      </c>
      <c r="C844" s="40" t="s">
        <v>65</v>
      </c>
      <c r="D844" s="6" t="s">
        <v>1131</v>
      </c>
      <c r="E844" s="7" t="s">
        <v>1132</v>
      </c>
      <c r="F844" s="6" t="s">
        <v>1239</v>
      </c>
      <c r="G844" s="6" t="s">
        <v>4936</v>
      </c>
      <c r="H844" s="6" t="s">
        <v>38</v>
      </c>
      <c r="I844" s="8" t="s">
        <v>39</v>
      </c>
      <c r="J844" s="15" t="s">
        <v>7586</v>
      </c>
      <c r="K844" s="7" t="s">
        <v>1257</v>
      </c>
      <c r="L844" s="19">
        <v>484945</v>
      </c>
      <c r="M844" s="19">
        <f t="shared" si="39"/>
        <v>484945</v>
      </c>
      <c r="N844" s="11">
        <f>M844*(1+VOTOS!$P$3%)^Q844</f>
        <v>485588.92386258795</v>
      </c>
      <c r="O844" s="54">
        <f t="shared" si="40"/>
        <v>485588.92386258795</v>
      </c>
      <c r="P844" s="103">
        <f t="shared" si="41"/>
        <v>3.2314662503883016E-6</v>
      </c>
      <c r="Q844" s="6">
        <v>11</v>
      </c>
      <c r="R844" s="6"/>
      <c r="S844" s="6" t="s">
        <v>11</v>
      </c>
    </row>
    <row r="845" spans="1:19" s="47" customFormat="1" ht="14" x14ac:dyDescent="0.15">
      <c r="A845" s="8" t="s">
        <v>415</v>
      </c>
      <c r="B845" s="114" t="s">
        <v>416</v>
      </c>
      <c r="C845" s="40" t="s">
        <v>65</v>
      </c>
      <c r="D845" s="6" t="s">
        <v>1131</v>
      </c>
      <c r="E845" s="7" t="s">
        <v>1132</v>
      </c>
      <c r="F845" s="6" t="s">
        <v>1239</v>
      </c>
      <c r="G845" s="6" t="s">
        <v>4936</v>
      </c>
      <c r="H845" s="6" t="s">
        <v>38</v>
      </c>
      <c r="I845" s="8" t="s">
        <v>39</v>
      </c>
      <c r="J845" s="15" t="s">
        <v>7586</v>
      </c>
      <c r="K845" s="7" t="s">
        <v>1250</v>
      </c>
      <c r="L845" s="19">
        <v>250006</v>
      </c>
      <c r="M845" s="19">
        <f t="shared" si="39"/>
        <v>250006</v>
      </c>
      <c r="N845" s="11">
        <f>M845*(1+VOTOS!$P$3%)^Q845</f>
        <v>251579.17773641672</v>
      </c>
      <c r="O845" s="54">
        <f t="shared" si="40"/>
        <v>251579.17773641672</v>
      </c>
      <c r="P845" s="103">
        <f t="shared" si="41"/>
        <v>1.6741930925626403E-6</v>
      </c>
      <c r="Q845" s="6">
        <v>52</v>
      </c>
      <c r="R845" s="6"/>
      <c r="S845" s="6" t="s">
        <v>11</v>
      </c>
    </row>
    <row r="846" spans="1:19" s="47" customFormat="1" ht="14" x14ac:dyDescent="0.15">
      <c r="A846" s="8" t="s">
        <v>415</v>
      </c>
      <c r="B846" s="114" t="s">
        <v>416</v>
      </c>
      <c r="C846" s="40" t="s">
        <v>65</v>
      </c>
      <c r="D846" s="6" t="s">
        <v>1131</v>
      </c>
      <c r="E846" s="7" t="s">
        <v>1132</v>
      </c>
      <c r="F846" s="6" t="s">
        <v>1239</v>
      </c>
      <c r="G846" s="6" t="s">
        <v>4936</v>
      </c>
      <c r="H846" s="6" t="s">
        <v>38</v>
      </c>
      <c r="I846" s="8" t="s">
        <v>39</v>
      </c>
      <c r="J846" s="15" t="s">
        <v>7586</v>
      </c>
      <c r="K846" s="7" t="s">
        <v>5198</v>
      </c>
      <c r="L846" s="19">
        <v>124303</v>
      </c>
      <c r="M846" s="19">
        <f t="shared" si="39"/>
        <v>0</v>
      </c>
      <c r="N846" s="11">
        <f>M846*(1+VOTOS!$P$3%)^Q846</f>
        <v>0</v>
      </c>
      <c r="O846" s="54">
        <f t="shared" si="40"/>
        <v>124303</v>
      </c>
      <c r="P846" s="103">
        <f t="shared" si="41"/>
        <v>8.2720368934050241E-7</v>
      </c>
      <c r="Q846" s="6">
        <v>0</v>
      </c>
      <c r="R846" s="6"/>
      <c r="S846" s="6" t="s">
        <v>11</v>
      </c>
    </row>
    <row r="847" spans="1:19" s="47" customFormat="1" ht="14" x14ac:dyDescent="0.15">
      <c r="A847" s="8" t="s">
        <v>415</v>
      </c>
      <c r="B847" s="114" t="s">
        <v>416</v>
      </c>
      <c r="C847" s="40" t="s">
        <v>65</v>
      </c>
      <c r="D847" s="6" t="s">
        <v>1131</v>
      </c>
      <c r="E847" s="7" t="s">
        <v>1132</v>
      </c>
      <c r="F847" s="6" t="s">
        <v>1239</v>
      </c>
      <c r="G847" s="6" t="s">
        <v>4936</v>
      </c>
      <c r="H847" s="6" t="s">
        <v>38</v>
      </c>
      <c r="I847" s="8" t="s">
        <v>39</v>
      </c>
      <c r="J847" s="15" t="s">
        <v>7586</v>
      </c>
      <c r="K847" s="7" t="s">
        <v>5199</v>
      </c>
      <c r="L847" s="19">
        <v>124303</v>
      </c>
      <c r="M847" s="19">
        <f t="shared" si="39"/>
        <v>0</v>
      </c>
      <c r="N847" s="11">
        <f>M847*(1+VOTOS!$P$3%)^Q847</f>
        <v>0</v>
      </c>
      <c r="O847" s="54">
        <f t="shared" si="40"/>
        <v>124303</v>
      </c>
      <c r="P847" s="103">
        <f t="shared" si="41"/>
        <v>8.2720368934050241E-7</v>
      </c>
      <c r="Q847" s="6">
        <v>0</v>
      </c>
      <c r="R847" s="6"/>
      <c r="S847" s="6" t="s">
        <v>11</v>
      </c>
    </row>
    <row r="848" spans="1:19" s="47" customFormat="1" ht="14" x14ac:dyDescent="0.15">
      <c r="A848" s="8" t="s">
        <v>415</v>
      </c>
      <c r="B848" s="114" t="s">
        <v>416</v>
      </c>
      <c r="C848" s="40" t="s">
        <v>65</v>
      </c>
      <c r="D848" s="6" t="s">
        <v>1274</v>
      </c>
      <c r="E848" s="7" t="s">
        <v>1276</v>
      </c>
      <c r="F848" s="6" t="s">
        <v>1278</v>
      </c>
      <c r="G848" s="6" t="s">
        <v>4936</v>
      </c>
      <c r="H848" s="6" t="s">
        <v>38</v>
      </c>
      <c r="I848" s="8" t="s">
        <v>39</v>
      </c>
      <c r="J848" s="15" t="s">
        <v>7586</v>
      </c>
      <c r="K848" s="7" t="s">
        <v>6483</v>
      </c>
      <c r="L848" s="19">
        <v>644914</v>
      </c>
      <c r="M848" s="19">
        <f t="shared" si="39"/>
        <v>644914</v>
      </c>
      <c r="N848" s="11">
        <f>M848*(1+VOTOS!$P$3%)^Q848</f>
        <v>648659.08926789078</v>
      </c>
      <c r="O848" s="54">
        <f t="shared" si="40"/>
        <v>648659.08926789078</v>
      </c>
      <c r="P848" s="103">
        <f t="shared" si="41"/>
        <v>4.316655203548181E-6</v>
      </c>
      <c r="Q848" s="6">
        <v>48</v>
      </c>
      <c r="R848" s="6"/>
      <c r="S848" s="6" t="s">
        <v>11</v>
      </c>
    </row>
    <row r="849" spans="1:19" s="47" customFormat="1" ht="14" x14ac:dyDescent="0.15">
      <c r="A849" s="8" t="s">
        <v>415</v>
      </c>
      <c r="B849" s="114" t="s">
        <v>416</v>
      </c>
      <c r="C849" s="40" t="s">
        <v>65</v>
      </c>
      <c r="D849" s="6" t="s">
        <v>1274</v>
      </c>
      <c r="E849" s="7" t="s">
        <v>1276</v>
      </c>
      <c r="F849" s="6" t="s">
        <v>1278</v>
      </c>
      <c r="G849" s="6" t="s">
        <v>4936</v>
      </c>
      <c r="H849" s="6" t="s">
        <v>38</v>
      </c>
      <c r="I849" s="8" t="s">
        <v>39</v>
      </c>
      <c r="J849" s="15" t="s">
        <v>7586</v>
      </c>
      <c r="K849" s="7" t="s">
        <v>1279</v>
      </c>
      <c r="L849" s="19">
        <v>323013</v>
      </c>
      <c r="M849" s="19">
        <f t="shared" si="39"/>
        <v>323013</v>
      </c>
      <c r="N849" s="11">
        <f>M849*(1+VOTOS!$P$3%)^Q849</f>
        <v>323676.09458951314</v>
      </c>
      <c r="O849" s="54">
        <f t="shared" si="40"/>
        <v>323676.09458951314</v>
      </c>
      <c r="P849" s="103">
        <f t="shared" si="41"/>
        <v>2.1539790640271812E-6</v>
      </c>
      <c r="Q849" s="6">
        <v>17</v>
      </c>
      <c r="R849" s="6"/>
      <c r="S849" s="6" t="s">
        <v>11</v>
      </c>
    </row>
    <row r="850" spans="1:19" s="47" customFormat="1" ht="14" x14ac:dyDescent="0.15">
      <c r="A850" s="8" t="s">
        <v>415</v>
      </c>
      <c r="B850" s="114" t="s">
        <v>416</v>
      </c>
      <c r="C850" s="40" t="s">
        <v>65</v>
      </c>
      <c r="D850" s="6" t="s">
        <v>1022</v>
      </c>
      <c r="E850" s="17" t="s">
        <v>1023</v>
      </c>
      <c r="F850" s="6" t="s">
        <v>4062</v>
      </c>
      <c r="G850" s="6" t="s">
        <v>4936</v>
      </c>
      <c r="H850" s="6" t="s">
        <v>38</v>
      </c>
      <c r="I850" s="8" t="s">
        <v>39</v>
      </c>
      <c r="J850" s="15" t="s">
        <v>7586</v>
      </c>
      <c r="K850" s="7" t="s">
        <v>1381</v>
      </c>
      <c r="L850" s="19">
        <v>4462560</v>
      </c>
      <c r="M850" s="19">
        <f t="shared" ref="M850:M913" si="42">+IF(Q850&gt;0,L850,0)</f>
        <v>4462560</v>
      </c>
      <c r="N850" s="11">
        <f>M850*(1+VOTOS!$P$3%)^Q850</f>
        <v>4788858.5872527333</v>
      </c>
      <c r="O850" s="54">
        <f t="shared" si="40"/>
        <v>4788858.5872527333</v>
      </c>
      <c r="P850" s="103">
        <f t="shared" si="41"/>
        <v>3.1868591193337307E-5</v>
      </c>
      <c r="Q850" s="48">
        <v>585</v>
      </c>
      <c r="R850" s="48"/>
      <c r="S850" s="48" t="s">
        <v>11</v>
      </c>
    </row>
    <row r="851" spans="1:19" s="47" customFormat="1" ht="14" x14ac:dyDescent="0.15">
      <c r="A851" s="8" t="s">
        <v>415</v>
      </c>
      <c r="B851" s="114" t="s">
        <v>416</v>
      </c>
      <c r="C851" s="40" t="s">
        <v>65</v>
      </c>
      <c r="D851" s="6" t="s">
        <v>803</v>
      </c>
      <c r="E851" s="17" t="s">
        <v>804</v>
      </c>
      <c r="F851" s="6" t="s">
        <v>4063</v>
      </c>
      <c r="G851" s="6" t="s">
        <v>4936</v>
      </c>
      <c r="H851" s="6" t="s">
        <v>38</v>
      </c>
      <c r="I851" s="8" t="s">
        <v>39</v>
      </c>
      <c r="J851" s="15" t="s">
        <v>7586</v>
      </c>
      <c r="K851" s="7" t="s">
        <v>4067</v>
      </c>
      <c r="L851" s="19">
        <v>1076325</v>
      </c>
      <c r="M851" s="19">
        <f t="shared" si="42"/>
        <v>1076325</v>
      </c>
      <c r="N851" s="11">
        <f>M851*(1+VOTOS!$P$3%)^Q851</f>
        <v>1278199.5990286903</v>
      </c>
      <c r="O851" s="54">
        <f t="shared" si="40"/>
        <v>1278199.5990286903</v>
      </c>
      <c r="P851" s="103">
        <f t="shared" si="41"/>
        <v>8.5060813015782673E-6</v>
      </c>
      <c r="Q851" s="6">
        <v>1425</v>
      </c>
      <c r="R851" s="6"/>
      <c r="S851" s="6" t="s">
        <v>11</v>
      </c>
    </row>
    <row r="852" spans="1:19" s="47" customFormat="1" ht="14" x14ac:dyDescent="0.15">
      <c r="A852" s="8" t="s">
        <v>415</v>
      </c>
      <c r="B852" s="114" t="s">
        <v>416</v>
      </c>
      <c r="C852" s="40" t="s">
        <v>65</v>
      </c>
      <c r="D852" s="6" t="s">
        <v>803</v>
      </c>
      <c r="E852" s="7" t="s">
        <v>804</v>
      </c>
      <c r="F852" s="6" t="s">
        <v>4063</v>
      </c>
      <c r="G852" s="6" t="s">
        <v>4936</v>
      </c>
      <c r="H852" s="6" t="s">
        <v>38</v>
      </c>
      <c r="I852" s="8" t="s">
        <v>39</v>
      </c>
      <c r="J852" s="15" t="s">
        <v>7586</v>
      </c>
      <c r="K852" s="7" t="s">
        <v>4065</v>
      </c>
      <c r="L852" s="19">
        <v>1050900</v>
      </c>
      <c r="M852" s="19">
        <f t="shared" si="42"/>
        <v>1050900</v>
      </c>
      <c r="N852" s="11">
        <f>M852*(1+VOTOS!$P$3%)^Q852</f>
        <v>1252077.3570129175</v>
      </c>
      <c r="O852" s="54">
        <f t="shared" si="40"/>
        <v>1252077.3570129175</v>
      </c>
      <c r="P852" s="103">
        <f t="shared" si="41"/>
        <v>8.3322446687593272E-6</v>
      </c>
      <c r="Q852" s="6">
        <v>1452</v>
      </c>
      <c r="R852" s="6"/>
      <c r="S852" s="6" t="s">
        <v>11</v>
      </c>
    </row>
    <row r="853" spans="1:19" s="47" customFormat="1" ht="14" x14ac:dyDescent="0.15">
      <c r="A853" s="8" t="s">
        <v>415</v>
      </c>
      <c r="B853" s="114" t="s">
        <v>416</v>
      </c>
      <c r="C853" s="40" t="s">
        <v>65</v>
      </c>
      <c r="D853" s="6" t="s">
        <v>803</v>
      </c>
      <c r="E853" s="7" t="s">
        <v>804</v>
      </c>
      <c r="F853" s="6" t="s">
        <v>4063</v>
      </c>
      <c r="G853" s="6" t="s">
        <v>4936</v>
      </c>
      <c r="H853" s="6" t="s">
        <v>38</v>
      </c>
      <c r="I853" s="8" t="s">
        <v>39</v>
      </c>
      <c r="J853" s="15" t="s">
        <v>7586</v>
      </c>
      <c r="K853" s="7" t="s">
        <v>1456</v>
      </c>
      <c r="L853" s="19">
        <v>936351</v>
      </c>
      <c r="M853" s="19">
        <f t="shared" si="42"/>
        <v>936351</v>
      </c>
      <c r="N853" s="11">
        <f>M853*(1+VOTOS!$P$3%)^Q853</f>
        <v>1119374.3691908987</v>
      </c>
      <c r="O853" s="54">
        <f t="shared" si="40"/>
        <v>1119374.3691908987</v>
      </c>
      <c r="P853" s="103">
        <f t="shared" si="41"/>
        <v>7.4491412753345377E-6</v>
      </c>
      <c r="Q853" s="48">
        <v>1480</v>
      </c>
      <c r="R853" s="48"/>
      <c r="S853" s="48" t="s">
        <v>11</v>
      </c>
    </row>
    <row r="854" spans="1:19" s="47" customFormat="1" ht="14" x14ac:dyDescent="0.15">
      <c r="A854" s="8" t="s">
        <v>415</v>
      </c>
      <c r="B854" s="114" t="s">
        <v>416</v>
      </c>
      <c r="C854" s="40" t="s">
        <v>65</v>
      </c>
      <c r="D854" s="6" t="s">
        <v>803</v>
      </c>
      <c r="E854" s="7" t="s">
        <v>804</v>
      </c>
      <c r="F854" s="6" t="s">
        <v>4063</v>
      </c>
      <c r="G854" s="6" t="s">
        <v>4936</v>
      </c>
      <c r="H854" s="6" t="s">
        <v>38</v>
      </c>
      <c r="I854" s="8" t="s">
        <v>39</v>
      </c>
      <c r="J854" s="15" t="s">
        <v>7586</v>
      </c>
      <c r="K854" s="7" t="s">
        <v>4069</v>
      </c>
      <c r="L854" s="19">
        <v>915300</v>
      </c>
      <c r="M854" s="19">
        <f t="shared" si="42"/>
        <v>915300</v>
      </c>
      <c r="N854" s="11">
        <f>M854*(1+VOTOS!$P$3%)^Q854</f>
        <v>1083307.6283722888</v>
      </c>
      <c r="O854" s="54">
        <f t="shared" si="40"/>
        <v>1083307.6283722888</v>
      </c>
      <c r="P854" s="103">
        <f t="shared" si="41"/>
        <v>7.2091266251037154E-6</v>
      </c>
      <c r="Q854" s="6">
        <v>1397</v>
      </c>
      <c r="R854" s="6"/>
      <c r="S854" s="6" t="s">
        <v>11</v>
      </c>
    </row>
    <row r="855" spans="1:19" s="47" customFormat="1" ht="14" x14ac:dyDescent="0.15">
      <c r="A855" s="8" t="s">
        <v>415</v>
      </c>
      <c r="B855" s="114" t="s">
        <v>416</v>
      </c>
      <c r="C855" s="40" t="s">
        <v>65</v>
      </c>
      <c r="D855" s="6" t="s">
        <v>803</v>
      </c>
      <c r="E855" s="7" t="s">
        <v>804</v>
      </c>
      <c r="F855" s="6" t="s">
        <v>4063</v>
      </c>
      <c r="G855" s="6" t="s">
        <v>4936</v>
      </c>
      <c r="H855" s="6" t="s">
        <v>38</v>
      </c>
      <c r="I855" s="8" t="s">
        <v>39</v>
      </c>
      <c r="J855" s="15" t="s">
        <v>7586</v>
      </c>
      <c r="K855" s="7" t="s">
        <v>4070</v>
      </c>
      <c r="L855" s="19">
        <v>776297</v>
      </c>
      <c r="M855" s="19">
        <f t="shared" si="42"/>
        <v>776297</v>
      </c>
      <c r="N855" s="11">
        <f>M855*(1+VOTOS!$P$3%)^Q855</f>
        <v>917128.94901670481</v>
      </c>
      <c r="O855" s="54">
        <f t="shared" si="40"/>
        <v>917128.94901670481</v>
      </c>
      <c r="P855" s="103">
        <f t="shared" si="41"/>
        <v>6.1032513312437814E-6</v>
      </c>
      <c r="Q855" s="6">
        <v>1382</v>
      </c>
      <c r="R855" s="6"/>
      <c r="S855" s="6" t="s">
        <v>11</v>
      </c>
    </row>
    <row r="856" spans="1:19" s="47" customFormat="1" ht="14" x14ac:dyDescent="0.15">
      <c r="A856" s="8" t="s">
        <v>415</v>
      </c>
      <c r="B856" s="114" t="s">
        <v>416</v>
      </c>
      <c r="C856" s="40" t="s">
        <v>65</v>
      </c>
      <c r="D856" s="6" t="s">
        <v>803</v>
      </c>
      <c r="E856" s="7" t="s">
        <v>804</v>
      </c>
      <c r="F856" s="6" t="s">
        <v>4063</v>
      </c>
      <c r="G856" s="6" t="s">
        <v>4936</v>
      </c>
      <c r="H856" s="6" t="s">
        <v>38</v>
      </c>
      <c r="I856" s="8" t="s">
        <v>39</v>
      </c>
      <c r="J856" s="15" t="s">
        <v>7586</v>
      </c>
      <c r="K856" s="7" t="s">
        <v>3013</v>
      </c>
      <c r="L856" s="19">
        <v>670343</v>
      </c>
      <c r="M856" s="19">
        <f t="shared" si="42"/>
        <v>670343</v>
      </c>
      <c r="N856" s="11">
        <f>M856*(1+VOTOS!$P$3%)^Q856</f>
        <v>796071.96136082429</v>
      </c>
      <c r="O856" s="54">
        <f t="shared" si="40"/>
        <v>796071.96136082429</v>
      </c>
      <c r="P856" s="103">
        <f t="shared" si="41"/>
        <v>5.2976489981593658E-6</v>
      </c>
      <c r="Q856" s="6">
        <v>1425</v>
      </c>
      <c r="R856" s="6"/>
      <c r="S856" s="6" t="s">
        <v>11</v>
      </c>
    </row>
    <row r="857" spans="1:19" s="47" customFormat="1" ht="14" x14ac:dyDescent="0.15">
      <c r="A857" s="8" t="s">
        <v>415</v>
      </c>
      <c r="B857" s="114" t="s">
        <v>416</v>
      </c>
      <c r="C857" s="40" t="s">
        <v>65</v>
      </c>
      <c r="D857" s="6" t="s">
        <v>803</v>
      </c>
      <c r="E857" s="7" t="s">
        <v>804</v>
      </c>
      <c r="F857" s="6" t="s">
        <v>4063</v>
      </c>
      <c r="G857" s="6" t="s">
        <v>4936</v>
      </c>
      <c r="H857" s="6" t="s">
        <v>38</v>
      </c>
      <c r="I857" s="8" t="s">
        <v>39</v>
      </c>
      <c r="J857" s="15" t="s">
        <v>7586</v>
      </c>
      <c r="K857" s="7" t="s">
        <v>4064</v>
      </c>
      <c r="L857" s="19">
        <v>619431</v>
      </c>
      <c r="M857" s="19">
        <f t="shared" si="42"/>
        <v>619431</v>
      </c>
      <c r="N857" s="11">
        <f>M857*(1+VOTOS!$P$3%)^Q857</f>
        <v>738099.81340812054</v>
      </c>
      <c r="O857" s="54">
        <f t="shared" si="40"/>
        <v>738099.81340812054</v>
      </c>
      <c r="P857" s="103">
        <f t="shared" si="41"/>
        <v>4.9118596393710023E-6</v>
      </c>
      <c r="Q857" s="6">
        <v>1453</v>
      </c>
      <c r="R857" s="6"/>
      <c r="S857" s="6" t="s">
        <v>11</v>
      </c>
    </row>
    <row r="858" spans="1:19" s="47" customFormat="1" ht="14" x14ac:dyDescent="0.15">
      <c r="A858" s="8" t="s">
        <v>415</v>
      </c>
      <c r="B858" s="114" t="s">
        <v>416</v>
      </c>
      <c r="C858" s="40" t="s">
        <v>65</v>
      </c>
      <c r="D858" s="6" t="s">
        <v>803</v>
      </c>
      <c r="E858" s="7" t="s">
        <v>804</v>
      </c>
      <c r="F858" s="6" t="s">
        <v>4063</v>
      </c>
      <c r="G858" s="6" t="s">
        <v>4936</v>
      </c>
      <c r="H858" s="6" t="s">
        <v>38</v>
      </c>
      <c r="I858" s="8" t="s">
        <v>39</v>
      </c>
      <c r="J858" s="15" t="s">
        <v>7586</v>
      </c>
      <c r="K858" s="7" t="s">
        <v>4066</v>
      </c>
      <c r="L858" s="19">
        <v>568518</v>
      </c>
      <c r="M858" s="19">
        <f t="shared" si="42"/>
        <v>568518</v>
      </c>
      <c r="N858" s="11">
        <f>M858*(1+VOTOS!$P$3%)^Q858</f>
        <v>676289.93463479076</v>
      </c>
      <c r="O858" s="54">
        <f t="shared" si="40"/>
        <v>676289.93463479076</v>
      </c>
      <c r="P858" s="103">
        <f t="shared" si="41"/>
        <v>4.5005311938870835E-6</v>
      </c>
      <c r="Q858" s="6">
        <v>1439</v>
      </c>
      <c r="R858" s="6"/>
      <c r="S858" s="6" t="s">
        <v>11</v>
      </c>
    </row>
    <row r="859" spans="1:19" s="47" customFormat="1" ht="14" x14ac:dyDescent="0.15">
      <c r="A859" s="8" t="s">
        <v>415</v>
      </c>
      <c r="B859" s="114" t="s">
        <v>416</v>
      </c>
      <c r="C859" s="40" t="s">
        <v>65</v>
      </c>
      <c r="D859" s="6" t="s">
        <v>803</v>
      </c>
      <c r="E859" s="7" t="s">
        <v>804</v>
      </c>
      <c r="F859" s="6" t="s">
        <v>4063</v>
      </c>
      <c r="G859" s="6" t="s">
        <v>4936</v>
      </c>
      <c r="H859" s="6" t="s">
        <v>38</v>
      </c>
      <c r="I859" s="8" t="s">
        <v>39</v>
      </c>
      <c r="J859" s="15" t="s">
        <v>7586</v>
      </c>
      <c r="K859" s="7" t="s">
        <v>4068</v>
      </c>
      <c r="L859" s="19">
        <v>543062</v>
      </c>
      <c r="M859" s="19">
        <f t="shared" si="42"/>
        <v>543062</v>
      </c>
      <c r="N859" s="11">
        <f>M859*(1+VOTOS!$P$3%)^Q859</f>
        <v>642898.67840567173</v>
      </c>
      <c r="O859" s="54">
        <f t="shared" si="40"/>
        <v>642898.67840567173</v>
      </c>
      <c r="P859" s="103">
        <f t="shared" si="41"/>
        <v>4.2783211881395042E-6</v>
      </c>
      <c r="Q859" s="6">
        <v>1399</v>
      </c>
      <c r="R859" s="6"/>
      <c r="S859" s="6" t="s">
        <v>11</v>
      </c>
    </row>
    <row r="860" spans="1:19" s="47" customFormat="1" ht="14" x14ac:dyDescent="0.15">
      <c r="A860" s="8" t="s">
        <v>415</v>
      </c>
      <c r="B860" s="114" t="s">
        <v>416</v>
      </c>
      <c r="C860" s="40" t="s">
        <v>65</v>
      </c>
      <c r="D860" s="6" t="s">
        <v>803</v>
      </c>
      <c r="E860" s="7" t="s">
        <v>804</v>
      </c>
      <c r="F860" s="6" t="s">
        <v>4063</v>
      </c>
      <c r="G860" s="6" t="s">
        <v>4936</v>
      </c>
      <c r="H860" s="6" t="s">
        <v>38</v>
      </c>
      <c r="I860" s="8" t="s">
        <v>39</v>
      </c>
      <c r="J860" s="15" t="s">
        <v>7586</v>
      </c>
      <c r="K860" s="7" t="s">
        <v>2337</v>
      </c>
      <c r="L860" s="19">
        <v>500636</v>
      </c>
      <c r="M860" s="19">
        <f t="shared" si="42"/>
        <v>500636</v>
      </c>
      <c r="N860" s="11">
        <f>M860*(1+VOTOS!$P$3%)^Q860</f>
        <v>597554.73248905758</v>
      </c>
      <c r="O860" s="54">
        <f t="shared" si="40"/>
        <v>597554.73248905758</v>
      </c>
      <c r="P860" s="103">
        <f t="shared" si="41"/>
        <v>3.9765691841534428E-6</v>
      </c>
      <c r="Q860" s="48">
        <v>1467</v>
      </c>
      <c r="R860" s="48"/>
      <c r="S860" s="48" t="s">
        <v>11</v>
      </c>
    </row>
    <row r="861" spans="1:19" s="47" customFormat="1" ht="14" x14ac:dyDescent="0.15">
      <c r="A861" s="14" t="s">
        <v>5234</v>
      </c>
      <c r="B861" s="115" t="s">
        <v>416</v>
      </c>
      <c r="C861" s="40" t="s">
        <v>65</v>
      </c>
      <c r="D861" s="12" t="s">
        <v>1462</v>
      </c>
      <c r="E861" s="51" t="s">
        <v>1463</v>
      </c>
      <c r="F861" s="14" t="s">
        <v>6108</v>
      </c>
      <c r="G861" s="14" t="s">
        <v>37</v>
      </c>
      <c r="H861" s="14" t="s">
        <v>38</v>
      </c>
      <c r="I861" s="14" t="s">
        <v>39</v>
      </c>
      <c r="J861" s="15" t="s">
        <v>7586</v>
      </c>
      <c r="K861" s="52" t="s">
        <v>1345</v>
      </c>
      <c r="L861" s="109">
        <v>1537941.5</v>
      </c>
      <c r="M861" s="19">
        <f t="shared" si="42"/>
        <v>0</v>
      </c>
      <c r="N861" s="11">
        <f>M861*(1+VOTOS!$P$3%)^Q861</f>
        <v>0</v>
      </c>
      <c r="O861" s="54">
        <f t="shared" si="40"/>
        <v>1537941.5</v>
      </c>
      <c r="P861" s="103">
        <f t="shared" si="41"/>
        <v>1.023459516495874E-5</v>
      </c>
      <c r="Q861" s="6">
        <v>0</v>
      </c>
      <c r="R861" s="6"/>
      <c r="S861" s="6" t="s">
        <v>7</v>
      </c>
    </row>
    <row r="862" spans="1:19" s="47" customFormat="1" ht="14" x14ac:dyDescent="0.15">
      <c r="A862" s="8" t="s">
        <v>415</v>
      </c>
      <c r="B862" s="114" t="s">
        <v>416</v>
      </c>
      <c r="C862" s="40" t="s">
        <v>65</v>
      </c>
      <c r="D862" s="6" t="s">
        <v>794</v>
      </c>
      <c r="E862" s="17" t="s">
        <v>795</v>
      </c>
      <c r="F862" s="6" t="s">
        <v>3960</v>
      </c>
      <c r="G862" s="6" t="s">
        <v>1703</v>
      </c>
      <c r="H862" s="6" t="s">
        <v>38</v>
      </c>
      <c r="I862" s="8" t="s">
        <v>39</v>
      </c>
      <c r="J862" s="15" t="s">
        <v>7586</v>
      </c>
      <c r="K862" s="7" t="s">
        <v>3961</v>
      </c>
      <c r="L862" s="19">
        <v>7888718</v>
      </c>
      <c r="M862" s="19">
        <f t="shared" si="42"/>
        <v>7888718</v>
      </c>
      <c r="N862" s="11">
        <f>M862*(1+VOTOS!$P$3%)^Q862</f>
        <v>7927831.4290705575</v>
      </c>
      <c r="O862" s="54">
        <f t="shared" si="40"/>
        <v>7927831.4290705575</v>
      </c>
      <c r="P862" s="103">
        <f t="shared" si="41"/>
        <v>5.2757627785304877E-5</v>
      </c>
      <c r="Q862" s="48">
        <v>41</v>
      </c>
      <c r="R862" s="48"/>
      <c r="S862" s="48" t="s">
        <v>11</v>
      </c>
    </row>
    <row r="863" spans="1:19" s="47" customFormat="1" ht="14" x14ac:dyDescent="0.15">
      <c r="A863" s="8" t="s">
        <v>415</v>
      </c>
      <c r="B863" s="114" t="s">
        <v>416</v>
      </c>
      <c r="C863" s="40" t="s">
        <v>65</v>
      </c>
      <c r="D863" s="6" t="s">
        <v>1195</v>
      </c>
      <c r="E863" s="7" t="s">
        <v>1196</v>
      </c>
      <c r="F863" s="6" t="s">
        <v>1296</v>
      </c>
      <c r="G863" s="6" t="s">
        <v>5224</v>
      </c>
      <c r="H863" s="6" t="s">
        <v>38</v>
      </c>
      <c r="I863" s="8" t="s">
        <v>39</v>
      </c>
      <c r="J863" s="15" t="s">
        <v>7586</v>
      </c>
      <c r="K863" s="7" t="s">
        <v>1297</v>
      </c>
      <c r="L863" s="19">
        <v>3113854</v>
      </c>
      <c r="M863" s="19">
        <f t="shared" si="42"/>
        <v>3113854</v>
      </c>
      <c r="N863" s="11">
        <f>M863*(1+VOTOS!$P$3%)^Q863</f>
        <v>3244614.5844102404</v>
      </c>
      <c r="O863" s="54">
        <f t="shared" si="40"/>
        <v>3244614.5844102404</v>
      </c>
      <c r="P863" s="103">
        <f t="shared" si="41"/>
        <v>2.1592054533777558E-5</v>
      </c>
      <c r="Q863" s="6">
        <v>341</v>
      </c>
      <c r="R863" s="6"/>
      <c r="S863" s="6" t="s">
        <v>11</v>
      </c>
    </row>
    <row r="864" spans="1:19" s="47" customFormat="1" ht="14" x14ac:dyDescent="0.15">
      <c r="A864" s="8" t="s">
        <v>415</v>
      </c>
      <c r="B864" s="114" t="s">
        <v>416</v>
      </c>
      <c r="C864" s="40" t="s">
        <v>65</v>
      </c>
      <c r="D864" s="6" t="s">
        <v>1294</v>
      </c>
      <c r="E864" s="7" t="s">
        <v>1295</v>
      </c>
      <c r="F864" s="6" t="s">
        <v>1300</v>
      </c>
      <c r="G864" s="6" t="s">
        <v>4936</v>
      </c>
      <c r="H864" s="6" t="s">
        <v>38</v>
      </c>
      <c r="I864" s="8" t="s">
        <v>39</v>
      </c>
      <c r="J864" s="15" t="s">
        <v>7586</v>
      </c>
      <c r="K864" s="7" t="s">
        <v>1308</v>
      </c>
      <c r="L864" s="19">
        <v>1707766</v>
      </c>
      <c r="M864" s="19">
        <f t="shared" si="42"/>
        <v>1707766</v>
      </c>
      <c r="N864" s="11">
        <f>M864*(1+VOTOS!$P$3%)^Q864</f>
        <v>1734549.2182980718</v>
      </c>
      <c r="O864" s="54">
        <f t="shared" si="40"/>
        <v>1734549.2182980718</v>
      </c>
      <c r="P864" s="103">
        <f t="shared" si="41"/>
        <v>1.1542967689587938E-5</v>
      </c>
      <c r="Q864" s="6">
        <v>129</v>
      </c>
      <c r="R864" s="6"/>
      <c r="S864" s="6" t="s">
        <v>11</v>
      </c>
    </row>
    <row r="865" spans="1:19" s="47" customFormat="1" ht="14" x14ac:dyDescent="0.15">
      <c r="A865" s="8" t="s">
        <v>415</v>
      </c>
      <c r="B865" s="114" t="s">
        <v>416</v>
      </c>
      <c r="C865" s="40" t="s">
        <v>65</v>
      </c>
      <c r="D865" s="6" t="s">
        <v>1294</v>
      </c>
      <c r="E865" s="7" t="s">
        <v>1295</v>
      </c>
      <c r="F865" s="6" t="s">
        <v>1300</v>
      </c>
      <c r="G865" s="6" t="s">
        <v>4936</v>
      </c>
      <c r="H865" s="6" t="s">
        <v>38</v>
      </c>
      <c r="I865" s="8" t="s">
        <v>39</v>
      </c>
      <c r="J865" s="15" t="s">
        <v>7586</v>
      </c>
      <c r="K865" s="7" t="s">
        <v>1301</v>
      </c>
      <c r="L865" s="19">
        <v>736781</v>
      </c>
      <c r="M865" s="19">
        <f t="shared" si="42"/>
        <v>736781</v>
      </c>
      <c r="N865" s="11">
        <f>M865*(1+VOTOS!$P$3%)^Q865</f>
        <v>740166.15821513033</v>
      </c>
      <c r="O865" s="54">
        <f t="shared" si="40"/>
        <v>740166.15821513033</v>
      </c>
      <c r="P865" s="103">
        <f t="shared" si="41"/>
        <v>4.925610619217089E-6</v>
      </c>
      <c r="Q865" s="6">
        <v>38</v>
      </c>
      <c r="R865" s="6"/>
      <c r="S865" s="6" t="s">
        <v>11</v>
      </c>
    </row>
    <row r="866" spans="1:19" s="47" customFormat="1" ht="14" x14ac:dyDescent="0.15">
      <c r="A866" s="8" t="s">
        <v>5234</v>
      </c>
      <c r="B866" s="114" t="s">
        <v>416</v>
      </c>
      <c r="C866" s="40" t="s">
        <v>65</v>
      </c>
      <c r="D866" s="6" t="s">
        <v>1262</v>
      </c>
      <c r="E866" s="17" t="s">
        <v>1263</v>
      </c>
      <c r="F866" s="6" t="s">
        <v>5248</v>
      </c>
      <c r="G866" s="6" t="s">
        <v>5249</v>
      </c>
      <c r="H866" s="6" t="s">
        <v>38</v>
      </c>
      <c r="I866" s="8" t="s">
        <v>39</v>
      </c>
      <c r="J866" s="15" t="s">
        <v>7586</v>
      </c>
      <c r="K866" s="7" t="s">
        <v>6521</v>
      </c>
      <c r="L866" s="19">
        <v>2239428.6324999998</v>
      </c>
      <c r="M866" s="19">
        <f t="shared" si="42"/>
        <v>0</v>
      </c>
      <c r="N866" s="11">
        <f>M866*(1+VOTOS!$P$3%)^Q866</f>
        <v>0</v>
      </c>
      <c r="O866" s="54">
        <f t="shared" si="40"/>
        <v>2239428.6324999998</v>
      </c>
      <c r="P866" s="103">
        <f t="shared" si="41"/>
        <v>1.4902807066754268E-5</v>
      </c>
      <c r="Q866" s="6">
        <v>0</v>
      </c>
      <c r="R866" s="6"/>
      <c r="S866" s="6" t="s">
        <v>7577</v>
      </c>
    </row>
    <row r="867" spans="1:19" s="47" customFormat="1" ht="14" x14ac:dyDescent="0.15">
      <c r="A867" s="8" t="s">
        <v>5234</v>
      </c>
      <c r="B867" s="114" t="s">
        <v>416</v>
      </c>
      <c r="C867" s="40" t="s">
        <v>65</v>
      </c>
      <c r="D867" s="6" t="s">
        <v>1262</v>
      </c>
      <c r="E867" s="7" t="s">
        <v>1263</v>
      </c>
      <c r="F867" s="6" t="s">
        <v>5248</v>
      </c>
      <c r="G867" s="6" t="s">
        <v>5249</v>
      </c>
      <c r="H867" s="6" t="s">
        <v>38</v>
      </c>
      <c r="I867" s="8" t="s">
        <v>39</v>
      </c>
      <c r="J867" s="15" t="s">
        <v>7586</v>
      </c>
      <c r="K867" s="7" t="s">
        <v>6522</v>
      </c>
      <c r="L867" s="19">
        <v>344605.89609999995</v>
      </c>
      <c r="M867" s="19">
        <f t="shared" si="42"/>
        <v>0</v>
      </c>
      <c r="N867" s="11">
        <f>M867*(1+VOTOS!$P$3%)^Q867</f>
        <v>0</v>
      </c>
      <c r="O867" s="54">
        <f t="shared" si="40"/>
        <v>344605.89609999995</v>
      </c>
      <c r="P867" s="103">
        <f t="shared" si="41"/>
        <v>2.2932613744029492E-6</v>
      </c>
      <c r="Q867" s="6">
        <v>0</v>
      </c>
      <c r="R867" s="6"/>
      <c r="S867" s="6" t="s">
        <v>7577</v>
      </c>
    </row>
    <row r="868" spans="1:19" s="47" customFormat="1" ht="14" x14ac:dyDescent="0.15">
      <c r="A868" s="8" t="s">
        <v>5234</v>
      </c>
      <c r="B868" s="114" t="s">
        <v>416</v>
      </c>
      <c r="C868" s="40" t="s">
        <v>65</v>
      </c>
      <c r="D868" s="6" t="s">
        <v>1473</v>
      </c>
      <c r="E868" s="7" t="s">
        <v>1474</v>
      </c>
      <c r="F868" s="6" t="s">
        <v>5309</v>
      </c>
      <c r="G868" s="6" t="s">
        <v>4936</v>
      </c>
      <c r="H868" s="6" t="s">
        <v>38</v>
      </c>
      <c r="I868" s="8" t="s">
        <v>39</v>
      </c>
      <c r="J868" s="8" t="s">
        <v>7586</v>
      </c>
      <c r="K868" s="7" t="s">
        <v>5310</v>
      </c>
      <c r="L868" s="19">
        <v>1513696</v>
      </c>
      <c r="M868" s="19">
        <f t="shared" si="42"/>
        <v>0</v>
      </c>
      <c r="N868" s="11">
        <f>M868*(1+VOTOS!$P$3%)^Q868</f>
        <v>0</v>
      </c>
      <c r="O868" s="54">
        <f t="shared" si="40"/>
        <v>1513696</v>
      </c>
      <c r="P868" s="103">
        <f t="shared" si="41"/>
        <v>1.007324775540382E-5</v>
      </c>
      <c r="Q868" s="6">
        <v>0</v>
      </c>
      <c r="R868" s="6"/>
      <c r="S868" s="6" t="s">
        <v>93</v>
      </c>
    </row>
    <row r="869" spans="1:19" s="47" customFormat="1" ht="14" x14ac:dyDescent="0.15">
      <c r="A869" s="8" t="s">
        <v>415</v>
      </c>
      <c r="B869" s="114" t="s">
        <v>416</v>
      </c>
      <c r="C869" s="40" t="s">
        <v>65</v>
      </c>
      <c r="D869" s="6" t="s">
        <v>1211</v>
      </c>
      <c r="E869" s="7" t="s">
        <v>1212</v>
      </c>
      <c r="F869" s="6" t="s">
        <v>1311</v>
      </c>
      <c r="G869" s="6" t="s">
        <v>4936</v>
      </c>
      <c r="H869" s="6" t="s">
        <v>38</v>
      </c>
      <c r="I869" s="8" t="s">
        <v>39</v>
      </c>
      <c r="J869" s="15" t="s">
        <v>7586</v>
      </c>
      <c r="K869" s="7" t="s">
        <v>1312</v>
      </c>
      <c r="L869" s="19">
        <v>2925371</v>
      </c>
      <c r="M869" s="19">
        <f t="shared" si="42"/>
        <v>2925371</v>
      </c>
      <c r="N869" s="11">
        <f>M869*(1+VOTOS!$P$3%)^Q869</f>
        <v>2964805.4668905861</v>
      </c>
      <c r="O869" s="54">
        <f t="shared" si="40"/>
        <v>2964805.4668905861</v>
      </c>
      <c r="P869" s="103">
        <f t="shared" si="41"/>
        <v>1.9729998635501824E-5</v>
      </c>
      <c r="Q869" s="6">
        <v>111</v>
      </c>
      <c r="R869" s="6"/>
      <c r="S869" s="6" t="s">
        <v>11</v>
      </c>
    </row>
    <row r="870" spans="1:19" s="47" customFormat="1" ht="14" x14ac:dyDescent="0.15">
      <c r="A870" s="14" t="s">
        <v>5234</v>
      </c>
      <c r="B870" s="115" t="s">
        <v>416</v>
      </c>
      <c r="C870" s="40" t="s">
        <v>65</v>
      </c>
      <c r="D870" s="12" t="s">
        <v>1480</v>
      </c>
      <c r="E870" s="51" t="s">
        <v>1481</v>
      </c>
      <c r="F870" s="14" t="s">
        <v>5418</v>
      </c>
      <c r="G870" s="14" t="s">
        <v>37</v>
      </c>
      <c r="H870" s="14" t="s">
        <v>38</v>
      </c>
      <c r="I870" s="14" t="s">
        <v>39</v>
      </c>
      <c r="J870" s="15" t="s">
        <v>7586</v>
      </c>
      <c r="K870" s="52" t="s">
        <v>5419</v>
      </c>
      <c r="L870" s="109">
        <v>738752</v>
      </c>
      <c r="M870" s="19">
        <f t="shared" si="42"/>
        <v>738752</v>
      </c>
      <c r="N870" s="11">
        <f>M870*(1+VOTOS!$P$3%)^Q870</f>
        <v>745915.86018688814</v>
      </c>
      <c r="O870" s="54">
        <f t="shared" si="40"/>
        <v>745915.86018688814</v>
      </c>
      <c r="P870" s="103">
        <f t="shared" si="41"/>
        <v>4.9638733697834177E-6</v>
      </c>
      <c r="Q870" s="6">
        <v>80</v>
      </c>
      <c r="R870" s="6"/>
      <c r="S870" s="6" t="s">
        <v>7</v>
      </c>
    </row>
    <row r="871" spans="1:19" s="47" customFormat="1" ht="14" x14ac:dyDescent="0.15">
      <c r="A871" s="14" t="s">
        <v>5234</v>
      </c>
      <c r="B871" s="115" t="s">
        <v>416</v>
      </c>
      <c r="C871" s="40" t="s">
        <v>65</v>
      </c>
      <c r="D871" s="12" t="s">
        <v>1480</v>
      </c>
      <c r="E871" s="51" t="s">
        <v>1481</v>
      </c>
      <c r="F871" s="14" t="s">
        <v>5418</v>
      </c>
      <c r="G871" s="14" t="s">
        <v>37</v>
      </c>
      <c r="H871" s="14" t="s">
        <v>38</v>
      </c>
      <c r="I871" s="14" t="s">
        <v>39</v>
      </c>
      <c r="J871" s="15" t="s">
        <v>7586</v>
      </c>
      <c r="K871" s="52" t="s">
        <v>5420</v>
      </c>
      <c r="L871" s="109">
        <v>455175</v>
      </c>
      <c r="M871" s="19">
        <f t="shared" si="42"/>
        <v>455175</v>
      </c>
      <c r="N871" s="11">
        <f>M871*(1+VOTOS!$P$3%)^Q871</f>
        <v>459588.94413898955</v>
      </c>
      <c r="O871" s="54">
        <f t="shared" si="40"/>
        <v>459588.94413898955</v>
      </c>
      <c r="P871" s="103">
        <f t="shared" si="41"/>
        <v>3.0584432408862073E-6</v>
      </c>
      <c r="Q871" s="6">
        <v>80</v>
      </c>
      <c r="R871" s="6"/>
      <c r="S871" s="6" t="s">
        <v>7</v>
      </c>
    </row>
    <row r="872" spans="1:19" s="47" customFormat="1" ht="14" x14ac:dyDescent="0.15">
      <c r="A872" s="14" t="s">
        <v>5234</v>
      </c>
      <c r="B872" s="115" t="s">
        <v>416</v>
      </c>
      <c r="C872" s="40" t="s">
        <v>65</v>
      </c>
      <c r="D872" s="12" t="s">
        <v>1480</v>
      </c>
      <c r="E872" s="51" t="s">
        <v>1481</v>
      </c>
      <c r="F872" s="14" t="s">
        <v>5418</v>
      </c>
      <c r="G872" s="14" t="s">
        <v>37</v>
      </c>
      <c r="H872" s="14" t="s">
        <v>38</v>
      </c>
      <c r="I872" s="14" t="s">
        <v>39</v>
      </c>
      <c r="J872" s="15" t="s">
        <v>7586</v>
      </c>
      <c r="K872" s="52" t="s">
        <v>5421</v>
      </c>
      <c r="L872" s="109">
        <v>307615</v>
      </c>
      <c r="M872" s="19">
        <f t="shared" si="42"/>
        <v>307615</v>
      </c>
      <c r="N872" s="11">
        <f>M872*(1+VOTOS!$P$3%)^Q872</f>
        <v>307912.0080666382</v>
      </c>
      <c r="O872" s="54">
        <f t="shared" si="40"/>
        <v>307912.0080666382</v>
      </c>
      <c r="P872" s="103">
        <f t="shared" si="41"/>
        <v>2.0490732248213287E-6</v>
      </c>
      <c r="Q872" s="6">
        <v>8</v>
      </c>
      <c r="R872" s="6"/>
      <c r="S872" s="6" t="s">
        <v>7</v>
      </c>
    </row>
    <row r="873" spans="1:19" s="47" customFormat="1" ht="14" x14ac:dyDescent="0.15">
      <c r="A873" s="8" t="s">
        <v>415</v>
      </c>
      <c r="B873" s="114" t="s">
        <v>416</v>
      </c>
      <c r="C873" s="40" t="s">
        <v>65</v>
      </c>
      <c r="D873" s="6" t="s">
        <v>397</v>
      </c>
      <c r="E873" s="17" t="s">
        <v>398</v>
      </c>
      <c r="F873" s="6" t="s">
        <v>4071</v>
      </c>
      <c r="G873" s="6" t="s">
        <v>5224</v>
      </c>
      <c r="H873" s="6" t="s">
        <v>38</v>
      </c>
      <c r="I873" s="8" t="s">
        <v>39</v>
      </c>
      <c r="J873" s="15" t="s">
        <v>7586</v>
      </c>
      <c r="K873" s="7" t="s">
        <v>4073</v>
      </c>
      <c r="L873" s="19">
        <v>15169352</v>
      </c>
      <c r="M873" s="19">
        <f t="shared" si="42"/>
        <v>15169352</v>
      </c>
      <c r="N873" s="11">
        <f>M873*(1+VOTOS!$P$3%)^Q873</f>
        <v>15182166.734693468</v>
      </c>
      <c r="O873" s="54">
        <f t="shared" si="40"/>
        <v>15182166.734693468</v>
      </c>
      <c r="P873" s="103">
        <f t="shared" si="41"/>
        <v>1.0103331645351347E-4</v>
      </c>
      <c r="Q873" s="6">
        <v>7</v>
      </c>
      <c r="R873" s="6"/>
      <c r="S873" s="6" t="s">
        <v>11</v>
      </c>
    </row>
    <row r="874" spans="1:19" s="47" customFormat="1" ht="14" x14ac:dyDescent="0.15">
      <c r="A874" s="8" t="s">
        <v>415</v>
      </c>
      <c r="B874" s="114" t="s">
        <v>416</v>
      </c>
      <c r="C874" s="40" t="s">
        <v>65</v>
      </c>
      <c r="D874" s="6" t="s">
        <v>397</v>
      </c>
      <c r="E874" s="7" t="s">
        <v>398</v>
      </c>
      <c r="F874" s="6" t="s">
        <v>4071</v>
      </c>
      <c r="G874" s="6" t="s">
        <v>5224</v>
      </c>
      <c r="H874" s="6" t="s">
        <v>38</v>
      </c>
      <c r="I874" s="8" t="s">
        <v>39</v>
      </c>
      <c r="J874" s="15" t="s">
        <v>7586</v>
      </c>
      <c r="K874" s="7" t="s">
        <v>4072</v>
      </c>
      <c r="L874" s="19">
        <v>15157425</v>
      </c>
      <c r="M874" s="19">
        <f t="shared" si="42"/>
        <v>15157425</v>
      </c>
      <c r="N874" s="11">
        <f>M874*(1+VOTOS!$P$3%)^Q874</f>
        <v>15217884.598298369</v>
      </c>
      <c r="O874" s="54">
        <f t="shared" si="40"/>
        <v>15217884.598298369</v>
      </c>
      <c r="P874" s="103">
        <f t="shared" si="41"/>
        <v>1.0127100941787745E-4</v>
      </c>
      <c r="Q874" s="6">
        <v>33</v>
      </c>
      <c r="R874" s="6"/>
      <c r="S874" s="6" t="s">
        <v>11</v>
      </c>
    </row>
    <row r="875" spans="1:19" s="47" customFormat="1" ht="14" x14ac:dyDescent="0.15">
      <c r="A875" s="8" t="s">
        <v>415</v>
      </c>
      <c r="B875" s="114" t="s">
        <v>416</v>
      </c>
      <c r="C875" s="40" t="s">
        <v>65</v>
      </c>
      <c r="D875" s="6" t="s">
        <v>1243</v>
      </c>
      <c r="E875" s="7" t="s">
        <v>1244</v>
      </c>
      <c r="F875" s="6" t="s">
        <v>1319</v>
      </c>
      <c r="G875" s="6" t="s">
        <v>4936</v>
      </c>
      <c r="H875" s="6" t="s">
        <v>38</v>
      </c>
      <c r="I875" s="8" t="s">
        <v>39</v>
      </c>
      <c r="J875" s="15" t="s">
        <v>7586</v>
      </c>
      <c r="K875" s="7" t="s">
        <v>1320</v>
      </c>
      <c r="L875" s="19">
        <v>2662400</v>
      </c>
      <c r="M875" s="19">
        <f t="shared" si="42"/>
        <v>2662400</v>
      </c>
      <c r="N875" s="11">
        <f>M875*(1+VOTOS!$P$3%)^Q875</f>
        <v>2775876.3897065511</v>
      </c>
      <c r="O875" s="54">
        <f t="shared" si="40"/>
        <v>2775876.3897065511</v>
      </c>
      <c r="P875" s="103">
        <f t="shared" si="41"/>
        <v>1.8472725442816772E-5</v>
      </c>
      <c r="Q875" s="6">
        <v>346</v>
      </c>
      <c r="R875" s="6"/>
      <c r="S875" s="6" t="s">
        <v>11</v>
      </c>
    </row>
    <row r="876" spans="1:19" s="47" customFormat="1" ht="14" x14ac:dyDescent="0.15">
      <c r="A876" s="8" t="s">
        <v>415</v>
      </c>
      <c r="B876" s="114" t="s">
        <v>416</v>
      </c>
      <c r="C876" s="40" t="s">
        <v>65</v>
      </c>
      <c r="D876" s="6" t="s">
        <v>1325</v>
      </c>
      <c r="E876" s="7" t="s">
        <v>1326</v>
      </c>
      <c r="F876" s="6" t="s">
        <v>1327</v>
      </c>
      <c r="G876" s="6" t="s">
        <v>4936</v>
      </c>
      <c r="H876" s="6" t="s">
        <v>38</v>
      </c>
      <c r="I876" s="8" t="s">
        <v>39</v>
      </c>
      <c r="J876" s="15" t="s">
        <v>7586</v>
      </c>
      <c r="K876" s="7" t="s">
        <v>1330</v>
      </c>
      <c r="L876" s="19">
        <v>450240</v>
      </c>
      <c r="M876" s="19">
        <f t="shared" si="42"/>
        <v>450240</v>
      </c>
      <c r="N876" s="11">
        <f>M876*(1+VOTOS!$P$3%)^Q876</f>
        <v>454331.97155120538</v>
      </c>
      <c r="O876" s="54">
        <f t="shared" si="40"/>
        <v>454331.97155120538</v>
      </c>
      <c r="P876" s="103">
        <f t="shared" si="41"/>
        <v>3.0234594744495408E-6</v>
      </c>
      <c r="Q876" s="6">
        <v>75</v>
      </c>
      <c r="R876" s="6"/>
      <c r="S876" s="6" t="s">
        <v>11</v>
      </c>
    </row>
    <row r="877" spans="1:19" s="47" customFormat="1" ht="14" x14ac:dyDescent="0.15">
      <c r="A877" s="8" t="s">
        <v>415</v>
      </c>
      <c r="B877" s="114" t="s">
        <v>416</v>
      </c>
      <c r="C877" s="40" t="s">
        <v>65</v>
      </c>
      <c r="D877" s="6" t="s">
        <v>1333</v>
      </c>
      <c r="E877" s="7" t="s">
        <v>1334</v>
      </c>
      <c r="F877" s="6" t="s">
        <v>6469</v>
      </c>
      <c r="G877" s="6" t="s">
        <v>4936</v>
      </c>
      <c r="H877" s="6" t="s">
        <v>38</v>
      </c>
      <c r="I877" s="8" t="s">
        <v>39</v>
      </c>
      <c r="J877" s="15" t="s">
        <v>7586</v>
      </c>
      <c r="K877" s="7" t="s">
        <v>1335</v>
      </c>
      <c r="L877" s="19">
        <v>135000</v>
      </c>
      <c r="M877" s="19">
        <f t="shared" si="42"/>
        <v>135000</v>
      </c>
      <c r="N877" s="11">
        <f>M877*(1+VOTOS!$P$3%)^Q877</f>
        <v>135882.2750343167</v>
      </c>
      <c r="O877" s="54">
        <f t="shared" si="40"/>
        <v>135882.2750343167</v>
      </c>
      <c r="P877" s="103">
        <f t="shared" si="41"/>
        <v>9.0426071152238974E-7</v>
      </c>
      <c r="Q877" s="6">
        <v>54</v>
      </c>
      <c r="R877" s="6"/>
      <c r="S877" s="6" t="s">
        <v>11</v>
      </c>
    </row>
    <row r="878" spans="1:19" s="47" customFormat="1" ht="14" x14ac:dyDescent="0.15">
      <c r="A878" s="8" t="s">
        <v>415</v>
      </c>
      <c r="B878" s="114" t="s">
        <v>416</v>
      </c>
      <c r="C878" s="40" t="s">
        <v>65</v>
      </c>
      <c r="D878" s="6" t="s">
        <v>435</v>
      </c>
      <c r="E878" s="7" t="s">
        <v>436</v>
      </c>
      <c r="F878" s="6" t="s">
        <v>1336</v>
      </c>
      <c r="G878" s="6" t="s">
        <v>1337</v>
      </c>
      <c r="H878" s="6" t="s">
        <v>38</v>
      </c>
      <c r="I878" s="8" t="s">
        <v>39</v>
      </c>
      <c r="J878" s="15" t="s">
        <v>7586</v>
      </c>
      <c r="K878" s="7" t="s">
        <v>1338</v>
      </c>
      <c r="L878" s="19">
        <v>14869754</v>
      </c>
      <c r="M878" s="19">
        <f t="shared" si="42"/>
        <v>14869754</v>
      </c>
      <c r="N878" s="11">
        <f>M878*(1+VOTOS!$P$3%)^Q878</f>
        <v>14880520.471276114</v>
      </c>
      <c r="O878" s="54">
        <f t="shared" si="40"/>
        <v>14880520.471276114</v>
      </c>
      <c r="P878" s="103">
        <f t="shared" si="41"/>
        <v>9.9025940107209576E-5</v>
      </c>
      <c r="Q878" s="6">
        <v>6</v>
      </c>
      <c r="R878" s="6"/>
      <c r="S878" s="6" t="s">
        <v>11</v>
      </c>
    </row>
    <row r="879" spans="1:19" s="47" customFormat="1" ht="14" x14ac:dyDescent="0.15">
      <c r="A879" s="8" t="s">
        <v>415</v>
      </c>
      <c r="B879" s="114" t="s">
        <v>416</v>
      </c>
      <c r="C879" s="40" t="s">
        <v>65</v>
      </c>
      <c r="D879" s="6" t="s">
        <v>435</v>
      </c>
      <c r="E879" s="17" t="s">
        <v>436</v>
      </c>
      <c r="F879" s="6" t="s">
        <v>1336</v>
      </c>
      <c r="G879" s="6" t="s">
        <v>1337</v>
      </c>
      <c r="H879" s="6" t="s">
        <v>38</v>
      </c>
      <c r="I879" s="8" t="s">
        <v>39</v>
      </c>
      <c r="J879" s="15" t="s">
        <v>7586</v>
      </c>
      <c r="K879" s="7" t="s">
        <v>4074</v>
      </c>
      <c r="L879" s="19">
        <v>6248249</v>
      </c>
      <c r="M879" s="19">
        <f t="shared" si="42"/>
        <v>6248249</v>
      </c>
      <c r="N879" s="11">
        <f>M879*(1+VOTOS!$P$3%)^Q879</f>
        <v>6330185.1153345946</v>
      </c>
      <c r="O879" s="54">
        <f t="shared" si="40"/>
        <v>6330185.1153345946</v>
      </c>
      <c r="P879" s="103">
        <f t="shared" si="41"/>
        <v>4.2125712827631754E-5</v>
      </c>
      <c r="Q879" s="6">
        <v>108</v>
      </c>
      <c r="R879" s="6"/>
      <c r="S879" s="6" t="s">
        <v>11</v>
      </c>
    </row>
    <row r="880" spans="1:19" s="47" customFormat="1" ht="14" x14ac:dyDescent="0.15">
      <c r="A880" s="8" t="s">
        <v>415</v>
      </c>
      <c r="B880" s="114" t="s">
        <v>416</v>
      </c>
      <c r="C880" s="40" t="s">
        <v>65</v>
      </c>
      <c r="D880" s="6" t="s">
        <v>435</v>
      </c>
      <c r="E880" s="7" t="s">
        <v>436</v>
      </c>
      <c r="F880" s="6" t="s">
        <v>1336</v>
      </c>
      <c r="G880" s="6" t="s">
        <v>1337</v>
      </c>
      <c r="H880" s="6" t="s">
        <v>38</v>
      </c>
      <c r="I880" s="8" t="s">
        <v>39</v>
      </c>
      <c r="J880" s="15" t="s">
        <v>7586</v>
      </c>
      <c r="K880" s="7" t="s">
        <v>1338</v>
      </c>
      <c r="L880" s="19">
        <v>4936003</v>
      </c>
      <c r="M880" s="19">
        <f t="shared" si="42"/>
        <v>4936003</v>
      </c>
      <c r="N880" s="11">
        <f>M880*(1+VOTOS!$P$3%)^Q880</f>
        <v>4939576.9215671159</v>
      </c>
      <c r="O880" s="54">
        <f t="shared" si="40"/>
        <v>4939576.9215671159</v>
      </c>
      <c r="P880" s="103">
        <f t="shared" si="41"/>
        <v>3.287158196746273E-5</v>
      </c>
      <c r="Q880" s="6">
        <v>6</v>
      </c>
      <c r="R880" s="6"/>
      <c r="S880" s="6" t="s">
        <v>11</v>
      </c>
    </row>
    <row r="881" spans="1:19" s="47" customFormat="1" ht="14" x14ac:dyDescent="0.15">
      <c r="A881" s="14" t="s">
        <v>5234</v>
      </c>
      <c r="B881" s="115" t="s">
        <v>416</v>
      </c>
      <c r="C881" s="40" t="s">
        <v>65</v>
      </c>
      <c r="D881" s="12" t="s">
        <v>1110</v>
      </c>
      <c r="E881" s="51" t="s">
        <v>1111</v>
      </c>
      <c r="F881" s="14" t="s">
        <v>5619</v>
      </c>
      <c r="G881" s="14" t="s">
        <v>5620</v>
      </c>
      <c r="H881" s="14" t="s">
        <v>38</v>
      </c>
      <c r="I881" s="14" t="s">
        <v>39</v>
      </c>
      <c r="J881" s="15" t="s">
        <v>7586</v>
      </c>
      <c r="K881" s="52" t="s">
        <v>5622</v>
      </c>
      <c r="L881" s="109">
        <v>877500</v>
      </c>
      <c r="M881" s="19">
        <f t="shared" si="42"/>
        <v>877500</v>
      </c>
      <c r="N881" s="11">
        <f>M881*(1+VOTOS!$P$3%)^Q881</f>
        <v>892014.91756254097</v>
      </c>
      <c r="O881" s="54">
        <f t="shared" si="40"/>
        <v>892014.91756254097</v>
      </c>
      <c r="P881" s="103">
        <f t="shared" si="41"/>
        <v>5.9361240738718936E-6</v>
      </c>
      <c r="Q881" s="6">
        <v>136</v>
      </c>
      <c r="R881" s="6"/>
      <c r="S881" s="6" t="s">
        <v>7</v>
      </c>
    </row>
    <row r="882" spans="1:19" s="47" customFormat="1" ht="14" x14ac:dyDescent="0.15">
      <c r="A882" s="14" t="s">
        <v>5234</v>
      </c>
      <c r="B882" s="115" t="s">
        <v>416</v>
      </c>
      <c r="C882" s="40" t="s">
        <v>65</v>
      </c>
      <c r="D882" s="12" t="s">
        <v>1110</v>
      </c>
      <c r="E882" s="51" t="s">
        <v>1111</v>
      </c>
      <c r="F882" s="14" t="s">
        <v>5619</v>
      </c>
      <c r="G882" s="14" t="s">
        <v>5620</v>
      </c>
      <c r="H882" s="14" t="s">
        <v>38</v>
      </c>
      <c r="I882" s="14" t="s">
        <v>39</v>
      </c>
      <c r="J882" s="15" t="s">
        <v>7586</v>
      </c>
      <c r="K882" s="52" t="s">
        <v>5626</v>
      </c>
      <c r="L882" s="109">
        <v>853125</v>
      </c>
      <c r="M882" s="19">
        <f t="shared" si="42"/>
        <v>853125</v>
      </c>
      <c r="N882" s="11">
        <f>M882*(1+VOTOS!$P$3%)^Q882</f>
        <v>860463.26432277285</v>
      </c>
      <c r="O882" s="54">
        <f t="shared" si="40"/>
        <v>860463.26432277285</v>
      </c>
      <c r="P882" s="103">
        <f t="shared" si="41"/>
        <v>5.72615614096015E-6</v>
      </c>
      <c r="Q882" s="6">
        <v>71</v>
      </c>
      <c r="R882" s="6"/>
      <c r="S882" s="6" t="s">
        <v>7</v>
      </c>
    </row>
    <row r="883" spans="1:19" s="47" customFormat="1" ht="14" x14ac:dyDescent="0.15">
      <c r="A883" s="14" t="s">
        <v>5234</v>
      </c>
      <c r="B883" s="115" t="s">
        <v>416</v>
      </c>
      <c r="C883" s="40" t="s">
        <v>65</v>
      </c>
      <c r="D883" s="12" t="s">
        <v>1110</v>
      </c>
      <c r="E883" s="51" t="s">
        <v>1111</v>
      </c>
      <c r="F883" s="14" t="s">
        <v>5619</v>
      </c>
      <c r="G883" s="14" t="s">
        <v>5620</v>
      </c>
      <c r="H883" s="14" t="s">
        <v>38</v>
      </c>
      <c r="I883" s="14" t="s">
        <v>39</v>
      </c>
      <c r="J883" s="15" t="s">
        <v>7586</v>
      </c>
      <c r="K883" s="52" t="s">
        <v>5621</v>
      </c>
      <c r="L883" s="109">
        <v>755625</v>
      </c>
      <c r="M883" s="19">
        <f t="shared" si="42"/>
        <v>755625</v>
      </c>
      <c r="N883" s="11">
        <f>M883*(1+VOTOS!$P$3%)^Q883</f>
        <v>768123.95678996586</v>
      </c>
      <c r="O883" s="54">
        <f t="shared" si="40"/>
        <v>768123.95678996586</v>
      </c>
      <c r="P883" s="103">
        <f t="shared" si="41"/>
        <v>5.1116623969452414E-6</v>
      </c>
      <c r="Q883" s="6">
        <v>136</v>
      </c>
      <c r="R883" s="6"/>
      <c r="S883" s="6" t="s">
        <v>7</v>
      </c>
    </row>
    <row r="884" spans="1:19" s="47" customFormat="1" ht="14" x14ac:dyDescent="0.15">
      <c r="A884" s="14" t="s">
        <v>5234</v>
      </c>
      <c r="B884" s="115" t="s">
        <v>416</v>
      </c>
      <c r="C884" s="40" t="s">
        <v>65</v>
      </c>
      <c r="D884" s="12" t="s">
        <v>1110</v>
      </c>
      <c r="E884" s="51" t="s">
        <v>1111</v>
      </c>
      <c r="F884" s="14" t="s">
        <v>5619</v>
      </c>
      <c r="G884" s="14" t="s">
        <v>5620</v>
      </c>
      <c r="H884" s="14" t="s">
        <v>38</v>
      </c>
      <c r="I884" s="14" t="s">
        <v>39</v>
      </c>
      <c r="J884" s="15" t="s">
        <v>7586</v>
      </c>
      <c r="K884" s="52" t="s">
        <v>5625</v>
      </c>
      <c r="L884" s="109">
        <v>487012.5</v>
      </c>
      <c r="M884" s="19">
        <f t="shared" si="42"/>
        <v>487012.5</v>
      </c>
      <c r="N884" s="11">
        <f>M884*(1+VOTOS!$P$3%)^Q884</f>
        <v>492447.52144146955</v>
      </c>
      <c r="O884" s="54">
        <f t="shared" si="40"/>
        <v>492447.52144146955</v>
      </c>
      <c r="P884" s="103">
        <f t="shared" si="41"/>
        <v>3.2771084088314022E-6</v>
      </c>
      <c r="Q884" s="6">
        <v>92</v>
      </c>
      <c r="R884" s="6"/>
      <c r="S884" s="6" t="s">
        <v>7</v>
      </c>
    </row>
    <row r="885" spans="1:19" s="47" customFormat="1" ht="14" x14ac:dyDescent="0.15">
      <c r="A885" s="14" t="s">
        <v>5234</v>
      </c>
      <c r="B885" s="115" t="s">
        <v>416</v>
      </c>
      <c r="C885" s="40" t="s">
        <v>65</v>
      </c>
      <c r="D885" s="12" t="s">
        <v>1110</v>
      </c>
      <c r="E885" s="51" t="s">
        <v>1111</v>
      </c>
      <c r="F885" s="14" t="s">
        <v>5619</v>
      </c>
      <c r="G885" s="14" t="s">
        <v>5620</v>
      </c>
      <c r="H885" s="14" t="s">
        <v>38</v>
      </c>
      <c r="I885" s="14" t="s">
        <v>39</v>
      </c>
      <c r="J885" s="15" t="s">
        <v>7586</v>
      </c>
      <c r="K885" s="52" t="s">
        <v>5623</v>
      </c>
      <c r="L885" s="109">
        <v>438750</v>
      </c>
      <c r="M885" s="19">
        <f t="shared" si="42"/>
        <v>438750</v>
      </c>
      <c r="N885" s="11">
        <f>M885*(1+VOTOS!$P$3%)^Q885</f>
        <v>445147.44734181085</v>
      </c>
      <c r="O885" s="54">
        <f t="shared" si="40"/>
        <v>445147.44734181085</v>
      </c>
      <c r="P885" s="103">
        <f t="shared" si="41"/>
        <v>2.9623388875703155E-6</v>
      </c>
      <c r="Q885" s="6">
        <v>120</v>
      </c>
      <c r="R885" s="6"/>
      <c r="S885" s="6" t="s">
        <v>7</v>
      </c>
    </row>
    <row r="886" spans="1:19" s="47" customFormat="1" ht="14" x14ac:dyDescent="0.15">
      <c r="A886" s="14" t="s">
        <v>5234</v>
      </c>
      <c r="B886" s="115" t="s">
        <v>416</v>
      </c>
      <c r="C886" s="40" t="s">
        <v>65</v>
      </c>
      <c r="D886" s="12" t="s">
        <v>1110</v>
      </c>
      <c r="E886" s="51" t="s">
        <v>1111</v>
      </c>
      <c r="F886" s="14" t="s">
        <v>5619</v>
      </c>
      <c r="G886" s="14" t="s">
        <v>5620</v>
      </c>
      <c r="H886" s="14" t="s">
        <v>38</v>
      </c>
      <c r="I886" s="14" t="s">
        <v>39</v>
      </c>
      <c r="J886" s="15" t="s">
        <v>7586</v>
      </c>
      <c r="K886" s="52" t="s">
        <v>5627</v>
      </c>
      <c r="L886" s="109">
        <v>356250</v>
      </c>
      <c r="M886" s="19">
        <f t="shared" si="42"/>
        <v>356250</v>
      </c>
      <c r="N886" s="11">
        <f>M886*(1+VOTOS!$P$3%)^Q886</f>
        <v>359314.33015676227</v>
      </c>
      <c r="O886" s="54">
        <f t="shared" si="40"/>
        <v>359314.33015676227</v>
      </c>
      <c r="P886" s="103">
        <f t="shared" si="41"/>
        <v>2.3911421247965462E-6</v>
      </c>
      <c r="Q886" s="6">
        <v>71</v>
      </c>
      <c r="R886" s="6"/>
      <c r="S886" s="6" t="s">
        <v>7</v>
      </c>
    </row>
    <row r="887" spans="1:19" s="47" customFormat="1" ht="14" x14ac:dyDescent="0.15">
      <c r="A887" s="14" t="s">
        <v>5234</v>
      </c>
      <c r="B887" s="115" t="s">
        <v>416</v>
      </c>
      <c r="C887" s="40" t="s">
        <v>65</v>
      </c>
      <c r="D887" s="12" t="s">
        <v>1110</v>
      </c>
      <c r="E887" s="51" t="s">
        <v>1111</v>
      </c>
      <c r="F887" s="14" t="s">
        <v>5619</v>
      </c>
      <c r="G887" s="14" t="s">
        <v>5620</v>
      </c>
      <c r="H887" s="14" t="s">
        <v>38</v>
      </c>
      <c r="I887" s="14" t="s">
        <v>39</v>
      </c>
      <c r="J887" s="15" t="s">
        <v>7586</v>
      </c>
      <c r="K887" s="52" t="s">
        <v>5624</v>
      </c>
      <c r="L887" s="109">
        <v>76000</v>
      </c>
      <c r="M887" s="19">
        <f t="shared" si="42"/>
        <v>76000</v>
      </c>
      <c r="N887" s="11">
        <f>M887*(1+VOTOS!$P$3%)^Q887</f>
        <v>76978.048161766012</v>
      </c>
      <c r="O887" s="54">
        <f t="shared" si="40"/>
        <v>76978.048161766012</v>
      </c>
      <c r="P887" s="103">
        <f t="shared" si="41"/>
        <v>5.1226861328884842E-7</v>
      </c>
      <c r="Q887" s="6">
        <v>106</v>
      </c>
      <c r="R887" s="6"/>
      <c r="S887" s="6" t="s">
        <v>7</v>
      </c>
    </row>
    <row r="888" spans="1:19" s="47" customFormat="1" ht="14" x14ac:dyDescent="0.15">
      <c r="A888" s="8" t="s">
        <v>415</v>
      </c>
      <c r="B888" s="114" t="s">
        <v>416</v>
      </c>
      <c r="C888" s="40" t="s">
        <v>65</v>
      </c>
      <c r="D888" s="6" t="s">
        <v>1339</v>
      </c>
      <c r="E888" s="7" t="s">
        <v>1340</v>
      </c>
      <c r="F888" s="6" t="s">
        <v>1341</v>
      </c>
      <c r="G888" s="6" t="s">
        <v>4936</v>
      </c>
      <c r="H888" s="6" t="s">
        <v>38</v>
      </c>
      <c r="I888" s="8" t="s">
        <v>39</v>
      </c>
      <c r="J888" s="15" t="s">
        <v>7586</v>
      </c>
      <c r="K888" s="7" t="s">
        <v>1343</v>
      </c>
      <c r="L888" s="19">
        <v>1107450</v>
      </c>
      <c r="M888" s="19">
        <f t="shared" si="42"/>
        <v>1107450</v>
      </c>
      <c r="N888" s="11">
        <f>M888*(1+VOTOS!$P$3%)^Q888</f>
        <v>1113075.1646452192</v>
      </c>
      <c r="O888" s="54">
        <f t="shared" si="40"/>
        <v>1113075.1646452192</v>
      </c>
      <c r="P888" s="103">
        <f t="shared" si="41"/>
        <v>7.407221730029142E-6</v>
      </c>
      <c r="Q888" s="6">
        <v>42</v>
      </c>
      <c r="R888" s="6"/>
      <c r="S888" s="6" t="s">
        <v>11</v>
      </c>
    </row>
    <row r="889" spans="1:19" s="47" customFormat="1" ht="14" x14ac:dyDescent="0.15">
      <c r="A889" s="8" t="s">
        <v>415</v>
      </c>
      <c r="B889" s="114" t="s">
        <v>416</v>
      </c>
      <c r="C889" s="40" t="s">
        <v>65</v>
      </c>
      <c r="D889" s="6" t="s">
        <v>1339</v>
      </c>
      <c r="E889" s="7" t="s">
        <v>1340</v>
      </c>
      <c r="F889" s="6" t="s">
        <v>1341</v>
      </c>
      <c r="G889" s="6" t="s">
        <v>4936</v>
      </c>
      <c r="H889" s="6" t="s">
        <v>38</v>
      </c>
      <c r="I889" s="8" t="s">
        <v>39</v>
      </c>
      <c r="J889" s="15" t="s">
        <v>7586</v>
      </c>
      <c r="K889" s="7" t="s">
        <v>1342</v>
      </c>
      <c r="L889" s="19">
        <v>648700</v>
      </c>
      <c r="M889" s="19">
        <f t="shared" si="42"/>
        <v>648700</v>
      </c>
      <c r="N889" s="11">
        <f>M889*(1+VOTOS!$P$3%)^Q889</f>
        <v>651994.99688956956</v>
      </c>
      <c r="O889" s="54">
        <f t="shared" si="40"/>
        <v>651994.99688956956</v>
      </c>
      <c r="P889" s="103">
        <f t="shared" si="41"/>
        <v>4.3388547891732406E-6</v>
      </c>
      <c r="Q889" s="6">
        <v>42</v>
      </c>
      <c r="R889" s="6"/>
      <c r="S889" s="6" t="s">
        <v>11</v>
      </c>
    </row>
    <row r="890" spans="1:19" s="47" customFormat="1" ht="14" x14ac:dyDescent="0.15">
      <c r="A890" s="8" t="s">
        <v>415</v>
      </c>
      <c r="B890" s="114" t="s">
        <v>416</v>
      </c>
      <c r="C890" s="40" t="s">
        <v>65</v>
      </c>
      <c r="D890" s="6" t="s">
        <v>887</v>
      </c>
      <c r="E890" s="7" t="s">
        <v>888</v>
      </c>
      <c r="F890" s="6" t="s">
        <v>1344</v>
      </c>
      <c r="G890" s="6" t="s">
        <v>96</v>
      </c>
      <c r="H890" s="6" t="s">
        <v>38</v>
      </c>
      <c r="I890" s="8" t="s">
        <v>39</v>
      </c>
      <c r="J890" s="15" t="s">
        <v>7586</v>
      </c>
      <c r="K890" s="7" t="s">
        <v>1345</v>
      </c>
      <c r="L890" s="19">
        <v>2632000</v>
      </c>
      <c r="M890" s="19">
        <f t="shared" si="42"/>
        <v>2632000</v>
      </c>
      <c r="N890" s="11">
        <f>M890*(1+VOTOS!$P$3%)^Q890</f>
        <v>2647284.3246589289</v>
      </c>
      <c r="O890" s="54">
        <f t="shared" si="40"/>
        <v>2647284.3246589289</v>
      </c>
      <c r="P890" s="103">
        <f t="shared" si="41"/>
        <v>1.7616979156505847E-5</v>
      </c>
      <c r="Q890" s="48">
        <v>48</v>
      </c>
      <c r="R890" s="48"/>
      <c r="S890" s="48" t="s">
        <v>11</v>
      </c>
    </row>
    <row r="891" spans="1:19" s="47" customFormat="1" ht="14" x14ac:dyDescent="0.15">
      <c r="A891" s="8" t="s">
        <v>415</v>
      </c>
      <c r="B891" s="114" t="s">
        <v>416</v>
      </c>
      <c r="C891" s="40" t="s">
        <v>65</v>
      </c>
      <c r="D891" s="6" t="s">
        <v>887</v>
      </c>
      <c r="E891" s="7" t="s">
        <v>888</v>
      </c>
      <c r="F891" s="6" t="s">
        <v>1344</v>
      </c>
      <c r="G891" s="6" t="s">
        <v>96</v>
      </c>
      <c r="H891" s="6" t="s">
        <v>38</v>
      </c>
      <c r="I891" s="8" t="s">
        <v>39</v>
      </c>
      <c r="J891" s="15" t="s">
        <v>7586</v>
      </c>
      <c r="K891" s="7" t="s">
        <v>1346</v>
      </c>
      <c r="L891" s="19">
        <v>1645000</v>
      </c>
      <c r="M891" s="19">
        <f t="shared" si="42"/>
        <v>1645000</v>
      </c>
      <c r="N891" s="11">
        <f>M891*(1+VOTOS!$P$3%)^Q891</f>
        <v>1654552.7029118307</v>
      </c>
      <c r="O891" s="54">
        <f t="shared" si="40"/>
        <v>1654552.7029118307</v>
      </c>
      <c r="P891" s="103">
        <f t="shared" si="41"/>
        <v>1.1010611972816155E-5</v>
      </c>
      <c r="Q891" s="6">
        <v>48</v>
      </c>
      <c r="R891" s="6"/>
      <c r="S891" s="6" t="s">
        <v>11</v>
      </c>
    </row>
    <row r="892" spans="1:19" s="47" customFormat="1" ht="14" x14ac:dyDescent="0.15">
      <c r="A892" s="8" t="s">
        <v>415</v>
      </c>
      <c r="B892" s="114" t="s">
        <v>416</v>
      </c>
      <c r="C892" s="40" t="s">
        <v>65</v>
      </c>
      <c r="D892" s="6" t="s">
        <v>887</v>
      </c>
      <c r="E892" s="7" t="s">
        <v>888</v>
      </c>
      <c r="F892" s="6" t="s">
        <v>1344</v>
      </c>
      <c r="G892" s="6" t="s">
        <v>96</v>
      </c>
      <c r="H892" s="6" t="s">
        <v>38</v>
      </c>
      <c r="I892" s="8" t="s">
        <v>39</v>
      </c>
      <c r="J892" s="15" t="s">
        <v>7586</v>
      </c>
      <c r="K892" s="7" t="s">
        <v>1347</v>
      </c>
      <c r="L892" s="19">
        <v>470000</v>
      </c>
      <c r="M892" s="19">
        <f t="shared" si="42"/>
        <v>470000</v>
      </c>
      <c r="N892" s="11">
        <f>M892*(1+VOTOS!$P$3%)^Q892</f>
        <v>472729.34368909447</v>
      </c>
      <c r="O892" s="54">
        <f t="shared" si="40"/>
        <v>472729.34368909447</v>
      </c>
      <c r="P892" s="103">
        <f t="shared" si="41"/>
        <v>3.14588913509033E-6</v>
      </c>
      <c r="Q892" s="6">
        <v>48</v>
      </c>
      <c r="R892" s="6"/>
      <c r="S892" s="6" t="s">
        <v>11</v>
      </c>
    </row>
    <row r="893" spans="1:19" s="47" customFormat="1" ht="14" x14ac:dyDescent="0.15">
      <c r="A893" s="8" t="s">
        <v>415</v>
      </c>
      <c r="B893" s="114" t="s">
        <v>416</v>
      </c>
      <c r="C893" s="40" t="s">
        <v>65</v>
      </c>
      <c r="D893" s="6" t="s">
        <v>887</v>
      </c>
      <c r="E893" s="7" t="s">
        <v>888</v>
      </c>
      <c r="F893" s="6" t="s">
        <v>1344</v>
      </c>
      <c r="G893" s="6" t="s">
        <v>96</v>
      </c>
      <c r="H893" s="6" t="s">
        <v>38</v>
      </c>
      <c r="I893" s="8" t="s">
        <v>39</v>
      </c>
      <c r="J893" s="15" t="s">
        <v>7586</v>
      </c>
      <c r="K893" s="7" t="s">
        <v>1348</v>
      </c>
      <c r="L893" s="19">
        <v>1475800</v>
      </c>
      <c r="M893" s="19">
        <f t="shared" si="42"/>
        <v>1475800</v>
      </c>
      <c r="N893" s="11">
        <f>M893*(1+VOTOS!$P$3%)^Q893</f>
        <v>1480614.5965011916</v>
      </c>
      <c r="O893" s="54">
        <f t="shared" si="40"/>
        <v>1480614.5965011916</v>
      </c>
      <c r="P893" s="103">
        <f t="shared" si="41"/>
        <v>9.8530997378758752E-6</v>
      </c>
      <c r="Q893" s="6">
        <v>27</v>
      </c>
      <c r="R893" s="6"/>
      <c r="S893" s="6" t="s">
        <v>11</v>
      </c>
    </row>
    <row r="894" spans="1:19" s="47" customFormat="1" ht="14" x14ac:dyDescent="0.15">
      <c r="A894" s="8" t="s">
        <v>415</v>
      </c>
      <c r="B894" s="114" t="s">
        <v>416</v>
      </c>
      <c r="C894" s="40" t="s">
        <v>65</v>
      </c>
      <c r="D894" s="6" t="s">
        <v>887</v>
      </c>
      <c r="E894" s="7" t="s">
        <v>888</v>
      </c>
      <c r="F894" s="6" t="s">
        <v>1344</v>
      </c>
      <c r="G894" s="6" t="s">
        <v>96</v>
      </c>
      <c r="H894" s="6" t="s">
        <v>38</v>
      </c>
      <c r="I894" s="8" t="s">
        <v>39</v>
      </c>
      <c r="J894" s="15" t="s">
        <v>7586</v>
      </c>
      <c r="K894" s="7" t="s">
        <v>1342</v>
      </c>
      <c r="L894" s="19">
        <v>263200</v>
      </c>
      <c r="M894" s="19">
        <f t="shared" si="42"/>
        <v>263200</v>
      </c>
      <c r="N894" s="11">
        <f>M894*(1+VOTOS!$P$3%)^Q894</f>
        <v>265431.92720816407</v>
      </c>
      <c r="O894" s="54">
        <f t="shared" si="40"/>
        <v>265431.92720816407</v>
      </c>
      <c r="P894" s="103">
        <f t="shared" si="41"/>
        <v>1.7663794876660497E-6</v>
      </c>
      <c r="Q894" s="6">
        <v>70</v>
      </c>
      <c r="R894" s="6"/>
      <c r="S894" s="6" t="s">
        <v>11</v>
      </c>
    </row>
    <row r="895" spans="1:19" s="47" customFormat="1" ht="14" x14ac:dyDescent="0.15">
      <c r="A895" s="8" t="s">
        <v>415</v>
      </c>
      <c r="B895" s="114" t="s">
        <v>416</v>
      </c>
      <c r="C895" s="40" t="s">
        <v>65</v>
      </c>
      <c r="D895" s="6" t="s">
        <v>423</v>
      </c>
      <c r="E895" s="7" t="s">
        <v>424</v>
      </c>
      <c r="F895" s="6" t="s">
        <v>1355</v>
      </c>
      <c r="G895" s="6" t="s">
        <v>68</v>
      </c>
      <c r="H895" s="6" t="s">
        <v>38</v>
      </c>
      <c r="I895" s="8" t="s">
        <v>39</v>
      </c>
      <c r="J895" s="15" t="s">
        <v>7586</v>
      </c>
      <c r="K895" s="7" t="s">
        <v>1363</v>
      </c>
      <c r="L895" s="19">
        <v>21195458</v>
      </c>
      <c r="M895" s="19">
        <f t="shared" si="42"/>
        <v>21195458</v>
      </c>
      <c r="N895" s="11">
        <f>M895*(1+VOTOS!$P$3%)^Q895</f>
        <v>21574666.13285571</v>
      </c>
      <c r="O895" s="54">
        <f t="shared" si="40"/>
        <v>21574666.13285571</v>
      </c>
      <c r="P895" s="103">
        <f t="shared" si="41"/>
        <v>1.4357371440261161E-4</v>
      </c>
      <c r="Q895" s="6">
        <v>147</v>
      </c>
      <c r="R895" s="6"/>
      <c r="S895" s="6" t="s">
        <v>11</v>
      </c>
    </row>
    <row r="896" spans="1:19" s="47" customFormat="1" ht="14" x14ac:dyDescent="0.15">
      <c r="A896" s="8" t="s">
        <v>415</v>
      </c>
      <c r="B896" s="114" t="s">
        <v>416</v>
      </c>
      <c r="C896" s="40" t="s">
        <v>65</v>
      </c>
      <c r="D896" s="6" t="s">
        <v>423</v>
      </c>
      <c r="E896" s="7" t="s">
        <v>424</v>
      </c>
      <c r="F896" s="6" t="s">
        <v>1355</v>
      </c>
      <c r="G896" s="6" t="s">
        <v>68</v>
      </c>
      <c r="H896" s="6" t="s">
        <v>38</v>
      </c>
      <c r="I896" s="8" t="s">
        <v>39</v>
      </c>
      <c r="J896" s="15" t="s">
        <v>7586</v>
      </c>
      <c r="K896" s="7" t="s">
        <v>1366</v>
      </c>
      <c r="L896" s="19">
        <v>6422694</v>
      </c>
      <c r="M896" s="19">
        <f t="shared" si="42"/>
        <v>6422694</v>
      </c>
      <c r="N896" s="11">
        <f>M896*(1+VOTOS!$P$3%)^Q896</f>
        <v>6547073.0293317316</v>
      </c>
      <c r="O896" s="54">
        <f t="shared" si="40"/>
        <v>6547073.0293317316</v>
      </c>
      <c r="P896" s="103">
        <f t="shared" si="41"/>
        <v>4.3569044707246866E-5</v>
      </c>
      <c r="Q896" s="6">
        <v>159</v>
      </c>
      <c r="R896" s="6"/>
      <c r="S896" s="6" t="s">
        <v>11</v>
      </c>
    </row>
    <row r="897" spans="1:19" s="47" customFormat="1" ht="14" x14ac:dyDescent="0.15">
      <c r="A897" s="8" t="s">
        <v>415</v>
      </c>
      <c r="B897" s="114" t="s">
        <v>416</v>
      </c>
      <c r="C897" s="40" t="s">
        <v>65</v>
      </c>
      <c r="D897" s="6" t="s">
        <v>423</v>
      </c>
      <c r="E897" s="7" t="s">
        <v>424</v>
      </c>
      <c r="F897" s="6" t="s">
        <v>1355</v>
      </c>
      <c r="G897" s="6" t="s">
        <v>68</v>
      </c>
      <c r="H897" s="6" t="s">
        <v>38</v>
      </c>
      <c r="I897" s="8" t="s">
        <v>39</v>
      </c>
      <c r="J897" s="15" t="s">
        <v>7586</v>
      </c>
      <c r="K897" s="7" t="s">
        <v>1356</v>
      </c>
      <c r="L897" s="19">
        <v>184662</v>
      </c>
      <c r="M897" s="19">
        <f t="shared" si="42"/>
        <v>184662</v>
      </c>
      <c r="N897" s="11">
        <f>M897*(1+VOTOS!$P$3%)^Q897</f>
        <v>187241.60040270499</v>
      </c>
      <c r="O897" s="54">
        <f t="shared" si="40"/>
        <v>187241.60040270499</v>
      </c>
      <c r="P897" s="103">
        <f t="shared" si="41"/>
        <v>1.2460434796516388E-6</v>
      </c>
      <c r="Q897" s="6">
        <v>115</v>
      </c>
      <c r="R897" s="6"/>
      <c r="S897" s="6" t="s">
        <v>11</v>
      </c>
    </row>
    <row r="898" spans="1:19" s="47" customFormat="1" ht="14" x14ac:dyDescent="0.15">
      <c r="A898" s="8" t="s">
        <v>5234</v>
      </c>
      <c r="B898" s="114" t="s">
        <v>416</v>
      </c>
      <c r="C898" s="40" t="s">
        <v>65</v>
      </c>
      <c r="D898" s="6" t="s">
        <v>1068</v>
      </c>
      <c r="E898" s="7" t="s">
        <v>1069</v>
      </c>
      <c r="F898" s="6" t="s">
        <v>5333</v>
      </c>
      <c r="G898" s="6" t="s">
        <v>5224</v>
      </c>
      <c r="H898" s="6" t="s">
        <v>38</v>
      </c>
      <c r="I898" s="8" t="s">
        <v>39</v>
      </c>
      <c r="J898" s="15" t="s">
        <v>7586</v>
      </c>
      <c r="K898" s="7" t="s">
        <v>4911</v>
      </c>
      <c r="L898" s="19">
        <v>2273551.5</v>
      </c>
      <c r="M898" s="19">
        <f t="shared" si="42"/>
        <v>0</v>
      </c>
      <c r="N898" s="11">
        <f>M898*(1+VOTOS!$P$3%)^Q898</f>
        <v>0</v>
      </c>
      <c r="O898" s="54">
        <f t="shared" si="40"/>
        <v>2273551.5</v>
      </c>
      <c r="P898" s="103">
        <f t="shared" si="41"/>
        <v>1.5129885752601572E-5</v>
      </c>
      <c r="Q898" s="6">
        <v>0</v>
      </c>
      <c r="R898" s="6"/>
      <c r="S898" s="6" t="s">
        <v>93</v>
      </c>
    </row>
    <row r="899" spans="1:19" s="47" customFormat="1" ht="14" x14ac:dyDescent="0.15">
      <c r="A899" s="8" t="s">
        <v>5234</v>
      </c>
      <c r="B899" s="114" t="s">
        <v>416</v>
      </c>
      <c r="C899" s="40" t="s">
        <v>65</v>
      </c>
      <c r="D899" s="6" t="s">
        <v>1068</v>
      </c>
      <c r="E899" s="7" t="s">
        <v>1069</v>
      </c>
      <c r="F899" s="6" t="s">
        <v>5333</v>
      </c>
      <c r="G899" s="6" t="s">
        <v>5224</v>
      </c>
      <c r="H899" s="6" t="s">
        <v>38</v>
      </c>
      <c r="I899" s="8" t="s">
        <v>39</v>
      </c>
      <c r="J899" s="15" t="s">
        <v>7586</v>
      </c>
      <c r="K899" s="7" t="s">
        <v>2458</v>
      </c>
      <c r="L899" s="19">
        <v>772324</v>
      </c>
      <c r="M899" s="19">
        <f t="shared" si="42"/>
        <v>0</v>
      </c>
      <c r="N899" s="11">
        <f>M899*(1+VOTOS!$P$3%)^Q899</f>
        <v>0</v>
      </c>
      <c r="O899" s="54">
        <f t="shared" si="40"/>
        <v>772324</v>
      </c>
      <c r="P899" s="103">
        <f t="shared" si="41"/>
        <v>5.1396125770593966E-6</v>
      </c>
      <c r="Q899" s="6">
        <v>0</v>
      </c>
      <c r="R899" s="6"/>
      <c r="S899" s="6" t="s">
        <v>93</v>
      </c>
    </row>
    <row r="900" spans="1:19" s="47" customFormat="1" ht="14" x14ac:dyDescent="0.15">
      <c r="A900" s="8" t="s">
        <v>5234</v>
      </c>
      <c r="B900" s="114" t="s">
        <v>416</v>
      </c>
      <c r="C900" s="40" t="s">
        <v>65</v>
      </c>
      <c r="D900" s="6" t="s">
        <v>1068</v>
      </c>
      <c r="E900" s="7" t="s">
        <v>1069</v>
      </c>
      <c r="F900" s="6" t="s">
        <v>5333</v>
      </c>
      <c r="G900" s="6" t="s">
        <v>5224</v>
      </c>
      <c r="H900" s="6" t="s">
        <v>38</v>
      </c>
      <c r="I900" s="8" t="s">
        <v>39</v>
      </c>
      <c r="J900" s="15" t="s">
        <v>7586</v>
      </c>
      <c r="K900" s="7" t="s">
        <v>4519</v>
      </c>
      <c r="L900" s="19">
        <v>727049.5</v>
      </c>
      <c r="M900" s="19">
        <f t="shared" si="42"/>
        <v>0</v>
      </c>
      <c r="N900" s="11">
        <f>M900*(1+VOTOS!$P$3%)^Q900</f>
        <v>0</v>
      </c>
      <c r="O900" s="54">
        <f t="shared" si="40"/>
        <v>727049.5</v>
      </c>
      <c r="P900" s="103">
        <f t="shared" si="41"/>
        <v>4.8383227173372132E-6</v>
      </c>
      <c r="Q900" s="6">
        <v>0</v>
      </c>
      <c r="R900" s="6"/>
      <c r="S900" s="6" t="s">
        <v>93</v>
      </c>
    </row>
    <row r="901" spans="1:19" s="47" customFormat="1" ht="14" x14ac:dyDescent="0.15">
      <c r="A901" s="8" t="s">
        <v>5234</v>
      </c>
      <c r="B901" s="114" t="s">
        <v>416</v>
      </c>
      <c r="C901" s="40" t="s">
        <v>65</v>
      </c>
      <c r="D901" s="6" t="s">
        <v>1068</v>
      </c>
      <c r="E901" s="7" t="s">
        <v>1069</v>
      </c>
      <c r="F901" s="6" t="s">
        <v>5333</v>
      </c>
      <c r="G901" s="6" t="s">
        <v>5224</v>
      </c>
      <c r="H901" s="6" t="s">
        <v>38</v>
      </c>
      <c r="I901" s="8" t="s">
        <v>39</v>
      </c>
      <c r="J901" s="15" t="s">
        <v>7586</v>
      </c>
      <c r="K901" s="7" t="s">
        <v>5334</v>
      </c>
      <c r="L901" s="19">
        <v>348840</v>
      </c>
      <c r="M901" s="19">
        <f t="shared" si="42"/>
        <v>0</v>
      </c>
      <c r="N901" s="11">
        <f>M901*(1+VOTOS!$P$3%)^Q901</f>
        <v>0</v>
      </c>
      <c r="O901" s="54">
        <f t="shared" si="40"/>
        <v>348840</v>
      </c>
      <c r="P901" s="103">
        <f t="shared" si="41"/>
        <v>2.3214382194278564E-6</v>
      </c>
      <c r="Q901" s="6">
        <v>0</v>
      </c>
      <c r="R901" s="6"/>
      <c r="S901" s="6" t="s">
        <v>93</v>
      </c>
    </row>
    <row r="902" spans="1:19" s="47" customFormat="1" ht="14" x14ac:dyDescent="0.15">
      <c r="A902" s="8" t="s">
        <v>415</v>
      </c>
      <c r="B902" s="114" t="s">
        <v>416</v>
      </c>
      <c r="C902" s="40" t="s">
        <v>65</v>
      </c>
      <c r="D902" s="6" t="s">
        <v>992</v>
      </c>
      <c r="E902" s="7" t="s">
        <v>993</v>
      </c>
      <c r="F902" s="6" t="s">
        <v>3962</v>
      </c>
      <c r="G902" s="6" t="s">
        <v>4936</v>
      </c>
      <c r="H902" s="6" t="s">
        <v>38</v>
      </c>
      <c r="I902" s="8" t="s">
        <v>39</v>
      </c>
      <c r="J902" s="15" t="s">
        <v>7586</v>
      </c>
      <c r="K902" s="7" t="s">
        <v>3963</v>
      </c>
      <c r="L902" s="19">
        <v>1835762</v>
      </c>
      <c r="M902" s="19">
        <f t="shared" si="42"/>
        <v>1835762</v>
      </c>
      <c r="N902" s="11">
        <f>M902*(1+VOTOS!$P$3%)^Q902</f>
        <v>1846199.7561292178</v>
      </c>
      <c r="O902" s="54">
        <f t="shared" si="40"/>
        <v>1846199.7561292178</v>
      </c>
      <c r="P902" s="103">
        <f t="shared" si="41"/>
        <v>1.2285972579339395E-5</v>
      </c>
      <c r="Q902" s="48">
        <v>47</v>
      </c>
      <c r="R902" s="48"/>
      <c r="S902" s="48" t="s">
        <v>11</v>
      </c>
    </row>
    <row r="903" spans="1:19" s="47" customFormat="1" ht="14" x14ac:dyDescent="0.15">
      <c r="A903" s="8" t="s">
        <v>415</v>
      </c>
      <c r="B903" s="114" t="s">
        <v>416</v>
      </c>
      <c r="C903" s="40" t="s">
        <v>65</v>
      </c>
      <c r="D903" s="6" t="s">
        <v>992</v>
      </c>
      <c r="E903" s="17" t="s">
        <v>993</v>
      </c>
      <c r="F903" s="6" t="s">
        <v>3962</v>
      </c>
      <c r="G903" s="6" t="s">
        <v>4936</v>
      </c>
      <c r="H903" s="6" t="s">
        <v>38</v>
      </c>
      <c r="I903" s="8" t="s">
        <v>39</v>
      </c>
      <c r="J903" s="15" t="s">
        <v>7586</v>
      </c>
      <c r="K903" s="7" t="s">
        <v>4075</v>
      </c>
      <c r="L903" s="110">
        <v>1509375</v>
      </c>
      <c r="M903" s="19">
        <f t="shared" si="42"/>
        <v>1509375</v>
      </c>
      <c r="N903" s="11">
        <f>M903*(1+VOTOS!$P$3%)^Q903</f>
        <v>1548847.0653292269</v>
      </c>
      <c r="O903" s="54">
        <f t="shared" ref="O903:O966" si="43">+IF(N903&gt;0,N903,L903)</f>
        <v>1548847.0653292269</v>
      </c>
      <c r="P903" s="103">
        <f t="shared" ref="P903:P966" si="44">+O903/$O$4</f>
        <v>1.0307168826694019E-5</v>
      </c>
      <c r="Q903" s="6">
        <v>214</v>
      </c>
      <c r="R903" s="6"/>
      <c r="S903" s="6" t="s">
        <v>11</v>
      </c>
    </row>
    <row r="904" spans="1:19" s="47" customFormat="1" ht="14" x14ac:dyDescent="0.15">
      <c r="A904" s="8" t="s">
        <v>415</v>
      </c>
      <c r="B904" s="114" t="s">
        <v>416</v>
      </c>
      <c r="C904" s="40" t="s">
        <v>65</v>
      </c>
      <c r="D904" s="6" t="s">
        <v>992</v>
      </c>
      <c r="E904" s="7" t="s">
        <v>993</v>
      </c>
      <c r="F904" s="6" t="s">
        <v>3962</v>
      </c>
      <c r="G904" s="6" t="s">
        <v>4936</v>
      </c>
      <c r="H904" s="6" t="s">
        <v>38</v>
      </c>
      <c r="I904" s="8" t="s">
        <v>39</v>
      </c>
      <c r="J904" s="15" t="s">
        <v>7586</v>
      </c>
      <c r="K904" s="7" t="s">
        <v>4076</v>
      </c>
      <c r="L904" s="110">
        <v>1126020</v>
      </c>
      <c r="M904" s="19">
        <f t="shared" si="42"/>
        <v>1126020</v>
      </c>
      <c r="N904" s="11">
        <f>M904*(1+VOTOS!$P$3%)^Q904</f>
        <v>1149627.4470794499</v>
      </c>
      <c r="O904" s="54">
        <f t="shared" si="43"/>
        <v>1149627.4470794499</v>
      </c>
      <c r="P904" s="103">
        <f t="shared" si="44"/>
        <v>7.6504675316864761E-6</v>
      </c>
      <c r="Q904" s="6">
        <v>172</v>
      </c>
      <c r="R904" s="6"/>
      <c r="S904" s="6" t="s">
        <v>11</v>
      </c>
    </row>
    <row r="905" spans="1:19" s="47" customFormat="1" ht="14" x14ac:dyDescent="0.15">
      <c r="A905" s="8" t="s">
        <v>415</v>
      </c>
      <c r="B905" s="114" t="s">
        <v>416</v>
      </c>
      <c r="C905" s="40" t="s">
        <v>65</v>
      </c>
      <c r="D905" s="6" t="s">
        <v>992</v>
      </c>
      <c r="E905" s="7" t="s">
        <v>993</v>
      </c>
      <c r="F905" s="6" t="s">
        <v>3962</v>
      </c>
      <c r="G905" s="6" t="s">
        <v>4936</v>
      </c>
      <c r="H905" s="6" t="s">
        <v>38</v>
      </c>
      <c r="I905" s="8" t="s">
        <v>39</v>
      </c>
      <c r="J905" s="15" t="s">
        <v>7586</v>
      </c>
      <c r="K905" s="7" t="s">
        <v>3963</v>
      </c>
      <c r="L905" s="19">
        <v>237000</v>
      </c>
      <c r="M905" s="19">
        <f t="shared" si="42"/>
        <v>237000</v>
      </c>
      <c r="N905" s="11">
        <f>M905*(1+VOTOS!$P$3%)^Q905</f>
        <v>238347.53208892254</v>
      </c>
      <c r="O905" s="54">
        <f t="shared" si="43"/>
        <v>238347.53208892254</v>
      </c>
      <c r="P905" s="103">
        <f t="shared" si="44"/>
        <v>1.5861399796397553E-6</v>
      </c>
      <c r="Q905" s="6">
        <v>47</v>
      </c>
      <c r="R905" s="6"/>
      <c r="S905" s="6" t="s">
        <v>11</v>
      </c>
    </row>
    <row r="906" spans="1:19" s="47" customFormat="1" ht="14" x14ac:dyDescent="0.15">
      <c r="A906" s="8" t="s">
        <v>415</v>
      </c>
      <c r="B906" s="114" t="s">
        <v>416</v>
      </c>
      <c r="C906" s="40" t="s">
        <v>65</v>
      </c>
      <c r="D906" s="6" t="s">
        <v>992</v>
      </c>
      <c r="E906" s="7" t="s">
        <v>993</v>
      </c>
      <c r="F906" s="6" t="s">
        <v>3962</v>
      </c>
      <c r="G906" s="6" t="s">
        <v>4936</v>
      </c>
      <c r="H906" s="6" t="s">
        <v>38</v>
      </c>
      <c r="I906" s="8" t="s">
        <v>39</v>
      </c>
      <c r="J906" s="15" t="s">
        <v>7586</v>
      </c>
      <c r="K906" s="7" t="s">
        <v>4077</v>
      </c>
      <c r="L906" s="19">
        <v>135000</v>
      </c>
      <c r="M906" s="19">
        <f t="shared" si="42"/>
        <v>135000</v>
      </c>
      <c r="N906" s="11">
        <f>M906*(1+VOTOS!$P$3%)^Q906</f>
        <v>136671.35892756082</v>
      </c>
      <c r="O906" s="54">
        <f t="shared" si="43"/>
        <v>136671.35892756082</v>
      </c>
      <c r="P906" s="103">
        <f t="shared" si="44"/>
        <v>9.0951185676981505E-7</v>
      </c>
      <c r="Q906" s="6">
        <v>102</v>
      </c>
      <c r="R906" s="6"/>
      <c r="S906" s="6" t="s">
        <v>11</v>
      </c>
    </row>
    <row r="907" spans="1:19" s="47" customFormat="1" ht="14" x14ac:dyDescent="0.15">
      <c r="A907" s="8" t="s">
        <v>415</v>
      </c>
      <c r="B907" s="114" t="s">
        <v>416</v>
      </c>
      <c r="C907" s="40" t="s">
        <v>65</v>
      </c>
      <c r="D907" s="6" t="s">
        <v>1371</v>
      </c>
      <c r="E907" s="7" t="s">
        <v>1372</v>
      </c>
      <c r="F907" s="6" t="s">
        <v>1373</v>
      </c>
      <c r="G907" s="6" t="s">
        <v>4936</v>
      </c>
      <c r="H907" s="6" t="s">
        <v>38</v>
      </c>
      <c r="I907" s="8" t="s">
        <v>39</v>
      </c>
      <c r="J907" s="15" t="s">
        <v>7586</v>
      </c>
      <c r="K907" s="7" t="s">
        <v>1374</v>
      </c>
      <c r="L907" s="19">
        <v>76160</v>
      </c>
      <c r="M907" s="19">
        <f t="shared" si="42"/>
        <v>76160</v>
      </c>
      <c r="N907" s="11">
        <f>M907*(1+VOTOS!$P$3%)^Q907</f>
        <v>76325.551151608073</v>
      </c>
      <c r="O907" s="54">
        <f t="shared" si="43"/>
        <v>76325.551151608073</v>
      </c>
      <c r="P907" s="103">
        <f t="shared" si="44"/>
        <v>5.0792641773374276E-7</v>
      </c>
      <c r="Q907" s="6">
        <v>18</v>
      </c>
      <c r="R907" s="6"/>
      <c r="S907" s="6" t="s">
        <v>11</v>
      </c>
    </row>
    <row r="908" spans="1:19" s="47" customFormat="1" ht="14" x14ac:dyDescent="0.15">
      <c r="A908" s="8" t="s">
        <v>415</v>
      </c>
      <c r="B908" s="114" t="s">
        <v>416</v>
      </c>
      <c r="C908" s="40" t="s">
        <v>65</v>
      </c>
      <c r="D908" s="6" t="s">
        <v>1371</v>
      </c>
      <c r="E908" s="7" t="s">
        <v>1372</v>
      </c>
      <c r="F908" s="6" t="s">
        <v>1373</v>
      </c>
      <c r="G908" s="6" t="s">
        <v>4936</v>
      </c>
      <c r="H908" s="6" t="s">
        <v>38</v>
      </c>
      <c r="I908" s="8" t="s">
        <v>39</v>
      </c>
      <c r="J908" s="15" t="s">
        <v>7586</v>
      </c>
      <c r="K908" s="7" t="s">
        <v>1381</v>
      </c>
      <c r="L908" s="19">
        <v>303600</v>
      </c>
      <c r="M908" s="19">
        <f t="shared" si="42"/>
        <v>303600</v>
      </c>
      <c r="N908" s="11">
        <f>M908*(1+VOTOS!$P$3%)^Q908</f>
        <v>304627.19910801871</v>
      </c>
      <c r="O908" s="54">
        <f t="shared" si="43"/>
        <v>304627.19910801871</v>
      </c>
      <c r="P908" s="103">
        <f t="shared" si="44"/>
        <v>2.0272136873254619E-6</v>
      </c>
      <c r="Q908" s="6">
        <v>28</v>
      </c>
      <c r="R908" s="6"/>
      <c r="S908" s="6" t="s">
        <v>11</v>
      </c>
    </row>
    <row r="909" spans="1:19" s="47" customFormat="1" ht="14" x14ac:dyDescent="0.15">
      <c r="A909" s="8" t="s">
        <v>415</v>
      </c>
      <c r="B909" s="114" t="s">
        <v>416</v>
      </c>
      <c r="C909" s="40" t="s">
        <v>65</v>
      </c>
      <c r="D909" s="6" t="s">
        <v>1371</v>
      </c>
      <c r="E909" s="7" t="s">
        <v>1372</v>
      </c>
      <c r="F909" s="6" t="s">
        <v>1373</v>
      </c>
      <c r="G909" s="6" t="s">
        <v>4936</v>
      </c>
      <c r="H909" s="6" t="s">
        <v>38</v>
      </c>
      <c r="I909" s="8" t="s">
        <v>39</v>
      </c>
      <c r="J909" s="15" t="s">
        <v>7586</v>
      </c>
      <c r="K909" s="7" t="s">
        <v>4129</v>
      </c>
      <c r="L909" s="19">
        <v>303600</v>
      </c>
      <c r="M909" s="19">
        <f t="shared" si="42"/>
        <v>0</v>
      </c>
      <c r="N909" s="11">
        <f>M909*(1+VOTOS!$P$3%)^Q909</f>
        <v>0</v>
      </c>
      <c r="O909" s="54">
        <f t="shared" si="43"/>
        <v>303600</v>
      </c>
      <c r="P909" s="103">
        <f t="shared" si="44"/>
        <v>2.0203779481088672E-6</v>
      </c>
      <c r="Q909" s="6">
        <v>0</v>
      </c>
      <c r="R909" s="6"/>
      <c r="S909" s="6" t="s">
        <v>11</v>
      </c>
    </row>
    <row r="910" spans="1:19" s="47" customFormat="1" ht="14" x14ac:dyDescent="0.15">
      <c r="A910" s="8" t="s">
        <v>5234</v>
      </c>
      <c r="B910" s="114" t="s">
        <v>416</v>
      </c>
      <c r="C910" s="40" t="s">
        <v>65</v>
      </c>
      <c r="D910" s="6" t="s">
        <v>580</v>
      </c>
      <c r="E910" s="7" t="s">
        <v>581</v>
      </c>
      <c r="F910" s="6" t="s">
        <v>4078</v>
      </c>
      <c r="G910" s="6" t="s">
        <v>96</v>
      </c>
      <c r="H910" s="6" t="s">
        <v>38</v>
      </c>
      <c r="I910" s="8" t="s">
        <v>39</v>
      </c>
      <c r="J910" s="15" t="s">
        <v>7586</v>
      </c>
      <c r="K910" s="7" t="s">
        <v>6524</v>
      </c>
      <c r="L910" s="19">
        <v>6208512</v>
      </c>
      <c r="M910" s="19">
        <f t="shared" si="42"/>
        <v>0</v>
      </c>
      <c r="N910" s="11">
        <f>M910*(1+VOTOS!$P$3%)^Q910</f>
        <v>0</v>
      </c>
      <c r="O910" s="54">
        <f t="shared" si="43"/>
        <v>6208512</v>
      </c>
      <c r="P910" s="103">
        <f t="shared" si="44"/>
        <v>4.1316010327303292E-5</v>
      </c>
      <c r="Q910" s="6">
        <v>0</v>
      </c>
      <c r="R910" s="6"/>
      <c r="S910" s="6" t="s">
        <v>93</v>
      </c>
    </row>
    <row r="911" spans="1:19" s="47" customFormat="1" ht="14" x14ac:dyDescent="0.15">
      <c r="A911" s="8" t="s">
        <v>415</v>
      </c>
      <c r="B911" s="114" t="s">
        <v>416</v>
      </c>
      <c r="C911" s="40" t="s">
        <v>65</v>
      </c>
      <c r="D911" s="6" t="s">
        <v>580</v>
      </c>
      <c r="E911" s="17" t="s">
        <v>581</v>
      </c>
      <c r="F911" s="6" t="s">
        <v>4078</v>
      </c>
      <c r="G911" s="6" t="s">
        <v>96</v>
      </c>
      <c r="H911" s="6" t="s">
        <v>38</v>
      </c>
      <c r="I911" s="8" t="s">
        <v>39</v>
      </c>
      <c r="J911" s="15" t="s">
        <v>7586</v>
      </c>
      <c r="K911" s="7" t="s">
        <v>4081</v>
      </c>
      <c r="L911" s="19">
        <v>9011954</v>
      </c>
      <c r="M911" s="19">
        <f t="shared" si="42"/>
        <v>9011954</v>
      </c>
      <c r="N911" s="11">
        <f>M911*(1+VOTOS!$P$3%)^Q911</f>
        <v>9356472.5320757162</v>
      </c>
      <c r="O911" s="54">
        <f t="shared" si="43"/>
        <v>9356472.5320757162</v>
      </c>
      <c r="P911" s="103">
        <f t="shared" si="44"/>
        <v>6.2264857628103136E-5</v>
      </c>
      <c r="Q911" s="6">
        <v>311</v>
      </c>
      <c r="R911" s="6"/>
      <c r="S911" s="6" t="s">
        <v>11</v>
      </c>
    </row>
    <row r="912" spans="1:19" s="47" customFormat="1" ht="14" x14ac:dyDescent="0.15">
      <c r="A912" s="8" t="s">
        <v>415</v>
      </c>
      <c r="B912" s="114" t="s">
        <v>416</v>
      </c>
      <c r="C912" s="40" t="s">
        <v>65</v>
      </c>
      <c r="D912" s="6" t="s">
        <v>580</v>
      </c>
      <c r="E912" s="7" t="s">
        <v>581</v>
      </c>
      <c r="F912" s="6" t="s">
        <v>4078</v>
      </c>
      <c r="G912" s="6" t="s">
        <v>96</v>
      </c>
      <c r="H912" s="6" t="s">
        <v>38</v>
      </c>
      <c r="I912" s="8" t="s">
        <v>39</v>
      </c>
      <c r="J912" s="15" t="s">
        <v>7586</v>
      </c>
      <c r="K912" s="7" t="s">
        <v>4083</v>
      </c>
      <c r="L912" s="19">
        <v>3578316</v>
      </c>
      <c r="M912" s="19">
        <f t="shared" si="42"/>
        <v>3578316</v>
      </c>
      <c r="N912" s="11">
        <f>M912*(1+VOTOS!$P$3%)^Q912</f>
        <v>3669679.4247196419</v>
      </c>
      <c r="O912" s="54">
        <f t="shared" si="43"/>
        <v>3669679.4247196419</v>
      </c>
      <c r="P912" s="103">
        <f t="shared" si="44"/>
        <v>2.4420748966839255E-5</v>
      </c>
      <c r="Q912" s="6">
        <v>209</v>
      </c>
      <c r="R912" s="6"/>
      <c r="S912" s="6" t="s">
        <v>11</v>
      </c>
    </row>
    <row r="913" spans="1:19" s="47" customFormat="1" ht="14" x14ac:dyDescent="0.15">
      <c r="A913" s="8" t="s">
        <v>415</v>
      </c>
      <c r="B913" s="114" t="s">
        <v>416</v>
      </c>
      <c r="C913" s="40" t="s">
        <v>65</v>
      </c>
      <c r="D913" s="6" t="s">
        <v>580</v>
      </c>
      <c r="E913" s="7" t="s">
        <v>581</v>
      </c>
      <c r="F913" s="6" t="s">
        <v>4078</v>
      </c>
      <c r="G913" s="6" t="s">
        <v>96</v>
      </c>
      <c r="H913" s="6" t="s">
        <v>38</v>
      </c>
      <c r="I913" s="8" t="s">
        <v>39</v>
      </c>
      <c r="J913" s="15" t="s">
        <v>7586</v>
      </c>
      <c r="K913" s="7" t="s">
        <v>4082</v>
      </c>
      <c r="L913" s="19">
        <v>1585244</v>
      </c>
      <c r="M913" s="19">
        <f t="shared" si="42"/>
        <v>1585244</v>
      </c>
      <c r="N913" s="11">
        <f>M913*(1+VOTOS!$P$3%)^Q913</f>
        <v>1625719.2740831899</v>
      </c>
      <c r="O913" s="54">
        <f t="shared" si="43"/>
        <v>1625719.2740831899</v>
      </c>
      <c r="P913" s="103">
        <f t="shared" si="44"/>
        <v>1.08187331066312E-5</v>
      </c>
      <c r="Q913" s="6">
        <v>209</v>
      </c>
      <c r="R913" s="6"/>
      <c r="S913" s="6" t="s">
        <v>11</v>
      </c>
    </row>
    <row r="914" spans="1:19" s="47" customFormat="1" ht="14" x14ac:dyDescent="0.15">
      <c r="A914" s="8" t="s">
        <v>415</v>
      </c>
      <c r="B914" s="114" t="s">
        <v>416</v>
      </c>
      <c r="C914" s="40" t="s">
        <v>65</v>
      </c>
      <c r="D914" s="6" t="s">
        <v>580</v>
      </c>
      <c r="E914" s="7" t="s">
        <v>581</v>
      </c>
      <c r="F914" s="6" t="s">
        <v>4078</v>
      </c>
      <c r="G914" s="6" t="s">
        <v>96</v>
      </c>
      <c r="H914" s="6" t="s">
        <v>38</v>
      </c>
      <c r="I914" s="8" t="s">
        <v>39</v>
      </c>
      <c r="J914" s="15" t="s">
        <v>7586</v>
      </c>
      <c r="K914" s="7" t="s">
        <v>4080</v>
      </c>
      <c r="L914" s="19">
        <v>1067400</v>
      </c>
      <c r="M914" s="19">
        <f t="shared" ref="M914:M977" si="45">+IF(Q914&gt;0,L914,0)</f>
        <v>1067400</v>
      </c>
      <c r="N914" s="11">
        <f>M914*(1+VOTOS!$P$3%)^Q914</f>
        <v>1108205.6988681499</v>
      </c>
      <c r="O914" s="54">
        <f t="shared" si="43"/>
        <v>1108205.6988681499</v>
      </c>
      <c r="P914" s="103">
        <f t="shared" si="44"/>
        <v>7.3748167192417189E-6</v>
      </c>
      <c r="Q914" s="6">
        <v>311</v>
      </c>
      <c r="R914" s="6"/>
      <c r="S914" s="6" t="s">
        <v>11</v>
      </c>
    </row>
    <row r="915" spans="1:19" s="47" customFormat="1" ht="14" x14ac:dyDescent="0.15">
      <c r="A915" s="8" t="s">
        <v>415</v>
      </c>
      <c r="B915" s="114" t="s">
        <v>416</v>
      </c>
      <c r="C915" s="40" t="s">
        <v>65</v>
      </c>
      <c r="D915" s="6" t="s">
        <v>580</v>
      </c>
      <c r="E915" s="7" t="s">
        <v>581</v>
      </c>
      <c r="F915" s="6" t="s">
        <v>4078</v>
      </c>
      <c r="G915" s="6" t="s">
        <v>96</v>
      </c>
      <c r="H915" s="6" t="s">
        <v>38</v>
      </c>
      <c r="I915" s="8" t="s">
        <v>39</v>
      </c>
      <c r="J915" s="15" t="s">
        <v>7586</v>
      </c>
      <c r="K915" s="7" t="s">
        <v>4079</v>
      </c>
      <c r="L915" s="19">
        <v>1043343</v>
      </c>
      <c r="M915" s="19">
        <f t="shared" si="45"/>
        <v>1043343</v>
      </c>
      <c r="N915" s="11">
        <f>M915*(1+VOTOS!$P$3%)^Q915</f>
        <v>1123826.1416092205</v>
      </c>
      <c r="O915" s="54">
        <f t="shared" si="43"/>
        <v>1123826.1416092205</v>
      </c>
      <c r="P915" s="103">
        <f t="shared" si="44"/>
        <v>7.4787666469550142E-6</v>
      </c>
      <c r="Q915" s="6">
        <v>616</v>
      </c>
      <c r="R915" s="6"/>
      <c r="S915" s="6" t="s">
        <v>11</v>
      </c>
    </row>
    <row r="916" spans="1:19" s="47" customFormat="1" ht="14" x14ac:dyDescent="0.15">
      <c r="A916" s="8" t="s">
        <v>415</v>
      </c>
      <c r="B916" s="114" t="s">
        <v>416</v>
      </c>
      <c r="C916" s="40" t="s">
        <v>65</v>
      </c>
      <c r="D916" s="6" t="s">
        <v>580</v>
      </c>
      <c r="E916" s="7" t="s">
        <v>581</v>
      </c>
      <c r="F916" s="6" t="s">
        <v>4078</v>
      </c>
      <c r="G916" s="6" t="s">
        <v>96</v>
      </c>
      <c r="H916" s="6" t="s">
        <v>38</v>
      </c>
      <c r="I916" s="8" t="s">
        <v>39</v>
      </c>
      <c r="J916" s="15" t="s">
        <v>7586</v>
      </c>
      <c r="K916" s="7" t="s">
        <v>4084</v>
      </c>
      <c r="L916" s="19">
        <v>525638</v>
      </c>
      <c r="M916" s="19">
        <f t="shared" si="45"/>
        <v>525638</v>
      </c>
      <c r="N916" s="11">
        <f>M916*(1+VOTOS!$P$3%)^Q916</f>
        <v>533431.04970578931</v>
      </c>
      <c r="O916" s="54">
        <f t="shared" si="43"/>
        <v>533431.04970578931</v>
      </c>
      <c r="P916" s="103">
        <f t="shared" si="44"/>
        <v>3.5498429830768831E-6</v>
      </c>
      <c r="Q916" s="6">
        <v>122</v>
      </c>
      <c r="R916" s="6"/>
      <c r="S916" s="6" t="s">
        <v>11</v>
      </c>
    </row>
    <row r="917" spans="1:19" s="47" customFormat="1" ht="14" x14ac:dyDescent="0.15">
      <c r="A917" s="14" t="s">
        <v>5234</v>
      </c>
      <c r="B917" s="115" t="s">
        <v>416</v>
      </c>
      <c r="C917" s="40" t="s">
        <v>65</v>
      </c>
      <c r="D917" s="12" t="s">
        <v>1043</v>
      </c>
      <c r="E917" s="51" t="s">
        <v>1044</v>
      </c>
      <c r="F917" s="14" t="s">
        <v>5887</v>
      </c>
      <c r="G917" s="14" t="s">
        <v>3992</v>
      </c>
      <c r="H917" s="14" t="s">
        <v>38</v>
      </c>
      <c r="I917" s="14" t="s">
        <v>39</v>
      </c>
      <c r="J917" s="15" t="s">
        <v>7586</v>
      </c>
      <c r="K917" s="52" t="s">
        <v>5888</v>
      </c>
      <c r="L917" s="109">
        <v>1261400</v>
      </c>
      <c r="M917" s="19">
        <f t="shared" si="45"/>
        <v>1261400</v>
      </c>
      <c r="N917" s="11">
        <f>M917*(1+VOTOS!$P$3%)^Q917</f>
        <v>1399459.4336886303</v>
      </c>
      <c r="O917" s="54">
        <f t="shared" si="43"/>
        <v>1399459.4336886303</v>
      </c>
      <c r="P917" s="103">
        <f t="shared" si="44"/>
        <v>9.3130335279889082E-6</v>
      </c>
      <c r="Q917" s="6">
        <v>861</v>
      </c>
      <c r="R917" s="6"/>
      <c r="S917" s="6" t="s">
        <v>7</v>
      </c>
    </row>
    <row r="918" spans="1:19" s="47" customFormat="1" ht="14" x14ac:dyDescent="0.15">
      <c r="A918" s="14" t="s">
        <v>5234</v>
      </c>
      <c r="B918" s="115" t="s">
        <v>416</v>
      </c>
      <c r="C918" s="40" t="s">
        <v>65</v>
      </c>
      <c r="D918" s="12" t="s">
        <v>1043</v>
      </c>
      <c r="E918" s="51" t="s">
        <v>1044</v>
      </c>
      <c r="F918" s="14" t="s">
        <v>5887</v>
      </c>
      <c r="G918" s="14" t="s">
        <v>3992</v>
      </c>
      <c r="H918" s="14" t="s">
        <v>38</v>
      </c>
      <c r="I918" s="14" t="s">
        <v>39</v>
      </c>
      <c r="J918" s="15" t="s">
        <v>7586</v>
      </c>
      <c r="K918" s="52" t="s">
        <v>5889</v>
      </c>
      <c r="L918" s="109">
        <v>1261400</v>
      </c>
      <c r="M918" s="19">
        <f t="shared" si="45"/>
        <v>1261400</v>
      </c>
      <c r="N918" s="11">
        <f>M918*(1+VOTOS!$P$3%)^Q918</f>
        <v>1338046.9880896111</v>
      </c>
      <c r="O918" s="54">
        <f t="shared" si="43"/>
        <v>1338046.9880896111</v>
      </c>
      <c r="P918" s="103">
        <f t="shared" si="44"/>
        <v>8.9043498954866211E-6</v>
      </c>
      <c r="Q918" s="6">
        <v>489</v>
      </c>
      <c r="R918" s="6"/>
      <c r="S918" s="6" t="s">
        <v>7</v>
      </c>
    </row>
    <row r="919" spans="1:19" s="47" customFormat="1" ht="14" x14ac:dyDescent="0.15">
      <c r="A919" s="14" t="s">
        <v>5234</v>
      </c>
      <c r="B919" s="115" t="s">
        <v>416</v>
      </c>
      <c r="C919" s="40" t="s">
        <v>65</v>
      </c>
      <c r="D919" s="12" t="s">
        <v>1043</v>
      </c>
      <c r="E919" s="51" t="s">
        <v>1044</v>
      </c>
      <c r="F919" s="14" t="s">
        <v>5887</v>
      </c>
      <c r="G919" s="14" t="s">
        <v>3992</v>
      </c>
      <c r="H919" s="14" t="s">
        <v>38</v>
      </c>
      <c r="I919" s="14" t="s">
        <v>39</v>
      </c>
      <c r="J919" s="15" t="s">
        <v>7586</v>
      </c>
      <c r="K919" s="52" t="s">
        <v>5892</v>
      </c>
      <c r="L919" s="109">
        <v>712980</v>
      </c>
      <c r="M919" s="19">
        <f t="shared" si="45"/>
        <v>712980</v>
      </c>
      <c r="N919" s="11">
        <f>M919*(1+VOTOS!$P$3%)^Q919</f>
        <v>730831.44545655476</v>
      </c>
      <c r="O919" s="54">
        <f t="shared" si="43"/>
        <v>730831.44545655476</v>
      </c>
      <c r="P919" s="103">
        <f t="shared" si="44"/>
        <v>4.8634905671441094E-6</v>
      </c>
      <c r="Q919" s="6">
        <v>205</v>
      </c>
      <c r="R919" s="6"/>
      <c r="S919" s="6" t="s">
        <v>7</v>
      </c>
    </row>
    <row r="920" spans="1:19" s="47" customFormat="1" ht="14" x14ac:dyDescent="0.15">
      <c r="A920" s="14" t="s">
        <v>5234</v>
      </c>
      <c r="B920" s="115" t="s">
        <v>416</v>
      </c>
      <c r="C920" s="40" t="s">
        <v>65</v>
      </c>
      <c r="D920" s="12" t="s">
        <v>1043</v>
      </c>
      <c r="E920" s="51" t="s">
        <v>1044</v>
      </c>
      <c r="F920" s="14" t="s">
        <v>5887</v>
      </c>
      <c r="G920" s="14" t="s">
        <v>3992</v>
      </c>
      <c r="H920" s="14" t="s">
        <v>38</v>
      </c>
      <c r="I920" s="14" t="s">
        <v>39</v>
      </c>
      <c r="J920" s="15" t="s">
        <v>7586</v>
      </c>
      <c r="K920" s="52" t="s">
        <v>5890</v>
      </c>
      <c r="L920" s="109">
        <v>559200</v>
      </c>
      <c r="M920" s="19">
        <f t="shared" si="45"/>
        <v>559200</v>
      </c>
      <c r="N920" s="11">
        <f>M920*(1+VOTOS!$P$3%)^Q920</f>
        <v>564010.03066290938</v>
      </c>
      <c r="O920" s="54">
        <f t="shared" si="43"/>
        <v>564010.03066290938</v>
      </c>
      <c r="P920" s="103">
        <f t="shared" si="44"/>
        <v>3.7533380384174837E-6</v>
      </c>
      <c r="Q920" s="6">
        <v>71</v>
      </c>
      <c r="R920" s="6"/>
      <c r="S920" s="6" t="s">
        <v>7</v>
      </c>
    </row>
    <row r="921" spans="1:19" s="47" customFormat="1" ht="14" x14ac:dyDescent="0.15">
      <c r="A921" s="14" t="s">
        <v>5234</v>
      </c>
      <c r="B921" s="115" t="s">
        <v>416</v>
      </c>
      <c r="C921" s="40" t="s">
        <v>65</v>
      </c>
      <c r="D921" s="12" t="s">
        <v>1043</v>
      </c>
      <c r="E921" s="51" t="s">
        <v>1044</v>
      </c>
      <c r="F921" s="14" t="s">
        <v>5887</v>
      </c>
      <c r="G921" s="14" t="s">
        <v>3992</v>
      </c>
      <c r="H921" s="14" t="s">
        <v>38</v>
      </c>
      <c r="I921" s="14" t="s">
        <v>39</v>
      </c>
      <c r="J921" s="15" t="s">
        <v>7586</v>
      </c>
      <c r="K921" s="52" t="s">
        <v>5891</v>
      </c>
      <c r="L921" s="109">
        <v>476000</v>
      </c>
      <c r="M921" s="19">
        <f t="shared" si="45"/>
        <v>476000</v>
      </c>
      <c r="N921" s="11">
        <f>M921*(1+VOTOS!$P$3%)^Q921</f>
        <v>535862.77350801846</v>
      </c>
      <c r="O921" s="54">
        <f t="shared" si="43"/>
        <v>535862.77350801846</v>
      </c>
      <c r="P921" s="103">
        <f t="shared" si="44"/>
        <v>3.5660254637946541E-6</v>
      </c>
      <c r="Q921" s="6">
        <v>982</v>
      </c>
      <c r="R921" s="6"/>
      <c r="S921" s="6" t="s">
        <v>7</v>
      </c>
    </row>
    <row r="922" spans="1:19" s="47" customFormat="1" ht="14" x14ac:dyDescent="0.15">
      <c r="A922" s="8" t="s">
        <v>415</v>
      </c>
      <c r="B922" s="114" t="s">
        <v>416</v>
      </c>
      <c r="C922" s="40" t="s">
        <v>65</v>
      </c>
      <c r="D922" s="6" t="s">
        <v>805</v>
      </c>
      <c r="E922" s="7" t="s">
        <v>806</v>
      </c>
      <c r="F922" s="6" t="s">
        <v>1386</v>
      </c>
      <c r="G922" s="6" t="s">
        <v>113</v>
      </c>
      <c r="H922" s="6" t="s">
        <v>38</v>
      </c>
      <c r="I922" s="8" t="s">
        <v>39</v>
      </c>
      <c r="J922" s="15" t="s">
        <v>7586</v>
      </c>
      <c r="K922" s="7" t="s">
        <v>1387</v>
      </c>
      <c r="L922" s="19">
        <v>5683200</v>
      </c>
      <c r="M922" s="19">
        <f t="shared" si="45"/>
        <v>5683200</v>
      </c>
      <c r="N922" s="11">
        <f>M922*(1+VOTOS!$P$3%)^Q922</f>
        <v>5931865.087199538</v>
      </c>
      <c r="O922" s="54">
        <f t="shared" si="43"/>
        <v>5931865.087199538</v>
      </c>
      <c r="P922" s="103">
        <f t="shared" si="44"/>
        <v>3.9474998067637775E-5</v>
      </c>
      <c r="Q922" s="6">
        <v>355</v>
      </c>
      <c r="R922" s="6"/>
      <c r="S922" s="6" t="s">
        <v>11</v>
      </c>
    </row>
    <row r="923" spans="1:19" s="47" customFormat="1" ht="14" x14ac:dyDescent="0.15">
      <c r="A923" s="8" t="s">
        <v>415</v>
      </c>
      <c r="B923" s="114" t="s">
        <v>416</v>
      </c>
      <c r="C923" s="40" t="s">
        <v>65</v>
      </c>
      <c r="D923" s="6" t="s">
        <v>805</v>
      </c>
      <c r="E923" s="7" t="s">
        <v>806</v>
      </c>
      <c r="F923" s="6" t="s">
        <v>1386</v>
      </c>
      <c r="G923" s="6" t="s">
        <v>113</v>
      </c>
      <c r="H923" s="6" t="s">
        <v>38</v>
      </c>
      <c r="I923" s="8" t="s">
        <v>39</v>
      </c>
      <c r="J923" s="15" t="s">
        <v>7586</v>
      </c>
      <c r="K923" s="7" t="s">
        <v>1390</v>
      </c>
      <c r="L923" s="19">
        <v>1894399</v>
      </c>
      <c r="M923" s="19">
        <f t="shared" si="45"/>
        <v>1894399</v>
      </c>
      <c r="N923" s="11">
        <f>M923*(1+VOTOS!$P$3%)^Q923</f>
        <v>1969431.6934937513</v>
      </c>
      <c r="O923" s="54">
        <f t="shared" si="43"/>
        <v>1969431.6934937513</v>
      </c>
      <c r="P923" s="103">
        <f t="shared" si="44"/>
        <v>1.3106048629253876E-5</v>
      </c>
      <c r="Q923" s="6">
        <v>322</v>
      </c>
      <c r="R923" s="6"/>
      <c r="S923" s="6" t="s">
        <v>11</v>
      </c>
    </row>
    <row r="924" spans="1:19" s="47" customFormat="1" ht="14" x14ac:dyDescent="0.15">
      <c r="A924" s="8" t="s">
        <v>415</v>
      </c>
      <c r="B924" s="114" t="s">
        <v>416</v>
      </c>
      <c r="C924" s="40" t="s">
        <v>65</v>
      </c>
      <c r="D924" s="6" t="s">
        <v>1172</v>
      </c>
      <c r="E924" s="7" t="s">
        <v>1173</v>
      </c>
      <c r="F924" s="6" t="s">
        <v>1400</v>
      </c>
      <c r="G924" s="6" t="s">
        <v>96</v>
      </c>
      <c r="H924" s="6" t="s">
        <v>38</v>
      </c>
      <c r="I924" s="8" t="s">
        <v>39</v>
      </c>
      <c r="J924" s="15" t="s">
        <v>7586</v>
      </c>
      <c r="K924" s="7" t="s">
        <v>1421</v>
      </c>
      <c r="L924" s="19">
        <v>601902</v>
      </c>
      <c r="M924" s="19">
        <f t="shared" si="45"/>
        <v>601902</v>
      </c>
      <c r="N924" s="11">
        <f>M924*(1+VOTOS!$P$3%)^Q924</f>
        <v>610531.06266799616</v>
      </c>
      <c r="O924" s="54">
        <f t="shared" si="43"/>
        <v>610531.06266799616</v>
      </c>
      <c r="P924" s="103">
        <f t="shared" si="44"/>
        <v>4.0629232399535319E-6</v>
      </c>
      <c r="Q924" s="6">
        <v>118</v>
      </c>
      <c r="R924" s="6"/>
      <c r="S924" s="6" t="s">
        <v>11</v>
      </c>
    </row>
    <row r="925" spans="1:19" s="47" customFormat="1" ht="14" x14ac:dyDescent="0.15">
      <c r="A925" s="8" t="s">
        <v>415</v>
      </c>
      <c r="B925" s="114" t="s">
        <v>416</v>
      </c>
      <c r="C925" s="40" t="s">
        <v>65</v>
      </c>
      <c r="D925" s="6" t="s">
        <v>1172</v>
      </c>
      <c r="E925" s="7" t="s">
        <v>1173</v>
      </c>
      <c r="F925" s="6" t="s">
        <v>1400</v>
      </c>
      <c r="G925" s="6" t="s">
        <v>96</v>
      </c>
      <c r="H925" s="6" t="s">
        <v>38</v>
      </c>
      <c r="I925" s="8" t="s">
        <v>39</v>
      </c>
      <c r="J925" s="15" t="s">
        <v>7586</v>
      </c>
      <c r="K925" s="7" t="s">
        <v>1441</v>
      </c>
      <c r="L925" s="19">
        <v>361141</v>
      </c>
      <c r="M925" s="19">
        <f t="shared" si="45"/>
        <v>361141</v>
      </c>
      <c r="N925" s="11">
        <f>M925*(1+VOTOS!$P$3%)^Q925</f>
        <v>366053.3931368303</v>
      </c>
      <c r="O925" s="54">
        <f t="shared" si="43"/>
        <v>366053.3931368303</v>
      </c>
      <c r="P925" s="103">
        <f t="shared" si="44"/>
        <v>2.4359888120028911E-6</v>
      </c>
      <c r="Q925" s="6">
        <v>112</v>
      </c>
      <c r="R925" s="6"/>
      <c r="S925" s="6" t="s">
        <v>11</v>
      </c>
    </row>
    <row r="926" spans="1:19" s="47" customFormat="1" ht="14" x14ac:dyDescent="0.15">
      <c r="A926" s="8" t="s">
        <v>415</v>
      </c>
      <c r="B926" s="114" t="s">
        <v>416</v>
      </c>
      <c r="C926" s="40" t="s">
        <v>65</v>
      </c>
      <c r="D926" s="6" t="s">
        <v>1172</v>
      </c>
      <c r="E926" s="7" t="s">
        <v>1173</v>
      </c>
      <c r="F926" s="6" t="s">
        <v>1400</v>
      </c>
      <c r="G926" s="6" t="s">
        <v>96</v>
      </c>
      <c r="H926" s="6" t="s">
        <v>38</v>
      </c>
      <c r="I926" s="8" t="s">
        <v>39</v>
      </c>
      <c r="J926" s="15" t="s">
        <v>7586</v>
      </c>
      <c r="K926" s="7" t="s">
        <v>1456</v>
      </c>
      <c r="L926" s="19">
        <v>361141</v>
      </c>
      <c r="M926" s="19">
        <f t="shared" si="45"/>
        <v>361141</v>
      </c>
      <c r="N926" s="11">
        <f>M926*(1+VOTOS!$P$3%)^Q926</f>
        <v>366804.84284461918</v>
      </c>
      <c r="O926" s="54">
        <f t="shared" si="43"/>
        <v>366804.84284461918</v>
      </c>
      <c r="P926" s="103">
        <f t="shared" si="44"/>
        <v>2.4409895116693256E-6</v>
      </c>
      <c r="Q926" s="6">
        <v>129</v>
      </c>
      <c r="R926" s="6"/>
      <c r="S926" s="6" t="s">
        <v>11</v>
      </c>
    </row>
    <row r="927" spans="1:19" s="47" customFormat="1" ht="14" x14ac:dyDescent="0.15">
      <c r="A927" s="8" t="s">
        <v>415</v>
      </c>
      <c r="B927" s="114" t="s">
        <v>416</v>
      </c>
      <c r="C927" s="40" t="s">
        <v>65</v>
      </c>
      <c r="D927" s="6" t="s">
        <v>1172</v>
      </c>
      <c r="E927" s="7" t="s">
        <v>1173</v>
      </c>
      <c r="F927" s="6" t="s">
        <v>1400</v>
      </c>
      <c r="G927" s="6" t="s">
        <v>96</v>
      </c>
      <c r="H927" s="6" t="s">
        <v>38</v>
      </c>
      <c r="I927" s="8" t="s">
        <v>39</v>
      </c>
      <c r="J927" s="15" t="s">
        <v>7586</v>
      </c>
      <c r="K927" s="7" t="s">
        <v>1415</v>
      </c>
      <c r="L927" s="19">
        <v>104482</v>
      </c>
      <c r="M927" s="19">
        <f t="shared" si="45"/>
        <v>104482</v>
      </c>
      <c r="N927" s="11">
        <f>M927*(1+VOTOS!$P$3%)^Q927</f>
        <v>105686.25134744699</v>
      </c>
      <c r="O927" s="54">
        <f t="shared" si="43"/>
        <v>105686.25134744699</v>
      </c>
      <c r="P927" s="103">
        <f t="shared" si="44"/>
        <v>7.0331413583884365E-7</v>
      </c>
      <c r="Q927" s="6">
        <v>95</v>
      </c>
      <c r="R927" s="6"/>
      <c r="S927" s="6" t="s">
        <v>11</v>
      </c>
    </row>
    <row r="928" spans="1:19" s="47" customFormat="1" ht="14" x14ac:dyDescent="0.15">
      <c r="A928" s="8" t="s">
        <v>415</v>
      </c>
      <c r="B928" s="114" t="s">
        <v>416</v>
      </c>
      <c r="C928" s="40" t="s">
        <v>65</v>
      </c>
      <c r="D928" s="6" t="s">
        <v>1172</v>
      </c>
      <c r="E928" s="7" t="s">
        <v>1173</v>
      </c>
      <c r="F928" s="6" t="s">
        <v>1400</v>
      </c>
      <c r="G928" s="6" t="s">
        <v>96</v>
      </c>
      <c r="H928" s="6" t="s">
        <v>38</v>
      </c>
      <c r="I928" s="8" t="s">
        <v>39</v>
      </c>
      <c r="J928" s="15" t="s">
        <v>7586</v>
      </c>
      <c r="K928" s="7" t="s">
        <v>1429</v>
      </c>
      <c r="L928" s="19">
        <v>101959</v>
      </c>
      <c r="M928" s="19">
        <f t="shared" si="45"/>
        <v>101959</v>
      </c>
      <c r="N928" s="11">
        <f>M928*(1+VOTOS!$P$3%)^Q928</f>
        <v>102712.03548184368</v>
      </c>
      <c r="O928" s="54">
        <f t="shared" si="43"/>
        <v>102712.03548184368</v>
      </c>
      <c r="P928" s="103">
        <f t="shared" si="44"/>
        <v>6.8352151348120059E-7</v>
      </c>
      <c r="Q928" s="6">
        <v>61</v>
      </c>
      <c r="R928" s="6"/>
      <c r="S928" s="6" t="s">
        <v>11</v>
      </c>
    </row>
    <row r="929" spans="1:19" s="47" customFormat="1" ht="14" x14ac:dyDescent="0.15">
      <c r="A929" s="8" t="s">
        <v>415</v>
      </c>
      <c r="B929" s="114" t="s">
        <v>416</v>
      </c>
      <c r="C929" s="40" t="s">
        <v>65</v>
      </c>
      <c r="D929" s="6" t="s">
        <v>1172</v>
      </c>
      <c r="E929" s="7" t="s">
        <v>1173</v>
      </c>
      <c r="F929" s="6" t="s">
        <v>1400</v>
      </c>
      <c r="G929" s="6" t="s">
        <v>96</v>
      </c>
      <c r="H929" s="6" t="s">
        <v>38</v>
      </c>
      <c r="I929" s="8" t="s">
        <v>39</v>
      </c>
      <c r="J929" s="15" t="s">
        <v>7586</v>
      </c>
      <c r="K929" s="7" t="s">
        <v>1464</v>
      </c>
      <c r="L929" s="19">
        <v>96295</v>
      </c>
      <c r="M929" s="19">
        <f t="shared" si="45"/>
        <v>96295</v>
      </c>
      <c r="N929" s="11">
        <f>M929*(1+VOTOS!$P$3%)^Q929</f>
        <v>97240.525919003645</v>
      </c>
      <c r="O929" s="54">
        <f t="shared" si="43"/>
        <v>97240.525919003645</v>
      </c>
      <c r="P929" s="103">
        <f t="shared" si="44"/>
        <v>6.4711006004368804E-7</v>
      </c>
      <c r="Q929" s="6">
        <v>81</v>
      </c>
      <c r="R929" s="6"/>
      <c r="S929" s="6" t="s">
        <v>11</v>
      </c>
    </row>
    <row r="930" spans="1:19" s="47" customFormat="1" ht="14" x14ac:dyDescent="0.15">
      <c r="A930" s="8" t="s">
        <v>415</v>
      </c>
      <c r="B930" s="114" t="s">
        <v>416</v>
      </c>
      <c r="C930" s="40" t="s">
        <v>65</v>
      </c>
      <c r="D930" s="6" t="s">
        <v>1172</v>
      </c>
      <c r="E930" s="7" t="s">
        <v>1173</v>
      </c>
      <c r="F930" s="6" t="s">
        <v>1400</v>
      </c>
      <c r="G930" s="6" t="s">
        <v>96</v>
      </c>
      <c r="H930" s="6" t="s">
        <v>38</v>
      </c>
      <c r="I930" s="8" t="s">
        <v>39</v>
      </c>
      <c r="J930" s="15" t="s">
        <v>7586</v>
      </c>
      <c r="K930" s="7" t="s">
        <v>1446</v>
      </c>
      <c r="L930" s="19">
        <v>62832</v>
      </c>
      <c r="M930" s="19">
        <f t="shared" si="45"/>
        <v>62832</v>
      </c>
      <c r="N930" s="11">
        <f>M930*(1+VOTOS!$P$3%)^Q930</f>
        <v>63986.995859358147</v>
      </c>
      <c r="O930" s="54">
        <f t="shared" si="43"/>
        <v>63986.995859358147</v>
      </c>
      <c r="P930" s="103">
        <f t="shared" si="44"/>
        <v>4.2581658563893478E-7</v>
      </c>
      <c r="Q930" s="6">
        <v>151</v>
      </c>
      <c r="R930" s="6"/>
      <c r="S930" s="6" t="s">
        <v>11</v>
      </c>
    </row>
    <row r="931" spans="1:19" s="47" customFormat="1" ht="14" x14ac:dyDescent="0.15">
      <c r="A931" s="8" t="s">
        <v>415</v>
      </c>
      <c r="B931" s="114" t="s">
        <v>416</v>
      </c>
      <c r="C931" s="40" t="s">
        <v>65</v>
      </c>
      <c r="D931" s="6" t="s">
        <v>1172</v>
      </c>
      <c r="E931" s="7" t="s">
        <v>1173</v>
      </c>
      <c r="F931" s="6" t="s">
        <v>1400</v>
      </c>
      <c r="G931" s="6" t="s">
        <v>96</v>
      </c>
      <c r="H931" s="6" t="s">
        <v>38</v>
      </c>
      <c r="I931" s="8" t="s">
        <v>39</v>
      </c>
      <c r="J931" s="15" t="s">
        <v>7586</v>
      </c>
      <c r="K931" s="7" t="s">
        <v>1455</v>
      </c>
      <c r="L931" s="19">
        <v>62832</v>
      </c>
      <c r="M931" s="19">
        <f t="shared" si="45"/>
        <v>62832</v>
      </c>
      <c r="N931" s="11">
        <f>M931*(1+VOTOS!$P$3%)^Q931</f>
        <v>63986.995859358147</v>
      </c>
      <c r="O931" s="54">
        <f t="shared" si="43"/>
        <v>63986.995859358147</v>
      </c>
      <c r="P931" s="103">
        <f t="shared" si="44"/>
        <v>4.2581658563893478E-7</v>
      </c>
      <c r="Q931" s="6">
        <v>151</v>
      </c>
      <c r="R931" s="6"/>
      <c r="S931" s="6" t="s">
        <v>11</v>
      </c>
    </row>
    <row r="932" spans="1:19" s="47" customFormat="1" ht="14" x14ac:dyDescent="0.15">
      <c r="A932" s="8" t="s">
        <v>415</v>
      </c>
      <c r="B932" s="114" t="s">
        <v>416</v>
      </c>
      <c r="C932" s="40" t="s">
        <v>65</v>
      </c>
      <c r="D932" s="6" t="s">
        <v>1172</v>
      </c>
      <c r="E932" s="7" t="s">
        <v>1173</v>
      </c>
      <c r="F932" s="6" t="s">
        <v>1400</v>
      </c>
      <c r="G932" s="6" t="s">
        <v>96</v>
      </c>
      <c r="H932" s="6" t="s">
        <v>38</v>
      </c>
      <c r="I932" s="8" t="s">
        <v>39</v>
      </c>
      <c r="J932" s="15" t="s">
        <v>7586</v>
      </c>
      <c r="K932" s="7" t="s">
        <v>1434</v>
      </c>
      <c r="L932" s="19">
        <v>455389</v>
      </c>
      <c r="M932" s="19">
        <f t="shared" si="45"/>
        <v>455389</v>
      </c>
      <c r="N932" s="11">
        <f>M932*(1+VOTOS!$P$3%)^Q932</f>
        <v>463033.38754791988</v>
      </c>
      <c r="O932" s="54">
        <f t="shared" si="43"/>
        <v>463033.38754791988</v>
      </c>
      <c r="P932" s="103">
        <f t="shared" si="44"/>
        <v>3.0813651035571944E-6</v>
      </c>
      <c r="Q932" s="6">
        <v>138</v>
      </c>
      <c r="R932" s="6"/>
      <c r="S932" s="6" t="s">
        <v>11</v>
      </c>
    </row>
    <row r="933" spans="1:19" s="47" customFormat="1" ht="14" x14ac:dyDescent="0.15">
      <c r="A933" s="8" t="s">
        <v>415</v>
      </c>
      <c r="B933" s="114" t="s">
        <v>416</v>
      </c>
      <c r="C933" s="40" t="s">
        <v>65</v>
      </c>
      <c r="D933" s="6" t="s">
        <v>1172</v>
      </c>
      <c r="E933" s="7" t="s">
        <v>1173</v>
      </c>
      <c r="F933" s="6" t="s">
        <v>1400</v>
      </c>
      <c r="G933" s="6" t="s">
        <v>96</v>
      </c>
      <c r="H933" s="6" t="s">
        <v>38</v>
      </c>
      <c r="I933" s="8" t="s">
        <v>39</v>
      </c>
      <c r="J933" s="15" t="s">
        <v>7586</v>
      </c>
      <c r="K933" s="7" t="s">
        <v>1426</v>
      </c>
      <c r="L933" s="19">
        <v>410988</v>
      </c>
      <c r="M933" s="19">
        <f t="shared" si="45"/>
        <v>410988</v>
      </c>
      <c r="N933" s="11">
        <f>M933*(1+VOTOS!$P$3%)^Q933</f>
        <v>415674.86893448414</v>
      </c>
      <c r="O933" s="54">
        <f t="shared" si="43"/>
        <v>415674.86893448414</v>
      </c>
      <c r="P933" s="103">
        <f t="shared" si="44"/>
        <v>2.7662066494673104E-6</v>
      </c>
      <c r="Q933" s="6">
        <v>94</v>
      </c>
      <c r="R933" s="6"/>
      <c r="S933" s="6" t="s">
        <v>11</v>
      </c>
    </row>
    <row r="934" spans="1:19" s="47" customFormat="1" ht="14" x14ac:dyDescent="0.15">
      <c r="A934" s="8" t="s">
        <v>415</v>
      </c>
      <c r="B934" s="114" t="s">
        <v>416</v>
      </c>
      <c r="C934" s="40" t="s">
        <v>65</v>
      </c>
      <c r="D934" s="6" t="s">
        <v>1172</v>
      </c>
      <c r="E934" s="7" t="s">
        <v>1173</v>
      </c>
      <c r="F934" s="6" t="s">
        <v>1400</v>
      </c>
      <c r="G934" s="6" t="s">
        <v>96</v>
      </c>
      <c r="H934" s="6" t="s">
        <v>38</v>
      </c>
      <c r="I934" s="8" t="s">
        <v>39</v>
      </c>
      <c r="J934" s="15" t="s">
        <v>7586</v>
      </c>
      <c r="K934" s="7" t="s">
        <v>1411</v>
      </c>
      <c r="L934" s="19">
        <v>310104</v>
      </c>
      <c r="M934" s="19">
        <f t="shared" si="45"/>
        <v>310104</v>
      </c>
      <c r="N934" s="11">
        <f>M934*(1+VOTOS!$P$3%)^Q934</f>
        <v>313489.09388498869</v>
      </c>
      <c r="O934" s="54">
        <f t="shared" si="43"/>
        <v>313489.09388498869</v>
      </c>
      <c r="P934" s="103">
        <f t="shared" si="44"/>
        <v>2.0861872604013881E-6</v>
      </c>
      <c r="Q934" s="6">
        <v>90</v>
      </c>
      <c r="R934" s="6"/>
      <c r="S934" s="6" t="s">
        <v>11</v>
      </c>
    </row>
    <row r="935" spans="1:19" s="47" customFormat="1" ht="14" x14ac:dyDescent="0.15">
      <c r="A935" s="8" t="s">
        <v>415</v>
      </c>
      <c r="B935" s="114" t="s">
        <v>416</v>
      </c>
      <c r="C935" s="40" t="s">
        <v>65</v>
      </c>
      <c r="D935" s="6" t="s">
        <v>1172</v>
      </c>
      <c r="E935" s="7" t="s">
        <v>1173</v>
      </c>
      <c r="F935" s="6" t="s">
        <v>1400</v>
      </c>
      <c r="G935" s="6" t="s">
        <v>96</v>
      </c>
      <c r="H935" s="6" t="s">
        <v>38</v>
      </c>
      <c r="I935" s="8" t="s">
        <v>39</v>
      </c>
      <c r="J935" s="15" t="s">
        <v>7586</v>
      </c>
      <c r="K935" s="7" t="s">
        <v>1402</v>
      </c>
      <c r="L935" s="19">
        <v>421378</v>
      </c>
      <c r="M935" s="19">
        <f t="shared" si="45"/>
        <v>421378</v>
      </c>
      <c r="N935" s="11">
        <f>M935*(1+VOTOS!$P$3%)^Q935</f>
        <v>422293.96130727819</v>
      </c>
      <c r="O935" s="54">
        <f t="shared" si="43"/>
        <v>422293.96130727819</v>
      </c>
      <c r="P935" s="103">
        <f t="shared" si="44"/>
        <v>2.8102549639155603E-6</v>
      </c>
      <c r="Q935" s="6">
        <v>18</v>
      </c>
      <c r="R935" s="6"/>
      <c r="S935" s="6" t="s">
        <v>11</v>
      </c>
    </row>
    <row r="936" spans="1:19" s="47" customFormat="1" ht="14" x14ac:dyDescent="0.15">
      <c r="A936" s="8" t="s">
        <v>415</v>
      </c>
      <c r="B936" s="114" t="s">
        <v>416</v>
      </c>
      <c r="C936" s="40" t="s">
        <v>65</v>
      </c>
      <c r="D936" s="6" t="s">
        <v>1172</v>
      </c>
      <c r="E936" s="7" t="s">
        <v>1173</v>
      </c>
      <c r="F936" s="6" t="s">
        <v>1400</v>
      </c>
      <c r="G936" s="6" t="s">
        <v>96</v>
      </c>
      <c r="H936" s="6" t="s">
        <v>38</v>
      </c>
      <c r="I936" s="8" t="s">
        <v>39</v>
      </c>
      <c r="J936" s="15" t="s">
        <v>7586</v>
      </c>
      <c r="K936" s="7" t="s">
        <v>1459</v>
      </c>
      <c r="L936" s="19">
        <v>70805</v>
      </c>
      <c r="M936" s="19">
        <f t="shared" si="45"/>
        <v>70805</v>
      </c>
      <c r="N936" s="11">
        <f>M936*(1+VOTOS!$P$3%)^Q936</f>
        <v>70958.910836260635</v>
      </c>
      <c r="O936" s="54">
        <f t="shared" si="43"/>
        <v>70958.910836260635</v>
      </c>
      <c r="P936" s="103">
        <f t="shared" si="44"/>
        <v>4.7221284148683902E-7</v>
      </c>
      <c r="Q936" s="6">
        <v>18</v>
      </c>
      <c r="R936" s="6"/>
      <c r="S936" s="6" t="s">
        <v>11</v>
      </c>
    </row>
    <row r="937" spans="1:19" s="47" customFormat="1" ht="14" x14ac:dyDescent="0.15">
      <c r="A937" s="8" t="s">
        <v>415</v>
      </c>
      <c r="B937" s="114" t="s">
        <v>416</v>
      </c>
      <c r="C937" s="40" t="s">
        <v>65</v>
      </c>
      <c r="D937" s="6" t="s">
        <v>1468</v>
      </c>
      <c r="E937" s="7" t="s">
        <v>1470</v>
      </c>
      <c r="F937" s="6" t="s">
        <v>1471</v>
      </c>
      <c r="G937" s="6" t="s">
        <v>5224</v>
      </c>
      <c r="H937" s="6" t="s">
        <v>38</v>
      </c>
      <c r="I937" s="8" t="s">
        <v>39</v>
      </c>
      <c r="J937" s="15" t="s">
        <v>7586</v>
      </c>
      <c r="K937" s="7" t="s">
        <v>1472</v>
      </c>
      <c r="L937" s="19">
        <v>1041105</v>
      </c>
      <c r="M937" s="19">
        <f t="shared" si="45"/>
        <v>1041105</v>
      </c>
      <c r="N937" s="11">
        <f>M937*(1+VOTOS!$P$3%)^Q937</f>
        <v>1069620.735472769</v>
      </c>
      <c r="O937" s="54">
        <f t="shared" si="43"/>
        <v>1069620.735472769</v>
      </c>
      <c r="P937" s="103">
        <f t="shared" si="44"/>
        <v>7.1180439617561607E-6</v>
      </c>
      <c r="Q937" s="6">
        <v>224</v>
      </c>
      <c r="R937" s="6"/>
      <c r="S937" s="6" t="s">
        <v>11</v>
      </c>
    </row>
    <row r="938" spans="1:19" s="47" customFormat="1" ht="28" x14ac:dyDescent="0.15">
      <c r="A938" s="8" t="s">
        <v>415</v>
      </c>
      <c r="B938" s="114" t="s">
        <v>416</v>
      </c>
      <c r="C938" s="40" t="s">
        <v>65</v>
      </c>
      <c r="D938" s="6" t="s">
        <v>1477</v>
      </c>
      <c r="E938" s="7" t="s">
        <v>1478</v>
      </c>
      <c r="F938" s="6" t="s">
        <v>1479</v>
      </c>
      <c r="G938" s="6" t="s">
        <v>4936</v>
      </c>
      <c r="H938" s="6" t="s">
        <v>38</v>
      </c>
      <c r="I938" s="8" t="s">
        <v>39</v>
      </c>
      <c r="J938" s="15" t="s">
        <v>7586</v>
      </c>
      <c r="K938" s="7" t="s">
        <v>1482</v>
      </c>
      <c r="L938" s="19">
        <v>226000</v>
      </c>
      <c r="M938" s="19">
        <f t="shared" si="45"/>
        <v>226000</v>
      </c>
      <c r="N938" s="11">
        <f>M938*(1+VOTOS!$P$3%)^Q938</f>
        <v>226682.5974420993</v>
      </c>
      <c r="O938" s="54">
        <f t="shared" si="43"/>
        <v>226682.5974420993</v>
      </c>
      <c r="P938" s="103">
        <f t="shared" si="44"/>
        <v>1.5085129153229806E-6</v>
      </c>
      <c r="Q938" s="6">
        <v>25</v>
      </c>
      <c r="R938" s="6"/>
      <c r="S938" s="6" t="s">
        <v>11</v>
      </c>
    </row>
    <row r="939" spans="1:19" s="47" customFormat="1" ht="14" x14ac:dyDescent="0.15">
      <c r="A939" s="8" t="s">
        <v>415</v>
      </c>
      <c r="B939" s="114" t="s">
        <v>416</v>
      </c>
      <c r="C939" s="40" t="s">
        <v>65</v>
      </c>
      <c r="D939" s="6" t="s">
        <v>1485</v>
      </c>
      <c r="E939" s="7" t="s">
        <v>1486</v>
      </c>
      <c r="F939" s="6" t="s">
        <v>1487</v>
      </c>
      <c r="G939" s="6" t="s">
        <v>5224</v>
      </c>
      <c r="H939" s="6" t="s">
        <v>38</v>
      </c>
      <c r="I939" s="8" t="s">
        <v>39</v>
      </c>
      <c r="J939" s="15" t="s">
        <v>7586</v>
      </c>
      <c r="K939" s="7" t="s">
        <v>1488</v>
      </c>
      <c r="L939" s="19">
        <v>3756</v>
      </c>
      <c r="M939" s="19">
        <f t="shared" si="45"/>
        <v>3756</v>
      </c>
      <c r="N939" s="11">
        <f>M939*(1+VOTOS!$P$3%)^Q939</f>
        <v>3843.0816963952911</v>
      </c>
      <c r="O939" s="54">
        <f t="shared" si="43"/>
        <v>3843.0816963952911</v>
      </c>
      <c r="P939" s="103">
        <f t="shared" si="44"/>
        <v>2.5574695362904686E-8</v>
      </c>
      <c r="Q939" s="6">
        <v>190</v>
      </c>
      <c r="R939" s="6"/>
      <c r="S939" s="6" t="s">
        <v>11</v>
      </c>
    </row>
    <row r="940" spans="1:19" s="47" customFormat="1" ht="14" x14ac:dyDescent="0.15">
      <c r="A940" s="8" t="s">
        <v>415</v>
      </c>
      <c r="B940" s="114" t="s">
        <v>416</v>
      </c>
      <c r="C940" s="40" t="s">
        <v>65</v>
      </c>
      <c r="D940" s="6" t="s">
        <v>787</v>
      </c>
      <c r="E940" s="7" t="s">
        <v>788</v>
      </c>
      <c r="F940" s="6" t="s">
        <v>1489</v>
      </c>
      <c r="G940" s="6" t="s">
        <v>4936</v>
      </c>
      <c r="H940" s="6" t="s">
        <v>38</v>
      </c>
      <c r="I940" s="8" t="s">
        <v>39</v>
      </c>
      <c r="J940" s="15" t="s">
        <v>7586</v>
      </c>
      <c r="K940" s="7" t="s">
        <v>1490</v>
      </c>
      <c r="L940" s="19">
        <v>3594450</v>
      </c>
      <c r="M940" s="19">
        <f t="shared" si="45"/>
        <v>3594450</v>
      </c>
      <c r="N940" s="11">
        <f>M940*(1+VOTOS!$P$3%)^Q940</f>
        <v>3611836.0860965224</v>
      </c>
      <c r="O940" s="54">
        <f t="shared" si="43"/>
        <v>3611836.0860965224</v>
      </c>
      <c r="P940" s="103">
        <f t="shared" si="44"/>
        <v>2.4035816800175408E-5</v>
      </c>
      <c r="Q940" s="6">
        <v>40</v>
      </c>
      <c r="R940" s="6"/>
      <c r="S940" s="6" t="s">
        <v>11</v>
      </c>
    </row>
    <row r="941" spans="1:19" s="47" customFormat="1" ht="14" x14ac:dyDescent="0.15">
      <c r="A941" s="8" t="s">
        <v>415</v>
      </c>
      <c r="B941" s="114" t="s">
        <v>416</v>
      </c>
      <c r="C941" s="40" t="s">
        <v>65</v>
      </c>
      <c r="D941" s="6" t="s">
        <v>787</v>
      </c>
      <c r="E941" s="7" t="s">
        <v>788</v>
      </c>
      <c r="F941" s="6" t="s">
        <v>1489</v>
      </c>
      <c r="G941" s="6" t="s">
        <v>4936</v>
      </c>
      <c r="H941" s="6" t="s">
        <v>38</v>
      </c>
      <c r="I941" s="8" t="s">
        <v>39</v>
      </c>
      <c r="J941" s="15" t="s">
        <v>7586</v>
      </c>
      <c r="K941" s="7" t="s">
        <v>1497</v>
      </c>
      <c r="L941" s="19">
        <v>3594450</v>
      </c>
      <c r="M941" s="19">
        <f t="shared" si="45"/>
        <v>3594450</v>
      </c>
      <c r="N941" s="11">
        <f>M941*(1+VOTOS!$P$3%)^Q941</f>
        <v>3631057.9264014247</v>
      </c>
      <c r="O941" s="54">
        <f t="shared" si="43"/>
        <v>3631057.9264014247</v>
      </c>
      <c r="P941" s="103">
        <f t="shared" si="44"/>
        <v>2.4163733079075588E-5</v>
      </c>
      <c r="Q941" s="6">
        <v>84</v>
      </c>
      <c r="R941" s="6"/>
      <c r="S941" s="6" t="s">
        <v>11</v>
      </c>
    </row>
    <row r="942" spans="1:19" s="47" customFormat="1" ht="14" x14ac:dyDescent="0.15">
      <c r="A942" s="8" t="s">
        <v>415</v>
      </c>
      <c r="B942" s="114" t="s">
        <v>416</v>
      </c>
      <c r="C942" s="40" t="s">
        <v>65</v>
      </c>
      <c r="D942" s="6" t="s">
        <v>787</v>
      </c>
      <c r="E942" s="7" t="s">
        <v>788</v>
      </c>
      <c r="F942" s="6" t="s">
        <v>1489</v>
      </c>
      <c r="G942" s="6" t="s">
        <v>4936</v>
      </c>
      <c r="H942" s="6" t="s">
        <v>38</v>
      </c>
      <c r="I942" s="8" t="s">
        <v>39</v>
      </c>
      <c r="J942" s="15" t="s">
        <v>7586</v>
      </c>
      <c r="K942" s="7" t="s">
        <v>1500</v>
      </c>
      <c r="L942" s="19">
        <v>869625</v>
      </c>
      <c r="M942" s="19">
        <f t="shared" si="45"/>
        <v>869625</v>
      </c>
      <c r="N942" s="11">
        <f>M942*(1+VOTOS!$P$3%)^Q942</f>
        <v>877422.66850657435</v>
      </c>
      <c r="O942" s="54">
        <f t="shared" si="43"/>
        <v>877422.66850657435</v>
      </c>
      <c r="P942" s="103">
        <f t="shared" si="44"/>
        <v>5.8390165040234502E-6</v>
      </c>
      <c r="Q942" s="6">
        <v>74</v>
      </c>
      <c r="R942" s="6"/>
      <c r="S942" s="6" t="s">
        <v>11</v>
      </c>
    </row>
    <row r="943" spans="1:19" s="47" customFormat="1" ht="14" x14ac:dyDescent="0.15">
      <c r="A943" s="8" t="s">
        <v>415</v>
      </c>
      <c r="B943" s="114" t="s">
        <v>416</v>
      </c>
      <c r="C943" s="40" t="s">
        <v>65</v>
      </c>
      <c r="D943" s="6" t="s">
        <v>787</v>
      </c>
      <c r="E943" s="7" t="s">
        <v>788</v>
      </c>
      <c r="F943" s="6" t="s">
        <v>1489</v>
      </c>
      <c r="G943" s="6" t="s">
        <v>4936</v>
      </c>
      <c r="H943" s="6" t="s">
        <v>38</v>
      </c>
      <c r="I943" s="8" t="s">
        <v>39</v>
      </c>
      <c r="J943" s="15" t="s">
        <v>7586</v>
      </c>
      <c r="K943" s="7" t="s">
        <v>5145</v>
      </c>
      <c r="L943" s="19">
        <v>3600650</v>
      </c>
      <c r="M943" s="19">
        <f t="shared" si="45"/>
        <v>0</v>
      </c>
      <c r="N943" s="11">
        <f>M943*(1+VOTOS!$P$3%)^Q943</f>
        <v>0</v>
      </c>
      <c r="O943" s="54">
        <f t="shared" si="43"/>
        <v>3600650</v>
      </c>
      <c r="P943" s="103">
        <f t="shared" si="44"/>
        <v>2.396137634670024E-5</v>
      </c>
      <c r="Q943" s="6">
        <v>0</v>
      </c>
      <c r="R943" s="6"/>
      <c r="S943" s="6" t="s">
        <v>11</v>
      </c>
    </row>
    <row r="944" spans="1:19" s="47" customFormat="1" ht="14" x14ac:dyDescent="0.15">
      <c r="A944" s="8" t="s">
        <v>415</v>
      </c>
      <c r="B944" s="114" t="s">
        <v>416</v>
      </c>
      <c r="C944" s="40" t="s">
        <v>65</v>
      </c>
      <c r="D944" s="6" t="s">
        <v>743</v>
      </c>
      <c r="E944" s="17" t="s">
        <v>744</v>
      </c>
      <c r="F944" s="6" t="s">
        <v>743</v>
      </c>
      <c r="G944" s="6" t="s">
        <v>5224</v>
      </c>
      <c r="H944" s="6" t="s">
        <v>38</v>
      </c>
      <c r="I944" s="8" t="s">
        <v>39</v>
      </c>
      <c r="J944" s="15" t="s">
        <v>7586</v>
      </c>
      <c r="K944" s="7" t="s">
        <v>4085</v>
      </c>
      <c r="L944" s="19">
        <v>5795612</v>
      </c>
      <c r="M944" s="19">
        <f t="shared" si="45"/>
        <v>5795612</v>
      </c>
      <c r="N944" s="11">
        <f>M944*(1+VOTOS!$P$3%)^Q944</f>
        <v>5931412.3279319685</v>
      </c>
      <c r="O944" s="54">
        <f t="shared" si="43"/>
        <v>5931412.3279319685</v>
      </c>
      <c r="P944" s="103">
        <f t="shared" si="44"/>
        <v>3.9471985074093641E-5</v>
      </c>
      <c r="Q944" s="6">
        <v>192</v>
      </c>
      <c r="R944" s="6"/>
      <c r="S944" s="6" t="s">
        <v>11</v>
      </c>
    </row>
    <row r="945" spans="1:19" s="47" customFormat="1" ht="14" x14ac:dyDescent="0.15">
      <c r="A945" s="8" t="s">
        <v>415</v>
      </c>
      <c r="B945" s="114" t="s">
        <v>416</v>
      </c>
      <c r="C945" s="40" t="s">
        <v>65</v>
      </c>
      <c r="D945" s="6" t="s">
        <v>743</v>
      </c>
      <c r="E945" s="7" t="s">
        <v>744</v>
      </c>
      <c r="F945" s="6" t="s">
        <v>743</v>
      </c>
      <c r="G945" s="6" t="s">
        <v>5224</v>
      </c>
      <c r="H945" s="6" t="s">
        <v>38</v>
      </c>
      <c r="I945" s="8" t="s">
        <v>39</v>
      </c>
      <c r="J945" s="15" t="s">
        <v>7586</v>
      </c>
      <c r="K945" s="7" t="s">
        <v>4086</v>
      </c>
      <c r="L945" s="19">
        <v>4416552</v>
      </c>
      <c r="M945" s="19">
        <f t="shared" si="45"/>
        <v>4416552</v>
      </c>
      <c r="N945" s="11">
        <f>M945*(1+VOTOS!$P$3%)^Q945</f>
        <v>4502080.9775214447</v>
      </c>
      <c r="O945" s="54">
        <f t="shared" si="43"/>
        <v>4502080.9775214447</v>
      </c>
      <c r="P945" s="103">
        <f t="shared" si="44"/>
        <v>2.9960161816814029E-5</v>
      </c>
      <c r="Q945" s="6">
        <v>159</v>
      </c>
      <c r="R945" s="6"/>
      <c r="S945" s="6" t="s">
        <v>11</v>
      </c>
    </row>
    <row r="946" spans="1:19" s="47" customFormat="1" ht="14" x14ac:dyDescent="0.15">
      <c r="A946" s="8" t="s">
        <v>415</v>
      </c>
      <c r="B946" s="114" t="s">
        <v>416</v>
      </c>
      <c r="C946" s="40" t="s">
        <v>65</v>
      </c>
      <c r="D946" s="6" t="s">
        <v>537</v>
      </c>
      <c r="E946" s="7" t="s">
        <v>538</v>
      </c>
      <c r="F946" s="6" t="s">
        <v>5034</v>
      </c>
      <c r="G946" s="6" t="s">
        <v>4936</v>
      </c>
      <c r="H946" s="6" t="s">
        <v>38</v>
      </c>
      <c r="I946" s="8" t="s">
        <v>39</v>
      </c>
      <c r="J946" s="15" t="s">
        <v>7586</v>
      </c>
      <c r="K946" s="7" t="s">
        <v>5035</v>
      </c>
      <c r="L946" s="19">
        <v>5366384</v>
      </c>
      <c r="M946" s="19">
        <f t="shared" si="45"/>
        <v>0</v>
      </c>
      <c r="N946" s="11">
        <f>M946*(1+VOTOS!$P$3%)^Q946</f>
        <v>0</v>
      </c>
      <c r="O946" s="54">
        <f t="shared" si="43"/>
        <v>5366384</v>
      </c>
      <c r="P946" s="103">
        <f t="shared" si="44"/>
        <v>3.5711870535850644E-5</v>
      </c>
      <c r="Q946" s="6">
        <v>0</v>
      </c>
      <c r="R946" s="6"/>
      <c r="S946" s="6" t="s">
        <v>11</v>
      </c>
    </row>
    <row r="947" spans="1:19" s="47" customFormat="1" ht="14" x14ac:dyDescent="0.15">
      <c r="A947" s="8" t="s">
        <v>415</v>
      </c>
      <c r="B947" s="114" t="s">
        <v>416</v>
      </c>
      <c r="C947" s="40" t="s">
        <v>65</v>
      </c>
      <c r="D947" s="6" t="s">
        <v>537</v>
      </c>
      <c r="E947" s="7" t="s">
        <v>538</v>
      </c>
      <c r="F947" s="6" t="s">
        <v>5034</v>
      </c>
      <c r="G947" s="6" t="s">
        <v>4936</v>
      </c>
      <c r="H947" s="6" t="s">
        <v>38</v>
      </c>
      <c r="I947" s="8" t="s">
        <v>39</v>
      </c>
      <c r="J947" s="15" t="s">
        <v>7586</v>
      </c>
      <c r="K947" s="7" t="s">
        <v>5038</v>
      </c>
      <c r="L947" s="19">
        <v>5450200</v>
      </c>
      <c r="M947" s="19">
        <f t="shared" si="45"/>
        <v>0</v>
      </c>
      <c r="N947" s="11">
        <f>M947*(1+VOTOS!$P$3%)^Q947</f>
        <v>0</v>
      </c>
      <c r="O947" s="54">
        <f t="shared" si="43"/>
        <v>5450200</v>
      </c>
      <c r="P947" s="103">
        <f t="shared" si="44"/>
        <v>3.6269643915622355E-5</v>
      </c>
      <c r="Q947" s="6">
        <v>0</v>
      </c>
      <c r="R947" s="6"/>
      <c r="S947" s="6" t="s">
        <v>11</v>
      </c>
    </row>
    <row r="948" spans="1:19" s="47" customFormat="1" ht="14" x14ac:dyDescent="0.15">
      <c r="A948" s="8" t="s">
        <v>415</v>
      </c>
      <c r="B948" s="114" t="s">
        <v>416</v>
      </c>
      <c r="C948" s="40" t="s">
        <v>65</v>
      </c>
      <c r="D948" s="6" t="s">
        <v>537</v>
      </c>
      <c r="E948" s="7" t="s">
        <v>538</v>
      </c>
      <c r="F948" s="6" t="s">
        <v>5034</v>
      </c>
      <c r="G948" s="6" t="s">
        <v>4936</v>
      </c>
      <c r="H948" s="6" t="s">
        <v>38</v>
      </c>
      <c r="I948" s="8" t="s">
        <v>39</v>
      </c>
      <c r="J948" s="15" t="s">
        <v>7586</v>
      </c>
      <c r="K948" s="7" t="s">
        <v>5039</v>
      </c>
      <c r="L948" s="19">
        <v>5366384</v>
      </c>
      <c r="M948" s="19">
        <f t="shared" si="45"/>
        <v>0</v>
      </c>
      <c r="N948" s="11">
        <f>M948*(1+VOTOS!$P$3%)^Q948</f>
        <v>0</v>
      </c>
      <c r="O948" s="54">
        <f t="shared" si="43"/>
        <v>5366384</v>
      </c>
      <c r="P948" s="103">
        <f t="shared" si="44"/>
        <v>3.5711870535850644E-5</v>
      </c>
      <c r="Q948" s="6">
        <v>0</v>
      </c>
      <c r="R948" s="6"/>
      <c r="S948" s="6" t="s">
        <v>11</v>
      </c>
    </row>
    <row r="949" spans="1:19" s="47" customFormat="1" ht="14" x14ac:dyDescent="0.15">
      <c r="A949" s="8" t="s">
        <v>415</v>
      </c>
      <c r="B949" s="114" t="s">
        <v>416</v>
      </c>
      <c r="C949" s="40" t="s">
        <v>65</v>
      </c>
      <c r="D949" s="6" t="s">
        <v>537</v>
      </c>
      <c r="E949" s="7" t="s">
        <v>538</v>
      </c>
      <c r="F949" s="6" t="s">
        <v>5034</v>
      </c>
      <c r="G949" s="6" t="s">
        <v>4936</v>
      </c>
      <c r="H949" s="6" t="s">
        <v>38</v>
      </c>
      <c r="I949" s="8" t="s">
        <v>39</v>
      </c>
      <c r="J949" s="15" t="s">
        <v>7586</v>
      </c>
      <c r="K949" s="7" t="s">
        <v>5037</v>
      </c>
      <c r="L949" s="19">
        <v>1253070</v>
      </c>
      <c r="M949" s="19">
        <f t="shared" si="45"/>
        <v>0</v>
      </c>
      <c r="N949" s="11">
        <f>M949*(1+VOTOS!$P$3%)^Q949</f>
        <v>0</v>
      </c>
      <c r="O949" s="54">
        <f t="shared" si="43"/>
        <v>1253070</v>
      </c>
      <c r="P949" s="103">
        <f t="shared" si="44"/>
        <v>8.3388504461026942E-6</v>
      </c>
      <c r="Q949" s="6">
        <v>0</v>
      </c>
      <c r="R949" s="6"/>
      <c r="S949" s="6" t="s">
        <v>11</v>
      </c>
    </row>
    <row r="950" spans="1:19" s="47" customFormat="1" ht="14" x14ac:dyDescent="0.15">
      <c r="A950" s="8" t="s">
        <v>415</v>
      </c>
      <c r="B950" s="114" t="s">
        <v>416</v>
      </c>
      <c r="C950" s="40" t="s">
        <v>65</v>
      </c>
      <c r="D950" s="6" t="s">
        <v>537</v>
      </c>
      <c r="E950" s="7" t="s">
        <v>538</v>
      </c>
      <c r="F950" s="6" t="s">
        <v>5034</v>
      </c>
      <c r="G950" s="6" t="s">
        <v>4936</v>
      </c>
      <c r="H950" s="6" t="s">
        <v>38</v>
      </c>
      <c r="I950" s="8" t="s">
        <v>39</v>
      </c>
      <c r="J950" s="15" t="s">
        <v>7586</v>
      </c>
      <c r="K950" s="7" t="s">
        <v>5036</v>
      </c>
      <c r="L950" s="19">
        <v>1120739</v>
      </c>
      <c r="M950" s="19">
        <f t="shared" si="45"/>
        <v>0</v>
      </c>
      <c r="N950" s="11">
        <f>M950*(1+VOTOS!$P$3%)^Q950</f>
        <v>0</v>
      </c>
      <c r="O950" s="54">
        <f t="shared" si="43"/>
        <v>1120739</v>
      </c>
      <c r="P950" s="103">
        <f t="shared" si="44"/>
        <v>7.4582225335493537E-6</v>
      </c>
      <c r="Q950" s="6">
        <v>0</v>
      </c>
      <c r="R950" s="6"/>
      <c r="S950" s="6" t="s">
        <v>11</v>
      </c>
    </row>
    <row r="951" spans="1:19" s="47" customFormat="1" ht="14" x14ac:dyDescent="0.15">
      <c r="A951" s="8" t="s">
        <v>415</v>
      </c>
      <c r="B951" s="114" t="s">
        <v>416</v>
      </c>
      <c r="C951" s="40" t="s">
        <v>65</v>
      </c>
      <c r="D951" s="6" t="s">
        <v>1061</v>
      </c>
      <c r="E951" s="7" t="s">
        <v>1062</v>
      </c>
      <c r="F951" s="6" t="s">
        <v>1505</v>
      </c>
      <c r="G951" s="6" t="s">
        <v>5224</v>
      </c>
      <c r="H951" s="6" t="s">
        <v>38</v>
      </c>
      <c r="I951" s="8" t="s">
        <v>39</v>
      </c>
      <c r="J951" s="15" t="s">
        <v>7586</v>
      </c>
      <c r="K951" s="7" t="s">
        <v>1506</v>
      </c>
      <c r="L951" s="19">
        <v>2395919</v>
      </c>
      <c r="M951" s="19">
        <f t="shared" si="45"/>
        <v>2395919</v>
      </c>
      <c r="N951" s="11">
        <f>M951*(1+VOTOS!$P$3%)^Q951</f>
        <v>2416236.3130876035</v>
      </c>
      <c r="O951" s="54">
        <f t="shared" si="43"/>
        <v>2416236.3130876035</v>
      </c>
      <c r="P951" s="103">
        <f t="shared" si="44"/>
        <v>1.6079415561205753E-5</v>
      </c>
      <c r="Q951" s="6">
        <v>70</v>
      </c>
      <c r="R951" s="6"/>
      <c r="S951" s="6" t="s">
        <v>11</v>
      </c>
    </row>
    <row r="952" spans="1:19" s="47" customFormat="1" ht="14" x14ac:dyDescent="0.15">
      <c r="A952" s="8" t="s">
        <v>415</v>
      </c>
      <c r="B952" s="114" t="s">
        <v>416</v>
      </c>
      <c r="C952" s="40" t="s">
        <v>65</v>
      </c>
      <c r="D952" s="6" t="s">
        <v>1061</v>
      </c>
      <c r="E952" s="7" t="s">
        <v>1062</v>
      </c>
      <c r="F952" s="6" t="s">
        <v>1505</v>
      </c>
      <c r="G952" s="6" t="s">
        <v>5224</v>
      </c>
      <c r="H952" s="6" t="s">
        <v>38</v>
      </c>
      <c r="I952" s="8" t="s">
        <v>39</v>
      </c>
      <c r="J952" s="15" t="s">
        <v>7586</v>
      </c>
      <c r="K952" s="7" t="s">
        <v>1512</v>
      </c>
      <c r="L952" s="19">
        <v>1785000</v>
      </c>
      <c r="M952" s="19">
        <f t="shared" si="45"/>
        <v>1785000</v>
      </c>
      <c r="N952" s="11">
        <f>M952*(1+VOTOS!$P$3%)^Q952</f>
        <v>1793850.2936587345</v>
      </c>
      <c r="O952" s="54">
        <f t="shared" si="43"/>
        <v>1793850.2936587345</v>
      </c>
      <c r="P952" s="103">
        <f t="shared" si="44"/>
        <v>1.1937600709870629E-5</v>
      </c>
      <c r="Q952" s="48">
        <v>41</v>
      </c>
      <c r="R952" s="48"/>
      <c r="S952" s="48" t="s">
        <v>11</v>
      </c>
    </row>
    <row r="953" spans="1:19" s="47" customFormat="1" ht="14" x14ac:dyDescent="0.15">
      <c r="A953" s="14" t="s">
        <v>5234</v>
      </c>
      <c r="B953" s="115" t="s">
        <v>416</v>
      </c>
      <c r="C953" s="40" t="s">
        <v>88</v>
      </c>
      <c r="D953" s="12" t="s">
        <v>1102</v>
      </c>
      <c r="E953" s="51" t="s">
        <v>1103</v>
      </c>
      <c r="F953" s="14" t="s">
        <v>5807</v>
      </c>
      <c r="G953" s="14" t="s">
        <v>37</v>
      </c>
      <c r="H953" s="14" t="s">
        <v>38</v>
      </c>
      <c r="I953" s="14" t="s">
        <v>39</v>
      </c>
      <c r="J953" s="15" t="s">
        <v>7586</v>
      </c>
      <c r="K953" s="52" t="s">
        <v>5808</v>
      </c>
      <c r="L953" s="109">
        <v>212873</v>
      </c>
      <c r="M953" s="19">
        <f t="shared" si="45"/>
        <v>0</v>
      </c>
      <c r="N953" s="11">
        <f>M953*(1+VOTOS!$P$3%)^Q953</f>
        <v>0</v>
      </c>
      <c r="O953" s="54">
        <f t="shared" si="43"/>
        <v>212873</v>
      </c>
      <c r="P953" s="103">
        <f t="shared" si="44"/>
        <v>1.4166136855987446E-6</v>
      </c>
      <c r="Q953" s="6">
        <v>0</v>
      </c>
      <c r="R953" s="6"/>
      <c r="S953" s="6" t="s">
        <v>7</v>
      </c>
    </row>
    <row r="954" spans="1:19" s="47" customFormat="1" ht="14" x14ac:dyDescent="0.15">
      <c r="A954" s="8" t="s">
        <v>415</v>
      </c>
      <c r="B954" s="114" t="s">
        <v>416</v>
      </c>
      <c r="C954" s="40" t="s">
        <v>88</v>
      </c>
      <c r="D954" s="6" t="s">
        <v>1102</v>
      </c>
      <c r="E954" s="7" t="s">
        <v>1103</v>
      </c>
      <c r="F954" s="6" t="s">
        <v>1516</v>
      </c>
      <c r="G954" s="6" t="s">
        <v>5224</v>
      </c>
      <c r="H954" s="6" t="s">
        <v>38</v>
      </c>
      <c r="I954" s="8" t="s">
        <v>39</v>
      </c>
      <c r="J954" s="15" t="s">
        <v>7586</v>
      </c>
      <c r="K954" s="7" t="s">
        <v>1555</v>
      </c>
      <c r="L954" s="19">
        <v>16746</v>
      </c>
      <c r="M954" s="19">
        <f t="shared" si="45"/>
        <v>16746</v>
      </c>
      <c r="N954" s="11">
        <f>M954*(1+VOTOS!$P$3%)^Q954</f>
        <v>17078.534429567746</v>
      </c>
      <c r="O954" s="54">
        <f t="shared" si="43"/>
        <v>17078.534429567746</v>
      </c>
      <c r="P954" s="103">
        <f t="shared" si="44"/>
        <v>1.1365314343714336E-7</v>
      </c>
      <c r="Q954" s="48">
        <v>163</v>
      </c>
      <c r="R954" s="48"/>
      <c r="S954" s="48" t="s">
        <v>11</v>
      </c>
    </row>
    <row r="955" spans="1:19" s="47" customFormat="1" ht="14" x14ac:dyDescent="0.15">
      <c r="A955" s="8" t="s">
        <v>415</v>
      </c>
      <c r="B955" s="114" t="s">
        <v>416</v>
      </c>
      <c r="C955" s="40" t="s">
        <v>88</v>
      </c>
      <c r="D955" s="6" t="s">
        <v>1102</v>
      </c>
      <c r="E955" s="7" t="s">
        <v>1103</v>
      </c>
      <c r="F955" s="6" t="s">
        <v>1516</v>
      </c>
      <c r="G955" s="6" t="s">
        <v>5224</v>
      </c>
      <c r="H955" s="6" t="s">
        <v>38</v>
      </c>
      <c r="I955" s="8" t="s">
        <v>39</v>
      </c>
      <c r="J955" s="15" t="s">
        <v>7586</v>
      </c>
      <c r="K955" s="7" t="s">
        <v>1550</v>
      </c>
      <c r="L955" s="19">
        <v>5390</v>
      </c>
      <c r="M955" s="19">
        <f t="shared" si="45"/>
        <v>5390</v>
      </c>
      <c r="N955" s="11">
        <f>M955*(1+VOTOS!$P$3%)^Q955</f>
        <v>5470.5714162183676</v>
      </c>
      <c r="O955" s="54">
        <f t="shared" si="43"/>
        <v>5470.5714162183676</v>
      </c>
      <c r="P955" s="103">
        <f t="shared" si="44"/>
        <v>3.6405210319111611E-8</v>
      </c>
      <c r="Q955" s="48">
        <v>123</v>
      </c>
      <c r="R955" s="48"/>
      <c r="S955" s="48" t="s">
        <v>11</v>
      </c>
    </row>
    <row r="956" spans="1:19" s="47" customFormat="1" ht="14" x14ac:dyDescent="0.15">
      <c r="A956" s="8" t="s">
        <v>415</v>
      </c>
      <c r="B956" s="114" t="s">
        <v>416</v>
      </c>
      <c r="C956" s="40" t="s">
        <v>88</v>
      </c>
      <c r="D956" s="6" t="s">
        <v>1102</v>
      </c>
      <c r="E956" s="7" t="s">
        <v>1103</v>
      </c>
      <c r="F956" s="6" t="s">
        <v>1516</v>
      </c>
      <c r="G956" s="6" t="s">
        <v>5224</v>
      </c>
      <c r="H956" s="6" t="s">
        <v>38</v>
      </c>
      <c r="I956" s="8" t="s">
        <v>39</v>
      </c>
      <c r="J956" s="15" t="s">
        <v>7586</v>
      </c>
      <c r="K956" s="7" t="s">
        <v>1560</v>
      </c>
      <c r="L956" s="19">
        <v>319275</v>
      </c>
      <c r="M956" s="19">
        <f t="shared" si="45"/>
        <v>319275</v>
      </c>
      <c r="N956" s="11">
        <f>M956*(1+VOTOS!$P$3%)^Q956</f>
        <v>320239.31990409846</v>
      </c>
      <c r="O956" s="54">
        <f t="shared" si="43"/>
        <v>320239.31990409846</v>
      </c>
      <c r="P956" s="103">
        <f t="shared" si="44"/>
        <v>2.1311082346891357E-6</v>
      </c>
      <c r="Q956" s="48">
        <v>25</v>
      </c>
      <c r="R956" s="48"/>
      <c r="S956" s="48" t="s">
        <v>11</v>
      </c>
    </row>
    <row r="957" spans="1:19" s="47" customFormat="1" ht="14" x14ac:dyDescent="0.15">
      <c r="A957" s="8" t="s">
        <v>415</v>
      </c>
      <c r="B957" s="114" t="s">
        <v>416</v>
      </c>
      <c r="C957" s="40" t="s">
        <v>88</v>
      </c>
      <c r="D957" s="6" t="s">
        <v>1102</v>
      </c>
      <c r="E957" s="7" t="s">
        <v>1103</v>
      </c>
      <c r="F957" s="6" t="s">
        <v>1516</v>
      </c>
      <c r="G957" s="6" t="s">
        <v>5224</v>
      </c>
      <c r="H957" s="6" t="s">
        <v>38</v>
      </c>
      <c r="I957" s="8" t="s">
        <v>39</v>
      </c>
      <c r="J957" s="15" t="s">
        <v>7586</v>
      </c>
      <c r="K957" s="7" t="s">
        <v>1537</v>
      </c>
      <c r="L957" s="19">
        <v>903417</v>
      </c>
      <c r="M957" s="19">
        <f t="shared" si="45"/>
        <v>903417</v>
      </c>
      <c r="N957" s="11">
        <f>M957*(1+VOTOS!$P$3%)^Q957</f>
        <v>906145.62890862394</v>
      </c>
      <c r="O957" s="54">
        <f t="shared" si="43"/>
        <v>906145.62890862394</v>
      </c>
      <c r="P957" s="103">
        <f t="shared" si="44"/>
        <v>6.0301602319572613E-6</v>
      </c>
      <c r="Q957" s="48">
        <v>25</v>
      </c>
      <c r="R957" s="48"/>
      <c r="S957" s="48" t="s">
        <v>11</v>
      </c>
    </row>
    <row r="958" spans="1:19" s="47" customFormat="1" ht="14" x14ac:dyDescent="0.15">
      <c r="A958" s="8" t="s">
        <v>415</v>
      </c>
      <c r="B958" s="114" t="s">
        <v>416</v>
      </c>
      <c r="C958" s="40" t="s">
        <v>88</v>
      </c>
      <c r="D958" s="6" t="s">
        <v>1102</v>
      </c>
      <c r="E958" s="7" t="s">
        <v>1103</v>
      </c>
      <c r="F958" s="6" t="s">
        <v>1516</v>
      </c>
      <c r="G958" s="6" t="s">
        <v>5224</v>
      </c>
      <c r="H958" s="6" t="s">
        <v>38</v>
      </c>
      <c r="I958" s="8" t="s">
        <v>39</v>
      </c>
      <c r="J958" s="15" t="s">
        <v>7586</v>
      </c>
      <c r="K958" s="7" t="s">
        <v>1521</v>
      </c>
      <c r="L958" s="19">
        <v>428450</v>
      </c>
      <c r="M958" s="19">
        <f t="shared" si="45"/>
        <v>0</v>
      </c>
      <c r="N958" s="11">
        <f>M958*(1+VOTOS!$P$3%)^Q958</f>
        <v>0</v>
      </c>
      <c r="O958" s="54">
        <f t="shared" si="43"/>
        <v>428450</v>
      </c>
      <c r="P958" s="103">
        <f t="shared" si="44"/>
        <v>2.8512217782188542E-6</v>
      </c>
      <c r="Q958" s="48">
        <v>0</v>
      </c>
      <c r="R958" s="48"/>
      <c r="S958" s="48" t="s">
        <v>11</v>
      </c>
    </row>
    <row r="959" spans="1:19" s="47" customFormat="1" ht="14" x14ac:dyDescent="0.15">
      <c r="A959" s="8" t="s">
        <v>415</v>
      </c>
      <c r="B959" s="114" t="s">
        <v>416</v>
      </c>
      <c r="C959" s="40" t="s">
        <v>88</v>
      </c>
      <c r="D959" s="6" t="s">
        <v>1102</v>
      </c>
      <c r="E959" s="7" t="s">
        <v>1103</v>
      </c>
      <c r="F959" s="6" t="s">
        <v>1516</v>
      </c>
      <c r="G959" s="6" t="s">
        <v>5224</v>
      </c>
      <c r="H959" s="6" t="s">
        <v>38</v>
      </c>
      <c r="I959" s="8" t="s">
        <v>39</v>
      </c>
      <c r="J959" s="15" t="s">
        <v>7586</v>
      </c>
      <c r="K959" s="7" t="s">
        <v>1529</v>
      </c>
      <c r="L959" s="19">
        <v>615456</v>
      </c>
      <c r="M959" s="19">
        <f t="shared" si="45"/>
        <v>615456</v>
      </c>
      <c r="N959" s="11">
        <f>M959*(1+VOTOS!$P$3%)^Q959</f>
        <v>617314.88801471086</v>
      </c>
      <c r="O959" s="54">
        <f t="shared" si="43"/>
        <v>617314.88801471086</v>
      </c>
      <c r="P959" s="103">
        <f t="shared" si="44"/>
        <v>4.1080678089071695E-6</v>
      </c>
      <c r="Q959" s="48">
        <v>25</v>
      </c>
      <c r="R959" s="48"/>
      <c r="S959" s="48" t="s">
        <v>11</v>
      </c>
    </row>
    <row r="960" spans="1:19" s="47" customFormat="1" ht="14" x14ac:dyDescent="0.15">
      <c r="A960" s="8" t="s">
        <v>415</v>
      </c>
      <c r="B960" s="114" t="s">
        <v>416</v>
      </c>
      <c r="C960" s="40" t="s">
        <v>88</v>
      </c>
      <c r="D960" s="6" t="s">
        <v>1102</v>
      </c>
      <c r="E960" s="7" t="s">
        <v>1103</v>
      </c>
      <c r="F960" s="6" t="s">
        <v>1516</v>
      </c>
      <c r="G960" s="6" t="s">
        <v>5224</v>
      </c>
      <c r="H960" s="6" t="s">
        <v>38</v>
      </c>
      <c r="I960" s="8" t="s">
        <v>39</v>
      </c>
      <c r="J960" s="15" t="s">
        <v>7586</v>
      </c>
      <c r="K960" s="7" t="s">
        <v>1540</v>
      </c>
      <c r="L960" s="19">
        <v>486654</v>
      </c>
      <c r="M960" s="19">
        <f t="shared" si="45"/>
        <v>0</v>
      </c>
      <c r="N960" s="11">
        <f>M960*(1+VOTOS!$P$3%)^Q960</f>
        <v>0</v>
      </c>
      <c r="O960" s="54">
        <f t="shared" si="43"/>
        <v>486654</v>
      </c>
      <c r="P960" s="103">
        <f t="shared" si="44"/>
        <v>3.2385540512482629E-6</v>
      </c>
      <c r="Q960" s="48">
        <v>0</v>
      </c>
      <c r="R960" s="48"/>
      <c r="S960" s="48" t="s">
        <v>11</v>
      </c>
    </row>
    <row r="961" spans="1:19" s="47" customFormat="1" ht="14" x14ac:dyDescent="0.15">
      <c r="A961" s="8" t="s">
        <v>415</v>
      </c>
      <c r="B961" s="114" t="s">
        <v>416</v>
      </c>
      <c r="C961" s="40" t="s">
        <v>88</v>
      </c>
      <c r="D961" s="6" t="s">
        <v>1102</v>
      </c>
      <c r="E961" s="7" t="s">
        <v>1103</v>
      </c>
      <c r="F961" s="6" t="s">
        <v>1516</v>
      </c>
      <c r="G961" s="6" t="s">
        <v>5224</v>
      </c>
      <c r="H961" s="6" t="s">
        <v>38</v>
      </c>
      <c r="I961" s="8" t="s">
        <v>39</v>
      </c>
      <c r="J961" s="15" t="s">
        <v>7586</v>
      </c>
      <c r="K961" s="7" t="s">
        <v>1545</v>
      </c>
      <c r="L961" s="19">
        <v>185640</v>
      </c>
      <c r="M961" s="19">
        <f t="shared" si="45"/>
        <v>185640</v>
      </c>
      <c r="N961" s="11">
        <f>M961*(1+VOTOS!$P$3%)^Q961</f>
        <v>186200.69641217394</v>
      </c>
      <c r="O961" s="54">
        <f t="shared" si="43"/>
        <v>186200.69641217394</v>
      </c>
      <c r="P961" s="103">
        <f t="shared" si="44"/>
        <v>1.2391165380555668E-6</v>
      </c>
      <c r="Q961" s="6">
        <v>25</v>
      </c>
      <c r="R961" s="6"/>
      <c r="S961" s="6" t="s">
        <v>11</v>
      </c>
    </row>
    <row r="962" spans="1:19" s="47" customFormat="1" ht="14" x14ac:dyDescent="0.15">
      <c r="A962" s="8" t="s">
        <v>415</v>
      </c>
      <c r="B962" s="114" t="s">
        <v>416</v>
      </c>
      <c r="C962" s="40" t="s">
        <v>88</v>
      </c>
      <c r="D962" s="6" t="s">
        <v>1102</v>
      </c>
      <c r="E962" s="7" t="s">
        <v>1103</v>
      </c>
      <c r="F962" s="6" t="s">
        <v>1516</v>
      </c>
      <c r="G962" s="6" t="s">
        <v>5224</v>
      </c>
      <c r="H962" s="6" t="s">
        <v>38</v>
      </c>
      <c r="I962" s="8" t="s">
        <v>39</v>
      </c>
      <c r="J962" s="15" t="s">
        <v>7586</v>
      </c>
      <c r="K962" s="7" t="s">
        <v>1526</v>
      </c>
      <c r="L962" s="19">
        <v>46084</v>
      </c>
      <c r="M962" s="19">
        <f t="shared" si="45"/>
        <v>0</v>
      </c>
      <c r="N962" s="11">
        <f>M962*(1+VOTOS!$P$3%)^Q962</f>
        <v>0</v>
      </c>
      <c r="O962" s="54">
        <f t="shared" si="43"/>
        <v>46084</v>
      </c>
      <c r="P962" s="103">
        <f t="shared" si="44"/>
        <v>3.0667686877684135E-7</v>
      </c>
      <c r="Q962" s="48">
        <v>0</v>
      </c>
      <c r="R962" s="48"/>
      <c r="S962" s="48" t="s">
        <v>11</v>
      </c>
    </row>
    <row r="963" spans="1:19" s="47" customFormat="1" ht="14" x14ac:dyDescent="0.15">
      <c r="A963" s="8" t="s">
        <v>415</v>
      </c>
      <c r="B963" s="114" t="s">
        <v>416</v>
      </c>
      <c r="C963" s="40" t="s">
        <v>88</v>
      </c>
      <c r="D963" s="6" t="s">
        <v>1102</v>
      </c>
      <c r="E963" s="7" t="s">
        <v>1103</v>
      </c>
      <c r="F963" s="6" t="s">
        <v>1516</v>
      </c>
      <c r="G963" s="6" t="s">
        <v>5224</v>
      </c>
      <c r="H963" s="6" t="s">
        <v>38</v>
      </c>
      <c r="I963" s="8" t="s">
        <v>39</v>
      </c>
      <c r="J963" s="15" t="s">
        <v>7586</v>
      </c>
      <c r="K963" s="7" t="s">
        <v>1525</v>
      </c>
      <c r="L963" s="19">
        <v>828240</v>
      </c>
      <c r="M963" s="19">
        <f t="shared" si="45"/>
        <v>828240</v>
      </c>
      <c r="N963" s="11">
        <f>M963*(1+VOTOS!$P$3%)^Q963</f>
        <v>840519.39282990003</v>
      </c>
      <c r="O963" s="54">
        <f t="shared" si="43"/>
        <v>840519.39282990003</v>
      </c>
      <c r="P963" s="103">
        <f t="shared" si="44"/>
        <v>5.5934349348859825E-6</v>
      </c>
      <c r="Q963" s="48">
        <v>122</v>
      </c>
      <c r="R963" s="48"/>
      <c r="S963" s="48" t="s">
        <v>11</v>
      </c>
    </row>
    <row r="964" spans="1:19" s="47" customFormat="1" ht="14" x14ac:dyDescent="0.15">
      <c r="A964" s="8" t="s">
        <v>415</v>
      </c>
      <c r="B964" s="114" t="s">
        <v>416</v>
      </c>
      <c r="C964" s="40" t="s">
        <v>88</v>
      </c>
      <c r="D964" s="6" t="s">
        <v>1102</v>
      </c>
      <c r="E964" s="7" t="s">
        <v>1103</v>
      </c>
      <c r="F964" s="6" t="s">
        <v>1516</v>
      </c>
      <c r="G964" s="6" t="s">
        <v>5224</v>
      </c>
      <c r="H964" s="6" t="s">
        <v>38</v>
      </c>
      <c r="I964" s="8" t="s">
        <v>39</v>
      </c>
      <c r="J964" s="15" t="s">
        <v>7586</v>
      </c>
      <c r="K964" s="7" t="s">
        <v>1532</v>
      </c>
      <c r="L964" s="19">
        <v>62319</v>
      </c>
      <c r="M964" s="19">
        <f t="shared" si="45"/>
        <v>62319</v>
      </c>
      <c r="N964" s="11">
        <f>M964*(1+VOTOS!$P$3%)^Q964</f>
        <v>63242.934465573431</v>
      </c>
      <c r="O964" s="54">
        <f t="shared" si="43"/>
        <v>63242.934465573431</v>
      </c>
      <c r="P964" s="103">
        <f t="shared" si="44"/>
        <v>4.2086505325408038E-7</v>
      </c>
      <c r="Q964" s="48">
        <v>122</v>
      </c>
      <c r="R964" s="48"/>
      <c r="S964" s="48" t="s">
        <v>11</v>
      </c>
    </row>
    <row r="965" spans="1:19" s="47" customFormat="1" ht="14" x14ac:dyDescent="0.15">
      <c r="A965" s="8" t="s">
        <v>415</v>
      </c>
      <c r="B965" s="114" t="s">
        <v>416</v>
      </c>
      <c r="C965" s="40" t="s">
        <v>88</v>
      </c>
      <c r="D965" s="6" t="s">
        <v>1102</v>
      </c>
      <c r="E965" s="7" t="s">
        <v>1103</v>
      </c>
      <c r="F965" s="6" t="s">
        <v>1516</v>
      </c>
      <c r="G965" s="6" t="s">
        <v>5224</v>
      </c>
      <c r="H965" s="6" t="s">
        <v>38</v>
      </c>
      <c r="I965" s="8" t="s">
        <v>39</v>
      </c>
      <c r="J965" s="15" t="s">
        <v>7586</v>
      </c>
      <c r="K965" s="7" t="s">
        <v>1517</v>
      </c>
      <c r="L965" s="19">
        <v>4340</v>
      </c>
      <c r="M965" s="19">
        <f t="shared" si="45"/>
        <v>4340</v>
      </c>
      <c r="N965" s="11">
        <f>M965*(1+VOTOS!$P$3%)^Q965</f>
        <v>4419.7791257578037</v>
      </c>
      <c r="O965" s="54">
        <f t="shared" si="43"/>
        <v>4419.7791257578037</v>
      </c>
      <c r="P965" s="103">
        <f t="shared" si="44"/>
        <v>2.9412464694311446E-8</v>
      </c>
      <c r="Q965" s="48">
        <v>151</v>
      </c>
      <c r="R965" s="48"/>
      <c r="S965" s="48" t="s">
        <v>11</v>
      </c>
    </row>
    <row r="966" spans="1:19" s="47" customFormat="1" ht="14" x14ac:dyDescent="0.15">
      <c r="A966" s="8" t="s">
        <v>415</v>
      </c>
      <c r="B966" s="114" t="s">
        <v>416</v>
      </c>
      <c r="C966" s="40" t="s">
        <v>65</v>
      </c>
      <c r="D966" s="6" t="s">
        <v>1514</v>
      </c>
      <c r="E966" s="7" t="s">
        <v>1515</v>
      </c>
      <c r="F966" s="6" t="s">
        <v>1565</v>
      </c>
      <c r="G966" s="6" t="s">
        <v>4936</v>
      </c>
      <c r="H966" s="6" t="s">
        <v>38</v>
      </c>
      <c r="I966" s="8" t="s">
        <v>39</v>
      </c>
      <c r="J966" s="15" t="s">
        <v>7586</v>
      </c>
      <c r="K966" s="7" t="s">
        <v>1571</v>
      </c>
      <c r="L966" s="19">
        <v>283598</v>
      </c>
      <c r="M966" s="19">
        <f t="shared" si="45"/>
        <v>283598</v>
      </c>
      <c r="N966" s="11">
        <f>M966*(1+VOTOS!$P$3%)^Q966</f>
        <v>285451.41803838627</v>
      </c>
      <c r="O966" s="54">
        <f t="shared" si="43"/>
        <v>285451.41803838627</v>
      </c>
      <c r="P966" s="103">
        <f t="shared" si="44"/>
        <v>1.8996039204913088E-6</v>
      </c>
      <c r="Q966" s="48">
        <v>54</v>
      </c>
      <c r="R966" s="48"/>
      <c r="S966" s="48" t="s">
        <v>11</v>
      </c>
    </row>
    <row r="967" spans="1:19" s="47" customFormat="1" ht="14" x14ac:dyDescent="0.15">
      <c r="A967" s="8" t="s">
        <v>415</v>
      </c>
      <c r="B967" s="114" t="s">
        <v>416</v>
      </c>
      <c r="C967" s="40" t="s">
        <v>65</v>
      </c>
      <c r="D967" s="6" t="s">
        <v>1514</v>
      </c>
      <c r="E967" s="7" t="s">
        <v>1515</v>
      </c>
      <c r="F967" s="6" t="s">
        <v>1565</v>
      </c>
      <c r="G967" s="6" t="s">
        <v>4936</v>
      </c>
      <c r="H967" s="6" t="s">
        <v>38</v>
      </c>
      <c r="I967" s="8" t="s">
        <v>39</v>
      </c>
      <c r="J967" s="15" t="s">
        <v>7586</v>
      </c>
      <c r="K967" s="7" t="s">
        <v>1575</v>
      </c>
      <c r="L967" s="19">
        <v>465964</v>
      </c>
      <c r="M967" s="19">
        <f t="shared" si="45"/>
        <v>465964</v>
      </c>
      <c r="N967" s="11">
        <f>M967*(1+VOTOS!$P$3%)^Q967</f>
        <v>466357.63613137242</v>
      </c>
      <c r="O967" s="54">
        <f t="shared" ref="O967:O1030" si="46">+IF(N967&gt;0,N967,L967)</f>
        <v>466357.63613137242</v>
      </c>
      <c r="P967" s="103">
        <f t="shared" ref="P967:P1030" si="47">+O967/$O$4</f>
        <v>3.1034871013570618E-6</v>
      </c>
      <c r="Q967" s="48">
        <v>7</v>
      </c>
      <c r="R967" s="48"/>
      <c r="S967" s="48" t="s">
        <v>11</v>
      </c>
    </row>
    <row r="968" spans="1:19" s="47" customFormat="1" ht="14" x14ac:dyDescent="0.15">
      <c r="A968" s="8" t="s">
        <v>415</v>
      </c>
      <c r="B968" s="114" t="s">
        <v>416</v>
      </c>
      <c r="C968" s="40" t="s">
        <v>65</v>
      </c>
      <c r="D968" s="6" t="s">
        <v>1514</v>
      </c>
      <c r="E968" s="7" t="s">
        <v>1515</v>
      </c>
      <c r="F968" s="6" t="s">
        <v>1565</v>
      </c>
      <c r="G968" s="6" t="s">
        <v>4936</v>
      </c>
      <c r="H968" s="6" t="s">
        <v>38</v>
      </c>
      <c r="I968" s="8" t="s">
        <v>39</v>
      </c>
      <c r="J968" s="15" t="s">
        <v>7586</v>
      </c>
      <c r="K968" s="7" t="s">
        <v>1566</v>
      </c>
      <c r="L968" s="19">
        <v>52560</v>
      </c>
      <c r="M968" s="19">
        <f t="shared" si="45"/>
        <v>52560</v>
      </c>
      <c r="N968" s="11">
        <f>M968*(1+VOTOS!$P$3%)^Q968</f>
        <v>52871.599526261176</v>
      </c>
      <c r="O968" s="54">
        <f t="shared" si="46"/>
        <v>52871.599526261176</v>
      </c>
      <c r="P968" s="103">
        <f t="shared" si="47"/>
        <v>3.5184655390020195E-7</v>
      </c>
      <c r="Q968" s="6">
        <v>49</v>
      </c>
      <c r="R968" s="6"/>
      <c r="S968" s="6" t="s">
        <v>11</v>
      </c>
    </row>
    <row r="969" spans="1:19" s="47" customFormat="1" ht="14" x14ac:dyDescent="0.15">
      <c r="A969" s="8" t="s">
        <v>415</v>
      </c>
      <c r="B969" s="114" t="s">
        <v>416</v>
      </c>
      <c r="C969" s="40" t="s">
        <v>65</v>
      </c>
      <c r="D969" s="6" t="s">
        <v>1514</v>
      </c>
      <c r="E969" s="7" t="s">
        <v>1515</v>
      </c>
      <c r="F969" s="6" t="s">
        <v>1565</v>
      </c>
      <c r="G969" s="6" t="s">
        <v>4936</v>
      </c>
      <c r="H969" s="6" t="s">
        <v>38</v>
      </c>
      <c r="I969" s="8" t="s">
        <v>39</v>
      </c>
      <c r="J969" s="15" t="s">
        <v>7586</v>
      </c>
      <c r="K969" s="7" t="s">
        <v>1574</v>
      </c>
      <c r="L969" s="19">
        <v>594576</v>
      </c>
      <c r="M969" s="19">
        <f t="shared" si="45"/>
        <v>594576</v>
      </c>
      <c r="N969" s="11">
        <f>M969*(1+VOTOS!$P$3%)^Q969</f>
        <v>603391.11671886244</v>
      </c>
      <c r="O969" s="54">
        <f t="shared" si="46"/>
        <v>603391.11671886244</v>
      </c>
      <c r="P969" s="103">
        <f t="shared" si="47"/>
        <v>4.015408782291085E-6</v>
      </c>
      <c r="Q969" s="48">
        <v>122</v>
      </c>
      <c r="R969" s="48"/>
      <c r="S969" s="48" t="s">
        <v>11</v>
      </c>
    </row>
    <row r="970" spans="1:19" s="47" customFormat="1" ht="14" x14ac:dyDescent="0.15">
      <c r="A970" s="8" t="s">
        <v>415</v>
      </c>
      <c r="B970" s="114" t="s">
        <v>416</v>
      </c>
      <c r="C970" s="40" t="s">
        <v>65</v>
      </c>
      <c r="D970" s="6" t="s">
        <v>1844</v>
      </c>
      <c r="E970" s="7" t="s">
        <v>1845</v>
      </c>
      <c r="F970" s="6" t="s">
        <v>5146</v>
      </c>
      <c r="G970" s="6" t="s">
        <v>4936</v>
      </c>
      <c r="H970" s="6" t="s">
        <v>38</v>
      </c>
      <c r="I970" s="8" t="s">
        <v>39</v>
      </c>
      <c r="J970" s="15" t="s">
        <v>7586</v>
      </c>
      <c r="K970" s="7" t="s">
        <v>5147</v>
      </c>
      <c r="L970" s="19">
        <v>277200</v>
      </c>
      <c r="M970" s="19">
        <f t="shared" si="45"/>
        <v>0</v>
      </c>
      <c r="N970" s="11">
        <f>M970*(1+VOTOS!$P$3%)^Q970</f>
        <v>0</v>
      </c>
      <c r="O970" s="54">
        <f t="shared" si="46"/>
        <v>277200</v>
      </c>
      <c r="P970" s="103">
        <f t="shared" si="47"/>
        <v>1.8446929091428787E-6</v>
      </c>
      <c r="Q970" s="6">
        <v>0</v>
      </c>
      <c r="R970" s="6"/>
      <c r="S970" s="6" t="s">
        <v>11</v>
      </c>
    </row>
    <row r="971" spans="1:19" s="47" customFormat="1" ht="14" x14ac:dyDescent="0.15">
      <c r="A971" s="8" t="s">
        <v>415</v>
      </c>
      <c r="B971" s="114" t="s">
        <v>416</v>
      </c>
      <c r="C971" s="40" t="s">
        <v>65</v>
      </c>
      <c r="D971" s="6" t="s">
        <v>926</v>
      </c>
      <c r="E971" s="7" t="s">
        <v>927</v>
      </c>
      <c r="F971" s="6" t="s">
        <v>1594</v>
      </c>
      <c r="G971" s="6" t="s">
        <v>5224</v>
      </c>
      <c r="H971" s="6" t="s">
        <v>38</v>
      </c>
      <c r="I971" s="8" t="s">
        <v>39</v>
      </c>
      <c r="J971" s="15" t="s">
        <v>7586</v>
      </c>
      <c r="K971" s="7" t="s">
        <v>1596</v>
      </c>
      <c r="L971" s="19">
        <v>5341200</v>
      </c>
      <c r="M971" s="19">
        <f t="shared" si="45"/>
        <v>5341200</v>
      </c>
      <c r="N971" s="11">
        <f>M971*(1+VOTOS!$P$3%)^Q971</f>
        <v>5550073.679014938</v>
      </c>
      <c r="O971" s="54">
        <f t="shared" si="46"/>
        <v>5550073.679014938</v>
      </c>
      <c r="P971" s="103">
        <f t="shared" si="47"/>
        <v>3.6934276915221448E-5</v>
      </c>
      <c r="Q971" s="48">
        <v>318</v>
      </c>
      <c r="R971" s="48"/>
      <c r="S971" s="48" t="s">
        <v>11</v>
      </c>
    </row>
    <row r="972" spans="1:19" s="47" customFormat="1" ht="14" x14ac:dyDescent="0.15">
      <c r="A972" s="8" t="s">
        <v>415</v>
      </c>
      <c r="B972" s="114" t="s">
        <v>416</v>
      </c>
      <c r="C972" s="40" t="s">
        <v>65</v>
      </c>
      <c r="D972" s="6" t="s">
        <v>926</v>
      </c>
      <c r="E972" s="7" t="s">
        <v>927</v>
      </c>
      <c r="F972" s="6" t="s">
        <v>1594</v>
      </c>
      <c r="G972" s="6" t="s">
        <v>5224</v>
      </c>
      <c r="H972" s="6" t="s">
        <v>38</v>
      </c>
      <c r="I972" s="8" t="s">
        <v>39</v>
      </c>
      <c r="J972" s="15" t="s">
        <v>7586</v>
      </c>
      <c r="K972" s="7" t="s">
        <v>1595</v>
      </c>
      <c r="L972" s="19">
        <v>569250</v>
      </c>
      <c r="M972" s="19">
        <f t="shared" si="45"/>
        <v>569250</v>
      </c>
      <c r="N972" s="11">
        <f>M972*(1+VOTOS!$P$3%)^Q972</f>
        <v>574423.58476706571</v>
      </c>
      <c r="O972" s="54">
        <f t="shared" si="46"/>
        <v>574423.58476706571</v>
      </c>
      <c r="P972" s="103">
        <f t="shared" si="47"/>
        <v>3.8226374951812386E-6</v>
      </c>
      <c r="Q972" s="48">
        <v>75</v>
      </c>
      <c r="R972" s="48"/>
      <c r="S972" s="48" t="s">
        <v>11</v>
      </c>
    </row>
    <row r="973" spans="1:19" s="47" customFormat="1" ht="14" x14ac:dyDescent="0.15">
      <c r="A973" s="8" t="s">
        <v>415</v>
      </c>
      <c r="B973" s="114" t="s">
        <v>416</v>
      </c>
      <c r="C973" s="40" t="s">
        <v>65</v>
      </c>
      <c r="D973" s="6" t="s">
        <v>1776</v>
      </c>
      <c r="E973" s="17" t="s">
        <v>1777</v>
      </c>
      <c r="F973" s="6" t="s">
        <v>4087</v>
      </c>
      <c r="G973" s="6" t="s">
        <v>4936</v>
      </c>
      <c r="H973" s="6" t="s">
        <v>38</v>
      </c>
      <c r="I973" s="8" t="s">
        <v>39</v>
      </c>
      <c r="J973" s="15" t="s">
        <v>7586</v>
      </c>
      <c r="K973" s="7" t="s">
        <v>4088</v>
      </c>
      <c r="L973" s="19">
        <v>455483</v>
      </c>
      <c r="M973" s="19">
        <f t="shared" si="45"/>
        <v>455483</v>
      </c>
      <c r="N973" s="11">
        <f>M973*(1+VOTOS!$P$3%)^Q973</f>
        <v>530125.07910270162</v>
      </c>
      <c r="O973" s="54">
        <f t="shared" si="46"/>
        <v>530125.07910270162</v>
      </c>
      <c r="P973" s="103">
        <f t="shared" si="47"/>
        <v>3.527842620416888E-6</v>
      </c>
      <c r="Q973" s="6">
        <v>1258</v>
      </c>
      <c r="R973" s="6"/>
      <c r="S973" s="6" t="s">
        <v>11</v>
      </c>
    </row>
    <row r="974" spans="1:19" s="47" customFormat="1" ht="14" x14ac:dyDescent="0.15">
      <c r="A974" s="8" t="s">
        <v>5234</v>
      </c>
      <c r="B974" s="114" t="s">
        <v>416</v>
      </c>
      <c r="C974" s="40" t="s">
        <v>65</v>
      </c>
      <c r="D974" s="6" t="s">
        <v>1409</v>
      </c>
      <c r="E974" s="7" t="s">
        <v>1410</v>
      </c>
      <c r="F974" s="6" t="s">
        <v>5400</v>
      </c>
      <c r="G974" s="6" t="s">
        <v>5401</v>
      </c>
      <c r="H974" s="6" t="s">
        <v>38</v>
      </c>
      <c r="I974" s="8" t="s">
        <v>39</v>
      </c>
      <c r="J974" s="15" t="s">
        <v>7586</v>
      </c>
      <c r="K974" s="7" t="s">
        <v>4816</v>
      </c>
      <c r="L974" s="19">
        <v>1762699.2</v>
      </c>
      <c r="M974" s="19">
        <f t="shared" si="45"/>
        <v>0</v>
      </c>
      <c r="N974" s="11">
        <f>M974*(1+VOTOS!$P$3%)^Q974</f>
        <v>0</v>
      </c>
      <c r="O974" s="54">
        <f t="shared" si="46"/>
        <v>1762699.2</v>
      </c>
      <c r="P974" s="103">
        <f t="shared" si="47"/>
        <v>1.1730298395352904E-5</v>
      </c>
      <c r="Q974" s="6">
        <v>0</v>
      </c>
      <c r="R974" s="6"/>
      <c r="S974" s="6" t="s">
        <v>91</v>
      </c>
    </row>
    <row r="975" spans="1:19" s="47" customFormat="1" ht="14" x14ac:dyDescent="0.15">
      <c r="A975" s="8" t="s">
        <v>415</v>
      </c>
      <c r="B975" s="114" t="s">
        <v>416</v>
      </c>
      <c r="C975" s="40" t="s">
        <v>65</v>
      </c>
      <c r="D975" s="6" t="s">
        <v>1627</v>
      </c>
      <c r="E975" s="7" t="s">
        <v>1628</v>
      </c>
      <c r="F975" s="6" t="s">
        <v>1629</v>
      </c>
      <c r="G975" s="6" t="s">
        <v>5224</v>
      </c>
      <c r="H975" s="6" t="s">
        <v>38</v>
      </c>
      <c r="I975" s="8" t="s">
        <v>39</v>
      </c>
      <c r="J975" s="15" t="s">
        <v>7586</v>
      </c>
      <c r="K975" s="7" t="s">
        <v>1630</v>
      </c>
      <c r="L975" s="19">
        <v>416500</v>
      </c>
      <c r="M975" s="19">
        <f t="shared" si="45"/>
        <v>416500</v>
      </c>
      <c r="N975" s="11">
        <f>M975*(1+VOTOS!$P$3%)^Q975</f>
        <v>416851.85003287083</v>
      </c>
      <c r="O975" s="54">
        <f t="shared" si="46"/>
        <v>416851.85003287083</v>
      </c>
      <c r="P975" s="103">
        <f t="shared" si="47"/>
        <v>2.774039148335958E-6</v>
      </c>
      <c r="Q975" s="48">
        <v>7</v>
      </c>
      <c r="R975" s="48"/>
      <c r="S975" s="48" t="s">
        <v>11</v>
      </c>
    </row>
    <row r="976" spans="1:19" s="47" customFormat="1" ht="14" x14ac:dyDescent="0.15">
      <c r="A976" s="14" t="s">
        <v>5234</v>
      </c>
      <c r="B976" s="115" t="s">
        <v>416</v>
      </c>
      <c r="C976" s="40" t="s">
        <v>65</v>
      </c>
      <c r="D976" s="12" t="s">
        <v>1603</v>
      </c>
      <c r="E976" s="51" t="s">
        <v>1604</v>
      </c>
      <c r="F976" s="14" t="s">
        <v>6350</v>
      </c>
      <c r="G976" s="14" t="s">
        <v>37</v>
      </c>
      <c r="H976" s="14" t="s">
        <v>38</v>
      </c>
      <c r="I976" s="14" t="s">
        <v>39</v>
      </c>
      <c r="J976" s="15" t="s">
        <v>7586</v>
      </c>
      <c r="K976" s="52" t="s">
        <v>1335</v>
      </c>
      <c r="L976" s="109">
        <v>951912</v>
      </c>
      <c r="M976" s="19">
        <f t="shared" si="45"/>
        <v>0</v>
      </c>
      <c r="N976" s="11">
        <f>M976*(1+VOTOS!$P$3%)^Q976</f>
        <v>0</v>
      </c>
      <c r="O976" s="54">
        <f t="shared" si="46"/>
        <v>951912</v>
      </c>
      <c r="P976" s="103">
        <f t="shared" si="47"/>
        <v>6.3347233640981814E-6</v>
      </c>
      <c r="Q976" s="6">
        <v>0</v>
      </c>
      <c r="R976" s="6"/>
      <c r="S976" s="6" t="s">
        <v>7</v>
      </c>
    </row>
    <row r="977" spans="1:19" s="47" customFormat="1" ht="14" x14ac:dyDescent="0.15">
      <c r="A977" s="8" t="s">
        <v>415</v>
      </c>
      <c r="B977" s="114" t="s">
        <v>416</v>
      </c>
      <c r="C977" s="40" t="s">
        <v>65</v>
      </c>
      <c r="D977" s="6" t="s">
        <v>1937</v>
      </c>
      <c r="E977" s="7" t="s">
        <v>1938</v>
      </c>
      <c r="F977" s="6" t="s">
        <v>5155</v>
      </c>
      <c r="G977" s="6" t="s">
        <v>4936</v>
      </c>
      <c r="H977" s="6" t="s">
        <v>38</v>
      </c>
      <c r="I977" s="8" t="s">
        <v>39</v>
      </c>
      <c r="J977" s="15" t="s">
        <v>7586</v>
      </c>
      <c r="K977" s="7" t="s">
        <v>5156</v>
      </c>
      <c r="L977" s="19">
        <v>40577</v>
      </c>
      <c r="M977" s="19">
        <f t="shared" si="45"/>
        <v>0</v>
      </c>
      <c r="N977" s="11">
        <f>M977*(1+VOTOS!$P$3%)^Q977</f>
        <v>0</v>
      </c>
      <c r="O977" s="54">
        <f t="shared" si="46"/>
        <v>40577</v>
      </c>
      <c r="P977" s="103">
        <f t="shared" si="47"/>
        <v>2.7002923583798914E-7</v>
      </c>
      <c r="Q977" s="6">
        <v>0</v>
      </c>
      <c r="R977" s="6"/>
      <c r="S977" s="6" t="s">
        <v>11</v>
      </c>
    </row>
    <row r="978" spans="1:19" s="47" customFormat="1" ht="14" x14ac:dyDescent="0.15">
      <c r="A978" s="8" t="s">
        <v>415</v>
      </c>
      <c r="B978" s="114" t="s">
        <v>416</v>
      </c>
      <c r="C978" s="40" t="s">
        <v>65</v>
      </c>
      <c r="D978" s="6" t="s">
        <v>701</v>
      </c>
      <c r="E978" s="7" t="s">
        <v>702</v>
      </c>
      <c r="F978" s="6" t="s">
        <v>1649</v>
      </c>
      <c r="G978" s="6" t="s">
        <v>5224</v>
      </c>
      <c r="H978" s="6" t="s">
        <v>38</v>
      </c>
      <c r="I978" s="8" t="s">
        <v>39</v>
      </c>
      <c r="J978" s="15" t="s">
        <v>7586</v>
      </c>
      <c r="K978" s="7" t="s">
        <v>1650</v>
      </c>
      <c r="L978" s="19">
        <v>11793320</v>
      </c>
      <c r="M978" s="19">
        <f t="shared" ref="M978:M1041" si="48">+IF(Q978&gt;0,L978,0)</f>
        <v>11793320</v>
      </c>
      <c r="N978" s="11">
        <f>M978*(1+VOTOS!$P$3%)^Q978</f>
        <v>12244167.540355751</v>
      </c>
      <c r="O978" s="54">
        <f t="shared" si="46"/>
        <v>12244167.540355751</v>
      </c>
      <c r="P978" s="103">
        <f t="shared" si="47"/>
        <v>8.1481706493692841E-5</v>
      </c>
      <c r="Q978" s="48">
        <v>311</v>
      </c>
      <c r="R978" s="48"/>
      <c r="S978" s="48" t="s">
        <v>11</v>
      </c>
    </row>
    <row r="979" spans="1:19" s="47" customFormat="1" ht="14" x14ac:dyDescent="0.15">
      <c r="A979" s="14" t="s">
        <v>5234</v>
      </c>
      <c r="B979" s="115" t="s">
        <v>416</v>
      </c>
      <c r="C979" s="40" t="s">
        <v>65</v>
      </c>
      <c r="D979" s="12" t="s">
        <v>1107</v>
      </c>
      <c r="E979" s="51" t="s">
        <v>1108</v>
      </c>
      <c r="F979" s="14" t="s">
        <v>5574</v>
      </c>
      <c r="G979" s="14" t="s">
        <v>37</v>
      </c>
      <c r="H979" s="14" t="s">
        <v>38</v>
      </c>
      <c r="I979" s="14" t="s">
        <v>39</v>
      </c>
      <c r="J979" s="15" t="s">
        <v>7586</v>
      </c>
      <c r="K979" s="52" t="s">
        <v>1330</v>
      </c>
      <c r="L979" s="109">
        <v>3868592</v>
      </c>
      <c r="M979" s="19">
        <f t="shared" si="48"/>
        <v>3868592</v>
      </c>
      <c r="N979" s="11">
        <f>M979*(1+VOTOS!$P$3%)^Q979</f>
        <v>3916959.3382685157</v>
      </c>
      <c r="O979" s="54">
        <f t="shared" si="46"/>
        <v>3916959.3382685157</v>
      </c>
      <c r="P979" s="103">
        <f t="shared" si="47"/>
        <v>2.6066331589844565E-5</v>
      </c>
      <c r="Q979" s="6">
        <v>103</v>
      </c>
      <c r="R979" s="6"/>
      <c r="S979" s="6" t="s">
        <v>7</v>
      </c>
    </row>
    <row r="980" spans="1:19" s="47" customFormat="1" ht="14" x14ac:dyDescent="0.15">
      <c r="A980" s="8" t="s">
        <v>415</v>
      </c>
      <c r="B980" s="114" t="s">
        <v>416</v>
      </c>
      <c r="C980" s="40" t="s">
        <v>65</v>
      </c>
      <c r="D980" s="6" t="s">
        <v>1655</v>
      </c>
      <c r="E980" s="7" t="s">
        <v>1656</v>
      </c>
      <c r="F980" s="6" t="s">
        <v>1657</v>
      </c>
      <c r="G980" s="6" t="s">
        <v>4936</v>
      </c>
      <c r="H980" s="6" t="s">
        <v>38</v>
      </c>
      <c r="I980" s="8" t="s">
        <v>39</v>
      </c>
      <c r="J980" s="15" t="s">
        <v>7586</v>
      </c>
      <c r="K980" s="7" t="s">
        <v>1658</v>
      </c>
      <c r="L980" s="19">
        <v>203889</v>
      </c>
      <c r="M980" s="19">
        <f t="shared" si="48"/>
        <v>203889</v>
      </c>
      <c r="N980" s="11">
        <f>M980*(1+VOTOS!$P$3%)^Q980</f>
        <v>204899.91177803121</v>
      </c>
      <c r="O980" s="54">
        <f t="shared" si="46"/>
        <v>204899.91177803121</v>
      </c>
      <c r="P980" s="103">
        <f t="shared" si="47"/>
        <v>1.3635548857898109E-6</v>
      </c>
      <c r="Q980" s="6">
        <v>41</v>
      </c>
      <c r="R980" s="6"/>
      <c r="S980" s="6" t="s">
        <v>11</v>
      </c>
    </row>
    <row r="981" spans="1:19" s="47" customFormat="1" ht="14" x14ac:dyDescent="0.15">
      <c r="A981" s="8" t="s">
        <v>415</v>
      </c>
      <c r="B981" s="114" t="s">
        <v>416</v>
      </c>
      <c r="C981" s="40" t="s">
        <v>65</v>
      </c>
      <c r="D981" s="6" t="s">
        <v>1655</v>
      </c>
      <c r="E981" s="7" t="s">
        <v>1656</v>
      </c>
      <c r="F981" s="6" t="s">
        <v>1657</v>
      </c>
      <c r="G981" s="6" t="s">
        <v>4936</v>
      </c>
      <c r="H981" s="6" t="s">
        <v>38</v>
      </c>
      <c r="I981" s="8" t="s">
        <v>39</v>
      </c>
      <c r="J981" s="15" t="s">
        <v>7586</v>
      </c>
      <c r="K981" s="7" t="s">
        <v>1663</v>
      </c>
      <c r="L981" s="19">
        <v>203889</v>
      </c>
      <c r="M981" s="19">
        <f t="shared" si="48"/>
        <v>203889</v>
      </c>
      <c r="N981" s="11">
        <f>M981*(1+VOTOS!$P$3%)^Q981</f>
        <v>204135.10302046294</v>
      </c>
      <c r="O981" s="54">
        <f t="shared" si="46"/>
        <v>204135.10302046294</v>
      </c>
      <c r="P981" s="103">
        <f t="shared" si="47"/>
        <v>1.3584652851695491E-6</v>
      </c>
      <c r="Q981" s="6">
        <v>10</v>
      </c>
      <c r="R981" s="6"/>
      <c r="S981" s="6" t="s">
        <v>11</v>
      </c>
    </row>
    <row r="982" spans="1:19" s="47" customFormat="1" ht="14" x14ac:dyDescent="0.15">
      <c r="A982" s="8" t="s">
        <v>415</v>
      </c>
      <c r="B982" s="114" t="s">
        <v>416</v>
      </c>
      <c r="C982" s="40" t="s">
        <v>65</v>
      </c>
      <c r="D982" s="6" t="s">
        <v>1655</v>
      </c>
      <c r="E982" s="7" t="s">
        <v>1656</v>
      </c>
      <c r="F982" s="6" t="s">
        <v>1657</v>
      </c>
      <c r="G982" s="6" t="s">
        <v>4936</v>
      </c>
      <c r="H982" s="6" t="s">
        <v>38</v>
      </c>
      <c r="I982" s="8" t="s">
        <v>39</v>
      </c>
      <c r="J982" s="15" t="s">
        <v>7586</v>
      </c>
      <c r="K982" s="7" t="s">
        <v>1666</v>
      </c>
      <c r="L982" s="19">
        <v>203889</v>
      </c>
      <c r="M982" s="19">
        <f t="shared" si="48"/>
        <v>203889</v>
      </c>
      <c r="N982" s="11">
        <f>M982*(1+VOTOS!$P$3%)^Q982</f>
        <v>205543.57328297148</v>
      </c>
      <c r="O982" s="54">
        <f t="shared" si="46"/>
        <v>205543.57328297148</v>
      </c>
      <c r="P982" s="103">
        <f t="shared" si="47"/>
        <v>1.3678382833873995E-6</v>
      </c>
      <c r="Q982" s="6">
        <v>67</v>
      </c>
      <c r="R982" s="6"/>
      <c r="S982" s="6" t="s">
        <v>11</v>
      </c>
    </row>
    <row r="983" spans="1:19" s="47" customFormat="1" ht="14" x14ac:dyDescent="0.15">
      <c r="A983" s="8" t="s">
        <v>415</v>
      </c>
      <c r="B983" s="114" t="s">
        <v>416</v>
      </c>
      <c r="C983" s="40" t="s">
        <v>65</v>
      </c>
      <c r="D983" s="6" t="s">
        <v>1655</v>
      </c>
      <c r="E983" s="7" t="s">
        <v>1656</v>
      </c>
      <c r="F983" s="6" t="s">
        <v>1657</v>
      </c>
      <c r="G983" s="6" t="s">
        <v>4936</v>
      </c>
      <c r="H983" s="6" t="s">
        <v>38</v>
      </c>
      <c r="I983" s="8" t="s">
        <v>39</v>
      </c>
      <c r="J983" s="15" t="s">
        <v>7586</v>
      </c>
      <c r="K983" s="7" t="s">
        <v>1669</v>
      </c>
      <c r="L983" s="19">
        <v>169907</v>
      </c>
      <c r="M983" s="19">
        <f t="shared" si="48"/>
        <v>169907</v>
      </c>
      <c r="N983" s="11">
        <f>M983*(1+VOTOS!$P$3%)^Q983</f>
        <v>171720.26926847783</v>
      </c>
      <c r="O983" s="54">
        <f t="shared" si="46"/>
        <v>171720.26926847783</v>
      </c>
      <c r="P983" s="103">
        <f t="shared" si="47"/>
        <v>1.1427531135485817E-6</v>
      </c>
      <c r="Q983" s="48">
        <v>88</v>
      </c>
      <c r="R983" s="48"/>
      <c r="S983" s="48" t="s">
        <v>11</v>
      </c>
    </row>
    <row r="984" spans="1:19" s="47" customFormat="1" ht="14" x14ac:dyDescent="0.15">
      <c r="A984" s="8" t="s">
        <v>415</v>
      </c>
      <c r="B984" s="114" t="s">
        <v>416</v>
      </c>
      <c r="C984" s="40" t="s">
        <v>65</v>
      </c>
      <c r="D984" s="6" t="s">
        <v>1920</v>
      </c>
      <c r="E984" s="17" t="s">
        <v>1921</v>
      </c>
      <c r="F984" s="6" t="s">
        <v>4089</v>
      </c>
      <c r="G984" s="6" t="s">
        <v>4936</v>
      </c>
      <c r="H984" s="6" t="s">
        <v>38</v>
      </c>
      <c r="I984" s="8" t="s">
        <v>39</v>
      </c>
      <c r="J984" s="15" t="s">
        <v>7586</v>
      </c>
      <c r="K984" s="7" t="s">
        <v>4090</v>
      </c>
      <c r="L984" s="19">
        <v>88381</v>
      </c>
      <c r="M984" s="19">
        <f t="shared" si="48"/>
        <v>88381</v>
      </c>
      <c r="N984" s="11">
        <f>M984*(1+VOTOS!$P$3%)^Q984</f>
        <v>103025.83769247353</v>
      </c>
      <c r="O984" s="54">
        <f t="shared" si="46"/>
        <v>103025.83769247353</v>
      </c>
      <c r="P984" s="103">
        <f t="shared" si="47"/>
        <v>6.8560978445097778E-7</v>
      </c>
      <c r="Q984" s="6">
        <v>1271</v>
      </c>
      <c r="R984" s="6"/>
      <c r="S984" s="6" t="s">
        <v>11</v>
      </c>
    </row>
    <row r="985" spans="1:19" s="47" customFormat="1" ht="14" x14ac:dyDescent="0.15">
      <c r="A985" s="8" t="s">
        <v>415</v>
      </c>
      <c r="B985" s="114" t="s">
        <v>416</v>
      </c>
      <c r="C985" s="40" t="s">
        <v>65</v>
      </c>
      <c r="D985" s="6" t="s">
        <v>1169</v>
      </c>
      <c r="E985" s="7" t="s">
        <v>1170</v>
      </c>
      <c r="F985" s="6" t="s">
        <v>1675</v>
      </c>
      <c r="G985" s="6" t="s">
        <v>4936</v>
      </c>
      <c r="H985" s="6" t="s">
        <v>38</v>
      </c>
      <c r="I985" s="8" t="s">
        <v>39</v>
      </c>
      <c r="J985" s="15" t="s">
        <v>7586</v>
      </c>
      <c r="K985" s="7" t="s">
        <v>1677</v>
      </c>
      <c r="L985" s="19">
        <v>3448828</v>
      </c>
      <c r="M985" s="19">
        <f t="shared" si="48"/>
        <v>3448828</v>
      </c>
      <c r="N985" s="11">
        <f>M985*(1+VOTOS!$P$3%)^Q985</f>
        <v>3633760.1140505332</v>
      </c>
      <c r="O985" s="54">
        <f t="shared" si="46"/>
        <v>3633760.1140505332</v>
      </c>
      <c r="P985" s="103">
        <f t="shared" si="47"/>
        <v>2.4181715425379641E-5</v>
      </c>
      <c r="Q985" s="48">
        <v>433</v>
      </c>
      <c r="R985" s="48"/>
      <c r="S985" s="48" t="s">
        <v>11</v>
      </c>
    </row>
    <row r="986" spans="1:19" s="47" customFormat="1" ht="14" x14ac:dyDescent="0.15">
      <c r="A986" s="8" t="s">
        <v>415</v>
      </c>
      <c r="B986" s="114" t="s">
        <v>416</v>
      </c>
      <c r="C986" s="40" t="s">
        <v>65</v>
      </c>
      <c r="D986" s="6" t="s">
        <v>399</v>
      </c>
      <c r="E986" s="7" t="s">
        <v>400</v>
      </c>
      <c r="F986" s="6" t="s">
        <v>3964</v>
      </c>
      <c r="G986" s="6" t="s">
        <v>4936</v>
      </c>
      <c r="H986" s="6" t="s">
        <v>38</v>
      </c>
      <c r="I986" s="8" t="s">
        <v>39</v>
      </c>
      <c r="J986" s="15" t="s">
        <v>7586</v>
      </c>
      <c r="K986" s="7" t="s">
        <v>3965</v>
      </c>
      <c r="L986" s="19">
        <v>19590287</v>
      </c>
      <c r="M986" s="19">
        <f t="shared" si="48"/>
        <v>19590287</v>
      </c>
      <c r="N986" s="11">
        <f>M986*(1+VOTOS!$P$3%)^Q986</f>
        <v>19696920.52994417</v>
      </c>
      <c r="O986" s="54">
        <f t="shared" si="46"/>
        <v>19696920.52994417</v>
      </c>
      <c r="P986" s="103">
        <f t="shared" si="47"/>
        <v>1.3107781253080377E-4</v>
      </c>
      <c r="Q986" s="48">
        <v>45</v>
      </c>
      <c r="R986" s="48"/>
      <c r="S986" s="48" t="s">
        <v>11</v>
      </c>
    </row>
    <row r="987" spans="1:19" s="47" customFormat="1" ht="14" x14ac:dyDescent="0.15">
      <c r="A987" s="8" t="s">
        <v>415</v>
      </c>
      <c r="B987" s="114" t="s">
        <v>416</v>
      </c>
      <c r="C987" s="40" t="s">
        <v>65</v>
      </c>
      <c r="D987" s="6" t="s">
        <v>399</v>
      </c>
      <c r="E987" s="17" t="s">
        <v>400</v>
      </c>
      <c r="F987" s="6" t="s">
        <v>3964</v>
      </c>
      <c r="G987" s="6" t="s">
        <v>4936</v>
      </c>
      <c r="H987" s="6" t="s">
        <v>38</v>
      </c>
      <c r="I987" s="8" t="s">
        <v>39</v>
      </c>
      <c r="J987" s="15" t="s">
        <v>7586</v>
      </c>
      <c r="K987" s="7" t="s">
        <v>4904</v>
      </c>
      <c r="L987" s="19">
        <v>10626221</v>
      </c>
      <c r="M987" s="19">
        <f t="shared" si="48"/>
        <v>10626221</v>
      </c>
      <c r="N987" s="11">
        <f>M987*(1+VOTOS!$P$3%)^Q987</f>
        <v>10712453.515562637</v>
      </c>
      <c r="O987" s="54">
        <f t="shared" si="46"/>
        <v>10712453.515562637</v>
      </c>
      <c r="P987" s="103">
        <f t="shared" si="47"/>
        <v>7.1288553534203106E-5</v>
      </c>
      <c r="Q987" s="6">
        <v>67</v>
      </c>
      <c r="R987" s="6"/>
      <c r="S987" s="6" t="s">
        <v>11</v>
      </c>
    </row>
    <row r="988" spans="1:19" s="47" customFormat="1" ht="14" x14ac:dyDescent="0.15">
      <c r="A988" s="8" t="s">
        <v>415</v>
      </c>
      <c r="B988" s="114" t="s">
        <v>416</v>
      </c>
      <c r="C988" s="40" t="s">
        <v>65</v>
      </c>
      <c r="D988" s="6" t="s">
        <v>1315</v>
      </c>
      <c r="E988" s="7" t="s">
        <v>1316</v>
      </c>
      <c r="F988" s="6" t="s">
        <v>1681</v>
      </c>
      <c r="G988" s="6" t="s">
        <v>5224</v>
      </c>
      <c r="H988" s="6" t="s">
        <v>38</v>
      </c>
      <c r="I988" s="8" t="s">
        <v>39</v>
      </c>
      <c r="J988" s="15" t="s">
        <v>7586</v>
      </c>
      <c r="K988" s="7" t="s">
        <v>1683</v>
      </c>
      <c r="L988" s="19">
        <v>2322702</v>
      </c>
      <c r="M988" s="19">
        <f t="shared" si="48"/>
        <v>2322702</v>
      </c>
      <c r="N988" s="11">
        <f>M988*(1+VOTOS!$P$3%)^Q988</f>
        <v>2365113.2502137511</v>
      </c>
      <c r="O988" s="54">
        <f t="shared" si="46"/>
        <v>2365113.2502137511</v>
      </c>
      <c r="P988" s="103">
        <f t="shared" si="47"/>
        <v>1.5739205057681003E-5</v>
      </c>
      <c r="Q988" s="6">
        <v>150</v>
      </c>
      <c r="R988" s="6"/>
      <c r="S988" s="6" t="s">
        <v>11</v>
      </c>
    </row>
    <row r="989" spans="1:19" s="47" customFormat="1" ht="14" x14ac:dyDescent="0.15">
      <c r="A989" s="8" t="s">
        <v>415</v>
      </c>
      <c r="B989" s="114" t="s">
        <v>416</v>
      </c>
      <c r="C989" s="40" t="s">
        <v>65</v>
      </c>
      <c r="D989" s="6" t="s">
        <v>128</v>
      </c>
      <c r="E989" s="7" t="s">
        <v>129</v>
      </c>
      <c r="F989" s="6" t="s">
        <v>1689</v>
      </c>
      <c r="G989" s="6" t="s">
        <v>5224</v>
      </c>
      <c r="H989" s="6" t="s">
        <v>38</v>
      </c>
      <c r="I989" s="8" t="s">
        <v>39</v>
      </c>
      <c r="J989" s="15" t="s">
        <v>7586</v>
      </c>
      <c r="K989" s="7" t="s">
        <v>1696</v>
      </c>
      <c r="L989" s="19">
        <v>147794619</v>
      </c>
      <c r="M989" s="19">
        <f t="shared" si="48"/>
        <v>147794619</v>
      </c>
      <c r="N989" s="11">
        <f>M989*(1+VOTOS!$P$3%)^Q989</f>
        <v>150656743.71770772</v>
      </c>
      <c r="O989" s="54">
        <f t="shared" si="46"/>
        <v>150656743.71770772</v>
      </c>
      <c r="P989" s="103">
        <f t="shared" si="47"/>
        <v>1.0025809049444855E-3</v>
      </c>
      <c r="Q989" s="6">
        <v>159</v>
      </c>
      <c r="R989" s="6"/>
      <c r="S989" s="6" t="s">
        <v>11</v>
      </c>
    </row>
    <row r="990" spans="1:19" s="47" customFormat="1" ht="14" x14ac:dyDescent="0.15">
      <c r="A990" s="8" t="s">
        <v>415</v>
      </c>
      <c r="B990" s="114" t="s">
        <v>416</v>
      </c>
      <c r="C990" s="40" t="s">
        <v>65</v>
      </c>
      <c r="D990" s="6" t="s">
        <v>128</v>
      </c>
      <c r="E990" s="7" t="s">
        <v>129</v>
      </c>
      <c r="F990" s="6" t="s">
        <v>1689</v>
      </c>
      <c r="G990" s="6" t="s">
        <v>5224</v>
      </c>
      <c r="H990" s="6" t="s">
        <v>38</v>
      </c>
      <c r="I990" s="8" t="s">
        <v>39</v>
      </c>
      <c r="J990" s="15" t="s">
        <v>7586</v>
      </c>
      <c r="K990" s="7" t="s">
        <v>1690</v>
      </c>
      <c r="L990" s="19">
        <v>147794619</v>
      </c>
      <c r="M990" s="19">
        <f t="shared" si="48"/>
        <v>147794619</v>
      </c>
      <c r="N990" s="11">
        <f>M990*(1+VOTOS!$P$3%)^Q990</f>
        <v>150656743.71770772</v>
      </c>
      <c r="O990" s="54">
        <f t="shared" si="46"/>
        <v>150656743.71770772</v>
      </c>
      <c r="P990" s="103">
        <f t="shared" si="47"/>
        <v>1.0025809049444855E-3</v>
      </c>
      <c r="Q990" s="6">
        <v>159</v>
      </c>
      <c r="R990" s="6"/>
      <c r="S990" s="6" t="s">
        <v>11</v>
      </c>
    </row>
    <row r="991" spans="1:19" s="47" customFormat="1" ht="14" x14ac:dyDescent="0.15">
      <c r="A991" s="8" t="s">
        <v>415</v>
      </c>
      <c r="B991" s="114" t="s">
        <v>416</v>
      </c>
      <c r="C991" s="40" t="s">
        <v>88</v>
      </c>
      <c r="D991" s="6" t="s">
        <v>128</v>
      </c>
      <c r="E991" s="7" t="s">
        <v>129</v>
      </c>
      <c r="F991" s="6" t="s">
        <v>1689</v>
      </c>
      <c r="G991" s="6" t="s">
        <v>5224</v>
      </c>
      <c r="H991" s="6" t="s">
        <v>38</v>
      </c>
      <c r="I991" s="8" t="s">
        <v>39</v>
      </c>
      <c r="J991" s="15" t="s">
        <v>7587</v>
      </c>
      <c r="K991" s="7" t="s">
        <v>4517</v>
      </c>
      <c r="L991" s="19">
        <v>3887712</v>
      </c>
      <c r="M991" s="19">
        <f t="shared" si="48"/>
        <v>0</v>
      </c>
      <c r="N991" s="11">
        <f>M991*(1+VOTOS!$P$3%)^Q991</f>
        <v>0</v>
      </c>
      <c r="O991" s="54">
        <f t="shared" si="46"/>
        <v>3887712</v>
      </c>
      <c r="P991" s="103">
        <f t="shared" si="47"/>
        <v>2.5871698265475033E-5</v>
      </c>
      <c r="Q991" s="6">
        <v>0</v>
      </c>
      <c r="R991" s="6"/>
      <c r="S991" s="6" t="s">
        <v>11</v>
      </c>
    </row>
    <row r="992" spans="1:19" s="47" customFormat="1" ht="14" x14ac:dyDescent="0.15">
      <c r="A992" s="8" t="s">
        <v>5234</v>
      </c>
      <c r="B992" s="114" t="s">
        <v>416</v>
      </c>
      <c r="C992" s="40" t="s">
        <v>65</v>
      </c>
      <c r="D992" s="6" t="s">
        <v>789</v>
      </c>
      <c r="E992" s="7" t="s">
        <v>790</v>
      </c>
      <c r="F992" s="6" t="s">
        <v>5367</v>
      </c>
      <c r="G992" s="6" t="s">
        <v>4936</v>
      </c>
      <c r="H992" s="6" t="s">
        <v>38</v>
      </c>
      <c r="I992" s="8" t="s">
        <v>39</v>
      </c>
      <c r="J992" s="8" t="s">
        <v>7586</v>
      </c>
      <c r="K992" s="7" t="s">
        <v>4456</v>
      </c>
      <c r="L992" s="19">
        <v>5140933.5</v>
      </c>
      <c r="M992" s="19">
        <f t="shared" si="48"/>
        <v>0</v>
      </c>
      <c r="N992" s="11">
        <f>M992*(1+VOTOS!$P$3%)^Q992</f>
        <v>0</v>
      </c>
      <c r="O992" s="54">
        <f t="shared" si="46"/>
        <v>5140933.5</v>
      </c>
      <c r="P992" s="103">
        <f t="shared" si="47"/>
        <v>3.4211556904130885E-5</v>
      </c>
      <c r="Q992" s="6">
        <v>0</v>
      </c>
      <c r="R992" s="6"/>
      <c r="S992" s="6" t="s">
        <v>93</v>
      </c>
    </row>
    <row r="993" spans="1:19" s="47" customFormat="1" ht="14" x14ac:dyDescent="0.15">
      <c r="A993" s="8" t="s">
        <v>5234</v>
      </c>
      <c r="B993" s="114" t="s">
        <v>416</v>
      </c>
      <c r="C993" s="40" t="s">
        <v>65</v>
      </c>
      <c r="D993" s="6" t="s">
        <v>789</v>
      </c>
      <c r="E993" s="7" t="s">
        <v>790</v>
      </c>
      <c r="F993" s="6" t="s">
        <v>5367</v>
      </c>
      <c r="G993" s="6" t="s">
        <v>4936</v>
      </c>
      <c r="H993" s="6" t="s">
        <v>38</v>
      </c>
      <c r="I993" s="8" t="s">
        <v>39</v>
      </c>
      <c r="J993" s="8" t="s">
        <v>7586</v>
      </c>
      <c r="K993" s="7" t="s">
        <v>4470</v>
      </c>
      <c r="L993" s="19">
        <v>2812488.5</v>
      </c>
      <c r="M993" s="19">
        <f t="shared" si="48"/>
        <v>0</v>
      </c>
      <c r="N993" s="11">
        <f>M993*(1+VOTOS!$P$3%)^Q993</f>
        <v>0</v>
      </c>
      <c r="O993" s="54">
        <f t="shared" si="46"/>
        <v>2812488.5</v>
      </c>
      <c r="P993" s="103">
        <f t="shared" si="47"/>
        <v>1.8716369383102059E-5</v>
      </c>
      <c r="Q993" s="6">
        <v>0</v>
      </c>
      <c r="R993" s="6"/>
      <c r="S993" s="6" t="s">
        <v>93</v>
      </c>
    </row>
    <row r="994" spans="1:19" s="47" customFormat="1" ht="14" x14ac:dyDescent="0.15">
      <c r="A994" s="8" t="s">
        <v>415</v>
      </c>
      <c r="B994" s="114" t="s">
        <v>416</v>
      </c>
      <c r="C994" s="40" t="s">
        <v>65</v>
      </c>
      <c r="D994" s="6" t="s">
        <v>1223</v>
      </c>
      <c r="E994" s="7" t="s">
        <v>1224</v>
      </c>
      <c r="F994" s="6" t="s">
        <v>1702</v>
      </c>
      <c r="G994" s="6" t="s">
        <v>1703</v>
      </c>
      <c r="H994" s="6" t="s">
        <v>38</v>
      </c>
      <c r="I994" s="8" t="s">
        <v>39</v>
      </c>
      <c r="J994" s="15" t="s">
        <v>7586</v>
      </c>
      <c r="K994" s="7" t="s">
        <v>1705</v>
      </c>
      <c r="L994" s="19">
        <v>1271160</v>
      </c>
      <c r="M994" s="19">
        <f t="shared" si="48"/>
        <v>1271160</v>
      </c>
      <c r="N994" s="11">
        <f>M994*(1+VOTOS!$P$3%)^Q994</f>
        <v>1275922.5042723445</v>
      </c>
      <c r="O994" s="54">
        <f t="shared" si="46"/>
        <v>1275922.5042723445</v>
      </c>
      <c r="P994" s="103">
        <f t="shared" si="47"/>
        <v>8.4909278363889559E-6</v>
      </c>
      <c r="Q994" s="48">
        <v>31</v>
      </c>
      <c r="R994" s="48"/>
      <c r="S994" s="48" t="s">
        <v>11</v>
      </c>
    </row>
    <row r="995" spans="1:19" s="47" customFormat="1" ht="14" x14ac:dyDescent="0.15">
      <c r="A995" s="8" t="s">
        <v>415</v>
      </c>
      <c r="B995" s="114" t="s">
        <v>416</v>
      </c>
      <c r="C995" s="40" t="s">
        <v>65</v>
      </c>
      <c r="D995" s="6" t="s">
        <v>1223</v>
      </c>
      <c r="E995" s="7" t="s">
        <v>1224</v>
      </c>
      <c r="F995" s="6" t="s">
        <v>1702</v>
      </c>
      <c r="G995" s="6" t="s">
        <v>1703</v>
      </c>
      <c r="H995" s="6" t="s">
        <v>38</v>
      </c>
      <c r="I995" s="8" t="s">
        <v>39</v>
      </c>
      <c r="J995" s="15" t="s">
        <v>7586</v>
      </c>
      <c r="K995" s="7" t="s">
        <v>1718</v>
      </c>
      <c r="L995" s="19">
        <v>847440</v>
      </c>
      <c r="M995" s="19">
        <f t="shared" si="48"/>
        <v>847440</v>
      </c>
      <c r="N995" s="11">
        <f>M995*(1+VOTOS!$P$3%)^Q995</f>
        <v>848872.40209526813</v>
      </c>
      <c r="O995" s="54">
        <f t="shared" si="46"/>
        <v>848872.40209526813</v>
      </c>
      <c r="P995" s="103">
        <f t="shared" si="47"/>
        <v>5.6490220090628559E-6</v>
      </c>
      <c r="Q995" s="48">
        <v>14</v>
      </c>
      <c r="R995" s="48"/>
      <c r="S995" s="48" t="s">
        <v>11</v>
      </c>
    </row>
    <row r="996" spans="1:19" s="47" customFormat="1" ht="14" x14ac:dyDescent="0.15">
      <c r="A996" s="8" t="s">
        <v>415</v>
      </c>
      <c r="B996" s="114" t="s">
        <v>416</v>
      </c>
      <c r="C996" s="40" t="s">
        <v>65</v>
      </c>
      <c r="D996" s="6" t="s">
        <v>1223</v>
      </c>
      <c r="E996" s="7" t="s">
        <v>1224</v>
      </c>
      <c r="F996" s="6" t="s">
        <v>1702</v>
      </c>
      <c r="G996" s="6" t="s">
        <v>1703</v>
      </c>
      <c r="H996" s="6" t="s">
        <v>38</v>
      </c>
      <c r="I996" s="8" t="s">
        <v>39</v>
      </c>
      <c r="J996" s="15" t="s">
        <v>7586</v>
      </c>
      <c r="K996" s="7" t="s">
        <v>1711</v>
      </c>
      <c r="L996" s="19">
        <v>708768</v>
      </c>
      <c r="M996" s="19">
        <f t="shared" si="48"/>
        <v>708768</v>
      </c>
      <c r="N996" s="11">
        <f>M996*(1+VOTOS!$P$3%)^Q996</f>
        <v>709024.54592255433</v>
      </c>
      <c r="O996" s="54">
        <f t="shared" si="46"/>
        <v>709024.54592255433</v>
      </c>
      <c r="P996" s="103">
        <f t="shared" si="47"/>
        <v>4.718371400691145E-6</v>
      </c>
      <c r="Q996" s="48">
        <v>3</v>
      </c>
      <c r="R996" s="48"/>
      <c r="S996" s="48" t="s">
        <v>11</v>
      </c>
    </row>
    <row r="997" spans="1:19" s="47" customFormat="1" ht="14" x14ac:dyDescent="0.15">
      <c r="A997" s="8" t="s">
        <v>415</v>
      </c>
      <c r="B997" s="114" t="s">
        <v>416</v>
      </c>
      <c r="C997" s="40" t="s">
        <v>65</v>
      </c>
      <c r="D997" s="6" t="s">
        <v>1076</v>
      </c>
      <c r="E997" s="7" t="s">
        <v>1077</v>
      </c>
      <c r="F997" s="6" t="s">
        <v>1725</v>
      </c>
      <c r="G997" s="6" t="s">
        <v>4936</v>
      </c>
      <c r="H997" s="6" t="s">
        <v>38</v>
      </c>
      <c r="I997" s="8" t="s">
        <v>39</v>
      </c>
      <c r="J997" s="15" t="s">
        <v>7586</v>
      </c>
      <c r="K997" s="7" t="s">
        <v>1726</v>
      </c>
      <c r="L997" s="19">
        <v>4062464</v>
      </c>
      <c r="M997" s="19">
        <f t="shared" si="48"/>
        <v>4062464</v>
      </c>
      <c r="N997" s="11">
        <f>M997*(1+VOTOS!$P$3%)^Q997</f>
        <v>4110775.0410790723</v>
      </c>
      <c r="O997" s="54">
        <f t="shared" si="46"/>
        <v>4110775.0410790723</v>
      </c>
      <c r="P997" s="103">
        <f t="shared" si="47"/>
        <v>2.7356123987590516E-5</v>
      </c>
      <c r="Q997" s="48">
        <v>98</v>
      </c>
      <c r="R997" s="48"/>
      <c r="S997" s="48" t="s">
        <v>11</v>
      </c>
    </row>
    <row r="998" spans="1:19" s="47" customFormat="1" ht="14" x14ac:dyDescent="0.15">
      <c r="A998" s="8" t="s">
        <v>415</v>
      </c>
      <c r="B998" s="114" t="s">
        <v>416</v>
      </c>
      <c r="C998" s="40" t="s">
        <v>65</v>
      </c>
      <c r="D998" s="6" t="s">
        <v>1664</v>
      </c>
      <c r="E998" s="7" t="s">
        <v>1665</v>
      </c>
      <c r="F998" s="6" t="s">
        <v>1733</v>
      </c>
      <c r="G998" s="6" t="s">
        <v>1734</v>
      </c>
      <c r="H998" s="6" t="s">
        <v>38</v>
      </c>
      <c r="I998" s="8" t="s">
        <v>39</v>
      </c>
      <c r="J998" s="15" t="s">
        <v>7586</v>
      </c>
      <c r="K998" s="7" t="s">
        <v>1735</v>
      </c>
      <c r="L998" s="19">
        <v>789550</v>
      </c>
      <c r="M998" s="19">
        <f t="shared" si="48"/>
        <v>789550</v>
      </c>
      <c r="N998" s="11">
        <f>M998*(1+VOTOS!$P$3%)^Q998</f>
        <v>789931.07072497718</v>
      </c>
      <c r="O998" s="54">
        <f t="shared" si="46"/>
        <v>789931.07072497718</v>
      </c>
      <c r="P998" s="103">
        <f t="shared" si="47"/>
        <v>5.2567829901804016E-6</v>
      </c>
      <c r="Q998" s="48">
        <v>4</v>
      </c>
      <c r="R998" s="48"/>
      <c r="S998" s="48" t="s">
        <v>11</v>
      </c>
    </row>
    <row r="999" spans="1:19" s="47" customFormat="1" ht="14" x14ac:dyDescent="0.15">
      <c r="A999" s="14" t="s">
        <v>5234</v>
      </c>
      <c r="B999" s="115" t="s">
        <v>416</v>
      </c>
      <c r="C999" s="40" t="s">
        <v>65</v>
      </c>
      <c r="D999" s="12" t="s">
        <v>140</v>
      </c>
      <c r="E999" s="51" t="s">
        <v>141</v>
      </c>
      <c r="F999" s="14" t="s">
        <v>6112</v>
      </c>
      <c r="G999" s="14" t="s">
        <v>37</v>
      </c>
      <c r="H999" s="14" t="s">
        <v>38</v>
      </c>
      <c r="I999" s="14" t="s">
        <v>39</v>
      </c>
      <c r="J999" s="15" t="s">
        <v>7586</v>
      </c>
      <c r="K999" s="52" t="s">
        <v>6314</v>
      </c>
      <c r="L999" s="109">
        <v>5445875.5</v>
      </c>
      <c r="M999" s="19">
        <f t="shared" si="48"/>
        <v>0</v>
      </c>
      <c r="N999" s="11">
        <f>M999*(1+VOTOS!$P$3%)^Q999</f>
        <v>0</v>
      </c>
      <c r="O999" s="54">
        <f t="shared" si="46"/>
        <v>5445875.5</v>
      </c>
      <c r="P999" s="103">
        <f t="shared" si="47"/>
        <v>3.6240865508387188E-5</v>
      </c>
      <c r="Q999" s="6">
        <v>0</v>
      </c>
      <c r="R999" s="6"/>
      <c r="S999" s="6" t="s">
        <v>7</v>
      </c>
    </row>
    <row r="1000" spans="1:19" s="47" customFormat="1" ht="14" x14ac:dyDescent="0.15">
      <c r="A1000" s="14" t="s">
        <v>5234</v>
      </c>
      <c r="B1000" s="115" t="s">
        <v>416</v>
      </c>
      <c r="C1000" s="40" t="s">
        <v>65</v>
      </c>
      <c r="D1000" s="12" t="s">
        <v>140</v>
      </c>
      <c r="E1000" s="51" t="s">
        <v>141</v>
      </c>
      <c r="F1000" s="14" t="s">
        <v>6112</v>
      </c>
      <c r="G1000" s="14" t="s">
        <v>37</v>
      </c>
      <c r="H1000" s="14" t="s">
        <v>38</v>
      </c>
      <c r="I1000" s="14" t="s">
        <v>39</v>
      </c>
      <c r="J1000" s="15" t="s">
        <v>7586</v>
      </c>
      <c r="K1000" s="52" t="s">
        <v>5405</v>
      </c>
      <c r="L1000" s="109">
        <v>9473700.5</v>
      </c>
      <c r="M1000" s="19">
        <f t="shared" si="48"/>
        <v>0</v>
      </c>
      <c r="N1000" s="11">
        <f>M1000*(1+VOTOS!$P$3%)^Q1000</f>
        <v>0</v>
      </c>
      <c r="O1000" s="54">
        <f t="shared" si="46"/>
        <v>9473700.5</v>
      </c>
      <c r="P1000" s="103">
        <f t="shared" si="47"/>
        <v>6.3044978844492591E-5</v>
      </c>
      <c r="Q1000" s="6">
        <v>0</v>
      </c>
      <c r="R1000" s="6"/>
      <c r="S1000" s="6" t="s">
        <v>7</v>
      </c>
    </row>
    <row r="1001" spans="1:19" s="47" customFormat="1" ht="14" x14ac:dyDescent="0.15">
      <c r="A1001" s="14" t="s">
        <v>5234</v>
      </c>
      <c r="B1001" s="115" t="s">
        <v>416</v>
      </c>
      <c r="C1001" s="40" t="s">
        <v>65</v>
      </c>
      <c r="D1001" s="12" t="s">
        <v>140</v>
      </c>
      <c r="E1001" s="51" t="s">
        <v>141</v>
      </c>
      <c r="F1001" s="14" t="s">
        <v>6112</v>
      </c>
      <c r="G1001" s="14" t="s">
        <v>37</v>
      </c>
      <c r="H1001" s="14" t="s">
        <v>38</v>
      </c>
      <c r="I1001" s="14" t="s">
        <v>39</v>
      </c>
      <c r="J1001" s="15" t="s">
        <v>7586</v>
      </c>
      <c r="K1001" s="52" t="s">
        <v>4413</v>
      </c>
      <c r="L1001" s="109">
        <v>8441189</v>
      </c>
      <c r="M1001" s="19">
        <f t="shared" si="48"/>
        <v>0</v>
      </c>
      <c r="N1001" s="11">
        <f>M1001*(1+VOTOS!$P$3%)^Q1001</f>
        <v>0</v>
      </c>
      <c r="O1001" s="54">
        <f t="shared" si="46"/>
        <v>8441189</v>
      </c>
      <c r="P1001" s="103">
        <f t="shared" si="47"/>
        <v>5.6173887060010345E-5</v>
      </c>
      <c r="Q1001" s="6">
        <v>0</v>
      </c>
      <c r="R1001" s="6"/>
      <c r="S1001" s="6" t="s">
        <v>7</v>
      </c>
    </row>
    <row r="1002" spans="1:19" s="47" customFormat="1" ht="14" x14ac:dyDescent="0.15">
      <c r="A1002" s="14" t="s">
        <v>5234</v>
      </c>
      <c r="B1002" s="115" t="s">
        <v>416</v>
      </c>
      <c r="C1002" s="40" t="s">
        <v>65</v>
      </c>
      <c r="D1002" s="12" t="s">
        <v>140</v>
      </c>
      <c r="E1002" s="51" t="s">
        <v>141</v>
      </c>
      <c r="F1002" s="14" t="s">
        <v>6112</v>
      </c>
      <c r="G1002" s="14" t="s">
        <v>37</v>
      </c>
      <c r="H1002" s="14" t="s">
        <v>38</v>
      </c>
      <c r="I1002" s="14" t="s">
        <v>39</v>
      </c>
      <c r="J1002" s="15" t="s">
        <v>7586</v>
      </c>
      <c r="K1002" s="52" t="s">
        <v>3711</v>
      </c>
      <c r="L1002" s="109">
        <v>7500000</v>
      </c>
      <c r="M1002" s="19">
        <f t="shared" si="48"/>
        <v>7500000</v>
      </c>
      <c r="N1002" s="11">
        <f>M1002*(1+VOTOS!$P$3%)^Q1002</f>
        <v>7564512.2138265744</v>
      </c>
      <c r="O1002" s="54">
        <f t="shared" si="46"/>
        <v>7564512.2138265744</v>
      </c>
      <c r="P1002" s="103">
        <f t="shared" si="47"/>
        <v>5.0339834206243078E-5</v>
      </c>
      <c r="Q1002" s="6">
        <v>71</v>
      </c>
      <c r="R1002" s="6"/>
      <c r="S1002" s="6" t="s">
        <v>7</v>
      </c>
    </row>
    <row r="1003" spans="1:19" s="47" customFormat="1" ht="14" x14ac:dyDescent="0.15">
      <c r="A1003" s="14" t="s">
        <v>5234</v>
      </c>
      <c r="B1003" s="115" t="s">
        <v>416</v>
      </c>
      <c r="C1003" s="40" t="s">
        <v>65</v>
      </c>
      <c r="D1003" s="12" t="s">
        <v>140</v>
      </c>
      <c r="E1003" s="51" t="s">
        <v>141</v>
      </c>
      <c r="F1003" s="14" t="s">
        <v>6112</v>
      </c>
      <c r="G1003" s="14" t="s">
        <v>37</v>
      </c>
      <c r="H1003" s="14" t="s">
        <v>38</v>
      </c>
      <c r="I1003" s="14" t="s">
        <v>39</v>
      </c>
      <c r="J1003" s="15" t="s">
        <v>7586</v>
      </c>
      <c r="K1003" s="52" t="s">
        <v>3976</v>
      </c>
      <c r="L1003" s="109">
        <v>7465519</v>
      </c>
      <c r="M1003" s="19">
        <f t="shared" si="48"/>
        <v>0</v>
      </c>
      <c r="N1003" s="11">
        <f>M1003*(1+VOTOS!$P$3%)^Q1003</f>
        <v>0</v>
      </c>
      <c r="O1003" s="54">
        <f t="shared" si="46"/>
        <v>7465519</v>
      </c>
      <c r="P1003" s="103">
        <f t="shared" si="47"/>
        <v>4.9681060470315422E-5</v>
      </c>
      <c r="Q1003" s="6">
        <v>0</v>
      </c>
      <c r="R1003" s="6"/>
      <c r="S1003" s="6" t="s">
        <v>7</v>
      </c>
    </row>
    <row r="1004" spans="1:19" s="47" customFormat="1" ht="14" x14ac:dyDescent="0.15">
      <c r="A1004" s="14" t="s">
        <v>5234</v>
      </c>
      <c r="B1004" s="115" t="s">
        <v>416</v>
      </c>
      <c r="C1004" s="40" t="s">
        <v>65</v>
      </c>
      <c r="D1004" s="12" t="s">
        <v>140</v>
      </c>
      <c r="E1004" s="51" t="s">
        <v>141</v>
      </c>
      <c r="F1004" s="14" t="s">
        <v>6112</v>
      </c>
      <c r="G1004" s="14" t="s">
        <v>37</v>
      </c>
      <c r="H1004" s="14" t="s">
        <v>38</v>
      </c>
      <c r="I1004" s="14" t="s">
        <v>39</v>
      </c>
      <c r="J1004" s="15" t="s">
        <v>7586</v>
      </c>
      <c r="K1004" s="52" t="s">
        <v>4163</v>
      </c>
      <c r="L1004" s="109">
        <v>7084667</v>
      </c>
      <c r="M1004" s="19">
        <f t="shared" si="48"/>
        <v>0</v>
      </c>
      <c r="N1004" s="11">
        <f>M1004*(1+VOTOS!$P$3%)^Q1004</f>
        <v>0</v>
      </c>
      <c r="O1004" s="54">
        <f t="shared" si="46"/>
        <v>7084667</v>
      </c>
      <c r="P1004" s="103">
        <f t="shared" si="47"/>
        <v>4.7146590831668657E-5</v>
      </c>
      <c r="Q1004" s="6">
        <v>0</v>
      </c>
      <c r="R1004" s="6"/>
      <c r="S1004" s="6" t="s">
        <v>7</v>
      </c>
    </row>
    <row r="1005" spans="1:19" s="47" customFormat="1" ht="14" x14ac:dyDescent="0.15">
      <c r="A1005" s="14" t="s">
        <v>5234</v>
      </c>
      <c r="B1005" s="115" t="s">
        <v>416</v>
      </c>
      <c r="C1005" s="40" t="s">
        <v>65</v>
      </c>
      <c r="D1005" s="12" t="s">
        <v>140</v>
      </c>
      <c r="E1005" s="51" t="s">
        <v>141</v>
      </c>
      <c r="F1005" s="14" t="s">
        <v>6112</v>
      </c>
      <c r="G1005" s="14" t="s">
        <v>37</v>
      </c>
      <c r="H1005" s="14" t="s">
        <v>38</v>
      </c>
      <c r="I1005" s="14" t="s">
        <v>39</v>
      </c>
      <c r="J1005" s="15" t="s">
        <v>7586</v>
      </c>
      <c r="K1005" s="52" t="s">
        <v>4586</v>
      </c>
      <c r="L1005" s="109">
        <v>6284894</v>
      </c>
      <c r="M1005" s="19">
        <f t="shared" si="48"/>
        <v>0</v>
      </c>
      <c r="N1005" s="11">
        <f>M1005*(1+VOTOS!$P$3%)^Q1005</f>
        <v>0</v>
      </c>
      <c r="O1005" s="54">
        <f t="shared" si="46"/>
        <v>6284894</v>
      </c>
      <c r="P1005" s="103">
        <f t="shared" si="47"/>
        <v>4.1824312397238901E-5</v>
      </c>
      <c r="Q1005" s="6">
        <v>0</v>
      </c>
      <c r="R1005" s="6"/>
      <c r="S1005" s="6" t="s">
        <v>7</v>
      </c>
    </row>
    <row r="1006" spans="1:19" s="47" customFormat="1" ht="14" x14ac:dyDescent="0.15">
      <c r="A1006" s="14" t="s">
        <v>5234</v>
      </c>
      <c r="B1006" s="115" t="s">
        <v>416</v>
      </c>
      <c r="C1006" s="40" t="s">
        <v>65</v>
      </c>
      <c r="D1006" s="12" t="s">
        <v>140</v>
      </c>
      <c r="E1006" s="51" t="s">
        <v>141</v>
      </c>
      <c r="F1006" s="14" t="s">
        <v>6112</v>
      </c>
      <c r="G1006" s="14" t="s">
        <v>37</v>
      </c>
      <c r="H1006" s="14" t="s">
        <v>38</v>
      </c>
      <c r="I1006" s="14" t="s">
        <v>39</v>
      </c>
      <c r="J1006" s="15" t="s">
        <v>7586</v>
      </c>
      <c r="K1006" s="52" t="s">
        <v>4971</v>
      </c>
      <c r="L1006" s="109">
        <v>6027499</v>
      </c>
      <c r="M1006" s="19">
        <f t="shared" si="48"/>
        <v>0</v>
      </c>
      <c r="N1006" s="11">
        <f>M1006*(1+VOTOS!$P$3%)^Q1006</f>
        <v>0</v>
      </c>
      <c r="O1006" s="54">
        <f t="shared" si="46"/>
        <v>6027499</v>
      </c>
      <c r="P1006" s="103">
        <f t="shared" si="47"/>
        <v>4.011141654100214E-5</v>
      </c>
      <c r="Q1006" s="6">
        <v>0</v>
      </c>
      <c r="R1006" s="6"/>
      <c r="S1006" s="6" t="s">
        <v>7</v>
      </c>
    </row>
    <row r="1007" spans="1:19" s="47" customFormat="1" ht="14" x14ac:dyDescent="0.15">
      <c r="A1007" s="14" t="s">
        <v>5234</v>
      </c>
      <c r="B1007" s="115" t="s">
        <v>416</v>
      </c>
      <c r="C1007" s="40" t="s">
        <v>65</v>
      </c>
      <c r="D1007" s="12" t="s">
        <v>140</v>
      </c>
      <c r="E1007" s="51" t="s">
        <v>141</v>
      </c>
      <c r="F1007" s="14" t="s">
        <v>6112</v>
      </c>
      <c r="G1007" s="14" t="s">
        <v>37</v>
      </c>
      <c r="H1007" s="14" t="s">
        <v>38</v>
      </c>
      <c r="I1007" s="14" t="s">
        <v>39</v>
      </c>
      <c r="J1007" s="15" t="s">
        <v>7586</v>
      </c>
      <c r="K1007" s="52" t="s">
        <v>2708</v>
      </c>
      <c r="L1007" s="109">
        <v>5648176.5</v>
      </c>
      <c r="M1007" s="19">
        <f t="shared" si="48"/>
        <v>0</v>
      </c>
      <c r="N1007" s="11">
        <f>M1007*(1+VOTOS!$P$3%)^Q1007</f>
        <v>0</v>
      </c>
      <c r="O1007" s="54">
        <f t="shared" si="46"/>
        <v>5648176.5</v>
      </c>
      <c r="P1007" s="103">
        <f t="shared" si="47"/>
        <v>3.7587125321563644E-5</v>
      </c>
      <c r="Q1007" s="6">
        <v>0</v>
      </c>
      <c r="R1007" s="6"/>
      <c r="S1007" s="6" t="s">
        <v>7</v>
      </c>
    </row>
    <row r="1008" spans="1:19" s="47" customFormat="1" ht="14" x14ac:dyDescent="0.15">
      <c r="A1008" s="14" t="s">
        <v>5234</v>
      </c>
      <c r="B1008" s="115" t="s">
        <v>416</v>
      </c>
      <c r="C1008" s="40" t="s">
        <v>65</v>
      </c>
      <c r="D1008" s="12" t="s">
        <v>140</v>
      </c>
      <c r="E1008" s="51" t="s">
        <v>141</v>
      </c>
      <c r="F1008" s="14" t="s">
        <v>6112</v>
      </c>
      <c r="G1008" s="14" t="s">
        <v>37</v>
      </c>
      <c r="H1008" s="14" t="s">
        <v>38</v>
      </c>
      <c r="I1008" s="14" t="s">
        <v>39</v>
      </c>
      <c r="J1008" s="15" t="s">
        <v>7586</v>
      </c>
      <c r="K1008" s="52" t="s">
        <v>3015</v>
      </c>
      <c r="L1008" s="109">
        <v>5623620.5</v>
      </c>
      <c r="M1008" s="19">
        <f t="shared" si="48"/>
        <v>0</v>
      </c>
      <c r="N1008" s="11">
        <f>M1008*(1+VOTOS!$P$3%)^Q1008</f>
        <v>0</v>
      </c>
      <c r="O1008" s="54">
        <f t="shared" si="46"/>
        <v>5623620.5</v>
      </c>
      <c r="P1008" s="103">
        <f t="shared" si="47"/>
        <v>3.7423711616379983E-5</v>
      </c>
      <c r="Q1008" s="6">
        <v>0</v>
      </c>
      <c r="R1008" s="6"/>
      <c r="S1008" s="6" t="s">
        <v>7</v>
      </c>
    </row>
    <row r="1009" spans="1:19" s="47" customFormat="1" ht="14" x14ac:dyDescent="0.15">
      <c r="A1009" s="14" t="s">
        <v>5234</v>
      </c>
      <c r="B1009" s="115" t="s">
        <v>416</v>
      </c>
      <c r="C1009" s="40" t="s">
        <v>65</v>
      </c>
      <c r="D1009" s="12" t="s">
        <v>140</v>
      </c>
      <c r="E1009" s="51" t="s">
        <v>141</v>
      </c>
      <c r="F1009" s="14" t="s">
        <v>6112</v>
      </c>
      <c r="G1009" s="14" t="s">
        <v>37</v>
      </c>
      <c r="H1009" s="14" t="s">
        <v>38</v>
      </c>
      <c r="I1009" s="14" t="s">
        <v>39</v>
      </c>
      <c r="J1009" s="15" t="s">
        <v>7586</v>
      </c>
      <c r="K1009" s="52" t="s">
        <v>4405</v>
      </c>
      <c r="L1009" s="109">
        <v>5548129</v>
      </c>
      <c r="M1009" s="19">
        <f t="shared" si="48"/>
        <v>0</v>
      </c>
      <c r="N1009" s="11">
        <f>M1009*(1+VOTOS!$P$3%)^Q1009</f>
        <v>0</v>
      </c>
      <c r="O1009" s="54">
        <f t="shared" si="46"/>
        <v>5548129</v>
      </c>
      <c r="P1009" s="103">
        <f t="shared" si="47"/>
        <v>3.6921335589141309E-5</v>
      </c>
      <c r="Q1009" s="6">
        <v>0</v>
      </c>
      <c r="R1009" s="6"/>
      <c r="S1009" s="6" t="s">
        <v>7</v>
      </c>
    </row>
    <row r="1010" spans="1:19" s="47" customFormat="1" ht="14" x14ac:dyDescent="0.15">
      <c r="A1010" s="14" t="s">
        <v>5234</v>
      </c>
      <c r="B1010" s="115" t="s">
        <v>416</v>
      </c>
      <c r="C1010" s="40" t="s">
        <v>65</v>
      </c>
      <c r="D1010" s="12" t="s">
        <v>140</v>
      </c>
      <c r="E1010" s="51" t="s">
        <v>141</v>
      </c>
      <c r="F1010" s="14" t="s">
        <v>6112</v>
      </c>
      <c r="G1010" s="14" t="s">
        <v>37</v>
      </c>
      <c r="H1010" s="14" t="s">
        <v>38</v>
      </c>
      <c r="I1010" s="14" t="s">
        <v>39</v>
      </c>
      <c r="J1010" s="15" t="s">
        <v>7586</v>
      </c>
      <c r="K1010" s="52" t="s">
        <v>4053</v>
      </c>
      <c r="L1010" s="109">
        <v>5321106.5</v>
      </c>
      <c r="M1010" s="19">
        <f t="shared" si="48"/>
        <v>0</v>
      </c>
      <c r="N1010" s="11">
        <f>M1010*(1+VOTOS!$P$3%)^Q1010</f>
        <v>0</v>
      </c>
      <c r="O1010" s="54">
        <f t="shared" si="46"/>
        <v>5321106.5</v>
      </c>
      <c r="P1010" s="103">
        <f t="shared" si="47"/>
        <v>3.5410560711919483E-5</v>
      </c>
      <c r="Q1010" s="6">
        <v>0</v>
      </c>
      <c r="R1010" s="6"/>
      <c r="S1010" s="6" t="s">
        <v>7</v>
      </c>
    </row>
    <row r="1011" spans="1:19" s="47" customFormat="1" ht="14" x14ac:dyDescent="0.15">
      <c r="A1011" s="14" t="s">
        <v>5234</v>
      </c>
      <c r="B1011" s="115" t="s">
        <v>416</v>
      </c>
      <c r="C1011" s="40" t="s">
        <v>65</v>
      </c>
      <c r="D1011" s="12" t="s">
        <v>140</v>
      </c>
      <c r="E1011" s="51" t="s">
        <v>141</v>
      </c>
      <c r="F1011" s="14" t="s">
        <v>6112</v>
      </c>
      <c r="G1011" s="14" t="s">
        <v>37</v>
      </c>
      <c r="H1011" s="14" t="s">
        <v>38</v>
      </c>
      <c r="I1011" s="14" t="s">
        <v>39</v>
      </c>
      <c r="J1011" s="15" t="s">
        <v>7586</v>
      </c>
      <c r="K1011" s="52" t="s">
        <v>4247</v>
      </c>
      <c r="L1011" s="109">
        <v>5065060</v>
      </c>
      <c r="M1011" s="19">
        <f t="shared" si="48"/>
        <v>0</v>
      </c>
      <c r="N1011" s="11">
        <f>M1011*(1+VOTOS!$P$3%)^Q1011</f>
        <v>0</v>
      </c>
      <c r="O1011" s="54">
        <f t="shared" si="46"/>
        <v>5065060</v>
      </c>
      <c r="P1011" s="103">
        <f t="shared" si="47"/>
        <v>3.3706638767616267E-5</v>
      </c>
      <c r="Q1011" s="6">
        <v>0</v>
      </c>
      <c r="R1011" s="6"/>
      <c r="S1011" s="6" t="s">
        <v>7</v>
      </c>
    </row>
    <row r="1012" spans="1:19" s="47" customFormat="1" ht="14" x14ac:dyDescent="0.15">
      <c r="A1012" s="14" t="s">
        <v>5234</v>
      </c>
      <c r="B1012" s="115" t="s">
        <v>416</v>
      </c>
      <c r="C1012" s="40" t="s">
        <v>65</v>
      </c>
      <c r="D1012" s="12" t="s">
        <v>140</v>
      </c>
      <c r="E1012" s="51" t="s">
        <v>141</v>
      </c>
      <c r="F1012" s="14" t="s">
        <v>6112</v>
      </c>
      <c r="G1012" s="14" t="s">
        <v>37</v>
      </c>
      <c r="H1012" s="14" t="s">
        <v>38</v>
      </c>
      <c r="I1012" s="14" t="s">
        <v>39</v>
      </c>
      <c r="J1012" s="15" t="s">
        <v>7586</v>
      </c>
      <c r="K1012" s="52" t="s">
        <v>4011</v>
      </c>
      <c r="L1012" s="109">
        <v>5042634.5</v>
      </c>
      <c r="M1012" s="19">
        <f t="shared" si="48"/>
        <v>0</v>
      </c>
      <c r="N1012" s="11">
        <f>M1012*(1+VOTOS!$P$3%)^Q1012</f>
        <v>0</v>
      </c>
      <c r="O1012" s="54">
        <f t="shared" si="46"/>
        <v>5042634.5</v>
      </c>
      <c r="P1012" s="103">
        <f t="shared" si="47"/>
        <v>3.3557402978171879E-5</v>
      </c>
      <c r="Q1012" s="6">
        <v>0</v>
      </c>
      <c r="R1012" s="6"/>
      <c r="S1012" s="6" t="s">
        <v>7</v>
      </c>
    </row>
    <row r="1013" spans="1:19" s="47" customFormat="1" ht="14" x14ac:dyDescent="0.15">
      <c r="A1013" s="14" t="s">
        <v>5234</v>
      </c>
      <c r="B1013" s="115" t="s">
        <v>416</v>
      </c>
      <c r="C1013" s="40" t="s">
        <v>65</v>
      </c>
      <c r="D1013" s="12" t="s">
        <v>140</v>
      </c>
      <c r="E1013" s="51" t="s">
        <v>141</v>
      </c>
      <c r="F1013" s="14" t="s">
        <v>6112</v>
      </c>
      <c r="G1013" s="14" t="s">
        <v>37</v>
      </c>
      <c r="H1013" s="14" t="s">
        <v>38</v>
      </c>
      <c r="I1013" s="14" t="s">
        <v>39</v>
      </c>
      <c r="J1013" s="15" t="s">
        <v>7586</v>
      </c>
      <c r="K1013" s="52" t="s">
        <v>2705</v>
      </c>
      <c r="L1013" s="109">
        <v>4549335</v>
      </c>
      <c r="M1013" s="19">
        <f t="shared" si="48"/>
        <v>0</v>
      </c>
      <c r="N1013" s="11">
        <f>M1013*(1+VOTOS!$P$3%)^Q1013</f>
        <v>0</v>
      </c>
      <c r="O1013" s="54">
        <f t="shared" si="46"/>
        <v>4549335</v>
      </c>
      <c r="P1013" s="103">
        <f t="shared" si="47"/>
        <v>3.027462487667936E-5</v>
      </c>
      <c r="Q1013" s="6">
        <v>0</v>
      </c>
      <c r="R1013" s="6"/>
      <c r="S1013" s="6" t="s">
        <v>7</v>
      </c>
    </row>
    <row r="1014" spans="1:19" s="47" customFormat="1" ht="14" x14ac:dyDescent="0.15">
      <c r="A1014" s="14" t="s">
        <v>5234</v>
      </c>
      <c r="B1014" s="115" t="s">
        <v>416</v>
      </c>
      <c r="C1014" s="40" t="s">
        <v>65</v>
      </c>
      <c r="D1014" s="12" t="s">
        <v>140</v>
      </c>
      <c r="E1014" s="51" t="s">
        <v>141</v>
      </c>
      <c r="F1014" s="14" t="s">
        <v>6112</v>
      </c>
      <c r="G1014" s="14" t="s">
        <v>37</v>
      </c>
      <c r="H1014" s="14" t="s">
        <v>38</v>
      </c>
      <c r="I1014" s="14" t="s">
        <v>39</v>
      </c>
      <c r="J1014" s="15" t="s">
        <v>7586</v>
      </c>
      <c r="K1014" s="52" t="s">
        <v>4306</v>
      </c>
      <c r="L1014" s="109">
        <v>4003129</v>
      </c>
      <c r="M1014" s="19">
        <f t="shared" si="48"/>
        <v>0</v>
      </c>
      <c r="N1014" s="11">
        <f>M1014*(1+VOTOS!$P$3%)^Q1014</f>
        <v>0</v>
      </c>
      <c r="O1014" s="54">
        <f t="shared" si="46"/>
        <v>4003129</v>
      </c>
      <c r="P1014" s="103">
        <f t="shared" si="47"/>
        <v>2.6639767967836303E-5</v>
      </c>
      <c r="Q1014" s="6">
        <v>0</v>
      </c>
      <c r="R1014" s="6"/>
      <c r="S1014" s="6" t="s">
        <v>7</v>
      </c>
    </row>
    <row r="1015" spans="1:19" s="47" customFormat="1" ht="14" x14ac:dyDescent="0.15">
      <c r="A1015" s="14" t="s">
        <v>5234</v>
      </c>
      <c r="B1015" s="115" t="s">
        <v>416</v>
      </c>
      <c r="C1015" s="40" t="s">
        <v>65</v>
      </c>
      <c r="D1015" s="12" t="s">
        <v>140</v>
      </c>
      <c r="E1015" s="51" t="s">
        <v>141</v>
      </c>
      <c r="F1015" s="14" t="s">
        <v>6112</v>
      </c>
      <c r="G1015" s="14" t="s">
        <v>37</v>
      </c>
      <c r="H1015" s="14" t="s">
        <v>38</v>
      </c>
      <c r="I1015" s="14" t="s">
        <v>39</v>
      </c>
      <c r="J1015" s="15" t="s">
        <v>7586</v>
      </c>
      <c r="K1015" s="52" t="s">
        <v>2324</v>
      </c>
      <c r="L1015" s="109">
        <v>3800807.5</v>
      </c>
      <c r="M1015" s="19">
        <f t="shared" si="48"/>
        <v>0</v>
      </c>
      <c r="N1015" s="11">
        <f>M1015*(1+VOTOS!$P$3%)^Q1015</f>
        <v>0</v>
      </c>
      <c r="O1015" s="54">
        <f t="shared" si="46"/>
        <v>3800807.5</v>
      </c>
      <c r="P1015" s="103">
        <f t="shared" si="47"/>
        <v>2.5293371732565194E-5</v>
      </c>
      <c r="Q1015" s="6">
        <v>0</v>
      </c>
      <c r="R1015" s="6"/>
      <c r="S1015" s="6" t="s">
        <v>7</v>
      </c>
    </row>
    <row r="1016" spans="1:19" s="47" customFormat="1" ht="14" x14ac:dyDescent="0.15">
      <c r="A1016" s="14" t="s">
        <v>5234</v>
      </c>
      <c r="B1016" s="115" t="s">
        <v>416</v>
      </c>
      <c r="C1016" s="40" t="s">
        <v>65</v>
      </c>
      <c r="D1016" s="12" t="s">
        <v>140</v>
      </c>
      <c r="E1016" s="51" t="s">
        <v>141</v>
      </c>
      <c r="F1016" s="14" t="s">
        <v>6112</v>
      </c>
      <c r="G1016" s="14" t="s">
        <v>37</v>
      </c>
      <c r="H1016" s="14" t="s">
        <v>38</v>
      </c>
      <c r="I1016" s="14" t="s">
        <v>39</v>
      </c>
      <c r="J1016" s="15" t="s">
        <v>7586</v>
      </c>
      <c r="K1016" s="52" t="s">
        <v>4523</v>
      </c>
      <c r="L1016" s="109">
        <v>3741301.5</v>
      </c>
      <c r="M1016" s="19">
        <f t="shared" si="48"/>
        <v>0</v>
      </c>
      <c r="N1016" s="11">
        <f>M1016*(1+VOTOS!$P$3%)^Q1016</f>
        <v>0</v>
      </c>
      <c r="O1016" s="54">
        <f t="shared" si="46"/>
        <v>3741301.5</v>
      </c>
      <c r="P1016" s="103">
        <f t="shared" si="47"/>
        <v>2.4897374992841326E-5</v>
      </c>
      <c r="Q1016" s="6">
        <v>0</v>
      </c>
      <c r="R1016" s="6"/>
      <c r="S1016" s="6" t="s">
        <v>7</v>
      </c>
    </row>
    <row r="1017" spans="1:19" s="47" customFormat="1" ht="14" x14ac:dyDescent="0.15">
      <c r="A1017" s="14" t="s">
        <v>5234</v>
      </c>
      <c r="B1017" s="115" t="s">
        <v>416</v>
      </c>
      <c r="C1017" s="40" t="s">
        <v>65</v>
      </c>
      <c r="D1017" s="12" t="s">
        <v>140</v>
      </c>
      <c r="E1017" s="51" t="s">
        <v>141</v>
      </c>
      <c r="F1017" s="14" t="s">
        <v>6112</v>
      </c>
      <c r="G1017" s="14" t="s">
        <v>37</v>
      </c>
      <c r="H1017" s="14" t="s">
        <v>38</v>
      </c>
      <c r="I1017" s="14" t="s">
        <v>39</v>
      </c>
      <c r="J1017" s="15" t="s">
        <v>7586</v>
      </c>
      <c r="K1017" s="52" t="s">
        <v>3958</v>
      </c>
      <c r="L1017" s="109">
        <v>3735534</v>
      </c>
      <c r="M1017" s="19">
        <f t="shared" si="48"/>
        <v>0</v>
      </c>
      <c r="N1017" s="11">
        <f>M1017*(1+VOTOS!$P$3%)^Q1017</f>
        <v>0</v>
      </c>
      <c r="O1017" s="54">
        <f t="shared" si="46"/>
        <v>3735534</v>
      </c>
      <c r="P1017" s="103">
        <f t="shared" si="47"/>
        <v>2.4858993801089953E-5</v>
      </c>
      <c r="Q1017" s="6">
        <v>0</v>
      </c>
      <c r="R1017" s="6"/>
      <c r="S1017" s="6" t="s">
        <v>7</v>
      </c>
    </row>
    <row r="1018" spans="1:19" s="47" customFormat="1" ht="14" x14ac:dyDescent="0.15">
      <c r="A1018" s="14" t="s">
        <v>5234</v>
      </c>
      <c r="B1018" s="115" t="s">
        <v>416</v>
      </c>
      <c r="C1018" s="40" t="s">
        <v>65</v>
      </c>
      <c r="D1018" s="12" t="s">
        <v>140</v>
      </c>
      <c r="E1018" s="51" t="s">
        <v>141</v>
      </c>
      <c r="F1018" s="14" t="s">
        <v>6112</v>
      </c>
      <c r="G1018" s="14" t="s">
        <v>37</v>
      </c>
      <c r="H1018" s="14" t="s">
        <v>38</v>
      </c>
      <c r="I1018" s="14" t="s">
        <v>39</v>
      </c>
      <c r="J1018" s="15" t="s">
        <v>7586</v>
      </c>
      <c r="K1018" s="52" t="s">
        <v>4164</v>
      </c>
      <c r="L1018" s="109">
        <v>3698113</v>
      </c>
      <c r="M1018" s="19">
        <f t="shared" si="48"/>
        <v>0</v>
      </c>
      <c r="N1018" s="11">
        <f>M1018*(1+VOTOS!$P$3%)^Q1018</f>
        <v>0</v>
      </c>
      <c r="O1018" s="54">
        <f t="shared" si="46"/>
        <v>3698113</v>
      </c>
      <c r="P1018" s="103">
        <f t="shared" si="47"/>
        <v>2.4609966913091987E-5</v>
      </c>
      <c r="Q1018" s="6">
        <v>0</v>
      </c>
      <c r="R1018" s="6"/>
      <c r="S1018" s="6" t="s">
        <v>7</v>
      </c>
    </row>
    <row r="1019" spans="1:19" s="47" customFormat="1" ht="14" x14ac:dyDescent="0.15">
      <c r="A1019" s="14" t="s">
        <v>5234</v>
      </c>
      <c r="B1019" s="115" t="s">
        <v>416</v>
      </c>
      <c r="C1019" s="40" t="s">
        <v>65</v>
      </c>
      <c r="D1019" s="12" t="s">
        <v>140</v>
      </c>
      <c r="E1019" s="51" t="s">
        <v>141</v>
      </c>
      <c r="F1019" s="14" t="s">
        <v>6112</v>
      </c>
      <c r="G1019" s="14" t="s">
        <v>37</v>
      </c>
      <c r="H1019" s="14" t="s">
        <v>38</v>
      </c>
      <c r="I1019" s="14" t="s">
        <v>39</v>
      </c>
      <c r="J1019" s="15" t="s">
        <v>7586</v>
      </c>
      <c r="K1019" s="52" t="s">
        <v>6343</v>
      </c>
      <c r="L1019" s="109">
        <v>2484000</v>
      </c>
      <c r="M1019" s="19">
        <f t="shared" si="48"/>
        <v>0</v>
      </c>
      <c r="N1019" s="11">
        <f>M1019*(1+VOTOS!$P$3%)^Q1019</f>
        <v>0</v>
      </c>
      <c r="O1019" s="54">
        <f t="shared" si="46"/>
        <v>2484000</v>
      </c>
      <c r="P1019" s="103">
        <f t="shared" si="47"/>
        <v>1.653036502998164E-5</v>
      </c>
      <c r="Q1019" s="6">
        <v>0</v>
      </c>
      <c r="R1019" s="6"/>
      <c r="S1019" s="6" t="s">
        <v>7</v>
      </c>
    </row>
    <row r="1020" spans="1:19" s="47" customFormat="1" ht="14" x14ac:dyDescent="0.15">
      <c r="A1020" s="14" t="s">
        <v>5234</v>
      </c>
      <c r="B1020" s="115" t="s">
        <v>416</v>
      </c>
      <c r="C1020" s="40" t="s">
        <v>65</v>
      </c>
      <c r="D1020" s="12" t="s">
        <v>140</v>
      </c>
      <c r="E1020" s="51" t="s">
        <v>141</v>
      </c>
      <c r="F1020" s="14" t="s">
        <v>6112</v>
      </c>
      <c r="G1020" s="14" t="s">
        <v>37</v>
      </c>
      <c r="H1020" s="14" t="s">
        <v>38</v>
      </c>
      <c r="I1020" s="14" t="s">
        <v>39</v>
      </c>
      <c r="J1020" s="15" t="s">
        <v>7586</v>
      </c>
      <c r="K1020" s="52" t="s">
        <v>5361</v>
      </c>
      <c r="L1020" s="109">
        <v>1043280</v>
      </c>
      <c r="M1020" s="19">
        <f t="shared" si="48"/>
        <v>0</v>
      </c>
      <c r="N1020" s="11">
        <f>M1020*(1+VOTOS!$P$3%)^Q1020</f>
        <v>0</v>
      </c>
      <c r="O1020" s="54">
        <f t="shared" si="46"/>
        <v>1043280</v>
      </c>
      <c r="P1020" s="103">
        <f t="shared" si="47"/>
        <v>6.9427533125922894E-6</v>
      </c>
      <c r="Q1020" s="6">
        <v>0</v>
      </c>
      <c r="R1020" s="6"/>
      <c r="S1020" s="6" t="s">
        <v>7</v>
      </c>
    </row>
    <row r="1021" spans="1:19" s="47" customFormat="1" ht="14" x14ac:dyDescent="0.15">
      <c r="A1021" s="14" t="s">
        <v>5234</v>
      </c>
      <c r="B1021" s="115" t="s">
        <v>416</v>
      </c>
      <c r="C1021" s="40" t="s">
        <v>65</v>
      </c>
      <c r="D1021" s="12" t="s">
        <v>140</v>
      </c>
      <c r="E1021" s="51" t="s">
        <v>141</v>
      </c>
      <c r="F1021" s="14" t="s">
        <v>6112</v>
      </c>
      <c r="G1021" s="14" t="s">
        <v>37</v>
      </c>
      <c r="H1021" s="14" t="s">
        <v>38</v>
      </c>
      <c r="I1021" s="14" t="s">
        <v>39</v>
      </c>
      <c r="J1021" s="15" t="s">
        <v>7586</v>
      </c>
      <c r="K1021" s="52" t="s">
        <v>4159</v>
      </c>
      <c r="L1021" s="109">
        <v>194400</v>
      </c>
      <c r="M1021" s="19">
        <f t="shared" si="48"/>
        <v>0</v>
      </c>
      <c r="N1021" s="11">
        <f>M1021*(1+VOTOS!$P$3%)^Q1021</f>
        <v>0</v>
      </c>
      <c r="O1021" s="54">
        <f t="shared" si="46"/>
        <v>194400</v>
      </c>
      <c r="P1021" s="103">
        <f t="shared" si="47"/>
        <v>1.293680741476824E-6</v>
      </c>
      <c r="Q1021" s="6">
        <v>0</v>
      </c>
      <c r="R1021" s="6"/>
      <c r="S1021" s="6" t="s">
        <v>7</v>
      </c>
    </row>
    <row r="1022" spans="1:19" s="47" customFormat="1" ht="14" x14ac:dyDescent="0.15">
      <c r="A1022" s="8" t="s">
        <v>415</v>
      </c>
      <c r="B1022" s="114" t="s">
        <v>416</v>
      </c>
      <c r="C1022" s="40" t="s">
        <v>65</v>
      </c>
      <c r="D1022" s="6" t="s">
        <v>166</v>
      </c>
      <c r="E1022" s="7" t="s">
        <v>167</v>
      </c>
      <c r="F1022" s="6" t="s">
        <v>1742</v>
      </c>
      <c r="G1022" s="6" t="s">
        <v>4936</v>
      </c>
      <c r="H1022" s="6" t="s">
        <v>38</v>
      </c>
      <c r="I1022" s="8" t="s">
        <v>39</v>
      </c>
      <c r="J1022" s="15" t="s">
        <v>7586</v>
      </c>
      <c r="K1022" s="7" t="s">
        <v>1774</v>
      </c>
      <c r="L1022" s="19">
        <v>16641143</v>
      </c>
      <c r="M1022" s="19">
        <f t="shared" si="48"/>
        <v>16641143</v>
      </c>
      <c r="N1022" s="11">
        <f>M1022*(1+VOTOS!$P$3%)^Q1022</f>
        <v>16788333.849446677</v>
      </c>
      <c r="O1022" s="54">
        <f t="shared" si="46"/>
        <v>16788333.849446677</v>
      </c>
      <c r="P1022" s="103">
        <f t="shared" si="47"/>
        <v>1.1172193509522964E-4</v>
      </c>
      <c r="Q1022" s="6">
        <v>73</v>
      </c>
      <c r="R1022" s="6"/>
      <c r="S1022" s="6" t="s">
        <v>11</v>
      </c>
    </row>
    <row r="1023" spans="1:19" s="47" customFormat="1" ht="14" x14ac:dyDescent="0.15">
      <c r="A1023" s="8" t="s">
        <v>415</v>
      </c>
      <c r="B1023" s="114" t="s">
        <v>416</v>
      </c>
      <c r="C1023" s="40" t="s">
        <v>65</v>
      </c>
      <c r="D1023" s="6" t="s">
        <v>166</v>
      </c>
      <c r="E1023" s="7" t="s">
        <v>167</v>
      </c>
      <c r="F1023" s="6" t="s">
        <v>1742</v>
      </c>
      <c r="G1023" s="6" t="s">
        <v>4936</v>
      </c>
      <c r="H1023" s="6" t="s">
        <v>38</v>
      </c>
      <c r="I1023" s="8" t="s">
        <v>39</v>
      </c>
      <c r="J1023" s="15" t="s">
        <v>7586</v>
      </c>
      <c r="K1023" s="7" t="s">
        <v>1748</v>
      </c>
      <c r="L1023" s="19">
        <v>14906368</v>
      </c>
      <c r="M1023" s="19">
        <f t="shared" si="48"/>
        <v>14906368</v>
      </c>
      <c r="N1023" s="11">
        <f>M1023*(1+VOTOS!$P$3%)^Q1023</f>
        <v>15141973.889179172</v>
      </c>
      <c r="O1023" s="54">
        <f t="shared" si="46"/>
        <v>15141973.889179172</v>
      </c>
      <c r="P1023" s="103">
        <f t="shared" si="47"/>
        <v>1.007658436644857E-4</v>
      </c>
      <c r="Q1023" s="48">
        <v>130</v>
      </c>
      <c r="R1023" s="48"/>
      <c r="S1023" s="48" t="s">
        <v>11</v>
      </c>
    </row>
    <row r="1024" spans="1:19" s="47" customFormat="1" ht="14" x14ac:dyDescent="0.15">
      <c r="A1024" s="8" t="s">
        <v>415</v>
      </c>
      <c r="B1024" s="114" t="s">
        <v>416</v>
      </c>
      <c r="C1024" s="40" t="s">
        <v>65</v>
      </c>
      <c r="D1024" s="6" t="s">
        <v>166</v>
      </c>
      <c r="E1024" s="7" t="s">
        <v>167</v>
      </c>
      <c r="F1024" s="6" t="s">
        <v>1742</v>
      </c>
      <c r="G1024" s="6" t="s">
        <v>4936</v>
      </c>
      <c r="H1024" s="6" t="s">
        <v>38</v>
      </c>
      <c r="I1024" s="8" t="s">
        <v>39</v>
      </c>
      <c r="J1024" s="15" t="s">
        <v>7586</v>
      </c>
      <c r="K1024" s="7" t="s">
        <v>1790</v>
      </c>
      <c r="L1024" s="19">
        <v>8992983</v>
      </c>
      <c r="M1024" s="19">
        <f t="shared" si="48"/>
        <v>8992983</v>
      </c>
      <c r="N1024" s="11">
        <f>M1024*(1+VOTOS!$P$3%)^Q1024</f>
        <v>9013618.5640164185</v>
      </c>
      <c r="O1024" s="54">
        <f t="shared" si="46"/>
        <v>9013618.5640164185</v>
      </c>
      <c r="P1024" s="103">
        <f t="shared" si="47"/>
        <v>5.9983254872870508E-5</v>
      </c>
      <c r="Q1024" s="48">
        <v>19</v>
      </c>
      <c r="R1024" s="48"/>
      <c r="S1024" s="48" t="s">
        <v>11</v>
      </c>
    </row>
    <row r="1025" spans="1:19" s="47" customFormat="1" ht="14" x14ac:dyDescent="0.15">
      <c r="A1025" s="8" t="s">
        <v>415</v>
      </c>
      <c r="B1025" s="114" t="s">
        <v>416</v>
      </c>
      <c r="C1025" s="40" t="s">
        <v>65</v>
      </c>
      <c r="D1025" s="6" t="s">
        <v>166</v>
      </c>
      <c r="E1025" s="7" t="s">
        <v>167</v>
      </c>
      <c r="F1025" s="6" t="s">
        <v>1742</v>
      </c>
      <c r="G1025" s="6" t="s">
        <v>4936</v>
      </c>
      <c r="H1025" s="6" t="s">
        <v>38</v>
      </c>
      <c r="I1025" s="8" t="s">
        <v>39</v>
      </c>
      <c r="J1025" s="15" t="s">
        <v>7586</v>
      </c>
      <c r="K1025" s="7" t="s">
        <v>1781</v>
      </c>
      <c r="L1025" s="19">
        <v>7640587</v>
      </c>
      <c r="M1025" s="19">
        <f t="shared" si="48"/>
        <v>7640587</v>
      </c>
      <c r="N1025" s="11">
        <f>M1025*(1+VOTOS!$P$3%)^Q1025</f>
        <v>7715610.3453959431</v>
      </c>
      <c r="O1025" s="54">
        <f t="shared" si="46"/>
        <v>7715610.3453959431</v>
      </c>
      <c r="P1025" s="103">
        <f t="shared" si="47"/>
        <v>5.1345352430957191E-5</v>
      </c>
      <c r="Q1025" s="6">
        <v>81</v>
      </c>
      <c r="R1025" s="6"/>
      <c r="S1025" s="6" t="s">
        <v>11</v>
      </c>
    </row>
    <row r="1026" spans="1:19" s="47" customFormat="1" ht="14" x14ac:dyDescent="0.15">
      <c r="A1026" s="8" t="s">
        <v>415</v>
      </c>
      <c r="B1026" s="114" t="s">
        <v>416</v>
      </c>
      <c r="C1026" s="40" t="s">
        <v>65</v>
      </c>
      <c r="D1026" s="6" t="s">
        <v>166</v>
      </c>
      <c r="E1026" s="7" t="s">
        <v>167</v>
      </c>
      <c r="F1026" s="6" t="s">
        <v>1742</v>
      </c>
      <c r="G1026" s="6" t="s">
        <v>4936</v>
      </c>
      <c r="H1026" s="6" t="s">
        <v>38</v>
      </c>
      <c r="I1026" s="8" t="s">
        <v>39</v>
      </c>
      <c r="J1026" s="15" t="s">
        <v>7586</v>
      </c>
      <c r="K1026" s="7" t="s">
        <v>1764</v>
      </c>
      <c r="L1026" s="19">
        <v>7343920</v>
      </c>
      <c r="M1026" s="19">
        <f t="shared" si="48"/>
        <v>7343920</v>
      </c>
      <c r="N1026" s="11">
        <f>M1026*(1+VOTOS!$P$3%)^Q1026</f>
        <v>7408876.9457499664</v>
      </c>
      <c r="O1026" s="54">
        <f t="shared" si="46"/>
        <v>7408876.9457499664</v>
      </c>
      <c r="P1026" s="103">
        <f t="shared" si="47"/>
        <v>4.9304122534405163E-5</v>
      </c>
      <c r="Q1026" s="6">
        <v>73</v>
      </c>
      <c r="R1026" s="6"/>
      <c r="S1026" s="6" t="s">
        <v>11</v>
      </c>
    </row>
    <row r="1027" spans="1:19" s="47" customFormat="1" ht="14" x14ac:dyDescent="0.15">
      <c r="A1027" s="8" t="s">
        <v>415</v>
      </c>
      <c r="B1027" s="114" t="s">
        <v>416</v>
      </c>
      <c r="C1027" s="40" t="s">
        <v>65</v>
      </c>
      <c r="D1027" s="6" t="s">
        <v>166</v>
      </c>
      <c r="E1027" s="7" t="s">
        <v>167</v>
      </c>
      <c r="F1027" s="6" t="s">
        <v>1742</v>
      </c>
      <c r="G1027" s="6" t="s">
        <v>4936</v>
      </c>
      <c r="H1027" s="6" t="s">
        <v>38</v>
      </c>
      <c r="I1027" s="8" t="s">
        <v>39</v>
      </c>
      <c r="J1027" s="15" t="s">
        <v>7586</v>
      </c>
      <c r="K1027" s="7" t="s">
        <v>1780</v>
      </c>
      <c r="L1027" s="19">
        <v>5918796</v>
      </c>
      <c r="M1027" s="19">
        <f t="shared" si="48"/>
        <v>5918796</v>
      </c>
      <c r="N1027" s="11">
        <f>M1027*(1+VOTOS!$P$3%)^Q1027</f>
        <v>5962510.2714011949</v>
      </c>
      <c r="O1027" s="54">
        <f t="shared" si="46"/>
        <v>5962510.2714011949</v>
      </c>
      <c r="P1027" s="103">
        <f t="shared" si="47"/>
        <v>3.9678933688114592E-5</v>
      </c>
      <c r="Q1027" s="6">
        <v>61</v>
      </c>
      <c r="R1027" s="6"/>
      <c r="S1027" s="6" t="s">
        <v>11</v>
      </c>
    </row>
    <row r="1028" spans="1:19" s="47" customFormat="1" ht="14" x14ac:dyDescent="0.15">
      <c r="A1028" s="8" t="s">
        <v>415</v>
      </c>
      <c r="B1028" s="114" t="s">
        <v>416</v>
      </c>
      <c r="C1028" s="40" t="s">
        <v>65</v>
      </c>
      <c r="D1028" s="6" t="s">
        <v>166</v>
      </c>
      <c r="E1028" s="7" t="s">
        <v>167</v>
      </c>
      <c r="F1028" s="6" t="s">
        <v>1742</v>
      </c>
      <c r="G1028" s="6" t="s">
        <v>4936</v>
      </c>
      <c r="H1028" s="6" t="s">
        <v>38</v>
      </c>
      <c r="I1028" s="8" t="s">
        <v>39</v>
      </c>
      <c r="J1028" s="15" t="s">
        <v>7586</v>
      </c>
      <c r="K1028" s="7" t="s">
        <v>1745</v>
      </c>
      <c r="L1028" s="19">
        <v>3291330</v>
      </c>
      <c r="M1028" s="19">
        <f t="shared" si="48"/>
        <v>3291330</v>
      </c>
      <c r="N1028" s="11">
        <f>M1028*(1+VOTOS!$P$3%)^Q1028</f>
        <v>3338112.870176374</v>
      </c>
      <c r="O1028" s="54">
        <f t="shared" si="46"/>
        <v>3338112.870176374</v>
      </c>
      <c r="P1028" s="103">
        <f t="shared" si="47"/>
        <v>2.2214260972341052E-5</v>
      </c>
      <c r="Q1028" s="48">
        <v>117</v>
      </c>
      <c r="R1028" s="48"/>
      <c r="S1028" s="48" t="s">
        <v>11</v>
      </c>
    </row>
    <row r="1029" spans="1:19" s="47" customFormat="1" ht="14" x14ac:dyDescent="0.15">
      <c r="A1029" s="8" t="s">
        <v>415</v>
      </c>
      <c r="B1029" s="114" t="s">
        <v>416</v>
      </c>
      <c r="C1029" s="40" t="s">
        <v>65</v>
      </c>
      <c r="D1029" s="6" t="s">
        <v>166</v>
      </c>
      <c r="E1029" s="7" t="s">
        <v>167</v>
      </c>
      <c r="F1029" s="6" t="s">
        <v>1742</v>
      </c>
      <c r="G1029" s="6" t="s">
        <v>4936</v>
      </c>
      <c r="H1029" s="6" t="s">
        <v>38</v>
      </c>
      <c r="I1029" s="8" t="s">
        <v>39</v>
      </c>
      <c r="J1029" s="15" t="s">
        <v>7586</v>
      </c>
      <c r="K1029" s="7" t="s">
        <v>1753</v>
      </c>
      <c r="L1029" s="19">
        <v>3291330</v>
      </c>
      <c r="M1029" s="19">
        <f t="shared" si="48"/>
        <v>3291330</v>
      </c>
      <c r="N1029" s="11">
        <f>M1029*(1+VOTOS!$P$3%)^Q1029</f>
        <v>3343351.8426938127</v>
      </c>
      <c r="O1029" s="54">
        <f t="shared" si="46"/>
        <v>3343351.8426938127</v>
      </c>
      <c r="P1029" s="103">
        <f t="shared" si="47"/>
        <v>2.2249124953055749E-5</v>
      </c>
      <c r="Q1029" s="6">
        <v>130</v>
      </c>
      <c r="R1029" s="6"/>
      <c r="S1029" s="6" t="s">
        <v>11</v>
      </c>
    </row>
    <row r="1030" spans="1:19" s="47" customFormat="1" ht="14" x14ac:dyDescent="0.15">
      <c r="A1030" s="8" t="s">
        <v>415</v>
      </c>
      <c r="B1030" s="114" t="s">
        <v>416</v>
      </c>
      <c r="C1030" s="40" t="s">
        <v>65</v>
      </c>
      <c r="D1030" s="6" t="s">
        <v>166</v>
      </c>
      <c r="E1030" s="7" t="s">
        <v>167</v>
      </c>
      <c r="F1030" s="6" t="s">
        <v>1742</v>
      </c>
      <c r="G1030" s="6" t="s">
        <v>4936</v>
      </c>
      <c r="H1030" s="6" t="s">
        <v>38</v>
      </c>
      <c r="I1030" s="8" t="s">
        <v>39</v>
      </c>
      <c r="J1030" s="15" t="s">
        <v>7586</v>
      </c>
      <c r="K1030" s="7" t="s">
        <v>1758</v>
      </c>
      <c r="L1030" s="19">
        <v>21368568</v>
      </c>
      <c r="M1030" s="19">
        <f t="shared" si="48"/>
        <v>21368568</v>
      </c>
      <c r="N1030" s="11">
        <f>M1030*(1+VOTOS!$P$3%)^Q1030</f>
        <v>21562774.583924122</v>
      </c>
      <c r="O1030" s="54">
        <f t="shared" si="46"/>
        <v>21562774.583924122</v>
      </c>
      <c r="P1030" s="103">
        <f t="shared" si="47"/>
        <v>1.4349457927998239E-4</v>
      </c>
      <c r="Q1030" s="6">
        <v>75</v>
      </c>
      <c r="R1030" s="6"/>
      <c r="S1030" s="6" t="s">
        <v>11</v>
      </c>
    </row>
    <row r="1031" spans="1:19" s="47" customFormat="1" ht="14" x14ac:dyDescent="0.15">
      <c r="A1031" s="8" t="s">
        <v>415</v>
      </c>
      <c r="B1031" s="114" t="s">
        <v>416</v>
      </c>
      <c r="C1031" s="40" t="s">
        <v>65</v>
      </c>
      <c r="D1031" s="6" t="s">
        <v>166</v>
      </c>
      <c r="E1031" s="7" t="s">
        <v>167</v>
      </c>
      <c r="F1031" s="6" t="s">
        <v>1742</v>
      </c>
      <c r="G1031" s="6" t="s">
        <v>4936</v>
      </c>
      <c r="H1031" s="6" t="s">
        <v>38</v>
      </c>
      <c r="I1031" s="8" t="s">
        <v>39</v>
      </c>
      <c r="J1031" s="15" t="s">
        <v>7586</v>
      </c>
      <c r="K1031" s="7" t="s">
        <v>1763</v>
      </c>
      <c r="L1031" s="19">
        <v>19389292</v>
      </c>
      <c r="M1031" s="19">
        <f t="shared" si="48"/>
        <v>19389292</v>
      </c>
      <c r="N1031" s="11">
        <f>M1031*(1+VOTOS!$P$3%)^Q1031</f>
        <v>19631707.960367758</v>
      </c>
      <c r="O1031" s="54">
        <f t="shared" ref="O1031:O1094" si="49">+IF(N1031&gt;0,N1031,L1031)</f>
        <v>19631707.960367758</v>
      </c>
      <c r="P1031" s="103">
        <f t="shared" ref="P1031:P1094" si="50">+O1031/$O$4</f>
        <v>1.3064384007523163E-4</v>
      </c>
      <c r="Q1031" s="6">
        <v>103</v>
      </c>
      <c r="R1031" s="6"/>
      <c r="S1031" s="6" t="s">
        <v>11</v>
      </c>
    </row>
    <row r="1032" spans="1:19" s="47" customFormat="1" ht="14" x14ac:dyDescent="0.15">
      <c r="A1032" s="8" t="s">
        <v>415</v>
      </c>
      <c r="B1032" s="114" t="s">
        <v>416</v>
      </c>
      <c r="C1032" s="40" t="s">
        <v>65</v>
      </c>
      <c r="D1032" s="6" t="s">
        <v>166</v>
      </c>
      <c r="E1032" s="7" t="s">
        <v>167</v>
      </c>
      <c r="F1032" s="6" t="s">
        <v>1742</v>
      </c>
      <c r="G1032" s="6" t="s">
        <v>4936</v>
      </c>
      <c r="H1032" s="6" t="s">
        <v>38</v>
      </c>
      <c r="I1032" s="8" t="s">
        <v>39</v>
      </c>
      <c r="J1032" s="15" t="s">
        <v>7586</v>
      </c>
      <c r="K1032" s="7" t="s">
        <v>1789</v>
      </c>
      <c r="L1032" s="19">
        <v>16823846</v>
      </c>
      <c r="M1032" s="19">
        <f t="shared" si="48"/>
        <v>16823846</v>
      </c>
      <c r="N1032" s="11">
        <f>M1032*(1+VOTOS!$P$3%)^Q1032</f>
        <v>17062979.664289303</v>
      </c>
      <c r="O1032" s="54">
        <f t="shared" si="49"/>
        <v>17062979.664289303</v>
      </c>
      <c r="P1032" s="103">
        <f t="shared" si="50"/>
        <v>1.1354963057562632E-4</v>
      </c>
      <c r="Q1032" s="6">
        <v>117</v>
      </c>
      <c r="R1032" s="6"/>
      <c r="S1032" s="6" t="s">
        <v>11</v>
      </c>
    </row>
    <row r="1033" spans="1:19" s="47" customFormat="1" ht="14" x14ac:dyDescent="0.15">
      <c r="A1033" s="8" t="s">
        <v>415</v>
      </c>
      <c r="B1033" s="114" t="s">
        <v>416</v>
      </c>
      <c r="C1033" s="40" t="s">
        <v>65</v>
      </c>
      <c r="D1033" s="6" t="s">
        <v>166</v>
      </c>
      <c r="E1033" s="7" t="s">
        <v>167</v>
      </c>
      <c r="F1033" s="6" t="s">
        <v>1742</v>
      </c>
      <c r="G1033" s="6" t="s">
        <v>4936</v>
      </c>
      <c r="H1033" s="6" t="s">
        <v>38</v>
      </c>
      <c r="I1033" s="8" t="s">
        <v>39</v>
      </c>
      <c r="J1033" s="15" t="s">
        <v>7586</v>
      </c>
      <c r="K1033" s="7" t="s">
        <v>1775</v>
      </c>
      <c r="L1033" s="19">
        <v>16755332</v>
      </c>
      <c r="M1033" s="19">
        <f t="shared" si="48"/>
        <v>16755332</v>
      </c>
      <c r="N1033" s="11">
        <f>M1033*(1+VOTOS!$P$3%)^Q1033</f>
        <v>16875009.534614563</v>
      </c>
      <c r="O1033" s="54">
        <f t="shared" si="49"/>
        <v>16875009.534614563</v>
      </c>
      <c r="P1033" s="103">
        <f t="shared" si="50"/>
        <v>1.1229873892576463E-4</v>
      </c>
      <c r="Q1033" s="6">
        <v>59</v>
      </c>
      <c r="R1033" s="6"/>
      <c r="S1033" s="6" t="s">
        <v>11</v>
      </c>
    </row>
    <row r="1034" spans="1:19" s="47" customFormat="1" ht="14" x14ac:dyDescent="0.15">
      <c r="A1034" s="8" t="s">
        <v>415</v>
      </c>
      <c r="B1034" s="114" t="s">
        <v>416</v>
      </c>
      <c r="C1034" s="40" t="s">
        <v>65</v>
      </c>
      <c r="D1034" s="6" t="s">
        <v>166</v>
      </c>
      <c r="E1034" s="7" t="s">
        <v>167</v>
      </c>
      <c r="F1034" s="6" t="s">
        <v>1742</v>
      </c>
      <c r="G1034" s="6" t="s">
        <v>4936</v>
      </c>
      <c r="H1034" s="6" t="s">
        <v>38</v>
      </c>
      <c r="I1034" s="8" t="s">
        <v>39</v>
      </c>
      <c r="J1034" s="15" t="s">
        <v>7586</v>
      </c>
      <c r="K1034" s="7" t="s">
        <v>1784</v>
      </c>
      <c r="L1034" s="19">
        <v>7422285</v>
      </c>
      <c r="M1034" s="19">
        <f t="shared" si="48"/>
        <v>7422285</v>
      </c>
      <c r="N1034" s="11">
        <f>M1034*(1+VOTOS!$P$3%)^Q1034</f>
        <v>7515082.6300732484</v>
      </c>
      <c r="O1034" s="54">
        <f t="shared" si="49"/>
        <v>7515082.6300732484</v>
      </c>
      <c r="P1034" s="103">
        <f t="shared" si="50"/>
        <v>5.0010893359736424E-5</v>
      </c>
      <c r="Q1034" s="48">
        <v>103</v>
      </c>
      <c r="R1034" s="48"/>
      <c r="S1034" s="48" t="s">
        <v>11</v>
      </c>
    </row>
    <row r="1035" spans="1:19" s="47" customFormat="1" ht="14" x14ac:dyDescent="0.15">
      <c r="A1035" s="8" t="s">
        <v>415</v>
      </c>
      <c r="B1035" s="114" t="s">
        <v>416</v>
      </c>
      <c r="C1035" s="40" t="s">
        <v>65</v>
      </c>
      <c r="D1035" s="6" t="s">
        <v>166</v>
      </c>
      <c r="E1035" s="7" t="s">
        <v>167</v>
      </c>
      <c r="F1035" s="6" t="s">
        <v>1742</v>
      </c>
      <c r="G1035" s="6" t="s">
        <v>4936</v>
      </c>
      <c r="H1035" s="6" t="s">
        <v>38</v>
      </c>
      <c r="I1035" s="8" t="s">
        <v>39</v>
      </c>
      <c r="J1035" s="15" t="s">
        <v>7586</v>
      </c>
      <c r="K1035" s="7" t="s">
        <v>1771</v>
      </c>
      <c r="L1035" s="19">
        <v>4059576</v>
      </c>
      <c r="M1035" s="19">
        <f t="shared" si="48"/>
        <v>4059576</v>
      </c>
      <c r="N1035" s="11">
        <f>M1035*(1+VOTOS!$P$3%)^Q1035</f>
        <v>4061045.4056025376</v>
      </c>
      <c r="O1035" s="54">
        <f t="shared" si="49"/>
        <v>4061045.4056025376</v>
      </c>
      <c r="P1035" s="103">
        <f t="shared" si="50"/>
        <v>2.7025186375982203E-5</v>
      </c>
      <c r="Q1035" s="6">
        <v>3</v>
      </c>
      <c r="R1035" s="6"/>
      <c r="S1035" s="6" t="s">
        <v>11</v>
      </c>
    </row>
    <row r="1036" spans="1:19" s="47" customFormat="1" ht="14" x14ac:dyDescent="0.15">
      <c r="A1036" s="8" t="s">
        <v>415</v>
      </c>
      <c r="B1036" s="114" t="s">
        <v>416</v>
      </c>
      <c r="C1036" s="40" t="s">
        <v>65</v>
      </c>
      <c r="D1036" s="6" t="s">
        <v>166</v>
      </c>
      <c r="E1036" s="7" t="s">
        <v>167</v>
      </c>
      <c r="F1036" s="6" t="s">
        <v>1742</v>
      </c>
      <c r="G1036" s="6" t="s">
        <v>4936</v>
      </c>
      <c r="H1036" s="6" t="s">
        <v>38</v>
      </c>
      <c r="I1036" s="8" t="s">
        <v>39</v>
      </c>
      <c r="J1036" s="15" t="s">
        <v>7586</v>
      </c>
      <c r="K1036" s="7" t="s">
        <v>5028</v>
      </c>
      <c r="L1036" s="19">
        <v>3947167</v>
      </c>
      <c r="M1036" s="19">
        <f t="shared" si="48"/>
        <v>0</v>
      </c>
      <c r="N1036" s="11">
        <f>M1036*(1+VOTOS!$P$3%)^Q1036</f>
        <v>0</v>
      </c>
      <c r="O1036" s="54">
        <f t="shared" si="49"/>
        <v>3947167</v>
      </c>
      <c r="P1036" s="103">
        <f t="shared" si="50"/>
        <v>2.6267355613646353E-5</v>
      </c>
      <c r="Q1036" s="6">
        <v>0</v>
      </c>
      <c r="R1036" s="6"/>
      <c r="S1036" s="6" t="s">
        <v>11</v>
      </c>
    </row>
    <row r="1037" spans="1:19" s="47" customFormat="1" ht="14" x14ac:dyDescent="0.15">
      <c r="A1037" s="8" t="s">
        <v>415</v>
      </c>
      <c r="B1037" s="114" t="s">
        <v>416</v>
      </c>
      <c r="C1037" s="40" t="s">
        <v>65</v>
      </c>
      <c r="D1037" s="6" t="s">
        <v>1530</v>
      </c>
      <c r="E1037" s="7" t="s">
        <v>1531</v>
      </c>
      <c r="F1037" s="6" t="s">
        <v>4091</v>
      </c>
      <c r="G1037" s="6" t="s">
        <v>4936</v>
      </c>
      <c r="H1037" s="6" t="s">
        <v>38</v>
      </c>
      <c r="I1037" s="8" t="s">
        <v>39</v>
      </c>
      <c r="J1037" s="15" t="s">
        <v>7586</v>
      </c>
      <c r="K1037" s="7" t="s">
        <v>4092</v>
      </c>
      <c r="L1037" s="19">
        <v>377911</v>
      </c>
      <c r="M1037" s="19">
        <f t="shared" si="48"/>
        <v>377911</v>
      </c>
      <c r="N1037" s="11">
        <f>M1037*(1+VOTOS!$P$3%)^Q1037</f>
        <v>393495.76763430994</v>
      </c>
      <c r="O1037" s="54">
        <f t="shared" si="49"/>
        <v>393495.76763430994</v>
      </c>
      <c r="P1037" s="103">
        <f t="shared" si="50"/>
        <v>2.6186105784009577E-6</v>
      </c>
      <c r="Q1037" s="6">
        <v>335</v>
      </c>
      <c r="R1037" s="6"/>
      <c r="S1037" s="6" t="s">
        <v>11</v>
      </c>
    </row>
    <row r="1038" spans="1:19" s="47" customFormat="1" ht="14" x14ac:dyDescent="0.15">
      <c r="A1038" s="8" t="s">
        <v>415</v>
      </c>
      <c r="B1038" s="114" t="s">
        <v>416</v>
      </c>
      <c r="C1038" s="40" t="s">
        <v>65</v>
      </c>
      <c r="D1038" s="6" t="s">
        <v>1530</v>
      </c>
      <c r="E1038" s="7" t="s">
        <v>1531</v>
      </c>
      <c r="F1038" s="6" t="s">
        <v>4091</v>
      </c>
      <c r="G1038" s="6" t="s">
        <v>4936</v>
      </c>
      <c r="H1038" s="6" t="s">
        <v>38</v>
      </c>
      <c r="I1038" s="8" t="s">
        <v>39</v>
      </c>
      <c r="J1038" s="15" t="s">
        <v>7586</v>
      </c>
      <c r="K1038" s="7" t="s">
        <v>4094</v>
      </c>
      <c r="L1038" s="19">
        <v>354309</v>
      </c>
      <c r="M1038" s="19">
        <f t="shared" si="48"/>
        <v>354309</v>
      </c>
      <c r="N1038" s="11">
        <f>M1038*(1+VOTOS!$P$3%)^Q1038</f>
        <v>366083.18308865244</v>
      </c>
      <c r="O1038" s="54">
        <f t="shared" si="49"/>
        <v>366083.18308865244</v>
      </c>
      <c r="P1038" s="103">
        <f t="shared" si="50"/>
        <v>2.4361870562773861E-6</v>
      </c>
      <c r="Q1038" s="6">
        <v>271</v>
      </c>
      <c r="R1038" s="6"/>
      <c r="S1038" s="6" t="s">
        <v>11</v>
      </c>
    </row>
    <row r="1039" spans="1:19" s="47" customFormat="1" ht="14" x14ac:dyDescent="0.15">
      <c r="A1039" s="8" t="s">
        <v>415</v>
      </c>
      <c r="B1039" s="114" t="s">
        <v>416</v>
      </c>
      <c r="C1039" s="40" t="s">
        <v>65</v>
      </c>
      <c r="D1039" s="6" t="s">
        <v>1530</v>
      </c>
      <c r="E1039" s="7" t="s">
        <v>1531</v>
      </c>
      <c r="F1039" s="6" t="s">
        <v>4091</v>
      </c>
      <c r="G1039" s="6" t="s">
        <v>4936</v>
      </c>
      <c r="H1039" s="6" t="s">
        <v>38</v>
      </c>
      <c r="I1039" s="8" t="s">
        <v>39</v>
      </c>
      <c r="J1039" s="15" t="s">
        <v>7586</v>
      </c>
      <c r="K1039" s="7" t="s">
        <v>4093</v>
      </c>
      <c r="L1039" s="19">
        <v>339583</v>
      </c>
      <c r="M1039" s="19">
        <f t="shared" si="48"/>
        <v>339583</v>
      </c>
      <c r="N1039" s="11">
        <f>M1039*(1+VOTOS!$P$3%)^Q1039</f>
        <v>353246.08377948939</v>
      </c>
      <c r="O1039" s="54">
        <f t="shared" si="49"/>
        <v>353246.08377948939</v>
      </c>
      <c r="P1039" s="103">
        <f t="shared" si="50"/>
        <v>2.3507595452038792E-6</v>
      </c>
      <c r="Q1039" s="6">
        <v>327</v>
      </c>
      <c r="R1039" s="6"/>
      <c r="S1039" s="6" t="s">
        <v>11</v>
      </c>
    </row>
    <row r="1040" spans="1:19" s="47" customFormat="1" ht="14" x14ac:dyDescent="0.15">
      <c r="A1040" s="8" t="s">
        <v>415</v>
      </c>
      <c r="B1040" s="114" t="s">
        <v>416</v>
      </c>
      <c r="C1040" s="40" t="s">
        <v>65</v>
      </c>
      <c r="D1040" s="6" t="s">
        <v>1530</v>
      </c>
      <c r="E1040" s="7" t="s">
        <v>1531</v>
      </c>
      <c r="F1040" s="6" t="s">
        <v>4091</v>
      </c>
      <c r="G1040" s="6" t="s">
        <v>4936</v>
      </c>
      <c r="H1040" s="6" t="s">
        <v>38</v>
      </c>
      <c r="I1040" s="8" t="s">
        <v>39</v>
      </c>
      <c r="J1040" s="15" t="s">
        <v>7586</v>
      </c>
      <c r="K1040" s="7" t="s">
        <v>4095</v>
      </c>
      <c r="L1040" s="19">
        <v>230782</v>
      </c>
      <c r="M1040" s="19">
        <f t="shared" si="48"/>
        <v>230782</v>
      </c>
      <c r="N1040" s="11">
        <f>M1040*(1+VOTOS!$P$3%)^Q1040</f>
        <v>237991.41605804235</v>
      </c>
      <c r="O1040" s="54">
        <f t="shared" si="49"/>
        <v>237991.41605804235</v>
      </c>
      <c r="P1040" s="103">
        <f t="shared" si="50"/>
        <v>1.583770121353331E-6</v>
      </c>
      <c r="Q1040" s="6">
        <v>255</v>
      </c>
      <c r="R1040" s="6"/>
      <c r="S1040" s="6" t="s">
        <v>11</v>
      </c>
    </row>
    <row r="1041" spans="1:19" s="47" customFormat="1" ht="14" x14ac:dyDescent="0.15">
      <c r="A1041" s="8" t="s">
        <v>415</v>
      </c>
      <c r="B1041" s="114" t="s">
        <v>416</v>
      </c>
      <c r="C1041" s="40" t="s">
        <v>65</v>
      </c>
      <c r="D1041" s="6" t="s">
        <v>1530</v>
      </c>
      <c r="E1041" s="7" t="s">
        <v>1531</v>
      </c>
      <c r="F1041" s="6" t="s">
        <v>4091</v>
      </c>
      <c r="G1041" s="6" t="s">
        <v>4936</v>
      </c>
      <c r="H1041" s="6" t="s">
        <v>38</v>
      </c>
      <c r="I1041" s="8" t="s">
        <v>39</v>
      </c>
      <c r="J1041" s="15" t="s">
        <v>7586</v>
      </c>
      <c r="K1041" s="7" t="s">
        <v>4096</v>
      </c>
      <c r="L1041" s="19">
        <v>48494</v>
      </c>
      <c r="M1041" s="19">
        <f t="shared" si="48"/>
        <v>48494</v>
      </c>
      <c r="N1041" s="11">
        <f>M1041*(1+VOTOS!$P$3%)^Q1041</f>
        <v>49930.544608272998</v>
      </c>
      <c r="O1041" s="54">
        <f t="shared" si="49"/>
        <v>49930.544608272998</v>
      </c>
      <c r="P1041" s="103">
        <f t="shared" si="50"/>
        <v>3.3227460890520705E-7</v>
      </c>
      <c r="Q1041" s="6">
        <v>242</v>
      </c>
      <c r="R1041" s="6"/>
      <c r="S1041" s="6" t="s">
        <v>11</v>
      </c>
    </row>
    <row r="1042" spans="1:19" s="47" customFormat="1" ht="14" x14ac:dyDescent="0.15">
      <c r="A1042" s="8" t="s">
        <v>415</v>
      </c>
      <c r="B1042" s="114" t="s">
        <v>416</v>
      </c>
      <c r="C1042" s="40" t="s">
        <v>65</v>
      </c>
      <c r="D1042" s="6" t="s">
        <v>1719</v>
      </c>
      <c r="E1042" s="7" t="s">
        <v>1720</v>
      </c>
      <c r="F1042" s="6" t="s">
        <v>1791</v>
      </c>
      <c r="G1042" s="6" t="s">
        <v>1792</v>
      </c>
      <c r="H1042" s="6" t="s">
        <v>38</v>
      </c>
      <c r="I1042" s="8" t="s">
        <v>39</v>
      </c>
      <c r="J1042" s="15" t="s">
        <v>7586</v>
      </c>
      <c r="K1042" s="7" t="s">
        <v>1793</v>
      </c>
      <c r="L1042" s="19">
        <v>602981</v>
      </c>
      <c r="M1042" s="19">
        <f t="shared" ref="M1042:M1105" si="51">+IF(Q1042&gt;0,L1042,0)</f>
        <v>602981</v>
      </c>
      <c r="N1042" s="11">
        <f>M1042*(1+VOTOS!$P$3%)^Q1042</f>
        <v>606263.13632190612</v>
      </c>
      <c r="O1042" s="54">
        <f t="shared" si="49"/>
        <v>606263.13632190612</v>
      </c>
      <c r="P1042" s="103">
        <f t="shared" si="50"/>
        <v>4.0345213154680471E-6</v>
      </c>
      <c r="Q1042" s="6">
        <v>45</v>
      </c>
      <c r="R1042" s="6"/>
      <c r="S1042" s="6" t="s">
        <v>11</v>
      </c>
    </row>
    <row r="1043" spans="1:19" s="47" customFormat="1" ht="14" x14ac:dyDescent="0.15">
      <c r="A1043" s="14" t="s">
        <v>5234</v>
      </c>
      <c r="B1043" s="115" t="s">
        <v>416</v>
      </c>
      <c r="C1043" s="40" t="s">
        <v>65</v>
      </c>
      <c r="D1043" s="12" t="s">
        <v>849</v>
      </c>
      <c r="E1043" s="51" t="s">
        <v>850</v>
      </c>
      <c r="F1043" s="14" t="s">
        <v>5411</v>
      </c>
      <c r="G1043" s="14" t="s">
        <v>37</v>
      </c>
      <c r="H1043" s="14" t="s">
        <v>38</v>
      </c>
      <c r="I1043" s="14" t="s">
        <v>39</v>
      </c>
      <c r="J1043" s="15" t="s">
        <v>7586</v>
      </c>
      <c r="K1043" s="52" t="s">
        <v>5412</v>
      </c>
      <c r="L1043" s="109">
        <v>5469326</v>
      </c>
      <c r="M1043" s="19">
        <f t="shared" si="51"/>
        <v>0</v>
      </c>
      <c r="N1043" s="11">
        <f>M1043*(1+VOTOS!$P$3%)^Q1043</f>
        <v>0</v>
      </c>
      <c r="O1043" s="54">
        <f t="shared" si="49"/>
        <v>5469326</v>
      </c>
      <c r="P1043" s="103">
        <f t="shared" si="50"/>
        <v>3.6396922402564155E-5</v>
      </c>
      <c r="Q1043" s="6">
        <v>0</v>
      </c>
      <c r="R1043" s="6"/>
      <c r="S1043" s="6" t="s">
        <v>7</v>
      </c>
    </row>
    <row r="1044" spans="1:19" s="47" customFormat="1" ht="14" x14ac:dyDescent="0.15">
      <c r="A1044" s="14" t="s">
        <v>5234</v>
      </c>
      <c r="B1044" s="115" t="s">
        <v>416</v>
      </c>
      <c r="C1044" s="40" t="s">
        <v>65</v>
      </c>
      <c r="D1044" s="12" t="s">
        <v>849</v>
      </c>
      <c r="E1044" s="51" t="s">
        <v>850</v>
      </c>
      <c r="F1044" s="14" t="s">
        <v>5411</v>
      </c>
      <c r="G1044" s="14" t="s">
        <v>37</v>
      </c>
      <c r="H1044" s="14" t="s">
        <v>38</v>
      </c>
      <c r="I1044" s="14" t="s">
        <v>39</v>
      </c>
      <c r="J1044" s="15" t="s">
        <v>7586</v>
      </c>
      <c r="K1044" s="52" t="s">
        <v>5328</v>
      </c>
      <c r="L1044" s="109">
        <v>1474650</v>
      </c>
      <c r="M1044" s="19">
        <f t="shared" si="51"/>
        <v>1474650</v>
      </c>
      <c r="N1044" s="11">
        <f>M1044*(1+VOTOS!$P$3%)^Q1044</f>
        <v>1490207.8766583696</v>
      </c>
      <c r="O1044" s="54">
        <f t="shared" si="49"/>
        <v>1490207.8766583696</v>
      </c>
      <c r="P1044" s="103">
        <f t="shared" si="50"/>
        <v>9.9169404878086572E-6</v>
      </c>
      <c r="Q1044" s="6">
        <v>87</v>
      </c>
      <c r="R1044" s="6"/>
      <c r="S1044" s="6" t="s">
        <v>7</v>
      </c>
    </row>
    <row r="1045" spans="1:19" s="47" customFormat="1" ht="14" x14ac:dyDescent="0.15">
      <c r="A1045" s="8" t="s">
        <v>415</v>
      </c>
      <c r="B1045" s="114" t="s">
        <v>416</v>
      </c>
      <c r="C1045" s="40" t="s">
        <v>65</v>
      </c>
      <c r="D1045" s="6" t="s">
        <v>676</v>
      </c>
      <c r="E1045" s="17" t="s">
        <v>677</v>
      </c>
      <c r="F1045" s="6" t="s">
        <v>4097</v>
      </c>
      <c r="G1045" s="6" t="s">
        <v>113</v>
      </c>
      <c r="H1045" s="6" t="s">
        <v>38</v>
      </c>
      <c r="I1045" s="8" t="s">
        <v>39</v>
      </c>
      <c r="J1045" s="15" t="s">
        <v>7586</v>
      </c>
      <c r="K1045" s="7" t="s">
        <v>2701</v>
      </c>
      <c r="L1045" s="19">
        <v>12675037</v>
      </c>
      <c r="M1045" s="19">
        <f t="shared" si="51"/>
        <v>12675037</v>
      </c>
      <c r="N1045" s="11">
        <f>M1045*(1+VOTOS!$P$3%)^Q1045</f>
        <v>12808761.38360714</v>
      </c>
      <c r="O1045" s="54">
        <f t="shared" si="49"/>
        <v>12808761.38360714</v>
      </c>
      <c r="P1045" s="103">
        <f t="shared" si="50"/>
        <v>8.5238929650949564E-5</v>
      </c>
      <c r="Q1045" s="6">
        <v>87</v>
      </c>
      <c r="R1045" s="6"/>
      <c r="S1045" s="6" t="s">
        <v>11</v>
      </c>
    </row>
    <row r="1046" spans="1:19" s="47" customFormat="1" ht="14" x14ac:dyDescent="0.15">
      <c r="A1046" s="8" t="s">
        <v>415</v>
      </c>
      <c r="B1046" s="114" t="s">
        <v>416</v>
      </c>
      <c r="C1046" s="40" t="s">
        <v>65</v>
      </c>
      <c r="D1046" s="6" t="s">
        <v>829</v>
      </c>
      <c r="E1046" s="7" t="s">
        <v>830</v>
      </c>
      <c r="F1046" s="6" t="s">
        <v>1794</v>
      </c>
      <c r="G1046" s="6" t="s">
        <v>4936</v>
      </c>
      <c r="H1046" s="6" t="s">
        <v>38</v>
      </c>
      <c r="I1046" s="8" t="s">
        <v>39</v>
      </c>
      <c r="J1046" s="15" t="s">
        <v>7586</v>
      </c>
      <c r="K1046" s="7" t="s">
        <v>1806</v>
      </c>
      <c r="L1046" s="19">
        <v>2722800</v>
      </c>
      <c r="M1046" s="19">
        <f t="shared" si="51"/>
        <v>2722800</v>
      </c>
      <c r="N1046" s="11">
        <f>M1046*(1+VOTOS!$P$3%)^Q1046</f>
        <v>2772851.2911551497</v>
      </c>
      <c r="O1046" s="54">
        <f t="shared" si="49"/>
        <v>2772851.2911551497</v>
      </c>
      <c r="P1046" s="103">
        <f t="shared" si="50"/>
        <v>1.8452594209601661E-5</v>
      </c>
      <c r="Q1046" s="6">
        <v>151</v>
      </c>
      <c r="R1046" s="6"/>
      <c r="S1046" s="6" t="s">
        <v>11</v>
      </c>
    </row>
    <row r="1047" spans="1:19" s="47" customFormat="1" ht="14" x14ac:dyDescent="0.15">
      <c r="A1047" s="8" t="s">
        <v>415</v>
      </c>
      <c r="B1047" s="114" t="s">
        <v>416</v>
      </c>
      <c r="C1047" s="40" t="s">
        <v>65</v>
      </c>
      <c r="D1047" s="6" t="s">
        <v>829</v>
      </c>
      <c r="E1047" s="7" t="s">
        <v>830</v>
      </c>
      <c r="F1047" s="6" t="s">
        <v>1794</v>
      </c>
      <c r="G1047" s="6" t="s">
        <v>4936</v>
      </c>
      <c r="H1047" s="6" t="s">
        <v>38</v>
      </c>
      <c r="I1047" s="8" t="s">
        <v>39</v>
      </c>
      <c r="J1047" s="15" t="s">
        <v>7586</v>
      </c>
      <c r="K1047" s="7" t="s">
        <v>1809</v>
      </c>
      <c r="L1047" s="19">
        <v>1361400</v>
      </c>
      <c r="M1047" s="19">
        <f t="shared" si="51"/>
        <v>1361400</v>
      </c>
      <c r="N1047" s="11">
        <f>M1047*(1+VOTOS!$P$3%)^Q1047</f>
        <v>1388601.5593759206</v>
      </c>
      <c r="O1047" s="54">
        <f t="shared" si="49"/>
        <v>1388601.5593759206</v>
      </c>
      <c r="P1047" s="103">
        <f t="shared" si="50"/>
        <v>9.2407772373935959E-6</v>
      </c>
      <c r="Q1047" s="48">
        <v>164</v>
      </c>
      <c r="R1047" s="48"/>
      <c r="S1047" s="48" t="s">
        <v>11</v>
      </c>
    </row>
    <row r="1048" spans="1:19" s="47" customFormat="1" ht="14" x14ac:dyDescent="0.15">
      <c r="A1048" s="8" t="s">
        <v>415</v>
      </c>
      <c r="B1048" s="114" t="s">
        <v>416</v>
      </c>
      <c r="C1048" s="40" t="s">
        <v>65</v>
      </c>
      <c r="D1048" s="6" t="s">
        <v>829</v>
      </c>
      <c r="E1048" s="7" t="s">
        <v>830</v>
      </c>
      <c r="F1048" s="6" t="s">
        <v>1794</v>
      </c>
      <c r="G1048" s="6" t="s">
        <v>4936</v>
      </c>
      <c r="H1048" s="6" t="s">
        <v>38</v>
      </c>
      <c r="I1048" s="8" t="s">
        <v>39</v>
      </c>
      <c r="J1048" s="15" t="s">
        <v>7586</v>
      </c>
      <c r="K1048" s="7" t="s">
        <v>1803</v>
      </c>
      <c r="L1048" s="19">
        <v>1101868</v>
      </c>
      <c r="M1048" s="19">
        <f t="shared" si="51"/>
        <v>1101868</v>
      </c>
      <c r="N1048" s="11">
        <f>M1048*(1+VOTOS!$P$3%)^Q1048</f>
        <v>1121040.4682060867</v>
      </c>
      <c r="O1048" s="54">
        <f t="shared" si="49"/>
        <v>1121040.4682060867</v>
      </c>
      <c r="P1048" s="103">
        <f t="shared" si="50"/>
        <v>7.4602287249710714E-6</v>
      </c>
      <c r="Q1048" s="6">
        <v>143</v>
      </c>
      <c r="R1048" s="6"/>
      <c r="S1048" s="6" t="s">
        <v>11</v>
      </c>
    </row>
    <row r="1049" spans="1:19" s="47" customFormat="1" ht="14" x14ac:dyDescent="0.15">
      <c r="A1049" s="8" t="s">
        <v>415</v>
      </c>
      <c r="B1049" s="114" t="s">
        <v>416</v>
      </c>
      <c r="C1049" s="40" t="s">
        <v>65</v>
      </c>
      <c r="D1049" s="6" t="s">
        <v>829</v>
      </c>
      <c r="E1049" s="7" t="s">
        <v>830</v>
      </c>
      <c r="F1049" s="6" t="s">
        <v>1794</v>
      </c>
      <c r="G1049" s="6" t="s">
        <v>4936</v>
      </c>
      <c r="H1049" s="6" t="s">
        <v>38</v>
      </c>
      <c r="I1049" s="8" t="s">
        <v>39</v>
      </c>
      <c r="J1049" s="15" t="s">
        <v>7586</v>
      </c>
      <c r="K1049" s="7" t="s">
        <v>1814</v>
      </c>
      <c r="L1049" s="19">
        <v>740670</v>
      </c>
      <c r="M1049" s="19">
        <f t="shared" si="51"/>
        <v>740670</v>
      </c>
      <c r="N1049" s="11">
        <f>M1049*(1+VOTOS!$P$3%)^Q1049</f>
        <v>750654.3495378365</v>
      </c>
      <c r="O1049" s="54">
        <f t="shared" si="49"/>
        <v>750654.3495378365</v>
      </c>
      <c r="P1049" s="103">
        <f t="shared" si="50"/>
        <v>4.9954067669902847E-6</v>
      </c>
      <c r="Q1049" s="6">
        <v>111</v>
      </c>
      <c r="R1049" s="6"/>
      <c r="S1049" s="6" t="s">
        <v>11</v>
      </c>
    </row>
    <row r="1050" spans="1:19" s="47" customFormat="1" ht="14" x14ac:dyDescent="0.15">
      <c r="A1050" s="8" t="s">
        <v>415</v>
      </c>
      <c r="B1050" s="114" t="s">
        <v>416</v>
      </c>
      <c r="C1050" s="40" t="s">
        <v>65</v>
      </c>
      <c r="D1050" s="6" t="s">
        <v>829</v>
      </c>
      <c r="E1050" s="7" t="s">
        <v>830</v>
      </c>
      <c r="F1050" s="6" t="s">
        <v>1794</v>
      </c>
      <c r="G1050" s="6" t="s">
        <v>4936</v>
      </c>
      <c r="H1050" s="6" t="s">
        <v>38</v>
      </c>
      <c r="I1050" s="8" t="s">
        <v>39</v>
      </c>
      <c r="J1050" s="15" t="s">
        <v>7586</v>
      </c>
      <c r="K1050" s="7" t="s">
        <v>1795</v>
      </c>
      <c r="L1050" s="19">
        <v>693103</v>
      </c>
      <c r="M1050" s="19">
        <f t="shared" si="51"/>
        <v>693103</v>
      </c>
      <c r="N1050" s="11">
        <f>M1050*(1+VOTOS!$P$3%)^Q1050</f>
        <v>708146.53761867969</v>
      </c>
      <c r="O1050" s="54">
        <f t="shared" si="49"/>
        <v>708146.53761867969</v>
      </c>
      <c r="P1050" s="103">
        <f t="shared" si="50"/>
        <v>4.7125284869381648E-6</v>
      </c>
      <c r="Q1050" s="6">
        <v>178</v>
      </c>
      <c r="R1050" s="6"/>
      <c r="S1050" s="6" t="s">
        <v>11</v>
      </c>
    </row>
    <row r="1051" spans="1:19" s="47" customFormat="1" ht="14" x14ac:dyDescent="0.15">
      <c r="A1051" s="8" t="s">
        <v>415</v>
      </c>
      <c r="B1051" s="114" t="s">
        <v>416</v>
      </c>
      <c r="C1051" s="40" t="s">
        <v>65</v>
      </c>
      <c r="D1051" s="6" t="s">
        <v>829</v>
      </c>
      <c r="E1051" s="7" t="s">
        <v>830</v>
      </c>
      <c r="F1051" s="6" t="s">
        <v>1794</v>
      </c>
      <c r="G1051" s="6" t="s">
        <v>4936</v>
      </c>
      <c r="H1051" s="6" t="s">
        <v>38</v>
      </c>
      <c r="I1051" s="8" t="s">
        <v>39</v>
      </c>
      <c r="J1051" s="15" t="s">
        <v>7586</v>
      </c>
      <c r="K1051" s="7" t="s">
        <v>1800</v>
      </c>
      <c r="L1051" s="19">
        <v>118010</v>
      </c>
      <c r="M1051" s="19">
        <f t="shared" si="51"/>
        <v>118010</v>
      </c>
      <c r="N1051" s="11">
        <f>M1051*(1+VOTOS!$P$3%)^Q1051</f>
        <v>121081.50362133946</v>
      </c>
      <c r="O1051" s="54">
        <f t="shared" si="49"/>
        <v>121081.50362133946</v>
      </c>
      <c r="P1051" s="103">
        <f t="shared" si="50"/>
        <v>8.0576548037028396E-7</v>
      </c>
      <c r="Q1051" s="6">
        <v>213</v>
      </c>
      <c r="R1051" s="6"/>
      <c r="S1051" s="6" t="s">
        <v>11</v>
      </c>
    </row>
    <row r="1052" spans="1:19" s="47" customFormat="1" ht="14" x14ac:dyDescent="0.15">
      <c r="A1052" s="8" t="s">
        <v>415</v>
      </c>
      <c r="B1052" s="114" t="s">
        <v>416</v>
      </c>
      <c r="C1052" s="40" t="s">
        <v>65</v>
      </c>
      <c r="D1052" s="6" t="s">
        <v>829</v>
      </c>
      <c r="E1052" s="7" t="s">
        <v>830</v>
      </c>
      <c r="F1052" s="6" t="s">
        <v>1794</v>
      </c>
      <c r="G1052" s="6" t="s">
        <v>4936</v>
      </c>
      <c r="H1052" s="6" t="s">
        <v>38</v>
      </c>
      <c r="I1052" s="8" t="s">
        <v>39</v>
      </c>
      <c r="J1052" s="15" t="s">
        <v>7586</v>
      </c>
      <c r="K1052" s="7" t="s">
        <v>1812</v>
      </c>
      <c r="L1052" s="19">
        <v>76160</v>
      </c>
      <c r="M1052" s="19">
        <f t="shared" si="51"/>
        <v>76160</v>
      </c>
      <c r="N1052" s="11">
        <f>M1052*(1+VOTOS!$P$3%)^Q1052</f>
        <v>77186.648927054732</v>
      </c>
      <c r="O1052" s="54">
        <f t="shared" si="49"/>
        <v>77186.648927054732</v>
      </c>
      <c r="P1052" s="103">
        <f t="shared" si="50"/>
        <v>5.1365679637892732E-7</v>
      </c>
      <c r="Q1052" s="48">
        <v>111</v>
      </c>
      <c r="R1052" s="48"/>
      <c r="S1052" s="48" t="s">
        <v>11</v>
      </c>
    </row>
    <row r="1053" spans="1:19" s="47" customFormat="1" ht="14" x14ac:dyDescent="0.15">
      <c r="A1053" s="8" t="s">
        <v>415</v>
      </c>
      <c r="B1053" s="114" t="s">
        <v>416</v>
      </c>
      <c r="C1053" s="40" t="s">
        <v>65</v>
      </c>
      <c r="D1053" s="6" t="s">
        <v>829</v>
      </c>
      <c r="E1053" s="7" t="s">
        <v>830</v>
      </c>
      <c r="F1053" s="6" t="s">
        <v>1794</v>
      </c>
      <c r="G1053" s="6" t="s">
        <v>4936</v>
      </c>
      <c r="H1053" s="6" t="s">
        <v>38</v>
      </c>
      <c r="I1053" s="8" t="s">
        <v>39</v>
      </c>
      <c r="J1053" s="15" t="s">
        <v>7586</v>
      </c>
      <c r="K1053" s="7" t="s">
        <v>1813</v>
      </c>
      <c r="L1053" s="19">
        <v>345505</v>
      </c>
      <c r="M1053" s="19">
        <f t="shared" si="51"/>
        <v>345505</v>
      </c>
      <c r="N1053" s="11">
        <f>M1053*(1+VOTOS!$P$3%)^Q1053</f>
        <v>350162.46241520543</v>
      </c>
      <c r="O1053" s="54">
        <f t="shared" si="49"/>
        <v>350162.46241520543</v>
      </c>
      <c r="P1053" s="103">
        <f t="shared" si="50"/>
        <v>2.3302388581000696E-6</v>
      </c>
      <c r="Q1053" s="48">
        <v>111</v>
      </c>
      <c r="R1053" s="48"/>
      <c r="S1053" s="48" t="s">
        <v>11</v>
      </c>
    </row>
    <row r="1054" spans="1:19" s="47" customFormat="1" ht="14" x14ac:dyDescent="0.15">
      <c r="A1054" s="8" t="s">
        <v>415</v>
      </c>
      <c r="B1054" s="114" t="s">
        <v>416</v>
      </c>
      <c r="C1054" s="40" t="s">
        <v>65</v>
      </c>
      <c r="D1054" s="6" t="s">
        <v>829</v>
      </c>
      <c r="E1054" s="7" t="s">
        <v>830</v>
      </c>
      <c r="F1054" s="6" t="s">
        <v>1794</v>
      </c>
      <c r="G1054" s="6" t="s">
        <v>4936</v>
      </c>
      <c r="H1054" s="6" t="s">
        <v>38</v>
      </c>
      <c r="I1054" s="8" t="s">
        <v>39</v>
      </c>
      <c r="J1054" s="15" t="s">
        <v>7586</v>
      </c>
      <c r="K1054" s="7" t="s">
        <v>1815</v>
      </c>
      <c r="L1054" s="19">
        <v>138040</v>
      </c>
      <c r="M1054" s="19">
        <f t="shared" si="51"/>
        <v>0</v>
      </c>
      <c r="N1054" s="11">
        <f>M1054*(1+VOTOS!$P$3%)^Q1054</f>
        <v>0</v>
      </c>
      <c r="O1054" s="54">
        <f t="shared" si="49"/>
        <v>138040</v>
      </c>
      <c r="P1054" s="103">
        <f t="shared" si="50"/>
        <v>9.1861980222973654E-7</v>
      </c>
      <c r="Q1054" s="6">
        <v>0</v>
      </c>
      <c r="R1054" s="6"/>
      <c r="S1054" s="6" t="s">
        <v>11</v>
      </c>
    </row>
    <row r="1055" spans="1:19" s="47" customFormat="1" ht="14" x14ac:dyDescent="0.15">
      <c r="A1055" s="14" t="s">
        <v>5234</v>
      </c>
      <c r="B1055" s="115" t="s">
        <v>416</v>
      </c>
      <c r="C1055" s="40" t="s">
        <v>65</v>
      </c>
      <c r="D1055" s="12" t="s">
        <v>1785</v>
      </c>
      <c r="E1055" s="51" t="s">
        <v>1786</v>
      </c>
      <c r="F1055" s="14" t="s">
        <v>5409</v>
      </c>
      <c r="G1055" s="14" t="s">
        <v>37</v>
      </c>
      <c r="H1055" s="14" t="s">
        <v>38</v>
      </c>
      <c r="I1055" s="14" t="s">
        <v>39</v>
      </c>
      <c r="J1055" s="15" t="s">
        <v>7586</v>
      </c>
      <c r="K1055" s="52" t="s">
        <v>3080</v>
      </c>
      <c r="L1055" s="109">
        <v>417961</v>
      </c>
      <c r="M1055" s="19">
        <f t="shared" si="51"/>
        <v>417961</v>
      </c>
      <c r="N1055" s="11">
        <f>M1055*(1+VOTOS!$P$3%)^Q1055</f>
        <v>420185.34778438683</v>
      </c>
      <c r="O1055" s="54">
        <f t="shared" si="49"/>
        <v>420185.34778438683</v>
      </c>
      <c r="P1055" s="103">
        <f t="shared" si="50"/>
        <v>2.7962226969105081E-6</v>
      </c>
      <c r="Q1055" s="6">
        <v>44</v>
      </c>
      <c r="R1055" s="6"/>
      <c r="S1055" s="6" t="s">
        <v>7</v>
      </c>
    </row>
    <row r="1056" spans="1:19" s="47" customFormat="1" ht="14" x14ac:dyDescent="0.15">
      <c r="A1056" s="15" t="s">
        <v>415</v>
      </c>
      <c r="B1056" s="55" t="s">
        <v>416</v>
      </c>
      <c r="C1056" s="40" t="s">
        <v>88</v>
      </c>
      <c r="D1056" s="6" t="s">
        <v>1286</v>
      </c>
      <c r="E1056" s="7" t="s">
        <v>1287</v>
      </c>
      <c r="F1056" s="6" t="s">
        <v>1817</v>
      </c>
      <c r="G1056" s="6" t="s">
        <v>4936</v>
      </c>
      <c r="H1056" s="6" t="s">
        <v>38</v>
      </c>
      <c r="I1056" s="8" t="s">
        <v>39</v>
      </c>
      <c r="J1056" s="15" t="s">
        <v>7586</v>
      </c>
      <c r="K1056" s="7" t="s">
        <v>1819</v>
      </c>
      <c r="L1056" s="19">
        <v>666188</v>
      </c>
      <c r="M1056" s="19">
        <f t="shared" si="51"/>
        <v>666188</v>
      </c>
      <c r="N1056" s="11">
        <f>M1056*(1+VOTOS!$P$3%)^Q1056</f>
        <v>686667.68116589845</v>
      </c>
      <c r="O1056" s="54">
        <f t="shared" si="49"/>
        <v>686667.68116589845</v>
      </c>
      <c r="P1056" s="103">
        <f t="shared" si="50"/>
        <v>4.5695923606937806E-6</v>
      </c>
      <c r="Q1056" s="6">
        <v>251</v>
      </c>
      <c r="R1056" s="6"/>
      <c r="S1056" s="6" t="s">
        <v>11</v>
      </c>
    </row>
    <row r="1057" spans="1:19" s="47" customFormat="1" ht="14" x14ac:dyDescent="0.15">
      <c r="A1057" s="8" t="s">
        <v>415</v>
      </c>
      <c r="B1057" s="114" t="s">
        <v>416</v>
      </c>
      <c r="C1057" s="40" t="s">
        <v>65</v>
      </c>
      <c r="D1057" s="6" t="s">
        <v>1083</v>
      </c>
      <c r="E1057" s="7" t="s">
        <v>1084</v>
      </c>
      <c r="F1057" s="6" t="s">
        <v>1822</v>
      </c>
      <c r="G1057" s="6" t="s">
        <v>1823</v>
      </c>
      <c r="H1057" s="6" t="s">
        <v>38</v>
      </c>
      <c r="I1057" s="8" t="s">
        <v>39</v>
      </c>
      <c r="J1057" s="15" t="s">
        <v>7586</v>
      </c>
      <c r="K1057" s="7" t="s">
        <v>1829</v>
      </c>
      <c r="L1057" s="19">
        <v>1756301</v>
      </c>
      <c r="M1057" s="19">
        <f t="shared" si="51"/>
        <v>1756301</v>
      </c>
      <c r="N1057" s="11">
        <f>M1057*(1+VOTOS!$P$3%)^Q1057</f>
        <v>1771835.4759716352</v>
      </c>
      <c r="O1057" s="54">
        <f t="shared" si="49"/>
        <v>1771835.4759716352</v>
      </c>
      <c r="P1057" s="103">
        <f t="shared" si="50"/>
        <v>1.1791097902931721E-5</v>
      </c>
      <c r="Q1057" s="6">
        <v>73</v>
      </c>
      <c r="R1057" s="6"/>
      <c r="S1057" s="6" t="s">
        <v>11</v>
      </c>
    </row>
    <row r="1058" spans="1:19" s="47" customFormat="1" ht="14" x14ac:dyDescent="0.15">
      <c r="A1058" s="8" t="s">
        <v>415</v>
      </c>
      <c r="B1058" s="114" t="s">
        <v>416</v>
      </c>
      <c r="C1058" s="40" t="s">
        <v>65</v>
      </c>
      <c r="D1058" s="6" t="s">
        <v>1083</v>
      </c>
      <c r="E1058" s="7" t="s">
        <v>1084</v>
      </c>
      <c r="F1058" s="6" t="s">
        <v>1822</v>
      </c>
      <c r="G1058" s="6" t="s">
        <v>1823</v>
      </c>
      <c r="H1058" s="6" t="s">
        <v>38</v>
      </c>
      <c r="I1058" s="8" t="s">
        <v>39</v>
      </c>
      <c r="J1058" s="15" t="s">
        <v>7586</v>
      </c>
      <c r="K1058" s="7" t="s">
        <v>1826</v>
      </c>
      <c r="L1058" s="19">
        <v>1170868</v>
      </c>
      <c r="M1058" s="19">
        <f t="shared" si="51"/>
        <v>1170868</v>
      </c>
      <c r="N1058" s="11">
        <f>M1058*(1+VOTOS!$P$3%)^Q1058</f>
        <v>1181224.3232110876</v>
      </c>
      <c r="O1058" s="54">
        <f t="shared" si="49"/>
        <v>1181224.3232110876</v>
      </c>
      <c r="P1058" s="103">
        <f t="shared" si="50"/>
        <v>7.860736411019442E-6</v>
      </c>
      <c r="Q1058" s="6">
        <v>73</v>
      </c>
      <c r="R1058" s="6"/>
      <c r="S1058" s="6" t="s">
        <v>11</v>
      </c>
    </row>
    <row r="1059" spans="1:19" s="47" customFormat="1" ht="14" x14ac:dyDescent="0.15">
      <c r="A1059" s="8" t="s">
        <v>415</v>
      </c>
      <c r="B1059" s="114" t="s">
        <v>416</v>
      </c>
      <c r="C1059" s="40" t="s">
        <v>65</v>
      </c>
      <c r="D1059" s="6" t="s">
        <v>1083</v>
      </c>
      <c r="E1059" s="7" t="s">
        <v>1084</v>
      </c>
      <c r="F1059" s="6" t="s">
        <v>1822</v>
      </c>
      <c r="G1059" s="6" t="s">
        <v>1823</v>
      </c>
      <c r="H1059" s="6" t="s">
        <v>38</v>
      </c>
      <c r="I1059" s="8" t="s">
        <v>39</v>
      </c>
      <c r="J1059" s="15" t="s">
        <v>7586</v>
      </c>
      <c r="K1059" s="7" t="s">
        <v>1832</v>
      </c>
      <c r="L1059" s="19">
        <v>1103551</v>
      </c>
      <c r="M1059" s="19">
        <f t="shared" si="51"/>
        <v>1103551</v>
      </c>
      <c r="N1059" s="11">
        <f>M1059*(1+VOTOS!$P$3%)^Q1059</f>
        <v>1117348.2224813469</v>
      </c>
      <c r="O1059" s="54">
        <f t="shared" si="49"/>
        <v>1117348.2224813469</v>
      </c>
      <c r="P1059" s="103">
        <f t="shared" si="50"/>
        <v>7.4356578032277792E-6</v>
      </c>
      <c r="Q1059" s="48">
        <v>103</v>
      </c>
      <c r="R1059" s="48"/>
      <c r="S1059" s="48" t="s">
        <v>11</v>
      </c>
    </row>
    <row r="1060" spans="1:19" s="47" customFormat="1" ht="14" x14ac:dyDescent="0.15">
      <c r="A1060" s="8" t="s">
        <v>415</v>
      </c>
      <c r="B1060" s="114" t="s">
        <v>416</v>
      </c>
      <c r="C1060" s="40" t="s">
        <v>65</v>
      </c>
      <c r="D1060" s="6" t="s">
        <v>986</v>
      </c>
      <c r="E1060" s="7" t="s">
        <v>987</v>
      </c>
      <c r="F1060" s="6" t="s">
        <v>4972</v>
      </c>
      <c r="G1060" s="6" t="s">
        <v>4936</v>
      </c>
      <c r="H1060" s="6" t="s">
        <v>38</v>
      </c>
      <c r="I1060" s="8" t="s">
        <v>39</v>
      </c>
      <c r="J1060" s="15" t="s">
        <v>7586</v>
      </c>
      <c r="K1060" s="7" t="s">
        <v>4973</v>
      </c>
      <c r="L1060" s="19">
        <v>5054197</v>
      </c>
      <c r="M1060" s="19">
        <f t="shared" si="51"/>
        <v>0</v>
      </c>
      <c r="N1060" s="11">
        <f>M1060*(1+VOTOS!$P$3%)^Q1060</f>
        <v>0</v>
      </c>
      <c r="O1060" s="54">
        <f t="shared" si="49"/>
        <v>5054197</v>
      </c>
      <c r="P1060" s="103">
        <f t="shared" si="50"/>
        <v>3.3634348366923555E-5</v>
      </c>
      <c r="Q1060" s="6">
        <v>0</v>
      </c>
      <c r="R1060" s="6"/>
      <c r="S1060" s="6" t="s">
        <v>11</v>
      </c>
    </row>
    <row r="1061" spans="1:19" s="47" customFormat="1" ht="28" x14ac:dyDescent="0.15">
      <c r="A1061" s="8" t="s">
        <v>415</v>
      </c>
      <c r="B1061" s="114" t="s">
        <v>416</v>
      </c>
      <c r="C1061" s="40" t="s">
        <v>88</v>
      </c>
      <c r="D1061" s="6" t="s">
        <v>1116</v>
      </c>
      <c r="E1061" s="7" t="s">
        <v>1117</v>
      </c>
      <c r="F1061" s="6" t="s">
        <v>1854</v>
      </c>
      <c r="G1061" s="6" t="s">
        <v>4936</v>
      </c>
      <c r="H1061" s="6" t="s">
        <v>38</v>
      </c>
      <c r="I1061" s="8" t="s">
        <v>39</v>
      </c>
      <c r="J1061" s="15" t="s">
        <v>7586</v>
      </c>
      <c r="K1061" s="7" t="s">
        <v>1862</v>
      </c>
      <c r="L1061" s="19">
        <v>723000</v>
      </c>
      <c r="M1061" s="19">
        <f t="shared" si="51"/>
        <v>723000</v>
      </c>
      <c r="N1061" s="11">
        <f>M1061*(1+VOTOS!$P$3%)^Q1061</f>
        <v>732657.76809700031</v>
      </c>
      <c r="O1061" s="54">
        <f t="shared" si="49"/>
        <v>732657.76809700031</v>
      </c>
      <c r="P1061" s="103">
        <f t="shared" si="50"/>
        <v>4.8756442627596829E-6</v>
      </c>
      <c r="Q1061" s="6">
        <v>110</v>
      </c>
      <c r="R1061" s="6"/>
      <c r="S1061" s="6" t="s">
        <v>11</v>
      </c>
    </row>
    <row r="1062" spans="1:19" s="47" customFormat="1" ht="28" x14ac:dyDescent="0.15">
      <c r="A1062" s="8" t="s">
        <v>415</v>
      </c>
      <c r="B1062" s="114" t="s">
        <v>416</v>
      </c>
      <c r="C1062" s="40" t="s">
        <v>88</v>
      </c>
      <c r="D1062" s="6" t="s">
        <v>1116</v>
      </c>
      <c r="E1062" s="7" t="s">
        <v>1117</v>
      </c>
      <c r="F1062" s="6" t="s">
        <v>1854</v>
      </c>
      <c r="G1062" s="6" t="s">
        <v>4936</v>
      </c>
      <c r="H1062" s="6" t="s">
        <v>38</v>
      </c>
      <c r="I1062" s="8" t="s">
        <v>39</v>
      </c>
      <c r="J1062" s="15" t="s">
        <v>7586</v>
      </c>
      <c r="K1062" s="7" t="s">
        <v>1855</v>
      </c>
      <c r="L1062" s="19">
        <v>604340</v>
      </c>
      <c r="M1062" s="19">
        <f t="shared" si="51"/>
        <v>604340</v>
      </c>
      <c r="N1062" s="11">
        <f>M1062*(1+VOTOS!$P$3%)^Q1062</f>
        <v>607409.67538190598</v>
      </c>
      <c r="O1062" s="54">
        <f t="shared" si="49"/>
        <v>607409.67538190598</v>
      </c>
      <c r="P1062" s="103">
        <f t="shared" si="50"/>
        <v>4.0421512305980514E-6</v>
      </c>
      <c r="Q1062" s="48">
        <v>42</v>
      </c>
      <c r="R1062" s="48"/>
      <c r="S1062" s="48" t="s">
        <v>11</v>
      </c>
    </row>
    <row r="1063" spans="1:19" s="47" customFormat="1" ht="28" x14ac:dyDescent="0.15">
      <c r="A1063" s="8" t="s">
        <v>415</v>
      </c>
      <c r="B1063" s="114" t="s">
        <v>416</v>
      </c>
      <c r="C1063" s="40" t="s">
        <v>65</v>
      </c>
      <c r="D1063" s="6" t="s">
        <v>601</v>
      </c>
      <c r="E1063" s="7" t="s">
        <v>602</v>
      </c>
      <c r="F1063" s="6" t="s">
        <v>1865</v>
      </c>
      <c r="G1063" s="6" t="s">
        <v>4936</v>
      </c>
      <c r="H1063" s="6" t="s">
        <v>38</v>
      </c>
      <c r="I1063" s="8" t="s">
        <v>39</v>
      </c>
      <c r="J1063" s="15" t="s">
        <v>7586</v>
      </c>
      <c r="K1063" s="7" t="s">
        <v>1867</v>
      </c>
      <c r="L1063" s="19">
        <v>2420000</v>
      </c>
      <c r="M1063" s="19">
        <f t="shared" si="51"/>
        <v>2420000</v>
      </c>
      <c r="N1063" s="11">
        <f>M1063*(1+VOTOS!$P$3%)^Q1063</f>
        <v>2434346.8579442934</v>
      </c>
      <c r="O1063" s="54">
        <f t="shared" si="49"/>
        <v>2434346.8579442934</v>
      </c>
      <c r="P1063" s="103">
        <f t="shared" si="50"/>
        <v>1.6199936461919496E-5</v>
      </c>
      <c r="Q1063" s="48">
        <v>49</v>
      </c>
      <c r="R1063" s="48"/>
      <c r="S1063" s="48" t="s">
        <v>11</v>
      </c>
    </row>
    <row r="1064" spans="1:19" s="47" customFormat="1" ht="28" x14ac:dyDescent="0.15">
      <c r="A1064" s="8" t="s">
        <v>415</v>
      </c>
      <c r="B1064" s="114" t="s">
        <v>416</v>
      </c>
      <c r="C1064" s="40" t="s">
        <v>65</v>
      </c>
      <c r="D1064" s="6" t="s">
        <v>601</v>
      </c>
      <c r="E1064" s="7" t="s">
        <v>602</v>
      </c>
      <c r="F1064" s="6" t="s">
        <v>1865</v>
      </c>
      <c r="G1064" s="6" t="s">
        <v>4936</v>
      </c>
      <c r="H1064" s="6" t="s">
        <v>38</v>
      </c>
      <c r="I1064" s="8" t="s">
        <v>39</v>
      </c>
      <c r="J1064" s="15" t="s">
        <v>7586</v>
      </c>
      <c r="K1064" s="7" t="s">
        <v>1872</v>
      </c>
      <c r="L1064" s="19">
        <v>2420000</v>
      </c>
      <c r="M1064" s="19">
        <f t="shared" si="51"/>
        <v>2420000</v>
      </c>
      <c r="N1064" s="11">
        <f>M1064*(1+VOTOS!$P$3%)^Q1064</f>
        <v>2462107.9231439061</v>
      </c>
      <c r="O1064" s="54">
        <f t="shared" si="49"/>
        <v>2462107.9231439061</v>
      </c>
      <c r="P1064" s="103">
        <f t="shared" si="50"/>
        <v>1.6384679030909318E-5</v>
      </c>
      <c r="Q1064" s="48">
        <v>143</v>
      </c>
      <c r="R1064" s="48"/>
      <c r="S1064" s="48" t="s">
        <v>11</v>
      </c>
    </row>
    <row r="1065" spans="1:19" s="47" customFormat="1" ht="28" x14ac:dyDescent="0.15">
      <c r="A1065" s="8" t="s">
        <v>415</v>
      </c>
      <c r="B1065" s="114" t="s">
        <v>416</v>
      </c>
      <c r="C1065" s="40" t="s">
        <v>65</v>
      </c>
      <c r="D1065" s="6" t="s">
        <v>601</v>
      </c>
      <c r="E1065" s="7" t="s">
        <v>602</v>
      </c>
      <c r="F1065" s="6" t="s">
        <v>1865</v>
      </c>
      <c r="G1065" s="6" t="s">
        <v>4936</v>
      </c>
      <c r="H1065" s="6" t="s">
        <v>38</v>
      </c>
      <c r="I1065" s="8" t="s">
        <v>39</v>
      </c>
      <c r="J1065" s="15" t="s">
        <v>7586</v>
      </c>
      <c r="K1065" s="7" t="s">
        <v>1886</v>
      </c>
      <c r="L1065" s="19">
        <v>2420000</v>
      </c>
      <c r="M1065" s="19">
        <f t="shared" si="51"/>
        <v>2420000</v>
      </c>
      <c r="N1065" s="11">
        <f>M1065*(1+VOTOS!$P$3%)^Q1065</f>
        <v>2470438.2099110316</v>
      </c>
      <c r="O1065" s="54">
        <f t="shared" si="49"/>
        <v>2470438.2099110316</v>
      </c>
      <c r="P1065" s="103">
        <f t="shared" si="50"/>
        <v>1.6440114892851755E-5</v>
      </c>
      <c r="Q1065" s="48">
        <v>171</v>
      </c>
      <c r="R1065" s="48"/>
      <c r="S1065" s="48" t="s">
        <v>11</v>
      </c>
    </row>
    <row r="1066" spans="1:19" s="47" customFormat="1" ht="28" x14ac:dyDescent="0.15">
      <c r="A1066" s="8" t="s">
        <v>415</v>
      </c>
      <c r="B1066" s="114" t="s">
        <v>416</v>
      </c>
      <c r="C1066" s="40" t="s">
        <v>65</v>
      </c>
      <c r="D1066" s="6" t="s">
        <v>601</v>
      </c>
      <c r="E1066" s="7" t="s">
        <v>602</v>
      </c>
      <c r="F1066" s="6" t="s">
        <v>1865</v>
      </c>
      <c r="G1066" s="6" t="s">
        <v>4936</v>
      </c>
      <c r="H1066" s="6" t="s">
        <v>38</v>
      </c>
      <c r="I1066" s="8" t="s">
        <v>39</v>
      </c>
      <c r="J1066" s="15" t="s">
        <v>7586</v>
      </c>
      <c r="K1066" s="7" t="s">
        <v>1892</v>
      </c>
      <c r="L1066" s="19">
        <v>2420000</v>
      </c>
      <c r="M1066" s="19">
        <f t="shared" si="51"/>
        <v>2420000</v>
      </c>
      <c r="N1066" s="11">
        <f>M1066*(1+VOTOS!$P$3%)^Q1066</f>
        <v>2449665.1314242668</v>
      </c>
      <c r="O1066" s="54">
        <f t="shared" si="49"/>
        <v>2449665.1314242668</v>
      </c>
      <c r="P1066" s="103">
        <f t="shared" si="50"/>
        <v>1.630187553287483E-5</v>
      </c>
      <c r="Q1066" s="48">
        <v>101</v>
      </c>
      <c r="R1066" s="48"/>
      <c r="S1066" s="48" t="s">
        <v>11</v>
      </c>
    </row>
    <row r="1067" spans="1:19" s="47" customFormat="1" ht="28" x14ac:dyDescent="0.15">
      <c r="A1067" s="8" t="s">
        <v>415</v>
      </c>
      <c r="B1067" s="114" t="s">
        <v>416</v>
      </c>
      <c r="C1067" s="40" t="s">
        <v>65</v>
      </c>
      <c r="D1067" s="6" t="s">
        <v>601</v>
      </c>
      <c r="E1067" s="7" t="s">
        <v>602</v>
      </c>
      <c r="F1067" s="6" t="s">
        <v>1865</v>
      </c>
      <c r="G1067" s="6" t="s">
        <v>4936</v>
      </c>
      <c r="H1067" s="6" t="s">
        <v>38</v>
      </c>
      <c r="I1067" s="8" t="s">
        <v>39</v>
      </c>
      <c r="J1067" s="15" t="s">
        <v>7586</v>
      </c>
      <c r="K1067" s="7" t="s">
        <v>1896</v>
      </c>
      <c r="L1067" s="19">
        <v>2420000</v>
      </c>
      <c r="M1067" s="19">
        <f t="shared" si="51"/>
        <v>2420000</v>
      </c>
      <c r="N1067" s="11">
        <f>M1067*(1+VOTOS!$P$3%)^Q1067</f>
        <v>2423213.3453225889</v>
      </c>
      <c r="O1067" s="54">
        <f t="shared" si="49"/>
        <v>2423213.3453225889</v>
      </c>
      <c r="P1067" s="103">
        <f t="shared" si="50"/>
        <v>1.6125845871056903E-5</v>
      </c>
      <c r="Q1067" s="48">
        <v>11</v>
      </c>
      <c r="R1067" s="48"/>
      <c r="S1067" s="48" t="s">
        <v>11</v>
      </c>
    </row>
    <row r="1068" spans="1:19" s="47" customFormat="1" ht="28" x14ac:dyDescent="0.15">
      <c r="A1068" s="8" t="s">
        <v>415</v>
      </c>
      <c r="B1068" s="114" t="s">
        <v>416</v>
      </c>
      <c r="C1068" s="40" t="s">
        <v>65</v>
      </c>
      <c r="D1068" s="6" t="s">
        <v>601</v>
      </c>
      <c r="E1068" s="7" t="s">
        <v>602</v>
      </c>
      <c r="F1068" s="6" t="s">
        <v>1865</v>
      </c>
      <c r="G1068" s="6" t="s">
        <v>4936</v>
      </c>
      <c r="H1068" s="6" t="s">
        <v>38</v>
      </c>
      <c r="I1068" s="8" t="s">
        <v>39</v>
      </c>
      <c r="J1068" s="15" t="s">
        <v>7586</v>
      </c>
      <c r="K1068" s="7" t="s">
        <v>1902</v>
      </c>
      <c r="L1068" s="19">
        <v>2420000</v>
      </c>
      <c r="M1068" s="19">
        <f t="shared" si="51"/>
        <v>2420000</v>
      </c>
      <c r="N1068" s="11">
        <f>M1068*(1+VOTOS!$P$3%)^Q1068</f>
        <v>2441699.4196186978</v>
      </c>
      <c r="O1068" s="54">
        <f t="shared" si="49"/>
        <v>2441699.4196186978</v>
      </c>
      <c r="P1068" s="103">
        <f t="shared" si="50"/>
        <v>1.6248865821172056E-5</v>
      </c>
      <c r="Q1068" s="48">
        <v>74</v>
      </c>
      <c r="R1068" s="48"/>
      <c r="S1068" s="48" t="s">
        <v>11</v>
      </c>
    </row>
    <row r="1069" spans="1:19" s="47" customFormat="1" ht="28" x14ac:dyDescent="0.15">
      <c r="A1069" s="8" t="s">
        <v>415</v>
      </c>
      <c r="B1069" s="114" t="s">
        <v>416</v>
      </c>
      <c r="C1069" s="40" t="s">
        <v>65</v>
      </c>
      <c r="D1069" s="6" t="s">
        <v>601</v>
      </c>
      <c r="E1069" s="7" t="s">
        <v>602</v>
      </c>
      <c r="F1069" s="6" t="s">
        <v>1865</v>
      </c>
      <c r="G1069" s="6" t="s">
        <v>4936</v>
      </c>
      <c r="H1069" s="6" t="s">
        <v>38</v>
      </c>
      <c r="I1069" s="8" t="s">
        <v>39</v>
      </c>
      <c r="J1069" s="15" t="s">
        <v>7586</v>
      </c>
      <c r="K1069" s="7" t="s">
        <v>1866</v>
      </c>
      <c r="L1069" s="19">
        <v>121000</v>
      </c>
      <c r="M1069" s="19">
        <f t="shared" si="51"/>
        <v>121000</v>
      </c>
      <c r="N1069" s="11">
        <f>M1069*(1+VOTOS!$P$3%)^Q1069</f>
        <v>123105.39615719531</v>
      </c>
      <c r="O1069" s="54">
        <f t="shared" si="49"/>
        <v>123105.39615719531</v>
      </c>
      <c r="P1069" s="103">
        <f t="shared" si="50"/>
        <v>8.1923395154546608E-7</v>
      </c>
      <c r="Q1069" s="48">
        <v>143</v>
      </c>
      <c r="R1069" s="48"/>
      <c r="S1069" s="48" t="s">
        <v>11</v>
      </c>
    </row>
    <row r="1070" spans="1:19" s="47" customFormat="1" ht="28" x14ac:dyDescent="0.15">
      <c r="A1070" s="8" t="s">
        <v>415</v>
      </c>
      <c r="B1070" s="114" t="s">
        <v>416</v>
      </c>
      <c r="C1070" s="40" t="s">
        <v>65</v>
      </c>
      <c r="D1070" s="6" t="s">
        <v>601</v>
      </c>
      <c r="E1070" s="7" t="s">
        <v>602</v>
      </c>
      <c r="F1070" s="6" t="s">
        <v>1865</v>
      </c>
      <c r="G1070" s="6" t="s">
        <v>4936</v>
      </c>
      <c r="H1070" s="6" t="s">
        <v>38</v>
      </c>
      <c r="I1070" s="8" t="s">
        <v>39</v>
      </c>
      <c r="J1070" s="15" t="s">
        <v>7586</v>
      </c>
      <c r="K1070" s="7" t="s">
        <v>1875</v>
      </c>
      <c r="L1070" s="19">
        <v>121000</v>
      </c>
      <c r="M1070" s="19">
        <f t="shared" si="51"/>
        <v>121000</v>
      </c>
      <c r="N1070" s="11">
        <f>M1070*(1+VOTOS!$P$3%)^Q1070</f>
        <v>123521.91049555158</v>
      </c>
      <c r="O1070" s="54">
        <f t="shared" si="49"/>
        <v>123521.91049555158</v>
      </c>
      <c r="P1070" s="103">
        <f t="shared" si="50"/>
        <v>8.2200574464258779E-7</v>
      </c>
      <c r="Q1070" s="48">
        <v>171</v>
      </c>
      <c r="R1070" s="48"/>
      <c r="S1070" s="48" t="s">
        <v>11</v>
      </c>
    </row>
    <row r="1071" spans="1:19" s="47" customFormat="1" ht="28" x14ac:dyDescent="0.15">
      <c r="A1071" s="8" t="s">
        <v>415</v>
      </c>
      <c r="B1071" s="114" t="s">
        <v>416</v>
      </c>
      <c r="C1071" s="40" t="s">
        <v>65</v>
      </c>
      <c r="D1071" s="6" t="s">
        <v>601</v>
      </c>
      <c r="E1071" s="7" t="s">
        <v>602</v>
      </c>
      <c r="F1071" s="6" t="s">
        <v>1865</v>
      </c>
      <c r="G1071" s="6" t="s">
        <v>4936</v>
      </c>
      <c r="H1071" s="6" t="s">
        <v>38</v>
      </c>
      <c r="I1071" s="8" t="s">
        <v>39</v>
      </c>
      <c r="J1071" s="15" t="s">
        <v>7586</v>
      </c>
      <c r="K1071" s="7" t="s">
        <v>1878</v>
      </c>
      <c r="L1071" s="19">
        <v>121000</v>
      </c>
      <c r="M1071" s="19">
        <f t="shared" si="51"/>
        <v>121000</v>
      </c>
      <c r="N1071" s="11">
        <f>M1071*(1+VOTOS!$P$3%)^Q1071</f>
        <v>122483.25657121334</v>
      </c>
      <c r="O1071" s="54">
        <f t="shared" si="49"/>
        <v>122483.25657121334</v>
      </c>
      <c r="P1071" s="103">
        <f t="shared" si="50"/>
        <v>8.1509377664374156E-7</v>
      </c>
      <c r="Q1071" s="48">
        <v>101</v>
      </c>
      <c r="R1071" s="48"/>
      <c r="S1071" s="48" t="s">
        <v>11</v>
      </c>
    </row>
    <row r="1072" spans="1:19" s="47" customFormat="1" ht="28" x14ac:dyDescent="0.15">
      <c r="A1072" s="8" t="s">
        <v>415</v>
      </c>
      <c r="B1072" s="114" t="s">
        <v>416</v>
      </c>
      <c r="C1072" s="40" t="s">
        <v>65</v>
      </c>
      <c r="D1072" s="6" t="s">
        <v>601</v>
      </c>
      <c r="E1072" s="7" t="s">
        <v>602</v>
      </c>
      <c r="F1072" s="6" t="s">
        <v>1865</v>
      </c>
      <c r="G1072" s="6" t="s">
        <v>4936</v>
      </c>
      <c r="H1072" s="6" t="s">
        <v>38</v>
      </c>
      <c r="I1072" s="8" t="s">
        <v>39</v>
      </c>
      <c r="J1072" s="15" t="s">
        <v>7586</v>
      </c>
      <c r="K1072" s="7" t="s">
        <v>1882</v>
      </c>
      <c r="L1072" s="19">
        <v>121000</v>
      </c>
      <c r="M1072" s="19">
        <f t="shared" si="51"/>
        <v>121000</v>
      </c>
      <c r="N1072" s="11">
        <f>M1072*(1+VOTOS!$P$3%)^Q1072</f>
        <v>121160.66726612944</v>
      </c>
      <c r="O1072" s="54">
        <f t="shared" si="49"/>
        <v>121160.66726612944</v>
      </c>
      <c r="P1072" s="103">
        <f t="shared" si="50"/>
        <v>8.0629229355284518E-7</v>
      </c>
      <c r="Q1072" s="48">
        <v>11</v>
      </c>
      <c r="R1072" s="48"/>
      <c r="S1072" s="48" t="s">
        <v>11</v>
      </c>
    </row>
    <row r="1073" spans="1:19" s="47" customFormat="1" ht="28" x14ac:dyDescent="0.15">
      <c r="A1073" s="8" t="s">
        <v>415</v>
      </c>
      <c r="B1073" s="114" t="s">
        <v>416</v>
      </c>
      <c r="C1073" s="40" t="s">
        <v>65</v>
      </c>
      <c r="D1073" s="6" t="s">
        <v>601</v>
      </c>
      <c r="E1073" s="7" t="s">
        <v>602</v>
      </c>
      <c r="F1073" s="6" t="s">
        <v>1865</v>
      </c>
      <c r="G1073" s="6" t="s">
        <v>4936</v>
      </c>
      <c r="H1073" s="6" t="s">
        <v>38</v>
      </c>
      <c r="I1073" s="8" t="s">
        <v>39</v>
      </c>
      <c r="J1073" s="15" t="s">
        <v>7586</v>
      </c>
      <c r="K1073" s="7" t="s">
        <v>1889</v>
      </c>
      <c r="L1073" s="19">
        <v>121000</v>
      </c>
      <c r="M1073" s="19">
        <f t="shared" si="51"/>
        <v>121000</v>
      </c>
      <c r="N1073" s="11">
        <f>M1073*(1+VOTOS!$P$3%)^Q1073</f>
        <v>121673.30198466236</v>
      </c>
      <c r="O1073" s="54">
        <f t="shared" si="49"/>
        <v>121673.30198466236</v>
      </c>
      <c r="P1073" s="103">
        <f t="shared" si="50"/>
        <v>8.0970374243545029E-7</v>
      </c>
      <c r="Q1073" s="48">
        <v>46</v>
      </c>
      <c r="R1073" s="48"/>
      <c r="S1073" s="48" t="s">
        <v>11</v>
      </c>
    </row>
    <row r="1074" spans="1:19" s="47" customFormat="1" ht="28" x14ac:dyDescent="0.15">
      <c r="A1074" s="8" t="s">
        <v>415</v>
      </c>
      <c r="B1074" s="114" t="s">
        <v>416</v>
      </c>
      <c r="C1074" s="40" t="s">
        <v>65</v>
      </c>
      <c r="D1074" s="6" t="s">
        <v>601</v>
      </c>
      <c r="E1074" s="7" t="s">
        <v>602</v>
      </c>
      <c r="F1074" s="6" t="s">
        <v>1865</v>
      </c>
      <c r="G1074" s="6" t="s">
        <v>4936</v>
      </c>
      <c r="H1074" s="6" t="s">
        <v>38</v>
      </c>
      <c r="I1074" s="8" t="s">
        <v>39</v>
      </c>
      <c r="J1074" s="15" t="s">
        <v>7586</v>
      </c>
      <c r="K1074" s="7" t="s">
        <v>1898</v>
      </c>
      <c r="L1074" s="19">
        <v>121000</v>
      </c>
      <c r="M1074" s="19">
        <f t="shared" si="51"/>
        <v>121000</v>
      </c>
      <c r="N1074" s="11">
        <f>M1074*(1+VOTOS!$P$3%)^Q1074</f>
        <v>122084.97098093489</v>
      </c>
      <c r="O1074" s="54">
        <f t="shared" si="49"/>
        <v>122084.97098093489</v>
      </c>
      <c r="P1074" s="103">
        <f t="shared" si="50"/>
        <v>8.1244329105860278E-7</v>
      </c>
      <c r="Q1074" s="48">
        <v>74</v>
      </c>
      <c r="R1074" s="48"/>
      <c r="S1074" s="48" t="s">
        <v>11</v>
      </c>
    </row>
    <row r="1075" spans="1:19" s="47" customFormat="1" ht="14" x14ac:dyDescent="0.15">
      <c r="A1075" s="15" t="s">
        <v>5234</v>
      </c>
      <c r="B1075" s="114" t="s">
        <v>416</v>
      </c>
      <c r="C1075" s="40" t="s">
        <v>88</v>
      </c>
      <c r="D1075" s="6" t="s">
        <v>484</v>
      </c>
      <c r="E1075" s="7" t="s">
        <v>485</v>
      </c>
      <c r="F1075" s="6" t="s">
        <v>1904</v>
      </c>
      <c r="G1075" s="6" t="s">
        <v>5224</v>
      </c>
      <c r="H1075" s="6" t="s">
        <v>38</v>
      </c>
      <c r="I1075" s="8" t="s">
        <v>39</v>
      </c>
      <c r="J1075" s="15" t="s">
        <v>7586</v>
      </c>
      <c r="K1075" s="7" t="s">
        <v>1905</v>
      </c>
      <c r="L1075" s="19">
        <v>22482252</v>
      </c>
      <c r="M1075" s="19">
        <f t="shared" si="51"/>
        <v>22482252</v>
      </c>
      <c r="N1075" s="11">
        <f>M1075*(1+VOTOS!$P$3%)^Q1075</f>
        <v>23499943.19343695</v>
      </c>
      <c r="O1075" s="54">
        <f t="shared" si="49"/>
        <v>23499943.19343695</v>
      </c>
      <c r="P1075" s="103">
        <f t="shared" si="50"/>
        <v>1.5638592559232901E-4</v>
      </c>
      <c r="Q1075" s="48">
        <v>367</v>
      </c>
      <c r="R1075" s="48"/>
      <c r="S1075" s="48" t="s">
        <v>11</v>
      </c>
    </row>
    <row r="1076" spans="1:19" s="47" customFormat="1" ht="28" x14ac:dyDescent="0.15">
      <c r="A1076" s="8" t="s">
        <v>415</v>
      </c>
      <c r="B1076" s="114" t="s">
        <v>416</v>
      </c>
      <c r="C1076" s="40" t="s">
        <v>65</v>
      </c>
      <c r="D1076" s="6" t="s">
        <v>885</v>
      </c>
      <c r="E1076" s="7" t="s">
        <v>886</v>
      </c>
      <c r="F1076" s="6" t="s">
        <v>1912</v>
      </c>
      <c r="G1076" s="6" t="s">
        <v>5224</v>
      </c>
      <c r="H1076" s="6" t="s">
        <v>38</v>
      </c>
      <c r="I1076" s="8" t="s">
        <v>39</v>
      </c>
      <c r="J1076" s="15" t="s">
        <v>7586</v>
      </c>
      <c r="K1076" s="7" t="s">
        <v>1918</v>
      </c>
      <c r="L1076" s="19">
        <v>1622600</v>
      </c>
      <c r="M1076" s="19">
        <f t="shared" si="51"/>
        <v>1622600</v>
      </c>
      <c r="N1076" s="11">
        <f>M1076*(1+VOTOS!$P$3%)^Q1076</f>
        <v>1644274.5428965322</v>
      </c>
      <c r="O1076" s="54">
        <f t="shared" si="49"/>
        <v>1644274.5428965322</v>
      </c>
      <c r="P1076" s="103">
        <f t="shared" si="50"/>
        <v>1.0942213528013641E-5</v>
      </c>
      <c r="Q1076" s="6">
        <v>110</v>
      </c>
      <c r="R1076" s="6"/>
      <c r="S1076" s="6" t="s">
        <v>11</v>
      </c>
    </row>
    <row r="1077" spans="1:19" s="47" customFormat="1" ht="28" x14ac:dyDescent="0.15">
      <c r="A1077" s="8" t="s">
        <v>415</v>
      </c>
      <c r="B1077" s="114" t="s">
        <v>416</v>
      </c>
      <c r="C1077" s="40" t="s">
        <v>65</v>
      </c>
      <c r="D1077" s="6" t="s">
        <v>885</v>
      </c>
      <c r="E1077" s="7" t="s">
        <v>886</v>
      </c>
      <c r="F1077" s="6" t="s">
        <v>1912</v>
      </c>
      <c r="G1077" s="6" t="s">
        <v>5224</v>
      </c>
      <c r="H1077" s="6" t="s">
        <v>38</v>
      </c>
      <c r="I1077" s="8" t="s">
        <v>39</v>
      </c>
      <c r="J1077" s="15" t="s">
        <v>7586</v>
      </c>
      <c r="K1077" s="7" t="s">
        <v>1913</v>
      </c>
      <c r="L1077" s="19">
        <v>1622600</v>
      </c>
      <c r="M1077" s="19">
        <f t="shared" si="51"/>
        <v>1622600</v>
      </c>
      <c r="N1077" s="11">
        <f>M1077*(1+VOTOS!$P$3%)^Q1077</f>
        <v>1639125.4827244645</v>
      </c>
      <c r="O1077" s="54">
        <f t="shared" si="49"/>
        <v>1639125.4827244645</v>
      </c>
      <c r="P1077" s="103">
        <f t="shared" si="50"/>
        <v>1.0907947890249703E-5</v>
      </c>
      <c r="Q1077" s="6">
        <v>84</v>
      </c>
      <c r="R1077" s="6"/>
      <c r="S1077" s="6" t="s">
        <v>11</v>
      </c>
    </row>
    <row r="1078" spans="1:19" s="47" customFormat="1" ht="28" x14ac:dyDescent="0.15">
      <c r="A1078" s="8" t="s">
        <v>415</v>
      </c>
      <c r="B1078" s="114" t="s">
        <v>416</v>
      </c>
      <c r="C1078" s="40" t="s">
        <v>65</v>
      </c>
      <c r="D1078" s="6" t="s">
        <v>885</v>
      </c>
      <c r="E1078" s="7" t="s">
        <v>886</v>
      </c>
      <c r="F1078" s="6" t="s">
        <v>1912</v>
      </c>
      <c r="G1078" s="6" t="s">
        <v>5224</v>
      </c>
      <c r="H1078" s="6" t="s">
        <v>38</v>
      </c>
      <c r="I1078" s="8" t="s">
        <v>39</v>
      </c>
      <c r="J1078" s="15" t="s">
        <v>7586</v>
      </c>
      <c r="K1078" s="7" t="s">
        <v>1919</v>
      </c>
      <c r="L1078" s="19">
        <v>1622600</v>
      </c>
      <c r="M1078" s="19">
        <f t="shared" si="51"/>
        <v>1622600</v>
      </c>
      <c r="N1078" s="11">
        <f>M1078*(1+VOTOS!$P$3%)^Q1078</f>
        <v>1626323.2658143621</v>
      </c>
      <c r="O1078" s="54">
        <f t="shared" si="49"/>
        <v>1626323.2658143621</v>
      </c>
      <c r="P1078" s="103">
        <f t="shared" si="50"/>
        <v>1.082275251234431E-5</v>
      </c>
      <c r="Q1078" s="6">
        <v>19</v>
      </c>
      <c r="R1078" s="6"/>
      <c r="S1078" s="6" t="s">
        <v>11</v>
      </c>
    </row>
    <row r="1079" spans="1:19" s="47" customFormat="1" ht="28" x14ac:dyDescent="0.15">
      <c r="A1079" s="8" t="s">
        <v>415</v>
      </c>
      <c r="B1079" s="114" t="s">
        <v>416</v>
      </c>
      <c r="C1079" s="40" t="s">
        <v>65</v>
      </c>
      <c r="D1079" s="6" t="s">
        <v>885</v>
      </c>
      <c r="E1079" s="7" t="s">
        <v>886</v>
      </c>
      <c r="F1079" s="6" t="s">
        <v>1912</v>
      </c>
      <c r="G1079" s="6" t="s">
        <v>5224</v>
      </c>
      <c r="H1079" s="6" t="s">
        <v>38</v>
      </c>
      <c r="I1079" s="8" t="s">
        <v>39</v>
      </c>
      <c r="J1079" s="15" t="s">
        <v>7586</v>
      </c>
      <c r="K1079" s="7" t="s">
        <v>1922</v>
      </c>
      <c r="L1079" s="19">
        <v>1622600</v>
      </c>
      <c r="M1079" s="19">
        <f t="shared" si="51"/>
        <v>1622600</v>
      </c>
      <c r="N1079" s="11">
        <f>M1079*(1+VOTOS!$P$3%)^Q1079</f>
        <v>1630841.8097009643</v>
      </c>
      <c r="O1079" s="54">
        <f t="shared" si="49"/>
        <v>1630841.8097009643</v>
      </c>
      <c r="P1079" s="103">
        <f t="shared" si="50"/>
        <v>1.085282223048019E-5</v>
      </c>
      <c r="Q1079" s="6">
        <v>42</v>
      </c>
      <c r="R1079" s="6"/>
      <c r="S1079" s="6" t="s">
        <v>11</v>
      </c>
    </row>
    <row r="1080" spans="1:19" s="47" customFormat="1" ht="14" x14ac:dyDescent="0.15">
      <c r="A1080" s="8" t="s">
        <v>415</v>
      </c>
      <c r="B1080" s="114" t="s">
        <v>416</v>
      </c>
      <c r="C1080" s="40" t="s">
        <v>65</v>
      </c>
      <c r="D1080" s="6" t="s">
        <v>1561</v>
      </c>
      <c r="E1080" s="7" t="s">
        <v>1562</v>
      </c>
      <c r="F1080" s="6" t="s">
        <v>1929</v>
      </c>
      <c r="G1080" s="6" t="s">
        <v>5224</v>
      </c>
      <c r="H1080" s="6" t="s">
        <v>38</v>
      </c>
      <c r="I1080" s="8" t="s">
        <v>39</v>
      </c>
      <c r="J1080" s="15" t="s">
        <v>7586</v>
      </c>
      <c r="K1080" s="7" t="s">
        <v>1930</v>
      </c>
      <c r="L1080" s="19">
        <v>1215000</v>
      </c>
      <c r="M1080" s="19">
        <f t="shared" si="51"/>
        <v>1215000</v>
      </c>
      <c r="N1080" s="11">
        <f>M1080*(1+VOTOS!$P$3%)^Q1080</f>
        <v>1216466.5586170047</v>
      </c>
      <c r="O1080" s="54">
        <f t="shared" si="49"/>
        <v>1216466.5586170047</v>
      </c>
      <c r="P1080" s="103">
        <f t="shared" si="50"/>
        <v>8.0952641951306938E-6</v>
      </c>
      <c r="Q1080" s="6">
        <v>10</v>
      </c>
      <c r="R1080" s="6"/>
      <c r="S1080" s="6" t="s">
        <v>11</v>
      </c>
    </row>
    <row r="1081" spans="1:19" s="47" customFormat="1" ht="14" x14ac:dyDescent="0.15">
      <c r="A1081" s="8" t="s">
        <v>5234</v>
      </c>
      <c r="B1081" s="114" t="s">
        <v>416</v>
      </c>
      <c r="C1081" s="40" t="s">
        <v>65</v>
      </c>
      <c r="D1081" s="6" t="s">
        <v>1357</v>
      </c>
      <c r="E1081" s="17" t="s">
        <v>1358</v>
      </c>
      <c r="F1081" s="6" t="s">
        <v>5242</v>
      </c>
      <c r="G1081" s="6" t="s">
        <v>2298</v>
      </c>
      <c r="H1081" s="6" t="s">
        <v>38</v>
      </c>
      <c r="I1081" s="8" t="s">
        <v>39</v>
      </c>
      <c r="J1081" s="15" t="s">
        <v>7586</v>
      </c>
      <c r="K1081" s="7" t="s">
        <v>6507</v>
      </c>
      <c r="L1081" s="19">
        <v>1400932.0430999999</v>
      </c>
      <c r="M1081" s="19">
        <f t="shared" si="51"/>
        <v>1400932.0430999999</v>
      </c>
      <c r="N1081" s="11">
        <f>M1081*(1+VOTOS!$P$3%)^Q1081</f>
        <v>1593947.4262640614</v>
      </c>
      <c r="O1081" s="54">
        <f t="shared" si="49"/>
        <v>1593947.4262640614</v>
      </c>
      <c r="P1081" s="103">
        <f t="shared" si="50"/>
        <v>1.0607299836853735E-5</v>
      </c>
      <c r="Q1081" s="6">
        <v>1070</v>
      </c>
      <c r="R1081" s="6"/>
      <c r="S1081" s="6" t="s">
        <v>7577</v>
      </c>
    </row>
    <row r="1082" spans="1:19" s="47" customFormat="1" ht="14" x14ac:dyDescent="0.15">
      <c r="A1082" s="8" t="s">
        <v>5234</v>
      </c>
      <c r="B1082" s="114" t="s">
        <v>416</v>
      </c>
      <c r="C1082" s="40" t="s">
        <v>65</v>
      </c>
      <c r="D1082" s="6" t="s">
        <v>1357</v>
      </c>
      <c r="E1082" s="7" t="s">
        <v>1358</v>
      </c>
      <c r="F1082" s="6" t="s">
        <v>5242</v>
      </c>
      <c r="G1082" s="6" t="s">
        <v>2298</v>
      </c>
      <c r="H1082" s="6" t="s">
        <v>38</v>
      </c>
      <c r="I1082" s="8" t="s">
        <v>39</v>
      </c>
      <c r="J1082" s="15" t="s">
        <v>7586</v>
      </c>
      <c r="K1082" s="7" t="s">
        <v>6508</v>
      </c>
      <c r="L1082" s="19">
        <v>545607.94569999992</v>
      </c>
      <c r="M1082" s="19">
        <f t="shared" si="51"/>
        <v>545607.94569999992</v>
      </c>
      <c r="N1082" s="11">
        <f>M1082*(1+VOTOS!$P$3%)^Q1082</f>
        <v>620854.73821498756</v>
      </c>
      <c r="O1082" s="54">
        <f t="shared" si="49"/>
        <v>620854.73821498756</v>
      </c>
      <c r="P1082" s="103">
        <f t="shared" si="50"/>
        <v>4.1316245786181303E-6</v>
      </c>
      <c r="Q1082" s="6">
        <v>1071</v>
      </c>
      <c r="R1082" s="6"/>
      <c r="S1082" s="6" t="s">
        <v>7577</v>
      </c>
    </row>
    <row r="1083" spans="1:19" s="47" customFormat="1" ht="14" x14ac:dyDescent="0.15">
      <c r="A1083" s="8" t="s">
        <v>5234</v>
      </c>
      <c r="B1083" s="114" t="s">
        <v>416</v>
      </c>
      <c r="C1083" s="40" t="s">
        <v>65</v>
      </c>
      <c r="D1083" s="6" t="s">
        <v>1357</v>
      </c>
      <c r="E1083" s="7" t="s">
        <v>1358</v>
      </c>
      <c r="F1083" s="6" t="s">
        <v>5242</v>
      </c>
      <c r="G1083" s="6" t="s">
        <v>2298</v>
      </c>
      <c r="H1083" s="6" t="s">
        <v>38</v>
      </c>
      <c r="I1083" s="8" t="s">
        <v>39</v>
      </c>
      <c r="J1083" s="15" t="s">
        <v>7586</v>
      </c>
      <c r="K1083" s="7" t="s">
        <v>6509</v>
      </c>
      <c r="L1083" s="19">
        <v>151649.5821</v>
      </c>
      <c r="M1083" s="19">
        <f t="shared" si="51"/>
        <v>151649.5821</v>
      </c>
      <c r="N1083" s="11">
        <f>M1083*(1+VOTOS!$P$3%)^Q1083</f>
        <v>168653.94264912501</v>
      </c>
      <c r="O1083" s="54">
        <f t="shared" si="49"/>
        <v>168653.94264912501</v>
      </c>
      <c r="P1083" s="103">
        <f t="shared" si="50"/>
        <v>1.1223475184120875E-6</v>
      </c>
      <c r="Q1083" s="6">
        <v>881</v>
      </c>
      <c r="R1083" s="6"/>
      <c r="S1083" s="6" t="s">
        <v>7577</v>
      </c>
    </row>
    <row r="1084" spans="1:19" s="47" customFormat="1" ht="14" x14ac:dyDescent="0.15">
      <c r="A1084" s="8" t="s">
        <v>415</v>
      </c>
      <c r="B1084" s="114" t="s">
        <v>416</v>
      </c>
      <c r="C1084" s="40" t="s">
        <v>65</v>
      </c>
      <c r="D1084" s="6" t="s">
        <v>385</v>
      </c>
      <c r="E1084" s="7" t="s">
        <v>386</v>
      </c>
      <c r="F1084" s="6" t="s">
        <v>1933</v>
      </c>
      <c r="G1084" s="6" t="s">
        <v>4936</v>
      </c>
      <c r="H1084" s="6" t="s">
        <v>38</v>
      </c>
      <c r="I1084" s="8" t="s">
        <v>39</v>
      </c>
      <c r="J1084" s="15" t="s">
        <v>7586</v>
      </c>
      <c r="K1084" s="7" t="s">
        <v>1945</v>
      </c>
      <c r="L1084" s="19">
        <v>12914366</v>
      </c>
      <c r="M1084" s="19">
        <f t="shared" si="51"/>
        <v>12914366</v>
      </c>
      <c r="N1084" s="11">
        <f>M1084*(1+VOTOS!$P$3%)^Q1084</f>
        <v>12933074.108747978</v>
      </c>
      <c r="O1084" s="54">
        <f t="shared" si="49"/>
        <v>12933074.108747978</v>
      </c>
      <c r="P1084" s="103">
        <f t="shared" si="50"/>
        <v>8.6066198058538061E-5</v>
      </c>
      <c r="Q1084" s="6">
        <v>12</v>
      </c>
      <c r="R1084" s="6"/>
      <c r="S1084" s="6" t="s">
        <v>11</v>
      </c>
    </row>
    <row r="1085" spans="1:19" s="47" customFormat="1" ht="14" x14ac:dyDescent="0.15">
      <c r="A1085" s="8" t="s">
        <v>415</v>
      </c>
      <c r="B1085" s="114" t="s">
        <v>416</v>
      </c>
      <c r="C1085" s="40" t="s">
        <v>65</v>
      </c>
      <c r="D1085" s="6" t="s">
        <v>385</v>
      </c>
      <c r="E1085" s="7" t="s">
        <v>386</v>
      </c>
      <c r="F1085" s="6" t="s">
        <v>1933</v>
      </c>
      <c r="G1085" s="6" t="s">
        <v>4936</v>
      </c>
      <c r="H1085" s="6" t="s">
        <v>38</v>
      </c>
      <c r="I1085" s="8" t="s">
        <v>39</v>
      </c>
      <c r="J1085" s="15" t="s">
        <v>7586</v>
      </c>
      <c r="K1085" s="7" t="s">
        <v>1949</v>
      </c>
      <c r="L1085" s="19">
        <v>9116584</v>
      </c>
      <c r="M1085" s="19">
        <f t="shared" si="51"/>
        <v>9116584</v>
      </c>
      <c r="N1085" s="11">
        <f>M1085*(1+VOTOS!$P$3%)^Q1085</f>
        <v>9229451.2893130239</v>
      </c>
      <c r="O1085" s="54">
        <f t="shared" si="49"/>
        <v>9229451.2893130239</v>
      </c>
      <c r="P1085" s="103">
        <f t="shared" si="50"/>
        <v>6.1419564749911023E-5</v>
      </c>
      <c r="Q1085" s="48">
        <v>102</v>
      </c>
      <c r="R1085" s="48"/>
      <c r="S1085" s="48" t="s">
        <v>11</v>
      </c>
    </row>
    <row r="1086" spans="1:19" s="47" customFormat="1" ht="14" x14ac:dyDescent="0.15">
      <c r="A1086" s="8" t="s">
        <v>415</v>
      </c>
      <c r="B1086" s="114" t="s">
        <v>416</v>
      </c>
      <c r="C1086" s="40" t="s">
        <v>65</v>
      </c>
      <c r="D1086" s="6" t="s">
        <v>385</v>
      </c>
      <c r="E1086" s="7" t="s">
        <v>386</v>
      </c>
      <c r="F1086" s="6" t="s">
        <v>1933</v>
      </c>
      <c r="G1086" s="6" t="s">
        <v>4936</v>
      </c>
      <c r="H1086" s="6" t="s">
        <v>38</v>
      </c>
      <c r="I1086" s="8" t="s">
        <v>39</v>
      </c>
      <c r="J1086" s="15" t="s">
        <v>7586</v>
      </c>
      <c r="K1086" s="7" t="s">
        <v>1934</v>
      </c>
      <c r="L1086" s="19">
        <v>3220360</v>
      </c>
      <c r="M1086" s="19">
        <f t="shared" si="51"/>
        <v>3220360</v>
      </c>
      <c r="N1086" s="11">
        <f>M1086*(1+VOTOS!$P$3%)^Q1086</f>
        <v>3241015.253629453</v>
      </c>
      <c r="O1086" s="54">
        <f t="shared" si="49"/>
        <v>3241015.253629453</v>
      </c>
      <c r="P1086" s="103">
        <f t="shared" si="50"/>
        <v>2.1568101936486871E-5</v>
      </c>
      <c r="Q1086" s="6">
        <v>53</v>
      </c>
      <c r="R1086" s="6"/>
      <c r="S1086" s="6" t="s">
        <v>11</v>
      </c>
    </row>
    <row r="1087" spans="1:19" s="47" customFormat="1" ht="14" x14ac:dyDescent="0.15">
      <c r="A1087" s="8" t="s">
        <v>415</v>
      </c>
      <c r="B1087" s="114" t="s">
        <v>416</v>
      </c>
      <c r="C1087" s="40" t="s">
        <v>65</v>
      </c>
      <c r="D1087" s="6" t="s">
        <v>385</v>
      </c>
      <c r="E1087" s="7" t="s">
        <v>386</v>
      </c>
      <c r="F1087" s="6" t="s">
        <v>1933</v>
      </c>
      <c r="G1087" s="6" t="s">
        <v>4936</v>
      </c>
      <c r="H1087" s="6" t="s">
        <v>38</v>
      </c>
      <c r="I1087" s="8" t="s">
        <v>39</v>
      </c>
      <c r="J1087" s="15" t="s">
        <v>7586</v>
      </c>
      <c r="K1087" s="7" t="s">
        <v>1941</v>
      </c>
      <c r="L1087" s="19">
        <v>2925723</v>
      </c>
      <c r="M1087" s="19">
        <f t="shared" si="51"/>
        <v>2925723</v>
      </c>
      <c r="N1087" s="11">
        <f>M1087*(1+VOTOS!$P$3%)^Q1087</f>
        <v>2939519.8831151444</v>
      </c>
      <c r="O1087" s="54">
        <f t="shared" si="49"/>
        <v>2939519.8831151444</v>
      </c>
      <c r="P1087" s="103">
        <f t="shared" si="50"/>
        <v>1.9561729742665985E-5</v>
      </c>
      <c r="Q1087" s="6">
        <v>39</v>
      </c>
      <c r="R1087" s="6"/>
      <c r="S1087" s="6" t="s">
        <v>11</v>
      </c>
    </row>
    <row r="1088" spans="1:19" s="47" customFormat="1" ht="14" x14ac:dyDescent="0.15">
      <c r="A1088" s="8" t="s">
        <v>415</v>
      </c>
      <c r="B1088" s="114" t="s">
        <v>416</v>
      </c>
      <c r="C1088" s="40" t="s">
        <v>65</v>
      </c>
      <c r="D1088" s="6" t="s">
        <v>385</v>
      </c>
      <c r="E1088" s="7" t="s">
        <v>386</v>
      </c>
      <c r="F1088" s="6" t="s">
        <v>1933</v>
      </c>
      <c r="G1088" s="6" t="s">
        <v>4936</v>
      </c>
      <c r="H1088" s="6" t="s">
        <v>38</v>
      </c>
      <c r="I1088" s="8" t="s">
        <v>39</v>
      </c>
      <c r="J1088" s="15" t="s">
        <v>7586</v>
      </c>
      <c r="K1088" s="7" t="s">
        <v>1951</v>
      </c>
      <c r="L1088" s="19">
        <v>1644830</v>
      </c>
      <c r="M1088" s="19">
        <f t="shared" si="51"/>
        <v>1644830</v>
      </c>
      <c r="N1088" s="11">
        <f>M1088*(1+VOTOS!$P$3%)^Q1088</f>
        <v>1655379.8704577542</v>
      </c>
      <c r="O1088" s="54">
        <f t="shared" si="49"/>
        <v>1655379.8704577542</v>
      </c>
      <c r="P1088" s="103">
        <f t="shared" si="50"/>
        <v>1.1016116554730434E-5</v>
      </c>
      <c r="Q1088" s="48">
        <v>53</v>
      </c>
      <c r="R1088" s="48"/>
      <c r="S1088" s="48" t="s">
        <v>11</v>
      </c>
    </row>
    <row r="1089" spans="1:19" s="47" customFormat="1" ht="14" x14ac:dyDescent="0.15">
      <c r="A1089" s="8" t="s">
        <v>415</v>
      </c>
      <c r="B1089" s="114" t="s">
        <v>416</v>
      </c>
      <c r="C1089" s="40" t="s">
        <v>65</v>
      </c>
      <c r="D1089" s="6" t="s">
        <v>385</v>
      </c>
      <c r="E1089" s="7" t="s">
        <v>386</v>
      </c>
      <c r="F1089" s="6" t="s">
        <v>1933</v>
      </c>
      <c r="G1089" s="6" t="s">
        <v>4936</v>
      </c>
      <c r="H1089" s="6" t="s">
        <v>38</v>
      </c>
      <c r="I1089" s="8" t="s">
        <v>39</v>
      </c>
      <c r="J1089" s="15" t="s">
        <v>7586</v>
      </c>
      <c r="K1089" s="7" t="s">
        <v>1946</v>
      </c>
      <c r="L1089" s="19">
        <v>1637582</v>
      </c>
      <c r="M1089" s="19">
        <f t="shared" si="51"/>
        <v>1637582</v>
      </c>
      <c r="N1089" s="11">
        <f>M1089*(1+VOTOS!$P$3%)^Q1089</f>
        <v>1642726.2115588845</v>
      </c>
      <c r="O1089" s="54">
        <f t="shared" si="49"/>
        <v>1642726.2115588845</v>
      </c>
      <c r="P1089" s="103">
        <f t="shared" si="50"/>
        <v>1.0931909791218683E-5</v>
      </c>
      <c r="Q1089" s="6">
        <v>26</v>
      </c>
      <c r="R1089" s="6"/>
      <c r="S1089" s="6" t="s">
        <v>11</v>
      </c>
    </row>
    <row r="1090" spans="1:19" s="47" customFormat="1" ht="14" x14ac:dyDescent="0.15">
      <c r="A1090" s="8" t="s">
        <v>415</v>
      </c>
      <c r="B1090" s="114" t="s">
        <v>416</v>
      </c>
      <c r="C1090" s="40" t="s">
        <v>65</v>
      </c>
      <c r="D1090" s="6" t="s">
        <v>385</v>
      </c>
      <c r="E1090" s="7" t="s">
        <v>386</v>
      </c>
      <c r="F1090" s="6" t="s">
        <v>1933</v>
      </c>
      <c r="G1090" s="6" t="s">
        <v>4936</v>
      </c>
      <c r="H1090" s="6" t="s">
        <v>38</v>
      </c>
      <c r="I1090" s="8" t="s">
        <v>39</v>
      </c>
      <c r="J1090" s="15" t="s">
        <v>7586</v>
      </c>
      <c r="K1090" s="7" t="s">
        <v>1944</v>
      </c>
      <c r="L1090" s="19">
        <v>745590</v>
      </c>
      <c r="M1090" s="19">
        <f t="shared" si="51"/>
        <v>745590</v>
      </c>
      <c r="N1090" s="11">
        <f>M1090*(1+VOTOS!$P$3%)^Q1090</f>
        <v>753547.03198740713</v>
      </c>
      <c r="O1090" s="54">
        <f t="shared" si="49"/>
        <v>753547.03198740713</v>
      </c>
      <c r="P1090" s="103">
        <f t="shared" si="50"/>
        <v>5.0146568059625974E-6</v>
      </c>
      <c r="Q1090" s="6">
        <v>88</v>
      </c>
      <c r="R1090" s="6"/>
      <c r="S1090" s="6" t="s">
        <v>11</v>
      </c>
    </row>
    <row r="1091" spans="1:19" s="47" customFormat="1" ht="14" x14ac:dyDescent="0.15">
      <c r="A1091" s="8" t="s">
        <v>415</v>
      </c>
      <c r="B1091" s="114" t="s">
        <v>416</v>
      </c>
      <c r="C1091" s="40" t="s">
        <v>65</v>
      </c>
      <c r="D1091" s="6" t="s">
        <v>385</v>
      </c>
      <c r="E1091" s="7" t="s">
        <v>386</v>
      </c>
      <c r="F1091" s="6" t="s">
        <v>1933</v>
      </c>
      <c r="G1091" s="6" t="s">
        <v>4936</v>
      </c>
      <c r="H1091" s="6" t="s">
        <v>38</v>
      </c>
      <c r="I1091" s="8" t="s">
        <v>39</v>
      </c>
      <c r="J1091" s="15" t="s">
        <v>7586</v>
      </c>
      <c r="K1091" s="7" t="s">
        <v>4994</v>
      </c>
      <c r="L1091" s="19">
        <v>5518793</v>
      </c>
      <c r="M1091" s="19">
        <f t="shared" si="51"/>
        <v>0</v>
      </c>
      <c r="N1091" s="11">
        <f>M1091*(1+VOTOS!$P$3%)^Q1091</f>
        <v>0</v>
      </c>
      <c r="O1091" s="54">
        <f t="shared" si="49"/>
        <v>5518793</v>
      </c>
      <c r="P1091" s="103">
        <f t="shared" si="50"/>
        <v>3.6726112244326681E-5</v>
      </c>
      <c r="Q1091" s="6">
        <v>0</v>
      </c>
      <c r="R1091" s="6"/>
      <c r="S1091" s="6" t="s">
        <v>11</v>
      </c>
    </row>
    <row r="1092" spans="1:19" s="47" customFormat="1" ht="14" x14ac:dyDescent="0.15">
      <c r="A1092" s="8" t="s">
        <v>415</v>
      </c>
      <c r="B1092" s="114" t="s">
        <v>416</v>
      </c>
      <c r="C1092" s="40" t="s">
        <v>65</v>
      </c>
      <c r="D1092" s="6" t="s">
        <v>385</v>
      </c>
      <c r="E1092" s="7" t="s">
        <v>386</v>
      </c>
      <c r="F1092" s="6" t="s">
        <v>1933</v>
      </c>
      <c r="G1092" s="6" t="s">
        <v>4936</v>
      </c>
      <c r="H1092" s="6" t="s">
        <v>38</v>
      </c>
      <c r="I1092" s="8" t="s">
        <v>39</v>
      </c>
      <c r="J1092" s="15" t="s">
        <v>7586</v>
      </c>
      <c r="K1092" s="7" t="s">
        <v>4995</v>
      </c>
      <c r="L1092" s="19">
        <v>2788963</v>
      </c>
      <c r="M1092" s="19">
        <f t="shared" si="51"/>
        <v>0</v>
      </c>
      <c r="N1092" s="11">
        <f>M1092*(1+VOTOS!$P$3%)^Q1092</f>
        <v>0</v>
      </c>
      <c r="O1092" s="54">
        <f t="shared" si="49"/>
        <v>2788963</v>
      </c>
      <c r="P1092" s="103">
        <f t="shared" si="50"/>
        <v>1.8559813383700759E-5</v>
      </c>
      <c r="Q1092" s="6">
        <v>0</v>
      </c>
      <c r="R1092" s="6"/>
      <c r="S1092" s="6" t="s">
        <v>11</v>
      </c>
    </row>
    <row r="1093" spans="1:19" s="47" customFormat="1" ht="14" x14ac:dyDescent="0.15">
      <c r="A1093" s="8" t="s">
        <v>415</v>
      </c>
      <c r="B1093" s="114" t="s">
        <v>416</v>
      </c>
      <c r="C1093" s="40" t="s">
        <v>65</v>
      </c>
      <c r="D1093" s="6" t="s">
        <v>629</v>
      </c>
      <c r="E1093" s="17" t="s">
        <v>630</v>
      </c>
      <c r="F1093" s="6" t="s">
        <v>4098</v>
      </c>
      <c r="G1093" s="6" t="s">
        <v>4936</v>
      </c>
      <c r="H1093" s="6" t="s">
        <v>38</v>
      </c>
      <c r="I1093" s="8" t="s">
        <v>39</v>
      </c>
      <c r="J1093" s="15" t="s">
        <v>7586</v>
      </c>
      <c r="K1093" s="7" t="s">
        <v>4100</v>
      </c>
      <c r="L1093" s="19">
        <v>9615866</v>
      </c>
      <c r="M1093" s="19">
        <f t="shared" si="51"/>
        <v>9615866</v>
      </c>
      <c r="N1093" s="11">
        <f>M1093*(1+VOTOS!$P$3%)^Q1093</f>
        <v>11861685.120648414</v>
      </c>
      <c r="O1093" s="54">
        <f t="shared" si="49"/>
        <v>11861685.120648414</v>
      </c>
      <c r="P1093" s="103">
        <f t="shared" si="50"/>
        <v>7.8936386841795526E-5</v>
      </c>
      <c r="Q1093" s="6">
        <v>1740</v>
      </c>
      <c r="R1093" s="6"/>
      <c r="S1093" s="6" t="s">
        <v>11</v>
      </c>
    </row>
    <row r="1094" spans="1:19" s="47" customFormat="1" ht="14" x14ac:dyDescent="0.15">
      <c r="A1094" s="8" t="s">
        <v>415</v>
      </c>
      <c r="B1094" s="114" t="s">
        <v>416</v>
      </c>
      <c r="C1094" s="40" t="s">
        <v>65</v>
      </c>
      <c r="D1094" s="6" t="s">
        <v>629</v>
      </c>
      <c r="E1094" s="7" t="s">
        <v>630</v>
      </c>
      <c r="F1094" s="6" t="s">
        <v>4098</v>
      </c>
      <c r="G1094" s="6" t="s">
        <v>4936</v>
      </c>
      <c r="H1094" s="6" t="s">
        <v>38</v>
      </c>
      <c r="I1094" s="8" t="s">
        <v>39</v>
      </c>
      <c r="J1094" s="15" t="s">
        <v>7586</v>
      </c>
      <c r="K1094" s="7" t="s">
        <v>4099</v>
      </c>
      <c r="L1094" s="19">
        <v>2438398</v>
      </c>
      <c r="M1094" s="19">
        <f t="shared" si="51"/>
        <v>2438398</v>
      </c>
      <c r="N1094" s="11">
        <f>M1094*(1+VOTOS!$P$3%)^Q1094</f>
        <v>2785417.9871086017</v>
      </c>
      <c r="O1094" s="54">
        <f t="shared" si="49"/>
        <v>2785417.9871086017</v>
      </c>
      <c r="P1094" s="103">
        <f t="shared" si="50"/>
        <v>1.853622225764166E-5</v>
      </c>
      <c r="Q1094" s="6">
        <v>1103</v>
      </c>
      <c r="R1094" s="6"/>
      <c r="S1094" s="6" t="s">
        <v>11</v>
      </c>
    </row>
    <row r="1095" spans="1:19" s="47" customFormat="1" ht="14" x14ac:dyDescent="0.15">
      <c r="A1095" s="8" t="s">
        <v>415</v>
      </c>
      <c r="B1095" s="114" t="s">
        <v>416</v>
      </c>
      <c r="C1095" s="40" t="s">
        <v>65</v>
      </c>
      <c r="D1095" s="6" t="s">
        <v>629</v>
      </c>
      <c r="E1095" s="7" t="s">
        <v>630</v>
      </c>
      <c r="F1095" s="6" t="s">
        <v>4098</v>
      </c>
      <c r="G1095" s="6" t="s">
        <v>4936</v>
      </c>
      <c r="H1095" s="6" t="s">
        <v>38</v>
      </c>
      <c r="I1095" s="8" t="s">
        <v>39</v>
      </c>
      <c r="J1095" s="15" t="s">
        <v>7586</v>
      </c>
      <c r="K1095" s="7" t="s">
        <v>4102</v>
      </c>
      <c r="L1095" s="19">
        <v>1294440</v>
      </c>
      <c r="M1095" s="19">
        <f t="shared" si="51"/>
        <v>1294440</v>
      </c>
      <c r="N1095" s="11">
        <f>M1095*(1+VOTOS!$P$3%)^Q1095</f>
        <v>1563028.6744628772</v>
      </c>
      <c r="O1095" s="54">
        <f t="shared" ref="O1095:O1158" si="52">+IF(N1095&gt;0,N1095,L1095)</f>
        <v>1563028.6744628772</v>
      </c>
      <c r="P1095" s="103">
        <f t="shared" ref="P1095:P1158" si="53">+O1095/$O$4</f>
        <v>1.0401543696135147E-5</v>
      </c>
      <c r="Q1095" s="6">
        <v>1563</v>
      </c>
      <c r="R1095" s="6"/>
      <c r="S1095" s="6" t="s">
        <v>11</v>
      </c>
    </row>
    <row r="1096" spans="1:19" s="47" customFormat="1" ht="14" x14ac:dyDescent="0.15">
      <c r="A1096" s="8" t="s">
        <v>415</v>
      </c>
      <c r="B1096" s="114" t="s">
        <v>416</v>
      </c>
      <c r="C1096" s="40" t="s">
        <v>65</v>
      </c>
      <c r="D1096" s="6" t="s">
        <v>629</v>
      </c>
      <c r="E1096" s="7" t="s">
        <v>630</v>
      </c>
      <c r="F1096" s="6" t="s">
        <v>4098</v>
      </c>
      <c r="G1096" s="6" t="s">
        <v>4936</v>
      </c>
      <c r="H1096" s="6" t="s">
        <v>38</v>
      </c>
      <c r="I1096" s="8" t="s">
        <v>39</v>
      </c>
      <c r="J1096" s="15" t="s">
        <v>7586</v>
      </c>
      <c r="K1096" s="7" t="s">
        <v>4101</v>
      </c>
      <c r="L1096" s="19">
        <v>757560</v>
      </c>
      <c r="M1096" s="19">
        <f t="shared" si="51"/>
        <v>757560</v>
      </c>
      <c r="N1096" s="11">
        <f>M1096*(1+VOTOS!$P$3%)^Q1096</f>
        <v>932238.92110894062</v>
      </c>
      <c r="O1096" s="54">
        <f t="shared" si="52"/>
        <v>932238.92110894062</v>
      </c>
      <c r="P1096" s="103">
        <f t="shared" si="53"/>
        <v>6.2038042113876996E-6</v>
      </c>
      <c r="Q1096" s="6">
        <v>1720</v>
      </c>
      <c r="R1096" s="6"/>
      <c r="S1096" s="6" t="s">
        <v>11</v>
      </c>
    </row>
    <row r="1097" spans="1:19" s="47" customFormat="1" ht="14" x14ac:dyDescent="0.15">
      <c r="A1097" s="8" t="s">
        <v>415</v>
      </c>
      <c r="B1097" s="114" t="s">
        <v>416</v>
      </c>
      <c r="C1097" s="40" t="s">
        <v>65</v>
      </c>
      <c r="D1097" s="6" t="s">
        <v>629</v>
      </c>
      <c r="E1097" s="17" t="s">
        <v>630</v>
      </c>
      <c r="F1097" s="6" t="s">
        <v>4098</v>
      </c>
      <c r="G1097" s="6" t="s">
        <v>4936</v>
      </c>
      <c r="H1097" s="6" t="s">
        <v>38</v>
      </c>
      <c r="I1097" s="8" t="s">
        <v>39</v>
      </c>
      <c r="J1097" s="15" t="s">
        <v>7586</v>
      </c>
      <c r="K1097" s="7" t="s">
        <v>4103</v>
      </c>
      <c r="L1097" s="19">
        <v>533520</v>
      </c>
      <c r="M1097" s="19">
        <f t="shared" si="51"/>
        <v>533520</v>
      </c>
      <c r="N1097" s="11">
        <f>M1097*(1+VOTOS!$P$3%)^Q1097</f>
        <v>639421.98863533686</v>
      </c>
      <c r="O1097" s="54">
        <f t="shared" si="52"/>
        <v>639421.98863533686</v>
      </c>
      <c r="P1097" s="103">
        <f t="shared" si="53"/>
        <v>4.2551847344359461E-6</v>
      </c>
      <c r="Q1097" s="6">
        <v>1501</v>
      </c>
      <c r="R1097" s="6"/>
      <c r="S1097" s="6" t="s">
        <v>11</v>
      </c>
    </row>
    <row r="1098" spans="1:19" s="47" customFormat="1" ht="14" x14ac:dyDescent="0.15">
      <c r="A1098" s="8" t="s">
        <v>415</v>
      </c>
      <c r="B1098" s="114" t="s">
        <v>416</v>
      </c>
      <c r="C1098" s="40" t="s">
        <v>65</v>
      </c>
      <c r="D1098" s="6" t="s">
        <v>629</v>
      </c>
      <c r="E1098" s="7" t="s">
        <v>630</v>
      </c>
      <c r="F1098" s="6" t="s">
        <v>4098</v>
      </c>
      <c r="G1098" s="6" t="s">
        <v>4936</v>
      </c>
      <c r="H1098" s="6" t="s">
        <v>38</v>
      </c>
      <c r="I1098" s="8" t="s">
        <v>39</v>
      </c>
      <c r="J1098" s="15" t="s">
        <v>7586</v>
      </c>
      <c r="K1098" s="17" t="s">
        <v>7620</v>
      </c>
      <c r="L1098" s="110">
        <v>84912</v>
      </c>
      <c r="M1098" s="19">
        <f t="shared" si="51"/>
        <v>0</v>
      </c>
      <c r="N1098" s="11">
        <f>M1098*(1+VOTOS!$P$3%)^Q1098</f>
        <v>0</v>
      </c>
      <c r="O1098" s="54">
        <f t="shared" si="52"/>
        <v>84912</v>
      </c>
      <c r="P1098" s="103">
        <f t="shared" si="53"/>
        <v>5.6506697078333378E-7</v>
      </c>
      <c r="Q1098" s="6">
        <v>0</v>
      </c>
      <c r="R1098" s="6"/>
      <c r="S1098" s="6" t="s">
        <v>11</v>
      </c>
    </row>
    <row r="1099" spans="1:19" s="47" customFormat="1" ht="14" x14ac:dyDescent="0.15">
      <c r="A1099" s="8" t="s">
        <v>415</v>
      </c>
      <c r="B1099" s="114" t="s">
        <v>416</v>
      </c>
      <c r="C1099" s="40" t="s">
        <v>65</v>
      </c>
      <c r="D1099" s="6" t="s">
        <v>1925</v>
      </c>
      <c r="E1099" s="7" t="s">
        <v>1926</v>
      </c>
      <c r="F1099" s="6" t="s">
        <v>4104</v>
      </c>
      <c r="G1099" s="6" t="s">
        <v>96</v>
      </c>
      <c r="H1099" s="6" t="s">
        <v>38</v>
      </c>
      <c r="I1099" s="8" t="s">
        <v>39</v>
      </c>
      <c r="J1099" s="15" t="s">
        <v>7586</v>
      </c>
      <c r="K1099" s="7" t="s">
        <v>2840</v>
      </c>
      <c r="L1099" s="19">
        <v>80964</v>
      </c>
      <c r="M1099" s="19">
        <f t="shared" si="51"/>
        <v>80964</v>
      </c>
      <c r="N1099" s="11">
        <f>M1099*(1+VOTOS!$P$3%)^Q1099</f>
        <v>89717.166109454716</v>
      </c>
      <c r="O1099" s="54">
        <f t="shared" si="52"/>
        <v>89717.166109454716</v>
      </c>
      <c r="P1099" s="103">
        <f t="shared" si="53"/>
        <v>5.9704408423703073E-7</v>
      </c>
      <c r="Q1099" s="6">
        <v>851</v>
      </c>
      <c r="R1099" s="6"/>
      <c r="S1099" s="6" t="s">
        <v>11</v>
      </c>
    </row>
    <row r="1100" spans="1:19" s="47" customFormat="1" ht="14" x14ac:dyDescent="0.15">
      <c r="A1100" s="14" t="s">
        <v>5234</v>
      </c>
      <c r="B1100" s="115" t="s">
        <v>416</v>
      </c>
      <c r="C1100" s="40" t="s">
        <v>65</v>
      </c>
      <c r="D1100" s="12" t="s">
        <v>1578</v>
      </c>
      <c r="E1100" s="51" t="s">
        <v>1579</v>
      </c>
      <c r="F1100" s="14" t="s">
        <v>5895</v>
      </c>
      <c r="G1100" s="14" t="s">
        <v>37</v>
      </c>
      <c r="H1100" s="14" t="s">
        <v>38</v>
      </c>
      <c r="I1100" s="14" t="s">
        <v>39</v>
      </c>
      <c r="J1100" s="15" t="s">
        <v>7586</v>
      </c>
      <c r="K1100" s="52" t="s">
        <v>5897</v>
      </c>
      <c r="L1100" s="109">
        <v>847443.5</v>
      </c>
      <c r="M1100" s="19">
        <f t="shared" si="51"/>
        <v>847443.5</v>
      </c>
      <c r="N1100" s="11">
        <f>M1100*(1+VOTOS!$P$3%)^Q1100</f>
        <v>866568.37959661952</v>
      </c>
      <c r="O1100" s="54">
        <f t="shared" si="52"/>
        <v>866568.37959661952</v>
      </c>
      <c r="P1100" s="103">
        <f t="shared" si="53"/>
        <v>5.7667840733380895E-6</v>
      </c>
      <c r="Q1100" s="6">
        <v>185</v>
      </c>
      <c r="R1100" s="6"/>
      <c r="S1100" s="6" t="s">
        <v>7</v>
      </c>
    </row>
    <row r="1101" spans="1:19" s="47" customFormat="1" ht="14" x14ac:dyDescent="0.15">
      <c r="A1101" s="14" t="s">
        <v>5234</v>
      </c>
      <c r="B1101" s="115" t="s">
        <v>416</v>
      </c>
      <c r="C1101" s="40" t="s">
        <v>65</v>
      </c>
      <c r="D1101" s="12" t="s">
        <v>1578</v>
      </c>
      <c r="E1101" s="51" t="s">
        <v>1579</v>
      </c>
      <c r="F1101" s="14" t="s">
        <v>5895</v>
      </c>
      <c r="G1101" s="14" t="s">
        <v>37</v>
      </c>
      <c r="H1101" s="14" t="s">
        <v>38</v>
      </c>
      <c r="I1101" s="14" t="s">
        <v>39</v>
      </c>
      <c r="J1101" s="15" t="s">
        <v>7586</v>
      </c>
      <c r="K1101" s="52" t="s">
        <v>5896</v>
      </c>
      <c r="L1101" s="109">
        <v>250589.5</v>
      </c>
      <c r="M1101" s="19">
        <f t="shared" si="51"/>
        <v>250589.5</v>
      </c>
      <c r="N1101" s="11">
        <f>M1101*(1+VOTOS!$P$3%)^Q1101</f>
        <v>256554.03591699831</v>
      </c>
      <c r="O1101" s="54">
        <f t="shared" si="52"/>
        <v>256554.03591699831</v>
      </c>
      <c r="P1101" s="103">
        <f t="shared" si="53"/>
        <v>1.7072994620060397E-6</v>
      </c>
      <c r="Q1101" s="6">
        <v>195</v>
      </c>
      <c r="R1101" s="6"/>
      <c r="S1101" s="6" t="s">
        <v>7</v>
      </c>
    </row>
    <row r="1102" spans="1:19" s="47" customFormat="1" ht="14" x14ac:dyDescent="0.15">
      <c r="A1102" s="14" t="s">
        <v>5234</v>
      </c>
      <c r="B1102" s="115" t="s">
        <v>416</v>
      </c>
      <c r="C1102" s="40" t="s">
        <v>65</v>
      </c>
      <c r="D1102" s="12" t="s">
        <v>1578</v>
      </c>
      <c r="E1102" s="51" t="s">
        <v>1579</v>
      </c>
      <c r="F1102" s="14" t="s">
        <v>5895</v>
      </c>
      <c r="G1102" s="14" t="s">
        <v>37</v>
      </c>
      <c r="H1102" s="14" t="s">
        <v>38</v>
      </c>
      <c r="I1102" s="14" t="s">
        <v>39</v>
      </c>
      <c r="J1102" s="15" t="s">
        <v>7586</v>
      </c>
      <c r="K1102" s="52" t="s">
        <v>4337</v>
      </c>
      <c r="L1102" s="109">
        <v>69184</v>
      </c>
      <c r="M1102" s="19">
        <f t="shared" si="51"/>
        <v>0</v>
      </c>
      <c r="N1102" s="11">
        <f>M1102*(1+VOTOS!$P$3%)^Q1102</f>
        <v>0</v>
      </c>
      <c r="O1102" s="54">
        <f t="shared" si="52"/>
        <v>69184</v>
      </c>
      <c r="P1102" s="103">
        <f t="shared" si="53"/>
        <v>4.6040127787208124E-7</v>
      </c>
      <c r="Q1102" s="6">
        <v>0</v>
      </c>
      <c r="R1102" s="6"/>
      <c r="S1102" s="6" t="s">
        <v>7</v>
      </c>
    </row>
    <row r="1103" spans="1:19" s="47" customFormat="1" ht="14" x14ac:dyDescent="0.15">
      <c r="A1103" s="8" t="s">
        <v>415</v>
      </c>
      <c r="B1103" s="114" t="s">
        <v>416</v>
      </c>
      <c r="C1103" s="40" t="s">
        <v>65</v>
      </c>
      <c r="D1103" s="6" t="s">
        <v>621</v>
      </c>
      <c r="E1103" s="7" t="s">
        <v>622</v>
      </c>
      <c r="F1103" s="6" t="s">
        <v>1953</v>
      </c>
      <c r="G1103" s="6" t="s">
        <v>4936</v>
      </c>
      <c r="H1103" s="6" t="s">
        <v>38</v>
      </c>
      <c r="I1103" s="8" t="s">
        <v>39</v>
      </c>
      <c r="J1103" s="15" t="s">
        <v>7586</v>
      </c>
      <c r="K1103" s="7" t="s">
        <v>1986</v>
      </c>
      <c r="L1103" s="19">
        <v>114597</v>
      </c>
      <c r="M1103" s="19">
        <f t="shared" si="51"/>
        <v>114597</v>
      </c>
      <c r="N1103" s="11">
        <f>M1103*(1+VOTOS!$P$3%)^Q1103</f>
        <v>114943.1222082843</v>
      </c>
      <c r="O1103" s="54">
        <f t="shared" si="52"/>
        <v>114943.1222082843</v>
      </c>
      <c r="P1103" s="103">
        <f t="shared" si="53"/>
        <v>7.6491617060737882E-7</v>
      </c>
      <c r="Q1103" s="6">
        <v>25</v>
      </c>
      <c r="R1103" s="6"/>
      <c r="S1103" s="6" t="s">
        <v>11</v>
      </c>
    </row>
    <row r="1104" spans="1:19" s="47" customFormat="1" ht="14" x14ac:dyDescent="0.15">
      <c r="A1104" s="8" t="s">
        <v>415</v>
      </c>
      <c r="B1104" s="114" t="s">
        <v>416</v>
      </c>
      <c r="C1104" s="40" t="s">
        <v>65</v>
      </c>
      <c r="D1104" s="6" t="s">
        <v>621</v>
      </c>
      <c r="E1104" s="7" t="s">
        <v>622</v>
      </c>
      <c r="F1104" s="6" t="s">
        <v>1953</v>
      </c>
      <c r="G1104" s="6" t="s">
        <v>4936</v>
      </c>
      <c r="H1104" s="6" t="s">
        <v>38</v>
      </c>
      <c r="I1104" s="8" t="s">
        <v>39</v>
      </c>
      <c r="J1104" s="15" t="s">
        <v>7586</v>
      </c>
      <c r="K1104" s="7" t="s">
        <v>1964</v>
      </c>
      <c r="L1104" s="19">
        <v>1117040</v>
      </c>
      <c r="M1104" s="19">
        <f t="shared" si="51"/>
        <v>1117040</v>
      </c>
      <c r="N1104" s="11">
        <f>M1104*(1+VOTOS!$P$3%)^Q1104</f>
        <v>1145422.6635742083</v>
      </c>
      <c r="O1104" s="54">
        <f t="shared" si="52"/>
        <v>1145422.6635742083</v>
      </c>
      <c r="P1104" s="103">
        <f t="shared" si="53"/>
        <v>7.6224858061576157E-6</v>
      </c>
      <c r="Q1104" s="48">
        <v>208</v>
      </c>
      <c r="R1104" s="48"/>
      <c r="S1104" s="48" t="s">
        <v>11</v>
      </c>
    </row>
    <row r="1105" spans="1:19" s="47" customFormat="1" ht="14" x14ac:dyDescent="0.15">
      <c r="A1105" s="8" t="s">
        <v>415</v>
      </c>
      <c r="B1105" s="114" t="s">
        <v>416</v>
      </c>
      <c r="C1105" s="40" t="s">
        <v>65</v>
      </c>
      <c r="D1105" s="6" t="s">
        <v>621</v>
      </c>
      <c r="E1105" s="7" t="s">
        <v>622</v>
      </c>
      <c r="F1105" s="6" t="s">
        <v>1953</v>
      </c>
      <c r="G1105" s="6" t="s">
        <v>4936</v>
      </c>
      <c r="H1105" s="6" t="s">
        <v>38</v>
      </c>
      <c r="I1105" s="8" t="s">
        <v>39</v>
      </c>
      <c r="J1105" s="15" t="s">
        <v>7586</v>
      </c>
      <c r="K1105" s="7" t="s">
        <v>1992</v>
      </c>
      <c r="L1105" s="19">
        <v>901987</v>
      </c>
      <c r="M1105" s="19">
        <f t="shared" si="51"/>
        <v>901987</v>
      </c>
      <c r="N1105" s="11">
        <f>M1105*(1+VOTOS!$P$3%)^Q1105</f>
        <v>931736.46732525912</v>
      </c>
      <c r="O1105" s="54">
        <f t="shared" si="52"/>
        <v>931736.46732525912</v>
      </c>
      <c r="P1105" s="103">
        <f t="shared" si="53"/>
        <v>6.2004605139420671E-6</v>
      </c>
      <c r="Q1105" s="6">
        <v>269</v>
      </c>
      <c r="R1105" s="6"/>
      <c r="S1105" s="6" t="s">
        <v>11</v>
      </c>
    </row>
    <row r="1106" spans="1:19" s="47" customFormat="1" ht="14" x14ac:dyDescent="0.15">
      <c r="A1106" s="8" t="s">
        <v>415</v>
      </c>
      <c r="B1106" s="114" t="s">
        <v>416</v>
      </c>
      <c r="C1106" s="40" t="s">
        <v>65</v>
      </c>
      <c r="D1106" s="6" t="s">
        <v>621</v>
      </c>
      <c r="E1106" s="7" t="s">
        <v>622</v>
      </c>
      <c r="F1106" s="6" t="s">
        <v>1953</v>
      </c>
      <c r="G1106" s="6" t="s">
        <v>4936</v>
      </c>
      <c r="H1106" s="6" t="s">
        <v>38</v>
      </c>
      <c r="I1106" s="8" t="s">
        <v>39</v>
      </c>
      <c r="J1106" s="15" t="s">
        <v>7586</v>
      </c>
      <c r="K1106" s="7" t="s">
        <v>1971</v>
      </c>
      <c r="L1106" s="19">
        <v>849065</v>
      </c>
      <c r="M1106" s="19">
        <f t="shared" ref="M1106:M1169" si="54">+IF(Q1106&gt;0,L1106,0)</f>
        <v>849065</v>
      </c>
      <c r="N1106" s="11">
        <f>M1106*(1+VOTOS!$P$3%)^Q1106</f>
        <v>873373.71362137329</v>
      </c>
      <c r="O1106" s="54">
        <f t="shared" si="52"/>
        <v>873373.71362137329</v>
      </c>
      <c r="P1106" s="103">
        <f t="shared" si="53"/>
        <v>5.8120717768727657E-6</v>
      </c>
      <c r="Q1106" s="6">
        <v>234</v>
      </c>
      <c r="R1106" s="6"/>
      <c r="S1106" s="6" t="s">
        <v>11</v>
      </c>
    </row>
    <row r="1107" spans="1:19" s="47" customFormat="1" ht="14" x14ac:dyDescent="0.15">
      <c r="A1107" s="8" t="s">
        <v>415</v>
      </c>
      <c r="B1107" s="114" t="s">
        <v>416</v>
      </c>
      <c r="C1107" s="40" t="s">
        <v>65</v>
      </c>
      <c r="D1107" s="6" t="s">
        <v>621</v>
      </c>
      <c r="E1107" s="7" t="s">
        <v>622</v>
      </c>
      <c r="F1107" s="6" t="s">
        <v>1953</v>
      </c>
      <c r="G1107" s="6" t="s">
        <v>4936</v>
      </c>
      <c r="H1107" s="6" t="s">
        <v>38</v>
      </c>
      <c r="I1107" s="8" t="s">
        <v>39</v>
      </c>
      <c r="J1107" s="15" t="s">
        <v>7586</v>
      </c>
      <c r="K1107" s="7" t="s">
        <v>1979</v>
      </c>
      <c r="L1107" s="19">
        <v>717332</v>
      </c>
      <c r="M1107" s="19">
        <f t="shared" si="54"/>
        <v>717332</v>
      </c>
      <c r="N1107" s="11">
        <f>M1107*(1+VOTOS!$P$3%)^Q1107</f>
        <v>739383.92926035332</v>
      </c>
      <c r="O1107" s="54">
        <f t="shared" si="52"/>
        <v>739383.92926035332</v>
      </c>
      <c r="P1107" s="103">
        <f t="shared" si="53"/>
        <v>4.9204050917776824E-6</v>
      </c>
      <c r="Q1107" s="6">
        <v>251</v>
      </c>
      <c r="R1107" s="6"/>
      <c r="S1107" s="6" t="s">
        <v>11</v>
      </c>
    </row>
    <row r="1108" spans="1:19" s="47" customFormat="1" ht="14" x14ac:dyDescent="0.15">
      <c r="A1108" s="8" t="s">
        <v>415</v>
      </c>
      <c r="B1108" s="114" t="s">
        <v>416</v>
      </c>
      <c r="C1108" s="40" t="s">
        <v>65</v>
      </c>
      <c r="D1108" s="6" t="s">
        <v>621</v>
      </c>
      <c r="E1108" s="7" t="s">
        <v>622</v>
      </c>
      <c r="F1108" s="6" t="s">
        <v>1953</v>
      </c>
      <c r="G1108" s="6" t="s">
        <v>4936</v>
      </c>
      <c r="H1108" s="6" t="s">
        <v>38</v>
      </c>
      <c r="I1108" s="8" t="s">
        <v>39</v>
      </c>
      <c r="J1108" s="15" t="s">
        <v>7586</v>
      </c>
      <c r="K1108" s="7" t="s">
        <v>1960</v>
      </c>
      <c r="L1108" s="19">
        <v>693532</v>
      </c>
      <c r="M1108" s="19">
        <f t="shared" si="54"/>
        <v>693532</v>
      </c>
      <c r="N1108" s="11">
        <f>M1108*(1+VOTOS!$P$3%)^Q1108</f>
        <v>710382.15702588391</v>
      </c>
      <c r="O1108" s="54">
        <f t="shared" si="52"/>
        <v>710382.15702588391</v>
      </c>
      <c r="P1108" s="103">
        <f t="shared" si="53"/>
        <v>4.7274059446149749E-6</v>
      </c>
      <c r="Q1108" s="6">
        <v>199</v>
      </c>
      <c r="R1108" s="6"/>
      <c r="S1108" s="6" t="s">
        <v>11</v>
      </c>
    </row>
    <row r="1109" spans="1:19" s="47" customFormat="1" ht="14" x14ac:dyDescent="0.15">
      <c r="A1109" s="8" t="s">
        <v>415</v>
      </c>
      <c r="B1109" s="114" t="s">
        <v>416</v>
      </c>
      <c r="C1109" s="40" t="s">
        <v>65</v>
      </c>
      <c r="D1109" s="6" t="s">
        <v>621</v>
      </c>
      <c r="E1109" s="7" t="s">
        <v>622</v>
      </c>
      <c r="F1109" s="6" t="s">
        <v>1953</v>
      </c>
      <c r="G1109" s="6" t="s">
        <v>4936</v>
      </c>
      <c r="H1109" s="6" t="s">
        <v>38</v>
      </c>
      <c r="I1109" s="8" t="s">
        <v>39</v>
      </c>
      <c r="J1109" s="15" t="s">
        <v>7586</v>
      </c>
      <c r="K1109" s="7" t="s">
        <v>1963</v>
      </c>
      <c r="L1109" s="19">
        <v>688475</v>
      </c>
      <c r="M1109" s="19">
        <f t="shared" si="54"/>
        <v>688475</v>
      </c>
      <c r="N1109" s="11">
        <f>M1109*(1+VOTOS!$P$3%)^Q1109</f>
        <v>708186.0251988658</v>
      </c>
      <c r="O1109" s="54">
        <f t="shared" si="52"/>
        <v>708186.0251988658</v>
      </c>
      <c r="P1109" s="103">
        <f t="shared" si="53"/>
        <v>4.7127912663723949E-6</v>
      </c>
      <c r="Q1109" s="6">
        <v>234</v>
      </c>
      <c r="R1109" s="6"/>
      <c r="S1109" s="6" t="s">
        <v>11</v>
      </c>
    </row>
    <row r="1110" spans="1:19" s="47" customFormat="1" ht="14" x14ac:dyDescent="0.15">
      <c r="A1110" s="8" t="s">
        <v>415</v>
      </c>
      <c r="B1110" s="114" t="s">
        <v>416</v>
      </c>
      <c r="C1110" s="40" t="s">
        <v>65</v>
      </c>
      <c r="D1110" s="6" t="s">
        <v>621</v>
      </c>
      <c r="E1110" s="7" t="s">
        <v>622</v>
      </c>
      <c r="F1110" s="6" t="s">
        <v>1953</v>
      </c>
      <c r="G1110" s="6" t="s">
        <v>4936</v>
      </c>
      <c r="H1110" s="6" t="s">
        <v>38</v>
      </c>
      <c r="I1110" s="8" t="s">
        <v>39</v>
      </c>
      <c r="J1110" s="15" t="s">
        <v>7586</v>
      </c>
      <c r="K1110" s="7" t="s">
        <v>1988</v>
      </c>
      <c r="L1110" s="19">
        <v>688475</v>
      </c>
      <c r="M1110" s="19">
        <f t="shared" si="54"/>
        <v>688475</v>
      </c>
      <c r="N1110" s="11">
        <f>M1110*(1+VOTOS!$P$3%)^Q1110</f>
        <v>708271.45998194104</v>
      </c>
      <c r="O1110" s="54">
        <f t="shared" si="52"/>
        <v>708271.45998194104</v>
      </c>
      <c r="P1110" s="103">
        <f t="shared" si="53"/>
        <v>4.7133598123266989E-6</v>
      </c>
      <c r="Q1110" s="6">
        <v>235</v>
      </c>
      <c r="R1110" s="6"/>
      <c r="S1110" s="6" t="s">
        <v>11</v>
      </c>
    </row>
    <row r="1111" spans="1:19" s="47" customFormat="1" ht="14" x14ac:dyDescent="0.15">
      <c r="A1111" s="8" t="s">
        <v>415</v>
      </c>
      <c r="B1111" s="114" t="s">
        <v>416</v>
      </c>
      <c r="C1111" s="40" t="s">
        <v>65</v>
      </c>
      <c r="D1111" s="6" t="s">
        <v>621</v>
      </c>
      <c r="E1111" s="7" t="s">
        <v>622</v>
      </c>
      <c r="F1111" s="6" t="s">
        <v>1953</v>
      </c>
      <c r="G1111" s="6" t="s">
        <v>4936</v>
      </c>
      <c r="H1111" s="6" t="s">
        <v>38</v>
      </c>
      <c r="I1111" s="8" t="s">
        <v>39</v>
      </c>
      <c r="J1111" s="15" t="s">
        <v>7586</v>
      </c>
      <c r="K1111" s="7" t="s">
        <v>1989</v>
      </c>
      <c r="L1111" s="19">
        <v>663653</v>
      </c>
      <c r="M1111" s="19">
        <f t="shared" si="54"/>
        <v>663653</v>
      </c>
      <c r="N1111" s="11">
        <f>M1111*(1+VOTOS!$P$3%)^Q1111</f>
        <v>685293.65129572002</v>
      </c>
      <c r="O1111" s="54">
        <f t="shared" si="52"/>
        <v>685293.65129572002</v>
      </c>
      <c r="P1111" s="103">
        <f t="shared" si="53"/>
        <v>4.5604485542057987E-6</v>
      </c>
      <c r="Q1111" s="6">
        <v>266</v>
      </c>
      <c r="R1111" s="6"/>
      <c r="S1111" s="6" t="s">
        <v>11</v>
      </c>
    </row>
    <row r="1112" spans="1:19" s="47" customFormat="1" ht="14" x14ac:dyDescent="0.15">
      <c r="A1112" s="8" t="s">
        <v>415</v>
      </c>
      <c r="B1112" s="114" t="s">
        <v>416</v>
      </c>
      <c r="C1112" s="40" t="s">
        <v>65</v>
      </c>
      <c r="D1112" s="6" t="s">
        <v>621</v>
      </c>
      <c r="E1112" s="7" t="s">
        <v>622</v>
      </c>
      <c r="F1112" s="6" t="s">
        <v>1953</v>
      </c>
      <c r="G1112" s="6" t="s">
        <v>4936</v>
      </c>
      <c r="H1112" s="6" t="s">
        <v>38</v>
      </c>
      <c r="I1112" s="8" t="s">
        <v>39</v>
      </c>
      <c r="J1112" s="15" t="s">
        <v>7586</v>
      </c>
      <c r="K1112" s="7" t="s">
        <v>1972</v>
      </c>
      <c r="L1112" s="19">
        <v>627666</v>
      </c>
      <c r="M1112" s="19">
        <f t="shared" si="54"/>
        <v>627666</v>
      </c>
      <c r="N1112" s="11">
        <f>M1112*(1+VOTOS!$P$3%)^Q1112</f>
        <v>643614.24976273812</v>
      </c>
      <c r="O1112" s="54">
        <f t="shared" si="52"/>
        <v>643614.24976273812</v>
      </c>
      <c r="P1112" s="103">
        <f t="shared" si="53"/>
        <v>4.2830831268421241E-6</v>
      </c>
      <c r="Q1112" s="6">
        <v>208</v>
      </c>
      <c r="R1112" s="6"/>
      <c r="S1112" s="6" t="s">
        <v>11</v>
      </c>
    </row>
    <row r="1113" spans="1:19" s="47" customFormat="1" ht="14" x14ac:dyDescent="0.15">
      <c r="A1113" s="8" t="s">
        <v>415</v>
      </c>
      <c r="B1113" s="114" t="s">
        <v>416</v>
      </c>
      <c r="C1113" s="40" t="s">
        <v>65</v>
      </c>
      <c r="D1113" s="6" t="s">
        <v>621</v>
      </c>
      <c r="E1113" s="7" t="s">
        <v>622</v>
      </c>
      <c r="F1113" s="6" t="s">
        <v>1953</v>
      </c>
      <c r="G1113" s="6" t="s">
        <v>4936</v>
      </c>
      <c r="H1113" s="6" t="s">
        <v>38</v>
      </c>
      <c r="I1113" s="8" t="s">
        <v>39</v>
      </c>
      <c r="J1113" s="15" t="s">
        <v>7586</v>
      </c>
      <c r="K1113" s="7" t="s">
        <v>1974</v>
      </c>
      <c r="L1113" s="19">
        <v>582908</v>
      </c>
      <c r="M1113" s="19">
        <f t="shared" si="54"/>
        <v>582908</v>
      </c>
      <c r="N1113" s="11">
        <f>M1113*(1+VOTOS!$P$3%)^Q1113</f>
        <v>602133.55701981531</v>
      </c>
      <c r="O1113" s="54">
        <f t="shared" si="52"/>
        <v>602133.55701981531</v>
      </c>
      <c r="P1113" s="103">
        <f t="shared" si="53"/>
        <v>4.0070400540816469E-6</v>
      </c>
      <c r="Q1113" s="6">
        <v>269</v>
      </c>
      <c r="R1113" s="6"/>
      <c r="S1113" s="6" t="s">
        <v>11</v>
      </c>
    </row>
    <row r="1114" spans="1:19" s="47" customFormat="1" ht="14" x14ac:dyDescent="0.15">
      <c r="A1114" s="8" t="s">
        <v>415</v>
      </c>
      <c r="B1114" s="114" t="s">
        <v>416</v>
      </c>
      <c r="C1114" s="40" t="s">
        <v>65</v>
      </c>
      <c r="D1114" s="6" t="s">
        <v>621</v>
      </c>
      <c r="E1114" s="7" t="s">
        <v>622</v>
      </c>
      <c r="F1114" s="6" t="s">
        <v>1953</v>
      </c>
      <c r="G1114" s="6" t="s">
        <v>4936</v>
      </c>
      <c r="H1114" s="6" t="s">
        <v>38</v>
      </c>
      <c r="I1114" s="8" t="s">
        <v>39</v>
      </c>
      <c r="J1114" s="15" t="s">
        <v>7586</v>
      </c>
      <c r="K1114" s="7" t="s">
        <v>1959</v>
      </c>
      <c r="L1114" s="19">
        <v>537999</v>
      </c>
      <c r="M1114" s="19">
        <f t="shared" si="54"/>
        <v>537999</v>
      </c>
      <c r="N1114" s="11">
        <f>M1114*(1+VOTOS!$P$3%)^Q1114</f>
        <v>553401.90038994094</v>
      </c>
      <c r="O1114" s="54">
        <f t="shared" si="52"/>
        <v>553401.90038994094</v>
      </c>
      <c r="P1114" s="103">
        <f t="shared" si="53"/>
        <v>3.682743728555259E-6</v>
      </c>
      <c r="Q1114" s="48">
        <v>234</v>
      </c>
      <c r="R1114" s="48"/>
      <c r="S1114" s="48" t="s">
        <v>11</v>
      </c>
    </row>
    <row r="1115" spans="1:19" s="47" customFormat="1" ht="14" x14ac:dyDescent="0.15">
      <c r="A1115" s="8" t="s">
        <v>415</v>
      </c>
      <c r="B1115" s="114" t="s">
        <v>416</v>
      </c>
      <c r="C1115" s="40" t="s">
        <v>65</v>
      </c>
      <c r="D1115" s="6" t="s">
        <v>621</v>
      </c>
      <c r="E1115" s="7" t="s">
        <v>622</v>
      </c>
      <c r="F1115" s="6" t="s">
        <v>1953</v>
      </c>
      <c r="G1115" s="6" t="s">
        <v>4936</v>
      </c>
      <c r="H1115" s="6" t="s">
        <v>38</v>
      </c>
      <c r="I1115" s="8" t="s">
        <v>39</v>
      </c>
      <c r="J1115" s="15" t="s">
        <v>7586</v>
      </c>
      <c r="K1115" s="7" t="s">
        <v>1965</v>
      </c>
      <c r="L1115" s="19">
        <v>483426</v>
      </c>
      <c r="M1115" s="19">
        <f t="shared" si="54"/>
        <v>483426</v>
      </c>
      <c r="N1115" s="11">
        <f>M1115*(1+VOTOS!$P$3%)^Q1115</f>
        <v>499370.42712719884</v>
      </c>
      <c r="O1115" s="54">
        <f t="shared" si="52"/>
        <v>499370.42712719884</v>
      </c>
      <c r="P1115" s="103">
        <f t="shared" si="53"/>
        <v>3.3231785207690994E-6</v>
      </c>
      <c r="Q1115" s="48">
        <v>269</v>
      </c>
      <c r="R1115" s="48"/>
      <c r="S1115" s="48" t="s">
        <v>11</v>
      </c>
    </row>
    <row r="1116" spans="1:19" s="47" customFormat="1" ht="14" x14ac:dyDescent="0.15">
      <c r="A1116" s="8" t="s">
        <v>415</v>
      </c>
      <c r="B1116" s="114" t="s">
        <v>416</v>
      </c>
      <c r="C1116" s="40" t="s">
        <v>65</v>
      </c>
      <c r="D1116" s="6" t="s">
        <v>621</v>
      </c>
      <c r="E1116" s="7" t="s">
        <v>622</v>
      </c>
      <c r="F1116" s="6" t="s">
        <v>1953</v>
      </c>
      <c r="G1116" s="6" t="s">
        <v>4936</v>
      </c>
      <c r="H1116" s="6" t="s">
        <v>38</v>
      </c>
      <c r="I1116" s="8" t="s">
        <v>39</v>
      </c>
      <c r="J1116" s="15" t="s">
        <v>7586</v>
      </c>
      <c r="K1116" s="7" t="s">
        <v>1954</v>
      </c>
      <c r="L1116" s="19">
        <v>448303</v>
      </c>
      <c r="M1116" s="19">
        <f t="shared" si="54"/>
        <v>448303</v>
      </c>
      <c r="N1116" s="11">
        <f>M1116*(1+VOTOS!$P$3%)^Q1116</f>
        <v>459250.43340991915</v>
      </c>
      <c r="O1116" s="54">
        <f t="shared" si="52"/>
        <v>459250.43340991915</v>
      </c>
      <c r="P1116" s="103">
        <f t="shared" si="53"/>
        <v>3.0561905412412396E-6</v>
      </c>
      <c r="Q1116" s="48">
        <v>200</v>
      </c>
      <c r="R1116" s="48"/>
      <c r="S1116" s="48" t="s">
        <v>11</v>
      </c>
    </row>
    <row r="1117" spans="1:19" s="47" customFormat="1" ht="14" x14ac:dyDescent="0.15">
      <c r="A1117" s="8" t="s">
        <v>415</v>
      </c>
      <c r="B1117" s="114" t="s">
        <v>416</v>
      </c>
      <c r="C1117" s="40" t="s">
        <v>65</v>
      </c>
      <c r="D1117" s="6" t="s">
        <v>621</v>
      </c>
      <c r="E1117" s="7" t="s">
        <v>622</v>
      </c>
      <c r="F1117" s="6" t="s">
        <v>1953</v>
      </c>
      <c r="G1117" s="6" t="s">
        <v>4936</v>
      </c>
      <c r="H1117" s="6" t="s">
        <v>38</v>
      </c>
      <c r="I1117" s="8" t="s">
        <v>39</v>
      </c>
      <c r="J1117" s="15" t="s">
        <v>7586</v>
      </c>
      <c r="K1117" s="7" t="s">
        <v>1969</v>
      </c>
      <c r="L1117" s="19">
        <v>391996</v>
      </c>
      <c r="M1117" s="19">
        <f t="shared" si="54"/>
        <v>391996</v>
      </c>
      <c r="N1117" s="11">
        <f>M1117*(1+VOTOS!$P$3%)^Q1117</f>
        <v>404583.0865910424</v>
      </c>
      <c r="O1117" s="54">
        <f t="shared" si="52"/>
        <v>404583.0865910424</v>
      </c>
      <c r="P1117" s="103">
        <f t="shared" si="53"/>
        <v>2.6923937626033016E-6</v>
      </c>
      <c r="Q1117" s="48">
        <v>262</v>
      </c>
      <c r="R1117" s="48"/>
      <c r="S1117" s="48" t="s">
        <v>11</v>
      </c>
    </row>
    <row r="1118" spans="1:19" s="47" customFormat="1" ht="14" x14ac:dyDescent="0.15">
      <c r="A1118" s="8" t="s">
        <v>415</v>
      </c>
      <c r="B1118" s="114" t="s">
        <v>416</v>
      </c>
      <c r="C1118" s="40" t="s">
        <v>65</v>
      </c>
      <c r="D1118" s="6" t="s">
        <v>621</v>
      </c>
      <c r="E1118" s="7" t="s">
        <v>622</v>
      </c>
      <c r="F1118" s="6" t="s">
        <v>1953</v>
      </c>
      <c r="G1118" s="6" t="s">
        <v>4936</v>
      </c>
      <c r="H1118" s="6" t="s">
        <v>38</v>
      </c>
      <c r="I1118" s="8" t="s">
        <v>39</v>
      </c>
      <c r="J1118" s="15" t="s">
        <v>7586</v>
      </c>
      <c r="K1118" s="7" t="s">
        <v>1991</v>
      </c>
      <c r="L1118" s="19">
        <v>359665</v>
      </c>
      <c r="M1118" s="19">
        <f t="shared" si="54"/>
        <v>359665</v>
      </c>
      <c r="N1118" s="11">
        <f>M1118*(1+VOTOS!$P$3%)^Q1118</f>
        <v>371931.10445806058</v>
      </c>
      <c r="O1118" s="54">
        <f t="shared" si="52"/>
        <v>371931.10445806058</v>
      </c>
      <c r="P1118" s="103">
        <f t="shared" si="53"/>
        <v>2.4751034310370264E-6</v>
      </c>
      <c r="Q1118" s="6">
        <v>278</v>
      </c>
      <c r="R1118" s="6"/>
      <c r="S1118" s="6" t="s">
        <v>11</v>
      </c>
    </row>
    <row r="1119" spans="1:19" s="47" customFormat="1" ht="14" x14ac:dyDescent="0.15">
      <c r="A1119" s="8" t="s">
        <v>415</v>
      </c>
      <c r="B1119" s="114" t="s">
        <v>416</v>
      </c>
      <c r="C1119" s="40" t="s">
        <v>65</v>
      </c>
      <c r="D1119" s="6" t="s">
        <v>621</v>
      </c>
      <c r="E1119" s="7" t="s">
        <v>622</v>
      </c>
      <c r="F1119" s="6" t="s">
        <v>1953</v>
      </c>
      <c r="G1119" s="6" t="s">
        <v>4936</v>
      </c>
      <c r="H1119" s="6" t="s">
        <v>38</v>
      </c>
      <c r="I1119" s="8" t="s">
        <v>39</v>
      </c>
      <c r="J1119" s="15" t="s">
        <v>7586</v>
      </c>
      <c r="K1119" s="7" t="s">
        <v>1984</v>
      </c>
      <c r="L1119" s="19">
        <v>335058</v>
      </c>
      <c r="M1119" s="19">
        <f t="shared" si="54"/>
        <v>335058</v>
      </c>
      <c r="N1119" s="11">
        <f>M1119*(1+VOTOS!$P$3%)^Q1119</f>
        <v>345816.79360764264</v>
      </c>
      <c r="O1119" s="54">
        <f t="shared" si="52"/>
        <v>345816.79360764264</v>
      </c>
      <c r="P1119" s="103">
        <f t="shared" si="53"/>
        <v>2.3013195780322681E-6</v>
      </c>
      <c r="Q1119" s="6">
        <v>262</v>
      </c>
      <c r="R1119" s="6"/>
      <c r="S1119" s="6" t="s">
        <v>11</v>
      </c>
    </row>
    <row r="1120" spans="1:19" s="47" customFormat="1" ht="14" x14ac:dyDescent="0.15">
      <c r="A1120" s="8" t="s">
        <v>415</v>
      </c>
      <c r="B1120" s="114" t="s">
        <v>416</v>
      </c>
      <c r="C1120" s="40" t="s">
        <v>65</v>
      </c>
      <c r="D1120" s="6" t="s">
        <v>621</v>
      </c>
      <c r="E1120" s="7" t="s">
        <v>622</v>
      </c>
      <c r="F1120" s="6" t="s">
        <v>1953</v>
      </c>
      <c r="G1120" s="6" t="s">
        <v>4936</v>
      </c>
      <c r="H1120" s="6" t="s">
        <v>38</v>
      </c>
      <c r="I1120" s="8" t="s">
        <v>39</v>
      </c>
      <c r="J1120" s="15" t="s">
        <v>7586</v>
      </c>
      <c r="K1120" s="7" t="s">
        <v>1968</v>
      </c>
      <c r="L1120" s="19">
        <v>235025</v>
      </c>
      <c r="M1120" s="19">
        <f t="shared" si="54"/>
        <v>235025</v>
      </c>
      <c r="N1120" s="11">
        <f>M1120*(1+VOTOS!$P$3%)^Q1120</f>
        <v>242571.70972678228</v>
      </c>
      <c r="O1120" s="54">
        <f t="shared" si="52"/>
        <v>242571.70972678228</v>
      </c>
      <c r="P1120" s="103">
        <f t="shared" si="53"/>
        <v>1.6142507680074313E-6</v>
      </c>
      <c r="Q1120" s="48">
        <v>262</v>
      </c>
      <c r="R1120" s="48"/>
      <c r="S1120" s="48" t="s">
        <v>11</v>
      </c>
    </row>
    <row r="1121" spans="1:19" s="47" customFormat="1" ht="14" x14ac:dyDescent="0.15">
      <c r="A1121" s="8" t="s">
        <v>415</v>
      </c>
      <c r="B1121" s="114" t="s">
        <v>416</v>
      </c>
      <c r="C1121" s="40" t="s">
        <v>65</v>
      </c>
      <c r="D1121" s="6" t="s">
        <v>621</v>
      </c>
      <c r="E1121" s="7" t="s">
        <v>622</v>
      </c>
      <c r="F1121" s="6" t="s">
        <v>1953</v>
      </c>
      <c r="G1121" s="6" t="s">
        <v>4936</v>
      </c>
      <c r="H1121" s="6" t="s">
        <v>38</v>
      </c>
      <c r="I1121" s="8" t="s">
        <v>39</v>
      </c>
      <c r="J1121" s="15" t="s">
        <v>7586</v>
      </c>
      <c r="K1121" s="7" t="s">
        <v>1958</v>
      </c>
      <c r="L1121" s="19">
        <v>150885</v>
      </c>
      <c r="M1121" s="19">
        <f t="shared" si="54"/>
        <v>150885</v>
      </c>
      <c r="N1121" s="11">
        <f>M1121*(1+VOTOS!$P$3%)^Q1121</f>
        <v>155335.94809869322</v>
      </c>
      <c r="O1121" s="54">
        <f t="shared" si="52"/>
        <v>155335.94809869322</v>
      </c>
      <c r="P1121" s="103">
        <f t="shared" si="53"/>
        <v>1.0337197763082454E-6</v>
      </c>
      <c r="Q1121" s="48">
        <v>241</v>
      </c>
      <c r="R1121" s="48"/>
      <c r="S1121" s="48" t="s">
        <v>11</v>
      </c>
    </row>
    <row r="1122" spans="1:19" s="47" customFormat="1" ht="14" x14ac:dyDescent="0.15">
      <c r="A1122" s="8" t="s">
        <v>415</v>
      </c>
      <c r="B1122" s="114" t="s">
        <v>416</v>
      </c>
      <c r="C1122" s="40" t="s">
        <v>65</v>
      </c>
      <c r="D1122" s="6" t="s">
        <v>621</v>
      </c>
      <c r="E1122" s="7" t="s">
        <v>622</v>
      </c>
      <c r="F1122" s="6" t="s">
        <v>1953</v>
      </c>
      <c r="G1122" s="6" t="s">
        <v>4936</v>
      </c>
      <c r="H1122" s="6" t="s">
        <v>38</v>
      </c>
      <c r="I1122" s="8" t="s">
        <v>39</v>
      </c>
      <c r="J1122" s="15" t="s">
        <v>7586</v>
      </c>
      <c r="K1122" s="7" t="s">
        <v>1993</v>
      </c>
      <c r="L1122" s="19">
        <v>48224</v>
      </c>
      <c r="M1122" s="19">
        <f t="shared" si="54"/>
        <v>48224</v>
      </c>
      <c r="N1122" s="11">
        <f>M1122*(1+VOTOS!$P$3%)^Q1122</f>
        <v>49814.531030151535</v>
      </c>
      <c r="O1122" s="54">
        <f t="shared" si="52"/>
        <v>49814.531030151535</v>
      </c>
      <c r="P1122" s="103">
        <f t="shared" si="53"/>
        <v>3.3150256913275052E-7</v>
      </c>
      <c r="Q1122" s="48">
        <v>269</v>
      </c>
      <c r="R1122" s="48"/>
      <c r="S1122" s="48" t="s">
        <v>11</v>
      </c>
    </row>
    <row r="1123" spans="1:19" s="47" customFormat="1" ht="14" x14ac:dyDescent="0.15">
      <c r="A1123" s="8" t="s">
        <v>415</v>
      </c>
      <c r="B1123" s="114" t="s">
        <v>416</v>
      </c>
      <c r="C1123" s="40" t="s">
        <v>65</v>
      </c>
      <c r="D1123" s="6" t="s">
        <v>621</v>
      </c>
      <c r="E1123" s="7" t="s">
        <v>622</v>
      </c>
      <c r="F1123" s="6" t="s">
        <v>1953</v>
      </c>
      <c r="G1123" s="6" t="s">
        <v>4936</v>
      </c>
      <c r="H1123" s="6" t="s">
        <v>38</v>
      </c>
      <c r="I1123" s="8" t="s">
        <v>39</v>
      </c>
      <c r="J1123" s="15" t="s">
        <v>7586</v>
      </c>
      <c r="K1123" s="7" t="s">
        <v>1977</v>
      </c>
      <c r="L1123" s="19">
        <v>457419</v>
      </c>
      <c r="M1123" s="19">
        <f t="shared" si="54"/>
        <v>457419</v>
      </c>
      <c r="N1123" s="11">
        <f>M1123*(1+VOTOS!$P$3%)^Q1123</f>
        <v>465827.40735599282</v>
      </c>
      <c r="O1123" s="54">
        <f t="shared" si="52"/>
        <v>465827.40735599282</v>
      </c>
      <c r="P1123" s="103">
        <f t="shared" si="53"/>
        <v>3.0999585686652644E-6</v>
      </c>
      <c r="Q1123" s="6">
        <v>151</v>
      </c>
      <c r="R1123" s="6"/>
      <c r="S1123" s="6" t="s">
        <v>11</v>
      </c>
    </row>
    <row r="1124" spans="1:19" s="47" customFormat="1" ht="14" x14ac:dyDescent="0.15">
      <c r="A1124" s="8" t="s">
        <v>415</v>
      </c>
      <c r="B1124" s="114" t="s">
        <v>416</v>
      </c>
      <c r="C1124" s="40" t="s">
        <v>65</v>
      </c>
      <c r="D1124" s="6" t="s">
        <v>621</v>
      </c>
      <c r="E1124" s="7" t="s">
        <v>622</v>
      </c>
      <c r="F1124" s="6" t="s">
        <v>1953</v>
      </c>
      <c r="G1124" s="6" t="s">
        <v>4936</v>
      </c>
      <c r="H1124" s="6" t="s">
        <v>38</v>
      </c>
      <c r="I1124" s="8" t="s">
        <v>39</v>
      </c>
      <c r="J1124" s="15" t="s">
        <v>7586</v>
      </c>
      <c r="K1124" s="7" t="s">
        <v>1957</v>
      </c>
      <c r="L1124" s="19">
        <v>383750</v>
      </c>
      <c r="M1124" s="19">
        <f t="shared" si="54"/>
        <v>383750</v>
      </c>
      <c r="N1124" s="11">
        <f>M1124*(1+VOTOS!$P$3%)^Q1124</f>
        <v>391842.73372044129</v>
      </c>
      <c r="O1124" s="54">
        <f t="shared" si="52"/>
        <v>391842.73372044129</v>
      </c>
      <c r="P1124" s="103">
        <f t="shared" si="53"/>
        <v>2.6076100735687562E-6</v>
      </c>
      <c r="Q1124" s="48">
        <v>173</v>
      </c>
      <c r="R1124" s="48"/>
      <c r="S1124" s="48" t="s">
        <v>11</v>
      </c>
    </row>
    <row r="1125" spans="1:19" s="47" customFormat="1" ht="14" x14ac:dyDescent="0.15">
      <c r="A1125" s="8" t="s">
        <v>415</v>
      </c>
      <c r="B1125" s="114" t="s">
        <v>416</v>
      </c>
      <c r="C1125" s="40" t="s">
        <v>65</v>
      </c>
      <c r="D1125" s="6" t="s">
        <v>621</v>
      </c>
      <c r="E1125" s="7" t="s">
        <v>622</v>
      </c>
      <c r="F1125" s="6" t="s">
        <v>1953</v>
      </c>
      <c r="G1125" s="6" t="s">
        <v>4936</v>
      </c>
      <c r="H1125" s="6" t="s">
        <v>38</v>
      </c>
      <c r="I1125" s="8" t="s">
        <v>39</v>
      </c>
      <c r="J1125" s="15" t="s">
        <v>7586</v>
      </c>
      <c r="K1125" s="7" t="s">
        <v>1994</v>
      </c>
      <c r="L1125" s="19">
        <v>362573</v>
      </c>
      <c r="M1125" s="19">
        <f t="shared" si="54"/>
        <v>362573</v>
      </c>
      <c r="N1125" s="11">
        <f>M1125*(1+VOTOS!$P$3%)^Q1125</f>
        <v>369594.42711483588</v>
      </c>
      <c r="O1125" s="54">
        <f t="shared" si="52"/>
        <v>369594.42711483588</v>
      </c>
      <c r="P1125" s="103">
        <f t="shared" si="53"/>
        <v>2.4595534594425044E-6</v>
      </c>
      <c r="Q1125" s="48">
        <v>159</v>
      </c>
      <c r="R1125" s="48"/>
      <c r="S1125" s="48" t="s">
        <v>11</v>
      </c>
    </row>
    <row r="1126" spans="1:19" s="47" customFormat="1" ht="14" x14ac:dyDescent="0.15">
      <c r="A1126" s="8" t="s">
        <v>415</v>
      </c>
      <c r="B1126" s="114" t="s">
        <v>416</v>
      </c>
      <c r="C1126" s="40" t="s">
        <v>65</v>
      </c>
      <c r="D1126" s="6" t="s">
        <v>621</v>
      </c>
      <c r="E1126" s="7" t="s">
        <v>622</v>
      </c>
      <c r="F1126" s="6" t="s">
        <v>1953</v>
      </c>
      <c r="G1126" s="6" t="s">
        <v>4936</v>
      </c>
      <c r="H1126" s="6" t="s">
        <v>38</v>
      </c>
      <c r="I1126" s="8" t="s">
        <v>39</v>
      </c>
      <c r="J1126" s="15" t="s">
        <v>7586</v>
      </c>
      <c r="K1126" s="7" t="s">
        <v>1987</v>
      </c>
      <c r="L1126" s="19">
        <v>341130</v>
      </c>
      <c r="M1126" s="19">
        <f t="shared" si="54"/>
        <v>341130</v>
      </c>
      <c r="N1126" s="11">
        <f>M1126*(1+VOTOS!$P$3%)^Q1126</f>
        <v>347107.52078453352</v>
      </c>
      <c r="O1126" s="54">
        <f t="shared" si="52"/>
        <v>347107.52078453352</v>
      </c>
      <c r="P1126" s="103">
        <f t="shared" si="53"/>
        <v>2.3099090270613039E-6</v>
      </c>
      <c r="Q1126" s="6">
        <v>144</v>
      </c>
      <c r="R1126" s="6"/>
      <c r="S1126" s="6" t="s">
        <v>11</v>
      </c>
    </row>
    <row r="1127" spans="1:19" s="47" customFormat="1" ht="14" x14ac:dyDescent="0.15">
      <c r="A1127" s="8" t="s">
        <v>415</v>
      </c>
      <c r="B1127" s="114" t="s">
        <v>416</v>
      </c>
      <c r="C1127" s="40" t="s">
        <v>65</v>
      </c>
      <c r="D1127" s="6" t="s">
        <v>621</v>
      </c>
      <c r="E1127" s="7" t="s">
        <v>622</v>
      </c>
      <c r="F1127" s="6" t="s">
        <v>1953</v>
      </c>
      <c r="G1127" s="6" t="s">
        <v>4936</v>
      </c>
      <c r="H1127" s="6" t="s">
        <v>38</v>
      </c>
      <c r="I1127" s="8" t="s">
        <v>39</v>
      </c>
      <c r="J1127" s="15" t="s">
        <v>7586</v>
      </c>
      <c r="K1127" s="7" t="s">
        <v>1980</v>
      </c>
      <c r="L1127" s="19">
        <v>192209</v>
      </c>
      <c r="M1127" s="19">
        <f t="shared" si="54"/>
        <v>192209</v>
      </c>
      <c r="N1127" s="11">
        <f>M1127*(1+VOTOS!$P$3%)^Q1127</f>
        <v>195435.51642046278</v>
      </c>
      <c r="O1127" s="54">
        <f t="shared" si="52"/>
        <v>195435.51642046278</v>
      </c>
      <c r="P1127" s="103">
        <f t="shared" si="53"/>
        <v>1.3005718302146621E-6</v>
      </c>
      <c r="Q1127" s="6">
        <v>138</v>
      </c>
      <c r="R1127" s="6"/>
      <c r="S1127" s="6" t="s">
        <v>11</v>
      </c>
    </row>
    <row r="1128" spans="1:19" s="47" customFormat="1" ht="14" x14ac:dyDescent="0.15">
      <c r="A1128" s="8" t="s">
        <v>415</v>
      </c>
      <c r="B1128" s="114" t="s">
        <v>416</v>
      </c>
      <c r="C1128" s="40" t="s">
        <v>65</v>
      </c>
      <c r="D1128" s="6" t="s">
        <v>621</v>
      </c>
      <c r="E1128" s="7" t="s">
        <v>622</v>
      </c>
      <c r="F1128" s="6" t="s">
        <v>1953</v>
      </c>
      <c r="G1128" s="6" t="s">
        <v>4936</v>
      </c>
      <c r="H1128" s="6" t="s">
        <v>38</v>
      </c>
      <c r="I1128" s="8" t="s">
        <v>39</v>
      </c>
      <c r="J1128" s="15" t="s">
        <v>7586</v>
      </c>
      <c r="K1128" s="7" t="s">
        <v>1983</v>
      </c>
      <c r="L1128" s="19">
        <v>179333</v>
      </c>
      <c r="M1128" s="19">
        <f t="shared" si="54"/>
        <v>179333</v>
      </c>
      <c r="N1128" s="11">
        <f>M1128*(1+VOTOS!$P$3%)^Q1128</f>
        <v>182541.44834253701</v>
      </c>
      <c r="O1128" s="54">
        <f t="shared" si="52"/>
        <v>182541.44834253701</v>
      </c>
      <c r="P1128" s="103">
        <f t="shared" si="53"/>
        <v>1.2147652070063099E-6</v>
      </c>
      <c r="Q1128" s="6">
        <v>147</v>
      </c>
      <c r="R1128" s="6"/>
      <c r="S1128" s="6" t="s">
        <v>11</v>
      </c>
    </row>
    <row r="1129" spans="1:19" s="47" customFormat="1" ht="14" x14ac:dyDescent="0.15">
      <c r="A1129" s="8" t="s">
        <v>415</v>
      </c>
      <c r="B1129" s="114" t="s">
        <v>416</v>
      </c>
      <c r="C1129" s="40" t="s">
        <v>65</v>
      </c>
      <c r="D1129" s="6" t="s">
        <v>621</v>
      </c>
      <c r="E1129" s="7" t="s">
        <v>622</v>
      </c>
      <c r="F1129" s="6" t="s">
        <v>1953</v>
      </c>
      <c r="G1129" s="6" t="s">
        <v>4936</v>
      </c>
      <c r="H1129" s="6" t="s">
        <v>38</v>
      </c>
      <c r="I1129" s="8" t="s">
        <v>39</v>
      </c>
      <c r="J1129" s="15" t="s">
        <v>7586</v>
      </c>
      <c r="K1129" s="7" t="s">
        <v>1962</v>
      </c>
      <c r="L1129" s="19">
        <v>155533</v>
      </c>
      <c r="M1129" s="19">
        <f t="shared" si="54"/>
        <v>155533</v>
      </c>
      <c r="N1129" s="11">
        <f>M1129*(1+VOTOS!$P$3%)^Q1129</f>
        <v>157496.55997833563</v>
      </c>
      <c r="O1129" s="54">
        <f t="shared" si="52"/>
        <v>157496.55997833563</v>
      </c>
      <c r="P1129" s="103">
        <f t="shared" si="53"/>
        <v>1.0480980786667816E-6</v>
      </c>
      <c r="Q1129" s="48">
        <v>104</v>
      </c>
      <c r="R1129" s="48"/>
      <c r="S1129" s="48" t="s">
        <v>11</v>
      </c>
    </row>
    <row r="1130" spans="1:19" s="47" customFormat="1" ht="14" x14ac:dyDescent="0.15">
      <c r="A1130" s="8" t="s">
        <v>415</v>
      </c>
      <c r="B1130" s="114" t="s">
        <v>416</v>
      </c>
      <c r="C1130" s="40" t="s">
        <v>65</v>
      </c>
      <c r="D1130" s="6" t="s">
        <v>621</v>
      </c>
      <c r="E1130" s="7" t="s">
        <v>622</v>
      </c>
      <c r="F1130" s="6" t="s">
        <v>1953</v>
      </c>
      <c r="G1130" s="6" t="s">
        <v>4936</v>
      </c>
      <c r="H1130" s="6" t="s">
        <v>38</v>
      </c>
      <c r="I1130" s="8" t="s">
        <v>39</v>
      </c>
      <c r="J1130" s="15" t="s">
        <v>7586</v>
      </c>
      <c r="K1130" s="7" t="s">
        <v>1981</v>
      </c>
      <c r="L1130" s="19">
        <v>126099</v>
      </c>
      <c r="M1130" s="19">
        <f t="shared" si="54"/>
        <v>126099</v>
      </c>
      <c r="N1130" s="11">
        <f>M1130*(1+VOTOS!$P$3%)^Q1130</f>
        <v>127891.36756763089</v>
      </c>
      <c r="O1130" s="54">
        <f t="shared" si="52"/>
        <v>127891.36756763089</v>
      </c>
      <c r="P1130" s="103">
        <f t="shared" si="53"/>
        <v>8.5108332933836306E-7</v>
      </c>
      <c r="Q1130" s="6">
        <v>117</v>
      </c>
      <c r="R1130" s="6"/>
      <c r="S1130" s="6" t="s">
        <v>11</v>
      </c>
    </row>
    <row r="1131" spans="1:19" s="47" customFormat="1" ht="14" x14ac:dyDescent="0.15">
      <c r="A1131" s="8" t="s">
        <v>415</v>
      </c>
      <c r="B1131" s="114" t="s">
        <v>416</v>
      </c>
      <c r="C1131" s="40" t="s">
        <v>65</v>
      </c>
      <c r="D1131" s="6" t="s">
        <v>621</v>
      </c>
      <c r="E1131" s="7" t="s">
        <v>622</v>
      </c>
      <c r="F1131" s="6" t="s">
        <v>1953</v>
      </c>
      <c r="G1131" s="6" t="s">
        <v>4936</v>
      </c>
      <c r="H1131" s="6" t="s">
        <v>38</v>
      </c>
      <c r="I1131" s="8" t="s">
        <v>39</v>
      </c>
      <c r="J1131" s="15" t="s">
        <v>7586</v>
      </c>
      <c r="K1131" s="7" t="s">
        <v>1978</v>
      </c>
      <c r="L1131" s="19">
        <v>43681</v>
      </c>
      <c r="M1131" s="19">
        <f t="shared" si="54"/>
        <v>43681</v>
      </c>
      <c r="N1131" s="11">
        <f>M1131*(1+VOTOS!$P$3%)^Q1131</f>
        <v>44602.169255094712</v>
      </c>
      <c r="O1131" s="54">
        <f t="shared" si="52"/>
        <v>44602.169255094712</v>
      </c>
      <c r="P1131" s="103">
        <f t="shared" si="53"/>
        <v>2.968156758920048E-7</v>
      </c>
      <c r="Q1131" s="6">
        <v>173</v>
      </c>
      <c r="R1131" s="6"/>
      <c r="S1131" s="6" t="s">
        <v>11</v>
      </c>
    </row>
    <row r="1132" spans="1:19" s="47" customFormat="1" ht="14" x14ac:dyDescent="0.15">
      <c r="A1132" s="8" t="s">
        <v>415</v>
      </c>
      <c r="B1132" s="114" t="s">
        <v>416</v>
      </c>
      <c r="C1132" s="40" t="s">
        <v>65</v>
      </c>
      <c r="D1132" s="6" t="s">
        <v>621</v>
      </c>
      <c r="E1132" s="7" t="s">
        <v>622</v>
      </c>
      <c r="F1132" s="6" t="s">
        <v>1953</v>
      </c>
      <c r="G1132" s="6" t="s">
        <v>4936</v>
      </c>
      <c r="H1132" s="6" t="s">
        <v>38</v>
      </c>
      <c r="I1132" s="8" t="s">
        <v>39</v>
      </c>
      <c r="J1132" s="15" t="s">
        <v>7586</v>
      </c>
      <c r="K1132" s="7" t="s">
        <v>1970</v>
      </c>
      <c r="L1132" s="19">
        <v>41876</v>
      </c>
      <c r="M1132" s="19">
        <f t="shared" si="54"/>
        <v>41876</v>
      </c>
      <c r="N1132" s="11">
        <f>M1132*(1+VOTOS!$P$3%)^Q1132</f>
        <v>42965.927003196441</v>
      </c>
      <c r="O1132" s="54">
        <f t="shared" si="52"/>
        <v>42965.927003196441</v>
      </c>
      <c r="P1132" s="103">
        <f t="shared" si="53"/>
        <v>2.8592691514266597E-7</v>
      </c>
      <c r="Q1132" s="48">
        <v>213</v>
      </c>
      <c r="R1132" s="48"/>
      <c r="S1132" s="48" t="s">
        <v>11</v>
      </c>
    </row>
    <row r="1133" spans="1:19" s="47" customFormat="1" ht="14" x14ac:dyDescent="0.15">
      <c r="A1133" s="8" t="s">
        <v>415</v>
      </c>
      <c r="B1133" s="114" t="s">
        <v>416</v>
      </c>
      <c r="C1133" s="40" t="s">
        <v>65</v>
      </c>
      <c r="D1133" s="6" t="s">
        <v>621</v>
      </c>
      <c r="E1133" s="7" t="s">
        <v>622</v>
      </c>
      <c r="F1133" s="6" t="s">
        <v>1953</v>
      </c>
      <c r="G1133" s="6" t="s">
        <v>4936</v>
      </c>
      <c r="H1133" s="6" t="s">
        <v>38</v>
      </c>
      <c r="I1133" s="8" t="s">
        <v>39</v>
      </c>
      <c r="J1133" s="15" t="s">
        <v>7586</v>
      </c>
      <c r="K1133" s="7" t="s">
        <v>1975</v>
      </c>
      <c r="L1133" s="19">
        <v>10977</v>
      </c>
      <c r="M1133" s="19">
        <f t="shared" si="54"/>
        <v>10977</v>
      </c>
      <c r="N1133" s="11">
        <f>M1133*(1+VOTOS!$P$3%)^Q1133</f>
        <v>11169.346746553585</v>
      </c>
      <c r="O1133" s="54">
        <f t="shared" si="52"/>
        <v>11169.346746553585</v>
      </c>
      <c r="P1133" s="103">
        <f t="shared" si="53"/>
        <v>7.4329057514882687E-8</v>
      </c>
      <c r="Q1133" s="6">
        <v>144</v>
      </c>
      <c r="R1133" s="6"/>
      <c r="S1133" s="6" t="s">
        <v>11</v>
      </c>
    </row>
    <row r="1134" spans="1:19" s="47" customFormat="1" ht="14" x14ac:dyDescent="0.15">
      <c r="A1134" s="8" t="s">
        <v>415</v>
      </c>
      <c r="B1134" s="114" t="s">
        <v>416</v>
      </c>
      <c r="C1134" s="40" t="s">
        <v>65</v>
      </c>
      <c r="D1134" s="6" t="s">
        <v>621</v>
      </c>
      <c r="E1134" s="7" t="s">
        <v>622</v>
      </c>
      <c r="F1134" s="6" t="s">
        <v>1953</v>
      </c>
      <c r="G1134" s="6" t="s">
        <v>4936</v>
      </c>
      <c r="H1134" s="6" t="s">
        <v>38</v>
      </c>
      <c r="I1134" s="8" t="s">
        <v>39</v>
      </c>
      <c r="J1134" s="15" t="s">
        <v>7586</v>
      </c>
      <c r="K1134" s="7" t="s">
        <v>1976</v>
      </c>
      <c r="L1134" s="19">
        <v>121588</v>
      </c>
      <c r="M1134" s="19">
        <f t="shared" si="54"/>
        <v>121588</v>
      </c>
      <c r="N1134" s="11">
        <f>M1134*(1+VOTOS!$P$3%)^Q1134</f>
        <v>123539.58793478366</v>
      </c>
      <c r="O1134" s="54">
        <f t="shared" si="52"/>
        <v>123539.58793478366</v>
      </c>
      <c r="P1134" s="103">
        <f t="shared" si="53"/>
        <v>8.221233833395691E-7</v>
      </c>
      <c r="Q1134" s="6">
        <v>132</v>
      </c>
      <c r="R1134" s="6"/>
      <c r="S1134" s="6" t="s">
        <v>11</v>
      </c>
    </row>
    <row r="1135" spans="1:19" s="47" customFormat="1" ht="14" x14ac:dyDescent="0.15">
      <c r="A1135" s="8" t="s">
        <v>415</v>
      </c>
      <c r="B1135" s="114" t="s">
        <v>416</v>
      </c>
      <c r="C1135" s="40" t="s">
        <v>65</v>
      </c>
      <c r="D1135" s="6" t="s">
        <v>621</v>
      </c>
      <c r="E1135" s="7" t="s">
        <v>622</v>
      </c>
      <c r="F1135" s="6" t="s">
        <v>1953</v>
      </c>
      <c r="G1135" s="6" t="s">
        <v>4936</v>
      </c>
      <c r="H1135" s="6" t="s">
        <v>38</v>
      </c>
      <c r="I1135" s="8" t="s">
        <v>39</v>
      </c>
      <c r="J1135" s="15" t="s">
        <v>7586</v>
      </c>
      <c r="K1135" s="7" t="s">
        <v>1973</v>
      </c>
      <c r="L1135" s="19">
        <v>72953</v>
      </c>
      <c r="M1135" s="19">
        <f t="shared" si="54"/>
        <v>72953</v>
      </c>
      <c r="N1135" s="11">
        <f>M1135*(1+VOTOS!$P$3%)^Q1135</f>
        <v>74043.524402111056</v>
      </c>
      <c r="O1135" s="54">
        <f t="shared" si="52"/>
        <v>74043.524402111056</v>
      </c>
      <c r="P1135" s="103">
        <f t="shared" si="53"/>
        <v>4.9274013143045447E-7</v>
      </c>
      <c r="Q1135" s="6">
        <v>123</v>
      </c>
      <c r="R1135" s="6"/>
      <c r="S1135" s="6" t="s">
        <v>11</v>
      </c>
    </row>
    <row r="1136" spans="1:19" s="47" customFormat="1" ht="14" x14ac:dyDescent="0.15">
      <c r="A1136" s="8" t="s">
        <v>415</v>
      </c>
      <c r="B1136" s="114" t="s">
        <v>416</v>
      </c>
      <c r="C1136" s="40" t="s">
        <v>65</v>
      </c>
      <c r="D1136" s="6" t="s">
        <v>621</v>
      </c>
      <c r="E1136" s="7" t="s">
        <v>622</v>
      </c>
      <c r="F1136" s="6" t="s">
        <v>1953</v>
      </c>
      <c r="G1136" s="6" t="s">
        <v>4936</v>
      </c>
      <c r="H1136" s="6" t="s">
        <v>38</v>
      </c>
      <c r="I1136" s="8" t="s">
        <v>39</v>
      </c>
      <c r="J1136" s="15" t="s">
        <v>7586</v>
      </c>
      <c r="K1136" s="7" t="s">
        <v>1966</v>
      </c>
      <c r="L1136" s="19">
        <v>227481</v>
      </c>
      <c r="M1136" s="19">
        <f t="shared" si="54"/>
        <v>227481</v>
      </c>
      <c r="N1136" s="11">
        <f>M1136*(1+VOTOS!$P$3%)^Q1136</f>
        <v>228002.98461155978</v>
      </c>
      <c r="O1136" s="54">
        <f t="shared" si="52"/>
        <v>228002.98461155978</v>
      </c>
      <c r="P1136" s="103">
        <f t="shared" si="53"/>
        <v>1.5172997437819525E-6</v>
      </c>
      <c r="Q1136" s="48">
        <v>19</v>
      </c>
      <c r="R1136" s="48"/>
      <c r="S1136" s="48" t="s">
        <v>11</v>
      </c>
    </row>
    <row r="1137" spans="1:19" s="47" customFormat="1" ht="14" x14ac:dyDescent="0.15">
      <c r="A1137" s="8" t="s">
        <v>415</v>
      </c>
      <c r="B1137" s="114" t="s">
        <v>416</v>
      </c>
      <c r="C1137" s="40" t="s">
        <v>65</v>
      </c>
      <c r="D1137" s="6" t="s">
        <v>621</v>
      </c>
      <c r="E1137" s="7" t="s">
        <v>622</v>
      </c>
      <c r="F1137" s="6" t="s">
        <v>1953</v>
      </c>
      <c r="G1137" s="6" t="s">
        <v>4936</v>
      </c>
      <c r="H1137" s="6" t="s">
        <v>38</v>
      </c>
      <c r="I1137" s="8" t="s">
        <v>39</v>
      </c>
      <c r="J1137" s="15" t="s">
        <v>7586</v>
      </c>
      <c r="K1137" s="7" t="s">
        <v>1990</v>
      </c>
      <c r="L1137" s="19">
        <v>182987</v>
      </c>
      <c r="M1137" s="19">
        <f t="shared" si="54"/>
        <v>182987</v>
      </c>
      <c r="N1137" s="11">
        <f>M1137*(1+VOTOS!$P$3%)^Q1137</f>
        <v>183716.89445857878</v>
      </c>
      <c r="O1137" s="54">
        <f t="shared" si="52"/>
        <v>183716.89445857878</v>
      </c>
      <c r="P1137" s="103">
        <f t="shared" si="53"/>
        <v>1.2225874909721894E-6</v>
      </c>
      <c r="Q1137" s="6">
        <v>33</v>
      </c>
      <c r="R1137" s="6"/>
      <c r="S1137" s="6" t="s">
        <v>11</v>
      </c>
    </row>
    <row r="1138" spans="1:19" s="47" customFormat="1" ht="14" x14ac:dyDescent="0.15">
      <c r="A1138" s="8" t="s">
        <v>415</v>
      </c>
      <c r="B1138" s="114" t="s">
        <v>416</v>
      </c>
      <c r="C1138" s="40" t="s">
        <v>65</v>
      </c>
      <c r="D1138" s="6" t="s">
        <v>621</v>
      </c>
      <c r="E1138" s="7" t="s">
        <v>622</v>
      </c>
      <c r="F1138" s="6" t="s">
        <v>1953</v>
      </c>
      <c r="G1138" s="6" t="s">
        <v>4936</v>
      </c>
      <c r="H1138" s="6" t="s">
        <v>38</v>
      </c>
      <c r="I1138" s="8" t="s">
        <v>39</v>
      </c>
      <c r="J1138" s="15" t="s">
        <v>7586</v>
      </c>
      <c r="K1138" s="7" t="s">
        <v>1995</v>
      </c>
      <c r="L1138" s="19">
        <v>97925</v>
      </c>
      <c r="M1138" s="19">
        <f t="shared" si="54"/>
        <v>97925</v>
      </c>
      <c r="N1138" s="11">
        <f>M1138*(1+VOTOS!$P$3%)^Q1138</f>
        <v>97972.262808870102</v>
      </c>
      <c r="O1138" s="54">
        <f t="shared" si="52"/>
        <v>97972.262808870102</v>
      </c>
      <c r="P1138" s="103">
        <f t="shared" si="53"/>
        <v>6.5197957610463651E-7</v>
      </c>
      <c r="Q1138" s="48">
        <v>4</v>
      </c>
      <c r="R1138" s="48"/>
      <c r="S1138" s="48" t="s">
        <v>11</v>
      </c>
    </row>
    <row r="1139" spans="1:19" s="47" customFormat="1" ht="14" x14ac:dyDescent="0.15">
      <c r="A1139" s="8" t="s">
        <v>415</v>
      </c>
      <c r="B1139" s="114" t="s">
        <v>416</v>
      </c>
      <c r="C1139" s="40" t="s">
        <v>65</v>
      </c>
      <c r="D1139" s="6" t="s">
        <v>621</v>
      </c>
      <c r="E1139" s="7" t="s">
        <v>622</v>
      </c>
      <c r="F1139" s="6" t="s">
        <v>1953</v>
      </c>
      <c r="G1139" s="6" t="s">
        <v>4936</v>
      </c>
      <c r="H1139" s="6" t="s">
        <v>38</v>
      </c>
      <c r="I1139" s="8" t="s">
        <v>39</v>
      </c>
      <c r="J1139" s="15" t="s">
        <v>7586</v>
      </c>
      <c r="K1139" s="7" t="s">
        <v>1961</v>
      </c>
      <c r="L1139" s="19">
        <v>47977</v>
      </c>
      <c r="M1139" s="19">
        <f t="shared" si="54"/>
        <v>47977</v>
      </c>
      <c r="N1139" s="11">
        <f>M1139*(1+VOTOS!$P$3%)^Q1139</f>
        <v>48046.500812769416</v>
      </c>
      <c r="O1139" s="54">
        <f t="shared" si="52"/>
        <v>48046.500812769416</v>
      </c>
      <c r="P1139" s="103">
        <f t="shared" si="53"/>
        <v>3.1973679422237844E-7</v>
      </c>
      <c r="Q1139" s="48">
        <v>12</v>
      </c>
      <c r="R1139" s="48"/>
      <c r="S1139" s="48" t="s">
        <v>11</v>
      </c>
    </row>
    <row r="1140" spans="1:19" s="47" customFormat="1" ht="14" x14ac:dyDescent="0.15">
      <c r="A1140" s="8" t="s">
        <v>415</v>
      </c>
      <c r="B1140" s="114" t="s">
        <v>416</v>
      </c>
      <c r="C1140" s="40" t="s">
        <v>65</v>
      </c>
      <c r="D1140" s="6" t="s">
        <v>621</v>
      </c>
      <c r="E1140" s="7" t="s">
        <v>622</v>
      </c>
      <c r="F1140" s="6" t="s">
        <v>1953</v>
      </c>
      <c r="G1140" s="6" t="s">
        <v>4936</v>
      </c>
      <c r="H1140" s="6" t="s">
        <v>38</v>
      </c>
      <c r="I1140" s="8" t="s">
        <v>39</v>
      </c>
      <c r="J1140" s="15" t="s">
        <v>7586</v>
      </c>
      <c r="K1140" s="7" t="s">
        <v>4998</v>
      </c>
      <c r="L1140" s="19">
        <v>372339</v>
      </c>
      <c r="M1140" s="19">
        <f t="shared" si="54"/>
        <v>0</v>
      </c>
      <c r="N1140" s="11">
        <f>M1140*(1+VOTOS!$P$3%)^Q1140</f>
        <v>0</v>
      </c>
      <c r="O1140" s="54">
        <f t="shared" si="52"/>
        <v>372339</v>
      </c>
      <c r="P1140" s="103">
        <f t="shared" si="53"/>
        <v>2.4778178683165598E-6</v>
      </c>
      <c r="Q1140" s="6">
        <v>0</v>
      </c>
      <c r="R1140" s="6"/>
      <c r="S1140" s="6" t="s">
        <v>11</v>
      </c>
    </row>
    <row r="1141" spans="1:19" s="47" customFormat="1" ht="14" x14ac:dyDescent="0.15">
      <c r="A1141" s="8" t="s">
        <v>415</v>
      </c>
      <c r="B1141" s="114" t="s">
        <v>416</v>
      </c>
      <c r="C1141" s="40" t="s">
        <v>65</v>
      </c>
      <c r="D1141" s="6" t="s">
        <v>621</v>
      </c>
      <c r="E1141" s="7" t="s">
        <v>622</v>
      </c>
      <c r="F1141" s="6" t="s">
        <v>1953</v>
      </c>
      <c r="G1141" s="6" t="s">
        <v>4936</v>
      </c>
      <c r="H1141" s="6" t="s">
        <v>38</v>
      </c>
      <c r="I1141" s="8" t="s">
        <v>39</v>
      </c>
      <c r="J1141" s="15" t="s">
        <v>7586</v>
      </c>
      <c r="K1141" s="7" t="s">
        <v>4997</v>
      </c>
      <c r="L1141" s="19">
        <v>276318</v>
      </c>
      <c r="M1141" s="19">
        <f t="shared" si="54"/>
        <v>0</v>
      </c>
      <c r="N1141" s="11">
        <f>M1141*(1+VOTOS!$P$3%)^Q1141</f>
        <v>0</v>
      </c>
      <c r="O1141" s="54">
        <f t="shared" si="52"/>
        <v>276318</v>
      </c>
      <c r="P1141" s="103">
        <f t="shared" si="53"/>
        <v>1.838823431704697E-6</v>
      </c>
      <c r="Q1141" s="6">
        <v>0</v>
      </c>
      <c r="R1141" s="6"/>
      <c r="S1141" s="6" t="s">
        <v>11</v>
      </c>
    </row>
    <row r="1142" spans="1:19" s="47" customFormat="1" ht="14" x14ac:dyDescent="0.15">
      <c r="A1142" s="8" t="s">
        <v>415</v>
      </c>
      <c r="B1142" s="114" t="s">
        <v>416</v>
      </c>
      <c r="C1142" s="40" t="s">
        <v>65</v>
      </c>
      <c r="D1142" s="6" t="s">
        <v>621</v>
      </c>
      <c r="E1142" s="7" t="s">
        <v>622</v>
      </c>
      <c r="F1142" s="6" t="s">
        <v>1953</v>
      </c>
      <c r="G1142" s="6" t="s">
        <v>4936</v>
      </c>
      <c r="H1142" s="6" t="s">
        <v>38</v>
      </c>
      <c r="I1142" s="8" t="s">
        <v>39</v>
      </c>
      <c r="J1142" s="15" t="s">
        <v>7586</v>
      </c>
      <c r="K1142" s="7" t="s">
        <v>4999</v>
      </c>
      <c r="L1142" s="19">
        <v>33576</v>
      </c>
      <c r="M1142" s="19">
        <f t="shared" si="54"/>
        <v>0</v>
      </c>
      <c r="N1142" s="11">
        <f>M1142*(1+VOTOS!$P$3%)^Q1142</f>
        <v>0</v>
      </c>
      <c r="O1142" s="54">
        <f t="shared" si="52"/>
        <v>33576</v>
      </c>
      <c r="P1142" s="103">
        <f t="shared" si="53"/>
        <v>2.2343942683037986E-7</v>
      </c>
      <c r="Q1142" s="6">
        <v>0</v>
      </c>
      <c r="R1142" s="6"/>
      <c r="S1142" s="6" t="s">
        <v>11</v>
      </c>
    </row>
    <row r="1143" spans="1:19" s="47" customFormat="1" ht="14" x14ac:dyDescent="0.15">
      <c r="A1143" s="8" t="s">
        <v>415</v>
      </c>
      <c r="B1143" s="114" t="s">
        <v>416</v>
      </c>
      <c r="C1143" s="40" t="s">
        <v>65</v>
      </c>
      <c r="D1143" s="6" t="s">
        <v>621</v>
      </c>
      <c r="E1143" s="7" t="s">
        <v>622</v>
      </c>
      <c r="F1143" s="6" t="s">
        <v>1953</v>
      </c>
      <c r="G1143" s="6" t="s">
        <v>4936</v>
      </c>
      <c r="H1143" s="6" t="s">
        <v>38</v>
      </c>
      <c r="I1143" s="8" t="s">
        <v>39</v>
      </c>
      <c r="J1143" s="15" t="s">
        <v>7586</v>
      </c>
      <c r="K1143" s="7" t="s">
        <v>1967</v>
      </c>
      <c r="L1143" s="19">
        <v>512840</v>
      </c>
      <c r="M1143" s="19">
        <f t="shared" si="54"/>
        <v>512840</v>
      </c>
      <c r="N1143" s="11">
        <f>M1143*(1+VOTOS!$P$3%)^Q1143</f>
        <v>513087.51859995862</v>
      </c>
      <c r="O1143" s="54">
        <f t="shared" si="52"/>
        <v>513087.51859995862</v>
      </c>
      <c r="P1143" s="103">
        <f t="shared" si="53"/>
        <v>3.4144621476589413E-6</v>
      </c>
      <c r="Q1143" s="48">
        <v>4</v>
      </c>
      <c r="R1143" s="48"/>
      <c r="S1143" s="48" t="s">
        <v>11</v>
      </c>
    </row>
    <row r="1144" spans="1:19" s="47" customFormat="1" ht="14" x14ac:dyDescent="0.15">
      <c r="A1144" s="8" t="s">
        <v>415</v>
      </c>
      <c r="B1144" s="114" t="s">
        <v>416</v>
      </c>
      <c r="C1144" s="40" t="s">
        <v>65</v>
      </c>
      <c r="D1144" s="6" t="s">
        <v>621</v>
      </c>
      <c r="E1144" s="7" t="s">
        <v>622</v>
      </c>
      <c r="F1144" s="6" t="s">
        <v>1953</v>
      </c>
      <c r="G1144" s="6" t="s">
        <v>4936</v>
      </c>
      <c r="H1144" s="6" t="s">
        <v>38</v>
      </c>
      <c r="I1144" s="8" t="s">
        <v>39</v>
      </c>
      <c r="J1144" s="15" t="s">
        <v>7586</v>
      </c>
      <c r="K1144" s="7" t="s">
        <v>1982</v>
      </c>
      <c r="L1144" s="19">
        <v>433707</v>
      </c>
      <c r="M1144" s="19">
        <f t="shared" si="54"/>
        <v>433707</v>
      </c>
      <c r="N1144" s="11">
        <f>M1144*(1+VOTOS!$P$3%)^Q1144</f>
        <v>433916.32561701944</v>
      </c>
      <c r="O1144" s="54">
        <f t="shared" si="52"/>
        <v>433916.32561701944</v>
      </c>
      <c r="P1144" s="103">
        <f t="shared" si="53"/>
        <v>2.8875987338638102E-6</v>
      </c>
      <c r="Q1144" s="6">
        <v>4</v>
      </c>
      <c r="R1144" s="6"/>
      <c r="S1144" s="6" t="s">
        <v>11</v>
      </c>
    </row>
    <row r="1145" spans="1:19" s="47" customFormat="1" ht="14" x14ac:dyDescent="0.15">
      <c r="A1145" s="8" t="s">
        <v>415</v>
      </c>
      <c r="B1145" s="114" t="s">
        <v>416</v>
      </c>
      <c r="C1145" s="40" t="s">
        <v>65</v>
      </c>
      <c r="D1145" s="6" t="s">
        <v>621</v>
      </c>
      <c r="E1145" s="7" t="s">
        <v>622</v>
      </c>
      <c r="F1145" s="6" t="s">
        <v>1953</v>
      </c>
      <c r="G1145" s="6" t="s">
        <v>4936</v>
      </c>
      <c r="H1145" s="6" t="s">
        <v>38</v>
      </c>
      <c r="I1145" s="8" t="s">
        <v>39</v>
      </c>
      <c r="J1145" s="15" t="s">
        <v>7586</v>
      </c>
      <c r="K1145" s="7" t="s">
        <v>1985</v>
      </c>
      <c r="L1145" s="19">
        <v>63237</v>
      </c>
      <c r="M1145" s="19">
        <f t="shared" si="54"/>
        <v>63237</v>
      </c>
      <c r="N1145" s="11">
        <f>M1145*(1+VOTOS!$P$3%)^Q1145</f>
        <v>63267.520890932028</v>
      </c>
      <c r="O1145" s="54">
        <f t="shared" si="52"/>
        <v>63267.520890932028</v>
      </c>
      <c r="P1145" s="103">
        <f t="shared" si="53"/>
        <v>4.210286694320031E-7</v>
      </c>
      <c r="Q1145" s="6">
        <v>4</v>
      </c>
      <c r="R1145" s="6"/>
      <c r="S1145" s="6" t="s">
        <v>11</v>
      </c>
    </row>
    <row r="1146" spans="1:19" s="47" customFormat="1" ht="14" x14ac:dyDescent="0.15">
      <c r="A1146" s="8" t="s">
        <v>415</v>
      </c>
      <c r="B1146" s="114" t="s">
        <v>416</v>
      </c>
      <c r="C1146" s="40" t="s">
        <v>65</v>
      </c>
      <c r="D1146" s="6" t="s">
        <v>621</v>
      </c>
      <c r="E1146" s="7" t="s">
        <v>622</v>
      </c>
      <c r="F1146" s="6" t="s">
        <v>1953</v>
      </c>
      <c r="G1146" s="6" t="s">
        <v>4936</v>
      </c>
      <c r="H1146" s="6" t="s">
        <v>38</v>
      </c>
      <c r="I1146" s="8" t="s">
        <v>39</v>
      </c>
      <c r="J1146" s="15" t="s">
        <v>7586</v>
      </c>
      <c r="K1146" s="7" t="s">
        <v>3626</v>
      </c>
      <c r="L1146" s="19">
        <v>2318791</v>
      </c>
      <c r="M1146" s="19">
        <f t="shared" si="54"/>
        <v>0</v>
      </c>
      <c r="N1146" s="11">
        <f>M1146*(1+VOTOS!$P$3%)^Q1146</f>
        <v>0</v>
      </c>
      <c r="O1146" s="54">
        <f t="shared" si="52"/>
        <v>2318791</v>
      </c>
      <c r="P1146" s="103">
        <f t="shared" si="53"/>
        <v>1.5430942696552397E-5</v>
      </c>
      <c r="Q1146" s="6">
        <v>0</v>
      </c>
      <c r="R1146" s="6"/>
      <c r="S1146" s="6" t="s">
        <v>11</v>
      </c>
    </row>
    <row r="1147" spans="1:19" s="47" customFormat="1" ht="14" x14ac:dyDescent="0.15">
      <c r="A1147" s="8" t="s">
        <v>415</v>
      </c>
      <c r="B1147" s="114" t="s">
        <v>416</v>
      </c>
      <c r="C1147" s="40" t="s">
        <v>65</v>
      </c>
      <c r="D1147" s="6" t="s">
        <v>621</v>
      </c>
      <c r="E1147" s="7" t="s">
        <v>622</v>
      </c>
      <c r="F1147" s="6" t="s">
        <v>1953</v>
      </c>
      <c r="G1147" s="6" t="s">
        <v>4936</v>
      </c>
      <c r="H1147" s="6" t="s">
        <v>38</v>
      </c>
      <c r="I1147" s="8" t="s">
        <v>39</v>
      </c>
      <c r="J1147" s="15" t="s">
        <v>7586</v>
      </c>
      <c r="K1147" s="7" t="s">
        <v>5214</v>
      </c>
      <c r="L1147" s="19">
        <v>2266484</v>
      </c>
      <c r="M1147" s="19">
        <f t="shared" si="54"/>
        <v>0</v>
      </c>
      <c r="N1147" s="11">
        <f>M1147*(1+VOTOS!$P$3%)^Q1147</f>
        <v>0</v>
      </c>
      <c r="O1147" s="54">
        <f t="shared" si="52"/>
        <v>2266484</v>
      </c>
      <c r="P1147" s="103">
        <f t="shared" si="53"/>
        <v>1.5082853403628385E-5</v>
      </c>
      <c r="Q1147" s="6">
        <v>0</v>
      </c>
      <c r="R1147" s="6"/>
      <c r="S1147" s="6" t="s">
        <v>11</v>
      </c>
    </row>
    <row r="1148" spans="1:19" s="47" customFormat="1" ht="14" x14ac:dyDescent="0.15">
      <c r="A1148" s="8" t="s">
        <v>415</v>
      </c>
      <c r="B1148" s="114" t="s">
        <v>416</v>
      </c>
      <c r="C1148" s="40" t="s">
        <v>65</v>
      </c>
      <c r="D1148" s="6" t="s">
        <v>621</v>
      </c>
      <c r="E1148" s="7" t="s">
        <v>622</v>
      </c>
      <c r="F1148" s="6" t="s">
        <v>1953</v>
      </c>
      <c r="G1148" s="6" t="s">
        <v>4936</v>
      </c>
      <c r="H1148" s="6" t="s">
        <v>38</v>
      </c>
      <c r="I1148" s="8" t="s">
        <v>39</v>
      </c>
      <c r="J1148" s="15" t="s">
        <v>7586</v>
      </c>
      <c r="K1148" s="7" t="s">
        <v>4996</v>
      </c>
      <c r="L1148" s="19">
        <v>1526163</v>
      </c>
      <c r="M1148" s="19">
        <f t="shared" si="54"/>
        <v>0</v>
      </c>
      <c r="N1148" s="11">
        <f>M1148*(1+VOTOS!$P$3%)^Q1148</f>
        <v>0</v>
      </c>
      <c r="O1148" s="54">
        <f t="shared" si="52"/>
        <v>1526163</v>
      </c>
      <c r="P1148" s="103">
        <f t="shared" si="53"/>
        <v>1.0156212353160979E-5</v>
      </c>
      <c r="Q1148" s="6">
        <v>0</v>
      </c>
      <c r="R1148" s="6"/>
      <c r="S1148" s="6" t="s">
        <v>11</v>
      </c>
    </row>
    <row r="1149" spans="1:19" s="47" customFormat="1" ht="14" x14ac:dyDescent="0.15">
      <c r="A1149" s="8" t="s">
        <v>415</v>
      </c>
      <c r="B1149" s="114" t="s">
        <v>416</v>
      </c>
      <c r="C1149" s="40" t="s">
        <v>65</v>
      </c>
      <c r="D1149" s="6" t="s">
        <v>621</v>
      </c>
      <c r="E1149" s="7" t="s">
        <v>622</v>
      </c>
      <c r="F1149" s="6" t="s">
        <v>1953</v>
      </c>
      <c r="G1149" s="6" t="s">
        <v>4936</v>
      </c>
      <c r="H1149" s="6" t="s">
        <v>38</v>
      </c>
      <c r="I1149" s="8" t="s">
        <v>39</v>
      </c>
      <c r="J1149" s="15" t="s">
        <v>7586</v>
      </c>
      <c r="K1149" s="7" t="s">
        <v>5177</v>
      </c>
      <c r="L1149" s="19">
        <v>385560</v>
      </c>
      <c r="M1149" s="19">
        <f t="shared" si="54"/>
        <v>0</v>
      </c>
      <c r="N1149" s="11">
        <f>M1149*(1+VOTOS!$P$3%)^Q1149</f>
        <v>0</v>
      </c>
      <c r="O1149" s="54">
        <f t="shared" si="52"/>
        <v>385560</v>
      </c>
      <c r="P1149" s="103">
        <f t="shared" si="53"/>
        <v>2.5658001372623676E-6</v>
      </c>
      <c r="Q1149" s="6">
        <v>0</v>
      </c>
      <c r="R1149" s="6"/>
      <c r="S1149" s="6" t="s">
        <v>11</v>
      </c>
    </row>
    <row r="1150" spans="1:19" s="47" customFormat="1" ht="14" x14ac:dyDescent="0.15">
      <c r="A1150" s="8" t="s">
        <v>415</v>
      </c>
      <c r="B1150" s="114" t="s">
        <v>416</v>
      </c>
      <c r="C1150" s="40" t="s">
        <v>65</v>
      </c>
      <c r="D1150" s="6" t="s">
        <v>621</v>
      </c>
      <c r="E1150" s="7" t="s">
        <v>622</v>
      </c>
      <c r="F1150" s="6" t="s">
        <v>1953</v>
      </c>
      <c r="G1150" s="6" t="s">
        <v>4936</v>
      </c>
      <c r="H1150" s="6" t="s">
        <v>38</v>
      </c>
      <c r="I1150" s="8" t="s">
        <v>39</v>
      </c>
      <c r="J1150" s="15" t="s">
        <v>7586</v>
      </c>
      <c r="K1150" s="7" t="s">
        <v>5179</v>
      </c>
      <c r="L1150" s="19">
        <v>338329</v>
      </c>
      <c r="M1150" s="19">
        <f t="shared" si="54"/>
        <v>0</v>
      </c>
      <c r="N1150" s="11">
        <f>M1150*(1+VOTOS!$P$3%)^Q1150</f>
        <v>0</v>
      </c>
      <c r="O1150" s="54">
        <f t="shared" si="52"/>
        <v>338329</v>
      </c>
      <c r="P1150" s="103">
        <f t="shared" si="53"/>
        <v>2.2514902859213603E-6</v>
      </c>
      <c r="Q1150" s="6">
        <v>0</v>
      </c>
      <c r="R1150" s="6"/>
      <c r="S1150" s="6" t="s">
        <v>11</v>
      </c>
    </row>
    <row r="1151" spans="1:19" s="47" customFormat="1" ht="14" x14ac:dyDescent="0.15">
      <c r="A1151" s="8" t="s">
        <v>415</v>
      </c>
      <c r="B1151" s="114" t="s">
        <v>416</v>
      </c>
      <c r="C1151" s="40" t="s">
        <v>65</v>
      </c>
      <c r="D1151" s="6" t="s">
        <v>621</v>
      </c>
      <c r="E1151" s="7" t="s">
        <v>622</v>
      </c>
      <c r="F1151" s="6" t="s">
        <v>1953</v>
      </c>
      <c r="G1151" s="6" t="s">
        <v>4936</v>
      </c>
      <c r="H1151" s="6" t="s">
        <v>38</v>
      </c>
      <c r="I1151" s="8" t="s">
        <v>39</v>
      </c>
      <c r="J1151" s="15" t="s">
        <v>7586</v>
      </c>
      <c r="K1151" s="7" t="s">
        <v>5180</v>
      </c>
      <c r="L1151" s="19">
        <v>182854</v>
      </c>
      <c r="M1151" s="19">
        <f t="shared" si="54"/>
        <v>0</v>
      </c>
      <c r="N1151" s="11">
        <f>M1151*(1+VOTOS!$P$3%)^Q1151</f>
        <v>0</v>
      </c>
      <c r="O1151" s="54">
        <f t="shared" si="52"/>
        <v>182854</v>
      </c>
      <c r="P1151" s="103">
        <f t="shared" si="53"/>
        <v>1.216845155874502E-6</v>
      </c>
      <c r="Q1151" s="6">
        <v>0</v>
      </c>
      <c r="R1151" s="6"/>
      <c r="S1151" s="6" t="s">
        <v>11</v>
      </c>
    </row>
    <row r="1152" spans="1:19" s="47" customFormat="1" ht="14" x14ac:dyDescent="0.15">
      <c r="A1152" s="8" t="s">
        <v>415</v>
      </c>
      <c r="B1152" s="114" t="s">
        <v>416</v>
      </c>
      <c r="C1152" s="40" t="s">
        <v>65</v>
      </c>
      <c r="D1152" s="6" t="s">
        <v>621</v>
      </c>
      <c r="E1152" s="7" t="s">
        <v>622</v>
      </c>
      <c r="F1152" s="6" t="s">
        <v>1953</v>
      </c>
      <c r="G1152" s="6" t="s">
        <v>4936</v>
      </c>
      <c r="H1152" s="6" t="s">
        <v>38</v>
      </c>
      <c r="I1152" s="8" t="s">
        <v>39</v>
      </c>
      <c r="J1152" s="15" t="s">
        <v>7586</v>
      </c>
      <c r="K1152" s="7" t="s">
        <v>5183</v>
      </c>
      <c r="L1152" s="19">
        <v>130566</v>
      </c>
      <c r="M1152" s="19">
        <f t="shared" si="54"/>
        <v>0</v>
      </c>
      <c r="N1152" s="11">
        <f>M1152*(1+VOTOS!$P$3%)^Q1152</f>
        <v>0</v>
      </c>
      <c r="O1152" s="54">
        <f t="shared" si="52"/>
        <v>130566</v>
      </c>
      <c r="P1152" s="103">
        <f t="shared" si="53"/>
        <v>8.688823029406533E-7</v>
      </c>
      <c r="Q1152" s="6">
        <v>0</v>
      </c>
      <c r="R1152" s="6"/>
      <c r="S1152" s="6" t="s">
        <v>11</v>
      </c>
    </row>
    <row r="1153" spans="1:19" s="47" customFormat="1" ht="14" x14ac:dyDescent="0.15">
      <c r="A1153" s="8" t="s">
        <v>415</v>
      </c>
      <c r="B1153" s="114" t="s">
        <v>416</v>
      </c>
      <c r="C1153" s="40" t="s">
        <v>65</v>
      </c>
      <c r="D1153" s="6" t="s">
        <v>621</v>
      </c>
      <c r="E1153" s="7" t="s">
        <v>622</v>
      </c>
      <c r="F1153" s="6" t="s">
        <v>1953</v>
      </c>
      <c r="G1153" s="6" t="s">
        <v>4936</v>
      </c>
      <c r="H1153" s="6" t="s">
        <v>38</v>
      </c>
      <c r="I1153" s="8" t="s">
        <v>39</v>
      </c>
      <c r="J1153" s="15" t="s">
        <v>7586</v>
      </c>
      <c r="K1153" s="7" t="s">
        <v>5182</v>
      </c>
      <c r="L1153" s="19">
        <v>65283</v>
      </c>
      <c r="M1153" s="19">
        <f t="shared" si="54"/>
        <v>0</v>
      </c>
      <c r="N1153" s="11">
        <f>M1153*(1+VOTOS!$P$3%)^Q1153</f>
        <v>0</v>
      </c>
      <c r="O1153" s="54">
        <f t="shared" si="52"/>
        <v>65283</v>
      </c>
      <c r="P1153" s="103">
        <f t="shared" si="53"/>
        <v>4.3444115147032665E-7</v>
      </c>
      <c r="Q1153" s="6">
        <v>0</v>
      </c>
      <c r="R1153" s="6"/>
      <c r="S1153" s="6" t="s">
        <v>11</v>
      </c>
    </row>
    <row r="1154" spans="1:19" s="47" customFormat="1" ht="14" x14ac:dyDescent="0.15">
      <c r="A1154" s="8" t="s">
        <v>415</v>
      </c>
      <c r="B1154" s="114" t="s">
        <v>416</v>
      </c>
      <c r="C1154" s="40" t="s">
        <v>65</v>
      </c>
      <c r="D1154" s="6" t="s">
        <v>621</v>
      </c>
      <c r="E1154" s="7" t="s">
        <v>622</v>
      </c>
      <c r="F1154" s="6" t="s">
        <v>1953</v>
      </c>
      <c r="G1154" s="6" t="s">
        <v>4936</v>
      </c>
      <c r="H1154" s="6" t="s">
        <v>38</v>
      </c>
      <c r="I1154" s="8" t="s">
        <v>39</v>
      </c>
      <c r="J1154" s="15" t="s">
        <v>7586</v>
      </c>
      <c r="K1154" s="7" t="s">
        <v>5181</v>
      </c>
      <c r="L1154" s="19">
        <v>52051</v>
      </c>
      <c r="M1154" s="19">
        <f t="shared" si="54"/>
        <v>0</v>
      </c>
      <c r="N1154" s="11">
        <f>M1154*(1+VOTOS!$P$3%)^Q1154</f>
        <v>0</v>
      </c>
      <c r="O1154" s="54">
        <f t="shared" si="52"/>
        <v>52051</v>
      </c>
      <c r="P1154" s="103">
        <f t="shared" si="53"/>
        <v>3.4638568042494941E-7</v>
      </c>
      <c r="Q1154" s="6">
        <v>0</v>
      </c>
      <c r="R1154" s="6"/>
      <c r="S1154" s="6" t="s">
        <v>11</v>
      </c>
    </row>
    <row r="1155" spans="1:19" s="47" customFormat="1" ht="14" x14ac:dyDescent="0.15">
      <c r="A1155" s="8" t="s">
        <v>415</v>
      </c>
      <c r="B1155" s="114" t="s">
        <v>416</v>
      </c>
      <c r="C1155" s="40" t="s">
        <v>65</v>
      </c>
      <c r="D1155" s="6" t="s">
        <v>621</v>
      </c>
      <c r="E1155" s="7" t="s">
        <v>622</v>
      </c>
      <c r="F1155" s="6" t="s">
        <v>1953</v>
      </c>
      <c r="G1155" s="6" t="s">
        <v>4936</v>
      </c>
      <c r="H1155" s="6" t="s">
        <v>38</v>
      </c>
      <c r="I1155" s="8" t="s">
        <v>39</v>
      </c>
      <c r="J1155" s="15" t="s">
        <v>7586</v>
      </c>
      <c r="K1155" s="17" t="s">
        <v>7618</v>
      </c>
      <c r="L1155" s="19">
        <v>-77767</v>
      </c>
      <c r="M1155" s="19">
        <f t="shared" si="54"/>
        <v>0</v>
      </c>
      <c r="N1155" s="11">
        <f>M1155*(1+VOTOS!$P$3%)^Q1155</f>
        <v>0</v>
      </c>
      <c r="O1155" s="54">
        <f t="shared" si="52"/>
        <v>-77767</v>
      </c>
      <c r="P1155" s="103">
        <f t="shared" si="53"/>
        <v>-5.1751887974500095E-7</v>
      </c>
      <c r="Q1155" s="6">
        <v>0</v>
      </c>
      <c r="R1155" s="6"/>
      <c r="S1155" s="6" t="s">
        <v>11</v>
      </c>
    </row>
    <row r="1156" spans="1:19" s="47" customFormat="1" ht="14" x14ac:dyDescent="0.15">
      <c r="A1156" s="8" t="s">
        <v>415</v>
      </c>
      <c r="B1156" s="114" t="s">
        <v>416</v>
      </c>
      <c r="C1156" s="40" t="s">
        <v>65</v>
      </c>
      <c r="D1156" s="6" t="s">
        <v>621</v>
      </c>
      <c r="E1156" s="17" t="s">
        <v>622</v>
      </c>
      <c r="F1156" s="6" t="s">
        <v>1953</v>
      </c>
      <c r="G1156" s="6" t="s">
        <v>4936</v>
      </c>
      <c r="H1156" s="6" t="s">
        <v>38</v>
      </c>
      <c r="I1156" s="8" t="s">
        <v>39</v>
      </c>
      <c r="J1156" s="15" t="s">
        <v>7586</v>
      </c>
      <c r="K1156" s="17" t="s">
        <v>7619</v>
      </c>
      <c r="L1156" s="19">
        <v>-155433</v>
      </c>
      <c r="M1156" s="19">
        <f t="shared" si="54"/>
        <v>0</v>
      </c>
      <c r="N1156" s="11">
        <f>M1156*(1+VOTOS!$P$3%)^Q1156</f>
        <v>0</v>
      </c>
      <c r="O1156" s="54">
        <f t="shared" si="52"/>
        <v>-155433</v>
      </c>
      <c r="P1156" s="103">
        <f t="shared" si="53"/>
        <v>-1.0343656311212305E-6</v>
      </c>
      <c r="Q1156" s="6">
        <v>0</v>
      </c>
      <c r="R1156" s="6"/>
      <c r="S1156" s="6" t="s">
        <v>11</v>
      </c>
    </row>
    <row r="1157" spans="1:19" s="47" customFormat="1" ht="14" x14ac:dyDescent="0.15">
      <c r="A1157" s="8" t="s">
        <v>415</v>
      </c>
      <c r="B1157" s="114" t="s">
        <v>416</v>
      </c>
      <c r="C1157" s="40" t="s">
        <v>65</v>
      </c>
      <c r="D1157" s="6" t="s">
        <v>180</v>
      </c>
      <c r="E1157" s="17" t="s">
        <v>181</v>
      </c>
      <c r="F1157" s="6" t="s">
        <v>1996</v>
      </c>
      <c r="G1157" s="6" t="s">
        <v>4936</v>
      </c>
      <c r="H1157" s="6" t="s">
        <v>38</v>
      </c>
      <c r="I1157" s="8" t="s">
        <v>39</v>
      </c>
      <c r="J1157" s="15" t="s">
        <v>7586</v>
      </c>
      <c r="K1157" s="7" t="s">
        <v>4107</v>
      </c>
      <c r="L1157" s="19">
        <v>26277135</v>
      </c>
      <c r="M1157" s="19">
        <f t="shared" si="54"/>
        <v>26277135</v>
      </c>
      <c r="N1157" s="11">
        <f>M1157*(1+VOTOS!$P$3%)^Q1157</f>
        <v>26828045.351425424</v>
      </c>
      <c r="O1157" s="54">
        <f t="shared" si="52"/>
        <v>26828045.351425424</v>
      </c>
      <c r="P1157" s="103">
        <f t="shared" si="53"/>
        <v>1.7853356791463942E-4</v>
      </c>
      <c r="Q1157" s="6">
        <v>172</v>
      </c>
      <c r="R1157" s="6"/>
      <c r="S1157" s="6" t="s">
        <v>11</v>
      </c>
    </row>
    <row r="1158" spans="1:19" s="47" customFormat="1" ht="14" x14ac:dyDescent="0.15">
      <c r="A1158" s="8" t="s">
        <v>415</v>
      </c>
      <c r="B1158" s="114" t="s">
        <v>416</v>
      </c>
      <c r="C1158" s="40" t="s">
        <v>65</v>
      </c>
      <c r="D1158" s="6" t="s">
        <v>180</v>
      </c>
      <c r="E1158" s="7" t="s">
        <v>181</v>
      </c>
      <c r="F1158" s="6" t="s">
        <v>1996</v>
      </c>
      <c r="G1158" s="6" t="s">
        <v>4936</v>
      </c>
      <c r="H1158" s="6" t="s">
        <v>38</v>
      </c>
      <c r="I1158" s="8" t="s">
        <v>39</v>
      </c>
      <c r="J1158" s="15" t="s">
        <v>7586</v>
      </c>
      <c r="K1158" s="7" t="s">
        <v>4105</v>
      </c>
      <c r="L1158" s="19">
        <v>18979891</v>
      </c>
      <c r="M1158" s="19">
        <f t="shared" si="54"/>
        <v>18979891</v>
      </c>
      <c r="N1158" s="11">
        <f>M1158*(1+VOTOS!$P$3%)^Q1158</f>
        <v>19542134.990630988</v>
      </c>
      <c r="O1158" s="54">
        <f t="shared" si="52"/>
        <v>19542134.990630988</v>
      </c>
      <c r="P1158" s="103">
        <f t="shared" si="53"/>
        <v>1.3004775557983378E-4</v>
      </c>
      <c r="Q1158" s="6">
        <v>242</v>
      </c>
      <c r="R1158" s="6"/>
      <c r="S1158" s="6" t="s">
        <v>11</v>
      </c>
    </row>
    <row r="1159" spans="1:19" s="47" customFormat="1" ht="14" x14ac:dyDescent="0.15">
      <c r="A1159" s="8" t="s">
        <v>415</v>
      </c>
      <c r="B1159" s="114" t="s">
        <v>416</v>
      </c>
      <c r="C1159" s="40" t="s">
        <v>65</v>
      </c>
      <c r="D1159" s="6" t="s">
        <v>180</v>
      </c>
      <c r="E1159" s="17" t="s">
        <v>181</v>
      </c>
      <c r="F1159" s="6" t="s">
        <v>1996</v>
      </c>
      <c r="G1159" s="6" t="s">
        <v>4936</v>
      </c>
      <c r="H1159" s="6" t="s">
        <v>38</v>
      </c>
      <c r="I1159" s="8" t="s">
        <v>39</v>
      </c>
      <c r="J1159" s="15" t="s">
        <v>7586</v>
      </c>
      <c r="K1159" s="7" t="s">
        <v>1997</v>
      </c>
      <c r="L1159" s="19">
        <v>31445207</v>
      </c>
      <c r="M1159" s="19">
        <f t="shared" si="54"/>
        <v>31445207</v>
      </c>
      <c r="N1159" s="11">
        <f>M1159*(1+VOTOS!$P$3%)^Q1159</f>
        <v>31483162.752501521</v>
      </c>
      <c r="O1159" s="54">
        <f t="shared" ref="O1159:O1222" si="55">+IF(N1159&gt;0,N1159,L1159)</f>
        <v>31483162.752501521</v>
      </c>
      <c r="P1159" s="103">
        <f t="shared" ref="P1159:P1222" si="56">+O1159/$O$4</f>
        <v>2.0951214677824946E-4</v>
      </c>
      <c r="Q1159" s="48">
        <v>10</v>
      </c>
      <c r="R1159" s="48"/>
      <c r="S1159" s="48" t="s">
        <v>11</v>
      </c>
    </row>
    <row r="1160" spans="1:19" s="47" customFormat="1" ht="14" x14ac:dyDescent="0.15">
      <c r="A1160" s="8" t="s">
        <v>415</v>
      </c>
      <c r="B1160" s="114" t="s">
        <v>416</v>
      </c>
      <c r="C1160" s="40" t="s">
        <v>65</v>
      </c>
      <c r="D1160" s="6" t="s">
        <v>180</v>
      </c>
      <c r="E1160" s="7" t="s">
        <v>181</v>
      </c>
      <c r="F1160" s="6" t="s">
        <v>1996</v>
      </c>
      <c r="G1160" s="6" t="s">
        <v>4936</v>
      </c>
      <c r="H1160" s="6" t="s">
        <v>38</v>
      </c>
      <c r="I1160" s="8" t="s">
        <v>39</v>
      </c>
      <c r="J1160" s="15" t="s">
        <v>7586</v>
      </c>
      <c r="K1160" s="7" t="s">
        <v>1998</v>
      </c>
      <c r="L1160" s="19">
        <v>3829901</v>
      </c>
      <c r="M1160" s="19">
        <f t="shared" si="54"/>
        <v>3829901</v>
      </c>
      <c r="N1160" s="11">
        <f>M1160*(1+VOTOS!$P$3%)^Q1160</f>
        <v>3857721.9918649434</v>
      </c>
      <c r="O1160" s="54">
        <f t="shared" si="55"/>
        <v>3857721.9918649434</v>
      </c>
      <c r="P1160" s="103">
        <f t="shared" si="56"/>
        <v>2.5672122668967544E-5</v>
      </c>
      <c r="Q1160" s="48">
        <v>60</v>
      </c>
      <c r="R1160" s="48"/>
      <c r="S1160" s="48" t="s">
        <v>11</v>
      </c>
    </row>
    <row r="1161" spans="1:19" s="47" customFormat="1" ht="14" x14ac:dyDescent="0.15">
      <c r="A1161" s="8" t="s">
        <v>415</v>
      </c>
      <c r="B1161" s="114" t="s">
        <v>416</v>
      </c>
      <c r="C1161" s="40" t="s">
        <v>65</v>
      </c>
      <c r="D1161" s="6" t="s">
        <v>180</v>
      </c>
      <c r="E1161" s="7" t="s">
        <v>181</v>
      </c>
      <c r="F1161" s="6" t="s">
        <v>1996</v>
      </c>
      <c r="G1161" s="6" t="s">
        <v>4936</v>
      </c>
      <c r="H1161" s="6" t="s">
        <v>38</v>
      </c>
      <c r="I1161" s="8" t="s">
        <v>39</v>
      </c>
      <c r="J1161" s="15" t="s">
        <v>7586</v>
      </c>
      <c r="K1161" s="7" t="s">
        <v>4939</v>
      </c>
      <c r="L1161" s="19">
        <v>15816040</v>
      </c>
      <c r="M1161" s="19">
        <f t="shared" si="54"/>
        <v>0</v>
      </c>
      <c r="N1161" s="11">
        <f>M1161*(1+VOTOS!$P$3%)^Q1161</f>
        <v>0</v>
      </c>
      <c r="O1161" s="54">
        <f t="shared" si="55"/>
        <v>15816040</v>
      </c>
      <c r="P1161" s="103">
        <f t="shared" si="56"/>
        <v>1.0525157589725878E-4</v>
      </c>
      <c r="Q1161" s="6">
        <v>0</v>
      </c>
      <c r="R1161" s="6"/>
      <c r="S1161" s="6" t="s">
        <v>11</v>
      </c>
    </row>
    <row r="1162" spans="1:19" s="47" customFormat="1" ht="14" x14ac:dyDescent="0.15">
      <c r="A1162" s="8" t="s">
        <v>415</v>
      </c>
      <c r="B1162" s="114" t="s">
        <v>416</v>
      </c>
      <c r="C1162" s="40" t="s">
        <v>65</v>
      </c>
      <c r="D1162" s="6" t="s">
        <v>180</v>
      </c>
      <c r="E1162" s="7" t="s">
        <v>181</v>
      </c>
      <c r="F1162" s="6" t="s">
        <v>1996</v>
      </c>
      <c r="G1162" s="6" t="s">
        <v>4936</v>
      </c>
      <c r="H1162" s="6" t="s">
        <v>38</v>
      </c>
      <c r="I1162" s="8" t="s">
        <v>39</v>
      </c>
      <c r="J1162" s="15" t="s">
        <v>7586</v>
      </c>
      <c r="K1162" s="7" t="s">
        <v>1997</v>
      </c>
      <c r="L1162" s="19">
        <v>12986499</v>
      </c>
      <c r="M1162" s="19">
        <f t="shared" si="54"/>
        <v>12986499</v>
      </c>
      <c r="N1162" s="11">
        <f>M1162*(1+VOTOS!$P$3%)^Q1162</f>
        <v>13002174.277377097</v>
      </c>
      <c r="O1162" s="54">
        <f t="shared" si="55"/>
        <v>13002174.277377097</v>
      </c>
      <c r="P1162" s="103">
        <f t="shared" si="56"/>
        <v>8.6526041460741217E-5</v>
      </c>
      <c r="Q1162" s="6">
        <v>10</v>
      </c>
      <c r="R1162" s="6"/>
      <c r="S1162" s="6" t="s">
        <v>11</v>
      </c>
    </row>
    <row r="1163" spans="1:19" s="47" customFormat="1" ht="14" x14ac:dyDescent="0.15">
      <c r="A1163" s="8" t="s">
        <v>415</v>
      </c>
      <c r="B1163" s="114" t="s">
        <v>416</v>
      </c>
      <c r="C1163" s="40" t="s">
        <v>65</v>
      </c>
      <c r="D1163" s="6" t="s">
        <v>180</v>
      </c>
      <c r="E1163" s="7" t="s">
        <v>181</v>
      </c>
      <c r="F1163" s="6" t="s">
        <v>1996</v>
      </c>
      <c r="G1163" s="6" t="s">
        <v>4936</v>
      </c>
      <c r="H1163" s="6" t="s">
        <v>38</v>
      </c>
      <c r="I1163" s="8" t="s">
        <v>39</v>
      </c>
      <c r="J1163" s="15" t="s">
        <v>7586</v>
      </c>
      <c r="K1163" s="7" t="s">
        <v>4108</v>
      </c>
      <c r="L1163" s="19">
        <v>11849487</v>
      </c>
      <c r="M1163" s="19">
        <f t="shared" si="54"/>
        <v>11849487</v>
      </c>
      <c r="N1163" s="11">
        <f>M1163*(1+VOTOS!$P$3%)^Q1163</f>
        <v>12036776.681896491</v>
      </c>
      <c r="O1163" s="54">
        <f t="shared" si="55"/>
        <v>12036776.681896491</v>
      </c>
      <c r="P1163" s="103">
        <f t="shared" si="56"/>
        <v>8.0101575014541147E-5</v>
      </c>
      <c r="Q1163" s="6">
        <v>130</v>
      </c>
      <c r="R1163" s="6"/>
      <c r="S1163" s="6" t="s">
        <v>11</v>
      </c>
    </row>
    <row r="1164" spans="1:19" s="47" customFormat="1" ht="14" x14ac:dyDescent="0.15">
      <c r="A1164" s="8" t="s">
        <v>415</v>
      </c>
      <c r="B1164" s="114" t="s">
        <v>416</v>
      </c>
      <c r="C1164" s="40" t="s">
        <v>65</v>
      </c>
      <c r="D1164" s="6" t="s">
        <v>180</v>
      </c>
      <c r="E1164" s="7" t="s">
        <v>181</v>
      </c>
      <c r="F1164" s="6" t="s">
        <v>1996</v>
      </c>
      <c r="G1164" s="6" t="s">
        <v>4936</v>
      </c>
      <c r="H1164" s="6" t="s">
        <v>38</v>
      </c>
      <c r="I1164" s="8" t="s">
        <v>39</v>
      </c>
      <c r="J1164" s="15" t="s">
        <v>7586</v>
      </c>
      <c r="K1164" s="7" t="s">
        <v>4106</v>
      </c>
      <c r="L1164" s="19">
        <v>9809751</v>
      </c>
      <c r="M1164" s="19">
        <f t="shared" si="54"/>
        <v>9809751</v>
      </c>
      <c r="N1164" s="11">
        <f>M1164*(1+VOTOS!$P$3%)^Q1164</f>
        <v>10066288.396164274</v>
      </c>
      <c r="O1164" s="54">
        <f t="shared" si="55"/>
        <v>10066288.396164274</v>
      </c>
      <c r="P1164" s="103">
        <f t="shared" si="56"/>
        <v>6.6988495042537795E-5</v>
      </c>
      <c r="Q1164" s="6">
        <v>214</v>
      </c>
      <c r="R1164" s="6"/>
      <c r="S1164" s="6" t="s">
        <v>11</v>
      </c>
    </row>
    <row r="1165" spans="1:19" s="47" customFormat="1" ht="14" x14ac:dyDescent="0.15">
      <c r="A1165" s="8" t="s">
        <v>415</v>
      </c>
      <c r="B1165" s="114" t="s">
        <v>416</v>
      </c>
      <c r="C1165" s="40" t="s">
        <v>65</v>
      </c>
      <c r="D1165" s="6" t="s">
        <v>180</v>
      </c>
      <c r="E1165" s="7" t="s">
        <v>181</v>
      </c>
      <c r="F1165" s="6" t="s">
        <v>1996</v>
      </c>
      <c r="G1165" s="6" t="s">
        <v>4936</v>
      </c>
      <c r="H1165" s="6" t="s">
        <v>38</v>
      </c>
      <c r="I1165" s="8" t="s">
        <v>39</v>
      </c>
      <c r="J1165" s="15" t="s">
        <v>7586</v>
      </c>
      <c r="K1165" s="7" t="s">
        <v>1998</v>
      </c>
      <c r="L1165" s="19">
        <v>5309389</v>
      </c>
      <c r="M1165" s="19">
        <f t="shared" si="54"/>
        <v>5309389</v>
      </c>
      <c r="N1165" s="11">
        <f>M1165*(1+VOTOS!$P$3%)^Q1165</f>
        <v>5347957.2210001824</v>
      </c>
      <c r="O1165" s="54">
        <f t="shared" si="55"/>
        <v>5347957.2210001824</v>
      </c>
      <c r="P1165" s="103">
        <f t="shared" si="56"/>
        <v>3.5589245180297588E-5</v>
      </c>
      <c r="Q1165" s="6">
        <v>60</v>
      </c>
      <c r="R1165" s="6"/>
      <c r="S1165" s="6" t="s">
        <v>11</v>
      </c>
    </row>
    <row r="1166" spans="1:19" s="47" customFormat="1" ht="14" x14ac:dyDescent="0.15">
      <c r="A1166" s="8" t="s">
        <v>415</v>
      </c>
      <c r="B1166" s="114" t="s">
        <v>416</v>
      </c>
      <c r="C1166" s="40" t="s">
        <v>65</v>
      </c>
      <c r="D1166" s="6" t="s">
        <v>180</v>
      </c>
      <c r="E1166" s="7" t="s">
        <v>181</v>
      </c>
      <c r="F1166" s="6" t="s">
        <v>1996</v>
      </c>
      <c r="G1166" s="6" t="s">
        <v>4936</v>
      </c>
      <c r="H1166" s="6" t="s">
        <v>38</v>
      </c>
      <c r="I1166" s="8" t="s">
        <v>39</v>
      </c>
      <c r="J1166" s="15" t="s">
        <v>7586</v>
      </c>
      <c r="K1166" s="7" t="s">
        <v>4109</v>
      </c>
      <c r="L1166" s="19">
        <v>3333955</v>
      </c>
      <c r="M1166" s="19">
        <f t="shared" si="54"/>
        <v>3333955</v>
      </c>
      <c r="N1166" s="11">
        <f>M1166*(1+VOTOS!$P$3%)^Q1166</f>
        <v>3373195.6341334349</v>
      </c>
      <c r="O1166" s="54">
        <f t="shared" si="55"/>
        <v>3373195.6341334349</v>
      </c>
      <c r="P1166" s="103">
        <f t="shared" si="56"/>
        <v>2.2447727516008886E-5</v>
      </c>
      <c r="Q1166" s="6">
        <v>97</v>
      </c>
      <c r="R1166" s="6"/>
      <c r="S1166" s="6" t="s">
        <v>11</v>
      </c>
    </row>
    <row r="1167" spans="1:19" s="47" customFormat="1" ht="14" x14ac:dyDescent="0.15">
      <c r="A1167" s="8" t="s">
        <v>415</v>
      </c>
      <c r="B1167" s="114" t="s">
        <v>416</v>
      </c>
      <c r="C1167" s="40" t="s">
        <v>65</v>
      </c>
      <c r="D1167" s="6" t="s">
        <v>180</v>
      </c>
      <c r="E1167" s="7" t="s">
        <v>181</v>
      </c>
      <c r="F1167" s="6" t="s">
        <v>1996</v>
      </c>
      <c r="G1167" s="6" t="s">
        <v>4936</v>
      </c>
      <c r="H1167" s="6" t="s">
        <v>38</v>
      </c>
      <c r="I1167" s="8" t="s">
        <v>39</v>
      </c>
      <c r="J1167" s="15" t="s">
        <v>7586</v>
      </c>
      <c r="K1167" s="7" t="s">
        <v>4939</v>
      </c>
      <c r="L1167" s="19">
        <v>2202005</v>
      </c>
      <c r="M1167" s="19">
        <f t="shared" si="54"/>
        <v>0</v>
      </c>
      <c r="N1167" s="11">
        <f>M1167*(1+VOTOS!$P$3%)^Q1167</f>
        <v>0</v>
      </c>
      <c r="O1167" s="54">
        <f t="shared" si="55"/>
        <v>2202005</v>
      </c>
      <c r="P1167" s="103">
        <f t="shared" si="56"/>
        <v>1.4653762660162932E-5</v>
      </c>
      <c r="Q1167" s="6">
        <v>0</v>
      </c>
      <c r="R1167" s="6"/>
      <c r="S1167" s="6" t="s">
        <v>11</v>
      </c>
    </row>
    <row r="1168" spans="1:19" s="47" customFormat="1" ht="14" x14ac:dyDescent="0.15">
      <c r="A1168" s="8" t="s">
        <v>415</v>
      </c>
      <c r="B1168" s="114" t="s">
        <v>416</v>
      </c>
      <c r="C1168" s="40" t="s">
        <v>65</v>
      </c>
      <c r="D1168" s="6" t="s">
        <v>1827</v>
      </c>
      <c r="E1168" s="7" t="s">
        <v>1828</v>
      </c>
      <c r="F1168" s="6" t="s">
        <v>5137</v>
      </c>
      <c r="G1168" s="6" t="s">
        <v>113</v>
      </c>
      <c r="H1168" s="6" t="s">
        <v>38</v>
      </c>
      <c r="I1168" s="8" t="s">
        <v>39</v>
      </c>
      <c r="J1168" s="15" t="s">
        <v>7586</v>
      </c>
      <c r="K1168" s="7" t="s">
        <v>5138</v>
      </c>
      <c r="L1168" s="19">
        <v>325193</v>
      </c>
      <c r="M1168" s="19">
        <f t="shared" si="54"/>
        <v>0</v>
      </c>
      <c r="N1168" s="11">
        <f>M1168*(1+VOTOS!$P$3%)^Q1168</f>
        <v>0</v>
      </c>
      <c r="O1168" s="54">
        <f t="shared" si="55"/>
        <v>325193</v>
      </c>
      <c r="P1168" s="103">
        <f t="shared" si="56"/>
        <v>2.1640736695631319E-6</v>
      </c>
      <c r="Q1168" s="6">
        <v>0</v>
      </c>
      <c r="R1168" s="6"/>
      <c r="S1168" s="6" t="s">
        <v>11</v>
      </c>
    </row>
    <row r="1169" spans="1:19" s="47" customFormat="1" ht="14" x14ac:dyDescent="0.15">
      <c r="A1169" s="14" t="s">
        <v>5234</v>
      </c>
      <c r="B1169" s="115" t="s">
        <v>416</v>
      </c>
      <c r="C1169" s="40" t="s">
        <v>65</v>
      </c>
      <c r="D1169" s="12" t="s">
        <v>1633</v>
      </c>
      <c r="E1169" s="51" t="s">
        <v>1634</v>
      </c>
      <c r="F1169" s="14" t="s">
        <v>1999</v>
      </c>
      <c r="G1169" s="14" t="s">
        <v>37</v>
      </c>
      <c r="H1169" s="14" t="s">
        <v>38</v>
      </c>
      <c r="I1169" s="14" t="s">
        <v>39</v>
      </c>
      <c r="J1169" s="15" t="s">
        <v>7586</v>
      </c>
      <c r="K1169" s="52" t="s">
        <v>5429</v>
      </c>
      <c r="L1169" s="109">
        <v>459794.5</v>
      </c>
      <c r="M1169" s="19">
        <f t="shared" si="54"/>
        <v>459794.5</v>
      </c>
      <c r="N1169" s="11">
        <f>M1169*(1+VOTOS!$P$3%)^Q1169</f>
        <v>465318.52974657418</v>
      </c>
      <c r="O1169" s="54">
        <f t="shared" si="55"/>
        <v>465318.52974657418</v>
      </c>
      <c r="P1169" s="103">
        <f t="shared" si="56"/>
        <v>3.0965721223531568E-6</v>
      </c>
      <c r="Q1169" s="6">
        <v>99</v>
      </c>
      <c r="R1169" s="6"/>
      <c r="S1169" s="6" t="s">
        <v>7</v>
      </c>
    </row>
    <row r="1170" spans="1:19" s="47" customFormat="1" ht="14" x14ac:dyDescent="0.15">
      <c r="A1170" s="8" t="s">
        <v>415</v>
      </c>
      <c r="B1170" s="114" t="s">
        <v>416</v>
      </c>
      <c r="C1170" s="40" t="s">
        <v>65</v>
      </c>
      <c r="D1170" s="6" t="s">
        <v>1633</v>
      </c>
      <c r="E1170" s="7" t="s">
        <v>1634</v>
      </c>
      <c r="F1170" s="6" t="s">
        <v>1999</v>
      </c>
      <c r="G1170" s="6" t="s">
        <v>5224</v>
      </c>
      <c r="H1170" s="6" t="s">
        <v>38</v>
      </c>
      <c r="I1170" s="8" t="s">
        <v>39</v>
      </c>
      <c r="J1170" s="15" t="s">
        <v>7586</v>
      </c>
      <c r="K1170" s="7" t="s">
        <v>2000</v>
      </c>
      <c r="L1170" s="19">
        <v>892500</v>
      </c>
      <c r="M1170" s="19">
        <f t="shared" ref="M1170:M1233" si="57">+IF(Q1170&gt;0,L1170,0)</f>
        <v>892500</v>
      </c>
      <c r="N1170" s="11">
        <f>M1170*(1+VOTOS!$P$3%)^Q1170</f>
        <v>896925.14682936727</v>
      </c>
      <c r="O1170" s="54">
        <f t="shared" si="55"/>
        <v>896925.14682936727</v>
      </c>
      <c r="P1170" s="103">
        <f t="shared" si="56"/>
        <v>5.9688003549353147E-6</v>
      </c>
      <c r="Q1170" s="48">
        <v>41</v>
      </c>
      <c r="R1170" s="48"/>
      <c r="S1170" s="48" t="s">
        <v>11</v>
      </c>
    </row>
    <row r="1171" spans="1:19" s="47" customFormat="1" ht="14" x14ac:dyDescent="0.15">
      <c r="A1171" s="14" t="s">
        <v>5234</v>
      </c>
      <c r="B1171" s="115" t="s">
        <v>416</v>
      </c>
      <c r="C1171" s="40" t="s">
        <v>65</v>
      </c>
      <c r="D1171" s="12" t="s">
        <v>473</v>
      </c>
      <c r="E1171" s="51" t="s">
        <v>474</v>
      </c>
      <c r="F1171" s="14" t="s">
        <v>6347</v>
      </c>
      <c r="G1171" s="14" t="s">
        <v>37</v>
      </c>
      <c r="H1171" s="14" t="s">
        <v>38</v>
      </c>
      <c r="I1171" s="14" t="s">
        <v>39</v>
      </c>
      <c r="J1171" s="15" t="s">
        <v>7586</v>
      </c>
      <c r="K1171" s="52" t="s">
        <v>3080</v>
      </c>
      <c r="L1171" s="109">
        <v>199890</v>
      </c>
      <c r="M1171" s="19">
        <f t="shared" si="57"/>
        <v>0</v>
      </c>
      <c r="N1171" s="11">
        <f>M1171*(1+VOTOS!$P$3%)^Q1171</f>
        <v>0</v>
      </c>
      <c r="O1171" s="54">
        <f t="shared" si="55"/>
        <v>199890</v>
      </c>
      <c r="P1171" s="103">
        <f t="shared" si="56"/>
        <v>1.3302152438981602E-6</v>
      </c>
      <c r="Q1171" s="6">
        <v>0</v>
      </c>
      <c r="R1171" s="6"/>
      <c r="S1171" s="6" t="s">
        <v>7</v>
      </c>
    </row>
    <row r="1172" spans="1:19" s="47" customFormat="1" ht="14" x14ac:dyDescent="0.15">
      <c r="A1172" s="14" t="s">
        <v>5234</v>
      </c>
      <c r="B1172" s="115" t="s">
        <v>416</v>
      </c>
      <c r="C1172" s="40" t="s">
        <v>65</v>
      </c>
      <c r="D1172" s="12" t="s">
        <v>473</v>
      </c>
      <c r="E1172" s="51" t="s">
        <v>474</v>
      </c>
      <c r="F1172" s="14" t="s">
        <v>6347</v>
      </c>
      <c r="G1172" s="14" t="s">
        <v>37</v>
      </c>
      <c r="H1172" s="14" t="s">
        <v>38</v>
      </c>
      <c r="I1172" s="14" t="s">
        <v>39</v>
      </c>
      <c r="J1172" s="15" t="s">
        <v>7586</v>
      </c>
      <c r="K1172" s="52" t="s">
        <v>3286</v>
      </c>
      <c r="L1172" s="109">
        <v>495897</v>
      </c>
      <c r="M1172" s="19">
        <f t="shared" si="57"/>
        <v>0</v>
      </c>
      <c r="N1172" s="11">
        <f>M1172*(1+VOTOS!$P$3%)^Q1172</f>
        <v>0</v>
      </c>
      <c r="O1172" s="54">
        <f t="shared" si="55"/>
        <v>495897</v>
      </c>
      <c r="P1172" s="103">
        <f t="shared" si="56"/>
        <v>3.3000637790953323E-6</v>
      </c>
      <c r="Q1172" s="6">
        <v>0</v>
      </c>
      <c r="R1172" s="6"/>
      <c r="S1172" s="6" t="s">
        <v>7</v>
      </c>
    </row>
    <row r="1173" spans="1:19" s="47" customFormat="1" ht="14" x14ac:dyDescent="0.15">
      <c r="A1173" s="14" t="s">
        <v>5234</v>
      </c>
      <c r="B1173" s="115" t="s">
        <v>416</v>
      </c>
      <c r="C1173" s="40" t="s">
        <v>65</v>
      </c>
      <c r="D1173" s="12" t="s">
        <v>473</v>
      </c>
      <c r="E1173" s="51" t="s">
        <v>474</v>
      </c>
      <c r="F1173" s="14" t="s">
        <v>6347</v>
      </c>
      <c r="G1173" s="14" t="s">
        <v>37</v>
      </c>
      <c r="H1173" s="14" t="s">
        <v>38</v>
      </c>
      <c r="I1173" s="14" t="s">
        <v>39</v>
      </c>
      <c r="J1173" s="15" t="s">
        <v>7586</v>
      </c>
      <c r="K1173" s="52" t="s">
        <v>3001</v>
      </c>
      <c r="L1173" s="109">
        <v>494821</v>
      </c>
      <c r="M1173" s="19">
        <f t="shared" si="57"/>
        <v>0</v>
      </c>
      <c r="N1173" s="11">
        <f>M1173*(1+VOTOS!$P$3%)^Q1173</f>
        <v>0</v>
      </c>
      <c r="O1173" s="54">
        <f t="shared" si="55"/>
        <v>494821</v>
      </c>
      <c r="P1173" s="103">
        <f t="shared" si="56"/>
        <v>3.2929032828102036E-6</v>
      </c>
      <c r="Q1173" s="6">
        <v>0</v>
      </c>
      <c r="R1173" s="6"/>
      <c r="S1173" s="6" t="s">
        <v>7</v>
      </c>
    </row>
    <row r="1174" spans="1:19" s="47" customFormat="1" ht="14" x14ac:dyDescent="0.15">
      <c r="A1174" s="14" t="s">
        <v>5234</v>
      </c>
      <c r="B1174" s="115" t="s">
        <v>416</v>
      </c>
      <c r="C1174" s="40" t="s">
        <v>65</v>
      </c>
      <c r="D1174" s="12" t="s">
        <v>473</v>
      </c>
      <c r="E1174" s="51" t="s">
        <v>474</v>
      </c>
      <c r="F1174" s="14" t="s">
        <v>6347</v>
      </c>
      <c r="G1174" s="14" t="s">
        <v>37</v>
      </c>
      <c r="H1174" s="14" t="s">
        <v>38</v>
      </c>
      <c r="I1174" s="14" t="s">
        <v>39</v>
      </c>
      <c r="J1174" s="15" t="s">
        <v>7586</v>
      </c>
      <c r="K1174" s="52" t="s">
        <v>2414</v>
      </c>
      <c r="L1174" s="109">
        <v>473141</v>
      </c>
      <c r="M1174" s="19">
        <f t="shared" si="57"/>
        <v>0</v>
      </c>
      <c r="N1174" s="11">
        <f>M1174*(1+VOTOS!$P$3%)^Q1174</f>
        <v>0</v>
      </c>
      <c r="O1174" s="54">
        <f t="shared" si="55"/>
        <v>473141</v>
      </c>
      <c r="P1174" s="103">
        <f t="shared" si="56"/>
        <v>3.1486285992957101E-6</v>
      </c>
      <c r="Q1174" s="6">
        <v>0</v>
      </c>
      <c r="R1174" s="6"/>
      <c r="S1174" s="6" t="s">
        <v>7</v>
      </c>
    </row>
    <row r="1175" spans="1:19" s="47" customFormat="1" ht="14" x14ac:dyDescent="0.15">
      <c r="A1175" s="14" t="s">
        <v>5234</v>
      </c>
      <c r="B1175" s="115" t="s">
        <v>416</v>
      </c>
      <c r="C1175" s="40" t="s">
        <v>65</v>
      </c>
      <c r="D1175" s="12" t="s">
        <v>473</v>
      </c>
      <c r="E1175" s="51" t="s">
        <v>474</v>
      </c>
      <c r="F1175" s="14" t="s">
        <v>6347</v>
      </c>
      <c r="G1175" s="14" t="s">
        <v>37</v>
      </c>
      <c r="H1175" s="14" t="s">
        <v>38</v>
      </c>
      <c r="I1175" s="14" t="s">
        <v>39</v>
      </c>
      <c r="J1175" s="15" t="s">
        <v>7586</v>
      </c>
      <c r="K1175" s="52" t="s">
        <v>1346</v>
      </c>
      <c r="L1175" s="109">
        <v>471481.5</v>
      </c>
      <c r="M1175" s="19">
        <f t="shared" si="57"/>
        <v>0</v>
      </c>
      <c r="N1175" s="11">
        <f>M1175*(1+VOTOS!$P$3%)^Q1175</f>
        <v>0</v>
      </c>
      <c r="O1175" s="54">
        <f t="shared" si="55"/>
        <v>471481.5</v>
      </c>
      <c r="P1175" s="103">
        <f t="shared" si="56"/>
        <v>3.1375850643652532E-6</v>
      </c>
      <c r="Q1175" s="6">
        <v>0</v>
      </c>
      <c r="R1175" s="6"/>
      <c r="S1175" s="6" t="s">
        <v>7</v>
      </c>
    </row>
    <row r="1176" spans="1:19" s="47" customFormat="1" ht="14" x14ac:dyDescent="0.15">
      <c r="A1176" s="14" t="s">
        <v>5234</v>
      </c>
      <c r="B1176" s="115" t="s">
        <v>416</v>
      </c>
      <c r="C1176" s="40" t="s">
        <v>65</v>
      </c>
      <c r="D1176" s="12" t="s">
        <v>473</v>
      </c>
      <c r="E1176" s="51" t="s">
        <v>474</v>
      </c>
      <c r="F1176" s="14" t="s">
        <v>6347</v>
      </c>
      <c r="G1176" s="14" t="s">
        <v>37</v>
      </c>
      <c r="H1176" s="14" t="s">
        <v>38</v>
      </c>
      <c r="I1176" s="14" t="s">
        <v>39</v>
      </c>
      <c r="J1176" s="15" t="s">
        <v>7586</v>
      </c>
      <c r="K1176" s="52" t="s">
        <v>4235</v>
      </c>
      <c r="L1176" s="109">
        <v>440941</v>
      </c>
      <c r="M1176" s="19">
        <f t="shared" si="57"/>
        <v>0</v>
      </c>
      <c r="N1176" s="11">
        <f>M1176*(1+VOTOS!$P$3%)^Q1176</f>
        <v>0</v>
      </c>
      <c r="O1176" s="54">
        <f t="shared" si="55"/>
        <v>440941</v>
      </c>
      <c r="P1176" s="103">
        <f t="shared" si="56"/>
        <v>2.9343460896477996E-6</v>
      </c>
      <c r="Q1176" s="6">
        <v>0</v>
      </c>
      <c r="R1176" s="6"/>
      <c r="S1176" s="6" t="s">
        <v>7</v>
      </c>
    </row>
    <row r="1177" spans="1:19" s="47" customFormat="1" ht="14" x14ac:dyDescent="0.15">
      <c r="A1177" s="14" t="s">
        <v>5234</v>
      </c>
      <c r="B1177" s="115" t="s">
        <v>416</v>
      </c>
      <c r="C1177" s="40" t="s">
        <v>65</v>
      </c>
      <c r="D1177" s="12" t="s">
        <v>473</v>
      </c>
      <c r="E1177" s="51" t="s">
        <v>474</v>
      </c>
      <c r="F1177" s="14" t="s">
        <v>6347</v>
      </c>
      <c r="G1177" s="14" t="s">
        <v>37</v>
      </c>
      <c r="H1177" s="14" t="s">
        <v>38</v>
      </c>
      <c r="I1177" s="14" t="s">
        <v>39</v>
      </c>
      <c r="J1177" s="15" t="s">
        <v>7586</v>
      </c>
      <c r="K1177" s="52" t="s">
        <v>6348</v>
      </c>
      <c r="L1177" s="109">
        <v>429384</v>
      </c>
      <c r="M1177" s="19">
        <f t="shared" si="57"/>
        <v>0</v>
      </c>
      <c r="N1177" s="11">
        <f>M1177*(1+VOTOS!$P$3%)^Q1177</f>
        <v>0</v>
      </c>
      <c r="O1177" s="54">
        <f t="shared" si="55"/>
        <v>429384</v>
      </c>
      <c r="P1177" s="103">
        <f t="shared" si="56"/>
        <v>2.8574373019459084E-6</v>
      </c>
      <c r="Q1177" s="6">
        <v>0</v>
      </c>
      <c r="R1177" s="6"/>
      <c r="S1177" s="6" t="s">
        <v>7</v>
      </c>
    </row>
    <row r="1178" spans="1:19" s="47" customFormat="1" ht="14" x14ac:dyDescent="0.15">
      <c r="A1178" s="14" t="s">
        <v>5234</v>
      </c>
      <c r="B1178" s="115" t="s">
        <v>416</v>
      </c>
      <c r="C1178" s="40" t="s">
        <v>65</v>
      </c>
      <c r="D1178" s="12" t="s">
        <v>473</v>
      </c>
      <c r="E1178" s="51" t="s">
        <v>474</v>
      </c>
      <c r="F1178" s="14" t="s">
        <v>6347</v>
      </c>
      <c r="G1178" s="14" t="s">
        <v>37</v>
      </c>
      <c r="H1178" s="14" t="s">
        <v>38</v>
      </c>
      <c r="I1178" s="14" t="s">
        <v>39</v>
      </c>
      <c r="J1178" s="15" t="s">
        <v>7586</v>
      </c>
      <c r="K1178" s="52" t="s">
        <v>1345</v>
      </c>
      <c r="L1178" s="109">
        <v>412105.5</v>
      </c>
      <c r="M1178" s="19">
        <f t="shared" si="57"/>
        <v>0</v>
      </c>
      <c r="N1178" s="11">
        <f>M1178*(1+VOTOS!$P$3%)^Q1178</f>
        <v>0</v>
      </c>
      <c r="O1178" s="54">
        <f t="shared" si="55"/>
        <v>412105.5</v>
      </c>
      <c r="P1178" s="103">
        <f t="shared" si="56"/>
        <v>2.7424534403635665E-6</v>
      </c>
      <c r="Q1178" s="6">
        <v>0</v>
      </c>
      <c r="R1178" s="6"/>
      <c r="S1178" s="6" t="s">
        <v>7</v>
      </c>
    </row>
    <row r="1179" spans="1:19" s="47" customFormat="1" ht="14" x14ac:dyDescent="0.15">
      <c r="A1179" s="14" t="s">
        <v>5234</v>
      </c>
      <c r="B1179" s="115" t="s">
        <v>416</v>
      </c>
      <c r="C1179" s="40" t="s">
        <v>65</v>
      </c>
      <c r="D1179" s="12" t="s">
        <v>473</v>
      </c>
      <c r="E1179" s="51" t="s">
        <v>474</v>
      </c>
      <c r="F1179" s="14" t="s">
        <v>6347</v>
      </c>
      <c r="G1179" s="14" t="s">
        <v>37</v>
      </c>
      <c r="H1179" s="14" t="s">
        <v>38</v>
      </c>
      <c r="I1179" s="14" t="s">
        <v>39</v>
      </c>
      <c r="J1179" s="15" t="s">
        <v>7586</v>
      </c>
      <c r="K1179" s="52" t="s">
        <v>2412</v>
      </c>
      <c r="L1179" s="109">
        <v>411099.5</v>
      </c>
      <c r="M1179" s="19">
        <f t="shared" si="57"/>
        <v>0</v>
      </c>
      <c r="N1179" s="11">
        <f>M1179*(1+VOTOS!$P$3%)^Q1179</f>
        <v>0</v>
      </c>
      <c r="O1179" s="54">
        <f t="shared" si="55"/>
        <v>411099.5</v>
      </c>
      <c r="P1179" s="103">
        <f t="shared" si="56"/>
        <v>2.7357587756211502E-6</v>
      </c>
      <c r="Q1179" s="6">
        <v>0</v>
      </c>
      <c r="R1179" s="6"/>
      <c r="S1179" s="6" t="s">
        <v>7</v>
      </c>
    </row>
    <row r="1180" spans="1:19" s="47" customFormat="1" ht="14" x14ac:dyDescent="0.15">
      <c r="A1180" s="14" t="s">
        <v>5234</v>
      </c>
      <c r="B1180" s="115" t="s">
        <v>416</v>
      </c>
      <c r="C1180" s="40" t="s">
        <v>65</v>
      </c>
      <c r="D1180" s="12" t="s">
        <v>473</v>
      </c>
      <c r="E1180" s="51" t="s">
        <v>474</v>
      </c>
      <c r="F1180" s="14" t="s">
        <v>6347</v>
      </c>
      <c r="G1180" s="14" t="s">
        <v>37</v>
      </c>
      <c r="H1180" s="14" t="s">
        <v>38</v>
      </c>
      <c r="I1180" s="14" t="s">
        <v>39</v>
      </c>
      <c r="J1180" s="15" t="s">
        <v>7586</v>
      </c>
      <c r="K1180" s="52" t="s">
        <v>2410</v>
      </c>
      <c r="L1180" s="109">
        <v>410835</v>
      </c>
      <c r="M1180" s="19">
        <f t="shared" si="57"/>
        <v>0</v>
      </c>
      <c r="N1180" s="11">
        <f>M1180*(1+VOTOS!$P$3%)^Q1180</f>
        <v>0</v>
      </c>
      <c r="O1180" s="54">
        <f t="shared" si="55"/>
        <v>410835</v>
      </c>
      <c r="P1180" s="103">
        <f t="shared" si="56"/>
        <v>2.7339985978633281E-6</v>
      </c>
      <c r="Q1180" s="6">
        <v>0</v>
      </c>
      <c r="R1180" s="6"/>
      <c r="S1180" s="6" t="s">
        <v>7</v>
      </c>
    </row>
    <row r="1181" spans="1:19" s="47" customFormat="1" ht="14" x14ac:dyDescent="0.15">
      <c r="A1181" s="14" t="s">
        <v>5234</v>
      </c>
      <c r="B1181" s="115" t="s">
        <v>416</v>
      </c>
      <c r="C1181" s="40" t="s">
        <v>65</v>
      </c>
      <c r="D1181" s="12" t="s">
        <v>473</v>
      </c>
      <c r="E1181" s="51" t="s">
        <v>474</v>
      </c>
      <c r="F1181" s="14" t="s">
        <v>6347</v>
      </c>
      <c r="G1181" s="14" t="s">
        <v>37</v>
      </c>
      <c r="H1181" s="14" t="s">
        <v>38</v>
      </c>
      <c r="I1181" s="14" t="s">
        <v>39</v>
      </c>
      <c r="J1181" s="15" t="s">
        <v>7586</v>
      </c>
      <c r="K1181" s="52" t="s">
        <v>4234</v>
      </c>
      <c r="L1181" s="109">
        <v>410453.5</v>
      </c>
      <c r="M1181" s="19">
        <f t="shared" si="57"/>
        <v>0</v>
      </c>
      <c r="N1181" s="11">
        <f>M1181*(1+VOTOS!$P$3%)^Q1181</f>
        <v>0</v>
      </c>
      <c r="O1181" s="54">
        <f t="shared" si="55"/>
        <v>410453.5</v>
      </c>
      <c r="P1181" s="103">
        <f t="shared" si="56"/>
        <v>2.7314598159555434E-6</v>
      </c>
      <c r="Q1181" s="6">
        <v>0</v>
      </c>
      <c r="R1181" s="6"/>
      <c r="S1181" s="6" t="s">
        <v>7</v>
      </c>
    </row>
    <row r="1182" spans="1:19" s="47" customFormat="1" ht="14" x14ac:dyDescent="0.15">
      <c r="A1182" s="14" t="s">
        <v>5234</v>
      </c>
      <c r="B1182" s="115" t="s">
        <v>416</v>
      </c>
      <c r="C1182" s="40" t="s">
        <v>65</v>
      </c>
      <c r="D1182" s="12" t="s">
        <v>473</v>
      </c>
      <c r="E1182" s="51" t="s">
        <v>474</v>
      </c>
      <c r="F1182" s="14" t="s">
        <v>6347</v>
      </c>
      <c r="G1182" s="14" t="s">
        <v>37</v>
      </c>
      <c r="H1182" s="14" t="s">
        <v>38</v>
      </c>
      <c r="I1182" s="14" t="s">
        <v>39</v>
      </c>
      <c r="J1182" s="15" t="s">
        <v>7586</v>
      </c>
      <c r="K1182" s="52" t="s">
        <v>4233</v>
      </c>
      <c r="L1182" s="109">
        <v>405437.5</v>
      </c>
      <c r="M1182" s="19">
        <f t="shared" si="57"/>
        <v>0</v>
      </c>
      <c r="N1182" s="11">
        <f>M1182*(1+VOTOS!$P$3%)^Q1182</f>
        <v>0</v>
      </c>
      <c r="O1182" s="54">
        <f t="shared" si="55"/>
        <v>405437.5</v>
      </c>
      <c r="P1182" s="103">
        <f t="shared" si="56"/>
        <v>2.6980796585520056E-6</v>
      </c>
      <c r="Q1182" s="6">
        <v>0</v>
      </c>
      <c r="R1182" s="6"/>
      <c r="S1182" s="6" t="s">
        <v>7</v>
      </c>
    </row>
    <row r="1183" spans="1:19" s="47" customFormat="1" ht="14" x14ac:dyDescent="0.15">
      <c r="A1183" s="14" t="s">
        <v>5234</v>
      </c>
      <c r="B1183" s="115" t="s">
        <v>416</v>
      </c>
      <c r="C1183" s="40" t="s">
        <v>65</v>
      </c>
      <c r="D1183" s="12" t="s">
        <v>473</v>
      </c>
      <c r="E1183" s="51" t="s">
        <v>474</v>
      </c>
      <c r="F1183" s="14" t="s">
        <v>6347</v>
      </c>
      <c r="G1183" s="14" t="s">
        <v>37</v>
      </c>
      <c r="H1183" s="14" t="s">
        <v>38</v>
      </c>
      <c r="I1183" s="14" t="s">
        <v>39</v>
      </c>
      <c r="J1183" s="15" t="s">
        <v>7586</v>
      </c>
      <c r="K1183" s="52" t="s">
        <v>4231</v>
      </c>
      <c r="L1183" s="109">
        <v>403514</v>
      </c>
      <c r="M1183" s="19">
        <f t="shared" si="57"/>
        <v>0</v>
      </c>
      <c r="N1183" s="11">
        <f>M1183*(1+VOTOS!$P$3%)^Q1183</f>
        <v>0</v>
      </c>
      <c r="O1183" s="54">
        <f t="shared" si="55"/>
        <v>403514</v>
      </c>
      <c r="P1183" s="103">
        <f t="shared" si="56"/>
        <v>2.6852792732318889E-6</v>
      </c>
      <c r="Q1183" s="6">
        <v>0</v>
      </c>
      <c r="R1183" s="6"/>
      <c r="S1183" s="6" t="s">
        <v>7</v>
      </c>
    </row>
    <row r="1184" spans="1:19" s="47" customFormat="1" ht="14" x14ac:dyDescent="0.15">
      <c r="A1184" s="14" t="s">
        <v>5234</v>
      </c>
      <c r="B1184" s="115" t="s">
        <v>416</v>
      </c>
      <c r="C1184" s="40" t="s">
        <v>65</v>
      </c>
      <c r="D1184" s="12" t="s">
        <v>473</v>
      </c>
      <c r="E1184" s="51" t="s">
        <v>474</v>
      </c>
      <c r="F1184" s="14" t="s">
        <v>6347</v>
      </c>
      <c r="G1184" s="14" t="s">
        <v>37</v>
      </c>
      <c r="H1184" s="14" t="s">
        <v>38</v>
      </c>
      <c r="I1184" s="14" t="s">
        <v>39</v>
      </c>
      <c r="J1184" s="15" t="s">
        <v>7586</v>
      </c>
      <c r="K1184" s="52" t="s">
        <v>3938</v>
      </c>
      <c r="L1184" s="109">
        <v>403362</v>
      </c>
      <c r="M1184" s="19">
        <f t="shared" si="57"/>
        <v>0</v>
      </c>
      <c r="N1184" s="11">
        <f>M1184*(1+VOTOS!$P$3%)^Q1184</f>
        <v>0</v>
      </c>
      <c r="O1184" s="54">
        <f t="shared" si="55"/>
        <v>403362</v>
      </c>
      <c r="P1184" s="103">
        <f t="shared" si="56"/>
        <v>2.6842677533105694E-6</v>
      </c>
      <c r="Q1184" s="6">
        <v>0</v>
      </c>
      <c r="R1184" s="6"/>
      <c r="S1184" s="6" t="s">
        <v>7</v>
      </c>
    </row>
    <row r="1185" spans="1:19" s="47" customFormat="1" ht="14" x14ac:dyDescent="0.15">
      <c r="A1185" s="14" t="s">
        <v>5234</v>
      </c>
      <c r="B1185" s="115" t="s">
        <v>416</v>
      </c>
      <c r="C1185" s="40" t="s">
        <v>65</v>
      </c>
      <c r="D1185" s="12" t="s">
        <v>473</v>
      </c>
      <c r="E1185" s="51" t="s">
        <v>474</v>
      </c>
      <c r="F1185" s="14" t="s">
        <v>6347</v>
      </c>
      <c r="G1185" s="14" t="s">
        <v>37</v>
      </c>
      <c r="H1185" s="14" t="s">
        <v>38</v>
      </c>
      <c r="I1185" s="14" t="s">
        <v>39</v>
      </c>
      <c r="J1185" s="15" t="s">
        <v>7586</v>
      </c>
      <c r="K1185" s="52" t="s">
        <v>1343</v>
      </c>
      <c r="L1185" s="109">
        <v>399317.5</v>
      </c>
      <c r="M1185" s="19">
        <f t="shared" si="57"/>
        <v>0</v>
      </c>
      <c r="N1185" s="11">
        <f>M1185*(1+VOTOS!$P$3%)^Q1185</f>
        <v>0</v>
      </c>
      <c r="O1185" s="54">
        <f t="shared" si="55"/>
        <v>399317.5</v>
      </c>
      <c r="P1185" s="103">
        <f t="shared" si="56"/>
        <v>2.6573526722462537E-6</v>
      </c>
      <c r="Q1185" s="6">
        <v>0</v>
      </c>
      <c r="R1185" s="6"/>
      <c r="S1185" s="6" t="s">
        <v>7</v>
      </c>
    </row>
    <row r="1186" spans="1:19" s="47" customFormat="1" ht="14" x14ac:dyDescent="0.15">
      <c r="A1186" s="14" t="s">
        <v>5234</v>
      </c>
      <c r="B1186" s="115" t="s">
        <v>416</v>
      </c>
      <c r="C1186" s="40" t="s">
        <v>65</v>
      </c>
      <c r="D1186" s="12" t="s">
        <v>473</v>
      </c>
      <c r="E1186" s="51" t="s">
        <v>474</v>
      </c>
      <c r="F1186" s="14" t="s">
        <v>6347</v>
      </c>
      <c r="G1186" s="14" t="s">
        <v>37</v>
      </c>
      <c r="H1186" s="14" t="s">
        <v>38</v>
      </c>
      <c r="I1186" s="14" t="s">
        <v>39</v>
      </c>
      <c r="J1186" s="15" t="s">
        <v>7586</v>
      </c>
      <c r="K1186" s="52" t="s">
        <v>2411</v>
      </c>
      <c r="L1186" s="109">
        <v>383756.5</v>
      </c>
      <c r="M1186" s="19">
        <f t="shared" si="57"/>
        <v>0</v>
      </c>
      <c r="N1186" s="11">
        <f>M1186*(1+VOTOS!$P$3%)^Q1186</f>
        <v>0</v>
      </c>
      <c r="O1186" s="54">
        <f t="shared" si="55"/>
        <v>383756.5</v>
      </c>
      <c r="P1186" s="103">
        <f t="shared" si="56"/>
        <v>2.5537983203011874E-6</v>
      </c>
      <c r="Q1186" s="6">
        <v>0</v>
      </c>
      <c r="R1186" s="6"/>
      <c r="S1186" s="6" t="s">
        <v>7</v>
      </c>
    </row>
    <row r="1187" spans="1:19" s="47" customFormat="1" ht="14" x14ac:dyDescent="0.15">
      <c r="A1187" s="14" t="s">
        <v>5234</v>
      </c>
      <c r="B1187" s="115" t="s">
        <v>416</v>
      </c>
      <c r="C1187" s="40" t="s">
        <v>65</v>
      </c>
      <c r="D1187" s="12" t="s">
        <v>473</v>
      </c>
      <c r="E1187" s="51" t="s">
        <v>474</v>
      </c>
      <c r="F1187" s="14" t="s">
        <v>6347</v>
      </c>
      <c r="G1187" s="14" t="s">
        <v>37</v>
      </c>
      <c r="H1187" s="14" t="s">
        <v>38</v>
      </c>
      <c r="I1187" s="14" t="s">
        <v>39</v>
      </c>
      <c r="J1187" s="15" t="s">
        <v>7586</v>
      </c>
      <c r="K1187" s="52" t="s">
        <v>4295</v>
      </c>
      <c r="L1187" s="109">
        <v>376147.5</v>
      </c>
      <c r="M1187" s="19">
        <f t="shared" si="57"/>
        <v>0</v>
      </c>
      <c r="N1187" s="11">
        <f>M1187*(1+VOTOS!$P$3%)^Q1187</f>
        <v>0</v>
      </c>
      <c r="O1187" s="54">
        <f t="shared" si="55"/>
        <v>376147.5</v>
      </c>
      <c r="P1187" s="103">
        <f t="shared" si="56"/>
        <v>2.5031624316083007E-6</v>
      </c>
      <c r="Q1187" s="6">
        <v>0</v>
      </c>
      <c r="R1187" s="6"/>
      <c r="S1187" s="6" t="s">
        <v>7</v>
      </c>
    </row>
    <row r="1188" spans="1:19" s="47" customFormat="1" ht="14" x14ac:dyDescent="0.15">
      <c r="A1188" s="14" t="s">
        <v>5234</v>
      </c>
      <c r="B1188" s="115" t="s">
        <v>416</v>
      </c>
      <c r="C1188" s="40" t="s">
        <v>65</v>
      </c>
      <c r="D1188" s="12" t="s">
        <v>473</v>
      </c>
      <c r="E1188" s="51" t="s">
        <v>474</v>
      </c>
      <c r="F1188" s="14" t="s">
        <v>6347</v>
      </c>
      <c r="G1188" s="14" t="s">
        <v>37</v>
      </c>
      <c r="H1188" s="14" t="s">
        <v>38</v>
      </c>
      <c r="I1188" s="14" t="s">
        <v>39</v>
      </c>
      <c r="J1188" s="15" t="s">
        <v>7586</v>
      </c>
      <c r="K1188" s="52" t="s">
        <v>1342</v>
      </c>
      <c r="L1188" s="109">
        <v>360996.5</v>
      </c>
      <c r="M1188" s="19">
        <f t="shared" si="57"/>
        <v>0</v>
      </c>
      <c r="N1188" s="11">
        <f>M1188*(1+VOTOS!$P$3%)^Q1188</f>
        <v>0</v>
      </c>
      <c r="O1188" s="54">
        <f t="shared" si="55"/>
        <v>360996.5</v>
      </c>
      <c r="P1188" s="103">
        <f t="shared" si="56"/>
        <v>2.402336521556267E-6</v>
      </c>
      <c r="Q1188" s="6">
        <v>0</v>
      </c>
      <c r="R1188" s="6"/>
      <c r="S1188" s="6" t="s">
        <v>7</v>
      </c>
    </row>
    <row r="1189" spans="1:19" s="47" customFormat="1" ht="14" x14ac:dyDescent="0.15">
      <c r="A1189" s="14" t="s">
        <v>5234</v>
      </c>
      <c r="B1189" s="115" t="s">
        <v>416</v>
      </c>
      <c r="C1189" s="40" t="s">
        <v>65</v>
      </c>
      <c r="D1189" s="12" t="s">
        <v>473</v>
      </c>
      <c r="E1189" s="51" t="s">
        <v>474</v>
      </c>
      <c r="F1189" s="14" t="s">
        <v>6347</v>
      </c>
      <c r="G1189" s="14" t="s">
        <v>37</v>
      </c>
      <c r="H1189" s="14" t="s">
        <v>38</v>
      </c>
      <c r="I1189" s="14" t="s">
        <v>39</v>
      </c>
      <c r="J1189" s="15" t="s">
        <v>7586</v>
      </c>
      <c r="K1189" s="52" t="s">
        <v>1335</v>
      </c>
      <c r="L1189" s="109">
        <v>357193.5</v>
      </c>
      <c r="M1189" s="19">
        <f t="shared" si="57"/>
        <v>0</v>
      </c>
      <c r="N1189" s="11">
        <f>M1189*(1+VOTOS!$P$3%)^Q1189</f>
        <v>0</v>
      </c>
      <c r="O1189" s="54">
        <f t="shared" si="55"/>
        <v>357193.5</v>
      </c>
      <c r="P1189" s="103">
        <f t="shared" si="56"/>
        <v>2.3770285593143104E-6</v>
      </c>
      <c r="Q1189" s="6">
        <v>0</v>
      </c>
      <c r="R1189" s="6"/>
      <c r="S1189" s="6" t="s">
        <v>7</v>
      </c>
    </row>
    <row r="1190" spans="1:19" s="47" customFormat="1" ht="14" x14ac:dyDescent="0.15">
      <c r="A1190" s="14" t="s">
        <v>5234</v>
      </c>
      <c r="B1190" s="115" t="s">
        <v>416</v>
      </c>
      <c r="C1190" s="40" t="s">
        <v>65</v>
      </c>
      <c r="D1190" s="12" t="s">
        <v>473</v>
      </c>
      <c r="E1190" s="51" t="s">
        <v>474</v>
      </c>
      <c r="F1190" s="14" t="s">
        <v>6347</v>
      </c>
      <c r="G1190" s="14" t="s">
        <v>37</v>
      </c>
      <c r="H1190" s="14" t="s">
        <v>38</v>
      </c>
      <c r="I1190" s="14" t="s">
        <v>39</v>
      </c>
      <c r="J1190" s="15" t="s">
        <v>7586</v>
      </c>
      <c r="K1190" s="52" t="s">
        <v>2642</v>
      </c>
      <c r="L1190" s="109">
        <v>345387</v>
      </c>
      <c r="M1190" s="19">
        <f t="shared" si="57"/>
        <v>0</v>
      </c>
      <c r="N1190" s="11">
        <f>M1190*(1+VOTOS!$P$3%)^Q1190</f>
        <v>0</v>
      </c>
      <c r="O1190" s="54">
        <f t="shared" si="55"/>
        <v>345387</v>
      </c>
      <c r="P1190" s="103">
        <f t="shared" si="56"/>
        <v>2.2984594148994643E-6</v>
      </c>
      <c r="Q1190" s="6">
        <v>0</v>
      </c>
      <c r="R1190" s="6"/>
      <c r="S1190" s="6" t="s">
        <v>7</v>
      </c>
    </row>
    <row r="1191" spans="1:19" s="47" customFormat="1" ht="14" x14ac:dyDescent="0.15">
      <c r="A1191" s="14" t="s">
        <v>5234</v>
      </c>
      <c r="B1191" s="115" t="s">
        <v>416</v>
      </c>
      <c r="C1191" s="40" t="s">
        <v>65</v>
      </c>
      <c r="D1191" s="12" t="s">
        <v>473</v>
      </c>
      <c r="E1191" s="51" t="s">
        <v>474</v>
      </c>
      <c r="F1191" s="14" t="s">
        <v>6347</v>
      </c>
      <c r="G1191" s="14" t="s">
        <v>37</v>
      </c>
      <c r="H1191" s="14" t="s">
        <v>38</v>
      </c>
      <c r="I1191" s="14" t="s">
        <v>39</v>
      </c>
      <c r="J1191" s="15" t="s">
        <v>7586</v>
      </c>
      <c r="K1191" s="52" t="s">
        <v>4255</v>
      </c>
      <c r="L1191" s="109">
        <v>338651</v>
      </c>
      <c r="M1191" s="19">
        <f t="shared" si="57"/>
        <v>0</v>
      </c>
      <c r="N1191" s="11">
        <f>M1191*(1+VOTOS!$P$3%)^Q1191</f>
        <v>0</v>
      </c>
      <c r="O1191" s="54">
        <f t="shared" si="55"/>
        <v>338651</v>
      </c>
      <c r="P1191" s="103">
        <f t="shared" si="56"/>
        <v>2.2536331110178392E-6</v>
      </c>
      <c r="Q1191" s="6">
        <v>0</v>
      </c>
      <c r="R1191" s="6"/>
      <c r="S1191" s="6" t="s">
        <v>7</v>
      </c>
    </row>
    <row r="1192" spans="1:19" s="47" customFormat="1" ht="14" x14ac:dyDescent="0.15">
      <c r="A1192" s="14" t="s">
        <v>5234</v>
      </c>
      <c r="B1192" s="115" t="s">
        <v>416</v>
      </c>
      <c r="C1192" s="40" t="s">
        <v>65</v>
      </c>
      <c r="D1192" s="12" t="s">
        <v>473</v>
      </c>
      <c r="E1192" s="51" t="s">
        <v>474</v>
      </c>
      <c r="F1192" s="14" t="s">
        <v>6347</v>
      </c>
      <c r="G1192" s="14" t="s">
        <v>37</v>
      </c>
      <c r="H1192" s="14" t="s">
        <v>38</v>
      </c>
      <c r="I1192" s="14" t="s">
        <v>39</v>
      </c>
      <c r="J1192" s="15" t="s">
        <v>7586</v>
      </c>
      <c r="K1192" s="52" t="s">
        <v>5208</v>
      </c>
      <c r="L1192" s="109">
        <v>336575</v>
      </c>
      <c r="M1192" s="19">
        <f t="shared" si="57"/>
        <v>0</v>
      </c>
      <c r="N1192" s="11">
        <f>M1192*(1+VOTOS!$P$3%)^Q1192</f>
        <v>0</v>
      </c>
      <c r="O1192" s="54">
        <f t="shared" si="55"/>
        <v>336575</v>
      </c>
      <c r="P1192" s="103">
        <f t="shared" si="56"/>
        <v>2.2398178784082411E-6</v>
      </c>
      <c r="Q1192" s="6">
        <v>0</v>
      </c>
      <c r="R1192" s="6"/>
      <c r="S1192" s="6" t="s">
        <v>7</v>
      </c>
    </row>
    <row r="1193" spans="1:19" s="47" customFormat="1" ht="14" x14ac:dyDescent="0.15">
      <c r="A1193" s="14" t="s">
        <v>5234</v>
      </c>
      <c r="B1193" s="115" t="s">
        <v>416</v>
      </c>
      <c r="C1193" s="40" t="s">
        <v>65</v>
      </c>
      <c r="D1193" s="12" t="s">
        <v>473</v>
      </c>
      <c r="E1193" s="51" t="s">
        <v>474</v>
      </c>
      <c r="F1193" s="14" t="s">
        <v>6347</v>
      </c>
      <c r="G1193" s="14" t="s">
        <v>37</v>
      </c>
      <c r="H1193" s="14" t="s">
        <v>38</v>
      </c>
      <c r="I1193" s="14" t="s">
        <v>39</v>
      </c>
      <c r="J1193" s="15" t="s">
        <v>7586</v>
      </c>
      <c r="K1193" s="52" t="s">
        <v>2095</v>
      </c>
      <c r="L1193" s="109">
        <v>328617.5</v>
      </c>
      <c r="M1193" s="19">
        <f t="shared" si="57"/>
        <v>0</v>
      </c>
      <c r="N1193" s="11">
        <f>M1193*(1+VOTOS!$P$3%)^Q1193</f>
        <v>0</v>
      </c>
      <c r="O1193" s="54">
        <f t="shared" si="55"/>
        <v>328617.5</v>
      </c>
      <c r="P1193" s="103">
        <f t="shared" si="56"/>
        <v>2.186862814106277E-6</v>
      </c>
      <c r="Q1193" s="6">
        <v>0</v>
      </c>
      <c r="R1193" s="6"/>
      <c r="S1193" s="6" t="s">
        <v>7</v>
      </c>
    </row>
    <row r="1194" spans="1:19" s="47" customFormat="1" ht="14" x14ac:dyDescent="0.15">
      <c r="A1194" s="14" t="s">
        <v>5234</v>
      </c>
      <c r="B1194" s="115" t="s">
        <v>416</v>
      </c>
      <c r="C1194" s="40" t="s">
        <v>65</v>
      </c>
      <c r="D1194" s="12" t="s">
        <v>473</v>
      </c>
      <c r="E1194" s="51" t="s">
        <v>474</v>
      </c>
      <c r="F1194" s="14" t="s">
        <v>6347</v>
      </c>
      <c r="G1194" s="14" t="s">
        <v>37</v>
      </c>
      <c r="H1194" s="14" t="s">
        <v>38</v>
      </c>
      <c r="I1194" s="14" t="s">
        <v>39</v>
      </c>
      <c r="J1194" s="15" t="s">
        <v>7586</v>
      </c>
      <c r="K1194" s="52" t="s">
        <v>1348</v>
      </c>
      <c r="L1194" s="109">
        <v>327020.5</v>
      </c>
      <c r="M1194" s="19">
        <f t="shared" si="57"/>
        <v>0</v>
      </c>
      <c r="N1194" s="11">
        <f>M1194*(1+VOTOS!$P$3%)^Q1194</f>
        <v>0</v>
      </c>
      <c r="O1194" s="54">
        <f t="shared" si="55"/>
        <v>327020.5</v>
      </c>
      <c r="P1194" s="103">
        <f t="shared" si="56"/>
        <v>2.1762352001960994E-6</v>
      </c>
      <c r="Q1194" s="6">
        <v>0</v>
      </c>
      <c r="R1194" s="6"/>
      <c r="S1194" s="6" t="s">
        <v>7</v>
      </c>
    </row>
    <row r="1195" spans="1:19" s="47" customFormat="1" ht="14" x14ac:dyDescent="0.15">
      <c r="A1195" s="14" t="s">
        <v>5234</v>
      </c>
      <c r="B1195" s="115" t="s">
        <v>416</v>
      </c>
      <c r="C1195" s="40" t="s">
        <v>65</v>
      </c>
      <c r="D1195" s="12" t="s">
        <v>473</v>
      </c>
      <c r="E1195" s="51" t="s">
        <v>474</v>
      </c>
      <c r="F1195" s="14" t="s">
        <v>6347</v>
      </c>
      <c r="G1195" s="14" t="s">
        <v>37</v>
      </c>
      <c r="H1195" s="14" t="s">
        <v>38</v>
      </c>
      <c r="I1195" s="14" t="s">
        <v>39</v>
      </c>
      <c r="J1195" s="15" t="s">
        <v>7586</v>
      </c>
      <c r="K1195" s="52" t="s">
        <v>2460</v>
      </c>
      <c r="L1195" s="109">
        <v>316179.5</v>
      </c>
      <c r="M1195" s="19">
        <f t="shared" si="57"/>
        <v>0</v>
      </c>
      <c r="N1195" s="11">
        <f>M1195*(1+VOTOS!$P$3%)^Q1195</f>
        <v>0</v>
      </c>
      <c r="O1195" s="54">
        <f t="shared" si="55"/>
        <v>316179.5</v>
      </c>
      <c r="P1195" s="103">
        <f t="shared" si="56"/>
        <v>2.1040912037025281E-6</v>
      </c>
      <c r="Q1195" s="6">
        <v>0</v>
      </c>
      <c r="R1195" s="6"/>
      <c r="S1195" s="6" t="s">
        <v>7</v>
      </c>
    </row>
    <row r="1196" spans="1:19" s="47" customFormat="1" ht="14" x14ac:dyDescent="0.15">
      <c r="A1196" s="14" t="s">
        <v>5234</v>
      </c>
      <c r="B1196" s="115" t="s">
        <v>416</v>
      </c>
      <c r="C1196" s="40" t="s">
        <v>65</v>
      </c>
      <c r="D1196" s="12" t="s">
        <v>473</v>
      </c>
      <c r="E1196" s="51" t="s">
        <v>474</v>
      </c>
      <c r="F1196" s="14" t="s">
        <v>6347</v>
      </c>
      <c r="G1196" s="14" t="s">
        <v>37</v>
      </c>
      <c r="H1196" s="14" t="s">
        <v>38</v>
      </c>
      <c r="I1196" s="14" t="s">
        <v>39</v>
      </c>
      <c r="J1196" s="15" t="s">
        <v>7586</v>
      </c>
      <c r="K1196" s="52" t="s">
        <v>2330</v>
      </c>
      <c r="L1196" s="109">
        <v>296217</v>
      </c>
      <c r="M1196" s="19">
        <f t="shared" si="57"/>
        <v>0</v>
      </c>
      <c r="N1196" s="11">
        <f>M1196*(1+VOTOS!$P$3%)^Q1196</f>
        <v>0</v>
      </c>
      <c r="O1196" s="54">
        <f t="shared" si="55"/>
        <v>296217</v>
      </c>
      <c r="P1196" s="103">
        <f t="shared" si="56"/>
        <v>1.9712460298253106E-6</v>
      </c>
      <c r="Q1196" s="6">
        <v>0</v>
      </c>
      <c r="R1196" s="6"/>
      <c r="S1196" s="6" t="s">
        <v>7</v>
      </c>
    </row>
    <row r="1197" spans="1:19" s="47" customFormat="1" ht="14" x14ac:dyDescent="0.15">
      <c r="A1197" s="14" t="s">
        <v>5234</v>
      </c>
      <c r="B1197" s="115" t="s">
        <v>416</v>
      </c>
      <c r="C1197" s="40" t="s">
        <v>65</v>
      </c>
      <c r="D1197" s="12" t="s">
        <v>473</v>
      </c>
      <c r="E1197" s="51" t="s">
        <v>474</v>
      </c>
      <c r="F1197" s="14" t="s">
        <v>6347</v>
      </c>
      <c r="G1197" s="14" t="s">
        <v>37</v>
      </c>
      <c r="H1197" s="14" t="s">
        <v>38</v>
      </c>
      <c r="I1197" s="14" t="s">
        <v>39</v>
      </c>
      <c r="J1197" s="15" t="s">
        <v>7586</v>
      </c>
      <c r="K1197" s="52" t="s">
        <v>4296</v>
      </c>
      <c r="L1197" s="109">
        <v>275969.5</v>
      </c>
      <c r="M1197" s="19">
        <f t="shared" si="57"/>
        <v>0</v>
      </c>
      <c r="N1197" s="11">
        <f>M1197*(1+VOTOS!$P$3%)^Q1197</f>
        <v>0</v>
      </c>
      <c r="O1197" s="54">
        <f t="shared" si="55"/>
        <v>275969.5</v>
      </c>
      <c r="P1197" s="103">
        <f t="shared" si="56"/>
        <v>1.8365042560956193E-6</v>
      </c>
      <c r="Q1197" s="6">
        <v>0</v>
      </c>
      <c r="R1197" s="6"/>
      <c r="S1197" s="6" t="s">
        <v>7</v>
      </c>
    </row>
    <row r="1198" spans="1:19" s="47" customFormat="1" ht="14" x14ac:dyDescent="0.15">
      <c r="A1198" s="14" t="s">
        <v>5234</v>
      </c>
      <c r="B1198" s="115" t="s">
        <v>416</v>
      </c>
      <c r="C1198" s="40" t="s">
        <v>65</v>
      </c>
      <c r="D1198" s="12" t="s">
        <v>473</v>
      </c>
      <c r="E1198" s="51" t="s">
        <v>474</v>
      </c>
      <c r="F1198" s="14" t="s">
        <v>6347</v>
      </c>
      <c r="G1198" s="14" t="s">
        <v>37</v>
      </c>
      <c r="H1198" s="14" t="s">
        <v>38</v>
      </c>
      <c r="I1198" s="14" t="s">
        <v>39</v>
      </c>
      <c r="J1198" s="15" t="s">
        <v>7586</v>
      </c>
      <c r="K1198" s="52" t="s">
        <v>4256</v>
      </c>
      <c r="L1198" s="109">
        <v>268156.5</v>
      </c>
      <c r="M1198" s="19">
        <f t="shared" si="57"/>
        <v>0</v>
      </c>
      <c r="N1198" s="11">
        <f>M1198*(1+VOTOS!$P$3%)^Q1198</f>
        <v>0</v>
      </c>
      <c r="O1198" s="54">
        <f t="shared" si="55"/>
        <v>268156.5</v>
      </c>
      <c r="P1198" s="103">
        <f t="shared" si="56"/>
        <v>1.7845108011925409E-6</v>
      </c>
      <c r="Q1198" s="6">
        <v>0</v>
      </c>
      <c r="R1198" s="6"/>
      <c r="S1198" s="6" t="s">
        <v>7</v>
      </c>
    </row>
    <row r="1199" spans="1:19" s="47" customFormat="1" ht="14" x14ac:dyDescent="0.15">
      <c r="A1199" s="14" t="s">
        <v>5234</v>
      </c>
      <c r="B1199" s="115" t="s">
        <v>416</v>
      </c>
      <c r="C1199" s="40" t="s">
        <v>65</v>
      </c>
      <c r="D1199" s="12" t="s">
        <v>473</v>
      </c>
      <c r="E1199" s="51" t="s">
        <v>474</v>
      </c>
      <c r="F1199" s="14" t="s">
        <v>6347</v>
      </c>
      <c r="G1199" s="14" t="s">
        <v>37</v>
      </c>
      <c r="H1199" s="14" t="s">
        <v>38</v>
      </c>
      <c r="I1199" s="14" t="s">
        <v>39</v>
      </c>
      <c r="J1199" s="15" t="s">
        <v>7586</v>
      </c>
      <c r="K1199" s="52" t="s">
        <v>3940</v>
      </c>
      <c r="L1199" s="109">
        <v>109496.5</v>
      </c>
      <c r="M1199" s="19">
        <f t="shared" si="57"/>
        <v>0</v>
      </c>
      <c r="N1199" s="11">
        <f>M1199*(1+VOTOS!$P$3%)^Q1199</f>
        <v>0</v>
      </c>
      <c r="O1199" s="54">
        <f t="shared" si="55"/>
        <v>109496.5</v>
      </c>
      <c r="P1199" s="103">
        <f t="shared" si="56"/>
        <v>7.2867033595224828E-7</v>
      </c>
      <c r="Q1199" s="6">
        <v>0</v>
      </c>
      <c r="R1199" s="6"/>
      <c r="S1199" s="6" t="s">
        <v>7</v>
      </c>
    </row>
    <row r="1200" spans="1:19" s="47" customFormat="1" ht="14" x14ac:dyDescent="0.15">
      <c r="A1200" s="14" t="s">
        <v>5234</v>
      </c>
      <c r="B1200" s="115" t="s">
        <v>416</v>
      </c>
      <c r="C1200" s="40" t="s">
        <v>65</v>
      </c>
      <c r="D1200" s="12" t="s">
        <v>473</v>
      </c>
      <c r="E1200" s="51" t="s">
        <v>474</v>
      </c>
      <c r="F1200" s="14" t="s">
        <v>6347</v>
      </c>
      <c r="G1200" s="14" t="s">
        <v>37</v>
      </c>
      <c r="H1200" s="14" t="s">
        <v>38</v>
      </c>
      <c r="I1200" s="14" t="s">
        <v>39</v>
      </c>
      <c r="J1200" s="15" t="s">
        <v>7586</v>
      </c>
      <c r="K1200" s="52" t="s">
        <v>1837</v>
      </c>
      <c r="L1200" s="109">
        <v>135327</v>
      </c>
      <c r="M1200" s="19">
        <f t="shared" si="57"/>
        <v>0</v>
      </c>
      <c r="N1200" s="11">
        <f>M1200*(1+VOTOS!$P$3%)^Q1200</f>
        <v>0</v>
      </c>
      <c r="O1200" s="54">
        <f t="shared" si="55"/>
        <v>135327</v>
      </c>
      <c r="P1200" s="103">
        <f t="shared" si="56"/>
        <v>9.005655025814515E-7</v>
      </c>
      <c r="Q1200" s="6">
        <v>0</v>
      </c>
      <c r="R1200" s="6"/>
      <c r="S1200" s="6" t="s">
        <v>7</v>
      </c>
    </row>
    <row r="1201" spans="1:19" s="47" customFormat="1" ht="14" x14ac:dyDescent="0.15">
      <c r="A1201" s="8" t="s">
        <v>415</v>
      </c>
      <c r="B1201" s="114" t="s">
        <v>416</v>
      </c>
      <c r="C1201" s="40" t="s">
        <v>65</v>
      </c>
      <c r="D1201" s="6" t="s">
        <v>190</v>
      </c>
      <c r="E1201" s="7" t="s">
        <v>191</v>
      </c>
      <c r="F1201" s="6" t="s">
        <v>2001</v>
      </c>
      <c r="G1201" s="6" t="s">
        <v>6102</v>
      </c>
      <c r="H1201" s="6" t="s">
        <v>38</v>
      </c>
      <c r="I1201" s="8" t="s">
        <v>39</v>
      </c>
      <c r="J1201" s="15" t="s">
        <v>7586</v>
      </c>
      <c r="K1201" s="7" t="s">
        <v>4111</v>
      </c>
      <c r="L1201" s="19">
        <v>32332890</v>
      </c>
      <c r="M1201" s="19">
        <f t="shared" si="57"/>
        <v>32332890</v>
      </c>
      <c r="N1201" s="11">
        <f>M1201*(1+VOTOS!$P$3%)^Q1201</f>
        <v>34062526.140309177</v>
      </c>
      <c r="O1201" s="54">
        <f t="shared" si="55"/>
        <v>34062526.140309177</v>
      </c>
      <c r="P1201" s="103">
        <f t="shared" si="56"/>
        <v>2.2667713000909916E-4</v>
      </c>
      <c r="Q1201" s="6">
        <v>432</v>
      </c>
      <c r="R1201" s="6"/>
      <c r="S1201" s="6" t="s">
        <v>11</v>
      </c>
    </row>
    <row r="1202" spans="1:19" s="47" customFormat="1" ht="14" x14ac:dyDescent="0.15">
      <c r="A1202" s="8" t="s">
        <v>415</v>
      </c>
      <c r="B1202" s="114" t="s">
        <v>416</v>
      </c>
      <c r="C1202" s="40" t="s">
        <v>65</v>
      </c>
      <c r="D1202" s="6" t="s">
        <v>190</v>
      </c>
      <c r="E1202" s="7" t="s">
        <v>191</v>
      </c>
      <c r="F1202" s="6" t="s">
        <v>2001</v>
      </c>
      <c r="G1202" s="6" t="s">
        <v>6102</v>
      </c>
      <c r="H1202" s="6" t="s">
        <v>38</v>
      </c>
      <c r="I1202" s="8" t="s">
        <v>39</v>
      </c>
      <c r="J1202" s="15" t="s">
        <v>7586</v>
      </c>
      <c r="K1202" s="7" t="s">
        <v>4112</v>
      </c>
      <c r="L1202" s="19">
        <v>13733539</v>
      </c>
      <c r="M1202" s="19">
        <f t="shared" si="57"/>
        <v>13733539</v>
      </c>
      <c r="N1202" s="11">
        <f>M1202*(1+VOTOS!$P$3%)^Q1202</f>
        <v>14239651.472197792</v>
      </c>
      <c r="O1202" s="54">
        <f t="shared" si="55"/>
        <v>14239651.472197792</v>
      </c>
      <c r="P1202" s="103">
        <f t="shared" si="56"/>
        <v>9.4761125899816813E-5</v>
      </c>
      <c r="Q1202" s="6">
        <v>300</v>
      </c>
      <c r="R1202" s="6"/>
      <c r="S1202" s="6" t="s">
        <v>11</v>
      </c>
    </row>
    <row r="1203" spans="1:19" s="47" customFormat="1" ht="14" x14ac:dyDescent="0.15">
      <c r="A1203" s="8" t="s">
        <v>415</v>
      </c>
      <c r="B1203" s="114" t="s">
        <v>416</v>
      </c>
      <c r="C1203" s="40" t="s">
        <v>65</v>
      </c>
      <c r="D1203" s="6" t="s">
        <v>190</v>
      </c>
      <c r="E1203" s="7" t="s">
        <v>191</v>
      </c>
      <c r="F1203" s="6" t="s">
        <v>2001</v>
      </c>
      <c r="G1203" s="6" t="s">
        <v>6102</v>
      </c>
      <c r="H1203" s="6" t="s">
        <v>38</v>
      </c>
      <c r="I1203" s="8" t="s">
        <v>39</v>
      </c>
      <c r="J1203" s="15" t="s">
        <v>7586</v>
      </c>
      <c r="K1203" s="7" t="s">
        <v>2002</v>
      </c>
      <c r="L1203" s="19">
        <v>28752311</v>
      </c>
      <c r="M1203" s="19">
        <f t="shared" si="57"/>
        <v>28752311</v>
      </c>
      <c r="N1203" s="11">
        <f>M1203*(1+VOTOS!$P$3%)^Q1203</f>
        <v>28884414.191838052</v>
      </c>
      <c r="O1203" s="54">
        <f t="shared" si="55"/>
        <v>28884414.191838052</v>
      </c>
      <c r="P1203" s="103">
        <f t="shared" si="56"/>
        <v>1.9221816033344007E-4</v>
      </c>
      <c r="Q1203" s="48">
        <v>38</v>
      </c>
      <c r="R1203" s="48"/>
      <c r="S1203" s="48" t="s">
        <v>11</v>
      </c>
    </row>
    <row r="1204" spans="1:19" s="47" customFormat="1" ht="14" x14ac:dyDescent="0.15">
      <c r="A1204" s="8" t="s">
        <v>415</v>
      </c>
      <c r="B1204" s="114" t="s">
        <v>416</v>
      </c>
      <c r="C1204" s="40" t="s">
        <v>65</v>
      </c>
      <c r="D1204" s="6" t="s">
        <v>190</v>
      </c>
      <c r="E1204" s="7" t="s">
        <v>191</v>
      </c>
      <c r="F1204" s="6" t="s">
        <v>2001</v>
      </c>
      <c r="G1204" s="6" t="s">
        <v>6102</v>
      </c>
      <c r="H1204" s="6" t="s">
        <v>38</v>
      </c>
      <c r="I1204" s="8" t="s">
        <v>39</v>
      </c>
      <c r="J1204" s="15" t="s">
        <v>7586</v>
      </c>
      <c r="K1204" s="7" t="s">
        <v>4110</v>
      </c>
      <c r="L1204" s="19">
        <v>4680612</v>
      </c>
      <c r="M1204" s="19">
        <f t="shared" si="57"/>
        <v>4680612</v>
      </c>
      <c r="N1204" s="11">
        <f>M1204*(1+VOTOS!$P$3%)^Q1204</f>
        <v>5013773.8556049401</v>
      </c>
      <c r="O1204" s="54">
        <f t="shared" si="55"/>
        <v>5013773.8556049401</v>
      </c>
      <c r="P1204" s="103">
        <f t="shared" si="56"/>
        <v>3.3365342999568489E-5</v>
      </c>
      <c r="Q1204" s="6">
        <v>570</v>
      </c>
      <c r="R1204" s="6"/>
      <c r="S1204" s="6" t="s">
        <v>11</v>
      </c>
    </row>
    <row r="1205" spans="1:19" s="47" customFormat="1" ht="14" x14ac:dyDescent="0.15">
      <c r="A1205" s="8" t="s">
        <v>415</v>
      </c>
      <c r="B1205" s="114" t="s">
        <v>416</v>
      </c>
      <c r="C1205" s="40" t="s">
        <v>65</v>
      </c>
      <c r="D1205" s="6" t="s">
        <v>190</v>
      </c>
      <c r="E1205" s="7" t="s">
        <v>191</v>
      </c>
      <c r="F1205" s="6" t="s">
        <v>2001</v>
      </c>
      <c r="G1205" s="6" t="s">
        <v>6102</v>
      </c>
      <c r="H1205" s="6" t="s">
        <v>38</v>
      </c>
      <c r="I1205" s="8" t="s">
        <v>39</v>
      </c>
      <c r="J1205" s="15" t="s">
        <v>7586</v>
      </c>
      <c r="K1205" s="7" t="s">
        <v>2002</v>
      </c>
      <c r="L1205" s="19">
        <v>4285322</v>
      </c>
      <c r="M1205" s="19">
        <f t="shared" si="57"/>
        <v>4285322</v>
      </c>
      <c r="N1205" s="11">
        <f>M1205*(1+VOTOS!$P$3%)^Q1205</f>
        <v>4305011.016102178</v>
      </c>
      <c r="O1205" s="54">
        <f t="shared" si="55"/>
        <v>4305011.016102178</v>
      </c>
      <c r="P1205" s="103">
        <f t="shared" si="56"/>
        <v>2.8648713186095481E-5</v>
      </c>
      <c r="Q1205" s="6">
        <v>38</v>
      </c>
      <c r="R1205" s="6"/>
      <c r="S1205" s="6" t="s">
        <v>11</v>
      </c>
    </row>
    <row r="1206" spans="1:19" s="47" customFormat="1" ht="14" x14ac:dyDescent="0.15">
      <c r="A1206" s="8" t="s">
        <v>415</v>
      </c>
      <c r="B1206" s="114" t="s">
        <v>416</v>
      </c>
      <c r="C1206" s="40" t="s">
        <v>65</v>
      </c>
      <c r="D1206" s="6" t="s">
        <v>190</v>
      </c>
      <c r="E1206" s="7" t="s">
        <v>191</v>
      </c>
      <c r="F1206" s="6" t="s">
        <v>2001</v>
      </c>
      <c r="G1206" s="6" t="s">
        <v>6102</v>
      </c>
      <c r="H1206" s="6" t="s">
        <v>38</v>
      </c>
      <c r="I1206" s="8" t="s">
        <v>39</v>
      </c>
      <c r="J1206" s="15" t="s">
        <v>7586</v>
      </c>
      <c r="K1206" s="7" t="s">
        <v>2003</v>
      </c>
      <c r="L1206" s="19">
        <v>1738529</v>
      </c>
      <c r="M1206" s="19">
        <f t="shared" si="57"/>
        <v>1738529</v>
      </c>
      <c r="N1206" s="11">
        <f>M1206*(1+VOTOS!$P$3%)^Q1206</f>
        <v>1740627.4812229322</v>
      </c>
      <c r="O1206" s="54">
        <f t="shared" si="55"/>
        <v>1740627.4812229322</v>
      </c>
      <c r="P1206" s="103">
        <f t="shared" si="56"/>
        <v>1.1583416926663681E-5</v>
      </c>
      <c r="Q1206" s="6">
        <v>10</v>
      </c>
      <c r="R1206" s="6"/>
      <c r="S1206" s="6" t="s">
        <v>11</v>
      </c>
    </row>
    <row r="1207" spans="1:19" s="47" customFormat="1" ht="14" x14ac:dyDescent="0.15">
      <c r="A1207" s="8" t="s">
        <v>415</v>
      </c>
      <c r="B1207" s="114" t="s">
        <v>416</v>
      </c>
      <c r="C1207" s="40" t="s">
        <v>65</v>
      </c>
      <c r="D1207" s="6" t="s">
        <v>190</v>
      </c>
      <c r="E1207" s="7" t="s">
        <v>191</v>
      </c>
      <c r="F1207" s="6" t="s">
        <v>2001</v>
      </c>
      <c r="G1207" s="6" t="s">
        <v>6102</v>
      </c>
      <c r="H1207" s="6" t="s">
        <v>38</v>
      </c>
      <c r="I1207" s="8" t="s">
        <v>39</v>
      </c>
      <c r="J1207" s="15" t="s">
        <v>7586</v>
      </c>
      <c r="K1207" s="7" t="s">
        <v>2003</v>
      </c>
      <c r="L1207" s="19">
        <v>31747022</v>
      </c>
      <c r="M1207" s="19">
        <f t="shared" si="57"/>
        <v>31747022</v>
      </c>
      <c r="N1207" s="11">
        <f>M1207*(1+VOTOS!$P$3%)^Q1207</f>
        <v>31785342.056525383</v>
      </c>
      <c r="O1207" s="54">
        <f t="shared" si="55"/>
        <v>31785342.056525383</v>
      </c>
      <c r="P1207" s="103">
        <f t="shared" si="56"/>
        <v>2.115230703692399E-4</v>
      </c>
      <c r="Q1207" s="48">
        <v>10</v>
      </c>
      <c r="R1207" s="48"/>
      <c r="S1207" s="48" t="s">
        <v>11</v>
      </c>
    </row>
    <row r="1208" spans="1:19" s="47" customFormat="1" ht="14" x14ac:dyDescent="0.15">
      <c r="A1208" s="8" t="s">
        <v>415</v>
      </c>
      <c r="B1208" s="114" t="s">
        <v>416</v>
      </c>
      <c r="C1208" s="40" t="s">
        <v>65</v>
      </c>
      <c r="D1208" s="6" t="s">
        <v>1682</v>
      </c>
      <c r="E1208" s="7" t="s">
        <v>1684</v>
      </c>
      <c r="F1208" s="6" t="s">
        <v>2004</v>
      </c>
      <c r="G1208" s="6" t="s">
        <v>4936</v>
      </c>
      <c r="H1208" s="6" t="s">
        <v>38</v>
      </c>
      <c r="I1208" s="8" t="s">
        <v>39</v>
      </c>
      <c r="J1208" s="15" t="s">
        <v>7586</v>
      </c>
      <c r="K1208" s="7" t="s">
        <v>2005</v>
      </c>
      <c r="L1208" s="19">
        <v>680679</v>
      </c>
      <c r="M1208" s="19">
        <f t="shared" si="57"/>
        <v>680679</v>
      </c>
      <c r="N1208" s="11">
        <f>M1208*(1+VOTOS!$P$3%)^Q1208</f>
        <v>689854.66130539239</v>
      </c>
      <c r="O1208" s="54">
        <f t="shared" si="55"/>
        <v>689854.66130539239</v>
      </c>
      <c r="P1208" s="103">
        <f t="shared" si="56"/>
        <v>4.5908008731934329E-6</v>
      </c>
      <c r="Q1208" s="48">
        <v>111</v>
      </c>
      <c r="R1208" s="48"/>
      <c r="S1208" s="48" t="s">
        <v>11</v>
      </c>
    </row>
    <row r="1209" spans="1:19" s="47" customFormat="1" ht="14" x14ac:dyDescent="0.15">
      <c r="A1209" s="8" t="s">
        <v>415</v>
      </c>
      <c r="B1209" s="114" t="s">
        <v>416</v>
      </c>
      <c r="C1209" s="40" t="s">
        <v>65</v>
      </c>
      <c r="D1209" s="6" t="s">
        <v>401</v>
      </c>
      <c r="E1209" s="7" t="s">
        <v>402</v>
      </c>
      <c r="F1209" s="6" t="s">
        <v>2006</v>
      </c>
      <c r="G1209" s="6" t="s">
        <v>5224</v>
      </c>
      <c r="H1209" s="6" t="s">
        <v>38</v>
      </c>
      <c r="I1209" s="8" t="s">
        <v>39</v>
      </c>
      <c r="J1209" s="15" t="s">
        <v>7586</v>
      </c>
      <c r="K1209" s="7" t="s">
        <v>2007</v>
      </c>
      <c r="L1209" s="19">
        <v>4921339</v>
      </c>
      <c r="M1209" s="19">
        <f t="shared" si="57"/>
        <v>4921339</v>
      </c>
      <c r="N1209" s="11">
        <f>M1209*(1+VOTOS!$P$3%)^Q1209</f>
        <v>4937989.8400232466</v>
      </c>
      <c r="O1209" s="54">
        <f t="shared" si="55"/>
        <v>4937989.8400232466</v>
      </c>
      <c r="P1209" s="103">
        <f t="shared" si="56"/>
        <v>3.2861020358262848E-5</v>
      </c>
      <c r="Q1209" s="48">
        <v>28</v>
      </c>
      <c r="R1209" s="48"/>
      <c r="S1209" s="48" t="s">
        <v>11</v>
      </c>
    </row>
    <row r="1210" spans="1:19" s="47" customFormat="1" ht="14" x14ac:dyDescent="0.15">
      <c r="A1210" s="8" t="s">
        <v>415</v>
      </c>
      <c r="B1210" s="114" t="s">
        <v>416</v>
      </c>
      <c r="C1210" s="40" t="s">
        <v>65</v>
      </c>
      <c r="D1210" s="6" t="s">
        <v>401</v>
      </c>
      <c r="E1210" s="7" t="s">
        <v>402</v>
      </c>
      <c r="F1210" s="6" t="s">
        <v>2006</v>
      </c>
      <c r="G1210" s="6" t="s">
        <v>5224</v>
      </c>
      <c r="H1210" s="6" t="s">
        <v>38</v>
      </c>
      <c r="I1210" s="8" t="s">
        <v>39</v>
      </c>
      <c r="J1210" s="15" t="s">
        <v>7586</v>
      </c>
      <c r="K1210" s="7" t="s">
        <v>2008</v>
      </c>
      <c r="L1210" s="19">
        <v>4921339</v>
      </c>
      <c r="M1210" s="19">
        <f t="shared" si="57"/>
        <v>4921339</v>
      </c>
      <c r="N1210" s="11">
        <f>M1210*(1+VOTOS!$P$3%)^Q1210</f>
        <v>4990086.7015641974</v>
      </c>
      <c r="O1210" s="54">
        <f t="shared" si="55"/>
        <v>4990086.7015641974</v>
      </c>
      <c r="P1210" s="103">
        <f t="shared" si="56"/>
        <v>3.3207711235150258E-5</v>
      </c>
      <c r="Q1210" s="48">
        <v>115</v>
      </c>
      <c r="R1210" s="48"/>
      <c r="S1210" s="48" t="s">
        <v>11</v>
      </c>
    </row>
    <row r="1211" spans="1:19" s="47" customFormat="1" ht="14" x14ac:dyDescent="0.15">
      <c r="A1211" s="8" t="s">
        <v>415</v>
      </c>
      <c r="B1211" s="114" t="s">
        <v>416</v>
      </c>
      <c r="C1211" s="40" t="s">
        <v>65</v>
      </c>
      <c r="D1211" s="6" t="s">
        <v>401</v>
      </c>
      <c r="E1211" s="7" t="s">
        <v>402</v>
      </c>
      <c r="F1211" s="6" t="s">
        <v>2006</v>
      </c>
      <c r="G1211" s="6" t="s">
        <v>5224</v>
      </c>
      <c r="H1211" s="6" t="s">
        <v>38</v>
      </c>
      <c r="I1211" s="8" t="s">
        <v>39</v>
      </c>
      <c r="J1211" s="15" t="s">
        <v>7586</v>
      </c>
      <c r="K1211" s="7" t="s">
        <v>2009</v>
      </c>
      <c r="L1211" s="19">
        <v>4921339</v>
      </c>
      <c r="M1211" s="19">
        <f t="shared" si="57"/>
        <v>4921339</v>
      </c>
      <c r="N1211" s="11">
        <f>M1211*(1+VOTOS!$P$3%)^Q1211</f>
        <v>4954697.0164365452</v>
      </c>
      <c r="O1211" s="54">
        <f t="shared" si="55"/>
        <v>4954697.0164365452</v>
      </c>
      <c r="P1211" s="103">
        <f t="shared" si="56"/>
        <v>3.2972202212019741E-5</v>
      </c>
      <c r="Q1211" s="48">
        <v>56</v>
      </c>
      <c r="R1211" s="48"/>
      <c r="S1211" s="48" t="s">
        <v>11</v>
      </c>
    </row>
    <row r="1212" spans="1:19" s="47" customFormat="1" ht="14" x14ac:dyDescent="0.15">
      <c r="A1212" s="8" t="s">
        <v>415</v>
      </c>
      <c r="B1212" s="114" t="s">
        <v>416</v>
      </c>
      <c r="C1212" s="40" t="s">
        <v>65</v>
      </c>
      <c r="D1212" s="6" t="s">
        <v>401</v>
      </c>
      <c r="E1212" s="7" t="s">
        <v>402</v>
      </c>
      <c r="F1212" s="6" t="s">
        <v>2006</v>
      </c>
      <c r="G1212" s="6" t="s">
        <v>5224</v>
      </c>
      <c r="H1212" s="6" t="s">
        <v>38</v>
      </c>
      <c r="I1212" s="8" t="s">
        <v>39</v>
      </c>
      <c r="J1212" s="15" t="s">
        <v>7586</v>
      </c>
      <c r="K1212" s="7" t="s">
        <v>2010</v>
      </c>
      <c r="L1212" s="19">
        <v>4921339</v>
      </c>
      <c r="M1212" s="19">
        <f t="shared" si="57"/>
        <v>4921339</v>
      </c>
      <c r="N1212" s="11">
        <f>M1212*(1+VOTOS!$P$3%)^Q1212</f>
        <v>5004554.7293492332</v>
      </c>
      <c r="O1212" s="54">
        <f t="shared" si="55"/>
        <v>5004554.7293492332</v>
      </c>
      <c r="P1212" s="103">
        <f t="shared" si="56"/>
        <v>3.3303992145194766E-5</v>
      </c>
      <c r="Q1212" s="48">
        <v>139</v>
      </c>
      <c r="R1212" s="48"/>
      <c r="S1212" s="48" t="s">
        <v>11</v>
      </c>
    </row>
    <row r="1213" spans="1:19" s="47" customFormat="1" ht="14" x14ac:dyDescent="0.15">
      <c r="A1213" s="8" t="s">
        <v>415</v>
      </c>
      <c r="B1213" s="114" t="s">
        <v>416</v>
      </c>
      <c r="C1213" s="40" t="s">
        <v>65</v>
      </c>
      <c r="D1213" s="6" t="s">
        <v>401</v>
      </c>
      <c r="E1213" s="7" t="s">
        <v>402</v>
      </c>
      <c r="F1213" s="6" t="s">
        <v>2006</v>
      </c>
      <c r="G1213" s="6" t="s">
        <v>5224</v>
      </c>
      <c r="H1213" s="6" t="s">
        <v>38</v>
      </c>
      <c r="I1213" s="8" t="s">
        <v>39</v>
      </c>
      <c r="J1213" s="15" t="s">
        <v>7586</v>
      </c>
      <c r="K1213" s="7" t="s">
        <v>2011</v>
      </c>
      <c r="L1213" s="19">
        <v>4921339</v>
      </c>
      <c r="M1213" s="19">
        <f t="shared" si="57"/>
        <v>4921339</v>
      </c>
      <c r="N1213" s="11">
        <f>M1213*(1+VOTOS!$P$3%)^Q1213</f>
        <v>4974460.2012323719</v>
      </c>
      <c r="O1213" s="54">
        <f t="shared" si="55"/>
        <v>4974460.2012323719</v>
      </c>
      <c r="P1213" s="103">
        <f t="shared" si="56"/>
        <v>3.3103720995767726E-5</v>
      </c>
      <c r="Q1213" s="48">
        <v>89</v>
      </c>
      <c r="R1213" s="48"/>
      <c r="S1213" s="48" t="s">
        <v>11</v>
      </c>
    </row>
    <row r="1214" spans="1:19" s="47" customFormat="1" ht="14" x14ac:dyDescent="0.15">
      <c r="A1214" s="8" t="s">
        <v>415</v>
      </c>
      <c r="B1214" s="114" t="s">
        <v>416</v>
      </c>
      <c r="C1214" s="40" t="s">
        <v>65</v>
      </c>
      <c r="D1214" s="6" t="s">
        <v>401</v>
      </c>
      <c r="E1214" s="7" t="s">
        <v>402</v>
      </c>
      <c r="F1214" s="6" t="s">
        <v>2006</v>
      </c>
      <c r="G1214" s="6" t="s">
        <v>5224</v>
      </c>
      <c r="H1214" s="6" t="s">
        <v>38</v>
      </c>
      <c r="I1214" s="8" t="s">
        <v>39</v>
      </c>
      <c r="J1214" s="15" t="s">
        <v>7586</v>
      </c>
      <c r="K1214" s="7" t="s">
        <v>2012</v>
      </c>
      <c r="L1214" s="19">
        <v>4921339</v>
      </c>
      <c r="M1214" s="19">
        <f t="shared" si="57"/>
        <v>4921339</v>
      </c>
      <c r="N1214" s="11">
        <f>M1214*(1+VOTOS!$P$3%)^Q1214</f>
        <v>5025729.1629583482</v>
      </c>
      <c r="O1214" s="54">
        <f t="shared" si="55"/>
        <v>5025729.1629583482</v>
      </c>
      <c r="P1214" s="103">
        <f t="shared" si="56"/>
        <v>3.3444902417683406E-5</v>
      </c>
      <c r="Q1214" s="48">
        <v>174</v>
      </c>
      <c r="R1214" s="48"/>
      <c r="S1214" s="48" t="s">
        <v>11</v>
      </c>
    </row>
    <row r="1215" spans="1:19" s="47" customFormat="1" ht="14" x14ac:dyDescent="0.15">
      <c r="A1215" s="8" t="s">
        <v>5234</v>
      </c>
      <c r="B1215" s="114" t="s">
        <v>416</v>
      </c>
      <c r="C1215" s="40" t="s">
        <v>88</v>
      </c>
      <c r="D1215" s="6" t="s">
        <v>108</v>
      </c>
      <c r="E1215" s="7" t="s">
        <v>109</v>
      </c>
      <c r="F1215" s="6" t="s">
        <v>6370</v>
      </c>
      <c r="G1215" s="6" t="s">
        <v>5224</v>
      </c>
      <c r="H1215" s="6" t="s">
        <v>38</v>
      </c>
      <c r="I1215" s="8" t="s">
        <v>39</v>
      </c>
      <c r="J1215" s="15" t="s">
        <v>7587</v>
      </c>
      <c r="K1215" s="7" t="s">
        <v>6528</v>
      </c>
      <c r="L1215" s="19">
        <v>486209246.51999998</v>
      </c>
      <c r="M1215" s="19">
        <f t="shared" si="57"/>
        <v>0</v>
      </c>
      <c r="N1215" s="11">
        <f>M1215*(1+VOTOS!$P$3%)^Q1215</f>
        <v>0</v>
      </c>
      <c r="O1215" s="54">
        <f t="shared" si="55"/>
        <v>486209246.51999998</v>
      </c>
      <c r="P1215" s="103">
        <f t="shared" si="56"/>
        <v>3.2355943341094728E-3</v>
      </c>
      <c r="Q1215" s="6">
        <v>0</v>
      </c>
      <c r="R1215" s="6"/>
      <c r="S1215" s="6" t="s">
        <v>99</v>
      </c>
    </row>
    <row r="1216" spans="1:19" s="47" customFormat="1" ht="14" x14ac:dyDescent="0.15">
      <c r="A1216" s="8" t="s">
        <v>415</v>
      </c>
      <c r="B1216" s="114" t="s">
        <v>416</v>
      </c>
      <c r="C1216" s="40" t="s">
        <v>65</v>
      </c>
      <c r="D1216" s="6" t="s">
        <v>1058</v>
      </c>
      <c r="E1216" s="7" t="s">
        <v>1059</v>
      </c>
      <c r="F1216" s="6" t="s">
        <v>2013</v>
      </c>
      <c r="G1216" s="6" t="s">
        <v>4936</v>
      </c>
      <c r="H1216" s="6" t="s">
        <v>38</v>
      </c>
      <c r="I1216" s="8" t="s">
        <v>39</v>
      </c>
      <c r="J1216" s="15" t="s">
        <v>7586</v>
      </c>
      <c r="K1216" s="7" t="s">
        <v>2018</v>
      </c>
      <c r="L1216" s="19">
        <v>2109489</v>
      </c>
      <c r="M1216" s="19">
        <f t="shared" si="57"/>
        <v>2109489</v>
      </c>
      <c r="N1216" s="11">
        <f>M1216*(1+VOTOS!$P$3%)^Q1216</f>
        <v>2119692.4406859651</v>
      </c>
      <c r="O1216" s="54">
        <f t="shared" si="55"/>
        <v>2119692.4406859651</v>
      </c>
      <c r="P1216" s="103">
        <f t="shared" si="56"/>
        <v>1.4105994281735793E-5</v>
      </c>
      <c r="Q1216" s="6">
        <v>40</v>
      </c>
      <c r="R1216" s="6"/>
      <c r="S1216" s="6" t="s">
        <v>11</v>
      </c>
    </row>
    <row r="1217" spans="1:19" s="47" customFormat="1" ht="14" x14ac:dyDescent="0.15">
      <c r="A1217" s="8" t="s">
        <v>415</v>
      </c>
      <c r="B1217" s="114" t="s">
        <v>416</v>
      </c>
      <c r="C1217" s="40" t="s">
        <v>65</v>
      </c>
      <c r="D1217" s="6" t="s">
        <v>1058</v>
      </c>
      <c r="E1217" s="7" t="s">
        <v>1059</v>
      </c>
      <c r="F1217" s="6" t="s">
        <v>2013</v>
      </c>
      <c r="G1217" s="6" t="s">
        <v>4936</v>
      </c>
      <c r="H1217" s="6" t="s">
        <v>38</v>
      </c>
      <c r="I1217" s="8" t="s">
        <v>39</v>
      </c>
      <c r="J1217" s="15" t="s">
        <v>7586</v>
      </c>
      <c r="K1217" s="7" t="s">
        <v>2019</v>
      </c>
      <c r="L1217" s="19">
        <v>433321</v>
      </c>
      <c r="M1217" s="19">
        <f t="shared" si="57"/>
        <v>433321</v>
      </c>
      <c r="N1217" s="11">
        <f>M1217*(1+VOTOS!$P$3%)^Q1217</f>
        <v>436995.54760550475</v>
      </c>
      <c r="O1217" s="54">
        <f t="shared" si="55"/>
        <v>436995.54760550475</v>
      </c>
      <c r="P1217" s="103">
        <f t="shared" si="56"/>
        <v>2.908090144281688E-6</v>
      </c>
      <c r="Q1217" s="6">
        <v>70</v>
      </c>
      <c r="R1217" s="6"/>
      <c r="S1217" s="6" t="s">
        <v>11</v>
      </c>
    </row>
    <row r="1218" spans="1:19" s="47" customFormat="1" ht="14" x14ac:dyDescent="0.15">
      <c r="A1218" s="8" t="s">
        <v>415</v>
      </c>
      <c r="B1218" s="114" t="s">
        <v>416</v>
      </c>
      <c r="C1218" s="40" t="s">
        <v>65</v>
      </c>
      <c r="D1218" s="6" t="s">
        <v>1058</v>
      </c>
      <c r="E1218" s="7" t="s">
        <v>1059</v>
      </c>
      <c r="F1218" s="6" t="s">
        <v>2013</v>
      </c>
      <c r="G1218" s="6" t="s">
        <v>4936</v>
      </c>
      <c r="H1218" s="6" t="s">
        <v>38</v>
      </c>
      <c r="I1218" s="8" t="s">
        <v>39</v>
      </c>
      <c r="J1218" s="15" t="s">
        <v>7586</v>
      </c>
      <c r="K1218" s="7" t="s">
        <v>2014</v>
      </c>
      <c r="L1218" s="19">
        <v>202300</v>
      </c>
      <c r="M1218" s="19">
        <f t="shared" si="57"/>
        <v>202300</v>
      </c>
      <c r="N1218" s="11">
        <f>M1218*(1+VOTOS!$P$3%)^Q1218</f>
        <v>202617.49799407524</v>
      </c>
      <c r="O1218" s="54">
        <f t="shared" si="55"/>
        <v>202617.49799407524</v>
      </c>
      <c r="P1218" s="103">
        <f t="shared" si="56"/>
        <v>1.3483660238742498E-6</v>
      </c>
      <c r="Q1218" s="48">
        <v>13</v>
      </c>
      <c r="R1218" s="48"/>
      <c r="S1218" s="48" t="s">
        <v>11</v>
      </c>
    </row>
    <row r="1219" spans="1:19" s="47" customFormat="1" ht="14" x14ac:dyDescent="0.15">
      <c r="A1219" s="8" t="s">
        <v>415</v>
      </c>
      <c r="B1219" s="114" t="s">
        <v>416</v>
      </c>
      <c r="C1219" s="40" t="s">
        <v>65</v>
      </c>
      <c r="D1219" s="6" t="s">
        <v>1058</v>
      </c>
      <c r="E1219" s="7" t="s">
        <v>1059</v>
      </c>
      <c r="F1219" s="6" t="s">
        <v>2013</v>
      </c>
      <c r="G1219" s="6" t="s">
        <v>4936</v>
      </c>
      <c r="H1219" s="6" t="s">
        <v>38</v>
      </c>
      <c r="I1219" s="8" t="s">
        <v>39</v>
      </c>
      <c r="J1219" s="15" t="s">
        <v>7586</v>
      </c>
      <c r="K1219" s="7" t="s">
        <v>2020</v>
      </c>
      <c r="L1219" s="19">
        <v>1101382</v>
      </c>
      <c r="M1219" s="19">
        <f t="shared" si="57"/>
        <v>1101382</v>
      </c>
      <c r="N1219" s="11">
        <f>M1219*(1+VOTOS!$P$3%)^Q1219</f>
        <v>1103110.5545017824</v>
      </c>
      <c r="O1219" s="54">
        <f t="shared" si="55"/>
        <v>1103110.5545017824</v>
      </c>
      <c r="P1219" s="103">
        <f t="shared" si="56"/>
        <v>7.3409098769484382E-6</v>
      </c>
      <c r="Q1219" s="6">
        <v>13</v>
      </c>
      <c r="R1219" s="6"/>
      <c r="S1219" s="6" t="s">
        <v>11</v>
      </c>
    </row>
    <row r="1220" spans="1:19" s="47" customFormat="1" ht="14" x14ac:dyDescent="0.15">
      <c r="A1220" s="8" t="s">
        <v>415</v>
      </c>
      <c r="B1220" s="114" t="s">
        <v>416</v>
      </c>
      <c r="C1220" s="40" t="s">
        <v>65</v>
      </c>
      <c r="D1220" s="6" t="s">
        <v>1058</v>
      </c>
      <c r="E1220" s="7" t="s">
        <v>1059</v>
      </c>
      <c r="F1220" s="6" t="s">
        <v>2013</v>
      </c>
      <c r="G1220" s="6" t="s">
        <v>4936</v>
      </c>
      <c r="H1220" s="6" t="s">
        <v>38</v>
      </c>
      <c r="I1220" s="8" t="s">
        <v>39</v>
      </c>
      <c r="J1220" s="15" t="s">
        <v>7586</v>
      </c>
      <c r="K1220" s="7" t="s">
        <v>2017</v>
      </c>
      <c r="L1220" s="19">
        <v>244843</v>
      </c>
      <c r="M1220" s="19">
        <f t="shared" si="57"/>
        <v>244843</v>
      </c>
      <c r="N1220" s="11">
        <f>M1220*(1+VOTOS!$P$3%)^Q1220</f>
        <v>246919.26046135451</v>
      </c>
      <c r="O1220" s="54">
        <f t="shared" si="55"/>
        <v>246919.26046135451</v>
      </c>
      <c r="P1220" s="103">
        <f t="shared" si="56"/>
        <v>1.6431825718032621E-6</v>
      </c>
      <c r="Q1220" s="6">
        <v>70</v>
      </c>
      <c r="R1220" s="6"/>
      <c r="S1220" s="6" t="s">
        <v>11</v>
      </c>
    </row>
    <row r="1221" spans="1:19" s="47" customFormat="1" ht="14" x14ac:dyDescent="0.15">
      <c r="A1221" s="8" t="s">
        <v>415</v>
      </c>
      <c r="B1221" s="114" t="s">
        <v>416</v>
      </c>
      <c r="C1221" s="40" t="s">
        <v>65</v>
      </c>
      <c r="D1221" s="6" t="s">
        <v>1058</v>
      </c>
      <c r="E1221" s="7" t="s">
        <v>1059</v>
      </c>
      <c r="F1221" s="6" t="s">
        <v>2013</v>
      </c>
      <c r="G1221" s="6" t="s">
        <v>4936</v>
      </c>
      <c r="H1221" s="6" t="s">
        <v>38</v>
      </c>
      <c r="I1221" s="8" t="s">
        <v>39</v>
      </c>
      <c r="J1221" s="15" t="s">
        <v>7586</v>
      </c>
      <c r="K1221" s="7" t="s">
        <v>2016</v>
      </c>
      <c r="L1221" s="19">
        <v>105315</v>
      </c>
      <c r="M1221" s="19">
        <f t="shared" si="57"/>
        <v>105315</v>
      </c>
      <c r="N1221" s="11">
        <f>M1221*(1+VOTOS!$P$3%)^Q1221</f>
        <v>106208.06768209649</v>
      </c>
      <c r="O1221" s="54">
        <f t="shared" si="55"/>
        <v>106208.06768209649</v>
      </c>
      <c r="P1221" s="103">
        <f t="shared" si="56"/>
        <v>7.0678668595573717E-7</v>
      </c>
      <c r="Q1221" s="6">
        <v>70</v>
      </c>
      <c r="R1221" s="6"/>
      <c r="S1221" s="6" t="s">
        <v>11</v>
      </c>
    </row>
    <row r="1222" spans="1:19" s="47" customFormat="1" ht="14" x14ac:dyDescent="0.15">
      <c r="A1222" s="14" t="s">
        <v>5234</v>
      </c>
      <c r="B1222" s="115" t="s">
        <v>416</v>
      </c>
      <c r="C1222" s="40" t="s">
        <v>65</v>
      </c>
      <c r="D1222" s="12" t="s">
        <v>63</v>
      </c>
      <c r="E1222" s="51" t="s">
        <v>64</v>
      </c>
      <c r="F1222" s="14" t="s">
        <v>5236</v>
      </c>
      <c r="G1222" s="14" t="s">
        <v>2298</v>
      </c>
      <c r="H1222" s="14" t="s">
        <v>38</v>
      </c>
      <c r="I1222" s="14" t="s">
        <v>39</v>
      </c>
      <c r="J1222" s="15" t="s">
        <v>7586</v>
      </c>
      <c r="K1222" s="52" t="s">
        <v>5856</v>
      </c>
      <c r="L1222" s="109">
        <v>25896631</v>
      </c>
      <c r="M1222" s="66">
        <f t="shared" si="57"/>
        <v>25896631</v>
      </c>
      <c r="N1222" s="11">
        <f>M1222*(1+VOTOS!$P$3%)^Q1222</f>
        <v>26589893.729630861</v>
      </c>
      <c r="O1222" s="54">
        <f t="shared" si="55"/>
        <v>26589893.729630861</v>
      </c>
      <c r="P1222" s="103">
        <f t="shared" si="56"/>
        <v>1.769487316663519E-4</v>
      </c>
      <c r="Q1222" s="6">
        <v>219</v>
      </c>
      <c r="R1222" s="6"/>
      <c r="S1222" s="6" t="s">
        <v>7</v>
      </c>
    </row>
    <row r="1223" spans="1:19" s="47" customFormat="1" ht="14" x14ac:dyDescent="0.15">
      <c r="A1223" s="14" t="s">
        <v>5234</v>
      </c>
      <c r="B1223" s="115" t="s">
        <v>416</v>
      </c>
      <c r="C1223" s="40" t="s">
        <v>65</v>
      </c>
      <c r="D1223" s="12" t="s">
        <v>63</v>
      </c>
      <c r="E1223" s="51" t="s">
        <v>64</v>
      </c>
      <c r="F1223" s="14" t="s">
        <v>5236</v>
      </c>
      <c r="G1223" s="14" t="s">
        <v>2298</v>
      </c>
      <c r="H1223" s="14" t="s">
        <v>38</v>
      </c>
      <c r="I1223" s="14" t="s">
        <v>39</v>
      </c>
      <c r="J1223" s="15" t="s">
        <v>7586</v>
      </c>
      <c r="K1223" s="52" t="s">
        <v>5852</v>
      </c>
      <c r="L1223" s="109">
        <v>11681478</v>
      </c>
      <c r="M1223" s="19">
        <f t="shared" si="57"/>
        <v>11681478</v>
      </c>
      <c r="N1223" s="11">
        <f>M1223*(1+VOTOS!$P$3%)^Q1223</f>
        <v>11994195.639773408</v>
      </c>
      <c r="O1223" s="54">
        <f t="shared" ref="O1223:O1286" si="58">+IF(N1223&gt;0,N1223,L1223)</f>
        <v>11994195.639773408</v>
      </c>
      <c r="P1223" s="103">
        <f t="shared" ref="P1223:P1286" si="59">+O1223/$O$4</f>
        <v>7.9818209406790912E-5</v>
      </c>
      <c r="Q1223" s="6">
        <v>219</v>
      </c>
      <c r="R1223" s="6"/>
      <c r="S1223" s="6" t="s">
        <v>7</v>
      </c>
    </row>
    <row r="1224" spans="1:19" s="47" customFormat="1" ht="14" x14ac:dyDescent="0.15">
      <c r="A1224" s="14" t="s">
        <v>5234</v>
      </c>
      <c r="B1224" s="115" t="s">
        <v>416</v>
      </c>
      <c r="C1224" s="40" t="s">
        <v>65</v>
      </c>
      <c r="D1224" s="12" t="s">
        <v>63</v>
      </c>
      <c r="E1224" s="51" t="s">
        <v>64</v>
      </c>
      <c r="F1224" s="14" t="s">
        <v>5236</v>
      </c>
      <c r="G1224" s="14" t="s">
        <v>2298</v>
      </c>
      <c r="H1224" s="14" t="s">
        <v>38</v>
      </c>
      <c r="I1224" s="14" t="s">
        <v>39</v>
      </c>
      <c r="J1224" s="15" t="s">
        <v>7586</v>
      </c>
      <c r="K1224" s="52" t="s">
        <v>5857</v>
      </c>
      <c r="L1224" s="109">
        <v>32628491</v>
      </c>
      <c r="M1224" s="19">
        <f t="shared" si="57"/>
        <v>32628491</v>
      </c>
      <c r="N1224" s="11">
        <f>M1224*(1+VOTOS!$P$3%)^Q1224</f>
        <v>33501968.199964583</v>
      </c>
      <c r="O1224" s="54">
        <f t="shared" si="58"/>
        <v>33501968.199964583</v>
      </c>
      <c r="P1224" s="103">
        <f t="shared" si="59"/>
        <v>2.2294676472151833E-4</v>
      </c>
      <c r="Q1224" s="6">
        <v>219</v>
      </c>
      <c r="R1224" s="6"/>
      <c r="S1224" s="6" t="s">
        <v>7</v>
      </c>
    </row>
    <row r="1225" spans="1:19" s="47" customFormat="1" ht="14" x14ac:dyDescent="0.15">
      <c r="A1225" s="14" t="s">
        <v>5234</v>
      </c>
      <c r="B1225" s="115" t="s">
        <v>416</v>
      </c>
      <c r="C1225" s="40" t="s">
        <v>65</v>
      </c>
      <c r="D1225" s="12" t="s">
        <v>63</v>
      </c>
      <c r="E1225" s="51" t="s">
        <v>64</v>
      </c>
      <c r="F1225" s="14" t="s">
        <v>5236</v>
      </c>
      <c r="G1225" s="14" t="s">
        <v>2298</v>
      </c>
      <c r="H1225" s="14" t="s">
        <v>38</v>
      </c>
      <c r="I1225" s="14" t="s">
        <v>39</v>
      </c>
      <c r="J1225" s="15" t="s">
        <v>7586</v>
      </c>
      <c r="K1225" s="52" t="s">
        <v>5854</v>
      </c>
      <c r="L1225" s="109">
        <v>29540649.5</v>
      </c>
      <c r="M1225" s="19">
        <f t="shared" si="57"/>
        <v>29540649.5</v>
      </c>
      <c r="N1225" s="11">
        <f>M1225*(1+VOTOS!$P$3%)^Q1225</f>
        <v>30331464.000443652</v>
      </c>
      <c r="O1225" s="54">
        <f t="shared" si="58"/>
        <v>30331464.000443652</v>
      </c>
      <c r="P1225" s="103">
        <f t="shared" si="59"/>
        <v>2.0184789525808406E-4</v>
      </c>
      <c r="Q1225" s="6">
        <v>219</v>
      </c>
      <c r="R1225" s="6"/>
      <c r="S1225" s="6" t="s">
        <v>7</v>
      </c>
    </row>
    <row r="1226" spans="1:19" s="47" customFormat="1" ht="14" x14ac:dyDescent="0.15">
      <c r="A1226" s="14" t="s">
        <v>5234</v>
      </c>
      <c r="B1226" s="115" t="s">
        <v>416</v>
      </c>
      <c r="C1226" s="40" t="s">
        <v>65</v>
      </c>
      <c r="D1226" s="12" t="s">
        <v>63</v>
      </c>
      <c r="E1226" s="51" t="s">
        <v>64</v>
      </c>
      <c r="F1226" s="14" t="s">
        <v>5236</v>
      </c>
      <c r="G1226" s="14" t="s">
        <v>2298</v>
      </c>
      <c r="H1226" s="14" t="s">
        <v>38</v>
      </c>
      <c r="I1226" s="14" t="s">
        <v>39</v>
      </c>
      <c r="J1226" s="15" t="s">
        <v>7586</v>
      </c>
      <c r="K1226" s="52" t="s">
        <v>5850</v>
      </c>
      <c r="L1226" s="109">
        <v>25165450.5</v>
      </c>
      <c r="M1226" s="19">
        <f t="shared" si="57"/>
        <v>25165450.5</v>
      </c>
      <c r="N1226" s="11">
        <f>M1226*(1+VOTOS!$P$3%)^Q1226</f>
        <v>25851610.325483959</v>
      </c>
      <c r="O1226" s="54">
        <f t="shared" si="58"/>
        <v>25851610.325483959</v>
      </c>
      <c r="P1226" s="103">
        <f t="shared" si="59"/>
        <v>1.7203565027902268E-4</v>
      </c>
      <c r="Q1226" s="6">
        <v>223</v>
      </c>
      <c r="R1226" s="6"/>
      <c r="S1226" s="6" t="s">
        <v>7</v>
      </c>
    </row>
    <row r="1227" spans="1:19" s="47" customFormat="1" ht="14" x14ac:dyDescent="0.15">
      <c r="A1227" s="14" t="s">
        <v>5234</v>
      </c>
      <c r="B1227" s="115" t="s">
        <v>416</v>
      </c>
      <c r="C1227" s="40" t="s">
        <v>65</v>
      </c>
      <c r="D1227" s="12" t="s">
        <v>63</v>
      </c>
      <c r="E1227" s="51" t="s">
        <v>64</v>
      </c>
      <c r="F1227" s="14" t="s">
        <v>5236</v>
      </c>
      <c r="G1227" s="14" t="s">
        <v>2298</v>
      </c>
      <c r="H1227" s="14" t="s">
        <v>38</v>
      </c>
      <c r="I1227" s="14" t="s">
        <v>39</v>
      </c>
      <c r="J1227" s="15" t="s">
        <v>7586</v>
      </c>
      <c r="K1227" s="52" t="s">
        <v>5849</v>
      </c>
      <c r="L1227" s="109">
        <v>24860498.5</v>
      </c>
      <c r="M1227" s="19">
        <f t="shared" si="57"/>
        <v>24860498.5</v>
      </c>
      <c r="N1227" s="11">
        <f>M1227*(1+VOTOS!$P$3%)^Q1227</f>
        <v>25538343.520585038</v>
      </c>
      <c r="O1227" s="54">
        <f t="shared" si="58"/>
        <v>25538343.520585038</v>
      </c>
      <c r="P1227" s="103">
        <f t="shared" si="59"/>
        <v>1.6995094229321141E-4</v>
      </c>
      <c r="Q1227" s="6">
        <v>223</v>
      </c>
      <c r="R1227" s="6"/>
      <c r="S1227" s="6" t="s">
        <v>7</v>
      </c>
    </row>
    <row r="1228" spans="1:19" s="47" customFormat="1" ht="14" x14ac:dyDescent="0.15">
      <c r="A1228" s="14" t="s">
        <v>5234</v>
      </c>
      <c r="B1228" s="115" t="s">
        <v>416</v>
      </c>
      <c r="C1228" s="40" t="s">
        <v>65</v>
      </c>
      <c r="D1228" s="12" t="s">
        <v>63</v>
      </c>
      <c r="E1228" s="51" t="s">
        <v>64</v>
      </c>
      <c r="F1228" s="14" t="s">
        <v>5236</v>
      </c>
      <c r="G1228" s="14" t="s">
        <v>2298</v>
      </c>
      <c r="H1228" s="14" t="s">
        <v>38</v>
      </c>
      <c r="I1228" s="14" t="s">
        <v>39</v>
      </c>
      <c r="J1228" s="15" t="s">
        <v>7586</v>
      </c>
      <c r="K1228" s="52" t="s">
        <v>5858</v>
      </c>
      <c r="L1228" s="109">
        <v>23829662</v>
      </c>
      <c r="M1228" s="19">
        <f t="shared" si="57"/>
        <v>23829662</v>
      </c>
      <c r="N1228" s="11">
        <f>M1228*(1+VOTOS!$P$3%)^Q1228</f>
        <v>24385086.766259044</v>
      </c>
      <c r="O1228" s="54">
        <f t="shared" si="58"/>
        <v>24385086.766259044</v>
      </c>
      <c r="P1228" s="103">
        <f t="shared" si="59"/>
        <v>1.622763226787587E-4</v>
      </c>
      <c r="Q1228" s="6">
        <v>191</v>
      </c>
      <c r="R1228" s="6"/>
      <c r="S1228" s="6" t="s">
        <v>7</v>
      </c>
    </row>
    <row r="1229" spans="1:19" s="47" customFormat="1" ht="14" x14ac:dyDescent="0.15">
      <c r="A1229" s="14" t="s">
        <v>5234</v>
      </c>
      <c r="B1229" s="115" t="s">
        <v>416</v>
      </c>
      <c r="C1229" s="40" t="s">
        <v>65</v>
      </c>
      <c r="D1229" s="12" t="s">
        <v>63</v>
      </c>
      <c r="E1229" s="51" t="s">
        <v>64</v>
      </c>
      <c r="F1229" s="14" t="s">
        <v>5236</v>
      </c>
      <c r="G1229" s="14" t="s">
        <v>2298</v>
      </c>
      <c r="H1229" s="14" t="s">
        <v>38</v>
      </c>
      <c r="I1229" s="14" t="s">
        <v>39</v>
      </c>
      <c r="J1229" s="15" t="s">
        <v>7586</v>
      </c>
      <c r="K1229" s="52" t="s">
        <v>5859</v>
      </c>
      <c r="L1229" s="109">
        <v>23084985</v>
      </c>
      <c r="M1229" s="19">
        <f t="shared" si="57"/>
        <v>23084985</v>
      </c>
      <c r="N1229" s="11">
        <f>M1229*(1+VOTOS!$P$3%)^Q1229</f>
        <v>23623052.740856688</v>
      </c>
      <c r="O1229" s="54">
        <f t="shared" si="58"/>
        <v>23623052.740856688</v>
      </c>
      <c r="P1229" s="103">
        <f t="shared" si="59"/>
        <v>1.572051871694321E-4</v>
      </c>
      <c r="Q1229" s="6">
        <v>191</v>
      </c>
      <c r="R1229" s="6"/>
      <c r="S1229" s="6" t="s">
        <v>7</v>
      </c>
    </row>
    <row r="1230" spans="1:19" s="47" customFormat="1" ht="14" x14ac:dyDescent="0.15">
      <c r="A1230" s="14" t="s">
        <v>5234</v>
      </c>
      <c r="B1230" s="115" t="s">
        <v>416</v>
      </c>
      <c r="C1230" s="40" t="s">
        <v>65</v>
      </c>
      <c r="D1230" s="12" t="s">
        <v>63</v>
      </c>
      <c r="E1230" s="51" t="s">
        <v>64</v>
      </c>
      <c r="F1230" s="14" t="s">
        <v>5236</v>
      </c>
      <c r="G1230" s="14" t="s">
        <v>2298</v>
      </c>
      <c r="H1230" s="14" t="s">
        <v>38</v>
      </c>
      <c r="I1230" s="14" t="s">
        <v>39</v>
      </c>
      <c r="J1230" s="15" t="s">
        <v>7586</v>
      </c>
      <c r="K1230" s="52" t="s">
        <v>5855</v>
      </c>
      <c r="L1230" s="109">
        <v>19782738.5</v>
      </c>
      <c r="M1230" s="19">
        <f t="shared" si="57"/>
        <v>19782738.5</v>
      </c>
      <c r="N1230" s="11">
        <f>M1230*(1+VOTOS!$P$3%)^Q1230</f>
        <v>20312329.985938214</v>
      </c>
      <c r="O1230" s="54">
        <f t="shared" si="58"/>
        <v>20312329.985938214</v>
      </c>
      <c r="P1230" s="103">
        <f t="shared" si="59"/>
        <v>1.351732001920292E-4</v>
      </c>
      <c r="Q1230" s="6">
        <v>219</v>
      </c>
      <c r="R1230" s="6"/>
      <c r="S1230" s="6" t="s">
        <v>7</v>
      </c>
    </row>
    <row r="1231" spans="1:19" s="47" customFormat="1" ht="14" x14ac:dyDescent="0.15">
      <c r="A1231" s="14" t="s">
        <v>5234</v>
      </c>
      <c r="B1231" s="115" t="s">
        <v>416</v>
      </c>
      <c r="C1231" s="40" t="s">
        <v>65</v>
      </c>
      <c r="D1231" s="12" t="s">
        <v>63</v>
      </c>
      <c r="E1231" s="51" t="s">
        <v>64</v>
      </c>
      <c r="F1231" s="14" t="s">
        <v>5236</v>
      </c>
      <c r="G1231" s="14" t="s">
        <v>2298</v>
      </c>
      <c r="H1231" s="14" t="s">
        <v>38</v>
      </c>
      <c r="I1231" s="14" t="s">
        <v>39</v>
      </c>
      <c r="J1231" s="15" t="s">
        <v>7586</v>
      </c>
      <c r="K1231" s="52" t="s">
        <v>5853</v>
      </c>
      <c r="L1231" s="109">
        <v>16612876</v>
      </c>
      <c r="M1231" s="19">
        <f t="shared" si="57"/>
        <v>16612876</v>
      </c>
      <c r="N1231" s="11">
        <f>M1231*(1+VOTOS!$P$3%)^Q1231</f>
        <v>17057609.052835293</v>
      </c>
      <c r="O1231" s="54">
        <f t="shared" si="58"/>
        <v>17057609.052835293</v>
      </c>
      <c r="P1231" s="103">
        <f t="shared" si="59"/>
        <v>1.135138905724987E-4</v>
      </c>
      <c r="Q1231" s="6">
        <v>219</v>
      </c>
      <c r="R1231" s="6"/>
      <c r="S1231" s="6" t="s">
        <v>7</v>
      </c>
    </row>
    <row r="1232" spans="1:19" s="47" customFormat="1" ht="14" x14ac:dyDescent="0.15">
      <c r="A1232" s="14" t="s">
        <v>5234</v>
      </c>
      <c r="B1232" s="115" t="s">
        <v>416</v>
      </c>
      <c r="C1232" s="40" t="s">
        <v>65</v>
      </c>
      <c r="D1232" s="12" t="s">
        <v>63</v>
      </c>
      <c r="E1232" s="51" t="s">
        <v>64</v>
      </c>
      <c r="F1232" s="14" t="s">
        <v>5236</v>
      </c>
      <c r="G1232" s="14" t="s">
        <v>2298</v>
      </c>
      <c r="H1232" s="14" t="s">
        <v>38</v>
      </c>
      <c r="I1232" s="14" t="s">
        <v>39</v>
      </c>
      <c r="J1232" s="15" t="s">
        <v>7586</v>
      </c>
      <c r="K1232" s="52" t="s">
        <v>5851</v>
      </c>
      <c r="L1232" s="109">
        <v>14834004.5</v>
      </c>
      <c r="M1232" s="19">
        <f t="shared" si="57"/>
        <v>14834004.5</v>
      </c>
      <c r="N1232" s="11">
        <f>M1232*(1+VOTOS!$P$3%)^Q1232</f>
        <v>15238467.672195081</v>
      </c>
      <c r="O1232" s="54">
        <f t="shared" si="58"/>
        <v>15238467.672195081</v>
      </c>
      <c r="P1232" s="103">
        <f t="shared" si="59"/>
        <v>1.0140798434740712E-4</v>
      </c>
      <c r="Q1232" s="6">
        <v>223</v>
      </c>
      <c r="R1232" s="6"/>
      <c r="S1232" s="6" t="s">
        <v>7</v>
      </c>
    </row>
    <row r="1233" spans="1:19" s="47" customFormat="1" ht="14" x14ac:dyDescent="0.15">
      <c r="A1233" s="14" t="s">
        <v>5234</v>
      </c>
      <c r="B1233" s="115" t="s">
        <v>416</v>
      </c>
      <c r="C1233" s="40" t="s">
        <v>65</v>
      </c>
      <c r="D1233" s="12" t="s">
        <v>63</v>
      </c>
      <c r="E1233" s="51" t="s">
        <v>64</v>
      </c>
      <c r="F1233" s="14" t="s">
        <v>5236</v>
      </c>
      <c r="G1233" s="14" t="s">
        <v>2298</v>
      </c>
      <c r="H1233" s="14" t="s">
        <v>38</v>
      </c>
      <c r="I1233" s="14" t="s">
        <v>39</v>
      </c>
      <c r="J1233" s="15" t="s">
        <v>7586</v>
      </c>
      <c r="K1233" s="52" t="s">
        <v>5848</v>
      </c>
      <c r="L1233" s="109">
        <v>1458177.5</v>
      </c>
      <c r="M1233" s="19">
        <f t="shared" si="57"/>
        <v>1458177.5</v>
      </c>
      <c r="N1233" s="11">
        <f>M1233*(1+VOTOS!$P$3%)^Q1233</f>
        <v>1497936.0896157369</v>
      </c>
      <c r="O1233" s="54">
        <f t="shared" si="58"/>
        <v>1497936.0896157369</v>
      </c>
      <c r="P1233" s="103">
        <f t="shared" si="59"/>
        <v>9.9683697072992835E-6</v>
      </c>
      <c r="Q1233" s="6">
        <v>223</v>
      </c>
      <c r="R1233" s="6"/>
      <c r="S1233" s="6" t="s">
        <v>7</v>
      </c>
    </row>
    <row r="1234" spans="1:19" s="47" customFormat="1" ht="14" x14ac:dyDescent="0.15">
      <c r="A1234" s="8" t="s">
        <v>415</v>
      </c>
      <c r="B1234" s="114" t="s">
        <v>416</v>
      </c>
      <c r="C1234" s="40" t="s">
        <v>65</v>
      </c>
      <c r="D1234" s="6" t="s">
        <v>1145</v>
      </c>
      <c r="E1234" s="7" t="s">
        <v>1146</v>
      </c>
      <c r="F1234" s="6" t="s">
        <v>5000</v>
      </c>
      <c r="G1234" s="6" t="s">
        <v>5224</v>
      </c>
      <c r="H1234" s="6" t="s">
        <v>38</v>
      </c>
      <c r="I1234" s="8" t="s">
        <v>39</v>
      </c>
      <c r="J1234" s="15" t="s">
        <v>7586</v>
      </c>
      <c r="K1234" s="7" t="s">
        <v>5001</v>
      </c>
      <c r="L1234" s="19">
        <v>3623926</v>
      </c>
      <c r="M1234" s="19">
        <f t="shared" ref="M1234:M1297" si="60">+IF(Q1234&gt;0,L1234,0)</f>
        <v>0</v>
      </c>
      <c r="N1234" s="11">
        <f>M1234*(1+VOTOS!$P$3%)^Q1234</f>
        <v>0</v>
      </c>
      <c r="O1234" s="54">
        <f t="shared" si="58"/>
        <v>3623926</v>
      </c>
      <c r="P1234" s="103">
        <f t="shared" si="59"/>
        <v>2.4116271989388586E-5</v>
      </c>
      <c r="Q1234" s="6">
        <v>0</v>
      </c>
      <c r="R1234" s="6"/>
      <c r="S1234" s="6" t="s">
        <v>11</v>
      </c>
    </row>
    <row r="1235" spans="1:19" s="47" customFormat="1" ht="14" x14ac:dyDescent="0.15">
      <c r="A1235" s="8" t="s">
        <v>415</v>
      </c>
      <c r="B1235" s="114" t="s">
        <v>416</v>
      </c>
      <c r="C1235" s="40" t="s">
        <v>65</v>
      </c>
      <c r="D1235" s="6" t="s">
        <v>1085</v>
      </c>
      <c r="E1235" s="7" t="s">
        <v>1086</v>
      </c>
      <c r="F1235" s="6" t="s">
        <v>2021</v>
      </c>
      <c r="G1235" s="6" t="s">
        <v>2022</v>
      </c>
      <c r="H1235" s="6" t="s">
        <v>38</v>
      </c>
      <c r="I1235" s="8" t="s">
        <v>39</v>
      </c>
      <c r="J1235" s="15" t="s">
        <v>7586</v>
      </c>
      <c r="K1235" s="7" t="s">
        <v>2024</v>
      </c>
      <c r="L1235" s="19">
        <v>1600723</v>
      </c>
      <c r="M1235" s="19">
        <f t="shared" si="60"/>
        <v>1600723</v>
      </c>
      <c r="N1235" s="11">
        <f>M1235*(1+VOTOS!$P$3%)^Q1235</f>
        <v>1610018.5813149752</v>
      </c>
      <c r="O1235" s="54">
        <f t="shared" si="58"/>
        <v>1610018.5813149752</v>
      </c>
      <c r="P1235" s="103">
        <f t="shared" si="59"/>
        <v>1.071424913614723E-5</v>
      </c>
      <c r="Q1235" s="6">
        <v>48</v>
      </c>
      <c r="R1235" s="6"/>
      <c r="S1235" s="6" t="s">
        <v>11</v>
      </c>
    </row>
    <row r="1236" spans="1:19" s="47" customFormat="1" ht="14" x14ac:dyDescent="0.15">
      <c r="A1236" s="8" t="s">
        <v>415</v>
      </c>
      <c r="B1236" s="114" t="s">
        <v>416</v>
      </c>
      <c r="C1236" s="40" t="s">
        <v>65</v>
      </c>
      <c r="D1236" s="6" t="s">
        <v>1085</v>
      </c>
      <c r="E1236" s="7" t="s">
        <v>1086</v>
      </c>
      <c r="F1236" s="6" t="s">
        <v>2021</v>
      </c>
      <c r="G1236" s="6" t="s">
        <v>2022</v>
      </c>
      <c r="H1236" s="6" t="s">
        <v>38</v>
      </c>
      <c r="I1236" s="8" t="s">
        <v>39</v>
      </c>
      <c r="J1236" s="15" t="s">
        <v>7586</v>
      </c>
      <c r="K1236" s="7" t="s">
        <v>2025</v>
      </c>
      <c r="L1236" s="19">
        <v>410000</v>
      </c>
      <c r="M1236" s="19">
        <f t="shared" si="60"/>
        <v>410000</v>
      </c>
      <c r="N1236" s="11">
        <f>M1236*(1+VOTOS!$P$3%)^Q1236</f>
        <v>412380.9168351675</v>
      </c>
      <c r="O1236" s="54">
        <f t="shared" si="58"/>
        <v>412380.9168351675</v>
      </c>
      <c r="P1236" s="103">
        <f t="shared" si="59"/>
        <v>2.7442862667809259E-6</v>
      </c>
      <c r="Q1236" s="6">
        <v>48</v>
      </c>
      <c r="R1236" s="6"/>
      <c r="S1236" s="6" t="s">
        <v>11</v>
      </c>
    </row>
    <row r="1237" spans="1:19" s="47" customFormat="1" ht="14" x14ac:dyDescent="0.15">
      <c r="A1237" s="8" t="s">
        <v>415</v>
      </c>
      <c r="B1237" s="114" t="s">
        <v>416</v>
      </c>
      <c r="C1237" s="40" t="s">
        <v>65</v>
      </c>
      <c r="D1237" s="6" t="s">
        <v>1085</v>
      </c>
      <c r="E1237" s="7" t="s">
        <v>1086</v>
      </c>
      <c r="F1237" s="6" t="s">
        <v>2021</v>
      </c>
      <c r="G1237" s="6" t="s">
        <v>2022</v>
      </c>
      <c r="H1237" s="6" t="s">
        <v>38</v>
      </c>
      <c r="I1237" s="8" t="s">
        <v>39</v>
      </c>
      <c r="J1237" s="15" t="s">
        <v>7586</v>
      </c>
      <c r="K1237" s="7" t="s">
        <v>2023</v>
      </c>
      <c r="L1237" s="19">
        <v>1000452</v>
      </c>
      <c r="M1237" s="19">
        <f t="shared" si="60"/>
        <v>1000452</v>
      </c>
      <c r="N1237" s="11">
        <f>M1237*(1+VOTOS!$P$3%)^Q1237</f>
        <v>1003594.7658233354</v>
      </c>
      <c r="O1237" s="54">
        <f t="shared" si="58"/>
        <v>1003594.7658233354</v>
      </c>
      <c r="P1237" s="103">
        <f t="shared" si="59"/>
        <v>6.67865854317177E-6</v>
      </c>
      <c r="Q1237" s="6">
        <v>26</v>
      </c>
      <c r="R1237" s="6"/>
      <c r="S1237" s="6" t="s">
        <v>11</v>
      </c>
    </row>
    <row r="1238" spans="1:19" s="47" customFormat="1" ht="14" x14ac:dyDescent="0.15">
      <c r="A1238" s="8" t="s">
        <v>415</v>
      </c>
      <c r="B1238" s="114" t="s">
        <v>416</v>
      </c>
      <c r="C1238" s="40" t="s">
        <v>65</v>
      </c>
      <c r="D1238" s="6" t="s">
        <v>1085</v>
      </c>
      <c r="E1238" s="7" t="s">
        <v>1086</v>
      </c>
      <c r="F1238" s="6" t="s">
        <v>2021</v>
      </c>
      <c r="G1238" s="6" t="s">
        <v>2022</v>
      </c>
      <c r="H1238" s="6" t="s">
        <v>38</v>
      </c>
      <c r="I1238" s="8" t="s">
        <v>39</v>
      </c>
      <c r="J1238" s="15" t="s">
        <v>7586</v>
      </c>
      <c r="K1238" s="7" t="s">
        <v>2026</v>
      </c>
      <c r="L1238" s="19">
        <v>1000452</v>
      </c>
      <c r="M1238" s="19">
        <f t="shared" si="60"/>
        <v>1000452</v>
      </c>
      <c r="N1238" s="11">
        <f>M1238*(1+VOTOS!$P$3%)^Q1238</f>
        <v>1005897.643971408</v>
      </c>
      <c r="O1238" s="54">
        <f t="shared" si="58"/>
        <v>1005897.643971408</v>
      </c>
      <c r="P1238" s="103">
        <f t="shared" si="59"/>
        <v>6.6939835900345756E-6</v>
      </c>
      <c r="Q1238" s="6">
        <v>45</v>
      </c>
      <c r="R1238" s="6"/>
      <c r="S1238" s="6" t="s">
        <v>11</v>
      </c>
    </row>
    <row r="1239" spans="1:19" s="47" customFormat="1" ht="14" x14ac:dyDescent="0.15">
      <c r="A1239" s="8" t="s">
        <v>5234</v>
      </c>
      <c r="B1239" s="114" t="s">
        <v>416</v>
      </c>
      <c r="C1239" s="40" t="s">
        <v>65</v>
      </c>
      <c r="D1239" s="6" t="s">
        <v>1275</v>
      </c>
      <c r="E1239" s="7" t="s">
        <v>1277</v>
      </c>
      <c r="F1239" s="6" t="s">
        <v>6475</v>
      </c>
      <c r="G1239" s="6" t="s">
        <v>4155</v>
      </c>
      <c r="H1239" s="6" t="s">
        <v>38</v>
      </c>
      <c r="I1239" s="8" t="s">
        <v>39</v>
      </c>
      <c r="J1239" s="15" t="s">
        <v>7586</v>
      </c>
      <c r="K1239" s="7" t="s">
        <v>6485</v>
      </c>
      <c r="L1239" s="19">
        <v>2539026.9449999998</v>
      </c>
      <c r="M1239" s="19">
        <f t="shared" si="60"/>
        <v>2539026.9449999998</v>
      </c>
      <c r="N1239" s="11">
        <f>M1239*(1+VOTOS!$P$3%)^Q1239</f>
        <v>3110563.6192347542</v>
      </c>
      <c r="O1239" s="54">
        <f t="shared" si="58"/>
        <v>3110563.6192347542</v>
      </c>
      <c r="P1239" s="103">
        <f t="shared" si="59"/>
        <v>2.0699980706494085E-5</v>
      </c>
      <c r="Q1239" s="6">
        <v>1683</v>
      </c>
      <c r="R1239" s="6"/>
      <c r="S1239" s="6" t="s">
        <v>7577</v>
      </c>
    </row>
    <row r="1240" spans="1:19" s="47" customFormat="1" ht="14" x14ac:dyDescent="0.15">
      <c r="A1240" s="8" t="s">
        <v>415</v>
      </c>
      <c r="B1240" s="114" t="s">
        <v>416</v>
      </c>
      <c r="C1240" s="40" t="s">
        <v>65</v>
      </c>
      <c r="D1240" s="6" t="s">
        <v>1465</v>
      </c>
      <c r="E1240" s="7" t="s">
        <v>1466</v>
      </c>
      <c r="F1240" s="6" t="s">
        <v>2027</v>
      </c>
      <c r="G1240" s="6" t="s">
        <v>68</v>
      </c>
      <c r="H1240" s="6" t="s">
        <v>38</v>
      </c>
      <c r="I1240" s="8" t="s">
        <v>39</v>
      </c>
      <c r="J1240" s="15" t="s">
        <v>7586</v>
      </c>
      <c r="K1240" s="7" t="s">
        <v>2029</v>
      </c>
      <c r="L1240" s="19">
        <v>974450</v>
      </c>
      <c r="M1240" s="19">
        <f t="shared" si="60"/>
        <v>974450</v>
      </c>
      <c r="N1240" s="11">
        <f>M1240*(1+VOTOS!$P$3%)^Q1240</f>
        <v>997042.32136645145</v>
      </c>
      <c r="O1240" s="54">
        <f t="shared" si="58"/>
        <v>997042.32136645145</v>
      </c>
      <c r="P1240" s="103">
        <f t="shared" si="59"/>
        <v>6.6350537530304776E-6</v>
      </c>
      <c r="Q1240" s="6">
        <v>190</v>
      </c>
      <c r="R1240" s="6"/>
      <c r="S1240" s="6" t="s">
        <v>11</v>
      </c>
    </row>
    <row r="1241" spans="1:19" s="47" customFormat="1" ht="14" x14ac:dyDescent="0.15">
      <c r="A1241" s="8" t="s">
        <v>415</v>
      </c>
      <c r="B1241" s="114" t="s">
        <v>416</v>
      </c>
      <c r="C1241" s="40" t="s">
        <v>65</v>
      </c>
      <c r="D1241" s="6" t="s">
        <v>1465</v>
      </c>
      <c r="E1241" s="7" t="s">
        <v>1466</v>
      </c>
      <c r="F1241" s="6" t="s">
        <v>2027</v>
      </c>
      <c r="G1241" s="6" t="s">
        <v>68</v>
      </c>
      <c r="H1241" s="6" t="s">
        <v>38</v>
      </c>
      <c r="I1241" s="8" t="s">
        <v>39</v>
      </c>
      <c r="J1241" s="15" t="s">
        <v>7586</v>
      </c>
      <c r="K1241" s="7" t="s">
        <v>2028</v>
      </c>
      <c r="L1241" s="19">
        <v>548773</v>
      </c>
      <c r="M1241" s="19">
        <f t="shared" si="60"/>
        <v>548773</v>
      </c>
      <c r="N1241" s="11">
        <f>M1241*(1+VOTOS!$P$3%)^Q1241</f>
        <v>559940.40482495201</v>
      </c>
      <c r="O1241" s="54">
        <f t="shared" si="58"/>
        <v>559940.40482495201</v>
      </c>
      <c r="P1241" s="103">
        <f t="shared" si="59"/>
        <v>3.7262557515266304E-6</v>
      </c>
      <c r="Q1241" s="6">
        <v>167</v>
      </c>
      <c r="R1241" s="6"/>
      <c r="S1241" s="6" t="s">
        <v>11</v>
      </c>
    </row>
    <row r="1242" spans="1:19" s="47" customFormat="1" ht="28" x14ac:dyDescent="0.15">
      <c r="A1242" s="8" t="s">
        <v>415</v>
      </c>
      <c r="B1242" s="114" t="s">
        <v>416</v>
      </c>
      <c r="C1242" s="40" t="s">
        <v>65</v>
      </c>
      <c r="D1242" s="6" t="s">
        <v>1765</v>
      </c>
      <c r="E1242" s="7" t="s">
        <v>1766</v>
      </c>
      <c r="F1242" s="6" t="s">
        <v>2067</v>
      </c>
      <c r="G1242" s="6" t="s">
        <v>4936</v>
      </c>
      <c r="H1242" s="6" t="s">
        <v>38</v>
      </c>
      <c r="I1242" s="8" t="s">
        <v>39</v>
      </c>
      <c r="J1242" s="15" t="s">
        <v>7586</v>
      </c>
      <c r="K1242" s="7" t="s">
        <v>2069</v>
      </c>
      <c r="L1242" s="19">
        <v>120785</v>
      </c>
      <c r="M1242" s="19">
        <f t="shared" si="60"/>
        <v>120785</v>
      </c>
      <c r="N1242" s="11">
        <f>M1242*(1+VOTOS!$P$3%)^Q1242</f>
        <v>121457.10562163177</v>
      </c>
      <c r="O1242" s="54">
        <f t="shared" si="58"/>
        <v>121457.10562163177</v>
      </c>
      <c r="P1242" s="103">
        <f t="shared" si="59"/>
        <v>8.0826501264517238E-7</v>
      </c>
      <c r="Q1242" s="48">
        <v>46</v>
      </c>
      <c r="R1242" s="48"/>
      <c r="S1242" s="48" t="s">
        <v>11</v>
      </c>
    </row>
    <row r="1243" spans="1:19" s="47" customFormat="1" ht="28" x14ac:dyDescent="0.15">
      <c r="A1243" s="8" t="s">
        <v>415</v>
      </c>
      <c r="B1243" s="114" t="s">
        <v>416</v>
      </c>
      <c r="C1243" s="40" t="s">
        <v>65</v>
      </c>
      <c r="D1243" s="6" t="s">
        <v>1765</v>
      </c>
      <c r="E1243" s="7" t="s">
        <v>1766</v>
      </c>
      <c r="F1243" s="6" t="s">
        <v>2067</v>
      </c>
      <c r="G1243" s="6" t="s">
        <v>4936</v>
      </c>
      <c r="H1243" s="6" t="s">
        <v>38</v>
      </c>
      <c r="I1243" s="8" t="s">
        <v>39</v>
      </c>
      <c r="J1243" s="15" t="s">
        <v>7586</v>
      </c>
      <c r="K1243" s="7" t="s">
        <v>2068</v>
      </c>
      <c r="L1243" s="19">
        <v>352240</v>
      </c>
      <c r="M1243" s="19">
        <f t="shared" si="60"/>
        <v>352240</v>
      </c>
      <c r="N1243" s="11">
        <f>M1243*(1+VOTOS!$P$3%)^Q1243</f>
        <v>354755.92835001025</v>
      </c>
      <c r="O1243" s="54">
        <f t="shared" si="58"/>
        <v>354755.92835001025</v>
      </c>
      <c r="P1243" s="103">
        <f t="shared" si="59"/>
        <v>2.3608071627116274E-6</v>
      </c>
      <c r="Q1243" s="48">
        <v>59</v>
      </c>
      <c r="R1243" s="48"/>
      <c r="S1243" s="48" t="s">
        <v>11</v>
      </c>
    </row>
    <row r="1244" spans="1:19" s="47" customFormat="1" ht="14" x14ac:dyDescent="0.15">
      <c r="A1244" s="8" t="s">
        <v>415</v>
      </c>
      <c r="B1244" s="114" t="s">
        <v>416</v>
      </c>
      <c r="C1244" s="40" t="s">
        <v>65</v>
      </c>
      <c r="D1244" s="6" t="s">
        <v>391</v>
      </c>
      <c r="E1244" s="7" t="s">
        <v>392</v>
      </c>
      <c r="F1244" s="6" t="s">
        <v>4113</v>
      </c>
      <c r="G1244" s="6" t="s">
        <v>118</v>
      </c>
      <c r="H1244" s="6" t="s">
        <v>38</v>
      </c>
      <c r="I1244" s="8" t="s">
        <v>39</v>
      </c>
      <c r="J1244" s="15" t="s">
        <v>7586</v>
      </c>
      <c r="K1244" s="7" t="s">
        <v>4941</v>
      </c>
      <c r="L1244" s="19">
        <v>12140431</v>
      </c>
      <c r="M1244" s="19">
        <f t="shared" si="60"/>
        <v>0</v>
      </c>
      <c r="N1244" s="11">
        <f>M1244*(1+VOTOS!$P$3%)^Q1244</f>
        <v>0</v>
      </c>
      <c r="O1244" s="54">
        <f t="shared" si="58"/>
        <v>12140431</v>
      </c>
      <c r="P1244" s="103">
        <f t="shared" si="59"/>
        <v>8.0791367170412651E-5</v>
      </c>
      <c r="Q1244" s="6">
        <v>0</v>
      </c>
      <c r="R1244" s="6"/>
      <c r="S1244" s="6" t="s">
        <v>11</v>
      </c>
    </row>
    <row r="1245" spans="1:19" s="47" customFormat="1" ht="14" x14ac:dyDescent="0.15">
      <c r="A1245" s="8" t="s">
        <v>415</v>
      </c>
      <c r="B1245" s="114" t="s">
        <v>416</v>
      </c>
      <c r="C1245" s="40" t="s">
        <v>65</v>
      </c>
      <c r="D1245" s="6" t="s">
        <v>391</v>
      </c>
      <c r="E1245" s="7" t="s">
        <v>392</v>
      </c>
      <c r="F1245" s="6" t="s">
        <v>4113</v>
      </c>
      <c r="G1245" s="6" t="s">
        <v>118</v>
      </c>
      <c r="H1245" s="6" t="s">
        <v>38</v>
      </c>
      <c r="I1245" s="8" t="s">
        <v>39</v>
      </c>
      <c r="J1245" s="15" t="s">
        <v>7586</v>
      </c>
      <c r="K1245" s="7" t="s">
        <v>4943</v>
      </c>
      <c r="L1245" s="19">
        <v>8611198</v>
      </c>
      <c r="M1245" s="19">
        <f t="shared" si="60"/>
        <v>0</v>
      </c>
      <c r="N1245" s="11">
        <f>M1245*(1+VOTOS!$P$3%)^Q1245</f>
        <v>0</v>
      </c>
      <c r="O1245" s="54">
        <f t="shared" si="58"/>
        <v>8611198</v>
      </c>
      <c r="P1245" s="103">
        <f t="shared" si="59"/>
        <v>5.7305252127797042E-5</v>
      </c>
      <c r="Q1245" s="6">
        <v>0</v>
      </c>
      <c r="R1245" s="6"/>
      <c r="S1245" s="6" t="s">
        <v>11</v>
      </c>
    </row>
    <row r="1246" spans="1:19" s="47" customFormat="1" ht="14" x14ac:dyDescent="0.15">
      <c r="A1246" s="8" t="s">
        <v>415</v>
      </c>
      <c r="B1246" s="114" t="s">
        <v>416</v>
      </c>
      <c r="C1246" s="40" t="s">
        <v>65</v>
      </c>
      <c r="D1246" s="6" t="s">
        <v>391</v>
      </c>
      <c r="E1246" s="7" t="s">
        <v>392</v>
      </c>
      <c r="F1246" s="6" t="s">
        <v>4113</v>
      </c>
      <c r="G1246" s="6" t="s">
        <v>118</v>
      </c>
      <c r="H1246" s="6" t="s">
        <v>38</v>
      </c>
      <c r="I1246" s="8" t="s">
        <v>39</v>
      </c>
      <c r="J1246" s="15" t="s">
        <v>7586</v>
      </c>
      <c r="K1246" s="7" t="s">
        <v>4942</v>
      </c>
      <c r="L1246" s="19">
        <v>530140</v>
      </c>
      <c r="M1246" s="19">
        <f t="shared" si="60"/>
        <v>0</v>
      </c>
      <c r="N1246" s="11">
        <f>M1246*(1+VOTOS!$P$3%)^Q1246</f>
        <v>0</v>
      </c>
      <c r="O1246" s="54">
        <f t="shared" si="58"/>
        <v>530140</v>
      </c>
      <c r="P1246" s="103">
        <f t="shared" si="59"/>
        <v>3.5279419150541333E-6</v>
      </c>
      <c r="Q1246" s="6">
        <v>0</v>
      </c>
      <c r="R1246" s="6"/>
      <c r="S1246" s="6" t="s">
        <v>11</v>
      </c>
    </row>
    <row r="1247" spans="1:19" s="47" customFormat="1" ht="14" x14ac:dyDescent="0.15">
      <c r="A1247" s="8" t="s">
        <v>415</v>
      </c>
      <c r="B1247" s="114" t="s">
        <v>416</v>
      </c>
      <c r="C1247" s="40" t="s">
        <v>65</v>
      </c>
      <c r="D1247" s="6" t="s">
        <v>391</v>
      </c>
      <c r="E1247" s="17" t="s">
        <v>392</v>
      </c>
      <c r="F1247" s="6" t="s">
        <v>4113</v>
      </c>
      <c r="G1247" s="6" t="s">
        <v>118</v>
      </c>
      <c r="H1247" s="6" t="s">
        <v>38</v>
      </c>
      <c r="I1247" s="8" t="s">
        <v>39</v>
      </c>
      <c r="J1247" s="15" t="s">
        <v>7586</v>
      </c>
      <c r="K1247" s="73" t="s">
        <v>4118</v>
      </c>
      <c r="L1247" s="19">
        <v>1803746</v>
      </c>
      <c r="M1247" s="19">
        <f t="shared" si="60"/>
        <v>1803746</v>
      </c>
      <c r="N1247" s="11">
        <f>M1247*(1+VOTOS!$P$3%)^Q1247</f>
        <v>1812689.2390956683</v>
      </c>
      <c r="O1247" s="54">
        <f t="shared" si="58"/>
        <v>1812689.2390956683</v>
      </c>
      <c r="P1247" s="103">
        <f t="shared" si="59"/>
        <v>1.2062968924384486E-5</v>
      </c>
      <c r="Q1247" s="6">
        <v>41</v>
      </c>
      <c r="R1247" s="6"/>
      <c r="S1247" s="6" t="s">
        <v>11</v>
      </c>
    </row>
    <row r="1248" spans="1:19" s="47" customFormat="1" ht="14" x14ac:dyDescent="0.15">
      <c r="A1248" s="8" t="s">
        <v>415</v>
      </c>
      <c r="B1248" s="114" t="s">
        <v>416</v>
      </c>
      <c r="C1248" s="40" t="s">
        <v>65</v>
      </c>
      <c r="D1248" s="6" t="s">
        <v>391</v>
      </c>
      <c r="E1248" s="7" t="s">
        <v>392</v>
      </c>
      <c r="F1248" s="6" t="s">
        <v>4113</v>
      </c>
      <c r="G1248" s="6" t="s">
        <v>118</v>
      </c>
      <c r="H1248" s="6" t="s">
        <v>38</v>
      </c>
      <c r="I1248" s="8" t="s">
        <v>39</v>
      </c>
      <c r="J1248" s="15" t="s">
        <v>7586</v>
      </c>
      <c r="K1248" s="7" t="s">
        <v>4116</v>
      </c>
      <c r="L1248" s="19">
        <v>1314002</v>
      </c>
      <c r="M1248" s="19">
        <f t="shared" si="60"/>
        <v>1314002</v>
      </c>
      <c r="N1248" s="11">
        <f>M1248*(1+VOTOS!$P$3%)^Q1248</f>
        <v>1327064.3344208188</v>
      </c>
      <c r="O1248" s="54">
        <f t="shared" si="58"/>
        <v>1327064.3344208188</v>
      </c>
      <c r="P1248" s="103">
        <f t="shared" si="59"/>
        <v>8.8312632311778445E-6</v>
      </c>
      <c r="Q1248" s="6">
        <v>82</v>
      </c>
      <c r="R1248" s="6"/>
      <c r="S1248" s="6" t="s">
        <v>11</v>
      </c>
    </row>
    <row r="1249" spans="1:19" s="47" customFormat="1" ht="14" x14ac:dyDescent="0.15">
      <c r="A1249" s="8" t="s">
        <v>415</v>
      </c>
      <c r="B1249" s="114" t="s">
        <v>416</v>
      </c>
      <c r="C1249" s="40" t="s">
        <v>65</v>
      </c>
      <c r="D1249" s="6" t="s">
        <v>391</v>
      </c>
      <c r="E1249" s="7" t="s">
        <v>392</v>
      </c>
      <c r="F1249" s="6" t="s">
        <v>4113</v>
      </c>
      <c r="G1249" s="6" t="s">
        <v>118</v>
      </c>
      <c r="H1249" s="6" t="s">
        <v>38</v>
      </c>
      <c r="I1249" s="8" t="s">
        <v>39</v>
      </c>
      <c r="J1249" s="15" t="s">
        <v>7586</v>
      </c>
      <c r="K1249" s="73" t="s">
        <v>4120</v>
      </c>
      <c r="L1249" s="19">
        <v>1270296</v>
      </c>
      <c r="M1249" s="19">
        <f t="shared" si="60"/>
        <v>1270296</v>
      </c>
      <c r="N1249" s="11">
        <f>M1249*(1+VOTOS!$P$3%)^Q1249</f>
        <v>1276132.4058520065</v>
      </c>
      <c r="O1249" s="54">
        <f t="shared" si="58"/>
        <v>1276132.4058520065</v>
      </c>
      <c r="P1249" s="103">
        <f t="shared" si="59"/>
        <v>8.4923246760556951E-6</v>
      </c>
      <c r="Q1249" s="6">
        <v>38</v>
      </c>
      <c r="R1249" s="6"/>
      <c r="S1249" s="6" t="s">
        <v>11</v>
      </c>
    </row>
    <row r="1250" spans="1:19" s="47" customFormat="1" ht="14" x14ac:dyDescent="0.15">
      <c r="A1250" s="8" t="s">
        <v>415</v>
      </c>
      <c r="B1250" s="114" t="s">
        <v>416</v>
      </c>
      <c r="C1250" s="40" t="s">
        <v>65</v>
      </c>
      <c r="D1250" s="6" t="s">
        <v>391</v>
      </c>
      <c r="E1250" s="7" t="s">
        <v>392</v>
      </c>
      <c r="F1250" s="6" t="s">
        <v>4113</v>
      </c>
      <c r="G1250" s="6" t="s">
        <v>118</v>
      </c>
      <c r="H1250" s="6" t="s">
        <v>38</v>
      </c>
      <c r="I1250" s="8" t="s">
        <v>39</v>
      </c>
      <c r="J1250" s="15" t="s">
        <v>7586</v>
      </c>
      <c r="K1250" s="7" t="s">
        <v>4114</v>
      </c>
      <c r="L1250" s="19">
        <v>1199231</v>
      </c>
      <c r="M1250" s="19">
        <f t="shared" si="60"/>
        <v>1199231</v>
      </c>
      <c r="N1250" s="11">
        <f>M1250*(1+VOTOS!$P$3%)^Q1250</f>
        <v>1224373.3441577731</v>
      </c>
      <c r="O1250" s="54">
        <f t="shared" si="58"/>
        <v>1224373.3441577731</v>
      </c>
      <c r="P1250" s="103">
        <f t="shared" si="59"/>
        <v>8.1478817680786346E-6</v>
      </c>
      <c r="Q1250" s="6">
        <v>172</v>
      </c>
      <c r="R1250" s="6"/>
      <c r="S1250" s="6" t="s">
        <v>11</v>
      </c>
    </row>
    <row r="1251" spans="1:19" s="47" customFormat="1" ht="14" x14ac:dyDescent="0.15">
      <c r="A1251" s="8" t="s">
        <v>415</v>
      </c>
      <c r="B1251" s="114" t="s">
        <v>416</v>
      </c>
      <c r="C1251" s="40" t="s">
        <v>65</v>
      </c>
      <c r="D1251" s="6" t="s">
        <v>391</v>
      </c>
      <c r="E1251" s="7" t="s">
        <v>392</v>
      </c>
      <c r="F1251" s="6" t="s">
        <v>4113</v>
      </c>
      <c r="G1251" s="6" t="s">
        <v>118</v>
      </c>
      <c r="H1251" s="6" t="s">
        <v>38</v>
      </c>
      <c r="I1251" s="8" t="s">
        <v>39</v>
      </c>
      <c r="J1251" s="15" t="s">
        <v>7586</v>
      </c>
      <c r="K1251" s="7" t="s">
        <v>4117</v>
      </c>
      <c r="L1251" s="19">
        <v>1109627</v>
      </c>
      <c r="M1251" s="19">
        <f t="shared" si="60"/>
        <v>1109627</v>
      </c>
      <c r="N1251" s="11">
        <f>M1251*(1+VOTOS!$P$3%)^Q1251</f>
        <v>1115128.6945667567</v>
      </c>
      <c r="O1251" s="54">
        <f t="shared" si="58"/>
        <v>1115128.6945667567</v>
      </c>
      <c r="P1251" s="103">
        <f t="shared" si="59"/>
        <v>7.4208874301913819E-6</v>
      </c>
      <c r="Q1251" s="6">
        <v>41</v>
      </c>
      <c r="R1251" s="6"/>
      <c r="S1251" s="6" t="s">
        <v>11</v>
      </c>
    </row>
    <row r="1252" spans="1:19" s="47" customFormat="1" ht="14" x14ac:dyDescent="0.15">
      <c r="A1252" s="8" t="s">
        <v>415</v>
      </c>
      <c r="B1252" s="114" t="s">
        <v>416</v>
      </c>
      <c r="C1252" s="40" t="s">
        <v>65</v>
      </c>
      <c r="D1252" s="6" t="s">
        <v>391</v>
      </c>
      <c r="E1252" s="7" t="s">
        <v>392</v>
      </c>
      <c r="F1252" s="6" t="s">
        <v>4113</v>
      </c>
      <c r="G1252" s="6" t="s">
        <v>118</v>
      </c>
      <c r="H1252" s="6" t="s">
        <v>38</v>
      </c>
      <c r="I1252" s="8" t="s">
        <v>39</v>
      </c>
      <c r="J1252" s="15" t="s">
        <v>7586</v>
      </c>
      <c r="K1252" s="7" t="s">
        <v>4115</v>
      </c>
      <c r="L1252" s="19">
        <v>909277</v>
      </c>
      <c r="M1252" s="19">
        <f t="shared" si="60"/>
        <v>909277</v>
      </c>
      <c r="N1252" s="11">
        <f>M1252*(1+VOTOS!$P$3%)^Q1252</f>
        <v>926885.65310626174</v>
      </c>
      <c r="O1252" s="54">
        <f t="shared" si="58"/>
        <v>926885.65310626174</v>
      </c>
      <c r="P1252" s="103">
        <f t="shared" si="59"/>
        <v>6.1681796243556533E-6</v>
      </c>
      <c r="Q1252" s="6">
        <v>159</v>
      </c>
      <c r="R1252" s="6"/>
      <c r="S1252" s="6" t="s">
        <v>11</v>
      </c>
    </row>
    <row r="1253" spans="1:19" s="47" customFormat="1" ht="14" x14ac:dyDescent="0.15">
      <c r="A1253" s="8" t="s">
        <v>415</v>
      </c>
      <c r="B1253" s="114" t="s">
        <v>416</v>
      </c>
      <c r="C1253" s="40" t="s">
        <v>65</v>
      </c>
      <c r="D1253" s="6" t="s">
        <v>391</v>
      </c>
      <c r="E1253" s="7" t="s">
        <v>392</v>
      </c>
      <c r="F1253" s="6" t="s">
        <v>4113</v>
      </c>
      <c r="G1253" s="6" t="s">
        <v>118</v>
      </c>
      <c r="H1253" s="6" t="s">
        <v>38</v>
      </c>
      <c r="I1253" s="8" t="s">
        <v>39</v>
      </c>
      <c r="J1253" s="15" t="s">
        <v>7586</v>
      </c>
      <c r="K1253" s="7" t="s">
        <v>4119</v>
      </c>
      <c r="L1253" s="19">
        <v>554813</v>
      </c>
      <c r="M1253" s="19">
        <f t="shared" si="60"/>
        <v>554813</v>
      </c>
      <c r="N1253" s="11">
        <f>M1253*(1+VOTOS!$P$3%)^Q1253</f>
        <v>557362.10181561566</v>
      </c>
      <c r="O1253" s="54">
        <f t="shared" si="58"/>
        <v>557362.10181561566</v>
      </c>
      <c r="P1253" s="103">
        <f t="shared" si="59"/>
        <v>3.7090978248349114E-6</v>
      </c>
      <c r="Q1253" s="6">
        <v>38</v>
      </c>
      <c r="R1253" s="6"/>
      <c r="S1253" s="6" t="s">
        <v>11</v>
      </c>
    </row>
    <row r="1254" spans="1:19" s="47" customFormat="1" ht="14" x14ac:dyDescent="0.15">
      <c r="A1254" s="8" t="s">
        <v>415</v>
      </c>
      <c r="B1254" s="114" t="s">
        <v>416</v>
      </c>
      <c r="C1254" s="40" t="s">
        <v>65</v>
      </c>
      <c r="D1254" s="6" t="s">
        <v>391</v>
      </c>
      <c r="E1254" s="7" t="s">
        <v>392</v>
      </c>
      <c r="F1254" s="6" t="s">
        <v>4113</v>
      </c>
      <c r="G1254" s="6" t="s">
        <v>118</v>
      </c>
      <c r="H1254" s="6" t="s">
        <v>38</v>
      </c>
      <c r="I1254" s="8" t="s">
        <v>39</v>
      </c>
      <c r="J1254" s="15" t="s">
        <v>7586</v>
      </c>
      <c r="K1254" s="7" t="s">
        <v>4956</v>
      </c>
      <c r="L1254" s="19">
        <v>4409941</v>
      </c>
      <c r="M1254" s="19">
        <f t="shared" si="60"/>
        <v>0</v>
      </c>
      <c r="N1254" s="11">
        <f>M1254*(1+VOTOS!$P$3%)^Q1254</f>
        <v>0</v>
      </c>
      <c r="O1254" s="54">
        <f t="shared" si="58"/>
        <v>4409941</v>
      </c>
      <c r="P1254" s="103">
        <f t="shared" si="59"/>
        <v>2.9346994561466291E-5</v>
      </c>
      <c r="Q1254" s="6">
        <v>0</v>
      </c>
      <c r="R1254" s="6"/>
      <c r="S1254" s="6" t="s">
        <v>11</v>
      </c>
    </row>
    <row r="1255" spans="1:19" s="47" customFormat="1" ht="14" x14ac:dyDescent="0.15">
      <c r="A1255" s="8" t="s">
        <v>415</v>
      </c>
      <c r="B1255" s="114" t="s">
        <v>416</v>
      </c>
      <c r="C1255" s="40" t="s">
        <v>65</v>
      </c>
      <c r="D1255" s="6" t="s">
        <v>391</v>
      </c>
      <c r="E1255" s="7" t="s">
        <v>392</v>
      </c>
      <c r="F1255" s="6" t="s">
        <v>4113</v>
      </c>
      <c r="G1255" s="6" t="s">
        <v>118</v>
      </c>
      <c r="H1255" s="6" t="s">
        <v>38</v>
      </c>
      <c r="I1255" s="8" t="s">
        <v>39</v>
      </c>
      <c r="J1255" s="15" t="s">
        <v>7586</v>
      </c>
      <c r="K1255" s="7" t="s">
        <v>4941</v>
      </c>
      <c r="L1255" s="19">
        <v>2082704</v>
      </c>
      <c r="M1255" s="19">
        <f t="shared" si="60"/>
        <v>0</v>
      </c>
      <c r="N1255" s="11">
        <f>M1255*(1+VOTOS!$P$3%)^Q1255</f>
        <v>0</v>
      </c>
      <c r="O1255" s="54">
        <f t="shared" si="58"/>
        <v>2082704</v>
      </c>
      <c r="P1255" s="103">
        <f t="shared" si="59"/>
        <v>1.3859845961917424E-5</v>
      </c>
      <c r="Q1255" s="6">
        <v>0</v>
      </c>
      <c r="R1255" s="6"/>
      <c r="S1255" s="6" t="s">
        <v>11</v>
      </c>
    </row>
    <row r="1256" spans="1:19" s="47" customFormat="1" ht="14" x14ac:dyDescent="0.15">
      <c r="A1256" s="8" t="s">
        <v>415</v>
      </c>
      <c r="B1256" s="114" t="s">
        <v>416</v>
      </c>
      <c r="C1256" s="40" t="s">
        <v>65</v>
      </c>
      <c r="D1256" s="6" t="s">
        <v>391</v>
      </c>
      <c r="E1256" s="7" t="s">
        <v>392</v>
      </c>
      <c r="F1256" s="6" t="s">
        <v>4113</v>
      </c>
      <c r="G1256" s="6" t="s">
        <v>118</v>
      </c>
      <c r="H1256" s="6" t="s">
        <v>38</v>
      </c>
      <c r="I1256" s="8" t="s">
        <v>39</v>
      </c>
      <c r="J1256" s="15" t="s">
        <v>7586</v>
      </c>
      <c r="K1256" s="73" t="s">
        <v>4957</v>
      </c>
      <c r="L1256" s="19">
        <v>1570229</v>
      </c>
      <c r="M1256" s="19">
        <f t="shared" si="60"/>
        <v>0</v>
      </c>
      <c r="N1256" s="11">
        <f>M1256*(1+VOTOS!$P$3%)^Q1256</f>
        <v>0</v>
      </c>
      <c r="O1256" s="54">
        <f t="shared" si="58"/>
        <v>1570229</v>
      </c>
      <c r="P1256" s="103">
        <f t="shared" si="59"/>
        <v>1.0449459964035041E-5</v>
      </c>
      <c r="Q1256" s="6">
        <v>0</v>
      </c>
      <c r="R1256" s="6"/>
      <c r="S1256" s="6" t="s">
        <v>11</v>
      </c>
    </row>
    <row r="1257" spans="1:19" s="47" customFormat="1" ht="14" x14ac:dyDescent="0.15">
      <c r="A1257" s="8" t="s">
        <v>415</v>
      </c>
      <c r="B1257" s="114" t="s">
        <v>416</v>
      </c>
      <c r="C1257" s="40" t="s">
        <v>65</v>
      </c>
      <c r="D1257" s="6" t="s">
        <v>391</v>
      </c>
      <c r="E1257" s="7" t="s">
        <v>392</v>
      </c>
      <c r="F1257" s="6" t="s">
        <v>4113</v>
      </c>
      <c r="G1257" s="6" t="s">
        <v>118</v>
      </c>
      <c r="H1257" s="6" t="s">
        <v>38</v>
      </c>
      <c r="I1257" s="8" t="s">
        <v>39</v>
      </c>
      <c r="J1257" s="15" t="s">
        <v>7586</v>
      </c>
      <c r="K1257" s="7" t="s">
        <v>4955</v>
      </c>
      <c r="L1257" s="19">
        <v>1126056</v>
      </c>
      <c r="M1257" s="19">
        <f t="shared" si="60"/>
        <v>0</v>
      </c>
      <c r="N1257" s="11">
        <f>M1257*(1+VOTOS!$P$3%)^Q1257</f>
        <v>0</v>
      </c>
      <c r="O1257" s="54">
        <f t="shared" si="58"/>
        <v>1126056</v>
      </c>
      <c r="P1257" s="103">
        <f t="shared" si="59"/>
        <v>7.4936057665865564E-6</v>
      </c>
      <c r="Q1257" s="6">
        <v>0</v>
      </c>
      <c r="R1257" s="6"/>
      <c r="S1257" s="6" t="s">
        <v>11</v>
      </c>
    </row>
    <row r="1258" spans="1:19" s="47" customFormat="1" ht="14" x14ac:dyDescent="0.15">
      <c r="A1258" s="8" t="s">
        <v>415</v>
      </c>
      <c r="B1258" s="114" t="s">
        <v>416</v>
      </c>
      <c r="C1258" s="40" t="s">
        <v>65</v>
      </c>
      <c r="D1258" s="6" t="s">
        <v>391</v>
      </c>
      <c r="E1258" s="7" t="s">
        <v>392</v>
      </c>
      <c r="F1258" s="6" t="s">
        <v>4113</v>
      </c>
      <c r="G1258" s="6" t="s">
        <v>118</v>
      </c>
      <c r="H1258" s="6" t="s">
        <v>38</v>
      </c>
      <c r="I1258" s="8" t="s">
        <v>39</v>
      </c>
      <c r="J1258" s="15" t="s">
        <v>7586</v>
      </c>
      <c r="K1258" s="7" t="s">
        <v>4943</v>
      </c>
      <c r="L1258" s="19">
        <v>1033861</v>
      </c>
      <c r="M1258" s="19">
        <f t="shared" si="60"/>
        <v>0</v>
      </c>
      <c r="N1258" s="11">
        <f>M1258*(1+VOTOS!$P$3%)^Q1258</f>
        <v>0</v>
      </c>
      <c r="O1258" s="54">
        <f t="shared" si="58"/>
        <v>1033861</v>
      </c>
      <c r="P1258" s="103">
        <f t="shared" si="59"/>
        <v>6.8800723511521133E-6</v>
      </c>
      <c r="Q1258" s="6">
        <v>0</v>
      </c>
      <c r="R1258" s="6"/>
      <c r="S1258" s="6" t="s">
        <v>11</v>
      </c>
    </row>
    <row r="1259" spans="1:19" s="47" customFormat="1" ht="14" x14ac:dyDescent="0.15">
      <c r="A1259" s="8" t="s">
        <v>415</v>
      </c>
      <c r="B1259" s="114" t="s">
        <v>416</v>
      </c>
      <c r="C1259" s="40" t="s">
        <v>65</v>
      </c>
      <c r="D1259" s="6" t="s">
        <v>391</v>
      </c>
      <c r="E1259" s="7" t="s">
        <v>392</v>
      </c>
      <c r="F1259" s="6" t="s">
        <v>4113</v>
      </c>
      <c r="G1259" s="6" t="s">
        <v>118</v>
      </c>
      <c r="H1259" s="6" t="s">
        <v>38</v>
      </c>
      <c r="I1259" s="8" t="s">
        <v>39</v>
      </c>
      <c r="J1259" s="15" t="s">
        <v>7586</v>
      </c>
      <c r="K1259" s="7" t="s">
        <v>4942</v>
      </c>
      <c r="L1259" s="19">
        <v>443107</v>
      </c>
      <c r="M1259" s="19">
        <f t="shared" si="60"/>
        <v>0</v>
      </c>
      <c r="N1259" s="11">
        <f>M1259*(1+VOTOS!$P$3%)^Q1259</f>
        <v>0</v>
      </c>
      <c r="O1259" s="54">
        <f t="shared" si="58"/>
        <v>443107</v>
      </c>
      <c r="P1259" s="103">
        <f t="shared" si="59"/>
        <v>2.9487602485266002E-6</v>
      </c>
      <c r="Q1259" s="6">
        <v>0</v>
      </c>
      <c r="R1259" s="6"/>
      <c r="S1259" s="6" t="s">
        <v>11</v>
      </c>
    </row>
    <row r="1260" spans="1:19" s="47" customFormat="1" ht="14" x14ac:dyDescent="0.15">
      <c r="A1260" s="8" t="s">
        <v>5234</v>
      </c>
      <c r="B1260" s="114" t="s">
        <v>416</v>
      </c>
      <c r="C1260" s="40" t="s">
        <v>65</v>
      </c>
      <c r="D1260" s="6" t="s">
        <v>196</v>
      </c>
      <c r="E1260" s="7" t="s">
        <v>197</v>
      </c>
      <c r="F1260" s="6" t="s">
        <v>2070</v>
      </c>
      <c r="G1260" s="6" t="s">
        <v>4936</v>
      </c>
      <c r="H1260" s="6" t="s">
        <v>38</v>
      </c>
      <c r="I1260" s="8" t="s">
        <v>39</v>
      </c>
      <c r="J1260" s="15" t="s">
        <v>7586</v>
      </c>
      <c r="K1260" s="7" t="s">
        <v>5289</v>
      </c>
      <c r="L1260" s="19">
        <v>7612611.5</v>
      </c>
      <c r="M1260" s="19">
        <f t="shared" si="60"/>
        <v>0</v>
      </c>
      <c r="N1260" s="11">
        <f>M1260*(1+VOTOS!$P$3%)^Q1260</f>
        <v>0</v>
      </c>
      <c r="O1260" s="54">
        <f t="shared" si="58"/>
        <v>7612611.5</v>
      </c>
      <c r="P1260" s="103">
        <f t="shared" si="59"/>
        <v>5.0659922273122419E-5</v>
      </c>
      <c r="Q1260" s="6">
        <v>0</v>
      </c>
      <c r="R1260" s="6"/>
      <c r="S1260" s="6" t="s">
        <v>93</v>
      </c>
    </row>
    <row r="1261" spans="1:19" s="47" customFormat="1" ht="14" x14ac:dyDescent="0.15">
      <c r="A1261" s="8" t="s">
        <v>5234</v>
      </c>
      <c r="B1261" s="114" t="s">
        <v>416</v>
      </c>
      <c r="C1261" s="40" t="s">
        <v>65</v>
      </c>
      <c r="D1261" s="6" t="s">
        <v>196</v>
      </c>
      <c r="E1261" s="7" t="s">
        <v>197</v>
      </c>
      <c r="F1261" s="6" t="s">
        <v>2070</v>
      </c>
      <c r="G1261" s="6" t="s">
        <v>4936</v>
      </c>
      <c r="H1261" s="6" t="s">
        <v>38</v>
      </c>
      <c r="I1261" s="8" t="s">
        <v>39</v>
      </c>
      <c r="J1261" s="15" t="s">
        <v>7586</v>
      </c>
      <c r="K1261" s="7" t="s">
        <v>5285</v>
      </c>
      <c r="L1261" s="19">
        <v>6517542.5</v>
      </c>
      <c r="M1261" s="19">
        <f t="shared" si="60"/>
        <v>0</v>
      </c>
      <c r="N1261" s="11">
        <f>M1261*(1+VOTOS!$P$3%)^Q1261</f>
        <v>0</v>
      </c>
      <c r="O1261" s="54">
        <f t="shared" si="58"/>
        <v>6517542.5</v>
      </c>
      <c r="P1261" s="103">
        <f t="shared" si="59"/>
        <v>4.3372526821022188E-5</v>
      </c>
      <c r="Q1261" s="6">
        <v>0</v>
      </c>
      <c r="R1261" s="6"/>
      <c r="S1261" s="6" t="s">
        <v>93</v>
      </c>
    </row>
    <row r="1262" spans="1:19" s="47" customFormat="1" ht="14" x14ac:dyDescent="0.15">
      <c r="A1262" s="8" t="s">
        <v>5234</v>
      </c>
      <c r="B1262" s="114" t="s">
        <v>416</v>
      </c>
      <c r="C1262" s="40" t="s">
        <v>65</v>
      </c>
      <c r="D1262" s="6" t="s">
        <v>196</v>
      </c>
      <c r="E1262" s="7" t="s">
        <v>197</v>
      </c>
      <c r="F1262" s="6" t="s">
        <v>2070</v>
      </c>
      <c r="G1262" s="6" t="s">
        <v>4936</v>
      </c>
      <c r="H1262" s="6" t="s">
        <v>38</v>
      </c>
      <c r="I1262" s="8" t="s">
        <v>39</v>
      </c>
      <c r="J1262" s="15" t="s">
        <v>7586</v>
      </c>
      <c r="K1262" s="7" t="s">
        <v>5284</v>
      </c>
      <c r="L1262" s="19">
        <v>3422997.5</v>
      </c>
      <c r="M1262" s="19">
        <f t="shared" si="60"/>
        <v>0</v>
      </c>
      <c r="N1262" s="11">
        <f>M1262*(1+VOTOS!$P$3%)^Q1262</f>
        <v>0</v>
      </c>
      <c r="O1262" s="54">
        <f t="shared" si="58"/>
        <v>3422997.5</v>
      </c>
      <c r="P1262" s="103">
        <f t="shared" si="59"/>
        <v>2.2779145801817464E-5</v>
      </c>
      <c r="Q1262" s="6">
        <v>0</v>
      </c>
      <c r="R1262" s="6"/>
      <c r="S1262" s="6" t="s">
        <v>93</v>
      </c>
    </row>
    <row r="1263" spans="1:19" s="47" customFormat="1" ht="14" x14ac:dyDescent="0.15">
      <c r="A1263" s="8" t="s">
        <v>5234</v>
      </c>
      <c r="B1263" s="114" t="s">
        <v>416</v>
      </c>
      <c r="C1263" s="40" t="s">
        <v>65</v>
      </c>
      <c r="D1263" s="6" t="s">
        <v>196</v>
      </c>
      <c r="E1263" s="7" t="s">
        <v>197</v>
      </c>
      <c r="F1263" s="6" t="s">
        <v>2070</v>
      </c>
      <c r="G1263" s="6" t="s">
        <v>4936</v>
      </c>
      <c r="H1263" s="6" t="s">
        <v>38</v>
      </c>
      <c r="I1263" s="8" t="s">
        <v>39</v>
      </c>
      <c r="J1263" s="15" t="s">
        <v>7586</v>
      </c>
      <c r="K1263" s="7" t="s">
        <v>5295</v>
      </c>
      <c r="L1263" s="19">
        <v>2364187.5</v>
      </c>
      <c r="M1263" s="19">
        <f t="shared" si="60"/>
        <v>0</v>
      </c>
      <c r="N1263" s="11">
        <f>M1263*(1+VOTOS!$P$3%)^Q1263</f>
        <v>0</v>
      </c>
      <c r="O1263" s="54">
        <f t="shared" si="58"/>
        <v>2364187.5</v>
      </c>
      <c r="P1263" s="103">
        <f t="shared" si="59"/>
        <v>1.5733044434106168E-5</v>
      </c>
      <c r="Q1263" s="6">
        <v>0</v>
      </c>
      <c r="R1263" s="6"/>
      <c r="S1263" s="6" t="s">
        <v>93</v>
      </c>
    </row>
    <row r="1264" spans="1:19" s="47" customFormat="1" ht="14" x14ac:dyDescent="0.15">
      <c r="A1264" s="8" t="s">
        <v>5234</v>
      </c>
      <c r="B1264" s="114" t="s">
        <v>416</v>
      </c>
      <c r="C1264" s="40" t="s">
        <v>65</v>
      </c>
      <c r="D1264" s="6" t="s">
        <v>196</v>
      </c>
      <c r="E1264" s="7" t="s">
        <v>197</v>
      </c>
      <c r="F1264" s="6" t="s">
        <v>2070</v>
      </c>
      <c r="G1264" s="6" t="s">
        <v>4936</v>
      </c>
      <c r="H1264" s="6" t="s">
        <v>38</v>
      </c>
      <c r="I1264" s="8" t="s">
        <v>39</v>
      </c>
      <c r="J1264" s="15" t="s">
        <v>7586</v>
      </c>
      <c r="K1264" s="7" t="s">
        <v>5287</v>
      </c>
      <c r="L1264" s="19">
        <v>2176386</v>
      </c>
      <c r="M1264" s="19">
        <f t="shared" si="60"/>
        <v>0</v>
      </c>
      <c r="N1264" s="11">
        <f>M1264*(1+VOTOS!$P$3%)^Q1264</f>
        <v>0</v>
      </c>
      <c r="O1264" s="54">
        <f t="shared" si="58"/>
        <v>2176386</v>
      </c>
      <c r="P1264" s="103">
        <f t="shared" si="59"/>
        <v>1.4483274970266354E-5</v>
      </c>
      <c r="Q1264" s="6">
        <v>0</v>
      </c>
      <c r="R1264" s="6"/>
      <c r="S1264" s="6" t="s">
        <v>93</v>
      </c>
    </row>
    <row r="1265" spans="1:19" s="47" customFormat="1" ht="14" x14ac:dyDescent="0.15">
      <c r="A1265" s="8" t="s">
        <v>5234</v>
      </c>
      <c r="B1265" s="114" t="s">
        <v>416</v>
      </c>
      <c r="C1265" s="40" t="s">
        <v>65</v>
      </c>
      <c r="D1265" s="6" t="s">
        <v>196</v>
      </c>
      <c r="E1265" s="7" t="s">
        <v>197</v>
      </c>
      <c r="F1265" s="6" t="s">
        <v>2070</v>
      </c>
      <c r="G1265" s="6" t="s">
        <v>4936</v>
      </c>
      <c r="H1265" s="6" t="s">
        <v>38</v>
      </c>
      <c r="I1265" s="8" t="s">
        <v>39</v>
      </c>
      <c r="J1265" s="15" t="s">
        <v>7586</v>
      </c>
      <c r="K1265" s="7" t="s">
        <v>5293</v>
      </c>
      <c r="L1265" s="19">
        <v>2053110.5</v>
      </c>
      <c r="M1265" s="19">
        <f t="shared" si="60"/>
        <v>0</v>
      </c>
      <c r="N1265" s="11">
        <f>M1265*(1+VOTOS!$P$3%)^Q1265</f>
        <v>0</v>
      </c>
      <c r="O1265" s="54">
        <f t="shared" si="58"/>
        <v>2053110.5</v>
      </c>
      <c r="P1265" s="103">
        <f t="shared" si="59"/>
        <v>1.3662909022499244E-5</v>
      </c>
      <c r="Q1265" s="6">
        <v>0</v>
      </c>
      <c r="R1265" s="6"/>
      <c r="S1265" s="6" t="s">
        <v>93</v>
      </c>
    </row>
    <row r="1266" spans="1:19" s="47" customFormat="1" ht="14" x14ac:dyDescent="0.15">
      <c r="A1266" s="8" t="s">
        <v>5234</v>
      </c>
      <c r="B1266" s="114" t="s">
        <v>416</v>
      </c>
      <c r="C1266" s="40" t="s">
        <v>65</v>
      </c>
      <c r="D1266" s="6" t="s">
        <v>196</v>
      </c>
      <c r="E1266" s="7" t="s">
        <v>197</v>
      </c>
      <c r="F1266" s="6" t="s">
        <v>2070</v>
      </c>
      <c r="G1266" s="6" t="s">
        <v>4936</v>
      </c>
      <c r="H1266" s="6" t="s">
        <v>38</v>
      </c>
      <c r="I1266" s="8" t="s">
        <v>39</v>
      </c>
      <c r="J1266" s="15" t="s">
        <v>7586</v>
      </c>
      <c r="K1266" s="7" t="s">
        <v>5283</v>
      </c>
      <c r="L1266" s="19">
        <v>1569340.5</v>
      </c>
      <c r="M1266" s="19">
        <f t="shared" si="60"/>
        <v>0</v>
      </c>
      <c r="N1266" s="11">
        <f>M1266*(1+VOTOS!$P$3%)^Q1266</f>
        <v>0</v>
      </c>
      <c r="O1266" s="54">
        <f t="shared" si="58"/>
        <v>1569340.5</v>
      </c>
      <c r="P1266" s="103">
        <f t="shared" si="59"/>
        <v>1.044354723081075E-5</v>
      </c>
      <c r="Q1266" s="6">
        <v>0</v>
      </c>
      <c r="R1266" s="6"/>
      <c r="S1266" s="6" t="s">
        <v>93</v>
      </c>
    </row>
    <row r="1267" spans="1:19" s="47" customFormat="1" ht="14" x14ac:dyDescent="0.15">
      <c r="A1267" s="8" t="s">
        <v>5234</v>
      </c>
      <c r="B1267" s="114" t="s">
        <v>416</v>
      </c>
      <c r="C1267" s="40" t="s">
        <v>65</v>
      </c>
      <c r="D1267" s="6" t="s">
        <v>196</v>
      </c>
      <c r="E1267" s="7" t="s">
        <v>197</v>
      </c>
      <c r="F1267" s="6" t="s">
        <v>2070</v>
      </c>
      <c r="G1267" s="6" t="s">
        <v>4936</v>
      </c>
      <c r="H1267" s="6" t="s">
        <v>38</v>
      </c>
      <c r="I1267" s="8" t="s">
        <v>39</v>
      </c>
      <c r="J1267" s="15" t="s">
        <v>7586</v>
      </c>
      <c r="K1267" s="7" t="s">
        <v>5288</v>
      </c>
      <c r="L1267" s="19">
        <v>1319459</v>
      </c>
      <c r="M1267" s="19">
        <f t="shared" si="60"/>
        <v>0</v>
      </c>
      <c r="N1267" s="11">
        <f>M1267*(1+VOTOS!$P$3%)^Q1267</f>
        <v>0</v>
      </c>
      <c r="O1267" s="54">
        <f t="shared" si="58"/>
        <v>1319459</v>
      </c>
      <c r="P1267" s="103">
        <f t="shared" si="59"/>
        <v>8.7806517359478845E-6</v>
      </c>
      <c r="Q1267" s="6">
        <v>0</v>
      </c>
      <c r="R1267" s="6"/>
      <c r="S1267" s="6" t="s">
        <v>93</v>
      </c>
    </row>
    <row r="1268" spans="1:19" s="47" customFormat="1" ht="14" x14ac:dyDescent="0.15">
      <c r="A1268" s="8" t="s">
        <v>5234</v>
      </c>
      <c r="B1268" s="114" t="s">
        <v>416</v>
      </c>
      <c r="C1268" s="40" t="s">
        <v>65</v>
      </c>
      <c r="D1268" s="6" t="s">
        <v>196</v>
      </c>
      <c r="E1268" s="7" t="s">
        <v>197</v>
      </c>
      <c r="F1268" s="6" t="s">
        <v>2070</v>
      </c>
      <c r="G1268" s="6" t="s">
        <v>4936</v>
      </c>
      <c r="H1268" s="6" t="s">
        <v>38</v>
      </c>
      <c r="I1268" s="8" t="s">
        <v>39</v>
      </c>
      <c r="J1268" s="15" t="s">
        <v>7586</v>
      </c>
      <c r="K1268" s="7" t="s">
        <v>5290</v>
      </c>
      <c r="L1268" s="19">
        <v>1120839</v>
      </c>
      <c r="M1268" s="19">
        <f t="shared" si="60"/>
        <v>0</v>
      </c>
      <c r="N1268" s="11">
        <f>M1268*(1+VOTOS!$P$3%)^Q1268</f>
        <v>0</v>
      </c>
      <c r="O1268" s="54">
        <f t="shared" si="58"/>
        <v>1120839</v>
      </c>
      <c r="P1268" s="103">
        <f t="shared" si="59"/>
        <v>7.4588880071818005E-6</v>
      </c>
      <c r="Q1268" s="6">
        <v>0</v>
      </c>
      <c r="R1268" s="6"/>
      <c r="S1268" s="6" t="s">
        <v>93</v>
      </c>
    </row>
    <row r="1269" spans="1:19" s="47" customFormat="1" ht="14" x14ac:dyDescent="0.15">
      <c r="A1269" s="8" t="s">
        <v>5234</v>
      </c>
      <c r="B1269" s="114" t="s">
        <v>416</v>
      </c>
      <c r="C1269" s="40" t="s">
        <v>65</v>
      </c>
      <c r="D1269" s="6" t="s">
        <v>196</v>
      </c>
      <c r="E1269" s="7" t="s">
        <v>197</v>
      </c>
      <c r="F1269" s="6" t="s">
        <v>2070</v>
      </c>
      <c r="G1269" s="6" t="s">
        <v>4936</v>
      </c>
      <c r="H1269" s="6" t="s">
        <v>38</v>
      </c>
      <c r="I1269" s="8" t="s">
        <v>39</v>
      </c>
      <c r="J1269" s="15" t="s">
        <v>7586</v>
      </c>
      <c r="K1269" s="7" t="s">
        <v>5291</v>
      </c>
      <c r="L1269" s="19">
        <v>1021248.5</v>
      </c>
      <c r="M1269" s="19">
        <f t="shared" si="60"/>
        <v>0</v>
      </c>
      <c r="N1269" s="11">
        <f>M1269*(1+VOTOS!$P$3%)^Q1269</f>
        <v>0</v>
      </c>
      <c r="O1269" s="54">
        <f t="shared" si="58"/>
        <v>1021248.5</v>
      </c>
      <c r="P1269" s="103">
        <f t="shared" si="59"/>
        <v>6.7961394892597448E-6</v>
      </c>
      <c r="Q1269" s="6">
        <v>0</v>
      </c>
      <c r="R1269" s="6"/>
      <c r="S1269" s="6" t="s">
        <v>93</v>
      </c>
    </row>
    <row r="1270" spans="1:19" s="47" customFormat="1" ht="14" x14ac:dyDescent="0.15">
      <c r="A1270" s="8" t="s">
        <v>5234</v>
      </c>
      <c r="B1270" s="114" t="s">
        <v>416</v>
      </c>
      <c r="C1270" s="40" t="s">
        <v>65</v>
      </c>
      <c r="D1270" s="6" t="s">
        <v>196</v>
      </c>
      <c r="E1270" s="7" t="s">
        <v>197</v>
      </c>
      <c r="F1270" s="6" t="s">
        <v>2070</v>
      </c>
      <c r="G1270" s="6" t="s">
        <v>4936</v>
      </c>
      <c r="H1270" s="6" t="s">
        <v>38</v>
      </c>
      <c r="I1270" s="8" t="s">
        <v>39</v>
      </c>
      <c r="J1270" s="15" t="s">
        <v>7586</v>
      </c>
      <c r="K1270" s="7" t="s">
        <v>5292</v>
      </c>
      <c r="L1270" s="19">
        <v>995061.5</v>
      </c>
      <c r="M1270" s="19">
        <f t="shared" si="60"/>
        <v>0</v>
      </c>
      <c r="N1270" s="11">
        <f>M1270*(1+VOTOS!$P$3%)^Q1270</f>
        <v>0</v>
      </c>
      <c r="O1270" s="54">
        <f t="shared" si="58"/>
        <v>995061.5</v>
      </c>
      <c r="P1270" s="103">
        <f t="shared" si="59"/>
        <v>6.621871909130868E-6</v>
      </c>
      <c r="Q1270" s="6">
        <v>0</v>
      </c>
      <c r="R1270" s="6"/>
      <c r="S1270" s="6" t="s">
        <v>93</v>
      </c>
    </row>
    <row r="1271" spans="1:19" s="47" customFormat="1" ht="14" x14ac:dyDescent="0.15">
      <c r="A1271" s="8" t="s">
        <v>5234</v>
      </c>
      <c r="B1271" s="114" t="s">
        <v>416</v>
      </c>
      <c r="C1271" s="40" t="s">
        <v>65</v>
      </c>
      <c r="D1271" s="6" t="s">
        <v>196</v>
      </c>
      <c r="E1271" s="7" t="s">
        <v>197</v>
      </c>
      <c r="F1271" s="6" t="s">
        <v>2070</v>
      </c>
      <c r="G1271" s="6" t="s">
        <v>4936</v>
      </c>
      <c r="H1271" s="6" t="s">
        <v>38</v>
      </c>
      <c r="I1271" s="8" t="s">
        <v>39</v>
      </c>
      <c r="J1271" s="15" t="s">
        <v>7586</v>
      </c>
      <c r="K1271" s="7" t="s">
        <v>5286</v>
      </c>
      <c r="L1271" s="19">
        <v>951940</v>
      </c>
      <c r="M1271" s="19">
        <f t="shared" si="60"/>
        <v>0</v>
      </c>
      <c r="N1271" s="11">
        <f>M1271*(1+VOTOS!$P$3%)^Q1271</f>
        <v>0</v>
      </c>
      <c r="O1271" s="54">
        <f t="shared" si="58"/>
        <v>951940</v>
      </c>
      <c r="P1271" s="103">
        <f t="shared" si="59"/>
        <v>6.3349096967152665E-6</v>
      </c>
      <c r="Q1271" s="6">
        <v>0</v>
      </c>
      <c r="R1271" s="6"/>
      <c r="S1271" s="6" t="s">
        <v>93</v>
      </c>
    </row>
    <row r="1272" spans="1:19" s="47" customFormat="1" ht="14" x14ac:dyDescent="0.15">
      <c r="A1272" s="8" t="s">
        <v>5234</v>
      </c>
      <c r="B1272" s="114" t="s">
        <v>416</v>
      </c>
      <c r="C1272" s="40" t="s">
        <v>65</v>
      </c>
      <c r="D1272" s="6" t="s">
        <v>196</v>
      </c>
      <c r="E1272" s="7" t="s">
        <v>197</v>
      </c>
      <c r="F1272" s="6" t="s">
        <v>2070</v>
      </c>
      <c r="G1272" s="6" t="s">
        <v>4936</v>
      </c>
      <c r="H1272" s="6" t="s">
        <v>38</v>
      </c>
      <c r="I1272" s="8" t="s">
        <v>39</v>
      </c>
      <c r="J1272" s="15" t="s">
        <v>7586</v>
      </c>
      <c r="K1272" s="7" t="s">
        <v>5296</v>
      </c>
      <c r="L1272" s="19">
        <v>538747.5</v>
      </c>
      <c r="M1272" s="19">
        <f t="shared" si="60"/>
        <v>0</v>
      </c>
      <c r="N1272" s="11">
        <f>M1272*(1+VOTOS!$P$3%)^Q1272</f>
        <v>0</v>
      </c>
      <c r="O1272" s="54">
        <f t="shared" si="58"/>
        <v>538747.5</v>
      </c>
      <c r="P1272" s="103">
        <f t="shared" si="59"/>
        <v>3.5852225579670024E-6</v>
      </c>
      <c r="Q1272" s="6">
        <v>0</v>
      </c>
      <c r="R1272" s="6"/>
      <c r="S1272" s="6" t="s">
        <v>93</v>
      </c>
    </row>
    <row r="1273" spans="1:19" s="47" customFormat="1" ht="14" x14ac:dyDescent="0.15">
      <c r="A1273" s="8" t="s">
        <v>5234</v>
      </c>
      <c r="B1273" s="114" t="s">
        <v>416</v>
      </c>
      <c r="C1273" s="40" t="s">
        <v>65</v>
      </c>
      <c r="D1273" s="6" t="s">
        <v>196</v>
      </c>
      <c r="E1273" s="7" t="s">
        <v>197</v>
      </c>
      <c r="F1273" s="6" t="s">
        <v>2070</v>
      </c>
      <c r="G1273" s="6" t="s">
        <v>4936</v>
      </c>
      <c r="H1273" s="6" t="s">
        <v>38</v>
      </c>
      <c r="I1273" s="8" t="s">
        <v>39</v>
      </c>
      <c r="J1273" s="15" t="s">
        <v>7586</v>
      </c>
      <c r="K1273" s="7" t="s">
        <v>5294</v>
      </c>
      <c r="L1273" s="19">
        <v>285593.5</v>
      </c>
      <c r="M1273" s="19">
        <f t="shared" si="60"/>
        <v>0</v>
      </c>
      <c r="N1273" s="11">
        <f>M1273*(1+VOTOS!$P$3%)^Q1273</f>
        <v>0</v>
      </c>
      <c r="O1273" s="54">
        <f t="shared" si="58"/>
        <v>285593.5</v>
      </c>
      <c r="P1273" s="103">
        <f t="shared" si="59"/>
        <v>1.9005494384823114E-6</v>
      </c>
      <c r="Q1273" s="6">
        <v>0</v>
      </c>
      <c r="R1273" s="6"/>
      <c r="S1273" s="6" t="s">
        <v>93</v>
      </c>
    </row>
    <row r="1274" spans="1:19" s="47" customFormat="1" ht="14" x14ac:dyDescent="0.15">
      <c r="A1274" s="8" t="s">
        <v>5234</v>
      </c>
      <c r="B1274" s="114" t="s">
        <v>416</v>
      </c>
      <c r="C1274" s="40" t="s">
        <v>65</v>
      </c>
      <c r="D1274" s="6" t="s">
        <v>196</v>
      </c>
      <c r="E1274" s="7" t="s">
        <v>197</v>
      </c>
      <c r="F1274" s="6" t="s">
        <v>2070</v>
      </c>
      <c r="G1274" s="6" t="s">
        <v>4936</v>
      </c>
      <c r="H1274" s="6" t="s">
        <v>38</v>
      </c>
      <c r="I1274" s="8" t="s">
        <v>39</v>
      </c>
      <c r="J1274" s="15" t="s">
        <v>7586</v>
      </c>
      <c r="K1274" s="17" t="s">
        <v>7598</v>
      </c>
      <c r="L1274" s="19">
        <v>5929669</v>
      </c>
      <c r="M1274" s="19">
        <f t="shared" si="60"/>
        <v>0</v>
      </c>
      <c r="N1274" s="11">
        <f>M1274*(1+VOTOS!$P$3%)^Q1274</f>
        <v>0</v>
      </c>
      <c r="O1274" s="54">
        <f t="shared" si="58"/>
        <v>5929669</v>
      </c>
      <c r="P1274" s="103">
        <f t="shared" si="59"/>
        <v>3.9460383686379311E-5</v>
      </c>
      <c r="Q1274" s="6">
        <v>0</v>
      </c>
      <c r="R1274" s="6"/>
      <c r="S1274" s="6" t="s">
        <v>93</v>
      </c>
    </row>
    <row r="1275" spans="1:19" s="47" customFormat="1" ht="14" x14ac:dyDescent="0.15">
      <c r="A1275" s="8" t="s">
        <v>415</v>
      </c>
      <c r="B1275" s="114" t="s">
        <v>416</v>
      </c>
      <c r="C1275" s="40" t="s">
        <v>65</v>
      </c>
      <c r="D1275" s="6" t="s">
        <v>196</v>
      </c>
      <c r="E1275" s="7" t="s">
        <v>197</v>
      </c>
      <c r="F1275" s="6" t="s">
        <v>2070</v>
      </c>
      <c r="G1275" s="6" t="s">
        <v>4936</v>
      </c>
      <c r="H1275" s="6" t="s">
        <v>38</v>
      </c>
      <c r="I1275" s="8" t="s">
        <v>39</v>
      </c>
      <c r="J1275" s="15" t="s">
        <v>7586</v>
      </c>
      <c r="K1275" s="7" t="s">
        <v>2071</v>
      </c>
      <c r="L1275" s="19">
        <v>2138736</v>
      </c>
      <c r="M1275" s="19">
        <f t="shared" si="60"/>
        <v>2138736</v>
      </c>
      <c r="N1275" s="11">
        <f>M1275*(1+VOTOS!$P$3%)^Q1275</f>
        <v>2159475.8500182256</v>
      </c>
      <c r="O1275" s="54">
        <f t="shared" si="58"/>
        <v>2159475.8500182256</v>
      </c>
      <c r="P1275" s="103">
        <f t="shared" si="59"/>
        <v>1.4370742380930416E-5</v>
      </c>
      <c r="Q1275" s="48">
        <v>80</v>
      </c>
      <c r="R1275" s="48"/>
      <c r="S1275" s="48" t="s">
        <v>11</v>
      </c>
    </row>
    <row r="1276" spans="1:19" s="47" customFormat="1" ht="14" x14ac:dyDescent="0.15">
      <c r="A1276" s="8" t="s">
        <v>415</v>
      </c>
      <c r="B1276" s="114" t="s">
        <v>416</v>
      </c>
      <c r="C1276" s="40" t="s">
        <v>65</v>
      </c>
      <c r="D1276" s="6" t="s">
        <v>196</v>
      </c>
      <c r="E1276" s="17" t="s">
        <v>197</v>
      </c>
      <c r="F1276" s="6" t="s">
        <v>2070</v>
      </c>
      <c r="G1276" s="6" t="s">
        <v>4936</v>
      </c>
      <c r="H1276" s="6" t="s">
        <v>38</v>
      </c>
      <c r="I1276" s="8" t="s">
        <v>39</v>
      </c>
      <c r="J1276" s="15" t="s">
        <v>7586</v>
      </c>
      <c r="K1276" s="7" t="s">
        <v>4924</v>
      </c>
      <c r="L1276" s="19">
        <v>109349095</v>
      </c>
      <c r="M1276" s="19">
        <f t="shared" si="60"/>
        <v>109349095</v>
      </c>
      <c r="N1276" s="11">
        <f>M1276*(1+VOTOS!$P$3%)^Q1276</f>
        <v>113515713.72582702</v>
      </c>
      <c r="O1276" s="54">
        <f t="shared" si="58"/>
        <v>113515713.72582702</v>
      </c>
      <c r="P1276" s="103">
        <f t="shared" si="59"/>
        <v>7.5541714352931482E-4</v>
      </c>
      <c r="Q1276" s="6">
        <v>310</v>
      </c>
      <c r="R1276" s="6"/>
      <c r="S1276" s="6" t="s">
        <v>11</v>
      </c>
    </row>
    <row r="1277" spans="1:19" s="47" customFormat="1" ht="14" x14ac:dyDescent="0.15">
      <c r="A1277" s="8" t="s">
        <v>415</v>
      </c>
      <c r="B1277" s="114" t="s">
        <v>416</v>
      </c>
      <c r="C1277" s="40" t="s">
        <v>65</v>
      </c>
      <c r="D1277" s="6" t="s">
        <v>196</v>
      </c>
      <c r="E1277" s="7" t="s">
        <v>197</v>
      </c>
      <c r="F1277" s="6" t="s">
        <v>2070</v>
      </c>
      <c r="G1277" s="6" t="s">
        <v>4936</v>
      </c>
      <c r="H1277" s="6" t="s">
        <v>38</v>
      </c>
      <c r="I1277" s="8" t="s">
        <v>39</v>
      </c>
      <c r="J1277" s="15" t="s">
        <v>7586</v>
      </c>
      <c r="K1277" s="7" t="s">
        <v>2072</v>
      </c>
      <c r="L1277" s="19">
        <v>751283</v>
      </c>
      <c r="M1277" s="19">
        <f t="shared" si="60"/>
        <v>751283</v>
      </c>
      <c r="N1277" s="11">
        <f>M1277*(1+VOTOS!$P$3%)^Q1277</f>
        <v>762053.63722732302</v>
      </c>
      <c r="O1277" s="54">
        <f t="shared" si="58"/>
        <v>762053.63722732302</v>
      </c>
      <c r="P1277" s="103">
        <f t="shared" si="59"/>
        <v>5.0712660208505863E-6</v>
      </c>
      <c r="Q1277" s="48">
        <v>118</v>
      </c>
      <c r="R1277" s="48"/>
      <c r="S1277" s="48" t="s">
        <v>11</v>
      </c>
    </row>
    <row r="1278" spans="1:19" s="47" customFormat="1" ht="14" x14ac:dyDescent="0.15">
      <c r="A1278" s="8" t="s">
        <v>415</v>
      </c>
      <c r="B1278" s="114" t="s">
        <v>416</v>
      </c>
      <c r="C1278" s="40" t="s">
        <v>65</v>
      </c>
      <c r="D1278" s="6" t="s">
        <v>880</v>
      </c>
      <c r="E1278" s="7" t="s">
        <v>881</v>
      </c>
      <c r="F1278" s="6" t="s">
        <v>4121</v>
      </c>
      <c r="G1278" s="6" t="s">
        <v>5224</v>
      </c>
      <c r="H1278" s="6" t="s">
        <v>38</v>
      </c>
      <c r="I1278" s="8" t="s">
        <v>39</v>
      </c>
      <c r="J1278" s="15" t="s">
        <v>7586</v>
      </c>
      <c r="K1278" s="7" t="s">
        <v>4127</v>
      </c>
      <c r="L1278" s="19">
        <v>1400000</v>
      </c>
      <c r="M1278" s="19">
        <f t="shared" si="60"/>
        <v>1400000</v>
      </c>
      <c r="N1278" s="11">
        <f>M1278*(1+VOTOS!$P$3%)^Q1278</f>
        <v>1469919.1695840012</v>
      </c>
      <c r="O1278" s="54">
        <f t="shared" si="58"/>
        <v>1469919.1695840012</v>
      </c>
      <c r="P1278" s="103">
        <f t="shared" si="59"/>
        <v>9.7819244918643424E-6</v>
      </c>
      <c r="Q1278" s="6">
        <v>404</v>
      </c>
      <c r="R1278" s="6"/>
      <c r="S1278" s="6" t="s">
        <v>11</v>
      </c>
    </row>
    <row r="1279" spans="1:19" s="47" customFormat="1" ht="14" x14ac:dyDescent="0.15">
      <c r="A1279" s="8" t="s">
        <v>415</v>
      </c>
      <c r="B1279" s="114" t="s">
        <v>416</v>
      </c>
      <c r="C1279" s="40" t="s">
        <v>65</v>
      </c>
      <c r="D1279" s="6" t="s">
        <v>880</v>
      </c>
      <c r="E1279" s="7" t="s">
        <v>881</v>
      </c>
      <c r="F1279" s="6" t="s">
        <v>4121</v>
      </c>
      <c r="G1279" s="6" t="s">
        <v>5224</v>
      </c>
      <c r="H1279" s="6" t="s">
        <v>38</v>
      </c>
      <c r="I1279" s="8" t="s">
        <v>39</v>
      </c>
      <c r="J1279" s="15" t="s">
        <v>7586</v>
      </c>
      <c r="K1279" s="7" t="s">
        <v>4128</v>
      </c>
      <c r="L1279" s="19">
        <v>1030400</v>
      </c>
      <c r="M1279" s="19">
        <f t="shared" si="60"/>
        <v>1030400</v>
      </c>
      <c r="N1279" s="11">
        <f>M1279*(1+VOTOS!$P$3%)^Q1279</f>
        <v>1078212.4886997042</v>
      </c>
      <c r="O1279" s="54">
        <f t="shared" si="58"/>
        <v>1078212.4886997042</v>
      </c>
      <c r="P1279" s="103">
        <f t="shared" si="59"/>
        <v>7.1752198140463221E-6</v>
      </c>
      <c r="Q1279" s="6">
        <v>376</v>
      </c>
      <c r="R1279" s="6"/>
      <c r="S1279" s="6" t="s">
        <v>11</v>
      </c>
    </row>
    <row r="1280" spans="1:19" s="47" customFormat="1" ht="14" x14ac:dyDescent="0.15">
      <c r="A1280" s="8" t="s">
        <v>415</v>
      </c>
      <c r="B1280" s="114" t="s">
        <v>416</v>
      </c>
      <c r="C1280" s="40" t="s">
        <v>65</v>
      </c>
      <c r="D1280" s="6" t="s">
        <v>880</v>
      </c>
      <c r="E1280" s="7" t="s">
        <v>881</v>
      </c>
      <c r="F1280" s="6" t="s">
        <v>4121</v>
      </c>
      <c r="G1280" s="6" t="s">
        <v>5224</v>
      </c>
      <c r="H1280" s="6" t="s">
        <v>38</v>
      </c>
      <c r="I1280" s="8" t="s">
        <v>39</v>
      </c>
      <c r="J1280" s="15" t="s">
        <v>7586</v>
      </c>
      <c r="K1280" s="7" t="s">
        <v>4126</v>
      </c>
      <c r="L1280" s="19">
        <v>880000</v>
      </c>
      <c r="M1280" s="19">
        <f t="shared" si="60"/>
        <v>880000</v>
      </c>
      <c r="N1280" s="11">
        <f>M1280*(1+VOTOS!$P$3%)^Q1280</f>
        <v>927075.27856223413</v>
      </c>
      <c r="O1280" s="54">
        <f t="shared" si="58"/>
        <v>927075.27856223413</v>
      </c>
      <c r="P1280" s="103">
        <f t="shared" si="59"/>
        <v>6.1694415317655566E-6</v>
      </c>
      <c r="Q1280" s="6">
        <v>432</v>
      </c>
      <c r="R1280" s="6"/>
      <c r="S1280" s="6" t="s">
        <v>11</v>
      </c>
    </row>
    <row r="1281" spans="1:19" s="47" customFormat="1" ht="14" x14ac:dyDescent="0.15">
      <c r="A1281" s="8" t="s">
        <v>415</v>
      </c>
      <c r="B1281" s="114" t="s">
        <v>416</v>
      </c>
      <c r="C1281" s="40" t="s">
        <v>65</v>
      </c>
      <c r="D1281" s="6" t="s">
        <v>880</v>
      </c>
      <c r="E1281" s="7" t="s">
        <v>881</v>
      </c>
      <c r="F1281" s="6" t="s">
        <v>4121</v>
      </c>
      <c r="G1281" s="6" t="s">
        <v>5224</v>
      </c>
      <c r="H1281" s="6" t="s">
        <v>38</v>
      </c>
      <c r="I1281" s="8" t="s">
        <v>39</v>
      </c>
      <c r="J1281" s="15" t="s">
        <v>7586</v>
      </c>
      <c r="K1281" s="7" t="s">
        <v>4125</v>
      </c>
      <c r="L1281" s="19">
        <v>747500</v>
      </c>
      <c r="M1281" s="19">
        <f t="shared" si="60"/>
        <v>747500</v>
      </c>
      <c r="N1281" s="11">
        <f>M1281*(1+VOTOS!$P$3%)^Q1281</f>
        <v>791391.71751192468</v>
      </c>
      <c r="O1281" s="54">
        <f t="shared" si="58"/>
        <v>791391.71751192468</v>
      </c>
      <c r="P1281" s="103">
        <f t="shared" si="59"/>
        <v>5.2665032094107199E-6</v>
      </c>
      <c r="Q1281" s="6">
        <v>473</v>
      </c>
      <c r="R1281" s="6"/>
      <c r="S1281" s="6" t="s">
        <v>11</v>
      </c>
    </row>
    <row r="1282" spans="1:19" s="47" customFormat="1" ht="14" x14ac:dyDescent="0.15">
      <c r="A1282" s="8" t="s">
        <v>415</v>
      </c>
      <c r="B1282" s="114" t="s">
        <v>416</v>
      </c>
      <c r="C1282" s="40" t="s">
        <v>65</v>
      </c>
      <c r="D1282" s="6" t="s">
        <v>880</v>
      </c>
      <c r="E1282" s="7" t="s">
        <v>881</v>
      </c>
      <c r="F1282" s="6" t="s">
        <v>4121</v>
      </c>
      <c r="G1282" s="6" t="s">
        <v>5224</v>
      </c>
      <c r="H1282" s="6" t="s">
        <v>38</v>
      </c>
      <c r="I1282" s="8" t="s">
        <v>39</v>
      </c>
      <c r="J1282" s="15" t="s">
        <v>7586</v>
      </c>
      <c r="K1282" s="7" t="s">
        <v>4123</v>
      </c>
      <c r="L1282" s="19">
        <v>662500</v>
      </c>
      <c r="M1282" s="19">
        <f t="shared" si="60"/>
        <v>662500</v>
      </c>
      <c r="N1282" s="11">
        <f>M1282*(1+VOTOS!$P$3%)^Q1282</f>
        <v>707433.87422770972</v>
      </c>
      <c r="O1282" s="54">
        <f t="shared" si="58"/>
        <v>707433.87422770972</v>
      </c>
      <c r="P1282" s="103">
        <f t="shared" si="59"/>
        <v>4.7077858999831578E-6</v>
      </c>
      <c r="Q1282" s="6">
        <v>544</v>
      </c>
      <c r="R1282" s="6"/>
      <c r="S1282" s="6" t="s">
        <v>11</v>
      </c>
    </row>
    <row r="1283" spans="1:19" s="47" customFormat="1" ht="14" x14ac:dyDescent="0.15">
      <c r="A1283" s="8" t="s">
        <v>415</v>
      </c>
      <c r="B1283" s="114" t="s">
        <v>416</v>
      </c>
      <c r="C1283" s="40" t="s">
        <v>65</v>
      </c>
      <c r="D1283" s="6" t="s">
        <v>880</v>
      </c>
      <c r="E1283" s="17" t="s">
        <v>881</v>
      </c>
      <c r="F1283" s="6" t="s">
        <v>4121</v>
      </c>
      <c r="G1283" s="6" t="s">
        <v>5224</v>
      </c>
      <c r="H1283" s="6" t="s">
        <v>38</v>
      </c>
      <c r="I1283" s="8" t="s">
        <v>39</v>
      </c>
      <c r="J1283" s="15" t="s">
        <v>7586</v>
      </c>
      <c r="K1283" s="7" t="s">
        <v>4124</v>
      </c>
      <c r="L1283" s="19">
        <v>650000</v>
      </c>
      <c r="M1283" s="19">
        <f t="shared" si="60"/>
        <v>650000</v>
      </c>
      <c r="N1283" s="11">
        <f>M1283*(1+VOTOS!$P$3%)^Q1283</f>
        <v>690578.35212715273</v>
      </c>
      <c r="O1283" s="54">
        <f t="shared" si="58"/>
        <v>690578.35212715273</v>
      </c>
      <c r="P1283" s="103">
        <f t="shared" si="59"/>
        <v>4.5956168447926867E-6</v>
      </c>
      <c r="Q1283" s="6">
        <v>502</v>
      </c>
      <c r="R1283" s="6"/>
      <c r="S1283" s="6" t="s">
        <v>11</v>
      </c>
    </row>
    <row r="1284" spans="1:19" s="47" customFormat="1" ht="14" x14ac:dyDescent="0.15">
      <c r="A1284" s="8" t="s">
        <v>415</v>
      </c>
      <c r="B1284" s="114" t="s">
        <v>416</v>
      </c>
      <c r="C1284" s="40" t="s">
        <v>65</v>
      </c>
      <c r="D1284" s="6" t="s">
        <v>880</v>
      </c>
      <c r="E1284" s="7" t="s">
        <v>881</v>
      </c>
      <c r="F1284" s="6" t="s">
        <v>4121</v>
      </c>
      <c r="G1284" s="6" t="s">
        <v>5224</v>
      </c>
      <c r="H1284" s="6" t="s">
        <v>38</v>
      </c>
      <c r="I1284" s="8" t="s">
        <v>39</v>
      </c>
      <c r="J1284" s="15" t="s">
        <v>7586</v>
      </c>
      <c r="K1284" s="7" t="s">
        <v>4122</v>
      </c>
      <c r="L1284" s="19">
        <v>625000</v>
      </c>
      <c r="M1284" s="19">
        <f t="shared" si="60"/>
        <v>625000</v>
      </c>
      <c r="N1284" s="11">
        <f>M1284*(1+VOTOS!$P$3%)^Q1284</f>
        <v>670780.38024768222</v>
      </c>
      <c r="O1284" s="54">
        <f t="shared" si="58"/>
        <v>670780.38024768222</v>
      </c>
      <c r="P1284" s="103">
        <f t="shared" si="59"/>
        <v>4.4638665621755529E-6</v>
      </c>
      <c r="Q1284" s="6">
        <v>586</v>
      </c>
      <c r="R1284" s="6"/>
      <c r="S1284" s="6" t="s">
        <v>11</v>
      </c>
    </row>
    <row r="1285" spans="1:19" s="47" customFormat="1" ht="14" x14ac:dyDescent="0.15">
      <c r="A1285" s="8" t="s">
        <v>415</v>
      </c>
      <c r="B1285" s="114" t="s">
        <v>416</v>
      </c>
      <c r="C1285" s="40" t="s">
        <v>65</v>
      </c>
      <c r="D1285" s="6" t="s">
        <v>880</v>
      </c>
      <c r="E1285" s="7" t="s">
        <v>881</v>
      </c>
      <c r="F1285" s="6" t="s">
        <v>4121</v>
      </c>
      <c r="G1285" s="6" t="s">
        <v>5224</v>
      </c>
      <c r="H1285" s="6" t="s">
        <v>38</v>
      </c>
      <c r="I1285" s="8" t="s">
        <v>39</v>
      </c>
      <c r="J1285" s="15" t="s">
        <v>7586</v>
      </c>
      <c r="K1285" s="7" t="s">
        <v>3352</v>
      </c>
      <c r="L1285" s="19">
        <v>521667</v>
      </c>
      <c r="M1285" s="19">
        <f t="shared" si="60"/>
        <v>521667</v>
      </c>
      <c r="N1285" s="11">
        <f>M1285*(1+VOTOS!$P$3%)^Q1285</f>
        <v>555706.58165159554</v>
      </c>
      <c r="O1285" s="54">
        <f t="shared" si="58"/>
        <v>555706.58165159554</v>
      </c>
      <c r="P1285" s="103">
        <f t="shared" si="59"/>
        <v>3.6980807746635154E-6</v>
      </c>
      <c r="Q1285" s="6">
        <v>524</v>
      </c>
      <c r="R1285" s="6"/>
      <c r="S1285" s="6" t="s">
        <v>11</v>
      </c>
    </row>
    <row r="1286" spans="1:19" s="47" customFormat="1" ht="14" x14ac:dyDescent="0.15">
      <c r="A1286" s="8" t="s">
        <v>415</v>
      </c>
      <c r="B1286" s="114" t="s">
        <v>416</v>
      </c>
      <c r="C1286" s="40" t="s">
        <v>65</v>
      </c>
      <c r="D1286" s="6" t="s">
        <v>1807</v>
      </c>
      <c r="E1286" s="7" t="s">
        <v>1808</v>
      </c>
      <c r="F1286" s="6" t="s">
        <v>5139</v>
      </c>
      <c r="G1286" s="6" t="s">
        <v>4936</v>
      </c>
      <c r="H1286" s="6" t="s">
        <v>38</v>
      </c>
      <c r="I1286" s="8" t="s">
        <v>39</v>
      </c>
      <c r="J1286" s="15" t="s">
        <v>7586</v>
      </c>
      <c r="K1286" s="7" t="s">
        <v>5140</v>
      </c>
      <c r="L1286" s="19">
        <v>140420</v>
      </c>
      <c r="M1286" s="19">
        <f t="shared" si="60"/>
        <v>0</v>
      </c>
      <c r="N1286" s="11">
        <f>M1286*(1+VOTOS!$P$3%)^Q1286</f>
        <v>0</v>
      </c>
      <c r="O1286" s="54">
        <f t="shared" si="58"/>
        <v>140420</v>
      </c>
      <c r="P1286" s="103">
        <f t="shared" si="59"/>
        <v>9.344580746819734E-7</v>
      </c>
      <c r="Q1286" s="6">
        <v>0</v>
      </c>
      <c r="R1286" s="6"/>
      <c r="S1286" s="6" t="s">
        <v>11</v>
      </c>
    </row>
    <row r="1287" spans="1:19" s="47" customFormat="1" ht="14" x14ac:dyDescent="0.15">
      <c r="A1287" s="8" t="s">
        <v>415</v>
      </c>
      <c r="B1287" s="114" t="s">
        <v>416</v>
      </c>
      <c r="C1287" s="40" t="s">
        <v>65</v>
      </c>
      <c r="D1287" s="6" t="s">
        <v>1807</v>
      </c>
      <c r="E1287" s="7" t="s">
        <v>1808</v>
      </c>
      <c r="F1287" s="6" t="s">
        <v>5139</v>
      </c>
      <c r="G1287" s="6" t="s">
        <v>4936</v>
      </c>
      <c r="H1287" s="6" t="s">
        <v>38</v>
      </c>
      <c r="I1287" s="8" t="s">
        <v>39</v>
      </c>
      <c r="J1287" s="15" t="s">
        <v>7586</v>
      </c>
      <c r="K1287" s="7" t="s">
        <v>5197</v>
      </c>
      <c r="L1287" s="19">
        <v>237048</v>
      </c>
      <c r="M1287" s="19">
        <f t="shared" si="60"/>
        <v>0</v>
      </c>
      <c r="N1287" s="11">
        <f>M1287*(1+VOTOS!$P$3%)^Q1287</f>
        <v>0</v>
      </c>
      <c r="O1287" s="54">
        <f t="shared" ref="O1287:O1350" si="61">+IF(N1287&gt;0,N1287,L1287)</f>
        <v>237048</v>
      </c>
      <c r="P1287" s="103">
        <f t="shared" ref="P1287:P1350" si="62">+O1287/$O$4</f>
        <v>1.577491936242789E-6</v>
      </c>
      <c r="Q1287" s="6">
        <v>0</v>
      </c>
      <c r="R1287" s="6"/>
      <c r="S1287" s="6" t="s">
        <v>11</v>
      </c>
    </row>
    <row r="1288" spans="1:19" s="47" customFormat="1" ht="14" x14ac:dyDescent="0.15">
      <c r="A1288" s="8" t="s">
        <v>5234</v>
      </c>
      <c r="B1288" s="114" t="s">
        <v>416</v>
      </c>
      <c r="C1288" s="40" t="s">
        <v>65</v>
      </c>
      <c r="D1288" s="6" t="s">
        <v>220</v>
      </c>
      <c r="E1288" s="7" t="s">
        <v>221</v>
      </c>
      <c r="F1288" s="6" t="s">
        <v>2073</v>
      </c>
      <c r="G1288" s="6" t="s">
        <v>4936</v>
      </c>
      <c r="H1288" s="6" t="s">
        <v>38</v>
      </c>
      <c r="I1288" s="8" t="s">
        <v>39</v>
      </c>
      <c r="J1288" s="8" t="s">
        <v>7586</v>
      </c>
      <c r="K1288" s="17" t="s">
        <v>3021</v>
      </c>
      <c r="L1288" s="19">
        <v>5492161</v>
      </c>
      <c r="M1288" s="19">
        <f t="shared" si="60"/>
        <v>0</v>
      </c>
      <c r="N1288" s="11">
        <f>M1288*(1+VOTOS!$P$3%)^Q1288</f>
        <v>0</v>
      </c>
      <c r="O1288" s="54">
        <f t="shared" si="61"/>
        <v>5492161</v>
      </c>
      <c r="P1288" s="103">
        <f t="shared" si="62"/>
        <v>3.6548883306533416E-5</v>
      </c>
      <c r="Q1288" s="6">
        <v>0</v>
      </c>
      <c r="R1288" s="6"/>
      <c r="S1288" s="40" t="s">
        <v>11</v>
      </c>
    </row>
    <row r="1289" spans="1:19" s="47" customFormat="1" ht="14" x14ac:dyDescent="0.15">
      <c r="A1289" s="8" t="s">
        <v>5234</v>
      </c>
      <c r="B1289" s="114" t="s">
        <v>416</v>
      </c>
      <c r="C1289" s="40" t="s">
        <v>65</v>
      </c>
      <c r="D1289" s="6" t="s">
        <v>220</v>
      </c>
      <c r="E1289" s="7" t="s">
        <v>221</v>
      </c>
      <c r="F1289" s="6" t="s">
        <v>2073</v>
      </c>
      <c r="G1289" s="6" t="s">
        <v>4936</v>
      </c>
      <c r="H1289" s="6" t="s">
        <v>38</v>
      </c>
      <c r="I1289" s="8" t="s">
        <v>39</v>
      </c>
      <c r="J1289" s="8" t="s">
        <v>7586</v>
      </c>
      <c r="K1289" s="17" t="s">
        <v>7621</v>
      </c>
      <c r="L1289" s="19">
        <v>8917170</v>
      </c>
      <c r="M1289" s="19">
        <f t="shared" si="60"/>
        <v>0</v>
      </c>
      <c r="N1289" s="11">
        <f>M1289*(1+VOTOS!$P$3%)^Q1289</f>
        <v>0</v>
      </c>
      <c r="O1289" s="54">
        <f t="shared" si="61"/>
        <v>8917170</v>
      </c>
      <c r="P1289" s="103">
        <f t="shared" si="62"/>
        <v>5.9341415110467545E-5</v>
      </c>
      <c r="Q1289" s="6">
        <v>0</v>
      </c>
      <c r="R1289" s="6"/>
      <c r="S1289" s="40" t="s">
        <v>11</v>
      </c>
    </row>
    <row r="1290" spans="1:19" s="47" customFormat="1" ht="14" x14ac:dyDescent="0.15">
      <c r="A1290" s="8" t="s">
        <v>5234</v>
      </c>
      <c r="B1290" s="114" t="s">
        <v>416</v>
      </c>
      <c r="C1290" s="40" t="s">
        <v>65</v>
      </c>
      <c r="D1290" s="6" t="s">
        <v>220</v>
      </c>
      <c r="E1290" s="7" t="s">
        <v>221</v>
      </c>
      <c r="F1290" s="6" t="s">
        <v>2073</v>
      </c>
      <c r="G1290" s="6" t="s">
        <v>4936</v>
      </c>
      <c r="H1290" s="6" t="s">
        <v>38</v>
      </c>
      <c r="I1290" s="8" t="s">
        <v>39</v>
      </c>
      <c r="J1290" s="8" t="s">
        <v>7586</v>
      </c>
      <c r="K1290" s="7" t="s">
        <v>4223</v>
      </c>
      <c r="L1290" s="19">
        <v>9346109.5</v>
      </c>
      <c r="M1290" s="19">
        <f t="shared" si="60"/>
        <v>0</v>
      </c>
      <c r="N1290" s="11">
        <f>M1290*(1+VOTOS!$P$3%)^Q1290</f>
        <v>0</v>
      </c>
      <c r="O1290" s="54">
        <f t="shared" si="61"/>
        <v>9346109.5</v>
      </c>
      <c r="P1290" s="103">
        <f t="shared" si="62"/>
        <v>6.2195894382117232E-5</v>
      </c>
      <c r="Q1290" s="6">
        <v>0</v>
      </c>
      <c r="R1290" s="6"/>
      <c r="S1290" s="6" t="s">
        <v>93</v>
      </c>
    </row>
    <row r="1291" spans="1:19" s="47" customFormat="1" ht="14" x14ac:dyDescent="0.15">
      <c r="A1291" s="8" t="s">
        <v>5234</v>
      </c>
      <c r="B1291" s="114" t="s">
        <v>416</v>
      </c>
      <c r="C1291" s="40" t="s">
        <v>65</v>
      </c>
      <c r="D1291" s="6" t="s">
        <v>220</v>
      </c>
      <c r="E1291" s="7" t="s">
        <v>221</v>
      </c>
      <c r="F1291" s="6" t="s">
        <v>2073</v>
      </c>
      <c r="G1291" s="6" t="s">
        <v>4936</v>
      </c>
      <c r="H1291" s="6" t="s">
        <v>38</v>
      </c>
      <c r="I1291" s="8" t="s">
        <v>39</v>
      </c>
      <c r="J1291" s="15" t="s">
        <v>7586</v>
      </c>
      <c r="K1291" s="7" t="s">
        <v>5258</v>
      </c>
      <c r="L1291" s="19">
        <v>6661016</v>
      </c>
      <c r="M1291" s="19">
        <f t="shared" si="60"/>
        <v>0</v>
      </c>
      <c r="N1291" s="11">
        <f>M1291*(1+VOTOS!$P$3%)^Q1291</f>
        <v>0</v>
      </c>
      <c r="O1291" s="54">
        <f t="shared" si="61"/>
        <v>6661016</v>
      </c>
      <c r="P1291" s="103">
        <f t="shared" si="62"/>
        <v>4.4327305133070928E-5</v>
      </c>
      <c r="Q1291" s="6">
        <v>0</v>
      </c>
      <c r="R1291" s="6"/>
      <c r="S1291" s="6" t="s">
        <v>93</v>
      </c>
    </row>
    <row r="1292" spans="1:19" s="47" customFormat="1" ht="14" x14ac:dyDescent="0.15">
      <c r="A1292" s="8" t="s">
        <v>5234</v>
      </c>
      <c r="B1292" s="114" t="s">
        <v>416</v>
      </c>
      <c r="C1292" s="40" t="s">
        <v>65</v>
      </c>
      <c r="D1292" s="6" t="s">
        <v>220</v>
      </c>
      <c r="E1292" s="7" t="s">
        <v>221</v>
      </c>
      <c r="F1292" s="6" t="s">
        <v>2073</v>
      </c>
      <c r="G1292" s="6" t="s">
        <v>4936</v>
      </c>
      <c r="H1292" s="6" t="s">
        <v>38</v>
      </c>
      <c r="I1292" s="8" t="s">
        <v>39</v>
      </c>
      <c r="J1292" s="8" t="s">
        <v>7586</v>
      </c>
      <c r="K1292" s="7" t="s">
        <v>5279</v>
      </c>
      <c r="L1292" s="19">
        <v>5392242.5</v>
      </c>
      <c r="M1292" s="19">
        <f t="shared" si="60"/>
        <v>0</v>
      </c>
      <c r="N1292" s="11">
        <f>M1292*(1+VOTOS!$P$3%)^Q1292</f>
        <v>0</v>
      </c>
      <c r="O1292" s="54">
        <f t="shared" si="61"/>
        <v>5392242.5</v>
      </c>
      <c r="P1292" s="103">
        <f t="shared" si="62"/>
        <v>3.5883952035096931E-5</v>
      </c>
      <c r="Q1292" s="6">
        <v>0</v>
      </c>
      <c r="R1292" s="6"/>
      <c r="S1292" s="6" t="s">
        <v>93</v>
      </c>
    </row>
    <row r="1293" spans="1:19" s="47" customFormat="1" ht="14" x14ac:dyDescent="0.15">
      <c r="A1293" s="8" t="s">
        <v>5234</v>
      </c>
      <c r="B1293" s="114" t="s">
        <v>416</v>
      </c>
      <c r="C1293" s="40" t="s">
        <v>65</v>
      </c>
      <c r="D1293" s="6" t="s">
        <v>220</v>
      </c>
      <c r="E1293" s="7" t="s">
        <v>221</v>
      </c>
      <c r="F1293" s="6" t="s">
        <v>2073</v>
      </c>
      <c r="G1293" s="6" t="s">
        <v>4936</v>
      </c>
      <c r="H1293" s="6" t="s">
        <v>38</v>
      </c>
      <c r="I1293" s="8" t="s">
        <v>39</v>
      </c>
      <c r="J1293" s="8" t="s">
        <v>7586</v>
      </c>
      <c r="K1293" s="7" t="s">
        <v>5281</v>
      </c>
      <c r="L1293" s="19">
        <v>4828960</v>
      </c>
      <c r="M1293" s="19">
        <f t="shared" si="60"/>
        <v>0</v>
      </c>
      <c r="N1293" s="11">
        <f>M1293*(1+VOTOS!$P$3%)^Q1293</f>
        <v>0</v>
      </c>
      <c r="O1293" s="54">
        <f t="shared" si="61"/>
        <v>4828960</v>
      </c>
      <c r="P1293" s="103">
        <f t="shared" si="62"/>
        <v>3.2135455521409075E-5</v>
      </c>
      <c r="Q1293" s="6">
        <v>0</v>
      </c>
      <c r="R1293" s="6"/>
      <c r="S1293" s="6" t="s">
        <v>93</v>
      </c>
    </row>
    <row r="1294" spans="1:19" s="47" customFormat="1" ht="14" x14ac:dyDescent="0.15">
      <c r="A1294" s="8" t="s">
        <v>5234</v>
      </c>
      <c r="B1294" s="114" t="s">
        <v>416</v>
      </c>
      <c r="C1294" s="40" t="s">
        <v>65</v>
      </c>
      <c r="D1294" s="6" t="s">
        <v>220</v>
      </c>
      <c r="E1294" s="7" t="s">
        <v>221</v>
      </c>
      <c r="F1294" s="6" t="s">
        <v>2073</v>
      </c>
      <c r="G1294" s="6" t="s">
        <v>4936</v>
      </c>
      <c r="H1294" s="6" t="s">
        <v>38</v>
      </c>
      <c r="I1294" s="8" t="s">
        <v>39</v>
      </c>
      <c r="J1294" s="8" t="s">
        <v>7586</v>
      </c>
      <c r="K1294" s="7" t="s">
        <v>5282</v>
      </c>
      <c r="L1294" s="19">
        <v>4213564.5</v>
      </c>
      <c r="M1294" s="19">
        <f t="shared" si="60"/>
        <v>0</v>
      </c>
      <c r="N1294" s="11">
        <f>M1294*(1+VOTOS!$P$3%)^Q1294</f>
        <v>0</v>
      </c>
      <c r="O1294" s="54">
        <f t="shared" si="61"/>
        <v>4213564.5</v>
      </c>
      <c r="P1294" s="103">
        <f t="shared" si="62"/>
        <v>2.8040160733644154E-5</v>
      </c>
      <c r="Q1294" s="6">
        <v>0</v>
      </c>
      <c r="R1294" s="6"/>
      <c r="S1294" s="6" t="s">
        <v>93</v>
      </c>
    </row>
    <row r="1295" spans="1:19" s="47" customFormat="1" ht="14" x14ac:dyDescent="0.15">
      <c r="A1295" s="8" t="s">
        <v>5234</v>
      </c>
      <c r="B1295" s="114" t="s">
        <v>416</v>
      </c>
      <c r="C1295" s="40" t="s">
        <v>65</v>
      </c>
      <c r="D1295" s="6" t="s">
        <v>220</v>
      </c>
      <c r="E1295" s="7" t="s">
        <v>221</v>
      </c>
      <c r="F1295" s="6" t="s">
        <v>2073</v>
      </c>
      <c r="G1295" s="6" t="s">
        <v>4936</v>
      </c>
      <c r="H1295" s="6" t="s">
        <v>38</v>
      </c>
      <c r="I1295" s="8" t="s">
        <v>39</v>
      </c>
      <c r="J1295" s="8" t="s">
        <v>7586</v>
      </c>
      <c r="K1295" s="7" t="s">
        <v>5280</v>
      </c>
      <c r="L1295" s="19">
        <v>2379886.5</v>
      </c>
      <c r="M1295" s="19">
        <f t="shared" si="60"/>
        <v>0</v>
      </c>
      <c r="N1295" s="11">
        <f>M1295*(1+VOTOS!$P$3%)^Q1295</f>
        <v>0</v>
      </c>
      <c r="O1295" s="54">
        <f t="shared" si="61"/>
        <v>2379886.5</v>
      </c>
      <c r="P1295" s="103">
        <f t="shared" si="62"/>
        <v>1.5837517139664012E-5</v>
      </c>
      <c r="Q1295" s="6">
        <v>0</v>
      </c>
      <c r="R1295" s="6"/>
      <c r="S1295" s="6" t="s">
        <v>93</v>
      </c>
    </row>
    <row r="1296" spans="1:19" s="47" customFormat="1" ht="14" x14ac:dyDescent="0.15">
      <c r="A1296" s="8" t="s">
        <v>5234</v>
      </c>
      <c r="B1296" s="114" t="s">
        <v>416</v>
      </c>
      <c r="C1296" s="40" t="s">
        <v>65</v>
      </c>
      <c r="D1296" s="6" t="s">
        <v>220</v>
      </c>
      <c r="E1296" s="7" t="s">
        <v>221</v>
      </c>
      <c r="F1296" s="6" t="s">
        <v>2073</v>
      </c>
      <c r="G1296" s="6" t="s">
        <v>4936</v>
      </c>
      <c r="H1296" s="6" t="s">
        <v>38</v>
      </c>
      <c r="I1296" s="8" t="s">
        <v>39</v>
      </c>
      <c r="J1296" s="8" t="s">
        <v>7586</v>
      </c>
      <c r="K1296" s="7" t="s">
        <v>4828</v>
      </c>
      <c r="L1296" s="19">
        <v>2005252.5</v>
      </c>
      <c r="M1296" s="19">
        <f t="shared" si="60"/>
        <v>0</v>
      </c>
      <c r="N1296" s="11">
        <f>M1296*(1+VOTOS!$P$3%)^Q1296</f>
        <v>0</v>
      </c>
      <c r="O1296" s="54">
        <f t="shared" si="61"/>
        <v>2005252.5</v>
      </c>
      <c r="P1296" s="103">
        <f t="shared" si="62"/>
        <v>1.3344426651482794E-5</v>
      </c>
      <c r="Q1296" s="6">
        <v>0</v>
      </c>
      <c r="R1296" s="6"/>
      <c r="S1296" s="6" t="s">
        <v>93</v>
      </c>
    </row>
    <row r="1297" spans="1:19" s="47" customFormat="1" ht="14" x14ac:dyDescent="0.15">
      <c r="A1297" s="8" t="s">
        <v>5234</v>
      </c>
      <c r="B1297" s="114" t="s">
        <v>416</v>
      </c>
      <c r="C1297" s="40" t="s">
        <v>65</v>
      </c>
      <c r="D1297" s="6" t="s">
        <v>220</v>
      </c>
      <c r="E1297" s="7" t="s">
        <v>221</v>
      </c>
      <c r="F1297" s="6" t="s">
        <v>2073</v>
      </c>
      <c r="G1297" s="6" t="s">
        <v>4936</v>
      </c>
      <c r="H1297" s="6" t="s">
        <v>38</v>
      </c>
      <c r="I1297" s="8" t="s">
        <v>39</v>
      </c>
      <c r="J1297" s="8" t="s">
        <v>7586</v>
      </c>
      <c r="K1297" s="7" t="s">
        <v>5258</v>
      </c>
      <c r="L1297" s="19">
        <v>943405.5</v>
      </c>
      <c r="M1297" s="19">
        <f t="shared" si="60"/>
        <v>0</v>
      </c>
      <c r="N1297" s="11">
        <f>M1297*(1+VOTOS!$P$3%)^Q1297</f>
        <v>0</v>
      </c>
      <c r="O1297" s="54">
        <f t="shared" si="61"/>
        <v>943405.5</v>
      </c>
      <c r="P1297" s="103">
        <f t="shared" si="62"/>
        <v>6.2781148495540841E-6</v>
      </c>
      <c r="Q1297" s="6">
        <v>0</v>
      </c>
      <c r="R1297" s="6"/>
      <c r="S1297" s="6" t="s">
        <v>93</v>
      </c>
    </row>
    <row r="1298" spans="1:19" s="47" customFormat="1" ht="14" x14ac:dyDescent="0.15">
      <c r="A1298" s="8" t="s">
        <v>5234</v>
      </c>
      <c r="B1298" s="114" t="s">
        <v>416</v>
      </c>
      <c r="C1298" s="40" t="s">
        <v>65</v>
      </c>
      <c r="D1298" s="6" t="s">
        <v>220</v>
      </c>
      <c r="E1298" s="7" t="s">
        <v>221</v>
      </c>
      <c r="F1298" s="6" t="s">
        <v>2073</v>
      </c>
      <c r="G1298" s="6" t="s">
        <v>4936</v>
      </c>
      <c r="H1298" s="6" t="s">
        <v>38</v>
      </c>
      <c r="I1298" s="8" t="s">
        <v>39</v>
      </c>
      <c r="J1298" s="8" t="s">
        <v>7586</v>
      </c>
      <c r="K1298" s="7" t="s">
        <v>2341</v>
      </c>
      <c r="L1298" s="19">
        <v>578043</v>
      </c>
      <c r="M1298" s="19">
        <f t="shared" ref="M1298:M1361" si="63">+IF(Q1298&gt;0,L1298,0)</f>
        <v>0</v>
      </c>
      <c r="N1298" s="11">
        <f>M1298*(1+VOTOS!$P$3%)^Q1298</f>
        <v>0</v>
      </c>
      <c r="O1298" s="54">
        <f t="shared" si="61"/>
        <v>578043</v>
      </c>
      <c r="P1298" s="103">
        <f t="shared" si="62"/>
        <v>3.846723749205184E-6</v>
      </c>
      <c r="Q1298" s="6">
        <v>0</v>
      </c>
      <c r="R1298" s="6"/>
      <c r="S1298" s="6" t="s">
        <v>93</v>
      </c>
    </row>
    <row r="1299" spans="1:19" s="47" customFormat="1" ht="14" x14ac:dyDescent="0.15">
      <c r="A1299" s="8" t="s">
        <v>5234</v>
      </c>
      <c r="B1299" s="114" t="s">
        <v>416</v>
      </c>
      <c r="C1299" s="40" t="s">
        <v>65</v>
      </c>
      <c r="D1299" s="6" t="s">
        <v>220</v>
      </c>
      <c r="E1299" s="7" t="s">
        <v>221</v>
      </c>
      <c r="F1299" s="6" t="s">
        <v>2073</v>
      </c>
      <c r="G1299" s="6" t="s">
        <v>4936</v>
      </c>
      <c r="H1299" s="6" t="s">
        <v>38</v>
      </c>
      <c r="I1299" s="8" t="s">
        <v>39</v>
      </c>
      <c r="J1299" s="8" t="s">
        <v>7586</v>
      </c>
      <c r="K1299" s="7" t="s">
        <v>4465</v>
      </c>
      <c r="L1299" s="19">
        <v>153663.5</v>
      </c>
      <c r="M1299" s="19">
        <f t="shared" si="63"/>
        <v>0</v>
      </c>
      <c r="N1299" s="11">
        <f>M1299*(1+VOTOS!$P$3%)^Q1299</f>
        <v>0</v>
      </c>
      <c r="O1299" s="54">
        <f t="shared" si="61"/>
        <v>153663.5</v>
      </c>
      <c r="P1299" s="103">
        <f t="shared" si="62"/>
        <v>1.0225900751950821E-6</v>
      </c>
      <c r="Q1299" s="6">
        <v>0</v>
      </c>
      <c r="R1299" s="6"/>
      <c r="S1299" s="6" t="s">
        <v>93</v>
      </c>
    </row>
    <row r="1300" spans="1:19" s="47" customFormat="1" ht="14" x14ac:dyDescent="0.15">
      <c r="A1300" s="8" t="s">
        <v>415</v>
      </c>
      <c r="B1300" s="114" t="s">
        <v>416</v>
      </c>
      <c r="C1300" s="40" t="s">
        <v>65</v>
      </c>
      <c r="D1300" s="6" t="s">
        <v>220</v>
      </c>
      <c r="E1300" s="7" t="s">
        <v>221</v>
      </c>
      <c r="F1300" s="6" t="s">
        <v>2073</v>
      </c>
      <c r="G1300" s="6" t="s">
        <v>4936</v>
      </c>
      <c r="H1300" s="6" t="s">
        <v>38</v>
      </c>
      <c r="I1300" s="8" t="s">
        <v>39</v>
      </c>
      <c r="J1300" s="15" t="s">
        <v>7586</v>
      </c>
      <c r="K1300" s="7" t="s">
        <v>1411</v>
      </c>
      <c r="L1300" s="19">
        <v>4937235</v>
      </c>
      <c r="M1300" s="19">
        <f t="shared" si="63"/>
        <v>0</v>
      </c>
      <c r="N1300" s="11">
        <f>M1300*(1+VOTOS!$P$3%)^Q1300</f>
        <v>0</v>
      </c>
      <c r="O1300" s="54">
        <f t="shared" si="61"/>
        <v>4937235</v>
      </c>
      <c r="P1300" s="103">
        <f t="shared" si="62"/>
        <v>3.2855997096940987E-5</v>
      </c>
      <c r="Q1300" s="6">
        <v>0</v>
      </c>
      <c r="R1300" s="6"/>
      <c r="S1300" s="6" t="s">
        <v>11</v>
      </c>
    </row>
    <row r="1301" spans="1:19" s="47" customFormat="1" ht="14" x14ac:dyDescent="0.15">
      <c r="A1301" s="8" t="s">
        <v>415</v>
      </c>
      <c r="B1301" s="114" t="s">
        <v>416</v>
      </c>
      <c r="C1301" s="40" t="s">
        <v>65</v>
      </c>
      <c r="D1301" s="6" t="s">
        <v>220</v>
      </c>
      <c r="E1301" s="7" t="s">
        <v>221</v>
      </c>
      <c r="F1301" s="6" t="s">
        <v>2073</v>
      </c>
      <c r="G1301" s="6" t="s">
        <v>4936</v>
      </c>
      <c r="H1301" s="6" t="s">
        <v>38</v>
      </c>
      <c r="I1301" s="8" t="s">
        <v>39</v>
      </c>
      <c r="J1301" s="15" t="s">
        <v>7586</v>
      </c>
      <c r="K1301" s="7" t="s">
        <v>1411</v>
      </c>
      <c r="L1301" s="19">
        <v>10305752</v>
      </c>
      <c r="M1301" s="19">
        <f t="shared" si="63"/>
        <v>10305752</v>
      </c>
      <c r="N1301" s="11">
        <f>M1301*(1+VOTOS!$P$3%)^Q1301</f>
        <v>10338125.932152037</v>
      </c>
      <c r="O1301" s="54">
        <f t="shared" si="61"/>
        <v>10338125.932152037</v>
      </c>
      <c r="P1301" s="103">
        <f t="shared" si="62"/>
        <v>6.8797502167629784E-5</v>
      </c>
      <c r="Q1301" s="6">
        <v>26</v>
      </c>
      <c r="R1301" s="6"/>
      <c r="S1301" s="6" t="s">
        <v>11</v>
      </c>
    </row>
    <row r="1302" spans="1:19" s="47" customFormat="1" ht="14" x14ac:dyDescent="0.15">
      <c r="A1302" s="8" t="s">
        <v>415</v>
      </c>
      <c r="B1302" s="114" t="s">
        <v>416</v>
      </c>
      <c r="C1302" s="40" t="s">
        <v>65</v>
      </c>
      <c r="D1302" s="6" t="s">
        <v>220</v>
      </c>
      <c r="E1302" s="7" t="s">
        <v>221</v>
      </c>
      <c r="F1302" s="6" t="s">
        <v>2073</v>
      </c>
      <c r="G1302" s="6" t="s">
        <v>4936</v>
      </c>
      <c r="H1302" s="6" t="s">
        <v>38</v>
      </c>
      <c r="I1302" s="8" t="s">
        <v>39</v>
      </c>
      <c r="J1302" s="15" t="s">
        <v>7586</v>
      </c>
      <c r="K1302" s="7" t="s">
        <v>2074</v>
      </c>
      <c r="L1302" s="19">
        <v>8656026</v>
      </c>
      <c r="M1302" s="19">
        <f t="shared" si="63"/>
        <v>8656026</v>
      </c>
      <c r="N1302" s="11">
        <f>M1302*(1+VOTOS!$P$3%)^Q1302</f>
        <v>8668565.359325368</v>
      </c>
      <c r="O1302" s="54">
        <f t="shared" si="61"/>
        <v>8668565.359325368</v>
      </c>
      <c r="P1302" s="103">
        <f t="shared" si="62"/>
        <v>5.7687016777738444E-5</v>
      </c>
      <c r="Q1302" s="6">
        <v>12</v>
      </c>
      <c r="R1302" s="6"/>
      <c r="S1302" s="6" t="s">
        <v>11</v>
      </c>
    </row>
    <row r="1303" spans="1:19" s="47" customFormat="1" ht="14" x14ac:dyDescent="0.15">
      <c r="A1303" s="8" t="s">
        <v>415</v>
      </c>
      <c r="B1303" s="114" t="s">
        <v>416</v>
      </c>
      <c r="C1303" s="40" t="s">
        <v>65</v>
      </c>
      <c r="D1303" s="6" t="s">
        <v>220</v>
      </c>
      <c r="E1303" s="7" t="s">
        <v>221</v>
      </c>
      <c r="F1303" s="6" t="s">
        <v>2073</v>
      </c>
      <c r="G1303" s="6" t="s">
        <v>4936</v>
      </c>
      <c r="H1303" s="6" t="s">
        <v>38</v>
      </c>
      <c r="I1303" s="8" t="s">
        <v>39</v>
      </c>
      <c r="J1303" s="15" t="s">
        <v>7586</v>
      </c>
      <c r="K1303" s="7" t="s">
        <v>4129</v>
      </c>
      <c r="L1303" s="19">
        <v>7039117</v>
      </c>
      <c r="M1303" s="19">
        <f t="shared" si="63"/>
        <v>7039117</v>
      </c>
      <c r="N1303" s="11">
        <f>M1303*(1+VOTOS!$P$3%)^Q1303</f>
        <v>7149512.807878051</v>
      </c>
      <c r="O1303" s="54">
        <f t="shared" si="61"/>
        <v>7149512.807878051</v>
      </c>
      <c r="P1303" s="103">
        <f t="shared" si="62"/>
        <v>4.7578122584844278E-5</v>
      </c>
      <c r="Q1303" s="6">
        <v>129</v>
      </c>
      <c r="R1303" s="6"/>
      <c r="S1303" s="6" t="s">
        <v>11</v>
      </c>
    </row>
    <row r="1304" spans="1:19" s="47" customFormat="1" ht="14" x14ac:dyDescent="0.15">
      <c r="A1304" s="8" t="s">
        <v>415</v>
      </c>
      <c r="B1304" s="114" t="s">
        <v>416</v>
      </c>
      <c r="C1304" s="40" t="s">
        <v>65</v>
      </c>
      <c r="D1304" s="6" t="s">
        <v>220</v>
      </c>
      <c r="E1304" s="7" t="s">
        <v>221</v>
      </c>
      <c r="F1304" s="6" t="s">
        <v>2073</v>
      </c>
      <c r="G1304" s="6" t="s">
        <v>4936</v>
      </c>
      <c r="H1304" s="6" t="s">
        <v>38</v>
      </c>
      <c r="I1304" s="8" t="s">
        <v>39</v>
      </c>
      <c r="J1304" s="15" t="s">
        <v>7586</v>
      </c>
      <c r="K1304" s="7" t="s">
        <v>4130</v>
      </c>
      <c r="L1304" s="19">
        <v>1892954</v>
      </c>
      <c r="M1304" s="19">
        <f t="shared" si="63"/>
        <v>1892954</v>
      </c>
      <c r="N1304" s="11">
        <f>M1304*(1+VOTOS!$P$3%)^Q1304</f>
        <v>1912925.0743918673</v>
      </c>
      <c r="O1304" s="54">
        <f t="shared" si="61"/>
        <v>1912925.0743918673</v>
      </c>
      <c r="P1304" s="103">
        <f t="shared" si="62"/>
        <v>1.273001197854362E-5</v>
      </c>
      <c r="Q1304" s="6">
        <v>87</v>
      </c>
      <c r="R1304" s="6"/>
      <c r="S1304" s="6" t="s">
        <v>11</v>
      </c>
    </row>
    <row r="1305" spans="1:19" s="47" customFormat="1" ht="14" x14ac:dyDescent="0.15">
      <c r="A1305" s="8" t="s">
        <v>415</v>
      </c>
      <c r="B1305" s="114" t="s">
        <v>416</v>
      </c>
      <c r="C1305" s="40" t="s">
        <v>65</v>
      </c>
      <c r="D1305" s="6" t="s">
        <v>220</v>
      </c>
      <c r="E1305" s="7" t="s">
        <v>221</v>
      </c>
      <c r="F1305" s="6" t="s">
        <v>2073</v>
      </c>
      <c r="G1305" s="6" t="s">
        <v>4936</v>
      </c>
      <c r="H1305" s="6" t="s">
        <v>38</v>
      </c>
      <c r="I1305" s="8" t="s">
        <v>39</v>
      </c>
      <c r="J1305" s="15" t="s">
        <v>7586</v>
      </c>
      <c r="K1305" s="7" t="s">
        <v>1411</v>
      </c>
      <c r="L1305" s="19">
        <v>923046</v>
      </c>
      <c r="M1305" s="19">
        <f t="shared" si="63"/>
        <v>0</v>
      </c>
      <c r="N1305" s="11">
        <f>M1305*(1+VOTOS!$P$3%)^Q1305</f>
        <v>0</v>
      </c>
      <c r="O1305" s="54">
        <f t="shared" si="61"/>
        <v>923046</v>
      </c>
      <c r="P1305" s="103">
        <f t="shared" si="62"/>
        <v>6.1426277453560524E-6</v>
      </c>
      <c r="Q1305" s="6">
        <v>0</v>
      </c>
      <c r="R1305" s="6"/>
      <c r="S1305" s="6" t="s">
        <v>11</v>
      </c>
    </row>
    <row r="1306" spans="1:19" s="47" customFormat="1" ht="14" x14ac:dyDescent="0.15">
      <c r="A1306" s="8" t="s">
        <v>415</v>
      </c>
      <c r="B1306" s="114" t="s">
        <v>416</v>
      </c>
      <c r="C1306" s="40" t="s">
        <v>65</v>
      </c>
      <c r="D1306" s="6" t="s">
        <v>220</v>
      </c>
      <c r="E1306" s="7" t="s">
        <v>221</v>
      </c>
      <c r="F1306" s="6" t="s">
        <v>2073</v>
      </c>
      <c r="G1306" s="6" t="s">
        <v>4936</v>
      </c>
      <c r="H1306" s="6" t="s">
        <v>38</v>
      </c>
      <c r="I1306" s="8" t="s">
        <v>39</v>
      </c>
      <c r="J1306" s="15" t="s">
        <v>7586</v>
      </c>
      <c r="K1306" s="7" t="s">
        <v>2074</v>
      </c>
      <c r="L1306" s="19">
        <v>61987305</v>
      </c>
      <c r="M1306" s="19">
        <f t="shared" si="63"/>
        <v>61987305</v>
      </c>
      <c r="N1306" s="11">
        <f>M1306*(1+VOTOS!$P$3%)^Q1306</f>
        <v>62077101.529146999</v>
      </c>
      <c r="O1306" s="54">
        <f t="shared" si="61"/>
        <v>62077101.529146999</v>
      </c>
      <c r="P1306" s="103">
        <f t="shared" si="62"/>
        <v>4.1310674246378078E-4</v>
      </c>
      <c r="Q1306" s="48">
        <v>12</v>
      </c>
      <c r="R1306" s="48"/>
      <c r="S1306" s="48" t="s">
        <v>11</v>
      </c>
    </row>
    <row r="1307" spans="1:19" s="47" customFormat="1" ht="14" x14ac:dyDescent="0.15">
      <c r="A1307" s="8" t="s">
        <v>415</v>
      </c>
      <c r="B1307" s="114" t="s">
        <v>416</v>
      </c>
      <c r="C1307" s="40" t="s">
        <v>65</v>
      </c>
      <c r="D1307" s="6" t="s">
        <v>565</v>
      </c>
      <c r="E1307" s="7" t="s">
        <v>566</v>
      </c>
      <c r="F1307" s="6" t="s">
        <v>2075</v>
      </c>
      <c r="G1307" s="6" t="s">
        <v>4936</v>
      </c>
      <c r="H1307" s="6" t="s">
        <v>38</v>
      </c>
      <c r="I1307" s="8" t="s">
        <v>39</v>
      </c>
      <c r="J1307" s="15" t="s">
        <v>7586</v>
      </c>
      <c r="K1307" s="7" t="s">
        <v>2082</v>
      </c>
      <c r="L1307" s="19">
        <v>7819026</v>
      </c>
      <c r="M1307" s="19">
        <f t="shared" si="63"/>
        <v>7819026</v>
      </c>
      <c r="N1307" s="11">
        <f>M1307*(1+VOTOS!$P$3%)^Q1307</f>
        <v>7896753.9885853129</v>
      </c>
      <c r="O1307" s="54">
        <f t="shared" si="61"/>
        <v>7896753.9885853129</v>
      </c>
      <c r="P1307" s="103">
        <f t="shared" si="62"/>
        <v>5.2550815613236187E-5</v>
      </c>
      <c r="Q1307" s="48">
        <v>82</v>
      </c>
      <c r="R1307" s="48"/>
      <c r="S1307" s="48" t="s">
        <v>11</v>
      </c>
    </row>
    <row r="1308" spans="1:19" s="47" customFormat="1" ht="14" x14ac:dyDescent="0.15">
      <c r="A1308" s="8" t="s">
        <v>415</v>
      </c>
      <c r="B1308" s="114" t="s">
        <v>416</v>
      </c>
      <c r="C1308" s="40" t="s">
        <v>65</v>
      </c>
      <c r="D1308" s="6" t="s">
        <v>565</v>
      </c>
      <c r="E1308" s="7" t="s">
        <v>566</v>
      </c>
      <c r="F1308" s="6" t="s">
        <v>2075</v>
      </c>
      <c r="G1308" s="6" t="s">
        <v>4936</v>
      </c>
      <c r="H1308" s="6" t="s">
        <v>38</v>
      </c>
      <c r="I1308" s="8" t="s">
        <v>39</v>
      </c>
      <c r="J1308" s="15" t="s">
        <v>7586</v>
      </c>
      <c r="K1308" s="7" t="s">
        <v>2078</v>
      </c>
      <c r="L1308" s="19">
        <v>2977903</v>
      </c>
      <c r="M1308" s="19">
        <f t="shared" si="63"/>
        <v>2977903</v>
      </c>
      <c r="N1308" s="11">
        <f>M1308*(1+VOTOS!$P$3%)^Q1308</f>
        <v>3007505.97233852</v>
      </c>
      <c r="O1308" s="54">
        <f t="shared" si="61"/>
        <v>3007505.97233852</v>
      </c>
      <c r="P1308" s="103">
        <f t="shared" si="62"/>
        <v>2.0014159240179391E-5</v>
      </c>
      <c r="Q1308" s="48">
        <v>82</v>
      </c>
      <c r="R1308" s="48"/>
      <c r="S1308" s="48" t="s">
        <v>11</v>
      </c>
    </row>
    <row r="1309" spans="1:19" s="47" customFormat="1" ht="14" x14ac:dyDescent="0.15">
      <c r="A1309" s="8" t="s">
        <v>415</v>
      </c>
      <c r="B1309" s="114" t="s">
        <v>416</v>
      </c>
      <c r="C1309" s="40" t="s">
        <v>65</v>
      </c>
      <c r="D1309" s="6" t="s">
        <v>565</v>
      </c>
      <c r="E1309" s="7" t="s">
        <v>566</v>
      </c>
      <c r="F1309" s="6" t="s">
        <v>2075</v>
      </c>
      <c r="G1309" s="6" t="s">
        <v>4936</v>
      </c>
      <c r="H1309" s="6" t="s">
        <v>38</v>
      </c>
      <c r="I1309" s="8" t="s">
        <v>39</v>
      </c>
      <c r="J1309" s="15" t="s">
        <v>7586</v>
      </c>
      <c r="K1309" s="7" t="s">
        <v>2083</v>
      </c>
      <c r="L1309" s="19">
        <v>2842637</v>
      </c>
      <c r="M1309" s="19">
        <f t="shared" si="63"/>
        <v>2842637</v>
      </c>
      <c r="N1309" s="11">
        <f>M1309*(1+VOTOS!$P$3%)^Q1309</f>
        <v>2883389.9677843978</v>
      </c>
      <c r="O1309" s="54">
        <f t="shared" si="61"/>
        <v>2883389.9677843978</v>
      </c>
      <c r="P1309" s="103">
        <f t="shared" si="62"/>
        <v>1.918819995622508E-5</v>
      </c>
      <c r="Q1309" s="48">
        <v>118</v>
      </c>
      <c r="R1309" s="48"/>
      <c r="S1309" s="48" t="s">
        <v>11</v>
      </c>
    </row>
    <row r="1310" spans="1:19" s="47" customFormat="1" ht="14" x14ac:dyDescent="0.15">
      <c r="A1310" s="8" t="s">
        <v>415</v>
      </c>
      <c r="B1310" s="114" t="s">
        <v>416</v>
      </c>
      <c r="C1310" s="40" t="s">
        <v>65</v>
      </c>
      <c r="D1310" s="6" t="s">
        <v>565</v>
      </c>
      <c r="E1310" s="7" t="s">
        <v>566</v>
      </c>
      <c r="F1310" s="6" t="s">
        <v>2075</v>
      </c>
      <c r="G1310" s="6" t="s">
        <v>4936</v>
      </c>
      <c r="H1310" s="6" t="s">
        <v>38</v>
      </c>
      <c r="I1310" s="8" t="s">
        <v>39</v>
      </c>
      <c r="J1310" s="15" t="s">
        <v>7586</v>
      </c>
      <c r="K1310" s="7" t="s">
        <v>2076</v>
      </c>
      <c r="L1310" s="19">
        <v>1210304</v>
      </c>
      <c r="M1310" s="19">
        <f t="shared" si="63"/>
        <v>1210304</v>
      </c>
      <c r="N1310" s="11">
        <f>M1310*(1+VOTOS!$P$3%)^Q1310</f>
        <v>1229285.4273378376</v>
      </c>
      <c r="O1310" s="54">
        <f t="shared" si="61"/>
        <v>1229285.4273378376</v>
      </c>
      <c r="P1310" s="103">
        <f t="shared" si="62"/>
        <v>8.1805703864458248E-6</v>
      </c>
      <c r="Q1310" s="48">
        <v>129</v>
      </c>
      <c r="R1310" s="48"/>
      <c r="S1310" s="48" t="s">
        <v>11</v>
      </c>
    </row>
    <row r="1311" spans="1:19" s="47" customFormat="1" ht="14" x14ac:dyDescent="0.15">
      <c r="A1311" s="8" t="s">
        <v>415</v>
      </c>
      <c r="B1311" s="114" t="s">
        <v>416</v>
      </c>
      <c r="C1311" s="40" t="s">
        <v>65</v>
      </c>
      <c r="D1311" s="6" t="s">
        <v>565</v>
      </c>
      <c r="E1311" s="7" t="s">
        <v>566</v>
      </c>
      <c r="F1311" s="6" t="s">
        <v>2075</v>
      </c>
      <c r="G1311" s="6" t="s">
        <v>4936</v>
      </c>
      <c r="H1311" s="6" t="s">
        <v>38</v>
      </c>
      <c r="I1311" s="8" t="s">
        <v>39</v>
      </c>
      <c r="J1311" s="15" t="s">
        <v>7586</v>
      </c>
      <c r="K1311" s="7" t="s">
        <v>2081</v>
      </c>
      <c r="L1311" s="19">
        <v>954908</v>
      </c>
      <c r="M1311" s="19">
        <f t="shared" si="63"/>
        <v>954908</v>
      </c>
      <c r="N1311" s="11">
        <f>M1311*(1+VOTOS!$P$3%)^Q1311</f>
        <v>955253.63884630019</v>
      </c>
      <c r="O1311" s="54">
        <f t="shared" si="61"/>
        <v>955253.63884630019</v>
      </c>
      <c r="P1311" s="103">
        <f t="shared" si="62"/>
        <v>6.3569610895119129E-6</v>
      </c>
      <c r="Q1311" s="48">
        <v>3</v>
      </c>
      <c r="R1311" s="48"/>
      <c r="S1311" s="48" t="s">
        <v>11</v>
      </c>
    </row>
    <row r="1312" spans="1:19" s="47" customFormat="1" ht="14" x14ac:dyDescent="0.15">
      <c r="A1312" s="8" t="s">
        <v>415</v>
      </c>
      <c r="B1312" s="114" t="s">
        <v>416</v>
      </c>
      <c r="C1312" s="40" t="s">
        <v>65</v>
      </c>
      <c r="D1312" s="6" t="s">
        <v>565</v>
      </c>
      <c r="E1312" s="7" t="s">
        <v>566</v>
      </c>
      <c r="F1312" s="6" t="s">
        <v>2075</v>
      </c>
      <c r="G1312" s="6" t="s">
        <v>4936</v>
      </c>
      <c r="H1312" s="6" t="s">
        <v>38</v>
      </c>
      <c r="I1312" s="8" t="s">
        <v>39</v>
      </c>
      <c r="J1312" s="15" t="s">
        <v>7586</v>
      </c>
      <c r="K1312" s="7" t="s">
        <v>2077</v>
      </c>
      <c r="L1312" s="19">
        <v>929344</v>
      </c>
      <c r="M1312" s="19">
        <f t="shared" si="63"/>
        <v>929344</v>
      </c>
      <c r="N1312" s="11">
        <f>M1312*(1+VOTOS!$P$3%)^Q1312</f>
        <v>938582.49592312763</v>
      </c>
      <c r="O1312" s="54">
        <f t="shared" si="61"/>
        <v>938582.49592312763</v>
      </c>
      <c r="P1312" s="103">
        <f t="shared" si="62"/>
        <v>6.2460190291306585E-6</v>
      </c>
      <c r="Q1312" s="48">
        <v>82</v>
      </c>
      <c r="R1312" s="48"/>
      <c r="S1312" s="48" t="s">
        <v>11</v>
      </c>
    </row>
    <row r="1313" spans="1:19" s="47" customFormat="1" ht="14" x14ac:dyDescent="0.15">
      <c r="A1313" s="8" t="s">
        <v>415</v>
      </c>
      <c r="B1313" s="114" t="s">
        <v>416</v>
      </c>
      <c r="C1313" s="40" t="s">
        <v>65</v>
      </c>
      <c r="D1313" s="6" t="s">
        <v>565</v>
      </c>
      <c r="E1313" s="7" t="s">
        <v>566</v>
      </c>
      <c r="F1313" s="6" t="s">
        <v>2075</v>
      </c>
      <c r="G1313" s="6" t="s">
        <v>4936</v>
      </c>
      <c r="H1313" s="6" t="s">
        <v>38</v>
      </c>
      <c r="I1313" s="8" t="s">
        <v>39</v>
      </c>
      <c r="J1313" s="15" t="s">
        <v>7586</v>
      </c>
      <c r="K1313" s="7" t="s">
        <v>2080</v>
      </c>
      <c r="L1313" s="19">
        <v>264944</v>
      </c>
      <c r="M1313" s="19">
        <f t="shared" si="63"/>
        <v>264944</v>
      </c>
      <c r="N1313" s="11">
        <f>M1313*(1+VOTOS!$P$3%)^Q1313</f>
        <v>267577.77615162643</v>
      </c>
      <c r="O1313" s="54">
        <f t="shared" si="61"/>
        <v>267577.77615162643</v>
      </c>
      <c r="P1313" s="103">
        <f t="shared" si="62"/>
        <v>1.7806595465769327E-6</v>
      </c>
      <c r="Q1313" s="48">
        <v>82</v>
      </c>
      <c r="R1313" s="48"/>
      <c r="S1313" s="48" t="s">
        <v>11</v>
      </c>
    </row>
    <row r="1314" spans="1:19" s="47" customFormat="1" ht="14" x14ac:dyDescent="0.15">
      <c r="A1314" s="8" t="s">
        <v>415</v>
      </c>
      <c r="B1314" s="114" t="s">
        <v>416</v>
      </c>
      <c r="C1314" s="40" t="s">
        <v>65</v>
      </c>
      <c r="D1314" s="6" t="s">
        <v>565</v>
      </c>
      <c r="E1314" s="7" t="s">
        <v>566</v>
      </c>
      <c r="F1314" s="6" t="s">
        <v>2075</v>
      </c>
      <c r="G1314" s="6" t="s">
        <v>4936</v>
      </c>
      <c r="H1314" s="6" t="s">
        <v>38</v>
      </c>
      <c r="I1314" s="8" t="s">
        <v>39</v>
      </c>
      <c r="J1314" s="15" t="s">
        <v>7586</v>
      </c>
      <c r="K1314" s="7" t="s">
        <v>2079</v>
      </c>
      <c r="L1314" s="19">
        <v>202681</v>
      </c>
      <c r="M1314" s="19">
        <f t="shared" si="63"/>
        <v>202681</v>
      </c>
      <c r="N1314" s="11">
        <f>M1314*(1+VOTOS!$P$3%)^Q1314</f>
        <v>205586.70067986505</v>
      </c>
      <c r="O1314" s="54">
        <f t="shared" si="61"/>
        <v>205586.70067986505</v>
      </c>
      <c r="P1314" s="103">
        <f t="shared" si="62"/>
        <v>1.368125284842087E-6</v>
      </c>
      <c r="Q1314" s="48">
        <v>118</v>
      </c>
      <c r="R1314" s="48"/>
      <c r="S1314" s="48" t="s">
        <v>11</v>
      </c>
    </row>
    <row r="1315" spans="1:19" s="47" customFormat="1" ht="14" x14ac:dyDescent="0.15">
      <c r="A1315" s="14" t="s">
        <v>5234</v>
      </c>
      <c r="B1315" s="115" t="s">
        <v>416</v>
      </c>
      <c r="C1315" s="40" t="s">
        <v>65</v>
      </c>
      <c r="D1315" s="12" t="s">
        <v>1511</v>
      </c>
      <c r="E1315" s="51" t="s">
        <v>1513</v>
      </c>
      <c r="F1315" s="14" t="s">
        <v>5433</v>
      </c>
      <c r="G1315" s="14" t="s">
        <v>37</v>
      </c>
      <c r="H1315" s="14" t="s">
        <v>38</v>
      </c>
      <c r="I1315" s="14" t="s">
        <v>39</v>
      </c>
      <c r="J1315" s="15" t="s">
        <v>7586</v>
      </c>
      <c r="K1315" s="52" t="s">
        <v>5434</v>
      </c>
      <c r="L1315" s="109">
        <v>1216005</v>
      </c>
      <c r="M1315" s="19">
        <f t="shared" si="63"/>
        <v>1216005</v>
      </c>
      <c r="N1315" s="11">
        <f>M1315*(1+VOTOS!$P$3%)^Q1315</f>
        <v>1244347.7978497902</v>
      </c>
      <c r="O1315" s="54">
        <f t="shared" si="61"/>
        <v>1244347.7978497902</v>
      </c>
      <c r="P1315" s="103">
        <f t="shared" si="62"/>
        <v>8.2808064906243294E-6</v>
      </c>
      <c r="Q1315" s="6">
        <v>191</v>
      </c>
      <c r="R1315" s="6"/>
      <c r="S1315" s="6" t="s">
        <v>7</v>
      </c>
    </row>
    <row r="1316" spans="1:19" s="47" customFormat="1" ht="14" x14ac:dyDescent="0.15">
      <c r="A1316" s="14" t="s">
        <v>5234</v>
      </c>
      <c r="B1316" s="115" t="s">
        <v>416</v>
      </c>
      <c r="C1316" s="40" t="s">
        <v>65</v>
      </c>
      <c r="D1316" s="12" t="s">
        <v>1511</v>
      </c>
      <c r="E1316" s="51" t="s">
        <v>1513</v>
      </c>
      <c r="F1316" s="14" t="s">
        <v>5433</v>
      </c>
      <c r="G1316" s="14" t="s">
        <v>37</v>
      </c>
      <c r="H1316" s="14" t="s">
        <v>38</v>
      </c>
      <c r="I1316" s="14" t="s">
        <v>39</v>
      </c>
      <c r="J1316" s="15" t="s">
        <v>7586</v>
      </c>
      <c r="K1316" s="52" t="s">
        <v>5435</v>
      </c>
      <c r="L1316" s="109">
        <v>208250</v>
      </c>
      <c r="M1316" s="19">
        <f t="shared" si="63"/>
        <v>208250</v>
      </c>
      <c r="N1316" s="11">
        <f>M1316*(1+VOTOS!$P$3%)^Q1316</f>
        <v>211847.98627821554</v>
      </c>
      <c r="O1316" s="54">
        <f t="shared" si="61"/>
        <v>211847.98627821554</v>
      </c>
      <c r="P1316" s="103">
        <f t="shared" si="62"/>
        <v>1.4097924895513062E-6</v>
      </c>
      <c r="Q1316" s="6">
        <v>142</v>
      </c>
      <c r="R1316" s="6"/>
      <c r="S1316" s="6" t="s">
        <v>7</v>
      </c>
    </row>
    <row r="1317" spans="1:19" s="47" customFormat="1" ht="14" x14ac:dyDescent="0.15">
      <c r="A1317" s="8" t="s">
        <v>415</v>
      </c>
      <c r="B1317" s="114" t="s">
        <v>416</v>
      </c>
      <c r="C1317" s="40" t="s">
        <v>65</v>
      </c>
      <c r="D1317" s="6" t="s">
        <v>727</v>
      </c>
      <c r="E1317" s="7" t="s">
        <v>728</v>
      </c>
      <c r="F1317" s="6" t="s">
        <v>2084</v>
      </c>
      <c r="G1317" s="6" t="s">
        <v>102</v>
      </c>
      <c r="H1317" s="6" t="s">
        <v>38</v>
      </c>
      <c r="I1317" s="8" t="s">
        <v>39</v>
      </c>
      <c r="J1317" s="15" t="s">
        <v>7586</v>
      </c>
      <c r="K1317" s="7" t="s">
        <v>2088</v>
      </c>
      <c r="L1317" s="19">
        <v>4869831</v>
      </c>
      <c r="M1317" s="19">
        <f t="shared" si="63"/>
        <v>4869831</v>
      </c>
      <c r="N1317" s="11">
        <f>M1317*(1+VOTOS!$P$3%)^Q1317</f>
        <v>4929526.9407557724</v>
      </c>
      <c r="O1317" s="54">
        <f t="shared" si="61"/>
        <v>4929526.9407557724</v>
      </c>
      <c r="P1317" s="103">
        <f t="shared" si="62"/>
        <v>3.2804701995097265E-5</v>
      </c>
      <c r="Q1317" s="48">
        <v>101</v>
      </c>
      <c r="R1317" s="48"/>
      <c r="S1317" s="48" t="s">
        <v>11</v>
      </c>
    </row>
    <row r="1318" spans="1:19" s="47" customFormat="1" ht="14" x14ac:dyDescent="0.15">
      <c r="A1318" s="8" t="s">
        <v>415</v>
      </c>
      <c r="B1318" s="114" t="s">
        <v>416</v>
      </c>
      <c r="C1318" s="40" t="s">
        <v>65</v>
      </c>
      <c r="D1318" s="6" t="s">
        <v>727</v>
      </c>
      <c r="E1318" s="7" t="s">
        <v>728</v>
      </c>
      <c r="F1318" s="6" t="s">
        <v>2084</v>
      </c>
      <c r="G1318" s="6" t="s">
        <v>102</v>
      </c>
      <c r="H1318" s="6" t="s">
        <v>38</v>
      </c>
      <c r="I1318" s="8" t="s">
        <v>39</v>
      </c>
      <c r="J1318" s="15" t="s">
        <v>7586</v>
      </c>
      <c r="K1318" s="7" t="s">
        <v>2087</v>
      </c>
      <c r="L1318" s="19">
        <v>1400476</v>
      </c>
      <c r="M1318" s="19">
        <f t="shared" si="63"/>
        <v>1400476</v>
      </c>
      <c r="N1318" s="11">
        <f>M1318*(1+VOTOS!$P$3%)^Q1318</f>
        <v>1415422.0592679568</v>
      </c>
      <c r="O1318" s="54">
        <f t="shared" si="61"/>
        <v>1415422.0592679568</v>
      </c>
      <c r="P1318" s="103">
        <f t="shared" si="62"/>
        <v>9.4192605922655524E-6</v>
      </c>
      <c r="Q1318" s="48">
        <v>88</v>
      </c>
      <c r="R1318" s="48"/>
      <c r="S1318" s="48" t="s">
        <v>11</v>
      </c>
    </row>
    <row r="1319" spans="1:19" s="47" customFormat="1" ht="14" x14ac:dyDescent="0.15">
      <c r="A1319" s="8" t="s">
        <v>415</v>
      </c>
      <c r="B1319" s="114" t="s">
        <v>416</v>
      </c>
      <c r="C1319" s="40" t="s">
        <v>65</v>
      </c>
      <c r="D1319" s="6" t="s">
        <v>727</v>
      </c>
      <c r="E1319" s="7" t="s">
        <v>728</v>
      </c>
      <c r="F1319" s="6" t="s">
        <v>2084</v>
      </c>
      <c r="G1319" s="6" t="s">
        <v>102</v>
      </c>
      <c r="H1319" s="6" t="s">
        <v>38</v>
      </c>
      <c r="I1319" s="8" t="s">
        <v>39</v>
      </c>
      <c r="J1319" s="15" t="s">
        <v>7586</v>
      </c>
      <c r="K1319" s="7" t="s">
        <v>2085</v>
      </c>
      <c r="L1319" s="19">
        <v>3938321</v>
      </c>
      <c r="M1319" s="19">
        <f t="shared" si="63"/>
        <v>3938321</v>
      </c>
      <c r="N1319" s="11">
        <f>M1319*(1+VOTOS!$P$3%)^Q1319</f>
        <v>3947357.9875171236</v>
      </c>
      <c r="O1319" s="54">
        <f t="shared" si="61"/>
        <v>3947357.9875171236</v>
      </c>
      <c r="P1319" s="103">
        <f t="shared" si="62"/>
        <v>2.6268626585214076E-5</v>
      </c>
      <c r="Q1319" s="48">
        <v>19</v>
      </c>
      <c r="R1319" s="48"/>
      <c r="S1319" s="48" t="s">
        <v>11</v>
      </c>
    </row>
    <row r="1320" spans="1:19" s="47" customFormat="1" ht="14" x14ac:dyDescent="0.15">
      <c r="A1320" s="8" t="s">
        <v>415</v>
      </c>
      <c r="B1320" s="114" t="s">
        <v>416</v>
      </c>
      <c r="C1320" s="40" t="s">
        <v>65</v>
      </c>
      <c r="D1320" s="6" t="s">
        <v>727</v>
      </c>
      <c r="E1320" s="7" t="s">
        <v>728</v>
      </c>
      <c r="F1320" s="6" t="s">
        <v>2084</v>
      </c>
      <c r="G1320" s="6" t="s">
        <v>102</v>
      </c>
      <c r="H1320" s="6" t="s">
        <v>38</v>
      </c>
      <c r="I1320" s="8" t="s">
        <v>39</v>
      </c>
      <c r="J1320" s="15" t="s">
        <v>7586</v>
      </c>
      <c r="K1320" s="7" t="s">
        <v>2086</v>
      </c>
      <c r="L1320" s="19">
        <v>542718</v>
      </c>
      <c r="M1320" s="19">
        <f t="shared" si="63"/>
        <v>542718</v>
      </c>
      <c r="N1320" s="11">
        <f>M1320*(1+VOTOS!$P$3%)^Q1320</f>
        <v>546133.0855369576</v>
      </c>
      <c r="O1320" s="54">
        <f t="shared" si="61"/>
        <v>546133.0855369576</v>
      </c>
      <c r="P1320" s="103">
        <f t="shared" si="62"/>
        <v>3.6343716823172688E-6</v>
      </c>
      <c r="Q1320" s="48">
        <v>52</v>
      </c>
      <c r="R1320" s="48"/>
      <c r="S1320" s="48" t="s">
        <v>11</v>
      </c>
    </row>
    <row r="1321" spans="1:19" s="47" customFormat="1" ht="14" x14ac:dyDescent="0.15">
      <c r="A1321" s="8" t="s">
        <v>415</v>
      </c>
      <c r="B1321" s="114" t="s">
        <v>416</v>
      </c>
      <c r="C1321" s="40" t="s">
        <v>65</v>
      </c>
      <c r="D1321" s="6" t="s">
        <v>727</v>
      </c>
      <c r="E1321" s="7" t="s">
        <v>728</v>
      </c>
      <c r="F1321" s="6" t="s">
        <v>2084</v>
      </c>
      <c r="G1321" s="6" t="s">
        <v>102</v>
      </c>
      <c r="H1321" s="6" t="s">
        <v>38</v>
      </c>
      <c r="I1321" s="8" t="s">
        <v>39</v>
      </c>
      <c r="J1321" s="15" t="s">
        <v>7586</v>
      </c>
      <c r="K1321" s="17" t="s">
        <v>4403</v>
      </c>
      <c r="L1321" s="19">
        <v>-241280</v>
      </c>
      <c r="M1321" s="19">
        <f t="shared" si="63"/>
        <v>0</v>
      </c>
      <c r="N1321" s="11">
        <f>M1321*(1+VOTOS!$P$3%)^Q1321</f>
        <v>0</v>
      </c>
      <c r="O1321" s="54">
        <f t="shared" si="61"/>
        <v>-241280</v>
      </c>
      <c r="P1321" s="103">
        <f t="shared" si="62"/>
        <v>-1.6056547803679429E-6</v>
      </c>
      <c r="Q1321" s="48">
        <v>0</v>
      </c>
      <c r="R1321" s="48"/>
      <c r="S1321" s="48" t="s">
        <v>11</v>
      </c>
    </row>
    <row r="1322" spans="1:19" s="47" customFormat="1" ht="14" x14ac:dyDescent="0.15">
      <c r="A1322" s="8" t="s">
        <v>415</v>
      </c>
      <c r="B1322" s="114" t="s">
        <v>416</v>
      </c>
      <c r="C1322" s="40" t="s">
        <v>65</v>
      </c>
      <c r="D1322" s="6" t="s">
        <v>1328</v>
      </c>
      <c r="E1322" s="7" t="s">
        <v>1329</v>
      </c>
      <c r="F1322" s="6" t="s">
        <v>2089</v>
      </c>
      <c r="G1322" s="6" t="s">
        <v>4936</v>
      </c>
      <c r="H1322" s="6" t="s">
        <v>38</v>
      </c>
      <c r="I1322" s="8" t="s">
        <v>39</v>
      </c>
      <c r="J1322" s="15" t="s">
        <v>7586</v>
      </c>
      <c r="K1322" s="7" t="s">
        <v>2090</v>
      </c>
      <c r="L1322" s="19">
        <v>2166895</v>
      </c>
      <c r="M1322" s="19">
        <f t="shared" si="63"/>
        <v>2166895</v>
      </c>
      <c r="N1322" s="11">
        <f>M1322*(1+VOTOS!$P$3%)^Q1322</f>
        <v>2175538.2623783224</v>
      </c>
      <c r="O1322" s="54">
        <f t="shared" si="61"/>
        <v>2175538.2623783224</v>
      </c>
      <c r="P1322" s="103">
        <f t="shared" si="62"/>
        <v>1.4477633499921756E-5</v>
      </c>
      <c r="Q1322" s="48">
        <v>33</v>
      </c>
      <c r="R1322" s="48"/>
      <c r="S1322" s="48" t="s">
        <v>11</v>
      </c>
    </row>
    <row r="1323" spans="1:19" s="47" customFormat="1" ht="14" x14ac:dyDescent="0.15">
      <c r="A1323" s="8" t="s">
        <v>415</v>
      </c>
      <c r="B1323" s="114" t="s">
        <v>416</v>
      </c>
      <c r="C1323" s="40" t="s">
        <v>65</v>
      </c>
      <c r="D1323" s="6" t="s">
        <v>1328</v>
      </c>
      <c r="E1323" s="7" t="s">
        <v>1329</v>
      </c>
      <c r="F1323" s="6" t="s">
        <v>2089</v>
      </c>
      <c r="G1323" s="6" t="s">
        <v>4936</v>
      </c>
      <c r="H1323" s="6" t="s">
        <v>38</v>
      </c>
      <c r="I1323" s="8" t="s">
        <v>39</v>
      </c>
      <c r="J1323" s="15" t="s">
        <v>7586</v>
      </c>
      <c r="K1323" s="7" t="s">
        <v>2091</v>
      </c>
      <c r="L1323" s="19">
        <v>75078</v>
      </c>
      <c r="M1323" s="19">
        <f t="shared" si="63"/>
        <v>75078</v>
      </c>
      <c r="N1323" s="11">
        <f>M1323*(1+VOTOS!$P$3%)^Q1323</f>
        <v>75751.202076914284</v>
      </c>
      <c r="O1323" s="54">
        <f t="shared" si="61"/>
        <v>75751.202076914284</v>
      </c>
      <c r="P1323" s="103">
        <f t="shared" si="62"/>
        <v>5.0410427608345267E-7</v>
      </c>
      <c r="Q1323" s="48">
        <v>74</v>
      </c>
      <c r="R1323" s="48"/>
      <c r="S1323" s="48" t="s">
        <v>11</v>
      </c>
    </row>
    <row r="1324" spans="1:19" s="47" customFormat="1" ht="14" x14ac:dyDescent="0.15">
      <c r="A1324" s="14" t="s">
        <v>5234</v>
      </c>
      <c r="B1324" s="115" t="s">
        <v>416</v>
      </c>
      <c r="C1324" s="40" t="s">
        <v>65</v>
      </c>
      <c r="D1324" s="12" t="s">
        <v>1858</v>
      </c>
      <c r="E1324" s="51" t="s">
        <v>1859</v>
      </c>
      <c r="F1324" s="14" t="s">
        <v>6342</v>
      </c>
      <c r="G1324" s="14" t="s">
        <v>37</v>
      </c>
      <c r="H1324" s="14" t="s">
        <v>38</v>
      </c>
      <c r="I1324" s="14" t="s">
        <v>39</v>
      </c>
      <c r="J1324" s="15" t="s">
        <v>7586</v>
      </c>
      <c r="K1324" s="52" t="s">
        <v>4209</v>
      </c>
      <c r="L1324" s="109">
        <v>118672.5</v>
      </c>
      <c r="M1324" s="19">
        <f t="shared" si="63"/>
        <v>0</v>
      </c>
      <c r="N1324" s="11">
        <f>M1324*(1+VOTOS!$P$3%)^Q1324</f>
        <v>0</v>
      </c>
      <c r="O1324" s="54">
        <f t="shared" si="61"/>
        <v>118672.5</v>
      </c>
      <c r="P1324" s="103">
        <f t="shared" si="62"/>
        <v>7.8973419646557822E-7</v>
      </c>
      <c r="Q1324" s="6">
        <v>0</v>
      </c>
      <c r="R1324" s="6"/>
      <c r="S1324" s="6" t="s">
        <v>7</v>
      </c>
    </row>
    <row r="1325" spans="1:19" s="47" customFormat="1" ht="14" x14ac:dyDescent="0.15">
      <c r="A1325" s="14" t="s">
        <v>5234</v>
      </c>
      <c r="B1325" s="115" t="s">
        <v>416</v>
      </c>
      <c r="C1325" s="40" t="s">
        <v>65</v>
      </c>
      <c r="D1325" s="12" t="s">
        <v>1858</v>
      </c>
      <c r="E1325" s="51" t="s">
        <v>1859</v>
      </c>
      <c r="F1325" s="14" t="s">
        <v>6342</v>
      </c>
      <c r="G1325" s="14" t="s">
        <v>37</v>
      </c>
      <c r="H1325" s="14" t="s">
        <v>38</v>
      </c>
      <c r="I1325" s="14" t="s">
        <v>39</v>
      </c>
      <c r="J1325" s="15" t="s">
        <v>7586</v>
      </c>
      <c r="K1325" s="52" t="s">
        <v>3137</v>
      </c>
      <c r="L1325" s="109">
        <v>66480</v>
      </c>
      <c r="M1325" s="19">
        <f t="shared" si="63"/>
        <v>0</v>
      </c>
      <c r="N1325" s="11">
        <f>M1325*(1+VOTOS!$P$3%)^Q1325</f>
        <v>0</v>
      </c>
      <c r="O1325" s="54">
        <f t="shared" si="61"/>
        <v>66480</v>
      </c>
      <c r="P1325" s="103">
        <f t="shared" si="62"/>
        <v>4.4240687085071635E-7</v>
      </c>
      <c r="Q1325" s="6">
        <v>0</v>
      </c>
      <c r="R1325" s="6"/>
      <c r="S1325" s="6" t="s">
        <v>7</v>
      </c>
    </row>
    <row r="1326" spans="1:19" s="47" customFormat="1" ht="14" x14ac:dyDescent="0.15">
      <c r="A1326" s="14" t="s">
        <v>5234</v>
      </c>
      <c r="B1326" s="115" t="s">
        <v>416</v>
      </c>
      <c r="C1326" s="40" t="s">
        <v>65</v>
      </c>
      <c r="D1326" s="12" t="s">
        <v>1858</v>
      </c>
      <c r="E1326" s="51" t="s">
        <v>1859</v>
      </c>
      <c r="F1326" s="14" t="s">
        <v>6342</v>
      </c>
      <c r="G1326" s="14" t="s">
        <v>37</v>
      </c>
      <c r="H1326" s="14" t="s">
        <v>38</v>
      </c>
      <c r="I1326" s="14" t="s">
        <v>39</v>
      </c>
      <c r="J1326" s="15" t="s">
        <v>7586</v>
      </c>
      <c r="K1326" s="52" t="s">
        <v>4208</v>
      </c>
      <c r="L1326" s="109">
        <v>58321</v>
      </c>
      <c r="M1326" s="19">
        <f t="shared" si="63"/>
        <v>0</v>
      </c>
      <c r="N1326" s="11">
        <f>M1326*(1+VOTOS!$P$3%)^Q1326</f>
        <v>0</v>
      </c>
      <c r="O1326" s="54">
        <f t="shared" si="61"/>
        <v>58321</v>
      </c>
      <c r="P1326" s="103">
        <f t="shared" si="62"/>
        <v>3.8811087717937167E-7</v>
      </c>
      <c r="Q1326" s="6">
        <v>0</v>
      </c>
      <c r="R1326" s="6"/>
      <c r="S1326" s="6" t="s">
        <v>7</v>
      </c>
    </row>
    <row r="1327" spans="1:19" s="47" customFormat="1" ht="14" x14ac:dyDescent="0.15">
      <c r="A1327" s="8" t="s">
        <v>415</v>
      </c>
      <c r="B1327" s="114" t="s">
        <v>416</v>
      </c>
      <c r="C1327" s="40" t="s">
        <v>65</v>
      </c>
      <c r="D1327" s="6" t="s">
        <v>745</v>
      </c>
      <c r="E1327" s="7" t="s">
        <v>746</v>
      </c>
      <c r="F1327" s="6" t="s">
        <v>2092</v>
      </c>
      <c r="G1327" s="6" t="s">
        <v>5224</v>
      </c>
      <c r="H1327" s="6" t="s">
        <v>38</v>
      </c>
      <c r="I1327" s="8" t="s">
        <v>39</v>
      </c>
      <c r="J1327" s="15" t="s">
        <v>7586</v>
      </c>
      <c r="K1327" s="7" t="s">
        <v>2093</v>
      </c>
      <c r="L1327" s="19">
        <v>10163400</v>
      </c>
      <c r="M1327" s="19">
        <f t="shared" si="63"/>
        <v>10163400</v>
      </c>
      <c r="N1327" s="11">
        <f>M1327*(1+VOTOS!$P$3%)^Q1327</f>
        <v>10668409.000303071</v>
      </c>
      <c r="O1327" s="54">
        <f t="shared" si="61"/>
        <v>10668409.000303071</v>
      </c>
      <c r="P1327" s="103">
        <f t="shared" si="62"/>
        <v>7.0995448898611622E-5</v>
      </c>
      <c r="Q1327" s="48">
        <v>402</v>
      </c>
      <c r="R1327" s="48"/>
      <c r="S1327" s="48" t="s">
        <v>11</v>
      </c>
    </row>
    <row r="1328" spans="1:19" s="47" customFormat="1" ht="14" x14ac:dyDescent="0.15">
      <c r="A1328" s="8" t="s">
        <v>415</v>
      </c>
      <c r="B1328" s="114" t="s">
        <v>416</v>
      </c>
      <c r="C1328" s="40" t="s">
        <v>65</v>
      </c>
      <c r="D1328" s="6" t="s">
        <v>1451</v>
      </c>
      <c r="E1328" s="7" t="s">
        <v>1452</v>
      </c>
      <c r="F1328" s="6" t="s">
        <v>2094</v>
      </c>
      <c r="G1328" s="6" t="s">
        <v>5224</v>
      </c>
      <c r="H1328" s="6" t="s">
        <v>38</v>
      </c>
      <c r="I1328" s="8" t="s">
        <v>39</v>
      </c>
      <c r="J1328" s="15" t="s">
        <v>7586</v>
      </c>
      <c r="K1328" s="7" t="s">
        <v>2095</v>
      </c>
      <c r="L1328" s="19">
        <v>1584961</v>
      </c>
      <c r="M1328" s="19">
        <f t="shared" si="63"/>
        <v>1584961</v>
      </c>
      <c r="N1328" s="11">
        <f>M1328*(1+VOTOS!$P$3%)^Q1328</f>
        <v>1588789.5449578851</v>
      </c>
      <c r="O1328" s="54">
        <f t="shared" si="61"/>
        <v>1588789.5449578851</v>
      </c>
      <c r="P1328" s="103">
        <f t="shared" si="62"/>
        <v>1.0572975496768224E-5</v>
      </c>
      <c r="Q1328" s="48">
        <v>20</v>
      </c>
      <c r="R1328" s="48"/>
      <c r="S1328" s="48" t="s">
        <v>11</v>
      </c>
    </row>
    <row r="1329" spans="1:19" s="47" customFormat="1" ht="14" x14ac:dyDescent="0.15">
      <c r="A1329" s="8" t="s">
        <v>415</v>
      </c>
      <c r="B1329" s="114" t="s">
        <v>416</v>
      </c>
      <c r="C1329" s="40" t="s">
        <v>65</v>
      </c>
      <c r="D1329" s="6" t="s">
        <v>405</v>
      </c>
      <c r="E1329" s="7" t="s">
        <v>406</v>
      </c>
      <c r="F1329" s="6" t="s">
        <v>4883</v>
      </c>
      <c r="G1329" s="6" t="s">
        <v>5224</v>
      </c>
      <c r="H1329" s="6" t="s">
        <v>38</v>
      </c>
      <c r="I1329" s="8" t="s">
        <v>39</v>
      </c>
      <c r="J1329" s="15" t="s">
        <v>7586</v>
      </c>
      <c r="K1329" s="7" t="s">
        <v>2663</v>
      </c>
      <c r="L1329" s="19">
        <v>29227037</v>
      </c>
      <c r="M1329" s="19">
        <f t="shared" si="63"/>
        <v>29227037</v>
      </c>
      <c r="N1329" s="11">
        <f>M1329*(1+VOTOS!$P$3%)^Q1329</f>
        <v>29973276.905790236</v>
      </c>
      <c r="O1329" s="54">
        <f t="shared" si="61"/>
        <v>29973276.905790236</v>
      </c>
      <c r="P1329" s="103">
        <f t="shared" si="62"/>
        <v>1.9946425458833785E-4</v>
      </c>
      <c r="Q1329" s="6">
        <v>209</v>
      </c>
      <c r="R1329" s="6"/>
      <c r="S1329" s="6" t="s">
        <v>11</v>
      </c>
    </row>
    <row r="1330" spans="1:19" s="47" customFormat="1" ht="14" x14ac:dyDescent="0.15">
      <c r="A1330" s="8" t="s">
        <v>415</v>
      </c>
      <c r="B1330" s="114" t="s">
        <v>416</v>
      </c>
      <c r="C1330" s="40" t="s">
        <v>65</v>
      </c>
      <c r="D1330" s="6" t="s">
        <v>813</v>
      </c>
      <c r="E1330" s="7" t="s">
        <v>814</v>
      </c>
      <c r="F1330" s="6" t="s">
        <v>4899</v>
      </c>
      <c r="G1330" s="6" t="s">
        <v>4936</v>
      </c>
      <c r="H1330" s="6" t="s">
        <v>38</v>
      </c>
      <c r="I1330" s="8" t="s">
        <v>39</v>
      </c>
      <c r="J1330" s="15" t="s">
        <v>7586</v>
      </c>
      <c r="K1330" s="7" t="s">
        <v>4900</v>
      </c>
      <c r="L1330" s="19">
        <v>4468918</v>
      </c>
      <c r="M1330" s="19">
        <f t="shared" si="63"/>
        <v>4468918</v>
      </c>
      <c r="N1330" s="11">
        <f>M1330*(1+VOTOS!$P$3%)^Q1330</f>
        <v>4531345.6931499476</v>
      </c>
      <c r="O1330" s="54">
        <f t="shared" si="61"/>
        <v>4531345.6931499476</v>
      </c>
      <c r="P1330" s="103">
        <f t="shared" si="62"/>
        <v>3.0154910782932291E-5</v>
      </c>
      <c r="Q1330" s="6">
        <v>115</v>
      </c>
      <c r="R1330" s="6"/>
      <c r="S1330" s="6" t="s">
        <v>11</v>
      </c>
    </row>
    <row r="1331" spans="1:19" s="47" customFormat="1" ht="14" x14ac:dyDescent="0.15">
      <c r="A1331" s="8" t="s">
        <v>415</v>
      </c>
      <c r="B1331" s="114" t="s">
        <v>416</v>
      </c>
      <c r="C1331" s="40" t="s">
        <v>65</v>
      </c>
      <c r="D1331" s="6" t="s">
        <v>813</v>
      </c>
      <c r="E1331" s="7" t="s">
        <v>814</v>
      </c>
      <c r="F1331" s="6" t="s">
        <v>4899</v>
      </c>
      <c r="G1331" s="6" t="s">
        <v>4936</v>
      </c>
      <c r="H1331" s="6" t="s">
        <v>38</v>
      </c>
      <c r="I1331" s="8" t="s">
        <v>39</v>
      </c>
      <c r="J1331" s="15" t="s">
        <v>7586</v>
      </c>
      <c r="K1331" s="7" t="s">
        <v>4314</v>
      </c>
      <c r="L1331" s="19">
        <v>2993520</v>
      </c>
      <c r="M1331" s="19">
        <f t="shared" si="63"/>
        <v>2993520</v>
      </c>
      <c r="N1331" s="11">
        <f>M1331*(1+VOTOS!$P$3%)^Q1331</f>
        <v>3035337.4036753932</v>
      </c>
      <c r="O1331" s="54">
        <f t="shared" si="61"/>
        <v>3035337.4036753932</v>
      </c>
      <c r="P1331" s="103">
        <f t="shared" si="62"/>
        <v>2.0199370077258851E-5</v>
      </c>
      <c r="Q1331" s="6">
        <v>115</v>
      </c>
      <c r="R1331" s="6"/>
      <c r="S1331" s="6" t="s">
        <v>11</v>
      </c>
    </row>
    <row r="1332" spans="1:19" s="47" customFormat="1" ht="14" x14ac:dyDescent="0.15">
      <c r="A1332" s="14" t="s">
        <v>5234</v>
      </c>
      <c r="B1332" s="115" t="s">
        <v>416</v>
      </c>
      <c r="C1332" s="40" t="s">
        <v>88</v>
      </c>
      <c r="D1332" s="12" t="s">
        <v>2038</v>
      </c>
      <c r="E1332" s="51" t="s">
        <v>6453</v>
      </c>
      <c r="F1332" s="14" t="s">
        <v>6454</v>
      </c>
      <c r="G1332" s="14" t="s">
        <v>37</v>
      </c>
      <c r="H1332" s="14" t="s">
        <v>38</v>
      </c>
      <c r="I1332" s="14" t="s">
        <v>39</v>
      </c>
      <c r="J1332" s="15" t="s">
        <v>7586</v>
      </c>
      <c r="K1332" s="52" t="s">
        <v>6455</v>
      </c>
      <c r="L1332" s="109">
        <v>1774850</v>
      </c>
      <c r="M1332" s="19">
        <f t="shared" si="63"/>
        <v>0</v>
      </c>
      <c r="N1332" s="11">
        <f>M1332*(1+VOTOS!$P$3%)^Q1332</f>
        <v>0</v>
      </c>
      <c r="O1332" s="54">
        <f t="shared" si="61"/>
        <v>1774850</v>
      </c>
      <c r="P1332" s="103">
        <f t="shared" si="62"/>
        <v>1.1811158765484266E-5</v>
      </c>
      <c r="Q1332" s="6">
        <v>0</v>
      </c>
      <c r="R1332" s="6"/>
      <c r="S1332" s="6" t="s">
        <v>7</v>
      </c>
    </row>
    <row r="1333" spans="1:19" s="47" customFormat="1" ht="14" x14ac:dyDescent="0.15">
      <c r="A1333" s="8" t="s">
        <v>415</v>
      </c>
      <c r="B1333" s="114" t="s">
        <v>416</v>
      </c>
      <c r="C1333" s="40" t="s">
        <v>65</v>
      </c>
      <c r="D1333" s="6" t="s">
        <v>475</v>
      </c>
      <c r="E1333" s="17" t="s">
        <v>476</v>
      </c>
      <c r="F1333" s="6" t="s">
        <v>4131</v>
      </c>
      <c r="G1333" s="6" t="s">
        <v>5224</v>
      </c>
      <c r="H1333" s="6" t="s">
        <v>38</v>
      </c>
      <c r="I1333" s="8" t="s">
        <v>39</v>
      </c>
      <c r="J1333" s="15" t="s">
        <v>7586</v>
      </c>
      <c r="K1333" s="7" t="s">
        <v>4132</v>
      </c>
      <c r="L1333" s="19">
        <v>23277299</v>
      </c>
      <c r="M1333" s="19">
        <f t="shared" si="63"/>
        <v>23277299</v>
      </c>
      <c r="N1333" s="11">
        <f>M1333*(1+VOTOS!$P$3%)^Q1333</f>
        <v>25447699.951333765</v>
      </c>
      <c r="O1333" s="54">
        <f t="shared" si="61"/>
        <v>25447699.951333765</v>
      </c>
      <c r="P1333" s="103">
        <f t="shared" si="62"/>
        <v>1.6934773324033542E-4</v>
      </c>
      <c r="Q1333" s="6">
        <v>739</v>
      </c>
      <c r="R1333" s="6"/>
      <c r="S1333" s="6" t="s">
        <v>11</v>
      </c>
    </row>
    <row r="1334" spans="1:19" s="47" customFormat="1" ht="14" x14ac:dyDescent="0.15">
      <c r="A1334" s="14" t="s">
        <v>5234</v>
      </c>
      <c r="B1334" s="115" t="s">
        <v>416</v>
      </c>
      <c r="C1334" s="40" t="s">
        <v>88</v>
      </c>
      <c r="D1334" s="12" t="s">
        <v>1881</v>
      </c>
      <c r="E1334" s="51" t="s">
        <v>1883</v>
      </c>
      <c r="F1334" s="14" t="s">
        <v>5667</v>
      </c>
      <c r="G1334" s="14" t="s">
        <v>37</v>
      </c>
      <c r="H1334" s="14" t="s">
        <v>38</v>
      </c>
      <c r="I1334" s="14" t="s">
        <v>39</v>
      </c>
      <c r="J1334" s="15" t="s">
        <v>7586</v>
      </c>
      <c r="K1334" s="52" t="s">
        <v>5668</v>
      </c>
      <c r="L1334" s="109">
        <v>158042.5</v>
      </c>
      <c r="M1334" s="19">
        <f t="shared" si="63"/>
        <v>158042.5</v>
      </c>
      <c r="N1334" s="11">
        <f>M1334*(1+VOTOS!$P$3%)^Q1334</f>
        <v>161433.79975212514</v>
      </c>
      <c r="O1334" s="54">
        <f t="shared" si="61"/>
        <v>161433.79975212514</v>
      </c>
      <c r="P1334" s="103">
        <f t="shared" si="62"/>
        <v>1.0742993712075637E-6</v>
      </c>
      <c r="Q1334" s="6">
        <v>176</v>
      </c>
      <c r="R1334" s="6"/>
      <c r="S1334" s="6" t="s">
        <v>7</v>
      </c>
    </row>
    <row r="1335" spans="1:19" s="47" customFormat="1" ht="14" x14ac:dyDescent="0.15">
      <c r="A1335" s="8" t="s">
        <v>415</v>
      </c>
      <c r="B1335" s="114" t="s">
        <v>416</v>
      </c>
      <c r="C1335" s="40" t="s">
        <v>88</v>
      </c>
      <c r="D1335" s="6" t="s">
        <v>1901</v>
      </c>
      <c r="E1335" s="7" t="s">
        <v>1903</v>
      </c>
      <c r="F1335" s="6" t="s">
        <v>2096</v>
      </c>
      <c r="G1335" s="6" t="s">
        <v>5224</v>
      </c>
      <c r="H1335" s="6" t="s">
        <v>38</v>
      </c>
      <c r="I1335" s="8" t="s">
        <v>39</v>
      </c>
      <c r="J1335" s="15" t="s">
        <v>7586</v>
      </c>
      <c r="K1335" s="7" t="s">
        <v>2097</v>
      </c>
      <c r="L1335" s="19">
        <v>134548</v>
      </c>
      <c r="M1335" s="19">
        <f t="shared" si="63"/>
        <v>134548</v>
      </c>
      <c r="N1335" s="11">
        <f>M1335*(1+VOTOS!$P$3%)^Q1335</f>
        <v>134710.40537349856</v>
      </c>
      <c r="O1335" s="54">
        <f t="shared" si="61"/>
        <v>134710.40537349856</v>
      </c>
      <c r="P1335" s="103">
        <f t="shared" si="62"/>
        <v>8.9646222792299984E-7</v>
      </c>
      <c r="Q1335" s="48">
        <v>10</v>
      </c>
      <c r="R1335" s="48"/>
      <c r="S1335" s="48" t="s">
        <v>11</v>
      </c>
    </row>
    <row r="1336" spans="1:19" s="47" customFormat="1" ht="14" x14ac:dyDescent="0.15">
      <c r="A1336" s="14" t="s">
        <v>5234</v>
      </c>
      <c r="B1336" s="115" t="s">
        <v>416</v>
      </c>
      <c r="C1336" s="40" t="s">
        <v>65</v>
      </c>
      <c r="D1336" s="12" t="s">
        <v>1407</v>
      </c>
      <c r="E1336" s="51" t="s">
        <v>1408</v>
      </c>
      <c r="F1336" s="14" t="s">
        <v>5252</v>
      </c>
      <c r="G1336" s="14" t="s">
        <v>37</v>
      </c>
      <c r="H1336" s="14" t="s">
        <v>38</v>
      </c>
      <c r="I1336" s="14" t="s">
        <v>39</v>
      </c>
      <c r="J1336" s="15" t="s">
        <v>7586</v>
      </c>
      <c r="K1336" s="52" t="s">
        <v>6009</v>
      </c>
      <c r="L1336" s="109">
        <v>918840.5</v>
      </c>
      <c r="M1336" s="19">
        <f t="shared" si="63"/>
        <v>918840.5</v>
      </c>
      <c r="N1336" s="11">
        <f>M1336*(1+VOTOS!$P$3%)^Q1336</f>
        <v>934039.23972720676</v>
      </c>
      <c r="O1336" s="54">
        <f t="shared" si="61"/>
        <v>934039.23972720676</v>
      </c>
      <c r="P1336" s="103">
        <f t="shared" si="62"/>
        <v>6.2157848570922938E-6</v>
      </c>
      <c r="Q1336" s="6">
        <v>136</v>
      </c>
      <c r="R1336" s="6"/>
      <c r="S1336" s="6" t="s">
        <v>7</v>
      </c>
    </row>
    <row r="1337" spans="1:19" s="47" customFormat="1" ht="14" x14ac:dyDescent="0.15">
      <c r="A1337" s="14" t="s">
        <v>5234</v>
      </c>
      <c r="B1337" s="115" t="s">
        <v>416</v>
      </c>
      <c r="C1337" s="40" t="s">
        <v>65</v>
      </c>
      <c r="D1337" s="12" t="s">
        <v>1407</v>
      </c>
      <c r="E1337" s="51" t="s">
        <v>1408</v>
      </c>
      <c r="F1337" s="14" t="s">
        <v>5252</v>
      </c>
      <c r="G1337" s="14" t="s">
        <v>37</v>
      </c>
      <c r="H1337" s="14" t="s">
        <v>38</v>
      </c>
      <c r="I1337" s="14" t="s">
        <v>39</v>
      </c>
      <c r="J1337" s="15" t="s">
        <v>7586</v>
      </c>
      <c r="K1337" s="52" t="s">
        <v>6010</v>
      </c>
      <c r="L1337" s="109">
        <v>766229.5</v>
      </c>
      <c r="M1337" s="19">
        <f t="shared" si="63"/>
        <v>766229.5</v>
      </c>
      <c r="N1337" s="11">
        <f>M1337*(1+VOTOS!$P$3%)^Q1337</f>
        <v>778903.86812135275</v>
      </c>
      <c r="O1337" s="54">
        <f t="shared" si="61"/>
        <v>778903.86812135275</v>
      </c>
      <c r="P1337" s="103">
        <f t="shared" si="62"/>
        <v>5.18339986445678E-6</v>
      </c>
      <c r="Q1337" s="6">
        <v>136</v>
      </c>
      <c r="R1337" s="6"/>
      <c r="S1337" s="6" t="s">
        <v>7</v>
      </c>
    </row>
    <row r="1338" spans="1:19" s="47" customFormat="1" ht="14" x14ac:dyDescent="0.15">
      <c r="A1338" s="14" t="s">
        <v>5234</v>
      </c>
      <c r="B1338" s="115" t="s">
        <v>416</v>
      </c>
      <c r="C1338" s="40" t="s">
        <v>65</v>
      </c>
      <c r="D1338" s="12" t="s">
        <v>1407</v>
      </c>
      <c r="E1338" s="51" t="s">
        <v>1408</v>
      </c>
      <c r="F1338" s="14" t="s">
        <v>5252</v>
      </c>
      <c r="G1338" s="14" t="s">
        <v>37</v>
      </c>
      <c r="H1338" s="14" t="s">
        <v>38</v>
      </c>
      <c r="I1338" s="14" t="s">
        <v>39</v>
      </c>
      <c r="J1338" s="15" t="s">
        <v>7586</v>
      </c>
      <c r="K1338" s="52" t="s">
        <v>6011</v>
      </c>
      <c r="L1338" s="109">
        <v>80325</v>
      </c>
      <c r="M1338" s="19">
        <f t="shared" si="63"/>
        <v>80325</v>
      </c>
      <c r="N1338" s="11">
        <f>M1338*(1+VOTOS!$P$3%)^Q1338</f>
        <v>81211.623441928838</v>
      </c>
      <c r="O1338" s="54">
        <f t="shared" si="61"/>
        <v>81211.623441928838</v>
      </c>
      <c r="P1338" s="103">
        <f t="shared" si="62"/>
        <v>5.404419404881231E-7</v>
      </c>
      <c r="Q1338" s="6">
        <v>91</v>
      </c>
      <c r="R1338" s="6"/>
      <c r="S1338" s="6" t="s">
        <v>7</v>
      </c>
    </row>
    <row r="1339" spans="1:19" s="47" customFormat="1" ht="14" x14ac:dyDescent="0.15">
      <c r="A1339" s="8" t="s">
        <v>5234</v>
      </c>
      <c r="B1339" s="114" t="s">
        <v>416</v>
      </c>
      <c r="C1339" s="40" t="s">
        <v>65</v>
      </c>
      <c r="D1339" s="6" t="s">
        <v>1407</v>
      </c>
      <c r="E1339" s="7" t="s">
        <v>1408</v>
      </c>
      <c r="F1339" s="6" t="s">
        <v>5252</v>
      </c>
      <c r="G1339" s="6" t="s">
        <v>5224</v>
      </c>
      <c r="H1339" s="6" t="s">
        <v>38</v>
      </c>
      <c r="I1339" s="8" t="s">
        <v>39</v>
      </c>
      <c r="J1339" s="15" t="s">
        <v>7586</v>
      </c>
      <c r="K1339" s="7" t="s">
        <v>5253</v>
      </c>
      <c r="L1339" s="19">
        <v>7269.9480000000003</v>
      </c>
      <c r="M1339" s="19">
        <f t="shared" si="63"/>
        <v>0</v>
      </c>
      <c r="N1339" s="11">
        <f>M1339*(1+VOTOS!$P$3%)^Q1339</f>
        <v>0</v>
      </c>
      <c r="O1339" s="54">
        <f t="shared" si="61"/>
        <v>7269.9480000000003</v>
      </c>
      <c r="P1339" s="103">
        <f t="shared" si="62"/>
        <v>4.8379587032602647E-8</v>
      </c>
      <c r="Q1339" s="6">
        <v>0</v>
      </c>
      <c r="R1339" s="6"/>
      <c r="S1339" s="6" t="s">
        <v>89</v>
      </c>
    </row>
    <row r="1340" spans="1:19" s="47" customFormat="1" ht="14" x14ac:dyDescent="0.15">
      <c r="A1340" s="8" t="s">
        <v>5234</v>
      </c>
      <c r="B1340" s="114" t="s">
        <v>416</v>
      </c>
      <c r="C1340" s="40" t="s">
        <v>65</v>
      </c>
      <c r="D1340" s="6" t="s">
        <v>1407</v>
      </c>
      <c r="E1340" s="7" t="s">
        <v>1408</v>
      </c>
      <c r="F1340" s="6" t="s">
        <v>5252</v>
      </c>
      <c r="G1340" s="6" t="s">
        <v>5224</v>
      </c>
      <c r="H1340" s="6" t="s">
        <v>38</v>
      </c>
      <c r="I1340" s="8" t="s">
        <v>39</v>
      </c>
      <c r="J1340" s="15" t="s">
        <v>7586</v>
      </c>
      <c r="K1340" s="7" t="s">
        <v>5254</v>
      </c>
      <c r="L1340" s="19">
        <v>999.6</v>
      </c>
      <c r="M1340" s="19">
        <f t="shared" si="63"/>
        <v>0</v>
      </c>
      <c r="N1340" s="11">
        <f>M1340*(1+VOTOS!$P$3%)^Q1340</f>
        <v>0</v>
      </c>
      <c r="O1340" s="54">
        <f t="shared" si="61"/>
        <v>999.6</v>
      </c>
      <c r="P1340" s="103">
        <f t="shared" si="62"/>
        <v>6.6520744299394717E-9</v>
      </c>
      <c r="Q1340" s="6">
        <v>0</v>
      </c>
      <c r="R1340" s="6"/>
      <c r="S1340" s="6" t="s">
        <v>89</v>
      </c>
    </row>
    <row r="1341" spans="1:19" s="47" customFormat="1" ht="14" x14ac:dyDescent="0.15">
      <c r="A1341" s="8" t="s">
        <v>415</v>
      </c>
      <c r="B1341" s="114" t="s">
        <v>416</v>
      </c>
      <c r="C1341" s="40" t="s">
        <v>65</v>
      </c>
      <c r="D1341" s="6" t="s">
        <v>252</v>
      </c>
      <c r="E1341" s="7" t="s">
        <v>253</v>
      </c>
      <c r="F1341" s="6" t="s">
        <v>2098</v>
      </c>
      <c r="G1341" s="6" t="s">
        <v>2099</v>
      </c>
      <c r="H1341" s="6" t="s">
        <v>38</v>
      </c>
      <c r="I1341" s="8" t="s">
        <v>39</v>
      </c>
      <c r="J1341" s="15" t="s">
        <v>7586</v>
      </c>
      <c r="K1341" s="7" t="s">
        <v>2146</v>
      </c>
      <c r="L1341" s="19">
        <v>1011920</v>
      </c>
      <c r="M1341" s="19">
        <f t="shared" si="63"/>
        <v>1011920</v>
      </c>
      <c r="N1341" s="11">
        <f>M1341*(1+VOTOS!$P$3%)^Q1341</f>
        <v>1028162.1527039369</v>
      </c>
      <c r="O1341" s="54">
        <f t="shared" si="61"/>
        <v>1028162.1527039369</v>
      </c>
      <c r="P1341" s="103">
        <f t="shared" si="62"/>
        <v>6.8421480250433987E-6</v>
      </c>
      <c r="Q1341" s="6">
        <v>132</v>
      </c>
      <c r="R1341" s="6"/>
      <c r="S1341" s="6" t="s">
        <v>11</v>
      </c>
    </row>
    <row r="1342" spans="1:19" s="47" customFormat="1" ht="14" x14ac:dyDescent="0.15">
      <c r="A1342" s="8" t="s">
        <v>415</v>
      </c>
      <c r="B1342" s="114" t="s">
        <v>416</v>
      </c>
      <c r="C1342" s="40" t="s">
        <v>65</v>
      </c>
      <c r="D1342" s="6" t="s">
        <v>252</v>
      </c>
      <c r="E1342" s="7" t="s">
        <v>253</v>
      </c>
      <c r="F1342" s="6" t="s">
        <v>2098</v>
      </c>
      <c r="G1342" s="6" t="s">
        <v>2099</v>
      </c>
      <c r="H1342" s="6" t="s">
        <v>38</v>
      </c>
      <c r="I1342" s="8" t="s">
        <v>39</v>
      </c>
      <c r="J1342" s="15" t="s">
        <v>7586</v>
      </c>
      <c r="K1342" s="7" t="s">
        <v>2111</v>
      </c>
      <c r="L1342" s="19">
        <v>597400</v>
      </c>
      <c r="M1342" s="19">
        <f t="shared" si="63"/>
        <v>597400</v>
      </c>
      <c r="N1342" s="11">
        <f>M1342*(1+VOTOS!$P$3%)^Q1342</f>
        <v>605745.26475710201</v>
      </c>
      <c r="O1342" s="54">
        <f t="shared" si="61"/>
        <v>605745.26475710201</v>
      </c>
      <c r="P1342" s="103">
        <f t="shared" si="62"/>
        <v>4.0310750167543356E-6</v>
      </c>
      <c r="Q1342" s="48">
        <v>115</v>
      </c>
      <c r="R1342" s="48"/>
      <c r="S1342" s="48" t="s">
        <v>11</v>
      </c>
    </row>
    <row r="1343" spans="1:19" s="47" customFormat="1" ht="14" x14ac:dyDescent="0.15">
      <c r="A1343" s="8" t="s">
        <v>415</v>
      </c>
      <c r="B1343" s="114" t="s">
        <v>416</v>
      </c>
      <c r="C1343" s="40" t="s">
        <v>65</v>
      </c>
      <c r="D1343" s="6" t="s">
        <v>252</v>
      </c>
      <c r="E1343" s="7" t="s">
        <v>253</v>
      </c>
      <c r="F1343" s="6" t="s">
        <v>2098</v>
      </c>
      <c r="G1343" s="6" t="s">
        <v>2099</v>
      </c>
      <c r="H1343" s="6" t="s">
        <v>38</v>
      </c>
      <c r="I1343" s="8" t="s">
        <v>39</v>
      </c>
      <c r="J1343" s="15" t="s">
        <v>7586</v>
      </c>
      <c r="K1343" s="7" t="s">
        <v>2122</v>
      </c>
      <c r="L1343" s="19">
        <v>508501</v>
      </c>
      <c r="M1343" s="19">
        <f t="shared" si="63"/>
        <v>508501</v>
      </c>
      <c r="N1343" s="11">
        <f>M1343*(1+VOTOS!$P$3%)^Q1343</f>
        <v>514858.56882009743</v>
      </c>
      <c r="O1343" s="54">
        <f t="shared" si="61"/>
        <v>514858.56882009743</v>
      </c>
      <c r="P1343" s="103">
        <f t="shared" si="62"/>
        <v>3.4262480198913583E-6</v>
      </c>
      <c r="Q1343" s="48">
        <v>103</v>
      </c>
      <c r="R1343" s="48"/>
      <c r="S1343" s="48" t="s">
        <v>11</v>
      </c>
    </row>
    <row r="1344" spans="1:19" s="47" customFormat="1" ht="14" x14ac:dyDescent="0.15">
      <c r="A1344" s="8" t="s">
        <v>415</v>
      </c>
      <c r="B1344" s="114" t="s">
        <v>416</v>
      </c>
      <c r="C1344" s="40" t="s">
        <v>65</v>
      </c>
      <c r="D1344" s="6" t="s">
        <v>252</v>
      </c>
      <c r="E1344" s="7" t="s">
        <v>253</v>
      </c>
      <c r="F1344" s="6" t="s">
        <v>2098</v>
      </c>
      <c r="G1344" s="6" t="s">
        <v>2099</v>
      </c>
      <c r="H1344" s="6" t="s">
        <v>38</v>
      </c>
      <c r="I1344" s="8" t="s">
        <v>39</v>
      </c>
      <c r="J1344" s="15" t="s">
        <v>7586</v>
      </c>
      <c r="K1344" s="7" t="s">
        <v>2178</v>
      </c>
      <c r="L1344" s="19">
        <v>323145</v>
      </c>
      <c r="M1344" s="19">
        <f t="shared" si="63"/>
        <v>323145</v>
      </c>
      <c r="N1344" s="11">
        <f>M1344*(1+VOTOS!$P$3%)^Q1344</f>
        <v>326278.61669422482</v>
      </c>
      <c r="O1344" s="54">
        <f t="shared" si="61"/>
        <v>326278.61669422482</v>
      </c>
      <c r="P1344" s="103">
        <f t="shared" si="62"/>
        <v>2.1712981624126399E-6</v>
      </c>
      <c r="Q1344" s="6">
        <v>80</v>
      </c>
      <c r="R1344" s="6"/>
      <c r="S1344" s="6" t="s">
        <v>11</v>
      </c>
    </row>
    <row r="1345" spans="1:19" s="47" customFormat="1" ht="14" x14ac:dyDescent="0.15">
      <c r="A1345" s="8" t="s">
        <v>415</v>
      </c>
      <c r="B1345" s="114" t="s">
        <v>416</v>
      </c>
      <c r="C1345" s="40" t="s">
        <v>65</v>
      </c>
      <c r="D1345" s="6" t="s">
        <v>252</v>
      </c>
      <c r="E1345" s="7" t="s">
        <v>253</v>
      </c>
      <c r="F1345" s="6" t="s">
        <v>2098</v>
      </c>
      <c r="G1345" s="6" t="s">
        <v>2099</v>
      </c>
      <c r="H1345" s="6" t="s">
        <v>38</v>
      </c>
      <c r="I1345" s="8" t="s">
        <v>39</v>
      </c>
      <c r="J1345" s="15" t="s">
        <v>7586</v>
      </c>
      <c r="K1345" s="7" t="s">
        <v>2174</v>
      </c>
      <c r="L1345" s="19">
        <v>305128</v>
      </c>
      <c r="M1345" s="19">
        <f t="shared" si="63"/>
        <v>305128</v>
      </c>
      <c r="N1345" s="11">
        <f>M1345*(1+VOTOS!$P$3%)^Q1345</f>
        <v>312428.34876928653</v>
      </c>
      <c r="O1345" s="54">
        <f t="shared" si="61"/>
        <v>312428.34876928653</v>
      </c>
      <c r="P1345" s="103">
        <f t="shared" si="62"/>
        <v>2.0791282813489218E-6</v>
      </c>
      <c r="Q1345" s="6">
        <v>196</v>
      </c>
      <c r="R1345" s="6"/>
      <c r="S1345" s="6" t="s">
        <v>11</v>
      </c>
    </row>
    <row r="1346" spans="1:19" s="47" customFormat="1" ht="14" x14ac:dyDescent="0.15">
      <c r="A1346" s="8" t="s">
        <v>415</v>
      </c>
      <c r="B1346" s="114" t="s">
        <v>416</v>
      </c>
      <c r="C1346" s="40" t="s">
        <v>65</v>
      </c>
      <c r="D1346" s="6" t="s">
        <v>252</v>
      </c>
      <c r="E1346" s="7" t="s">
        <v>253</v>
      </c>
      <c r="F1346" s="6" t="s">
        <v>2098</v>
      </c>
      <c r="G1346" s="6" t="s">
        <v>2099</v>
      </c>
      <c r="H1346" s="6" t="s">
        <v>38</v>
      </c>
      <c r="I1346" s="8" t="s">
        <v>39</v>
      </c>
      <c r="J1346" s="15" t="s">
        <v>7586</v>
      </c>
      <c r="K1346" s="7" t="s">
        <v>2160</v>
      </c>
      <c r="L1346" s="19">
        <v>258580</v>
      </c>
      <c r="M1346" s="19">
        <f t="shared" si="63"/>
        <v>258580</v>
      </c>
      <c r="N1346" s="11">
        <f>M1346*(1+VOTOS!$P$3%)^Q1346</f>
        <v>262730.42280633253</v>
      </c>
      <c r="O1346" s="54">
        <f t="shared" si="61"/>
        <v>262730.42280633253</v>
      </c>
      <c r="P1346" s="103">
        <f t="shared" si="62"/>
        <v>1.7484016881924677E-6</v>
      </c>
      <c r="Q1346" s="6">
        <v>132</v>
      </c>
      <c r="R1346" s="6"/>
      <c r="S1346" s="6" t="s">
        <v>11</v>
      </c>
    </row>
    <row r="1347" spans="1:19" s="47" customFormat="1" ht="14" x14ac:dyDescent="0.15">
      <c r="A1347" s="8" t="s">
        <v>415</v>
      </c>
      <c r="B1347" s="114" t="s">
        <v>416</v>
      </c>
      <c r="C1347" s="40" t="s">
        <v>65</v>
      </c>
      <c r="D1347" s="6" t="s">
        <v>252</v>
      </c>
      <c r="E1347" s="7" t="s">
        <v>253</v>
      </c>
      <c r="F1347" s="6" t="s">
        <v>2098</v>
      </c>
      <c r="G1347" s="6" t="s">
        <v>2099</v>
      </c>
      <c r="H1347" s="6" t="s">
        <v>38</v>
      </c>
      <c r="I1347" s="8" t="s">
        <v>39</v>
      </c>
      <c r="J1347" s="15" t="s">
        <v>7586</v>
      </c>
      <c r="K1347" s="7" t="s">
        <v>2142</v>
      </c>
      <c r="L1347" s="19">
        <v>173284</v>
      </c>
      <c r="M1347" s="19">
        <f t="shared" si="63"/>
        <v>173284</v>
      </c>
      <c r="N1347" s="11">
        <f>M1347*(1+VOTOS!$P$3%)^Q1347</f>
        <v>175704.65761327362</v>
      </c>
      <c r="O1347" s="54">
        <f t="shared" si="61"/>
        <v>175704.65761327362</v>
      </c>
      <c r="P1347" s="103">
        <f t="shared" si="62"/>
        <v>1.1692681673974861E-6</v>
      </c>
      <c r="Q1347" s="6">
        <v>115</v>
      </c>
      <c r="R1347" s="6"/>
      <c r="S1347" s="6" t="s">
        <v>11</v>
      </c>
    </row>
    <row r="1348" spans="1:19" s="47" customFormat="1" ht="14" x14ac:dyDescent="0.15">
      <c r="A1348" s="8" t="s">
        <v>415</v>
      </c>
      <c r="B1348" s="114" t="s">
        <v>416</v>
      </c>
      <c r="C1348" s="40" t="s">
        <v>65</v>
      </c>
      <c r="D1348" s="6" t="s">
        <v>252</v>
      </c>
      <c r="E1348" s="7" t="s">
        <v>253</v>
      </c>
      <c r="F1348" s="6" t="s">
        <v>2098</v>
      </c>
      <c r="G1348" s="6" t="s">
        <v>2099</v>
      </c>
      <c r="H1348" s="6" t="s">
        <v>38</v>
      </c>
      <c r="I1348" s="8" t="s">
        <v>39</v>
      </c>
      <c r="J1348" s="15" t="s">
        <v>7586</v>
      </c>
      <c r="K1348" s="7" t="s">
        <v>2176</v>
      </c>
      <c r="L1348" s="19">
        <v>115649</v>
      </c>
      <c r="M1348" s="19">
        <f t="shared" si="63"/>
        <v>115649</v>
      </c>
      <c r="N1348" s="11">
        <f>M1348*(1+VOTOS!$P$3%)^Q1348</f>
        <v>117505.26207413392</v>
      </c>
      <c r="O1348" s="54">
        <f t="shared" si="61"/>
        <v>117505.26207413392</v>
      </c>
      <c r="P1348" s="103">
        <f t="shared" si="62"/>
        <v>7.8196653584101905E-7</v>
      </c>
      <c r="Q1348" s="6">
        <v>132</v>
      </c>
      <c r="R1348" s="6"/>
      <c r="S1348" s="6" t="s">
        <v>11</v>
      </c>
    </row>
    <row r="1349" spans="1:19" s="47" customFormat="1" ht="14" x14ac:dyDescent="0.15">
      <c r="A1349" s="8" t="s">
        <v>415</v>
      </c>
      <c r="B1349" s="114" t="s">
        <v>416</v>
      </c>
      <c r="C1349" s="40" t="s">
        <v>65</v>
      </c>
      <c r="D1349" s="6" t="s">
        <v>252</v>
      </c>
      <c r="E1349" s="7" t="s">
        <v>253</v>
      </c>
      <c r="F1349" s="6" t="s">
        <v>2098</v>
      </c>
      <c r="G1349" s="6" t="s">
        <v>2099</v>
      </c>
      <c r="H1349" s="6" t="s">
        <v>38</v>
      </c>
      <c r="I1349" s="8" t="s">
        <v>39</v>
      </c>
      <c r="J1349" s="15" t="s">
        <v>7586</v>
      </c>
      <c r="K1349" s="7" t="s">
        <v>2143</v>
      </c>
      <c r="L1349" s="19">
        <v>107647</v>
      </c>
      <c r="M1349" s="19">
        <f t="shared" si="63"/>
        <v>107647</v>
      </c>
      <c r="N1349" s="11">
        <f>M1349*(1+VOTOS!$P$3%)^Q1349</f>
        <v>109374.82335769695</v>
      </c>
      <c r="O1349" s="54">
        <f t="shared" si="61"/>
        <v>109374.82335769695</v>
      </c>
      <c r="P1349" s="103">
        <f t="shared" si="62"/>
        <v>7.2786060998087473E-7</v>
      </c>
      <c r="Q1349" s="6">
        <v>132</v>
      </c>
      <c r="R1349" s="6"/>
      <c r="S1349" s="6" t="s">
        <v>11</v>
      </c>
    </row>
    <row r="1350" spans="1:19" s="47" customFormat="1" ht="14" x14ac:dyDescent="0.15">
      <c r="A1350" s="8" t="s">
        <v>415</v>
      </c>
      <c r="B1350" s="114" t="s">
        <v>416</v>
      </c>
      <c r="C1350" s="40" t="s">
        <v>65</v>
      </c>
      <c r="D1350" s="6" t="s">
        <v>252</v>
      </c>
      <c r="E1350" s="7" t="s">
        <v>253</v>
      </c>
      <c r="F1350" s="6" t="s">
        <v>2098</v>
      </c>
      <c r="G1350" s="6" t="s">
        <v>2099</v>
      </c>
      <c r="H1350" s="6" t="s">
        <v>38</v>
      </c>
      <c r="I1350" s="8" t="s">
        <v>39</v>
      </c>
      <c r="J1350" s="15" t="s">
        <v>7586</v>
      </c>
      <c r="K1350" s="7" t="s">
        <v>2144</v>
      </c>
      <c r="L1350" s="19">
        <v>13671</v>
      </c>
      <c r="M1350" s="19">
        <f t="shared" si="63"/>
        <v>13671</v>
      </c>
      <c r="N1350" s="11">
        <f>M1350*(1+VOTOS!$P$3%)^Q1350</f>
        <v>13890.430853837775</v>
      </c>
      <c r="O1350" s="54">
        <f t="shared" si="61"/>
        <v>13890.430853837775</v>
      </c>
      <c r="P1350" s="103">
        <f t="shared" si="62"/>
        <v>9.2437154765562802E-8</v>
      </c>
      <c r="Q1350" s="6">
        <v>132</v>
      </c>
      <c r="R1350" s="6"/>
      <c r="S1350" s="6" t="s">
        <v>11</v>
      </c>
    </row>
    <row r="1351" spans="1:19" s="47" customFormat="1" ht="14" x14ac:dyDescent="0.15">
      <c r="A1351" s="8" t="s">
        <v>415</v>
      </c>
      <c r="B1351" s="114" t="s">
        <v>416</v>
      </c>
      <c r="C1351" s="40" t="s">
        <v>65</v>
      </c>
      <c r="D1351" s="6" t="s">
        <v>252</v>
      </c>
      <c r="E1351" s="7" t="s">
        <v>253</v>
      </c>
      <c r="F1351" s="6" t="s">
        <v>2098</v>
      </c>
      <c r="G1351" s="6" t="s">
        <v>2099</v>
      </c>
      <c r="H1351" s="6" t="s">
        <v>38</v>
      </c>
      <c r="I1351" s="8" t="s">
        <v>39</v>
      </c>
      <c r="J1351" s="15" t="s">
        <v>7586</v>
      </c>
      <c r="K1351" s="7" t="s">
        <v>2170</v>
      </c>
      <c r="L1351" s="19">
        <v>10967</v>
      </c>
      <c r="M1351" s="19">
        <f t="shared" si="63"/>
        <v>10967</v>
      </c>
      <c r="N1351" s="11">
        <f>M1351*(1+VOTOS!$P$3%)^Q1351</f>
        <v>11143.029418041027</v>
      </c>
      <c r="O1351" s="54">
        <f t="shared" ref="O1351:O1414" si="64">+IF(N1351&gt;0,N1351,L1351)</f>
        <v>11143.029418041027</v>
      </c>
      <c r="P1351" s="103">
        <f t="shared" ref="P1351:P1414" si="65">+O1351/$O$4</f>
        <v>7.4153922632867177E-8</v>
      </c>
      <c r="Q1351" s="6">
        <v>132</v>
      </c>
      <c r="R1351" s="6"/>
      <c r="S1351" s="6" t="s">
        <v>11</v>
      </c>
    </row>
    <row r="1352" spans="1:19" s="47" customFormat="1" ht="14" x14ac:dyDescent="0.15">
      <c r="A1352" s="8" t="s">
        <v>415</v>
      </c>
      <c r="B1352" s="114" t="s">
        <v>416</v>
      </c>
      <c r="C1352" s="40" t="s">
        <v>65</v>
      </c>
      <c r="D1352" s="6" t="s">
        <v>252</v>
      </c>
      <c r="E1352" s="7" t="s">
        <v>253</v>
      </c>
      <c r="F1352" s="6" t="s">
        <v>2098</v>
      </c>
      <c r="G1352" s="6" t="s">
        <v>2099</v>
      </c>
      <c r="H1352" s="6" t="s">
        <v>38</v>
      </c>
      <c r="I1352" s="8" t="s">
        <v>39</v>
      </c>
      <c r="J1352" s="15" t="s">
        <v>7586</v>
      </c>
      <c r="K1352" s="7" t="s">
        <v>2155</v>
      </c>
      <c r="L1352" s="19">
        <v>462501</v>
      </c>
      <c r="M1352" s="19">
        <f t="shared" si="63"/>
        <v>462501</v>
      </c>
      <c r="N1352" s="11">
        <f>M1352*(1+VOTOS!$P$3%)^Q1352</f>
        <v>463170.99177536456</v>
      </c>
      <c r="O1352" s="54">
        <f t="shared" si="64"/>
        <v>463170.99177536456</v>
      </c>
      <c r="P1352" s="103">
        <f t="shared" si="65"/>
        <v>3.082280823407971E-6</v>
      </c>
      <c r="Q1352" s="6">
        <v>12</v>
      </c>
      <c r="R1352" s="6"/>
      <c r="S1352" s="6" t="s">
        <v>11</v>
      </c>
    </row>
    <row r="1353" spans="1:19" s="47" customFormat="1" ht="14" x14ac:dyDescent="0.15">
      <c r="A1353" s="8" t="s">
        <v>415</v>
      </c>
      <c r="B1353" s="114" t="s">
        <v>416</v>
      </c>
      <c r="C1353" s="40" t="s">
        <v>65</v>
      </c>
      <c r="D1353" s="6" t="s">
        <v>252</v>
      </c>
      <c r="E1353" s="7" t="s">
        <v>253</v>
      </c>
      <c r="F1353" s="6" t="s">
        <v>2098</v>
      </c>
      <c r="G1353" s="6" t="s">
        <v>2099</v>
      </c>
      <c r="H1353" s="6" t="s">
        <v>38</v>
      </c>
      <c r="I1353" s="8" t="s">
        <v>39</v>
      </c>
      <c r="J1353" s="15" t="s">
        <v>7586</v>
      </c>
      <c r="K1353" s="7" t="s">
        <v>2114</v>
      </c>
      <c r="L1353" s="19">
        <v>1009800</v>
      </c>
      <c r="M1353" s="19">
        <f t="shared" si="63"/>
        <v>1009800</v>
      </c>
      <c r="N1353" s="11">
        <f>M1353*(1+VOTOS!$P$3%)^Q1353</f>
        <v>1039838.8778479523</v>
      </c>
      <c r="O1353" s="54">
        <f t="shared" si="64"/>
        <v>1039838.8778479523</v>
      </c>
      <c r="P1353" s="103">
        <f t="shared" si="65"/>
        <v>6.9198535520101217E-6</v>
      </c>
      <c r="Q1353" s="48">
        <v>243</v>
      </c>
      <c r="R1353" s="48"/>
      <c r="S1353" s="48" t="s">
        <v>11</v>
      </c>
    </row>
    <row r="1354" spans="1:19" s="47" customFormat="1" ht="14" x14ac:dyDescent="0.15">
      <c r="A1354" s="8" t="s">
        <v>415</v>
      </c>
      <c r="B1354" s="114" t="s">
        <v>416</v>
      </c>
      <c r="C1354" s="40" t="s">
        <v>65</v>
      </c>
      <c r="D1354" s="6" t="s">
        <v>252</v>
      </c>
      <c r="E1354" s="7" t="s">
        <v>253</v>
      </c>
      <c r="F1354" s="6" t="s">
        <v>2098</v>
      </c>
      <c r="G1354" s="6" t="s">
        <v>2099</v>
      </c>
      <c r="H1354" s="6" t="s">
        <v>38</v>
      </c>
      <c r="I1354" s="8" t="s">
        <v>39</v>
      </c>
      <c r="J1354" s="15" t="s">
        <v>7586</v>
      </c>
      <c r="K1354" s="7" t="s">
        <v>2163</v>
      </c>
      <c r="L1354" s="19">
        <v>1009800</v>
      </c>
      <c r="M1354" s="19">
        <f t="shared" si="63"/>
        <v>1009800</v>
      </c>
      <c r="N1354" s="11">
        <f>M1354*(1+VOTOS!$P$3%)^Q1354</f>
        <v>1033585.8819194875</v>
      </c>
      <c r="O1354" s="54">
        <f t="shared" si="64"/>
        <v>1033585.8819194875</v>
      </c>
      <c r="P1354" s="103">
        <f t="shared" si="65"/>
        <v>6.8782415128682082E-6</v>
      </c>
      <c r="Q1354" s="6">
        <v>193</v>
      </c>
      <c r="R1354" s="6"/>
      <c r="S1354" s="6" t="s">
        <v>11</v>
      </c>
    </row>
    <row r="1355" spans="1:19" s="47" customFormat="1" ht="14" x14ac:dyDescent="0.15">
      <c r="A1355" s="8" t="s">
        <v>415</v>
      </c>
      <c r="B1355" s="114" t="s">
        <v>416</v>
      </c>
      <c r="C1355" s="40" t="s">
        <v>65</v>
      </c>
      <c r="D1355" s="6" t="s">
        <v>252</v>
      </c>
      <c r="E1355" s="7" t="s">
        <v>253</v>
      </c>
      <c r="F1355" s="6" t="s">
        <v>2098</v>
      </c>
      <c r="G1355" s="6" t="s">
        <v>2099</v>
      </c>
      <c r="H1355" s="6" t="s">
        <v>38</v>
      </c>
      <c r="I1355" s="8" t="s">
        <v>39</v>
      </c>
      <c r="J1355" s="15" t="s">
        <v>7586</v>
      </c>
      <c r="K1355" s="7" t="s">
        <v>2152</v>
      </c>
      <c r="L1355" s="19">
        <v>945648</v>
      </c>
      <c r="M1355" s="19">
        <f t="shared" si="63"/>
        <v>945648</v>
      </c>
      <c r="N1355" s="11">
        <f>M1355*(1+VOTOS!$P$3%)^Q1355</f>
        <v>972839.23103816784</v>
      </c>
      <c r="O1355" s="54">
        <f t="shared" si="64"/>
        <v>972839.23103816784</v>
      </c>
      <c r="P1355" s="103">
        <f t="shared" si="65"/>
        <v>6.4739885686584379E-6</v>
      </c>
      <c r="Q1355" s="6">
        <v>235</v>
      </c>
      <c r="R1355" s="6"/>
      <c r="S1355" s="6" t="s">
        <v>11</v>
      </c>
    </row>
    <row r="1356" spans="1:19" s="47" customFormat="1" ht="14" x14ac:dyDescent="0.15">
      <c r="A1356" s="8" t="s">
        <v>415</v>
      </c>
      <c r="B1356" s="114" t="s">
        <v>416</v>
      </c>
      <c r="C1356" s="40" t="s">
        <v>65</v>
      </c>
      <c r="D1356" s="6" t="s">
        <v>252</v>
      </c>
      <c r="E1356" s="7" t="s">
        <v>253</v>
      </c>
      <c r="F1356" s="6" t="s">
        <v>2098</v>
      </c>
      <c r="G1356" s="6" t="s">
        <v>2099</v>
      </c>
      <c r="H1356" s="6" t="s">
        <v>38</v>
      </c>
      <c r="I1356" s="8" t="s">
        <v>39</v>
      </c>
      <c r="J1356" s="15" t="s">
        <v>7586</v>
      </c>
      <c r="K1356" s="7" t="s">
        <v>2124</v>
      </c>
      <c r="L1356" s="19">
        <v>481236</v>
      </c>
      <c r="M1356" s="19">
        <f t="shared" si="63"/>
        <v>481236</v>
      </c>
      <c r="N1356" s="11">
        <f>M1356*(1+VOTOS!$P$3%)^Q1356</f>
        <v>496448.99702710431</v>
      </c>
      <c r="O1356" s="54">
        <f t="shared" si="64"/>
        <v>496448.99702710431</v>
      </c>
      <c r="P1356" s="103">
        <f t="shared" si="65"/>
        <v>3.3037371737626027E-6</v>
      </c>
      <c r="Q1356" s="6">
        <v>258</v>
      </c>
      <c r="R1356" s="6"/>
      <c r="S1356" s="6" t="s">
        <v>11</v>
      </c>
    </row>
    <row r="1357" spans="1:19" s="47" customFormat="1" ht="14" x14ac:dyDescent="0.15">
      <c r="A1357" s="8" t="s">
        <v>415</v>
      </c>
      <c r="B1357" s="114" t="s">
        <v>416</v>
      </c>
      <c r="C1357" s="40" t="s">
        <v>65</v>
      </c>
      <c r="D1357" s="6" t="s">
        <v>252</v>
      </c>
      <c r="E1357" s="7" t="s">
        <v>253</v>
      </c>
      <c r="F1357" s="6" t="s">
        <v>2098</v>
      </c>
      <c r="G1357" s="6" t="s">
        <v>2099</v>
      </c>
      <c r="H1357" s="6" t="s">
        <v>38</v>
      </c>
      <c r="I1357" s="8" t="s">
        <v>39</v>
      </c>
      <c r="J1357" s="15" t="s">
        <v>7586</v>
      </c>
      <c r="K1357" s="7" t="s">
        <v>2172</v>
      </c>
      <c r="L1357" s="19">
        <v>481236</v>
      </c>
      <c r="M1357" s="19">
        <f t="shared" si="63"/>
        <v>481236</v>
      </c>
      <c r="N1357" s="11">
        <f>M1357*(1+VOTOS!$P$3%)^Q1357</f>
        <v>495073.49477594596</v>
      </c>
      <c r="O1357" s="54">
        <f t="shared" si="64"/>
        <v>495073.49477594596</v>
      </c>
      <c r="P1357" s="103">
        <f t="shared" si="65"/>
        <v>3.2945835689674297E-6</v>
      </c>
      <c r="Q1357" s="6">
        <v>235</v>
      </c>
      <c r="R1357" s="6"/>
      <c r="S1357" s="6" t="s">
        <v>11</v>
      </c>
    </row>
    <row r="1358" spans="1:19" s="47" customFormat="1" ht="14" x14ac:dyDescent="0.15">
      <c r="A1358" s="8" t="s">
        <v>415</v>
      </c>
      <c r="B1358" s="114" t="s">
        <v>416</v>
      </c>
      <c r="C1358" s="40" t="s">
        <v>65</v>
      </c>
      <c r="D1358" s="6" t="s">
        <v>252</v>
      </c>
      <c r="E1358" s="7" t="s">
        <v>253</v>
      </c>
      <c r="F1358" s="6" t="s">
        <v>2098</v>
      </c>
      <c r="G1358" s="6" t="s">
        <v>2099</v>
      </c>
      <c r="H1358" s="6" t="s">
        <v>38</v>
      </c>
      <c r="I1358" s="8" t="s">
        <v>39</v>
      </c>
      <c r="J1358" s="15" t="s">
        <v>7586</v>
      </c>
      <c r="K1358" s="7" t="s">
        <v>2156</v>
      </c>
      <c r="L1358" s="19">
        <v>459561</v>
      </c>
      <c r="M1358" s="19">
        <f t="shared" si="63"/>
        <v>459561</v>
      </c>
      <c r="N1358" s="11">
        <f>M1358*(1+VOTOS!$P$3%)^Q1358</f>
        <v>471522.21748772467</v>
      </c>
      <c r="O1358" s="54">
        <f t="shared" si="64"/>
        <v>471522.21748772467</v>
      </c>
      <c r="P1358" s="103">
        <f t="shared" si="65"/>
        <v>3.1378560285098556E-6</v>
      </c>
      <c r="Q1358" s="6">
        <v>213</v>
      </c>
      <c r="R1358" s="6"/>
      <c r="S1358" s="6" t="s">
        <v>11</v>
      </c>
    </row>
    <row r="1359" spans="1:19" s="47" customFormat="1" ht="14" x14ac:dyDescent="0.15">
      <c r="A1359" s="8" t="s">
        <v>415</v>
      </c>
      <c r="B1359" s="114" t="s">
        <v>416</v>
      </c>
      <c r="C1359" s="40" t="s">
        <v>65</v>
      </c>
      <c r="D1359" s="6" t="s">
        <v>252</v>
      </c>
      <c r="E1359" s="7" t="s">
        <v>253</v>
      </c>
      <c r="F1359" s="6" t="s">
        <v>2098</v>
      </c>
      <c r="G1359" s="6" t="s">
        <v>2099</v>
      </c>
      <c r="H1359" s="6" t="s">
        <v>38</v>
      </c>
      <c r="I1359" s="8" t="s">
        <v>39</v>
      </c>
      <c r="J1359" s="15" t="s">
        <v>7586</v>
      </c>
      <c r="K1359" s="7" t="s">
        <v>2115</v>
      </c>
      <c r="L1359" s="19">
        <v>398640</v>
      </c>
      <c r="M1359" s="19">
        <f t="shared" si="63"/>
        <v>398640</v>
      </c>
      <c r="N1359" s="11">
        <f>M1359*(1+VOTOS!$P$3%)^Q1359</f>
        <v>400616.51600230695</v>
      </c>
      <c r="O1359" s="54">
        <f t="shared" si="64"/>
        <v>400616.51600230695</v>
      </c>
      <c r="P1359" s="103">
        <f t="shared" si="65"/>
        <v>2.6659972812228723E-6</v>
      </c>
      <c r="Q1359" s="48">
        <v>41</v>
      </c>
      <c r="R1359" s="48"/>
      <c r="S1359" s="48" t="s">
        <v>11</v>
      </c>
    </row>
    <row r="1360" spans="1:19" s="47" customFormat="1" ht="14" x14ac:dyDescent="0.15">
      <c r="A1360" s="8" t="s">
        <v>415</v>
      </c>
      <c r="B1360" s="114" t="s">
        <v>416</v>
      </c>
      <c r="C1360" s="40" t="s">
        <v>65</v>
      </c>
      <c r="D1360" s="6" t="s">
        <v>252</v>
      </c>
      <c r="E1360" s="7" t="s">
        <v>253</v>
      </c>
      <c r="F1360" s="6" t="s">
        <v>2098</v>
      </c>
      <c r="G1360" s="6" t="s">
        <v>2099</v>
      </c>
      <c r="H1360" s="6" t="s">
        <v>38</v>
      </c>
      <c r="I1360" s="8" t="s">
        <v>39</v>
      </c>
      <c r="J1360" s="15" t="s">
        <v>7586</v>
      </c>
      <c r="K1360" s="7" t="s">
        <v>2125</v>
      </c>
      <c r="L1360" s="19">
        <v>252099</v>
      </c>
      <c r="M1360" s="19">
        <f t="shared" si="63"/>
        <v>252099</v>
      </c>
      <c r="N1360" s="11">
        <f>M1360*(1+VOTOS!$P$3%)^Q1360</f>
        <v>258037.20265995333</v>
      </c>
      <c r="O1360" s="54">
        <f t="shared" si="64"/>
        <v>258037.20265995333</v>
      </c>
      <c r="P1360" s="103">
        <f t="shared" si="65"/>
        <v>1.7171695456056273E-6</v>
      </c>
      <c r="Q1360" s="6">
        <v>193</v>
      </c>
      <c r="R1360" s="6"/>
      <c r="S1360" s="6" t="s">
        <v>11</v>
      </c>
    </row>
    <row r="1361" spans="1:19" s="47" customFormat="1" ht="14" x14ac:dyDescent="0.15">
      <c r="A1361" s="8" t="s">
        <v>415</v>
      </c>
      <c r="B1361" s="114" t="s">
        <v>416</v>
      </c>
      <c r="C1361" s="40" t="s">
        <v>65</v>
      </c>
      <c r="D1361" s="6" t="s">
        <v>252</v>
      </c>
      <c r="E1361" s="7" t="s">
        <v>253</v>
      </c>
      <c r="F1361" s="6" t="s">
        <v>2098</v>
      </c>
      <c r="G1361" s="6" t="s">
        <v>2099</v>
      </c>
      <c r="H1361" s="6" t="s">
        <v>38</v>
      </c>
      <c r="I1361" s="8" t="s">
        <v>39</v>
      </c>
      <c r="J1361" s="15" t="s">
        <v>7586</v>
      </c>
      <c r="K1361" s="7" t="s">
        <v>2145</v>
      </c>
      <c r="L1361" s="19">
        <v>240618</v>
      </c>
      <c r="M1361" s="19">
        <f t="shared" si="63"/>
        <v>240618</v>
      </c>
      <c r="N1361" s="11">
        <f>M1361*(1+VOTOS!$P$3%)^Q1361</f>
        <v>248644.06484481771</v>
      </c>
      <c r="O1361" s="54">
        <f t="shared" si="64"/>
        <v>248644.06484481771</v>
      </c>
      <c r="P1361" s="103">
        <f t="shared" si="65"/>
        <v>1.6546606901864984E-6</v>
      </c>
      <c r="Q1361" s="6">
        <v>272</v>
      </c>
      <c r="R1361" s="6"/>
      <c r="S1361" s="6" t="s">
        <v>11</v>
      </c>
    </row>
    <row r="1362" spans="1:19" s="47" customFormat="1" ht="14" x14ac:dyDescent="0.15">
      <c r="A1362" s="8" t="s">
        <v>415</v>
      </c>
      <c r="B1362" s="114" t="s">
        <v>416</v>
      </c>
      <c r="C1362" s="40" t="s">
        <v>65</v>
      </c>
      <c r="D1362" s="6" t="s">
        <v>252</v>
      </c>
      <c r="E1362" s="7" t="s">
        <v>253</v>
      </c>
      <c r="F1362" s="6" t="s">
        <v>2098</v>
      </c>
      <c r="G1362" s="6" t="s">
        <v>2099</v>
      </c>
      <c r="H1362" s="6" t="s">
        <v>38</v>
      </c>
      <c r="I1362" s="8" t="s">
        <v>39</v>
      </c>
      <c r="J1362" s="15" t="s">
        <v>7586</v>
      </c>
      <c r="K1362" s="7" t="s">
        <v>2130</v>
      </c>
      <c r="L1362" s="19">
        <v>174302</v>
      </c>
      <c r="M1362" s="19">
        <f t="shared" ref="M1362:M1425" si="66">+IF(Q1362&gt;0,L1362,0)</f>
        <v>174302</v>
      </c>
      <c r="N1362" s="11">
        <f>M1362*(1+VOTOS!$P$3%)^Q1362</f>
        <v>178407.69101835066</v>
      </c>
      <c r="O1362" s="54">
        <f t="shared" si="64"/>
        <v>178407.69101835066</v>
      </c>
      <c r="P1362" s="103">
        <f t="shared" si="65"/>
        <v>1.1872561419845061E-6</v>
      </c>
      <c r="Q1362" s="6">
        <v>193</v>
      </c>
      <c r="R1362" s="6"/>
      <c r="S1362" s="6" t="s">
        <v>11</v>
      </c>
    </row>
    <row r="1363" spans="1:19" s="47" customFormat="1" ht="14" x14ac:dyDescent="0.15">
      <c r="A1363" s="8" t="s">
        <v>415</v>
      </c>
      <c r="B1363" s="114" t="s">
        <v>416</v>
      </c>
      <c r="C1363" s="40" t="s">
        <v>65</v>
      </c>
      <c r="D1363" s="6" t="s">
        <v>252</v>
      </c>
      <c r="E1363" s="7" t="s">
        <v>253</v>
      </c>
      <c r="F1363" s="6" t="s">
        <v>2098</v>
      </c>
      <c r="G1363" s="6" t="s">
        <v>2099</v>
      </c>
      <c r="H1363" s="6" t="s">
        <v>38</v>
      </c>
      <c r="I1363" s="8" t="s">
        <v>39</v>
      </c>
      <c r="J1363" s="15" t="s">
        <v>7586</v>
      </c>
      <c r="K1363" s="7" t="s">
        <v>2123</v>
      </c>
      <c r="L1363" s="19">
        <v>162921</v>
      </c>
      <c r="M1363" s="19">
        <f t="shared" si="66"/>
        <v>162921</v>
      </c>
      <c r="N1363" s="11">
        <f>M1363*(1+VOTOS!$P$3%)^Q1363</f>
        <v>167443.97192288094</v>
      </c>
      <c r="O1363" s="54">
        <f t="shared" si="64"/>
        <v>167443.97192288094</v>
      </c>
      <c r="P1363" s="103">
        <f t="shared" si="65"/>
        <v>1.1142954822686066E-6</v>
      </c>
      <c r="Q1363" s="48">
        <v>227</v>
      </c>
      <c r="R1363" s="48"/>
      <c r="S1363" s="48" t="s">
        <v>11</v>
      </c>
    </row>
    <row r="1364" spans="1:19" s="47" customFormat="1" ht="14" x14ac:dyDescent="0.15">
      <c r="A1364" s="8" t="s">
        <v>415</v>
      </c>
      <c r="B1364" s="114" t="s">
        <v>416</v>
      </c>
      <c r="C1364" s="40" t="s">
        <v>65</v>
      </c>
      <c r="D1364" s="6" t="s">
        <v>252</v>
      </c>
      <c r="E1364" s="7" t="s">
        <v>253</v>
      </c>
      <c r="F1364" s="6" t="s">
        <v>2098</v>
      </c>
      <c r="G1364" s="6" t="s">
        <v>2099</v>
      </c>
      <c r="H1364" s="6" t="s">
        <v>38</v>
      </c>
      <c r="I1364" s="8" t="s">
        <v>39</v>
      </c>
      <c r="J1364" s="15" t="s">
        <v>7586</v>
      </c>
      <c r="K1364" s="7" t="s">
        <v>2177</v>
      </c>
      <c r="L1364" s="19">
        <v>131305</v>
      </c>
      <c r="M1364" s="19">
        <f t="shared" si="66"/>
        <v>131305</v>
      </c>
      <c r="N1364" s="11">
        <f>M1364*(1+VOTOS!$P$3%)^Q1364</f>
        <v>134154.92520162332</v>
      </c>
      <c r="O1364" s="54">
        <f t="shared" si="64"/>
        <v>134154.92520162332</v>
      </c>
      <c r="P1364" s="103">
        <f t="shared" si="65"/>
        <v>8.9276565384569927E-7</v>
      </c>
      <c r="Q1364" s="6">
        <v>178</v>
      </c>
      <c r="R1364" s="6"/>
      <c r="S1364" s="6" t="s">
        <v>11</v>
      </c>
    </row>
    <row r="1365" spans="1:19" s="47" customFormat="1" ht="14" x14ac:dyDescent="0.15">
      <c r="A1365" s="8" t="s">
        <v>415</v>
      </c>
      <c r="B1365" s="114" t="s">
        <v>416</v>
      </c>
      <c r="C1365" s="40" t="s">
        <v>65</v>
      </c>
      <c r="D1365" s="6" t="s">
        <v>252</v>
      </c>
      <c r="E1365" s="7" t="s">
        <v>253</v>
      </c>
      <c r="F1365" s="6" t="s">
        <v>2098</v>
      </c>
      <c r="G1365" s="6" t="s">
        <v>2099</v>
      </c>
      <c r="H1365" s="6" t="s">
        <v>38</v>
      </c>
      <c r="I1365" s="8" t="s">
        <v>39</v>
      </c>
      <c r="J1365" s="15" t="s">
        <v>7586</v>
      </c>
      <c r="K1365" s="7" t="s">
        <v>2118</v>
      </c>
      <c r="L1365" s="19">
        <v>32826</v>
      </c>
      <c r="M1365" s="19">
        <f t="shared" si="66"/>
        <v>32826</v>
      </c>
      <c r="N1365" s="11">
        <f>M1365*(1+VOTOS!$P$3%)^Q1365</f>
        <v>33920.945534398867</v>
      </c>
      <c r="O1365" s="54">
        <f t="shared" si="64"/>
        <v>33920.945534398867</v>
      </c>
      <c r="P1365" s="103">
        <f t="shared" si="65"/>
        <v>2.2573494840810746E-7</v>
      </c>
      <c r="Q1365" s="48">
        <v>272</v>
      </c>
      <c r="R1365" s="48"/>
      <c r="S1365" s="48" t="s">
        <v>11</v>
      </c>
    </row>
    <row r="1366" spans="1:19" s="47" customFormat="1" ht="14" x14ac:dyDescent="0.15">
      <c r="A1366" s="8" t="s">
        <v>415</v>
      </c>
      <c r="B1366" s="114" t="s">
        <v>416</v>
      </c>
      <c r="C1366" s="40" t="s">
        <v>65</v>
      </c>
      <c r="D1366" s="6" t="s">
        <v>252</v>
      </c>
      <c r="E1366" s="7" t="s">
        <v>253</v>
      </c>
      <c r="F1366" s="6" t="s">
        <v>2098</v>
      </c>
      <c r="G1366" s="6" t="s">
        <v>2099</v>
      </c>
      <c r="H1366" s="6" t="s">
        <v>38</v>
      </c>
      <c r="I1366" s="8" t="s">
        <v>39</v>
      </c>
      <c r="J1366" s="15" t="s">
        <v>7586</v>
      </c>
      <c r="K1366" s="7" t="s">
        <v>2180</v>
      </c>
      <c r="L1366" s="19">
        <v>32826</v>
      </c>
      <c r="M1366" s="19">
        <f t="shared" si="66"/>
        <v>32826</v>
      </c>
      <c r="N1366" s="11">
        <f>M1366*(1+VOTOS!$P$3%)^Q1366</f>
        <v>33599.217825202119</v>
      </c>
      <c r="O1366" s="54">
        <f t="shared" si="64"/>
        <v>33599.217825202119</v>
      </c>
      <c r="P1366" s="103">
        <f t="shared" si="65"/>
        <v>2.2359393533512757E-7</v>
      </c>
      <c r="Q1366" s="6">
        <v>193</v>
      </c>
      <c r="R1366" s="6"/>
      <c r="S1366" s="6" t="s">
        <v>11</v>
      </c>
    </row>
    <row r="1367" spans="1:19" s="47" customFormat="1" ht="14" x14ac:dyDescent="0.15">
      <c r="A1367" s="8" t="s">
        <v>415</v>
      </c>
      <c r="B1367" s="114" t="s">
        <v>416</v>
      </c>
      <c r="C1367" s="40" t="s">
        <v>65</v>
      </c>
      <c r="D1367" s="6" t="s">
        <v>252</v>
      </c>
      <c r="E1367" s="7" t="s">
        <v>253</v>
      </c>
      <c r="F1367" s="6" t="s">
        <v>2098</v>
      </c>
      <c r="G1367" s="6" t="s">
        <v>2099</v>
      </c>
      <c r="H1367" s="6" t="s">
        <v>38</v>
      </c>
      <c r="I1367" s="8" t="s">
        <v>39</v>
      </c>
      <c r="J1367" s="15" t="s">
        <v>7586</v>
      </c>
      <c r="K1367" s="7" t="s">
        <v>2135</v>
      </c>
      <c r="L1367" s="19">
        <v>15804</v>
      </c>
      <c r="M1367" s="19">
        <f t="shared" si="66"/>
        <v>15804</v>
      </c>
      <c r="N1367" s="11">
        <f>M1367*(1+VOTOS!$P$3%)^Q1367</f>
        <v>16176.263891716755</v>
      </c>
      <c r="O1367" s="54">
        <f t="shared" si="64"/>
        <v>16176.263891716755</v>
      </c>
      <c r="P1367" s="103">
        <f t="shared" si="65"/>
        <v>1.0764877091440796E-7</v>
      </c>
      <c r="Q1367" s="6">
        <v>193</v>
      </c>
      <c r="R1367" s="6"/>
      <c r="S1367" s="6" t="s">
        <v>11</v>
      </c>
    </row>
    <row r="1368" spans="1:19" s="47" customFormat="1" ht="14" x14ac:dyDescent="0.15">
      <c r="A1368" s="8" t="s">
        <v>415</v>
      </c>
      <c r="B1368" s="114" t="s">
        <v>416</v>
      </c>
      <c r="C1368" s="40" t="s">
        <v>65</v>
      </c>
      <c r="D1368" s="6" t="s">
        <v>252</v>
      </c>
      <c r="E1368" s="7" t="s">
        <v>253</v>
      </c>
      <c r="F1368" s="6" t="s">
        <v>2098</v>
      </c>
      <c r="G1368" s="6" t="s">
        <v>2099</v>
      </c>
      <c r="H1368" s="6" t="s">
        <v>38</v>
      </c>
      <c r="I1368" s="8" t="s">
        <v>39</v>
      </c>
      <c r="J1368" s="15" t="s">
        <v>7586</v>
      </c>
      <c r="K1368" s="7" t="s">
        <v>2162</v>
      </c>
      <c r="L1368" s="19">
        <v>7810117</v>
      </c>
      <c r="M1368" s="19">
        <f t="shared" si="66"/>
        <v>7810117</v>
      </c>
      <c r="N1368" s="11">
        <f>M1368*(1+VOTOS!$P$3%)^Q1368</f>
        <v>7922085.375312563</v>
      </c>
      <c r="O1368" s="54">
        <f t="shared" si="64"/>
        <v>7922085.375312563</v>
      </c>
      <c r="P1368" s="103">
        <f t="shared" si="65"/>
        <v>5.2719389312639202E-5</v>
      </c>
      <c r="Q1368" s="6">
        <v>118</v>
      </c>
      <c r="R1368" s="6"/>
      <c r="S1368" s="6" t="s">
        <v>11</v>
      </c>
    </row>
    <row r="1369" spans="1:19" s="47" customFormat="1" ht="14" x14ac:dyDescent="0.15">
      <c r="A1369" s="8" t="s">
        <v>415</v>
      </c>
      <c r="B1369" s="114" t="s">
        <v>416</v>
      </c>
      <c r="C1369" s="40" t="s">
        <v>65</v>
      </c>
      <c r="D1369" s="6" t="s">
        <v>252</v>
      </c>
      <c r="E1369" s="7" t="s">
        <v>253</v>
      </c>
      <c r="F1369" s="6" t="s">
        <v>2098</v>
      </c>
      <c r="G1369" s="6" t="s">
        <v>2099</v>
      </c>
      <c r="H1369" s="6" t="s">
        <v>38</v>
      </c>
      <c r="I1369" s="8" t="s">
        <v>39</v>
      </c>
      <c r="J1369" s="15" t="s">
        <v>7586</v>
      </c>
      <c r="K1369" s="7" t="s">
        <v>2149</v>
      </c>
      <c r="L1369" s="19">
        <v>5808197</v>
      </c>
      <c r="M1369" s="19">
        <f t="shared" si="66"/>
        <v>5808197</v>
      </c>
      <c r="N1369" s="11">
        <f>M1369*(1+VOTOS!$P$3%)^Q1369</f>
        <v>5859570.4813878853</v>
      </c>
      <c r="O1369" s="54">
        <f t="shared" si="64"/>
        <v>5859570.4813878853</v>
      </c>
      <c r="P1369" s="103">
        <f t="shared" si="65"/>
        <v>3.8993896528279787E-5</v>
      </c>
      <c r="Q1369" s="6">
        <v>73</v>
      </c>
      <c r="R1369" s="6"/>
      <c r="S1369" s="6" t="s">
        <v>11</v>
      </c>
    </row>
    <row r="1370" spans="1:19" s="47" customFormat="1" ht="14" x14ac:dyDescent="0.15">
      <c r="A1370" s="8" t="s">
        <v>415</v>
      </c>
      <c r="B1370" s="114" t="s">
        <v>416</v>
      </c>
      <c r="C1370" s="40" t="s">
        <v>65</v>
      </c>
      <c r="D1370" s="6" t="s">
        <v>252</v>
      </c>
      <c r="E1370" s="7" t="s">
        <v>253</v>
      </c>
      <c r="F1370" s="6" t="s">
        <v>2098</v>
      </c>
      <c r="G1370" s="6" t="s">
        <v>2099</v>
      </c>
      <c r="H1370" s="6" t="s">
        <v>38</v>
      </c>
      <c r="I1370" s="8" t="s">
        <v>39</v>
      </c>
      <c r="J1370" s="15" t="s">
        <v>7586</v>
      </c>
      <c r="K1370" s="7" t="s">
        <v>2137</v>
      </c>
      <c r="L1370" s="19">
        <v>4462948</v>
      </c>
      <c r="M1370" s="19">
        <f t="shared" si="66"/>
        <v>4462948</v>
      </c>
      <c r="N1370" s="11">
        <f>M1370*(1+VOTOS!$P$3%)^Q1370</f>
        <v>4540603.1534625003</v>
      </c>
      <c r="O1370" s="54">
        <f t="shared" si="64"/>
        <v>4540603.1534625003</v>
      </c>
      <c r="P1370" s="103">
        <f t="shared" si="65"/>
        <v>3.0216516740346567E-5</v>
      </c>
      <c r="Q1370" s="6">
        <v>143</v>
      </c>
      <c r="R1370" s="6"/>
      <c r="S1370" s="6" t="s">
        <v>11</v>
      </c>
    </row>
    <row r="1371" spans="1:19" s="47" customFormat="1" ht="14" x14ac:dyDescent="0.15">
      <c r="A1371" s="8" t="s">
        <v>415</v>
      </c>
      <c r="B1371" s="114" t="s">
        <v>416</v>
      </c>
      <c r="C1371" s="40" t="s">
        <v>65</v>
      </c>
      <c r="D1371" s="6" t="s">
        <v>252</v>
      </c>
      <c r="E1371" s="7" t="s">
        <v>253</v>
      </c>
      <c r="F1371" s="6" t="s">
        <v>2098</v>
      </c>
      <c r="G1371" s="6" t="s">
        <v>2099</v>
      </c>
      <c r="H1371" s="6" t="s">
        <v>38</v>
      </c>
      <c r="I1371" s="8" t="s">
        <v>39</v>
      </c>
      <c r="J1371" s="15" t="s">
        <v>7586</v>
      </c>
      <c r="K1371" s="7" t="s">
        <v>2168</v>
      </c>
      <c r="L1371" s="19">
        <v>3942300</v>
      </c>
      <c r="M1371" s="19">
        <f t="shared" si="66"/>
        <v>3942300</v>
      </c>
      <c r="N1371" s="11">
        <f>M1371*(1+VOTOS!$P$3%)^Q1371</f>
        <v>4027866.1256034398</v>
      </c>
      <c r="O1371" s="54">
        <f t="shared" si="64"/>
        <v>4027866.1256034398</v>
      </c>
      <c r="P1371" s="103">
        <f t="shared" si="65"/>
        <v>2.6804387016152473E-5</v>
      </c>
      <c r="Q1371" s="6">
        <v>178</v>
      </c>
      <c r="R1371" s="6"/>
      <c r="S1371" s="6" t="s">
        <v>11</v>
      </c>
    </row>
    <row r="1372" spans="1:19" s="47" customFormat="1" ht="14" x14ac:dyDescent="0.15">
      <c r="A1372" s="8" t="s">
        <v>415</v>
      </c>
      <c r="B1372" s="114" t="s">
        <v>416</v>
      </c>
      <c r="C1372" s="40" t="s">
        <v>65</v>
      </c>
      <c r="D1372" s="6" t="s">
        <v>252</v>
      </c>
      <c r="E1372" s="7" t="s">
        <v>253</v>
      </c>
      <c r="F1372" s="6" t="s">
        <v>2098</v>
      </c>
      <c r="G1372" s="6" t="s">
        <v>2099</v>
      </c>
      <c r="H1372" s="6" t="s">
        <v>38</v>
      </c>
      <c r="I1372" s="8" t="s">
        <v>39</v>
      </c>
      <c r="J1372" s="15" t="s">
        <v>7586</v>
      </c>
      <c r="K1372" s="7" t="s">
        <v>2109</v>
      </c>
      <c r="L1372" s="19">
        <v>3429342</v>
      </c>
      <c r="M1372" s="19">
        <f t="shared" si="66"/>
        <v>3429342</v>
      </c>
      <c r="N1372" s="11">
        <f>M1372*(1+VOTOS!$P$3%)^Q1372</f>
        <v>3445929.4710362977</v>
      </c>
      <c r="O1372" s="54">
        <f t="shared" si="64"/>
        <v>3445929.4710362977</v>
      </c>
      <c r="P1372" s="103">
        <f t="shared" si="65"/>
        <v>2.2931752022464393E-5</v>
      </c>
      <c r="Q1372" s="48">
        <v>40</v>
      </c>
      <c r="R1372" s="48"/>
      <c r="S1372" s="48" t="s">
        <v>11</v>
      </c>
    </row>
    <row r="1373" spans="1:19" s="47" customFormat="1" ht="14" x14ac:dyDescent="0.15">
      <c r="A1373" s="8" t="s">
        <v>415</v>
      </c>
      <c r="B1373" s="114" t="s">
        <v>416</v>
      </c>
      <c r="C1373" s="40" t="s">
        <v>65</v>
      </c>
      <c r="D1373" s="6" t="s">
        <v>252</v>
      </c>
      <c r="E1373" s="7" t="s">
        <v>253</v>
      </c>
      <c r="F1373" s="6" t="s">
        <v>2098</v>
      </c>
      <c r="G1373" s="6" t="s">
        <v>2099</v>
      </c>
      <c r="H1373" s="6" t="s">
        <v>38</v>
      </c>
      <c r="I1373" s="8" t="s">
        <v>39</v>
      </c>
      <c r="J1373" s="15" t="s">
        <v>7586</v>
      </c>
      <c r="K1373" s="7" t="s">
        <v>2159</v>
      </c>
      <c r="L1373" s="19">
        <v>2799549</v>
      </c>
      <c r="M1373" s="19">
        <f t="shared" si="66"/>
        <v>2799549</v>
      </c>
      <c r="N1373" s="11">
        <f>M1373*(1+VOTOS!$P$3%)^Q1373</f>
        <v>2858587.4484542739</v>
      </c>
      <c r="O1373" s="54">
        <f t="shared" si="64"/>
        <v>2858587.4484542739</v>
      </c>
      <c r="P1373" s="103">
        <f t="shared" si="65"/>
        <v>1.9023145729900553E-5</v>
      </c>
      <c r="Q1373" s="6">
        <v>173</v>
      </c>
      <c r="R1373" s="6"/>
      <c r="S1373" s="6" t="s">
        <v>11</v>
      </c>
    </row>
    <row r="1374" spans="1:19" s="47" customFormat="1" ht="14" x14ac:dyDescent="0.15">
      <c r="A1374" s="8" t="s">
        <v>415</v>
      </c>
      <c r="B1374" s="114" t="s">
        <v>416</v>
      </c>
      <c r="C1374" s="40" t="s">
        <v>65</v>
      </c>
      <c r="D1374" s="6" t="s">
        <v>252</v>
      </c>
      <c r="E1374" s="7" t="s">
        <v>253</v>
      </c>
      <c r="F1374" s="6" t="s">
        <v>2098</v>
      </c>
      <c r="G1374" s="6" t="s">
        <v>2099</v>
      </c>
      <c r="H1374" s="6" t="s">
        <v>38</v>
      </c>
      <c r="I1374" s="8" t="s">
        <v>39</v>
      </c>
      <c r="J1374" s="15" t="s">
        <v>7586</v>
      </c>
      <c r="K1374" s="7" t="s">
        <v>2147</v>
      </c>
      <c r="L1374" s="19">
        <v>2104022</v>
      </c>
      <c r="M1374" s="19">
        <f t="shared" si="66"/>
        <v>2104022</v>
      </c>
      <c r="N1374" s="11">
        <f>M1374*(1+VOTOS!$P$3%)^Q1374</f>
        <v>2140631.9159789621</v>
      </c>
      <c r="O1374" s="54">
        <f t="shared" si="64"/>
        <v>2140631.9159789621</v>
      </c>
      <c r="P1374" s="103">
        <f t="shared" si="65"/>
        <v>1.4245340968583427E-5</v>
      </c>
      <c r="Q1374" s="6">
        <v>143</v>
      </c>
      <c r="R1374" s="6"/>
      <c r="S1374" s="6" t="s">
        <v>11</v>
      </c>
    </row>
    <row r="1375" spans="1:19" s="47" customFormat="1" ht="14" x14ac:dyDescent="0.15">
      <c r="A1375" s="8" t="s">
        <v>415</v>
      </c>
      <c r="B1375" s="114" t="s">
        <v>416</v>
      </c>
      <c r="C1375" s="40" t="s">
        <v>65</v>
      </c>
      <c r="D1375" s="6" t="s">
        <v>252</v>
      </c>
      <c r="E1375" s="7" t="s">
        <v>253</v>
      </c>
      <c r="F1375" s="6" t="s">
        <v>2098</v>
      </c>
      <c r="G1375" s="6" t="s">
        <v>2099</v>
      </c>
      <c r="H1375" s="6" t="s">
        <v>38</v>
      </c>
      <c r="I1375" s="8" t="s">
        <v>39</v>
      </c>
      <c r="J1375" s="15" t="s">
        <v>7586</v>
      </c>
      <c r="K1375" s="7" t="s">
        <v>2127</v>
      </c>
      <c r="L1375" s="19">
        <v>1941447</v>
      </c>
      <c r="M1375" s="19">
        <f t="shared" si="66"/>
        <v>1941447</v>
      </c>
      <c r="N1375" s="11">
        <f>M1375*(1+VOTOS!$P$3%)^Q1375</f>
        <v>1975228.1161421351</v>
      </c>
      <c r="O1375" s="54">
        <f t="shared" si="64"/>
        <v>1975228.1161421351</v>
      </c>
      <c r="P1375" s="103">
        <f t="shared" si="65"/>
        <v>1.3144622293604052E-5</v>
      </c>
      <c r="Q1375" s="6">
        <v>143</v>
      </c>
      <c r="R1375" s="6"/>
      <c r="S1375" s="6" t="s">
        <v>11</v>
      </c>
    </row>
    <row r="1376" spans="1:19" s="47" customFormat="1" ht="14" x14ac:dyDescent="0.15">
      <c r="A1376" s="8" t="s">
        <v>415</v>
      </c>
      <c r="B1376" s="114" t="s">
        <v>416</v>
      </c>
      <c r="C1376" s="40" t="s">
        <v>65</v>
      </c>
      <c r="D1376" s="6" t="s">
        <v>252</v>
      </c>
      <c r="E1376" s="7" t="s">
        <v>253</v>
      </c>
      <c r="F1376" s="6" t="s">
        <v>2098</v>
      </c>
      <c r="G1376" s="6" t="s">
        <v>2099</v>
      </c>
      <c r="H1376" s="6" t="s">
        <v>38</v>
      </c>
      <c r="I1376" s="8" t="s">
        <v>39</v>
      </c>
      <c r="J1376" s="15" t="s">
        <v>7586</v>
      </c>
      <c r="K1376" s="7" t="s">
        <v>2153</v>
      </c>
      <c r="L1376" s="19">
        <v>1605256</v>
      </c>
      <c r="M1376" s="19">
        <f t="shared" si="66"/>
        <v>1605256</v>
      </c>
      <c r="N1376" s="11">
        <f>M1376*(1+VOTOS!$P$3%)^Q1376</f>
        <v>1619454.4834947558</v>
      </c>
      <c r="O1376" s="54">
        <f t="shared" si="64"/>
        <v>1619454.4834947558</v>
      </c>
      <c r="P1376" s="103">
        <f t="shared" si="65"/>
        <v>1.0777042577137154E-5</v>
      </c>
      <c r="Q1376" s="6">
        <v>73</v>
      </c>
      <c r="R1376" s="6"/>
      <c r="S1376" s="6" t="s">
        <v>11</v>
      </c>
    </row>
    <row r="1377" spans="1:19" s="47" customFormat="1" ht="14" x14ac:dyDescent="0.15">
      <c r="A1377" s="8" t="s">
        <v>415</v>
      </c>
      <c r="B1377" s="114" t="s">
        <v>416</v>
      </c>
      <c r="C1377" s="40" t="s">
        <v>65</v>
      </c>
      <c r="D1377" s="6" t="s">
        <v>252</v>
      </c>
      <c r="E1377" s="7" t="s">
        <v>253</v>
      </c>
      <c r="F1377" s="6" t="s">
        <v>2098</v>
      </c>
      <c r="G1377" s="6" t="s">
        <v>2099</v>
      </c>
      <c r="H1377" s="6" t="s">
        <v>38</v>
      </c>
      <c r="I1377" s="8" t="s">
        <v>39</v>
      </c>
      <c r="J1377" s="15" t="s">
        <v>7586</v>
      </c>
      <c r="K1377" s="7" t="s">
        <v>2141</v>
      </c>
      <c r="L1377" s="19">
        <v>1438309</v>
      </c>
      <c r="M1377" s="19">
        <f t="shared" si="66"/>
        <v>1438309</v>
      </c>
      <c r="N1377" s="11">
        <f>M1377*(1+VOTOS!$P$3%)^Q1377</f>
        <v>1463688.6225957256</v>
      </c>
      <c r="O1377" s="54">
        <f t="shared" si="64"/>
        <v>1463688.6225957256</v>
      </c>
      <c r="P1377" s="103">
        <f t="shared" si="65"/>
        <v>9.740461844500152E-6</v>
      </c>
      <c r="Q1377" s="6">
        <v>145</v>
      </c>
      <c r="R1377" s="6"/>
      <c r="S1377" s="6" t="s">
        <v>11</v>
      </c>
    </row>
    <row r="1378" spans="1:19" s="47" customFormat="1" ht="14" x14ac:dyDescent="0.15">
      <c r="A1378" s="8" t="s">
        <v>415</v>
      </c>
      <c r="B1378" s="114" t="s">
        <v>416</v>
      </c>
      <c r="C1378" s="40" t="s">
        <v>65</v>
      </c>
      <c r="D1378" s="6" t="s">
        <v>252</v>
      </c>
      <c r="E1378" s="7" t="s">
        <v>253</v>
      </c>
      <c r="F1378" s="6" t="s">
        <v>2098</v>
      </c>
      <c r="G1378" s="6" t="s">
        <v>2099</v>
      </c>
      <c r="H1378" s="6" t="s">
        <v>38</v>
      </c>
      <c r="I1378" s="8" t="s">
        <v>39</v>
      </c>
      <c r="J1378" s="15" t="s">
        <v>7586</v>
      </c>
      <c r="K1378" s="7" t="s">
        <v>2102</v>
      </c>
      <c r="L1378" s="19">
        <v>1172749</v>
      </c>
      <c r="M1378" s="19">
        <f t="shared" si="66"/>
        <v>1172749</v>
      </c>
      <c r="N1378" s="11">
        <f>M1378*(1+VOTOS!$P$3%)^Q1378</f>
        <v>1185264.7275529441</v>
      </c>
      <c r="O1378" s="54">
        <f t="shared" si="64"/>
        <v>1185264.7275529441</v>
      </c>
      <c r="P1378" s="103">
        <f t="shared" si="65"/>
        <v>7.8876242365587376E-6</v>
      </c>
      <c r="Q1378" s="48">
        <v>88</v>
      </c>
      <c r="R1378" s="48"/>
      <c r="S1378" s="48" t="s">
        <v>11</v>
      </c>
    </row>
    <row r="1379" spans="1:19" s="47" customFormat="1" ht="14" x14ac:dyDescent="0.15">
      <c r="A1379" s="8" t="s">
        <v>415</v>
      </c>
      <c r="B1379" s="114" t="s">
        <v>416</v>
      </c>
      <c r="C1379" s="40" t="s">
        <v>65</v>
      </c>
      <c r="D1379" s="6" t="s">
        <v>252</v>
      </c>
      <c r="E1379" s="7" t="s">
        <v>253</v>
      </c>
      <c r="F1379" s="6" t="s">
        <v>2098</v>
      </c>
      <c r="G1379" s="6" t="s">
        <v>2099</v>
      </c>
      <c r="H1379" s="6" t="s">
        <v>38</v>
      </c>
      <c r="I1379" s="8" t="s">
        <v>39</v>
      </c>
      <c r="J1379" s="15" t="s">
        <v>7586</v>
      </c>
      <c r="K1379" s="7" t="s">
        <v>2133</v>
      </c>
      <c r="L1379" s="19">
        <v>1115737</v>
      </c>
      <c r="M1379" s="19">
        <f t="shared" si="66"/>
        <v>1115737</v>
      </c>
      <c r="N1379" s="11">
        <f>M1379*(1+VOTOS!$P$3%)^Q1379</f>
        <v>1131732.5682054588</v>
      </c>
      <c r="O1379" s="54">
        <f t="shared" si="64"/>
        <v>1131732.5682054588</v>
      </c>
      <c r="P1379" s="103">
        <f t="shared" si="65"/>
        <v>7.5313818312217501E-6</v>
      </c>
      <c r="Q1379" s="6">
        <v>118</v>
      </c>
      <c r="R1379" s="6"/>
      <c r="S1379" s="6" t="s">
        <v>11</v>
      </c>
    </row>
    <row r="1380" spans="1:19" s="47" customFormat="1" ht="14" x14ac:dyDescent="0.15">
      <c r="A1380" s="8" t="s">
        <v>415</v>
      </c>
      <c r="B1380" s="114" t="s">
        <v>416</v>
      </c>
      <c r="C1380" s="40" t="s">
        <v>65</v>
      </c>
      <c r="D1380" s="6" t="s">
        <v>252</v>
      </c>
      <c r="E1380" s="7" t="s">
        <v>253</v>
      </c>
      <c r="F1380" s="6" t="s">
        <v>2098</v>
      </c>
      <c r="G1380" s="6" t="s">
        <v>2099</v>
      </c>
      <c r="H1380" s="6" t="s">
        <v>38</v>
      </c>
      <c r="I1380" s="8" t="s">
        <v>39</v>
      </c>
      <c r="J1380" s="15" t="s">
        <v>7586</v>
      </c>
      <c r="K1380" s="7" t="s">
        <v>2110</v>
      </c>
      <c r="L1380" s="19">
        <v>1014472</v>
      </c>
      <c r="M1380" s="19">
        <f t="shared" si="66"/>
        <v>1014472</v>
      </c>
      <c r="N1380" s="11">
        <f>M1380*(1+VOTOS!$P$3%)^Q1380</f>
        <v>1044649.8574848166</v>
      </c>
      <c r="O1380" s="54">
        <f t="shared" si="64"/>
        <v>1044649.8574848166</v>
      </c>
      <c r="P1380" s="103">
        <f t="shared" si="65"/>
        <v>6.9518693529558437E-6</v>
      </c>
      <c r="Q1380" s="48">
        <v>243</v>
      </c>
      <c r="R1380" s="48"/>
      <c r="S1380" s="48" t="s">
        <v>11</v>
      </c>
    </row>
    <row r="1381" spans="1:19" s="47" customFormat="1" ht="14" x14ac:dyDescent="0.15">
      <c r="A1381" s="8" t="s">
        <v>415</v>
      </c>
      <c r="B1381" s="114" t="s">
        <v>416</v>
      </c>
      <c r="C1381" s="40" t="s">
        <v>65</v>
      </c>
      <c r="D1381" s="6" t="s">
        <v>252</v>
      </c>
      <c r="E1381" s="7" t="s">
        <v>253</v>
      </c>
      <c r="F1381" s="6" t="s">
        <v>2098</v>
      </c>
      <c r="G1381" s="6" t="s">
        <v>2099</v>
      </c>
      <c r="H1381" s="6" t="s">
        <v>38</v>
      </c>
      <c r="I1381" s="8" t="s">
        <v>39</v>
      </c>
      <c r="J1381" s="15" t="s">
        <v>7586</v>
      </c>
      <c r="K1381" s="7" t="s">
        <v>2112</v>
      </c>
      <c r="L1381" s="19">
        <v>1012176</v>
      </c>
      <c r="M1381" s="19">
        <f t="shared" si="66"/>
        <v>1012176</v>
      </c>
      <c r="N1381" s="11">
        <f>M1381*(1+VOTOS!$P$3%)^Q1381</f>
        <v>1031777.349276935</v>
      </c>
      <c r="O1381" s="54">
        <f t="shared" si="64"/>
        <v>1031777.349276935</v>
      </c>
      <c r="P1381" s="103">
        <f t="shared" si="65"/>
        <v>6.8662062049978256E-6</v>
      </c>
      <c r="Q1381" s="48">
        <v>159</v>
      </c>
      <c r="R1381" s="48"/>
      <c r="S1381" s="48" t="s">
        <v>11</v>
      </c>
    </row>
    <row r="1382" spans="1:19" s="47" customFormat="1" ht="14" x14ac:dyDescent="0.15">
      <c r="A1382" s="8" t="s">
        <v>415</v>
      </c>
      <c r="B1382" s="114" t="s">
        <v>416</v>
      </c>
      <c r="C1382" s="40" t="s">
        <v>65</v>
      </c>
      <c r="D1382" s="6" t="s">
        <v>252</v>
      </c>
      <c r="E1382" s="7" t="s">
        <v>253</v>
      </c>
      <c r="F1382" s="6" t="s">
        <v>2098</v>
      </c>
      <c r="G1382" s="6" t="s">
        <v>2099</v>
      </c>
      <c r="H1382" s="6" t="s">
        <v>38</v>
      </c>
      <c r="I1382" s="8" t="s">
        <v>39</v>
      </c>
      <c r="J1382" s="15" t="s">
        <v>7586</v>
      </c>
      <c r="K1382" s="7" t="s">
        <v>2100</v>
      </c>
      <c r="L1382" s="19">
        <v>869973</v>
      </c>
      <c r="M1382" s="19">
        <f t="shared" si="66"/>
        <v>869973</v>
      </c>
      <c r="N1382" s="11">
        <f>M1382*(1+VOTOS!$P$3%)^Q1382</f>
        <v>879469.62139928946</v>
      </c>
      <c r="O1382" s="54">
        <f t="shared" si="64"/>
        <v>879469.62139928946</v>
      </c>
      <c r="P1382" s="103">
        <f t="shared" si="65"/>
        <v>5.8526384357930789E-6</v>
      </c>
      <c r="Q1382" s="48">
        <v>90</v>
      </c>
      <c r="R1382" s="48"/>
      <c r="S1382" s="48" t="s">
        <v>11</v>
      </c>
    </row>
    <row r="1383" spans="1:19" s="47" customFormat="1" ht="14" x14ac:dyDescent="0.15">
      <c r="A1383" s="8" t="s">
        <v>415</v>
      </c>
      <c r="B1383" s="114" t="s">
        <v>416</v>
      </c>
      <c r="C1383" s="40" t="s">
        <v>65</v>
      </c>
      <c r="D1383" s="6" t="s">
        <v>252</v>
      </c>
      <c r="E1383" s="7" t="s">
        <v>253</v>
      </c>
      <c r="F1383" s="6" t="s">
        <v>2098</v>
      </c>
      <c r="G1383" s="6" t="s">
        <v>2099</v>
      </c>
      <c r="H1383" s="6" t="s">
        <v>38</v>
      </c>
      <c r="I1383" s="8" t="s">
        <v>39</v>
      </c>
      <c r="J1383" s="15" t="s">
        <v>7586</v>
      </c>
      <c r="K1383" s="7" t="s">
        <v>2140</v>
      </c>
      <c r="L1383" s="19">
        <v>794345</v>
      </c>
      <c r="M1383" s="19">
        <f t="shared" si="66"/>
        <v>794345</v>
      </c>
      <c r="N1383" s="11">
        <f>M1383*(1+VOTOS!$P$3%)^Q1383</f>
        <v>809044.46826105413</v>
      </c>
      <c r="O1383" s="54">
        <f t="shared" si="64"/>
        <v>809044.46826105413</v>
      </c>
      <c r="P1383" s="103">
        <f t="shared" si="65"/>
        <v>5.3839776110477538E-6</v>
      </c>
      <c r="Q1383" s="6">
        <v>152</v>
      </c>
      <c r="R1383" s="6"/>
      <c r="S1383" s="6" t="s">
        <v>11</v>
      </c>
    </row>
    <row r="1384" spans="1:19" s="47" customFormat="1" ht="14" x14ac:dyDescent="0.15">
      <c r="A1384" s="8" t="s">
        <v>415</v>
      </c>
      <c r="B1384" s="114" t="s">
        <v>416</v>
      </c>
      <c r="C1384" s="40" t="s">
        <v>65</v>
      </c>
      <c r="D1384" s="6" t="s">
        <v>252</v>
      </c>
      <c r="E1384" s="7" t="s">
        <v>253</v>
      </c>
      <c r="F1384" s="6" t="s">
        <v>2098</v>
      </c>
      <c r="G1384" s="6" t="s">
        <v>2099</v>
      </c>
      <c r="H1384" s="6" t="s">
        <v>38</v>
      </c>
      <c r="I1384" s="8" t="s">
        <v>39</v>
      </c>
      <c r="J1384" s="15" t="s">
        <v>7586</v>
      </c>
      <c r="K1384" s="7" t="s">
        <v>2131</v>
      </c>
      <c r="L1384" s="19">
        <v>603473</v>
      </c>
      <c r="M1384" s="19">
        <f t="shared" si="66"/>
        <v>603473</v>
      </c>
      <c r="N1384" s="11">
        <f>M1384*(1+VOTOS!$P$3%)^Q1384</f>
        <v>606977.4366469977</v>
      </c>
      <c r="O1384" s="54">
        <f t="shared" si="64"/>
        <v>606977.4366469977</v>
      </c>
      <c r="P1384" s="103">
        <f t="shared" si="65"/>
        <v>4.039274795788014E-6</v>
      </c>
      <c r="Q1384" s="6">
        <v>48</v>
      </c>
      <c r="R1384" s="6"/>
      <c r="S1384" s="6" t="s">
        <v>11</v>
      </c>
    </row>
    <row r="1385" spans="1:19" s="47" customFormat="1" ht="14" x14ac:dyDescent="0.15">
      <c r="A1385" s="8" t="s">
        <v>415</v>
      </c>
      <c r="B1385" s="114" t="s">
        <v>416</v>
      </c>
      <c r="C1385" s="40" t="s">
        <v>65</v>
      </c>
      <c r="D1385" s="6" t="s">
        <v>252</v>
      </c>
      <c r="E1385" s="7" t="s">
        <v>253</v>
      </c>
      <c r="F1385" s="6" t="s">
        <v>2098</v>
      </c>
      <c r="G1385" s="6" t="s">
        <v>2099</v>
      </c>
      <c r="H1385" s="6" t="s">
        <v>38</v>
      </c>
      <c r="I1385" s="8" t="s">
        <v>39</v>
      </c>
      <c r="J1385" s="15" t="s">
        <v>7586</v>
      </c>
      <c r="K1385" s="7" t="s">
        <v>2126</v>
      </c>
      <c r="L1385" s="19">
        <v>595758</v>
      </c>
      <c r="M1385" s="19">
        <f t="shared" si="66"/>
        <v>595758</v>
      </c>
      <c r="N1385" s="11">
        <f>M1385*(1+VOTOS!$P$3%)^Q1385</f>
        <v>607661.58940111625</v>
      </c>
      <c r="O1385" s="54">
        <f t="shared" si="64"/>
        <v>607661.58940111625</v>
      </c>
      <c r="P1385" s="103">
        <f t="shared" si="65"/>
        <v>4.0438276519723326E-6</v>
      </c>
      <c r="Q1385" s="6">
        <v>164</v>
      </c>
      <c r="R1385" s="6"/>
      <c r="S1385" s="6" t="s">
        <v>11</v>
      </c>
    </row>
    <row r="1386" spans="1:19" s="47" customFormat="1" ht="14" x14ac:dyDescent="0.15">
      <c r="A1386" s="8" t="s">
        <v>415</v>
      </c>
      <c r="B1386" s="114" t="s">
        <v>416</v>
      </c>
      <c r="C1386" s="40" t="s">
        <v>65</v>
      </c>
      <c r="D1386" s="6" t="s">
        <v>252</v>
      </c>
      <c r="E1386" s="7" t="s">
        <v>253</v>
      </c>
      <c r="F1386" s="6" t="s">
        <v>2098</v>
      </c>
      <c r="G1386" s="6" t="s">
        <v>2099</v>
      </c>
      <c r="H1386" s="6" t="s">
        <v>38</v>
      </c>
      <c r="I1386" s="8" t="s">
        <v>39</v>
      </c>
      <c r="J1386" s="15" t="s">
        <v>7586</v>
      </c>
      <c r="K1386" s="7" t="s">
        <v>2181</v>
      </c>
      <c r="L1386" s="19">
        <v>571557</v>
      </c>
      <c r="M1386" s="19">
        <f t="shared" si="66"/>
        <v>571557</v>
      </c>
      <c r="N1386" s="11">
        <f>M1386*(1+VOTOS!$P$3%)^Q1386</f>
        <v>581642.38565214083</v>
      </c>
      <c r="O1386" s="54">
        <f t="shared" si="64"/>
        <v>581642.38565214083</v>
      </c>
      <c r="P1386" s="103">
        <f t="shared" si="65"/>
        <v>3.8706767116502595E-6</v>
      </c>
      <c r="Q1386" s="6">
        <v>145</v>
      </c>
      <c r="R1386" s="6"/>
      <c r="S1386" s="6" t="s">
        <v>11</v>
      </c>
    </row>
    <row r="1387" spans="1:19" s="47" customFormat="1" ht="14" x14ac:dyDescent="0.15">
      <c r="A1387" s="8" t="s">
        <v>415</v>
      </c>
      <c r="B1387" s="114" t="s">
        <v>416</v>
      </c>
      <c r="C1387" s="40" t="s">
        <v>65</v>
      </c>
      <c r="D1387" s="6" t="s">
        <v>252</v>
      </c>
      <c r="E1387" s="7" t="s">
        <v>253</v>
      </c>
      <c r="F1387" s="6" t="s">
        <v>2098</v>
      </c>
      <c r="G1387" s="6" t="s">
        <v>2099</v>
      </c>
      <c r="H1387" s="6" t="s">
        <v>38</v>
      </c>
      <c r="I1387" s="8" t="s">
        <v>39</v>
      </c>
      <c r="J1387" s="15" t="s">
        <v>7586</v>
      </c>
      <c r="K1387" s="7" t="s">
        <v>2105</v>
      </c>
      <c r="L1387" s="19">
        <v>370388</v>
      </c>
      <c r="M1387" s="19">
        <f t="shared" si="66"/>
        <v>370388</v>
      </c>
      <c r="N1387" s="11">
        <f>M1387*(1+VOTOS!$P$3%)^Q1387</f>
        <v>377788.56645668315</v>
      </c>
      <c r="O1387" s="54">
        <f t="shared" si="64"/>
        <v>377788.56645668315</v>
      </c>
      <c r="P1387" s="103">
        <f t="shared" si="65"/>
        <v>2.5140832961684581E-6</v>
      </c>
      <c r="Q1387" s="48">
        <v>164</v>
      </c>
      <c r="R1387" s="48"/>
      <c r="S1387" s="48" t="s">
        <v>11</v>
      </c>
    </row>
    <row r="1388" spans="1:19" s="47" customFormat="1" ht="14" x14ac:dyDescent="0.15">
      <c r="A1388" s="8" t="s">
        <v>415</v>
      </c>
      <c r="B1388" s="114" t="s">
        <v>416</v>
      </c>
      <c r="C1388" s="40" t="s">
        <v>65</v>
      </c>
      <c r="D1388" s="6" t="s">
        <v>252</v>
      </c>
      <c r="E1388" s="7" t="s">
        <v>253</v>
      </c>
      <c r="F1388" s="6" t="s">
        <v>2098</v>
      </c>
      <c r="G1388" s="6" t="s">
        <v>2099</v>
      </c>
      <c r="H1388" s="6" t="s">
        <v>38</v>
      </c>
      <c r="I1388" s="8" t="s">
        <v>39</v>
      </c>
      <c r="J1388" s="15" t="s">
        <v>7586</v>
      </c>
      <c r="K1388" s="7" t="s">
        <v>2151</v>
      </c>
      <c r="L1388" s="19">
        <v>283577</v>
      </c>
      <c r="M1388" s="19">
        <f t="shared" si="66"/>
        <v>283577</v>
      </c>
      <c r="N1388" s="11">
        <f>M1388*(1+VOTOS!$P$3%)^Q1388</f>
        <v>289557.22970746993</v>
      </c>
      <c r="O1388" s="54">
        <f t="shared" si="64"/>
        <v>289557.22970746993</v>
      </c>
      <c r="P1388" s="103">
        <f t="shared" si="65"/>
        <v>1.9269270145469894E-6</v>
      </c>
      <c r="Q1388" s="6">
        <v>173</v>
      </c>
      <c r="R1388" s="6"/>
      <c r="S1388" s="6" t="s">
        <v>11</v>
      </c>
    </row>
    <row r="1389" spans="1:19" s="47" customFormat="1" ht="14" x14ac:dyDescent="0.15">
      <c r="A1389" s="8" t="s">
        <v>415</v>
      </c>
      <c r="B1389" s="114" t="s">
        <v>416</v>
      </c>
      <c r="C1389" s="40" t="s">
        <v>65</v>
      </c>
      <c r="D1389" s="6" t="s">
        <v>252</v>
      </c>
      <c r="E1389" s="7" t="s">
        <v>253</v>
      </c>
      <c r="F1389" s="6" t="s">
        <v>2098</v>
      </c>
      <c r="G1389" s="6" t="s">
        <v>2099</v>
      </c>
      <c r="H1389" s="6" t="s">
        <v>38</v>
      </c>
      <c r="I1389" s="8" t="s">
        <v>39</v>
      </c>
      <c r="J1389" s="15" t="s">
        <v>7586</v>
      </c>
      <c r="K1389" s="7" t="s">
        <v>2158</v>
      </c>
      <c r="L1389" s="19">
        <v>266698</v>
      </c>
      <c r="M1389" s="19">
        <f t="shared" si="66"/>
        <v>266698</v>
      </c>
      <c r="N1389" s="11">
        <f>M1389*(1+VOTOS!$P$3%)^Q1389</f>
        <v>271633.28477712657</v>
      </c>
      <c r="O1389" s="54">
        <f t="shared" si="64"/>
        <v>271633.28477712657</v>
      </c>
      <c r="P1389" s="103">
        <f t="shared" si="65"/>
        <v>1.807647887141247E-6</v>
      </c>
      <c r="Q1389" s="6">
        <v>152</v>
      </c>
      <c r="R1389" s="6"/>
      <c r="S1389" s="6" t="s">
        <v>11</v>
      </c>
    </row>
    <row r="1390" spans="1:19" s="47" customFormat="1" ht="14" x14ac:dyDescent="0.15">
      <c r="A1390" s="8" t="s">
        <v>415</v>
      </c>
      <c r="B1390" s="114" t="s">
        <v>416</v>
      </c>
      <c r="C1390" s="40" t="s">
        <v>65</v>
      </c>
      <c r="D1390" s="6" t="s">
        <v>252</v>
      </c>
      <c r="E1390" s="7" t="s">
        <v>253</v>
      </c>
      <c r="F1390" s="6" t="s">
        <v>2098</v>
      </c>
      <c r="G1390" s="6" t="s">
        <v>2099</v>
      </c>
      <c r="H1390" s="6" t="s">
        <v>38</v>
      </c>
      <c r="I1390" s="8" t="s">
        <v>39</v>
      </c>
      <c r="J1390" s="15" t="s">
        <v>7586</v>
      </c>
      <c r="K1390" s="7" t="s">
        <v>2175</v>
      </c>
      <c r="L1390" s="19">
        <v>222601</v>
      </c>
      <c r="M1390" s="19">
        <f t="shared" si="66"/>
        <v>222601</v>
      </c>
      <c r="N1390" s="11">
        <f>M1390*(1+VOTOS!$P$3%)^Q1390</f>
        <v>224569.90503721285</v>
      </c>
      <c r="O1390" s="54">
        <f t="shared" si="64"/>
        <v>224569.90503721285</v>
      </c>
      <c r="P1390" s="103">
        <f t="shared" si="65"/>
        <v>1.4944535044337526E-6</v>
      </c>
      <c r="Q1390" s="6">
        <v>73</v>
      </c>
      <c r="R1390" s="6"/>
      <c r="S1390" s="6" t="s">
        <v>11</v>
      </c>
    </row>
    <row r="1391" spans="1:19" s="47" customFormat="1" ht="14" x14ac:dyDescent="0.15">
      <c r="A1391" s="8" t="s">
        <v>415</v>
      </c>
      <c r="B1391" s="114" t="s">
        <v>416</v>
      </c>
      <c r="C1391" s="40" t="s">
        <v>65</v>
      </c>
      <c r="D1391" s="6" t="s">
        <v>252</v>
      </c>
      <c r="E1391" s="7" t="s">
        <v>253</v>
      </c>
      <c r="F1391" s="6" t="s">
        <v>2098</v>
      </c>
      <c r="G1391" s="6" t="s">
        <v>2099</v>
      </c>
      <c r="H1391" s="6" t="s">
        <v>38</v>
      </c>
      <c r="I1391" s="8" t="s">
        <v>39</v>
      </c>
      <c r="J1391" s="15" t="s">
        <v>7586</v>
      </c>
      <c r="K1391" s="7" t="s">
        <v>2136</v>
      </c>
      <c r="L1391" s="19">
        <v>185194</v>
      </c>
      <c r="M1391" s="19">
        <f t="shared" si="66"/>
        <v>185194</v>
      </c>
      <c r="N1391" s="11">
        <f>M1391*(1+VOTOS!$P$3%)^Q1391</f>
        <v>187215.5768804549</v>
      </c>
      <c r="O1391" s="54">
        <f t="shared" si="64"/>
        <v>187215.5768804549</v>
      </c>
      <c r="P1391" s="103">
        <f t="shared" si="65"/>
        <v>1.2458702999728306E-6</v>
      </c>
      <c r="Q1391" s="6">
        <v>90</v>
      </c>
      <c r="R1391" s="6"/>
      <c r="S1391" s="6" t="s">
        <v>11</v>
      </c>
    </row>
    <row r="1392" spans="1:19" s="47" customFormat="1" ht="14" x14ac:dyDescent="0.15">
      <c r="A1392" s="8" t="s">
        <v>415</v>
      </c>
      <c r="B1392" s="114" t="s">
        <v>416</v>
      </c>
      <c r="C1392" s="40" t="s">
        <v>65</v>
      </c>
      <c r="D1392" s="6" t="s">
        <v>252</v>
      </c>
      <c r="E1392" s="7" t="s">
        <v>253</v>
      </c>
      <c r="F1392" s="6" t="s">
        <v>2098</v>
      </c>
      <c r="G1392" s="6" t="s">
        <v>2099</v>
      </c>
      <c r="H1392" s="6" t="s">
        <v>38</v>
      </c>
      <c r="I1392" s="8" t="s">
        <v>39</v>
      </c>
      <c r="J1392" s="15" t="s">
        <v>7586</v>
      </c>
      <c r="K1392" s="7" t="s">
        <v>2113</v>
      </c>
      <c r="L1392" s="19">
        <v>182700</v>
      </c>
      <c r="M1392" s="19">
        <f t="shared" si="66"/>
        <v>182700</v>
      </c>
      <c r="N1392" s="11">
        <f>M1392*(1+VOTOS!$P$3%)^Q1392</f>
        <v>187455.22168984596</v>
      </c>
      <c r="O1392" s="54">
        <f t="shared" si="64"/>
        <v>187455.22168984596</v>
      </c>
      <c r="P1392" s="103">
        <f t="shared" si="65"/>
        <v>1.2474650729908558E-6</v>
      </c>
      <c r="Q1392" s="48">
        <v>213</v>
      </c>
      <c r="R1392" s="48"/>
      <c r="S1392" s="48" t="s">
        <v>11</v>
      </c>
    </row>
    <row r="1393" spans="1:19" s="47" customFormat="1" ht="14" x14ac:dyDescent="0.15">
      <c r="A1393" s="8" t="s">
        <v>415</v>
      </c>
      <c r="B1393" s="114" t="s">
        <v>416</v>
      </c>
      <c r="C1393" s="40" t="s">
        <v>65</v>
      </c>
      <c r="D1393" s="6" t="s">
        <v>252</v>
      </c>
      <c r="E1393" s="7" t="s">
        <v>253</v>
      </c>
      <c r="F1393" s="6" t="s">
        <v>2098</v>
      </c>
      <c r="G1393" s="6" t="s">
        <v>2099</v>
      </c>
      <c r="H1393" s="6" t="s">
        <v>38</v>
      </c>
      <c r="I1393" s="8" t="s">
        <v>39</v>
      </c>
      <c r="J1393" s="15" t="s">
        <v>7586</v>
      </c>
      <c r="K1393" s="7" t="s">
        <v>2138</v>
      </c>
      <c r="L1393" s="19">
        <v>167949</v>
      </c>
      <c r="M1393" s="19">
        <f t="shared" si="66"/>
        <v>167949</v>
      </c>
      <c r="N1393" s="11">
        <f>M1393*(1+VOTOS!$P$3%)^Q1393</f>
        <v>169087.39861519422</v>
      </c>
      <c r="O1393" s="54">
        <f t="shared" si="64"/>
        <v>169087.39861519422</v>
      </c>
      <c r="P1393" s="103">
        <f t="shared" si="65"/>
        <v>1.1252320535745462E-6</v>
      </c>
      <c r="Q1393" s="6">
        <v>56</v>
      </c>
      <c r="R1393" s="6"/>
      <c r="S1393" s="6" t="s">
        <v>11</v>
      </c>
    </row>
    <row r="1394" spans="1:19" s="47" customFormat="1" ht="14" x14ac:dyDescent="0.15">
      <c r="A1394" s="8" t="s">
        <v>415</v>
      </c>
      <c r="B1394" s="114" t="s">
        <v>416</v>
      </c>
      <c r="C1394" s="40" t="s">
        <v>65</v>
      </c>
      <c r="D1394" s="6" t="s">
        <v>252</v>
      </c>
      <c r="E1394" s="7" t="s">
        <v>253</v>
      </c>
      <c r="F1394" s="6" t="s">
        <v>2098</v>
      </c>
      <c r="G1394" s="6" t="s">
        <v>2099</v>
      </c>
      <c r="H1394" s="6" t="s">
        <v>38</v>
      </c>
      <c r="I1394" s="8" t="s">
        <v>39</v>
      </c>
      <c r="J1394" s="15" t="s">
        <v>7586</v>
      </c>
      <c r="K1394" s="7" t="s">
        <v>2106</v>
      </c>
      <c r="L1394" s="19">
        <v>159202</v>
      </c>
      <c r="M1394" s="19">
        <f t="shared" si="66"/>
        <v>159202</v>
      </c>
      <c r="N1394" s="11">
        <f>M1394*(1+VOTOS!$P$3%)^Q1394</f>
        <v>160126.50419998131</v>
      </c>
      <c r="O1394" s="54">
        <f t="shared" si="64"/>
        <v>160126.50419998131</v>
      </c>
      <c r="P1394" s="103">
        <f t="shared" si="65"/>
        <v>1.0655996640098951E-6</v>
      </c>
      <c r="Q1394" s="48">
        <v>48</v>
      </c>
      <c r="R1394" s="48"/>
      <c r="S1394" s="48" t="s">
        <v>11</v>
      </c>
    </row>
    <row r="1395" spans="1:19" s="47" customFormat="1" ht="14" x14ac:dyDescent="0.15">
      <c r="A1395" s="8" t="s">
        <v>415</v>
      </c>
      <c r="B1395" s="114" t="s">
        <v>416</v>
      </c>
      <c r="C1395" s="40" t="s">
        <v>65</v>
      </c>
      <c r="D1395" s="6" t="s">
        <v>252</v>
      </c>
      <c r="E1395" s="7" t="s">
        <v>253</v>
      </c>
      <c r="F1395" s="6" t="s">
        <v>2098</v>
      </c>
      <c r="G1395" s="6" t="s">
        <v>2099</v>
      </c>
      <c r="H1395" s="6" t="s">
        <v>38</v>
      </c>
      <c r="I1395" s="8" t="s">
        <v>39</v>
      </c>
      <c r="J1395" s="15" t="s">
        <v>7586</v>
      </c>
      <c r="K1395" s="7" t="s">
        <v>2134</v>
      </c>
      <c r="L1395" s="19">
        <v>122882</v>
      </c>
      <c r="M1395" s="19">
        <f t="shared" si="66"/>
        <v>122882</v>
      </c>
      <c r="N1395" s="11">
        <f>M1395*(1+VOTOS!$P$3%)^Q1395</f>
        <v>124343.31937412334</v>
      </c>
      <c r="O1395" s="54">
        <f t="shared" si="64"/>
        <v>124343.31937412334</v>
      </c>
      <c r="P1395" s="103">
        <f t="shared" si="65"/>
        <v>8.2747200414406082E-7</v>
      </c>
      <c r="Q1395" s="6">
        <v>98</v>
      </c>
      <c r="R1395" s="6"/>
      <c r="S1395" s="6" t="s">
        <v>11</v>
      </c>
    </row>
    <row r="1396" spans="1:19" s="47" customFormat="1" ht="14" x14ac:dyDescent="0.15">
      <c r="A1396" s="8" t="s">
        <v>415</v>
      </c>
      <c r="B1396" s="114" t="s">
        <v>416</v>
      </c>
      <c r="C1396" s="40" t="s">
        <v>65</v>
      </c>
      <c r="D1396" s="6" t="s">
        <v>252</v>
      </c>
      <c r="E1396" s="7" t="s">
        <v>253</v>
      </c>
      <c r="F1396" s="6" t="s">
        <v>2098</v>
      </c>
      <c r="G1396" s="6" t="s">
        <v>2099</v>
      </c>
      <c r="H1396" s="6" t="s">
        <v>38</v>
      </c>
      <c r="I1396" s="8" t="s">
        <v>39</v>
      </c>
      <c r="J1396" s="15" t="s">
        <v>7586</v>
      </c>
      <c r="K1396" s="7" t="s">
        <v>2167</v>
      </c>
      <c r="L1396" s="19">
        <v>114954</v>
      </c>
      <c r="M1396" s="19">
        <f t="shared" si="66"/>
        <v>114954</v>
      </c>
      <c r="N1396" s="11">
        <f>M1396*(1+VOTOS!$P$3%)^Q1396</f>
        <v>118259.39563639065</v>
      </c>
      <c r="O1396" s="54">
        <f t="shared" si="64"/>
        <v>118259.39563639065</v>
      </c>
      <c r="P1396" s="103">
        <f t="shared" si="65"/>
        <v>7.8698509585127031E-7</v>
      </c>
      <c r="Q1396" s="6">
        <v>235</v>
      </c>
      <c r="R1396" s="6"/>
      <c r="S1396" s="6" t="s">
        <v>11</v>
      </c>
    </row>
    <row r="1397" spans="1:19" s="47" customFormat="1" ht="14" x14ac:dyDescent="0.15">
      <c r="A1397" s="8" t="s">
        <v>415</v>
      </c>
      <c r="B1397" s="114" t="s">
        <v>416</v>
      </c>
      <c r="C1397" s="40" t="s">
        <v>65</v>
      </c>
      <c r="D1397" s="6" t="s">
        <v>252</v>
      </c>
      <c r="E1397" s="7" t="s">
        <v>253</v>
      </c>
      <c r="F1397" s="6" t="s">
        <v>2098</v>
      </c>
      <c r="G1397" s="6" t="s">
        <v>2099</v>
      </c>
      <c r="H1397" s="6" t="s">
        <v>38</v>
      </c>
      <c r="I1397" s="8" t="s">
        <v>39</v>
      </c>
      <c r="J1397" s="15" t="s">
        <v>7586</v>
      </c>
      <c r="K1397" s="7" t="s">
        <v>2101</v>
      </c>
      <c r="L1397" s="19">
        <v>70635</v>
      </c>
      <c r="M1397" s="19">
        <f t="shared" si="66"/>
        <v>70635</v>
      </c>
      <c r="N1397" s="11">
        <f>M1397*(1+VOTOS!$P$3%)^Q1397</f>
        <v>71225.389887846322</v>
      </c>
      <c r="O1397" s="54">
        <f t="shared" si="64"/>
        <v>71225.389887846322</v>
      </c>
      <c r="P1397" s="103">
        <f t="shared" si="65"/>
        <v>4.7398618931113639E-7</v>
      </c>
      <c r="Q1397" s="48">
        <v>69</v>
      </c>
      <c r="R1397" s="48"/>
      <c r="S1397" s="48" t="s">
        <v>11</v>
      </c>
    </row>
    <row r="1398" spans="1:19" s="47" customFormat="1" ht="14" x14ac:dyDescent="0.15">
      <c r="A1398" s="8" t="s">
        <v>415</v>
      </c>
      <c r="B1398" s="114" t="s">
        <v>416</v>
      </c>
      <c r="C1398" s="40" t="s">
        <v>65</v>
      </c>
      <c r="D1398" s="6" t="s">
        <v>252</v>
      </c>
      <c r="E1398" s="7" t="s">
        <v>253</v>
      </c>
      <c r="F1398" s="6" t="s">
        <v>2098</v>
      </c>
      <c r="G1398" s="6" t="s">
        <v>2099</v>
      </c>
      <c r="H1398" s="6" t="s">
        <v>38</v>
      </c>
      <c r="I1398" s="8" t="s">
        <v>39</v>
      </c>
      <c r="J1398" s="15" t="s">
        <v>7586</v>
      </c>
      <c r="K1398" s="7" t="s">
        <v>2128</v>
      </c>
      <c r="L1398" s="19">
        <v>66780</v>
      </c>
      <c r="M1398" s="19">
        <f t="shared" si="66"/>
        <v>66780</v>
      </c>
      <c r="N1398" s="11">
        <f>M1398*(1+VOTOS!$P$3%)^Q1398</f>
        <v>67688.369898952282</v>
      </c>
      <c r="O1398" s="54">
        <f t="shared" si="64"/>
        <v>67688.369898952282</v>
      </c>
      <c r="P1398" s="103">
        <f t="shared" si="65"/>
        <v>4.504482539106694E-7</v>
      </c>
      <c r="Q1398" s="6">
        <v>112</v>
      </c>
      <c r="R1398" s="6"/>
      <c r="S1398" s="6" t="s">
        <v>11</v>
      </c>
    </row>
    <row r="1399" spans="1:19" s="47" customFormat="1" ht="14" x14ac:dyDescent="0.15">
      <c r="A1399" s="8" t="s">
        <v>415</v>
      </c>
      <c r="B1399" s="114" t="s">
        <v>416</v>
      </c>
      <c r="C1399" s="40" t="s">
        <v>65</v>
      </c>
      <c r="D1399" s="6" t="s">
        <v>252</v>
      </c>
      <c r="E1399" s="7" t="s">
        <v>253</v>
      </c>
      <c r="F1399" s="6" t="s">
        <v>2098</v>
      </c>
      <c r="G1399" s="6" t="s">
        <v>2099</v>
      </c>
      <c r="H1399" s="6" t="s">
        <v>38</v>
      </c>
      <c r="I1399" s="8" t="s">
        <v>39</v>
      </c>
      <c r="J1399" s="15" t="s">
        <v>7586</v>
      </c>
      <c r="K1399" s="7" t="s">
        <v>2157</v>
      </c>
      <c r="L1399" s="19">
        <v>65652</v>
      </c>
      <c r="M1399" s="19">
        <f t="shared" si="66"/>
        <v>65652</v>
      </c>
      <c r="N1399" s="11">
        <f>M1399*(1+VOTOS!$P$3%)^Q1399</f>
        <v>67604.973270423608</v>
      </c>
      <c r="O1399" s="54">
        <f t="shared" si="64"/>
        <v>67604.973270423608</v>
      </c>
      <c r="P1399" s="103">
        <f t="shared" si="65"/>
        <v>4.4989327133746134E-7</v>
      </c>
      <c r="Q1399" s="6">
        <v>243</v>
      </c>
      <c r="R1399" s="6"/>
      <c r="S1399" s="6" t="s">
        <v>11</v>
      </c>
    </row>
    <row r="1400" spans="1:19" s="47" customFormat="1" ht="14" x14ac:dyDescent="0.15">
      <c r="A1400" s="8" t="s">
        <v>415</v>
      </c>
      <c r="B1400" s="114" t="s">
        <v>416</v>
      </c>
      <c r="C1400" s="40" t="s">
        <v>65</v>
      </c>
      <c r="D1400" s="6" t="s">
        <v>252</v>
      </c>
      <c r="E1400" s="7" t="s">
        <v>253</v>
      </c>
      <c r="F1400" s="6" t="s">
        <v>2098</v>
      </c>
      <c r="G1400" s="6" t="s">
        <v>2099</v>
      </c>
      <c r="H1400" s="6" t="s">
        <v>38</v>
      </c>
      <c r="I1400" s="8" t="s">
        <v>39</v>
      </c>
      <c r="J1400" s="15" t="s">
        <v>7586</v>
      </c>
      <c r="K1400" s="7" t="s">
        <v>2164</v>
      </c>
      <c r="L1400" s="19">
        <v>65652</v>
      </c>
      <c r="M1400" s="19">
        <f t="shared" si="66"/>
        <v>65652</v>
      </c>
      <c r="N1400" s="11">
        <f>M1400*(1+VOTOS!$P$3%)^Q1400</f>
        <v>66368.65694005003</v>
      </c>
      <c r="O1400" s="54">
        <f t="shared" si="64"/>
        <v>66368.65694005003</v>
      </c>
      <c r="P1400" s="103">
        <f t="shared" si="65"/>
        <v>4.4166591214518976E-7</v>
      </c>
      <c r="Q1400" s="6">
        <v>90</v>
      </c>
      <c r="R1400" s="6"/>
      <c r="S1400" s="6" t="s">
        <v>11</v>
      </c>
    </row>
    <row r="1401" spans="1:19" s="47" customFormat="1" ht="14" x14ac:dyDescent="0.15">
      <c r="A1401" s="8" t="s">
        <v>415</v>
      </c>
      <c r="B1401" s="114" t="s">
        <v>416</v>
      </c>
      <c r="C1401" s="40" t="s">
        <v>65</v>
      </c>
      <c r="D1401" s="6" t="s">
        <v>252</v>
      </c>
      <c r="E1401" s="7" t="s">
        <v>253</v>
      </c>
      <c r="F1401" s="6" t="s">
        <v>2098</v>
      </c>
      <c r="G1401" s="6" t="s">
        <v>2099</v>
      </c>
      <c r="H1401" s="6" t="s">
        <v>38</v>
      </c>
      <c r="I1401" s="8" t="s">
        <v>39</v>
      </c>
      <c r="J1401" s="15" t="s">
        <v>7586</v>
      </c>
      <c r="K1401" s="7" t="s">
        <v>2171</v>
      </c>
      <c r="L1401" s="19">
        <v>65652</v>
      </c>
      <c r="M1401" s="19">
        <f t="shared" si="66"/>
        <v>65652</v>
      </c>
      <c r="N1401" s="11">
        <f>M1401*(1+VOTOS!$P$3%)^Q1401</f>
        <v>66232.691701758289</v>
      </c>
      <c r="O1401" s="54">
        <f t="shared" si="64"/>
        <v>66232.691701758289</v>
      </c>
      <c r="P1401" s="103">
        <f t="shared" si="65"/>
        <v>4.4076109933506458E-7</v>
      </c>
      <c r="Q1401" s="6">
        <v>73</v>
      </c>
      <c r="R1401" s="6"/>
      <c r="S1401" s="6" t="s">
        <v>11</v>
      </c>
    </row>
    <row r="1402" spans="1:19" s="47" customFormat="1" ht="14" x14ac:dyDescent="0.15">
      <c r="A1402" s="8" t="s">
        <v>415</v>
      </c>
      <c r="B1402" s="114" t="s">
        <v>416</v>
      </c>
      <c r="C1402" s="40" t="s">
        <v>65</v>
      </c>
      <c r="D1402" s="6" t="s">
        <v>252</v>
      </c>
      <c r="E1402" s="7" t="s">
        <v>253</v>
      </c>
      <c r="F1402" s="6" t="s">
        <v>2098</v>
      </c>
      <c r="G1402" s="6" t="s">
        <v>2099</v>
      </c>
      <c r="H1402" s="6" t="s">
        <v>38</v>
      </c>
      <c r="I1402" s="8" t="s">
        <v>39</v>
      </c>
      <c r="J1402" s="15" t="s">
        <v>7586</v>
      </c>
      <c r="K1402" s="7" t="s">
        <v>2103</v>
      </c>
      <c r="L1402" s="19">
        <v>32826</v>
      </c>
      <c r="M1402" s="19">
        <f t="shared" si="66"/>
        <v>32826</v>
      </c>
      <c r="N1402" s="11">
        <f>M1402*(1+VOTOS!$P$3%)^Q1402</f>
        <v>33272.513182135488</v>
      </c>
      <c r="O1402" s="54">
        <f t="shared" si="64"/>
        <v>33272.513182135488</v>
      </c>
      <c r="P1402" s="103">
        <f t="shared" si="65"/>
        <v>2.2141980207953931E-7</v>
      </c>
      <c r="Q1402" s="48">
        <v>112</v>
      </c>
      <c r="R1402" s="48"/>
      <c r="S1402" s="48" t="s">
        <v>11</v>
      </c>
    </row>
    <row r="1403" spans="1:19" s="47" customFormat="1" ht="14" x14ac:dyDescent="0.15">
      <c r="A1403" s="8" t="s">
        <v>415</v>
      </c>
      <c r="B1403" s="114" t="s">
        <v>416</v>
      </c>
      <c r="C1403" s="40" t="s">
        <v>65</v>
      </c>
      <c r="D1403" s="6" t="s">
        <v>252</v>
      </c>
      <c r="E1403" s="7" t="s">
        <v>253</v>
      </c>
      <c r="F1403" s="6" t="s">
        <v>2098</v>
      </c>
      <c r="G1403" s="6" t="s">
        <v>2099</v>
      </c>
      <c r="H1403" s="6" t="s">
        <v>38</v>
      </c>
      <c r="I1403" s="8" t="s">
        <v>39</v>
      </c>
      <c r="J1403" s="15" t="s">
        <v>7586</v>
      </c>
      <c r="K1403" s="7" t="s">
        <v>2108</v>
      </c>
      <c r="L1403" s="19">
        <v>32826</v>
      </c>
      <c r="M1403" s="19">
        <f t="shared" si="66"/>
        <v>32826</v>
      </c>
      <c r="N1403" s="11">
        <f>M1403*(1+VOTOS!$P$3%)^Q1403</f>
        <v>33236.409328769303</v>
      </c>
      <c r="O1403" s="54">
        <f t="shared" si="64"/>
        <v>33236.409328769303</v>
      </c>
      <c r="P1403" s="103">
        <f t="shared" si="65"/>
        <v>2.2117954045509005E-7</v>
      </c>
      <c r="Q1403" s="48">
        <v>103</v>
      </c>
      <c r="R1403" s="48"/>
      <c r="S1403" s="48" t="s">
        <v>11</v>
      </c>
    </row>
    <row r="1404" spans="1:19" s="47" customFormat="1" ht="14" x14ac:dyDescent="0.15">
      <c r="A1404" s="8" t="s">
        <v>415</v>
      </c>
      <c r="B1404" s="114" t="s">
        <v>416</v>
      </c>
      <c r="C1404" s="40" t="s">
        <v>65</v>
      </c>
      <c r="D1404" s="6" t="s">
        <v>252</v>
      </c>
      <c r="E1404" s="7" t="s">
        <v>253</v>
      </c>
      <c r="F1404" s="6" t="s">
        <v>2098</v>
      </c>
      <c r="G1404" s="6" t="s">
        <v>2099</v>
      </c>
      <c r="H1404" s="6" t="s">
        <v>38</v>
      </c>
      <c r="I1404" s="8" t="s">
        <v>39</v>
      </c>
      <c r="J1404" s="15" t="s">
        <v>7586</v>
      </c>
      <c r="K1404" s="7" t="s">
        <v>2132</v>
      </c>
      <c r="L1404" s="19">
        <v>30501</v>
      </c>
      <c r="M1404" s="19">
        <f t="shared" si="66"/>
        <v>30501</v>
      </c>
      <c r="N1404" s="11">
        <f>M1404*(1+VOTOS!$P$3%)^Q1404</f>
        <v>30755.937098735762</v>
      </c>
      <c r="O1404" s="54">
        <f t="shared" si="64"/>
        <v>30755.937098735762</v>
      </c>
      <c r="P1404" s="103">
        <f t="shared" si="65"/>
        <v>2.0467265180404857E-7</v>
      </c>
      <c r="Q1404" s="6">
        <v>69</v>
      </c>
      <c r="R1404" s="6"/>
      <c r="S1404" s="6" t="s">
        <v>11</v>
      </c>
    </row>
    <row r="1405" spans="1:19" s="47" customFormat="1" ht="14" x14ac:dyDescent="0.15">
      <c r="A1405" s="8" t="s">
        <v>415</v>
      </c>
      <c r="B1405" s="114" t="s">
        <v>416</v>
      </c>
      <c r="C1405" s="40" t="s">
        <v>65</v>
      </c>
      <c r="D1405" s="6" t="s">
        <v>252</v>
      </c>
      <c r="E1405" s="7" t="s">
        <v>253</v>
      </c>
      <c r="F1405" s="6" t="s">
        <v>2098</v>
      </c>
      <c r="G1405" s="6" t="s">
        <v>2099</v>
      </c>
      <c r="H1405" s="6" t="s">
        <v>38</v>
      </c>
      <c r="I1405" s="8" t="s">
        <v>39</v>
      </c>
      <c r="J1405" s="15" t="s">
        <v>7586</v>
      </c>
      <c r="K1405" s="7" t="s">
        <v>2161</v>
      </c>
      <c r="L1405" s="19">
        <v>23080</v>
      </c>
      <c r="M1405" s="19">
        <f t="shared" si="66"/>
        <v>23080</v>
      </c>
      <c r="N1405" s="11">
        <f>M1405*(1+VOTOS!$P$3%)^Q1405</f>
        <v>23284.142516245985</v>
      </c>
      <c r="O1405" s="54">
        <f t="shared" si="64"/>
        <v>23284.142516245985</v>
      </c>
      <c r="P1405" s="103">
        <f t="shared" si="65"/>
        <v>1.5494982898698122E-7</v>
      </c>
      <c r="Q1405" s="6">
        <v>73</v>
      </c>
      <c r="R1405" s="6"/>
      <c r="S1405" s="6" t="s">
        <v>11</v>
      </c>
    </row>
    <row r="1406" spans="1:19" s="47" customFormat="1" ht="14" x14ac:dyDescent="0.15">
      <c r="A1406" s="8" t="s">
        <v>415</v>
      </c>
      <c r="B1406" s="114" t="s">
        <v>416</v>
      </c>
      <c r="C1406" s="40" t="s">
        <v>65</v>
      </c>
      <c r="D1406" s="6" t="s">
        <v>252</v>
      </c>
      <c r="E1406" s="7" t="s">
        <v>253</v>
      </c>
      <c r="F1406" s="6" t="s">
        <v>2098</v>
      </c>
      <c r="G1406" s="6" t="s">
        <v>2099</v>
      </c>
      <c r="H1406" s="6" t="s">
        <v>38</v>
      </c>
      <c r="I1406" s="8" t="s">
        <v>39</v>
      </c>
      <c r="J1406" s="15" t="s">
        <v>7586</v>
      </c>
      <c r="K1406" s="7" t="s">
        <v>2148</v>
      </c>
      <c r="L1406" s="19">
        <v>18534</v>
      </c>
      <c r="M1406" s="19">
        <f t="shared" si="66"/>
        <v>18534</v>
      </c>
      <c r="N1406" s="11">
        <f>M1406*(1+VOTOS!$P$3%)^Q1406</f>
        <v>19016.393425285194</v>
      </c>
      <c r="O1406" s="54">
        <f t="shared" si="64"/>
        <v>19016.393425285194</v>
      </c>
      <c r="P1406" s="103">
        <f t="shared" si="65"/>
        <v>1.2654908408764379E-7</v>
      </c>
      <c r="Q1406" s="6">
        <v>213</v>
      </c>
      <c r="R1406" s="6"/>
      <c r="S1406" s="6" t="s">
        <v>11</v>
      </c>
    </row>
    <row r="1407" spans="1:19" s="47" customFormat="1" ht="14" x14ac:dyDescent="0.15">
      <c r="A1407" s="8" t="s">
        <v>415</v>
      </c>
      <c r="B1407" s="114" t="s">
        <v>416</v>
      </c>
      <c r="C1407" s="40" t="s">
        <v>65</v>
      </c>
      <c r="D1407" s="6" t="s">
        <v>252</v>
      </c>
      <c r="E1407" s="7" t="s">
        <v>253</v>
      </c>
      <c r="F1407" s="6" t="s">
        <v>2098</v>
      </c>
      <c r="G1407" s="6" t="s">
        <v>2099</v>
      </c>
      <c r="H1407" s="6" t="s">
        <v>38</v>
      </c>
      <c r="I1407" s="8" t="s">
        <v>39</v>
      </c>
      <c r="J1407" s="15" t="s">
        <v>7586</v>
      </c>
      <c r="K1407" s="7" t="s">
        <v>2166</v>
      </c>
      <c r="L1407" s="19">
        <v>10482</v>
      </c>
      <c r="M1407" s="19">
        <f t="shared" si="66"/>
        <v>10482</v>
      </c>
      <c r="N1407" s="11">
        <f>M1407*(1+VOTOS!$P$3%)^Q1407</f>
        <v>10675.970914794416</v>
      </c>
      <c r="O1407" s="54">
        <f t="shared" si="64"/>
        <v>10675.970914794416</v>
      </c>
      <c r="P1407" s="103">
        <f t="shared" si="65"/>
        <v>7.1045771445659704E-8</v>
      </c>
      <c r="Q1407" s="6">
        <v>152</v>
      </c>
      <c r="R1407" s="6"/>
      <c r="S1407" s="6" t="s">
        <v>11</v>
      </c>
    </row>
    <row r="1408" spans="1:19" s="47" customFormat="1" ht="14" x14ac:dyDescent="0.15">
      <c r="A1408" s="8" t="s">
        <v>415</v>
      </c>
      <c r="B1408" s="114" t="s">
        <v>416</v>
      </c>
      <c r="C1408" s="40" t="s">
        <v>65</v>
      </c>
      <c r="D1408" s="6" t="s">
        <v>252</v>
      </c>
      <c r="E1408" s="7" t="s">
        <v>253</v>
      </c>
      <c r="F1408" s="6" t="s">
        <v>2098</v>
      </c>
      <c r="G1408" s="6" t="s">
        <v>2099</v>
      </c>
      <c r="H1408" s="6" t="s">
        <v>38</v>
      </c>
      <c r="I1408" s="8" t="s">
        <v>39</v>
      </c>
      <c r="J1408" s="15" t="s">
        <v>7586</v>
      </c>
      <c r="K1408" s="7" t="s">
        <v>2121</v>
      </c>
      <c r="L1408" s="19">
        <v>5933</v>
      </c>
      <c r="M1408" s="19">
        <f t="shared" si="66"/>
        <v>5933</v>
      </c>
      <c r="N1408" s="11">
        <f>M1408*(1+VOTOS!$P$3%)^Q1408</f>
        <v>6007.177741655647</v>
      </c>
      <c r="O1408" s="54">
        <f t="shared" si="64"/>
        <v>6007.177741655647</v>
      </c>
      <c r="P1408" s="103">
        <f t="shared" si="65"/>
        <v>3.997618392493905E-8</v>
      </c>
      <c r="Q1408" s="48">
        <v>103</v>
      </c>
      <c r="R1408" s="48"/>
      <c r="S1408" s="48" t="s">
        <v>11</v>
      </c>
    </row>
    <row r="1409" spans="1:19" s="47" customFormat="1" ht="14" x14ac:dyDescent="0.15">
      <c r="A1409" s="8" t="s">
        <v>415</v>
      </c>
      <c r="B1409" s="114" t="s">
        <v>416</v>
      </c>
      <c r="C1409" s="40" t="s">
        <v>65</v>
      </c>
      <c r="D1409" s="6" t="s">
        <v>252</v>
      </c>
      <c r="E1409" s="7" t="s">
        <v>253</v>
      </c>
      <c r="F1409" s="6" t="s">
        <v>2098</v>
      </c>
      <c r="G1409" s="6" t="s">
        <v>2099</v>
      </c>
      <c r="H1409" s="6" t="s">
        <v>38</v>
      </c>
      <c r="I1409" s="8" t="s">
        <v>39</v>
      </c>
      <c r="J1409" s="15" t="s">
        <v>7586</v>
      </c>
      <c r="K1409" s="7" t="s">
        <v>2150</v>
      </c>
      <c r="L1409" s="19">
        <v>5643</v>
      </c>
      <c r="M1409" s="19">
        <f t="shared" si="66"/>
        <v>5643</v>
      </c>
      <c r="N1409" s="11">
        <f>M1409*(1+VOTOS!$P$3%)^Q1409</f>
        <v>5765.4791737767828</v>
      </c>
      <c r="O1409" s="54">
        <f t="shared" si="64"/>
        <v>5765.4791737767828</v>
      </c>
      <c r="P1409" s="103">
        <f t="shared" si="65"/>
        <v>3.836774368570337E-8</v>
      </c>
      <c r="Q1409" s="6">
        <v>178</v>
      </c>
      <c r="R1409" s="6"/>
      <c r="S1409" s="6" t="s">
        <v>11</v>
      </c>
    </row>
    <row r="1410" spans="1:19" s="47" customFormat="1" ht="14" x14ac:dyDescent="0.15">
      <c r="A1410" s="8" t="s">
        <v>415</v>
      </c>
      <c r="B1410" s="114" t="s">
        <v>416</v>
      </c>
      <c r="C1410" s="40" t="s">
        <v>65</v>
      </c>
      <c r="D1410" s="6" t="s">
        <v>252</v>
      </c>
      <c r="E1410" s="7" t="s">
        <v>253</v>
      </c>
      <c r="F1410" s="6" t="s">
        <v>2098</v>
      </c>
      <c r="G1410" s="6" t="s">
        <v>2099</v>
      </c>
      <c r="H1410" s="6" t="s">
        <v>38</v>
      </c>
      <c r="I1410" s="8" t="s">
        <v>39</v>
      </c>
      <c r="J1410" s="15" t="s">
        <v>7586</v>
      </c>
      <c r="K1410" s="7" t="s">
        <v>2104</v>
      </c>
      <c r="L1410" s="19">
        <v>3163115</v>
      </c>
      <c r="M1410" s="19">
        <f t="shared" si="66"/>
        <v>3163115</v>
      </c>
      <c r="N1410" s="11">
        <f>M1410*(1+VOTOS!$P$3%)^Q1410</f>
        <v>3184555.352343271</v>
      </c>
      <c r="O1410" s="54">
        <f t="shared" si="64"/>
        <v>3184555.352343271</v>
      </c>
      <c r="P1410" s="103">
        <f t="shared" si="65"/>
        <v>2.1192376180521767E-5</v>
      </c>
      <c r="Q1410" s="48">
        <v>56</v>
      </c>
      <c r="R1410" s="48"/>
      <c r="S1410" s="48" t="s">
        <v>11</v>
      </c>
    </row>
    <row r="1411" spans="1:19" s="47" customFormat="1" ht="14" x14ac:dyDescent="0.15">
      <c r="A1411" s="8" t="s">
        <v>415</v>
      </c>
      <c r="B1411" s="114" t="s">
        <v>416</v>
      </c>
      <c r="C1411" s="40" t="s">
        <v>65</v>
      </c>
      <c r="D1411" s="6" t="s">
        <v>252</v>
      </c>
      <c r="E1411" s="7" t="s">
        <v>253</v>
      </c>
      <c r="F1411" s="6" t="s">
        <v>2098</v>
      </c>
      <c r="G1411" s="6" t="s">
        <v>2099</v>
      </c>
      <c r="H1411" s="6" t="s">
        <v>38</v>
      </c>
      <c r="I1411" s="8" t="s">
        <v>39</v>
      </c>
      <c r="J1411" s="15" t="s">
        <v>7586</v>
      </c>
      <c r="K1411" s="7" t="s">
        <v>2179</v>
      </c>
      <c r="L1411" s="19">
        <v>306270</v>
      </c>
      <c r="M1411" s="19">
        <f t="shared" si="66"/>
        <v>306270</v>
      </c>
      <c r="N1411" s="11">
        <f>M1411*(1+VOTOS!$P$3%)^Q1411</f>
        <v>311636.67924450821</v>
      </c>
      <c r="O1411" s="54">
        <f t="shared" si="64"/>
        <v>311636.67924450821</v>
      </c>
      <c r="P1411" s="103">
        <f t="shared" si="65"/>
        <v>2.0738599294054043E-6</v>
      </c>
      <c r="Q1411" s="6">
        <v>144</v>
      </c>
      <c r="R1411" s="6"/>
      <c r="S1411" s="6" t="s">
        <v>11</v>
      </c>
    </row>
    <row r="1412" spans="1:19" s="47" customFormat="1" ht="14" x14ac:dyDescent="0.15">
      <c r="A1412" s="8" t="s">
        <v>415</v>
      </c>
      <c r="B1412" s="114" t="s">
        <v>416</v>
      </c>
      <c r="C1412" s="40" t="s">
        <v>65</v>
      </c>
      <c r="D1412" s="6" t="s">
        <v>252</v>
      </c>
      <c r="E1412" s="7" t="s">
        <v>253</v>
      </c>
      <c r="F1412" s="6" t="s">
        <v>2098</v>
      </c>
      <c r="G1412" s="6" t="s">
        <v>2099</v>
      </c>
      <c r="H1412" s="6" t="s">
        <v>38</v>
      </c>
      <c r="I1412" s="8" t="s">
        <v>39</v>
      </c>
      <c r="J1412" s="15" t="s">
        <v>7586</v>
      </c>
      <c r="K1412" s="7" t="s">
        <v>2154</v>
      </c>
      <c r="L1412" s="19">
        <v>296608</v>
      </c>
      <c r="M1412" s="19">
        <f t="shared" si="66"/>
        <v>296608</v>
      </c>
      <c r="N1412" s="11">
        <f>M1412*(1+VOTOS!$P$3%)^Q1412</f>
        <v>300642.58788542135</v>
      </c>
      <c r="O1412" s="54">
        <f t="shared" si="64"/>
        <v>300642.58788542135</v>
      </c>
      <c r="P1412" s="103">
        <f t="shared" si="65"/>
        <v>2.0006971502835551E-6</v>
      </c>
      <c r="Q1412" s="6">
        <v>112</v>
      </c>
      <c r="R1412" s="6"/>
      <c r="S1412" s="6" t="s">
        <v>11</v>
      </c>
    </row>
    <row r="1413" spans="1:19" s="47" customFormat="1" ht="14" x14ac:dyDescent="0.15">
      <c r="A1413" s="8" t="s">
        <v>415</v>
      </c>
      <c r="B1413" s="114" t="s">
        <v>416</v>
      </c>
      <c r="C1413" s="40" t="s">
        <v>65</v>
      </c>
      <c r="D1413" s="6" t="s">
        <v>252</v>
      </c>
      <c r="E1413" s="7" t="s">
        <v>253</v>
      </c>
      <c r="F1413" s="6" t="s">
        <v>2098</v>
      </c>
      <c r="G1413" s="6" t="s">
        <v>2099</v>
      </c>
      <c r="H1413" s="6" t="s">
        <v>38</v>
      </c>
      <c r="I1413" s="8" t="s">
        <v>39</v>
      </c>
      <c r="J1413" s="15" t="s">
        <v>7586</v>
      </c>
      <c r="K1413" s="7" t="s">
        <v>2165</v>
      </c>
      <c r="L1413" s="19">
        <v>136993</v>
      </c>
      <c r="M1413" s="19">
        <f t="shared" si="66"/>
        <v>136993</v>
      </c>
      <c r="N1413" s="11">
        <f>M1413*(1+VOTOS!$P$3%)^Q1413</f>
        <v>137788.53400000025</v>
      </c>
      <c r="O1413" s="54">
        <f t="shared" si="64"/>
        <v>137788.53400000025</v>
      </c>
      <c r="P1413" s="103">
        <f t="shared" si="65"/>
        <v>9.1694636230516924E-7</v>
      </c>
      <c r="Q1413" s="6">
        <v>48</v>
      </c>
      <c r="R1413" s="6"/>
      <c r="S1413" s="6" t="s">
        <v>11</v>
      </c>
    </row>
    <row r="1414" spans="1:19" s="47" customFormat="1" ht="14" x14ac:dyDescent="0.15">
      <c r="A1414" s="8" t="s">
        <v>415</v>
      </c>
      <c r="B1414" s="114" t="s">
        <v>416</v>
      </c>
      <c r="C1414" s="40" t="s">
        <v>65</v>
      </c>
      <c r="D1414" s="6" t="s">
        <v>252</v>
      </c>
      <c r="E1414" s="7" t="s">
        <v>253</v>
      </c>
      <c r="F1414" s="6" t="s">
        <v>2098</v>
      </c>
      <c r="G1414" s="6" t="s">
        <v>2099</v>
      </c>
      <c r="H1414" s="6" t="s">
        <v>38</v>
      </c>
      <c r="I1414" s="8" t="s">
        <v>39</v>
      </c>
      <c r="J1414" s="15" t="s">
        <v>7586</v>
      </c>
      <c r="K1414" s="7" t="s">
        <v>2107</v>
      </c>
      <c r="L1414" s="19">
        <v>98478</v>
      </c>
      <c r="M1414" s="19">
        <f t="shared" si="66"/>
        <v>98478</v>
      </c>
      <c r="N1414" s="11">
        <f>M1414*(1+VOTOS!$P$3%)^Q1414</f>
        <v>99540.976896117398</v>
      </c>
      <c r="O1414" s="54">
        <f t="shared" si="64"/>
        <v>99540.976896117398</v>
      </c>
      <c r="P1414" s="103">
        <f t="shared" si="65"/>
        <v>6.6241895472374777E-7</v>
      </c>
      <c r="Q1414" s="48">
        <v>89</v>
      </c>
      <c r="R1414" s="48"/>
      <c r="S1414" s="48" t="s">
        <v>11</v>
      </c>
    </row>
    <row r="1415" spans="1:19" s="47" customFormat="1" ht="14" x14ac:dyDescent="0.15">
      <c r="A1415" s="8" t="s">
        <v>415</v>
      </c>
      <c r="B1415" s="114" t="s">
        <v>416</v>
      </c>
      <c r="C1415" s="40" t="s">
        <v>65</v>
      </c>
      <c r="D1415" s="6" t="s">
        <v>252</v>
      </c>
      <c r="E1415" s="7" t="s">
        <v>253</v>
      </c>
      <c r="F1415" s="6" t="s">
        <v>2098</v>
      </c>
      <c r="G1415" s="6" t="s">
        <v>2099</v>
      </c>
      <c r="H1415" s="6" t="s">
        <v>38</v>
      </c>
      <c r="I1415" s="8" t="s">
        <v>39</v>
      </c>
      <c r="J1415" s="15" t="s">
        <v>7586</v>
      </c>
      <c r="K1415" s="7" t="s">
        <v>2129</v>
      </c>
      <c r="L1415" s="19">
        <v>65652</v>
      </c>
      <c r="M1415" s="19">
        <f t="shared" si="66"/>
        <v>65652</v>
      </c>
      <c r="N1415" s="11">
        <f>M1415*(1+VOTOS!$P$3%)^Q1415</f>
        <v>67206.542395762823</v>
      </c>
      <c r="O1415" s="54">
        <f t="shared" ref="O1415:O1478" si="67">+IF(N1415&gt;0,N1415,L1415)</f>
        <v>67206.542395762823</v>
      </c>
      <c r="P1415" s="103">
        <f t="shared" ref="P1415:P1478" si="68">+O1415/$O$4</f>
        <v>4.4724181892306618E-7</v>
      </c>
      <c r="Q1415" s="6">
        <v>194</v>
      </c>
      <c r="R1415" s="6"/>
      <c r="S1415" s="6" t="s">
        <v>11</v>
      </c>
    </row>
    <row r="1416" spans="1:19" s="47" customFormat="1" ht="14" x14ac:dyDescent="0.15">
      <c r="A1416" s="8" t="s">
        <v>415</v>
      </c>
      <c r="B1416" s="114" t="s">
        <v>416</v>
      </c>
      <c r="C1416" s="40" t="s">
        <v>65</v>
      </c>
      <c r="D1416" s="6" t="s">
        <v>252</v>
      </c>
      <c r="E1416" s="7" t="s">
        <v>253</v>
      </c>
      <c r="F1416" s="6" t="s">
        <v>2098</v>
      </c>
      <c r="G1416" s="6" t="s">
        <v>2099</v>
      </c>
      <c r="H1416" s="6" t="s">
        <v>38</v>
      </c>
      <c r="I1416" s="8" t="s">
        <v>39</v>
      </c>
      <c r="J1416" s="15" t="s">
        <v>7586</v>
      </c>
      <c r="K1416" s="7" t="s">
        <v>2139</v>
      </c>
      <c r="L1416" s="19">
        <v>65652</v>
      </c>
      <c r="M1416" s="19">
        <f t="shared" si="66"/>
        <v>65652</v>
      </c>
      <c r="N1416" s="11">
        <f>M1416*(1+VOTOS!$P$3%)^Q1416</f>
        <v>66360.65126407826</v>
      </c>
      <c r="O1416" s="54">
        <f t="shared" si="67"/>
        <v>66360.65126407826</v>
      </c>
      <c r="P1416" s="103">
        <f t="shared" si="68"/>
        <v>4.4161263648249848E-7</v>
      </c>
      <c r="Q1416" s="6">
        <v>89</v>
      </c>
      <c r="R1416" s="6"/>
      <c r="S1416" s="6" t="s">
        <v>11</v>
      </c>
    </row>
    <row r="1417" spans="1:19" s="47" customFormat="1" ht="14" x14ac:dyDescent="0.15">
      <c r="A1417" s="8" t="s">
        <v>415</v>
      </c>
      <c r="B1417" s="114" t="s">
        <v>416</v>
      </c>
      <c r="C1417" s="40" t="s">
        <v>65</v>
      </c>
      <c r="D1417" s="6" t="s">
        <v>252</v>
      </c>
      <c r="E1417" s="7" t="s">
        <v>253</v>
      </c>
      <c r="F1417" s="6" t="s">
        <v>2098</v>
      </c>
      <c r="G1417" s="6" t="s">
        <v>2099</v>
      </c>
      <c r="H1417" s="6" t="s">
        <v>38</v>
      </c>
      <c r="I1417" s="8" t="s">
        <v>39</v>
      </c>
      <c r="J1417" s="15" t="s">
        <v>7586</v>
      </c>
      <c r="K1417" s="7" t="s">
        <v>2120</v>
      </c>
      <c r="L1417" s="19">
        <v>32826</v>
      </c>
      <c r="M1417" s="19">
        <f t="shared" si="66"/>
        <v>32826</v>
      </c>
      <c r="N1417" s="11">
        <f>M1417*(1+VOTOS!$P$3%)^Q1417</f>
        <v>33802.486635211804</v>
      </c>
      <c r="O1417" s="54">
        <f t="shared" si="67"/>
        <v>33802.486635211804</v>
      </c>
      <c r="P1417" s="103">
        <f t="shared" si="68"/>
        <v>2.2494663566873067E-7</v>
      </c>
      <c r="Q1417" s="48">
        <v>243</v>
      </c>
      <c r="R1417" s="48"/>
      <c r="S1417" s="48" t="s">
        <v>11</v>
      </c>
    </row>
    <row r="1418" spans="1:19" s="47" customFormat="1" ht="14" x14ac:dyDescent="0.15">
      <c r="A1418" s="8" t="s">
        <v>415</v>
      </c>
      <c r="B1418" s="114" t="s">
        <v>416</v>
      </c>
      <c r="C1418" s="40" t="s">
        <v>65</v>
      </c>
      <c r="D1418" s="6" t="s">
        <v>252</v>
      </c>
      <c r="E1418" s="7" t="s">
        <v>253</v>
      </c>
      <c r="F1418" s="6" t="s">
        <v>2098</v>
      </c>
      <c r="G1418" s="6" t="s">
        <v>2099</v>
      </c>
      <c r="H1418" s="6" t="s">
        <v>38</v>
      </c>
      <c r="I1418" s="8" t="s">
        <v>39</v>
      </c>
      <c r="J1418" s="15" t="s">
        <v>7586</v>
      </c>
      <c r="K1418" s="7" t="s">
        <v>2119</v>
      </c>
      <c r="L1418" s="19">
        <v>755970</v>
      </c>
      <c r="M1418" s="19">
        <f t="shared" si="66"/>
        <v>755970</v>
      </c>
      <c r="N1418" s="11">
        <f>M1418*(1+VOTOS!$P$3%)^Q1418</f>
        <v>757065.11910768272</v>
      </c>
      <c r="O1418" s="54">
        <f t="shared" si="67"/>
        <v>757065.11910768272</v>
      </c>
      <c r="P1418" s="103">
        <f t="shared" si="68"/>
        <v>5.0380687481145424E-6</v>
      </c>
      <c r="Q1418" s="48">
        <v>12</v>
      </c>
      <c r="R1418" s="48"/>
      <c r="S1418" s="48" t="s">
        <v>11</v>
      </c>
    </row>
    <row r="1419" spans="1:19" s="47" customFormat="1" ht="14" x14ac:dyDescent="0.15">
      <c r="A1419" s="8" t="s">
        <v>415</v>
      </c>
      <c r="B1419" s="114" t="s">
        <v>416</v>
      </c>
      <c r="C1419" s="40" t="s">
        <v>65</v>
      </c>
      <c r="D1419" s="6" t="s">
        <v>252</v>
      </c>
      <c r="E1419" s="7" t="s">
        <v>253</v>
      </c>
      <c r="F1419" s="6" t="s">
        <v>2098</v>
      </c>
      <c r="G1419" s="6" t="s">
        <v>2099</v>
      </c>
      <c r="H1419" s="6" t="s">
        <v>38</v>
      </c>
      <c r="I1419" s="8" t="s">
        <v>39</v>
      </c>
      <c r="J1419" s="15" t="s">
        <v>7586</v>
      </c>
      <c r="K1419" s="7" t="s">
        <v>2173</v>
      </c>
      <c r="L1419" s="19">
        <v>574873</v>
      </c>
      <c r="M1419" s="19">
        <f t="shared" si="66"/>
        <v>574873</v>
      </c>
      <c r="N1419" s="11">
        <f>M1419*(1+VOTOS!$P$3%)^Q1419</f>
        <v>575705.7769710318</v>
      </c>
      <c r="O1419" s="54">
        <f t="shared" si="67"/>
        <v>575705.7769710318</v>
      </c>
      <c r="P1419" s="103">
        <f t="shared" si="68"/>
        <v>3.8311701462159237E-6</v>
      </c>
      <c r="Q1419" s="6">
        <v>12</v>
      </c>
      <c r="R1419" s="6"/>
      <c r="S1419" s="6" t="s">
        <v>11</v>
      </c>
    </row>
    <row r="1420" spans="1:19" s="47" customFormat="1" ht="14" x14ac:dyDescent="0.15">
      <c r="A1420" s="8" t="s">
        <v>415</v>
      </c>
      <c r="B1420" s="114" t="s">
        <v>416</v>
      </c>
      <c r="C1420" s="40" t="s">
        <v>65</v>
      </c>
      <c r="D1420" s="6" t="s">
        <v>252</v>
      </c>
      <c r="E1420" s="7" t="s">
        <v>253</v>
      </c>
      <c r="F1420" s="6" t="s">
        <v>2098</v>
      </c>
      <c r="G1420" s="6" t="s">
        <v>2099</v>
      </c>
      <c r="H1420" s="6" t="s">
        <v>38</v>
      </c>
      <c r="I1420" s="8" t="s">
        <v>39</v>
      </c>
      <c r="J1420" s="15" t="s">
        <v>7586</v>
      </c>
      <c r="K1420" s="7" t="s">
        <v>2117</v>
      </c>
      <c r="L1420" s="19">
        <v>383894</v>
      </c>
      <c r="M1420" s="19">
        <f t="shared" si="66"/>
        <v>383894</v>
      </c>
      <c r="N1420" s="11">
        <f>M1420*(1+VOTOS!$P$3%)^Q1420</f>
        <v>385099.94385636045</v>
      </c>
      <c r="O1420" s="54">
        <f t="shared" si="67"/>
        <v>385099.94385636045</v>
      </c>
      <c r="P1420" s="103">
        <f t="shared" si="68"/>
        <v>2.5627385849319944E-6</v>
      </c>
      <c r="Q1420" s="48">
        <v>26</v>
      </c>
      <c r="R1420" s="48"/>
      <c r="S1420" s="48" t="s">
        <v>11</v>
      </c>
    </row>
    <row r="1421" spans="1:19" s="47" customFormat="1" ht="14" x14ac:dyDescent="0.15">
      <c r="A1421" s="8" t="s">
        <v>415</v>
      </c>
      <c r="B1421" s="114" t="s">
        <v>416</v>
      </c>
      <c r="C1421" s="40" t="s">
        <v>65</v>
      </c>
      <c r="D1421" s="6" t="s">
        <v>252</v>
      </c>
      <c r="E1421" s="7" t="s">
        <v>253</v>
      </c>
      <c r="F1421" s="6" t="s">
        <v>2098</v>
      </c>
      <c r="G1421" s="6" t="s">
        <v>2099</v>
      </c>
      <c r="H1421" s="6" t="s">
        <v>38</v>
      </c>
      <c r="I1421" s="8" t="s">
        <v>39</v>
      </c>
      <c r="J1421" s="15" t="s">
        <v>7586</v>
      </c>
      <c r="K1421" s="7" t="s">
        <v>4993</v>
      </c>
      <c r="L1421" s="19">
        <v>2087471</v>
      </c>
      <c r="M1421" s="19">
        <f t="shared" si="66"/>
        <v>0</v>
      </c>
      <c r="N1421" s="11">
        <f>M1421*(1+VOTOS!$P$3%)^Q1421</f>
        <v>0</v>
      </c>
      <c r="O1421" s="54">
        <f t="shared" si="67"/>
        <v>2087471</v>
      </c>
      <c r="P1421" s="103">
        <f t="shared" si="68"/>
        <v>1.3891569089976169E-5</v>
      </c>
      <c r="Q1421" s="6">
        <v>0</v>
      </c>
      <c r="R1421" s="6"/>
      <c r="S1421" s="6" t="s">
        <v>11</v>
      </c>
    </row>
    <row r="1422" spans="1:19" s="47" customFormat="1" ht="14" x14ac:dyDescent="0.15">
      <c r="A1422" s="8" t="s">
        <v>415</v>
      </c>
      <c r="B1422" s="114" t="s">
        <v>416</v>
      </c>
      <c r="C1422" s="40" t="s">
        <v>65</v>
      </c>
      <c r="D1422" s="6" t="s">
        <v>252</v>
      </c>
      <c r="E1422" s="7" t="s">
        <v>253</v>
      </c>
      <c r="F1422" s="6" t="s">
        <v>2098</v>
      </c>
      <c r="G1422" s="6" t="s">
        <v>2099</v>
      </c>
      <c r="H1422" s="6" t="s">
        <v>38</v>
      </c>
      <c r="I1422" s="8" t="s">
        <v>39</v>
      </c>
      <c r="J1422" s="15" t="s">
        <v>7586</v>
      </c>
      <c r="K1422" s="7" t="s">
        <v>4992</v>
      </c>
      <c r="L1422" s="19">
        <v>366818</v>
      </c>
      <c r="M1422" s="19">
        <f t="shared" si="66"/>
        <v>0</v>
      </c>
      <c r="N1422" s="11">
        <f>M1422*(1+VOTOS!$P$3%)^Q1422</f>
        <v>0</v>
      </c>
      <c r="O1422" s="54">
        <f t="shared" si="67"/>
        <v>366818</v>
      </c>
      <c r="P1422" s="103">
        <f t="shared" si="68"/>
        <v>2.4410770690691648E-6</v>
      </c>
      <c r="Q1422" s="6">
        <v>0</v>
      </c>
      <c r="R1422" s="6"/>
      <c r="S1422" s="6" t="s">
        <v>11</v>
      </c>
    </row>
    <row r="1423" spans="1:19" s="47" customFormat="1" ht="14" x14ac:dyDescent="0.15">
      <c r="A1423" s="8" t="s">
        <v>415</v>
      </c>
      <c r="B1423" s="114" t="s">
        <v>416</v>
      </c>
      <c r="C1423" s="40" t="s">
        <v>65</v>
      </c>
      <c r="D1423" s="6" t="s">
        <v>252</v>
      </c>
      <c r="E1423" s="7" t="s">
        <v>253</v>
      </c>
      <c r="F1423" s="6" t="s">
        <v>2098</v>
      </c>
      <c r="G1423" s="6" t="s">
        <v>2099</v>
      </c>
      <c r="H1423" s="6" t="s">
        <v>38</v>
      </c>
      <c r="I1423" s="8" t="s">
        <v>39</v>
      </c>
      <c r="J1423" s="15" t="s">
        <v>7586</v>
      </c>
      <c r="K1423" s="7" t="s">
        <v>2116</v>
      </c>
      <c r="L1423" s="19">
        <v>1011500</v>
      </c>
      <c r="M1423" s="19">
        <f t="shared" si="66"/>
        <v>1011500</v>
      </c>
      <c r="N1423" s="11">
        <f>M1423*(1+VOTOS!$P$3%)^Q1423</f>
        <v>1024146.3485057622</v>
      </c>
      <c r="O1423" s="54">
        <f t="shared" si="67"/>
        <v>1024146.3485057622</v>
      </c>
      <c r="P1423" s="103">
        <f t="shared" si="68"/>
        <v>6.8154239069738491E-6</v>
      </c>
      <c r="Q1423" s="48">
        <v>103</v>
      </c>
      <c r="R1423" s="48"/>
      <c r="S1423" s="48" t="s">
        <v>11</v>
      </c>
    </row>
    <row r="1424" spans="1:19" s="47" customFormat="1" ht="14" x14ac:dyDescent="0.15">
      <c r="A1424" s="8" t="s">
        <v>415</v>
      </c>
      <c r="B1424" s="114" t="s">
        <v>416</v>
      </c>
      <c r="C1424" s="40" t="s">
        <v>65</v>
      </c>
      <c r="D1424" s="6" t="s">
        <v>252</v>
      </c>
      <c r="E1424" s="7" t="s">
        <v>253</v>
      </c>
      <c r="F1424" s="6" t="s">
        <v>2098</v>
      </c>
      <c r="G1424" s="6" t="s">
        <v>2099</v>
      </c>
      <c r="H1424" s="6" t="s">
        <v>38</v>
      </c>
      <c r="I1424" s="8" t="s">
        <v>39</v>
      </c>
      <c r="J1424" s="15" t="s">
        <v>7586</v>
      </c>
      <c r="K1424" s="7" t="s">
        <v>2169</v>
      </c>
      <c r="L1424" s="19">
        <v>188796</v>
      </c>
      <c r="M1424" s="19">
        <f t="shared" si="66"/>
        <v>188796</v>
      </c>
      <c r="N1424" s="11">
        <f>M1424*(1+VOTOS!$P$3%)^Q1424</f>
        <v>190190.38486872331</v>
      </c>
      <c r="O1424" s="54">
        <f t="shared" si="67"/>
        <v>190190.38486872331</v>
      </c>
      <c r="P1424" s="103">
        <f t="shared" si="68"/>
        <v>1.2656668627506815E-6</v>
      </c>
      <c r="Q1424" s="6">
        <v>61</v>
      </c>
      <c r="R1424" s="6"/>
      <c r="S1424" s="6" t="s">
        <v>11</v>
      </c>
    </row>
    <row r="1425" spans="1:19" s="47" customFormat="1" ht="14" x14ac:dyDescent="0.15">
      <c r="A1425" s="8" t="s">
        <v>415</v>
      </c>
      <c r="B1425" s="114" t="s">
        <v>416</v>
      </c>
      <c r="C1425" s="40" t="s">
        <v>65</v>
      </c>
      <c r="D1425" s="6" t="s">
        <v>252</v>
      </c>
      <c r="E1425" s="7" t="s">
        <v>253</v>
      </c>
      <c r="F1425" s="6" t="s">
        <v>2098</v>
      </c>
      <c r="G1425" s="6" t="s">
        <v>2099</v>
      </c>
      <c r="H1425" s="6" t="s">
        <v>38</v>
      </c>
      <c r="I1425" s="8" t="s">
        <v>39</v>
      </c>
      <c r="J1425" s="15" t="s">
        <v>7586</v>
      </c>
      <c r="K1425" s="7" t="s">
        <v>5158</v>
      </c>
      <c r="L1425" s="19">
        <v>721629</v>
      </c>
      <c r="M1425" s="19">
        <f t="shared" si="66"/>
        <v>0</v>
      </c>
      <c r="N1425" s="11">
        <f>M1425*(1+VOTOS!$P$3%)^Q1425</f>
        <v>0</v>
      </c>
      <c r="O1425" s="54">
        <f t="shared" si="67"/>
        <v>721629</v>
      </c>
      <c r="P1425" s="103">
        <f t="shared" si="68"/>
        <v>4.8022507190904269E-6</v>
      </c>
      <c r="Q1425" s="6">
        <v>0</v>
      </c>
      <c r="R1425" s="6"/>
      <c r="S1425" s="6" t="s">
        <v>11</v>
      </c>
    </row>
    <row r="1426" spans="1:19" s="47" customFormat="1" ht="14" x14ac:dyDescent="0.15">
      <c r="A1426" s="8" t="s">
        <v>415</v>
      </c>
      <c r="B1426" s="114" t="s">
        <v>416</v>
      </c>
      <c r="C1426" s="40" t="s">
        <v>65</v>
      </c>
      <c r="D1426" s="6" t="s">
        <v>161</v>
      </c>
      <c r="E1426" s="7" t="s">
        <v>162</v>
      </c>
      <c r="F1426" s="6" t="s">
        <v>2182</v>
      </c>
      <c r="G1426" s="6" t="s">
        <v>5224</v>
      </c>
      <c r="H1426" s="6" t="s">
        <v>38</v>
      </c>
      <c r="I1426" s="8" t="s">
        <v>39</v>
      </c>
      <c r="J1426" s="15" t="s">
        <v>7586</v>
      </c>
      <c r="K1426" s="7" t="s">
        <v>2183</v>
      </c>
      <c r="L1426" s="19">
        <v>68467854</v>
      </c>
      <c r="M1426" s="19">
        <f t="shared" ref="M1426:M1489" si="69">+IF(Q1426&gt;0,L1426,0)</f>
        <v>68467854</v>
      </c>
      <c r="N1426" s="11">
        <f>M1426*(1+VOTOS!$P$3%)^Q1426</f>
        <v>71463624.848338127</v>
      </c>
      <c r="O1426" s="54">
        <f t="shared" si="67"/>
        <v>71463624.848338127</v>
      </c>
      <c r="P1426" s="103">
        <f t="shared" si="68"/>
        <v>4.7557158015647971E-4</v>
      </c>
      <c r="Q1426" s="48">
        <v>355</v>
      </c>
      <c r="R1426" s="48"/>
      <c r="S1426" s="48" t="s">
        <v>11</v>
      </c>
    </row>
    <row r="1427" spans="1:19" s="47" customFormat="1" ht="14" x14ac:dyDescent="0.15">
      <c r="A1427" s="8" t="s">
        <v>415</v>
      </c>
      <c r="B1427" s="114" t="s">
        <v>416</v>
      </c>
      <c r="C1427" s="40" t="s">
        <v>65</v>
      </c>
      <c r="D1427" s="6" t="s">
        <v>161</v>
      </c>
      <c r="E1427" s="7" t="s">
        <v>162</v>
      </c>
      <c r="F1427" s="6" t="s">
        <v>2182</v>
      </c>
      <c r="G1427" s="6" t="s">
        <v>5224</v>
      </c>
      <c r="H1427" s="6" t="s">
        <v>38</v>
      </c>
      <c r="I1427" s="8" t="s">
        <v>39</v>
      </c>
      <c r="J1427" s="15" t="s">
        <v>7586</v>
      </c>
      <c r="K1427" s="7" t="s">
        <v>2184</v>
      </c>
      <c r="L1427" s="19">
        <v>12272047</v>
      </c>
      <c r="M1427" s="19">
        <f t="shared" si="69"/>
        <v>12272047</v>
      </c>
      <c r="N1427" s="11">
        <f>M1427*(1+VOTOS!$P$3%)^Q1427</f>
        <v>12751959.305462111</v>
      </c>
      <c r="O1427" s="54">
        <f t="shared" si="67"/>
        <v>12751959.305462111</v>
      </c>
      <c r="P1427" s="103">
        <f t="shared" si="68"/>
        <v>8.48609267982125E-5</v>
      </c>
      <c r="Q1427" s="6">
        <v>318</v>
      </c>
      <c r="R1427" s="6"/>
      <c r="S1427" s="6" t="s">
        <v>11</v>
      </c>
    </row>
    <row r="1428" spans="1:19" s="47" customFormat="1" ht="14" x14ac:dyDescent="0.15">
      <c r="A1428" s="8" t="s">
        <v>415</v>
      </c>
      <c r="B1428" s="114" t="s">
        <v>416</v>
      </c>
      <c r="C1428" s="40" t="s">
        <v>65</v>
      </c>
      <c r="D1428" s="6" t="s">
        <v>161</v>
      </c>
      <c r="E1428" s="7" t="s">
        <v>162</v>
      </c>
      <c r="F1428" s="6" t="s">
        <v>2182</v>
      </c>
      <c r="G1428" s="6" t="s">
        <v>5224</v>
      </c>
      <c r="H1428" s="6" t="s">
        <v>38</v>
      </c>
      <c r="I1428" s="8" t="s">
        <v>39</v>
      </c>
      <c r="J1428" s="15" t="s">
        <v>7586</v>
      </c>
      <c r="K1428" s="7" t="s">
        <v>4142</v>
      </c>
      <c r="L1428" s="19">
        <v>27253465</v>
      </c>
      <c r="M1428" s="19">
        <f t="shared" si="69"/>
        <v>27253465</v>
      </c>
      <c r="N1428" s="11">
        <f>M1428*(1+VOTOS!$P$3%)^Q1428</f>
        <v>28611113.1304175</v>
      </c>
      <c r="O1428" s="54">
        <f t="shared" si="67"/>
        <v>28611113.1304175</v>
      </c>
      <c r="P1428" s="103">
        <f t="shared" si="68"/>
        <v>1.9039941383248874E-4</v>
      </c>
      <c r="Q1428" s="48">
        <v>403</v>
      </c>
      <c r="R1428" s="48"/>
      <c r="S1428" s="48" t="s">
        <v>11</v>
      </c>
    </row>
    <row r="1429" spans="1:19" s="47" customFormat="1" ht="14" x14ac:dyDescent="0.15">
      <c r="A1429" s="8" t="s">
        <v>415</v>
      </c>
      <c r="B1429" s="114" t="s">
        <v>416</v>
      </c>
      <c r="C1429" s="40" t="s">
        <v>65</v>
      </c>
      <c r="D1429" s="6" t="s">
        <v>161</v>
      </c>
      <c r="E1429" s="7" t="s">
        <v>162</v>
      </c>
      <c r="F1429" s="6" t="s">
        <v>2182</v>
      </c>
      <c r="G1429" s="6" t="s">
        <v>5224</v>
      </c>
      <c r="H1429" s="6" t="s">
        <v>38</v>
      </c>
      <c r="I1429" s="8" t="s">
        <v>39</v>
      </c>
      <c r="J1429" s="15" t="s">
        <v>7586</v>
      </c>
      <c r="K1429" s="7" t="s">
        <v>4141</v>
      </c>
      <c r="L1429" s="19">
        <v>12675107</v>
      </c>
      <c r="M1429" s="19">
        <f t="shared" si="69"/>
        <v>12675107</v>
      </c>
      <c r="N1429" s="11">
        <f>M1429*(1+VOTOS!$P$3%)^Q1429</f>
        <v>13354768.129324719</v>
      </c>
      <c r="O1429" s="54">
        <f t="shared" si="67"/>
        <v>13354768.129324719</v>
      </c>
      <c r="P1429" s="103">
        <f t="shared" si="68"/>
        <v>8.8872460575081585E-5</v>
      </c>
      <c r="Q1429" s="48">
        <v>433</v>
      </c>
      <c r="R1429" s="48"/>
      <c r="S1429" s="48" t="s">
        <v>11</v>
      </c>
    </row>
    <row r="1430" spans="1:19" s="47" customFormat="1" ht="14" x14ac:dyDescent="0.15">
      <c r="A1430" s="8" t="s">
        <v>415</v>
      </c>
      <c r="B1430" s="114" t="s">
        <v>416</v>
      </c>
      <c r="C1430" s="40" t="s">
        <v>65</v>
      </c>
      <c r="D1430" s="6" t="s">
        <v>161</v>
      </c>
      <c r="E1430" s="17" t="s">
        <v>162</v>
      </c>
      <c r="F1430" s="6" t="s">
        <v>2182</v>
      </c>
      <c r="G1430" s="6" t="s">
        <v>5224</v>
      </c>
      <c r="H1430" s="6" t="s">
        <v>38</v>
      </c>
      <c r="I1430" s="8" t="s">
        <v>39</v>
      </c>
      <c r="J1430" s="15" t="s">
        <v>7586</v>
      </c>
      <c r="K1430" s="7" t="s">
        <v>4137</v>
      </c>
      <c r="L1430" s="19">
        <v>6955181</v>
      </c>
      <c r="M1430" s="19">
        <f t="shared" si="69"/>
        <v>6955181</v>
      </c>
      <c r="N1430" s="11">
        <f>M1430*(1+VOTOS!$P$3%)^Q1430</f>
        <v>7437673.0086175306</v>
      </c>
      <c r="O1430" s="54">
        <f t="shared" si="67"/>
        <v>7437673.0086175306</v>
      </c>
      <c r="P1430" s="103">
        <f t="shared" si="68"/>
        <v>4.9495752739971645E-5</v>
      </c>
      <c r="Q1430" s="6">
        <v>556</v>
      </c>
      <c r="R1430" s="6"/>
      <c r="S1430" s="6" t="s">
        <v>11</v>
      </c>
    </row>
    <row r="1431" spans="1:19" s="47" customFormat="1" ht="14" x14ac:dyDescent="0.15">
      <c r="A1431" s="8" t="s">
        <v>415</v>
      </c>
      <c r="B1431" s="114" t="s">
        <v>416</v>
      </c>
      <c r="C1431" s="40" t="s">
        <v>65</v>
      </c>
      <c r="D1431" s="6" t="s">
        <v>161</v>
      </c>
      <c r="E1431" s="7" t="s">
        <v>162</v>
      </c>
      <c r="F1431" s="6" t="s">
        <v>2182</v>
      </c>
      <c r="G1431" s="6" t="s">
        <v>5224</v>
      </c>
      <c r="H1431" s="6" t="s">
        <v>38</v>
      </c>
      <c r="I1431" s="8" t="s">
        <v>39</v>
      </c>
      <c r="J1431" s="15" t="s">
        <v>7586</v>
      </c>
      <c r="K1431" s="7" t="s">
        <v>2183</v>
      </c>
      <c r="L1431" s="19">
        <v>6920128</v>
      </c>
      <c r="M1431" s="19">
        <f t="shared" si="69"/>
        <v>6920128</v>
      </c>
      <c r="N1431" s="11">
        <f>M1431*(1+VOTOS!$P$3%)^Q1431</f>
        <v>7222914.1473381128</v>
      </c>
      <c r="O1431" s="54">
        <f t="shared" si="67"/>
        <v>7222914.1473381128</v>
      </c>
      <c r="P1431" s="103">
        <f t="shared" si="68"/>
        <v>4.806658914481385E-5</v>
      </c>
      <c r="Q1431" s="48">
        <v>355</v>
      </c>
      <c r="R1431" s="48"/>
      <c r="S1431" s="48" t="s">
        <v>11</v>
      </c>
    </row>
    <row r="1432" spans="1:19" s="47" customFormat="1" ht="14" x14ac:dyDescent="0.15">
      <c r="A1432" s="8" t="s">
        <v>415</v>
      </c>
      <c r="B1432" s="114" t="s">
        <v>416</v>
      </c>
      <c r="C1432" s="40" t="s">
        <v>65</v>
      </c>
      <c r="D1432" s="6" t="s">
        <v>161</v>
      </c>
      <c r="E1432" s="7" t="s">
        <v>162</v>
      </c>
      <c r="F1432" s="6" t="s">
        <v>2182</v>
      </c>
      <c r="G1432" s="6" t="s">
        <v>5224</v>
      </c>
      <c r="H1432" s="6" t="s">
        <v>38</v>
      </c>
      <c r="I1432" s="8" t="s">
        <v>39</v>
      </c>
      <c r="J1432" s="15" t="s">
        <v>7586</v>
      </c>
      <c r="K1432" s="7" t="s">
        <v>4140</v>
      </c>
      <c r="L1432" s="19">
        <v>5494706</v>
      </c>
      <c r="M1432" s="19">
        <f t="shared" si="69"/>
        <v>5494706</v>
      </c>
      <c r="N1432" s="11">
        <f>M1432*(1+VOTOS!$P$3%)^Q1432</f>
        <v>5817344.2388803717</v>
      </c>
      <c r="O1432" s="54">
        <f t="shared" si="67"/>
        <v>5817344.2388803717</v>
      </c>
      <c r="P1432" s="103">
        <f t="shared" si="68"/>
        <v>3.8712892018419183E-5</v>
      </c>
      <c r="Q1432" s="48">
        <v>473</v>
      </c>
      <c r="R1432" s="48"/>
      <c r="S1432" s="48" t="s">
        <v>11</v>
      </c>
    </row>
    <row r="1433" spans="1:19" s="47" customFormat="1" ht="14" x14ac:dyDescent="0.15">
      <c r="A1433" s="8" t="s">
        <v>415</v>
      </c>
      <c r="B1433" s="114" t="s">
        <v>416</v>
      </c>
      <c r="C1433" s="40" t="s">
        <v>65</v>
      </c>
      <c r="D1433" s="6" t="s">
        <v>161</v>
      </c>
      <c r="E1433" s="7" t="s">
        <v>162</v>
      </c>
      <c r="F1433" s="6" t="s">
        <v>2182</v>
      </c>
      <c r="G1433" s="6" t="s">
        <v>5224</v>
      </c>
      <c r="H1433" s="6" t="s">
        <v>38</v>
      </c>
      <c r="I1433" s="8" t="s">
        <v>39</v>
      </c>
      <c r="J1433" s="15" t="s">
        <v>7586</v>
      </c>
      <c r="K1433" s="7" t="s">
        <v>4135</v>
      </c>
      <c r="L1433" s="19">
        <v>4913361</v>
      </c>
      <c r="M1433" s="19">
        <f t="shared" si="69"/>
        <v>4913361</v>
      </c>
      <c r="N1433" s="11">
        <f>M1433*(1+VOTOS!$P$3%)^Q1433</f>
        <v>5292376.0785889402</v>
      </c>
      <c r="O1433" s="54">
        <f t="shared" si="67"/>
        <v>5292376.0785889402</v>
      </c>
      <c r="P1433" s="103">
        <f t="shared" si="68"/>
        <v>3.5219367332937996E-5</v>
      </c>
      <c r="Q1433" s="6">
        <v>616</v>
      </c>
      <c r="R1433" s="6"/>
      <c r="S1433" s="6" t="s">
        <v>11</v>
      </c>
    </row>
    <row r="1434" spans="1:19" s="47" customFormat="1" ht="14" x14ac:dyDescent="0.15">
      <c r="A1434" s="8" t="s">
        <v>415</v>
      </c>
      <c r="B1434" s="114" t="s">
        <v>416</v>
      </c>
      <c r="C1434" s="40" t="s">
        <v>65</v>
      </c>
      <c r="D1434" s="6" t="s">
        <v>161</v>
      </c>
      <c r="E1434" s="7" t="s">
        <v>162</v>
      </c>
      <c r="F1434" s="6" t="s">
        <v>2182</v>
      </c>
      <c r="G1434" s="6" t="s">
        <v>5224</v>
      </c>
      <c r="H1434" s="6" t="s">
        <v>38</v>
      </c>
      <c r="I1434" s="8" t="s">
        <v>39</v>
      </c>
      <c r="J1434" s="15" t="s">
        <v>7586</v>
      </c>
      <c r="K1434" s="7" t="s">
        <v>4136</v>
      </c>
      <c r="L1434" s="19">
        <v>4763569</v>
      </c>
      <c r="M1434" s="19">
        <f t="shared" si="69"/>
        <v>4763569</v>
      </c>
      <c r="N1434" s="11">
        <f>M1434*(1+VOTOS!$P$3%)^Q1434</f>
        <v>5111877.1090183472</v>
      </c>
      <c r="O1434" s="54">
        <f t="shared" si="67"/>
        <v>5111877.1090183472</v>
      </c>
      <c r="P1434" s="103">
        <f t="shared" si="68"/>
        <v>3.4018194283607301E-5</v>
      </c>
      <c r="Q1434" s="6">
        <v>585</v>
      </c>
      <c r="R1434" s="6"/>
      <c r="S1434" s="6" t="s">
        <v>11</v>
      </c>
    </row>
    <row r="1435" spans="1:19" s="47" customFormat="1" ht="14" x14ac:dyDescent="0.15">
      <c r="A1435" s="8" t="s">
        <v>415</v>
      </c>
      <c r="B1435" s="114" t="s">
        <v>416</v>
      </c>
      <c r="C1435" s="40" t="s">
        <v>65</v>
      </c>
      <c r="D1435" s="6" t="s">
        <v>161</v>
      </c>
      <c r="E1435" s="7" t="s">
        <v>162</v>
      </c>
      <c r="F1435" s="6" t="s">
        <v>2182</v>
      </c>
      <c r="G1435" s="6" t="s">
        <v>5224</v>
      </c>
      <c r="H1435" s="6" t="s">
        <v>38</v>
      </c>
      <c r="I1435" s="8" t="s">
        <v>39</v>
      </c>
      <c r="J1435" s="15" t="s">
        <v>7586</v>
      </c>
      <c r="K1435" s="7" t="s">
        <v>4139</v>
      </c>
      <c r="L1435" s="19">
        <v>3510259</v>
      </c>
      <c r="M1435" s="19">
        <f t="shared" si="69"/>
        <v>3510259</v>
      </c>
      <c r="N1435" s="11">
        <f>M1435*(1+VOTOS!$P$3%)^Q1435</f>
        <v>3726250.4160622023</v>
      </c>
      <c r="O1435" s="54">
        <f t="shared" si="67"/>
        <v>3726250.4160622023</v>
      </c>
      <c r="P1435" s="103">
        <f t="shared" si="68"/>
        <v>2.4797213997837828E-5</v>
      </c>
      <c r="Q1435" s="48">
        <v>495</v>
      </c>
      <c r="R1435" s="48"/>
      <c r="S1435" s="48" t="s">
        <v>11</v>
      </c>
    </row>
    <row r="1436" spans="1:19" s="47" customFormat="1" ht="14" x14ac:dyDescent="0.15">
      <c r="A1436" s="8" t="s">
        <v>415</v>
      </c>
      <c r="B1436" s="114" t="s">
        <v>416</v>
      </c>
      <c r="C1436" s="40" t="s">
        <v>65</v>
      </c>
      <c r="D1436" s="6" t="s">
        <v>161</v>
      </c>
      <c r="E1436" s="7" t="s">
        <v>162</v>
      </c>
      <c r="F1436" s="6" t="s">
        <v>2182</v>
      </c>
      <c r="G1436" s="6" t="s">
        <v>5224</v>
      </c>
      <c r="H1436" s="6" t="s">
        <v>38</v>
      </c>
      <c r="I1436" s="8" t="s">
        <v>39</v>
      </c>
      <c r="J1436" s="15" t="s">
        <v>7586</v>
      </c>
      <c r="K1436" s="7" t="s">
        <v>4143</v>
      </c>
      <c r="L1436" s="19">
        <v>3159340</v>
      </c>
      <c r="M1436" s="19">
        <f t="shared" si="69"/>
        <v>3159340</v>
      </c>
      <c r="N1436" s="11">
        <f>M1436*(1+VOTOS!$P$3%)^Q1436</f>
        <v>3282889.5710812276</v>
      </c>
      <c r="O1436" s="54">
        <f t="shared" si="67"/>
        <v>3282889.5710812276</v>
      </c>
      <c r="P1436" s="103">
        <f t="shared" si="68"/>
        <v>2.1846764477895552E-5</v>
      </c>
      <c r="Q1436" s="48">
        <v>318</v>
      </c>
      <c r="R1436" s="48"/>
      <c r="S1436" s="48" t="s">
        <v>11</v>
      </c>
    </row>
    <row r="1437" spans="1:19" s="47" customFormat="1" ht="14" x14ac:dyDescent="0.15">
      <c r="A1437" s="8" t="s">
        <v>415</v>
      </c>
      <c r="B1437" s="114" t="s">
        <v>416</v>
      </c>
      <c r="C1437" s="40" t="s">
        <v>65</v>
      </c>
      <c r="D1437" s="6" t="s">
        <v>161</v>
      </c>
      <c r="E1437" s="17" t="s">
        <v>162</v>
      </c>
      <c r="F1437" s="6" t="s">
        <v>2182</v>
      </c>
      <c r="G1437" s="6" t="s">
        <v>5224</v>
      </c>
      <c r="H1437" s="6" t="s">
        <v>38</v>
      </c>
      <c r="I1437" s="8" t="s">
        <v>39</v>
      </c>
      <c r="J1437" s="15" t="s">
        <v>7586</v>
      </c>
      <c r="K1437" s="7" t="s">
        <v>2184</v>
      </c>
      <c r="L1437" s="19">
        <v>2040324</v>
      </c>
      <c r="M1437" s="19">
        <f t="shared" si="69"/>
        <v>2040324</v>
      </c>
      <c r="N1437" s="11">
        <f>M1437*(1+VOTOS!$P$3%)^Q1437</f>
        <v>2120113.1822553873</v>
      </c>
      <c r="O1437" s="54">
        <f t="shared" si="67"/>
        <v>2120113.1822553873</v>
      </c>
      <c r="P1437" s="103">
        <f t="shared" si="68"/>
        <v>1.4108794205941041E-5</v>
      </c>
      <c r="Q1437" s="48">
        <v>318</v>
      </c>
      <c r="R1437" s="48"/>
      <c r="S1437" s="48" t="s">
        <v>11</v>
      </c>
    </row>
    <row r="1438" spans="1:19" s="47" customFormat="1" ht="14" x14ac:dyDescent="0.15">
      <c r="A1438" s="8" t="s">
        <v>415</v>
      </c>
      <c r="B1438" s="114" t="s">
        <v>416</v>
      </c>
      <c r="C1438" s="40" t="s">
        <v>65</v>
      </c>
      <c r="D1438" s="6" t="s">
        <v>161</v>
      </c>
      <c r="E1438" s="7" t="s">
        <v>162</v>
      </c>
      <c r="F1438" s="6" t="s">
        <v>2182</v>
      </c>
      <c r="G1438" s="6" t="s">
        <v>5224</v>
      </c>
      <c r="H1438" s="6" t="s">
        <v>38</v>
      </c>
      <c r="I1438" s="8" t="s">
        <v>39</v>
      </c>
      <c r="J1438" s="15" t="s">
        <v>7586</v>
      </c>
      <c r="K1438" s="7" t="s">
        <v>4138</v>
      </c>
      <c r="L1438" s="19">
        <v>1903935</v>
      </c>
      <c r="M1438" s="19">
        <f t="shared" si="69"/>
        <v>1903935</v>
      </c>
      <c r="N1438" s="11">
        <f>M1438*(1+VOTOS!$P$3%)^Q1438</f>
        <v>2028169.7146586436</v>
      </c>
      <c r="O1438" s="54">
        <f t="shared" si="67"/>
        <v>2028169.7146586436</v>
      </c>
      <c r="P1438" s="103">
        <f t="shared" si="68"/>
        <v>1.3496934672327329E-5</v>
      </c>
      <c r="Q1438" s="48">
        <v>524</v>
      </c>
      <c r="R1438" s="48"/>
      <c r="S1438" s="48" t="s">
        <v>11</v>
      </c>
    </row>
    <row r="1439" spans="1:19" s="47" customFormat="1" ht="14" x14ac:dyDescent="0.15">
      <c r="A1439" s="8" t="s">
        <v>415</v>
      </c>
      <c r="B1439" s="114" t="s">
        <v>416</v>
      </c>
      <c r="C1439" s="40" t="s">
        <v>65</v>
      </c>
      <c r="D1439" s="6" t="s">
        <v>161</v>
      </c>
      <c r="E1439" s="7" t="s">
        <v>162</v>
      </c>
      <c r="F1439" s="6" t="s">
        <v>2182</v>
      </c>
      <c r="G1439" s="6" t="s">
        <v>5224</v>
      </c>
      <c r="H1439" s="6" t="s">
        <v>38</v>
      </c>
      <c r="I1439" s="8" t="s">
        <v>39</v>
      </c>
      <c r="J1439" s="15" t="s">
        <v>7586</v>
      </c>
      <c r="K1439" s="7" t="s">
        <v>4134</v>
      </c>
      <c r="L1439" s="19">
        <v>1684038</v>
      </c>
      <c r="M1439" s="19">
        <f t="shared" si="69"/>
        <v>1684038</v>
      </c>
      <c r="N1439" s="11">
        <f>M1439*(1+VOTOS!$P$3%)^Q1439</f>
        <v>1813944.1467123549</v>
      </c>
      <c r="O1439" s="54">
        <f t="shared" si="67"/>
        <v>1813944.1467123549</v>
      </c>
      <c r="P1439" s="103">
        <f t="shared" si="68"/>
        <v>1.2071320003685104E-5</v>
      </c>
      <c r="Q1439" s="6">
        <v>616</v>
      </c>
      <c r="R1439" s="6"/>
      <c r="S1439" s="6" t="s">
        <v>11</v>
      </c>
    </row>
    <row r="1440" spans="1:19" s="47" customFormat="1" ht="14" x14ac:dyDescent="0.15">
      <c r="A1440" s="8" t="s">
        <v>415</v>
      </c>
      <c r="B1440" s="114" t="s">
        <v>416</v>
      </c>
      <c r="C1440" s="40" t="s">
        <v>65</v>
      </c>
      <c r="D1440" s="6" t="s">
        <v>161</v>
      </c>
      <c r="E1440" s="7" t="s">
        <v>162</v>
      </c>
      <c r="F1440" s="6" t="s">
        <v>2182</v>
      </c>
      <c r="G1440" s="6" t="s">
        <v>5224</v>
      </c>
      <c r="H1440" s="6" t="s">
        <v>38</v>
      </c>
      <c r="I1440" s="8" t="s">
        <v>39</v>
      </c>
      <c r="J1440" s="15" t="s">
        <v>7586</v>
      </c>
      <c r="K1440" s="7" t="s">
        <v>4133</v>
      </c>
      <c r="L1440" s="19">
        <v>676846</v>
      </c>
      <c r="M1440" s="19">
        <f t="shared" si="69"/>
        <v>676846</v>
      </c>
      <c r="N1440" s="11">
        <f>M1440*(1+VOTOS!$P$3%)^Q1440</f>
        <v>732054.03408933769</v>
      </c>
      <c r="O1440" s="54">
        <f t="shared" si="67"/>
        <v>732054.03408933769</v>
      </c>
      <c r="P1440" s="103">
        <f t="shared" si="68"/>
        <v>4.8716265721285732E-6</v>
      </c>
      <c r="Q1440" s="6">
        <v>650</v>
      </c>
      <c r="R1440" s="6"/>
      <c r="S1440" s="6" t="s">
        <v>11</v>
      </c>
    </row>
    <row r="1441" spans="1:19" s="47" customFormat="1" ht="14" x14ac:dyDescent="0.15">
      <c r="A1441" s="8" t="s">
        <v>415</v>
      </c>
      <c r="B1441" s="114" t="s">
        <v>416</v>
      </c>
      <c r="C1441" s="40" t="s">
        <v>65</v>
      </c>
      <c r="D1441" s="6" t="s">
        <v>1548</v>
      </c>
      <c r="E1441" s="7" t="s">
        <v>1549</v>
      </c>
      <c r="F1441" s="6" t="s">
        <v>4144</v>
      </c>
      <c r="G1441" s="6" t="s">
        <v>118</v>
      </c>
      <c r="H1441" s="6" t="s">
        <v>38</v>
      </c>
      <c r="I1441" s="8" t="s">
        <v>39</v>
      </c>
      <c r="J1441" s="15" t="s">
        <v>7586</v>
      </c>
      <c r="K1441" s="7" t="s">
        <v>4145</v>
      </c>
      <c r="L1441" s="19">
        <v>1252752</v>
      </c>
      <c r="M1441" s="19">
        <f t="shared" si="69"/>
        <v>1252752</v>
      </c>
      <c r="N1441" s="11">
        <f>M1441*(1+VOTOS!$P$3%)^Q1441</f>
        <v>1263222.9012922666</v>
      </c>
      <c r="O1441" s="54">
        <f t="shared" si="67"/>
        <v>1263222.9012922666</v>
      </c>
      <c r="P1441" s="103">
        <f t="shared" si="68"/>
        <v>8.4064153271310926E-6</v>
      </c>
      <c r="Q1441" s="48">
        <v>69</v>
      </c>
      <c r="R1441" s="48"/>
      <c r="S1441" s="48" t="s">
        <v>11</v>
      </c>
    </row>
    <row r="1442" spans="1:19" s="47" customFormat="1" ht="14" x14ac:dyDescent="0.15">
      <c r="A1442" s="8" t="s">
        <v>415</v>
      </c>
      <c r="B1442" s="114" t="s">
        <v>416</v>
      </c>
      <c r="C1442" s="40" t="s">
        <v>65</v>
      </c>
      <c r="D1442" s="6" t="s">
        <v>1548</v>
      </c>
      <c r="E1442" s="7" t="s">
        <v>1549</v>
      </c>
      <c r="F1442" s="6" t="s">
        <v>4144</v>
      </c>
      <c r="G1442" s="6" t="s">
        <v>118</v>
      </c>
      <c r="H1442" s="6" t="s">
        <v>38</v>
      </c>
      <c r="I1442" s="8" t="s">
        <v>39</v>
      </c>
      <c r="J1442" s="15" t="s">
        <v>7586</v>
      </c>
      <c r="K1442" s="7" t="s">
        <v>4567</v>
      </c>
      <c r="L1442" s="19">
        <v>632998</v>
      </c>
      <c r="M1442" s="19">
        <f t="shared" si="69"/>
        <v>0</v>
      </c>
      <c r="N1442" s="11">
        <f>M1442*(1+VOTOS!$P$3%)^Q1442</f>
        <v>0</v>
      </c>
      <c r="O1442" s="54">
        <f t="shared" si="67"/>
        <v>632998</v>
      </c>
      <c r="P1442" s="103">
        <f t="shared" si="68"/>
        <v>4.2124347839163924E-6</v>
      </c>
      <c r="Q1442" s="6">
        <v>0</v>
      </c>
      <c r="R1442" s="6"/>
      <c r="S1442" s="6" t="s">
        <v>11</v>
      </c>
    </row>
    <row r="1443" spans="1:19" s="47" customFormat="1" ht="14" x14ac:dyDescent="0.15">
      <c r="A1443" s="8" t="s">
        <v>415</v>
      </c>
      <c r="B1443" s="114" t="s">
        <v>416</v>
      </c>
      <c r="C1443" s="40" t="s">
        <v>65</v>
      </c>
      <c r="D1443" s="6" t="s">
        <v>1548</v>
      </c>
      <c r="E1443" s="7" t="s">
        <v>1549</v>
      </c>
      <c r="F1443" s="6" t="s">
        <v>4144</v>
      </c>
      <c r="G1443" s="6" t="s">
        <v>118</v>
      </c>
      <c r="H1443" s="6" t="s">
        <v>38</v>
      </c>
      <c r="I1443" s="8" t="s">
        <v>39</v>
      </c>
      <c r="J1443" s="15" t="s">
        <v>7586</v>
      </c>
      <c r="K1443" s="7" t="s">
        <v>4567</v>
      </c>
      <c r="L1443" s="19">
        <v>153920</v>
      </c>
      <c r="M1443" s="19">
        <f t="shared" si="69"/>
        <v>0</v>
      </c>
      <c r="N1443" s="11">
        <f>M1443*(1+VOTOS!$P$3%)^Q1443</f>
        <v>0</v>
      </c>
      <c r="O1443" s="54">
        <f t="shared" si="67"/>
        <v>153920</v>
      </c>
      <c r="P1443" s="103">
        <f t="shared" si="68"/>
        <v>1.0242970150623083E-6</v>
      </c>
      <c r="Q1443" s="6">
        <v>0</v>
      </c>
      <c r="R1443" s="6"/>
      <c r="S1443" s="6" t="s">
        <v>11</v>
      </c>
    </row>
    <row r="1444" spans="1:19" s="47" customFormat="1" ht="14" x14ac:dyDescent="0.15">
      <c r="A1444" s="8" t="s">
        <v>415</v>
      </c>
      <c r="B1444" s="114" t="s">
        <v>416</v>
      </c>
      <c r="C1444" s="40" t="s">
        <v>65</v>
      </c>
      <c r="D1444" s="6" t="s">
        <v>84</v>
      </c>
      <c r="E1444" s="7" t="s">
        <v>85</v>
      </c>
      <c r="F1444" s="6" t="s">
        <v>2185</v>
      </c>
      <c r="G1444" s="6" t="s">
        <v>4936</v>
      </c>
      <c r="H1444" s="6" t="s">
        <v>38</v>
      </c>
      <c r="I1444" s="8" t="s">
        <v>39</v>
      </c>
      <c r="J1444" s="15" t="s">
        <v>7586</v>
      </c>
      <c r="K1444" s="7" t="s">
        <v>2201</v>
      </c>
      <c r="L1444" s="19">
        <v>1429843</v>
      </c>
      <c r="M1444" s="19">
        <f t="shared" si="69"/>
        <v>1429843</v>
      </c>
      <c r="N1444" s="11">
        <f>M1444*(1+VOTOS!$P$3%)^Q1444</f>
        <v>1436759.0437626091</v>
      </c>
      <c r="O1444" s="54">
        <f t="shared" si="67"/>
        <v>1436759.0437626091</v>
      </c>
      <c r="P1444" s="103">
        <f t="shared" si="68"/>
        <v>9.5612525980367532E-6</v>
      </c>
      <c r="Q1444" s="48">
        <v>40</v>
      </c>
      <c r="R1444" s="48"/>
      <c r="S1444" s="48" t="s">
        <v>11</v>
      </c>
    </row>
    <row r="1445" spans="1:19" s="47" customFormat="1" ht="14" x14ac:dyDescent="0.15">
      <c r="A1445" s="8" t="s">
        <v>415</v>
      </c>
      <c r="B1445" s="114" t="s">
        <v>416</v>
      </c>
      <c r="C1445" s="40" t="s">
        <v>65</v>
      </c>
      <c r="D1445" s="6" t="s">
        <v>84</v>
      </c>
      <c r="E1445" s="7" t="s">
        <v>85</v>
      </c>
      <c r="F1445" s="6" t="s">
        <v>2185</v>
      </c>
      <c r="G1445" s="6" t="s">
        <v>4936</v>
      </c>
      <c r="H1445" s="6" t="s">
        <v>38</v>
      </c>
      <c r="I1445" s="8" t="s">
        <v>39</v>
      </c>
      <c r="J1445" s="15" t="s">
        <v>7586</v>
      </c>
      <c r="K1445" s="7" t="s">
        <v>2190</v>
      </c>
      <c r="L1445" s="19">
        <v>18621838</v>
      </c>
      <c r="M1445" s="19">
        <f t="shared" si="69"/>
        <v>18621838</v>
      </c>
      <c r="N1445" s="11">
        <f>M1445*(1+VOTOS!$P$3%)^Q1445</f>
        <v>19062775.620453712</v>
      </c>
      <c r="O1445" s="54">
        <f t="shared" si="67"/>
        <v>19062775.620453712</v>
      </c>
      <c r="P1445" s="103">
        <f t="shared" si="68"/>
        <v>1.2685774536664034E-4</v>
      </c>
      <c r="Q1445" s="6">
        <v>194</v>
      </c>
      <c r="R1445" s="6"/>
      <c r="S1445" s="6" t="s">
        <v>11</v>
      </c>
    </row>
    <row r="1446" spans="1:19" s="47" customFormat="1" ht="14" x14ac:dyDescent="0.15">
      <c r="A1446" s="8" t="s">
        <v>415</v>
      </c>
      <c r="B1446" s="114" t="s">
        <v>416</v>
      </c>
      <c r="C1446" s="40" t="s">
        <v>65</v>
      </c>
      <c r="D1446" s="6" t="s">
        <v>84</v>
      </c>
      <c r="E1446" s="7" t="s">
        <v>85</v>
      </c>
      <c r="F1446" s="6" t="s">
        <v>2185</v>
      </c>
      <c r="G1446" s="6" t="s">
        <v>4936</v>
      </c>
      <c r="H1446" s="6" t="s">
        <v>38</v>
      </c>
      <c r="I1446" s="8" t="s">
        <v>39</v>
      </c>
      <c r="J1446" s="15" t="s">
        <v>7586</v>
      </c>
      <c r="K1446" s="7" t="s">
        <v>2203</v>
      </c>
      <c r="L1446" s="19">
        <v>11661114</v>
      </c>
      <c r="M1446" s="19">
        <f t="shared" si="69"/>
        <v>11661114</v>
      </c>
      <c r="N1446" s="11">
        <f>M1446*(1+VOTOS!$P$3%)^Q1446</f>
        <v>11875471.944765458</v>
      </c>
      <c r="O1446" s="54">
        <f t="shared" si="67"/>
        <v>11875471.944765458</v>
      </c>
      <c r="P1446" s="103">
        <f t="shared" si="68"/>
        <v>7.9028134521046296E-5</v>
      </c>
      <c r="Q1446" s="48">
        <v>151</v>
      </c>
      <c r="R1446" s="48"/>
      <c r="S1446" s="48" t="s">
        <v>11</v>
      </c>
    </row>
    <row r="1447" spans="1:19" s="47" customFormat="1" ht="14" x14ac:dyDescent="0.15">
      <c r="A1447" s="8" t="s">
        <v>415</v>
      </c>
      <c r="B1447" s="114" t="s">
        <v>416</v>
      </c>
      <c r="C1447" s="40" t="s">
        <v>65</v>
      </c>
      <c r="D1447" s="6" t="s">
        <v>84</v>
      </c>
      <c r="E1447" s="7" t="s">
        <v>85</v>
      </c>
      <c r="F1447" s="6" t="s">
        <v>2185</v>
      </c>
      <c r="G1447" s="6" t="s">
        <v>4936</v>
      </c>
      <c r="H1447" s="6" t="s">
        <v>38</v>
      </c>
      <c r="I1447" s="8" t="s">
        <v>39</v>
      </c>
      <c r="J1447" s="15" t="s">
        <v>7586</v>
      </c>
      <c r="K1447" s="7" t="s">
        <v>2194</v>
      </c>
      <c r="L1447" s="19">
        <v>11574769</v>
      </c>
      <c r="M1447" s="19">
        <f t="shared" si="69"/>
        <v>11574769</v>
      </c>
      <c r="N1447" s="11">
        <f>M1447*(1+VOTOS!$P$3%)^Q1447</f>
        <v>11835985.309386624</v>
      </c>
      <c r="O1447" s="54">
        <f t="shared" si="67"/>
        <v>11835985.309386624</v>
      </c>
      <c r="P1447" s="103">
        <f t="shared" si="68"/>
        <v>7.8765361374259695E-5</v>
      </c>
      <c r="Q1447" s="6">
        <v>185</v>
      </c>
      <c r="R1447" s="6"/>
      <c r="S1447" s="6" t="s">
        <v>11</v>
      </c>
    </row>
    <row r="1448" spans="1:19" s="47" customFormat="1" ht="14" x14ac:dyDescent="0.15">
      <c r="A1448" s="8" t="s">
        <v>415</v>
      </c>
      <c r="B1448" s="114" t="s">
        <v>416</v>
      </c>
      <c r="C1448" s="40" t="s">
        <v>65</v>
      </c>
      <c r="D1448" s="6" t="s">
        <v>84</v>
      </c>
      <c r="E1448" s="7" t="s">
        <v>85</v>
      </c>
      <c r="F1448" s="6" t="s">
        <v>2185</v>
      </c>
      <c r="G1448" s="6" t="s">
        <v>4936</v>
      </c>
      <c r="H1448" s="6" t="s">
        <v>38</v>
      </c>
      <c r="I1448" s="8" t="s">
        <v>39</v>
      </c>
      <c r="J1448" s="15" t="s">
        <v>7586</v>
      </c>
      <c r="K1448" s="7" t="s">
        <v>2219</v>
      </c>
      <c r="L1448" s="19">
        <v>10124388</v>
      </c>
      <c r="M1448" s="19">
        <f t="shared" si="69"/>
        <v>10124388</v>
      </c>
      <c r="N1448" s="11">
        <f>M1448*(1+VOTOS!$P$3%)^Q1448</f>
        <v>10400439.020950804</v>
      </c>
      <c r="O1448" s="54">
        <f t="shared" si="67"/>
        <v>10400439.020950804</v>
      </c>
      <c r="P1448" s="103">
        <f t="shared" si="68"/>
        <v>6.9212179343148812E-5</v>
      </c>
      <c r="Q1448" s="6">
        <v>223</v>
      </c>
      <c r="R1448" s="6"/>
      <c r="S1448" s="6" t="s">
        <v>11</v>
      </c>
    </row>
    <row r="1449" spans="1:19" s="47" customFormat="1" ht="14" x14ac:dyDescent="0.15">
      <c r="A1449" s="8" t="s">
        <v>415</v>
      </c>
      <c r="B1449" s="114" t="s">
        <v>416</v>
      </c>
      <c r="C1449" s="40" t="s">
        <v>65</v>
      </c>
      <c r="D1449" s="6" t="s">
        <v>84</v>
      </c>
      <c r="E1449" s="7" t="s">
        <v>85</v>
      </c>
      <c r="F1449" s="6" t="s">
        <v>2185</v>
      </c>
      <c r="G1449" s="6" t="s">
        <v>4936</v>
      </c>
      <c r="H1449" s="6" t="s">
        <v>38</v>
      </c>
      <c r="I1449" s="8" t="s">
        <v>39</v>
      </c>
      <c r="J1449" s="15" t="s">
        <v>7586</v>
      </c>
      <c r="K1449" s="7" t="s">
        <v>2206</v>
      </c>
      <c r="L1449" s="19">
        <v>9376552</v>
      </c>
      <c r="M1449" s="19">
        <f t="shared" si="69"/>
        <v>9376552</v>
      </c>
      <c r="N1449" s="11">
        <f>M1449*(1+VOTOS!$P$3%)^Q1449</f>
        <v>9620600.0757874567</v>
      </c>
      <c r="O1449" s="54">
        <f t="shared" si="67"/>
        <v>9620600.0757874567</v>
      </c>
      <c r="P1449" s="103">
        <f t="shared" si="68"/>
        <v>6.4022556787534499E-5</v>
      </c>
      <c r="Q1449" s="48">
        <v>213</v>
      </c>
      <c r="R1449" s="48"/>
      <c r="S1449" s="48" t="s">
        <v>11</v>
      </c>
    </row>
    <row r="1450" spans="1:19" s="47" customFormat="1" ht="14" x14ac:dyDescent="0.15">
      <c r="A1450" s="8" t="s">
        <v>415</v>
      </c>
      <c r="B1450" s="114" t="s">
        <v>416</v>
      </c>
      <c r="C1450" s="40" t="s">
        <v>65</v>
      </c>
      <c r="D1450" s="6" t="s">
        <v>84</v>
      </c>
      <c r="E1450" s="7" t="s">
        <v>85</v>
      </c>
      <c r="F1450" s="6" t="s">
        <v>2185</v>
      </c>
      <c r="G1450" s="6" t="s">
        <v>4936</v>
      </c>
      <c r="H1450" s="6" t="s">
        <v>38</v>
      </c>
      <c r="I1450" s="8" t="s">
        <v>39</v>
      </c>
      <c r="J1450" s="15" t="s">
        <v>7586</v>
      </c>
      <c r="K1450" s="7" t="s">
        <v>2200</v>
      </c>
      <c r="L1450" s="19">
        <v>9048644</v>
      </c>
      <c r="M1450" s="19">
        <f t="shared" si="69"/>
        <v>9048644</v>
      </c>
      <c r="N1450" s="11">
        <f>M1450*(1+VOTOS!$P$3%)^Q1450</f>
        <v>9315569.4386291001</v>
      </c>
      <c r="O1450" s="54">
        <f t="shared" si="67"/>
        <v>9315569.4386291001</v>
      </c>
      <c r="P1450" s="103">
        <f t="shared" si="68"/>
        <v>6.1992658326360777E-5</v>
      </c>
      <c r="Q1450" s="48">
        <v>241</v>
      </c>
      <c r="R1450" s="48"/>
      <c r="S1450" s="48" t="s">
        <v>11</v>
      </c>
    </row>
    <row r="1451" spans="1:19" s="47" customFormat="1" ht="14" x14ac:dyDescent="0.15">
      <c r="A1451" s="8" t="s">
        <v>415</v>
      </c>
      <c r="B1451" s="114" t="s">
        <v>416</v>
      </c>
      <c r="C1451" s="40" t="s">
        <v>65</v>
      </c>
      <c r="D1451" s="6" t="s">
        <v>84</v>
      </c>
      <c r="E1451" s="7" t="s">
        <v>85</v>
      </c>
      <c r="F1451" s="6" t="s">
        <v>2185</v>
      </c>
      <c r="G1451" s="6" t="s">
        <v>4936</v>
      </c>
      <c r="H1451" s="6" t="s">
        <v>38</v>
      </c>
      <c r="I1451" s="8" t="s">
        <v>39</v>
      </c>
      <c r="J1451" s="15" t="s">
        <v>7586</v>
      </c>
      <c r="K1451" s="7" t="s">
        <v>2192</v>
      </c>
      <c r="L1451" s="19">
        <v>8997012</v>
      </c>
      <c r="M1451" s="19">
        <f t="shared" si="69"/>
        <v>8997012</v>
      </c>
      <c r="N1451" s="11">
        <f>M1451*(1+VOTOS!$P$3%)^Q1451</f>
        <v>9210047.9560894836</v>
      </c>
      <c r="O1451" s="54">
        <f t="shared" si="67"/>
        <v>9210047.9560894836</v>
      </c>
      <c r="P1451" s="103">
        <f t="shared" si="68"/>
        <v>6.129044068349255E-5</v>
      </c>
      <c r="Q1451" s="6">
        <v>194</v>
      </c>
      <c r="R1451" s="6"/>
      <c r="S1451" s="6" t="s">
        <v>11</v>
      </c>
    </row>
    <row r="1452" spans="1:19" s="47" customFormat="1" ht="14" x14ac:dyDescent="0.15">
      <c r="A1452" s="8" t="s">
        <v>415</v>
      </c>
      <c r="B1452" s="114" t="s">
        <v>416</v>
      </c>
      <c r="C1452" s="40" t="s">
        <v>65</v>
      </c>
      <c r="D1452" s="6" t="s">
        <v>84</v>
      </c>
      <c r="E1452" s="7" t="s">
        <v>85</v>
      </c>
      <c r="F1452" s="6" t="s">
        <v>2185</v>
      </c>
      <c r="G1452" s="6" t="s">
        <v>4936</v>
      </c>
      <c r="H1452" s="6" t="s">
        <v>38</v>
      </c>
      <c r="I1452" s="8" t="s">
        <v>39</v>
      </c>
      <c r="J1452" s="15" t="s">
        <v>7586</v>
      </c>
      <c r="K1452" s="7" t="s">
        <v>2213</v>
      </c>
      <c r="L1452" s="19">
        <v>8761927</v>
      </c>
      <c r="M1452" s="19">
        <f t="shared" si="69"/>
        <v>8761927</v>
      </c>
      <c r="N1452" s="11">
        <f>M1452*(1+VOTOS!$P$3%)^Q1452</f>
        <v>8826639.6974599995</v>
      </c>
      <c r="O1452" s="54">
        <f t="shared" si="67"/>
        <v>8826639.6974599995</v>
      </c>
      <c r="P1452" s="103">
        <f t="shared" si="68"/>
        <v>5.8738959817689411E-5</v>
      </c>
      <c r="Q1452" s="48">
        <v>61</v>
      </c>
      <c r="R1452" s="48"/>
      <c r="S1452" s="48" t="s">
        <v>11</v>
      </c>
    </row>
    <row r="1453" spans="1:19" s="47" customFormat="1" ht="14" x14ac:dyDescent="0.15">
      <c r="A1453" s="8" t="s">
        <v>415</v>
      </c>
      <c r="B1453" s="114" t="s">
        <v>416</v>
      </c>
      <c r="C1453" s="40" t="s">
        <v>65</v>
      </c>
      <c r="D1453" s="6" t="s">
        <v>84</v>
      </c>
      <c r="E1453" s="7" t="s">
        <v>85</v>
      </c>
      <c r="F1453" s="6" t="s">
        <v>2185</v>
      </c>
      <c r="G1453" s="6" t="s">
        <v>4936</v>
      </c>
      <c r="H1453" s="6" t="s">
        <v>38</v>
      </c>
      <c r="I1453" s="8" t="s">
        <v>39</v>
      </c>
      <c r="J1453" s="15" t="s">
        <v>7586</v>
      </c>
      <c r="K1453" s="7" t="s">
        <v>2207</v>
      </c>
      <c r="L1453" s="19">
        <v>8480068</v>
      </c>
      <c r="M1453" s="19">
        <f t="shared" si="69"/>
        <v>8480068</v>
      </c>
      <c r="N1453" s="11">
        <f>M1453*(1+VOTOS!$P$3%)^Q1453</f>
        <v>8723904.4890608061</v>
      </c>
      <c r="O1453" s="54">
        <f t="shared" si="67"/>
        <v>8723904.4890608061</v>
      </c>
      <c r="P1453" s="103">
        <f t="shared" si="68"/>
        <v>5.8055284094553382E-5</v>
      </c>
      <c r="Q1453" s="48">
        <v>235</v>
      </c>
      <c r="R1453" s="48"/>
      <c r="S1453" s="48" t="s">
        <v>11</v>
      </c>
    </row>
    <row r="1454" spans="1:19" s="47" customFormat="1" ht="14" x14ac:dyDescent="0.15">
      <c r="A1454" s="8" t="s">
        <v>415</v>
      </c>
      <c r="B1454" s="114" t="s">
        <v>416</v>
      </c>
      <c r="C1454" s="40" t="s">
        <v>65</v>
      </c>
      <c r="D1454" s="6" t="s">
        <v>84</v>
      </c>
      <c r="E1454" s="7" t="s">
        <v>85</v>
      </c>
      <c r="F1454" s="6" t="s">
        <v>2185</v>
      </c>
      <c r="G1454" s="6" t="s">
        <v>4936</v>
      </c>
      <c r="H1454" s="6" t="s">
        <v>38</v>
      </c>
      <c r="I1454" s="8" t="s">
        <v>39</v>
      </c>
      <c r="J1454" s="15" t="s">
        <v>7586</v>
      </c>
      <c r="K1454" s="7" t="s">
        <v>2217</v>
      </c>
      <c r="L1454" s="19">
        <v>7076295</v>
      </c>
      <c r="M1454" s="19">
        <f t="shared" si="69"/>
        <v>7076295</v>
      </c>
      <c r="N1454" s="11">
        <f>M1454*(1+VOTOS!$P$3%)^Q1454</f>
        <v>7285038.2268021489</v>
      </c>
      <c r="O1454" s="54">
        <f t="shared" si="67"/>
        <v>7285038.2268021489</v>
      </c>
      <c r="P1454" s="103">
        <f t="shared" si="68"/>
        <v>4.8480008513047387E-5</v>
      </c>
      <c r="Q1454" s="6">
        <v>241</v>
      </c>
      <c r="R1454" s="6"/>
      <c r="S1454" s="6" t="s">
        <v>11</v>
      </c>
    </row>
    <row r="1455" spans="1:19" s="47" customFormat="1" ht="14" x14ac:dyDescent="0.15">
      <c r="A1455" s="8" t="s">
        <v>415</v>
      </c>
      <c r="B1455" s="114" t="s">
        <v>416</v>
      </c>
      <c r="C1455" s="40" t="s">
        <v>65</v>
      </c>
      <c r="D1455" s="6" t="s">
        <v>84</v>
      </c>
      <c r="E1455" s="7" t="s">
        <v>85</v>
      </c>
      <c r="F1455" s="6" t="s">
        <v>2185</v>
      </c>
      <c r="G1455" s="6" t="s">
        <v>4936</v>
      </c>
      <c r="H1455" s="6" t="s">
        <v>38</v>
      </c>
      <c r="I1455" s="8" t="s">
        <v>39</v>
      </c>
      <c r="J1455" s="15" t="s">
        <v>7586</v>
      </c>
      <c r="K1455" s="7" t="s">
        <v>2198</v>
      </c>
      <c r="L1455" s="19">
        <v>6119064</v>
      </c>
      <c r="M1455" s="19">
        <f t="shared" si="69"/>
        <v>6119064</v>
      </c>
      <c r="N1455" s="11">
        <f>M1455*(1+VOTOS!$P$3%)^Q1455</f>
        <v>6295012.0091549242</v>
      </c>
      <c r="O1455" s="54">
        <f t="shared" si="67"/>
        <v>6295012.0091549242</v>
      </c>
      <c r="P1455" s="103">
        <f t="shared" si="68"/>
        <v>4.1891645080293486E-5</v>
      </c>
      <c r="Q1455" s="6">
        <v>235</v>
      </c>
      <c r="R1455" s="6"/>
      <c r="S1455" s="6" t="s">
        <v>11</v>
      </c>
    </row>
    <row r="1456" spans="1:19" s="47" customFormat="1" ht="14" x14ac:dyDescent="0.15">
      <c r="A1456" s="8" t="s">
        <v>415</v>
      </c>
      <c r="B1456" s="114" t="s">
        <v>416</v>
      </c>
      <c r="C1456" s="40" t="s">
        <v>65</v>
      </c>
      <c r="D1456" s="6" t="s">
        <v>84</v>
      </c>
      <c r="E1456" s="7" t="s">
        <v>85</v>
      </c>
      <c r="F1456" s="6" t="s">
        <v>2185</v>
      </c>
      <c r="G1456" s="6" t="s">
        <v>4936</v>
      </c>
      <c r="H1456" s="6" t="s">
        <v>38</v>
      </c>
      <c r="I1456" s="8" t="s">
        <v>39</v>
      </c>
      <c r="J1456" s="15" t="s">
        <v>7586</v>
      </c>
      <c r="K1456" s="7" t="s">
        <v>2188</v>
      </c>
      <c r="L1456" s="19">
        <v>4108559</v>
      </c>
      <c r="M1456" s="19">
        <f t="shared" si="69"/>
        <v>4108559</v>
      </c>
      <c r="N1456" s="11">
        <f>M1456*(1+VOTOS!$P$3%)^Q1456</f>
        <v>4188123.5223596436</v>
      </c>
      <c r="O1456" s="54">
        <f t="shared" si="67"/>
        <v>4188123.5223596436</v>
      </c>
      <c r="P1456" s="103">
        <f t="shared" si="68"/>
        <v>2.7870857735610862E-5</v>
      </c>
      <c r="Q1456" s="6">
        <v>159</v>
      </c>
      <c r="R1456" s="6"/>
      <c r="S1456" s="6" t="s">
        <v>11</v>
      </c>
    </row>
    <row r="1457" spans="1:19" s="47" customFormat="1" ht="14" x14ac:dyDescent="0.15">
      <c r="A1457" s="8" t="s">
        <v>415</v>
      </c>
      <c r="B1457" s="114" t="s">
        <v>416</v>
      </c>
      <c r="C1457" s="40" t="s">
        <v>65</v>
      </c>
      <c r="D1457" s="6" t="s">
        <v>84</v>
      </c>
      <c r="E1457" s="7" t="s">
        <v>85</v>
      </c>
      <c r="F1457" s="6" t="s">
        <v>2185</v>
      </c>
      <c r="G1457" s="6" t="s">
        <v>4936</v>
      </c>
      <c r="H1457" s="6" t="s">
        <v>38</v>
      </c>
      <c r="I1457" s="8" t="s">
        <v>39</v>
      </c>
      <c r="J1457" s="15" t="s">
        <v>7586</v>
      </c>
      <c r="K1457" s="7" t="s">
        <v>2186</v>
      </c>
      <c r="L1457" s="19">
        <v>3886240</v>
      </c>
      <c r="M1457" s="19">
        <f t="shared" si="69"/>
        <v>3886240</v>
      </c>
      <c r="N1457" s="11">
        <f>M1457*(1+VOTOS!$P$3%)^Q1457</f>
        <v>3953860.4525780058</v>
      </c>
      <c r="O1457" s="54">
        <f t="shared" si="67"/>
        <v>3953860.4525780058</v>
      </c>
      <c r="P1457" s="103">
        <f t="shared" si="68"/>
        <v>2.6311898775653321E-5</v>
      </c>
      <c r="Q1457" s="6">
        <v>143</v>
      </c>
      <c r="R1457" s="6"/>
      <c r="S1457" s="6" t="s">
        <v>11</v>
      </c>
    </row>
    <row r="1458" spans="1:19" s="47" customFormat="1" ht="14" x14ac:dyDescent="0.15">
      <c r="A1458" s="8" t="s">
        <v>415</v>
      </c>
      <c r="B1458" s="114" t="s">
        <v>416</v>
      </c>
      <c r="C1458" s="40" t="s">
        <v>65</v>
      </c>
      <c r="D1458" s="6" t="s">
        <v>84</v>
      </c>
      <c r="E1458" s="7" t="s">
        <v>85</v>
      </c>
      <c r="F1458" s="6" t="s">
        <v>2185</v>
      </c>
      <c r="G1458" s="6" t="s">
        <v>4936</v>
      </c>
      <c r="H1458" s="6" t="s">
        <v>38</v>
      </c>
      <c r="I1458" s="8" t="s">
        <v>39</v>
      </c>
      <c r="J1458" s="15" t="s">
        <v>7586</v>
      </c>
      <c r="K1458" s="7" t="s">
        <v>2221</v>
      </c>
      <c r="L1458" s="19">
        <v>3747845</v>
      </c>
      <c r="M1458" s="19">
        <f t="shared" si="69"/>
        <v>3747845</v>
      </c>
      <c r="N1458" s="11">
        <f>M1458*(1+VOTOS!$P$3%)^Q1458</f>
        <v>3820424.095810229</v>
      </c>
      <c r="O1458" s="54">
        <f t="shared" si="67"/>
        <v>3820424.095810229</v>
      </c>
      <c r="P1458" s="103">
        <f t="shared" si="68"/>
        <v>2.5423915005265956E-5</v>
      </c>
      <c r="Q1458" s="48">
        <v>159</v>
      </c>
      <c r="R1458" s="48"/>
      <c r="S1458" s="48" t="s">
        <v>11</v>
      </c>
    </row>
    <row r="1459" spans="1:19" s="47" customFormat="1" ht="14" x14ac:dyDescent="0.15">
      <c r="A1459" s="8" t="s">
        <v>415</v>
      </c>
      <c r="B1459" s="114" t="s">
        <v>416</v>
      </c>
      <c r="C1459" s="40" t="s">
        <v>65</v>
      </c>
      <c r="D1459" s="6" t="s">
        <v>84</v>
      </c>
      <c r="E1459" s="7" t="s">
        <v>85</v>
      </c>
      <c r="F1459" s="6" t="s">
        <v>2185</v>
      </c>
      <c r="G1459" s="6" t="s">
        <v>4936</v>
      </c>
      <c r="H1459" s="6" t="s">
        <v>38</v>
      </c>
      <c r="I1459" s="8" t="s">
        <v>39</v>
      </c>
      <c r="J1459" s="15" t="s">
        <v>7586</v>
      </c>
      <c r="K1459" s="7" t="s">
        <v>2189</v>
      </c>
      <c r="L1459" s="19">
        <v>3740476</v>
      </c>
      <c r="M1459" s="19">
        <f t="shared" si="69"/>
        <v>3740476</v>
      </c>
      <c r="N1459" s="11">
        <f>M1459*(1+VOTOS!$P$3%)^Q1459</f>
        <v>3831817.3738730294</v>
      </c>
      <c r="O1459" s="54">
        <f t="shared" si="67"/>
        <v>3831817.3738730294</v>
      </c>
      <c r="P1459" s="103">
        <f t="shared" si="68"/>
        <v>2.5499734266645252E-5</v>
      </c>
      <c r="Q1459" s="6">
        <v>200</v>
      </c>
      <c r="R1459" s="6"/>
      <c r="S1459" s="6" t="s">
        <v>11</v>
      </c>
    </row>
    <row r="1460" spans="1:19" s="47" customFormat="1" ht="14" x14ac:dyDescent="0.15">
      <c r="A1460" s="8" t="s">
        <v>415</v>
      </c>
      <c r="B1460" s="114" t="s">
        <v>416</v>
      </c>
      <c r="C1460" s="40" t="s">
        <v>65</v>
      </c>
      <c r="D1460" s="6" t="s">
        <v>84</v>
      </c>
      <c r="E1460" s="7" t="s">
        <v>85</v>
      </c>
      <c r="F1460" s="6" t="s">
        <v>2185</v>
      </c>
      <c r="G1460" s="6" t="s">
        <v>4936</v>
      </c>
      <c r="H1460" s="6" t="s">
        <v>38</v>
      </c>
      <c r="I1460" s="8" t="s">
        <v>39</v>
      </c>
      <c r="J1460" s="15" t="s">
        <v>7586</v>
      </c>
      <c r="K1460" s="7" t="s">
        <v>2214</v>
      </c>
      <c r="L1460" s="19">
        <v>3695594</v>
      </c>
      <c r="M1460" s="19">
        <f t="shared" si="69"/>
        <v>3695594</v>
      </c>
      <c r="N1460" s="11">
        <f>M1460*(1+VOTOS!$P$3%)^Q1460</f>
        <v>3754458.4056620197</v>
      </c>
      <c r="O1460" s="54">
        <f t="shared" si="67"/>
        <v>3754458.4056620197</v>
      </c>
      <c r="P1460" s="103">
        <f t="shared" si="68"/>
        <v>2.4984930730867987E-5</v>
      </c>
      <c r="Q1460" s="48">
        <v>131</v>
      </c>
      <c r="R1460" s="48"/>
      <c r="S1460" s="48" t="s">
        <v>11</v>
      </c>
    </row>
    <row r="1461" spans="1:19" s="47" customFormat="1" ht="14" x14ac:dyDescent="0.15">
      <c r="A1461" s="8" t="s">
        <v>415</v>
      </c>
      <c r="B1461" s="114" t="s">
        <v>416</v>
      </c>
      <c r="C1461" s="40" t="s">
        <v>65</v>
      </c>
      <c r="D1461" s="6" t="s">
        <v>84</v>
      </c>
      <c r="E1461" s="7" t="s">
        <v>85</v>
      </c>
      <c r="F1461" s="6" t="s">
        <v>2185</v>
      </c>
      <c r="G1461" s="6" t="s">
        <v>4936</v>
      </c>
      <c r="H1461" s="6" t="s">
        <v>38</v>
      </c>
      <c r="I1461" s="8" t="s">
        <v>39</v>
      </c>
      <c r="J1461" s="15" t="s">
        <v>7586</v>
      </c>
      <c r="K1461" s="7" t="s">
        <v>2211</v>
      </c>
      <c r="L1461" s="19">
        <v>3602104</v>
      </c>
      <c r="M1461" s="19">
        <f t="shared" si="69"/>
        <v>3602104</v>
      </c>
      <c r="N1461" s="11">
        <f>M1461*(1+VOTOS!$P$3%)^Q1461</f>
        <v>3683395.3253739057</v>
      </c>
      <c r="O1461" s="54">
        <f t="shared" si="67"/>
        <v>3683395.3253739057</v>
      </c>
      <c r="P1461" s="103">
        <f t="shared" si="68"/>
        <v>2.4512024669145997E-5</v>
      </c>
      <c r="Q1461" s="48">
        <v>185</v>
      </c>
      <c r="R1461" s="48"/>
      <c r="S1461" s="48" t="s">
        <v>11</v>
      </c>
    </row>
    <row r="1462" spans="1:19" s="47" customFormat="1" ht="14" x14ac:dyDescent="0.15">
      <c r="A1462" s="8" t="s">
        <v>415</v>
      </c>
      <c r="B1462" s="114" t="s">
        <v>416</v>
      </c>
      <c r="C1462" s="40" t="s">
        <v>65</v>
      </c>
      <c r="D1462" s="6" t="s">
        <v>84</v>
      </c>
      <c r="E1462" s="7" t="s">
        <v>85</v>
      </c>
      <c r="F1462" s="6" t="s">
        <v>2185</v>
      </c>
      <c r="G1462" s="6" t="s">
        <v>4936</v>
      </c>
      <c r="H1462" s="6" t="s">
        <v>38</v>
      </c>
      <c r="I1462" s="8" t="s">
        <v>39</v>
      </c>
      <c r="J1462" s="15" t="s">
        <v>7586</v>
      </c>
      <c r="K1462" s="7" t="s">
        <v>2199</v>
      </c>
      <c r="L1462" s="19">
        <v>3482717</v>
      </c>
      <c r="M1462" s="19">
        <f t="shared" si="69"/>
        <v>3482717</v>
      </c>
      <c r="N1462" s="11">
        <f>M1462*(1+VOTOS!$P$3%)^Q1462</f>
        <v>3559166.6435011053</v>
      </c>
      <c r="O1462" s="54">
        <f t="shared" si="67"/>
        <v>3559166.6435011053</v>
      </c>
      <c r="P1462" s="103">
        <f t="shared" si="68"/>
        <v>2.3685315547346137E-5</v>
      </c>
      <c r="Q1462" s="48">
        <v>180</v>
      </c>
      <c r="R1462" s="48"/>
      <c r="S1462" s="48" t="s">
        <v>11</v>
      </c>
    </row>
    <row r="1463" spans="1:19" s="47" customFormat="1" ht="14" x14ac:dyDescent="0.15">
      <c r="A1463" s="8" t="s">
        <v>415</v>
      </c>
      <c r="B1463" s="114" t="s">
        <v>416</v>
      </c>
      <c r="C1463" s="40" t="s">
        <v>65</v>
      </c>
      <c r="D1463" s="6" t="s">
        <v>84</v>
      </c>
      <c r="E1463" s="7" t="s">
        <v>85</v>
      </c>
      <c r="F1463" s="6" t="s">
        <v>2185</v>
      </c>
      <c r="G1463" s="6" t="s">
        <v>4936</v>
      </c>
      <c r="H1463" s="6" t="s">
        <v>38</v>
      </c>
      <c r="I1463" s="8" t="s">
        <v>39</v>
      </c>
      <c r="J1463" s="15" t="s">
        <v>7586</v>
      </c>
      <c r="K1463" s="7" t="s">
        <v>2202</v>
      </c>
      <c r="L1463" s="19">
        <v>2771696</v>
      </c>
      <c r="M1463" s="19">
        <f t="shared" si="69"/>
        <v>2771696</v>
      </c>
      <c r="N1463" s="11">
        <f>M1463*(1+VOTOS!$P$3%)^Q1463</f>
        <v>2815844.3122106479</v>
      </c>
      <c r="O1463" s="54">
        <f t="shared" si="67"/>
        <v>2815844.3122106479</v>
      </c>
      <c r="P1463" s="103">
        <f t="shared" si="68"/>
        <v>1.8738701428518356E-5</v>
      </c>
      <c r="Q1463" s="48">
        <v>131</v>
      </c>
      <c r="R1463" s="48"/>
      <c r="S1463" s="48" t="s">
        <v>11</v>
      </c>
    </row>
    <row r="1464" spans="1:19" s="47" customFormat="1" ht="14" x14ac:dyDescent="0.15">
      <c r="A1464" s="8" t="s">
        <v>415</v>
      </c>
      <c r="B1464" s="114" t="s">
        <v>416</v>
      </c>
      <c r="C1464" s="40" t="s">
        <v>65</v>
      </c>
      <c r="D1464" s="6" t="s">
        <v>84</v>
      </c>
      <c r="E1464" s="7" t="s">
        <v>85</v>
      </c>
      <c r="F1464" s="6" t="s">
        <v>2185</v>
      </c>
      <c r="G1464" s="6" t="s">
        <v>4936</v>
      </c>
      <c r="H1464" s="6" t="s">
        <v>38</v>
      </c>
      <c r="I1464" s="8" t="s">
        <v>39</v>
      </c>
      <c r="J1464" s="15" t="s">
        <v>7586</v>
      </c>
      <c r="K1464" s="7" t="s">
        <v>2208</v>
      </c>
      <c r="L1464" s="19">
        <v>2769080</v>
      </c>
      <c r="M1464" s="19">
        <f t="shared" si="69"/>
        <v>2769080</v>
      </c>
      <c r="N1464" s="11">
        <f>M1464*(1+VOTOS!$P$3%)^Q1464</f>
        <v>2831571.8612195472</v>
      </c>
      <c r="O1464" s="54">
        <f t="shared" si="67"/>
        <v>2831571.8612195472</v>
      </c>
      <c r="P1464" s="103">
        <f t="shared" si="68"/>
        <v>1.8843364120202749E-5</v>
      </c>
      <c r="Q1464" s="48">
        <v>185</v>
      </c>
      <c r="R1464" s="48"/>
      <c r="S1464" s="48" t="s">
        <v>11</v>
      </c>
    </row>
    <row r="1465" spans="1:19" s="47" customFormat="1" ht="14" x14ac:dyDescent="0.15">
      <c r="A1465" s="8" t="s">
        <v>415</v>
      </c>
      <c r="B1465" s="114" t="s">
        <v>416</v>
      </c>
      <c r="C1465" s="40" t="s">
        <v>65</v>
      </c>
      <c r="D1465" s="6" t="s">
        <v>84</v>
      </c>
      <c r="E1465" s="7" t="s">
        <v>85</v>
      </c>
      <c r="F1465" s="6" t="s">
        <v>2185</v>
      </c>
      <c r="G1465" s="6" t="s">
        <v>4936</v>
      </c>
      <c r="H1465" s="6" t="s">
        <v>38</v>
      </c>
      <c r="I1465" s="8" t="s">
        <v>39</v>
      </c>
      <c r="J1465" s="15" t="s">
        <v>7586</v>
      </c>
      <c r="K1465" s="7" t="s">
        <v>2218</v>
      </c>
      <c r="L1465" s="19">
        <v>2635273</v>
      </c>
      <c r="M1465" s="19">
        <f t="shared" si="69"/>
        <v>2635273</v>
      </c>
      <c r="N1465" s="11">
        <f>M1465*(1+VOTOS!$P$3%)^Q1465</f>
        <v>2708432.7877997695</v>
      </c>
      <c r="O1465" s="54">
        <f t="shared" si="67"/>
        <v>2708432.7877997695</v>
      </c>
      <c r="P1465" s="103">
        <f t="shared" si="68"/>
        <v>1.8023906055354669E-5</v>
      </c>
      <c r="Q1465" s="6">
        <v>227</v>
      </c>
      <c r="R1465" s="6"/>
      <c r="S1465" s="6" t="s">
        <v>11</v>
      </c>
    </row>
    <row r="1466" spans="1:19" s="47" customFormat="1" ht="14" x14ac:dyDescent="0.15">
      <c r="A1466" s="8" t="s">
        <v>415</v>
      </c>
      <c r="B1466" s="114" t="s">
        <v>416</v>
      </c>
      <c r="C1466" s="40" t="s">
        <v>65</v>
      </c>
      <c r="D1466" s="6" t="s">
        <v>84</v>
      </c>
      <c r="E1466" s="7" t="s">
        <v>85</v>
      </c>
      <c r="F1466" s="6" t="s">
        <v>2185</v>
      </c>
      <c r="G1466" s="6" t="s">
        <v>4936</v>
      </c>
      <c r="H1466" s="6" t="s">
        <v>38</v>
      </c>
      <c r="I1466" s="8" t="s">
        <v>39</v>
      </c>
      <c r="J1466" s="15" t="s">
        <v>7586</v>
      </c>
      <c r="K1466" s="7" t="s">
        <v>2205</v>
      </c>
      <c r="L1466" s="19">
        <v>2492826</v>
      </c>
      <c r="M1466" s="19">
        <f t="shared" si="69"/>
        <v>2492826</v>
      </c>
      <c r="N1466" s="11">
        <f>M1466*(1+VOTOS!$P$3%)^Q1466</f>
        <v>2556165.7565951436</v>
      </c>
      <c r="O1466" s="54">
        <f t="shared" si="67"/>
        <v>2556165.7565951436</v>
      </c>
      <c r="P1466" s="103">
        <f t="shared" si="68"/>
        <v>1.7010609111778151E-5</v>
      </c>
      <c r="Q1466" s="48">
        <v>208</v>
      </c>
      <c r="R1466" s="48"/>
      <c r="S1466" s="48" t="s">
        <v>11</v>
      </c>
    </row>
    <row r="1467" spans="1:19" s="47" customFormat="1" ht="14" x14ac:dyDescent="0.15">
      <c r="A1467" s="8" t="s">
        <v>415</v>
      </c>
      <c r="B1467" s="114" t="s">
        <v>416</v>
      </c>
      <c r="C1467" s="40" t="s">
        <v>65</v>
      </c>
      <c r="D1467" s="6" t="s">
        <v>84</v>
      </c>
      <c r="E1467" s="7" t="s">
        <v>85</v>
      </c>
      <c r="F1467" s="6" t="s">
        <v>2185</v>
      </c>
      <c r="G1467" s="6" t="s">
        <v>4936</v>
      </c>
      <c r="H1467" s="6" t="s">
        <v>38</v>
      </c>
      <c r="I1467" s="8" t="s">
        <v>39</v>
      </c>
      <c r="J1467" s="15" t="s">
        <v>7586</v>
      </c>
      <c r="K1467" s="7" t="s">
        <v>2196</v>
      </c>
      <c r="L1467" s="19">
        <v>2485704</v>
      </c>
      <c r="M1467" s="19">
        <f t="shared" si="69"/>
        <v>2485704</v>
      </c>
      <c r="N1467" s="11">
        <f>M1467*(1+VOTOS!$P$3%)^Q1467</f>
        <v>2548862.7950091884</v>
      </c>
      <c r="O1467" s="54">
        <f t="shared" si="67"/>
        <v>2548862.7950091884</v>
      </c>
      <c r="P1467" s="103">
        <f t="shared" si="68"/>
        <v>1.6962009828035891E-5</v>
      </c>
      <c r="Q1467" s="6">
        <v>208</v>
      </c>
      <c r="R1467" s="6"/>
      <c r="S1467" s="6" t="s">
        <v>11</v>
      </c>
    </row>
    <row r="1468" spans="1:19" s="47" customFormat="1" ht="14" x14ac:dyDescent="0.15">
      <c r="A1468" s="8" t="s">
        <v>415</v>
      </c>
      <c r="B1468" s="114" t="s">
        <v>416</v>
      </c>
      <c r="C1468" s="40" t="s">
        <v>65</v>
      </c>
      <c r="D1468" s="6" t="s">
        <v>84</v>
      </c>
      <c r="E1468" s="7" t="s">
        <v>85</v>
      </c>
      <c r="F1468" s="6" t="s">
        <v>2185</v>
      </c>
      <c r="G1468" s="6" t="s">
        <v>4936</v>
      </c>
      <c r="H1468" s="6" t="s">
        <v>38</v>
      </c>
      <c r="I1468" s="8" t="s">
        <v>39</v>
      </c>
      <c r="J1468" s="15" t="s">
        <v>7586</v>
      </c>
      <c r="K1468" s="7" t="s">
        <v>2204</v>
      </c>
      <c r="L1468" s="19">
        <v>2078772</v>
      </c>
      <c r="M1468" s="19">
        <f t="shared" si="69"/>
        <v>2078772</v>
      </c>
      <c r="N1468" s="11">
        <f>M1468*(1+VOTOS!$P$3%)^Q1468</f>
        <v>2127994.2507330268</v>
      </c>
      <c r="O1468" s="54">
        <f t="shared" si="67"/>
        <v>2127994.2507330268</v>
      </c>
      <c r="P1468" s="103">
        <f t="shared" si="68"/>
        <v>1.4161240638614819E-5</v>
      </c>
      <c r="Q1468" s="48">
        <v>194</v>
      </c>
      <c r="R1468" s="48"/>
      <c r="S1468" s="48" t="s">
        <v>11</v>
      </c>
    </row>
    <row r="1469" spans="1:19" s="47" customFormat="1" ht="14" x14ac:dyDescent="0.15">
      <c r="A1469" s="8" t="s">
        <v>415</v>
      </c>
      <c r="B1469" s="114" t="s">
        <v>416</v>
      </c>
      <c r="C1469" s="40" t="s">
        <v>65</v>
      </c>
      <c r="D1469" s="6" t="s">
        <v>84</v>
      </c>
      <c r="E1469" s="7" t="s">
        <v>85</v>
      </c>
      <c r="F1469" s="6" t="s">
        <v>2185</v>
      </c>
      <c r="G1469" s="6" t="s">
        <v>4936</v>
      </c>
      <c r="H1469" s="6" t="s">
        <v>38</v>
      </c>
      <c r="I1469" s="8" t="s">
        <v>39</v>
      </c>
      <c r="J1469" s="15" t="s">
        <v>7586</v>
      </c>
      <c r="K1469" s="7" t="s">
        <v>2220</v>
      </c>
      <c r="L1469" s="19">
        <v>2031110</v>
      </c>
      <c r="M1469" s="19">
        <f t="shared" si="69"/>
        <v>2031110</v>
      </c>
      <c r="N1469" s="11">
        <f>M1469*(1+VOTOS!$P$3%)^Q1469</f>
        <v>2057744.8641382968</v>
      </c>
      <c r="O1469" s="54">
        <f t="shared" si="67"/>
        <v>2057744.8641382968</v>
      </c>
      <c r="P1469" s="103">
        <f t="shared" si="68"/>
        <v>1.3693749493871186E-5</v>
      </c>
      <c r="Q1469" s="6">
        <v>108</v>
      </c>
      <c r="R1469" s="6"/>
      <c r="S1469" s="6" t="s">
        <v>11</v>
      </c>
    </row>
    <row r="1470" spans="1:19" s="47" customFormat="1" ht="14" x14ac:dyDescent="0.15">
      <c r="A1470" s="8" t="s">
        <v>415</v>
      </c>
      <c r="B1470" s="114" t="s">
        <v>416</v>
      </c>
      <c r="C1470" s="40" t="s">
        <v>65</v>
      </c>
      <c r="D1470" s="6" t="s">
        <v>84</v>
      </c>
      <c r="E1470" s="7" t="s">
        <v>85</v>
      </c>
      <c r="F1470" s="6" t="s">
        <v>2185</v>
      </c>
      <c r="G1470" s="6" t="s">
        <v>4936</v>
      </c>
      <c r="H1470" s="6" t="s">
        <v>38</v>
      </c>
      <c r="I1470" s="8" t="s">
        <v>39</v>
      </c>
      <c r="J1470" s="15" t="s">
        <v>7586</v>
      </c>
      <c r="K1470" s="7" t="s">
        <v>2191</v>
      </c>
      <c r="L1470" s="19">
        <v>1923037</v>
      </c>
      <c r="M1470" s="19">
        <f t="shared" si="69"/>
        <v>1923037</v>
      </c>
      <c r="N1470" s="11">
        <f>M1470*(1+VOTOS!$P$3%)^Q1470</f>
        <v>1975470.4238450928</v>
      </c>
      <c r="O1470" s="54">
        <f t="shared" si="67"/>
        <v>1975470.4238450928</v>
      </c>
      <c r="P1470" s="103">
        <f t="shared" si="68"/>
        <v>1.3146234787476623E-5</v>
      </c>
      <c r="Q1470" s="6">
        <v>223</v>
      </c>
      <c r="R1470" s="6"/>
      <c r="S1470" s="6" t="s">
        <v>11</v>
      </c>
    </row>
    <row r="1471" spans="1:19" s="47" customFormat="1" ht="14" x14ac:dyDescent="0.15">
      <c r="A1471" s="8" t="s">
        <v>415</v>
      </c>
      <c r="B1471" s="114" t="s">
        <v>416</v>
      </c>
      <c r="C1471" s="40" t="s">
        <v>65</v>
      </c>
      <c r="D1471" s="6" t="s">
        <v>84</v>
      </c>
      <c r="E1471" s="7" t="s">
        <v>85</v>
      </c>
      <c r="F1471" s="6" t="s">
        <v>2185</v>
      </c>
      <c r="G1471" s="6" t="s">
        <v>4936</v>
      </c>
      <c r="H1471" s="6" t="s">
        <v>38</v>
      </c>
      <c r="I1471" s="8" t="s">
        <v>39</v>
      </c>
      <c r="J1471" s="15" t="s">
        <v>7586</v>
      </c>
      <c r="K1471" s="7" t="s">
        <v>2193</v>
      </c>
      <c r="L1471" s="19">
        <v>1898798</v>
      </c>
      <c r="M1471" s="19">
        <f t="shared" si="69"/>
        <v>1898798</v>
      </c>
      <c r="N1471" s="11">
        <f>M1471*(1+VOTOS!$P$3%)^Q1471</f>
        <v>1947044.208577472</v>
      </c>
      <c r="O1471" s="54">
        <f t="shared" si="67"/>
        <v>1947044.208577472</v>
      </c>
      <c r="P1471" s="103">
        <f t="shared" si="68"/>
        <v>1.2957065820168004E-5</v>
      </c>
      <c r="Q1471" s="6">
        <v>208</v>
      </c>
      <c r="R1471" s="6"/>
      <c r="S1471" s="6" t="s">
        <v>11</v>
      </c>
    </row>
    <row r="1472" spans="1:19" s="47" customFormat="1" ht="14" x14ac:dyDescent="0.15">
      <c r="A1472" s="8" t="s">
        <v>415</v>
      </c>
      <c r="B1472" s="114" t="s">
        <v>416</v>
      </c>
      <c r="C1472" s="40" t="s">
        <v>65</v>
      </c>
      <c r="D1472" s="6" t="s">
        <v>84</v>
      </c>
      <c r="E1472" s="7" t="s">
        <v>85</v>
      </c>
      <c r="F1472" s="6" t="s">
        <v>2185</v>
      </c>
      <c r="G1472" s="6" t="s">
        <v>4936</v>
      </c>
      <c r="H1472" s="6" t="s">
        <v>38</v>
      </c>
      <c r="I1472" s="8" t="s">
        <v>39</v>
      </c>
      <c r="J1472" s="15" t="s">
        <v>7586</v>
      </c>
      <c r="K1472" s="7" t="s">
        <v>2216</v>
      </c>
      <c r="L1472" s="19">
        <v>1838632</v>
      </c>
      <c r="M1472" s="19">
        <f t="shared" si="69"/>
        <v>1838632</v>
      </c>
      <c r="N1472" s="11">
        <f>M1472*(1+VOTOS!$P$3%)^Q1472</f>
        <v>1889675.6402459501</v>
      </c>
      <c r="O1472" s="54">
        <f t="shared" si="67"/>
        <v>1889675.6402459501</v>
      </c>
      <c r="P1472" s="103">
        <f t="shared" si="68"/>
        <v>1.2575293124609428E-5</v>
      </c>
      <c r="Q1472" s="48">
        <v>227</v>
      </c>
      <c r="R1472" s="48"/>
      <c r="S1472" s="48" t="s">
        <v>11</v>
      </c>
    </row>
    <row r="1473" spans="1:19" s="47" customFormat="1" ht="14" x14ac:dyDescent="0.15">
      <c r="A1473" s="8" t="s">
        <v>415</v>
      </c>
      <c r="B1473" s="114" t="s">
        <v>416</v>
      </c>
      <c r="C1473" s="40" t="s">
        <v>65</v>
      </c>
      <c r="D1473" s="6" t="s">
        <v>84</v>
      </c>
      <c r="E1473" s="7" t="s">
        <v>85</v>
      </c>
      <c r="F1473" s="6" t="s">
        <v>2185</v>
      </c>
      <c r="G1473" s="6" t="s">
        <v>4936</v>
      </c>
      <c r="H1473" s="6" t="s">
        <v>38</v>
      </c>
      <c r="I1473" s="8" t="s">
        <v>39</v>
      </c>
      <c r="J1473" s="15" t="s">
        <v>7586</v>
      </c>
      <c r="K1473" s="7" t="s">
        <v>2197</v>
      </c>
      <c r="L1473" s="19">
        <v>1811134</v>
      </c>
      <c r="M1473" s="19">
        <f t="shared" si="69"/>
        <v>1811134</v>
      </c>
      <c r="N1473" s="11">
        <f>M1473*(1+VOTOS!$P$3%)^Q1473</f>
        <v>1861414.2476695764</v>
      </c>
      <c r="O1473" s="54">
        <f t="shared" si="67"/>
        <v>1861414.2476695764</v>
      </c>
      <c r="P1473" s="103">
        <f t="shared" si="68"/>
        <v>1.2387221008851348E-5</v>
      </c>
      <c r="Q1473" s="6">
        <v>227</v>
      </c>
      <c r="R1473" s="6"/>
      <c r="S1473" s="6" t="s">
        <v>11</v>
      </c>
    </row>
    <row r="1474" spans="1:19" s="47" customFormat="1" ht="14" x14ac:dyDescent="0.15">
      <c r="A1474" s="8" t="s">
        <v>415</v>
      </c>
      <c r="B1474" s="114" t="s">
        <v>416</v>
      </c>
      <c r="C1474" s="40" t="s">
        <v>65</v>
      </c>
      <c r="D1474" s="6" t="s">
        <v>84</v>
      </c>
      <c r="E1474" s="7" t="s">
        <v>85</v>
      </c>
      <c r="F1474" s="6" t="s">
        <v>2185</v>
      </c>
      <c r="G1474" s="6" t="s">
        <v>4936</v>
      </c>
      <c r="H1474" s="6" t="s">
        <v>38</v>
      </c>
      <c r="I1474" s="8" t="s">
        <v>39</v>
      </c>
      <c r="J1474" s="15" t="s">
        <v>7586</v>
      </c>
      <c r="K1474" s="7" t="s">
        <v>2195</v>
      </c>
      <c r="L1474" s="19">
        <v>1732309</v>
      </c>
      <c r="M1474" s="19">
        <f t="shared" si="69"/>
        <v>1732309</v>
      </c>
      <c r="N1474" s="11">
        <f>M1474*(1+VOTOS!$P$3%)^Q1474</f>
        <v>1771403.2889397822</v>
      </c>
      <c r="O1474" s="54">
        <f t="shared" si="67"/>
        <v>1771403.2889397822</v>
      </c>
      <c r="P1474" s="103">
        <f t="shared" si="68"/>
        <v>1.1788221812191884E-5</v>
      </c>
      <c r="Q1474" s="6">
        <v>185</v>
      </c>
      <c r="R1474" s="6"/>
      <c r="S1474" s="6" t="s">
        <v>11</v>
      </c>
    </row>
    <row r="1475" spans="1:19" s="47" customFormat="1" ht="14" x14ac:dyDescent="0.15">
      <c r="A1475" s="8" t="s">
        <v>415</v>
      </c>
      <c r="B1475" s="114" t="s">
        <v>416</v>
      </c>
      <c r="C1475" s="40" t="s">
        <v>65</v>
      </c>
      <c r="D1475" s="6" t="s">
        <v>84</v>
      </c>
      <c r="E1475" s="7" t="s">
        <v>85</v>
      </c>
      <c r="F1475" s="6" t="s">
        <v>2185</v>
      </c>
      <c r="G1475" s="6" t="s">
        <v>4936</v>
      </c>
      <c r="H1475" s="6" t="s">
        <v>38</v>
      </c>
      <c r="I1475" s="8" t="s">
        <v>39</v>
      </c>
      <c r="J1475" s="15" t="s">
        <v>7586</v>
      </c>
      <c r="K1475" s="7" t="s">
        <v>2187</v>
      </c>
      <c r="L1475" s="19">
        <v>1709366</v>
      </c>
      <c r="M1475" s="19">
        <f t="shared" si="69"/>
        <v>1709366</v>
      </c>
      <c r="N1475" s="11">
        <f>M1475*(1+VOTOS!$P$3%)^Q1475</f>
        <v>1755973.4818032053</v>
      </c>
      <c r="O1475" s="54">
        <f t="shared" si="67"/>
        <v>1755973.4818032053</v>
      </c>
      <c r="P1475" s="103">
        <f t="shared" si="68"/>
        <v>1.168554051416055E-5</v>
      </c>
      <c r="Q1475" s="6">
        <v>223</v>
      </c>
      <c r="R1475" s="6"/>
      <c r="S1475" s="6" t="s">
        <v>11</v>
      </c>
    </row>
    <row r="1476" spans="1:19" s="47" customFormat="1" ht="14" x14ac:dyDescent="0.15">
      <c r="A1476" s="8" t="s">
        <v>415</v>
      </c>
      <c r="B1476" s="114" t="s">
        <v>416</v>
      </c>
      <c r="C1476" s="40" t="s">
        <v>65</v>
      </c>
      <c r="D1476" s="6" t="s">
        <v>84</v>
      </c>
      <c r="E1476" s="7" t="s">
        <v>85</v>
      </c>
      <c r="F1476" s="6" t="s">
        <v>2185</v>
      </c>
      <c r="G1476" s="6" t="s">
        <v>4936</v>
      </c>
      <c r="H1476" s="6" t="s">
        <v>38</v>
      </c>
      <c r="I1476" s="8" t="s">
        <v>39</v>
      </c>
      <c r="J1476" s="15" t="s">
        <v>7586</v>
      </c>
      <c r="K1476" s="7" t="s">
        <v>2210</v>
      </c>
      <c r="L1476" s="19">
        <v>1649819</v>
      </c>
      <c r="M1476" s="19">
        <f t="shared" si="69"/>
        <v>1649819</v>
      </c>
      <c r="N1476" s="11">
        <f>M1476*(1+VOTOS!$P$3%)^Q1476</f>
        <v>1678525.7982038662</v>
      </c>
      <c r="O1476" s="54">
        <f t="shared" si="67"/>
        <v>1678525.7982038662</v>
      </c>
      <c r="P1476" s="103">
        <f t="shared" si="68"/>
        <v>1.1170146600866027E-5</v>
      </c>
      <c r="Q1476" s="48">
        <v>143</v>
      </c>
      <c r="R1476" s="48"/>
      <c r="S1476" s="48" t="s">
        <v>11</v>
      </c>
    </row>
    <row r="1477" spans="1:19" s="47" customFormat="1" ht="14" x14ac:dyDescent="0.15">
      <c r="A1477" s="8" t="s">
        <v>415</v>
      </c>
      <c r="B1477" s="114" t="s">
        <v>416</v>
      </c>
      <c r="C1477" s="40" t="s">
        <v>65</v>
      </c>
      <c r="D1477" s="6" t="s">
        <v>84</v>
      </c>
      <c r="E1477" s="7" t="s">
        <v>85</v>
      </c>
      <c r="F1477" s="6" t="s">
        <v>2185</v>
      </c>
      <c r="G1477" s="6" t="s">
        <v>4936</v>
      </c>
      <c r="H1477" s="6" t="s">
        <v>38</v>
      </c>
      <c r="I1477" s="8" t="s">
        <v>39</v>
      </c>
      <c r="J1477" s="15" t="s">
        <v>7586</v>
      </c>
      <c r="K1477" s="7" t="s">
        <v>2222</v>
      </c>
      <c r="L1477" s="19">
        <v>1466506</v>
      </c>
      <c r="M1477" s="19">
        <f t="shared" si="69"/>
        <v>1466506</v>
      </c>
      <c r="N1477" s="11">
        <f>M1477*(1+VOTOS!$P$3%)^Q1477</f>
        <v>1474488.4614853424</v>
      </c>
      <c r="O1477" s="54">
        <f t="shared" si="67"/>
        <v>1474488.4614853424</v>
      </c>
      <c r="P1477" s="103">
        <f t="shared" si="68"/>
        <v>9.8123319246573003E-6</v>
      </c>
      <c r="Q1477" s="48">
        <v>45</v>
      </c>
      <c r="R1477" s="48"/>
      <c r="S1477" s="48" t="s">
        <v>11</v>
      </c>
    </row>
    <row r="1478" spans="1:19" s="47" customFormat="1" ht="14" x14ac:dyDescent="0.15">
      <c r="A1478" s="8" t="s">
        <v>415</v>
      </c>
      <c r="B1478" s="114" t="s">
        <v>416</v>
      </c>
      <c r="C1478" s="40" t="s">
        <v>65</v>
      </c>
      <c r="D1478" s="6" t="s">
        <v>84</v>
      </c>
      <c r="E1478" s="7" t="s">
        <v>85</v>
      </c>
      <c r="F1478" s="6" t="s">
        <v>2185</v>
      </c>
      <c r="G1478" s="6" t="s">
        <v>4936</v>
      </c>
      <c r="H1478" s="6" t="s">
        <v>38</v>
      </c>
      <c r="I1478" s="8" t="s">
        <v>39</v>
      </c>
      <c r="J1478" s="15" t="s">
        <v>7586</v>
      </c>
      <c r="K1478" s="7" t="s">
        <v>2215</v>
      </c>
      <c r="L1478" s="19">
        <v>1374849</v>
      </c>
      <c r="M1478" s="19">
        <f t="shared" si="69"/>
        <v>1374849</v>
      </c>
      <c r="N1478" s="11">
        <f>M1478*(1+VOTOS!$P$3%)^Q1478</f>
        <v>1404689.5758617467</v>
      </c>
      <c r="O1478" s="54">
        <f t="shared" si="67"/>
        <v>1404689.5758617467</v>
      </c>
      <c r="P1478" s="103">
        <f t="shared" si="68"/>
        <v>9.3478387450904834E-6</v>
      </c>
      <c r="Q1478" s="48">
        <v>178</v>
      </c>
      <c r="R1478" s="48"/>
      <c r="S1478" s="48" t="s">
        <v>11</v>
      </c>
    </row>
    <row r="1479" spans="1:19" s="47" customFormat="1" ht="14" x14ac:dyDescent="0.15">
      <c r="A1479" s="8" t="s">
        <v>415</v>
      </c>
      <c r="B1479" s="114" t="s">
        <v>416</v>
      </c>
      <c r="C1479" s="40" t="s">
        <v>65</v>
      </c>
      <c r="D1479" s="6" t="s">
        <v>84</v>
      </c>
      <c r="E1479" s="7" t="s">
        <v>85</v>
      </c>
      <c r="F1479" s="6" t="s">
        <v>2185</v>
      </c>
      <c r="G1479" s="6" t="s">
        <v>4936</v>
      </c>
      <c r="H1479" s="6" t="s">
        <v>38</v>
      </c>
      <c r="I1479" s="8" t="s">
        <v>39</v>
      </c>
      <c r="J1479" s="15" t="s">
        <v>7586</v>
      </c>
      <c r="K1479" s="7" t="s">
        <v>1347</v>
      </c>
      <c r="L1479" s="19">
        <v>564070</v>
      </c>
      <c r="M1479" s="19">
        <f t="shared" si="69"/>
        <v>564070</v>
      </c>
      <c r="N1479" s="11">
        <f>M1479*(1+VOTOS!$P$3%)^Q1479</f>
        <v>573054.657216614</v>
      </c>
      <c r="O1479" s="54">
        <f t="shared" ref="O1479:O1542" si="70">+IF(N1479&gt;0,N1479,L1479)</f>
        <v>573054.657216614</v>
      </c>
      <c r="P1479" s="103">
        <f t="shared" ref="P1479:P1542" si="71">+O1479/$O$4</f>
        <v>3.8135276432856813E-6</v>
      </c>
      <c r="Q1479" s="48">
        <v>131</v>
      </c>
      <c r="R1479" s="48"/>
      <c r="S1479" s="48" t="s">
        <v>11</v>
      </c>
    </row>
    <row r="1480" spans="1:19" s="47" customFormat="1" ht="14" x14ac:dyDescent="0.15">
      <c r="A1480" s="8" t="s">
        <v>415</v>
      </c>
      <c r="B1480" s="114" t="s">
        <v>416</v>
      </c>
      <c r="C1480" s="40" t="s">
        <v>65</v>
      </c>
      <c r="D1480" s="6" t="s">
        <v>84</v>
      </c>
      <c r="E1480" s="7" t="s">
        <v>85</v>
      </c>
      <c r="F1480" s="6" t="s">
        <v>2185</v>
      </c>
      <c r="G1480" s="6" t="s">
        <v>4936</v>
      </c>
      <c r="H1480" s="6" t="s">
        <v>38</v>
      </c>
      <c r="I1480" s="8" t="s">
        <v>39</v>
      </c>
      <c r="J1480" s="15" t="s">
        <v>7586</v>
      </c>
      <c r="K1480" s="7" t="s">
        <v>2212</v>
      </c>
      <c r="L1480" s="19">
        <v>150700</v>
      </c>
      <c r="M1480" s="19">
        <f t="shared" si="69"/>
        <v>150700</v>
      </c>
      <c r="N1480" s="11">
        <f>M1480*(1+VOTOS!$P$3%)^Q1480</f>
        <v>151045.80066450412</v>
      </c>
      <c r="O1480" s="54">
        <f t="shared" si="70"/>
        <v>151045.80066450412</v>
      </c>
      <c r="P1480" s="103">
        <f t="shared" si="71"/>
        <v>1.0051699763406185E-6</v>
      </c>
      <c r="Q1480" s="48">
        <v>19</v>
      </c>
      <c r="R1480" s="48"/>
      <c r="S1480" s="48" t="s">
        <v>11</v>
      </c>
    </row>
    <row r="1481" spans="1:19" s="47" customFormat="1" ht="14" x14ac:dyDescent="0.15">
      <c r="A1481" s="8" t="s">
        <v>415</v>
      </c>
      <c r="B1481" s="114" t="s">
        <v>416</v>
      </c>
      <c r="C1481" s="40" t="s">
        <v>65</v>
      </c>
      <c r="D1481" s="6" t="s">
        <v>84</v>
      </c>
      <c r="E1481" s="7" t="s">
        <v>85</v>
      </c>
      <c r="F1481" s="6" t="s">
        <v>2185</v>
      </c>
      <c r="G1481" s="6" t="s">
        <v>4936</v>
      </c>
      <c r="H1481" s="6" t="s">
        <v>38</v>
      </c>
      <c r="I1481" s="8" t="s">
        <v>39</v>
      </c>
      <c r="J1481" s="15" t="s">
        <v>7586</v>
      </c>
      <c r="K1481" s="7" t="s">
        <v>2209</v>
      </c>
      <c r="L1481" s="19">
        <v>3690223</v>
      </c>
      <c r="M1481" s="19">
        <f t="shared" si="69"/>
        <v>3690223</v>
      </c>
      <c r="N1481" s="11">
        <f>M1481*(1+VOTOS!$P$3%)^Q1481</f>
        <v>3749001.8549432959</v>
      </c>
      <c r="O1481" s="54">
        <f t="shared" si="70"/>
        <v>3749001.8549432959</v>
      </c>
      <c r="P1481" s="103">
        <f t="shared" si="71"/>
        <v>2.4948618824593784E-5</v>
      </c>
      <c r="Q1481" s="48">
        <v>131</v>
      </c>
      <c r="R1481" s="48"/>
      <c r="S1481" s="48" t="s">
        <v>11</v>
      </c>
    </row>
    <row r="1482" spans="1:19" s="47" customFormat="1" ht="14" x14ac:dyDescent="0.15">
      <c r="A1482" s="8" t="s">
        <v>415</v>
      </c>
      <c r="B1482" s="114" t="s">
        <v>416</v>
      </c>
      <c r="C1482" s="40" t="s">
        <v>65</v>
      </c>
      <c r="D1482" s="6" t="s">
        <v>1382</v>
      </c>
      <c r="E1482" s="7" t="s">
        <v>1383</v>
      </c>
      <c r="F1482" s="6" t="s">
        <v>2223</v>
      </c>
      <c r="G1482" s="6" t="s">
        <v>4936</v>
      </c>
      <c r="H1482" s="6" t="s">
        <v>38</v>
      </c>
      <c r="I1482" s="8" t="s">
        <v>39</v>
      </c>
      <c r="J1482" s="15" t="s">
        <v>7586</v>
      </c>
      <c r="K1482" s="7" t="s">
        <v>2224</v>
      </c>
      <c r="L1482" s="19">
        <v>1925540</v>
      </c>
      <c r="M1482" s="19">
        <f t="shared" si="69"/>
        <v>1925540</v>
      </c>
      <c r="N1482" s="11">
        <f>M1482*(1+VOTOS!$P$3%)^Q1482</f>
        <v>1936955.4747297745</v>
      </c>
      <c r="O1482" s="54">
        <f t="shared" si="70"/>
        <v>1936955.4747297745</v>
      </c>
      <c r="P1482" s="103">
        <f t="shared" si="71"/>
        <v>1.2889927956563829E-5</v>
      </c>
      <c r="Q1482" s="48">
        <v>49</v>
      </c>
      <c r="R1482" s="48"/>
      <c r="S1482" s="48" t="s">
        <v>11</v>
      </c>
    </row>
    <row r="1483" spans="1:19" s="47" customFormat="1" ht="28" x14ac:dyDescent="0.15">
      <c r="A1483" s="14" t="s">
        <v>5234</v>
      </c>
      <c r="B1483" s="115" t="s">
        <v>416</v>
      </c>
      <c r="C1483" s="40" t="s">
        <v>65</v>
      </c>
      <c r="D1483" s="12" t="s">
        <v>1213</v>
      </c>
      <c r="E1483" s="51" t="s">
        <v>1214</v>
      </c>
      <c r="F1483" s="14" t="s">
        <v>2225</v>
      </c>
      <c r="G1483" s="14" t="s">
        <v>4936</v>
      </c>
      <c r="H1483" s="14" t="s">
        <v>38</v>
      </c>
      <c r="I1483" s="14" t="s">
        <v>39</v>
      </c>
      <c r="J1483" s="15" t="s">
        <v>7586</v>
      </c>
      <c r="K1483" s="52" t="s">
        <v>6020</v>
      </c>
      <c r="L1483" s="109">
        <v>94828</v>
      </c>
      <c r="M1483" s="19">
        <f t="shared" si="69"/>
        <v>94828</v>
      </c>
      <c r="N1483" s="11">
        <f>M1483*(1+VOTOS!$P$3%)^Q1483</f>
        <v>96384.942713851429</v>
      </c>
      <c r="O1483" s="54">
        <f t="shared" si="70"/>
        <v>96384.942713851429</v>
      </c>
      <c r="P1483" s="103">
        <f t="shared" si="71"/>
        <v>6.4141637940975582E-7</v>
      </c>
      <c r="Q1483" s="6">
        <v>135</v>
      </c>
      <c r="R1483" s="6"/>
      <c r="S1483" s="6" t="s">
        <v>7</v>
      </c>
    </row>
    <row r="1484" spans="1:19" s="47" customFormat="1" ht="28" x14ac:dyDescent="0.15">
      <c r="A1484" s="8" t="s">
        <v>415</v>
      </c>
      <c r="B1484" s="114" t="s">
        <v>416</v>
      </c>
      <c r="C1484" s="40" t="s">
        <v>65</v>
      </c>
      <c r="D1484" s="6" t="s">
        <v>1213</v>
      </c>
      <c r="E1484" s="7" t="s">
        <v>1214</v>
      </c>
      <c r="F1484" s="6" t="s">
        <v>2225</v>
      </c>
      <c r="G1484" s="6" t="s">
        <v>4936</v>
      </c>
      <c r="H1484" s="6" t="s">
        <v>38</v>
      </c>
      <c r="I1484" s="8" t="s">
        <v>39</v>
      </c>
      <c r="J1484" s="15" t="s">
        <v>7586</v>
      </c>
      <c r="K1484" s="7" t="s">
        <v>2226</v>
      </c>
      <c r="L1484" s="19">
        <v>2587114</v>
      </c>
      <c r="M1484" s="19">
        <f t="shared" si="69"/>
        <v>2587114</v>
      </c>
      <c r="N1484" s="11">
        <f>M1484*(1+VOTOS!$P$3%)^Q1484</f>
        <v>2658936.8097255249</v>
      </c>
      <c r="O1484" s="54">
        <f t="shared" si="70"/>
        <v>2658936.8097255249</v>
      </c>
      <c r="P1484" s="103">
        <f t="shared" si="71"/>
        <v>1.769452337214886E-5</v>
      </c>
      <c r="Q1484" s="48">
        <v>227</v>
      </c>
      <c r="R1484" s="48"/>
      <c r="S1484" s="48" t="s">
        <v>11</v>
      </c>
    </row>
    <row r="1485" spans="1:19" s="47" customFormat="1" ht="28" x14ac:dyDescent="0.15">
      <c r="A1485" s="8" t="s">
        <v>415</v>
      </c>
      <c r="B1485" s="114" t="s">
        <v>416</v>
      </c>
      <c r="C1485" s="40" t="s">
        <v>65</v>
      </c>
      <c r="D1485" s="6" t="s">
        <v>1213</v>
      </c>
      <c r="E1485" s="7" t="s">
        <v>1214</v>
      </c>
      <c r="F1485" s="6" t="s">
        <v>2225</v>
      </c>
      <c r="G1485" s="6" t="s">
        <v>4936</v>
      </c>
      <c r="H1485" s="6" t="s">
        <v>38</v>
      </c>
      <c r="I1485" s="8" t="s">
        <v>39</v>
      </c>
      <c r="J1485" s="15" t="s">
        <v>7586</v>
      </c>
      <c r="K1485" s="7" t="s">
        <v>2227</v>
      </c>
      <c r="L1485" s="19">
        <v>335580</v>
      </c>
      <c r="M1485" s="19">
        <f t="shared" si="69"/>
        <v>335580</v>
      </c>
      <c r="N1485" s="11">
        <f>M1485*(1+VOTOS!$P$3%)^Q1485</f>
        <v>335741.96531427756</v>
      </c>
      <c r="O1485" s="54">
        <f t="shared" si="70"/>
        <v>335741.96531427756</v>
      </c>
      <c r="P1485" s="103">
        <f t="shared" si="71"/>
        <v>2.2342742522256209E-6</v>
      </c>
      <c r="Q1485" s="48">
        <v>4</v>
      </c>
      <c r="R1485" s="48"/>
      <c r="S1485" s="48" t="s">
        <v>11</v>
      </c>
    </row>
    <row r="1486" spans="1:19" s="47" customFormat="1" ht="28" x14ac:dyDescent="0.15">
      <c r="A1486" s="8" t="s">
        <v>415</v>
      </c>
      <c r="B1486" s="114" t="s">
        <v>416</v>
      </c>
      <c r="C1486" s="40" t="s">
        <v>65</v>
      </c>
      <c r="D1486" s="6" t="s">
        <v>1213</v>
      </c>
      <c r="E1486" s="7" t="s">
        <v>1214</v>
      </c>
      <c r="F1486" s="6" t="s">
        <v>2225</v>
      </c>
      <c r="G1486" s="6" t="s">
        <v>4936</v>
      </c>
      <c r="H1486" s="6" t="s">
        <v>38</v>
      </c>
      <c r="I1486" s="8" t="s">
        <v>39</v>
      </c>
      <c r="J1486" s="15" t="s">
        <v>7586</v>
      </c>
      <c r="K1486" s="7" t="s">
        <v>5027</v>
      </c>
      <c r="L1486" s="19">
        <v>72385</v>
      </c>
      <c r="M1486" s="19">
        <f t="shared" si="69"/>
        <v>0</v>
      </c>
      <c r="N1486" s="11">
        <f>M1486*(1+VOTOS!$P$3%)^Q1486</f>
        <v>0</v>
      </c>
      <c r="O1486" s="54">
        <f t="shared" si="70"/>
        <v>72385</v>
      </c>
      <c r="P1486" s="103">
        <f t="shared" si="71"/>
        <v>4.8170308884670733E-7</v>
      </c>
      <c r="Q1486" s="6">
        <v>0</v>
      </c>
      <c r="R1486" s="6"/>
      <c r="S1486" s="6" t="s">
        <v>11</v>
      </c>
    </row>
    <row r="1487" spans="1:19" s="47" customFormat="1" ht="14" x14ac:dyDescent="0.15">
      <c r="A1487" s="14" t="s">
        <v>5234</v>
      </c>
      <c r="B1487" s="115" t="s">
        <v>416</v>
      </c>
      <c r="C1487" s="40" t="s">
        <v>65</v>
      </c>
      <c r="D1487" s="12" t="s">
        <v>490</v>
      </c>
      <c r="E1487" s="51" t="s">
        <v>491</v>
      </c>
      <c r="F1487" s="14" t="s">
        <v>5580</v>
      </c>
      <c r="G1487" s="14" t="s">
        <v>37</v>
      </c>
      <c r="H1487" s="14" t="s">
        <v>38</v>
      </c>
      <c r="I1487" s="14" t="s">
        <v>39</v>
      </c>
      <c r="J1487" s="15" t="s">
        <v>7586</v>
      </c>
      <c r="K1487" s="52" t="s">
        <v>5585</v>
      </c>
      <c r="L1487" s="109">
        <v>4272617.5</v>
      </c>
      <c r="M1487" s="19">
        <f t="shared" si="69"/>
        <v>4272617.5</v>
      </c>
      <c r="N1487" s="11">
        <f>M1487*(1+VOTOS!$P$3%)^Q1487</f>
        <v>4348534.3363555996</v>
      </c>
      <c r="O1487" s="54">
        <f t="shared" si="70"/>
        <v>4348534.3363555996</v>
      </c>
      <c r="P1487" s="103">
        <f t="shared" si="71"/>
        <v>2.8938349406347432E-5</v>
      </c>
      <c r="Q1487" s="6">
        <v>146</v>
      </c>
      <c r="R1487" s="6"/>
      <c r="S1487" s="6" t="s">
        <v>7</v>
      </c>
    </row>
    <row r="1488" spans="1:19" s="47" customFormat="1" ht="14" x14ac:dyDescent="0.15">
      <c r="A1488" s="14" t="s">
        <v>5234</v>
      </c>
      <c r="B1488" s="115" t="s">
        <v>416</v>
      </c>
      <c r="C1488" s="40" t="s">
        <v>65</v>
      </c>
      <c r="D1488" s="12" t="s">
        <v>490</v>
      </c>
      <c r="E1488" s="51" t="s">
        <v>491</v>
      </c>
      <c r="F1488" s="14" t="s">
        <v>5580</v>
      </c>
      <c r="G1488" s="14" t="s">
        <v>37</v>
      </c>
      <c r="H1488" s="14" t="s">
        <v>38</v>
      </c>
      <c r="I1488" s="14" t="s">
        <v>39</v>
      </c>
      <c r="J1488" s="15" t="s">
        <v>7586</v>
      </c>
      <c r="K1488" s="52" t="s">
        <v>5589</v>
      </c>
      <c r="L1488" s="109">
        <v>3538733.5</v>
      </c>
      <c r="M1488" s="19">
        <f t="shared" si="69"/>
        <v>3538733.5</v>
      </c>
      <c r="N1488" s="11">
        <f>M1488*(1+VOTOS!$P$3%)^Q1488</f>
        <v>3597268.4572972106</v>
      </c>
      <c r="O1488" s="54">
        <f t="shared" si="70"/>
        <v>3597268.4572972106</v>
      </c>
      <c r="P1488" s="103">
        <f t="shared" si="71"/>
        <v>2.3938873071643241E-5</v>
      </c>
      <c r="Q1488" s="6">
        <v>136</v>
      </c>
      <c r="R1488" s="6"/>
      <c r="S1488" s="6" t="s">
        <v>7</v>
      </c>
    </row>
    <row r="1489" spans="1:19" s="47" customFormat="1" ht="14" x14ac:dyDescent="0.15">
      <c r="A1489" s="14" t="s">
        <v>5234</v>
      </c>
      <c r="B1489" s="115" t="s">
        <v>416</v>
      </c>
      <c r="C1489" s="40" t="s">
        <v>65</v>
      </c>
      <c r="D1489" s="12" t="s">
        <v>490</v>
      </c>
      <c r="E1489" s="51" t="s">
        <v>491</v>
      </c>
      <c r="F1489" s="14" t="s">
        <v>5580</v>
      </c>
      <c r="G1489" s="14" t="s">
        <v>37</v>
      </c>
      <c r="H1489" s="14" t="s">
        <v>38</v>
      </c>
      <c r="I1489" s="14" t="s">
        <v>39</v>
      </c>
      <c r="J1489" s="15" t="s">
        <v>7586</v>
      </c>
      <c r="K1489" s="52" t="s">
        <v>5605</v>
      </c>
      <c r="L1489" s="109">
        <v>3396233.5</v>
      </c>
      <c r="M1489" s="19">
        <f t="shared" si="69"/>
        <v>3396233.5</v>
      </c>
      <c r="N1489" s="11">
        <f>M1489*(1+VOTOS!$P$3%)^Q1489</f>
        <v>3417192.256500511</v>
      </c>
      <c r="O1489" s="54">
        <f t="shared" si="70"/>
        <v>3417192.256500511</v>
      </c>
      <c r="P1489" s="103">
        <f t="shared" si="71"/>
        <v>2.2740513437029027E-5</v>
      </c>
      <c r="Q1489" s="6">
        <v>51</v>
      </c>
      <c r="R1489" s="6"/>
      <c r="S1489" s="6" t="s">
        <v>7</v>
      </c>
    </row>
    <row r="1490" spans="1:19" s="47" customFormat="1" ht="14" x14ac:dyDescent="0.15">
      <c r="A1490" s="14" t="s">
        <v>5234</v>
      </c>
      <c r="B1490" s="115" t="s">
        <v>416</v>
      </c>
      <c r="C1490" s="40" t="s">
        <v>65</v>
      </c>
      <c r="D1490" s="12" t="s">
        <v>490</v>
      </c>
      <c r="E1490" s="51" t="s">
        <v>491</v>
      </c>
      <c r="F1490" s="14" t="s">
        <v>5580</v>
      </c>
      <c r="G1490" s="14" t="s">
        <v>37</v>
      </c>
      <c r="H1490" s="14" t="s">
        <v>38</v>
      </c>
      <c r="I1490" s="14" t="s">
        <v>39</v>
      </c>
      <c r="J1490" s="15" t="s">
        <v>7586</v>
      </c>
      <c r="K1490" s="52" t="s">
        <v>5599</v>
      </c>
      <c r="L1490" s="109">
        <v>1508802.5</v>
      </c>
      <c r="M1490" s="19">
        <f t="shared" ref="M1490:M1553" si="72">+IF(Q1490&gt;0,L1490,0)</f>
        <v>1508802.5</v>
      </c>
      <c r="N1490" s="11">
        <f>M1490*(1+VOTOS!$P$3%)^Q1490</f>
        <v>1529879.4272324697</v>
      </c>
      <c r="O1490" s="54">
        <f t="shared" si="70"/>
        <v>1529879.4272324697</v>
      </c>
      <c r="P1490" s="103">
        <f t="shared" si="71"/>
        <v>1.0180944196462141E-5</v>
      </c>
      <c r="Q1490" s="6">
        <v>115</v>
      </c>
      <c r="R1490" s="6"/>
      <c r="S1490" s="6" t="s">
        <v>7</v>
      </c>
    </row>
    <row r="1491" spans="1:19" s="47" customFormat="1" ht="14" x14ac:dyDescent="0.15">
      <c r="A1491" s="14" t="s">
        <v>5234</v>
      </c>
      <c r="B1491" s="115" t="s">
        <v>416</v>
      </c>
      <c r="C1491" s="40" t="s">
        <v>65</v>
      </c>
      <c r="D1491" s="12" t="s">
        <v>490</v>
      </c>
      <c r="E1491" s="51" t="s">
        <v>491</v>
      </c>
      <c r="F1491" s="14" t="s">
        <v>5580</v>
      </c>
      <c r="G1491" s="14" t="s">
        <v>37</v>
      </c>
      <c r="H1491" s="14" t="s">
        <v>38</v>
      </c>
      <c r="I1491" s="14" t="s">
        <v>39</v>
      </c>
      <c r="J1491" s="15" t="s">
        <v>7586</v>
      </c>
      <c r="K1491" s="52" t="s">
        <v>5586</v>
      </c>
      <c r="L1491" s="109">
        <v>1384752</v>
      </c>
      <c r="M1491" s="19">
        <f t="shared" si="72"/>
        <v>1384752</v>
      </c>
      <c r="N1491" s="11">
        <f>M1491*(1+VOTOS!$P$3%)^Q1491</f>
        <v>1409356.5874635605</v>
      </c>
      <c r="O1491" s="54">
        <f t="shared" si="70"/>
        <v>1409356.5874635605</v>
      </c>
      <c r="P1491" s="103">
        <f t="shared" si="71"/>
        <v>9.3788964767237935E-6</v>
      </c>
      <c r="Q1491" s="6">
        <v>146</v>
      </c>
      <c r="R1491" s="6"/>
      <c r="S1491" s="6" t="s">
        <v>7</v>
      </c>
    </row>
    <row r="1492" spans="1:19" s="47" customFormat="1" ht="14" x14ac:dyDescent="0.15">
      <c r="A1492" s="14" t="s">
        <v>5234</v>
      </c>
      <c r="B1492" s="115" t="s">
        <v>416</v>
      </c>
      <c r="C1492" s="40" t="s">
        <v>65</v>
      </c>
      <c r="D1492" s="12" t="s">
        <v>490</v>
      </c>
      <c r="E1492" s="51" t="s">
        <v>491</v>
      </c>
      <c r="F1492" s="14" t="s">
        <v>5580</v>
      </c>
      <c r="G1492" s="14" t="s">
        <v>37</v>
      </c>
      <c r="H1492" s="14" t="s">
        <v>38</v>
      </c>
      <c r="I1492" s="14" t="s">
        <v>39</v>
      </c>
      <c r="J1492" s="15" t="s">
        <v>7586</v>
      </c>
      <c r="K1492" s="52" t="s">
        <v>5593</v>
      </c>
      <c r="L1492" s="109">
        <v>1269413.5</v>
      </c>
      <c r="M1492" s="19">
        <f t="shared" si="72"/>
        <v>1269413.5</v>
      </c>
      <c r="N1492" s="11">
        <f>M1492*(1+VOTOS!$P$3%)^Q1492</f>
        <v>1288233.6813847173</v>
      </c>
      <c r="O1492" s="54">
        <f t="shared" si="70"/>
        <v>1288233.6813847173</v>
      </c>
      <c r="P1492" s="103">
        <f t="shared" si="71"/>
        <v>8.5728554739156378E-6</v>
      </c>
      <c r="Q1492" s="6">
        <v>122</v>
      </c>
      <c r="R1492" s="6"/>
      <c r="S1492" s="6" t="s">
        <v>7</v>
      </c>
    </row>
    <row r="1493" spans="1:19" s="47" customFormat="1" ht="14" x14ac:dyDescent="0.15">
      <c r="A1493" s="14" t="s">
        <v>5234</v>
      </c>
      <c r="B1493" s="115" t="s">
        <v>416</v>
      </c>
      <c r="C1493" s="40" t="s">
        <v>65</v>
      </c>
      <c r="D1493" s="12" t="s">
        <v>490</v>
      </c>
      <c r="E1493" s="51" t="s">
        <v>491</v>
      </c>
      <c r="F1493" s="14" t="s">
        <v>5580</v>
      </c>
      <c r="G1493" s="14" t="s">
        <v>37</v>
      </c>
      <c r="H1493" s="14" t="s">
        <v>38</v>
      </c>
      <c r="I1493" s="14" t="s">
        <v>39</v>
      </c>
      <c r="J1493" s="15" t="s">
        <v>7586</v>
      </c>
      <c r="K1493" s="52" t="s">
        <v>5600</v>
      </c>
      <c r="L1493" s="109">
        <v>995710.5</v>
      </c>
      <c r="M1493" s="19">
        <f t="shared" si="72"/>
        <v>995710.5</v>
      </c>
      <c r="N1493" s="11">
        <f>M1493*(1+VOTOS!$P$3%)^Q1493</f>
        <v>1009619.8869165155</v>
      </c>
      <c r="O1493" s="54">
        <f t="shared" si="70"/>
        <v>1009619.8869165155</v>
      </c>
      <c r="P1493" s="103">
        <f t="shared" si="71"/>
        <v>6.7187541353698816E-6</v>
      </c>
      <c r="Q1493" s="6">
        <v>115</v>
      </c>
      <c r="R1493" s="6"/>
      <c r="S1493" s="6" t="s">
        <v>7</v>
      </c>
    </row>
    <row r="1494" spans="1:19" s="47" customFormat="1" ht="14" x14ac:dyDescent="0.15">
      <c r="A1494" s="14" t="s">
        <v>5234</v>
      </c>
      <c r="B1494" s="115" t="s">
        <v>416</v>
      </c>
      <c r="C1494" s="40" t="s">
        <v>65</v>
      </c>
      <c r="D1494" s="12" t="s">
        <v>490</v>
      </c>
      <c r="E1494" s="51" t="s">
        <v>491</v>
      </c>
      <c r="F1494" s="14" t="s">
        <v>5580</v>
      </c>
      <c r="G1494" s="14" t="s">
        <v>37</v>
      </c>
      <c r="H1494" s="14" t="s">
        <v>38</v>
      </c>
      <c r="I1494" s="14" t="s">
        <v>39</v>
      </c>
      <c r="J1494" s="15" t="s">
        <v>7586</v>
      </c>
      <c r="K1494" s="52" t="s">
        <v>5591</v>
      </c>
      <c r="L1494" s="109">
        <v>985482</v>
      </c>
      <c r="M1494" s="19">
        <f t="shared" si="72"/>
        <v>985482</v>
      </c>
      <c r="N1494" s="11">
        <f>M1494*(1+VOTOS!$P$3%)^Q1494</f>
        <v>1000092.6449879208</v>
      </c>
      <c r="O1494" s="54">
        <f t="shared" si="70"/>
        <v>1000092.6449879208</v>
      </c>
      <c r="P1494" s="103">
        <f t="shared" si="71"/>
        <v>6.6553528524356556E-6</v>
      </c>
      <c r="Q1494" s="6">
        <v>122</v>
      </c>
      <c r="R1494" s="6"/>
      <c r="S1494" s="6" t="s">
        <v>7</v>
      </c>
    </row>
    <row r="1495" spans="1:19" s="47" customFormat="1" ht="14" x14ac:dyDescent="0.15">
      <c r="A1495" s="14" t="s">
        <v>5234</v>
      </c>
      <c r="B1495" s="115" t="s">
        <v>416</v>
      </c>
      <c r="C1495" s="40" t="s">
        <v>65</v>
      </c>
      <c r="D1495" s="12" t="s">
        <v>490</v>
      </c>
      <c r="E1495" s="51" t="s">
        <v>491</v>
      </c>
      <c r="F1495" s="14" t="s">
        <v>5580</v>
      </c>
      <c r="G1495" s="14" t="s">
        <v>37</v>
      </c>
      <c r="H1495" s="14" t="s">
        <v>38</v>
      </c>
      <c r="I1495" s="14" t="s">
        <v>39</v>
      </c>
      <c r="J1495" s="15" t="s">
        <v>7586</v>
      </c>
      <c r="K1495" s="52" t="s">
        <v>5584</v>
      </c>
      <c r="L1495" s="109">
        <v>930092</v>
      </c>
      <c r="M1495" s="19">
        <f t="shared" si="72"/>
        <v>930092</v>
      </c>
      <c r="N1495" s="11">
        <f>M1495*(1+VOTOS!$P$3%)^Q1495</f>
        <v>946732.28447528859</v>
      </c>
      <c r="O1495" s="54">
        <f t="shared" si="70"/>
        <v>946732.28447528859</v>
      </c>
      <c r="P1495" s="103">
        <f t="shared" si="71"/>
        <v>6.3002537230454675E-6</v>
      </c>
      <c r="Q1495" s="6">
        <v>147</v>
      </c>
      <c r="R1495" s="6"/>
      <c r="S1495" s="6" t="s">
        <v>7</v>
      </c>
    </row>
    <row r="1496" spans="1:19" s="47" customFormat="1" ht="14" x14ac:dyDescent="0.15">
      <c r="A1496" s="14" t="s">
        <v>5234</v>
      </c>
      <c r="B1496" s="115" t="s">
        <v>416</v>
      </c>
      <c r="C1496" s="40" t="s">
        <v>65</v>
      </c>
      <c r="D1496" s="12" t="s">
        <v>490</v>
      </c>
      <c r="E1496" s="51" t="s">
        <v>491</v>
      </c>
      <c r="F1496" s="14" t="s">
        <v>5580</v>
      </c>
      <c r="G1496" s="14" t="s">
        <v>37</v>
      </c>
      <c r="H1496" s="14" t="s">
        <v>38</v>
      </c>
      <c r="I1496" s="14" t="s">
        <v>39</v>
      </c>
      <c r="J1496" s="15" t="s">
        <v>7586</v>
      </c>
      <c r="K1496" s="52" t="s">
        <v>5581</v>
      </c>
      <c r="L1496" s="109">
        <v>789078</v>
      </c>
      <c r="M1496" s="19">
        <f t="shared" si="72"/>
        <v>789078</v>
      </c>
      <c r="N1496" s="11">
        <f>M1496*(1+VOTOS!$P$3%)^Q1496</f>
        <v>803292.2983218272</v>
      </c>
      <c r="O1496" s="54">
        <f t="shared" si="70"/>
        <v>803292.2983218272</v>
      </c>
      <c r="P1496" s="103">
        <f t="shared" si="71"/>
        <v>5.34569843680866E-6</v>
      </c>
      <c r="Q1496" s="6">
        <v>148</v>
      </c>
      <c r="R1496" s="6"/>
      <c r="S1496" s="6" t="s">
        <v>7</v>
      </c>
    </row>
    <row r="1497" spans="1:19" s="47" customFormat="1" ht="14" x14ac:dyDescent="0.15">
      <c r="A1497" s="14" t="s">
        <v>5234</v>
      </c>
      <c r="B1497" s="115" t="s">
        <v>416</v>
      </c>
      <c r="C1497" s="40" t="s">
        <v>65</v>
      </c>
      <c r="D1497" s="12" t="s">
        <v>490</v>
      </c>
      <c r="E1497" s="51" t="s">
        <v>491</v>
      </c>
      <c r="F1497" s="14" t="s">
        <v>5580</v>
      </c>
      <c r="G1497" s="14" t="s">
        <v>37</v>
      </c>
      <c r="H1497" s="14" t="s">
        <v>38</v>
      </c>
      <c r="I1497" s="14" t="s">
        <v>39</v>
      </c>
      <c r="J1497" s="15" t="s">
        <v>7586</v>
      </c>
      <c r="K1497" s="52" t="s">
        <v>5594</v>
      </c>
      <c r="L1497" s="109">
        <v>589099.5</v>
      </c>
      <c r="M1497" s="19">
        <f t="shared" si="72"/>
        <v>589099.5</v>
      </c>
      <c r="N1497" s="11">
        <f>M1497*(1+VOTOS!$P$3%)^Q1497</f>
        <v>597833.42274751002</v>
      </c>
      <c r="O1497" s="54">
        <f t="shared" si="70"/>
        <v>597833.42274751002</v>
      </c>
      <c r="P1497" s="103">
        <f t="shared" si="71"/>
        <v>3.978423794339642E-6</v>
      </c>
      <c r="Q1497" s="6">
        <v>122</v>
      </c>
      <c r="R1497" s="6"/>
      <c r="S1497" s="6" t="s">
        <v>7</v>
      </c>
    </row>
    <row r="1498" spans="1:19" s="47" customFormat="1" ht="14" x14ac:dyDescent="0.15">
      <c r="A1498" s="14" t="s">
        <v>5234</v>
      </c>
      <c r="B1498" s="115" t="s">
        <v>416</v>
      </c>
      <c r="C1498" s="40" t="s">
        <v>65</v>
      </c>
      <c r="D1498" s="12" t="s">
        <v>490</v>
      </c>
      <c r="E1498" s="51" t="s">
        <v>491</v>
      </c>
      <c r="F1498" s="14" t="s">
        <v>5580</v>
      </c>
      <c r="G1498" s="14" t="s">
        <v>37</v>
      </c>
      <c r="H1498" s="14" t="s">
        <v>38</v>
      </c>
      <c r="I1498" s="14" t="s">
        <v>39</v>
      </c>
      <c r="J1498" s="15" t="s">
        <v>7586</v>
      </c>
      <c r="K1498" s="52" t="s">
        <v>5590</v>
      </c>
      <c r="L1498" s="109">
        <v>573616</v>
      </c>
      <c r="M1498" s="19">
        <f t="shared" si="72"/>
        <v>573616</v>
      </c>
      <c r="N1498" s="11">
        <f>M1498*(1+VOTOS!$P$3%)^Q1498</f>
        <v>583104.30649863766</v>
      </c>
      <c r="O1498" s="54">
        <f t="shared" si="70"/>
        <v>583104.30649863766</v>
      </c>
      <c r="P1498" s="103">
        <f t="shared" si="71"/>
        <v>3.8804054094109403E-6</v>
      </c>
      <c r="Q1498" s="6">
        <v>136</v>
      </c>
      <c r="R1498" s="6"/>
      <c r="S1498" s="6" t="s">
        <v>7</v>
      </c>
    </row>
    <row r="1499" spans="1:19" s="47" customFormat="1" ht="14" x14ac:dyDescent="0.15">
      <c r="A1499" s="14" t="s">
        <v>5234</v>
      </c>
      <c r="B1499" s="115" t="s">
        <v>416</v>
      </c>
      <c r="C1499" s="40" t="s">
        <v>65</v>
      </c>
      <c r="D1499" s="12" t="s">
        <v>490</v>
      </c>
      <c r="E1499" s="51" t="s">
        <v>491</v>
      </c>
      <c r="F1499" s="14" t="s">
        <v>5580</v>
      </c>
      <c r="G1499" s="14" t="s">
        <v>37</v>
      </c>
      <c r="H1499" s="14" t="s">
        <v>38</v>
      </c>
      <c r="I1499" s="14" t="s">
        <v>39</v>
      </c>
      <c r="J1499" s="15" t="s">
        <v>7586</v>
      </c>
      <c r="K1499" s="52" t="s">
        <v>5601</v>
      </c>
      <c r="L1499" s="109">
        <v>356161</v>
      </c>
      <c r="M1499" s="19">
        <f t="shared" si="72"/>
        <v>356161</v>
      </c>
      <c r="N1499" s="11">
        <f>M1499*(1+VOTOS!$P$3%)^Q1499</f>
        <v>361136.3228007268</v>
      </c>
      <c r="O1499" s="54">
        <f t="shared" si="70"/>
        <v>361136.3228007268</v>
      </c>
      <c r="P1499" s="103">
        <f t="shared" si="71"/>
        <v>2.4032670054272527E-6</v>
      </c>
      <c r="Q1499" s="6">
        <v>115</v>
      </c>
      <c r="R1499" s="6"/>
      <c r="S1499" s="6" t="s">
        <v>7</v>
      </c>
    </row>
    <row r="1500" spans="1:19" s="47" customFormat="1" ht="14" x14ac:dyDescent="0.15">
      <c r="A1500" s="14" t="s">
        <v>5234</v>
      </c>
      <c r="B1500" s="115" t="s">
        <v>416</v>
      </c>
      <c r="C1500" s="40" t="s">
        <v>65</v>
      </c>
      <c r="D1500" s="12" t="s">
        <v>490</v>
      </c>
      <c r="E1500" s="51" t="s">
        <v>491</v>
      </c>
      <c r="F1500" s="14" t="s">
        <v>5580</v>
      </c>
      <c r="G1500" s="14" t="s">
        <v>37</v>
      </c>
      <c r="H1500" s="14" t="s">
        <v>38</v>
      </c>
      <c r="I1500" s="14" t="s">
        <v>39</v>
      </c>
      <c r="J1500" s="15" t="s">
        <v>7586</v>
      </c>
      <c r="K1500" s="52" t="s">
        <v>5603</v>
      </c>
      <c r="L1500" s="109">
        <v>335928</v>
      </c>
      <c r="M1500" s="19">
        <f t="shared" si="72"/>
        <v>335928</v>
      </c>
      <c r="N1500" s="11">
        <f>M1500*(1+VOTOS!$P$3%)^Q1500</f>
        <v>340292.12334295548</v>
      </c>
      <c r="O1500" s="54">
        <f t="shared" si="70"/>
        <v>340292.12334295548</v>
      </c>
      <c r="P1500" s="103">
        <f t="shared" si="71"/>
        <v>2.2645543541411395E-6</v>
      </c>
      <c r="Q1500" s="6">
        <v>107</v>
      </c>
      <c r="R1500" s="6"/>
      <c r="S1500" s="6" t="s">
        <v>7</v>
      </c>
    </row>
    <row r="1501" spans="1:19" s="47" customFormat="1" ht="14" x14ac:dyDescent="0.15">
      <c r="A1501" s="14" t="s">
        <v>5234</v>
      </c>
      <c r="B1501" s="115" t="s">
        <v>416</v>
      </c>
      <c r="C1501" s="40" t="s">
        <v>65</v>
      </c>
      <c r="D1501" s="12" t="s">
        <v>490</v>
      </c>
      <c r="E1501" s="51" t="s">
        <v>491</v>
      </c>
      <c r="F1501" s="14" t="s">
        <v>5580</v>
      </c>
      <c r="G1501" s="14" t="s">
        <v>37</v>
      </c>
      <c r="H1501" s="14" t="s">
        <v>38</v>
      </c>
      <c r="I1501" s="14" t="s">
        <v>39</v>
      </c>
      <c r="J1501" s="15" t="s">
        <v>7586</v>
      </c>
      <c r="K1501" s="52" t="s">
        <v>5604</v>
      </c>
      <c r="L1501" s="109">
        <v>317544.5</v>
      </c>
      <c r="M1501" s="19">
        <f t="shared" si="72"/>
        <v>317544.5</v>
      </c>
      <c r="N1501" s="11">
        <f>M1501*(1+VOTOS!$P$3%)^Q1501</f>
        <v>320469.13510347571</v>
      </c>
      <c r="O1501" s="54">
        <f t="shared" si="70"/>
        <v>320469.13510347571</v>
      </c>
      <c r="P1501" s="103">
        <f t="shared" si="71"/>
        <v>2.1326375942443465E-6</v>
      </c>
      <c r="Q1501" s="6">
        <v>76</v>
      </c>
      <c r="R1501" s="6"/>
      <c r="S1501" s="6" t="s">
        <v>7</v>
      </c>
    </row>
    <row r="1502" spans="1:19" s="47" customFormat="1" ht="14" x14ac:dyDescent="0.15">
      <c r="A1502" s="14" t="s">
        <v>5234</v>
      </c>
      <c r="B1502" s="115" t="s">
        <v>416</v>
      </c>
      <c r="C1502" s="40" t="s">
        <v>65</v>
      </c>
      <c r="D1502" s="12" t="s">
        <v>490</v>
      </c>
      <c r="E1502" s="51" t="s">
        <v>491</v>
      </c>
      <c r="F1502" s="14" t="s">
        <v>5580</v>
      </c>
      <c r="G1502" s="14" t="s">
        <v>37</v>
      </c>
      <c r="H1502" s="14" t="s">
        <v>38</v>
      </c>
      <c r="I1502" s="14" t="s">
        <v>39</v>
      </c>
      <c r="J1502" s="15" t="s">
        <v>7586</v>
      </c>
      <c r="K1502" s="52" t="s">
        <v>5588</v>
      </c>
      <c r="L1502" s="109">
        <v>207376.5</v>
      </c>
      <c r="M1502" s="19">
        <f t="shared" si="72"/>
        <v>207376.5</v>
      </c>
      <c r="N1502" s="11">
        <f>M1502*(1+VOTOS!$P$3%)^Q1502</f>
        <v>210806.75960331428</v>
      </c>
      <c r="O1502" s="54">
        <f t="shared" si="70"/>
        <v>210806.75960331428</v>
      </c>
      <c r="P1502" s="103">
        <f t="shared" si="71"/>
        <v>1.4028634005758343E-6</v>
      </c>
      <c r="Q1502" s="6">
        <v>136</v>
      </c>
      <c r="R1502" s="6"/>
      <c r="S1502" s="6" t="s">
        <v>7</v>
      </c>
    </row>
    <row r="1503" spans="1:19" s="47" customFormat="1" ht="14" x14ac:dyDescent="0.15">
      <c r="A1503" s="14" t="s">
        <v>5234</v>
      </c>
      <c r="B1503" s="115" t="s">
        <v>416</v>
      </c>
      <c r="C1503" s="40" t="s">
        <v>65</v>
      </c>
      <c r="D1503" s="12" t="s">
        <v>490</v>
      </c>
      <c r="E1503" s="51" t="s">
        <v>491</v>
      </c>
      <c r="F1503" s="14" t="s">
        <v>5580</v>
      </c>
      <c r="G1503" s="14" t="s">
        <v>37</v>
      </c>
      <c r="H1503" s="14" t="s">
        <v>38</v>
      </c>
      <c r="I1503" s="14" t="s">
        <v>39</v>
      </c>
      <c r="J1503" s="15" t="s">
        <v>7586</v>
      </c>
      <c r="K1503" s="52" t="s">
        <v>5582</v>
      </c>
      <c r="L1503" s="109">
        <v>148750</v>
      </c>
      <c r="M1503" s="19">
        <f t="shared" si="72"/>
        <v>148750</v>
      </c>
      <c r="N1503" s="11">
        <f>M1503*(1+VOTOS!$P$3%)^Q1503</f>
        <v>151411.28760993449</v>
      </c>
      <c r="O1503" s="54">
        <f t="shared" si="70"/>
        <v>151411.28760993449</v>
      </c>
      <c r="P1503" s="103">
        <f t="shared" si="71"/>
        <v>1.0076021955924933E-6</v>
      </c>
      <c r="Q1503" s="6">
        <v>147</v>
      </c>
      <c r="R1503" s="6"/>
      <c r="S1503" s="6" t="s">
        <v>7</v>
      </c>
    </row>
    <row r="1504" spans="1:19" s="47" customFormat="1" ht="14" x14ac:dyDescent="0.15">
      <c r="A1504" s="14" t="s">
        <v>5234</v>
      </c>
      <c r="B1504" s="115" t="s">
        <v>416</v>
      </c>
      <c r="C1504" s="40" t="s">
        <v>65</v>
      </c>
      <c r="D1504" s="12" t="s">
        <v>490</v>
      </c>
      <c r="E1504" s="51" t="s">
        <v>491</v>
      </c>
      <c r="F1504" s="14" t="s">
        <v>5580</v>
      </c>
      <c r="G1504" s="14" t="s">
        <v>37</v>
      </c>
      <c r="H1504" s="14" t="s">
        <v>38</v>
      </c>
      <c r="I1504" s="14" t="s">
        <v>39</v>
      </c>
      <c r="J1504" s="15" t="s">
        <v>7586</v>
      </c>
      <c r="K1504" s="52" t="s">
        <v>5592</v>
      </c>
      <c r="L1504" s="109">
        <v>96015</v>
      </c>
      <c r="M1504" s="19">
        <f t="shared" si="72"/>
        <v>96015</v>
      </c>
      <c r="N1504" s="11">
        <f>M1504*(1+VOTOS!$P$3%)^Q1504</f>
        <v>97438.507561290025</v>
      </c>
      <c r="O1504" s="54">
        <f t="shared" si="70"/>
        <v>97438.507561290025</v>
      </c>
      <c r="P1504" s="103">
        <f t="shared" si="71"/>
        <v>6.4842757567018928E-7</v>
      </c>
      <c r="Q1504" s="6">
        <v>122</v>
      </c>
      <c r="R1504" s="6"/>
      <c r="S1504" s="6" t="s">
        <v>7</v>
      </c>
    </row>
    <row r="1505" spans="1:19" s="47" customFormat="1" ht="14" x14ac:dyDescent="0.15">
      <c r="A1505" s="14" t="s">
        <v>5234</v>
      </c>
      <c r="B1505" s="115" t="s">
        <v>416</v>
      </c>
      <c r="C1505" s="40" t="s">
        <v>65</v>
      </c>
      <c r="D1505" s="12" t="s">
        <v>490</v>
      </c>
      <c r="E1505" s="51" t="s">
        <v>491</v>
      </c>
      <c r="F1505" s="14" t="s">
        <v>5580</v>
      </c>
      <c r="G1505" s="14" t="s">
        <v>37</v>
      </c>
      <c r="H1505" s="14" t="s">
        <v>38</v>
      </c>
      <c r="I1505" s="14" t="s">
        <v>39</v>
      </c>
      <c r="J1505" s="15" t="s">
        <v>7586</v>
      </c>
      <c r="K1505" s="52" t="s">
        <v>5596</v>
      </c>
      <c r="L1505" s="109">
        <v>91981</v>
      </c>
      <c r="M1505" s="19">
        <f t="shared" si="72"/>
        <v>91981</v>
      </c>
      <c r="N1505" s="11">
        <f>M1505*(1+VOTOS!$P$3%)^Q1505</f>
        <v>93322.182003298236</v>
      </c>
      <c r="O1505" s="54">
        <f t="shared" si="70"/>
        <v>93322.182003298236</v>
      </c>
      <c r="P1505" s="103">
        <f t="shared" si="71"/>
        <v>6.2103451445608014E-7</v>
      </c>
      <c r="Q1505" s="6">
        <v>120</v>
      </c>
      <c r="R1505" s="6"/>
      <c r="S1505" s="6" t="s">
        <v>7</v>
      </c>
    </row>
    <row r="1506" spans="1:19" s="47" customFormat="1" ht="14" x14ac:dyDescent="0.15">
      <c r="A1506" s="14" t="s">
        <v>5234</v>
      </c>
      <c r="B1506" s="115" t="s">
        <v>416</v>
      </c>
      <c r="C1506" s="40" t="s">
        <v>65</v>
      </c>
      <c r="D1506" s="12" t="s">
        <v>490</v>
      </c>
      <c r="E1506" s="51" t="s">
        <v>491</v>
      </c>
      <c r="F1506" s="14" t="s">
        <v>5580</v>
      </c>
      <c r="G1506" s="14" t="s">
        <v>37</v>
      </c>
      <c r="H1506" s="14" t="s">
        <v>38</v>
      </c>
      <c r="I1506" s="14" t="s">
        <v>39</v>
      </c>
      <c r="J1506" s="15" t="s">
        <v>7586</v>
      </c>
      <c r="K1506" s="52" t="s">
        <v>5587</v>
      </c>
      <c r="L1506" s="109">
        <v>87762.5</v>
      </c>
      <c r="M1506" s="19">
        <f t="shared" si="72"/>
        <v>87762.5</v>
      </c>
      <c r="N1506" s="11">
        <f>M1506*(1+VOTOS!$P$3%)^Q1506</f>
        <v>89214.198521461542</v>
      </c>
      <c r="O1506" s="54">
        <f t="shared" si="70"/>
        <v>89214.198521461542</v>
      </c>
      <c r="P1506" s="103">
        <f t="shared" si="71"/>
        <v>5.9369696755918186E-7</v>
      </c>
      <c r="Q1506" s="6">
        <v>136</v>
      </c>
      <c r="R1506" s="6"/>
      <c r="S1506" s="6" t="s">
        <v>7</v>
      </c>
    </row>
    <row r="1507" spans="1:19" s="47" customFormat="1" ht="14" x14ac:dyDescent="0.15">
      <c r="A1507" s="14" t="s">
        <v>5234</v>
      </c>
      <c r="B1507" s="115" t="s">
        <v>416</v>
      </c>
      <c r="C1507" s="40" t="s">
        <v>65</v>
      </c>
      <c r="D1507" s="12" t="s">
        <v>490</v>
      </c>
      <c r="E1507" s="51" t="s">
        <v>491</v>
      </c>
      <c r="F1507" s="14" t="s">
        <v>5580</v>
      </c>
      <c r="G1507" s="14" t="s">
        <v>37</v>
      </c>
      <c r="H1507" s="14" t="s">
        <v>38</v>
      </c>
      <c r="I1507" s="14" t="s">
        <v>39</v>
      </c>
      <c r="J1507" s="15" t="s">
        <v>7586</v>
      </c>
      <c r="K1507" s="52" t="s">
        <v>5595</v>
      </c>
      <c r="L1507" s="109">
        <v>74970</v>
      </c>
      <c r="M1507" s="19">
        <f t="shared" si="72"/>
        <v>74970</v>
      </c>
      <c r="N1507" s="11">
        <f>M1507*(1+VOTOS!$P$3%)^Q1507</f>
        <v>76063.143309893014</v>
      </c>
      <c r="O1507" s="54">
        <f t="shared" si="70"/>
        <v>76063.143309893014</v>
      </c>
      <c r="P1507" s="103">
        <f t="shared" si="71"/>
        <v>5.0618016273765596E-7</v>
      </c>
      <c r="Q1507" s="6">
        <v>120</v>
      </c>
      <c r="R1507" s="6"/>
      <c r="S1507" s="6" t="s">
        <v>7</v>
      </c>
    </row>
    <row r="1508" spans="1:19" s="47" customFormat="1" ht="14" x14ac:dyDescent="0.15">
      <c r="A1508" s="14" t="s">
        <v>5234</v>
      </c>
      <c r="B1508" s="115" t="s">
        <v>416</v>
      </c>
      <c r="C1508" s="40" t="s">
        <v>65</v>
      </c>
      <c r="D1508" s="12" t="s">
        <v>490</v>
      </c>
      <c r="E1508" s="51" t="s">
        <v>491</v>
      </c>
      <c r="F1508" s="14" t="s">
        <v>5580</v>
      </c>
      <c r="G1508" s="14" t="s">
        <v>37</v>
      </c>
      <c r="H1508" s="14" t="s">
        <v>38</v>
      </c>
      <c r="I1508" s="14" t="s">
        <v>39</v>
      </c>
      <c r="J1508" s="15" t="s">
        <v>7586</v>
      </c>
      <c r="K1508" s="52" t="s">
        <v>5583</v>
      </c>
      <c r="L1508" s="109">
        <v>71400</v>
      </c>
      <c r="M1508" s="19">
        <f t="shared" si="72"/>
        <v>71400</v>
      </c>
      <c r="N1508" s="11">
        <f>M1508*(1+VOTOS!$P$3%)^Q1508</f>
        <v>72677.418052768553</v>
      </c>
      <c r="O1508" s="54">
        <f t="shared" si="70"/>
        <v>72677.418052768553</v>
      </c>
      <c r="P1508" s="103">
        <f t="shared" si="71"/>
        <v>4.8364905388439681E-7</v>
      </c>
      <c r="Q1508" s="6">
        <v>147</v>
      </c>
      <c r="R1508" s="6"/>
      <c r="S1508" s="6" t="s">
        <v>7</v>
      </c>
    </row>
    <row r="1509" spans="1:19" s="47" customFormat="1" ht="14" x14ac:dyDescent="0.15">
      <c r="A1509" s="14" t="s">
        <v>5234</v>
      </c>
      <c r="B1509" s="115" t="s">
        <v>416</v>
      </c>
      <c r="C1509" s="40" t="s">
        <v>65</v>
      </c>
      <c r="D1509" s="12" t="s">
        <v>490</v>
      </c>
      <c r="E1509" s="51" t="s">
        <v>491</v>
      </c>
      <c r="F1509" s="14" t="s">
        <v>5580</v>
      </c>
      <c r="G1509" s="14" t="s">
        <v>37</v>
      </c>
      <c r="H1509" s="14" t="s">
        <v>38</v>
      </c>
      <c r="I1509" s="14" t="s">
        <v>39</v>
      </c>
      <c r="J1509" s="15" t="s">
        <v>7586</v>
      </c>
      <c r="K1509" s="52" t="s">
        <v>5598</v>
      </c>
      <c r="L1509" s="109">
        <v>51200</v>
      </c>
      <c r="M1509" s="19">
        <f t="shared" si="72"/>
        <v>51200</v>
      </c>
      <c r="N1509" s="11">
        <f>M1509*(1+VOTOS!$P$3%)^Q1509</f>
        <v>51946.551120001626</v>
      </c>
      <c r="O1509" s="54">
        <f t="shared" si="70"/>
        <v>51946.551120001626</v>
      </c>
      <c r="P1509" s="103">
        <f t="shared" si="71"/>
        <v>3.4569060066917411E-7</v>
      </c>
      <c r="Q1509" s="6">
        <v>120</v>
      </c>
      <c r="R1509" s="6"/>
      <c r="S1509" s="6" t="s">
        <v>7</v>
      </c>
    </row>
    <row r="1510" spans="1:19" s="47" customFormat="1" ht="14" x14ac:dyDescent="0.15">
      <c r="A1510" s="14" t="s">
        <v>5234</v>
      </c>
      <c r="B1510" s="115" t="s">
        <v>416</v>
      </c>
      <c r="C1510" s="40" t="s">
        <v>65</v>
      </c>
      <c r="D1510" s="12" t="s">
        <v>490</v>
      </c>
      <c r="E1510" s="51" t="s">
        <v>491</v>
      </c>
      <c r="F1510" s="14" t="s">
        <v>5580</v>
      </c>
      <c r="G1510" s="14" t="s">
        <v>37</v>
      </c>
      <c r="H1510" s="14" t="s">
        <v>38</v>
      </c>
      <c r="I1510" s="14" t="s">
        <v>39</v>
      </c>
      <c r="J1510" s="15" t="s">
        <v>7586</v>
      </c>
      <c r="K1510" s="52" t="s">
        <v>5602</v>
      </c>
      <c r="L1510" s="109">
        <v>34212.5</v>
      </c>
      <c r="M1510" s="19">
        <f t="shared" si="72"/>
        <v>34212.5</v>
      </c>
      <c r="N1510" s="11">
        <f>M1510*(1+VOTOS!$P$3%)^Q1510</f>
        <v>34690.424958992888</v>
      </c>
      <c r="O1510" s="54">
        <f t="shared" si="70"/>
        <v>34690.424958992888</v>
      </c>
      <c r="P1510" s="103">
        <f t="shared" si="71"/>
        <v>2.3085563108588498E-7</v>
      </c>
      <c r="Q1510" s="6">
        <v>115</v>
      </c>
      <c r="R1510" s="6"/>
      <c r="S1510" s="6" t="s">
        <v>7</v>
      </c>
    </row>
    <row r="1511" spans="1:19" s="47" customFormat="1" ht="14" x14ac:dyDescent="0.15">
      <c r="A1511" s="14" t="s">
        <v>5234</v>
      </c>
      <c r="B1511" s="115" t="s">
        <v>416</v>
      </c>
      <c r="C1511" s="40" t="s">
        <v>65</v>
      </c>
      <c r="D1511" s="12" t="s">
        <v>490</v>
      </c>
      <c r="E1511" s="51" t="s">
        <v>491</v>
      </c>
      <c r="F1511" s="14" t="s">
        <v>5580</v>
      </c>
      <c r="G1511" s="14" t="s">
        <v>37</v>
      </c>
      <c r="H1511" s="14" t="s">
        <v>38</v>
      </c>
      <c r="I1511" s="14" t="s">
        <v>39</v>
      </c>
      <c r="J1511" s="15" t="s">
        <v>7586</v>
      </c>
      <c r="K1511" s="52" t="s">
        <v>5597</v>
      </c>
      <c r="L1511" s="109">
        <v>23086</v>
      </c>
      <c r="M1511" s="19">
        <f t="shared" si="72"/>
        <v>23086</v>
      </c>
      <c r="N1511" s="11">
        <f>M1511*(1+VOTOS!$P$3%)^Q1511</f>
        <v>23422.61873352261</v>
      </c>
      <c r="O1511" s="54">
        <f t="shared" si="70"/>
        <v>23422.61873352261</v>
      </c>
      <c r="P1511" s="103">
        <f t="shared" si="71"/>
        <v>1.5587135170016708E-7</v>
      </c>
      <c r="Q1511" s="6">
        <v>120</v>
      </c>
      <c r="R1511" s="6"/>
      <c r="S1511" s="6" t="s">
        <v>7</v>
      </c>
    </row>
    <row r="1512" spans="1:19" s="47" customFormat="1" ht="14" x14ac:dyDescent="0.15">
      <c r="A1512" s="14" t="s">
        <v>5234</v>
      </c>
      <c r="B1512" s="115" t="s">
        <v>416</v>
      </c>
      <c r="C1512" s="40" t="s">
        <v>65</v>
      </c>
      <c r="D1512" s="12" t="s">
        <v>256</v>
      </c>
      <c r="E1512" s="51" t="s">
        <v>257</v>
      </c>
      <c r="F1512" s="14" t="s">
        <v>5809</v>
      </c>
      <c r="G1512" s="14" t="s">
        <v>37</v>
      </c>
      <c r="H1512" s="14" t="s">
        <v>38</v>
      </c>
      <c r="I1512" s="14" t="s">
        <v>39</v>
      </c>
      <c r="J1512" s="15" t="s">
        <v>7586</v>
      </c>
      <c r="K1512" s="52" t="s">
        <v>5810</v>
      </c>
      <c r="L1512" s="109">
        <v>25983365.5</v>
      </c>
      <c r="M1512" s="19">
        <f t="shared" si="72"/>
        <v>25983365.5</v>
      </c>
      <c r="N1512" s="11">
        <f>M1512*(1+VOTOS!$P$3%)^Q1512</f>
        <v>26074422.732194819</v>
      </c>
      <c r="O1512" s="54">
        <f t="shared" si="70"/>
        <v>26074422.732194819</v>
      </c>
      <c r="P1512" s="103">
        <f t="shared" si="71"/>
        <v>1.7351840809550384E-4</v>
      </c>
      <c r="Q1512" s="6">
        <v>29</v>
      </c>
      <c r="R1512" s="6"/>
      <c r="S1512" s="6" t="s">
        <v>7</v>
      </c>
    </row>
    <row r="1513" spans="1:19" s="47" customFormat="1" ht="14" x14ac:dyDescent="0.15">
      <c r="A1513" s="14" t="s">
        <v>5234</v>
      </c>
      <c r="B1513" s="115" t="s">
        <v>416</v>
      </c>
      <c r="C1513" s="40" t="s">
        <v>65</v>
      </c>
      <c r="D1513" s="12" t="s">
        <v>256</v>
      </c>
      <c r="E1513" s="51" t="s">
        <v>257</v>
      </c>
      <c r="F1513" s="14" t="s">
        <v>5809</v>
      </c>
      <c r="G1513" s="14" t="s">
        <v>37</v>
      </c>
      <c r="H1513" s="14" t="s">
        <v>38</v>
      </c>
      <c r="I1513" s="14" t="s">
        <v>39</v>
      </c>
      <c r="J1513" s="15" t="s">
        <v>7586</v>
      </c>
      <c r="K1513" s="52" t="s">
        <v>5810</v>
      </c>
      <c r="L1513" s="109">
        <v>10727577</v>
      </c>
      <c r="M1513" s="19">
        <f t="shared" si="72"/>
        <v>10727577</v>
      </c>
      <c r="N1513" s="11">
        <f>M1513*(1+VOTOS!$P$3%)^Q1513</f>
        <v>10861699.271245079</v>
      </c>
      <c r="O1513" s="54">
        <f t="shared" si="70"/>
        <v>10861699.271245079</v>
      </c>
      <c r="P1513" s="103">
        <f t="shared" si="71"/>
        <v>7.2281744685815909E-5</v>
      </c>
      <c r="Q1513" s="6">
        <v>103</v>
      </c>
      <c r="R1513" s="6"/>
      <c r="S1513" s="6" t="s">
        <v>7</v>
      </c>
    </row>
    <row r="1514" spans="1:19" s="47" customFormat="1" ht="14" x14ac:dyDescent="0.15">
      <c r="A1514" s="8" t="s">
        <v>415</v>
      </c>
      <c r="B1514" s="114" t="s">
        <v>416</v>
      </c>
      <c r="C1514" s="40" t="s">
        <v>65</v>
      </c>
      <c r="D1514" s="6" t="s">
        <v>352</v>
      </c>
      <c r="E1514" s="7" t="s">
        <v>353</v>
      </c>
      <c r="F1514" s="6" t="s">
        <v>2228</v>
      </c>
      <c r="G1514" s="6" t="s">
        <v>1703</v>
      </c>
      <c r="H1514" s="6" t="s">
        <v>38</v>
      </c>
      <c r="I1514" s="8" t="s">
        <v>39</v>
      </c>
      <c r="J1514" s="15" t="s">
        <v>7586</v>
      </c>
      <c r="K1514" s="7" t="s">
        <v>2230</v>
      </c>
      <c r="L1514" s="19">
        <v>14323177</v>
      </c>
      <c r="M1514" s="19">
        <f t="shared" si="72"/>
        <v>14323177</v>
      </c>
      <c r="N1514" s="11">
        <f>M1514*(1+VOTOS!$P$3%)^Q1514</f>
        <v>14388985.184912907</v>
      </c>
      <c r="O1514" s="54">
        <f t="shared" si="70"/>
        <v>14388985.184912907</v>
      </c>
      <c r="P1514" s="103">
        <f t="shared" si="71"/>
        <v>9.5754902382289949E-5</v>
      </c>
      <c r="Q1514" s="48">
        <v>38</v>
      </c>
      <c r="R1514" s="48"/>
      <c r="S1514" s="48" t="s">
        <v>11</v>
      </c>
    </row>
    <row r="1515" spans="1:19" s="47" customFormat="1" ht="14" x14ac:dyDescent="0.15">
      <c r="A1515" s="8" t="s">
        <v>415</v>
      </c>
      <c r="B1515" s="114" t="s">
        <v>416</v>
      </c>
      <c r="C1515" s="40" t="s">
        <v>65</v>
      </c>
      <c r="D1515" s="6" t="s">
        <v>352</v>
      </c>
      <c r="E1515" s="7" t="s">
        <v>353</v>
      </c>
      <c r="F1515" s="6" t="s">
        <v>2228</v>
      </c>
      <c r="G1515" s="6" t="s">
        <v>1703</v>
      </c>
      <c r="H1515" s="6" t="s">
        <v>38</v>
      </c>
      <c r="I1515" s="8" t="s">
        <v>39</v>
      </c>
      <c r="J1515" s="15" t="s">
        <v>7586</v>
      </c>
      <c r="K1515" s="7" t="s">
        <v>2232</v>
      </c>
      <c r="L1515" s="19">
        <v>5323821</v>
      </c>
      <c r="M1515" s="19">
        <f t="shared" si="72"/>
        <v>5323821</v>
      </c>
      <c r="N1515" s="11">
        <f>M1515*(1+VOTOS!$P$3%)^Q1515</f>
        <v>5348281.4250028618</v>
      </c>
      <c r="O1515" s="54">
        <f t="shared" si="70"/>
        <v>5348281.4250028618</v>
      </c>
      <c r="P1515" s="103">
        <f t="shared" si="71"/>
        <v>3.5591402672450761E-5</v>
      </c>
      <c r="Q1515" s="48">
        <v>38</v>
      </c>
      <c r="R1515" s="48"/>
      <c r="S1515" s="48" t="s">
        <v>11</v>
      </c>
    </row>
    <row r="1516" spans="1:19" s="47" customFormat="1" ht="14" x14ac:dyDescent="0.15">
      <c r="A1516" s="8" t="s">
        <v>415</v>
      </c>
      <c r="B1516" s="114" t="s">
        <v>416</v>
      </c>
      <c r="C1516" s="40" t="s">
        <v>65</v>
      </c>
      <c r="D1516" s="6" t="s">
        <v>352</v>
      </c>
      <c r="E1516" s="7" t="s">
        <v>353</v>
      </c>
      <c r="F1516" s="6" t="s">
        <v>2228</v>
      </c>
      <c r="G1516" s="6" t="s">
        <v>1703</v>
      </c>
      <c r="H1516" s="6" t="s">
        <v>38</v>
      </c>
      <c r="I1516" s="8" t="s">
        <v>39</v>
      </c>
      <c r="J1516" s="15" t="s">
        <v>7586</v>
      </c>
      <c r="K1516" s="7" t="s">
        <v>2231</v>
      </c>
      <c r="L1516" s="19">
        <v>2514175</v>
      </c>
      <c r="M1516" s="19">
        <f t="shared" si="72"/>
        <v>2514175</v>
      </c>
      <c r="N1516" s="11">
        <f>M1516*(1+VOTOS!$P$3%)^Q1516</f>
        <v>2529080.1700711129</v>
      </c>
      <c r="O1516" s="54">
        <f t="shared" si="70"/>
        <v>2529080.1700711129</v>
      </c>
      <c r="P1516" s="103">
        <f t="shared" si="71"/>
        <v>1.6830361675267128E-5</v>
      </c>
      <c r="Q1516" s="48">
        <v>49</v>
      </c>
      <c r="R1516" s="48"/>
      <c r="S1516" s="48" t="s">
        <v>11</v>
      </c>
    </row>
    <row r="1517" spans="1:19" s="47" customFormat="1" ht="14" x14ac:dyDescent="0.15">
      <c r="A1517" s="8" t="s">
        <v>415</v>
      </c>
      <c r="B1517" s="114" t="s">
        <v>416</v>
      </c>
      <c r="C1517" s="40" t="s">
        <v>65</v>
      </c>
      <c r="D1517" s="6" t="s">
        <v>352</v>
      </c>
      <c r="E1517" s="7" t="s">
        <v>353</v>
      </c>
      <c r="F1517" s="6" t="s">
        <v>2228</v>
      </c>
      <c r="G1517" s="6" t="s">
        <v>1703</v>
      </c>
      <c r="H1517" s="6" t="s">
        <v>38</v>
      </c>
      <c r="I1517" s="8" t="s">
        <v>39</v>
      </c>
      <c r="J1517" s="15" t="s">
        <v>7586</v>
      </c>
      <c r="K1517" s="7" t="s">
        <v>2229</v>
      </c>
      <c r="L1517" s="19">
        <v>49980</v>
      </c>
      <c r="M1517" s="19">
        <f t="shared" si="72"/>
        <v>49980</v>
      </c>
      <c r="N1517" s="11">
        <f>M1517*(1+VOTOS!$P$3%)^Q1517</f>
        <v>50209.634324978811</v>
      </c>
      <c r="O1517" s="54">
        <f t="shared" si="70"/>
        <v>50209.634324978811</v>
      </c>
      <c r="P1517" s="103">
        <f t="shared" si="71"/>
        <v>3.3413187738075504E-7</v>
      </c>
      <c r="Q1517" s="48">
        <v>38</v>
      </c>
      <c r="R1517" s="48"/>
      <c r="S1517" s="48" t="s">
        <v>11</v>
      </c>
    </row>
    <row r="1518" spans="1:19" s="47" customFormat="1" ht="14" x14ac:dyDescent="0.15">
      <c r="A1518" s="8" t="s">
        <v>415</v>
      </c>
      <c r="B1518" s="114" t="s">
        <v>416</v>
      </c>
      <c r="C1518" s="40" t="s">
        <v>65</v>
      </c>
      <c r="D1518" s="6" t="s">
        <v>352</v>
      </c>
      <c r="E1518" s="7" t="s">
        <v>353</v>
      </c>
      <c r="F1518" s="6" t="s">
        <v>2228</v>
      </c>
      <c r="G1518" s="6" t="s">
        <v>1703</v>
      </c>
      <c r="H1518" s="6" t="s">
        <v>38</v>
      </c>
      <c r="I1518" s="8" t="s">
        <v>39</v>
      </c>
      <c r="J1518" s="15" t="s">
        <v>7586</v>
      </c>
      <c r="K1518" s="7" t="s">
        <v>4146</v>
      </c>
      <c r="L1518" s="19">
        <v>6113821</v>
      </c>
      <c r="M1518" s="19">
        <f t="shared" si="72"/>
        <v>6113821</v>
      </c>
      <c r="N1518" s="11">
        <f>M1518*(1+VOTOS!$P$3%)^Q1518</f>
        <v>6209705.2150964094</v>
      </c>
      <c r="O1518" s="54">
        <f t="shared" si="70"/>
        <v>6209705.2150964094</v>
      </c>
      <c r="P1518" s="103">
        <f t="shared" si="71"/>
        <v>4.1323950859148272E-5</v>
      </c>
      <c r="Q1518" s="48">
        <v>129</v>
      </c>
      <c r="R1518" s="48"/>
      <c r="S1518" s="48" t="s">
        <v>11</v>
      </c>
    </row>
    <row r="1519" spans="1:19" s="47" customFormat="1" ht="14" x14ac:dyDescent="0.15">
      <c r="A1519" s="8" t="s">
        <v>415</v>
      </c>
      <c r="B1519" s="114" t="s">
        <v>416</v>
      </c>
      <c r="C1519" s="40" t="s">
        <v>65</v>
      </c>
      <c r="D1519" s="6" t="s">
        <v>352</v>
      </c>
      <c r="E1519" s="7" t="s">
        <v>353</v>
      </c>
      <c r="F1519" s="6" t="s">
        <v>2228</v>
      </c>
      <c r="G1519" s="6" t="s">
        <v>1703</v>
      </c>
      <c r="H1519" s="6" t="s">
        <v>38</v>
      </c>
      <c r="I1519" s="8" t="s">
        <v>39</v>
      </c>
      <c r="J1519" s="15" t="s">
        <v>7586</v>
      </c>
      <c r="K1519" s="7" t="s">
        <v>4147</v>
      </c>
      <c r="L1519" s="19">
        <v>4211139</v>
      </c>
      <c r="M1519" s="19">
        <f t="shared" si="72"/>
        <v>4211139</v>
      </c>
      <c r="N1519" s="11">
        <f>M1519*(1+VOTOS!$P$3%)^Q1519</f>
        <v>4256080.8148398148</v>
      </c>
      <c r="O1519" s="54">
        <f t="shared" si="70"/>
        <v>4256080.8148398148</v>
      </c>
      <c r="P1519" s="103">
        <f t="shared" si="71"/>
        <v>2.832309559839124E-5</v>
      </c>
      <c r="Q1519" s="48">
        <v>88</v>
      </c>
      <c r="R1519" s="48"/>
      <c r="S1519" s="48" t="s">
        <v>11</v>
      </c>
    </row>
    <row r="1520" spans="1:19" s="47" customFormat="1" ht="14" x14ac:dyDescent="0.15">
      <c r="A1520" s="8" t="s">
        <v>415</v>
      </c>
      <c r="B1520" s="114" t="s">
        <v>416</v>
      </c>
      <c r="C1520" s="40" t="s">
        <v>65</v>
      </c>
      <c r="D1520" s="6" t="s">
        <v>352</v>
      </c>
      <c r="E1520" s="7" t="s">
        <v>353</v>
      </c>
      <c r="F1520" s="6" t="s">
        <v>2228</v>
      </c>
      <c r="G1520" s="6" t="s">
        <v>1703</v>
      </c>
      <c r="H1520" s="6" t="s">
        <v>38</v>
      </c>
      <c r="I1520" s="8" t="s">
        <v>39</v>
      </c>
      <c r="J1520" s="15" t="s">
        <v>7586</v>
      </c>
      <c r="K1520" s="7" t="s">
        <v>2230</v>
      </c>
      <c r="L1520" s="19">
        <v>2457170</v>
      </c>
      <c r="M1520" s="19">
        <f t="shared" si="72"/>
        <v>2457170</v>
      </c>
      <c r="N1520" s="11">
        <f>M1520*(1+VOTOS!$P$3%)^Q1520</f>
        <v>2468459.5272970828</v>
      </c>
      <c r="O1520" s="54">
        <f t="shared" si="70"/>
        <v>2468459.5272970828</v>
      </c>
      <c r="P1520" s="103">
        <f t="shared" si="71"/>
        <v>1.6426947281786115E-5</v>
      </c>
      <c r="Q1520" s="48">
        <v>38</v>
      </c>
      <c r="R1520" s="48"/>
      <c r="S1520" s="48" t="s">
        <v>11</v>
      </c>
    </row>
    <row r="1521" spans="1:19" s="47" customFormat="1" ht="14" x14ac:dyDescent="0.15">
      <c r="A1521" s="8" t="s">
        <v>415</v>
      </c>
      <c r="B1521" s="114" t="s">
        <v>416</v>
      </c>
      <c r="C1521" s="40" t="s">
        <v>65</v>
      </c>
      <c r="D1521" s="6" t="s">
        <v>931</v>
      </c>
      <c r="E1521" s="7" t="s">
        <v>932</v>
      </c>
      <c r="F1521" s="6" t="s">
        <v>2233</v>
      </c>
      <c r="G1521" s="6" t="s">
        <v>4936</v>
      </c>
      <c r="H1521" s="6" t="s">
        <v>38</v>
      </c>
      <c r="I1521" s="8" t="s">
        <v>39</v>
      </c>
      <c r="J1521" s="15" t="s">
        <v>7586</v>
      </c>
      <c r="K1521" s="7" t="s">
        <v>2235</v>
      </c>
      <c r="L1521" s="19">
        <v>5482760</v>
      </c>
      <c r="M1521" s="19">
        <f t="shared" si="72"/>
        <v>5482760</v>
      </c>
      <c r="N1521" s="11">
        <f>M1521*(1+VOTOS!$P$3%)^Q1521</f>
        <v>5549969.4198213695</v>
      </c>
      <c r="O1521" s="54">
        <f t="shared" si="70"/>
        <v>5549969.4198213695</v>
      </c>
      <c r="P1521" s="103">
        <f t="shared" si="71"/>
        <v>3.6933583097778849E-5</v>
      </c>
      <c r="Q1521" s="6">
        <v>101</v>
      </c>
      <c r="R1521" s="6"/>
      <c r="S1521" s="6" t="s">
        <v>11</v>
      </c>
    </row>
    <row r="1522" spans="1:19" s="47" customFormat="1" ht="14" x14ac:dyDescent="0.15">
      <c r="A1522" s="8" t="s">
        <v>415</v>
      </c>
      <c r="B1522" s="114" t="s">
        <v>416</v>
      </c>
      <c r="C1522" s="40" t="s">
        <v>65</v>
      </c>
      <c r="D1522" s="6" t="s">
        <v>931</v>
      </c>
      <c r="E1522" s="7" t="s">
        <v>932</v>
      </c>
      <c r="F1522" s="6" t="s">
        <v>2233</v>
      </c>
      <c r="G1522" s="6" t="s">
        <v>4936</v>
      </c>
      <c r="H1522" s="6" t="s">
        <v>38</v>
      </c>
      <c r="I1522" s="8" t="s">
        <v>39</v>
      </c>
      <c r="J1522" s="15" t="s">
        <v>7586</v>
      </c>
      <c r="K1522" s="7" t="s">
        <v>2234</v>
      </c>
      <c r="L1522" s="19">
        <v>417481</v>
      </c>
      <c r="M1522" s="19">
        <f t="shared" si="72"/>
        <v>417481</v>
      </c>
      <c r="N1522" s="11">
        <f>M1522*(1+VOTOS!$P$3%)^Q1522</f>
        <v>422598.61517856794</v>
      </c>
      <c r="O1522" s="54">
        <f t="shared" si="70"/>
        <v>422598.61517856794</v>
      </c>
      <c r="P1522" s="103">
        <f t="shared" si="71"/>
        <v>2.8122823550992221E-6</v>
      </c>
      <c r="Q1522" s="48">
        <v>101</v>
      </c>
      <c r="R1522" s="48"/>
      <c r="S1522" s="48" t="s">
        <v>11</v>
      </c>
    </row>
    <row r="1523" spans="1:19" s="47" customFormat="1" ht="14" x14ac:dyDescent="0.15">
      <c r="A1523" s="8" t="s">
        <v>415</v>
      </c>
      <c r="B1523" s="114" t="s">
        <v>416</v>
      </c>
      <c r="C1523" s="40" t="s">
        <v>65</v>
      </c>
      <c r="D1523" s="6" t="s">
        <v>1890</v>
      </c>
      <c r="E1523" s="7" t="s">
        <v>1891</v>
      </c>
      <c r="F1523" s="6" t="s">
        <v>2236</v>
      </c>
      <c r="G1523" s="6" t="s">
        <v>5224</v>
      </c>
      <c r="H1523" s="6" t="s">
        <v>38</v>
      </c>
      <c r="I1523" s="8" t="s">
        <v>39</v>
      </c>
      <c r="J1523" s="15" t="s">
        <v>7586</v>
      </c>
      <c r="K1523" s="7" t="s">
        <v>2237</v>
      </c>
      <c r="L1523" s="19">
        <v>154288</v>
      </c>
      <c r="M1523" s="19">
        <f t="shared" si="72"/>
        <v>0</v>
      </c>
      <c r="N1523" s="11">
        <f>M1523*(1+VOTOS!$P$3%)^Q1523</f>
        <v>0</v>
      </c>
      <c r="O1523" s="54">
        <f t="shared" si="70"/>
        <v>154288</v>
      </c>
      <c r="P1523" s="103">
        <f t="shared" si="71"/>
        <v>1.0267459580297132E-6</v>
      </c>
      <c r="Q1523" s="6">
        <v>0</v>
      </c>
      <c r="R1523" s="6"/>
      <c r="S1523" s="6" t="s">
        <v>11</v>
      </c>
    </row>
    <row r="1524" spans="1:19" s="47" customFormat="1" ht="14" x14ac:dyDescent="0.15">
      <c r="A1524" s="14" t="s">
        <v>5234</v>
      </c>
      <c r="B1524" s="115" t="s">
        <v>416</v>
      </c>
      <c r="C1524" s="40" t="s">
        <v>65</v>
      </c>
      <c r="D1524" s="12" t="s">
        <v>518</v>
      </c>
      <c r="E1524" s="51" t="s">
        <v>519</v>
      </c>
      <c r="F1524" s="14" t="s">
        <v>5860</v>
      </c>
      <c r="G1524" s="14" t="s">
        <v>4936</v>
      </c>
      <c r="H1524" s="14" t="s">
        <v>38</v>
      </c>
      <c r="I1524" s="14" t="s">
        <v>39</v>
      </c>
      <c r="J1524" s="15" t="s">
        <v>7586</v>
      </c>
      <c r="K1524" s="52" t="s">
        <v>5861</v>
      </c>
      <c r="L1524" s="109">
        <v>19615425</v>
      </c>
      <c r="M1524" s="19">
        <f t="shared" si="72"/>
        <v>0</v>
      </c>
      <c r="N1524" s="11">
        <f>M1524*(1+VOTOS!$P$3%)^Q1524</f>
        <v>0</v>
      </c>
      <c r="O1524" s="54">
        <f t="shared" si="70"/>
        <v>19615425</v>
      </c>
      <c r="P1524" s="103">
        <f t="shared" si="71"/>
        <v>1.3053548126740243E-4</v>
      </c>
      <c r="Q1524" s="6">
        <v>0</v>
      </c>
      <c r="R1524" s="6"/>
      <c r="S1524" s="6" t="s">
        <v>7</v>
      </c>
    </row>
    <row r="1525" spans="1:19" s="47" customFormat="1" ht="14" x14ac:dyDescent="0.15">
      <c r="A1525" s="8" t="s">
        <v>415</v>
      </c>
      <c r="B1525" s="114" t="s">
        <v>416</v>
      </c>
      <c r="C1525" s="40" t="s">
        <v>65</v>
      </c>
      <c r="D1525" s="6" t="s">
        <v>1947</v>
      </c>
      <c r="E1525" s="7" t="s">
        <v>1948</v>
      </c>
      <c r="F1525" s="6" t="s">
        <v>2238</v>
      </c>
      <c r="G1525" s="6" t="s">
        <v>5224</v>
      </c>
      <c r="H1525" s="6" t="s">
        <v>38</v>
      </c>
      <c r="I1525" s="8" t="s">
        <v>39</v>
      </c>
      <c r="J1525" s="15" t="s">
        <v>7586</v>
      </c>
      <c r="K1525" s="7" t="s">
        <v>2239</v>
      </c>
      <c r="L1525" s="19">
        <v>7140</v>
      </c>
      <c r="M1525" s="19">
        <f t="shared" si="72"/>
        <v>7140</v>
      </c>
      <c r="N1525" s="11">
        <f>M1525*(1+VOTOS!$P$3%)^Q1525</f>
        <v>7279.1481001094407</v>
      </c>
      <c r="O1525" s="54">
        <f t="shared" si="70"/>
        <v>7279.1481001094407</v>
      </c>
      <c r="P1525" s="103">
        <f t="shared" si="71"/>
        <v>4.8440811272989692E-8</v>
      </c>
      <c r="Q1525" s="6">
        <v>160</v>
      </c>
      <c r="R1525" s="6"/>
      <c r="S1525" s="6" t="s">
        <v>11</v>
      </c>
    </row>
    <row r="1526" spans="1:19" s="47" customFormat="1" ht="14" x14ac:dyDescent="0.15">
      <c r="A1526" s="8" t="s">
        <v>415</v>
      </c>
      <c r="B1526" s="114" t="s">
        <v>416</v>
      </c>
      <c r="C1526" s="40" t="s">
        <v>65</v>
      </c>
      <c r="D1526" s="6" t="s">
        <v>976</v>
      </c>
      <c r="E1526" s="7" t="s">
        <v>977</v>
      </c>
      <c r="F1526" s="6" t="s">
        <v>2240</v>
      </c>
      <c r="G1526" s="6" t="s">
        <v>4936</v>
      </c>
      <c r="H1526" s="6" t="s">
        <v>38</v>
      </c>
      <c r="I1526" s="8" t="s">
        <v>39</v>
      </c>
      <c r="J1526" s="15" t="s">
        <v>7586</v>
      </c>
      <c r="K1526" s="7" t="s">
        <v>2243</v>
      </c>
      <c r="L1526" s="19">
        <v>1043681</v>
      </c>
      <c r="M1526" s="19">
        <f t="shared" si="72"/>
        <v>1043681</v>
      </c>
      <c r="N1526" s="11">
        <f>M1526*(1+VOTOS!$P$3%)^Q1526</f>
        <v>1062738.0361735332</v>
      </c>
      <c r="O1526" s="54">
        <f t="shared" si="70"/>
        <v>1062738.0361735332</v>
      </c>
      <c r="P1526" s="103">
        <f t="shared" si="71"/>
        <v>7.0722414127191374E-6</v>
      </c>
      <c r="Q1526" s="6">
        <v>150</v>
      </c>
      <c r="R1526" s="6"/>
      <c r="S1526" s="6" t="s">
        <v>11</v>
      </c>
    </row>
    <row r="1527" spans="1:19" s="47" customFormat="1" ht="14" x14ac:dyDescent="0.15">
      <c r="A1527" s="8" t="s">
        <v>415</v>
      </c>
      <c r="B1527" s="114" t="s">
        <v>416</v>
      </c>
      <c r="C1527" s="40" t="s">
        <v>65</v>
      </c>
      <c r="D1527" s="6" t="s">
        <v>976</v>
      </c>
      <c r="E1527" s="7" t="s">
        <v>977</v>
      </c>
      <c r="F1527" s="6" t="s">
        <v>2240</v>
      </c>
      <c r="G1527" s="6" t="s">
        <v>4936</v>
      </c>
      <c r="H1527" s="6" t="s">
        <v>38</v>
      </c>
      <c r="I1527" s="8" t="s">
        <v>39</v>
      </c>
      <c r="J1527" s="15" t="s">
        <v>7586</v>
      </c>
      <c r="K1527" s="7" t="s">
        <v>2244</v>
      </c>
      <c r="L1527" s="19">
        <v>925267</v>
      </c>
      <c r="M1527" s="19">
        <f t="shared" si="72"/>
        <v>925267</v>
      </c>
      <c r="N1527" s="11">
        <f>M1527*(1+VOTOS!$P$3%)^Q1527</f>
        <v>943982.09050836682</v>
      </c>
      <c r="O1527" s="54">
        <f t="shared" si="70"/>
        <v>943982.09050836682</v>
      </c>
      <c r="P1527" s="103">
        <f t="shared" si="71"/>
        <v>6.2819519073544565E-6</v>
      </c>
      <c r="Q1527" s="48">
        <v>166</v>
      </c>
      <c r="R1527" s="48"/>
      <c r="S1527" s="48" t="s">
        <v>11</v>
      </c>
    </row>
    <row r="1528" spans="1:19" s="47" customFormat="1" ht="14" x14ac:dyDescent="0.15">
      <c r="A1528" s="8" t="s">
        <v>415</v>
      </c>
      <c r="B1528" s="114" t="s">
        <v>416</v>
      </c>
      <c r="C1528" s="40" t="s">
        <v>65</v>
      </c>
      <c r="D1528" s="6" t="s">
        <v>976</v>
      </c>
      <c r="E1528" s="7" t="s">
        <v>977</v>
      </c>
      <c r="F1528" s="6" t="s">
        <v>2240</v>
      </c>
      <c r="G1528" s="6" t="s">
        <v>4936</v>
      </c>
      <c r="H1528" s="6" t="s">
        <v>38</v>
      </c>
      <c r="I1528" s="8" t="s">
        <v>39</v>
      </c>
      <c r="J1528" s="15" t="s">
        <v>7586</v>
      </c>
      <c r="K1528" s="7" t="s">
        <v>2245</v>
      </c>
      <c r="L1528" s="19">
        <v>886868</v>
      </c>
      <c r="M1528" s="19">
        <f t="shared" si="72"/>
        <v>886868</v>
      </c>
      <c r="N1528" s="11">
        <f>M1528*(1+VOTOS!$P$3%)^Q1528</f>
        <v>906117.13342000137</v>
      </c>
      <c r="O1528" s="54">
        <f t="shared" si="70"/>
        <v>906117.13342000137</v>
      </c>
      <c r="P1528" s="103">
        <f t="shared" si="71"/>
        <v>6.0299706019940417E-6</v>
      </c>
      <c r="Q1528" s="6">
        <v>178</v>
      </c>
      <c r="R1528" s="6"/>
      <c r="S1528" s="6" t="s">
        <v>11</v>
      </c>
    </row>
    <row r="1529" spans="1:19" s="47" customFormat="1" ht="14" x14ac:dyDescent="0.15">
      <c r="A1529" s="8" t="s">
        <v>415</v>
      </c>
      <c r="B1529" s="114" t="s">
        <v>416</v>
      </c>
      <c r="C1529" s="40" t="s">
        <v>65</v>
      </c>
      <c r="D1529" s="6" t="s">
        <v>976</v>
      </c>
      <c r="E1529" s="7" t="s">
        <v>977</v>
      </c>
      <c r="F1529" s="6" t="s">
        <v>2240</v>
      </c>
      <c r="G1529" s="6" t="s">
        <v>4936</v>
      </c>
      <c r="H1529" s="6" t="s">
        <v>38</v>
      </c>
      <c r="I1529" s="8" t="s">
        <v>39</v>
      </c>
      <c r="J1529" s="15" t="s">
        <v>7586</v>
      </c>
      <c r="K1529" s="7" t="s">
        <v>2241</v>
      </c>
      <c r="L1529" s="19">
        <v>863389</v>
      </c>
      <c r="M1529" s="19">
        <f t="shared" si="72"/>
        <v>863389</v>
      </c>
      <c r="N1529" s="11">
        <f>M1529*(1+VOTOS!$P$3%)^Q1529</f>
        <v>875766.82527364674</v>
      </c>
      <c r="O1529" s="54">
        <f t="shared" si="70"/>
        <v>875766.82527364674</v>
      </c>
      <c r="P1529" s="103">
        <f t="shared" si="71"/>
        <v>5.8279973039136597E-6</v>
      </c>
      <c r="Q1529" s="6">
        <v>118</v>
      </c>
      <c r="R1529" s="6"/>
      <c r="S1529" s="6" t="s">
        <v>11</v>
      </c>
    </row>
    <row r="1530" spans="1:19" s="47" customFormat="1" ht="14" x14ac:dyDescent="0.15">
      <c r="A1530" s="8" t="s">
        <v>415</v>
      </c>
      <c r="B1530" s="114" t="s">
        <v>416</v>
      </c>
      <c r="C1530" s="40" t="s">
        <v>65</v>
      </c>
      <c r="D1530" s="6" t="s">
        <v>976</v>
      </c>
      <c r="E1530" s="7" t="s">
        <v>977</v>
      </c>
      <c r="F1530" s="6" t="s">
        <v>2240</v>
      </c>
      <c r="G1530" s="6" t="s">
        <v>4936</v>
      </c>
      <c r="H1530" s="6" t="s">
        <v>38</v>
      </c>
      <c r="I1530" s="8" t="s">
        <v>39</v>
      </c>
      <c r="J1530" s="15" t="s">
        <v>7586</v>
      </c>
      <c r="K1530" s="7" t="s">
        <v>2242</v>
      </c>
      <c r="L1530" s="19">
        <v>781936</v>
      </c>
      <c r="M1530" s="19">
        <f t="shared" si="72"/>
        <v>781936</v>
      </c>
      <c r="N1530" s="11">
        <f>M1530*(1+VOTOS!$P$3%)^Q1530</f>
        <v>794199.25069308153</v>
      </c>
      <c r="O1530" s="54">
        <f t="shared" si="70"/>
        <v>794199.25069308153</v>
      </c>
      <c r="P1530" s="103">
        <f t="shared" si="71"/>
        <v>5.2851866024535177E-6</v>
      </c>
      <c r="Q1530" s="6">
        <v>129</v>
      </c>
      <c r="R1530" s="6"/>
      <c r="S1530" s="6" t="s">
        <v>11</v>
      </c>
    </row>
    <row r="1531" spans="1:19" s="47" customFormat="1" ht="14" x14ac:dyDescent="0.15">
      <c r="A1531" s="8" t="s">
        <v>415</v>
      </c>
      <c r="B1531" s="114" t="s">
        <v>416</v>
      </c>
      <c r="C1531" s="40" t="s">
        <v>65</v>
      </c>
      <c r="D1531" s="6" t="s">
        <v>976</v>
      </c>
      <c r="E1531" s="7" t="s">
        <v>977</v>
      </c>
      <c r="F1531" s="6" t="s">
        <v>2240</v>
      </c>
      <c r="G1531" s="6" t="s">
        <v>4936</v>
      </c>
      <c r="H1531" s="6" t="s">
        <v>38</v>
      </c>
      <c r="I1531" s="8" t="s">
        <v>39</v>
      </c>
      <c r="J1531" s="15" t="s">
        <v>7586</v>
      </c>
      <c r="K1531" s="7" t="s">
        <v>2250</v>
      </c>
      <c r="L1531" s="19">
        <v>358880</v>
      </c>
      <c r="M1531" s="19">
        <f t="shared" si="72"/>
        <v>358880</v>
      </c>
      <c r="N1531" s="11">
        <f>M1531*(1+VOTOS!$P$3%)^Q1531</f>
        <v>366669.35422381922</v>
      </c>
      <c r="O1531" s="54">
        <f t="shared" si="70"/>
        <v>366669.35422381922</v>
      </c>
      <c r="P1531" s="103">
        <f t="shared" si="71"/>
        <v>2.4400878706229355E-6</v>
      </c>
      <c r="Q1531" s="6">
        <v>178</v>
      </c>
      <c r="R1531" s="6"/>
      <c r="S1531" s="6" t="s">
        <v>11</v>
      </c>
    </row>
    <row r="1532" spans="1:19" s="47" customFormat="1" ht="14" x14ac:dyDescent="0.15">
      <c r="A1532" s="8" t="s">
        <v>415</v>
      </c>
      <c r="B1532" s="114" t="s">
        <v>416</v>
      </c>
      <c r="C1532" s="40" t="s">
        <v>65</v>
      </c>
      <c r="D1532" s="6" t="s">
        <v>976</v>
      </c>
      <c r="E1532" s="7" t="s">
        <v>977</v>
      </c>
      <c r="F1532" s="6" t="s">
        <v>2240</v>
      </c>
      <c r="G1532" s="6" t="s">
        <v>4936</v>
      </c>
      <c r="H1532" s="6" t="s">
        <v>38</v>
      </c>
      <c r="I1532" s="8" t="s">
        <v>39</v>
      </c>
      <c r="J1532" s="15" t="s">
        <v>7586</v>
      </c>
      <c r="K1532" s="7" t="s">
        <v>2246</v>
      </c>
      <c r="L1532" s="19">
        <v>130612</v>
      </c>
      <c r="M1532" s="19">
        <f t="shared" si="72"/>
        <v>130612</v>
      </c>
      <c r="N1532" s="11">
        <f>M1532*(1+VOTOS!$P$3%)^Q1532</f>
        <v>131799.05709898286</v>
      </c>
      <c r="O1532" s="54">
        <f t="shared" si="70"/>
        <v>131799.05709898286</v>
      </c>
      <c r="P1532" s="103">
        <f t="shared" si="71"/>
        <v>8.7708797280739925E-7</v>
      </c>
      <c r="Q1532" s="6">
        <v>75</v>
      </c>
      <c r="R1532" s="6"/>
      <c r="S1532" s="6" t="s">
        <v>11</v>
      </c>
    </row>
    <row r="1533" spans="1:19" s="47" customFormat="1" ht="14" x14ac:dyDescent="0.15">
      <c r="A1533" s="8" t="s">
        <v>415</v>
      </c>
      <c r="B1533" s="114" t="s">
        <v>416</v>
      </c>
      <c r="C1533" s="40" t="s">
        <v>65</v>
      </c>
      <c r="D1533" s="6" t="s">
        <v>976</v>
      </c>
      <c r="E1533" s="7" t="s">
        <v>977</v>
      </c>
      <c r="F1533" s="6" t="s">
        <v>2240</v>
      </c>
      <c r="G1533" s="6" t="s">
        <v>4936</v>
      </c>
      <c r="H1533" s="6" t="s">
        <v>38</v>
      </c>
      <c r="I1533" s="8" t="s">
        <v>39</v>
      </c>
      <c r="J1533" s="15" t="s">
        <v>7586</v>
      </c>
      <c r="K1533" s="7" t="s">
        <v>2247</v>
      </c>
      <c r="L1533" s="19">
        <v>73014</v>
      </c>
      <c r="M1533" s="19">
        <f t="shared" si="72"/>
        <v>73014</v>
      </c>
      <c r="N1533" s="11">
        <f>M1533*(1+VOTOS!$P$3%)^Q1533</f>
        <v>73739.823313360001</v>
      </c>
      <c r="O1533" s="54">
        <f t="shared" si="70"/>
        <v>73739.823313360001</v>
      </c>
      <c r="P1533" s="103">
        <f t="shared" si="71"/>
        <v>4.9071908076336196E-7</v>
      </c>
      <c r="Q1533" s="6">
        <v>82</v>
      </c>
      <c r="R1533" s="6"/>
      <c r="S1533" s="6" t="s">
        <v>11</v>
      </c>
    </row>
    <row r="1534" spans="1:19" s="47" customFormat="1" ht="14" x14ac:dyDescent="0.15">
      <c r="A1534" s="8" t="s">
        <v>415</v>
      </c>
      <c r="B1534" s="114" t="s">
        <v>416</v>
      </c>
      <c r="C1534" s="40" t="s">
        <v>65</v>
      </c>
      <c r="D1534" s="6" t="s">
        <v>976</v>
      </c>
      <c r="E1534" s="7" t="s">
        <v>977</v>
      </c>
      <c r="F1534" s="6" t="s">
        <v>2240</v>
      </c>
      <c r="G1534" s="6" t="s">
        <v>4936</v>
      </c>
      <c r="H1534" s="6" t="s">
        <v>38</v>
      </c>
      <c r="I1534" s="8" t="s">
        <v>39</v>
      </c>
      <c r="J1534" s="15" t="s">
        <v>7586</v>
      </c>
      <c r="K1534" s="7" t="s">
        <v>2249</v>
      </c>
      <c r="L1534" s="19">
        <v>68451</v>
      </c>
      <c r="M1534" s="19">
        <f t="shared" si="72"/>
        <v>68451</v>
      </c>
      <c r="N1534" s="11">
        <f>M1534*(1+VOTOS!$P$3%)^Q1534</f>
        <v>69306.813348065174</v>
      </c>
      <c r="O1534" s="54">
        <f t="shared" si="70"/>
        <v>69306.813348065174</v>
      </c>
      <c r="P1534" s="103">
        <f t="shared" si="71"/>
        <v>4.6121856832058026E-7</v>
      </c>
      <c r="Q1534" s="6">
        <v>103</v>
      </c>
      <c r="R1534" s="6"/>
      <c r="S1534" s="6" t="s">
        <v>11</v>
      </c>
    </row>
    <row r="1535" spans="1:19" s="47" customFormat="1" ht="14" x14ac:dyDescent="0.15">
      <c r="A1535" s="8" t="s">
        <v>415</v>
      </c>
      <c r="B1535" s="114" t="s">
        <v>416</v>
      </c>
      <c r="C1535" s="40" t="s">
        <v>65</v>
      </c>
      <c r="D1535" s="6" t="s">
        <v>976</v>
      </c>
      <c r="E1535" s="7" t="s">
        <v>977</v>
      </c>
      <c r="F1535" s="6" t="s">
        <v>2240</v>
      </c>
      <c r="G1535" s="6" t="s">
        <v>4936</v>
      </c>
      <c r="H1535" s="6" t="s">
        <v>38</v>
      </c>
      <c r="I1535" s="8" t="s">
        <v>39</v>
      </c>
      <c r="J1535" s="15" t="s">
        <v>7586</v>
      </c>
      <c r="K1535" s="7" t="s">
        <v>2248</v>
      </c>
      <c r="L1535" s="19">
        <v>57679</v>
      </c>
      <c r="M1535" s="19">
        <f t="shared" si="72"/>
        <v>57679</v>
      </c>
      <c r="N1535" s="11">
        <f>M1535*(1+VOTOS!$P$3%)^Q1535</f>
        <v>58104.998034084892</v>
      </c>
      <c r="O1535" s="54">
        <f t="shared" si="70"/>
        <v>58104.998034084892</v>
      </c>
      <c r="P1535" s="103">
        <f t="shared" si="71"/>
        <v>3.8667344105063965E-7</v>
      </c>
      <c r="Q1535" s="6">
        <v>61</v>
      </c>
      <c r="R1535" s="6"/>
      <c r="S1535" s="6" t="s">
        <v>11</v>
      </c>
    </row>
    <row r="1536" spans="1:19" s="47" customFormat="1" ht="14" x14ac:dyDescent="0.15">
      <c r="A1536" s="14" t="s">
        <v>5234</v>
      </c>
      <c r="B1536" s="115" t="s">
        <v>416</v>
      </c>
      <c r="C1536" s="40" t="s">
        <v>88</v>
      </c>
      <c r="D1536" s="12" t="s">
        <v>86</v>
      </c>
      <c r="E1536" s="51" t="s">
        <v>87</v>
      </c>
      <c r="F1536" s="14" t="s">
        <v>5811</v>
      </c>
      <c r="G1536" s="14" t="s">
        <v>37</v>
      </c>
      <c r="H1536" s="14" t="s">
        <v>38</v>
      </c>
      <c r="I1536" s="14" t="s">
        <v>5239</v>
      </c>
      <c r="J1536" s="15" t="s">
        <v>7586</v>
      </c>
      <c r="K1536" s="52" t="s">
        <v>5812</v>
      </c>
      <c r="L1536" s="109">
        <v>1102895521</v>
      </c>
      <c r="M1536" s="19">
        <f t="shared" si="72"/>
        <v>0</v>
      </c>
      <c r="N1536" s="11">
        <f>M1536*(1+VOTOS!$P$3%)^Q1536</f>
        <v>0</v>
      </c>
      <c r="O1536" s="54">
        <f t="shared" si="70"/>
        <v>1102895521</v>
      </c>
      <c r="P1536" s="103">
        <f t="shared" si="71"/>
        <v>7.339478885693149E-3</v>
      </c>
      <c r="Q1536" s="6">
        <v>0</v>
      </c>
      <c r="R1536" s="6"/>
      <c r="S1536" s="6" t="s">
        <v>7</v>
      </c>
    </row>
    <row r="1537" spans="1:19" s="47" customFormat="1" ht="14" x14ac:dyDescent="0.15">
      <c r="A1537" s="8" t="s">
        <v>5234</v>
      </c>
      <c r="B1537" s="114" t="s">
        <v>416</v>
      </c>
      <c r="C1537" s="40" t="s">
        <v>65</v>
      </c>
      <c r="D1537" s="6" t="s">
        <v>151</v>
      </c>
      <c r="E1537" s="17" t="s">
        <v>152</v>
      </c>
      <c r="F1537" s="6" t="s">
        <v>2251</v>
      </c>
      <c r="G1537" s="6" t="s">
        <v>4936</v>
      </c>
      <c r="H1537" s="6" t="s">
        <v>38</v>
      </c>
      <c r="I1537" s="8" t="s">
        <v>39</v>
      </c>
      <c r="J1537" s="15" t="s">
        <v>7586</v>
      </c>
      <c r="K1537" s="7" t="s">
        <v>6358</v>
      </c>
      <c r="L1537" s="19">
        <v>7635250.7999999998</v>
      </c>
      <c r="M1537" s="19">
        <f t="shared" si="72"/>
        <v>7635250.7999999998</v>
      </c>
      <c r="N1537" s="11">
        <f>M1537*(1+VOTOS!$P$3%)^Q1537</f>
        <v>8120717.7779930485</v>
      </c>
      <c r="O1537" s="54">
        <f t="shared" si="70"/>
        <v>8120717.7779930485</v>
      </c>
      <c r="P1537" s="103">
        <f t="shared" si="71"/>
        <v>5.4041235577973632E-5</v>
      </c>
      <c r="Q1537" s="6">
        <v>511</v>
      </c>
      <c r="R1537" s="6"/>
      <c r="S1537" s="6" t="s">
        <v>95</v>
      </c>
    </row>
    <row r="1538" spans="1:19" s="47" customFormat="1" ht="14" x14ac:dyDescent="0.15">
      <c r="A1538" s="8" t="s">
        <v>5234</v>
      </c>
      <c r="B1538" s="114" t="s">
        <v>416</v>
      </c>
      <c r="C1538" s="40" t="s">
        <v>65</v>
      </c>
      <c r="D1538" s="6" t="s">
        <v>151</v>
      </c>
      <c r="E1538" s="7" t="s">
        <v>152</v>
      </c>
      <c r="F1538" s="6" t="s">
        <v>2251</v>
      </c>
      <c r="G1538" s="6" t="s">
        <v>4936</v>
      </c>
      <c r="H1538" s="6" t="s">
        <v>38</v>
      </c>
      <c r="I1538" s="8" t="s">
        <v>39</v>
      </c>
      <c r="J1538" s="15" t="s">
        <v>7586</v>
      </c>
      <c r="K1538" s="7" t="s">
        <v>6361</v>
      </c>
      <c r="L1538" s="19">
        <v>7054215</v>
      </c>
      <c r="M1538" s="19">
        <f t="shared" si="72"/>
        <v>7054215</v>
      </c>
      <c r="N1538" s="11">
        <f>M1538*(1+VOTOS!$P$3%)^Q1538</f>
        <v>7283362.8885816699</v>
      </c>
      <c r="O1538" s="54">
        <f t="shared" si="70"/>
        <v>7283362.8885816699</v>
      </c>
      <c r="P1538" s="103">
        <f t="shared" si="71"/>
        <v>4.8468859578935792E-5</v>
      </c>
      <c r="Q1538" s="6">
        <v>265</v>
      </c>
      <c r="R1538" s="6"/>
      <c r="S1538" s="6" t="s">
        <v>95</v>
      </c>
    </row>
    <row r="1539" spans="1:19" s="47" customFormat="1" ht="14" x14ac:dyDescent="0.15">
      <c r="A1539" s="8" t="s">
        <v>5234</v>
      </c>
      <c r="B1539" s="114" t="s">
        <v>416</v>
      </c>
      <c r="C1539" s="40" t="s">
        <v>65</v>
      </c>
      <c r="D1539" s="6" t="s">
        <v>151</v>
      </c>
      <c r="E1539" s="7" t="s">
        <v>152</v>
      </c>
      <c r="F1539" s="6" t="s">
        <v>2251</v>
      </c>
      <c r="G1539" s="6" t="s">
        <v>4936</v>
      </c>
      <c r="H1539" s="6" t="s">
        <v>38</v>
      </c>
      <c r="I1539" s="8" t="s">
        <v>39</v>
      </c>
      <c r="J1539" s="15" t="s">
        <v>7586</v>
      </c>
      <c r="K1539" s="7" t="s">
        <v>6360</v>
      </c>
      <c r="L1539" s="19">
        <v>3962653.8</v>
      </c>
      <c r="M1539" s="19">
        <f t="shared" si="72"/>
        <v>3962653.8</v>
      </c>
      <c r="N1539" s="11">
        <f>M1539*(1+VOTOS!$P$3%)^Q1539</f>
        <v>4114142.3307115701</v>
      </c>
      <c r="O1539" s="54">
        <f t="shared" si="70"/>
        <v>4114142.3307115701</v>
      </c>
      <c r="P1539" s="103">
        <f t="shared" si="71"/>
        <v>2.7378532412222905E-5</v>
      </c>
      <c r="Q1539" s="6">
        <v>311</v>
      </c>
      <c r="R1539" s="6"/>
      <c r="S1539" s="6" t="s">
        <v>95</v>
      </c>
    </row>
    <row r="1540" spans="1:19" s="47" customFormat="1" ht="14" x14ac:dyDescent="0.15">
      <c r="A1540" s="8" t="s">
        <v>5234</v>
      </c>
      <c r="B1540" s="114" t="s">
        <v>416</v>
      </c>
      <c r="C1540" s="40" t="s">
        <v>65</v>
      </c>
      <c r="D1540" s="6" t="s">
        <v>151</v>
      </c>
      <c r="E1540" s="7" t="s">
        <v>152</v>
      </c>
      <c r="F1540" s="6" t="s">
        <v>2251</v>
      </c>
      <c r="G1540" s="6" t="s">
        <v>4936</v>
      </c>
      <c r="H1540" s="6" t="s">
        <v>38</v>
      </c>
      <c r="I1540" s="8" t="s">
        <v>39</v>
      </c>
      <c r="J1540" s="15" t="s">
        <v>7586</v>
      </c>
      <c r="K1540" s="7" t="s">
        <v>6359</v>
      </c>
      <c r="L1540" s="19">
        <v>3254303.4</v>
      </c>
      <c r="M1540" s="19">
        <f t="shared" si="72"/>
        <v>3254303.4</v>
      </c>
      <c r="N1540" s="11">
        <f>M1540*(1+VOTOS!$P$3%)^Q1540</f>
        <v>3423018.9440585645</v>
      </c>
      <c r="O1540" s="54">
        <f t="shared" si="70"/>
        <v>3423018.9440585645</v>
      </c>
      <c r="P1540" s="103">
        <f t="shared" si="71"/>
        <v>2.2779288506372936E-5</v>
      </c>
      <c r="Q1540" s="6">
        <v>419</v>
      </c>
      <c r="R1540" s="6"/>
      <c r="S1540" s="6" t="s">
        <v>95</v>
      </c>
    </row>
    <row r="1541" spans="1:19" s="47" customFormat="1" ht="14" x14ac:dyDescent="0.15">
      <c r="A1541" s="8" t="s">
        <v>5234</v>
      </c>
      <c r="B1541" s="114" t="s">
        <v>416</v>
      </c>
      <c r="C1541" s="40" t="s">
        <v>65</v>
      </c>
      <c r="D1541" s="6" t="s">
        <v>151</v>
      </c>
      <c r="E1541" s="7" t="s">
        <v>152</v>
      </c>
      <c r="F1541" s="6" t="s">
        <v>2251</v>
      </c>
      <c r="G1541" s="6" t="s">
        <v>4936</v>
      </c>
      <c r="H1541" s="6" t="s">
        <v>38</v>
      </c>
      <c r="I1541" s="8" t="s">
        <v>39</v>
      </c>
      <c r="J1541" s="15" t="s">
        <v>7586</v>
      </c>
      <c r="K1541" s="17" t="s">
        <v>5348</v>
      </c>
      <c r="L1541" s="19">
        <v>1145467.8</v>
      </c>
      <c r="M1541" s="19">
        <f t="shared" si="72"/>
        <v>1145467.8</v>
      </c>
      <c r="N1541" s="11">
        <f>M1541*(1+VOTOS!$P$3%)^Q1541</f>
        <v>1159369.4443791173</v>
      </c>
      <c r="O1541" s="54">
        <f t="shared" si="70"/>
        <v>1159369.4443791173</v>
      </c>
      <c r="P1541" s="103">
        <f t="shared" si="71"/>
        <v>7.7152979549894552E-6</v>
      </c>
      <c r="Q1541" s="6">
        <v>100</v>
      </c>
      <c r="R1541" s="6"/>
      <c r="S1541" s="40" t="s">
        <v>95</v>
      </c>
    </row>
    <row r="1542" spans="1:19" s="47" customFormat="1" ht="14" x14ac:dyDescent="0.15">
      <c r="A1542" s="8" t="s">
        <v>5234</v>
      </c>
      <c r="B1542" s="114" t="s">
        <v>416</v>
      </c>
      <c r="C1542" s="40" t="s">
        <v>65</v>
      </c>
      <c r="D1542" s="6" t="s">
        <v>151</v>
      </c>
      <c r="E1542" s="7" t="s">
        <v>152</v>
      </c>
      <c r="F1542" s="6" t="s">
        <v>2251</v>
      </c>
      <c r="G1542" s="6" t="s">
        <v>4936</v>
      </c>
      <c r="H1542" s="6" t="s">
        <v>38</v>
      </c>
      <c r="I1542" s="8" t="s">
        <v>39</v>
      </c>
      <c r="J1542" s="15" t="s">
        <v>7586</v>
      </c>
      <c r="K1542" s="7" t="s">
        <v>5270</v>
      </c>
      <c r="L1542" s="19">
        <v>8526025</v>
      </c>
      <c r="M1542" s="19">
        <f t="shared" si="72"/>
        <v>0</v>
      </c>
      <c r="N1542" s="11">
        <f>M1542*(1+VOTOS!$P$3%)^Q1542</f>
        <v>0</v>
      </c>
      <c r="O1542" s="54">
        <f t="shared" si="70"/>
        <v>8526025</v>
      </c>
      <c r="P1542" s="103">
        <f t="shared" si="71"/>
        <v>5.6738448270833022E-5</v>
      </c>
      <c r="Q1542" s="6">
        <v>0</v>
      </c>
      <c r="R1542" s="6"/>
      <c r="S1542" s="6" t="s">
        <v>93</v>
      </c>
    </row>
    <row r="1543" spans="1:19" s="47" customFormat="1" ht="14" x14ac:dyDescent="0.15">
      <c r="A1543" s="8" t="s">
        <v>5234</v>
      </c>
      <c r="B1543" s="114" t="s">
        <v>416</v>
      </c>
      <c r="C1543" s="40" t="s">
        <v>65</v>
      </c>
      <c r="D1543" s="6" t="s">
        <v>151</v>
      </c>
      <c r="E1543" s="7" t="s">
        <v>152</v>
      </c>
      <c r="F1543" s="6" t="s">
        <v>2251</v>
      </c>
      <c r="G1543" s="6" t="s">
        <v>4936</v>
      </c>
      <c r="H1543" s="6" t="s">
        <v>38</v>
      </c>
      <c r="I1543" s="8" t="s">
        <v>39</v>
      </c>
      <c r="J1543" s="15" t="s">
        <v>7586</v>
      </c>
      <c r="K1543" s="7" t="s">
        <v>5271</v>
      </c>
      <c r="L1543" s="19">
        <v>8526025</v>
      </c>
      <c r="M1543" s="19">
        <f t="shared" si="72"/>
        <v>0</v>
      </c>
      <c r="N1543" s="11">
        <f>M1543*(1+VOTOS!$P$3%)^Q1543</f>
        <v>0</v>
      </c>
      <c r="O1543" s="54">
        <f t="shared" ref="O1543:O1606" si="73">+IF(N1543&gt;0,N1543,L1543)</f>
        <v>8526025</v>
      </c>
      <c r="P1543" s="103">
        <f t="shared" ref="P1543:P1606" si="74">+O1543/$O$4</f>
        <v>5.6738448270833022E-5</v>
      </c>
      <c r="Q1543" s="6">
        <v>0</v>
      </c>
      <c r="R1543" s="6"/>
      <c r="S1543" s="6" t="s">
        <v>93</v>
      </c>
    </row>
    <row r="1544" spans="1:19" s="47" customFormat="1" ht="14" x14ac:dyDescent="0.15">
      <c r="A1544" s="8" t="s">
        <v>5234</v>
      </c>
      <c r="B1544" s="114" t="s">
        <v>416</v>
      </c>
      <c r="C1544" s="40" t="s">
        <v>65</v>
      </c>
      <c r="D1544" s="6" t="s">
        <v>151</v>
      </c>
      <c r="E1544" s="7" t="s">
        <v>152</v>
      </c>
      <c r="F1544" s="6" t="s">
        <v>2251</v>
      </c>
      <c r="G1544" s="6" t="s">
        <v>4936</v>
      </c>
      <c r="H1544" s="6" t="s">
        <v>38</v>
      </c>
      <c r="I1544" s="8" t="s">
        <v>39</v>
      </c>
      <c r="J1544" s="15" t="s">
        <v>7586</v>
      </c>
      <c r="K1544" s="7" t="s">
        <v>5272</v>
      </c>
      <c r="L1544" s="19">
        <v>2412788</v>
      </c>
      <c r="M1544" s="19">
        <f t="shared" si="72"/>
        <v>0</v>
      </c>
      <c r="N1544" s="11">
        <f>M1544*(1+VOTOS!$P$3%)^Q1544</f>
        <v>0</v>
      </c>
      <c r="O1544" s="54">
        <f t="shared" si="73"/>
        <v>2412788</v>
      </c>
      <c r="P1544" s="103">
        <f t="shared" si="74"/>
        <v>1.6056467946843536E-5</v>
      </c>
      <c r="Q1544" s="6">
        <v>0</v>
      </c>
      <c r="R1544" s="6"/>
      <c r="S1544" s="6" t="s">
        <v>93</v>
      </c>
    </row>
    <row r="1545" spans="1:19" s="47" customFormat="1" ht="14" x14ac:dyDescent="0.15">
      <c r="A1545" s="8" t="s">
        <v>415</v>
      </c>
      <c r="B1545" s="114" t="s">
        <v>416</v>
      </c>
      <c r="C1545" s="40" t="s">
        <v>65</v>
      </c>
      <c r="D1545" s="6" t="s">
        <v>151</v>
      </c>
      <c r="E1545" s="7" t="s">
        <v>152</v>
      </c>
      <c r="F1545" s="6" t="s">
        <v>2251</v>
      </c>
      <c r="G1545" s="6" t="s">
        <v>4936</v>
      </c>
      <c r="H1545" s="6" t="s">
        <v>38</v>
      </c>
      <c r="I1545" s="8" t="s">
        <v>39</v>
      </c>
      <c r="J1545" s="15" t="s">
        <v>7586</v>
      </c>
      <c r="K1545" s="7" t="s">
        <v>4151</v>
      </c>
      <c r="L1545" s="19">
        <v>33954306</v>
      </c>
      <c r="M1545" s="19">
        <f t="shared" si="72"/>
        <v>33954306</v>
      </c>
      <c r="N1545" s="11">
        <f>M1545*(1+VOTOS!$P$3%)^Q1545</f>
        <v>34457708.711340472</v>
      </c>
      <c r="O1545" s="54">
        <f t="shared" si="73"/>
        <v>34457708.711340472</v>
      </c>
      <c r="P1545" s="103">
        <f t="shared" si="74"/>
        <v>2.2930696581933827E-4</v>
      </c>
      <c r="Q1545" s="48">
        <v>122</v>
      </c>
      <c r="R1545" s="48"/>
      <c r="S1545" s="48" t="s">
        <v>11</v>
      </c>
    </row>
    <row r="1546" spans="1:19" s="47" customFormat="1" ht="14" x14ac:dyDescent="0.15">
      <c r="A1546" s="8" t="s">
        <v>415</v>
      </c>
      <c r="B1546" s="114" t="s">
        <v>416</v>
      </c>
      <c r="C1546" s="40" t="s">
        <v>65</v>
      </c>
      <c r="D1546" s="6" t="s">
        <v>151</v>
      </c>
      <c r="E1546" s="17" t="s">
        <v>152</v>
      </c>
      <c r="F1546" s="6" t="s">
        <v>2251</v>
      </c>
      <c r="G1546" s="6" t="s">
        <v>4936</v>
      </c>
      <c r="H1546" s="6" t="s">
        <v>38</v>
      </c>
      <c r="I1546" s="8" t="s">
        <v>39</v>
      </c>
      <c r="J1546" s="15" t="s">
        <v>7586</v>
      </c>
      <c r="K1546" s="7" t="s">
        <v>4149</v>
      </c>
      <c r="L1546" s="19">
        <v>30860913</v>
      </c>
      <c r="M1546" s="19">
        <f t="shared" si="72"/>
        <v>30860913</v>
      </c>
      <c r="N1546" s="11">
        <f>M1546*(1+VOTOS!$P$3%)^Q1546</f>
        <v>32129717.929184165</v>
      </c>
      <c r="O1546" s="54">
        <f t="shared" si="73"/>
        <v>32129717.929184165</v>
      </c>
      <c r="P1546" s="103">
        <f t="shared" si="74"/>
        <v>2.1381480099829311E-4</v>
      </c>
      <c r="Q1546" s="48">
        <v>334</v>
      </c>
      <c r="R1546" s="48"/>
      <c r="S1546" s="48" t="s">
        <v>11</v>
      </c>
    </row>
    <row r="1547" spans="1:19" s="47" customFormat="1" ht="14" x14ac:dyDescent="0.15">
      <c r="A1547" s="8" t="s">
        <v>415</v>
      </c>
      <c r="B1547" s="114" t="s">
        <v>416</v>
      </c>
      <c r="C1547" s="40" t="s">
        <v>65</v>
      </c>
      <c r="D1547" s="6" t="s">
        <v>151</v>
      </c>
      <c r="E1547" s="7" t="s">
        <v>152</v>
      </c>
      <c r="F1547" s="6" t="s">
        <v>2251</v>
      </c>
      <c r="G1547" s="6" t="s">
        <v>4936</v>
      </c>
      <c r="H1547" s="6" t="s">
        <v>38</v>
      </c>
      <c r="I1547" s="8" t="s">
        <v>39</v>
      </c>
      <c r="J1547" s="15" t="s">
        <v>7586</v>
      </c>
      <c r="K1547" s="7" t="s">
        <v>4150</v>
      </c>
      <c r="L1547" s="19">
        <v>30132559</v>
      </c>
      <c r="M1547" s="19">
        <f t="shared" si="72"/>
        <v>30132559</v>
      </c>
      <c r="N1547" s="11">
        <f>M1547*(1+VOTOS!$P$3%)^Q1547</f>
        <v>30801433.681996379</v>
      </c>
      <c r="O1547" s="54">
        <f t="shared" si="73"/>
        <v>30801433.681996379</v>
      </c>
      <c r="P1547" s="103">
        <f t="shared" si="74"/>
        <v>2.0497541956931224E-4</v>
      </c>
      <c r="Q1547" s="48">
        <v>182</v>
      </c>
      <c r="R1547" s="48"/>
      <c r="S1547" s="48" t="s">
        <v>11</v>
      </c>
    </row>
    <row r="1548" spans="1:19" s="47" customFormat="1" ht="14" x14ac:dyDescent="0.15">
      <c r="A1548" s="8" t="s">
        <v>415</v>
      </c>
      <c r="B1548" s="114" t="s">
        <v>416</v>
      </c>
      <c r="C1548" s="40" t="s">
        <v>65</v>
      </c>
      <c r="D1548" s="6" t="s">
        <v>151</v>
      </c>
      <c r="E1548" s="17" t="s">
        <v>152</v>
      </c>
      <c r="F1548" s="6" t="s">
        <v>2251</v>
      </c>
      <c r="G1548" s="6" t="s">
        <v>4936</v>
      </c>
      <c r="H1548" s="6" t="s">
        <v>38</v>
      </c>
      <c r="I1548" s="8" t="s">
        <v>39</v>
      </c>
      <c r="J1548" s="15" t="s">
        <v>7586</v>
      </c>
      <c r="K1548" s="7" t="s">
        <v>4148</v>
      </c>
      <c r="L1548" s="19">
        <v>16590206</v>
      </c>
      <c r="M1548" s="19">
        <f t="shared" si="72"/>
        <v>16590206</v>
      </c>
      <c r="N1548" s="11">
        <f>M1548*(1+VOTOS!$P$3%)^Q1548</f>
        <v>17299397.85229785</v>
      </c>
      <c r="O1548" s="54">
        <f t="shared" si="73"/>
        <v>17299397.85229785</v>
      </c>
      <c r="P1548" s="103">
        <f t="shared" si="74"/>
        <v>1.1512293127913199E-4</v>
      </c>
      <c r="Q1548" s="48">
        <v>347</v>
      </c>
      <c r="R1548" s="48"/>
      <c r="S1548" s="48" t="s">
        <v>11</v>
      </c>
    </row>
    <row r="1549" spans="1:19" s="47" customFormat="1" ht="14" x14ac:dyDescent="0.15">
      <c r="A1549" s="8" t="s">
        <v>415</v>
      </c>
      <c r="B1549" s="114" t="s">
        <v>416</v>
      </c>
      <c r="C1549" s="40" t="s">
        <v>65</v>
      </c>
      <c r="D1549" s="6" t="s">
        <v>151</v>
      </c>
      <c r="E1549" s="7" t="s">
        <v>152</v>
      </c>
      <c r="F1549" s="6" t="s">
        <v>2251</v>
      </c>
      <c r="G1549" s="6" t="s">
        <v>4936</v>
      </c>
      <c r="H1549" s="6" t="s">
        <v>38</v>
      </c>
      <c r="I1549" s="8" t="s">
        <v>39</v>
      </c>
      <c r="J1549" s="15" t="s">
        <v>7586</v>
      </c>
      <c r="K1549" s="7" t="s">
        <v>2252</v>
      </c>
      <c r="L1549" s="19">
        <v>11093645</v>
      </c>
      <c r="M1549" s="19">
        <f t="shared" si="72"/>
        <v>11093645</v>
      </c>
      <c r="N1549" s="11">
        <f>M1549*(1+VOTOS!$P$3%)^Q1549</f>
        <v>11116418.498210536</v>
      </c>
      <c r="O1549" s="54">
        <f t="shared" si="73"/>
        <v>11116418.498210536</v>
      </c>
      <c r="P1549" s="103">
        <f t="shared" si="74"/>
        <v>7.3976833978043672E-5</v>
      </c>
      <c r="Q1549" s="48">
        <v>17</v>
      </c>
      <c r="R1549" s="48"/>
      <c r="S1549" s="48" t="s">
        <v>11</v>
      </c>
    </row>
    <row r="1550" spans="1:19" s="47" customFormat="1" ht="14" x14ac:dyDescent="0.15">
      <c r="A1550" s="8" t="s">
        <v>415</v>
      </c>
      <c r="B1550" s="114" t="s">
        <v>416</v>
      </c>
      <c r="C1550" s="40" t="s">
        <v>65</v>
      </c>
      <c r="D1550" s="6" t="s">
        <v>151</v>
      </c>
      <c r="E1550" s="7" t="s">
        <v>152</v>
      </c>
      <c r="F1550" s="6" t="s">
        <v>2251</v>
      </c>
      <c r="G1550" s="6" t="s">
        <v>4936</v>
      </c>
      <c r="H1550" s="6" t="s">
        <v>38</v>
      </c>
      <c r="I1550" s="8" t="s">
        <v>39</v>
      </c>
      <c r="J1550" s="15" t="s">
        <v>7586</v>
      </c>
      <c r="K1550" s="7" t="s">
        <v>2252</v>
      </c>
      <c r="L1550" s="19">
        <v>55773195</v>
      </c>
      <c r="M1550" s="19">
        <f t="shared" si="72"/>
        <v>55773195</v>
      </c>
      <c r="N1550" s="11">
        <f>M1550*(1+VOTOS!$P$3%)^Q1550</f>
        <v>55887688.546217531</v>
      </c>
      <c r="O1550" s="54">
        <f t="shared" si="73"/>
        <v>55887688.546217531</v>
      </c>
      <c r="P1550" s="103">
        <f t="shared" si="74"/>
        <v>3.7191783105913837E-4</v>
      </c>
      <c r="Q1550" s="48">
        <v>17</v>
      </c>
      <c r="R1550" s="48"/>
      <c r="S1550" s="48" t="s">
        <v>11</v>
      </c>
    </row>
    <row r="1551" spans="1:19" s="47" customFormat="1" ht="14" x14ac:dyDescent="0.15">
      <c r="A1551" s="8" t="s">
        <v>415</v>
      </c>
      <c r="B1551" s="114" t="s">
        <v>416</v>
      </c>
      <c r="C1551" s="40" t="s">
        <v>65</v>
      </c>
      <c r="D1551" s="6" t="s">
        <v>1723</v>
      </c>
      <c r="E1551" s="7" t="s">
        <v>1724</v>
      </c>
      <c r="F1551" s="6" t="s">
        <v>2253</v>
      </c>
      <c r="G1551" s="6" t="s">
        <v>106</v>
      </c>
      <c r="H1551" s="6" t="s">
        <v>38</v>
      </c>
      <c r="I1551" s="8" t="s">
        <v>39</v>
      </c>
      <c r="J1551" s="15" t="s">
        <v>7586</v>
      </c>
      <c r="K1551" s="7" t="s">
        <v>2254</v>
      </c>
      <c r="L1551" s="19">
        <v>492893</v>
      </c>
      <c r="M1551" s="19">
        <f t="shared" si="72"/>
        <v>492893</v>
      </c>
      <c r="N1551" s="11">
        <f>M1551*(1+VOTOS!$P$3%)^Q1551</f>
        <v>493964.4154906717</v>
      </c>
      <c r="O1551" s="54">
        <f t="shared" si="73"/>
        <v>493964.4154906717</v>
      </c>
      <c r="P1551" s="103">
        <f t="shared" si="74"/>
        <v>3.2872029387609989E-6</v>
      </c>
      <c r="Q1551" s="48">
        <v>18</v>
      </c>
      <c r="R1551" s="48"/>
      <c r="S1551" s="48" t="s">
        <v>11</v>
      </c>
    </row>
    <row r="1552" spans="1:19" s="47" customFormat="1" ht="14" x14ac:dyDescent="0.15">
      <c r="A1552" s="8" t="s">
        <v>415</v>
      </c>
      <c r="B1552" s="114" t="s">
        <v>416</v>
      </c>
      <c r="C1552" s="40" t="s">
        <v>65</v>
      </c>
      <c r="D1552" s="6" t="s">
        <v>1723</v>
      </c>
      <c r="E1552" s="7" t="s">
        <v>1724</v>
      </c>
      <c r="F1552" s="6" t="s">
        <v>2253</v>
      </c>
      <c r="G1552" s="6" t="s">
        <v>106</v>
      </c>
      <c r="H1552" s="6" t="s">
        <v>38</v>
      </c>
      <c r="I1552" s="8" t="s">
        <v>39</v>
      </c>
      <c r="J1552" s="15" t="s">
        <v>7586</v>
      </c>
      <c r="K1552" s="7" t="s">
        <v>2255</v>
      </c>
      <c r="L1552" s="19">
        <v>89996</v>
      </c>
      <c r="M1552" s="19">
        <f t="shared" si="72"/>
        <v>89996</v>
      </c>
      <c r="N1552" s="11">
        <f>M1552*(1+VOTOS!$P$3%)^Q1552</f>
        <v>90191.626857144438</v>
      </c>
      <c r="O1552" s="54">
        <f t="shared" si="73"/>
        <v>90191.626857144438</v>
      </c>
      <c r="P1552" s="103">
        <f t="shared" si="74"/>
        <v>6.0020149540921635E-7</v>
      </c>
      <c r="Q1552" s="48">
        <v>18</v>
      </c>
      <c r="R1552" s="48"/>
      <c r="S1552" s="48" t="s">
        <v>11</v>
      </c>
    </row>
    <row r="1553" spans="1:19" s="47" customFormat="1" ht="14" x14ac:dyDescent="0.15">
      <c r="A1553" s="14" t="s">
        <v>5234</v>
      </c>
      <c r="B1553" s="115" t="s">
        <v>416</v>
      </c>
      <c r="C1553" s="40" t="s">
        <v>65</v>
      </c>
      <c r="D1553" s="12" t="s">
        <v>413</v>
      </c>
      <c r="E1553" s="51" t="s">
        <v>414</v>
      </c>
      <c r="F1553" s="14" t="s">
        <v>5796</v>
      </c>
      <c r="G1553" s="14" t="s">
        <v>37</v>
      </c>
      <c r="H1553" s="14" t="s">
        <v>38</v>
      </c>
      <c r="I1553" s="14" t="s">
        <v>39</v>
      </c>
      <c r="J1553" s="15" t="s">
        <v>7586</v>
      </c>
      <c r="K1553" s="52" t="s">
        <v>5800</v>
      </c>
      <c r="L1553" s="109">
        <v>6794976.5</v>
      </c>
      <c r="M1553" s="19">
        <f t="shared" si="72"/>
        <v>6794976.5</v>
      </c>
      <c r="N1553" s="11">
        <f>M1553*(1+VOTOS!$P$3%)^Q1553</f>
        <v>6911541.1732625728</v>
      </c>
      <c r="O1553" s="54">
        <f t="shared" si="73"/>
        <v>6911541.1732625728</v>
      </c>
      <c r="P1553" s="103">
        <f t="shared" si="74"/>
        <v>4.599448410377533E-5</v>
      </c>
      <c r="Q1553" s="6">
        <v>141</v>
      </c>
      <c r="R1553" s="6"/>
      <c r="S1553" s="6" t="s">
        <v>7</v>
      </c>
    </row>
    <row r="1554" spans="1:19" s="47" customFormat="1" ht="14" x14ac:dyDescent="0.15">
      <c r="A1554" s="14" t="s">
        <v>5234</v>
      </c>
      <c r="B1554" s="115" t="s">
        <v>416</v>
      </c>
      <c r="C1554" s="40" t="s">
        <v>65</v>
      </c>
      <c r="D1554" s="12" t="s">
        <v>413</v>
      </c>
      <c r="E1554" s="51" t="s">
        <v>414</v>
      </c>
      <c r="F1554" s="14" t="s">
        <v>5796</v>
      </c>
      <c r="G1554" s="14" t="s">
        <v>37</v>
      </c>
      <c r="H1554" s="14" t="s">
        <v>38</v>
      </c>
      <c r="I1554" s="14" t="s">
        <v>39</v>
      </c>
      <c r="J1554" s="15" t="s">
        <v>7586</v>
      </c>
      <c r="K1554" s="52" t="s">
        <v>5799</v>
      </c>
      <c r="L1554" s="109">
        <v>6616949</v>
      </c>
      <c r="M1554" s="19">
        <f t="shared" ref="M1554:M1617" si="75">+IF(Q1554&gt;0,L1554,0)</f>
        <v>6616949</v>
      </c>
      <c r="N1554" s="11">
        <f>M1554*(1+VOTOS!$P$3%)^Q1554</f>
        <v>6737770.8185934434</v>
      </c>
      <c r="O1554" s="54">
        <f t="shared" si="73"/>
        <v>6737770.8185934434</v>
      </c>
      <c r="P1554" s="103">
        <f t="shared" si="74"/>
        <v>4.4838088212442762E-5</v>
      </c>
      <c r="Q1554" s="6">
        <v>150</v>
      </c>
      <c r="R1554" s="6"/>
      <c r="S1554" s="6" t="s">
        <v>7</v>
      </c>
    </row>
    <row r="1555" spans="1:19" s="47" customFormat="1" ht="14" x14ac:dyDescent="0.15">
      <c r="A1555" s="14" t="s">
        <v>5234</v>
      </c>
      <c r="B1555" s="115" t="s">
        <v>416</v>
      </c>
      <c r="C1555" s="40" t="s">
        <v>65</v>
      </c>
      <c r="D1555" s="12" t="s">
        <v>413</v>
      </c>
      <c r="E1555" s="51" t="s">
        <v>414</v>
      </c>
      <c r="F1555" s="14" t="s">
        <v>5796</v>
      </c>
      <c r="G1555" s="14" t="s">
        <v>37</v>
      </c>
      <c r="H1555" s="14" t="s">
        <v>38</v>
      </c>
      <c r="I1555" s="14" t="s">
        <v>39</v>
      </c>
      <c r="J1555" s="15" t="s">
        <v>7586</v>
      </c>
      <c r="K1555" s="52" t="s">
        <v>5798</v>
      </c>
      <c r="L1555" s="109">
        <v>6105617</v>
      </c>
      <c r="M1555" s="19">
        <f t="shared" si="75"/>
        <v>6105617</v>
      </c>
      <c r="N1555" s="11">
        <f>M1555*(1+VOTOS!$P$3%)^Q1555</f>
        <v>6243406.9411442457</v>
      </c>
      <c r="O1555" s="54">
        <f t="shared" si="73"/>
        <v>6243406.9411442457</v>
      </c>
      <c r="P1555" s="103">
        <f t="shared" si="74"/>
        <v>4.1548226959676119E-5</v>
      </c>
      <c r="Q1555" s="6">
        <v>185</v>
      </c>
      <c r="R1555" s="6"/>
      <c r="S1555" s="6" t="s">
        <v>7</v>
      </c>
    </row>
    <row r="1556" spans="1:19" s="47" customFormat="1" ht="14" x14ac:dyDescent="0.15">
      <c r="A1556" s="14" t="s">
        <v>5234</v>
      </c>
      <c r="B1556" s="115" t="s">
        <v>416</v>
      </c>
      <c r="C1556" s="40" t="s">
        <v>65</v>
      </c>
      <c r="D1556" s="12" t="s">
        <v>413</v>
      </c>
      <c r="E1556" s="51" t="s">
        <v>414</v>
      </c>
      <c r="F1556" s="14" t="s">
        <v>5796</v>
      </c>
      <c r="G1556" s="14" t="s">
        <v>37</v>
      </c>
      <c r="H1556" s="14" t="s">
        <v>38</v>
      </c>
      <c r="I1556" s="14" t="s">
        <v>39</v>
      </c>
      <c r="J1556" s="15" t="s">
        <v>7586</v>
      </c>
      <c r="K1556" s="52" t="s">
        <v>5797</v>
      </c>
      <c r="L1556" s="109">
        <v>5283322.5</v>
      </c>
      <c r="M1556" s="19">
        <f t="shared" si="75"/>
        <v>5283322.5</v>
      </c>
      <c r="N1556" s="11">
        <f>M1556*(1+VOTOS!$P$3%)^Q1556</f>
        <v>5422796.2294135392</v>
      </c>
      <c r="O1556" s="54">
        <f t="shared" si="73"/>
        <v>5422796.2294135392</v>
      </c>
      <c r="P1556" s="103">
        <f t="shared" si="74"/>
        <v>3.6087279048073218E-5</v>
      </c>
      <c r="Q1556" s="6">
        <v>216</v>
      </c>
      <c r="R1556" s="6"/>
      <c r="S1556" s="6" t="s">
        <v>7</v>
      </c>
    </row>
    <row r="1557" spans="1:19" s="47" customFormat="1" ht="14" x14ac:dyDescent="0.15">
      <c r="A1557" s="14" t="s">
        <v>5234</v>
      </c>
      <c r="B1557" s="115" t="s">
        <v>416</v>
      </c>
      <c r="C1557" s="40" t="s">
        <v>65</v>
      </c>
      <c r="D1557" s="12" t="s">
        <v>413</v>
      </c>
      <c r="E1557" s="51" t="s">
        <v>414</v>
      </c>
      <c r="F1557" s="14" t="s">
        <v>5796</v>
      </c>
      <c r="G1557" s="14" t="s">
        <v>37</v>
      </c>
      <c r="H1557" s="14" t="s">
        <v>38</v>
      </c>
      <c r="I1557" s="14" t="s">
        <v>39</v>
      </c>
      <c r="J1557" s="15" t="s">
        <v>7586</v>
      </c>
      <c r="K1557" s="52" t="s">
        <v>5801</v>
      </c>
      <c r="L1557" s="109">
        <v>2647123</v>
      </c>
      <c r="M1557" s="19">
        <f t="shared" si="75"/>
        <v>2647123</v>
      </c>
      <c r="N1557" s="11">
        <f>M1557*(1+VOTOS!$P$3%)^Q1557</f>
        <v>2676018.9828964244</v>
      </c>
      <c r="O1557" s="54">
        <f t="shared" si="73"/>
        <v>2676018.9828964244</v>
      </c>
      <c r="P1557" s="103">
        <f t="shared" si="74"/>
        <v>1.7808200730450117E-5</v>
      </c>
      <c r="Q1557" s="6">
        <v>90</v>
      </c>
      <c r="R1557" s="6"/>
      <c r="S1557" s="6" t="s">
        <v>7</v>
      </c>
    </row>
    <row r="1558" spans="1:19" s="47" customFormat="1" ht="14" x14ac:dyDescent="0.15">
      <c r="A1558" s="14" t="s">
        <v>5234</v>
      </c>
      <c r="B1558" s="115" t="s">
        <v>416</v>
      </c>
      <c r="C1558" s="40" t="s">
        <v>65</v>
      </c>
      <c r="D1558" s="12" t="s">
        <v>413</v>
      </c>
      <c r="E1558" s="51" t="s">
        <v>414</v>
      </c>
      <c r="F1558" s="14" t="s">
        <v>5796</v>
      </c>
      <c r="G1558" s="14" t="s">
        <v>37</v>
      </c>
      <c r="H1558" s="14" t="s">
        <v>38</v>
      </c>
      <c r="I1558" s="14" t="s">
        <v>39</v>
      </c>
      <c r="J1558" s="15" t="s">
        <v>7586</v>
      </c>
      <c r="K1558" s="52" t="s">
        <v>4305</v>
      </c>
      <c r="L1558" s="109">
        <v>965790</v>
      </c>
      <c r="M1558" s="19">
        <f t="shared" si="75"/>
        <v>965790</v>
      </c>
      <c r="N1558" s="11">
        <f>M1558*(1+VOTOS!$P$3%)^Q1558</f>
        <v>979872.25793332758</v>
      </c>
      <c r="O1558" s="54">
        <f t="shared" si="73"/>
        <v>979872.25793332758</v>
      </c>
      <c r="P1558" s="103">
        <f t="shared" si="74"/>
        <v>6.5207915082086263E-6</v>
      </c>
      <c r="Q1558" s="6">
        <v>120</v>
      </c>
      <c r="R1558" s="6"/>
      <c r="S1558" s="6" t="s">
        <v>7</v>
      </c>
    </row>
    <row r="1559" spans="1:19" s="47" customFormat="1" ht="14" x14ac:dyDescent="0.15">
      <c r="A1559" s="14" t="s">
        <v>5234</v>
      </c>
      <c r="B1559" s="115" t="s">
        <v>416</v>
      </c>
      <c r="C1559" s="40" t="s">
        <v>65</v>
      </c>
      <c r="D1559" s="12" t="s">
        <v>413</v>
      </c>
      <c r="E1559" s="51" t="s">
        <v>414</v>
      </c>
      <c r="F1559" s="14" t="s">
        <v>5796</v>
      </c>
      <c r="G1559" s="14" t="s">
        <v>37</v>
      </c>
      <c r="H1559" s="14" t="s">
        <v>38</v>
      </c>
      <c r="I1559" s="14" t="s">
        <v>39</v>
      </c>
      <c r="J1559" s="15" t="s">
        <v>7586</v>
      </c>
      <c r="K1559" s="52" t="s">
        <v>5802</v>
      </c>
      <c r="L1559" s="109">
        <v>26568</v>
      </c>
      <c r="M1559" s="19">
        <f t="shared" si="75"/>
        <v>26568</v>
      </c>
      <c r="N1559" s="11">
        <f>M1559*(1+VOTOS!$P$3%)^Q1559</f>
        <v>26731.955818322145</v>
      </c>
      <c r="O1559" s="54">
        <f t="shared" si="73"/>
        <v>26731.955818322145</v>
      </c>
      <c r="P1559" s="103">
        <f t="shared" si="74"/>
        <v>1.7789411740829576E-7</v>
      </c>
      <c r="Q1559" s="6">
        <v>51</v>
      </c>
      <c r="R1559" s="6"/>
      <c r="S1559" s="6" t="s">
        <v>7</v>
      </c>
    </row>
    <row r="1560" spans="1:19" s="47" customFormat="1" ht="14" x14ac:dyDescent="0.15">
      <c r="A1560" s="14" t="s">
        <v>5234</v>
      </c>
      <c r="B1560" s="115" t="s">
        <v>416</v>
      </c>
      <c r="C1560" s="40" t="s">
        <v>65</v>
      </c>
      <c r="D1560" s="12" t="s">
        <v>1197</v>
      </c>
      <c r="E1560" s="51" t="s">
        <v>1198</v>
      </c>
      <c r="F1560" s="14" t="s">
        <v>6100</v>
      </c>
      <c r="G1560" s="14" t="s">
        <v>37</v>
      </c>
      <c r="H1560" s="14" t="s">
        <v>38</v>
      </c>
      <c r="I1560" s="14" t="s">
        <v>39</v>
      </c>
      <c r="J1560" s="15" t="s">
        <v>7586</v>
      </c>
      <c r="K1560" s="52" t="s">
        <v>4920</v>
      </c>
      <c r="L1560" s="109">
        <v>3066024.5</v>
      </c>
      <c r="M1560" s="19">
        <f t="shared" si="75"/>
        <v>3066024.5</v>
      </c>
      <c r="N1560" s="11">
        <f>M1560*(1+VOTOS!$P$3%)^Q1560</f>
        <v>3134839.5421523191</v>
      </c>
      <c r="O1560" s="54">
        <f t="shared" si="73"/>
        <v>3134839.5421523191</v>
      </c>
      <c r="P1560" s="103">
        <f t="shared" si="74"/>
        <v>2.0861530572543622E-5</v>
      </c>
      <c r="Q1560" s="6">
        <v>184</v>
      </c>
      <c r="R1560" s="6"/>
      <c r="S1560" s="6" t="s">
        <v>7</v>
      </c>
    </row>
    <row r="1561" spans="1:19" s="47" customFormat="1" ht="14" x14ac:dyDescent="0.15">
      <c r="A1561" s="14" t="s">
        <v>5234</v>
      </c>
      <c r="B1561" s="115" t="s">
        <v>416</v>
      </c>
      <c r="C1561" s="40" t="s">
        <v>65</v>
      </c>
      <c r="D1561" s="12" t="s">
        <v>772</v>
      </c>
      <c r="E1561" s="51" t="s">
        <v>773</v>
      </c>
      <c r="F1561" s="14" t="s">
        <v>5517</v>
      </c>
      <c r="G1561" s="14" t="s">
        <v>37</v>
      </c>
      <c r="H1561" s="14" t="s">
        <v>38</v>
      </c>
      <c r="I1561" s="14" t="s">
        <v>39</v>
      </c>
      <c r="J1561" s="15" t="s">
        <v>7586</v>
      </c>
      <c r="K1561" s="52" t="s">
        <v>5518</v>
      </c>
      <c r="L1561" s="109">
        <v>8668330</v>
      </c>
      <c r="M1561" s="19">
        <f t="shared" si="75"/>
        <v>8668330</v>
      </c>
      <c r="N1561" s="11">
        <f>M1561*(1+VOTOS!$P$3%)^Q1561</f>
        <v>9195047.4459067844</v>
      </c>
      <c r="O1561" s="54">
        <f t="shared" si="73"/>
        <v>9195047.4459067844</v>
      </c>
      <c r="P1561" s="103">
        <f t="shared" si="74"/>
        <v>6.119061624349417E-5</v>
      </c>
      <c r="Q1561" s="6">
        <v>489</v>
      </c>
      <c r="R1561" s="6"/>
      <c r="S1561" s="6" t="s">
        <v>7</v>
      </c>
    </row>
    <row r="1562" spans="1:19" s="47" customFormat="1" ht="14" x14ac:dyDescent="0.15">
      <c r="A1562" s="14" t="s">
        <v>5234</v>
      </c>
      <c r="B1562" s="115" t="s">
        <v>416</v>
      </c>
      <c r="C1562" s="40" t="s">
        <v>65</v>
      </c>
      <c r="D1562" s="12" t="s">
        <v>114</v>
      </c>
      <c r="E1562" s="51" t="s">
        <v>115</v>
      </c>
      <c r="F1562" s="14" t="s">
        <v>5554</v>
      </c>
      <c r="G1562" s="14" t="s">
        <v>37</v>
      </c>
      <c r="H1562" s="14" t="s">
        <v>38</v>
      </c>
      <c r="I1562" s="14" t="s">
        <v>39</v>
      </c>
      <c r="J1562" s="15" t="s">
        <v>7586</v>
      </c>
      <c r="K1562" s="52" t="s">
        <v>5555</v>
      </c>
      <c r="L1562" s="109">
        <v>172016407.5</v>
      </c>
      <c r="M1562" s="19">
        <f t="shared" si="75"/>
        <v>172016407.5</v>
      </c>
      <c r="N1562" s="11">
        <f>M1562*(1+VOTOS!$P$3%)^Q1562</f>
        <v>174967269.26325098</v>
      </c>
      <c r="O1562" s="54">
        <f t="shared" si="73"/>
        <v>174967269.26325098</v>
      </c>
      <c r="P1562" s="103">
        <f t="shared" si="74"/>
        <v>1.16436104235935E-3</v>
      </c>
      <c r="Q1562" s="6">
        <v>141</v>
      </c>
      <c r="R1562" s="6"/>
      <c r="S1562" s="6" t="s">
        <v>7</v>
      </c>
    </row>
    <row r="1563" spans="1:19" s="47" customFormat="1" ht="14" x14ac:dyDescent="0.15">
      <c r="A1563" s="14" t="s">
        <v>5234</v>
      </c>
      <c r="B1563" s="115" t="s">
        <v>416</v>
      </c>
      <c r="C1563" s="40" t="s">
        <v>65</v>
      </c>
      <c r="D1563" s="12" t="s">
        <v>114</v>
      </c>
      <c r="E1563" s="51" t="s">
        <v>115</v>
      </c>
      <c r="F1563" s="14" t="s">
        <v>5554</v>
      </c>
      <c r="G1563" s="14" t="s">
        <v>37</v>
      </c>
      <c r="H1563" s="14" t="s">
        <v>38</v>
      </c>
      <c r="I1563" s="14" t="s">
        <v>39</v>
      </c>
      <c r="J1563" s="15" t="s">
        <v>7586</v>
      </c>
      <c r="K1563" s="52" t="s">
        <v>5556</v>
      </c>
      <c r="L1563" s="109">
        <v>48077412</v>
      </c>
      <c r="M1563" s="19">
        <f t="shared" si="75"/>
        <v>48077412</v>
      </c>
      <c r="N1563" s="11">
        <f>M1563*(1+VOTOS!$P$3%)^Q1563</f>
        <v>48896258.934290491</v>
      </c>
      <c r="O1563" s="54">
        <f t="shared" si="73"/>
        <v>48896258.934290491</v>
      </c>
      <c r="P1563" s="103">
        <f t="shared" si="74"/>
        <v>3.253917104606775E-4</v>
      </c>
      <c r="Q1563" s="6">
        <v>140</v>
      </c>
      <c r="R1563" s="6"/>
      <c r="S1563" s="6" t="s">
        <v>7</v>
      </c>
    </row>
    <row r="1564" spans="1:19" s="47" customFormat="1" ht="14" x14ac:dyDescent="0.15">
      <c r="A1564" s="14" t="s">
        <v>5234</v>
      </c>
      <c r="B1564" s="115" t="s">
        <v>416</v>
      </c>
      <c r="C1564" s="40" t="s">
        <v>65</v>
      </c>
      <c r="D1564" s="12" t="s">
        <v>114</v>
      </c>
      <c r="E1564" s="51" t="s">
        <v>115</v>
      </c>
      <c r="F1564" s="14" t="s">
        <v>5554</v>
      </c>
      <c r="G1564" s="14" t="s">
        <v>37</v>
      </c>
      <c r="H1564" s="14" t="s">
        <v>38</v>
      </c>
      <c r="I1564" s="14" t="s">
        <v>39</v>
      </c>
      <c r="J1564" s="15" t="s">
        <v>7586</v>
      </c>
      <c r="K1564" s="52" t="s">
        <v>5557</v>
      </c>
      <c r="L1564" s="109">
        <v>42975797.5</v>
      </c>
      <c r="M1564" s="19">
        <f t="shared" si="75"/>
        <v>42975797.5</v>
      </c>
      <c r="N1564" s="11">
        <f>M1564*(1+VOTOS!$P$3%)^Q1564</f>
        <v>43676130.758418225</v>
      </c>
      <c r="O1564" s="54">
        <f t="shared" si="73"/>
        <v>43676130.758418225</v>
      </c>
      <c r="P1564" s="103">
        <f t="shared" si="74"/>
        <v>2.9065313387031488E-4</v>
      </c>
      <c r="Q1564" s="6">
        <v>134</v>
      </c>
      <c r="R1564" s="6"/>
      <c r="S1564" s="6" t="s">
        <v>7</v>
      </c>
    </row>
    <row r="1565" spans="1:19" s="47" customFormat="1" ht="14" x14ac:dyDescent="0.15">
      <c r="A1565" s="14" t="s">
        <v>5234</v>
      </c>
      <c r="B1565" s="115" t="s">
        <v>416</v>
      </c>
      <c r="C1565" s="40" t="s">
        <v>65</v>
      </c>
      <c r="D1565" s="12" t="s">
        <v>114</v>
      </c>
      <c r="E1565" s="51" t="s">
        <v>115</v>
      </c>
      <c r="F1565" s="14" t="s">
        <v>5554</v>
      </c>
      <c r="G1565" s="14" t="s">
        <v>37</v>
      </c>
      <c r="H1565" s="14" t="s">
        <v>38</v>
      </c>
      <c r="I1565" s="14" t="s">
        <v>39</v>
      </c>
      <c r="J1565" s="15" t="s">
        <v>7586</v>
      </c>
      <c r="K1565" s="52" t="s">
        <v>5555</v>
      </c>
      <c r="L1565" s="109">
        <v>19499730.5</v>
      </c>
      <c r="M1565" s="19">
        <f t="shared" si="75"/>
        <v>0</v>
      </c>
      <c r="N1565" s="11">
        <f>M1565*(1+VOTOS!$P$3%)^Q1565</f>
        <v>0</v>
      </c>
      <c r="O1565" s="54">
        <f t="shared" si="73"/>
        <v>19499730.5</v>
      </c>
      <c r="P1565" s="103">
        <f t="shared" si="74"/>
        <v>1.2976556487571112E-4</v>
      </c>
      <c r="Q1565" s="6">
        <v>0</v>
      </c>
      <c r="R1565" s="6"/>
      <c r="S1565" s="6" t="s">
        <v>7</v>
      </c>
    </row>
    <row r="1566" spans="1:19" s="47" customFormat="1" ht="14" x14ac:dyDescent="0.15">
      <c r="A1566" s="14" t="s">
        <v>5234</v>
      </c>
      <c r="B1566" s="115" t="s">
        <v>416</v>
      </c>
      <c r="C1566" s="40" t="s">
        <v>65</v>
      </c>
      <c r="D1566" s="12" t="s">
        <v>114</v>
      </c>
      <c r="E1566" s="51" t="s">
        <v>115</v>
      </c>
      <c r="F1566" s="14" t="s">
        <v>5554</v>
      </c>
      <c r="G1566" s="14" t="s">
        <v>37</v>
      </c>
      <c r="H1566" s="14" t="s">
        <v>38</v>
      </c>
      <c r="I1566" s="14" t="s">
        <v>39</v>
      </c>
      <c r="J1566" s="15" t="s">
        <v>7586</v>
      </c>
      <c r="K1566" s="52" t="s">
        <v>5558</v>
      </c>
      <c r="L1566" s="109">
        <v>18310017.5</v>
      </c>
      <c r="M1566" s="19">
        <f t="shared" si="75"/>
        <v>18310017.5</v>
      </c>
      <c r="N1566" s="11">
        <f>M1566*(1+VOTOS!$P$3%)^Q1566</f>
        <v>18581479.754424855</v>
      </c>
      <c r="O1566" s="54">
        <f t="shared" si="73"/>
        <v>18581479.754424855</v>
      </c>
      <c r="P1566" s="103">
        <f t="shared" si="74"/>
        <v>1.2365484828416121E-4</v>
      </c>
      <c r="Q1566" s="6">
        <v>122</v>
      </c>
      <c r="R1566" s="6"/>
      <c r="S1566" s="6" t="s">
        <v>7</v>
      </c>
    </row>
    <row r="1567" spans="1:19" s="47" customFormat="1" ht="14" x14ac:dyDescent="0.15">
      <c r="A1567" s="14" t="s">
        <v>5234</v>
      </c>
      <c r="B1567" s="115" t="s">
        <v>416</v>
      </c>
      <c r="C1567" s="40" t="s">
        <v>65</v>
      </c>
      <c r="D1567" s="12" t="s">
        <v>114</v>
      </c>
      <c r="E1567" s="51" t="s">
        <v>115</v>
      </c>
      <c r="F1567" s="14" t="s">
        <v>5554</v>
      </c>
      <c r="G1567" s="14" t="s">
        <v>37</v>
      </c>
      <c r="H1567" s="14" t="s">
        <v>38</v>
      </c>
      <c r="I1567" s="14" t="s">
        <v>39</v>
      </c>
      <c r="J1567" s="15" t="s">
        <v>7586</v>
      </c>
      <c r="K1567" s="52" t="s">
        <v>6179</v>
      </c>
      <c r="L1567" s="109">
        <v>17756815</v>
      </c>
      <c r="M1567" s="19">
        <f t="shared" si="75"/>
        <v>0</v>
      </c>
      <c r="N1567" s="11">
        <f>M1567*(1+VOTOS!$P$3%)^Q1567</f>
        <v>0</v>
      </c>
      <c r="O1567" s="54">
        <f t="shared" si="73"/>
        <v>17756815</v>
      </c>
      <c r="P1567" s="103">
        <f t="shared" si="74"/>
        <v>1.1816692178738062E-4</v>
      </c>
      <c r="Q1567" s="6">
        <v>0</v>
      </c>
      <c r="R1567" s="6"/>
      <c r="S1567" s="6" t="s">
        <v>7</v>
      </c>
    </row>
    <row r="1568" spans="1:19" s="47" customFormat="1" ht="14" x14ac:dyDescent="0.15">
      <c r="A1568" s="14" t="s">
        <v>5234</v>
      </c>
      <c r="B1568" s="115" t="s">
        <v>416</v>
      </c>
      <c r="C1568" s="40" t="s">
        <v>65</v>
      </c>
      <c r="D1568" s="12" t="s">
        <v>114</v>
      </c>
      <c r="E1568" s="51" t="s">
        <v>115</v>
      </c>
      <c r="F1568" s="14" t="s">
        <v>5554</v>
      </c>
      <c r="G1568" s="14" t="s">
        <v>37</v>
      </c>
      <c r="H1568" s="14" t="s">
        <v>38</v>
      </c>
      <c r="I1568" s="14" t="s">
        <v>39</v>
      </c>
      <c r="J1568" s="15" t="s">
        <v>7586</v>
      </c>
      <c r="K1568" s="52" t="s">
        <v>6166</v>
      </c>
      <c r="L1568" s="109">
        <v>13325678.5</v>
      </c>
      <c r="M1568" s="19">
        <f t="shared" si="75"/>
        <v>0</v>
      </c>
      <c r="N1568" s="11">
        <f>M1568*(1+VOTOS!$P$3%)^Q1568</f>
        <v>0</v>
      </c>
      <c r="O1568" s="54">
        <f t="shared" si="73"/>
        <v>13325678.5</v>
      </c>
      <c r="P1568" s="103">
        <f t="shared" si="74"/>
        <v>8.8678876762149041E-5</v>
      </c>
      <c r="Q1568" s="6">
        <v>0</v>
      </c>
      <c r="R1568" s="6"/>
      <c r="S1568" s="6" t="s">
        <v>7</v>
      </c>
    </row>
    <row r="1569" spans="1:19" s="47" customFormat="1" ht="14" x14ac:dyDescent="0.15">
      <c r="A1569" s="14" t="s">
        <v>5234</v>
      </c>
      <c r="B1569" s="115" t="s">
        <v>416</v>
      </c>
      <c r="C1569" s="40" t="s">
        <v>65</v>
      </c>
      <c r="D1569" s="12" t="s">
        <v>114</v>
      </c>
      <c r="E1569" s="51" t="s">
        <v>115</v>
      </c>
      <c r="F1569" s="14" t="s">
        <v>5554</v>
      </c>
      <c r="G1569" s="14" t="s">
        <v>37</v>
      </c>
      <c r="H1569" s="14" t="s">
        <v>38</v>
      </c>
      <c r="I1569" s="14" t="s">
        <v>39</v>
      </c>
      <c r="J1569" s="15" t="s">
        <v>7586</v>
      </c>
      <c r="K1569" s="52" t="s">
        <v>6168</v>
      </c>
      <c r="L1569" s="109">
        <v>12931743</v>
      </c>
      <c r="M1569" s="19">
        <f t="shared" si="75"/>
        <v>0</v>
      </c>
      <c r="N1569" s="11">
        <f>M1569*(1+VOTOS!$P$3%)^Q1569</f>
        <v>0</v>
      </c>
      <c r="O1569" s="54">
        <f t="shared" si="73"/>
        <v>12931743</v>
      </c>
      <c r="P1569" s="103">
        <f t="shared" si="74"/>
        <v>8.6057339880801081E-5</v>
      </c>
      <c r="Q1569" s="6">
        <v>0</v>
      </c>
      <c r="R1569" s="6"/>
      <c r="S1569" s="6" t="s">
        <v>7</v>
      </c>
    </row>
    <row r="1570" spans="1:19" s="47" customFormat="1" ht="14" x14ac:dyDescent="0.15">
      <c r="A1570" s="14" t="s">
        <v>5234</v>
      </c>
      <c r="B1570" s="115" t="s">
        <v>416</v>
      </c>
      <c r="C1570" s="40" t="s">
        <v>65</v>
      </c>
      <c r="D1570" s="12" t="s">
        <v>114</v>
      </c>
      <c r="E1570" s="51" t="s">
        <v>115</v>
      </c>
      <c r="F1570" s="14" t="s">
        <v>5554</v>
      </c>
      <c r="G1570" s="14" t="s">
        <v>37</v>
      </c>
      <c r="H1570" s="14" t="s">
        <v>38</v>
      </c>
      <c r="I1570" s="14" t="s">
        <v>39</v>
      </c>
      <c r="J1570" s="15" t="s">
        <v>7586</v>
      </c>
      <c r="K1570" s="52" t="s">
        <v>6170</v>
      </c>
      <c r="L1570" s="109">
        <v>11067249.5</v>
      </c>
      <c r="M1570" s="19">
        <f t="shared" si="75"/>
        <v>0</v>
      </c>
      <c r="N1570" s="11">
        <f>M1570*(1+VOTOS!$P$3%)^Q1570</f>
        <v>0</v>
      </c>
      <c r="O1570" s="54">
        <f t="shared" si="73"/>
        <v>11067249.5</v>
      </c>
      <c r="P1570" s="103">
        <f t="shared" si="74"/>
        <v>7.3649627259614244E-5</v>
      </c>
      <c r="Q1570" s="6">
        <v>0</v>
      </c>
      <c r="R1570" s="6"/>
      <c r="S1570" s="6" t="s">
        <v>7</v>
      </c>
    </row>
    <row r="1571" spans="1:19" s="47" customFormat="1" ht="14" x14ac:dyDescent="0.15">
      <c r="A1571" s="14" t="s">
        <v>5234</v>
      </c>
      <c r="B1571" s="115" t="s">
        <v>416</v>
      </c>
      <c r="C1571" s="40" t="s">
        <v>65</v>
      </c>
      <c r="D1571" s="12" t="s">
        <v>114</v>
      </c>
      <c r="E1571" s="51" t="s">
        <v>115</v>
      </c>
      <c r="F1571" s="14" t="s">
        <v>5554</v>
      </c>
      <c r="G1571" s="14" t="s">
        <v>37</v>
      </c>
      <c r="H1571" s="14" t="s">
        <v>38</v>
      </c>
      <c r="I1571" s="14" t="s">
        <v>39</v>
      </c>
      <c r="J1571" s="15" t="s">
        <v>7586</v>
      </c>
      <c r="K1571" s="52" t="s">
        <v>5560</v>
      </c>
      <c r="L1571" s="109">
        <v>7999157.5</v>
      </c>
      <c r="M1571" s="19">
        <f t="shared" si="75"/>
        <v>7999157.5</v>
      </c>
      <c r="N1571" s="11">
        <f>M1571*(1+VOTOS!$P$3%)^Q1571</f>
        <v>8042698.3833369501</v>
      </c>
      <c r="O1571" s="54">
        <f t="shared" si="73"/>
        <v>8042698.3833369501</v>
      </c>
      <c r="P1571" s="103">
        <f t="shared" si="74"/>
        <v>5.3522037078342594E-5</v>
      </c>
      <c r="Q1571" s="6">
        <v>45</v>
      </c>
      <c r="R1571" s="6"/>
      <c r="S1571" s="6" t="s">
        <v>7</v>
      </c>
    </row>
    <row r="1572" spans="1:19" s="47" customFormat="1" ht="14" x14ac:dyDescent="0.15">
      <c r="A1572" s="14" t="s">
        <v>5234</v>
      </c>
      <c r="B1572" s="115" t="s">
        <v>416</v>
      </c>
      <c r="C1572" s="40" t="s">
        <v>65</v>
      </c>
      <c r="D1572" s="12" t="s">
        <v>114</v>
      </c>
      <c r="E1572" s="51" t="s">
        <v>115</v>
      </c>
      <c r="F1572" s="14" t="s">
        <v>5554</v>
      </c>
      <c r="G1572" s="14" t="s">
        <v>37</v>
      </c>
      <c r="H1572" s="14" t="s">
        <v>38</v>
      </c>
      <c r="I1572" s="14" t="s">
        <v>39</v>
      </c>
      <c r="J1572" s="15" t="s">
        <v>7586</v>
      </c>
      <c r="K1572" s="52" t="s">
        <v>6183</v>
      </c>
      <c r="L1572" s="109">
        <v>6322272</v>
      </c>
      <c r="M1572" s="19">
        <f t="shared" si="75"/>
        <v>0</v>
      </c>
      <c r="N1572" s="11">
        <f>M1572*(1+VOTOS!$P$3%)^Q1572</f>
        <v>0</v>
      </c>
      <c r="O1572" s="54">
        <f t="shared" si="73"/>
        <v>6322272</v>
      </c>
      <c r="P1572" s="103">
        <f t="shared" si="74"/>
        <v>4.2073053131574913E-5</v>
      </c>
      <c r="Q1572" s="6">
        <v>0</v>
      </c>
      <c r="R1572" s="6"/>
      <c r="S1572" s="6" t="s">
        <v>7</v>
      </c>
    </row>
    <row r="1573" spans="1:19" s="47" customFormat="1" ht="14" x14ac:dyDescent="0.15">
      <c r="A1573" s="14" t="s">
        <v>5234</v>
      </c>
      <c r="B1573" s="115" t="s">
        <v>416</v>
      </c>
      <c r="C1573" s="40" t="s">
        <v>65</v>
      </c>
      <c r="D1573" s="12" t="s">
        <v>114</v>
      </c>
      <c r="E1573" s="51" t="s">
        <v>115</v>
      </c>
      <c r="F1573" s="14" t="s">
        <v>5554</v>
      </c>
      <c r="G1573" s="14" t="s">
        <v>37</v>
      </c>
      <c r="H1573" s="14" t="s">
        <v>38</v>
      </c>
      <c r="I1573" s="14" t="s">
        <v>39</v>
      </c>
      <c r="J1573" s="15" t="s">
        <v>7586</v>
      </c>
      <c r="K1573" s="52" t="s">
        <v>5556</v>
      </c>
      <c r="L1573" s="109">
        <v>5450042</v>
      </c>
      <c r="M1573" s="19">
        <f t="shared" si="75"/>
        <v>0</v>
      </c>
      <c r="N1573" s="11">
        <f>M1573*(1+VOTOS!$P$3%)^Q1573</f>
        <v>0</v>
      </c>
      <c r="O1573" s="54">
        <f t="shared" si="73"/>
        <v>5450042</v>
      </c>
      <c r="P1573" s="103">
        <f t="shared" si="74"/>
        <v>3.6268592467283091E-5</v>
      </c>
      <c r="Q1573" s="6">
        <v>0</v>
      </c>
      <c r="R1573" s="6"/>
      <c r="S1573" s="6" t="s">
        <v>7</v>
      </c>
    </row>
    <row r="1574" spans="1:19" s="47" customFormat="1" ht="14" x14ac:dyDescent="0.15">
      <c r="A1574" s="14" t="s">
        <v>5234</v>
      </c>
      <c r="B1574" s="115" t="s">
        <v>416</v>
      </c>
      <c r="C1574" s="40" t="s">
        <v>65</v>
      </c>
      <c r="D1574" s="12" t="s">
        <v>114</v>
      </c>
      <c r="E1574" s="51" t="s">
        <v>115</v>
      </c>
      <c r="F1574" s="14" t="s">
        <v>5554</v>
      </c>
      <c r="G1574" s="14" t="s">
        <v>37</v>
      </c>
      <c r="H1574" s="14" t="s">
        <v>38</v>
      </c>
      <c r="I1574" s="14" t="s">
        <v>39</v>
      </c>
      <c r="J1574" s="15" t="s">
        <v>7586</v>
      </c>
      <c r="K1574" s="52" t="s">
        <v>5557</v>
      </c>
      <c r="L1574" s="109">
        <v>5236358</v>
      </c>
      <c r="M1574" s="19">
        <f t="shared" si="75"/>
        <v>0</v>
      </c>
      <c r="N1574" s="11">
        <f>M1574*(1+VOTOS!$P$3%)^Q1574</f>
        <v>0</v>
      </c>
      <c r="O1574" s="54">
        <f t="shared" si="73"/>
        <v>5236358</v>
      </c>
      <c r="P1574" s="103">
        <f t="shared" si="74"/>
        <v>3.4846581790525205E-5</v>
      </c>
      <c r="Q1574" s="6">
        <v>0</v>
      </c>
      <c r="R1574" s="6"/>
      <c r="S1574" s="6" t="s">
        <v>7</v>
      </c>
    </row>
    <row r="1575" spans="1:19" s="47" customFormat="1" ht="14" x14ac:dyDescent="0.15">
      <c r="A1575" s="14" t="s">
        <v>5234</v>
      </c>
      <c r="B1575" s="115" t="s">
        <v>416</v>
      </c>
      <c r="C1575" s="40" t="s">
        <v>65</v>
      </c>
      <c r="D1575" s="12" t="s">
        <v>114</v>
      </c>
      <c r="E1575" s="51" t="s">
        <v>115</v>
      </c>
      <c r="F1575" s="14" t="s">
        <v>5554</v>
      </c>
      <c r="G1575" s="14" t="s">
        <v>37</v>
      </c>
      <c r="H1575" s="14" t="s">
        <v>38</v>
      </c>
      <c r="I1575" s="14" t="s">
        <v>39</v>
      </c>
      <c r="J1575" s="15" t="s">
        <v>7586</v>
      </c>
      <c r="K1575" s="52" t="s">
        <v>6182</v>
      </c>
      <c r="L1575" s="109">
        <v>4817535</v>
      </c>
      <c r="M1575" s="19">
        <f t="shared" si="75"/>
        <v>0</v>
      </c>
      <c r="N1575" s="11">
        <f>M1575*(1+VOTOS!$P$3%)^Q1575</f>
        <v>0</v>
      </c>
      <c r="O1575" s="54">
        <f t="shared" si="73"/>
        <v>4817535</v>
      </c>
      <c r="P1575" s="103">
        <f t="shared" si="74"/>
        <v>3.2059425158902014E-5</v>
      </c>
      <c r="Q1575" s="6">
        <v>0</v>
      </c>
      <c r="R1575" s="6"/>
      <c r="S1575" s="6" t="s">
        <v>7</v>
      </c>
    </row>
    <row r="1576" spans="1:19" s="47" customFormat="1" ht="14" x14ac:dyDescent="0.15">
      <c r="A1576" s="14" t="s">
        <v>5234</v>
      </c>
      <c r="B1576" s="115" t="s">
        <v>416</v>
      </c>
      <c r="C1576" s="40" t="s">
        <v>65</v>
      </c>
      <c r="D1576" s="12" t="s">
        <v>114</v>
      </c>
      <c r="E1576" s="51" t="s">
        <v>115</v>
      </c>
      <c r="F1576" s="14" t="s">
        <v>5554</v>
      </c>
      <c r="G1576" s="14" t="s">
        <v>37</v>
      </c>
      <c r="H1576" s="14" t="s">
        <v>38</v>
      </c>
      <c r="I1576" s="14" t="s">
        <v>39</v>
      </c>
      <c r="J1576" s="15" t="s">
        <v>7586</v>
      </c>
      <c r="K1576" s="52" t="s">
        <v>6177</v>
      </c>
      <c r="L1576" s="109">
        <v>4509976.5</v>
      </c>
      <c r="M1576" s="19">
        <f t="shared" si="75"/>
        <v>0</v>
      </c>
      <c r="N1576" s="11">
        <f>M1576*(1+VOTOS!$P$3%)^Q1576</f>
        <v>0</v>
      </c>
      <c r="O1576" s="54">
        <f t="shared" si="73"/>
        <v>4509976.5</v>
      </c>
      <c r="P1576" s="103">
        <f t="shared" si="74"/>
        <v>3.0012704437052737E-5</v>
      </c>
      <c r="Q1576" s="6">
        <v>0</v>
      </c>
      <c r="R1576" s="6"/>
      <c r="S1576" s="6" t="s">
        <v>7</v>
      </c>
    </row>
    <row r="1577" spans="1:19" s="47" customFormat="1" ht="14" x14ac:dyDescent="0.15">
      <c r="A1577" s="14" t="s">
        <v>5234</v>
      </c>
      <c r="B1577" s="115" t="s">
        <v>416</v>
      </c>
      <c r="C1577" s="40" t="s">
        <v>65</v>
      </c>
      <c r="D1577" s="12" t="s">
        <v>114</v>
      </c>
      <c r="E1577" s="51" t="s">
        <v>115</v>
      </c>
      <c r="F1577" s="14" t="s">
        <v>5554</v>
      </c>
      <c r="G1577" s="14" t="s">
        <v>37</v>
      </c>
      <c r="H1577" s="14" t="s">
        <v>38</v>
      </c>
      <c r="I1577" s="14" t="s">
        <v>39</v>
      </c>
      <c r="J1577" s="15" t="s">
        <v>7586</v>
      </c>
      <c r="K1577" s="52" t="s">
        <v>6178</v>
      </c>
      <c r="L1577" s="109">
        <v>4364750.5</v>
      </c>
      <c r="M1577" s="19">
        <f t="shared" si="75"/>
        <v>0</v>
      </c>
      <c r="N1577" s="11">
        <f>M1577*(1+VOTOS!$P$3%)^Q1577</f>
        <v>0</v>
      </c>
      <c r="O1577" s="54">
        <f t="shared" si="73"/>
        <v>4364750.5</v>
      </c>
      <c r="P1577" s="103">
        <f t="shared" si="74"/>
        <v>2.9046263699595362E-5</v>
      </c>
      <c r="Q1577" s="6">
        <v>0</v>
      </c>
      <c r="R1577" s="6"/>
      <c r="S1577" s="6" t="s">
        <v>7</v>
      </c>
    </row>
    <row r="1578" spans="1:19" s="47" customFormat="1" ht="14" x14ac:dyDescent="0.15">
      <c r="A1578" s="14" t="s">
        <v>5234</v>
      </c>
      <c r="B1578" s="115" t="s">
        <v>416</v>
      </c>
      <c r="C1578" s="40" t="s">
        <v>65</v>
      </c>
      <c r="D1578" s="12" t="s">
        <v>114</v>
      </c>
      <c r="E1578" s="51" t="s">
        <v>115</v>
      </c>
      <c r="F1578" s="14" t="s">
        <v>5554</v>
      </c>
      <c r="G1578" s="14" t="s">
        <v>37</v>
      </c>
      <c r="H1578" s="14" t="s">
        <v>38</v>
      </c>
      <c r="I1578" s="14" t="s">
        <v>39</v>
      </c>
      <c r="J1578" s="15" t="s">
        <v>7586</v>
      </c>
      <c r="K1578" s="52" t="s">
        <v>4204</v>
      </c>
      <c r="L1578" s="109">
        <v>3587634</v>
      </c>
      <c r="M1578" s="19">
        <f t="shared" si="75"/>
        <v>3587634</v>
      </c>
      <c r="N1578" s="11">
        <f>M1578*(1+VOTOS!$P$3%)^Q1578</f>
        <v>3644339.1409585103</v>
      </c>
      <c r="O1578" s="54">
        <f t="shared" si="73"/>
        <v>3644339.1409585103</v>
      </c>
      <c r="P1578" s="103">
        <f t="shared" si="74"/>
        <v>2.4252116060021695E-5</v>
      </c>
      <c r="Q1578" s="6">
        <v>130</v>
      </c>
      <c r="R1578" s="6"/>
      <c r="S1578" s="6" t="s">
        <v>7</v>
      </c>
    </row>
    <row r="1579" spans="1:19" s="47" customFormat="1" ht="14" x14ac:dyDescent="0.15">
      <c r="A1579" s="14" t="s">
        <v>5234</v>
      </c>
      <c r="B1579" s="115" t="s">
        <v>416</v>
      </c>
      <c r="C1579" s="40" t="s">
        <v>65</v>
      </c>
      <c r="D1579" s="12" t="s">
        <v>114</v>
      </c>
      <c r="E1579" s="51" t="s">
        <v>115</v>
      </c>
      <c r="F1579" s="14" t="s">
        <v>5554</v>
      </c>
      <c r="G1579" s="14" t="s">
        <v>37</v>
      </c>
      <c r="H1579" s="14" t="s">
        <v>38</v>
      </c>
      <c r="I1579" s="14" t="s">
        <v>39</v>
      </c>
      <c r="J1579" s="15" t="s">
        <v>7586</v>
      </c>
      <c r="K1579" s="52" t="s">
        <v>6172</v>
      </c>
      <c r="L1579" s="109">
        <v>3520407</v>
      </c>
      <c r="M1579" s="19">
        <f t="shared" si="75"/>
        <v>0</v>
      </c>
      <c r="N1579" s="11">
        <f>M1579*(1+VOTOS!$P$3%)^Q1579</f>
        <v>0</v>
      </c>
      <c r="O1579" s="54">
        <f t="shared" si="73"/>
        <v>3520407</v>
      </c>
      <c r="P1579" s="103">
        <f t="shared" si="74"/>
        <v>2.3427380339815853E-5</v>
      </c>
      <c r="Q1579" s="6">
        <v>0</v>
      </c>
      <c r="R1579" s="6"/>
      <c r="S1579" s="6" t="s">
        <v>7</v>
      </c>
    </row>
    <row r="1580" spans="1:19" s="47" customFormat="1" ht="14" x14ac:dyDescent="0.15">
      <c r="A1580" s="14" t="s">
        <v>5234</v>
      </c>
      <c r="B1580" s="115" t="s">
        <v>416</v>
      </c>
      <c r="C1580" s="40" t="s">
        <v>65</v>
      </c>
      <c r="D1580" s="12" t="s">
        <v>114</v>
      </c>
      <c r="E1580" s="51" t="s">
        <v>115</v>
      </c>
      <c r="F1580" s="14" t="s">
        <v>5554</v>
      </c>
      <c r="G1580" s="14" t="s">
        <v>37</v>
      </c>
      <c r="H1580" s="14" t="s">
        <v>38</v>
      </c>
      <c r="I1580" s="14" t="s">
        <v>39</v>
      </c>
      <c r="J1580" s="15" t="s">
        <v>7586</v>
      </c>
      <c r="K1580" s="52" t="s">
        <v>5558</v>
      </c>
      <c r="L1580" s="109">
        <v>2059509.5</v>
      </c>
      <c r="M1580" s="19">
        <f t="shared" si="75"/>
        <v>0</v>
      </c>
      <c r="N1580" s="11">
        <f>M1580*(1+VOTOS!$P$3%)^Q1580</f>
        <v>0</v>
      </c>
      <c r="O1580" s="54">
        <f t="shared" si="73"/>
        <v>2059509.5</v>
      </c>
      <c r="P1580" s="103">
        <f t="shared" si="74"/>
        <v>1.3705492680239523E-5</v>
      </c>
      <c r="Q1580" s="6">
        <v>0</v>
      </c>
      <c r="R1580" s="6"/>
      <c r="S1580" s="6" t="s">
        <v>7</v>
      </c>
    </row>
    <row r="1581" spans="1:19" s="47" customFormat="1" ht="14" x14ac:dyDescent="0.15">
      <c r="A1581" s="14" t="s">
        <v>5234</v>
      </c>
      <c r="B1581" s="115" t="s">
        <v>416</v>
      </c>
      <c r="C1581" s="40" t="s">
        <v>65</v>
      </c>
      <c r="D1581" s="12" t="s">
        <v>114</v>
      </c>
      <c r="E1581" s="51" t="s">
        <v>115</v>
      </c>
      <c r="F1581" s="14" t="s">
        <v>5554</v>
      </c>
      <c r="G1581" s="14" t="s">
        <v>37</v>
      </c>
      <c r="H1581" s="14" t="s">
        <v>38</v>
      </c>
      <c r="I1581" s="14" t="s">
        <v>39</v>
      </c>
      <c r="J1581" s="15" t="s">
        <v>7586</v>
      </c>
      <c r="K1581" s="52" t="s">
        <v>6175</v>
      </c>
      <c r="L1581" s="109">
        <v>1947993.5</v>
      </c>
      <c r="M1581" s="19">
        <f t="shared" si="75"/>
        <v>0</v>
      </c>
      <c r="N1581" s="11">
        <f>M1581*(1+VOTOS!$P$3%)^Q1581</f>
        <v>0</v>
      </c>
      <c r="O1581" s="54">
        <f t="shared" si="73"/>
        <v>1947993.5</v>
      </c>
      <c r="P1581" s="103">
        <f t="shared" si="74"/>
        <v>1.2963383104280009E-5</v>
      </c>
      <c r="Q1581" s="6">
        <v>0</v>
      </c>
      <c r="R1581" s="6"/>
      <c r="S1581" s="6" t="s">
        <v>7</v>
      </c>
    </row>
    <row r="1582" spans="1:19" s="47" customFormat="1" ht="14" x14ac:dyDescent="0.15">
      <c r="A1582" s="14" t="s">
        <v>5234</v>
      </c>
      <c r="B1582" s="115" t="s">
        <v>416</v>
      </c>
      <c r="C1582" s="40" t="s">
        <v>65</v>
      </c>
      <c r="D1582" s="12" t="s">
        <v>114</v>
      </c>
      <c r="E1582" s="51" t="s">
        <v>115</v>
      </c>
      <c r="F1582" s="14" t="s">
        <v>5554</v>
      </c>
      <c r="G1582" s="14" t="s">
        <v>37</v>
      </c>
      <c r="H1582" s="14" t="s">
        <v>38</v>
      </c>
      <c r="I1582" s="14" t="s">
        <v>39</v>
      </c>
      <c r="J1582" s="15" t="s">
        <v>7586</v>
      </c>
      <c r="K1582" s="52" t="s">
        <v>6167</v>
      </c>
      <c r="L1582" s="109">
        <v>1915760</v>
      </c>
      <c r="M1582" s="19">
        <f t="shared" si="75"/>
        <v>0</v>
      </c>
      <c r="N1582" s="11">
        <f>M1582*(1+VOTOS!$P$3%)^Q1582</f>
        <v>0</v>
      </c>
      <c r="O1582" s="54">
        <f t="shared" si="73"/>
        <v>1915760</v>
      </c>
      <c r="P1582" s="103">
        <f t="shared" si="74"/>
        <v>1.2748877660965228E-5</v>
      </c>
      <c r="Q1582" s="6">
        <v>0</v>
      </c>
      <c r="R1582" s="6"/>
      <c r="S1582" s="6" t="s">
        <v>7</v>
      </c>
    </row>
    <row r="1583" spans="1:19" s="47" customFormat="1" ht="14" x14ac:dyDescent="0.15">
      <c r="A1583" s="14" t="s">
        <v>5234</v>
      </c>
      <c r="B1583" s="115" t="s">
        <v>416</v>
      </c>
      <c r="C1583" s="40" t="s">
        <v>65</v>
      </c>
      <c r="D1583" s="12" t="s">
        <v>114</v>
      </c>
      <c r="E1583" s="51" t="s">
        <v>115</v>
      </c>
      <c r="F1583" s="14" t="s">
        <v>5554</v>
      </c>
      <c r="G1583" s="14" t="s">
        <v>37</v>
      </c>
      <c r="H1583" s="14" t="s">
        <v>38</v>
      </c>
      <c r="I1583" s="14" t="s">
        <v>39</v>
      </c>
      <c r="J1583" s="15" t="s">
        <v>7586</v>
      </c>
      <c r="K1583" s="52" t="s">
        <v>5559</v>
      </c>
      <c r="L1583" s="109">
        <v>1485000</v>
      </c>
      <c r="M1583" s="19">
        <f t="shared" si="75"/>
        <v>1485000</v>
      </c>
      <c r="N1583" s="11">
        <f>M1583*(1+VOTOS!$P$3%)^Q1583</f>
        <v>1507016.4425195614</v>
      </c>
      <c r="O1583" s="54">
        <f t="shared" si="73"/>
        <v>1507016.4425195614</v>
      </c>
      <c r="P1583" s="103">
        <f t="shared" si="74"/>
        <v>1.0028797061607366E-5</v>
      </c>
      <c r="Q1583" s="6">
        <v>122</v>
      </c>
      <c r="R1583" s="6"/>
      <c r="S1583" s="6" t="s">
        <v>7</v>
      </c>
    </row>
    <row r="1584" spans="1:19" s="47" customFormat="1" ht="14" x14ac:dyDescent="0.15">
      <c r="A1584" s="14" t="s">
        <v>5234</v>
      </c>
      <c r="B1584" s="115" t="s">
        <v>416</v>
      </c>
      <c r="C1584" s="40" t="s">
        <v>65</v>
      </c>
      <c r="D1584" s="12" t="s">
        <v>114</v>
      </c>
      <c r="E1584" s="51" t="s">
        <v>115</v>
      </c>
      <c r="F1584" s="14" t="s">
        <v>5554</v>
      </c>
      <c r="G1584" s="14" t="s">
        <v>37</v>
      </c>
      <c r="H1584" s="14" t="s">
        <v>38</v>
      </c>
      <c r="I1584" s="14" t="s">
        <v>39</v>
      </c>
      <c r="J1584" s="15" t="s">
        <v>7586</v>
      </c>
      <c r="K1584" s="52" t="s">
        <v>6171</v>
      </c>
      <c r="L1584" s="109">
        <v>1294648.5</v>
      </c>
      <c r="M1584" s="19">
        <f t="shared" si="75"/>
        <v>0</v>
      </c>
      <c r="N1584" s="11">
        <f>M1584*(1+VOTOS!$P$3%)^Q1584</f>
        <v>0</v>
      </c>
      <c r="O1584" s="54">
        <f t="shared" si="73"/>
        <v>1294648.5</v>
      </c>
      <c r="P1584" s="103">
        <f t="shared" si="74"/>
        <v>8.6155444003696393E-6</v>
      </c>
      <c r="Q1584" s="6">
        <v>0</v>
      </c>
      <c r="R1584" s="6"/>
      <c r="S1584" s="6" t="s">
        <v>7</v>
      </c>
    </row>
    <row r="1585" spans="1:19" s="47" customFormat="1" ht="14" x14ac:dyDescent="0.15">
      <c r="A1585" s="14" t="s">
        <v>5234</v>
      </c>
      <c r="B1585" s="115" t="s">
        <v>416</v>
      </c>
      <c r="C1585" s="40" t="s">
        <v>65</v>
      </c>
      <c r="D1585" s="12" t="s">
        <v>114</v>
      </c>
      <c r="E1585" s="51" t="s">
        <v>115</v>
      </c>
      <c r="F1585" s="14" t="s">
        <v>5554</v>
      </c>
      <c r="G1585" s="14" t="s">
        <v>37</v>
      </c>
      <c r="H1585" s="14" t="s">
        <v>38</v>
      </c>
      <c r="I1585" s="14" t="s">
        <v>39</v>
      </c>
      <c r="J1585" s="15" t="s">
        <v>7586</v>
      </c>
      <c r="K1585" s="52" t="s">
        <v>6173</v>
      </c>
      <c r="L1585" s="109">
        <v>1268306</v>
      </c>
      <c r="M1585" s="19">
        <f t="shared" si="75"/>
        <v>0</v>
      </c>
      <c r="N1585" s="11">
        <f>M1585*(1+VOTOS!$P$3%)^Q1585</f>
        <v>0</v>
      </c>
      <c r="O1585" s="54">
        <f t="shared" si="73"/>
        <v>1268306</v>
      </c>
      <c r="P1585" s="103">
        <f t="shared" si="74"/>
        <v>8.4402420087423092E-6</v>
      </c>
      <c r="Q1585" s="6">
        <v>0</v>
      </c>
      <c r="R1585" s="6"/>
      <c r="S1585" s="6" t="s">
        <v>7</v>
      </c>
    </row>
    <row r="1586" spans="1:19" s="47" customFormat="1" ht="14" x14ac:dyDescent="0.15">
      <c r="A1586" s="14" t="s">
        <v>5234</v>
      </c>
      <c r="B1586" s="115" t="s">
        <v>416</v>
      </c>
      <c r="C1586" s="40" t="s">
        <v>65</v>
      </c>
      <c r="D1586" s="12" t="s">
        <v>114</v>
      </c>
      <c r="E1586" s="51" t="s">
        <v>115</v>
      </c>
      <c r="F1586" s="14" t="s">
        <v>5554</v>
      </c>
      <c r="G1586" s="14" t="s">
        <v>37</v>
      </c>
      <c r="H1586" s="14" t="s">
        <v>38</v>
      </c>
      <c r="I1586" s="14" t="s">
        <v>39</v>
      </c>
      <c r="J1586" s="15" t="s">
        <v>7586</v>
      </c>
      <c r="K1586" s="52" t="s">
        <v>6180</v>
      </c>
      <c r="L1586" s="109">
        <v>1167905</v>
      </c>
      <c r="M1586" s="19">
        <f t="shared" si="75"/>
        <v>0</v>
      </c>
      <c r="N1586" s="11">
        <f>M1586*(1+VOTOS!$P$3%)^Q1586</f>
        <v>0</v>
      </c>
      <c r="O1586" s="54">
        <f t="shared" si="73"/>
        <v>1167905</v>
      </c>
      <c r="P1586" s="103">
        <f t="shared" si="74"/>
        <v>7.7720998270292701E-6</v>
      </c>
      <c r="Q1586" s="6">
        <v>0</v>
      </c>
      <c r="R1586" s="6"/>
      <c r="S1586" s="6" t="s">
        <v>7</v>
      </c>
    </row>
    <row r="1587" spans="1:19" s="47" customFormat="1" ht="14" x14ac:dyDescent="0.15">
      <c r="A1587" s="14" t="s">
        <v>5234</v>
      </c>
      <c r="B1587" s="115" t="s">
        <v>416</v>
      </c>
      <c r="C1587" s="40" t="s">
        <v>65</v>
      </c>
      <c r="D1587" s="12" t="s">
        <v>114</v>
      </c>
      <c r="E1587" s="51" t="s">
        <v>115</v>
      </c>
      <c r="F1587" s="14" t="s">
        <v>5554</v>
      </c>
      <c r="G1587" s="14" t="s">
        <v>37</v>
      </c>
      <c r="H1587" s="14" t="s">
        <v>38</v>
      </c>
      <c r="I1587" s="14" t="s">
        <v>39</v>
      </c>
      <c r="J1587" s="15" t="s">
        <v>7586</v>
      </c>
      <c r="K1587" s="52" t="s">
        <v>6169</v>
      </c>
      <c r="L1587" s="109">
        <v>1016853.5</v>
      </c>
      <c r="M1587" s="19">
        <f t="shared" si="75"/>
        <v>0</v>
      </c>
      <c r="N1587" s="11">
        <f>M1587*(1+VOTOS!$P$3%)^Q1587</f>
        <v>0</v>
      </c>
      <c r="O1587" s="54">
        <f t="shared" si="73"/>
        <v>1016853.5</v>
      </c>
      <c r="P1587" s="103">
        <f t="shared" si="74"/>
        <v>6.7668919231137023E-6</v>
      </c>
      <c r="Q1587" s="6">
        <v>0</v>
      </c>
      <c r="R1587" s="6"/>
      <c r="S1587" s="6" t="s">
        <v>7</v>
      </c>
    </row>
    <row r="1588" spans="1:19" s="47" customFormat="1" ht="14" x14ac:dyDescent="0.15">
      <c r="A1588" s="14" t="s">
        <v>5234</v>
      </c>
      <c r="B1588" s="115" t="s">
        <v>416</v>
      </c>
      <c r="C1588" s="40" t="s">
        <v>65</v>
      </c>
      <c r="D1588" s="12" t="s">
        <v>114</v>
      </c>
      <c r="E1588" s="51" t="s">
        <v>115</v>
      </c>
      <c r="F1588" s="14" t="s">
        <v>5554</v>
      </c>
      <c r="G1588" s="14" t="s">
        <v>37</v>
      </c>
      <c r="H1588" s="14" t="s">
        <v>38</v>
      </c>
      <c r="I1588" s="14" t="s">
        <v>39</v>
      </c>
      <c r="J1588" s="15" t="s">
        <v>7586</v>
      </c>
      <c r="K1588" s="52" t="s">
        <v>5603</v>
      </c>
      <c r="L1588" s="109">
        <v>932932.5</v>
      </c>
      <c r="M1588" s="19">
        <f t="shared" si="75"/>
        <v>0</v>
      </c>
      <c r="N1588" s="11">
        <f>M1588*(1+VOTOS!$P$3%)^Q1588</f>
        <v>0</v>
      </c>
      <c r="O1588" s="54">
        <f t="shared" si="73"/>
        <v>932932.5</v>
      </c>
      <c r="P1588" s="103">
        <f t="shared" si="74"/>
        <v>6.2084197960279173E-6</v>
      </c>
      <c r="Q1588" s="6">
        <v>0</v>
      </c>
      <c r="R1588" s="6"/>
      <c r="S1588" s="6" t="s">
        <v>7</v>
      </c>
    </row>
    <row r="1589" spans="1:19" s="47" customFormat="1" ht="14" x14ac:dyDescent="0.15">
      <c r="A1589" s="14" t="s">
        <v>5234</v>
      </c>
      <c r="B1589" s="115" t="s">
        <v>416</v>
      </c>
      <c r="C1589" s="40" t="s">
        <v>65</v>
      </c>
      <c r="D1589" s="12" t="s">
        <v>114</v>
      </c>
      <c r="E1589" s="51" t="s">
        <v>115</v>
      </c>
      <c r="F1589" s="14" t="s">
        <v>5554</v>
      </c>
      <c r="G1589" s="14" t="s">
        <v>37</v>
      </c>
      <c r="H1589" s="14" t="s">
        <v>38</v>
      </c>
      <c r="I1589" s="14" t="s">
        <v>39</v>
      </c>
      <c r="J1589" s="15" t="s">
        <v>7586</v>
      </c>
      <c r="K1589" s="52" t="s">
        <v>6176</v>
      </c>
      <c r="L1589" s="109">
        <v>928242.5</v>
      </c>
      <c r="M1589" s="19">
        <f t="shared" si="75"/>
        <v>0</v>
      </c>
      <c r="N1589" s="11">
        <f>M1589*(1+VOTOS!$P$3%)^Q1589</f>
        <v>0</v>
      </c>
      <c r="O1589" s="54">
        <f t="shared" si="73"/>
        <v>928242.5</v>
      </c>
      <c r="P1589" s="103">
        <f t="shared" si="74"/>
        <v>6.1772090826661563E-6</v>
      </c>
      <c r="Q1589" s="6">
        <v>0</v>
      </c>
      <c r="R1589" s="6"/>
      <c r="S1589" s="6" t="s">
        <v>7</v>
      </c>
    </row>
    <row r="1590" spans="1:19" s="47" customFormat="1" ht="14" x14ac:dyDescent="0.15">
      <c r="A1590" s="14" t="s">
        <v>5234</v>
      </c>
      <c r="B1590" s="115" t="s">
        <v>416</v>
      </c>
      <c r="C1590" s="40" t="s">
        <v>65</v>
      </c>
      <c r="D1590" s="12" t="s">
        <v>114</v>
      </c>
      <c r="E1590" s="51" t="s">
        <v>115</v>
      </c>
      <c r="F1590" s="14" t="s">
        <v>5554</v>
      </c>
      <c r="G1590" s="14" t="s">
        <v>37</v>
      </c>
      <c r="H1590" s="14" t="s">
        <v>38</v>
      </c>
      <c r="I1590" s="14" t="s">
        <v>39</v>
      </c>
      <c r="J1590" s="15" t="s">
        <v>7586</v>
      </c>
      <c r="K1590" s="52" t="s">
        <v>6174</v>
      </c>
      <c r="L1590" s="109">
        <v>820402</v>
      </c>
      <c r="M1590" s="19">
        <f t="shared" si="75"/>
        <v>0</v>
      </c>
      <c r="N1590" s="11">
        <f>M1590*(1+VOTOS!$P$3%)^Q1590</f>
        <v>0</v>
      </c>
      <c r="O1590" s="54">
        <f t="shared" si="73"/>
        <v>820402</v>
      </c>
      <c r="P1590" s="103">
        <f t="shared" si="74"/>
        <v>5.4595589900672297E-6</v>
      </c>
      <c r="Q1590" s="6">
        <v>0</v>
      </c>
      <c r="R1590" s="6"/>
      <c r="S1590" s="6" t="s">
        <v>7</v>
      </c>
    </row>
    <row r="1591" spans="1:19" s="47" customFormat="1" ht="14" x14ac:dyDescent="0.15">
      <c r="A1591" s="14" t="s">
        <v>5234</v>
      </c>
      <c r="B1591" s="115" t="s">
        <v>416</v>
      </c>
      <c r="C1591" s="40" t="s">
        <v>65</v>
      </c>
      <c r="D1591" s="12" t="s">
        <v>114</v>
      </c>
      <c r="E1591" s="51" t="s">
        <v>115</v>
      </c>
      <c r="F1591" s="14" t="s">
        <v>5554</v>
      </c>
      <c r="G1591" s="14" t="s">
        <v>37</v>
      </c>
      <c r="H1591" s="14" t="s">
        <v>38</v>
      </c>
      <c r="I1591" s="14" t="s">
        <v>39</v>
      </c>
      <c r="J1591" s="15" t="s">
        <v>7586</v>
      </c>
      <c r="K1591" s="52" t="s">
        <v>6181</v>
      </c>
      <c r="L1591" s="109">
        <v>289731</v>
      </c>
      <c r="M1591" s="19">
        <f t="shared" si="75"/>
        <v>0</v>
      </c>
      <c r="N1591" s="11">
        <f>M1591*(1+VOTOS!$P$3%)^Q1591</f>
        <v>0</v>
      </c>
      <c r="O1591" s="54">
        <f t="shared" si="73"/>
        <v>289731</v>
      </c>
      <c r="P1591" s="103">
        <f t="shared" si="74"/>
        <v>1.9280834100248032E-6</v>
      </c>
      <c r="Q1591" s="6">
        <v>0</v>
      </c>
      <c r="R1591" s="6"/>
      <c r="S1591" s="6" t="s">
        <v>7</v>
      </c>
    </row>
    <row r="1592" spans="1:19" s="47" customFormat="1" ht="14" x14ac:dyDescent="0.15">
      <c r="A1592" s="14" t="s">
        <v>5234</v>
      </c>
      <c r="B1592" s="115" t="s">
        <v>416</v>
      </c>
      <c r="C1592" s="40" t="s">
        <v>65</v>
      </c>
      <c r="D1592" s="12" t="s">
        <v>1133</v>
      </c>
      <c r="E1592" s="51" t="s">
        <v>1134</v>
      </c>
      <c r="F1592" s="14" t="s">
        <v>6114</v>
      </c>
      <c r="G1592" s="14" t="s">
        <v>37</v>
      </c>
      <c r="H1592" s="14" t="s">
        <v>38</v>
      </c>
      <c r="I1592" s="14" t="s">
        <v>39</v>
      </c>
      <c r="J1592" s="15" t="s">
        <v>7586</v>
      </c>
      <c r="K1592" s="52" t="s">
        <v>6115</v>
      </c>
      <c r="L1592" s="109">
        <v>1987885.5</v>
      </c>
      <c r="M1592" s="19">
        <f t="shared" si="75"/>
        <v>1987885.5</v>
      </c>
      <c r="N1592" s="11">
        <f>M1592*(1+VOTOS!$P$3%)^Q1592</f>
        <v>2017357.6662264103</v>
      </c>
      <c r="O1592" s="54">
        <f t="shared" si="73"/>
        <v>2017357.6662264103</v>
      </c>
      <c r="P1592" s="103">
        <f t="shared" si="74"/>
        <v>1.3424983340883425E-5</v>
      </c>
      <c r="Q1592" s="6">
        <v>122</v>
      </c>
      <c r="R1592" s="6"/>
      <c r="S1592" s="6" t="s">
        <v>7</v>
      </c>
    </row>
    <row r="1593" spans="1:19" s="47" customFormat="1" ht="14" x14ac:dyDescent="0.15">
      <c r="A1593" s="14" t="s">
        <v>5234</v>
      </c>
      <c r="B1593" s="115" t="s">
        <v>416</v>
      </c>
      <c r="C1593" s="40" t="s">
        <v>65</v>
      </c>
      <c r="D1593" s="12" t="s">
        <v>1133</v>
      </c>
      <c r="E1593" s="51" t="s">
        <v>1134</v>
      </c>
      <c r="F1593" s="14" t="s">
        <v>6114</v>
      </c>
      <c r="G1593" s="14" t="s">
        <v>37</v>
      </c>
      <c r="H1593" s="14" t="s">
        <v>38</v>
      </c>
      <c r="I1593" s="14" t="s">
        <v>39</v>
      </c>
      <c r="J1593" s="15" t="s">
        <v>7586</v>
      </c>
      <c r="K1593" s="52" t="s">
        <v>4221</v>
      </c>
      <c r="L1593" s="109">
        <v>870333.5</v>
      </c>
      <c r="M1593" s="19">
        <f t="shared" si="75"/>
        <v>0</v>
      </c>
      <c r="N1593" s="11">
        <f>M1593*(1+VOTOS!$P$3%)^Q1593</f>
        <v>0</v>
      </c>
      <c r="O1593" s="54">
        <f t="shared" si="73"/>
        <v>870333.5</v>
      </c>
      <c r="P1593" s="103">
        <f t="shared" si="74"/>
        <v>5.7918399568524665E-6</v>
      </c>
      <c r="Q1593" s="6">
        <v>0</v>
      </c>
      <c r="R1593" s="6"/>
      <c r="S1593" s="6" t="s">
        <v>7</v>
      </c>
    </row>
    <row r="1594" spans="1:19" s="47" customFormat="1" ht="14" x14ac:dyDescent="0.15">
      <c r="A1594" s="14" t="s">
        <v>5234</v>
      </c>
      <c r="B1594" s="115" t="s">
        <v>416</v>
      </c>
      <c r="C1594" s="40" t="s">
        <v>65</v>
      </c>
      <c r="D1594" s="12" t="s">
        <v>1133</v>
      </c>
      <c r="E1594" s="51" t="s">
        <v>1134</v>
      </c>
      <c r="F1594" s="14" t="s">
        <v>6114</v>
      </c>
      <c r="G1594" s="14" t="s">
        <v>37</v>
      </c>
      <c r="H1594" s="14" t="s">
        <v>38</v>
      </c>
      <c r="I1594" s="14" t="s">
        <v>39</v>
      </c>
      <c r="J1594" s="15" t="s">
        <v>7586</v>
      </c>
      <c r="K1594" s="52" t="s">
        <v>2702</v>
      </c>
      <c r="L1594" s="109">
        <v>616202</v>
      </c>
      <c r="M1594" s="19">
        <f t="shared" si="75"/>
        <v>0</v>
      </c>
      <c r="N1594" s="11">
        <f>M1594*(1+VOTOS!$P$3%)^Q1594</f>
        <v>0</v>
      </c>
      <c r="O1594" s="54">
        <f t="shared" si="73"/>
        <v>616202</v>
      </c>
      <c r="P1594" s="103">
        <f t="shared" si="74"/>
        <v>4.1006618326106066E-6</v>
      </c>
      <c r="Q1594" s="6">
        <v>0</v>
      </c>
      <c r="R1594" s="6"/>
      <c r="S1594" s="6" t="s">
        <v>7</v>
      </c>
    </row>
    <row r="1595" spans="1:19" s="47" customFormat="1" ht="14" x14ac:dyDescent="0.15">
      <c r="A1595" s="14" t="s">
        <v>5234</v>
      </c>
      <c r="B1595" s="115" t="s">
        <v>416</v>
      </c>
      <c r="C1595" s="40" t="s">
        <v>65</v>
      </c>
      <c r="D1595" s="12" t="s">
        <v>1133</v>
      </c>
      <c r="E1595" s="51" t="s">
        <v>1134</v>
      </c>
      <c r="F1595" s="14" t="s">
        <v>6114</v>
      </c>
      <c r="G1595" s="14" t="s">
        <v>37</v>
      </c>
      <c r="H1595" s="14" t="s">
        <v>38</v>
      </c>
      <c r="I1595" s="14" t="s">
        <v>39</v>
      </c>
      <c r="J1595" s="15" t="s">
        <v>7586</v>
      </c>
      <c r="K1595" s="52" t="s">
        <v>6115</v>
      </c>
      <c r="L1595" s="109">
        <v>276941</v>
      </c>
      <c r="M1595" s="19">
        <f t="shared" si="75"/>
        <v>0</v>
      </c>
      <c r="N1595" s="11">
        <f>M1595*(1+VOTOS!$P$3%)^Q1595</f>
        <v>0</v>
      </c>
      <c r="O1595" s="54">
        <f t="shared" si="73"/>
        <v>276941</v>
      </c>
      <c r="P1595" s="103">
        <f t="shared" si="74"/>
        <v>1.8429693324348412E-6</v>
      </c>
      <c r="Q1595" s="6">
        <v>0</v>
      </c>
      <c r="R1595" s="6"/>
      <c r="S1595" s="6" t="s">
        <v>7</v>
      </c>
    </row>
    <row r="1596" spans="1:19" s="47" customFormat="1" ht="14" x14ac:dyDescent="0.15">
      <c r="A1596" s="8" t="s">
        <v>415</v>
      </c>
      <c r="B1596" s="114" t="s">
        <v>416</v>
      </c>
      <c r="C1596" s="40" t="s">
        <v>65</v>
      </c>
      <c r="D1596" s="6" t="s">
        <v>1403</v>
      </c>
      <c r="E1596" s="7" t="s">
        <v>1404</v>
      </c>
      <c r="F1596" s="6" t="s">
        <v>2256</v>
      </c>
      <c r="G1596" s="6" t="s">
        <v>96</v>
      </c>
      <c r="H1596" s="6" t="s">
        <v>38</v>
      </c>
      <c r="I1596" s="8" t="s">
        <v>39</v>
      </c>
      <c r="J1596" s="15" t="s">
        <v>7586</v>
      </c>
      <c r="K1596" s="7" t="s">
        <v>2258</v>
      </c>
      <c r="L1596" s="19">
        <v>916567</v>
      </c>
      <c r="M1596" s="19">
        <f t="shared" si="75"/>
        <v>916567</v>
      </c>
      <c r="N1596" s="11">
        <f>M1596*(1+VOTOS!$P$3%)^Q1596</f>
        <v>930941.69421794836</v>
      </c>
      <c r="O1596" s="54">
        <f t="shared" si="73"/>
        <v>930941.69421794836</v>
      </c>
      <c r="P1596" s="103">
        <f t="shared" si="74"/>
        <v>6.1951715084751346E-6</v>
      </c>
      <c r="Q1596" s="48">
        <v>129</v>
      </c>
      <c r="R1596" s="48"/>
      <c r="S1596" s="48" t="s">
        <v>11</v>
      </c>
    </row>
    <row r="1597" spans="1:19" s="47" customFormat="1" ht="14" x14ac:dyDescent="0.15">
      <c r="A1597" s="8" t="s">
        <v>415</v>
      </c>
      <c r="B1597" s="114" t="s">
        <v>416</v>
      </c>
      <c r="C1597" s="40" t="s">
        <v>65</v>
      </c>
      <c r="D1597" s="6" t="s">
        <v>1403</v>
      </c>
      <c r="E1597" s="7" t="s">
        <v>1404</v>
      </c>
      <c r="F1597" s="6" t="s">
        <v>2256</v>
      </c>
      <c r="G1597" s="6" t="s">
        <v>96</v>
      </c>
      <c r="H1597" s="6" t="s">
        <v>38</v>
      </c>
      <c r="I1597" s="8" t="s">
        <v>39</v>
      </c>
      <c r="J1597" s="15" t="s">
        <v>7586</v>
      </c>
      <c r="K1597" s="7" t="s">
        <v>2257</v>
      </c>
      <c r="L1597" s="19">
        <v>863994</v>
      </c>
      <c r="M1597" s="19">
        <f t="shared" si="75"/>
        <v>863994</v>
      </c>
      <c r="N1597" s="11">
        <f>M1597*(1+VOTOS!$P$3%)^Q1597</f>
        <v>877544.18188102124</v>
      </c>
      <c r="O1597" s="54">
        <f t="shared" si="73"/>
        <v>877544.18188102124</v>
      </c>
      <c r="P1597" s="103">
        <f t="shared" si="74"/>
        <v>5.8398251434902904E-6</v>
      </c>
      <c r="Q1597" s="48">
        <v>129</v>
      </c>
      <c r="R1597" s="48"/>
      <c r="S1597" s="48" t="s">
        <v>11</v>
      </c>
    </row>
    <row r="1598" spans="1:19" s="47" customFormat="1" ht="14" x14ac:dyDescent="0.15">
      <c r="A1598" s="14" t="s">
        <v>5234</v>
      </c>
      <c r="B1598" s="115" t="s">
        <v>416</v>
      </c>
      <c r="C1598" s="40" t="s">
        <v>65</v>
      </c>
      <c r="D1598" s="12" t="s">
        <v>594</v>
      </c>
      <c r="E1598" s="51" t="s">
        <v>595</v>
      </c>
      <c r="F1598" s="14" t="s">
        <v>5988</v>
      </c>
      <c r="G1598" s="14" t="s">
        <v>3992</v>
      </c>
      <c r="H1598" s="14" t="s">
        <v>38</v>
      </c>
      <c r="I1598" s="14" t="s">
        <v>39</v>
      </c>
      <c r="J1598" s="15" t="s">
        <v>7586</v>
      </c>
      <c r="K1598" s="52" t="s">
        <v>5989</v>
      </c>
      <c r="L1598" s="109">
        <v>6291000</v>
      </c>
      <c r="M1598" s="19">
        <f t="shared" si="75"/>
        <v>6291000</v>
      </c>
      <c r="N1598" s="11">
        <f>M1598*(1+VOTOS!$P$3%)^Q1598</f>
        <v>6365045.0394001836</v>
      </c>
      <c r="O1598" s="54">
        <f t="shared" si="73"/>
        <v>6365045.0394001836</v>
      </c>
      <c r="P1598" s="103">
        <f t="shared" si="74"/>
        <v>4.235769643057927E-5</v>
      </c>
      <c r="Q1598" s="6">
        <v>97</v>
      </c>
      <c r="R1598" s="6"/>
      <c r="S1598" s="6" t="s">
        <v>7</v>
      </c>
    </row>
    <row r="1599" spans="1:19" s="47" customFormat="1" ht="14" x14ac:dyDescent="0.15">
      <c r="A1599" s="14" t="s">
        <v>5234</v>
      </c>
      <c r="B1599" s="115" t="s">
        <v>416</v>
      </c>
      <c r="C1599" s="40" t="s">
        <v>65</v>
      </c>
      <c r="D1599" s="12" t="s">
        <v>594</v>
      </c>
      <c r="E1599" s="51" t="s">
        <v>595</v>
      </c>
      <c r="F1599" s="14" t="s">
        <v>5988</v>
      </c>
      <c r="G1599" s="14" t="s">
        <v>3992</v>
      </c>
      <c r="H1599" s="14" t="s">
        <v>38</v>
      </c>
      <c r="I1599" s="14" t="s">
        <v>39</v>
      </c>
      <c r="J1599" s="15" t="s">
        <v>7586</v>
      </c>
      <c r="K1599" s="52" t="s">
        <v>5992</v>
      </c>
      <c r="L1599" s="109">
        <v>3058707.5</v>
      </c>
      <c r="M1599" s="19">
        <f t="shared" si="75"/>
        <v>3058707.5</v>
      </c>
      <c r="N1599" s="11">
        <f>M1599*(1+VOTOS!$P$3%)^Q1599</f>
        <v>3121704.5586012816</v>
      </c>
      <c r="O1599" s="54">
        <f t="shared" si="73"/>
        <v>3121704.5586012816</v>
      </c>
      <c r="P1599" s="103">
        <f t="shared" si="74"/>
        <v>2.0774120720385224E-5</v>
      </c>
      <c r="Q1599" s="6">
        <v>169</v>
      </c>
      <c r="R1599" s="6"/>
      <c r="S1599" s="6" t="s">
        <v>7</v>
      </c>
    </row>
    <row r="1600" spans="1:19" s="47" customFormat="1" ht="14" x14ac:dyDescent="0.15">
      <c r="A1600" s="14" t="s">
        <v>5234</v>
      </c>
      <c r="B1600" s="115" t="s">
        <v>416</v>
      </c>
      <c r="C1600" s="40" t="s">
        <v>65</v>
      </c>
      <c r="D1600" s="12" t="s">
        <v>594</v>
      </c>
      <c r="E1600" s="51" t="s">
        <v>595</v>
      </c>
      <c r="F1600" s="14" t="s">
        <v>5988</v>
      </c>
      <c r="G1600" s="14" t="s">
        <v>3992</v>
      </c>
      <c r="H1600" s="14" t="s">
        <v>38</v>
      </c>
      <c r="I1600" s="14" t="s">
        <v>39</v>
      </c>
      <c r="J1600" s="15" t="s">
        <v>7586</v>
      </c>
      <c r="K1600" s="52" t="s">
        <v>5990</v>
      </c>
      <c r="L1600" s="109">
        <v>830062.5</v>
      </c>
      <c r="M1600" s="19">
        <f t="shared" si="75"/>
        <v>830062.5</v>
      </c>
      <c r="N1600" s="11">
        <f>M1600*(1+VOTOS!$P$3%)^Q1600</f>
        <v>834480.01187976298</v>
      </c>
      <c r="O1600" s="54">
        <f t="shared" si="73"/>
        <v>834480.01187976298</v>
      </c>
      <c r="P1600" s="103">
        <f t="shared" si="74"/>
        <v>5.5532444470997979E-6</v>
      </c>
      <c r="Q1600" s="6">
        <v>44</v>
      </c>
      <c r="R1600" s="6"/>
      <c r="S1600" s="6" t="s">
        <v>7</v>
      </c>
    </row>
    <row r="1601" spans="1:19" s="47" customFormat="1" ht="14" x14ac:dyDescent="0.15">
      <c r="A1601" s="14" t="s">
        <v>5234</v>
      </c>
      <c r="B1601" s="115" t="s">
        <v>416</v>
      </c>
      <c r="C1601" s="40" t="s">
        <v>65</v>
      </c>
      <c r="D1601" s="12" t="s">
        <v>594</v>
      </c>
      <c r="E1601" s="51" t="s">
        <v>595</v>
      </c>
      <c r="F1601" s="14" t="s">
        <v>5988</v>
      </c>
      <c r="G1601" s="14" t="s">
        <v>3992</v>
      </c>
      <c r="H1601" s="14" t="s">
        <v>38</v>
      </c>
      <c r="I1601" s="14" t="s">
        <v>39</v>
      </c>
      <c r="J1601" s="15" t="s">
        <v>7586</v>
      </c>
      <c r="K1601" s="52" t="s">
        <v>6001</v>
      </c>
      <c r="L1601" s="109">
        <v>809675</v>
      </c>
      <c r="M1601" s="19">
        <f t="shared" si="75"/>
        <v>809675</v>
      </c>
      <c r="N1601" s="11">
        <f>M1601*(1+VOTOS!$P$3%)^Q1601</f>
        <v>820985.59966890945</v>
      </c>
      <c r="O1601" s="54">
        <f t="shared" si="73"/>
        <v>820985.59966890945</v>
      </c>
      <c r="P1601" s="103">
        <f t="shared" si="74"/>
        <v>5.4634426919828691E-6</v>
      </c>
      <c r="Q1601" s="6">
        <v>115</v>
      </c>
      <c r="R1601" s="6"/>
      <c r="S1601" s="6" t="s">
        <v>7</v>
      </c>
    </row>
    <row r="1602" spans="1:19" s="47" customFormat="1" ht="14" x14ac:dyDescent="0.15">
      <c r="A1602" s="14" t="s">
        <v>5234</v>
      </c>
      <c r="B1602" s="115" t="s">
        <v>416</v>
      </c>
      <c r="C1602" s="40" t="s">
        <v>65</v>
      </c>
      <c r="D1602" s="12" t="s">
        <v>594</v>
      </c>
      <c r="E1602" s="51" t="s">
        <v>595</v>
      </c>
      <c r="F1602" s="14" t="s">
        <v>5988</v>
      </c>
      <c r="G1602" s="14" t="s">
        <v>3992</v>
      </c>
      <c r="H1602" s="14" t="s">
        <v>38</v>
      </c>
      <c r="I1602" s="14" t="s">
        <v>39</v>
      </c>
      <c r="J1602" s="15" t="s">
        <v>7586</v>
      </c>
      <c r="K1602" s="52" t="s">
        <v>5995</v>
      </c>
      <c r="L1602" s="109">
        <v>736280</v>
      </c>
      <c r="M1602" s="19">
        <f t="shared" si="75"/>
        <v>736280</v>
      </c>
      <c r="N1602" s="11">
        <f>M1602*(1+VOTOS!$P$3%)^Q1602</f>
        <v>749000.88997322705</v>
      </c>
      <c r="O1602" s="54">
        <f t="shared" si="73"/>
        <v>749000.88997322705</v>
      </c>
      <c r="P1602" s="103">
        <f t="shared" si="74"/>
        <v>4.984403429564637E-6</v>
      </c>
      <c r="Q1602" s="6">
        <v>142</v>
      </c>
      <c r="R1602" s="6"/>
      <c r="S1602" s="6" t="s">
        <v>7</v>
      </c>
    </row>
    <row r="1603" spans="1:19" s="47" customFormat="1" ht="14" x14ac:dyDescent="0.15">
      <c r="A1603" s="14" t="s">
        <v>5234</v>
      </c>
      <c r="B1603" s="115" t="s">
        <v>416</v>
      </c>
      <c r="C1603" s="40" t="s">
        <v>65</v>
      </c>
      <c r="D1603" s="12" t="s">
        <v>594</v>
      </c>
      <c r="E1603" s="51" t="s">
        <v>595</v>
      </c>
      <c r="F1603" s="14" t="s">
        <v>5988</v>
      </c>
      <c r="G1603" s="14" t="s">
        <v>3992</v>
      </c>
      <c r="H1603" s="14" t="s">
        <v>38</v>
      </c>
      <c r="I1603" s="14" t="s">
        <v>39</v>
      </c>
      <c r="J1603" s="15" t="s">
        <v>7586</v>
      </c>
      <c r="K1603" s="52" t="s">
        <v>6000</v>
      </c>
      <c r="L1603" s="109">
        <v>627352.5</v>
      </c>
      <c r="M1603" s="19">
        <f t="shared" si="75"/>
        <v>627352.5</v>
      </c>
      <c r="N1603" s="11">
        <f>M1603*(1+VOTOS!$P$3%)^Q1603</f>
        <v>637498.924242198</v>
      </c>
      <c r="O1603" s="54">
        <f t="shared" si="73"/>
        <v>637498.924242198</v>
      </c>
      <c r="P1603" s="103">
        <f t="shared" si="74"/>
        <v>4.2423872479646319E-6</v>
      </c>
      <c r="Q1603" s="6">
        <v>133</v>
      </c>
      <c r="R1603" s="6"/>
      <c r="S1603" s="6" t="s">
        <v>7</v>
      </c>
    </row>
    <row r="1604" spans="1:19" s="47" customFormat="1" ht="14" x14ac:dyDescent="0.15">
      <c r="A1604" s="14" t="s">
        <v>5234</v>
      </c>
      <c r="B1604" s="115" t="s">
        <v>416</v>
      </c>
      <c r="C1604" s="40" t="s">
        <v>65</v>
      </c>
      <c r="D1604" s="12" t="s">
        <v>594</v>
      </c>
      <c r="E1604" s="51" t="s">
        <v>595</v>
      </c>
      <c r="F1604" s="14" t="s">
        <v>5988</v>
      </c>
      <c r="G1604" s="14" t="s">
        <v>3992</v>
      </c>
      <c r="H1604" s="14" t="s">
        <v>38</v>
      </c>
      <c r="I1604" s="14" t="s">
        <v>39</v>
      </c>
      <c r="J1604" s="15" t="s">
        <v>7586</v>
      </c>
      <c r="K1604" s="52" t="s">
        <v>5997</v>
      </c>
      <c r="L1604" s="109">
        <v>499800</v>
      </c>
      <c r="M1604" s="19">
        <f t="shared" si="75"/>
        <v>499800</v>
      </c>
      <c r="N1604" s="11">
        <f>M1604*(1+VOTOS!$P$3%)^Q1604</f>
        <v>508373.83740718366</v>
      </c>
      <c r="O1604" s="54">
        <f t="shared" si="73"/>
        <v>508373.83740718366</v>
      </c>
      <c r="P1604" s="103">
        <f t="shared" si="74"/>
        <v>3.3830938422034143E-6</v>
      </c>
      <c r="Q1604" s="6">
        <v>141</v>
      </c>
      <c r="R1604" s="6"/>
      <c r="S1604" s="6" t="s">
        <v>7</v>
      </c>
    </row>
    <row r="1605" spans="1:19" s="47" customFormat="1" ht="14" x14ac:dyDescent="0.15">
      <c r="A1605" s="14" t="s">
        <v>5234</v>
      </c>
      <c r="B1605" s="115" t="s">
        <v>416</v>
      </c>
      <c r="C1605" s="40" t="s">
        <v>65</v>
      </c>
      <c r="D1605" s="12" t="s">
        <v>594</v>
      </c>
      <c r="E1605" s="51" t="s">
        <v>595</v>
      </c>
      <c r="F1605" s="14" t="s">
        <v>5988</v>
      </c>
      <c r="G1605" s="14" t="s">
        <v>3992</v>
      </c>
      <c r="H1605" s="14" t="s">
        <v>38</v>
      </c>
      <c r="I1605" s="14" t="s">
        <v>39</v>
      </c>
      <c r="J1605" s="15" t="s">
        <v>7586</v>
      </c>
      <c r="K1605" s="52" t="s">
        <v>3877</v>
      </c>
      <c r="L1605" s="109">
        <v>383775</v>
      </c>
      <c r="M1605" s="19">
        <f t="shared" si="75"/>
        <v>383775</v>
      </c>
      <c r="N1605" s="11">
        <f>M1605*(1+VOTOS!$P$3%)^Q1605</f>
        <v>387496.56074463826</v>
      </c>
      <c r="O1605" s="54">
        <f t="shared" si="73"/>
        <v>387496.56074463826</v>
      </c>
      <c r="P1605" s="103">
        <f t="shared" si="74"/>
        <v>2.5786874383942531E-6</v>
      </c>
      <c r="Q1605" s="6">
        <v>80</v>
      </c>
      <c r="R1605" s="6"/>
      <c r="S1605" s="6" t="s">
        <v>7</v>
      </c>
    </row>
    <row r="1606" spans="1:19" s="47" customFormat="1" ht="14" x14ac:dyDescent="0.15">
      <c r="A1606" s="14" t="s">
        <v>5234</v>
      </c>
      <c r="B1606" s="115" t="s">
        <v>416</v>
      </c>
      <c r="C1606" s="40" t="s">
        <v>65</v>
      </c>
      <c r="D1606" s="12" t="s">
        <v>594</v>
      </c>
      <c r="E1606" s="51" t="s">
        <v>595</v>
      </c>
      <c r="F1606" s="14" t="s">
        <v>5988</v>
      </c>
      <c r="G1606" s="14" t="s">
        <v>3992</v>
      </c>
      <c r="H1606" s="14" t="s">
        <v>38</v>
      </c>
      <c r="I1606" s="14" t="s">
        <v>39</v>
      </c>
      <c r="J1606" s="15" t="s">
        <v>7586</v>
      </c>
      <c r="K1606" s="52" t="s">
        <v>4151</v>
      </c>
      <c r="L1606" s="109">
        <v>383775</v>
      </c>
      <c r="M1606" s="19">
        <f t="shared" si="75"/>
        <v>383775</v>
      </c>
      <c r="N1606" s="11">
        <f>M1606*(1+VOTOS!$P$3%)^Q1606</f>
        <v>388432.57620737632</v>
      </c>
      <c r="O1606" s="54">
        <f t="shared" si="73"/>
        <v>388432.57620737632</v>
      </c>
      <c r="P1606" s="103">
        <f t="shared" si="74"/>
        <v>2.5849163744944012E-6</v>
      </c>
      <c r="Q1606" s="6">
        <v>100</v>
      </c>
      <c r="R1606" s="6"/>
      <c r="S1606" s="6" t="s">
        <v>7</v>
      </c>
    </row>
    <row r="1607" spans="1:19" s="47" customFormat="1" ht="14" x14ac:dyDescent="0.15">
      <c r="A1607" s="14" t="s">
        <v>5234</v>
      </c>
      <c r="B1607" s="115" t="s">
        <v>416</v>
      </c>
      <c r="C1607" s="40" t="s">
        <v>65</v>
      </c>
      <c r="D1607" s="12" t="s">
        <v>594</v>
      </c>
      <c r="E1607" s="51" t="s">
        <v>595</v>
      </c>
      <c r="F1607" s="14" t="s">
        <v>5988</v>
      </c>
      <c r="G1607" s="14" t="s">
        <v>3992</v>
      </c>
      <c r="H1607" s="14" t="s">
        <v>38</v>
      </c>
      <c r="I1607" s="14" t="s">
        <v>39</v>
      </c>
      <c r="J1607" s="15" t="s">
        <v>7586</v>
      </c>
      <c r="K1607" s="52" t="s">
        <v>2258</v>
      </c>
      <c r="L1607" s="109">
        <v>345100</v>
      </c>
      <c r="M1607" s="19">
        <f t="shared" si="75"/>
        <v>345100</v>
      </c>
      <c r="N1607" s="11">
        <f>M1607*(1+VOTOS!$P$3%)^Q1607</f>
        <v>348278.42561974609</v>
      </c>
      <c r="O1607" s="54">
        <f t="shared" ref="O1607:O1670" si="76">+IF(N1607&gt;0,N1607,L1607)</f>
        <v>348278.42561974609</v>
      </c>
      <c r="P1607" s="103">
        <f t="shared" ref="P1607:P1670" si="77">+O1607/$O$4</f>
        <v>2.3177010900006897E-6</v>
      </c>
      <c r="Q1607" s="6">
        <v>76</v>
      </c>
      <c r="R1607" s="6"/>
      <c r="S1607" s="6" t="s">
        <v>7</v>
      </c>
    </row>
    <row r="1608" spans="1:19" s="47" customFormat="1" ht="14" x14ac:dyDescent="0.15">
      <c r="A1608" s="14" t="s">
        <v>5234</v>
      </c>
      <c r="B1608" s="115" t="s">
        <v>416</v>
      </c>
      <c r="C1608" s="40" t="s">
        <v>65</v>
      </c>
      <c r="D1608" s="12" t="s">
        <v>594</v>
      </c>
      <c r="E1608" s="51" t="s">
        <v>595</v>
      </c>
      <c r="F1608" s="14" t="s">
        <v>5988</v>
      </c>
      <c r="G1608" s="14" t="s">
        <v>3992</v>
      </c>
      <c r="H1608" s="14" t="s">
        <v>38</v>
      </c>
      <c r="I1608" s="14" t="s">
        <v>39</v>
      </c>
      <c r="J1608" s="15" t="s">
        <v>7586</v>
      </c>
      <c r="K1608" s="52" t="s">
        <v>4866</v>
      </c>
      <c r="L1608" s="109">
        <v>315350</v>
      </c>
      <c r="M1608" s="19">
        <f t="shared" si="75"/>
        <v>315350</v>
      </c>
      <c r="N1608" s="11">
        <f>M1608*(1+VOTOS!$P$3%)^Q1608</f>
        <v>319755.22136115184</v>
      </c>
      <c r="O1608" s="54">
        <f t="shared" si="76"/>
        <v>319755.22136115184</v>
      </c>
      <c r="P1608" s="103">
        <f t="shared" si="77"/>
        <v>2.1278866865307659E-6</v>
      </c>
      <c r="Q1608" s="6">
        <v>115</v>
      </c>
      <c r="R1608" s="6"/>
      <c r="S1608" s="6" t="s">
        <v>7</v>
      </c>
    </row>
    <row r="1609" spans="1:19" s="47" customFormat="1" ht="14" x14ac:dyDescent="0.15">
      <c r="A1609" s="14" t="s">
        <v>5234</v>
      </c>
      <c r="B1609" s="115" t="s">
        <v>416</v>
      </c>
      <c r="C1609" s="40" t="s">
        <v>65</v>
      </c>
      <c r="D1609" s="12" t="s">
        <v>594</v>
      </c>
      <c r="E1609" s="51" t="s">
        <v>595</v>
      </c>
      <c r="F1609" s="14" t="s">
        <v>5988</v>
      </c>
      <c r="G1609" s="14" t="s">
        <v>3992</v>
      </c>
      <c r="H1609" s="14" t="s">
        <v>38</v>
      </c>
      <c r="I1609" s="14" t="s">
        <v>39</v>
      </c>
      <c r="J1609" s="15" t="s">
        <v>7586</v>
      </c>
      <c r="K1609" s="52" t="s">
        <v>5991</v>
      </c>
      <c r="L1609" s="109">
        <v>312375</v>
      </c>
      <c r="M1609" s="19">
        <f t="shared" si="75"/>
        <v>312375</v>
      </c>
      <c r="N1609" s="11">
        <f>M1609*(1+VOTOS!$P$3%)^Q1609</f>
        <v>313999.5488032123</v>
      </c>
      <c r="O1609" s="54">
        <f t="shared" si="76"/>
        <v>313999.5488032123</v>
      </c>
      <c r="P1609" s="103">
        <f t="shared" si="77"/>
        <v>2.089584203287695E-6</v>
      </c>
      <c r="Q1609" s="6">
        <v>43</v>
      </c>
      <c r="R1609" s="6"/>
      <c r="S1609" s="6" t="s">
        <v>7</v>
      </c>
    </row>
    <row r="1610" spans="1:19" s="47" customFormat="1" ht="14" x14ac:dyDescent="0.15">
      <c r="A1610" s="14" t="s">
        <v>5234</v>
      </c>
      <c r="B1610" s="115" t="s">
        <v>416</v>
      </c>
      <c r="C1610" s="40" t="s">
        <v>65</v>
      </c>
      <c r="D1610" s="12" t="s">
        <v>594</v>
      </c>
      <c r="E1610" s="51" t="s">
        <v>595</v>
      </c>
      <c r="F1610" s="14" t="s">
        <v>5988</v>
      </c>
      <c r="G1610" s="14" t="s">
        <v>3992</v>
      </c>
      <c r="H1610" s="14" t="s">
        <v>38</v>
      </c>
      <c r="I1610" s="14" t="s">
        <v>39</v>
      </c>
      <c r="J1610" s="15" t="s">
        <v>7586</v>
      </c>
      <c r="K1610" s="52" t="s">
        <v>6002</v>
      </c>
      <c r="L1610" s="109">
        <v>282030</v>
      </c>
      <c r="M1610" s="19">
        <f t="shared" si="75"/>
        <v>282030</v>
      </c>
      <c r="N1610" s="11">
        <f>M1610*(1+VOTOS!$P$3%)^Q1610</f>
        <v>285969.76400978485</v>
      </c>
      <c r="O1610" s="54">
        <f t="shared" si="76"/>
        <v>285969.76400978485</v>
      </c>
      <c r="P1610" s="103">
        <f t="shared" si="77"/>
        <v>1.9030533762558172E-6</v>
      </c>
      <c r="Q1610" s="6">
        <v>115</v>
      </c>
      <c r="R1610" s="6"/>
      <c r="S1610" s="6" t="s">
        <v>7</v>
      </c>
    </row>
    <row r="1611" spans="1:19" s="47" customFormat="1" ht="14" x14ac:dyDescent="0.15">
      <c r="A1611" s="14" t="s">
        <v>5234</v>
      </c>
      <c r="B1611" s="115" t="s">
        <v>416</v>
      </c>
      <c r="C1611" s="40" t="s">
        <v>65</v>
      </c>
      <c r="D1611" s="12" t="s">
        <v>594</v>
      </c>
      <c r="E1611" s="51" t="s">
        <v>595</v>
      </c>
      <c r="F1611" s="14" t="s">
        <v>5988</v>
      </c>
      <c r="G1611" s="14" t="s">
        <v>3992</v>
      </c>
      <c r="H1611" s="14" t="s">
        <v>38</v>
      </c>
      <c r="I1611" s="14" t="s">
        <v>39</v>
      </c>
      <c r="J1611" s="15" t="s">
        <v>7586</v>
      </c>
      <c r="K1611" s="52" t="s">
        <v>5996</v>
      </c>
      <c r="L1611" s="109">
        <v>255850</v>
      </c>
      <c r="M1611" s="19">
        <f t="shared" si="75"/>
        <v>255850</v>
      </c>
      <c r="N1611" s="11">
        <f>M1611*(1+VOTOS!$P$3%)^Q1611</f>
        <v>260238.98819653448</v>
      </c>
      <c r="O1611" s="54">
        <f t="shared" si="76"/>
        <v>260238.98819653448</v>
      </c>
      <c r="P1611" s="103">
        <f t="shared" si="77"/>
        <v>1.7318218477946048E-6</v>
      </c>
      <c r="Q1611" s="6">
        <v>141</v>
      </c>
      <c r="R1611" s="6"/>
      <c r="S1611" s="6" t="s">
        <v>7</v>
      </c>
    </row>
    <row r="1612" spans="1:19" s="47" customFormat="1" ht="14" x14ac:dyDescent="0.15">
      <c r="A1612" s="14" t="s">
        <v>5234</v>
      </c>
      <c r="B1612" s="115" t="s">
        <v>416</v>
      </c>
      <c r="C1612" s="40" t="s">
        <v>65</v>
      </c>
      <c r="D1612" s="12" t="s">
        <v>594</v>
      </c>
      <c r="E1612" s="51" t="s">
        <v>595</v>
      </c>
      <c r="F1612" s="14" t="s">
        <v>5988</v>
      </c>
      <c r="G1612" s="14" t="s">
        <v>3992</v>
      </c>
      <c r="H1612" s="14" t="s">
        <v>38</v>
      </c>
      <c r="I1612" s="14" t="s">
        <v>39</v>
      </c>
      <c r="J1612" s="15" t="s">
        <v>7586</v>
      </c>
      <c r="K1612" s="52" t="s">
        <v>5993</v>
      </c>
      <c r="L1612" s="109">
        <v>238000</v>
      </c>
      <c r="M1612" s="19">
        <f t="shared" si="75"/>
        <v>238000</v>
      </c>
      <c r="N1612" s="11">
        <f>M1612*(1+VOTOS!$P$3%)^Q1612</f>
        <v>242901.84169199082</v>
      </c>
      <c r="O1612" s="54">
        <f t="shared" si="76"/>
        <v>242901.84169199082</v>
      </c>
      <c r="P1612" s="103">
        <f t="shared" si="77"/>
        <v>1.6164477091881729E-6</v>
      </c>
      <c r="Q1612" s="6">
        <v>169</v>
      </c>
      <c r="R1612" s="6"/>
      <c r="S1612" s="6" t="s">
        <v>7</v>
      </c>
    </row>
    <row r="1613" spans="1:19" s="47" customFormat="1" ht="14" x14ac:dyDescent="0.15">
      <c r="A1613" s="14" t="s">
        <v>5234</v>
      </c>
      <c r="B1613" s="115" t="s">
        <v>416</v>
      </c>
      <c r="C1613" s="40" t="s">
        <v>65</v>
      </c>
      <c r="D1613" s="12" t="s">
        <v>594</v>
      </c>
      <c r="E1613" s="51" t="s">
        <v>595</v>
      </c>
      <c r="F1613" s="14" t="s">
        <v>5988</v>
      </c>
      <c r="G1613" s="14" t="s">
        <v>3992</v>
      </c>
      <c r="H1613" s="14" t="s">
        <v>38</v>
      </c>
      <c r="I1613" s="14" t="s">
        <v>39</v>
      </c>
      <c r="J1613" s="15" t="s">
        <v>7586</v>
      </c>
      <c r="K1613" s="52" t="s">
        <v>5998</v>
      </c>
      <c r="L1613" s="109">
        <v>218662.5</v>
      </c>
      <c r="M1613" s="19">
        <f t="shared" si="75"/>
        <v>218662.5</v>
      </c>
      <c r="N1613" s="11">
        <f>M1613*(1+VOTOS!$P$3%)^Q1613</f>
        <v>222413.55386564284</v>
      </c>
      <c r="O1613" s="54">
        <f t="shared" si="76"/>
        <v>222413.55386564284</v>
      </c>
      <c r="P1613" s="103">
        <f t="shared" si="77"/>
        <v>1.4801035559639937E-6</v>
      </c>
      <c r="Q1613" s="6">
        <v>141</v>
      </c>
      <c r="R1613" s="6"/>
      <c r="S1613" s="6" t="s">
        <v>7</v>
      </c>
    </row>
    <row r="1614" spans="1:19" s="47" customFormat="1" ht="14" x14ac:dyDescent="0.15">
      <c r="A1614" s="14" t="s">
        <v>5234</v>
      </c>
      <c r="B1614" s="115" t="s">
        <v>416</v>
      </c>
      <c r="C1614" s="40" t="s">
        <v>65</v>
      </c>
      <c r="D1614" s="12" t="s">
        <v>594</v>
      </c>
      <c r="E1614" s="51" t="s">
        <v>595</v>
      </c>
      <c r="F1614" s="14" t="s">
        <v>5988</v>
      </c>
      <c r="G1614" s="14" t="s">
        <v>3992</v>
      </c>
      <c r="H1614" s="14" t="s">
        <v>38</v>
      </c>
      <c r="I1614" s="14" t="s">
        <v>39</v>
      </c>
      <c r="J1614" s="15" t="s">
        <v>7586</v>
      </c>
      <c r="K1614" s="52" t="s">
        <v>5994</v>
      </c>
      <c r="L1614" s="109">
        <v>163625</v>
      </c>
      <c r="M1614" s="19">
        <f t="shared" si="75"/>
        <v>163625</v>
      </c>
      <c r="N1614" s="11">
        <f>M1614*(1+VOTOS!$P$3%)^Q1614</f>
        <v>166995.01616324368</v>
      </c>
      <c r="O1614" s="54">
        <f t="shared" si="76"/>
        <v>166995.01616324368</v>
      </c>
      <c r="P1614" s="103">
        <f t="shared" si="77"/>
        <v>1.1113078000668688E-6</v>
      </c>
      <c r="Q1614" s="6">
        <v>169</v>
      </c>
      <c r="R1614" s="6"/>
      <c r="S1614" s="6" t="s">
        <v>7</v>
      </c>
    </row>
    <row r="1615" spans="1:19" s="47" customFormat="1" ht="14" x14ac:dyDescent="0.15">
      <c r="A1615" s="14" t="s">
        <v>5234</v>
      </c>
      <c r="B1615" s="115" t="s">
        <v>416</v>
      </c>
      <c r="C1615" s="40" t="s">
        <v>65</v>
      </c>
      <c r="D1615" s="12" t="s">
        <v>594</v>
      </c>
      <c r="E1615" s="51" t="s">
        <v>595</v>
      </c>
      <c r="F1615" s="14" t="s">
        <v>5988</v>
      </c>
      <c r="G1615" s="14" t="s">
        <v>3992</v>
      </c>
      <c r="H1615" s="14" t="s">
        <v>38</v>
      </c>
      <c r="I1615" s="14" t="s">
        <v>39</v>
      </c>
      <c r="J1615" s="15" t="s">
        <v>7586</v>
      </c>
      <c r="K1615" s="52" t="s">
        <v>5999</v>
      </c>
      <c r="L1615" s="109">
        <v>49980</v>
      </c>
      <c r="M1615" s="19">
        <f t="shared" si="75"/>
        <v>49980</v>
      </c>
      <c r="N1615" s="11">
        <f>M1615*(1+VOTOS!$P$3%)^Q1615</f>
        <v>50788.346637058203</v>
      </c>
      <c r="O1615" s="54">
        <f t="shared" si="76"/>
        <v>50788.346637058203</v>
      </c>
      <c r="P1615" s="103">
        <f t="shared" si="77"/>
        <v>3.3798305522536739E-7</v>
      </c>
      <c r="Q1615" s="6">
        <v>133</v>
      </c>
      <c r="R1615" s="6"/>
      <c r="S1615" s="6" t="s">
        <v>7</v>
      </c>
    </row>
    <row r="1616" spans="1:19" s="47" customFormat="1" ht="14" x14ac:dyDescent="0.15">
      <c r="A1616" s="14" t="s">
        <v>5234</v>
      </c>
      <c r="B1616" s="115" t="s">
        <v>416</v>
      </c>
      <c r="C1616" s="40" t="s">
        <v>65</v>
      </c>
      <c r="D1616" s="12" t="s">
        <v>594</v>
      </c>
      <c r="E1616" s="51" t="s">
        <v>595</v>
      </c>
      <c r="F1616" s="14" t="s">
        <v>5988</v>
      </c>
      <c r="G1616" s="14" t="s">
        <v>3992</v>
      </c>
      <c r="H1616" s="14" t="s">
        <v>38</v>
      </c>
      <c r="I1616" s="14" t="s">
        <v>39</v>
      </c>
      <c r="J1616" s="15" t="s">
        <v>7586</v>
      </c>
      <c r="K1616" s="52" t="s">
        <v>6003</v>
      </c>
      <c r="L1616" s="109">
        <v>25000</v>
      </c>
      <c r="M1616" s="19">
        <f t="shared" si="75"/>
        <v>25000</v>
      </c>
      <c r="N1616" s="11">
        <f>M1616*(1+VOTOS!$P$3%)^Q1616</f>
        <v>25349.232706607883</v>
      </c>
      <c r="O1616" s="54">
        <f t="shared" si="76"/>
        <v>25349.232706607883</v>
      </c>
      <c r="P1616" s="103">
        <f t="shared" si="77"/>
        <v>1.6869245969008768E-7</v>
      </c>
      <c r="Q1616" s="6">
        <v>115</v>
      </c>
      <c r="R1616" s="6"/>
      <c r="S1616" s="6" t="s">
        <v>7</v>
      </c>
    </row>
    <row r="1617" spans="1:19" s="47" customFormat="1" ht="14" x14ac:dyDescent="0.15">
      <c r="A1617" s="14" t="s">
        <v>5234</v>
      </c>
      <c r="B1617" s="115" t="s">
        <v>416</v>
      </c>
      <c r="C1617" s="40" t="s">
        <v>65</v>
      </c>
      <c r="D1617" s="12" t="s">
        <v>1037</v>
      </c>
      <c r="E1617" s="51" t="s">
        <v>1038</v>
      </c>
      <c r="F1617" s="14" t="s">
        <v>5935</v>
      </c>
      <c r="G1617" s="14" t="s">
        <v>37</v>
      </c>
      <c r="H1617" s="14" t="s">
        <v>38</v>
      </c>
      <c r="I1617" s="14" t="s">
        <v>39</v>
      </c>
      <c r="J1617" s="15" t="s">
        <v>7586</v>
      </c>
      <c r="K1617" s="52" t="s">
        <v>5937</v>
      </c>
      <c r="L1617" s="109">
        <v>3835298</v>
      </c>
      <c r="M1617" s="19">
        <f t="shared" si="75"/>
        <v>0</v>
      </c>
      <c r="N1617" s="11">
        <f>M1617*(1+VOTOS!$P$3%)^Q1617</f>
        <v>0</v>
      </c>
      <c r="O1617" s="54">
        <f t="shared" si="76"/>
        <v>3835298</v>
      </c>
      <c r="P1617" s="103">
        <f t="shared" si="77"/>
        <v>2.5522896915764302E-5</v>
      </c>
      <c r="Q1617" s="6">
        <v>0</v>
      </c>
      <c r="R1617" s="6"/>
      <c r="S1617" s="6" t="s">
        <v>7</v>
      </c>
    </row>
    <row r="1618" spans="1:19" s="47" customFormat="1" ht="14" x14ac:dyDescent="0.15">
      <c r="A1618" s="14" t="s">
        <v>5234</v>
      </c>
      <c r="B1618" s="115" t="s">
        <v>416</v>
      </c>
      <c r="C1618" s="40" t="s">
        <v>65</v>
      </c>
      <c r="D1618" s="12" t="s">
        <v>1037</v>
      </c>
      <c r="E1618" s="51" t="s">
        <v>1038</v>
      </c>
      <c r="F1618" s="14" t="s">
        <v>5935</v>
      </c>
      <c r="G1618" s="14" t="s">
        <v>37</v>
      </c>
      <c r="H1618" s="14" t="s">
        <v>38</v>
      </c>
      <c r="I1618" s="14" t="s">
        <v>39</v>
      </c>
      <c r="J1618" s="15" t="s">
        <v>7586</v>
      </c>
      <c r="K1618" s="52" t="s">
        <v>5936</v>
      </c>
      <c r="L1618" s="109">
        <v>541055.5</v>
      </c>
      <c r="M1618" s="19">
        <f t="shared" ref="M1618:M1681" si="78">+IF(Q1618&gt;0,L1618,0)</f>
        <v>541055.5</v>
      </c>
      <c r="N1618" s="11">
        <f>M1618*(1+VOTOS!$P$3%)^Q1618</f>
        <v>541970.02967980783</v>
      </c>
      <c r="O1618" s="54">
        <f t="shared" si="76"/>
        <v>541970.02967980783</v>
      </c>
      <c r="P1618" s="103">
        <f t="shared" si="77"/>
        <v>3.6066676432838998E-6</v>
      </c>
      <c r="Q1618" s="6">
        <v>14</v>
      </c>
      <c r="R1618" s="6"/>
      <c r="S1618" s="6" t="s">
        <v>7</v>
      </c>
    </row>
    <row r="1619" spans="1:19" s="47" customFormat="1" ht="14" x14ac:dyDescent="0.15">
      <c r="A1619" s="14" t="s">
        <v>5234</v>
      </c>
      <c r="B1619" s="115" t="s">
        <v>416</v>
      </c>
      <c r="C1619" s="40" t="s">
        <v>65</v>
      </c>
      <c r="D1619" s="12" t="s">
        <v>286</v>
      </c>
      <c r="E1619" s="51" t="s">
        <v>287</v>
      </c>
      <c r="F1619" s="14" t="s">
        <v>6021</v>
      </c>
      <c r="G1619" s="14" t="s">
        <v>37</v>
      </c>
      <c r="H1619" s="14" t="s">
        <v>38</v>
      </c>
      <c r="I1619" s="14" t="s">
        <v>39</v>
      </c>
      <c r="J1619" s="15" t="s">
        <v>7586</v>
      </c>
      <c r="K1619" s="52" t="s">
        <v>6026</v>
      </c>
      <c r="L1619" s="109">
        <v>7933915.5</v>
      </c>
      <c r="M1619" s="19">
        <f t="shared" si="78"/>
        <v>7933915.5</v>
      </c>
      <c r="N1619" s="11">
        <f>M1619*(1+VOTOS!$P$3%)^Q1619</f>
        <v>8104162.6529400758</v>
      </c>
      <c r="O1619" s="54">
        <f t="shared" si="76"/>
        <v>8104162.6529400758</v>
      </c>
      <c r="P1619" s="103">
        <f t="shared" si="77"/>
        <v>5.3931065585927486E-5</v>
      </c>
      <c r="Q1619" s="6">
        <v>176</v>
      </c>
      <c r="R1619" s="6"/>
      <c r="S1619" s="6" t="s">
        <v>7</v>
      </c>
    </row>
    <row r="1620" spans="1:19" s="47" customFormat="1" ht="14" x14ac:dyDescent="0.15">
      <c r="A1620" s="14" t="s">
        <v>5234</v>
      </c>
      <c r="B1620" s="115" t="s">
        <v>416</v>
      </c>
      <c r="C1620" s="40" t="s">
        <v>65</v>
      </c>
      <c r="D1620" s="12" t="s">
        <v>286</v>
      </c>
      <c r="E1620" s="51" t="s">
        <v>287</v>
      </c>
      <c r="F1620" s="14" t="s">
        <v>6021</v>
      </c>
      <c r="G1620" s="14" t="s">
        <v>37</v>
      </c>
      <c r="H1620" s="14" t="s">
        <v>38</v>
      </c>
      <c r="I1620" s="14" t="s">
        <v>39</v>
      </c>
      <c r="J1620" s="15" t="s">
        <v>7586</v>
      </c>
      <c r="K1620" s="52" t="s">
        <v>6023</v>
      </c>
      <c r="L1620" s="109">
        <v>7822732.5</v>
      </c>
      <c r="M1620" s="19">
        <f t="shared" si="78"/>
        <v>7822732.5</v>
      </c>
      <c r="N1620" s="11">
        <f>M1620*(1+VOTOS!$P$3%)^Q1620</f>
        <v>7898591.4647262217</v>
      </c>
      <c r="O1620" s="54">
        <f t="shared" si="76"/>
        <v>7898591.4647262217</v>
      </c>
      <c r="P1620" s="103">
        <f t="shared" si="77"/>
        <v>5.2563043532456439E-5</v>
      </c>
      <c r="Q1620" s="6">
        <v>80</v>
      </c>
      <c r="R1620" s="6"/>
      <c r="S1620" s="6" t="s">
        <v>7</v>
      </c>
    </row>
    <row r="1621" spans="1:19" s="47" customFormat="1" ht="14" x14ac:dyDescent="0.15">
      <c r="A1621" s="14" t="s">
        <v>5234</v>
      </c>
      <c r="B1621" s="115" t="s">
        <v>416</v>
      </c>
      <c r="C1621" s="40" t="s">
        <v>65</v>
      </c>
      <c r="D1621" s="12" t="s">
        <v>286</v>
      </c>
      <c r="E1621" s="51" t="s">
        <v>287</v>
      </c>
      <c r="F1621" s="14" t="s">
        <v>6021</v>
      </c>
      <c r="G1621" s="14" t="s">
        <v>37</v>
      </c>
      <c r="H1621" s="14" t="s">
        <v>38</v>
      </c>
      <c r="I1621" s="14" t="s">
        <v>39</v>
      </c>
      <c r="J1621" s="15" t="s">
        <v>7586</v>
      </c>
      <c r="K1621" s="52" t="s">
        <v>6022</v>
      </c>
      <c r="L1621" s="109">
        <v>7549051</v>
      </c>
      <c r="M1621" s="19">
        <f t="shared" si="78"/>
        <v>7549051</v>
      </c>
      <c r="N1621" s="11">
        <f>M1621*(1+VOTOS!$P$3%)^Q1621</f>
        <v>7699885.4050303744</v>
      </c>
      <c r="O1621" s="54">
        <f t="shared" si="76"/>
        <v>7699885.4050303744</v>
      </c>
      <c r="P1621" s="103">
        <f t="shared" si="77"/>
        <v>5.1240707099106329E-5</v>
      </c>
      <c r="Q1621" s="6">
        <v>164</v>
      </c>
      <c r="R1621" s="6"/>
      <c r="S1621" s="6" t="s">
        <v>7</v>
      </c>
    </row>
    <row r="1622" spans="1:19" s="47" customFormat="1" ht="14" x14ac:dyDescent="0.15">
      <c r="A1622" s="14" t="s">
        <v>5234</v>
      </c>
      <c r="B1622" s="115" t="s">
        <v>416</v>
      </c>
      <c r="C1622" s="40" t="s">
        <v>65</v>
      </c>
      <c r="D1622" s="12" t="s">
        <v>286</v>
      </c>
      <c r="E1622" s="51" t="s">
        <v>287</v>
      </c>
      <c r="F1622" s="14" t="s">
        <v>6021</v>
      </c>
      <c r="G1622" s="14" t="s">
        <v>37</v>
      </c>
      <c r="H1622" s="14" t="s">
        <v>38</v>
      </c>
      <c r="I1622" s="14" t="s">
        <v>39</v>
      </c>
      <c r="J1622" s="15" t="s">
        <v>7586</v>
      </c>
      <c r="K1622" s="52" t="s">
        <v>6024</v>
      </c>
      <c r="L1622" s="109">
        <v>7138528.5</v>
      </c>
      <c r="M1622" s="19">
        <f t="shared" si="78"/>
        <v>7138528.5</v>
      </c>
      <c r="N1622" s="11">
        <f>M1622*(1+VOTOS!$P$3%)^Q1622</f>
        <v>7207752.5699370233</v>
      </c>
      <c r="O1622" s="54">
        <f t="shared" si="76"/>
        <v>7207752.5699370233</v>
      </c>
      <c r="P1622" s="103">
        <f t="shared" si="77"/>
        <v>4.7965692844946568E-5</v>
      </c>
      <c r="Q1622" s="6">
        <v>80</v>
      </c>
      <c r="R1622" s="6"/>
      <c r="S1622" s="6" t="s">
        <v>7</v>
      </c>
    </row>
    <row r="1623" spans="1:19" s="47" customFormat="1" ht="14" x14ac:dyDescent="0.15">
      <c r="A1623" s="14" t="s">
        <v>5234</v>
      </c>
      <c r="B1623" s="115" t="s">
        <v>416</v>
      </c>
      <c r="C1623" s="40" t="s">
        <v>65</v>
      </c>
      <c r="D1623" s="12" t="s">
        <v>286</v>
      </c>
      <c r="E1623" s="51" t="s">
        <v>287</v>
      </c>
      <c r="F1623" s="14" t="s">
        <v>6021</v>
      </c>
      <c r="G1623" s="14" t="s">
        <v>37</v>
      </c>
      <c r="H1623" s="14" t="s">
        <v>38</v>
      </c>
      <c r="I1623" s="14" t="s">
        <v>39</v>
      </c>
      <c r="J1623" s="15" t="s">
        <v>7586</v>
      </c>
      <c r="K1623" s="52" t="s">
        <v>6025</v>
      </c>
      <c r="L1623" s="109">
        <v>4592719.5</v>
      </c>
      <c r="M1623" s="19">
        <f t="shared" si="78"/>
        <v>4592719.5</v>
      </c>
      <c r="N1623" s="11">
        <f>M1623*(1+VOTOS!$P$3%)^Q1623</f>
        <v>4691270.7662855266</v>
      </c>
      <c r="O1623" s="54">
        <f t="shared" si="76"/>
        <v>4691270.7662855266</v>
      </c>
      <c r="P1623" s="103">
        <f t="shared" si="77"/>
        <v>3.121916997632103E-5</v>
      </c>
      <c r="Q1623" s="6">
        <v>176</v>
      </c>
      <c r="R1623" s="6"/>
      <c r="S1623" s="6" t="s">
        <v>7</v>
      </c>
    </row>
    <row r="1624" spans="1:19" s="47" customFormat="1" ht="14" x14ac:dyDescent="0.15">
      <c r="A1624" s="14" t="s">
        <v>5234</v>
      </c>
      <c r="B1624" s="115" t="s">
        <v>416</v>
      </c>
      <c r="C1624" s="40" t="s">
        <v>65</v>
      </c>
      <c r="D1624" s="12" t="s">
        <v>286</v>
      </c>
      <c r="E1624" s="51" t="s">
        <v>287</v>
      </c>
      <c r="F1624" s="14" t="s">
        <v>6021</v>
      </c>
      <c r="G1624" s="14" t="s">
        <v>37</v>
      </c>
      <c r="H1624" s="14" t="s">
        <v>38</v>
      </c>
      <c r="I1624" s="14" t="s">
        <v>39</v>
      </c>
      <c r="J1624" s="15" t="s">
        <v>7586</v>
      </c>
      <c r="K1624" s="52" t="s">
        <v>6029</v>
      </c>
      <c r="L1624" s="109">
        <v>4002593.5</v>
      </c>
      <c r="M1624" s="19">
        <f t="shared" si="78"/>
        <v>4002593.5</v>
      </c>
      <c r="N1624" s="11">
        <f>M1624*(1+VOTOS!$P$3%)^Q1624</f>
        <v>4053614.0713912398</v>
      </c>
      <c r="O1624" s="54">
        <f t="shared" si="76"/>
        <v>4053614.0713912398</v>
      </c>
      <c r="P1624" s="103">
        <f t="shared" si="77"/>
        <v>2.6975732806267011E-5</v>
      </c>
      <c r="Q1624" s="6">
        <v>105</v>
      </c>
      <c r="R1624" s="6"/>
      <c r="S1624" s="6" t="s">
        <v>7</v>
      </c>
    </row>
    <row r="1625" spans="1:19" s="47" customFormat="1" ht="14" x14ac:dyDescent="0.15">
      <c r="A1625" s="14" t="s">
        <v>5234</v>
      </c>
      <c r="B1625" s="115" t="s">
        <v>416</v>
      </c>
      <c r="C1625" s="40" t="s">
        <v>65</v>
      </c>
      <c r="D1625" s="12" t="s">
        <v>286</v>
      </c>
      <c r="E1625" s="51" t="s">
        <v>287</v>
      </c>
      <c r="F1625" s="14" t="s">
        <v>6021</v>
      </c>
      <c r="G1625" s="14" t="s">
        <v>37</v>
      </c>
      <c r="H1625" s="14" t="s">
        <v>38</v>
      </c>
      <c r="I1625" s="14" t="s">
        <v>39</v>
      </c>
      <c r="J1625" s="15" t="s">
        <v>7586</v>
      </c>
      <c r="K1625" s="52" t="s">
        <v>6030</v>
      </c>
      <c r="L1625" s="109">
        <v>2032656</v>
      </c>
      <c r="M1625" s="19">
        <f t="shared" si="78"/>
        <v>2032656</v>
      </c>
      <c r="N1625" s="11">
        <f>M1625*(1+VOTOS!$P$3%)^Q1625</f>
        <v>2057076.5883466473</v>
      </c>
      <c r="O1625" s="54">
        <f t="shared" si="76"/>
        <v>2057076.5883466473</v>
      </c>
      <c r="P1625" s="103">
        <f t="shared" si="77"/>
        <v>1.3689302294685732E-5</v>
      </c>
      <c r="Q1625" s="6">
        <v>99</v>
      </c>
      <c r="R1625" s="6"/>
      <c r="S1625" s="6" t="s">
        <v>7</v>
      </c>
    </row>
    <row r="1626" spans="1:19" s="47" customFormat="1" ht="14" x14ac:dyDescent="0.15">
      <c r="A1626" s="14" t="s">
        <v>5234</v>
      </c>
      <c r="B1626" s="115" t="s">
        <v>416</v>
      </c>
      <c r="C1626" s="40" t="s">
        <v>65</v>
      </c>
      <c r="D1626" s="12" t="s">
        <v>286</v>
      </c>
      <c r="E1626" s="51" t="s">
        <v>287</v>
      </c>
      <c r="F1626" s="14" t="s">
        <v>6021</v>
      </c>
      <c r="G1626" s="14" t="s">
        <v>37</v>
      </c>
      <c r="H1626" s="14" t="s">
        <v>38</v>
      </c>
      <c r="I1626" s="14" t="s">
        <v>39</v>
      </c>
      <c r="J1626" s="15" t="s">
        <v>7586</v>
      </c>
      <c r="K1626" s="52" t="s">
        <v>6027</v>
      </c>
      <c r="L1626" s="109">
        <v>1975639</v>
      </c>
      <c r="M1626" s="19">
        <f t="shared" si="78"/>
        <v>1975639</v>
      </c>
      <c r="N1626" s="11">
        <f>M1626*(1+VOTOS!$P$3%)^Q1626</f>
        <v>2000822.2294842876</v>
      </c>
      <c r="O1626" s="54">
        <f t="shared" si="76"/>
        <v>2000822.2294842876</v>
      </c>
      <c r="P1626" s="103">
        <f t="shared" si="77"/>
        <v>1.3314944369354657E-5</v>
      </c>
      <c r="Q1626" s="6">
        <v>105</v>
      </c>
      <c r="R1626" s="6"/>
      <c r="S1626" s="6" t="s">
        <v>7</v>
      </c>
    </row>
    <row r="1627" spans="1:19" s="47" customFormat="1" ht="14" x14ac:dyDescent="0.15">
      <c r="A1627" s="14" t="s">
        <v>5234</v>
      </c>
      <c r="B1627" s="115" t="s">
        <v>416</v>
      </c>
      <c r="C1627" s="40" t="s">
        <v>65</v>
      </c>
      <c r="D1627" s="12" t="s">
        <v>286</v>
      </c>
      <c r="E1627" s="51" t="s">
        <v>287</v>
      </c>
      <c r="F1627" s="14" t="s">
        <v>6021</v>
      </c>
      <c r="G1627" s="14" t="s">
        <v>37</v>
      </c>
      <c r="H1627" s="14" t="s">
        <v>38</v>
      </c>
      <c r="I1627" s="14" t="s">
        <v>39</v>
      </c>
      <c r="J1627" s="15" t="s">
        <v>7586</v>
      </c>
      <c r="K1627" s="52" t="s">
        <v>3021</v>
      </c>
      <c r="L1627" s="109">
        <v>1967190</v>
      </c>
      <c r="M1627" s="19">
        <f t="shared" si="78"/>
        <v>0</v>
      </c>
      <c r="N1627" s="11">
        <f>M1627*(1+VOTOS!$P$3%)^Q1627</f>
        <v>0</v>
      </c>
      <c r="O1627" s="54">
        <f t="shared" si="76"/>
        <v>1967190</v>
      </c>
      <c r="P1627" s="103">
        <f t="shared" si="77"/>
        <v>1.3091130750132682E-5</v>
      </c>
      <c r="Q1627" s="6">
        <v>0</v>
      </c>
      <c r="R1627" s="6"/>
      <c r="S1627" s="6" t="s">
        <v>7</v>
      </c>
    </row>
    <row r="1628" spans="1:19" s="47" customFormat="1" ht="14" x14ac:dyDescent="0.15">
      <c r="A1628" s="14" t="s">
        <v>5234</v>
      </c>
      <c r="B1628" s="115" t="s">
        <v>416</v>
      </c>
      <c r="C1628" s="40" t="s">
        <v>65</v>
      </c>
      <c r="D1628" s="12" t="s">
        <v>286</v>
      </c>
      <c r="E1628" s="51" t="s">
        <v>287</v>
      </c>
      <c r="F1628" s="14" t="s">
        <v>6021</v>
      </c>
      <c r="G1628" s="14" t="s">
        <v>37</v>
      </c>
      <c r="H1628" s="14" t="s">
        <v>38</v>
      </c>
      <c r="I1628" s="14" t="s">
        <v>39</v>
      </c>
      <c r="J1628" s="15" t="s">
        <v>7586</v>
      </c>
      <c r="K1628" s="52" t="s">
        <v>6031</v>
      </c>
      <c r="L1628" s="109">
        <v>1801737</v>
      </c>
      <c r="M1628" s="19">
        <f t="shared" si="78"/>
        <v>0</v>
      </c>
      <c r="N1628" s="11">
        <f>M1628*(1+VOTOS!$P$3%)^Q1628</f>
        <v>0</v>
      </c>
      <c r="O1628" s="54">
        <f t="shared" si="76"/>
        <v>1801737</v>
      </c>
      <c r="P1628" s="103">
        <f t="shared" si="77"/>
        <v>1.199008466104027E-5</v>
      </c>
      <c r="Q1628" s="6">
        <v>0</v>
      </c>
      <c r="R1628" s="6"/>
      <c r="S1628" s="6" t="s">
        <v>7</v>
      </c>
    </row>
    <row r="1629" spans="1:19" s="47" customFormat="1" ht="14" x14ac:dyDescent="0.15">
      <c r="A1629" s="14" t="s">
        <v>5234</v>
      </c>
      <c r="B1629" s="115" t="s">
        <v>416</v>
      </c>
      <c r="C1629" s="40" t="s">
        <v>65</v>
      </c>
      <c r="D1629" s="12" t="s">
        <v>286</v>
      </c>
      <c r="E1629" s="51" t="s">
        <v>287</v>
      </c>
      <c r="F1629" s="14" t="s">
        <v>6021</v>
      </c>
      <c r="G1629" s="14" t="s">
        <v>37</v>
      </c>
      <c r="H1629" s="14" t="s">
        <v>38</v>
      </c>
      <c r="I1629" s="14" t="s">
        <v>39</v>
      </c>
      <c r="J1629" s="15" t="s">
        <v>7586</v>
      </c>
      <c r="K1629" s="52" t="s">
        <v>6032</v>
      </c>
      <c r="L1629" s="109">
        <v>875598</v>
      </c>
      <c r="M1629" s="19">
        <f t="shared" si="78"/>
        <v>0</v>
      </c>
      <c r="N1629" s="11">
        <f>M1629*(1+VOTOS!$P$3%)^Q1629</f>
        <v>0</v>
      </c>
      <c r="O1629" s="54">
        <f t="shared" si="76"/>
        <v>875598</v>
      </c>
      <c r="P1629" s="103">
        <f t="shared" si="77"/>
        <v>5.826873816232635E-6</v>
      </c>
      <c r="Q1629" s="6">
        <v>0</v>
      </c>
      <c r="R1629" s="6"/>
      <c r="S1629" s="6" t="s">
        <v>7</v>
      </c>
    </row>
    <row r="1630" spans="1:19" s="47" customFormat="1" ht="14" x14ac:dyDescent="0.15">
      <c r="A1630" s="14" t="s">
        <v>5234</v>
      </c>
      <c r="B1630" s="115" t="s">
        <v>416</v>
      </c>
      <c r="C1630" s="40" t="s">
        <v>65</v>
      </c>
      <c r="D1630" s="12" t="s">
        <v>286</v>
      </c>
      <c r="E1630" s="51" t="s">
        <v>287</v>
      </c>
      <c r="F1630" s="14" t="s">
        <v>6021</v>
      </c>
      <c r="G1630" s="14" t="s">
        <v>37</v>
      </c>
      <c r="H1630" s="14" t="s">
        <v>38</v>
      </c>
      <c r="I1630" s="14" t="s">
        <v>39</v>
      </c>
      <c r="J1630" s="15" t="s">
        <v>7586</v>
      </c>
      <c r="K1630" s="52" t="s">
        <v>4395</v>
      </c>
      <c r="L1630" s="109">
        <v>524635.5</v>
      </c>
      <c r="M1630" s="19">
        <f t="shared" si="78"/>
        <v>524635.5</v>
      </c>
      <c r="N1630" s="11">
        <f>M1630*(1+VOTOS!$P$3%)^Q1630</f>
        <v>530938.53778777004</v>
      </c>
      <c r="O1630" s="54">
        <f t="shared" si="76"/>
        <v>530938.53778777004</v>
      </c>
      <c r="P1630" s="103">
        <f t="shared" si="77"/>
        <v>3.5332559734768677E-6</v>
      </c>
      <c r="Q1630" s="6">
        <v>99</v>
      </c>
      <c r="R1630" s="6"/>
      <c r="S1630" s="6" t="s">
        <v>7</v>
      </c>
    </row>
    <row r="1631" spans="1:19" s="47" customFormat="1" ht="14" x14ac:dyDescent="0.15">
      <c r="A1631" s="14" t="s">
        <v>5234</v>
      </c>
      <c r="B1631" s="115" t="s">
        <v>416</v>
      </c>
      <c r="C1631" s="40" t="s">
        <v>65</v>
      </c>
      <c r="D1631" s="12" t="s">
        <v>286</v>
      </c>
      <c r="E1631" s="51" t="s">
        <v>287</v>
      </c>
      <c r="F1631" s="14" t="s">
        <v>6021</v>
      </c>
      <c r="G1631" s="14" t="s">
        <v>37</v>
      </c>
      <c r="H1631" s="14" t="s">
        <v>38</v>
      </c>
      <c r="I1631" s="14" t="s">
        <v>39</v>
      </c>
      <c r="J1631" s="15" t="s">
        <v>7586</v>
      </c>
      <c r="K1631" s="52" t="s">
        <v>4085</v>
      </c>
      <c r="L1631" s="109">
        <v>271111.5</v>
      </c>
      <c r="M1631" s="19">
        <f t="shared" si="78"/>
        <v>271111.5</v>
      </c>
      <c r="N1631" s="11">
        <f>M1631*(1+VOTOS!$P$3%)^Q1631</f>
        <v>273476.48833094712</v>
      </c>
      <c r="O1631" s="54">
        <f t="shared" si="76"/>
        <v>273476.48833094712</v>
      </c>
      <c r="P1631" s="103">
        <f t="shared" si="77"/>
        <v>1.8199139207842473E-6</v>
      </c>
      <c r="Q1631" s="6">
        <v>72</v>
      </c>
      <c r="R1631" s="6"/>
      <c r="S1631" s="6" t="s">
        <v>7</v>
      </c>
    </row>
    <row r="1632" spans="1:19" s="47" customFormat="1" ht="14" x14ac:dyDescent="0.15">
      <c r="A1632" s="14" t="s">
        <v>5234</v>
      </c>
      <c r="B1632" s="115" t="s">
        <v>416</v>
      </c>
      <c r="C1632" s="40" t="s">
        <v>65</v>
      </c>
      <c r="D1632" s="12" t="s">
        <v>286</v>
      </c>
      <c r="E1632" s="51" t="s">
        <v>287</v>
      </c>
      <c r="F1632" s="14" t="s">
        <v>6021</v>
      </c>
      <c r="G1632" s="14" t="s">
        <v>37</v>
      </c>
      <c r="H1632" s="14" t="s">
        <v>38</v>
      </c>
      <c r="I1632" s="14" t="s">
        <v>39</v>
      </c>
      <c r="J1632" s="15" t="s">
        <v>7586</v>
      </c>
      <c r="K1632" s="52" t="s">
        <v>4507</v>
      </c>
      <c r="L1632" s="109">
        <v>167596</v>
      </c>
      <c r="M1632" s="19">
        <f t="shared" si="78"/>
        <v>167596</v>
      </c>
      <c r="N1632" s="11">
        <f>M1632*(1+VOTOS!$P$3%)^Q1632</f>
        <v>169609.51971240813</v>
      </c>
      <c r="O1632" s="54">
        <f t="shared" si="76"/>
        <v>169609.51971240813</v>
      </c>
      <c r="P1632" s="103">
        <f t="shared" si="77"/>
        <v>1.1287066318059473E-6</v>
      </c>
      <c r="Q1632" s="6">
        <v>99</v>
      </c>
      <c r="R1632" s="6"/>
      <c r="S1632" s="6" t="s">
        <v>7</v>
      </c>
    </row>
    <row r="1633" spans="1:19" s="47" customFormat="1" ht="14" x14ac:dyDescent="0.15">
      <c r="A1633" s="14" t="s">
        <v>5234</v>
      </c>
      <c r="B1633" s="115" t="s">
        <v>416</v>
      </c>
      <c r="C1633" s="40" t="s">
        <v>65</v>
      </c>
      <c r="D1633" s="12" t="s">
        <v>286</v>
      </c>
      <c r="E1633" s="51" t="s">
        <v>287</v>
      </c>
      <c r="F1633" s="14" t="s">
        <v>6021</v>
      </c>
      <c r="G1633" s="14" t="s">
        <v>37</v>
      </c>
      <c r="H1633" s="14" t="s">
        <v>38</v>
      </c>
      <c r="I1633" s="14" t="s">
        <v>39</v>
      </c>
      <c r="J1633" s="15" t="s">
        <v>7586</v>
      </c>
      <c r="K1633" s="52" t="s">
        <v>6028</v>
      </c>
      <c r="L1633" s="109">
        <v>147879</v>
      </c>
      <c r="M1633" s="19">
        <f t="shared" si="78"/>
        <v>147879</v>
      </c>
      <c r="N1633" s="11">
        <f>M1633*(1+VOTOS!$P$3%)^Q1633</f>
        <v>149763.99558517875</v>
      </c>
      <c r="O1633" s="54">
        <f t="shared" si="76"/>
        <v>149763.99558517875</v>
      </c>
      <c r="P1633" s="103">
        <f t="shared" si="77"/>
        <v>9.9663990151834279E-7</v>
      </c>
      <c r="Q1633" s="6">
        <v>105</v>
      </c>
      <c r="R1633" s="6"/>
      <c r="S1633" s="6" t="s">
        <v>7</v>
      </c>
    </row>
    <row r="1634" spans="1:19" s="47" customFormat="1" ht="14" x14ac:dyDescent="0.15">
      <c r="A1634" s="14" t="s">
        <v>5234</v>
      </c>
      <c r="B1634" s="115" t="s">
        <v>416</v>
      </c>
      <c r="C1634" s="40" t="s">
        <v>65</v>
      </c>
      <c r="D1634" s="12" t="s">
        <v>286</v>
      </c>
      <c r="E1634" s="51" t="s">
        <v>287</v>
      </c>
      <c r="F1634" s="14" t="s">
        <v>6021</v>
      </c>
      <c r="G1634" s="14" t="s">
        <v>37</v>
      </c>
      <c r="H1634" s="14" t="s">
        <v>38</v>
      </c>
      <c r="I1634" s="14" t="s">
        <v>39</v>
      </c>
      <c r="J1634" s="15" t="s">
        <v>7586</v>
      </c>
      <c r="K1634" s="65" t="s">
        <v>7612</v>
      </c>
      <c r="L1634" s="109">
        <v>1922180</v>
      </c>
      <c r="M1634" s="19">
        <f t="shared" si="78"/>
        <v>1922180</v>
      </c>
      <c r="N1634" s="11">
        <f>M1634*(1+VOTOS!$P$3%)^Q1634</f>
        <v>1946681.7941284352</v>
      </c>
      <c r="O1634" s="54">
        <f t="shared" si="76"/>
        <v>1946681.7941284352</v>
      </c>
      <c r="P1634" s="103">
        <f t="shared" si="77"/>
        <v>1.2954654047569486E-5</v>
      </c>
      <c r="Q1634" s="6">
        <v>105</v>
      </c>
      <c r="R1634" s="6"/>
      <c r="S1634" s="6" t="s">
        <v>7</v>
      </c>
    </row>
    <row r="1635" spans="1:19" s="47" customFormat="1" ht="14" x14ac:dyDescent="0.15">
      <c r="A1635" s="14" t="s">
        <v>5234</v>
      </c>
      <c r="B1635" s="115" t="s">
        <v>416</v>
      </c>
      <c r="C1635" s="40" t="s">
        <v>65</v>
      </c>
      <c r="D1635" s="12" t="s">
        <v>286</v>
      </c>
      <c r="E1635" s="51" t="s">
        <v>287</v>
      </c>
      <c r="F1635" s="14" t="s">
        <v>6021</v>
      </c>
      <c r="G1635" s="14" t="s">
        <v>37</v>
      </c>
      <c r="H1635" s="14" t="s">
        <v>38</v>
      </c>
      <c r="I1635" s="14" t="s">
        <v>39</v>
      </c>
      <c r="J1635" s="15" t="s">
        <v>7586</v>
      </c>
      <c r="K1635" s="65" t="s">
        <v>4125</v>
      </c>
      <c r="L1635" s="109">
        <v>275006</v>
      </c>
      <c r="M1635" s="19">
        <f t="shared" si="78"/>
        <v>275006</v>
      </c>
      <c r="N1635" s="11">
        <f>M1635*(1+VOTOS!$P$3%)^Q1635</f>
        <v>278511.46795621869</v>
      </c>
      <c r="O1635" s="54">
        <f t="shared" si="76"/>
        <v>278511.46795621869</v>
      </c>
      <c r="P1635" s="103">
        <f t="shared" si="77"/>
        <v>1.8534203825895048E-6</v>
      </c>
      <c r="Q1635" s="6">
        <v>105</v>
      </c>
      <c r="R1635" s="6"/>
      <c r="S1635" s="6" t="s">
        <v>7</v>
      </c>
    </row>
    <row r="1636" spans="1:19" s="47" customFormat="1" ht="14" x14ac:dyDescent="0.15">
      <c r="A1636" s="14" t="s">
        <v>5234</v>
      </c>
      <c r="B1636" s="115" t="s">
        <v>416</v>
      </c>
      <c r="C1636" s="40" t="s">
        <v>65</v>
      </c>
      <c r="D1636" s="12" t="s">
        <v>286</v>
      </c>
      <c r="E1636" s="51" t="s">
        <v>287</v>
      </c>
      <c r="F1636" s="14" t="s">
        <v>6021</v>
      </c>
      <c r="G1636" s="14" t="s">
        <v>37</v>
      </c>
      <c r="H1636" s="14" t="s">
        <v>38</v>
      </c>
      <c r="I1636" s="14" t="s">
        <v>39</v>
      </c>
      <c r="J1636" s="15" t="s">
        <v>7586</v>
      </c>
      <c r="K1636" s="65" t="s">
        <v>5257</v>
      </c>
      <c r="L1636" s="109">
        <v>1967086</v>
      </c>
      <c r="M1636" s="19">
        <f t="shared" si="78"/>
        <v>1967086</v>
      </c>
      <c r="N1636" s="11">
        <f>M1636*(1+VOTOS!$P$3%)^Q1636</f>
        <v>1992160.2054359776</v>
      </c>
      <c r="O1636" s="54">
        <f t="shared" si="76"/>
        <v>1992160.2054359776</v>
      </c>
      <c r="P1636" s="103">
        <f t="shared" si="77"/>
        <v>1.3257300883276943E-5</v>
      </c>
      <c r="Q1636" s="6">
        <v>105</v>
      </c>
      <c r="R1636" s="6"/>
      <c r="S1636" s="6" t="s">
        <v>7</v>
      </c>
    </row>
    <row r="1637" spans="1:19" s="47" customFormat="1" ht="14" x14ac:dyDescent="0.15">
      <c r="A1637" s="8" t="s">
        <v>415</v>
      </c>
      <c r="B1637" s="114" t="s">
        <v>416</v>
      </c>
      <c r="C1637" s="40" t="s">
        <v>65</v>
      </c>
      <c r="D1637" s="6" t="s">
        <v>1065</v>
      </c>
      <c r="E1637" s="7" t="s">
        <v>1066</v>
      </c>
      <c r="F1637" s="6" t="s">
        <v>5097</v>
      </c>
      <c r="G1637" s="6" t="s">
        <v>4936</v>
      </c>
      <c r="H1637" s="6" t="s">
        <v>38</v>
      </c>
      <c r="I1637" s="8" t="s">
        <v>39</v>
      </c>
      <c r="J1637" s="15" t="s">
        <v>7586</v>
      </c>
      <c r="K1637" s="7" t="s">
        <v>5098</v>
      </c>
      <c r="L1637" s="19">
        <v>4125818</v>
      </c>
      <c r="M1637" s="19">
        <f t="shared" si="78"/>
        <v>0</v>
      </c>
      <c r="N1637" s="11">
        <f>M1637*(1+VOTOS!$P$3%)^Q1637</f>
        <v>0</v>
      </c>
      <c r="O1637" s="54">
        <f t="shared" si="76"/>
        <v>4125818</v>
      </c>
      <c r="P1637" s="103">
        <f t="shared" si="77"/>
        <v>2.7456230912749113E-5</v>
      </c>
      <c r="Q1637" s="6">
        <v>0</v>
      </c>
      <c r="R1637" s="6"/>
      <c r="S1637" s="6" t="s">
        <v>11</v>
      </c>
    </row>
    <row r="1638" spans="1:19" s="47" customFormat="1" ht="14" x14ac:dyDescent="0.15">
      <c r="A1638" s="8" t="s">
        <v>415</v>
      </c>
      <c r="B1638" s="114" t="s">
        <v>416</v>
      </c>
      <c r="C1638" s="40" t="s">
        <v>65</v>
      </c>
      <c r="D1638" s="6" t="s">
        <v>121</v>
      </c>
      <c r="E1638" s="7" t="s">
        <v>122</v>
      </c>
      <c r="F1638" s="6" t="s">
        <v>4152</v>
      </c>
      <c r="G1638" s="6" t="s">
        <v>2298</v>
      </c>
      <c r="H1638" s="6" t="s">
        <v>38</v>
      </c>
      <c r="I1638" s="8" t="s">
        <v>39</v>
      </c>
      <c r="J1638" s="15" t="s">
        <v>7586</v>
      </c>
      <c r="K1638" s="7" t="s">
        <v>4153</v>
      </c>
      <c r="L1638" s="19">
        <v>62094236</v>
      </c>
      <c r="M1638" s="19">
        <f t="shared" si="78"/>
        <v>62094236</v>
      </c>
      <c r="N1638" s="11">
        <f>M1638*(1+VOTOS!$P$3%)^Q1638</f>
        <v>66409822.914761804</v>
      </c>
      <c r="O1638" s="54">
        <f t="shared" si="76"/>
        <v>66409822.914761804</v>
      </c>
      <c r="P1638" s="103">
        <f t="shared" si="77"/>
        <v>4.419398608524364E-4</v>
      </c>
      <c r="Q1638" s="48">
        <v>557</v>
      </c>
      <c r="R1638" s="48"/>
      <c r="S1638" s="48" t="s">
        <v>11</v>
      </c>
    </row>
    <row r="1639" spans="1:19" s="47" customFormat="1" ht="14" x14ac:dyDescent="0.15">
      <c r="A1639" s="8" t="s">
        <v>415</v>
      </c>
      <c r="B1639" s="114" t="s">
        <v>416</v>
      </c>
      <c r="C1639" s="40" t="s">
        <v>65</v>
      </c>
      <c r="D1639" s="6" t="s">
        <v>121</v>
      </c>
      <c r="E1639" s="7" t="s">
        <v>122</v>
      </c>
      <c r="F1639" s="6" t="s">
        <v>4152</v>
      </c>
      <c r="G1639" s="6" t="s">
        <v>2298</v>
      </c>
      <c r="H1639" s="6" t="s">
        <v>38</v>
      </c>
      <c r="I1639" s="8" t="s">
        <v>39</v>
      </c>
      <c r="J1639" s="15" t="s">
        <v>7586</v>
      </c>
      <c r="K1639" s="7" t="s">
        <v>4927</v>
      </c>
      <c r="L1639" s="19">
        <v>290000000</v>
      </c>
      <c r="M1639" s="19">
        <f t="shared" si="78"/>
        <v>290000000</v>
      </c>
      <c r="N1639" s="11">
        <f>M1639*(1+VOTOS!$P$3%)^Q1639</f>
        <v>302105122.15696084</v>
      </c>
      <c r="O1639" s="54">
        <f t="shared" si="76"/>
        <v>302105122.15696084</v>
      </c>
      <c r="P1639" s="103">
        <f t="shared" si="77"/>
        <v>2.0104299302261502E-3</v>
      </c>
      <c r="Q1639" s="6">
        <v>339</v>
      </c>
      <c r="R1639" s="6"/>
      <c r="S1639" s="6" t="s">
        <v>11</v>
      </c>
    </row>
    <row r="1640" spans="1:19" s="47" customFormat="1" ht="14" x14ac:dyDescent="0.15">
      <c r="A1640" s="8" t="s">
        <v>5234</v>
      </c>
      <c r="B1640" s="114" t="s">
        <v>416</v>
      </c>
      <c r="C1640" s="40" t="s">
        <v>88</v>
      </c>
      <c r="D1640" s="6" t="s">
        <v>409</v>
      </c>
      <c r="E1640" s="7" t="s">
        <v>410</v>
      </c>
      <c r="F1640" s="6" t="s">
        <v>6371</v>
      </c>
      <c r="G1640" s="6" t="s">
        <v>4936</v>
      </c>
      <c r="H1640" s="6" t="s">
        <v>38</v>
      </c>
      <c r="I1640" s="8" t="s">
        <v>5239</v>
      </c>
      <c r="J1640" s="15" t="s">
        <v>7587</v>
      </c>
      <c r="K1640" s="7" t="s">
        <v>6528</v>
      </c>
      <c r="L1640" s="19">
        <v>12659136.195</v>
      </c>
      <c r="M1640" s="19">
        <f t="shared" si="78"/>
        <v>12659136.195</v>
      </c>
      <c r="N1640" s="11">
        <f>M1640*(1+VOTOS!$P$3%)^Q1640</f>
        <v>13048298.223000033</v>
      </c>
      <c r="O1640" s="54">
        <f t="shared" si="76"/>
        <v>13048298.223000033</v>
      </c>
      <c r="P1640" s="103">
        <f t="shared" si="77"/>
        <v>8.6832984157106014E-5</v>
      </c>
      <c r="Q1640" s="6">
        <v>251</v>
      </c>
      <c r="R1640" s="6"/>
      <c r="S1640" s="6" t="s">
        <v>7578</v>
      </c>
    </row>
    <row r="1641" spans="1:19" s="47" customFormat="1" ht="14" x14ac:dyDescent="0.15">
      <c r="A1641" s="8" t="s">
        <v>5234</v>
      </c>
      <c r="B1641" s="114" t="s">
        <v>416</v>
      </c>
      <c r="C1641" s="40" t="s">
        <v>88</v>
      </c>
      <c r="D1641" s="6" t="s">
        <v>409</v>
      </c>
      <c r="E1641" s="7" t="s">
        <v>410</v>
      </c>
      <c r="F1641" s="6" t="s">
        <v>6371</v>
      </c>
      <c r="G1641" s="6" t="s">
        <v>4936</v>
      </c>
      <c r="H1641" s="6" t="s">
        <v>38</v>
      </c>
      <c r="I1641" s="8" t="s">
        <v>5239</v>
      </c>
      <c r="J1641" s="15" t="s">
        <v>7587</v>
      </c>
      <c r="K1641" s="7" t="s">
        <v>6528</v>
      </c>
      <c r="L1641" s="19">
        <v>12081125</v>
      </c>
      <c r="M1641" s="19">
        <f t="shared" si="78"/>
        <v>12081125</v>
      </c>
      <c r="N1641" s="11">
        <f>M1641*(1+VOTOS!$P$3%)^Q1641</f>
        <v>14212688.393255467</v>
      </c>
      <c r="O1641" s="54">
        <f t="shared" si="76"/>
        <v>14212688.393255467</v>
      </c>
      <c r="P1641" s="103">
        <f t="shared" si="77"/>
        <v>9.4581693718959794E-5</v>
      </c>
      <c r="Q1641" s="6">
        <v>1347</v>
      </c>
      <c r="R1641" s="6"/>
      <c r="S1641" s="6" t="s">
        <v>7578</v>
      </c>
    </row>
    <row r="1642" spans="1:19" s="47" customFormat="1" ht="14" x14ac:dyDescent="0.15">
      <c r="A1642" s="8" t="s">
        <v>5234</v>
      </c>
      <c r="B1642" s="114" t="s">
        <v>416</v>
      </c>
      <c r="C1642" s="40" t="s">
        <v>88</v>
      </c>
      <c r="D1642" s="6" t="s">
        <v>409</v>
      </c>
      <c r="E1642" s="7" t="s">
        <v>410</v>
      </c>
      <c r="F1642" s="6" t="s">
        <v>6371</v>
      </c>
      <c r="G1642" s="6" t="s">
        <v>4936</v>
      </c>
      <c r="H1642" s="6" t="s">
        <v>38</v>
      </c>
      <c r="I1642" s="8" t="s">
        <v>5239</v>
      </c>
      <c r="J1642" s="15" t="s">
        <v>7587</v>
      </c>
      <c r="K1642" s="7" t="s">
        <v>6528</v>
      </c>
      <c r="L1642" s="19">
        <v>3858906.88</v>
      </c>
      <c r="M1642" s="19">
        <f t="shared" si="78"/>
        <v>3858906.88</v>
      </c>
      <c r="N1642" s="11">
        <f>M1642*(1+VOTOS!$P$3%)^Q1642</f>
        <v>4156581.7087761885</v>
      </c>
      <c r="O1642" s="54">
        <f t="shared" si="76"/>
        <v>4156581.7087761885</v>
      </c>
      <c r="P1642" s="103">
        <f t="shared" si="77"/>
        <v>2.7660955283017406E-5</v>
      </c>
      <c r="Q1642" s="6">
        <v>616</v>
      </c>
      <c r="R1642" s="6"/>
      <c r="S1642" s="6" t="s">
        <v>7578</v>
      </c>
    </row>
    <row r="1643" spans="1:19" s="47" customFormat="1" ht="14" x14ac:dyDescent="0.15">
      <c r="A1643" s="8" t="s">
        <v>415</v>
      </c>
      <c r="B1643" s="114" t="s">
        <v>416</v>
      </c>
      <c r="C1643" s="40" t="s">
        <v>65</v>
      </c>
      <c r="D1643" s="6" t="s">
        <v>360</v>
      </c>
      <c r="E1643" s="7" t="s">
        <v>361</v>
      </c>
      <c r="F1643" s="6" t="s">
        <v>2259</v>
      </c>
      <c r="G1643" s="6" t="s">
        <v>4936</v>
      </c>
      <c r="H1643" s="6" t="s">
        <v>38</v>
      </c>
      <c r="I1643" s="8" t="s">
        <v>39</v>
      </c>
      <c r="J1643" s="15" t="s">
        <v>7586</v>
      </c>
      <c r="K1643" s="7" t="s">
        <v>2268</v>
      </c>
      <c r="L1643" s="19">
        <v>5179153</v>
      </c>
      <c r="M1643" s="19">
        <f t="shared" si="78"/>
        <v>5179153</v>
      </c>
      <c r="N1643" s="11">
        <f>M1643*(1+VOTOS!$P$3%)^Q1643</f>
        <v>5244538.3365682969</v>
      </c>
      <c r="O1643" s="54">
        <f t="shared" si="76"/>
        <v>5244538.3365682969</v>
      </c>
      <c r="P1643" s="103">
        <f t="shared" si="77"/>
        <v>3.490101977343263E-5</v>
      </c>
      <c r="Q1643" s="6">
        <v>104</v>
      </c>
      <c r="R1643" s="6"/>
      <c r="S1643" s="6" t="s">
        <v>11</v>
      </c>
    </row>
    <row r="1644" spans="1:19" s="47" customFormat="1" ht="14" x14ac:dyDescent="0.15">
      <c r="A1644" s="8" t="s">
        <v>415</v>
      </c>
      <c r="B1644" s="114" t="s">
        <v>416</v>
      </c>
      <c r="C1644" s="40" t="s">
        <v>65</v>
      </c>
      <c r="D1644" s="6" t="s">
        <v>360</v>
      </c>
      <c r="E1644" s="7" t="s">
        <v>361</v>
      </c>
      <c r="F1644" s="6" t="s">
        <v>2259</v>
      </c>
      <c r="G1644" s="6" t="s">
        <v>4936</v>
      </c>
      <c r="H1644" s="6" t="s">
        <v>38</v>
      </c>
      <c r="I1644" s="8" t="s">
        <v>39</v>
      </c>
      <c r="J1644" s="15" t="s">
        <v>7586</v>
      </c>
      <c r="K1644" s="7" t="s">
        <v>2264</v>
      </c>
      <c r="L1644" s="19">
        <v>2269704</v>
      </c>
      <c r="M1644" s="19">
        <f t="shared" si="78"/>
        <v>2269704</v>
      </c>
      <c r="N1644" s="11">
        <f>M1644*(1+VOTOS!$P$3%)^Q1644</f>
        <v>2282884.4304010905</v>
      </c>
      <c r="O1644" s="54">
        <f t="shared" si="76"/>
        <v>2282884.4304010905</v>
      </c>
      <c r="P1644" s="103">
        <f t="shared" si="77"/>
        <v>1.5191993943555452E-5</v>
      </c>
      <c r="Q1644" s="6">
        <v>48</v>
      </c>
      <c r="R1644" s="6"/>
      <c r="S1644" s="6" t="s">
        <v>11</v>
      </c>
    </row>
    <row r="1645" spans="1:19" s="47" customFormat="1" ht="14" x14ac:dyDescent="0.15">
      <c r="A1645" s="8" t="s">
        <v>415</v>
      </c>
      <c r="B1645" s="114" t="s">
        <v>416</v>
      </c>
      <c r="C1645" s="40" t="s">
        <v>65</v>
      </c>
      <c r="D1645" s="6" t="s">
        <v>360</v>
      </c>
      <c r="E1645" s="7" t="s">
        <v>361</v>
      </c>
      <c r="F1645" s="6" t="s">
        <v>2259</v>
      </c>
      <c r="G1645" s="6" t="s">
        <v>4936</v>
      </c>
      <c r="H1645" s="6" t="s">
        <v>38</v>
      </c>
      <c r="I1645" s="8" t="s">
        <v>39</v>
      </c>
      <c r="J1645" s="15" t="s">
        <v>7586</v>
      </c>
      <c r="K1645" s="7" t="s">
        <v>2267</v>
      </c>
      <c r="L1645" s="19">
        <v>2269704</v>
      </c>
      <c r="M1645" s="19">
        <f t="shared" si="78"/>
        <v>2269704</v>
      </c>
      <c r="N1645" s="11">
        <f>M1645*(1+VOTOS!$P$3%)^Q1645</f>
        <v>2297526.7551463572</v>
      </c>
      <c r="O1645" s="54">
        <f t="shared" si="76"/>
        <v>2297526.7551463572</v>
      </c>
      <c r="P1645" s="103">
        <f t="shared" si="77"/>
        <v>1.5289434753912455E-5</v>
      </c>
      <c r="Q1645" s="48">
        <v>101</v>
      </c>
      <c r="R1645" s="48"/>
      <c r="S1645" s="48" t="s">
        <v>11</v>
      </c>
    </row>
    <row r="1646" spans="1:19" s="47" customFormat="1" ht="14" x14ac:dyDescent="0.15">
      <c r="A1646" s="8" t="s">
        <v>415</v>
      </c>
      <c r="B1646" s="114" t="s">
        <v>416</v>
      </c>
      <c r="C1646" s="40" t="s">
        <v>65</v>
      </c>
      <c r="D1646" s="6" t="s">
        <v>360</v>
      </c>
      <c r="E1646" s="7" t="s">
        <v>361</v>
      </c>
      <c r="F1646" s="6" t="s">
        <v>2259</v>
      </c>
      <c r="G1646" s="6" t="s">
        <v>4936</v>
      </c>
      <c r="H1646" s="6" t="s">
        <v>38</v>
      </c>
      <c r="I1646" s="8" t="s">
        <v>39</v>
      </c>
      <c r="J1646" s="15" t="s">
        <v>7586</v>
      </c>
      <c r="K1646" s="7" t="s">
        <v>2274</v>
      </c>
      <c r="L1646" s="19">
        <v>2269704</v>
      </c>
      <c r="M1646" s="19">
        <f t="shared" si="78"/>
        <v>2269704</v>
      </c>
      <c r="N1646" s="11">
        <f>M1646*(1+VOTOS!$P$3%)^Q1646</f>
        <v>2292543.3885747963</v>
      </c>
      <c r="O1646" s="54">
        <f t="shared" si="76"/>
        <v>2292543.3885747963</v>
      </c>
      <c r="P1646" s="103">
        <f t="shared" si="77"/>
        <v>1.5256271763370541E-5</v>
      </c>
      <c r="Q1646" s="6">
        <v>83</v>
      </c>
      <c r="R1646" s="6"/>
      <c r="S1646" s="6" t="s">
        <v>11</v>
      </c>
    </row>
    <row r="1647" spans="1:19" s="47" customFormat="1" ht="14" x14ac:dyDescent="0.15">
      <c r="A1647" s="8" t="s">
        <v>415</v>
      </c>
      <c r="B1647" s="114" t="s">
        <v>416</v>
      </c>
      <c r="C1647" s="40" t="s">
        <v>65</v>
      </c>
      <c r="D1647" s="6" t="s">
        <v>360</v>
      </c>
      <c r="E1647" s="7" t="s">
        <v>361</v>
      </c>
      <c r="F1647" s="6" t="s">
        <v>2259</v>
      </c>
      <c r="G1647" s="6" t="s">
        <v>4936</v>
      </c>
      <c r="H1647" s="6" t="s">
        <v>38</v>
      </c>
      <c r="I1647" s="8" t="s">
        <v>39</v>
      </c>
      <c r="J1647" s="15" t="s">
        <v>7586</v>
      </c>
      <c r="K1647" s="7" t="s">
        <v>2032</v>
      </c>
      <c r="L1647" s="19">
        <v>2255667</v>
      </c>
      <c r="M1647" s="19">
        <f t="shared" si="78"/>
        <v>2255667</v>
      </c>
      <c r="N1647" s="11">
        <f>M1647*(1+VOTOS!$P$3%)^Q1647</f>
        <v>2263025.8063735287</v>
      </c>
      <c r="O1647" s="54">
        <f t="shared" si="76"/>
        <v>2263025.8063735287</v>
      </c>
      <c r="P1647" s="103">
        <f t="shared" si="77"/>
        <v>1.5059840036885258E-5</v>
      </c>
      <c r="Q1647" s="6">
        <v>27</v>
      </c>
      <c r="R1647" s="6"/>
      <c r="S1647" s="6" t="s">
        <v>11</v>
      </c>
    </row>
    <row r="1648" spans="1:19" s="47" customFormat="1" ht="14" x14ac:dyDescent="0.15">
      <c r="A1648" s="8" t="s">
        <v>415</v>
      </c>
      <c r="B1648" s="114" t="s">
        <v>416</v>
      </c>
      <c r="C1648" s="40" t="s">
        <v>65</v>
      </c>
      <c r="D1648" s="6" t="s">
        <v>360</v>
      </c>
      <c r="E1648" s="7" t="s">
        <v>361</v>
      </c>
      <c r="F1648" s="6" t="s">
        <v>2259</v>
      </c>
      <c r="G1648" s="6" t="s">
        <v>4936</v>
      </c>
      <c r="H1648" s="6" t="s">
        <v>38</v>
      </c>
      <c r="I1648" s="8" t="s">
        <v>39</v>
      </c>
      <c r="J1648" s="15" t="s">
        <v>7586</v>
      </c>
      <c r="K1648" s="7" t="s">
        <v>2260</v>
      </c>
      <c r="L1648" s="19">
        <v>2073240</v>
      </c>
      <c r="M1648" s="19">
        <f t="shared" si="78"/>
        <v>2073240</v>
      </c>
      <c r="N1648" s="11">
        <f>M1648*(1+VOTOS!$P$3%)^Q1648</f>
        <v>2085279.541510592</v>
      </c>
      <c r="O1648" s="54">
        <f t="shared" si="76"/>
        <v>2085279.541510592</v>
      </c>
      <c r="P1648" s="103">
        <f t="shared" si="77"/>
        <v>1.387698551156314E-5</v>
      </c>
      <c r="Q1648" s="48">
        <v>48</v>
      </c>
      <c r="R1648" s="48"/>
      <c r="S1648" s="48" t="s">
        <v>11</v>
      </c>
    </row>
    <row r="1649" spans="1:19" s="47" customFormat="1" ht="14" x14ac:dyDescent="0.15">
      <c r="A1649" s="8" t="s">
        <v>415</v>
      </c>
      <c r="B1649" s="114" t="s">
        <v>416</v>
      </c>
      <c r="C1649" s="40" t="s">
        <v>65</v>
      </c>
      <c r="D1649" s="6" t="s">
        <v>360</v>
      </c>
      <c r="E1649" s="7" t="s">
        <v>361</v>
      </c>
      <c r="F1649" s="6" t="s">
        <v>2259</v>
      </c>
      <c r="G1649" s="6" t="s">
        <v>4936</v>
      </c>
      <c r="H1649" s="6" t="s">
        <v>38</v>
      </c>
      <c r="I1649" s="8" t="s">
        <v>39</v>
      </c>
      <c r="J1649" s="15" t="s">
        <v>7586</v>
      </c>
      <c r="K1649" s="7" t="s">
        <v>2262</v>
      </c>
      <c r="L1649" s="19">
        <v>1899790</v>
      </c>
      <c r="M1649" s="19">
        <f t="shared" si="78"/>
        <v>1899790</v>
      </c>
      <c r="N1649" s="11">
        <f>M1649*(1+VOTOS!$P$3%)^Q1649</f>
        <v>1918907.048751957</v>
      </c>
      <c r="O1649" s="54">
        <f t="shared" si="76"/>
        <v>1918907.048751957</v>
      </c>
      <c r="P1649" s="103">
        <f t="shared" si="77"/>
        <v>1.2769820440609753E-5</v>
      </c>
      <c r="Q1649" s="6">
        <v>83</v>
      </c>
      <c r="R1649" s="6"/>
      <c r="S1649" s="6" t="s">
        <v>11</v>
      </c>
    </row>
    <row r="1650" spans="1:19" s="47" customFormat="1" ht="14" x14ac:dyDescent="0.15">
      <c r="A1650" s="8" t="s">
        <v>415</v>
      </c>
      <c r="B1650" s="114" t="s">
        <v>416</v>
      </c>
      <c r="C1650" s="40" t="s">
        <v>65</v>
      </c>
      <c r="D1650" s="6" t="s">
        <v>360</v>
      </c>
      <c r="E1650" s="7" t="s">
        <v>361</v>
      </c>
      <c r="F1650" s="6" t="s">
        <v>2259</v>
      </c>
      <c r="G1650" s="6" t="s">
        <v>4936</v>
      </c>
      <c r="H1650" s="6" t="s">
        <v>38</v>
      </c>
      <c r="I1650" s="8" t="s">
        <v>39</v>
      </c>
      <c r="J1650" s="15" t="s">
        <v>7586</v>
      </c>
      <c r="K1650" s="7" t="s">
        <v>2275</v>
      </c>
      <c r="L1650" s="19">
        <v>1899790</v>
      </c>
      <c r="M1650" s="19">
        <f t="shared" si="78"/>
        <v>1899790</v>
      </c>
      <c r="N1650" s="11">
        <f>M1650*(1+VOTOS!$P$3%)^Q1650</f>
        <v>1910822.2975470314</v>
      </c>
      <c r="O1650" s="54">
        <f t="shared" si="76"/>
        <v>1910822.2975470314</v>
      </c>
      <c r="P1650" s="103">
        <f t="shared" si="77"/>
        <v>1.2716018553092037E-5</v>
      </c>
      <c r="Q1650" s="6">
        <v>48</v>
      </c>
      <c r="R1650" s="6"/>
      <c r="S1650" s="6" t="s">
        <v>11</v>
      </c>
    </row>
    <row r="1651" spans="1:19" s="47" customFormat="1" ht="14" x14ac:dyDescent="0.15">
      <c r="A1651" s="8" t="s">
        <v>415</v>
      </c>
      <c r="B1651" s="114" t="s">
        <v>416</v>
      </c>
      <c r="C1651" s="40" t="s">
        <v>65</v>
      </c>
      <c r="D1651" s="6" t="s">
        <v>360</v>
      </c>
      <c r="E1651" s="7" t="s">
        <v>361</v>
      </c>
      <c r="F1651" s="6" t="s">
        <v>2259</v>
      </c>
      <c r="G1651" s="6" t="s">
        <v>4936</v>
      </c>
      <c r="H1651" s="6" t="s">
        <v>38</v>
      </c>
      <c r="I1651" s="8" t="s">
        <v>39</v>
      </c>
      <c r="J1651" s="15" t="s">
        <v>7586</v>
      </c>
      <c r="K1651" s="7" t="s">
        <v>2271</v>
      </c>
      <c r="L1651" s="19">
        <v>1888187</v>
      </c>
      <c r="M1651" s="19">
        <f t="shared" si="78"/>
        <v>1888187</v>
      </c>
      <c r="N1651" s="11">
        <f>M1651*(1+VOTOS!$P$3%)^Q1651</f>
        <v>1894575.4848556407</v>
      </c>
      <c r="O1651" s="54">
        <f t="shared" si="76"/>
        <v>1894575.4848556407</v>
      </c>
      <c r="P1651" s="103">
        <f t="shared" si="77"/>
        <v>1.2607900298517792E-5</v>
      </c>
      <c r="Q1651" s="6">
        <v>28</v>
      </c>
      <c r="R1651" s="6"/>
      <c r="S1651" s="6" t="s">
        <v>11</v>
      </c>
    </row>
    <row r="1652" spans="1:19" s="47" customFormat="1" ht="14" x14ac:dyDescent="0.15">
      <c r="A1652" s="8" t="s">
        <v>415</v>
      </c>
      <c r="B1652" s="114" t="s">
        <v>416</v>
      </c>
      <c r="C1652" s="40" t="s">
        <v>65</v>
      </c>
      <c r="D1652" s="6" t="s">
        <v>360</v>
      </c>
      <c r="E1652" s="7" t="s">
        <v>361</v>
      </c>
      <c r="F1652" s="6" t="s">
        <v>2259</v>
      </c>
      <c r="G1652" s="6" t="s">
        <v>4936</v>
      </c>
      <c r="H1652" s="6" t="s">
        <v>38</v>
      </c>
      <c r="I1652" s="8" t="s">
        <v>39</v>
      </c>
      <c r="J1652" s="15" t="s">
        <v>7586</v>
      </c>
      <c r="K1652" s="7" t="s">
        <v>2269</v>
      </c>
      <c r="L1652" s="19">
        <v>1849235</v>
      </c>
      <c r="M1652" s="19">
        <f t="shared" si="78"/>
        <v>1849235</v>
      </c>
      <c r="N1652" s="11">
        <f>M1652*(1+VOTOS!$P$3%)^Q1652</f>
        <v>1864241.6694374674</v>
      </c>
      <c r="O1652" s="54">
        <f t="shared" si="76"/>
        <v>1864241.6694374674</v>
      </c>
      <c r="P1652" s="103">
        <f t="shared" si="77"/>
        <v>1.2406036755194728E-5</v>
      </c>
      <c r="Q1652" s="6">
        <v>67</v>
      </c>
      <c r="R1652" s="6"/>
      <c r="S1652" s="6" t="s">
        <v>11</v>
      </c>
    </row>
    <row r="1653" spans="1:19" s="47" customFormat="1" ht="14" x14ac:dyDescent="0.15">
      <c r="A1653" s="8" t="s">
        <v>415</v>
      </c>
      <c r="B1653" s="114" t="s">
        <v>416</v>
      </c>
      <c r="C1653" s="40" t="s">
        <v>65</v>
      </c>
      <c r="D1653" s="6" t="s">
        <v>360</v>
      </c>
      <c r="E1653" s="7" t="s">
        <v>361</v>
      </c>
      <c r="F1653" s="6" t="s">
        <v>2259</v>
      </c>
      <c r="G1653" s="6" t="s">
        <v>4936</v>
      </c>
      <c r="H1653" s="6" t="s">
        <v>38</v>
      </c>
      <c r="I1653" s="8" t="s">
        <v>39</v>
      </c>
      <c r="J1653" s="15" t="s">
        <v>7586</v>
      </c>
      <c r="K1653" s="7" t="s">
        <v>2047</v>
      </c>
      <c r="L1653" s="19">
        <v>1775507</v>
      </c>
      <c r="M1653" s="19">
        <f t="shared" si="78"/>
        <v>1775507</v>
      </c>
      <c r="N1653" s="11">
        <f>M1653*(1+VOTOS!$P$3%)^Q1653</f>
        <v>1781299.3497696444</v>
      </c>
      <c r="O1653" s="54">
        <f t="shared" si="76"/>
        <v>1781299.3497696444</v>
      </c>
      <c r="P1653" s="103">
        <f t="shared" si="77"/>
        <v>1.1854077487665526E-5</v>
      </c>
      <c r="Q1653" s="6">
        <v>27</v>
      </c>
      <c r="R1653" s="6"/>
      <c r="S1653" s="6" t="s">
        <v>11</v>
      </c>
    </row>
    <row r="1654" spans="1:19" s="47" customFormat="1" ht="14" x14ac:dyDescent="0.15">
      <c r="A1654" s="8" t="s">
        <v>415</v>
      </c>
      <c r="B1654" s="114" t="s">
        <v>416</v>
      </c>
      <c r="C1654" s="40" t="s">
        <v>65</v>
      </c>
      <c r="D1654" s="6" t="s">
        <v>360</v>
      </c>
      <c r="E1654" s="7" t="s">
        <v>361</v>
      </c>
      <c r="F1654" s="6" t="s">
        <v>2259</v>
      </c>
      <c r="G1654" s="6" t="s">
        <v>4936</v>
      </c>
      <c r="H1654" s="6" t="s">
        <v>38</v>
      </c>
      <c r="I1654" s="8" t="s">
        <v>39</v>
      </c>
      <c r="J1654" s="15" t="s">
        <v>7586</v>
      </c>
      <c r="K1654" s="7" t="s">
        <v>2039</v>
      </c>
      <c r="L1654" s="19">
        <v>1755330</v>
      </c>
      <c r="M1654" s="19">
        <f t="shared" si="78"/>
        <v>1755330</v>
      </c>
      <c r="N1654" s="11">
        <f>M1654*(1+VOTOS!$P$3%)^Q1654</f>
        <v>1757448.7607713472</v>
      </c>
      <c r="O1654" s="54">
        <f t="shared" si="76"/>
        <v>1757448.7607713472</v>
      </c>
      <c r="P1654" s="103">
        <f t="shared" si="77"/>
        <v>1.169535810669857E-5</v>
      </c>
      <c r="Q1654" s="48">
        <v>10</v>
      </c>
      <c r="R1654" s="48"/>
      <c r="S1654" s="48" t="s">
        <v>11</v>
      </c>
    </row>
    <row r="1655" spans="1:19" s="47" customFormat="1" ht="14" x14ac:dyDescent="0.15">
      <c r="A1655" s="8" t="s">
        <v>415</v>
      </c>
      <c r="B1655" s="114" t="s">
        <v>416</v>
      </c>
      <c r="C1655" s="40" t="s">
        <v>65</v>
      </c>
      <c r="D1655" s="6" t="s">
        <v>360</v>
      </c>
      <c r="E1655" s="7" t="s">
        <v>361</v>
      </c>
      <c r="F1655" s="6" t="s">
        <v>2259</v>
      </c>
      <c r="G1655" s="6" t="s">
        <v>4936</v>
      </c>
      <c r="H1655" s="6" t="s">
        <v>38</v>
      </c>
      <c r="I1655" s="8" t="s">
        <v>39</v>
      </c>
      <c r="J1655" s="15" t="s">
        <v>7586</v>
      </c>
      <c r="K1655" s="7" t="s">
        <v>2272</v>
      </c>
      <c r="L1655" s="19">
        <v>1584955</v>
      </c>
      <c r="M1655" s="19">
        <f t="shared" si="78"/>
        <v>1584955</v>
      </c>
      <c r="N1655" s="11">
        <f>M1655*(1+VOTOS!$P$3%)^Q1655</f>
        <v>1600903.9533078172</v>
      </c>
      <c r="O1655" s="54">
        <f t="shared" si="76"/>
        <v>1600903.9533078172</v>
      </c>
      <c r="P1655" s="103">
        <f t="shared" si="77"/>
        <v>1.0653593690063971E-5</v>
      </c>
      <c r="Q1655" s="6">
        <v>83</v>
      </c>
      <c r="R1655" s="6"/>
      <c r="S1655" s="6" t="s">
        <v>11</v>
      </c>
    </row>
    <row r="1656" spans="1:19" s="47" customFormat="1" ht="14" x14ac:dyDescent="0.15">
      <c r="A1656" s="8" t="s">
        <v>415</v>
      </c>
      <c r="B1656" s="114" t="s">
        <v>416</v>
      </c>
      <c r="C1656" s="40" t="s">
        <v>65</v>
      </c>
      <c r="D1656" s="6" t="s">
        <v>360</v>
      </c>
      <c r="E1656" s="7" t="s">
        <v>361</v>
      </c>
      <c r="F1656" s="6" t="s">
        <v>2259</v>
      </c>
      <c r="G1656" s="6" t="s">
        <v>4936</v>
      </c>
      <c r="H1656" s="6" t="s">
        <v>38</v>
      </c>
      <c r="I1656" s="8" t="s">
        <v>39</v>
      </c>
      <c r="J1656" s="15" t="s">
        <v>7586</v>
      </c>
      <c r="K1656" s="7" t="s">
        <v>2270</v>
      </c>
      <c r="L1656" s="19">
        <v>1062215</v>
      </c>
      <c r="M1656" s="19">
        <f t="shared" si="78"/>
        <v>1062215</v>
      </c>
      <c r="N1656" s="11">
        <f>M1656*(1+VOTOS!$P$3%)^Q1656</f>
        <v>1075235.9700726559</v>
      </c>
      <c r="O1656" s="54">
        <f t="shared" si="76"/>
        <v>1075235.9700726559</v>
      </c>
      <c r="P1656" s="103">
        <f t="shared" si="77"/>
        <v>7.1554118674184454E-6</v>
      </c>
      <c r="Q1656" s="6">
        <v>101</v>
      </c>
      <c r="R1656" s="6"/>
      <c r="S1656" s="6" t="s">
        <v>11</v>
      </c>
    </row>
    <row r="1657" spans="1:19" s="47" customFormat="1" ht="14" x14ac:dyDescent="0.15">
      <c r="A1657" s="8" t="s">
        <v>415</v>
      </c>
      <c r="B1657" s="114" t="s">
        <v>416</v>
      </c>
      <c r="C1657" s="40" t="s">
        <v>65</v>
      </c>
      <c r="D1657" s="6" t="s">
        <v>360</v>
      </c>
      <c r="E1657" s="7" t="s">
        <v>361</v>
      </c>
      <c r="F1657" s="6" t="s">
        <v>2259</v>
      </c>
      <c r="G1657" s="6" t="s">
        <v>4936</v>
      </c>
      <c r="H1657" s="6" t="s">
        <v>38</v>
      </c>
      <c r="I1657" s="8" t="s">
        <v>39</v>
      </c>
      <c r="J1657" s="15" t="s">
        <v>7586</v>
      </c>
      <c r="K1657" s="7" t="s">
        <v>2265</v>
      </c>
      <c r="L1657" s="19">
        <v>927410</v>
      </c>
      <c r="M1657" s="19">
        <f t="shared" si="78"/>
        <v>927410</v>
      </c>
      <c r="N1657" s="11">
        <f>M1657*(1+VOTOS!$P$3%)^Q1657</f>
        <v>938778.48741081788</v>
      </c>
      <c r="O1657" s="54">
        <f t="shared" si="76"/>
        <v>938778.48741081788</v>
      </c>
      <c r="P1657" s="103">
        <f t="shared" si="77"/>
        <v>6.2473233008030776E-6</v>
      </c>
      <c r="Q1657" s="6">
        <v>101</v>
      </c>
      <c r="R1657" s="6"/>
      <c r="S1657" s="6" t="s">
        <v>11</v>
      </c>
    </row>
    <row r="1658" spans="1:19" s="47" customFormat="1" ht="14" x14ac:dyDescent="0.15">
      <c r="A1658" s="8" t="s">
        <v>415</v>
      </c>
      <c r="B1658" s="114" t="s">
        <v>416</v>
      </c>
      <c r="C1658" s="40" t="s">
        <v>65</v>
      </c>
      <c r="D1658" s="6" t="s">
        <v>360</v>
      </c>
      <c r="E1658" s="7" t="s">
        <v>361</v>
      </c>
      <c r="F1658" s="6" t="s">
        <v>2259</v>
      </c>
      <c r="G1658" s="6" t="s">
        <v>4936</v>
      </c>
      <c r="H1658" s="6" t="s">
        <v>38</v>
      </c>
      <c r="I1658" s="8" t="s">
        <v>39</v>
      </c>
      <c r="J1658" s="15" t="s">
        <v>7586</v>
      </c>
      <c r="K1658" s="7" t="s">
        <v>2261</v>
      </c>
      <c r="L1658" s="19">
        <v>724472</v>
      </c>
      <c r="M1658" s="19">
        <f t="shared" si="78"/>
        <v>724472</v>
      </c>
      <c r="N1658" s="11">
        <f>M1658*(1+VOTOS!$P$3%)^Q1658</f>
        <v>733352.80871619901</v>
      </c>
      <c r="O1658" s="54">
        <f t="shared" si="76"/>
        <v>733352.80871619901</v>
      </c>
      <c r="P1658" s="103">
        <f t="shared" si="77"/>
        <v>4.880269574815246E-6</v>
      </c>
      <c r="Q1658" s="6">
        <v>101</v>
      </c>
      <c r="R1658" s="6"/>
      <c r="S1658" s="6" t="s">
        <v>11</v>
      </c>
    </row>
    <row r="1659" spans="1:19" s="47" customFormat="1" ht="14" x14ac:dyDescent="0.15">
      <c r="A1659" s="8" t="s">
        <v>415</v>
      </c>
      <c r="B1659" s="114" t="s">
        <v>416</v>
      </c>
      <c r="C1659" s="40" t="s">
        <v>65</v>
      </c>
      <c r="D1659" s="6" t="s">
        <v>360</v>
      </c>
      <c r="E1659" s="7" t="s">
        <v>361</v>
      </c>
      <c r="F1659" s="6" t="s">
        <v>2259</v>
      </c>
      <c r="G1659" s="6" t="s">
        <v>4936</v>
      </c>
      <c r="H1659" s="6" t="s">
        <v>38</v>
      </c>
      <c r="I1659" s="8" t="s">
        <v>39</v>
      </c>
      <c r="J1659" s="15" t="s">
        <v>7586</v>
      </c>
      <c r="K1659" s="7" t="s">
        <v>2266</v>
      </c>
      <c r="L1659" s="19">
        <v>497131</v>
      </c>
      <c r="M1659" s="19">
        <f t="shared" si="78"/>
        <v>497131</v>
      </c>
      <c r="N1659" s="11">
        <f>M1659*(1+VOTOS!$P$3%)^Q1659</f>
        <v>503285.69877790549</v>
      </c>
      <c r="O1659" s="54">
        <f t="shared" si="76"/>
        <v>503285.69877790549</v>
      </c>
      <c r="P1659" s="103">
        <f t="shared" si="77"/>
        <v>3.3492336212432216E-6</v>
      </c>
      <c r="Q1659" s="48">
        <v>102</v>
      </c>
      <c r="R1659" s="48"/>
      <c r="S1659" s="48" t="s">
        <v>11</v>
      </c>
    </row>
    <row r="1660" spans="1:19" s="47" customFormat="1" ht="14" x14ac:dyDescent="0.15">
      <c r="A1660" s="8" t="s">
        <v>415</v>
      </c>
      <c r="B1660" s="114" t="s">
        <v>416</v>
      </c>
      <c r="C1660" s="40" t="s">
        <v>65</v>
      </c>
      <c r="D1660" s="6" t="s">
        <v>360</v>
      </c>
      <c r="E1660" s="7" t="s">
        <v>361</v>
      </c>
      <c r="F1660" s="6" t="s">
        <v>2259</v>
      </c>
      <c r="G1660" s="6" t="s">
        <v>4936</v>
      </c>
      <c r="H1660" s="6" t="s">
        <v>38</v>
      </c>
      <c r="I1660" s="8" t="s">
        <v>39</v>
      </c>
      <c r="J1660" s="15" t="s">
        <v>7586</v>
      </c>
      <c r="K1660" s="7" t="s">
        <v>2273</v>
      </c>
      <c r="L1660" s="19">
        <v>489158</v>
      </c>
      <c r="M1660" s="19">
        <f t="shared" si="78"/>
        <v>489158</v>
      </c>
      <c r="N1660" s="11">
        <f>M1660*(1+VOTOS!$P$3%)^Q1660</f>
        <v>493127.55087303271</v>
      </c>
      <c r="O1660" s="54">
        <f t="shared" si="76"/>
        <v>493127.55087303271</v>
      </c>
      <c r="P1660" s="103">
        <f t="shared" si="77"/>
        <v>3.2816338253913337E-6</v>
      </c>
      <c r="Q1660" s="6">
        <v>67</v>
      </c>
      <c r="R1660" s="6"/>
      <c r="S1660" s="6" t="s">
        <v>11</v>
      </c>
    </row>
    <row r="1661" spans="1:19" s="47" customFormat="1" ht="14" x14ac:dyDescent="0.15">
      <c r="A1661" s="8" t="s">
        <v>415</v>
      </c>
      <c r="B1661" s="114" t="s">
        <v>416</v>
      </c>
      <c r="C1661" s="40" t="s">
        <v>65</v>
      </c>
      <c r="D1661" s="6" t="s">
        <v>360</v>
      </c>
      <c r="E1661" s="7" t="s">
        <v>361</v>
      </c>
      <c r="F1661" s="6" t="s">
        <v>2259</v>
      </c>
      <c r="G1661" s="6" t="s">
        <v>4936</v>
      </c>
      <c r="H1661" s="6" t="s">
        <v>38</v>
      </c>
      <c r="I1661" s="8" t="s">
        <v>39</v>
      </c>
      <c r="J1661" s="15" t="s">
        <v>7586</v>
      </c>
      <c r="K1661" s="7" t="s">
        <v>2263</v>
      </c>
      <c r="L1661" s="19">
        <v>1651030</v>
      </c>
      <c r="M1661" s="19">
        <f t="shared" si="78"/>
        <v>1651030</v>
      </c>
      <c r="N1661" s="11">
        <f>M1661*(1+VOTOS!$P$3%)^Q1661</f>
        <v>1660417.408880902</v>
      </c>
      <c r="O1661" s="54">
        <f t="shared" si="76"/>
        <v>1660417.408880902</v>
      </c>
      <c r="P1661" s="103">
        <f t="shared" si="77"/>
        <v>1.1049640044660865E-5</v>
      </c>
      <c r="Q1661" s="6">
        <v>47</v>
      </c>
      <c r="R1661" s="6"/>
      <c r="S1661" s="6" t="s">
        <v>11</v>
      </c>
    </row>
    <row r="1662" spans="1:19" s="47" customFormat="1" ht="28" x14ac:dyDescent="0.15">
      <c r="A1662" s="8" t="s">
        <v>415</v>
      </c>
      <c r="B1662" s="114" t="s">
        <v>416</v>
      </c>
      <c r="C1662" s="40" t="s">
        <v>65</v>
      </c>
      <c r="D1662" s="6" t="s">
        <v>1687</v>
      </c>
      <c r="E1662" s="7" t="s">
        <v>1688</v>
      </c>
      <c r="F1662" s="6" t="s">
        <v>2276</v>
      </c>
      <c r="G1662" s="6" t="s">
        <v>107</v>
      </c>
      <c r="H1662" s="6" t="s">
        <v>38</v>
      </c>
      <c r="I1662" s="8" t="s">
        <v>39</v>
      </c>
      <c r="J1662" s="15" t="s">
        <v>7586</v>
      </c>
      <c r="K1662" s="7" t="s">
        <v>2281</v>
      </c>
      <c r="L1662" s="19">
        <v>138725</v>
      </c>
      <c r="M1662" s="19">
        <f t="shared" si="78"/>
        <v>138725</v>
      </c>
      <c r="N1662" s="11">
        <f>M1662*(1+VOTOS!$P$3%)^Q1662</f>
        <v>139043.32247633266</v>
      </c>
      <c r="O1662" s="54">
        <f t="shared" si="76"/>
        <v>139043.32247633266</v>
      </c>
      <c r="P1662" s="103">
        <f t="shared" si="77"/>
        <v>9.2529664875814401E-7</v>
      </c>
      <c r="Q1662" s="6">
        <v>19</v>
      </c>
      <c r="R1662" s="6"/>
      <c r="S1662" s="6" t="s">
        <v>11</v>
      </c>
    </row>
    <row r="1663" spans="1:19" s="47" customFormat="1" ht="28" x14ac:dyDescent="0.15">
      <c r="A1663" s="8" t="s">
        <v>415</v>
      </c>
      <c r="B1663" s="114" t="s">
        <v>416</v>
      </c>
      <c r="C1663" s="40" t="s">
        <v>65</v>
      </c>
      <c r="D1663" s="6" t="s">
        <v>1687</v>
      </c>
      <c r="E1663" s="7" t="s">
        <v>1688</v>
      </c>
      <c r="F1663" s="6" t="s">
        <v>2276</v>
      </c>
      <c r="G1663" s="6" t="s">
        <v>107</v>
      </c>
      <c r="H1663" s="6" t="s">
        <v>38</v>
      </c>
      <c r="I1663" s="8" t="s">
        <v>39</v>
      </c>
      <c r="J1663" s="15" t="s">
        <v>7586</v>
      </c>
      <c r="K1663" s="7" t="s">
        <v>2277</v>
      </c>
      <c r="L1663" s="19">
        <v>136731</v>
      </c>
      <c r="M1663" s="19">
        <f t="shared" si="78"/>
        <v>136731</v>
      </c>
      <c r="N1663" s="11">
        <f>M1663*(1+VOTOS!$P$3%)^Q1663</f>
        <v>137392.35763136603</v>
      </c>
      <c r="O1663" s="54">
        <f t="shared" si="76"/>
        <v>137392.35763136603</v>
      </c>
      <c r="P1663" s="103">
        <f t="shared" si="77"/>
        <v>9.1430991303392276E-7</v>
      </c>
      <c r="Q1663" s="6">
        <v>40</v>
      </c>
      <c r="R1663" s="6"/>
      <c r="S1663" s="6" t="s">
        <v>11</v>
      </c>
    </row>
    <row r="1664" spans="1:19" s="47" customFormat="1" ht="28" x14ac:dyDescent="0.15">
      <c r="A1664" s="8" t="s">
        <v>415</v>
      </c>
      <c r="B1664" s="114" t="s">
        <v>416</v>
      </c>
      <c r="C1664" s="40" t="s">
        <v>65</v>
      </c>
      <c r="D1664" s="6" t="s">
        <v>1687</v>
      </c>
      <c r="E1664" s="7" t="s">
        <v>1688</v>
      </c>
      <c r="F1664" s="6" t="s">
        <v>2276</v>
      </c>
      <c r="G1664" s="6" t="s">
        <v>107</v>
      </c>
      <c r="H1664" s="6" t="s">
        <v>38</v>
      </c>
      <c r="I1664" s="8" t="s">
        <v>39</v>
      </c>
      <c r="J1664" s="15" t="s">
        <v>7586</v>
      </c>
      <c r="K1664" s="7" t="s">
        <v>2280</v>
      </c>
      <c r="L1664" s="19">
        <v>134736</v>
      </c>
      <c r="M1664" s="19">
        <f t="shared" si="78"/>
        <v>134736</v>
      </c>
      <c r="N1664" s="11">
        <f>M1664*(1+VOTOS!$P$3%)^Q1664</f>
        <v>135976.939884967</v>
      </c>
      <c r="O1664" s="54">
        <f t="shared" si="76"/>
        <v>135976.939884967</v>
      </c>
      <c r="P1664" s="103">
        <f t="shared" si="77"/>
        <v>9.0489068114266278E-7</v>
      </c>
      <c r="Q1664" s="6">
        <v>76</v>
      </c>
      <c r="R1664" s="6"/>
      <c r="S1664" s="6" t="s">
        <v>11</v>
      </c>
    </row>
    <row r="1665" spans="1:19" s="47" customFormat="1" ht="28" x14ac:dyDescent="0.15">
      <c r="A1665" s="8" t="s">
        <v>415</v>
      </c>
      <c r="B1665" s="114" t="s">
        <v>416</v>
      </c>
      <c r="C1665" s="40" t="s">
        <v>65</v>
      </c>
      <c r="D1665" s="6" t="s">
        <v>1687</v>
      </c>
      <c r="E1665" s="7" t="s">
        <v>1688</v>
      </c>
      <c r="F1665" s="6" t="s">
        <v>2276</v>
      </c>
      <c r="G1665" s="6" t="s">
        <v>107</v>
      </c>
      <c r="H1665" s="6" t="s">
        <v>38</v>
      </c>
      <c r="I1665" s="8" t="s">
        <v>39</v>
      </c>
      <c r="J1665" s="15" t="s">
        <v>7586</v>
      </c>
      <c r="K1665" s="7" t="s">
        <v>2278</v>
      </c>
      <c r="L1665" s="19">
        <v>132984</v>
      </c>
      <c r="M1665" s="19">
        <f t="shared" si="78"/>
        <v>132984</v>
      </c>
      <c r="N1665" s="11">
        <f>M1665*(1+VOTOS!$P$3%)^Q1665</f>
        <v>135788.44065427795</v>
      </c>
      <c r="O1665" s="54">
        <f t="shared" si="76"/>
        <v>135788.44065427795</v>
      </c>
      <c r="P1665" s="103">
        <f t="shared" si="77"/>
        <v>9.0363626846506182E-7</v>
      </c>
      <c r="Q1665" s="6">
        <v>173</v>
      </c>
      <c r="R1665" s="6"/>
      <c r="S1665" s="6" t="s">
        <v>11</v>
      </c>
    </row>
    <row r="1666" spans="1:19" s="47" customFormat="1" ht="28" x14ac:dyDescent="0.15">
      <c r="A1666" s="8" t="s">
        <v>415</v>
      </c>
      <c r="B1666" s="114" t="s">
        <v>416</v>
      </c>
      <c r="C1666" s="40" t="s">
        <v>65</v>
      </c>
      <c r="D1666" s="6" t="s">
        <v>1687</v>
      </c>
      <c r="E1666" s="7" t="s">
        <v>1688</v>
      </c>
      <c r="F1666" s="6" t="s">
        <v>2276</v>
      </c>
      <c r="G1666" s="6" t="s">
        <v>107</v>
      </c>
      <c r="H1666" s="6" t="s">
        <v>38</v>
      </c>
      <c r="I1666" s="8" t="s">
        <v>39</v>
      </c>
      <c r="J1666" s="15" t="s">
        <v>7586</v>
      </c>
      <c r="K1666" s="7" t="s">
        <v>2279</v>
      </c>
      <c r="L1666" s="19">
        <v>132984</v>
      </c>
      <c r="M1666" s="19">
        <f t="shared" si="78"/>
        <v>132984</v>
      </c>
      <c r="N1666" s="11">
        <f>M1666*(1+VOTOS!$P$3%)^Q1666</f>
        <v>135821.20536673465</v>
      </c>
      <c r="O1666" s="54">
        <f t="shared" si="76"/>
        <v>135821.20536673465</v>
      </c>
      <c r="P1666" s="103">
        <f t="shared" si="77"/>
        <v>9.0385430898720821E-7</v>
      </c>
      <c r="Q1666" s="6">
        <v>175</v>
      </c>
      <c r="R1666" s="6"/>
      <c r="S1666" s="6" t="s">
        <v>11</v>
      </c>
    </row>
    <row r="1667" spans="1:19" s="47" customFormat="1" ht="14" x14ac:dyDescent="0.15">
      <c r="A1667" s="8" t="s">
        <v>415</v>
      </c>
      <c r="B1667" s="114" t="s">
        <v>416</v>
      </c>
      <c r="C1667" s="40" t="s">
        <v>65</v>
      </c>
      <c r="D1667" s="6" t="s">
        <v>1838</v>
      </c>
      <c r="E1667" s="7" t="s">
        <v>1839</v>
      </c>
      <c r="F1667" s="6" t="s">
        <v>2282</v>
      </c>
      <c r="G1667" s="6" t="s">
        <v>4936</v>
      </c>
      <c r="H1667" s="6" t="s">
        <v>38</v>
      </c>
      <c r="I1667" s="8" t="s">
        <v>39</v>
      </c>
      <c r="J1667" s="15" t="s">
        <v>7586</v>
      </c>
      <c r="K1667" s="7" t="s">
        <v>2283</v>
      </c>
      <c r="L1667" s="19">
        <v>299000</v>
      </c>
      <c r="M1667" s="19">
        <f t="shared" si="78"/>
        <v>299000</v>
      </c>
      <c r="N1667" s="11">
        <f>M1667*(1+VOTOS!$P$3%)^Q1667</f>
        <v>299866.90684279479</v>
      </c>
      <c r="O1667" s="54">
        <f t="shared" si="76"/>
        <v>299866.90684279479</v>
      </c>
      <c r="P1667" s="103">
        <f t="shared" si="77"/>
        <v>1.995535197472986E-6</v>
      </c>
      <c r="Q1667" s="6">
        <v>24</v>
      </c>
      <c r="R1667" s="6"/>
      <c r="S1667" s="6" t="s">
        <v>11</v>
      </c>
    </row>
    <row r="1668" spans="1:19" s="47" customFormat="1" ht="14" x14ac:dyDescent="0.15">
      <c r="A1668" s="8" t="s">
        <v>415</v>
      </c>
      <c r="B1668" s="114" t="s">
        <v>416</v>
      </c>
      <c r="C1668" s="40" t="s">
        <v>65</v>
      </c>
      <c r="D1668" s="6" t="s">
        <v>328</v>
      </c>
      <c r="E1668" s="7" t="s">
        <v>329</v>
      </c>
      <c r="F1668" s="6" t="s">
        <v>2284</v>
      </c>
      <c r="G1668" s="6" t="s">
        <v>2285</v>
      </c>
      <c r="H1668" s="6" t="s">
        <v>38</v>
      </c>
      <c r="I1668" s="8" t="s">
        <v>39</v>
      </c>
      <c r="J1668" s="15" t="s">
        <v>7586</v>
      </c>
      <c r="K1668" s="7" t="s">
        <v>673</v>
      </c>
      <c r="L1668" s="19">
        <v>38008500</v>
      </c>
      <c r="M1668" s="19">
        <f t="shared" si="78"/>
        <v>38008500</v>
      </c>
      <c r="N1668" s="11">
        <f>M1668*(1+VOTOS!$P$3%)^Q1668</f>
        <v>39205308.016652465</v>
      </c>
      <c r="O1668" s="54">
        <f t="shared" si="76"/>
        <v>39205308.016652465</v>
      </c>
      <c r="P1668" s="103">
        <f t="shared" si="77"/>
        <v>2.60900987370423E-4</v>
      </c>
      <c r="Q1668" s="6">
        <v>257</v>
      </c>
      <c r="R1668" s="6"/>
      <c r="S1668" s="6" t="s">
        <v>11</v>
      </c>
    </row>
    <row r="1669" spans="1:19" s="47" customFormat="1" ht="14" x14ac:dyDescent="0.15">
      <c r="A1669" s="8" t="s">
        <v>415</v>
      </c>
      <c r="B1669" s="114" t="s">
        <v>416</v>
      </c>
      <c r="C1669" s="40" t="s">
        <v>65</v>
      </c>
      <c r="D1669" s="6" t="s">
        <v>95</v>
      </c>
      <c r="E1669" s="7" t="s">
        <v>1040</v>
      </c>
      <c r="F1669" s="6" t="s">
        <v>2286</v>
      </c>
      <c r="G1669" s="6" t="s">
        <v>4936</v>
      </c>
      <c r="H1669" s="6" t="s">
        <v>38</v>
      </c>
      <c r="I1669" s="8" t="s">
        <v>39</v>
      </c>
      <c r="J1669" s="15" t="s">
        <v>7586</v>
      </c>
      <c r="K1669" s="7" t="s">
        <v>2287</v>
      </c>
      <c r="L1669" s="19">
        <v>4329077</v>
      </c>
      <c r="M1669" s="19">
        <f t="shared" si="78"/>
        <v>4329077</v>
      </c>
      <c r="N1669" s="11">
        <f>M1669*(1+VOTOS!$P$3%)^Q1669</f>
        <v>4350541.2032051953</v>
      </c>
      <c r="O1669" s="54">
        <f t="shared" si="76"/>
        <v>4350541.2032051953</v>
      </c>
      <c r="P1669" s="103">
        <f t="shared" si="77"/>
        <v>2.8951704576069811E-5</v>
      </c>
      <c r="Q1669" s="48">
        <v>41</v>
      </c>
      <c r="R1669" s="48"/>
      <c r="S1669" s="48" t="s">
        <v>11</v>
      </c>
    </row>
    <row r="1670" spans="1:19" s="47" customFormat="1" ht="14" x14ac:dyDescent="0.15">
      <c r="A1670" s="8" t="s">
        <v>415</v>
      </c>
      <c r="B1670" s="114" t="s">
        <v>416</v>
      </c>
      <c r="C1670" s="40" t="s">
        <v>88</v>
      </c>
      <c r="D1670" s="6" t="s">
        <v>95</v>
      </c>
      <c r="E1670" s="7" t="s">
        <v>1040</v>
      </c>
      <c r="F1670" s="6" t="s">
        <v>5219</v>
      </c>
      <c r="G1670" s="6" t="s">
        <v>4936</v>
      </c>
      <c r="H1670" s="6" t="s">
        <v>38</v>
      </c>
      <c r="I1670" s="8" t="s">
        <v>39</v>
      </c>
      <c r="J1670" s="15" t="s">
        <v>7587</v>
      </c>
      <c r="K1670" s="7" t="s">
        <v>4843</v>
      </c>
      <c r="L1670" s="19">
        <v>595485451</v>
      </c>
      <c r="M1670" s="19">
        <f t="shared" si="78"/>
        <v>0</v>
      </c>
      <c r="N1670" s="11">
        <f>M1670*(1+VOTOS!$P$3%)^Q1670</f>
        <v>0</v>
      </c>
      <c r="O1670" s="54">
        <f t="shared" si="76"/>
        <v>595485451</v>
      </c>
      <c r="P1670" s="103">
        <f t="shared" si="77"/>
        <v>3.962798661462659E-3</v>
      </c>
      <c r="Q1670" s="6">
        <v>0</v>
      </c>
      <c r="R1670" s="6"/>
      <c r="S1670" s="6" t="s">
        <v>11</v>
      </c>
    </row>
    <row r="1671" spans="1:19" s="47" customFormat="1" ht="14" x14ac:dyDescent="0.15">
      <c r="A1671" s="8" t="s">
        <v>415</v>
      </c>
      <c r="B1671" s="114" t="s">
        <v>416</v>
      </c>
      <c r="C1671" s="40" t="s">
        <v>88</v>
      </c>
      <c r="D1671" s="6" t="s">
        <v>95</v>
      </c>
      <c r="E1671" s="7" t="s">
        <v>1040</v>
      </c>
      <c r="F1671" s="6" t="s">
        <v>5219</v>
      </c>
      <c r="G1671" s="6" t="s">
        <v>4936</v>
      </c>
      <c r="H1671" s="6" t="s">
        <v>38</v>
      </c>
      <c r="I1671" s="8" t="s">
        <v>39</v>
      </c>
      <c r="J1671" s="15" t="s">
        <v>7587</v>
      </c>
      <c r="K1671" s="7" t="s">
        <v>5225</v>
      </c>
      <c r="L1671" s="19">
        <v>180000000</v>
      </c>
      <c r="M1671" s="19">
        <f t="shared" si="78"/>
        <v>0</v>
      </c>
      <c r="N1671" s="11">
        <f>M1671*(1+VOTOS!$P$3%)^Q1671</f>
        <v>0</v>
      </c>
      <c r="O1671" s="54">
        <f t="shared" ref="O1671:O1734" si="79">+IF(N1671&gt;0,N1671,L1671)</f>
        <v>180000000</v>
      </c>
      <c r="P1671" s="103">
        <f t="shared" ref="P1671:P1734" si="80">+O1671/$O$4</f>
        <v>1.1978525384044667E-3</v>
      </c>
      <c r="Q1671" s="6">
        <v>0</v>
      </c>
      <c r="R1671" s="6"/>
      <c r="S1671" s="6" t="s">
        <v>11</v>
      </c>
    </row>
    <row r="1672" spans="1:19" s="47" customFormat="1" ht="14" x14ac:dyDescent="0.15">
      <c r="A1672" s="8" t="s">
        <v>415</v>
      </c>
      <c r="B1672" s="114" t="s">
        <v>416</v>
      </c>
      <c r="C1672" s="40" t="s">
        <v>88</v>
      </c>
      <c r="D1672" s="6" t="s">
        <v>95</v>
      </c>
      <c r="E1672" s="7" t="s">
        <v>1040</v>
      </c>
      <c r="F1672" s="6" t="s">
        <v>5219</v>
      </c>
      <c r="G1672" s="6" t="s">
        <v>4936</v>
      </c>
      <c r="H1672" s="6" t="s">
        <v>38</v>
      </c>
      <c r="I1672" s="8" t="s">
        <v>39</v>
      </c>
      <c r="J1672" s="15" t="s">
        <v>7587</v>
      </c>
      <c r="K1672" s="7" t="s">
        <v>5226</v>
      </c>
      <c r="L1672" s="19">
        <v>120000000</v>
      </c>
      <c r="M1672" s="19">
        <f t="shared" si="78"/>
        <v>0</v>
      </c>
      <c r="N1672" s="11">
        <f>M1672*(1+VOTOS!$P$3%)^Q1672</f>
        <v>0</v>
      </c>
      <c r="O1672" s="54">
        <f t="shared" si="79"/>
        <v>120000000</v>
      </c>
      <c r="P1672" s="103">
        <f t="shared" si="80"/>
        <v>7.9856835893631116E-4</v>
      </c>
      <c r="Q1672" s="6">
        <v>0</v>
      </c>
      <c r="R1672" s="6"/>
      <c r="S1672" s="6" t="s">
        <v>11</v>
      </c>
    </row>
    <row r="1673" spans="1:19" s="47" customFormat="1" ht="14" x14ac:dyDescent="0.15">
      <c r="A1673" s="8" t="s">
        <v>415</v>
      </c>
      <c r="B1673" s="114" t="s">
        <v>416</v>
      </c>
      <c r="C1673" s="40" t="s">
        <v>88</v>
      </c>
      <c r="D1673" s="6" t="s">
        <v>95</v>
      </c>
      <c r="E1673" s="7" t="s">
        <v>1040</v>
      </c>
      <c r="F1673" s="6" t="s">
        <v>5219</v>
      </c>
      <c r="G1673" s="6" t="s">
        <v>4936</v>
      </c>
      <c r="H1673" s="6" t="s">
        <v>38</v>
      </c>
      <c r="I1673" s="8" t="s">
        <v>39</v>
      </c>
      <c r="J1673" s="15" t="s">
        <v>7587</v>
      </c>
      <c r="K1673" s="7" t="s">
        <v>4187</v>
      </c>
      <c r="L1673" s="19">
        <v>1962877</v>
      </c>
      <c r="M1673" s="19">
        <f t="shared" si="78"/>
        <v>0</v>
      </c>
      <c r="N1673" s="11">
        <f>M1673*(1+VOTOS!$P$3%)^Q1673</f>
        <v>0</v>
      </c>
      <c r="O1673" s="54">
        <f t="shared" si="79"/>
        <v>1962877</v>
      </c>
      <c r="P1673" s="103">
        <f t="shared" si="80"/>
        <v>1.3062428872365247E-5</v>
      </c>
      <c r="Q1673" s="6">
        <v>0</v>
      </c>
      <c r="R1673" s="6"/>
      <c r="S1673" s="6" t="s">
        <v>11</v>
      </c>
    </row>
    <row r="1674" spans="1:19" s="47" customFormat="1" ht="14" x14ac:dyDescent="0.15">
      <c r="A1674" s="8" t="s">
        <v>415</v>
      </c>
      <c r="B1674" s="114" t="s">
        <v>416</v>
      </c>
      <c r="C1674" s="40" t="s">
        <v>88</v>
      </c>
      <c r="D1674" s="6" t="s">
        <v>95</v>
      </c>
      <c r="E1674" s="7" t="s">
        <v>1040</v>
      </c>
      <c r="F1674" s="6" t="s">
        <v>5219</v>
      </c>
      <c r="G1674" s="6" t="s">
        <v>4936</v>
      </c>
      <c r="H1674" s="6" t="s">
        <v>38</v>
      </c>
      <c r="I1674" s="8" t="s">
        <v>39</v>
      </c>
      <c r="J1674" s="15" t="s">
        <v>7587</v>
      </c>
      <c r="K1674" s="7" t="s">
        <v>4187</v>
      </c>
      <c r="L1674" s="19">
        <v>725306</v>
      </c>
      <c r="M1674" s="19">
        <f t="shared" si="78"/>
        <v>0</v>
      </c>
      <c r="N1674" s="11">
        <f>M1674*(1+VOTOS!$P$3%)^Q1674</f>
        <v>0</v>
      </c>
      <c r="O1674" s="54">
        <f t="shared" si="79"/>
        <v>725306</v>
      </c>
      <c r="P1674" s="103">
        <f t="shared" si="80"/>
        <v>4.8267201845555006E-6</v>
      </c>
      <c r="Q1674" s="6">
        <v>0</v>
      </c>
      <c r="R1674" s="6"/>
      <c r="S1674" s="6" t="s">
        <v>11</v>
      </c>
    </row>
    <row r="1675" spans="1:19" s="47" customFormat="1" ht="14" x14ac:dyDescent="0.15">
      <c r="A1675" s="8" t="s">
        <v>415</v>
      </c>
      <c r="B1675" s="114" t="s">
        <v>416</v>
      </c>
      <c r="C1675" s="40" t="s">
        <v>88</v>
      </c>
      <c r="D1675" s="6" t="s">
        <v>95</v>
      </c>
      <c r="E1675" s="7" t="s">
        <v>1040</v>
      </c>
      <c r="F1675" s="6" t="s">
        <v>5219</v>
      </c>
      <c r="G1675" s="6" t="s">
        <v>4936</v>
      </c>
      <c r="H1675" s="6" t="s">
        <v>38</v>
      </c>
      <c r="I1675" s="8" t="s">
        <v>39</v>
      </c>
      <c r="J1675" s="15" t="s">
        <v>7587</v>
      </c>
      <c r="K1675" s="7" t="s">
        <v>3006</v>
      </c>
      <c r="L1675" s="19">
        <v>706415</v>
      </c>
      <c r="M1675" s="19">
        <f t="shared" si="78"/>
        <v>0</v>
      </c>
      <c r="N1675" s="11">
        <f>M1675*(1+VOTOS!$P$3%)^Q1675</f>
        <v>0</v>
      </c>
      <c r="O1675" s="54">
        <f t="shared" si="79"/>
        <v>706415</v>
      </c>
      <c r="P1675" s="103">
        <f t="shared" si="80"/>
        <v>4.7010055606499523E-6</v>
      </c>
      <c r="Q1675" s="6">
        <v>0</v>
      </c>
      <c r="R1675" s="6"/>
      <c r="S1675" s="6" t="s">
        <v>11</v>
      </c>
    </row>
    <row r="1676" spans="1:19" s="47" customFormat="1" ht="14" x14ac:dyDescent="0.15">
      <c r="A1676" s="8" t="s">
        <v>415</v>
      </c>
      <c r="B1676" s="114" t="s">
        <v>416</v>
      </c>
      <c r="C1676" s="40" t="s">
        <v>88</v>
      </c>
      <c r="D1676" s="6" t="s">
        <v>99</v>
      </c>
      <c r="E1676" s="7" t="s">
        <v>6420</v>
      </c>
      <c r="F1676" s="6" t="s">
        <v>5223</v>
      </c>
      <c r="G1676" s="6" t="s">
        <v>5224</v>
      </c>
      <c r="H1676" s="6" t="s">
        <v>38</v>
      </c>
      <c r="I1676" s="8" t="s">
        <v>39</v>
      </c>
      <c r="J1676" s="15" t="s">
        <v>7587</v>
      </c>
      <c r="K1676" s="7" t="s">
        <v>2642</v>
      </c>
      <c r="L1676" s="19">
        <v>459536</v>
      </c>
      <c r="M1676" s="19">
        <f t="shared" si="78"/>
        <v>0</v>
      </c>
      <c r="N1676" s="11">
        <f>M1676*(1+VOTOS!$P$3%)^Q1676</f>
        <v>0</v>
      </c>
      <c r="O1676" s="54">
        <f t="shared" si="79"/>
        <v>459536</v>
      </c>
      <c r="P1676" s="103">
        <f t="shared" si="80"/>
        <v>3.0580909116013055E-6</v>
      </c>
      <c r="Q1676" s="6">
        <v>0</v>
      </c>
      <c r="R1676" s="6"/>
      <c r="S1676" s="6" t="s">
        <v>11</v>
      </c>
    </row>
    <row r="1677" spans="1:19" s="47" customFormat="1" ht="14" x14ac:dyDescent="0.15">
      <c r="A1677" s="8" t="s">
        <v>415</v>
      </c>
      <c r="B1677" s="114" t="s">
        <v>416</v>
      </c>
      <c r="C1677" s="40" t="s">
        <v>88</v>
      </c>
      <c r="D1677" s="6" t="s">
        <v>99</v>
      </c>
      <c r="E1677" s="7" t="s">
        <v>6420</v>
      </c>
      <c r="F1677" s="6" t="s">
        <v>5219</v>
      </c>
      <c r="G1677" s="6" t="s">
        <v>4936</v>
      </c>
      <c r="H1677" s="6" t="s">
        <v>38</v>
      </c>
      <c r="I1677" s="8" t="s">
        <v>39</v>
      </c>
      <c r="J1677" s="15" t="s">
        <v>7587</v>
      </c>
      <c r="K1677" s="7" t="s">
        <v>1320</v>
      </c>
      <c r="L1677" s="19">
        <v>771500000</v>
      </c>
      <c r="M1677" s="19">
        <f t="shared" si="78"/>
        <v>0</v>
      </c>
      <c r="N1677" s="11">
        <f>M1677*(1+VOTOS!$P$3%)^Q1677</f>
        <v>0</v>
      </c>
      <c r="O1677" s="54">
        <f t="shared" si="79"/>
        <v>771500000</v>
      </c>
      <c r="P1677" s="103">
        <f t="shared" si="80"/>
        <v>5.1341290743280336E-3</v>
      </c>
      <c r="Q1677" s="6">
        <v>0</v>
      </c>
      <c r="R1677" s="6"/>
      <c r="S1677" s="6" t="s">
        <v>11</v>
      </c>
    </row>
    <row r="1678" spans="1:19" s="47" customFormat="1" ht="14" x14ac:dyDescent="0.15">
      <c r="A1678" s="8" t="s">
        <v>415</v>
      </c>
      <c r="B1678" s="114" t="s">
        <v>416</v>
      </c>
      <c r="C1678" s="40" t="s">
        <v>88</v>
      </c>
      <c r="D1678" s="6" t="s">
        <v>94</v>
      </c>
      <c r="E1678" s="7" t="s">
        <v>6419</v>
      </c>
      <c r="F1678" s="6" t="s">
        <v>5227</v>
      </c>
      <c r="G1678" s="6" t="s">
        <v>5224</v>
      </c>
      <c r="H1678" s="6" t="s">
        <v>38</v>
      </c>
      <c r="I1678" s="8" t="s">
        <v>39</v>
      </c>
      <c r="J1678" s="15" t="s">
        <v>7587</v>
      </c>
      <c r="K1678" s="7" t="s">
        <v>5228</v>
      </c>
      <c r="L1678" s="19">
        <v>3430000</v>
      </c>
      <c r="M1678" s="19">
        <f t="shared" si="78"/>
        <v>0</v>
      </c>
      <c r="N1678" s="11">
        <f>M1678*(1+VOTOS!$P$3%)^Q1678</f>
        <v>0</v>
      </c>
      <c r="O1678" s="54">
        <f t="shared" si="79"/>
        <v>3430000</v>
      </c>
      <c r="P1678" s="103">
        <f t="shared" si="80"/>
        <v>2.2825745592929559E-5</v>
      </c>
      <c r="Q1678" s="6">
        <v>0</v>
      </c>
      <c r="R1678" s="6"/>
      <c r="S1678" s="6" t="s">
        <v>11</v>
      </c>
    </row>
    <row r="1679" spans="1:19" s="47" customFormat="1" ht="14" x14ac:dyDescent="0.15">
      <c r="A1679" s="8" t="s">
        <v>415</v>
      </c>
      <c r="B1679" s="114" t="s">
        <v>416</v>
      </c>
      <c r="C1679" s="40" t="s">
        <v>88</v>
      </c>
      <c r="D1679" s="6" t="s">
        <v>94</v>
      </c>
      <c r="E1679" s="7" t="s">
        <v>6419</v>
      </c>
      <c r="F1679" s="6" t="s">
        <v>5227</v>
      </c>
      <c r="G1679" s="6" t="s">
        <v>5224</v>
      </c>
      <c r="H1679" s="6" t="s">
        <v>38</v>
      </c>
      <c r="I1679" s="8" t="s">
        <v>39</v>
      </c>
      <c r="J1679" s="15" t="s">
        <v>7587</v>
      </c>
      <c r="K1679" s="7" t="s">
        <v>2460</v>
      </c>
      <c r="L1679" s="19">
        <v>1426000</v>
      </c>
      <c r="M1679" s="19">
        <f t="shared" si="78"/>
        <v>0</v>
      </c>
      <c r="N1679" s="11">
        <f>M1679*(1+VOTOS!$P$3%)^Q1679</f>
        <v>0</v>
      </c>
      <c r="O1679" s="54">
        <f t="shared" si="79"/>
        <v>1426000</v>
      </c>
      <c r="P1679" s="103">
        <f t="shared" si="80"/>
        <v>9.4896539986931645E-6</v>
      </c>
      <c r="Q1679" s="6">
        <v>0</v>
      </c>
      <c r="R1679" s="6"/>
      <c r="S1679" s="6" t="s">
        <v>11</v>
      </c>
    </row>
    <row r="1680" spans="1:19" s="47" customFormat="1" ht="14" x14ac:dyDescent="0.15">
      <c r="A1680" s="8" t="s">
        <v>415</v>
      </c>
      <c r="B1680" s="114" t="s">
        <v>416</v>
      </c>
      <c r="C1680" s="40" t="s">
        <v>88</v>
      </c>
      <c r="D1680" s="6" t="s">
        <v>94</v>
      </c>
      <c r="E1680" s="7" t="s">
        <v>6419</v>
      </c>
      <c r="F1680" s="6" t="s">
        <v>5223</v>
      </c>
      <c r="G1680" s="6" t="s">
        <v>5224</v>
      </c>
      <c r="H1680" s="6" t="s">
        <v>38</v>
      </c>
      <c r="I1680" s="8" t="s">
        <v>39</v>
      </c>
      <c r="J1680" s="15" t="s">
        <v>7587</v>
      </c>
      <c r="K1680" s="7" t="s">
        <v>4187</v>
      </c>
      <c r="L1680" s="19">
        <v>906059484</v>
      </c>
      <c r="M1680" s="19">
        <f t="shared" si="78"/>
        <v>0</v>
      </c>
      <c r="N1680" s="11">
        <f>M1680*(1+VOTOS!$P$3%)^Q1680</f>
        <v>0</v>
      </c>
      <c r="O1680" s="54">
        <f t="shared" si="79"/>
        <v>906059484</v>
      </c>
      <c r="P1680" s="103">
        <f t="shared" si="80"/>
        <v>6.0295869603046743E-3</v>
      </c>
      <c r="Q1680" s="6">
        <v>0</v>
      </c>
      <c r="R1680" s="6"/>
      <c r="S1680" s="6" t="s">
        <v>11</v>
      </c>
    </row>
    <row r="1681" spans="1:19" s="47" customFormat="1" ht="14" x14ac:dyDescent="0.15">
      <c r="A1681" s="8" t="s">
        <v>415</v>
      </c>
      <c r="B1681" s="114" t="s">
        <v>416</v>
      </c>
      <c r="C1681" s="40" t="s">
        <v>88</v>
      </c>
      <c r="D1681" s="6" t="s">
        <v>94</v>
      </c>
      <c r="E1681" s="7" t="s">
        <v>6419</v>
      </c>
      <c r="F1681" s="6" t="s">
        <v>5223</v>
      </c>
      <c r="G1681" s="6" t="s">
        <v>5224</v>
      </c>
      <c r="H1681" s="6" t="s">
        <v>38</v>
      </c>
      <c r="I1681" s="8" t="s">
        <v>39</v>
      </c>
      <c r="J1681" s="15" t="s">
        <v>7587</v>
      </c>
      <c r="K1681" s="7" t="s">
        <v>4187</v>
      </c>
      <c r="L1681" s="19">
        <v>722763</v>
      </c>
      <c r="M1681" s="19">
        <f t="shared" si="78"/>
        <v>0</v>
      </c>
      <c r="N1681" s="11">
        <f>M1681*(1+VOTOS!$P$3%)^Q1681</f>
        <v>0</v>
      </c>
      <c r="O1681" s="54">
        <f t="shared" si="79"/>
        <v>722763</v>
      </c>
      <c r="P1681" s="103">
        <f t="shared" si="80"/>
        <v>4.8097971900823751E-6</v>
      </c>
      <c r="Q1681" s="6">
        <v>0</v>
      </c>
      <c r="R1681" s="6"/>
      <c r="S1681" s="6" t="s">
        <v>11</v>
      </c>
    </row>
    <row r="1682" spans="1:19" s="47" customFormat="1" ht="14" x14ac:dyDescent="0.15">
      <c r="A1682" s="8" t="s">
        <v>415</v>
      </c>
      <c r="B1682" s="114" t="s">
        <v>416</v>
      </c>
      <c r="C1682" s="40" t="s">
        <v>88</v>
      </c>
      <c r="D1682" s="6" t="s">
        <v>94</v>
      </c>
      <c r="E1682" s="7" t="s">
        <v>6419</v>
      </c>
      <c r="F1682" s="6" t="s">
        <v>5223</v>
      </c>
      <c r="G1682" s="6" t="s">
        <v>5224</v>
      </c>
      <c r="H1682" s="6" t="s">
        <v>38</v>
      </c>
      <c r="I1682" s="8" t="s">
        <v>39</v>
      </c>
      <c r="J1682" s="15" t="s">
        <v>7587</v>
      </c>
      <c r="K1682" s="7" t="s">
        <v>4188</v>
      </c>
      <c r="L1682" s="19">
        <v>52324</v>
      </c>
      <c r="M1682" s="19">
        <f t="shared" ref="M1682:M1745" si="81">+IF(Q1682&gt;0,L1682,0)</f>
        <v>0</v>
      </c>
      <c r="N1682" s="11">
        <f>M1682*(1+VOTOS!$P$3%)^Q1682</f>
        <v>0</v>
      </c>
      <c r="O1682" s="54">
        <f t="shared" si="79"/>
        <v>52324</v>
      </c>
      <c r="P1682" s="103">
        <f t="shared" si="80"/>
        <v>3.4820242344152954E-7</v>
      </c>
      <c r="Q1682" s="6">
        <v>0</v>
      </c>
      <c r="R1682" s="6"/>
      <c r="S1682" s="6" t="s">
        <v>11</v>
      </c>
    </row>
    <row r="1683" spans="1:19" s="47" customFormat="1" ht="14" x14ac:dyDescent="0.15">
      <c r="A1683" s="8" t="s">
        <v>415</v>
      </c>
      <c r="B1683" s="114" t="s">
        <v>416</v>
      </c>
      <c r="C1683" s="40" t="s">
        <v>88</v>
      </c>
      <c r="D1683" s="6" t="s">
        <v>690</v>
      </c>
      <c r="E1683" s="7" t="s">
        <v>6421</v>
      </c>
      <c r="F1683" s="6" t="s">
        <v>5232</v>
      </c>
      <c r="G1683" s="6" t="s">
        <v>4936</v>
      </c>
      <c r="H1683" s="6" t="s">
        <v>38</v>
      </c>
      <c r="I1683" s="8" t="s">
        <v>39</v>
      </c>
      <c r="J1683" s="15" t="s">
        <v>7587</v>
      </c>
      <c r="K1683" s="7" t="s">
        <v>5233</v>
      </c>
      <c r="L1683" s="19">
        <v>12381406</v>
      </c>
      <c r="M1683" s="19">
        <f t="shared" si="81"/>
        <v>0</v>
      </c>
      <c r="N1683" s="11">
        <f>M1683*(1+VOTOS!$P$3%)^Q1683</f>
        <v>0</v>
      </c>
      <c r="O1683" s="54">
        <f t="shared" si="79"/>
        <v>12381406</v>
      </c>
      <c r="P1683" s="103">
        <f t="shared" si="80"/>
        <v>8.239499225620164E-5</v>
      </c>
      <c r="Q1683" s="6">
        <v>0</v>
      </c>
      <c r="R1683" s="6"/>
      <c r="S1683" s="6" t="s">
        <v>11</v>
      </c>
    </row>
    <row r="1684" spans="1:19" s="47" customFormat="1" ht="14" x14ac:dyDescent="0.15">
      <c r="A1684" s="8" t="s">
        <v>415</v>
      </c>
      <c r="B1684" s="114" t="s">
        <v>416</v>
      </c>
      <c r="C1684" s="40" t="s">
        <v>88</v>
      </c>
      <c r="D1684" s="6" t="s">
        <v>89</v>
      </c>
      <c r="E1684" s="7" t="s">
        <v>6417</v>
      </c>
      <c r="F1684" s="6" t="s">
        <v>5219</v>
      </c>
      <c r="G1684" s="6" t="s">
        <v>4936</v>
      </c>
      <c r="H1684" s="6" t="s">
        <v>38</v>
      </c>
      <c r="I1684" s="8" t="s">
        <v>39</v>
      </c>
      <c r="J1684" s="15" t="s">
        <v>7587</v>
      </c>
      <c r="K1684" s="7" t="s">
        <v>1320</v>
      </c>
      <c r="L1684" s="19">
        <v>3956811999.1100001</v>
      </c>
      <c r="M1684" s="19">
        <f t="shared" si="81"/>
        <v>0</v>
      </c>
      <c r="N1684" s="11">
        <f>M1684*(1+VOTOS!$P$3%)^Q1684</f>
        <v>0</v>
      </c>
      <c r="O1684" s="54">
        <f t="shared" si="79"/>
        <v>3956811999.1100001</v>
      </c>
      <c r="P1684" s="103">
        <f t="shared" si="80"/>
        <v>2.6331540539573144E-2</v>
      </c>
      <c r="Q1684" s="6">
        <v>0</v>
      </c>
      <c r="R1684" s="6"/>
      <c r="S1684" s="6" t="s">
        <v>11</v>
      </c>
    </row>
    <row r="1685" spans="1:19" s="47" customFormat="1" ht="14" x14ac:dyDescent="0.15">
      <c r="A1685" s="8" t="s">
        <v>5234</v>
      </c>
      <c r="B1685" s="114" t="s">
        <v>416</v>
      </c>
      <c r="C1685" s="40" t="s">
        <v>88</v>
      </c>
      <c r="D1685" s="6" t="s">
        <v>1164</v>
      </c>
      <c r="E1685" s="7" t="s">
        <v>1165</v>
      </c>
      <c r="F1685" s="6" t="s">
        <v>5256</v>
      </c>
      <c r="G1685" s="6" t="s">
        <v>4936</v>
      </c>
      <c r="H1685" s="6" t="s">
        <v>38</v>
      </c>
      <c r="I1685" s="8" t="s">
        <v>5239</v>
      </c>
      <c r="J1685" s="15" t="s">
        <v>7587</v>
      </c>
      <c r="K1685" s="7" t="s">
        <v>4843</v>
      </c>
      <c r="L1685" s="19">
        <v>3451595.740460007</v>
      </c>
      <c r="M1685" s="19">
        <f t="shared" si="81"/>
        <v>0</v>
      </c>
      <c r="N1685" s="11">
        <f>M1685*(1+VOTOS!$P$3%)^Q1685</f>
        <v>0</v>
      </c>
      <c r="O1685" s="54">
        <f t="shared" si="79"/>
        <v>3451595.740460007</v>
      </c>
      <c r="P1685" s="103">
        <f t="shared" si="80"/>
        <v>2.2969459551422578E-5</v>
      </c>
      <c r="Q1685" s="6">
        <v>0</v>
      </c>
      <c r="R1685" s="6"/>
      <c r="S1685" s="6" t="s">
        <v>89</v>
      </c>
    </row>
    <row r="1686" spans="1:19" s="47" customFormat="1" ht="14" x14ac:dyDescent="0.15">
      <c r="A1686" s="8" t="s">
        <v>415</v>
      </c>
      <c r="B1686" s="114" t="s">
        <v>416</v>
      </c>
      <c r="C1686" s="40" t="s">
        <v>88</v>
      </c>
      <c r="D1686" s="6" t="s">
        <v>91</v>
      </c>
      <c r="E1686" s="7" t="s">
        <v>6418</v>
      </c>
      <c r="F1686" s="6" t="s">
        <v>6474</v>
      </c>
      <c r="G1686" s="6" t="s">
        <v>4936</v>
      </c>
      <c r="H1686" s="6" t="s">
        <v>38</v>
      </c>
      <c r="I1686" s="8" t="s">
        <v>39</v>
      </c>
      <c r="J1686" s="15" t="s">
        <v>7587</v>
      </c>
      <c r="K1686" s="7" t="s">
        <v>5229</v>
      </c>
      <c r="L1686" s="19">
        <v>83829266</v>
      </c>
      <c r="M1686" s="19">
        <f t="shared" si="81"/>
        <v>0</v>
      </c>
      <c r="N1686" s="11">
        <f>M1686*(1+VOTOS!$P$3%)^Q1686</f>
        <v>0</v>
      </c>
      <c r="O1686" s="54">
        <f t="shared" si="79"/>
        <v>83829266</v>
      </c>
      <c r="P1686" s="103">
        <f t="shared" si="80"/>
        <v>5.5786166150379585E-4</v>
      </c>
      <c r="Q1686" s="6">
        <v>0</v>
      </c>
      <c r="R1686" s="6"/>
      <c r="S1686" s="6" t="s">
        <v>11</v>
      </c>
    </row>
    <row r="1687" spans="1:19" s="47" customFormat="1" ht="14" x14ac:dyDescent="0.15">
      <c r="A1687" s="8" t="s">
        <v>415</v>
      </c>
      <c r="B1687" s="114" t="s">
        <v>416</v>
      </c>
      <c r="C1687" s="40" t="s">
        <v>88</v>
      </c>
      <c r="D1687" s="6" t="s">
        <v>91</v>
      </c>
      <c r="E1687" s="7" t="s">
        <v>6418</v>
      </c>
      <c r="F1687" s="6" t="s">
        <v>5219</v>
      </c>
      <c r="G1687" s="6" t="s">
        <v>4936</v>
      </c>
      <c r="H1687" s="6" t="s">
        <v>38</v>
      </c>
      <c r="I1687" s="8" t="s">
        <v>39</v>
      </c>
      <c r="J1687" s="15" t="s">
        <v>7587</v>
      </c>
      <c r="K1687" s="7" t="s">
        <v>4298</v>
      </c>
      <c r="L1687" s="19">
        <v>1682448616</v>
      </c>
      <c r="M1687" s="19">
        <f t="shared" si="81"/>
        <v>0</v>
      </c>
      <c r="N1687" s="11">
        <f>M1687*(1+VOTOS!$P$3%)^Q1687</f>
        <v>0</v>
      </c>
      <c r="O1687" s="54">
        <f t="shared" si="79"/>
        <v>1682448616</v>
      </c>
      <c r="P1687" s="103">
        <f t="shared" si="80"/>
        <v>1.1196251918948233E-2</v>
      </c>
      <c r="Q1687" s="6">
        <v>0</v>
      </c>
      <c r="R1687" s="6"/>
      <c r="S1687" s="6" t="s">
        <v>11</v>
      </c>
    </row>
    <row r="1688" spans="1:19" s="47" customFormat="1" ht="14" x14ac:dyDescent="0.15">
      <c r="A1688" s="8" t="s">
        <v>415</v>
      </c>
      <c r="B1688" s="114" t="s">
        <v>416</v>
      </c>
      <c r="C1688" s="40" t="s">
        <v>88</v>
      </c>
      <c r="D1688" s="6" t="s">
        <v>91</v>
      </c>
      <c r="E1688" s="7" t="s">
        <v>6418</v>
      </c>
      <c r="F1688" s="6" t="s">
        <v>5219</v>
      </c>
      <c r="G1688" s="6" t="s">
        <v>4936</v>
      </c>
      <c r="H1688" s="6" t="s">
        <v>38</v>
      </c>
      <c r="I1688" s="8" t="s">
        <v>39</v>
      </c>
      <c r="J1688" s="15" t="s">
        <v>7587</v>
      </c>
      <c r="K1688" s="7" t="s">
        <v>5230</v>
      </c>
      <c r="L1688" s="19">
        <v>54000000</v>
      </c>
      <c r="M1688" s="19">
        <f t="shared" si="81"/>
        <v>0</v>
      </c>
      <c r="N1688" s="11">
        <f>M1688*(1+VOTOS!$P$3%)^Q1688</f>
        <v>0</v>
      </c>
      <c r="O1688" s="54">
        <f t="shared" si="79"/>
        <v>54000000</v>
      </c>
      <c r="P1688" s="103">
        <f t="shared" si="80"/>
        <v>3.5935576152134002E-4</v>
      </c>
      <c r="Q1688" s="6">
        <v>0</v>
      </c>
      <c r="R1688" s="6"/>
      <c r="S1688" s="6" t="s">
        <v>11</v>
      </c>
    </row>
    <row r="1689" spans="1:19" s="47" customFormat="1" ht="14" x14ac:dyDescent="0.15">
      <c r="A1689" s="8" t="s">
        <v>415</v>
      </c>
      <c r="B1689" s="114" t="s">
        <v>416</v>
      </c>
      <c r="C1689" s="40" t="s">
        <v>88</v>
      </c>
      <c r="D1689" s="6" t="s">
        <v>91</v>
      </c>
      <c r="E1689" s="7" t="s">
        <v>6418</v>
      </c>
      <c r="F1689" s="6" t="s">
        <v>6474</v>
      </c>
      <c r="G1689" s="6" t="s">
        <v>4936</v>
      </c>
      <c r="H1689" s="6" t="s">
        <v>38</v>
      </c>
      <c r="I1689" s="8" t="s">
        <v>39</v>
      </c>
      <c r="J1689" s="15" t="s">
        <v>7587</v>
      </c>
      <c r="K1689" s="7" t="s">
        <v>4074</v>
      </c>
      <c r="L1689" s="19">
        <v>35659605</v>
      </c>
      <c r="M1689" s="19">
        <f t="shared" si="81"/>
        <v>0</v>
      </c>
      <c r="N1689" s="11">
        <f>M1689*(1+VOTOS!$P$3%)^Q1689</f>
        <v>0</v>
      </c>
      <c r="O1689" s="54">
        <f t="shared" si="79"/>
        <v>35659605</v>
      </c>
      <c r="P1689" s="103">
        <f t="shared" si="80"/>
        <v>2.3730526870972563E-4</v>
      </c>
      <c r="Q1689" s="6">
        <v>0</v>
      </c>
      <c r="R1689" s="6"/>
      <c r="S1689" s="6" t="s">
        <v>11</v>
      </c>
    </row>
    <row r="1690" spans="1:19" s="47" customFormat="1" ht="14" x14ac:dyDescent="0.15">
      <c r="A1690" s="14" t="s">
        <v>5234</v>
      </c>
      <c r="B1690" s="115" t="s">
        <v>416</v>
      </c>
      <c r="C1690" s="40" t="s">
        <v>65</v>
      </c>
      <c r="D1690" s="12" t="s">
        <v>157</v>
      </c>
      <c r="E1690" s="51" t="s">
        <v>158</v>
      </c>
      <c r="F1690" s="14" t="s">
        <v>5964</v>
      </c>
      <c r="G1690" s="14" t="s">
        <v>37</v>
      </c>
      <c r="H1690" s="14" t="s">
        <v>38</v>
      </c>
      <c r="I1690" s="14" t="s">
        <v>39</v>
      </c>
      <c r="J1690" s="15" t="s">
        <v>7586</v>
      </c>
      <c r="K1690" s="52" t="s">
        <v>3999</v>
      </c>
      <c r="L1690" s="109">
        <v>34743220.5</v>
      </c>
      <c r="M1690" s="19">
        <f t="shared" si="81"/>
        <v>34743220.5</v>
      </c>
      <c r="N1690" s="11">
        <f>M1690*(1+VOTOS!$P$3%)^Q1690</f>
        <v>35228559.257259578</v>
      </c>
      <c r="O1690" s="54">
        <f t="shared" si="79"/>
        <v>35228559.257259578</v>
      </c>
      <c r="P1690" s="103">
        <f t="shared" si="80"/>
        <v>2.344367729480031E-4</v>
      </c>
      <c r="Q1690" s="6">
        <v>115</v>
      </c>
      <c r="R1690" s="6"/>
      <c r="S1690" s="6" t="s">
        <v>7</v>
      </c>
    </row>
    <row r="1691" spans="1:19" s="47" customFormat="1" ht="14" x14ac:dyDescent="0.15">
      <c r="A1691" s="14" t="s">
        <v>5234</v>
      </c>
      <c r="B1691" s="115" t="s">
        <v>416</v>
      </c>
      <c r="C1691" s="40" t="s">
        <v>65</v>
      </c>
      <c r="D1691" s="12" t="s">
        <v>157</v>
      </c>
      <c r="E1691" s="51" t="s">
        <v>158</v>
      </c>
      <c r="F1691" s="14" t="s">
        <v>5964</v>
      </c>
      <c r="G1691" s="14" t="s">
        <v>37</v>
      </c>
      <c r="H1691" s="14" t="s">
        <v>38</v>
      </c>
      <c r="I1691" s="14" t="s">
        <v>39</v>
      </c>
      <c r="J1691" s="15" t="s">
        <v>7586</v>
      </c>
      <c r="K1691" s="52" t="s">
        <v>5373</v>
      </c>
      <c r="L1691" s="109">
        <v>34743220.5</v>
      </c>
      <c r="M1691" s="19">
        <f t="shared" si="81"/>
        <v>34743220.5</v>
      </c>
      <c r="N1691" s="11">
        <f>M1691*(1+VOTOS!$P$3%)^Q1691</f>
        <v>35160629.980830647</v>
      </c>
      <c r="O1691" s="54">
        <f t="shared" si="79"/>
        <v>35160629.980830647</v>
      </c>
      <c r="P1691" s="103">
        <f t="shared" si="80"/>
        <v>2.3398472152465658E-4</v>
      </c>
      <c r="Q1691" s="6">
        <v>99</v>
      </c>
      <c r="R1691" s="6"/>
      <c r="S1691" s="6" t="s">
        <v>7</v>
      </c>
    </row>
    <row r="1692" spans="1:19" s="47" customFormat="1" ht="14" x14ac:dyDescent="0.15">
      <c r="A1692" s="14" t="s">
        <v>5234</v>
      </c>
      <c r="B1692" s="115" t="s">
        <v>416</v>
      </c>
      <c r="C1692" s="40" t="s">
        <v>65</v>
      </c>
      <c r="D1692" s="12" t="s">
        <v>157</v>
      </c>
      <c r="E1692" s="51" t="s">
        <v>158</v>
      </c>
      <c r="F1692" s="14" t="s">
        <v>5964</v>
      </c>
      <c r="G1692" s="14" t="s">
        <v>37</v>
      </c>
      <c r="H1692" s="14" t="s">
        <v>38</v>
      </c>
      <c r="I1692" s="14" t="s">
        <v>39</v>
      </c>
      <c r="J1692" s="15" t="s">
        <v>7586</v>
      </c>
      <c r="K1692" s="52" t="s">
        <v>4243</v>
      </c>
      <c r="L1692" s="109">
        <v>34743220.5</v>
      </c>
      <c r="M1692" s="19">
        <f t="shared" si="81"/>
        <v>0</v>
      </c>
      <c r="N1692" s="11">
        <f>M1692*(1+VOTOS!$P$3%)^Q1692</f>
        <v>0</v>
      </c>
      <c r="O1692" s="54">
        <f t="shared" si="79"/>
        <v>34743220.5</v>
      </c>
      <c r="P1692" s="103">
        <f t="shared" si="80"/>
        <v>2.3120697149039504E-4</v>
      </c>
      <c r="Q1692" s="6">
        <v>0</v>
      </c>
      <c r="R1692" s="6"/>
      <c r="S1692" s="6" t="s">
        <v>7</v>
      </c>
    </row>
    <row r="1693" spans="1:19" s="47" customFormat="1" ht="14" x14ac:dyDescent="0.15">
      <c r="A1693" s="14" t="s">
        <v>5234</v>
      </c>
      <c r="B1693" s="115" t="s">
        <v>416</v>
      </c>
      <c r="C1693" s="40" t="s">
        <v>65</v>
      </c>
      <c r="D1693" s="12" t="s">
        <v>157</v>
      </c>
      <c r="E1693" s="51" t="s">
        <v>158</v>
      </c>
      <c r="F1693" s="14" t="s">
        <v>5964</v>
      </c>
      <c r="G1693" s="14" t="s">
        <v>37</v>
      </c>
      <c r="H1693" s="14" t="s">
        <v>38</v>
      </c>
      <c r="I1693" s="14" t="s">
        <v>39</v>
      </c>
      <c r="J1693" s="15" t="s">
        <v>7586</v>
      </c>
      <c r="K1693" s="52" t="s">
        <v>3959</v>
      </c>
      <c r="L1693" s="109">
        <v>4653878.5</v>
      </c>
      <c r="M1693" s="19">
        <f t="shared" si="81"/>
        <v>0</v>
      </c>
      <c r="N1693" s="11">
        <f>M1693*(1+VOTOS!$P$3%)^Q1693</f>
        <v>0</v>
      </c>
      <c r="O1693" s="54">
        <f t="shared" si="79"/>
        <v>4653878.5</v>
      </c>
      <c r="P1693" s="103">
        <f t="shared" si="80"/>
        <v>3.0970334303616511E-5</v>
      </c>
      <c r="Q1693" s="6">
        <v>0</v>
      </c>
      <c r="R1693" s="6"/>
      <c r="S1693" s="6" t="s">
        <v>7</v>
      </c>
    </row>
    <row r="1694" spans="1:19" s="47" customFormat="1" ht="14" x14ac:dyDescent="0.15">
      <c r="A1694" s="14" t="s">
        <v>5234</v>
      </c>
      <c r="B1694" s="115" t="s">
        <v>416</v>
      </c>
      <c r="C1694" s="40" t="s">
        <v>65</v>
      </c>
      <c r="D1694" s="12" t="s">
        <v>157</v>
      </c>
      <c r="E1694" s="51" t="s">
        <v>158</v>
      </c>
      <c r="F1694" s="14" t="s">
        <v>5964</v>
      </c>
      <c r="G1694" s="14" t="s">
        <v>37</v>
      </c>
      <c r="H1694" s="14" t="s">
        <v>38</v>
      </c>
      <c r="I1694" s="14" t="s">
        <v>39</v>
      </c>
      <c r="J1694" s="15" t="s">
        <v>7586</v>
      </c>
      <c r="K1694" s="52" t="s">
        <v>4200</v>
      </c>
      <c r="L1694" s="109">
        <v>3635578</v>
      </c>
      <c r="M1694" s="19">
        <f t="shared" si="81"/>
        <v>0</v>
      </c>
      <c r="N1694" s="11">
        <f>M1694*(1+VOTOS!$P$3%)^Q1694</f>
        <v>0</v>
      </c>
      <c r="O1694" s="54">
        <f t="shared" si="79"/>
        <v>3635578</v>
      </c>
      <c r="P1694" s="103">
        <f t="shared" si="80"/>
        <v>2.4193812977041302E-5</v>
      </c>
      <c r="Q1694" s="6">
        <v>0</v>
      </c>
      <c r="R1694" s="6"/>
      <c r="S1694" s="6" t="s">
        <v>7</v>
      </c>
    </row>
    <row r="1695" spans="1:19" s="47" customFormat="1" ht="14" x14ac:dyDescent="0.15">
      <c r="A1695" s="14" t="s">
        <v>5234</v>
      </c>
      <c r="B1695" s="115" t="s">
        <v>416</v>
      </c>
      <c r="C1695" s="40" t="s">
        <v>65</v>
      </c>
      <c r="D1695" s="12" t="s">
        <v>157</v>
      </c>
      <c r="E1695" s="51" t="s">
        <v>158</v>
      </c>
      <c r="F1695" s="14" t="s">
        <v>5964</v>
      </c>
      <c r="G1695" s="14" t="s">
        <v>37</v>
      </c>
      <c r="H1695" s="14" t="s">
        <v>38</v>
      </c>
      <c r="I1695" s="14" t="s">
        <v>39</v>
      </c>
      <c r="J1695" s="15" t="s">
        <v>7586</v>
      </c>
      <c r="K1695" s="52" t="s">
        <v>4400</v>
      </c>
      <c r="L1695" s="109">
        <v>1926856.5</v>
      </c>
      <c r="M1695" s="19">
        <f t="shared" si="81"/>
        <v>0</v>
      </c>
      <c r="N1695" s="11">
        <f>M1695*(1+VOTOS!$P$3%)^Q1695</f>
        <v>0</v>
      </c>
      <c r="O1695" s="54">
        <f t="shared" si="79"/>
        <v>1926856.5</v>
      </c>
      <c r="P1695" s="103">
        <f t="shared" si="80"/>
        <v>1.2822721942589701E-5</v>
      </c>
      <c r="Q1695" s="6">
        <v>0</v>
      </c>
      <c r="R1695" s="6"/>
      <c r="S1695" s="6" t="s">
        <v>7</v>
      </c>
    </row>
    <row r="1696" spans="1:19" s="47" customFormat="1" ht="14" x14ac:dyDescent="0.15">
      <c r="A1696" s="14" t="s">
        <v>5234</v>
      </c>
      <c r="B1696" s="115" t="s">
        <v>416</v>
      </c>
      <c r="C1696" s="40" t="s">
        <v>65</v>
      </c>
      <c r="D1696" s="12" t="s">
        <v>157</v>
      </c>
      <c r="E1696" s="51" t="s">
        <v>158</v>
      </c>
      <c r="F1696" s="14" t="s">
        <v>5964</v>
      </c>
      <c r="G1696" s="14" t="s">
        <v>37</v>
      </c>
      <c r="H1696" s="14" t="s">
        <v>38</v>
      </c>
      <c r="I1696" s="14" t="s">
        <v>39</v>
      </c>
      <c r="J1696" s="15" t="s">
        <v>7586</v>
      </c>
      <c r="K1696" s="52" t="s">
        <v>4415</v>
      </c>
      <c r="L1696" s="109">
        <v>1872322.5</v>
      </c>
      <c r="M1696" s="19">
        <f t="shared" si="81"/>
        <v>0</v>
      </c>
      <c r="N1696" s="11">
        <f>M1696*(1+VOTOS!$P$3%)^Q1696</f>
        <v>0</v>
      </c>
      <c r="O1696" s="54">
        <f t="shared" si="79"/>
        <v>1872322.5</v>
      </c>
      <c r="P1696" s="103">
        <f t="shared" si="80"/>
        <v>1.2459812551871095E-5</v>
      </c>
      <c r="Q1696" s="6">
        <v>0</v>
      </c>
      <c r="R1696" s="6"/>
      <c r="S1696" s="6" t="s">
        <v>7</v>
      </c>
    </row>
    <row r="1697" spans="1:19" s="47" customFormat="1" ht="14" x14ac:dyDescent="0.15">
      <c r="A1697" s="14" t="s">
        <v>5234</v>
      </c>
      <c r="B1697" s="115" t="s">
        <v>416</v>
      </c>
      <c r="C1697" s="40" t="s">
        <v>65</v>
      </c>
      <c r="D1697" s="12" t="s">
        <v>157</v>
      </c>
      <c r="E1697" s="51" t="s">
        <v>158</v>
      </c>
      <c r="F1697" s="14" t="s">
        <v>5964</v>
      </c>
      <c r="G1697" s="14" t="s">
        <v>37</v>
      </c>
      <c r="H1697" s="14" t="s">
        <v>38</v>
      </c>
      <c r="I1697" s="14" t="s">
        <v>39</v>
      </c>
      <c r="J1697" s="15" t="s">
        <v>7586</v>
      </c>
      <c r="K1697" s="52" t="s">
        <v>5373</v>
      </c>
      <c r="L1697" s="109">
        <v>1872322.5</v>
      </c>
      <c r="M1697" s="19">
        <f t="shared" si="81"/>
        <v>0</v>
      </c>
      <c r="N1697" s="11">
        <f>M1697*(1+VOTOS!$P$3%)^Q1697</f>
        <v>0</v>
      </c>
      <c r="O1697" s="54">
        <f t="shared" si="79"/>
        <v>1872322.5</v>
      </c>
      <c r="P1697" s="103">
        <f t="shared" si="80"/>
        <v>1.2459812551871095E-5</v>
      </c>
      <c r="Q1697" s="6">
        <v>0</v>
      </c>
      <c r="R1697" s="6"/>
      <c r="S1697" s="6" t="s">
        <v>7</v>
      </c>
    </row>
    <row r="1698" spans="1:19" s="47" customFormat="1" ht="14" x14ac:dyDescent="0.15">
      <c r="A1698" s="14" t="s">
        <v>5234</v>
      </c>
      <c r="B1698" s="115" t="s">
        <v>416</v>
      </c>
      <c r="C1698" s="40" t="s">
        <v>65</v>
      </c>
      <c r="D1698" s="12" t="s">
        <v>157</v>
      </c>
      <c r="E1698" s="51" t="s">
        <v>158</v>
      </c>
      <c r="F1698" s="14" t="s">
        <v>5964</v>
      </c>
      <c r="G1698" s="14" t="s">
        <v>37</v>
      </c>
      <c r="H1698" s="14" t="s">
        <v>38</v>
      </c>
      <c r="I1698" s="14" t="s">
        <v>39</v>
      </c>
      <c r="J1698" s="15" t="s">
        <v>7586</v>
      </c>
      <c r="K1698" s="52" t="s">
        <v>5405</v>
      </c>
      <c r="L1698" s="109">
        <v>1872322.5</v>
      </c>
      <c r="M1698" s="19">
        <f t="shared" si="81"/>
        <v>0</v>
      </c>
      <c r="N1698" s="11">
        <f>M1698*(1+VOTOS!$P$3%)^Q1698</f>
        <v>0</v>
      </c>
      <c r="O1698" s="54">
        <f t="shared" si="79"/>
        <v>1872322.5</v>
      </c>
      <c r="P1698" s="103">
        <f t="shared" si="80"/>
        <v>1.2459812551871095E-5</v>
      </c>
      <c r="Q1698" s="6">
        <v>0</v>
      </c>
      <c r="R1698" s="6"/>
      <c r="S1698" s="6" t="s">
        <v>7</v>
      </c>
    </row>
    <row r="1699" spans="1:19" s="47" customFormat="1" ht="14" x14ac:dyDescent="0.15">
      <c r="A1699" s="14" t="s">
        <v>5234</v>
      </c>
      <c r="B1699" s="115" t="s">
        <v>416</v>
      </c>
      <c r="C1699" s="40" t="s">
        <v>65</v>
      </c>
      <c r="D1699" s="12" t="s">
        <v>157</v>
      </c>
      <c r="E1699" s="51" t="s">
        <v>158</v>
      </c>
      <c r="F1699" s="14" t="s">
        <v>5964</v>
      </c>
      <c r="G1699" s="14" t="s">
        <v>37</v>
      </c>
      <c r="H1699" s="14" t="s">
        <v>38</v>
      </c>
      <c r="I1699" s="14" t="s">
        <v>39</v>
      </c>
      <c r="J1699" s="15" t="s">
        <v>7586</v>
      </c>
      <c r="K1699" s="52" t="s">
        <v>4478</v>
      </c>
      <c r="L1699" s="109">
        <v>1872322.5</v>
      </c>
      <c r="M1699" s="19">
        <f t="shared" si="81"/>
        <v>0</v>
      </c>
      <c r="N1699" s="11">
        <f>M1699*(1+VOTOS!$P$3%)^Q1699</f>
        <v>0</v>
      </c>
      <c r="O1699" s="54">
        <f t="shared" si="79"/>
        <v>1872322.5</v>
      </c>
      <c r="P1699" s="103">
        <f t="shared" si="80"/>
        <v>1.2459812551871095E-5</v>
      </c>
      <c r="Q1699" s="6">
        <v>0</v>
      </c>
      <c r="R1699" s="6"/>
      <c r="S1699" s="6" t="s">
        <v>7</v>
      </c>
    </row>
    <row r="1700" spans="1:19" s="47" customFormat="1" ht="14" x14ac:dyDescent="0.15">
      <c r="A1700" s="14" t="s">
        <v>5234</v>
      </c>
      <c r="B1700" s="115" t="s">
        <v>416</v>
      </c>
      <c r="C1700" s="40" t="s">
        <v>65</v>
      </c>
      <c r="D1700" s="12" t="s">
        <v>157</v>
      </c>
      <c r="E1700" s="51" t="s">
        <v>158</v>
      </c>
      <c r="F1700" s="14" t="s">
        <v>5964</v>
      </c>
      <c r="G1700" s="14" t="s">
        <v>37</v>
      </c>
      <c r="H1700" s="14" t="s">
        <v>38</v>
      </c>
      <c r="I1700" s="14" t="s">
        <v>39</v>
      </c>
      <c r="J1700" s="15" t="s">
        <v>7586</v>
      </c>
      <c r="K1700" s="52" t="s">
        <v>5406</v>
      </c>
      <c r="L1700" s="109">
        <v>1872322.5</v>
      </c>
      <c r="M1700" s="19">
        <f t="shared" si="81"/>
        <v>0</v>
      </c>
      <c r="N1700" s="11">
        <f>M1700*(1+VOTOS!$P$3%)^Q1700</f>
        <v>0</v>
      </c>
      <c r="O1700" s="54">
        <f t="shared" si="79"/>
        <v>1872322.5</v>
      </c>
      <c r="P1700" s="103">
        <f t="shared" si="80"/>
        <v>1.2459812551871095E-5</v>
      </c>
      <c r="Q1700" s="6">
        <v>0</v>
      </c>
      <c r="R1700" s="6"/>
      <c r="S1700" s="6" t="s">
        <v>7</v>
      </c>
    </row>
    <row r="1701" spans="1:19" s="47" customFormat="1" ht="14" x14ac:dyDescent="0.15">
      <c r="A1701" s="14" t="s">
        <v>5234</v>
      </c>
      <c r="B1701" s="115" t="s">
        <v>416</v>
      </c>
      <c r="C1701" s="40" t="s">
        <v>65</v>
      </c>
      <c r="D1701" s="12" t="s">
        <v>157</v>
      </c>
      <c r="E1701" s="51" t="s">
        <v>158</v>
      </c>
      <c r="F1701" s="14" t="s">
        <v>5964</v>
      </c>
      <c r="G1701" s="14" t="s">
        <v>37</v>
      </c>
      <c r="H1701" s="14" t="s">
        <v>38</v>
      </c>
      <c r="I1701" s="14" t="s">
        <v>39</v>
      </c>
      <c r="J1701" s="15" t="s">
        <v>7586</v>
      </c>
      <c r="K1701" s="52" t="s">
        <v>4414</v>
      </c>
      <c r="L1701" s="109">
        <v>1872322.5</v>
      </c>
      <c r="M1701" s="19">
        <f t="shared" si="81"/>
        <v>0</v>
      </c>
      <c r="N1701" s="11">
        <f>M1701*(1+VOTOS!$P$3%)^Q1701</f>
        <v>0</v>
      </c>
      <c r="O1701" s="54">
        <f t="shared" si="79"/>
        <v>1872322.5</v>
      </c>
      <c r="P1701" s="103">
        <f t="shared" si="80"/>
        <v>1.2459812551871095E-5</v>
      </c>
      <c r="Q1701" s="6">
        <v>0</v>
      </c>
      <c r="R1701" s="6"/>
      <c r="S1701" s="6" t="s">
        <v>7</v>
      </c>
    </row>
    <row r="1702" spans="1:19" s="47" customFormat="1" ht="14" x14ac:dyDescent="0.15">
      <c r="A1702" s="14" t="s">
        <v>5234</v>
      </c>
      <c r="B1702" s="115" t="s">
        <v>416</v>
      </c>
      <c r="C1702" s="40" t="s">
        <v>65</v>
      </c>
      <c r="D1702" s="12" t="s">
        <v>157</v>
      </c>
      <c r="E1702" s="51" t="s">
        <v>158</v>
      </c>
      <c r="F1702" s="14" t="s">
        <v>5964</v>
      </c>
      <c r="G1702" s="14" t="s">
        <v>37</v>
      </c>
      <c r="H1702" s="14" t="s">
        <v>38</v>
      </c>
      <c r="I1702" s="14" t="s">
        <v>39</v>
      </c>
      <c r="J1702" s="15" t="s">
        <v>7586</v>
      </c>
      <c r="K1702" s="52" t="s">
        <v>6262</v>
      </c>
      <c r="L1702" s="109">
        <v>1872322.5</v>
      </c>
      <c r="M1702" s="19">
        <f t="shared" si="81"/>
        <v>0</v>
      </c>
      <c r="N1702" s="11">
        <f>M1702*(1+VOTOS!$P$3%)^Q1702</f>
        <v>0</v>
      </c>
      <c r="O1702" s="54">
        <f t="shared" si="79"/>
        <v>1872322.5</v>
      </c>
      <c r="P1702" s="103">
        <f t="shared" si="80"/>
        <v>1.2459812551871095E-5</v>
      </c>
      <c r="Q1702" s="6">
        <v>0</v>
      </c>
      <c r="R1702" s="6"/>
      <c r="S1702" s="6" t="s">
        <v>7</v>
      </c>
    </row>
    <row r="1703" spans="1:19" s="47" customFormat="1" ht="14" x14ac:dyDescent="0.15">
      <c r="A1703" s="14" t="s">
        <v>5234</v>
      </c>
      <c r="B1703" s="115" t="s">
        <v>416</v>
      </c>
      <c r="C1703" s="40" t="s">
        <v>65</v>
      </c>
      <c r="D1703" s="12" t="s">
        <v>157</v>
      </c>
      <c r="E1703" s="51" t="s">
        <v>158</v>
      </c>
      <c r="F1703" s="14" t="s">
        <v>5964</v>
      </c>
      <c r="G1703" s="14" t="s">
        <v>37</v>
      </c>
      <c r="H1703" s="14" t="s">
        <v>38</v>
      </c>
      <c r="I1703" s="14" t="s">
        <v>39</v>
      </c>
      <c r="J1703" s="15" t="s">
        <v>7586</v>
      </c>
      <c r="K1703" s="52" t="s">
        <v>4612</v>
      </c>
      <c r="L1703" s="109">
        <v>1872322.5</v>
      </c>
      <c r="M1703" s="19">
        <f t="shared" si="81"/>
        <v>0</v>
      </c>
      <c r="N1703" s="11">
        <f>M1703*(1+VOTOS!$P$3%)^Q1703</f>
        <v>0</v>
      </c>
      <c r="O1703" s="54">
        <f t="shared" si="79"/>
        <v>1872322.5</v>
      </c>
      <c r="P1703" s="103">
        <f t="shared" si="80"/>
        <v>1.2459812551871095E-5</v>
      </c>
      <c r="Q1703" s="6">
        <v>0</v>
      </c>
      <c r="R1703" s="6"/>
      <c r="S1703" s="6" t="s">
        <v>7</v>
      </c>
    </row>
    <row r="1704" spans="1:19" s="47" customFormat="1" ht="14" x14ac:dyDescent="0.15">
      <c r="A1704" s="14" t="s">
        <v>5234</v>
      </c>
      <c r="B1704" s="115" t="s">
        <v>416</v>
      </c>
      <c r="C1704" s="40" t="s">
        <v>65</v>
      </c>
      <c r="D1704" s="12" t="s">
        <v>157</v>
      </c>
      <c r="E1704" s="51" t="s">
        <v>158</v>
      </c>
      <c r="F1704" s="14" t="s">
        <v>5964</v>
      </c>
      <c r="G1704" s="14" t="s">
        <v>37</v>
      </c>
      <c r="H1704" s="14" t="s">
        <v>38</v>
      </c>
      <c r="I1704" s="14" t="s">
        <v>39</v>
      </c>
      <c r="J1704" s="15" t="s">
        <v>7586</v>
      </c>
      <c r="K1704" s="52" t="s">
        <v>3976</v>
      </c>
      <c r="L1704" s="109">
        <v>1872322.5</v>
      </c>
      <c r="M1704" s="19">
        <f t="shared" si="81"/>
        <v>0</v>
      </c>
      <c r="N1704" s="11">
        <f>M1704*(1+VOTOS!$P$3%)^Q1704</f>
        <v>0</v>
      </c>
      <c r="O1704" s="54">
        <f t="shared" si="79"/>
        <v>1872322.5</v>
      </c>
      <c r="P1704" s="103">
        <f t="shared" si="80"/>
        <v>1.2459812551871095E-5</v>
      </c>
      <c r="Q1704" s="6">
        <v>0</v>
      </c>
      <c r="R1704" s="6"/>
      <c r="S1704" s="6" t="s">
        <v>7</v>
      </c>
    </row>
    <row r="1705" spans="1:19" s="47" customFormat="1" ht="14" x14ac:dyDescent="0.15">
      <c r="A1705" s="14" t="s">
        <v>5234</v>
      </c>
      <c r="B1705" s="115" t="s">
        <v>416</v>
      </c>
      <c r="C1705" s="40" t="s">
        <v>65</v>
      </c>
      <c r="D1705" s="12" t="s">
        <v>157</v>
      </c>
      <c r="E1705" s="51" t="s">
        <v>158</v>
      </c>
      <c r="F1705" s="14" t="s">
        <v>5964</v>
      </c>
      <c r="G1705" s="14" t="s">
        <v>37</v>
      </c>
      <c r="H1705" s="14" t="s">
        <v>38</v>
      </c>
      <c r="I1705" s="14" t="s">
        <v>39</v>
      </c>
      <c r="J1705" s="15" t="s">
        <v>7586</v>
      </c>
      <c r="K1705" s="52" t="s">
        <v>4402</v>
      </c>
      <c r="L1705" s="109">
        <v>1872322.5</v>
      </c>
      <c r="M1705" s="19">
        <f t="shared" si="81"/>
        <v>0</v>
      </c>
      <c r="N1705" s="11">
        <f>M1705*(1+VOTOS!$P$3%)^Q1705</f>
        <v>0</v>
      </c>
      <c r="O1705" s="54">
        <f t="shared" si="79"/>
        <v>1872322.5</v>
      </c>
      <c r="P1705" s="103">
        <f t="shared" si="80"/>
        <v>1.2459812551871095E-5</v>
      </c>
      <c r="Q1705" s="6">
        <v>0</v>
      </c>
      <c r="R1705" s="6"/>
      <c r="S1705" s="6" t="s">
        <v>7</v>
      </c>
    </row>
    <row r="1706" spans="1:19" s="47" customFormat="1" ht="14" x14ac:dyDescent="0.15">
      <c r="A1706" s="14" t="s">
        <v>5234</v>
      </c>
      <c r="B1706" s="115" t="s">
        <v>416</v>
      </c>
      <c r="C1706" s="40" t="s">
        <v>65</v>
      </c>
      <c r="D1706" s="12" t="s">
        <v>157</v>
      </c>
      <c r="E1706" s="51" t="s">
        <v>158</v>
      </c>
      <c r="F1706" s="14" t="s">
        <v>5964</v>
      </c>
      <c r="G1706" s="14" t="s">
        <v>37</v>
      </c>
      <c r="H1706" s="14" t="s">
        <v>38</v>
      </c>
      <c r="I1706" s="14" t="s">
        <v>39</v>
      </c>
      <c r="J1706" s="15" t="s">
        <v>7586</v>
      </c>
      <c r="K1706" s="52" t="s">
        <v>4000</v>
      </c>
      <c r="L1706" s="109">
        <v>1872322.5</v>
      </c>
      <c r="M1706" s="19">
        <f t="shared" si="81"/>
        <v>0</v>
      </c>
      <c r="N1706" s="11">
        <f>M1706*(1+VOTOS!$P$3%)^Q1706</f>
        <v>0</v>
      </c>
      <c r="O1706" s="54">
        <f t="shared" si="79"/>
        <v>1872322.5</v>
      </c>
      <c r="P1706" s="103">
        <f t="shared" si="80"/>
        <v>1.2459812551871095E-5</v>
      </c>
      <c r="Q1706" s="6">
        <v>0</v>
      </c>
      <c r="R1706" s="6"/>
      <c r="S1706" s="6" t="s">
        <v>7</v>
      </c>
    </row>
    <row r="1707" spans="1:19" s="47" customFormat="1" ht="14" x14ac:dyDescent="0.15">
      <c r="A1707" s="14" t="s">
        <v>5234</v>
      </c>
      <c r="B1707" s="115" t="s">
        <v>416</v>
      </c>
      <c r="C1707" s="40" t="s">
        <v>65</v>
      </c>
      <c r="D1707" s="12" t="s">
        <v>157</v>
      </c>
      <c r="E1707" s="51" t="s">
        <v>158</v>
      </c>
      <c r="F1707" s="14" t="s">
        <v>5964</v>
      </c>
      <c r="G1707" s="14" t="s">
        <v>37</v>
      </c>
      <c r="H1707" s="14" t="s">
        <v>38</v>
      </c>
      <c r="I1707" s="14" t="s">
        <v>39</v>
      </c>
      <c r="J1707" s="15" t="s">
        <v>7586</v>
      </c>
      <c r="K1707" s="52" t="s">
        <v>6263</v>
      </c>
      <c r="L1707" s="109">
        <v>1872322.5</v>
      </c>
      <c r="M1707" s="19">
        <f t="shared" si="81"/>
        <v>0</v>
      </c>
      <c r="N1707" s="11">
        <f>M1707*(1+VOTOS!$P$3%)^Q1707</f>
        <v>0</v>
      </c>
      <c r="O1707" s="54">
        <f t="shared" si="79"/>
        <v>1872322.5</v>
      </c>
      <c r="P1707" s="103">
        <f t="shared" si="80"/>
        <v>1.2459812551871095E-5</v>
      </c>
      <c r="Q1707" s="6">
        <v>0</v>
      </c>
      <c r="R1707" s="6"/>
      <c r="S1707" s="6" t="s">
        <v>7</v>
      </c>
    </row>
    <row r="1708" spans="1:19" s="47" customFormat="1" ht="14" x14ac:dyDescent="0.15">
      <c r="A1708" s="14" t="s">
        <v>5234</v>
      </c>
      <c r="B1708" s="115" t="s">
        <v>416</v>
      </c>
      <c r="C1708" s="40" t="s">
        <v>65</v>
      </c>
      <c r="D1708" s="12" t="s">
        <v>157</v>
      </c>
      <c r="E1708" s="51" t="s">
        <v>158</v>
      </c>
      <c r="F1708" s="14" t="s">
        <v>5964</v>
      </c>
      <c r="G1708" s="14" t="s">
        <v>37</v>
      </c>
      <c r="H1708" s="14" t="s">
        <v>38</v>
      </c>
      <c r="I1708" s="14" t="s">
        <v>39</v>
      </c>
      <c r="J1708" s="15" t="s">
        <v>7586</v>
      </c>
      <c r="K1708" s="52" t="s">
        <v>4403</v>
      </c>
      <c r="L1708" s="109">
        <v>1872322.5</v>
      </c>
      <c r="M1708" s="19">
        <f t="shared" si="81"/>
        <v>0</v>
      </c>
      <c r="N1708" s="11">
        <f>M1708*(1+VOTOS!$P$3%)^Q1708</f>
        <v>0</v>
      </c>
      <c r="O1708" s="54">
        <f t="shared" si="79"/>
        <v>1872322.5</v>
      </c>
      <c r="P1708" s="103">
        <f t="shared" si="80"/>
        <v>1.2459812551871095E-5</v>
      </c>
      <c r="Q1708" s="6">
        <v>0</v>
      </c>
      <c r="R1708" s="6"/>
      <c r="S1708" s="6" t="s">
        <v>7</v>
      </c>
    </row>
    <row r="1709" spans="1:19" s="47" customFormat="1" ht="14" x14ac:dyDescent="0.15">
      <c r="A1709" s="14" t="s">
        <v>5234</v>
      </c>
      <c r="B1709" s="115" t="s">
        <v>416</v>
      </c>
      <c r="C1709" s="40" t="s">
        <v>65</v>
      </c>
      <c r="D1709" s="12" t="s">
        <v>157</v>
      </c>
      <c r="E1709" s="51" t="s">
        <v>158</v>
      </c>
      <c r="F1709" s="14" t="s">
        <v>5964</v>
      </c>
      <c r="G1709" s="14" t="s">
        <v>37</v>
      </c>
      <c r="H1709" s="14" t="s">
        <v>38</v>
      </c>
      <c r="I1709" s="14" t="s">
        <v>39</v>
      </c>
      <c r="J1709" s="15" t="s">
        <v>7586</v>
      </c>
      <c r="K1709" s="52" t="s">
        <v>3999</v>
      </c>
      <c r="L1709" s="109">
        <v>1872322.5</v>
      </c>
      <c r="M1709" s="19">
        <f t="shared" si="81"/>
        <v>0</v>
      </c>
      <c r="N1709" s="11">
        <f>M1709*(1+VOTOS!$P$3%)^Q1709</f>
        <v>0</v>
      </c>
      <c r="O1709" s="54">
        <f t="shared" si="79"/>
        <v>1872322.5</v>
      </c>
      <c r="P1709" s="103">
        <f t="shared" si="80"/>
        <v>1.2459812551871095E-5</v>
      </c>
      <c r="Q1709" s="6">
        <v>0</v>
      </c>
      <c r="R1709" s="6"/>
      <c r="S1709" s="6" t="s">
        <v>7</v>
      </c>
    </row>
    <row r="1710" spans="1:19" s="47" customFormat="1" ht="14" x14ac:dyDescent="0.15">
      <c r="A1710" s="14" t="s">
        <v>5234</v>
      </c>
      <c r="B1710" s="115" t="s">
        <v>416</v>
      </c>
      <c r="C1710" s="40" t="s">
        <v>65</v>
      </c>
      <c r="D1710" s="12" t="s">
        <v>157</v>
      </c>
      <c r="E1710" s="51" t="s">
        <v>158</v>
      </c>
      <c r="F1710" s="14" t="s">
        <v>5964</v>
      </c>
      <c r="G1710" s="14" t="s">
        <v>37</v>
      </c>
      <c r="H1710" s="14" t="s">
        <v>38</v>
      </c>
      <c r="I1710" s="14" t="s">
        <v>39</v>
      </c>
      <c r="J1710" s="15" t="s">
        <v>7586</v>
      </c>
      <c r="K1710" s="52" t="s">
        <v>4163</v>
      </c>
      <c r="L1710" s="109">
        <v>1872322.5</v>
      </c>
      <c r="M1710" s="19">
        <f t="shared" si="81"/>
        <v>0</v>
      </c>
      <c r="N1710" s="11">
        <f>M1710*(1+VOTOS!$P$3%)^Q1710</f>
        <v>0</v>
      </c>
      <c r="O1710" s="54">
        <f t="shared" si="79"/>
        <v>1872322.5</v>
      </c>
      <c r="P1710" s="103">
        <f t="shared" si="80"/>
        <v>1.2459812551871095E-5</v>
      </c>
      <c r="Q1710" s="6">
        <v>0</v>
      </c>
      <c r="R1710" s="6"/>
      <c r="S1710" s="6" t="s">
        <v>7</v>
      </c>
    </row>
    <row r="1711" spans="1:19" s="47" customFormat="1" ht="14" x14ac:dyDescent="0.15">
      <c r="A1711" s="14" t="s">
        <v>5234</v>
      </c>
      <c r="B1711" s="115" t="s">
        <v>416</v>
      </c>
      <c r="C1711" s="40" t="s">
        <v>65</v>
      </c>
      <c r="D1711" s="12" t="s">
        <v>157</v>
      </c>
      <c r="E1711" s="51" t="s">
        <v>158</v>
      </c>
      <c r="F1711" s="14" t="s">
        <v>5964</v>
      </c>
      <c r="G1711" s="14" t="s">
        <v>37</v>
      </c>
      <c r="H1711" s="14" t="s">
        <v>38</v>
      </c>
      <c r="I1711" s="14" t="s">
        <v>39</v>
      </c>
      <c r="J1711" s="15" t="s">
        <v>7586</v>
      </c>
      <c r="K1711" s="52" t="s">
        <v>4051</v>
      </c>
      <c r="L1711" s="109">
        <v>1872322.5</v>
      </c>
      <c r="M1711" s="19">
        <f t="shared" si="81"/>
        <v>0</v>
      </c>
      <c r="N1711" s="11">
        <f>M1711*(1+VOTOS!$P$3%)^Q1711</f>
        <v>0</v>
      </c>
      <c r="O1711" s="54">
        <f t="shared" si="79"/>
        <v>1872322.5</v>
      </c>
      <c r="P1711" s="103">
        <f t="shared" si="80"/>
        <v>1.2459812551871095E-5</v>
      </c>
      <c r="Q1711" s="6">
        <v>0</v>
      </c>
      <c r="R1711" s="6"/>
      <c r="S1711" s="6" t="s">
        <v>7</v>
      </c>
    </row>
    <row r="1712" spans="1:19" s="47" customFormat="1" ht="14" x14ac:dyDescent="0.15">
      <c r="A1712" s="14" t="s">
        <v>5234</v>
      </c>
      <c r="B1712" s="115" t="s">
        <v>416</v>
      </c>
      <c r="C1712" s="40" t="s">
        <v>65</v>
      </c>
      <c r="D1712" s="12" t="s">
        <v>157</v>
      </c>
      <c r="E1712" s="51" t="s">
        <v>158</v>
      </c>
      <c r="F1712" s="14" t="s">
        <v>5964</v>
      </c>
      <c r="G1712" s="14" t="s">
        <v>37</v>
      </c>
      <c r="H1712" s="14" t="s">
        <v>38</v>
      </c>
      <c r="I1712" s="14" t="s">
        <v>39</v>
      </c>
      <c r="J1712" s="15" t="s">
        <v>7586</v>
      </c>
      <c r="K1712" s="52" t="s">
        <v>6264</v>
      </c>
      <c r="L1712" s="109">
        <v>1872322.5</v>
      </c>
      <c r="M1712" s="19">
        <f t="shared" si="81"/>
        <v>0</v>
      </c>
      <c r="N1712" s="11">
        <f>M1712*(1+VOTOS!$P$3%)^Q1712</f>
        <v>0</v>
      </c>
      <c r="O1712" s="54">
        <f t="shared" si="79"/>
        <v>1872322.5</v>
      </c>
      <c r="P1712" s="103">
        <f t="shared" si="80"/>
        <v>1.2459812551871095E-5</v>
      </c>
      <c r="Q1712" s="6">
        <v>0</v>
      </c>
      <c r="R1712" s="6"/>
      <c r="S1712" s="6" t="s">
        <v>7</v>
      </c>
    </row>
    <row r="1713" spans="1:19" s="47" customFormat="1" ht="14" x14ac:dyDescent="0.15">
      <c r="A1713" s="14" t="s">
        <v>5234</v>
      </c>
      <c r="B1713" s="115" t="s">
        <v>416</v>
      </c>
      <c r="C1713" s="40" t="s">
        <v>65</v>
      </c>
      <c r="D1713" s="12" t="s">
        <v>157</v>
      </c>
      <c r="E1713" s="51" t="s">
        <v>158</v>
      </c>
      <c r="F1713" s="14" t="s">
        <v>5964</v>
      </c>
      <c r="G1713" s="14" t="s">
        <v>37</v>
      </c>
      <c r="H1713" s="14" t="s">
        <v>38</v>
      </c>
      <c r="I1713" s="14" t="s">
        <v>39</v>
      </c>
      <c r="J1713" s="15" t="s">
        <v>7586</v>
      </c>
      <c r="K1713" s="52" t="s">
        <v>4243</v>
      </c>
      <c r="L1713" s="109">
        <v>1872322.5</v>
      </c>
      <c r="M1713" s="19">
        <f t="shared" si="81"/>
        <v>0</v>
      </c>
      <c r="N1713" s="11">
        <f>M1713*(1+VOTOS!$P$3%)^Q1713</f>
        <v>0</v>
      </c>
      <c r="O1713" s="54">
        <f t="shared" si="79"/>
        <v>1872322.5</v>
      </c>
      <c r="P1713" s="103">
        <f t="shared" si="80"/>
        <v>1.2459812551871095E-5</v>
      </c>
      <c r="Q1713" s="6">
        <v>0</v>
      </c>
      <c r="R1713" s="6"/>
      <c r="S1713" s="6" t="s">
        <v>7</v>
      </c>
    </row>
    <row r="1714" spans="1:19" s="47" customFormat="1" ht="14" x14ac:dyDescent="0.15">
      <c r="A1714" s="14" t="s">
        <v>5234</v>
      </c>
      <c r="B1714" s="115" t="s">
        <v>416</v>
      </c>
      <c r="C1714" s="40" t="s">
        <v>65</v>
      </c>
      <c r="D1714" s="12" t="s">
        <v>157</v>
      </c>
      <c r="E1714" s="51" t="s">
        <v>158</v>
      </c>
      <c r="F1714" s="14" t="s">
        <v>5964</v>
      </c>
      <c r="G1714" s="14" t="s">
        <v>37</v>
      </c>
      <c r="H1714" s="14" t="s">
        <v>38</v>
      </c>
      <c r="I1714" s="14" t="s">
        <v>39</v>
      </c>
      <c r="J1714" s="15" t="s">
        <v>7586</v>
      </c>
      <c r="K1714" s="52" t="s">
        <v>4479</v>
      </c>
      <c r="L1714" s="109">
        <v>1872322.5</v>
      </c>
      <c r="M1714" s="19">
        <f t="shared" si="81"/>
        <v>0</v>
      </c>
      <c r="N1714" s="11">
        <f>M1714*(1+VOTOS!$P$3%)^Q1714</f>
        <v>0</v>
      </c>
      <c r="O1714" s="54">
        <f t="shared" si="79"/>
        <v>1872322.5</v>
      </c>
      <c r="P1714" s="103">
        <f t="shared" si="80"/>
        <v>1.2459812551871095E-5</v>
      </c>
      <c r="Q1714" s="6">
        <v>0</v>
      </c>
      <c r="R1714" s="6"/>
      <c r="S1714" s="6" t="s">
        <v>7</v>
      </c>
    </row>
    <row r="1715" spans="1:19" s="47" customFormat="1" ht="14" x14ac:dyDescent="0.15">
      <c r="A1715" s="14" t="s">
        <v>5234</v>
      </c>
      <c r="B1715" s="115" t="s">
        <v>416</v>
      </c>
      <c r="C1715" s="40" t="s">
        <v>65</v>
      </c>
      <c r="D1715" s="12" t="s">
        <v>157</v>
      </c>
      <c r="E1715" s="51" t="s">
        <v>158</v>
      </c>
      <c r="F1715" s="14" t="s">
        <v>5964</v>
      </c>
      <c r="G1715" s="14" t="s">
        <v>37</v>
      </c>
      <c r="H1715" s="14" t="s">
        <v>38</v>
      </c>
      <c r="I1715" s="14" t="s">
        <v>39</v>
      </c>
      <c r="J1715" s="15" t="s">
        <v>7586</v>
      </c>
      <c r="K1715" s="52" t="s">
        <v>4413</v>
      </c>
      <c r="L1715" s="109">
        <v>1872322.5</v>
      </c>
      <c r="M1715" s="19">
        <f t="shared" si="81"/>
        <v>0</v>
      </c>
      <c r="N1715" s="11">
        <f>M1715*(1+VOTOS!$P$3%)^Q1715</f>
        <v>0</v>
      </c>
      <c r="O1715" s="54">
        <f t="shared" si="79"/>
        <v>1872322.5</v>
      </c>
      <c r="P1715" s="103">
        <f t="shared" si="80"/>
        <v>1.2459812551871095E-5</v>
      </c>
      <c r="Q1715" s="6">
        <v>0</v>
      </c>
      <c r="R1715" s="6"/>
      <c r="S1715" s="6" t="s">
        <v>7</v>
      </c>
    </row>
    <row r="1716" spans="1:19" s="47" customFormat="1" ht="14" x14ac:dyDescent="0.15">
      <c r="A1716" s="14" t="s">
        <v>5234</v>
      </c>
      <c r="B1716" s="115" t="s">
        <v>416</v>
      </c>
      <c r="C1716" s="40" t="s">
        <v>65</v>
      </c>
      <c r="D1716" s="12" t="s">
        <v>157</v>
      </c>
      <c r="E1716" s="51" t="s">
        <v>158</v>
      </c>
      <c r="F1716" s="14" t="s">
        <v>5964</v>
      </c>
      <c r="G1716" s="14" t="s">
        <v>37</v>
      </c>
      <c r="H1716" s="14" t="s">
        <v>38</v>
      </c>
      <c r="I1716" s="14" t="s">
        <v>39</v>
      </c>
      <c r="J1716" s="15" t="s">
        <v>7586</v>
      </c>
      <c r="K1716" s="52" t="s">
        <v>4203</v>
      </c>
      <c r="L1716" s="109">
        <v>1872322.5</v>
      </c>
      <c r="M1716" s="19">
        <f t="shared" si="81"/>
        <v>0</v>
      </c>
      <c r="N1716" s="11">
        <f>M1716*(1+VOTOS!$P$3%)^Q1716</f>
        <v>0</v>
      </c>
      <c r="O1716" s="54">
        <f t="shared" si="79"/>
        <v>1872322.5</v>
      </c>
      <c r="P1716" s="103">
        <f t="shared" si="80"/>
        <v>1.2459812551871095E-5</v>
      </c>
      <c r="Q1716" s="6">
        <v>0</v>
      </c>
      <c r="R1716" s="6"/>
      <c r="S1716" s="6" t="s">
        <v>7</v>
      </c>
    </row>
    <row r="1717" spans="1:19" s="47" customFormat="1" ht="14" x14ac:dyDescent="0.15">
      <c r="A1717" s="14" t="s">
        <v>5234</v>
      </c>
      <c r="B1717" s="115" t="s">
        <v>416</v>
      </c>
      <c r="C1717" s="40" t="s">
        <v>65</v>
      </c>
      <c r="D1717" s="12" t="s">
        <v>157</v>
      </c>
      <c r="E1717" s="51" t="s">
        <v>158</v>
      </c>
      <c r="F1717" s="14" t="s">
        <v>5964</v>
      </c>
      <c r="G1717" s="14" t="s">
        <v>37</v>
      </c>
      <c r="H1717" s="14" t="s">
        <v>38</v>
      </c>
      <c r="I1717" s="14" t="s">
        <v>39</v>
      </c>
      <c r="J1717" s="15" t="s">
        <v>7586</v>
      </c>
      <c r="K1717" s="52" t="s">
        <v>3978</v>
      </c>
      <c r="L1717" s="109">
        <v>1872322.5</v>
      </c>
      <c r="M1717" s="19">
        <f t="shared" si="81"/>
        <v>0</v>
      </c>
      <c r="N1717" s="11">
        <f>M1717*(1+VOTOS!$P$3%)^Q1717</f>
        <v>0</v>
      </c>
      <c r="O1717" s="54">
        <f t="shared" si="79"/>
        <v>1872322.5</v>
      </c>
      <c r="P1717" s="103">
        <f t="shared" si="80"/>
        <v>1.2459812551871095E-5</v>
      </c>
      <c r="Q1717" s="6">
        <v>0</v>
      </c>
      <c r="R1717" s="6"/>
      <c r="S1717" s="6" t="s">
        <v>7</v>
      </c>
    </row>
    <row r="1718" spans="1:19" s="47" customFormat="1" ht="14" x14ac:dyDescent="0.15">
      <c r="A1718" s="14" t="s">
        <v>5234</v>
      </c>
      <c r="B1718" s="115" t="s">
        <v>416</v>
      </c>
      <c r="C1718" s="40" t="s">
        <v>65</v>
      </c>
      <c r="D1718" s="12" t="s">
        <v>157</v>
      </c>
      <c r="E1718" s="51" t="s">
        <v>158</v>
      </c>
      <c r="F1718" s="14" t="s">
        <v>5964</v>
      </c>
      <c r="G1718" s="14" t="s">
        <v>37</v>
      </c>
      <c r="H1718" s="14" t="s">
        <v>38</v>
      </c>
      <c r="I1718" s="14" t="s">
        <v>39</v>
      </c>
      <c r="J1718" s="15" t="s">
        <v>7586</v>
      </c>
      <c r="K1718" s="52" t="s">
        <v>4614</v>
      </c>
      <c r="L1718" s="109">
        <v>1872322.5</v>
      </c>
      <c r="M1718" s="19">
        <f t="shared" si="81"/>
        <v>0</v>
      </c>
      <c r="N1718" s="11">
        <f>M1718*(1+VOTOS!$P$3%)^Q1718</f>
        <v>0</v>
      </c>
      <c r="O1718" s="54">
        <f t="shared" si="79"/>
        <v>1872322.5</v>
      </c>
      <c r="P1718" s="103">
        <f t="shared" si="80"/>
        <v>1.2459812551871095E-5</v>
      </c>
      <c r="Q1718" s="6">
        <v>0</v>
      </c>
      <c r="R1718" s="6"/>
      <c r="S1718" s="6" t="s">
        <v>7</v>
      </c>
    </row>
    <row r="1719" spans="1:19" s="47" customFormat="1" ht="14" x14ac:dyDescent="0.15">
      <c r="A1719" s="14" t="s">
        <v>5234</v>
      </c>
      <c r="B1719" s="115" t="s">
        <v>416</v>
      </c>
      <c r="C1719" s="40" t="s">
        <v>65</v>
      </c>
      <c r="D1719" s="12" t="s">
        <v>157</v>
      </c>
      <c r="E1719" s="51" t="s">
        <v>158</v>
      </c>
      <c r="F1719" s="14" t="s">
        <v>5964</v>
      </c>
      <c r="G1719" s="14" t="s">
        <v>37</v>
      </c>
      <c r="H1719" s="14" t="s">
        <v>38</v>
      </c>
      <c r="I1719" s="14" t="s">
        <v>39</v>
      </c>
      <c r="J1719" s="15" t="s">
        <v>7586</v>
      </c>
      <c r="K1719" s="52" t="s">
        <v>6115</v>
      </c>
      <c r="L1719" s="109">
        <v>1872322.5</v>
      </c>
      <c r="M1719" s="19">
        <f t="shared" si="81"/>
        <v>0</v>
      </c>
      <c r="N1719" s="11">
        <f>M1719*(1+VOTOS!$P$3%)^Q1719</f>
        <v>0</v>
      </c>
      <c r="O1719" s="54">
        <f t="shared" si="79"/>
        <v>1872322.5</v>
      </c>
      <c r="P1719" s="103">
        <f t="shared" si="80"/>
        <v>1.2459812551871095E-5</v>
      </c>
      <c r="Q1719" s="6">
        <v>0</v>
      </c>
      <c r="R1719" s="6"/>
      <c r="S1719" s="6" t="s">
        <v>7</v>
      </c>
    </row>
    <row r="1720" spans="1:19" s="47" customFormat="1" ht="14" x14ac:dyDescent="0.15">
      <c r="A1720" s="14" t="s">
        <v>5234</v>
      </c>
      <c r="B1720" s="115" t="s">
        <v>416</v>
      </c>
      <c r="C1720" s="40" t="s">
        <v>65</v>
      </c>
      <c r="D1720" s="12" t="s">
        <v>157</v>
      </c>
      <c r="E1720" s="51" t="s">
        <v>158</v>
      </c>
      <c r="F1720" s="14" t="s">
        <v>5964</v>
      </c>
      <c r="G1720" s="14" t="s">
        <v>37</v>
      </c>
      <c r="H1720" s="14" t="s">
        <v>38</v>
      </c>
      <c r="I1720" s="14" t="s">
        <v>39</v>
      </c>
      <c r="J1720" s="15" t="s">
        <v>7586</v>
      </c>
      <c r="K1720" s="52" t="s">
        <v>2708</v>
      </c>
      <c r="L1720" s="109">
        <v>1817789</v>
      </c>
      <c r="M1720" s="19">
        <f t="shared" si="81"/>
        <v>0</v>
      </c>
      <c r="N1720" s="11">
        <f>M1720*(1+VOTOS!$P$3%)^Q1720</f>
        <v>0</v>
      </c>
      <c r="O1720" s="54">
        <f t="shared" si="79"/>
        <v>1817789</v>
      </c>
      <c r="P1720" s="103">
        <f t="shared" si="80"/>
        <v>1.2096906488520651E-5</v>
      </c>
      <c r="Q1720" s="6">
        <v>0</v>
      </c>
      <c r="R1720" s="6"/>
      <c r="S1720" s="6" t="s">
        <v>7</v>
      </c>
    </row>
    <row r="1721" spans="1:19" s="47" customFormat="1" ht="14" x14ac:dyDescent="0.15">
      <c r="A1721" s="14" t="s">
        <v>5234</v>
      </c>
      <c r="B1721" s="115" t="s">
        <v>416</v>
      </c>
      <c r="C1721" s="40" t="s">
        <v>65</v>
      </c>
      <c r="D1721" s="12" t="s">
        <v>157</v>
      </c>
      <c r="E1721" s="51" t="s">
        <v>158</v>
      </c>
      <c r="F1721" s="14" t="s">
        <v>5964</v>
      </c>
      <c r="G1721" s="14" t="s">
        <v>37</v>
      </c>
      <c r="H1721" s="14" t="s">
        <v>38</v>
      </c>
      <c r="I1721" s="14" t="s">
        <v>39</v>
      </c>
      <c r="J1721" s="15" t="s">
        <v>7586</v>
      </c>
      <c r="K1721" s="52" t="s">
        <v>4201</v>
      </c>
      <c r="L1721" s="109">
        <v>1817789</v>
      </c>
      <c r="M1721" s="19">
        <f t="shared" si="81"/>
        <v>0</v>
      </c>
      <c r="N1721" s="11">
        <f>M1721*(1+VOTOS!$P$3%)^Q1721</f>
        <v>0</v>
      </c>
      <c r="O1721" s="54">
        <f t="shared" si="79"/>
        <v>1817789</v>
      </c>
      <c r="P1721" s="103">
        <f t="shared" si="80"/>
        <v>1.2096906488520651E-5</v>
      </c>
      <c r="Q1721" s="6">
        <v>0</v>
      </c>
      <c r="R1721" s="6"/>
      <c r="S1721" s="6" t="s">
        <v>7</v>
      </c>
    </row>
    <row r="1722" spans="1:19" s="47" customFormat="1" ht="14" x14ac:dyDescent="0.15">
      <c r="A1722" s="14" t="s">
        <v>5234</v>
      </c>
      <c r="B1722" s="115" t="s">
        <v>416</v>
      </c>
      <c r="C1722" s="40" t="s">
        <v>65</v>
      </c>
      <c r="D1722" s="12" t="s">
        <v>157</v>
      </c>
      <c r="E1722" s="51" t="s">
        <v>158</v>
      </c>
      <c r="F1722" s="14" t="s">
        <v>5964</v>
      </c>
      <c r="G1722" s="14" t="s">
        <v>37</v>
      </c>
      <c r="H1722" s="14" t="s">
        <v>38</v>
      </c>
      <c r="I1722" s="14" t="s">
        <v>39</v>
      </c>
      <c r="J1722" s="15" t="s">
        <v>7586</v>
      </c>
      <c r="K1722" s="52" t="s">
        <v>2705</v>
      </c>
      <c r="L1722" s="109">
        <v>1817789</v>
      </c>
      <c r="M1722" s="19">
        <f t="shared" si="81"/>
        <v>0</v>
      </c>
      <c r="N1722" s="11">
        <f>M1722*(1+VOTOS!$P$3%)^Q1722</f>
        <v>0</v>
      </c>
      <c r="O1722" s="54">
        <f t="shared" si="79"/>
        <v>1817789</v>
      </c>
      <c r="P1722" s="103">
        <f t="shared" si="80"/>
        <v>1.2096906488520651E-5</v>
      </c>
      <c r="Q1722" s="6">
        <v>0</v>
      </c>
      <c r="R1722" s="6"/>
      <c r="S1722" s="6" t="s">
        <v>7</v>
      </c>
    </row>
    <row r="1723" spans="1:19" s="47" customFormat="1" ht="14" x14ac:dyDescent="0.15">
      <c r="A1723" s="14" t="s">
        <v>5234</v>
      </c>
      <c r="B1723" s="115" t="s">
        <v>416</v>
      </c>
      <c r="C1723" s="40" t="s">
        <v>65</v>
      </c>
      <c r="D1723" s="12" t="s">
        <v>157</v>
      </c>
      <c r="E1723" s="51" t="s">
        <v>158</v>
      </c>
      <c r="F1723" s="14" t="s">
        <v>5964</v>
      </c>
      <c r="G1723" s="14" t="s">
        <v>37</v>
      </c>
      <c r="H1723" s="14" t="s">
        <v>38</v>
      </c>
      <c r="I1723" s="14" t="s">
        <v>39</v>
      </c>
      <c r="J1723" s="15" t="s">
        <v>7586</v>
      </c>
      <c r="K1723" s="52" t="s">
        <v>4202</v>
      </c>
      <c r="L1723" s="109">
        <v>1817789</v>
      </c>
      <c r="M1723" s="19">
        <f t="shared" si="81"/>
        <v>0</v>
      </c>
      <c r="N1723" s="11">
        <f>M1723*(1+VOTOS!$P$3%)^Q1723</f>
        <v>0</v>
      </c>
      <c r="O1723" s="54">
        <f t="shared" si="79"/>
        <v>1817789</v>
      </c>
      <c r="P1723" s="103">
        <f t="shared" si="80"/>
        <v>1.2096906488520651E-5</v>
      </c>
      <c r="Q1723" s="6">
        <v>0</v>
      </c>
      <c r="R1723" s="6"/>
      <c r="S1723" s="6" t="s">
        <v>7</v>
      </c>
    </row>
    <row r="1724" spans="1:19" s="47" customFormat="1" ht="14" x14ac:dyDescent="0.15">
      <c r="A1724" s="14" t="s">
        <v>5234</v>
      </c>
      <c r="B1724" s="115" t="s">
        <v>416</v>
      </c>
      <c r="C1724" s="40" t="s">
        <v>65</v>
      </c>
      <c r="D1724" s="12" t="s">
        <v>157</v>
      </c>
      <c r="E1724" s="51" t="s">
        <v>158</v>
      </c>
      <c r="F1724" s="14" t="s">
        <v>5964</v>
      </c>
      <c r="G1724" s="14" t="s">
        <v>37</v>
      </c>
      <c r="H1724" s="14" t="s">
        <v>38</v>
      </c>
      <c r="I1724" s="14" t="s">
        <v>39</v>
      </c>
      <c r="J1724" s="15" t="s">
        <v>7586</v>
      </c>
      <c r="K1724" s="52" t="s">
        <v>3958</v>
      </c>
      <c r="L1724" s="109">
        <v>1817789</v>
      </c>
      <c r="M1724" s="19">
        <f t="shared" si="81"/>
        <v>0</v>
      </c>
      <c r="N1724" s="11">
        <f>M1724*(1+VOTOS!$P$3%)^Q1724</f>
        <v>0</v>
      </c>
      <c r="O1724" s="54">
        <f t="shared" si="79"/>
        <v>1817789</v>
      </c>
      <c r="P1724" s="103">
        <f t="shared" si="80"/>
        <v>1.2096906488520651E-5</v>
      </c>
      <c r="Q1724" s="6">
        <v>0</v>
      </c>
      <c r="R1724" s="6"/>
      <c r="S1724" s="6" t="s">
        <v>7</v>
      </c>
    </row>
    <row r="1725" spans="1:19" s="47" customFormat="1" ht="14" x14ac:dyDescent="0.15">
      <c r="A1725" s="14" t="s">
        <v>5234</v>
      </c>
      <c r="B1725" s="115" t="s">
        <v>416</v>
      </c>
      <c r="C1725" s="40" t="s">
        <v>65</v>
      </c>
      <c r="D1725" s="12" t="s">
        <v>157</v>
      </c>
      <c r="E1725" s="51" t="s">
        <v>158</v>
      </c>
      <c r="F1725" s="14" t="s">
        <v>5964</v>
      </c>
      <c r="G1725" s="14" t="s">
        <v>37</v>
      </c>
      <c r="H1725" s="14" t="s">
        <v>38</v>
      </c>
      <c r="I1725" s="14" t="s">
        <v>39</v>
      </c>
      <c r="J1725" s="15" t="s">
        <v>7586</v>
      </c>
      <c r="K1725" s="65" t="s">
        <v>4404</v>
      </c>
      <c r="L1725" s="109">
        <v>14204972</v>
      </c>
      <c r="M1725" s="19">
        <f t="shared" si="81"/>
        <v>0</v>
      </c>
      <c r="N1725" s="11">
        <f>M1725*(1+VOTOS!$P$3%)^Q1725</f>
        <v>0</v>
      </c>
      <c r="O1725" s="54">
        <f t="shared" si="79"/>
        <v>14204972</v>
      </c>
      <c r="P1725" s="103">
        <f t="shared" si="80"/>
        <v>9.453034315646874E-5</v>
      </c>
      <c r="Q1725" s="6">
        <v>0</v>
      </c>
      <c r="R1725" s="6"/>
      <c r="S1725" s="6" t="s">
        <v>7</v>
      </c>
    </row>
    <row r="1726" spans="1:19" s="47" customFormat="1" ht="14" x14ac:dyDescent="0.15">
      <c r="A1726" s="14" t="s">
        <v>5234</v>
      </c>
      <c r="B1726" s="115" t="s">
        <v>416</v>
      </c>
      <c r="C1726" s="40" t="s">
        <v>65</v>
      </c>
      <c r="D1726" s="12" t="s">
        <v>157</v>
      </c>
      <c r="E1726" s="51" t="s">
        <v>158</v>
      </c>
      <c r="F1726" s="14" t="s">
        <v>5964</v>
      </c>
      <c r="G1726" s="14" t="s">
        <v>37</v>
      </c>
      <c r="H1726" s="14" t="s">
        <v>38</v>
      </c>
      <c r="I1726" s="14" t="s">
        <v>39</v>
      </c>
      <c r="J1726" s="15" t="s">
        <v>7586</v>
      </c>
      <c r="K1726" s="65" t="s">
        <v>6344</v>
      </c>
      <c r="L1726" s="109">
        <v>35117685</v>
      </c>
      <c r="M1726" s="19">
        <f t="shared" si="81"/>
        <v>0</v>
      </c>
      <c r="N1726" s="11">
        <f>M1726*(1+VOTOS!$P$3%)^Q1726</f>
        <v>0</v>
      </c>
      <c r="O1726" s="54">
        <f t="shared" si="79"/>
        <v>35117685</v>
      </c>
      <c r="P1726" s="103">
        <f t="shared" si="80"/>
        <v>2.3369893400076926E-4</v>
      </c>
      <c r="Q1726" s="6">
        <v>0</v>
      </c>
      <c r="R1726" s="6"/>
      <c r="S1726" s="6" t="s">
        <v>7</v>
      </c>
    </row>
    <row r="1727" spans="1:19" s="47" customFormat="1" ht="14" x14ac:dyDescent="0.15">
      <c r="A1727" s="8" t="s">
        <v>5234</v>
      </c>
      <c r="B1727" s="114" t="s">
        <v>416</v>
      </c>
      <c r="C1727" s="40" t="s">
        <v>88</v>
      </c>
      <c r="D1727" s="6" t="s">
        <v>1430</v>
      </c>
      <c r="E1727" s="7" t="s">
        <v>1431</v>
      </c>
      <c r="F1727" s="6" t="s">
        <v>5262</v>
      </c>
      <c r="G1727" s="6" t="s">
        <v>4936</v>
      </c>
      <c r="H1727" s="6" t="s">
        <v>38</v>
      </c>
      <c r="I1727" s="8" t="s">
        <v>39</v>
      </c>
      <c r="J1727" s="15" t="s">
        <v>7587</v>
      </c>
      <c r="K1727" s="7" t="s">
        <v>1347</v>
      </c>
      <c r="L1727" s="19">
        <v>1645312.5</v>
      </c>
      <c r="M1727" s="19">
        <f t="shared" si="81"/>
        <v>0</v>
      </c>
      <c r="N1727" s="11">
        <f>M1727*(1+VOTOS!$P$3%)^Q1727</f>
        <v>0</v>
      </c>
      <c r="O1727" s="54">
        <f t="shared" si="79"/>
        <v>1645312.5</v>
      </c>
      <c r="P1727" s="103">
        <f t="shared" si="80"/>
        <v>1.0949120858853329E-5</v>
      </c>
      <c r="Q1727" s="6">
        <v>0</v>
      </c>
      <c r="R1727" s="6"/>
      <c r="S1727" s="6" t="s">
        <v>93</v>
      </c>
    </row>
    <row r="1728" spans="1:19" s="47" customFormat="1" ht="14" x14ac:dyDescent="0.15">
      <c r="A1728" s="8" t="s">
        <v>415</v>
      </c>
      <c r="B1728" s="114" t="s">
        <v>416</v>
      </c>
      <c r="C1728" s="40" t="s">
        <v>65</v>
      </c>
      <c r="D1728" s="6" t="s">
        <v>93</v>
      </c>
      <c r="E1728" s="7" t="s">
        <v>1897</v>
      </c>
      <c r="F1728" s="6" t="s">
        <v>2288</v>
      </c>
      <c r="G1728" s="6" t="s">
        <v>4936</v>
      </c>
      <c r="H1728" s="6" t="s">
        <v>38</v>
      </c>
      <c r="I1728" s="8" t="s">
        <v>39</v>
      </c>
      <c r="J1728" s="15" t="s">
        <v>7586</v>
      </c>
      <c r="K1728" s="7" t="s">
        <v>2289</v>
      </c>
      <c r="L1728" s="19">
        <v>139200</v>
      </c>
      <c r="M1728" s="19">
        <f t="shared" si="81"/>
        <v>139200</v>
      </c>
      <c r="N1728" s="11">
        <f>M1728*(1+VOTOS!$P$3%)^Q1728</f>
        <v>143964.67700604463</v>
      </c>
      <c r="O1728" s="54">
        <f t="shared" si="79"/>
        <v>143964.67700604463</v>
      </c>
      <c r="P1728" s="103">
        <f t="shared" si="80"/>
        <v>9.580469655126095E-7</v>
      </c>
      <c r="Q1728" s="6">
        <v>279</v>
      </c>
      <c r="R1728" s="6"/>
      <c r="S1728" s="6" t="s">
        <v>11</v>
      </c>
    </row>
    <row r="1729" spans="1:19" s="47" customFormat="1" ht="14" x14ac:dyDescent="0.15">
      <c r="A1729" s="8" t="s">
        <v>415</v>
      </c>
      <c r="B1729" s="114" t="s">
        <v>416</v>
      </c>
      <c r="C1729" s="40" t="s">
        <v>88</v>
      </c>
      <c r="D1729" s="6" t="s">
        <v>93</v>
      </c>
      <c r="E1729" s="7" t="s">
        <v>1897</v>
      </c>
      <c r="F1729" s="6" t="s">
        <v>5231</v>
      </c>
      <c r="G1729" s="6" t="s">
        <v>4936</v>
      </c>
      <c r="H1729" s="6" t="s">
        <v>38</v>
      </c>
      <c r="I1729" s="8" t="s">
        <v>39</v>
      </c>
      <c r="J1729" s="15" t="s">
        <v>7587</v>
      </c>
      <c r="K1729" s="7" t="s">
        <v>4235</v>
      </c>
      <c r="L1729" s="19">
        <v>224650</v>
      </c>
      <c r="M1729" s="19">
        <f t="shared" si="81"/>
        <v>0</v>
      </c>
      <c r="N1729" s="11">
        <f>M1729*(1+VOTOS!$P$3%)^Q1729</f>
        <v>0</v>
      </c>
      <c r="O1729" s="54">
        <f t="shared" si="79"/>
        <v>224650</v>
      </c>
      <c r="P1729" s="103">
        <f t="shared" si="80"/>
        <v>1.4949865152920192E-6</v>
      </c>
      <c r="Q1729" s="6">
        <v>0</v>
      </c>
      <c r="R1729" s="6"/>
      <c r="S1729" s="6" t="s">
        <v>11</v>
      </c>
    </row>
    <row r="1730" spans="1:19" s="47" customFormat="1" ht="14" x14ac:dyDescent="0.15">
      <c r="A1730" s="8" t="s">
        <v>415</v>
      </c>
      <c r="B1730" s="114" t="s">
        <v>416</v>
      </c>
      <c r="C1730" s="40" t="s">
        <v>88</v>
      </c>
      <c r="D1730" s="6" t="s">
        <v>93</v>
      </c>
      <c r="E1730" s="7" t="s">
        <v>1897</v>
      </c>
      <c r="F1730" s="6" t="s">
        <v>5219</v>
      </c>
      <c r="G1730" s="6" t="s">
        <v>4936</v>
      </c>
      <c r="H1730" s="6" t="s">
        <v>38</v>
      </c>
      <c r="I1730" s="8" t="s">
        <v>39</v>
      </c>
      <c r="J1730" s="15" t="s">
        <v>7587</v>
      </c>
      <c r="K1730" s="7" t="s">
        <v>4187</v>
      </c>
      <c r="L1730" s="19">
        <v>500924061</v>
      </c>
      <c r="M1730" s="19">
        <f t="shared" si="81"/>
        <v>0</v>
      </c>
      <c r="N1730" s="11">
        <f>M1730*(1+VOTOS!$P$3%)^Q1730</f>
        <v>0</v>
      </c>
      <c r="O1730" s="54">
        <f t="shared" si="79"/>
        <v>500924061</v>
      </c>
      <c r="P1730" s="103">
        <f t="shared" si="80"/>
        <v>3.3335175445373551E-3</v>
      </c>
      <c r="Q1730" s="6">
        <v>0</v>
      </c>
      <c r="R1730" s="6"/>
      <c r="S1730" s="6" t="s">
        <v>11</v>
      </c>
    </row>
    <row r="1731" spans="1:19" s="47" customFormat="1" ht="14" x14ac:dyDescent="0.15">
      <c r="A1731" s="8" t="s">
        <v>415</v>
      </c>
      <c r="B1731" s="114" t="s">
        <v>416</v>
      </c>
      <c r="C1731" s="40" t="s">
        <v>88</v>
      </c>
      <c r="D1731" s="6" t="s">
        <v>93</v>
      </c>
      <c r="E1731" s="7" t="s">
        <v>1897</v>
      </c>
      <c r="F1731" s="6" t="s">
        <v>5219</v>
      </c>
      <c r="G1731" s="6" t="s">
        <v>4936</v>
      </c>
      <c r="H1731" s="6" t="s">
        <v>38</v>
      </c>
      <c r="I1731" s="8" t="s">
        <v>39</v>
      </c>
      <c r="J1731" s="15" t="s">
        <v>7587</v>
      </c>
      <c r="K1731" s="7" t="s">
        <v>4187</v>
      </c>
      <c r="L1731" s="19">
        <v>425000000</v>
      </c>
      <c r="M1731" s="19">
        <f t="shared" si="81"/>
        <v>0</v>
      </c>
      <c r="N1731" s="11">
        <f>M1731*(1+VOTOS!$P$3%)^Q1731</f>
        <v>0</v>
      </c>
      <c r="O1731" s="54">
        <f t="shared" si="79"/>
        <v>425000000</v>
      </c>
      <c r="P1731" s="103">
        <f t="shared" si="80"/>
        <v>2.8282629378994354E-3</v>
      </c>
      <c r="Q1731" s="6">
        <v>0</v>
      </c>
      <c r="R1731" s="6"/>
      <c r="S1731" s="6" t="s">
        <v>11</v>
      </c>
    </row>
    <row r="1732" spans="1:19" s="47" customFormat="1" ht="14" x14ac:dyDescent="0.15">
      <c r="A1732" s="8" t="s">
        <v>415</v>
      </c>
      <c r="B1732" s="114" t="s">
        <v>416</v>
      </c>
      <c r="C1732" s="40" t="s">
        <v>88</v>
      </c>
      <c r="D1732" s="6" t="s">
        <v>93</v>
      </c>
      <c r="E1732" s="7" t="s">
        <v>1897</v>
      </c>
      <c r="F1732" s="6" t="s">
        <v>5219</v>
      </c>
      <c r="G1732" s="6" t="s">
        <v>4936</v>
      </c>
      <c r="H1732" s="6" t="s">
        <v>38</v>
      </c>
      <c r="I1732" s="8" t="s">
        <v>39</v>
      </c>
      <c r="J1732" s="15" t="s">
        <v>7587</v>
      </c>
      <c r="K1732" s="7" t="s">
        <v>5220</v>
      </c>
      <c r="L1732" s="19">
        <v>200000000</v>
      </c>
      <c r="M1732" s="19">
        <f t="shared" si="81"/>
        <v>0</v>
      </c>
      <c r="N1732" s="11">
        <f>M1732*(1+VOTOS!$P$3%)^Q1732</f>
        <v>0</v>
      </c>
      <c r="O1732" s="54">
        <f t="shared" si="79"/>
        <v>200000000</v>
      </c>
      <c r="P1732" s="103">
        <f t="shared" si="80"/>
        <v>1.3309472648938519E-3</v>
      </c>
      <c r="Q1732" s="6">
        <v>0</v>
      </c>
      <c r="R1732" s="6"/>
      <c r="S1732" s="6" t="s">
        <v>11</v>
      </c>
    </row>
    <row r="1733" spans="1:19" s="47" customFormat="1" ht="14" x14ac:dyDescent="0.15">
      <c r="A1733" s="8" t="s">
        <v>415</v>
      </c>
      <c r="B1733" s="114" t="s">
        <v>416</v>
      </c>
      <c r="C1733" s="40" t="s">
        <v>88</v>
      </c>
      <c r="D1733" s="6" t="s">
        <v>93</v>
      </c>
      <c r="E1733" s="7" t="s">
        <v>1897</v>
      </c>
      <c r="F1733" s="6" t="s">
        <v>5219</v>
      </c>
      <c r="G1733" s="6" t="s">
        <v>4936</v>
      </c>
      <c r="H1733" s="6" t="s">
        <v>38</v>
      </c>
      <c r="I1733" s="8" t="s">
        <v>39</v>
      </c>
      <c r="J1733" s="15" t="s">
        <v>7587</v>
      </c>
      <c r="K1733" s="7" t="s">
        <v>5222</v>
      </c>
      <c r="L1733" s="19">
        <v>81740684</v>
      </c>
      <c r="M1733" s="19">
        <f t="shared" si="81"/>
        <v>0</v>
      </c>
      <c r="N1733" s="11">
        <f>M1733*(1+VOTOS!$P$3%)^Q1733</f>
        <v>0</v>
      </c>
      <c r="O1733" s="54">
        <f t="shared" si="79"/>
        <v>81740684</v>
      </c>
      <c r="P1733" s="103">
        <f t="shared" si="80"/>
        <v>5.439626990017632E-4</v>
      </c>
      <c r="Q1733" s="6">
        <v>0</v>
      </c>
      <c r="R1733" s="6"/>
      <c r="S1733" s="6" t="s">
        <v>11</v>
      </c>
    </row>
    <row r="1734" spans="1:19" s="47" customFormat="1" ht="14" x14ac:dyDescent="0.15">
      <c r="A1734" s="8" t="s">
        <v>415</v>
      </c>
      <c r="B1734" s="114" t="s">
        <v>416</v>
      </c>
      <c r="C1734" s="40" t="s">
        <v>88</v>
      </c>
      <c r="D1734" s="6" t="s">
        <v>93</v>
      </c>
      <c r="E1734" s="7" t="s">
        <v>1897</v>
      </c>
      <c r="F1734" s="6" t="s">
        <v>5219</v>
      </c>
      <c r="G1734" s="6" t="s">
        <v>4936</v>
      </c>
      <c r="H1734" s="6" t="s">
        <v>38</v>
      </c>
      <c r="I1734" s="8" t="s">
        <v>39</v>
      </c>
      <c r="J1734" s="15" t="s">
        <v>7587</v>
      </c>
      <c r="K1734" s="7" t="s">
        <v>5221</v>
      </c>
      <c r="L1734" s="19">
        <v>18259316</v>
      </c>
      <c r="M1734" s="19">
        <f t="shared" si="81"/>
        <v>0</v>
      </c>
      <c r="N1734" s="11">
        <f>M1734*(1+VOTOS!$P$3%)^Q1734</f>
        <v>0</v>
      </c>
      <c r="O1734" s="54">
        <f t="shared" si="79"/>
        <v>18259316</v>
      </c>
      <c r="P1734" s="103">
        <f t="shared" si="80"/>
        <v>1.2151093344516274E-4</v>
      </c>
      <c r="Q1734" s="6">
        <v>0</v>
      </c>
      <c r="R1734" s="6"/>
      <c r="S1734" s="6" t="s">
        <v>11</v>
      </c>
    </row>
    <row r="1735" spans="1:19" s="47" customFormat="1" ht="14" x14ac:dyDescent="0.15">
      <c r="A1735" s="8" t="s">
        <v>415</v>
      </c>
      <c r="B1735" s="114" t="s">
        <v>416</v>
      </c>
      <c r="C1735" s="40" t="s">
        <v>88</v>
      </c>
      <c r="D1735" s="6" t="s">
        <v>93</v>
      </c>
      <c r="E1735" s="7" t="s">
        <v>1897</v>
      </c>
      <c r="F1735" s="6" t="s">
        <v>5219</v>
      </c>
      <c r="G1735" s="6" t="s">
        <v>4936</v>
      </c>
      <c r="H1735" s="6" t="s">
        <v>38</v>
      </c>
      <c r="I1735" s="8" t="s">
        <v>39</v>
      </c>
      <c r="J1735" s="15" t="s">
        <v>7587</v>
      </c>
      <c r="K1735" s="7" t="s">
        <v>4188</v>
      </c>
      <c r="L1735" s="19">
        <v>3341328</v>
      </c>
      <c r="M1735" s="19">
        <f t="shared" si="81"/>
        <v>0</v>
      </c>
      <c r="N1735" s="11">
        <f>M1735*(1+VOTOS!$P$3%)^Q1735</f>
        <v>0</v>
      </c>
      <c r="O1735" s="54">
        <f t="shared" ref="O1735:O1798" si="82">+IF(N1735&gt;0,N1735,L1735)</f>
        <v>3341328</v>
      </c>
      <c r="P1735" s="103">
        <f t="shared" ref="P1735:P1798" si="83">+O1735/$O$4</f>
        <v>2.2235656813566222E-5</v>
      </c>
      <c r="Q1735" s="6">
        <v>0</v>
      </c>
      <c r="R1735" s="6"/>
      <c r="S1735" s="6" t="s">
        <v>11</v>
      </c>
    </row>
    <row r="1736" spans="1:19" s="47" customFormat="1" ht="14" x14ac:dyDescent="0.15">
      <c r="A1736" s="8" t="s">
        <v>415</v>
      </c>
      <c r="B1736" s="114" t="s">
        <v>416</v>
      </c>
      <c r="C1736" s="40" t="s">
        <v>88</v>
      </c>
      <c r="D1736" s="6" t="s">
        <v>93</v>
      </c>
      <c r="E1736" s="7" t="s">
        <v>1897</v>
      </c>
      <c r="F1736" s="6" t="s">
        <v>5219</v>
      </c>
      <c r="G1736" s="6" t="s">
        <v>4936</v>
      </c>
      <c r="H1736" s="6" t="s">
        <v>38</v>
      </c>
      <c r="I1736" s="8" t="s">
        <v>39</v>
      </c>
      <c r="J1736" s="15" t="s">
        <v>7587</v>
      </c>
      <c r="K1736" s="7" t="s">
        <v>4187</v>
      </c>
      <c r="L1736" s="19">
        <v>1690239</v>
      </c>
      <c r="M1736" s="19">
        <f t="shared" si="81"/>
        <v>0</v>
      </c>
      <c r="N1736" s="11">
        <f>M1736*(1+VOTOS!$P$3%)^Q1736</f>
        <v>0</v>
      </c>
      <c r="O1736" s="54">
        <f t="shared" si="82"/>
        <v>1690239</v>
      </c>
      <c r="P1736" s="103">
        <f t="shared" si="83"/>
        <v>1.1248094870334597E-5</v>
      </c>
      <c r="Q1736" s="6">
        <v>0</v>
      </c>
      <c r="R1736" s="6"/>
      <c r="S1736" s="6" t="s">
        <v>11</v>
      </c>
    </row>
    <row r="1737" spans="1:19" s="47" customFormat="1" ht="14" x14ac:dyDescent="0.15">
      <c r="A1737" s="8" t="s">
        <v>415</v>
      </c>
      <c r="B1737" s="114" t="s">
        <v>416</v>
      </c>
      <c r="C1737" s="40" t="s">
        <v>88</v>
      </c>
      <c r="D1737" s="6" t="s">
        <v>93</v>
      </c>
      <c r="E1737" s="7" t="s">
        <v>1897</v>
      </c>
      <c r="F1737" s="6" t="s">
        <v>5219</v>
      </c>
      <c r="G1737" s="6" t="s">
        <v>4936</v>
      </c>
      <c r="H1737" s="6" t="s">
        <v>38</v>
      </c>
      <c r="I1737" s="8" t="s">
        <v>39</v>
      </c>
      <c r="J1737" s="15" t="s">
        <v>7587</v>
      </c>
      <c r="K1737" s="7" t="s">
        <v>3006</v>
      </c>
      <c r="L1737" s="19">
        <v>690674</v>
      </c>
      <c r="M1737" s="19">
        <f t="shared" si="81"/>
        <v>0</v>
      </c>
      <c r="N1737" s="11">
        <f>M1737*(1+VOTOS!$P$3%)^Q1737</f>
        <v>0</v>
      </c>
      <c r="O1737" s="54">
        <f t="shared" si="82"/>
        <v>690674</v>
      </c>
      <c r="P1737" s="103">
        <f t="shared" si="83"/>
        <v>4.5962533561664811E-6</v>
      </c>
      <c r="Q1737" s="6">
        <v>0</v>
      </c>
      <c r="R1737" s="6"/>
      <c r="S1737" s="6" t="s">
        <v>11</v>
      </c>
    </row>
    <row r="1738" spans="1:19" s="47" customFormat="1" ht="14" x14ac:dyDescent="0.15">
      <c r="A1738" s="8" t="s">
        <v>415</v>
      </c>
      <c r="B1738" s="114" t="s">
        <v>416</v>
      </c>
      <c r="C1738" s="40" t="s">
        <v>65</v>
      </c>
      <c r="D1738" s="6" t="s">
        <v>1041</v>
      </c>
      <c r="E1738" s="7" t="s">
        <v>1042</v>
      </c>
      <c r="F1738" s="6" t="s">
        <v>4919</v>
      </c>
      <c r="G1738" s="6" t="s">
        <v>5224</v>
      </c>
      <c r="H1738" s="6" t="s">
        <v>38</v>
      </c>
      <c r="I1738" s="8" t="s">
        <v>39</v>
      </c>
      <c r="J1738" s="15" t="s">
        <v>7586</v>
      </c>
      <c r="K1738" s="7" t="s">
        <v>4920</v>
      </c>
      <c r="L1738" s="19">
        <v>4294201</v>
      </c>
      <c r="M1738" s="19">
        <f t="shared" si="81"/>
        <v>4294201</v>
      </c>
      <c r="N1738" s="11">
        <f>M1738*(1+VOTOS!$P$3%)^Q1738</f>
        <v>4299384.2901067492</v>
      </c>
      <c r="O1738" s="54">
        <f t="shared" si="82"/>
        <v>4299384.2901067492</v>
      </c>
      <c r="P1738" s="103">
        <f t="shared" si="83"/>
        <v>2.8611268808225866E-5</v>
      </c>
      <c r="Q1738" s="6">
        <v>10</v>
      </c>
      <c r="R1738" s="6"/>
      <c r="S1738" s="6" t="s">
        <v>11</v>
      </c>
    </row>
    <row r="1739" spans="1:19" s="47" customFormat="1" ht="14" x14ac:dyDescent="0.15">
      <c r="A1739" s="8" t="s">
        <v>415</v>
      </c>
      <c r="B1739" s="114" t="s">
        <v>416</v>
      </c>
      <c r="C1739" s="40" t="s">
        <v>65</v>
      </c>
      <c r="D1739" s="6" t="s">
        <v>71</v>
      </c>
      <c r="E1739" s="7" t="s">
        <v>72</v>
      </c>
      <c r="F1739" s="6" t="s">
        <v>4154</v>
      </c>
      <c r="G1739" s="6" t="s">
        <v>4155</v>
      </c>
      <c r="H1739" s="6" t="s">
        <v>38</v>
      </c>
      <c r="I1739" s="8" t="s">
        <v>39</v>
      </c>
      <c r="J1739" s="15" t="s">
        <v>7586</v>
      </c>
      <c r="K1739" s="7" t="s">
        <v>4961</v>
      </c>
      <c r="L1739" s="19">
        <v>46209808</v>
      </c>
      <c r="M1739" s="19">
        <f t="shared" si="81"/>
        <v>0</v>
      </c>
      <c r="N1739" s="11">
        <f>M1739*(1+VOTOS!$P$3%)^Q1739</f>
        <v>0</v>
      </c>
      <c r="O1739" s="54">
        <f t="shared" si="82"/>
        <v>46209808</v>
      </c>
      <c r="P1739" s="103">
        <f t="shared" si="83"/>
        <v>3.0751408784435017E-4</v>
      </c>
      <c r="Q1739" s="6">
        <v>0</v>
      </c>
      <c r="R1739" s="6"/>
      <c r="S1739" s="6" t="s">
        <v>11</v>
      </c>
    </row>
    <row r="1740" spans="1:19" s="47" customFormat="1" ht="14" x14ac:dyDescent="0.15">
      <c r="A1740" s="8" t="s">
        <v>415</v>
      </c>
      <c r="B1740" s="114" t="s">
        <v>416</v>
      </c>
      <c r="C1740" s="40" t="s">
        <v>65</v>
      </c>
      <c r="D1740" s="6" t="s">
        <v>71</v>
      </c>
      <c r="E1740" s="7" t="s">
        <v>72</v>
      </c>
      <c r="F1740" s="6" t="s">
        <v>4154</v>
      </c>
      <c r="G1740" s="6" t="s">
        <v>4155</v>
      </c>
      <c r="H1740" s="6" t="s">
        <v>38</v>
      </c>
      <c r="I1740" s="8" t="s">
        <v>39</v>
      </c>
      <c r="J1740" s="15" t="s">
        <v>7586</v>
      </c>
      <c r="K1740" s="7" t="s">
        <v>4961</v>
      </c>
      <c r="L1740" s="19">
        <v>207893125</v>
      </c>
      <c r="M1740" s="19">
        <f t="shared" si="81"/>
        <v>0</v>
      </c>
      <c r="N1740" s="11">
        <f>M1740*(1+VOTOS!$P$3%)^Q1740</f>
        <v>0</v>
      </c>
      <c r="O1740" s="54">
        <f t="shared" si="82"/>
        <v>207893125</v>
      </c>
      <c r="P1740" s="103">
        <f t="shared" si="83"/>
        <v>1.3834739305449283E-3</v>
      </c>
      <c r="Q1740" s="6">
        <v>0</v>
      </c>
      <c r="R1740" s="6"/>
      <c r="S1740" s="6" t="s">
        <v>11</v>
      </c>
    </row>
    <row r="1741" spans="1:19" s="47" customFormat="1" ht="14" x14ac:dyDescent="0.15">
      <c r="A1741" s="8" t="s">
        <v>415</v>
      </c>
      <c r="B1741" s="114" t="s">
        <v>416</v>
      </c>
      <c r="C1741" s="40" t="s">
        <v>65</v>
      </c>
      <c r="D1741" s="6" t="s">
        <v>71</v>
      </c>
      <c r="E1741" s="7" t="s">
        <v>72</v>
      </c>
      <c r="F1741" s="6" t="s">
        <v>4154</v>
      </c>
      <c r="G1741" s="6" t="s">
        <v>4155</v>
      </c>
      <c r="H1741" s="6" t="s">
        <v>38</v>
      </c>
      <c r="I1741" s="8" t="s">
        <v>39</v>
      </c>
      <c r="J1741" s="15" t="s">
        <v>7586</v>
      </c>
      <c r="K1741" s="7" t="s">
        <v>4156</v>
      </c>
      <c r="L1741" s="19">
        <v>53582727</v>
      </c>
      <c r="M1741" s="19">
        <f t="shared" si="81"/>
        <v>53582727</v>
      </c>
      <c r="N1741" s="11">
        <f>M1741*(1+VOTOS!$P$3%)^Q1741</f>
        <v>55785708.750304326</v>
      </c>
      <c r="O1741" s="54">
        <f t="shared" si="82"/>
        <v>55785708.750304326</v>
      </c>
      <c r="P1741" s="103">
        <f t="shared" si="83"/>
        <v>3.712391824069128E-4</v>
      </c>
      <c r="Q1741" s="48">
        <v>334</v>
      </c>
      <c r="R1741" s="48"/>
      <c r="S1741" s="48" t="s">
        <v>11</v>
      </c>
    </row>
    <row r="1742" spans="1:19" s="47" customFormat="1" ht="14" x14ac:dyDescent="0.15">
      <c r="A1742" s="8" t="s">
        <v>415</v>
      </c>
      <c r="B1742" s="114" t="s">
        <v>416</v>
      </c>
      <c r="C1742" s="40" t="s">
        <v>65</v>
      </c>
      <c r="D1742" s="6" t="s">
        <v>798</v>
      </c>
      <c r="E1742" s="17" t="s">
        <v>799</v>
      </c>
      <c r="F1742" s="6" t="s">
        <v>4157</v>
      </c>
      <c r="G1742" s="6" t="s">
        <v>5224</v>
      </c>
      <c r="H1742" s="6" t="s">
        <v>38</v>
      </c>
      <c r="I1742" s="8" t="s">
        <v>39</v>
      </c>
      <c r="J1742" s="15" t="s">
        <v>7586</v>
      </c>
      <c r="K1742" s="7" t="s">
        <v>4158</v>
      </c>
      <c r="L1742" s="19">
        <v>3070355</v>
      </c>
      <c r="M1742" s="19">
        <f t="shared" si="81"/>
        <v>3070355</v>
      </c>
      <c r="N1742" s="11">
        <f>M1742*(1+VOTOS!$P$3%)^Q1742</f>
        <v>3546025.3226237553</v>
      </c>
      <c r="O1742" s="54">
        <f t="shared" si="82"/>
        <v>3546025.3226237553</v>
      </c>
      <c r="P1742" s="103">
        <f t="shared" si="83"/>
        <v>2.3597863521952129E-5</v>
      </c>
      <c r="Q1742" s="48">
        <v>1194</v>
      </c>
      <c r="R1742" s="48"/>
      <c r="S1742" s="48" t="s">
        <v>11</v>
      </c>
    </row>
    <row r="1743" spans="1:19" s="47" customFormat="1" ht="14" x14ac:dyDescent="0.15">
      <c r="A1743" s="8" t="s">
        <v>415</v>
      </c>
      <c r="B1743" s="114" t="s">
        <v>416</v>
      </c>
      <c r="C1743" s="40" t="s">
        <v>65</v>
      </c>
      <c r="D1743" s="6" t="s">
        <v>798</v>
      </c>
      <c r="E1743" s="7" t="s">
        <v>799</v>
      </c>
      <c r="F1743" s="6" t="s">
        <v>4157</v>
      </c>
      <c r="G1743" s="6" t="s">
        <v>5224</v>
      </c>
      <c r="H1743" s="6" t="s">
        <v>38</v>
      </c>
      <c r="I1743" s="8" t="s">
        <v>39</v>
      </c>
      <c r="J1743" s="15" t="s">
        <v>7586</v>
      </c>
      <c r="K1743" s="7" t="s">
        <v>2708</v>
      </c>
      <c r="L1743" s="19">
        <v>2801590</v>
      </c>
      <c r="M1743" s="19">
        <f t="shared" si="81"/>
        <v>2801590</v>
      </c>
      <c r="N1743" s="11">
        <f>M1743*(1+VOTOS!$P$3%)^Q1743</f>
        <v>3279238.9961229893</v>
      </c>
      <c r="O1743" s="54">
        <f t="shared" si="82"/>
        <v>3279238.9961229893</v>
      </c>
      <c r="P1743" s="103">
        <f t="shared" si="83"/>
        <v>2.1822470864115767E-5</v>
      </c>
      <c r="Q1743" s="48">
        <v>1305</v>
      </c>
      <c r="R1743" s="48"/>
      <c r="S1743" s="48" t="s">
        <v>11</v>
      </c>
    </row>
    <row r="1744" spans="1:19" s="47" customFormat="1" ht="14" x14ac:dyDescent="0.15">
      <c r="A1744" s="8" t="s">
        <v>415</v>
      </c>
      <c r="B1744" s="114" t="s">
        <v>416</v>
      </c>
      <c r="C1744" s="40" t="s">
        <v>65</v>
      </c>
      <c r="D1744" s="6" t="s">
        <v>798</v>
      </c>
      <c r="E1744" s="7" t="s">
        <v>799</v>
      </c>
      <c r="F1744" s="6" t="s">
        <v>4157</v>
      </c>
      <c r="G1744" s="6" t="s">
        <v>5224</v>
      </c>
      <c r="H1744" s="6" t="s">
        <v>38</v>
      </c>
      <c r="I1744" s="8" t="s">
        <v>39</v>
      </c>
      <c r="J1744" s="15" t="s">
        <v>7586</v>
      </c>
      <c r="K1744" s="7" t="s">
        <v>4161</v>
      </c>
      <c r="L1744" s="19">
        <v>1110157</v>
      </c>
      <c r="M1744" s="19">
        <f t="shared" si="81"/>
        <v>1110157</v>
      </c>
      <c r="N1744" s="11">
        <f>M1744*(1+VOTOS!$P$3%)^Q1744</f>
        <v>1252187.2312568647</v>
      </c>
      <c r="O1744" s="54">
        <f t="shared" si="82"/>
        <v>1252187.2312568647</v>
      </c>
      <c r="P1744" s="103">
        <f t="shared" si="83"/>
        <v>8.3329758528816467E-6</v>
      </c>
      <c r="Q1744" s="48">
        <v>998</v>
      </c>
      <c r="R1744" s="48"/>
      <c r="S1744" s="48" t="s">
        <v>11</v>
      </c>
    </row>
    <row r="1745" spans="1:19" s="47" customFormat="1" ht="14" x14ac:dyDescent="0.15">
      <c r="A1745" s="8" t="s">
        <v>415</v>
      </c>
      <c r="B1745" s="114" t="s">
        <v>416</v>
      </c>
      <c r="C1745" s="40" t="s">
        <v>65</v>
      </c>
      <c r="D1745" s="6" t="s">
        <v>798</v>
      </c>
      <c r="E1745" s="7" t="s">
        <v>799</v>
      </c>
      <c r="F1745" s="6" t="s">
        <v>4157</v>
      </c>
      <c r="G1745" s="6" t="s">
        <v>5224</v>
      </c>
      <c r="H1745" s="6" t="s">
        <v>38</v>
      </c>
      <c r="I1745" s="8" t="s">
        <v>39</v>
      </c>
      <c r="J1745" s="15" t="s">
        <v>7586</v>
      </c>
      <c r="K1745" s="7" t="s">
        <v>4159</v>
      </c>
      <c r="L1745" s="19">
        <v>564024</v>
      </c>
      <c r="M1745" s="19">
        <f t="shared" si="81"/>
        <v>564024</v>
      </c>
      <c r="N1745" s="11">
        <f>M1745*(1+VOTOS!$P$3%)^Q1745</f>
        <v>648738.35686574003</v>
      </c>
      <c r="O1745" s="54">
        <f t="shared" si="82"/>
        <v>648738.35686574003</v>
      </c>
      <c r="P1745" s="103">
        <f t="shared" si="83"/>
        <v>4.3171827085109416E-6</v>
      </c>
      <c r="Q1745" s="48">
        <v>1160</v>
      </c>
      <c r="R1745" s="48"/>
      <c r="S1745" s="48" t="s">
        <v>11</v>
      </c>
    </row>
    <row r="1746" spans="1:19" s="47" customFormat="1" ht="14" x14ac:dyDescent="0.15">
      <c r="A1746" s="8" t="s">
        <v>415</v>
      </c>
      <c r="B1746" s="114" t="s">
        <v>416</v>
      </c>
      <c r="C1746" s="40" t="s">
        <v>65</v>
      </c>
      <c r="D1746" s="6" t="s">
        <v>798</v>
      </c>
      <c r="E1746" s="7" t="s">
        <v>799</v>
      </c>
      <c r="F1746" s="6" t="s">
        <v>4157</v>
      </c>
      <c r="G1746" s="6" t="s">
        <v>5224</v>
      </c>
      <c r="H1746" s="6" t="s">
        <v>38</v>
      </c>
      <c r="I1746" s="8" t="s">
        <v>39</v>
      </c>
      <c r="J1746" s="15" t="s">
        <v>7586</v>
      </c>
      <c r="K1746" s="7" t="s">
        <v>4160</v>
      </c>
      <c r="L1746" s="19">
        <v>285825</v>
      </c>
      <c r="M1746" s="19">
        <f t="shared" ref="M1746:M1809" si="84">+IF(Q1746&gt;0,L1746,0)</f>
        <v>285825</v>
      </c>
      <c r="N1746" s="11">
        <f>M1746*(1+VOTOS!$P$3%)^Q1746</f>
        <v>324577.86684576847</v>
      </c>
      <c r="O1746" s="54">
        <f t="shared" si="82"/>
        <v>324577.86684576847</v>
      </c>
      <c r="P1746" s="103">
        <f t="shared" si="83"/>
        <v>2.159980120617282E-6</v>
      </c>
      <c r="Q1746" s="48">
        <v>1054</v>
      </c>
      <c r="R1746" s="48"/>
      <c r="S1746" s="48" t="s">
        <v>11</v>
      </c>
    </row>
    <row r="1747" spans="1:19" s="47" customFormat="1" ht="14" x14ac:dyDescent="0.15">
      <c r="A1747" s="8" t="s">
        <v>415</v>
      </c>
      <c r="B1747" s="114" t="s">
        <v>416</v>
      </c>
      <c r="C1747" s="40" t="s">
        <v>65</v>
      </c>
      <c r="D1747" s="6" t="s">
        <v>970</v>
      </c>
      <c r="E1747" s="7" t="s">
        <v>971</v>
      </c>
      <c r="F1747" s="6" t="s">
        <v>4162</v>
      </c>
      <c r="G1747" s="6" t="s">
        <v>4936</v>
      </c>
      <c r="H1747" s="6" t="s">
        <v>38</v>
      </c>
      <c r="I1747" s="8" t="s">
        <v>39</v>
      </c>
      <c r="J1747" s="15" t="s">
        <v>7586</v>
      </c>
      <c r="K1747" s="7" t="s">
        <v>4163</v>
      </c>
      <c r="L1747" s="19">
        <v>1432576</v>
      </c>
      <c r="M1747" s="19">
        <f t="shared" si="84"/>
        <v>1432576</v>
      </c>
      <c r="N1747" s="11">
        <f>M1747*(1+VOTOS!$P$3%)^Q1747</f>
        <v>1475013.4010958325</v>
      </c>
      <c r="O1747" s="54">
        <f t="shared" si="82"/>
        <v>1475013.4010958325</v>
      </c>
      <c r="P1747" s="103">
        <f t="shared" si="83"/>
        <v>9.8158252593513818E-6</v>
      </c>
      <c r="Q1747" s="6">
        <v>242</v>
      </c>
      <c r="R1747" s="6"/>
      <c r="S1747" s="6" t="s">
        <v>11</v>
      </c>
    </row>
    <row r="1748" spans="1:19" s="47" customFormat="1" ht="14" x14ac:dyDescent="0.15">
      <c r="A1748" s="8" t="s">
        <v>415</v>
      </c>
      <c r="B1748" s="114" t="s">
        <v>416</v>
      </c>
      <c r="C1748" s="40" t="s">
        <v>65</v>
      </c>
      <c r="D1748" s="6" t="s">
        <v>970</v>
      </c>
      <c r="E1748" s="7" t="s">
        <v>971</v>
      </c>
      <c r="F1748" s="6" t="s">
        <v>4162</v>
      </c>
      <c r="G1748" s="6" t="s">
        <v>4936</v>
      </c>
      <c r="H1748" s="6" t="s">
        <v>38</v>
      </c>
      <c r="I1748" s="8" t="s">
        <v>39</v>
      </c>
      <c r="J1748" s="15" t="s">
        <v>7586</v>
      </c>
      <c r="K1748" s="7" t="s">
        <v>4164</v>
      </c>
      <c r="L1748" s="19">
        <v>1270676</v>
      </c>
      <c r="M1748" s="19">
        <f t="shared" si="84"/>
        <v>1270676</v>
      </c>
      <c r="N1748" s="11">
        <f>M1748*(1+VOTOS!$P$3%)^Q1748</f>
        <v>1306267.3045593076</v>
      </c>
      <c r="O1748" s="54">
        <f t="shared" si="82"/>
        <v>1306267.3045593076</v>
      </c>
      <c r="P1748" s="103">
        <f t="shared" si="83"/>
        <v>8.692864481117373E-6</v>
      </c>
      <c r="Q1748" s="6">
        <v>229</v>
      </c>
      <c r="R1748" s="6"/>
      <c r="S1748" s="6" t="s">
        <v>11</v>
      </c>
    </row>
    <row r="1749" spans="1:19" s="47" customFormat="1" ht="14" x14ac:dyDescent="0.15">
      <c r="A1749" s="8" t="s">
        <v>415</v>
      </c>
      <c r="B1749" s="114" t="s">
        <v>416</v>
      </c>
      <c r="C1749" s="40" t="s">
        <v>65</v>
      </c>
      <c r="D1749" s="6" t="s">
        <v>970</v>
      </c>
      <c r="E1749" s="7" t="s">
        <v>971</v>
      </c>
      <c r="F1749" s="6" t="s">
        <v>4162</v>
      </c>
      <c r="G1749" s="6" t="s">
        <v>4936</v>
      </c>
      <c r="H1749" s="6" t="s">
        <v>38</v>
      </c>
      <c r="I1749" s="8" t="s">
        <v>39</v>
      </c>
      <c r="J1749" s="15" t="s">
        <v>7586</v>
      </c>
      <c r="K1749" s="7" t="s">
        <v>4165</v>
      </c>
      <c r="L1749" s="19">
        <v>1011279</v>
      </c>
      <c r="M1749" s="19">
        <f t="shared" si="84"/>
        <v>1011279</v>
      </c>
      <c r="N1749" s="11">
        <f>M1749*(1+VOTOS!$P$3%)^Q1749</f>
        <v>1037725.2249302362</v>
      </c>
      <c r="O1749" s="54">
        <f t="shared" si="82"/>
        <v>1037725.2249302362</v>
      </c>
      <c r="P1749" s="103">
        <f t="shared" si="83"/>
        <v>6.9057877491612763E-6</v>
      </c>
      <c r="Q1749" s="6">
        <v>214</v>
      </c>
      <c r="R1749" s="6"/>
      <c r="S1749" s="6" t="s">
        <v>11</v>
      </c>
    </row>
    <row r="1750" spans="1:19" s="47" customFormat="1" ht="14" x14ac:dyDescent="0.15">
      <c r="A1750" s="8" t="s">
        <v>415</v>
      </c>
      <c r="B1750" s="114" t="s">
        <v>416</v>
      </c>
      <c r="C1750" s="40" t="s">
        <v>65</v>
      </c>
      <c r="D1750" s="6" t="s">
        <v>970</v>
      </c>
      <c r="E1750" s="7" t="s">
        <v>971</v>
      </c>
      <c r="F1750" s="6" t="s">
        <v>4162</v>
      </c>
      <c r="G1750" s="6" t="s">
        <v>4936</v>
      </c>
      <c r="H1750" s="6" t="s">
        <v>38</v>
      </c>
      <c r="I1750" s="8" t="s">
        <v>39</v>
      </c>
      <c r="J1750" s="15" t="s">
        <v>7586</v>
      </c>
      <c r="K1750" s="7" t="s">
        <v>3976</v>
      </c>
      <c r="L1750" s="19">
        <v>966910</v>
      </c>
      <c r="M1750" s="19">
        <f t="shared" si="84"/>
        <v>966910</v>
      </c>
      <c r="N1750" s="11">
        <f>M1750*(1+VOTOS!$P$3%)^Q1750</f>
        <v>997235.66428744548</v>
      </c>
      <c r="O1750" s="54">
        <f t="shared" si="82"/>
        <v>997235.66428744548</v>
      </c>
      <c r="P1750" s="103">
        <f t="shared" si="83"/>
        <v>6.6363403991898955E-6</v>
      </c>
      <c r="Q1750" s="6">
        <v>256</v>
      </c>
      <c r="R1750" s="6"/>
      <c r="S1750" s="6" t="s">
        <v>11</v>
      </c>
    </row>
    <row r="1751" spans="1:19" s="47" customFormat="1" ht="14" x14ac:dyDescent="0.15">
      <c r="A1751" s="8" t="s">
        <v>415</v>
      </c>
      <c r="B1751" s="114" t="s">
        <v>416</v>
      </c>
      <c r="C1751" s="40" t="s">
        <v>65</v>
      </c>
      <c r="D1751" s="6" t="s">
        <v>970</v>
      </c>
      <c r="E1751" s="7" t="s">
        <v>971</v>
      </c>
      <c r="F1751" s="6" t="s">
        <v>4162</v>
      </c>
      <c r="G1751" s="6" t="s">
        <v>4936</v>
      </c>
      <c r="H1751" s="6" t="s">
        <v>38</v>
      </c>
      <c r="I1751" s="8" t="s">
        <v>39</v>
      </c>
      <c r="J1751" s="15" t="s">
        <v>7586</v>
      </c>
      <c r="K1751" s="7" t="s">
        <v>4166</v>
      </c>
      <c r="L1751" s="19">
        <v>535269</v>
      </c>
      <c r="M1751" s="19">
        <f t="shared" si="84"/>
        <v>535269</v>
      </c>
      <c r="N1751" s="11">
        <f>M1751*(1+VOTOS!$P$3%)^Q1751</f>
        <v>548340.11871634587</v>
      </c>
      <c r="O1751" s="54">
        <f t="shared" si="82"/>
        <v>548340.11871634587</v>
      </c>
      <c r="P1751" s="103">
        <f t="shared" si="83"/>
        <v>3.6490589061854529E-6</v>
      </c>
      <c r="Q1751" s="6">
        <v>200</v>
      </c>
      <c r="R1751" s="6"/>
      <c r="S1751" s="6" t="s">
        <v>11</v>
      </c>
    </row>
    <row r="1752" spans="1:19" s="47" customFormat="1" ht="14" x14ac:dyDescent="0.15">
      <c r="A1752" s="8" t="s">
        <v>415</v>
      </c>
      <c r="B1752" s="114" t="s">
        <v>416</v>
      </c>
      <c r="C1752" s="40" t="s">
        <v>65</v>
      </c>
      <c r="D1752" s="6" t="s">
        <v>970</v>
      </c>
      <c r="E1752" s="7" t="s">
        <v>971</v>
      </c>
      <c r="F1752" s="6" t="s">
        <v>4162</v>
      </c>
      <c r="G1752" s="6" t="s">
        <v>4936</v>
      </c>
      <c r="H1752" s="6" t="s">
        <v>38</v>
      </c>
      <c r="I1752" s="8" t="s">
        <v>39</v>
      </c>
      <c r="J1752" s="15" t="s">
        <v>7586</v>
      </c>
      <c r="K1752" s="7" t="s">
        <v>3935</v>
      </c>
      <c r="L1752" s="19">
        <v>68151</v>
      </c>
      <c r="M1752" s="19">
        <f t="shared" si="84"/>
        <v>68151</v>
      </c>
      <c r="N1752" s="11">
        <f>M1752*(1+VOTOS!$P$3%)^Q1752</f>
        <v>69579.812211072262</v>
      </c>
      <c r="O1752" s="54">
        <f t="shared" si="82"/>
        <v>69579.812211072262</v>
      </c>
      <c r="P1752" s="103">
        <f t="shared" si="83"/>
        <v>4.630353037707723E-7</v>
      </c>
      <c r="Q1752" s="6">
        <v>172</v>
      </c>
      <c r="R1752" s="6"/>
      <c r="S1752" s="6" t="s">
        <v>11</v>
      </c>
    </row>
    <row r="1753" spans="1:19" s="47" customFormat="1" ht="14" x14ac:dyDescent="0.15">
      <c r="A1753" s="8" t="s">
        <v>5234</v>
      </c>
      <c r="B1753" s="114" t="s">
        <v>416</v>
      </c>
      <c r="C1753" s="40" t="s">
        <v>65</v>
      </c>
      <c r="D1753" s="6" t="s">
        <v>1676</v>
      </c>
      <c r="E1753" s="7" t="s">
        <v>1678</v>
      </c>
      <c r="F1753" s="6" t="s">
        <v>5335</v>
      </c>
      <c r="G1753" s="6" t="s">
        <v>4936</v>
      </c>
      <c r="H1753" s="6" t="s">
        <v>38</v>
      </c>
      <c r="I1753" s="8" t="s">
        <v>39</v>
      </c>
      <c r="J1753" s="15" t="s">
        <v>7586</v>
      </c>
      <c r="K1753" s="7" t="s">
        <v>5336</v>
      </c>
      <c r="L1753" s="19">
        <v>479432.5</v>
      </c>
      <c r="M1753" s="19">
        <f t="shared" si="84"/>
        <v>0</v>
      </c>
      <c r="N1753" s="11">
        <f>M1753*(1+VOTOS!$P$3%)^Q1753</f>
        <v>0</v>
      </c>
      <c r="O1753" s="54">
        <f t="shared" si="82"/>
        <v>479432.5</v>
      </c>
      <c r="P1753" s="103">
        <f t="shared" si="83"/>
        <v>3.1904968728811081E-6</v>
      </c>
      <c r="Q1753" s="6">
        <v>0</v>
      </c>
      <c r="R1753" s="6"/>
      <c r="S1753" s="6" t="s">
        <v>93</v>
      </c>
    </row>
    <row r="1754" spans="1:19" s="47" customFormat="1" ht="14" x14ac:dyDescent="0.15">
      <c r="A1754" s="8" t="s">
        <v>5234</v>
      </c>
      <c r="B1754" s="114" t="s">
        <v>416</v>
      </c>
      <c r="C1754" s="40" t="s">
        <v>65</v>
      </c>
      <c r="D1754" s="6" t="s">
        <v>1676</v>
      </c>
      <c r="E1754" s="7" t="s">
        <v>1678</v>
      </c>
      <c r="F1754" s="6" t="s">
        <v>5335</v>
      </c>
      <c r="G1754" s="6" t="s">
        <v>4936</v>
      </c>
      <c r="H1754" s="6" t="s">
        <v>38</v>
      </c>
      <c r="I1754" s="8" t="s">
        <v>39</v>
      </c>
      <c r="J1754" s="15" t="s">
        <v>7586</v>
      </c>
      <c r="K1754" s="7" t="s">
        <v>5338</v>
      </c>
      <c r="L1754" s="19">
        <v>185737.5</v>
      </c>
      <c r="M1754" s="19">
        <f t="shared" si="84"/>
        <v>0</v>
      </c>
      <c r="N1754" s="11">
        <f>M1754*(1+VOTOS!$P$3%)^Q1754</f>
        <v>0</v>
      </c>
      <c r="O1754" s="54">
        <f t="shared" si="82"/>
        <v>185737.5</v>
      </c>
      <c r="P1754" s="103">
        <f t="shared" si="83"/>
        <v>1.2360340880661091E-6</v>
      </c>
      <c r="Q1754" s="6">
        <v>0</v>
      </c>
      <c r="R1754" s="6"/>
      <c r="S1754" s="6" t="s">
        <v>93</v>
      </c>
    </row>
    <row r="1755" spans="1:19" s="47" customFormat="1" ht="14" x14ac:dyDescent="0.15">
      <c r="A1755" s="8" t="s">
        <v>5234</v>
      </c>
      <c r="B1755" s="114" t="s">
        <v>416</v>
      </c>
      <c r="C1755" s="40" t="s">
        <v>65</v>
      </c>
      <c r="D1755" s="6" t="s">
        <v>1676</v>
      </c>
      <c r="E1755" s="7" t="s">
        <v>1678</v>
      </c>
      <c r="F1755" s="6" t="s">
        <v>5335</v>
      </c>
      <c r="G1755" s="6" t="s">
        <v>4936</v>
      </c>
      <c r="H1755" s="6" t="s">
        <v>38</v>
      </c>
      <c r="I1755" s="8" t="s">
        <v>39</v>
      </c>
      <c r="J1755" s="15" t="s">
        <v>7586</v>
      </c>
      <c r="K1755" s="7" t="s">
        <v>5337</v>
      </c>
      <c r="L1755" s="19">
        <v>57012.5</v>
      </c>
      <c r="M1755" s="19">
        <f t="shared" si="84"/>
        <v>0</v>
      </c>
      <c r="N1755" s="11">
        <f>M1755*(1+VOTOS!$P$3%)^Q1755</f>
        <v>0</v>
      </c>
      <c r="O1755" s="54">
        <f t="shared" si="82"/>
        <v>57012.5</v>
      </c>
      <c r="P1755" s="103">
        <f t="shared" si="83"/>
        <v>3.7940315469880364E-7</v>
      </c>
      <c r="Q1755" s="6">
        <v>0</v>
      </c>
      <c r="R1755" s="6"/>
      <c r="S1755" s="6" t="s">
        <v>93</v>
      </c>
    </row>
    <row r="1756" spans="1:19" s="47" customFormat="1" ht="14" x14ac:dyDescent="0.15">
      <c r="A1756" s="14" t="s">
        <v>5234</v>
      </c>
      <c r="B1756" s="115" t="s">
        <v>416</v>
      </c>
      <c r="C1756" s="40" t="s">
        <v>65</v>
      </c>
      <c r="D1756" s="12" t="s">
        <v>1020</v>
      </c>
      <c r="E1756" s="51" t="s">
        <v>1021</v>
      </c>
      <c r="F1756" s="14" t="s">
        <v>6077</v>
      </c>
      <c r="G1756" s="14" t="s">
        <v>37</v>
      </c>
      <c r="H1756" s="14" t="s">
        <v>38</v>
      </c>
      <c r="I1756" s="14" t="s">
        <v>39</v>
      </c>
      <c r="J1756" s="15" t="s">
        <v>7586</v>
      </c>
      <c r="K1756" s="52" t="s">
        <v>4295</v>
      </c>
      <c r="L1756" s="109">
        <v>4534029</v>
      </c>
      <c r="M1756" s="19">
        <f t="shared" si="84"/>
        <v>4534029</v>
      </c>
      <c r="N1756" s="11">
        <f>M1756*(1+VOTOS!$P$3%)^Q1756</f>
        <v>4592377.6674847873</v>
      </c>
      <c r="O1756" s="54">
        <f t="shared" si="82"/>
        <v>4592377.6674847873</v>
      </c>
      <c r="P1756" s="103">
        <f t="shared" si="83"/>
        <v>3.0561062479492426E-5</v>
      </c>
      <c r="Q1756" s="6">
        <v>106</v>
      </c>
      <c r="R1756" s="6"/>
      <c r="S1756" s="6" t="s">
        <v>7</v>
      </c>
    </row>
    <row r="1757" spans="1:19" s="47" customFormat="1" ht="14" x14ac:dyDescent="0.15">
      <c r="A1757" s="8" t="s">
        <v>415</v>
      </c>
      <c r="B1757" s="114" t="s">
        <v>416</v>
      </c>
      <c r="C1757" s="40" t="s">
        <v>65</v>
      </c>
      <c r="D1757" s="6" t="s">
        <v>504</v>
      </c>
      <c r="E1757" s="7" t="s">
        <v>505</v>
      </c>
      <c r="F1757" s="6" t="s">
        <v>2290</v>
      </c>
      <c r="G1757" s="6" t="s">
        <v>4936</v>
      </c>
      <c r="H1757" s="6" t="s">
        <v>38</v>
      </c>
      <c r="I1757" s="8" t="s">
        <v>39</v>
      </c>
      <c r="J1757" s="15" t="s">
        <v>7586</v>
      </c>
      <c r="K1757" s="7" t="s">
        <v>2291</v>
      </c>
      <c r="L1757" s="19">
        <v>2064465</v>
      </c>
      <c r="M1757" s="19">
        <f t="shared" si="84"/>
        <v>2064465</v>
      </c>
      <c r="N1757" s="11">
        <f>M1757*(1+VOTOS!$P$3%)^Q1757</f>
        <v>2079461.5923324025</v>
      </c>
      <c r="O1757" s="54">
        <f t="shared" si="82"/>
        <v>2079461.5923324025</v>
      </c>
      <c r="P1757" s="103">
        <f t="shared" si="83"/>
        <v>1.3838268593833126E-5</v>
      </c>
      <c r="Q1757" s="6">
        <v>60</v>
      </c>
      <c r="R1757" s="6"/>
      <c r="S1757" s="6" t="s">
        <v>11</v>
      </c>
    </row>
    <row r="1758" spans="1:19" s="47" customFormat="1" ht="14" x14ac:dyDescent="0.15">
      <c r="A1758" s="8" t="s">
        <v>415</v>
      </c>
      <c r="B1758" s="114" t="s">
        <v>416</v>
      </c>
      <c r="C1758" s="40" t="s">
        <v>65</v>
      </c>
      <c r="D1758" s="6" t="s">
        <v>504</v>
      </c>
      <c r="E1758" s="7" t="s">
        <v>505</v>
      </c>
      <c r="F1758" s="6" t="s">
        <v>2290</v>
      </c>
      <c r="G1758" s="6" t="s">
        <v>4936</v>
      </c>
      <c r="H1758" s="6" t="s">
        <v>38</v>
      </c>
      <c r="I1758" s="8" t="s">
        <v>39</v>
      </c>
      <c r="J1758" s="15" t="s">
        <v>7586</v>
      </c>
      <c r="K1758" s="7" t="s">
        <v>4170</v>
      </c>
      <c r="L1758" s="19">
        <v>3808559</v>
      </c>
      <c r="M1758" s="19">
        <f t="shared" si="84"/>
        <v>3808559</v>
      </c>
      <c r="N1758" s="11">
        <f>M1758*(1+VOTOS!$P$3%)^Q1758</f>
        <v>3908157.6349702463</v>
      </c>
      <c r="O1758" s="54">
        <f t="shared" si="82"/>
        <v>3908157.6349702463</v>
      </c>
      <c r="P1758" s="103">
        <f t="shared" si="83"/>
        <v>2.6007758575188372E-5</v>
      </c>
      <c r="Q1758" s="6">
        <v>214</v>
      </c>
      <c r="R1758" s="6"/>
      <c r="S1758" s="6" t="s">
        <v>11</v>
      </c>
    </row>
    <row r="1759" spans="1:19" s="47" customFormat="1" ht="14" x14ac:dyDescent="0.15">
      <c r="A1759" s="8" t="s">
        <v>415</v>
      </c>
      <c r="B1759" s="114" t="s">
        <v>416</v>
      </c>
      <c r="C1759" s="40" t="s">
        <v>65</v>
      </c>
      <c r="D1759" s="6" t="s">
        <v>504</v>
      </c>
      <c r="E1759" s="17" t="s">
        <v>505</v>
      </c>
      <c r="F1759" s="6" t="s">
        <v>2290</v>
      </c>
      <c r="G1759" s="6" t="s">
        <v>4936</v>
      </c>
      <c r="H1759" s="6" t="s">
        <v>38</v>
      </c>
      <c r="I1759" s="8" t="s">
        <v>39</v>
      </c>
      <c r="J1759" s="15" t="s">
        <v>7586</v>
      </c>
      <c r="K1759" s="7" t="s">
        <v>4172</v>
      </c>
      <c r="L1759" s="19">
        <v>2532607</v>
      </c>
      <c r="M1759" s="19">
        <f t="shared" si="84"/>
        <v>2532607</v>
      </c>
      <c r="N1759" s="11">
        <f>M1759*(1+VOTOS!$P$3%)^Q1759</f>
        <v>2590074.6274903053</v>
      </c>
      <c r="O1759" s="54">
        <f t="shared" si="82"/>
        <v>2590074.6274903053</v>
      </c>
      <c r="P1759" s="103">
        <f t="shared" si="83"/>
        <v>1.7236263706645922E-5</v>
      </c>
      <c r="Q1759" s="6">
        <v>186</v>
      </c>
      <c r="R1759" s="6"/>
      <c r="S1759" s="6" t="s">
        <v>11</v>
      </c>
    </row>
    <row r="1760" spans="1:19" s="47" customFormat="1" ht="14" x14ac:dyDescent="0.15">
      <c r="A1760" s="8" t="s">
        <v>415</v>
      </c>
      <c r="B1760" s="114" t="s">
        <v>416</v>
      </c>
      <c r="C1760" s="40" t="s">
        <v>65</v>
      </c>
      <c r="D1760" s="6" t="s">
        <v>504</v>
      </c>
      <c r="E1760" s="7" t="s">
        <v>505</v>
      </c>
      <c r="F1760" s="6" t="s">
        <v>2290</v>
      </c>
      <c r="G1760" s="6" t="s">
        <v>4936</v>
      </c>
      <c r="H1760" s="6" t="s">
        <v>38</v>
      </c>
      <c r="I1760" s="8" t="s">
        <v>39</v>
      </c>
      <c r="J1760" s="15" t="s">
        <v>7586</v>
      </c>
      <c r="K1760" s="7" t="s">
        <v>4173</v>
      </c>
      <c r="L1760" s="19">
        <v>2451198</v>
      </c>
      <c r="M1760" s="19">
        <f t="shared" si="84"/>
        <v>2451198</v>
      </c>
      <c r="N1760" s="11">
        <f>M1760*(1+VOTOS!$P$3%)^Q1760</f>
        <v>2502588.3190585007</v>
      </c>
      <c r="O1760" s="54">
        <f t="shared" si="82"/>
        <v>2502588.3190585007</v>
      </c>
      <c r="P1760" s="103">
        <f t="shared" si="83"/>
        <v>1.6654065392031071E-5</v>
      </c>
      <c r="Q1760" s="6">
        <v>172</v>
      </c>
      <c r="R1760" s="6"/>
      <c r="S1760" s="6" t="s">
        <v>11</v>
      </c>
    </row>
    <row r="1761" spans="1:19" s="47" customFormat="1" ht="14" x14ac:dyDescent="0.15">
      <c r="A1761" s="8" t="s">
        <v>415</v>
      </c>
      <c r="B1761" s="114" t="s">
        <v>416</v>
      </c>
      <c r="C1761" s="40" t="s">
        <v>65</v>
      </c>
      <c r="D1761" s="6" t="s">
        <v>504</v>
      </c>
      <c r="E1761" s="7" t="s">
        <v>505</v>
      </c>
      <c r="F1761" s="6" t="s">
        <v>2290</v>
      </c>
      <c r="G1761" s="6" t="s">
        <v>4936</v>
      </c>
      <c r="H1761" s="6" t="s">
        <v>38</v>
      </c>
      <c r="I1761" s="8" t="s">
        <v>39</v>
      </c>
      <c r="J1761" s="15" t="s">
        <v>7586</v>
      </c>
      <c r="K1761" s="7" t="s">
        <v>4169</v>
      </c>
      <c r="L1761" s="19">
        <v>2164114</v>
      </c>
      <c r="M1761" s="19">
        <f t="shared" si="84"/>
        <v>2164114</v>
      </c>
      <c r="N1761" s="11">
        <f>M1761*(1+VOTOS!$P$3%)^Q1761</f>
        <v>2224730.2707685214</v>
      </c>
      <c r="O1761" s="54">
        <f t="shared" si="82"/>
        <v>2224730.2707685214</v>
      </c>
      <c r="P1761" s="103">
        <f t="shared" si="83"/>
        <v>1.480499334502961E-5</v>
      </c>
      <c r="Q1761" s="6">
        <v>229</v>
      </c>
      <c r="R1761" s="6"/>
      <c r="S1761" s="6" t="s">
        <v>11</v>
      </c>
    </row>
    <row r="1762" spans="1:19" s="47" customFormat="1" ht="14" x14ac:dyDescent="0.15">
      <c r="A1762" s="8" t="s">
        <v>415</v>
      </c>
      <c r="B1762" s="114" t="s">
        <v>416</v>
      </c>
      <c r="C1762" s="40" t="s">
        <v>65</v>
      </c>
      <c r="D1762" s="6" t="s">
        <v>504</v>
      </c>
      <c r="E1762" s="7" t="s">
        <v>505</v>
      </c>
      <c r="F1762" s="6" t="s">
        <v>2290</v>
      </c>
      <c r="G1762" s="6" t="s">
        <v>4936</v>
      </c>
      <c r="H1762" s="6" t="s">
        <v>38</v>
      </c>
      <c r="I1762" s="8" t="s">
        <v>39</v>
      </c>
      <c r="J1762" s="15" t="s">
        <v>7586</v>
      </c>
      <c r="K1762" s="7" t="s">
        <v>4174</v>
      </c>
      <c r="L1762" s="19">
        <v>1623693</v>
      </c>
      <c r="M1762" s="19">
        <f t="shared" si="84"/>
        <v>1623693</v>
      </c>
      <c r="N1762" s="11">
        <f>M1762*(1+VOTOS!$P$3%)^Q1762</f>
        <v>1654937.0651513159</v>
      </c>
      <c r="O1762" s="54">
        <f t="shared" si="82"/>
        <v>1654937.0651513159</v>
      </c>
      <c r="P1762" s="103">
        <f t="shared" si="83"/>
        <v>1.1013169802173012E-5</v>
      </c>
      <c r="Q1762" s="6">
        <v>158</v>
      </c>
      <c r="R1762" s="6"/>
      <c r="S1762" s="6" t="s">
        <v>11</v>
      </c>
    </row>
    <row r="1763" spans="1:19" s="47" customFormat="1" ht="14" x14ac:dyDescent="0.15">
      <c r="A1763" s="8" t="s">
        <v>415</v>
      </c>
      <c r="B1763" s="114" t="s">
        <v>416</v>
      </c>
      <c r="C1763" s="40" t="s">
        <v>65</v>
      </c>
      <c r="D1763" s="6" t="s">
        <v>504</v>
      </c>
      <c r="E1763" s="7" t="s">
        <v>505</v>
      </c>
      <c r="F1763" s="6" t="s">
        <v>2290</v>
      </c>
      <c r="G1763" s="6" t="s">
        <v>4936</v>
      </c>
      <c r="H1763" s="6" t="s">
        <v>38</v>
      </c>
      <c r="I1763" s="8" t="s">
        <v>39</v>
      </c>
      <c r="J1763" s="15" t="s">
        <v>7586</v>
      </c>
      <c r="K1763" s="7" t="s">
        <v>4168</v>
      </c>
      <c r="L1763" s="19">
        <v>1614104</v>
      </c>
      <c r="M1763" s="19">
        <f t="shared" si="84"/>
        <v>1614104</v>
      </c>
      <c r="N1763" s="11">
        <f>M1763*(1+VOTOS!$P$3%)^Q1763</f>
        <v>1664727.9215945879</v>
      </c>
      <c r="O1763" s="54">
        <f t="shared" si="82"/>
        <v>1664727.9215945879</v>
      </c>
      <c r="P1763" s="103">
        <f t="shared" si="83"/>
        <v>1.1078325370193717E-5</v>
      </c>
      <c r="Q1763" s="6">
        <v>256</v>
      </c>
      <c r="R1763" s="6"/>
      <c r="S1763" s="6" t="s">
        <v>11</v>
      </c>
    </row>
    <row r="1764" spans="1:19" s="47" customFormat="1" ht="14" x14ac:dyDescent="0.15">
      <c r="A1764" s="8" t="s">
        <v>415</v>
      </c>
      <c r="B1764" s="114" t="s">
        <v>416</v>
      </c>
      <c r="C1764" s="40" t="s">
        <v>65</v>
      </c>
      <c r="D1764" s="6" t="s">
        <v>504</v>
      </c>
      <c r="E1764" s="7" t="s">
        <v>505</v>
      </c>
      <c r="F1764" s="6" t="s">
        <v>2290</v>
      </c>
      <c r="G1764" s="6" t="s">
        <v>4936</v>
      </c>
      <c r="H1764" s="6" t="s">
        <v>38</v>
      </c>
      <c r="I1764" s="8" t="s">
        <v>39</v>
      </c>
      <c r="J1764" s="15" t="s">
        <v>7586</v>
      </c>
      <c r="K1764" s="7" t="s">
        <v>3084</v>
      </c>
      <c r="L1764" s="19">
        <v>1295462</v>
      </c>
      <c r="M1764" s="19">
        <f t="shared" si="84"/>
        <v>1295462</v>
      </c>
      <c r="N1764" s="11">
        <f>M1764*(1+VOTOS!$P$3%)^Q1764</f>
        <v>1338512.012199498</v>
      </c>
      <c r="O1764" s="54">
        <f t="shared" si="82"/>
        <v>1338512.012199498</v>
      </c>
      <c r="P1764" s="103">
        <f t="shared" si="83"/>
        <v>8.9074445083224397E-6</v>
      </c>
      <c r="Q1764" s="6">
        <v>271</v>
      </c>
      <c r="R1764" s="6"/>
      <c r="S1764" s="6" t="s">
        <v>11</v>
      </c>
    </row>
    <row r="1765" spans="1:19" s="47" customFormat="1" ht="14" x14ac:dyDescent="0.15">
      <c r="A1765" s="8" t="s">
        <v>415</v>
      </c>
      <c r="B1765" s="114" t="s">
        <v>416</v>
      </c>
      <c r="C1765" s="40" t="s">
        <v>65</v>
      </c>
      <c r="D1765" s="6" t="s">
        <v>504</v>
      </c>
      <c r="E1765" s="7" t="s">
        <v>505</v>
      </c>
      <c r="F1765" s="6" t="s">
        <v>2290</v>
      </c>
      <c r="G1765" s="6" t="s">
        <v>4936</v>
      </c>
      <c r="H1765" s="6" t="s">
        <v>38</v>
      </c>
      <c r="I1765" s="8" t="s">
        <v>39</v>
      </c>
      <c r="J1765" s="15" t="s">
        <v>7586</v>
      </c>
      <c r="K1765" s="7" t="s">
        <v>4171</v>
      </c>
      <c r="L1765" s="19">
        <v>925471</v>
      </c>
      <c r="M1765" s="19">
        <f t="shared" si="84"/>
        <v>925471</v>
      </c>
      <c r="N1765" s="11">
        <f>M1765*(1+VOTOS!$P$3%)^Q1765</f>
        <v>948070.74201669684</v>
      </c>
      <c r="O1765" s="54">
        <f t="shared" si="82"/>
        <v>948070.74201669684</v>
      </c>
      <c r="P1765" s="103">
        <f t="shared" si="83"/>
        <v>6.3091608050650366E-6</v>
      </c>
      <c r="Q1765" s="6">
        <v>200</v>
      </c>
      <c r="R1765" s="6"/>
      <c r="S1765" s="6" t="s">
        <v>11</v>
      </c>
    </row>
    <row r="1766" spans="1:19" s="47" customFormat="1" ht="14" x14ac:dyDescent="0.15">
      <c r="A1766" s="8" t="s">
        <v>415</v>
      </c>
      <c r="B1766" s="114" t="s">
        <v>416</v>
      </c>
      <c r="C1766" s="40" t="s">
        <v>65</v>
      </c>
      <c r="D1766" s="6" t="s">
        <v>504</v>
      </c>
      <c r="E1766" s="7" t="s">
        <v>505</v>
      </c>
      <c r="F1766" s="6" t="s">
        <v>2290</v>
      </c>
      <c r="G1766" s="6" t="s">
        <v>4936</v>
      </c>
      <c r="H1766" s="6" t="s">
        <v>38</v>
      </c>
      <c r="I1766" s="8" t="s">
        <v>39</v>
      </c>
      <c r="J1766" s="15" t="s">
        <v>7586</v>
      </c>
      <c r="K1766" s="7" t="s">
        <v>3132</v>
      </c>
      <c r="L1766" s="19">
        <v>624595</v>
      </c>
      <c r="M1766" s="19">
        <f t="shared" si="84"/>
        <v>624595</v>
      </c>
      <c r="N1766" s="11">
        <f>M1766*(1+VOTOS!$P$3%)^Q1766</f>
        <v>643097.46586390631</v>
      </c>
      <c r="O1766" s="54">
        <f t="shared" si="82"/>
        <v>643097.46586390631</v>
      </c>
      <c r="P1766" s="103">
        <f t="shared" si="83"/>
        <v>4.279644066258667E-6</v>
      </c>
      <c r="Q1766" s="6">
        <v>242</v>
      </c>
      <c r="R1766" s="6"/>
      <c r="S1766" s="6" t="s">
        <v>11</v>
      </c>
    </row>
    <row r="1767" spans="1:19" s="47" customFormat="1" ht="14" x14ac:dyDescent="0.15">
      <c r="A1767" s="8" t="s">
        <v>415</v>
      </c>
      <c r="B1767" s="114" t="s">
        <v>416</v>
      </c>
      <c r="C1767" s="40" t="s">
        <v>65</v>
      </c>
      <c r="D1767" s="6" t="s">
        <v>504</v>
      </c>
      <c r="E1767" s="7" t="s">
        <v>505</v>
      </c>
      <c r="F1767" s="6" t="s">
        <v>2290</v>
      </c>
      <c r="G1767" s="6" t="s">
        <v>4936</v>
      </c>
      <c r="H1767" s="6" t="s">
        <v>38</v>
      </c>
      <c r="I1767" s="8" t="s">
        <v>39</v>
      </c>
      <c r="J1767" s="15" t="s">
        <v>7586</v>
      </c>
      <c r="K1767" s="7" t="s">
        <v>4167</v>
      </c>
      <c r="L1767" s="19">
        <v>446614</v>
      </c>
      <c r="M1767" s="19">
        <f t="shared" si="84"/>
        <v>446614</v>
      </c>
      <c r="N1767" s="11">
        <f>M1767*(1+VOTOS!$P$3%)^Q1767</f>
        <v>462235.59159995493</v>
      </c>
      <c r="O1767" s="54">
        <f t="shared" si="82"/>
        <v>462235.59159995493</v>
      </c>
      <c r="P1767" s="103">
        <f t="shared" si="83"/>
        <v>3.0760559818827578E-6</v>
      </c>
      <c r="Q1767" s="6">
        <v>285</v>
      </c>
      <c r="R1767" s="6"/>
      <c r="S1767" s="6" t="s">
        <v>11</v>
      </c>
    </row>
    <row r="1768" spans="1:19" s="47" customFormat="1" ht="14" x14ac:dyDescent="0.15">
      <c r="A1768" s="8" t="s">
        <v>415</v>
      </c>
      <c r="B1768" s="114" t="s">
        <v>416</v>
      </c>
      <c r="C1768" s="40" t="s">
        <v>65</v>
      </c>
      <c r="D1768" s="6" t="s">
        <v>504</v>
      </c>
      <c r="E1768" s="7" t="s">
        <v>505</v>
      </c>
      <c r="F1768" s="6" t="s">
        <v>2290</v>
      </c>
      <c r="G1768" s="6" t="s">
        <v>4936</v>
      </c>
      <c r="H1768" s="6" t="s">
        <v>38</v>
      </c>
      <c r="I1768" s="8" t="s">
        <v>39</v>
      </c>
      <c r="J1768" s="15" t="s">
        <v>7586</v>
      </c>
      <c r="K1768" s="7" t="s">
        <v>4175</v>
      </c>
      <c r="L1768" s="19">
        <v>410822</v>
      </c>
      <c r="M1768" s="19">
        <f t="shared" si="84"/>
        <v>410822</v>
      </c>
      <c r="N1768" s="11">
        <f>M1768*(1+VOTOS!$P$3%)^Q1768</f>
        <v>418020.71322880907</v>
      </c>
      <c r="O1768" s="54">
        <f t="shared" si="82"/>
        <v>418020.71322880907</v>
      </c>
      <c r="P1768" s="103">
        <f t="shared" si="83"/>
        <v>2.7818176247043034E-6</v>
      </c>
      <c r="Q1768" s="6">
        <v>144</v>
      </c>
      <c r="R1768" s="6"/>
      <c r="S1768" s="6" t="s">
        <v>11</v>
      </c>
    </row>
    <row r="1769" spans="1:19" s="47" customFormat="1" ht="14" x14ac:dyDescent="0.15">
      <c r="A1769" s="8" t="s">
        <v>415</v>
      </c>
      <c r="B1769" s="114" t="s">
        <v>416</v>
      </c>
      <c r="C1769" s="40" t="s">
        <v>65</v>
      </c>
      <c r="D1769" s="6" t="s">
        <v>504</v>
      </c>
      <c r="E1769" s="7" t="s">
        <v>505</v>
      </c>
      <c r="F1769" s="6" t="s">
        <v>2290</v>
      </c>
      <c r="G1769" s="6" t="s">
        <v>4936</v>
      </c>
      <c r="H1769" s="6" t="s">
        <v>38</v>
      </c>
      <c r="I1769" s="8" t="s">
        <v>39</v>
      </c>
      <c r="J1769" s="15" t="s">
        <v>7586</v>
      </c>
      <c r="K1769" s="7" t="s">
        <v>2291</v>
      </c>
      <c r="L1769" s="19">
        <v>286171</v>
      </c>
      <c r="M1769" s="19">
        <f t="shared" si="84"/>
        <v>286171</v>
      </c>
      <c r="N1769" s="11">
        <f>M1769*(1+VOTOS!$P$3%)^Q1769</f>
        <v>288249.79030371353</v>
      </c>
      <c r="O1769" s="54">
        <f t="shared" si="82"/>
        <v>288249.79030371353</v>
      </c>
      <c r="P1769" s="103">
        <f t="shared" si="83"/>
        <v>1.9182263500547693E-6</v>
      </c>
      <c r="Q1769" s="48">
        <v>60</v>
      </c>
      <c r="R1769" s="48"/>
      <c r="S1769" s="48" t="s">
        <v>11</v>
      </c>
    </row>
    <row r="1770" spans="1:19" s="47" customFormat="1" ht="14" x14ac:dyDescent="0.15">
      <c r="A1770" s="8" t="s">
        <v>415</v>
      </c>
      <c r="B1770" s="114" t="s">
        <v>416</v>
      </c>
      <c r="C1770" s="40" t="s">
        <v>65</v>
      </c>
      <c r="D1770" s="6" t="s">
        <v>504</v>
      </c>
      <c r="E1770" s="7" t="s">
        <v>505</v>
      </c>
      <c r="F1770" s="6" t="s">
        <v>2290</v>
      </c>
      <c r="G1770" s="6" t="s">
        <v>4936</v>
      </c>
      <c r="H1770" s="6" t="s">
        <v>38</v>
      </c>
      <c r="I1770" s="8" t="s">
        <v>39</v>
      </c>
      <c r="J1770" s="15" t="s">
        <v>7586</v>
      </c>
      <c r="K1770" s="7" t="s">
        <v>4177</v>
      </c>
      <c r="L1770" s="19">
        <v>259497</v>
      </c>
      <c r="M1770" s="19">
        <f t="shared" si="84"/>
        <v>259497</v>
      </c>
      <c r="N1770" s="11">
        <f>M1770*(1+VOTOS!$P$3%)^Q1770</f>
        <v>261823.83235239389</v>
      </c>
      <c r="O1770" s="54">
        <f t="shared" si="82"/>
        <v>261823.83235239389</v>
      </c>
      <c r="P1770" s="103">
        <f t="shared" si="83"/>
        <v>1.7423685677672253E-6</v>
      </c>
      <c r="Q1770" s="6">
        <v>74</v>
      </c>
      <c r="R1770" s="6"/>
      <c r="S1770" s="6" t="s">
        <v>11</v>
      </c>
    </row>
    <row r="1771" spans="1:19" s="47" customFormat="1" ht="14" x14ac:dyDescent="0.15">
      <c r="A1771" s="8" t="s">
        <v>415</v>
      </c>
      <c r="B1771" s="114" t="s">
        <v>416</v>
      </c>
      <c r="C1771" s="40" t="s">
        <v>65</v>
      </c>
      <c r="D1771" s="6" t="s">
        <v>504</v>
      </c>
      <c r="E1771" s="7" t="s">
        <v>505</v>
      </c>
      <c r="F1771" s="6" t="s">
        <v>2290</v>
      </c>
      <c r="G1771" s="6" t="s">
        <v>4936</v>
      </c>
      <c r="H1771" s="6" t="s">
        <v>38</v>
      </c>
      <c r="I1771" s="8" t="s">
        <v>39</v>
      </c>
      <c r="J1771" s="15" t="s">
        <v>7586</v>
      </c>
      <c r="K1771" s="7" t="s">
        <v>4176</v>
      </c>
      <c r="L1771" s="19">
        <v>229832</v>
      </c>
      <c r="M1771" s="19">
        <f t="shared" si="84"/>
        <v>229832</v>
      </c>
      <c r="N1771" s="11">
        <f>M1771*(1+VOTOS!$P$3%)^Q1771</f>
        <v>233464.66039868514</v>
      </c>
      <c r="O1771" s="54">
        <f t="shared" si="82"/>
        <v>233464.66039868514</v>
      </c>
      <c r="P1771" s="103">
        <f t="shared" si="83"/>
        <v>1.5536457560350098E-6</v>
      </c>
      <c r="Q1771" s="6">
        <v>130</v>
      </c>
      <c r="R1771" s="6"/>
      <c r="S1771" s="6" t="s">
        <v>11</v>
      </c>
    </row>
    <row r="1772" spans="1:19" s="47" customFormat="1" ht="14" x14ac:dyDescent="0.15">
      <c r="A1772" s="8" t="s">
        <v>415</v>
      </c>
      <c r="B1772" s="114" t="s">
        <v>416</v>
      </c>
      <c r="C1772" s="40" t="s">
        <v>65</v>
      </c>
      <c r="D1772" s="6" t="s">
        <v>504</v>
      </c>
      <c r="E1772" s="7" t="s">
        <v>505</v>
      </c>
      <c r="F1772" s="6" t="s">
        <v>2290</v>
      </c>
      <c r="G1772" s="6" t="s">
        <v>4936</v>
      </c>
      <c r="H1772" s="6" t="s">
        <v>38</v>
      </c>
      <c r="I1772" s="8" t="s">
        <v>39</v>
      </c>
      <c r="J1772" s="15" t="s">
        <v>7586</v>
      </c>
      <c r="K1772" s="7" t="s">
        <v>3702</v>
      </c>
      <c r="L1772" s="19">
        <v>185245</v>
      </c>
      <c r="M1772" s="19">
        <f t="shared" si="84"/>
        <v>185245</v>
      </c>
      <c r="N1772" s="11">
        <f>M1772*(1+VOTOS!$P$3%)^Q1772</f>
        <v>186590.6482655874</v>
      </c>
      <c r="O1772" s="54">
        <f t="shared" si="82"/>
        <v>186590.6482655874</v>
      </c>
      <c r="P1772" s="103">
        <f t="shared" si="83"/>
        <v>1.2417115648192716E-6</v>
      </c>
      <c r="Q1772" s="6">
        <v>60</v>
      </c>
      <c r="R1772" s="6"/>
      <c r="S1772" s="6" t="s">
        <v>11</v>
      </c>
    </row>
    <row r="1773" spans="1:19" s="47" customFormat="1" ht="14" x14ac:dyDescent="0.15">
      <c r="A1773" s="8" t="s">
        <v>415</v>
      </c>
      <c r="B1773" s="114" t="s">
        <v>416</v>
      </c>
      <c r="C1773" s="40" t="s">
        <v>65</v>
      </c>
      <c r="D1773" s="6" t="s">
        <v>504</v>
      </c>
      <c r="E1773" s="7" t="s">
        <v>505</v>
      </c>
      <c r="F1773" s="6" t="s">
        <v>2290</v>
      </c>
      <c r="G1773" s="6" t="s">
        <v>4936</v>
      </c>
      <c r="H1773" s="6" t="s">
        <v>38</v>
      </c>
      <c r="I1773" s="8" t="s">
        <v>39</v>
      </c>
      <c r="J1773" s="15" t="s">
        <v>7586</v>
      </c>
      <c r="K1773" s="7" t="s">
        <v>4178</v>
      </c>
      <c r="L1773" s="19">
        <v>164103</v>
      </c>
      <c r="M1773" s="19">
        <f t="shared" si="84"/>
        <v>164103</v>
      </c>
      <c r="N1773" s="11">
        <f>M1773*(1+VOTOS!$P$3%)^Q1773</f>
        <v>165574.46275111038</v>
      </c>
      <c r="O1773" s="54">
        <f t="shared" si="82"/>
        <v>165574.46275111038</v>
      </c>
      <c r="P1773" s="103">
        <f t="shared" si="83"/>
        <v>1.1018543916742965E-6</v>
      </c>
      <c r="Q1773" s="6">
        <v>74</v>
      </c>
      <c r="R1773" s="6"/>
      <c r="S1773" s="6" t="s">
        <v>11</v>
      </c>
    </row>
    <row r="1774" spans="1:19" s="47" customFormat="1" ht="14" x14ac:dyDescent="0.15">
      <c r="A1774" s="8" t="s">
        <v>5234</v>
      </c>
      <c r="B1774" s="114" t="s">
        <v>416</v>
      </c>
      <c r="C1774" s="40" t="s">
        <v>65</v>
      </c>
      <c r="D1774" s="6" t="s">
        <v>1045</v>
      </c>
      <c r="E1774" s="7" t="s">
        <v>1046</v>
      </c>
      <c r="F1774" s="6" t="s">
        <v>5240</v>
      </c>
      <c r="G1774" s="6" t="s">
        <v>2298</v>
      </c>
      <c r="H1774" s="6" t="s">
        <v>38</v>
      </c>
      <c r="I1774" s="8" t="s">
        <v>39</v>
      </c>
      <c r="J1774" s="15" t="s">
        <v>7586</v>
      </c>
      <c r="K1774" s="7" t="s">
        <v>655</v>
      </c>
      <c r="L1774" s="19">
        <v>4234205.6996999998</v>
      </c>
      <c r="M1774" s="19">
        <f t="shared" si="84"/>
        <v>4234205.6996999998</v>
      </c>
      <c r="N1774" s="11">
        <f>M1774*(1+VOTOS!$P$3%)^Q1774</f>
        <v>4983081.3584806323</v>
      </c>
      <c r="O1774" s="54">
        <f t="shared" si="82"/>
        <v>4983081.3584806323</v>
      </c>
      <c r="P1774" s="103">
        <f t="shared" si="83"/>
        <v>3.3161092524066686E-5</v>
      </c>
      <c r="Q1774" s="6">
        <v>1350</v>
      </c>
      <c r="R1774" s="6"/>
      <c r="S1774" s="6" t="s">
        <v>7577</v>
      </c>
    </row>
    <row r="1775" spans="1:19" s="47" customFormat="1" ht="14" x14ac:dyDescent="0.15">
      <c r="A1775" s="8" t="s">
        <v>415</v>
      </c>
      <c r="B1775" s="114" t="s">
        <v>416</v>
      </c>
      <c r="C1775" s="40" t="s">
        <v>65</v>
      </c>
      <c r="D1775" s="6" t="s">
        <v>159</v>
      </c>
      <c r="E1775" s="7" t="s">
        <v>160</v>
      </c>
      <c r="F1775" s="6" t="s">
        <v>4179</v>
      </c>
      <c r="G1775" s="6" t="s">
        <v>4936</v>
      </c>
      <c r="H1775" s="6" t="s">
        <v>38</v>
      </c>
      <c r="I1775" s="8" t="s">
        <v>39</v>
      </c>
      <c r="J1775" s="15" t="s">
        <v>7586</v>
      </c>
      <c r="K1775" s="7" t="s">
        <v>4182</v>
      </c>
      <c r="L1775" s="19">
        <v>8866548</v>
      </c>
      <c r="M1775" s="19">
        <f t="shared" si="84"/>
        <v>8866548</v>
      </c>
      <c r="N1775" s="11">
        <f>M1775*(1+VOTOS!$P$3%)^Q1775</f>
        <v>9231084.1952592917</v>
      </c>
      <c r="O1775" s="54">
        <f t="shared" si="82"/>
        <v>9231084.1952592917</v>
      </c>
      <c r="P1775" s="103">
        <f t="shared" si="83"/>
        <v>6.1430431308426094E-5</v>
      </c>
      <c r="Q1775" s="48">
        <v>334</v>
      </c>
      <c r="R1775" s="48"/>
      <c r="S1775" s="48" t="s">
        <v>11</v>
      </c>
    </row>
    <row r="1776" spans="1:19" s="47" customFormat="1" ht="14" x14ac:dyDescent="0.15">
      <c r="A1776" s="8" t="s">
        <v>415</v>
      </c>
      <c r="B1776" s="114" t="s">
        <v>416</v>
      </c>
      <c r="C1776" s="40" t="s">
        <v>65</v>
      </c>
      <c r="D1776" s="6" t="s">
        <v>159</v>
      </c>
      <c r="E1776" s="7" t="s">
        <v>160</v>
      </c>
      <c r="F1776" s="6" t="s">
        <v>4179</v>
      </c>
      <c r="G1776" s="6" t="s">
        <v>4936</v>
      </c>
      <c r="H1776" s="6" t="s">
        <v>38</v>
      </c>
      <c r="I1776" s="8" t="s">
        <v>39</v>
      </c>
      <c r="J1776" s="15" t="s">
        <v>7586</v>
      </c>
      <c r="K1776" s="7" t="s">
        <v>3974</v>
      </c>
      <c r="L1776" s="19">
        <v>7373068</v>
      </c>
      <c r="M1776" s="19">
        <f t="shared" si="84"/>
        <v>7373068</v>
      </c>
      <c r="N1776" s="11">
        <f>M1776*(1+VOTOS!$P$3%)^Q1776</f>
        <v>7701244.3366478579</v>
      </c>
      <c r="O1776" s="54">
        <f t="shared" si="82"/>
        <v>7701244.3366478579</v>
      </c>
      <c r="P1776" s="103">
        <f t="shared" si="83"/>
        <v>5.1249750430703665E-5</v>
      </c>
      <c r="Q1776" s="48">
        <v>361</v>
      </c>
      <c r="R1776" s="48"/>
      <c r="S1776" s="48" t="s">
        <v>11</v>
      </c>
    </row>
    <row r="1777" spans="1:19" s="47" customFormat="1" ht="14" x14ac:dyDescent="0.15">
      <c r="A1777" s="8" t="s">
        <v>415</v>
      </c>
      <c r="B1777" s="114" t="s">
        <v>416</v>
      </c>
      <c r="C1777" s="40" t="s">
        <v>65</v>
      </c>
      <c r="D1777" s="6" t="s">
        <v>159</v>
      </c>
      <c r="E1777" s="7" t="s">
        <v>160</v>
      </c>
      <c r="F1777" s="6" t="s">
        <v>4179</v>
      </c>
      <c r="G1777" s="6" t="s">
        <v>4936</v>
      </c>
      <c r="H1777" s="6" t="s">
        <v>38</v>
      </c>
      <c r="I1777" s="8" t="s">
        <v>39</v>
      </c>
      <c r="J1777" s="15" t="s">
        <v>7586</v>
      </c>
      <c r="K1777" s="7" t="s">
        <v>4180</v>
      </c>
      <c r="L1777" s="19">
        <v>5753466</v>
      </c>
      <c r="M1777" s="19">
        <f t="shared" si="84"/>
        <v>5753466</v>
      </c>
      <c r="N1777" s="11">
        <f>M1777*(1+VOTOS!$P$3%)^Q1777</f>
        <v>6019711.3803615747</v>
      </c>
      <c r="O1777" s="54">
        <f t="shared" si="82"/>
        <v>6019711.3803615747</v>
      </c>
      <c r="P1777" s="103">
        <f t="shared" si="83"/>
        <v>4.005959198571316E-5</v>
      </c>
      <c r="Q1777" s="48">
        <v>375</v>
      </c>
      <c r="R1777" s="48"/>
      <c r="S1777" s="48" t="s">
        <v>11</v>
      </c>
    </row>
    <row r="1778" spans="1:19" s="47" customFormat="1" ht="14" x14ac:dyDescent="0.15">
      <c r="A1778" s="8" t="s">
        <v>415</v>
      </c>
      <c r="B1778" s="114" t="s">
        <v>416</v>
      </c>
      <c r="C1778" s="40" t="s">
        <v>65</v>
      </c>
      <c r="D1778" s="6" t="s">
        <v>159</v>
      </c>
      <c r="E1778" s="7" t="s">
        <v>160</v>
      </c>
      <c r="F1778" s="6" t="s">
        <v>4179</v>
      </c>
      <c r="G1778" s="6" t="s">
        <v>4936</v>
      </c>
      <c r="H1778" s="6" t="s">
        <v>38</v>
      </c>
      <c r="I1778" s="8" t="s">
        <v>39</v>
      </c>
      <c r="J1778" s="15" t="s">
        <v>7586</v>
      </c>
      <c r="K1778" s="7" t="s">
        <v>2331</v>
      </c>
      <c r="L1778" s="19">
        <v>5414604</v>
      </c>
      <c r="M1778" s="19">
        <f t="shared" si="84"/>
        <v>5414604</v>
      </c>
      <c r="N1778" s="11">
        <f>M1778*(1+VOTOS!$P$3%)^Q1778</f>
        <v>5675428.5777991526</v>
      </c>
      <c r="O1778" s="54">
        <f t="shared" si="82"/>
        <v>5675428.5777991526</v>
      </c>
      <c r="P1778" s="103">
        <f t="shared" si="83"/>
        <v>3.7768480713610928E-5</v>
      </c>
      <c r="Q1778" s="48">
        <v>390</v>
      </c>
      <c r="R1778" s="48"/>
      <c r="S1778" s="48" t="s">
        <v>11</v>
      </c>
    </row>
    <row r="1779" spans="1:19" s="47" customFormat="1" ht="14" x14ac:dyDescent="0.15">
      <c r="A1779" s="8" t="s">
        <v>415</v>
      </c>
      <c r="B1779" s="114" t="s">
        <v>416</v>
      </c>
      <c r="C1779" s="40" t="s">
        <v>65</v>
      </c>
      <c r="D1779" s="6" t="s">
        <v>159</v>
      </c>
      <c r="E1779" s="7" t="s">
        <v>160</v>
      </c>
      <c r="F1779" s="6" t="s">
        <v>4179</v>
      </c>
      <c r="G1779" s="6" t="s">
        <v>4936</v>
      </c>
      <c r="H1779" s="6" t="s">
        <v>38</v>
      </c>
      <c r="I1779" s="8" t="s">
        <v>39</v>
      </c>
      <c r="J1779" s="15" t="s">
        <v>7586</v>
      </c>
      <c r="K1779" s="7" t="s">
        <v>4183</v>
      </c>
      <c r="L1779" s="19">
        <v>5171860</v>
      </c>
      <c r="M1779" s="19">
        <f t="shared" si="84"/>
        <v>5171860</v>
      </c>
      <c r="N1779" s="11">
        <f>M1779*(1+VOTOS!$P$3%)^Q1779</f>
        <v>5379300.2520590676</v>
      </c>
      <c r="O1779" s="54">
        <f t="shared" si="82"/>
        <v>5379300.2520590676</v>
      </c>
      <c r="P1779" s="103">
        <f t="shared" si="83"/>
        <v>3.5797824787604123E-5</v>
      </c>
      <c r="Q1779" s="48">
        <v>326</v>
      </c>
      <c r="R1779" s="48"/>
      <c r="S1779" s="48" t="s">
        <v>11</v>
      </c>
    </row>
    <row r="1780" spans="1:19" s="47" customFormat="1" ht="14" x14ac:dyDescent="0.15">
      <c r="A1780" s="8" t="s">
        <v>415</v>
      </c>
      <c r="B1780" s="114" t="s">
        <v>416</v>
      </c>
      <c r="C1780" s="40" t="s">
        <v>65</v>
      </c>
      <c r="D1780" s="6" t="s">
        <v>159</v>
      </c>
      <c r="E1780" s="7" t="s">
        <v>160</v>
      </c>
      <c r="F1780" s="6" t="s">
        <v>4179</v>
      </c>
      <c r="G1780" s="6" t="s">
        <v>4936</v>
      </c>
      <c r="H1780" s="6" t="s">
        <v>38</v>
      </c>
      <c r="I1780" s="8" t="s">
        <v>39</v>
      </c>
      <c r="J1780" s="15" t="s">
        <v>7586</v>
      </c>
      <c r="K1780" s="7" t="s">
        <v>4184</v>
      </c>
      <c r="L1780" s="19">
        <v>4785535</v>
      </c>
      <c r="M1780" s="19">
        <f t="shared" si="84"/>
        <v>4785535</v>
      </c>
      <c r="N1780" s="11">
        <f>M1780*(1+VOTOS!$P$3%)^Q1780</f>
        <v>4960097.603311209</v>
      </c>
      <c r="O1780" s="54">
        <f t="shared" si="82"/>
        <v>4960097.603311209</v>
      </c>
      <c r="P1780" s="103">
        <f t="shared" si="83"/>
        <v>3.3008141693668015E-5</v>
      </c>
      <c r="Q1780" s="48">
        <v>297</v>
      </c>
      <c r="R1780" s="48"/>
      <c r="S1780" s="48" t="s">
        <v>11</v>
      </c>
    </row>
    <row r="1781" spans="1:19" s="47" customFormat="1" ht="14" x14ac:dyDescent="0.15">
      <c r="A1781" s="8" t="s">
        <v>415</v>
      </c>
      <c r="B1781" s="114" t="s">
        <v>416</v>
      </c>
      <c r="C1781" s="40" t="s">
        <v>65</v>
      </c>
      <c r="D1781" s="6" t="s">
        <v>159</v>
      </c>
      <c r="E1781" s="7" t="s">
        <v>160</v>
      </c>
      <c r="F1781" s="6" t="s">
        <v>4179</v>
      </c>
      <c r="G1781" s="6" t="s">
        <v>4936</v>
      </c>
      <c r="H1781" s="6" t="s">
        <v>38</v>
      </c>
      <c r="I1781" s="8" t="s">
        <v>39</v>
      </c>
      <c r="J1781" s="15" t="s">
        <v>7586</v>
      </c>
      <c r="K1781" s="7" t="s">
        <v>2807</v>
      </c>
      <c r="L1781" s="19">
        <v>4435332</v>
      </c>
      <c r="M1781" s="19">
        <f t="shared" si="84"/>
        <v>4435332</v>
      </c>
      <c r="N1781" s="11">
        <f>M1781*(1+VOTOS!$P$3%)^Q1781</f>
        <v>4590470.3188037351</v>
      </c>
      <c r="O1781" s="54">
        <f t="shared" si="82"/>
        <v>4590470.3188037351</v>
      </c>
      <c r="P1781" s="103">
        <f t="shared" si="83"/>
        <v>3.05483695769412E-5</v>
      </c>
      <c r="Q1781" s="6">
        <v>285</v>
      </c>
      <c r="R1781" s="6"/>
      <c r="S1781" s="6" t="s">
        <v>11</v>
      </c>
    </row>
    <row r="1782" spans="1:19" s="47" customFormat="1" ht="14" x14ac:dyDescent="0.15">
      <c r="A1782" s="8" t="s">
        <v>415</v>
      </c>
      <c r="B1782" s="114" t="s">
        <v>416</v>
      </c>
      <c r="C1782" s="40" t="s">
        <v>65</v>
      </c>
      <c r="D1782" s="6" t="s">
        <v>159</v>
      </c>
      <c r="E1782" s="7" t="s">
        <v>160</v>
      </c>
      <c r="F1782" s="6" t="s">
        <v>4179</v>
      </c>
      <c r="G1782" s="6" t="s">
        <v>4936</v>
      </c>
      <c r="H1782" s="6" t="s">
        <v>38</v>
      </c>
      <c r="I1782" s="8" t="s">
        <v>39</v>
      </c>
      <c r="J1782" s="15" t="s">
        <v>7586</v>
      </c>
      <c r="K1782" s="7" t="s">
        <v>4188</v>
      </c>
      <c r="L1782" s="19">
        <v>4230583</v>
      </c>
      <c r="M1782" s="19">
        <f t="shared" si="84"/>
        <v>4230583</v>
      </c>
      <c r="N1782" s="11">
        <f>M1782*(1+VOTOS!$P$3%)^Q1782</f>
        <v>4341218.0963522764</v>
      </c>
      <c r="O1782" s="54">
        <f t="shared" si="82"/>
        <v>4341218.0963522764</v>
      </c>
      <c r="P1782" s="103">
        <f t="shared" si="83"/>
        <v>2.8889661758238784E-5</v>
      </c>
      <c r="Q1782" s="6">
        <v>214</v>
      </c>
      <c r="R1782" s="6"/>
      <c r="S1782" s="6" t="s">
        <v>11</v>
      </c>
    </row>
    <row r="1783" spans="1:19" s="47" customFormat="1" ht="14" x14ac:dyDescent="0.15">
      <c r="A1783" s="8" t="s">
        <v>415</v>
      </c>
      <c r="B1783" s="114" t="s">
        <v>416</v>
      </c>
      <c r="C1783" s="40" t="s">
        <v>65</v>
      </c>
      <c r="D1783" s="6" t="s">
        <v>159</v>
      </c>
      <c r="E1783" s="7" t="s">
        <v>160</v>
      </c>
      <c r="F1783" s="6" t="s">
        <v>4179</v>
      </c>
      <c r="G1783" s="6" t="s">
        <v>4936</v>
      </c>
      <c r="H1783" s="6" t="s">
        <v>38</v>
      </c>
      <c r="I1783" s="8" t="s">
        <v>39</v>
      </c>
      <c r="J1783" s="15" t="s">
        <v>7586</v>
      </c>
      <c r="K1783" s="7" t="s">
        <v>4181</v>
      </c>
      <c r="L1783" s="19">
        <v>4190425</v>
      </c>
      <c r="M1783" s="19">
        <f t="shared" si="84"/>
        <v>4190425</v>
      </c>
      <c r="N1783" s="11">
        <f>M1783*(1+VOTOS!$P$3%)^Q1783</f>
        <v>4369555.7032393217</v>
      </c>
      <c r="O1783" s="54">
        <f t="shared" si="82"/>
        <v>4369555.7032393217</v>
      </c>
      <c r="P1783" s="103">
        <f t="shared" si="83"/>
        <v>2.9078241060138534E-5</v>
      </c>
      <c r="Q1783" s="48">
        <v>347</v>
      </c>
      <c r="R1783" s="48"/>
      <c r="S1783" s="48" t="s">
        <v>11</v>
      </c>
    </row>
    <row r="1784" spans="1:19" s="47" customFormat="1" ht="14" x14ac:dyDescent="0.15">
      <c r="A1784" s="8" t="s">
        <v>415</v>
      </c>
      <c r="B1784" s="114" t="s">
        <v>416</v>
      </c>
      <c r="C1784" s="40" t="s">
        <v>65</v>
      </c>
      <c r="D1784" s="6" t="s">
        <v>159</v>
      </c>
      <c r="E1784" s="7" t="s">
        <v>160</v>
      </c>
      <c r="F1784" s="6" t="s">
        <v>4179</v>
      </c>
      <c r="G1784" s="6" t="s">
        <v>4936</v>
      </c>
      <c r="H1784" s="6" t="s">
        <v>38</v>
      </c>
      <c r="I1784" s="8" t="s">
        <v>39</v>
      </c>
      <c r="J1784" s="15" t="s">
        <v>7586</v>
      </c>
      <c r="K1784" s="7" t="s">
        <v>4185</v>
      </c>
      <c r="L1784" s="19">
        <v>4046594</v>
      </c>
      <c r="M1784" s="19">
        <f t="shared" si="84"/>
        <v>4046594</v>
      </c>
      <c r="N1784" s="11">
        <f>M1784*(1+VOTOS!$P$3%)^Q1784</f>
        <v>4166466.8253509682</v>
      </c>
      <c r="O1784" s="54">
        <f t="shared" si="82"/>
        <v>4166466.8253509682</v>
      </c>
      <c r="P1784" s="103">
        <f t="shared" si="83"/>
        <v>2.7726738127359207E-5</v>
      </c>
      <c r="Q1784" s="6">
        <v>242</v>
      </c>
      <c r="R1784" s="6"/>
      <c r="S1784" s="6" t="s">
        <v>11</v>
      </c>
    </row>
    <row r="1785" spans="1:19" s="47" customFormat="1" ht="14" x14ac:dyDescent="0.15">
      <c r="A1785" s="8" t="s">
        <v>415</v>
      </c>
      <c r="B1785" s="114" t="s">
        <v>416</v>
      </c>
      <c r="C1785" s="40" t="s">
        <v>65</v>
      </c>
      <c r="D1785" s="6" t="s">
        <v>159</v>
      </c>
      <c r="E1785" s="7" t="s">
        <v>160</v>
      </c>
      <c r="F1785" s="6" t="s">
        <v>4179</v>
      </c>
      <c r="G1785" s="6" t="s">
        <v>4936</v>
      </c>
      <c r="H1785" s="6" t="s">
        <v>38</v>
      </c>
      <c r="I1785" s="8" t="s">
        <v>39</v>
      </c>
      <c r="J1785" s="15" t="s">
        <v>7586</v>
      </c>
      <c r="K1785" s="7" t="s">
        <v>3006</v>
      </c>
      <c r="L1785" s="19">
        <v>3780638</v>
      </c>
      <c r="M1785" s="19">
        <f t="shared" si="84"/>
        <v>3780638</v>
      </c>
      <c r="N1785" s="11">
        <f>M1785*(1+VOTOS!$P$3%)^Q1785</f>
        <v>3886532.6879349984</v>
      </c>
      <c r="O1785" s="54">
        <f t="shared" si="82"/>
        <v>3886532.6879349984</v>
      </c>
      <c r="P1785" s="103">
        <f t="shared" si="83"/>
        <v>2.5863850254638183E-5</v>
      </c>
      <c r="Q1785" s="6">
        <v>229</v>
      </c>
      <c r="R1785" s="6"/>
      <c r="S1785" s="6" t="s">
        <v>11</v>
      </c>
    </row>
    <row r="1786" spans="1:19" s="47" customFormat="1" ht="14" x14ac:dyDescent="0.15">
      <c r="A1786" s="8" t="s">
        <v>415</v>
      </c>
      <c r="B1786" s="114" t="s">
        <v>416</v>
      </c>
      <c r="C1786" s="40" t="s">
        <v>65</v>
      </c>
      <c r="D1786" s="6" t="s">
        <v>159</v>
      </c>
      <c r="E1786" s="7" t="s">
        <v>160</v>
      </c>
      <c r="F1786" s="6" t="s">
        <v>4179</v>
      </c>
      <c r="G1786" s="6" t="s">
        <v>4936</v>
      </c>
      <c r="H1786" s="6" t="s">
        <v>38</v>
      </c>
      <c r="I1786" s="8" t="s">
        <v>39</v>
      </c>
      <c r="J1786" s="15" t="s">
        <v>7586</v>
      </c>
      <c r="K1786" s="7" t="s">
        <v>2701</v>
      </c>
      <c r="L1786" s="19">
        <v>3617392</v>
      </c>
      <c r="M1786" s="19">
        <f t="shared" si="84"/>
        <v>3617392</v>
      </c>
      <c r="N1786" s="11">
        <f>M1786*(1+VOTOS!$P$3%)^Q1786</f>
        <v>3655997.2707989519</v>
      </c>
      <c r="O1786" s="54">
        <f t="shared" si="82"/>
        <v>3655997.2707989519</v>
      </c>
      <c r="P1786" s="103">
        <f t="shared" si="83"/>
        <v>2.4329697840146261E-5</v>
      </c>
      <c r="Q1786" s="48">
        <v>88</v>
      </c>
      <c r="R1786" s="48"/>
      <c r="S1786" s="48" t="s">
        <v>11</v>
      </c>
    </row>
    <row r="1787" spans="1:19" s="47" customFormat="1" ht="14" x14ac:dyDescent="0.15">
      <c r="A1787" s="8" t="s">
        <v>415</v>
      </c>
      <c r="B1787" s="114" t="s">
        <v>416</v>
      </c>
      <c r="C1787" s="40" t="s">
        <v>65</v>
      </c>
      <c r="D1787" s="6" t="s">
        <v>159</v>
      </c>
      <c r="E1787" s="7" t="s">
        <v>160</v>
      </c>
      <c r="F1787" s="6" t="s">
        <v>4179</v>
      </c>
      <c r="G1787" s="6" t="s">
        <v>4936</v>
      </c>
      <c r="H1787" s="6" t="s">
        <v>38</v>
      </c>
      <c r="I1787" s="8" t="s">
        <v>39</v>
      </c>
      <c r="J1787" s="15" t="s">
        <v>7586</v>
      </c>
      <c r="K1787" s="7" t="s">
        <v>2703</v>
      </c>
      <c r="L1787" s="19">
        <v>3214175</v>
      </c>
      <c r="M1787" s="19">
        <f t="shared" si="84"/>
        <v>3214175</v>
      </c>
      <c r="N1787" s="11">
        <f>M1787*(1+VOTOS!$P$3%)^Q1787</f>
        <v>3253967.8894888354</v>
      </c>
      <c r="O1787" s="54">
        <f t="shared" si="82"/>
        <v>3253967.8894888354</v>
      </c>
      <c r="P1787" s="103">
        <f t="shared" si="83"/>
        <v>2.1654298312837926E-5</v>
      </c>
      <c r="Q1787" s="48">
        <v>102</v>
      </c>
      <c r="R1787" s="48"/>
      <c r="S1787" s="48" t="s">
        <v>11</v>
      </c>
    </row>
    <row r="1788" spans="1:19" s="47" customFormat="1" ht="14" x14ac:dyDescent="0.15">
      <c r="A1788" s="8" t="s">
        <v>415</v>
      </c>
      <c r="B1788" s="114" t="s">
        <v>416</v>
      </c>
      <c r="C1788" s="40" t="s">
        <v>65</v>
      </c>
      <c r="D1788" s="6" t="s">
        <v>159</v>
      </c>
      <c r="E1788" s="7" t="s">
        <v>160</v>
      </c>
      <c r="F1788" s="6" t="s">
        <v>4179</v>
      </c>
      <c r="G1788" s="6" t="s">
        <v>4936</v>
      </c>
      <c r="H1788" s="6" t="s">
        <v>38</v>
      </c>
      <c r="I1788" s="8" t="s">
        <v>39</v>
      </c>
      <c r="J1788" s="15" t="s">
        <v>7586</v>
      </c>
      <c r="K1788" s="7" t="s">
        <v>2919</v>
      </c>
      <c r="L1788" s="19">
        <v>3058491</v>
      </c>
      <c r="M1788" s="19">
        <f t="shared" si="84"/>
        <v>3058491</v>
      </c>
      <c r="N1788" s="11">
        <f>M1788*(1+VOTOS!$P$3%)^Q1788</f>
        <v>3133178.4916236051</v>
      </c>
      <c r="O1788" s="54">
        <f t="shared" si="82"/>
        <v>3133178.4916236051</v>
      </c>
      <c r="P1788" s="103">
        <f t="shared" si="83"/>
        <v>2.085047671925341E-5</v>
      </c>
      <c r="Q1788" s="6">
        <v>200</v>
      </c>
      <c r="R1788" s="6"/>
      <c r="S1788" s="6" t="s">
        <v>11</v>
      </c>
    </row>
    <row r="1789" spans="1:19" s="47" customFormat="1" ht="14" x14ac:dyDescent="0.15">
      <c r="A1789" s="8" t="s">
        <v>415</v>
      </c>
      <c r="B1789" s="114" t="s">
        <v>416</v>
      </c>
      <c r="C1789" s="40" t="s">
        <v>65</v>
      </c>
      <c r="D1789" s="6" t="s">
        <v>159</v>
      </c>
      <c r="E1789" s="7" t="s">
        <v>160</v>
      </c>
      <c r="F1789" s="6" t="s">
        <v>4179</v>
      </c>
      <c r="G1789" s="6" t="s">
        <v>4936</v>
      </c>
      <c r="H1789" s="6" t="s">
        <v>38</v>
      </c>
      <c r="I1789" s="8" t="s">
        <v>39</v>
      </c>
      <c r="J1789" s="15" t="s">
        <v>7586</v>
      </c>
      <c r="K1789" s="7" t="s">
        <v>2700</v>
      </c>
      <c r="L1789" s="19">
        <v>2809640</v>
      </c>
      <c r="M1789" s="19">
        <f t="shared" si="84"/>
        <v>2809640</v>
      </c>
      <c r="N1789" s="11">
        <f>M1789*(1+VOTOS!$P$3%)^Q1789</f>
        <v>2833123.8684007721</v>
      </c>
      <c r="O1789" s="54">
        <f t="shared" si="82"/>
        <v>2833123.8684007721</v>
      </c>
      <c r="P1789" s="103">
        <f t="shared" si="83"/>
        <v>1.8853692318767484E-5</v>
      </c>
      <c r="Q1789" s="48">
        <v>69</v>
      </c>
      <c r="R1789" s="48"/>
      <c r="S1789" s="48" t="s">
        <v>11</v>
      </c>
    </row>
    <row r="1790" spans="1:19" s="47" customFormat="1" ht="14" x14ac:dyDescent="0.15">
      <c r="A1790" s="8" t="s">
        <v>415</v>
      </c>
      <c r="B1790" s="114" t="s">
        <v>416</v>
      </c>
      <c r="C1790" s="40" t="s">
        <v>65</v>
      </c>
      <c r="D1790" s="6" t="s">
        <v>159</v>
      </c>
      <c r="E1790" s="7" t="s">
        <v>160</v>
      </c>
      <c r="F1790" s="6" t="s">
        <v>4179</v>
      </c>
      <c r="G1790" s="6" t="s">
        <v>4936</v>
      </c>
      <c r="H1790" s="6" t="s">
        <v>38</v>
      </c>
      <c r="I1790" s="8" t="s">
        <v>39</v>
      </c>
      <c r="J1790" s="15" t="s">
        <v>7586</v>
      </c>
      <c r="K1790" s="7" t="s">
        <v>4011</v>
      </c>
      <c r="L1790" s="19">
        <v>2346115</v>
      </c>
      <c r="M1790" s="19">
        <f t="shared" si="84"/>
        <v>2346115</v>
      </c>
      <c r="N1790" s="11">
        <f>M1790*(1+VOTOS!$P$3%)^Q1790</f>
        <v>2383197.0384074505</v>
      </c>
      <c r="O1790" s="54">
        <f t="shared" si="82"/>
        <v>2383197.0384074505</v>
      </c>
      <c r="P1790" s="103">
        <f t="shared" si="83"/>
        <v>1.5859547899857623E-5</v>
      </c>
      <c r="Q1790" s="48">
        <v>130</v>
      </c>
      <c r="R1790" s="48"/>
      <c r="S1790" s="48" t="s">
        <v>11</v>
      </c>
    </row>
    <row r="1791" spans="1:19" s="47" customFormat="1" ht="14" x14ac:dyDescent="0.15">
      <c r="A1791" s="8" t="s">
        <v>415</v>
      </c>
      <c r="B1791" s="114" t="s">
        <v>416</v>
      </c>
      <c r="C1791" s="40" t="s">
        <v>65</v>
      </c>
      <c r="D1791" s="6" t="s">
        <v>159</v>
      </c>
      <c r="E1791" s="7" t="s">
        <v>160</v>
      </c>
      <c r="F1791" s="6" t="s">
        <v>4179</v>
      </c>
      <c r="G1791" s="6" t="s">
        <v>4936</v>
      </c>
      <c r="H1791" s="6" t="s">
        <v>38</v>
      </c>
      <c r="I1791" s="8" t="s">
        <v>39</v>
      </c>
      <c r="J1791" s="15" t="s">
        <v>7586</v>
      </c>
      <c r="K1791" s="7" t="s">
        <v>4201</v>
      </c>
      <c r="L1791" s="19">
        <v>2032348</v>
      </c>
      <c r="M1791" s="19">
        <f t="shared" si="84"/>
        <v>2032348</v>
      </c>
      <c r="N1791" s="11">
        <f>M1791*(1+VOTOS!$P$3%)^Q1791</f>
        <v>2047111.2894883533</v>
      </c>
      <c r="O1791" s="54">
        <f t="shared" si="82"/>
        <v>2047111.2894883533</v>
      </c>
      <c r="P1791" s="103">
        <f t="shared" si="83"/>
        <v>1.3622985858389251E-5</v>
      </c>
      <c r="Q1791" s="6">
        <v>60</v>
      </c>
      <c r="R1791" s="6"/>
      <c r="S1791" s="6" t="s">
        <v>11</v>
      </c>
    </row>
    <row r="1792" spans="1:19" s="47" customFormat="1" ht="14" x14ac:dyDescent="0.15">
      <c r="A1792" s="8" t="s">
        <v>415</v>
      </c>
      <c r="B1792" s="114" t="s">
        <v>416</v>
      </c>
      <c r="C1792" s="40" t="s">
        <v>65</v>
      </c>
      <c r="D1792" s="6" t="s">
        <v>159</v>
      </c>
      <c r="E1792" s="7" t="s">
        <v>160</v>
      </c>
      <c r="F1792" s="6" t="s">
        <v>4179</v>
      </c>
      <c r="G1792" s="6" t="s">
        <v>4936</v>
      </c>
      <c r="H1792" s="6" t="s">
        <v>38</v>
      </c>
      <c r="I1792" s="8" t="s">
        <v>39</v>
      </c>
      <c r="J1792" s="15" t="s">
        <v>7586</v>
      </c>
      <c r="K1792" s="7" t="s">
        <v>4198</v>
      </c>
      <c r="L1792" s="19">
        <v>2030263</v>
      </c>
      <c r="M1792" s="19">
        <f t="shared" si="84"/>
        <v>2030263</v>
      </c>
      <c r="N1792" s="11">
        <f>M1792*(1+VOTOS!$P$3%)^Q1792</f>
        <v>2059121.1000242746</v>
      </c>
      <c r="O1792" s="54">
        <f t="shared" si="82"/>
        <v>2059121.1000242746</v>
      </c>
      <c r="P1792" s="103">
        <f t="shared" si="83"/>
        <v>1.3702907980812639E-5</v>
      </c>
      <c r="Q1792" s="48">
        <v>117</v>
      </c>
      <c r="R1792" s="48"/>
      <c r="S1792" s="48" t="s">
        <v>11</v>
      </c>
    </row>
    <row r="1793" spans="1:19" s="47" customFormat="1" ht="14" x14ac:dyDescent="0.15">
      <c r="A1793" s="8" t="s">
        <v>415</v>
      </c>
      <c r="B1793" s="114" t="s">
        <v>416</v>
      </c>
      <c r="C1793" s="40" t="s">
        <v>65</v>
      </c>
      <c r="D1793" s="6" t="s">
        <v>159</v>
      </c>
      <c r="E1793" s="7" t="s">
        <v>160</v>
      </c>
      <c r="F1793" s="6" t="s">
        <v>4179</v>
      </c>
      <c r="G1793" s="6" t="s">
        <v>4936</v>
      </c>
      <c r="H1793" s="6" t="s">
        <v>38</v>
      </c>
      <c r="I1793" s="8" t="s">
        <v>39</v>
      </c>
      <c r="J1793" s="15" t="s">
        <v>7586</v>
      </c>
      <c r="K1793" s="7" t="s">
        <v>4196</v>
      </c>
      <c r="L1793" s="19">
        <v>2025012</v>
      </c>
      <c r="M1793" s="19">
        <f t="shared" si="84"/>
        <v>2025012</v>
      </c>
      <c r="N1793" s="11">
        <f>M1793*(1+VOTOS!$P$3%)^Q1793</f>
        <v>2060495.6904374573</v>
      </c>
      <c r="O1793" s="54">
        <f t="shared" si="82"/>
        <v>2060495.6904374573</v>
      </c>
      <c r="P1793" s="103">
        <f t="shared" si="83"/>
        <v>1.3712055517566513E-5</v>
      </c>
      <c r="Q1793" s="48">
        <v>144</v>
      </c>
      <c r="R1793" s="48"/>
      <c r="S1793" s="48" t="s">
        <v>11</v>
      </c>
    </row>
    <row r="1794" spans="1:19" s="47" customFormat="1" ht="14" x14ac:dyDescent="0.15">
      <c r="A1794" s="8" t="s">
        <v>415</v>
      </c>
      <c r="B1794" s="114" t="s">
        <v>416</v>
      </c>
      <c r="C1794" s="40" t="s">
        <v>65</v>
      </c>
      <c r="D1794" s="6" t="s">
        <v>159</v>
      </c>
      <c r="E1794" s="7" t="s">
        <v>160</v>
      </c>
      <c r="F1794" s="6" t="s">
        <v>4179</v>
      </c>
      <c r="G1794" s="6" t="s">
        <v>4936</v>
      </c>
      <c r="H1794" s="6" t="s">
        <v>38</v>
      </c>
      <c r="I1794" s="8" t="s">
        <v>39</v>
      </c>
      <c r="J1794" s="15" t="s">
        <v>7586</v>
      </c>
      <c r="K1794" s="7" t="s">
        <v>4194</v>
      </c>
      <c r="L1794" s="19">
        <v>1743682</v>
      </c>
      <c r="M1794" s="19">
        <f t="shared" si="84"/>
        <v>1743682</v>
      </c>
      <c r="N1794" s="11">
        <f>M1794*(1+VOTOS!$P$3%)^Q1794</f>
        <v>1777449.368431878</v>
      </c>
      <c r="O1794" s="54">
        <f t="shared" si="82"/>
        <v>1777449.368431878</v>
      </c>
      <c r="P1794" s="103">
        <f t="shared" si="83"/>
        <v>1.1828456877008562E-5</v>
      </c>
      <c r="Q1794" s="48">
        <v>159</v>
      </c>
      <c r="R1794" s="48"/>
      <c r="S1794" s="48" t="s">
        <v>11</v>
      </c>
    </row>
    <row r="1795" spans="1:19" s="47" customFormat="1" ht="14" x14ac:dyDescent="0.15">
      <c r="A1795" s="8" t="s">
        <v>415</v>
      </c>
      <c r="B1795" s="114" t="s">
        <v>416</v>
      </c>
      <c r="C1795" s="40" t="s">
        <v>65</v>
      </c>
      <c r="D1795" s="6" t="s">
        <v>159</v>
      </c>
      <c r="E1795" s="7" t="s">
        <v>160</v>
      </c>
      <c r="F1795" s="6" t="s">
        <v>4179</v>
      </c>
      <c r="G1795" s="6" t="s">
        <v>4936</v>
      </c>
      <c r="H1795" s="6" t="s">
        <v>38</v>
      </c>
      <c r="I1795" s="8" t="s">
        <v>39</v>
      </c>
      <c r="J1795" s="15" t="s">
        <v>7586</v>
      </c>
      <c r="K1795" s="7" t="s">
        <v>4192</v>
      </c>
      <c r="L1795" s="19">
        <v>1547334</v>
      </c>
      <c r="M1795" s="19">
        <f t="shared" si="84"/>
        <v>1547334</v>
      </c>
      <c r="N1795" s="11">
        <f>M1795*(1+VOTOS!$P$3%)^Q1795</f>
        <v>1579774.4588899249</v>
      </c>
      <c r="O1795" s="54">
        <f t="shared" si="82"/>
        <v>1579774.4588899249</v>
      </c>
      <c r="P1795" s="103">
        <f t="shared" si="83"/>
        <v>1.0512982476043553E-5</v>
      </c>
      <c r="Q1795" s="48">
        <v>172</v>
      </c>
      <c r="R1795" s="48"/>
      <c r="S1795" s="48" t="s">
        <v>11</v>
      </c>
    </row>
    <row r="1796" spans="1:19" s="47" customFormat="1" ht="14" x14ac:dyDescent="0.15">
      <c r="A1796" s="8" t="s">
        <v>415</v>
      </c>
      <c r="B1796" s="114" t="s">
        <v>416</v>
      </c>
      <c r="C1796" s="40" t="s">
        <v>65</v>
      </c>
      <c r="D1796" s="6" t="s">
        <v>159</v>
      </c>
      <c r="E1796" s="7" t="s">
        <v>160</v>
      </c>
      <c r="F1796" s="6" t="s">
        <v>4179</v>
      </c>
      <c r="G1796" s="6" t="s">
        <v>4936</v>
      </c>
      <c r="H1796" s="6" t="s">
        <v>38</v>
      </c>
      <c r="I1796" s="8" t="s">
        <v>39</v>
      </c>
      <c r="J1796" s="15" t="s">
        <v>7586</v>
      </c>
      <c r="K1796" s="7" t="s">
        <v>4191</v>
      </c>
      <c r="L1796" s="19">
        <v>1373693</v>
      </c>
      <c r="M1796" s="19">
        <f t="shared" si="84"/>
        <v>1373693</v>
      </c>
      <c r="N1796" s="11">
        <f>M1796*(1+VOTOS!$P$3%)^Q1796</f>
        <v>1404863.5991533783</v>
      </c>
      <c r="O1796" s="54">
        <f t="shared" si="82"/>
        <v>1404863.5991533783</v>
      </c>
      <c r="P1796" s="103">
        <f t="shared" si="83"/>
        <v>9.3489968242106072E-6</v>
      </c>
      <c r="Q1796" s="48">
        <v>186</v>
      </c>
      <c r="R1796" s="48"/>
      <c r="S1796" s="48" t="s">
        <v>11</v>
      </c>
    </row>
    <row r="1797" spans="1:19" s="47" customFormat="1" ht="14" x14ac:dyDescent="0.15">
      <c r="A1797" s="8" t="s">
        <v>415</v>
      </c>
      <c r="B1797" s="114" t="s">
        <v>416</v>
      </c>
      <c r="C1797" s="40" t="s">
        <v>65</v>
      </c>
      <c r="D1797" s="6" t="s">
        <v>159</v>
      </c>
      <c r="E1797" s="7" t="s">
        <v>160</v>
      </c>
      <c r="F1797" s="6" t="s">
        <v>4179</v>
      </c>
      <c r="G1797" s="6" t="s">
        <v>4936</v>
      </c>
      <c r="H1797" s="6" t="s">
        <v>38</v>
      </c>
      <c r="I1797" s="8" t="s">
        <v>39</v>
      </c>
      <c r="J1797" s="15" t="s">
        <v>7586</v>
      </c>
      <c r="K1797" s="7" t="s">
        <v>4202</v>
      </c>
      <c r="L1797" s="19">
        <v>1095518</v>
      </c>
      <c r="M1797" s="19">
        <f t="shared" si="84"/>
        <v>1095518</v>
      </c>
      <c r="N1797" s="11">
        <f>M1797*(1+VOTOS!$P$3%)^Q1797</f>
        <v>1100684.1533906446</v>
      </c>
      <c r="O1797" s="54">
        <f t="shared" si="82"/>
        <v>1100684.1533906446</v>
      </c>
      <c r="P1797" s="103">
        <f t="shared" si="83"/>
        <v>7.3247628173364168E-6</v>
      </c>
      <c r="Q1797" s="48">
        <v>39</v>
      </c>
      <c r="R1797" s="48"/>
      <c r="S1797" s="48" t="s">
        <v>11</v>
      </c>
    </row>
    <row r="1798" spans="1:19" s="47" customFormat="1" ht="14" x14ac:dyDescent="0.15">
      <c r="A1798" s="8" t="s">
        <v>415</v>
      </c>
      <c r="B1798" s="114" t="s">
        <v>416</v>
      </c>
      <c r="C1798" s="40" t="s">
        <v>65</v>
      </c>
      <c r="D1798" s="6" t="s">
        <v>159</v>
      </c>
      <c r="E1798" s="7" t="s">
        <v>160</v>
      </c>
      <c r="F1798" s="6" t="s">
        <v>4179</v>
      </c>
      <c r="G1798" s="6" t="s">
        <v>4936</v>
      </c>
      <c r="H1798" s="6" t="s">
        <v>38</v>
      </c>
      <c r="I1798" s="8" t="s">
        <v>39</v>
      </c>
      <c r="J1798" s="15" t="s">
        <v>7586</v>
      </c>
      <c r="K1798" s="7" t="s">
        <v>4204</v>
      </c>
      <c r="L1798" s="19">
        <v>140482</v>
      </c>
      <c r="M1798" s="19">
        <f t="shared" si="84"/>
        <v>140482</v>
      </c>
      <c r="N1798" s="11">
        <f>M1798*(1+VOTOS!$P$3%)^Q1798</f>
        <v>141622.02110922316</v>
      </c>
      <c r="O1798" s="54">
        <f t="shared" si="82"/>
        <v>141622.02110922316</v>
      </c>
      <c r="P1798" s="103">
        <f t="shared" si="83"/>
        <v>9.4245720822029958E-7</v>
      </c>
      <c r="Q1798" s="6">
        <v>67</v>
      </c>
      <c r="R1798" s="6"/>
      <c r="S1798" s="6" t="s">
        <v>11</v>
      </c>
    </row>
    <row r="1799" spans="1:19" s="47" customFormat="1" ht="14" x14ac:dyDescent="0.15">
      <c r="A1799" s="8" t="s">
        <v>415</v>
      </c>
      <c r="B1799" s="114" t="s">
        <v>416</v>
      </c>
      <c r="C1799" s="40" t="s">
        <v>65</v>
      </c>
      <c r="D1799" s="6" t="s">
        <v>159</v>
      </c>
      <c r="E1799" s="7" t="s">
        <v>160</v>
      </c>
      <c r="F1799" s="6" t="s">
        <v>4179</v>
      </c>
      <c r="G1799" s="6" t="s">
        <v>4936</v>
      </c>
      <c r="H1799" s="6" t="s">
        <v>38</v>
      </c>
      <c r="I1799" s="8" t="s">
        <v>39</v>
      </c>
      <c r="J1799" s="15" t="s">
        <v>7586</v>
      </c>
      <c r="K1799" s="7" t="s">
        <v>1338</v>
      </c>
      <c r="L1799" s="19">
        <v>53531095</v>
      </c>
      <c r="M1799" s="19">
        <f t="shared" si="84"/>
        <v>53531095</v>
      </c>
      <c r="N1799" s="11">
        <f>M1799*(1+VOTOS!$P$3%)^Q1799</f>
        <v>53602175.121376574</v>
      </c>
      <c r="O1799" s="54">
        <f t="shared" ref="O1799:O1862" si="85">+IF(N1799&gt;0,N1799,L1799)</f>
        <v>53602175.121376574</v>
      </c>
      <c r="P1799" s="103">
        <f t="shared" ref="P1799:P1862" si="86">+O1799/$O$4</f>
        <v>3.5670834185078711E-4</v>
      </c>
      <c r="Q1799" s="6">
        <v>11</v>
      </c>
      <c r="R1799" s="6"/>
      <c r="S1799" s="6" t="s">
        <v>11</v>
      </c>
    </row>
    <row r="1800" spans="1:19" s="47" customFormat="1" ht="14" x14ac:dyDescent="0.15">
      <c r="A1800" s="8" t="s">
        <v>415</v>
      </c>
      <c r="B1800" s="114" t="s">
        <v>416</v>
      </c>
      <c r="C1800" s="40" t="s">
        <v>65</v>
      </c>
      <c r="D1800" s="6" t="s">
        <v>159</v>
      </c>
      <c r="E1800" s="7" t="s">
        <v>160</v>
      </c>
      <c r="F1800" s="6" t="s">
        <v>4179</v>
      </c>
      <c r="G1800" s="6" t="s">
        <v>4936</v>
      </c>
      <c r="H1800" s="6" t="s">
        <v>38</v>
      </c>
      <c r="I1800" s="8" t="s">
        <v>39</v>
      </c>
      <c r="J1800" s="15" t="s">
        <v>7586</v>
      </c>
      <c r="K1800" s="7" t="s">
        <v>4189</v>
      </c>
      <c r="L1800" s="19">
        <v>2380646</v>
      </c>
      <c r="M1800" s="19">
        <f t="shared" si="84"/>
        <v>2380646</v>
      </c>
      <c r="N1800" s="11">
        <f>M1800*(1+VOTOS!$P$3%)^Q1800</f>
        <v>2442902.9039753294</v>
      </c>
      <c r="O1800" s="54">
        <f t="shared" si="85"/>
        <v>2442902.9039753294</v>
      </c>
      <c r="P1800" s="103">
        <f t="shared" si="86"/>
        <v>1.6256874692236062E-5</v>
      </c>
      <c r="Q1800" s="6">
        <v>214</v>
      </c>
      <c r="R1800" s="6"/>
      <c r="S1800" s="6" t="s">
        <v>11</v>
      </c>
    </row>
    <row r="1801" spans="1:19" s="47" customFormat="1" ht="14" x14ac:dyDescent="0.15">
      <c r="A1801" s="8" t="s">
        <v>415</v>
      </c>
      <c r="B1801" s="114" t="s">
        <v>416</v>
      </c>
      <c r="C1801" s="40" t="s">
        <v>65</v>
      </c>
      <c r="D1801" s="6" t="s">
        <v>159</v>
      </c>
      <c r="E1801" s="7" t="s">
        <v>160</v>
      </c>
      <c r="F1801" s="6" t="s">
        <v>4179</v>
      </c>
      <c r="G1801" s="6" t="s">
        <v>4936</v>
      </c>
      <c r="H1801" s="6" t="s">
        <v>38</v>
      </c>
      <c r="I1801" s="8" t="s">
        <v>39</v>
      </c>
      <c r="J1801" s="15" t="s">
        <v>7586</v>
      </c>
      <c r="K1801" s="7" t="s">
        <v>4186</v>
      </c>
      <c r="L1801" s="19">
        <v>2252529</v>
      </c>
      <c r="M1801" s="19">
        <f t="shared" si="84"/>
        <v>2252529</v>
      </c>
      <c r="N1801" s="11">
        <f>M1801*(1+VOTOS!$P$3%)^Q1801</f>
        <v>2319255.9845739384</v>
      </c>
      <c r="O1801" s="54">
        <f t="shared" si="85"/>
        <v>2319255.9845739384</v>
      </c>
      <c r="P1801" s="103">
        <f t="shared" si="86"/>
        <v>1.5434037046286904E-5</v>
      </c>
      <c r="Q1801" s="6">
        <v>242</v>
      </c>
      <c r="R1801" s="6"/>
      <c r="S1801" s="6" t="s">
        <v>11</v>
      </c>
    </row>
    <row r="1802" spans="1:19" s="47" customFormat="1" ht="14" x14ac:dyDescent="0.15">
      <c r="A1802" s="8" t="s">
        <v>415</v>
      </c>
      <c r="B1802" s="114" t="s">
        <v>416</v>
      </c>
      <c r="C1802" s="40" t="s">
        <v>65</v>
      </c>
      <c r="D1802" s="6" t="s">
        <v>159</v>
      </c>
      <c r="E1802" s="7" t="s">
        <v>160</v>
      </c>
      <c r="F1802" s="6" t="s">
        <v>4179</v>
      </c>
      <c r="G1802" s="6" t="s">
        <v>4936</v>
      </c>
      <c r="H1802" s="6" t="s">
        <v>38</v>
      </c>
      <c r="I1802" s="8" t="s">
        <v>39</v>
      </c>
      <c r="J1802" s="15" t="s">
        <v>7586</v>
      </c>
      <c r="K1802" s="7" t="s">
        <v>4187</v>
      </c>
      <c r="L1802" s="19">
        <v>2172933</v>
      </c>
      <c r="M1802" s="19">
        <f t="shared" si="84"/>
        <v>2172933</v>
      </c>
      <c r="N1802" s="11">
        <f>M1802*(1+VOTOS!$P$3%)^Q1802</f>
        <v>2233526.8384458851</v>
      </c>
      <c r="O1802" s="54">
        <f t="shared" si="85"/>
        <v>2233526.8384458851</v>
      </c>
      <c r="P1802" s="103">
        <f t="shared" si="86"/>
        <v>1.4863532183482815E-5</v>
      </c>
      <c r="Q1802" s="6">
        <v>228</v>
      </c>
      <c r="R1802" s="6"/>
      <c r="S1802" s="6" t="s">
        <v>11</v>
      </c>
    </row>
    <row r="1803" spans="1:19" s="47" customFormat="1" ht="14" x14ac:dyDescent="0.15">
      <c r="A1803" s="8" t="s">
        <v>415</v>
      </c>
      <c r="B1803" s="114" t="s">
        <v>416</v>
      </c>
      <c r="C1803" s="40" t="s">
        <v>65</v>
      </c>
      <c r="D1803" s="6" t="s">
        <v>159</v>
      </c>
      <c r="E1803" s="7" t="s">
        <v>160</v>
      </c>
      <c r="F1803" s="6" t="s">
        <v>4179</v>
      </c>
      <c r="G1803" s="6" t="s">
        <v>4936</v>
      </c>
      <c r="H1803" s="6" t="s">
        <v>38</v>
      </c>
      <c r="I1803" s="8" t="s">
        <v>39</v>
      </c>
      <c r="J1803" s="15" t="s">
        <v>7586</v>
      </c>
      <c r="K1803" s="7" t="s">
        <v>4197</v>
      </c>
      <c r="L1803" s="19">
        <v>1932728</v>
      </c>
      <c r="M1803" s="19">
        <f t="shared" si="84"/>
        <v>1932728</v>
      </c>
      <c r="N1803" s="11">
        <f>M1803*(1+VOTOS!$P$3%)^Q1803</f>
        <v>1963039.3400400262</v>
      </c>
      <c r="O1803" s="54">
        <f t="shared" si="85"/>
        <v>1963039.3400400262</v>
      </c>
      <c r="P1803" s="103">
        <f t="shared" si="86"/>
        <v>1.3063509202526526E-5</v>
      </c>
      <c r="Q1803" s="48">
        <v>129</v>
      </c>
      <c r="R1803" s="48"/>
      <c r="S1803" s="48" t="s">
        <v>11</v>
      </c>
    </row>
    <row r="1804" spans="1:19" s="47" customFormat="1" ht="14" x14ac:dyDescent="0.15">
      <c r="A1804" s="8" t="s">
        <v>415</v>
      </c>
      <c r="B1804" s="114" t="s">
        <v>416</v>
      </c>
      <c r="C1804" s="40" t="s">
        <v>65</v>
      </c>
      <c r="D1804" s="6" t="s">
        <v>159</v>
      </c>
      <c r="E1804" s="7" t="s">
        <v>160</v>
      </c>
      <c r="F1804" s="6" t="s">
        <v>4179</v>
      </c>
      <c r="G1804" s="6" t="s">
        <v>4936</v>
      </c>
      <c r="H1804" s="6" t="s">
        <v>38</v>
      </c>
      <c r="I1804" s="8" t="s">
        <v>39</v>
      </c>
      <c r="J1804" s="15" t="s">
        <v>7586</v>
      </c>
      <c r="K1804" s="7" t="s">
        <v>4200</v>
      </c>
      <c r="L1804" s="19">
        <v>1833625</v>
      </c>
      <c r="M1804" s="19">
        <f t="shared" si="84"/>
        <v>1833625</v>
      </c>
      <c r="N1804" s="11">
        <f>M1804*(1+VOTOS!$P$3%)^Q1804</f>
        <v>1856550.0230142146</v>
      </c>
      <c r="O1804" s="54">
        <f t="shared" si="85"/>
        <v>1856550.0230142146</v>
      </c>
      <c r="P1804" s="103">
        <f t="shared" si="86"/>
        <v>1.2354850876346934E-5</v>
      </c>
      <c r="Q1804" s="48">
        <v>103</v>
      </c>
      <c r="R1804" s="48"/>
      <c r="S1804" s="48" t="s">
        <v>11</v>
      </c>
    </row>
    <row r="1805" spans="1:19" s="47" customFormat="1" ht="14" x14ac:dyDescent="0.15">
      <c r="A1805" s="8" t="s">
        <v>415</v>
      </c>
      <c r="B1805" s="114" t="s">
        <v>416</v>
      </c>
      <c r="C1805" s="40" t="s">
        <v>65</v>
      </c>
      <c r="D1805" s="6" t="s">
        <v>159</v>
      </c>
      <c r="E1805" s="7" t="s">
        <v>160</v>
      </c>
      <c r="F1805" s="6" t="s">
        <v>4179</v>
      </c>
      <c r="G1805" s="6" t="s">
        <v>4936</v>
      </c>
      <c r="H1805" s="6" t="s">
        <v>38</v>
      </c>
      <c r="I1805" s="8" t="s">
        <v>39</v>
      </c>
      <c r="J1805" s="15" t="s">
        <v>7586</v>
      </c>
      <c r="K1805" s="7" t="s">
        <v>2922</v>
      </c>
      <c r="L1805" s="19">
        <v>1693662</v>
      </c>
      <c r="M1805" s="19">
        <f t="shared" si="84"/>
        <v>1693662</v>
      </c>
      <c r="N1805" s="11">
        <f>M1805*(1+VOTOS!$P$3%)^Q1805</f>
        <v>1729170.2823000259</v>
      </c>
      <c r="O1805" s="54">
        <f t="shared" si="85"/>
        <v>1729170.2823000259</v>
      </c>
      <c r="P1805" s="103">
        <f t="shared" si="86"/>
        <v>1.1507172288814746E-5</v>
      </c>
      <c r="Q1805" s="48">
        <v>172</v>
      </c>
      <c r="R1805" s="48"/>
      <c r="S1805" s="48" t="s">
        <v>11</v>
      </c>
    </row>
    <row r="1806" spans="1:19" s="47" customFormat="1" ht="14" x14ac:dyDescent="0.15">
      <c r="A1806" s="8" t="s">
        <v>415</v>
      </c>
      <c r="B1806" s="114" t="s">
        <v>416</v>
      </c>
      <c r="C1806" s="40" t="s">
        <v>65</v>
      </c>
      <c r="D1806" s="6" t="s">
        <v>159</v>
      </c>
      <c r="E1806" s="7" t="s">
        <v>160</v>
      </c>
      <c r="F1806" s="6" t="s">
        <v>4179</v>
      </c>
      <c r="G1806" s="6" t="s">
        <v>4936</v>
      </c>
      <c r="H1806" s="6" t="s">
        <v>38</v>
      </c>
      <c r="I1806" s="8" t="s">
        <v>39</v>
      </c>
      <c r="J1806" s="15" t="s">
        <v>7586</v>
      </c>
      <c r="K1806" s="7" t="s">
        <v>4195</v>
      </c>
      <c r="L1806" s="19">
        <v>1597332</v>
      </c>
      <c r="M1806" s="19">
        <f t="shared" si="84"/>
        <v>1597332</v>
      </c>
      <c r="N1806" s="11">
        <f>M1806*(1+VOTOS!$P$3%)^Q1806</f>
        <v>1625517.6564341011</v>
      </c>
      <c r="O1806" s="54">
        <f t="shared" si="85"/>
        <v>1625517.6564341011</v>
      </c>
      <c r="P1806" s="103">
        <f t="shared" si="86"/>
        <v>1.0817391394338155E-5</v>
      </c>
      <c r="Q1806" s="48">
        <v>145</v>
      </c>
      <c r="R1806" s="48"/>
      <c r="S1806" s="48" t="s">
        <v>11</v>
      </c>
    </row>
    <row r="1807" spans="1:19" s="47" customFormat="1" ht="14" x14ac:dyDescent="0.15">
      <c r="A1807" s="8" t="s">
        <v>415</v>
      </c>
      <c r="B1807" s="114" t="s">
        <v>416</v>
      </c>
      <c r="C1807" s="40" t="s">
        <v>65</v>
      </c>
      <c r="D1807" s="6" t="s">
        <v>159</v>
      </c>
      <c r="E1807" s="7" t="s">
        <v>160</v>
      </c>
      <c r="F1807" s="6" t="s">
        <v>4179</v>
      </c>
      <c r="G1807" s="6" t="s">
        <v>4936</v>
      </c>
      <c r="H1807" s="6" t="s">
        <v>38</v>
      </c>
      <c r="I1807" s="8" t="s">
        <v>39</v>
      </c>
      <c r="J1807" s="15" t="s">
        <v>7586</v>
      </c>
      <c r="K1807" s="7" t="s">
        <v>4190</v>
      </c>
      <c r="L1807" s="19">
        <v>1544575</v>
      </c>
      <c r="M1807" s="19">
        <f t="shared" si="84"/>
        <v>1544575</v>
      </c>
      <c r="N1807" s="11">
        <f>M1807*(1+VOTOS!$P$3%)^Q1807</f>
        <v>1582293.0878984211</v>
      </c>
      <c r="O1807" s="54">
        <f t="shared" si="85"/>
        <v>1582293.0878984211</v>
      </c>
      <c r="P1807" s="103">
        <f t="shared" si="86"/>
        <v>1.0529743287994254E-5</v>
      </c>
      <c r="Q1807" s="6">
        <v>200</v>
      </c>
      <c r="R1807" s="6"/>
      <c r="S1807" s="6" t="s">
        <v>11</v>
      </c>
    </row>
    <row r="1808" spans="1:19" s="47" customFormat="1" ht="14" x14ac:dyDescent="0.15">
      <c r="A1808" s="8" t="s">
        <v>415</v>
      </c>
      <c r="B1808" s="114" t="s">
        <v>416</v>
      </c>
      <c r="C1808" s="40" t="s">
        <v>65</v>
      </c>
      <c r="D1808" s="6" t="s">
        <v>159</v>
      </c>
      <c r="E1808" s="7" t="s">
        <v>160</v>
      </c>
      <c r="F1808" s="6" t="s">
        <v>4179</v>
      </c>
      <c r="G1808" s="6" t="s">
        <v>4936</v>
      </c>
      <c r="H1808" s="6" t="s">
        <v>38</v>
      </c>
      <c r="I1808" s="8" t="s">
        <v>39</v>
      </c>
      <c r="J1808" s="15" t="s">
        <v>7586</v>
      </c>
      <c r="K1808" s="7" t="s">
        <v>2708</v>
      </c>
      <c r="L1808" s="19">
        <v>1441825</v>
      </c>
      <c r="M1808" s="19">
        <f t="shared" si="84"/>
        <v>1441825</v>
      </c>
      <c r="N1808" s="11">
        <f>M1808*(1+VOTOS!$P$3%)^Q1808</f>
        <v>1454753.4155750945</v>
      </c>
      <c r="O1808" s="54">
        <f t="shared" si="85"/>
        <v>1454753.4155750945</v>
      </c>
      <c r="P1808" s="103">
        <f t="shared" si="86"/>
        <v>9.6810003977733053E-6</v>
      </c>
      <c r="Q1808" s="48">
        <v>74</v>
      </c>
      <c r="R1808" s="48"/>
      <c r="S1808" s="48" t="s">
        <v>11</v>
      </c>
    </row>
    <row r="1809" spans="1:19" s="47" customFormat="1" ht="14" x14ac:dyDescent="0.15">
      <c r="A1809" s="8" t="s">
        <v>415</v>
      </c>
      <c r="B1809" s="114" t="s">
        <v>416</v>
      </c>
      <c r="C1809" s="40" t="s">
        <v>65</v>
      </c>
      <c r="D1809" s="6" t="s">
        <v>159</v>
      </c>
      <c r="E1809" s="7" t="s">
        <v>160</v>
      </c>
      <c r="F1809" s="6" t="s">
        <v>4179</v>
      </c>
      <c r="G1809" s="6" t="s">
        <v>4936</v>
      </c>
      <c r="H1809" s="6" t="s">
        <v>38</v>
      </c>
      <c r="I1809" s="8" t="s">
        <v>39</v>
      </c>
      <c r="J1809" s="15" t="s">
        <v>7586</v>
      </c>
      <c r="K1809" s="7" t="s">
        <v>4199</v>
      </c>
      <c r="L1809" s="19">
        <v>1390232</v>
      </c>
      <c r="M1809" s="19">
        <f t="shared" si="84"/>
        <v>1390232</v>
      </c>
      <c r="N1809" s="11">
        <f>M1809*(1+VOTOS!$P$3%)^Q1809</f>
        <v>1409992.7177557524</v>
      </c>
      <c r="O1809" s="54">
        <f t="shared" si="85"/>
        <v>1409992.7177557524</v>
      </c>
      <c r="P1809" s="103">
        <f t="shared" si="86"/>
        <v>9.383129756086338E-6</v>
      </c>
      <c r="Q1809" s="48">
        <v>117</v>
      </c>
      <c r="R1809" s="48"/>
      <c r="S1809" s="48" t="s">
        <v>11</v>
      </c>
    </row>
    <row r="1810" spans="1:19" s="47" customFormat="1" ht="14" x14ac:dyDescent="0.15">
      <c r="A1810" s="8" t="s">
        <v>415</v>
      </c>
      <c r="B1810" s="114" t="s">
        <v>416</v>
      </c>
      <c r="C1810" s="40" t="s">
        <v>65</v>
      </c>
      <c r="D1810" s="6" t="s">
        <v>159</v>
      </c>
      <c r="E1810" s="7" t="s">
        <v>160</v>
      </c>
      <c r="F1810" s="6" t="s">
        <v>4179</v>
      </c>
      <c r="G1810" s="6" t="s">
        <v>4936</v>
      </c>
      <c r="H1810" s="6" t="s">
        <v>38</v>
      </c>
      <c r="I1810" s="8" t="s">
        <v>39</v>
      </c>
      <c r="J1810" s="15" t="s">
        <v>7586</v>
      </c>
      <c r="K1810" s="7" t="s">
        <v>3958</v>
      </c>
      <c r="L1810" s="19">
        <v>1274954</v>
      </c>
      <c r="M1810" s="19">
        <f t="shared" ref="M1810:M1873" si="87">+IF(Q1810&gt;0,L1810,0)</f>
        <v>1274954</v>
      </c>
      <c r="N1810" s="11">
        <f>M1810*(1+VOTOS!$P$3%)^Q1810</f>
        <v>1281893.8087703583</v>
      </c>
      <c r="O1810" s="54">
        <f t="shared" si="85"/>
        <v>1281893.8087703583</v>
      </c>
      <c r="P1810" s="103">
        <f t="shared" si="86"/>
        <v>8.5306652933363548E-6</v>
      </c>
      <c r="Q1810" s="6">
        <v>45</v>
      </c>
      <c r="R1810" s="6"/>
      <c r="S1810" s="6" t="s">
        <v>11</v>
      </c>
    </row>
    <row r="1811" spans="1:19" s="47" customFormat="1" ht="14" x14ac:dyDescent="0.15">
      <c r="A1811" s="8" t="s">
        <v>415</v>
      </c>
      <c r="B1811" s="114" t="s">
        <v>416</v>
      </c>
      <c r="C1811" s="40" t="s">
        <v>65</v>
      </c>
      <c r="D1811" s="6" t="s">
        <v>159</v>
      </c>
      <c r="E1811" s="7" t="s">
        <v>160</v>
      </c>
      <c r="F1811" s="6" t="s">
        <v>4179</v>
      </c>
      <c r="G1811" s="6" t="s">
        <v>4936</v>
      </c>
      <c r="H1811" s="6" t="s">
        <v>38</v>
      </c>
      <c r="I1811" s="8" t="s">
        <v>39</v>
      </c>
      <c r="J1811" s="15" t="s">
        <v>7586</v>
      </c>
      <c r="K1811" s="7" t="s">
        <v>2925</v>
      </c>
      <c r="L1811" s="19">
        <v>1253799</v>
      </c>
      <c r="M1811" s="19">
        <f t="shared" si="87"/>
        <v>1253799</v>
      </c>
      <c r="N1811" s="11">
        <f>M1811*(1+VOTOS!$P$3%)^Q1811</f>
        <v>1282403.7620582238</v>
      </c>
      <c r="O1811" s="54">
        <f t="shared" si="85"/>
        <v>1282403.7620582238</v>
      </c>
      <c r="P1811" s="103">
        <f t="shared" si="86"/>
        <v>8.5340588980048949E-6</v>
      </c>
      <c r="Q1811" s="6">
        <v>187</v>
      </c>
      <c r="R1811" s="6"/>
      <c r="S1811" s="6" t="s">
        <v>11</v>
      </c>
    </row>
    <row r="1812" spans="1:19" s="47" customFormat="1" ht="14" x14ac:dyDescent="0.15">
      <c r="A1812" s="8" t="s">
        <v>415</v>
      </c>
      <c r="B1812" s="114" t="s">
        <v>416</v>
      </c>
      <c r="C1812" s="40" t="s">
        <v>65</v>
      </c>
      <c r="D1812" s="6" t="s">
        <v>159</v>
      </c>
      <c r="E1812" s="7" t="s">
        <v>160</v>
      </c>
      <c r="F1812" s="6" t="s">
        <v>4179</v>
      </c>
      <c r="G1812" s="6" t="s">
        <v>4936</v>
      </c>
      <c r="H1812" s="6" t="s">
        <v>38</v>
      </c>
      <c r="I1812" s="8" t="s">
        <v>39</v>
      </c>
      <c r="J1812" s="15" t="s">
        <v>7586</v>
      </c>
      <c r="K1812" s="7" t="s">
        <v>2705</v>
      </c>
      <c r="L1812" s="19">
        <v>1228822</v>
      </c>
      <c r="M1812" s="19">
        <f t="shared" si="87"/>
        <v>1228822</v>
      </c>
      <c r="N1812" s="11">
        <f>M1812*(1+VOTOS!$P$3%)^Q1812</f>
        <v>1242085.9716021931</v>
      </c>
      <c r="O1812" s="54">
        <f t="shared" si="85"/>
        <v>1242085.9716021931</v>
      </c>
      <c r="P1812" s="103">
        <f t="shared" si="86"/>
        <v>8.2657546333348073E-6</v>
      </c>
      <c r="Q1812" s="48">
        <v>89</v>
      </c>
      <c r="R1812" s="48"/>
      <c r="S1812" s="48" t="s">
        <v>11</v>
      </c>
    </row>
    <row r="1813" spans="1:19" s="47" customFormat="1" ht="14" x14ac:dyDescent="0.15">
      <c r="A1813" s="8" t="s">
        <v>415</v>
      </c>
      <c r="B1813" s="114" t="s">
        <v>416</v>
      </c>
      <c r="C1813" s="40" t="s">
        <v>65</v>
      </c>
      <c r="D1813" s="6" t="s">
        <v>159</v>
      </c>
      <c r="E1813" s="7" t="s">
        <v>160</v>
      </c>
      <c r="F1813" s="6" t="s">
        <v>4179</v>
      </c>
      <c r="G1813" s="6" t="s">
        <v>4936</v>
      </c>
      <c r="H1813" s="6" t="s">
        <v>38</v>
      </c>
      <c r="I1813" s="8" t="s">
        <v>39</v>
      </c>
      <c r="J1813" s="15" t="s">
        <v>7586</v>
      </c>
      <c r="K1813" s="7" t="s">
        <v>3959</v>
      </c>
      <c r="L1813" s="19">
        <v>1209460</v>
      </c>
      <c r="M1813" s="19">
        <f t="shared" si="87"/>
        <v>1209460</v>
      </c>
      <c r="N1813" s="11">
        <f>M1813*(1+VOTOS!$P$3%)^Q1813</f>
        <v>1218245.7040745895</v>
      </c>
      <c r="O1813" s="54">
        <f t="shared" si="85"/>
        <v>1218245.7040745895</v>
      </c>
      <c r="P1813" s="103">
        <f t="shared" si="86"/>
        <v>8.107103939033799E-6</v>
      </c>
      <c r="Q1813" s="6">
        <v>60</v>
      </c>
      <c r="R1813" s="6"/>
      <c r="S1813" s="6" t="s">
        <v>11</v>
      </c>
    </row>
    <row r="1814" spans="1:19" s="47" customFormat="1" ht="14" x14ac:dyDescent="0.15">
      <c r="A1814" s="8" t="s">
        <v>415</v>
      </c>
      <c r="B1814" s="114" t="s">
        <v>416</v>
      </c>
      <c r="C1814" s="40" t="s">
        <v>65</v>
      </c>
      <c r="D1814" s="6" t="s">
        <v>159</v>
      </c>
      <c r="E1814" s="7" t="s">
        <v>160</v>
      </c>
      <c r="F1814" s="6" t="s">
        <v>4179</v>
      </c>
      <c r="G1814" s="6" t="s">
        <v>4936</v>
      </c>
      <c r="H1814" s="6" t="s">
        <v>38</v>
      </c>
      <c r="I1814" s="8" t="s">
        <v>39</v>
      </c>
      <c r="J1814" s="15" t="s">
        <v>7586</v>
      </c>
      <c r="K1814" s="7" t="s">
        <v>4193</v>
      </c>
      <c r="L1814" s="19">
        <v>969099</v>
      </c>
      <c r="M1814" s="19">
        <f t="shared" si="87"/>
        <v>969099</v>
      </c>
      <c r="N1814" s="11">
        <f>M1814*(1+VOTOS!$P$3%)^Q1814</f>
        <v>987866.13929487404</v>
      </c>
      <c r="O1814" s="54">
        <f t="shared" si="85"/>
        <v>987866.13929487404</v>
      </c>
      <c r="P1814" s="103">
        <f t="shared" si="86"/>
        <v>6.5739886808788074E-6</v>
      </c>
      <c r="Q1814" s="48">
        <v>159</v>
      </c>
      <c r="R1814" s="48"/>
      <c r="S1814" s="48" t="s">
        <v>11</v>
      </c>
    </row>
    <row r="1815" spans="1:19" s="47" customFormat="1" ht="14" x14ac:dyDescent="0.15">
      <c r="A1815" s="8" t="s">
        <v>415</v>
      </c>
      <c r="B1815" s="114" t="s">
        <v>416</v>
      </c>
      <c r="C1815" s="40" t="s">
        <v>65</v>
      </c>
      <c r="D1815" s="6" t="s">
        <v>159</v>
      </c>
      <c r="E1815" s="7" t="s">
        <v>160</v>
      </c>
      <c r="F1815" s="6" t="s">
        <v>4179</v>
      </c>
      <c r="G1815" s="6" t="s">
        <v>4936</v>
      </c>
      <c r="H1815" s="6" t="s">
        <v>38</v>
      </c>
      <c r="I1815" s="8" t="s">
        <v>39</v>
      </c>
      <c r="J1815" s="15" t="s">
        <v>7586</v>
      </c>
      <c r="K1815" s="7" t="s">
        <v>4203</v>
      </c>
      <c r="L1815" s="19">
        <v>534001</v>
      </c>
      <c r="M1815" s="19">
        <f t="shared" si="87"/>
        <v>534001</v>
      </c>
      <c r="N1815" s="11">
        <f>M1815*(1+VOTOS!$P$3%)^Q1815</f>
        <v>536066.34080818633</v>
      </c>
      <c r="O1815" s="54">
        <f t="shared" si="85"/>
        <v>536066.34080818633</v>
      </c>
      <c r="P1815" s="103">
        <f t="shared" si="86"/>
        <v>3.5673801505015554E-6</v>
      </c>
      <c r="Q1815" s="48">
        <v>32</v>
      </c>
      <c r="R1815" s="48"/>
      <c r="S1815" s="48" t="s">
        <v>11</v>
      </c>
    </row>
    <row r="1816" spans="1:19" s="47" customFormat="1" ht="14" x14ac:dyDescent="0.15">
      <c r="A1816" s="8" t="s">
        <v>5234</v>
      </c>
      <c r="B1816" s="114" t="s">
        <v>416</v>
      </c>
      <c r="C1816" s="40" t="s">
        <v>65</v>
      </c>
      <c r="D1816" s="6" t="s">
        <v>502</v>
      </c>
      <c r="E1816" s="7" t="s">
        <v>503</v>
      </c>
      <c r="F1816" s="6" t="s">
        <v>5392</v>
      </c>
      <c r="G1816" s="6" t="s">
        <v>4936</v>
      </c>
      <c r="H1816" s="6" t="s">
        <v>38</v>
      </c>
      <c r="I1816" s="8" t="s">
        <v>39</v>
      </c>
      <c r="J1816" s="15" t="s">
        <v>7586</v>
      </c>
      <c r="K1816" s="7" t="s">
        <v>5393</v>
      </c>
      <c r="L1816" s="19">
        <v>21336636</v>
      </c>
      <c r="M1816" s="19">
        <f t="shared" si="87"/>
        <v>0</v>
      </c>
      <c r="N1816" s="11">
        <f>M1816*(1+VOTOS!$P$3%)^Q1816</f>
        <v>0</v>
      </c>
      <c r="O1816" s="54">
        <f t="shared" si="85"/>
        <v>21336636</v>
      </c>
      <c r="P1816" s="103">
        <f t="shared" si="86"/>
        <v>1.4198968663117848E-4</v>
      </c>
      <c r="Q1816" s="6">
        <v>0</v>
      </c>
      <c r="R1816" s="6"/>
      <c r="S1816" s="6" t="s">
        <v>91</v>
      </c>
    </row>
    <row r="1817" spans="1:19" s="47" customFormat="1" ht="14" x14ac:dyDescent="0.15">
      <c r="A1817" s="14" t="s">
        <v>5234</v>
      </c>
      <c r="B1817" s="115" t="s">
        <v>416</v>
      </c>
      <c r="C1817" s="40" t="s">
        <v>65</v>
      </c>
      <c r="D1817" s="12" t="s">
        <v>230</v>
      </c>
      <c r="E1817" s="51" t="s">
        <v>231</v>
      </c>
      <c r="F1817" s="14" t="s">
        <v>6069</v>
      </c>
      <c r="G1817" s="14" t="s">
        <v>37</v>
      </c>
      <c r="H1817" s="14" t="s">
        <v>38</v>
      </c>
      <c r="I1817" s="14" t="s">
        <v>39</v>
      </c>
      <c r="J1817" s="15" t="s">
        <v>7586</v>
      </c>
      <c r="K1817" s="52" t="s">
        <v>5399</v>
      </c>
      <c r="L1817" s="109">
        <v>21833543.5</v>
      </c>
      <c r="M1817" s="19">
        <f t="shared" si="87"/>
        <v>0</v>
      </c>
      <c r="N1817" s="11">
        <f>M1817*(1+VOTOS!$P$3%)^Q1817</f>
        <v>0</v>
      </c>
      <c r="O1817" s="54">
        <f t="shared" si="85"/>
        <v>21833543.5</v>
      </c>
      <c r="P1817" s="103">
        <f t="shared" si="86"/>
        <v>1.452964750213297E-4</v>
      </c>
      <c r="Q1817" s="6">
        <v>0</v>
      </c>
      <c r="R1817" s="6"/>
      <c r="S1817" s="6" t="s">
        <v>7</v>
      </c>
    </row>
    <row r="1818" spans="1:19" s="47" customFormat="1" ht="14" x14ac:dyDescent="0.15">
      <c r="A1818" s="14" t="s">
        <v>5234</v>
      </c>
      <c r="B1818" s="115" t="s">
        <v>416</v>
      </c>
      <c r="C1818" s="40" t="s">
        <v>65</v>
      </c>
      <c r="D1818" s="12" t="s">
        <v>230</v>
      </c>
      <c r="E1818" s="51" t="s">
        <v>231</v>
      </c>
      <c r="F1818" s="14" t="s">
        <v>6069</v>
      </c>
      <c r="G1818" s="14" t="s">
        <v>37</v>
      </c>
      <c r="H1818" s="14" t="s">
        <v>38</v>
      </c>
      <c r="I1818" s="14" t="s">
        <v>39</v>
      </c>
      <c r="J1818" s="15" t="s">
        <v>7586</v>
      </c>
      <c r="K1818" s="52" t="s">
        <v>3080</v>
      </c>
      <c r="L1818" s="109">
        <v>9139141.5</v>
      </c>
      <c r="M1818" s="19">
        <f t="shared" si="87"/>
        <v>9139141.5</v>
      </c>
      <c r="N1818" s="11">
        <f>M1818*(1+VOTOS!$P$3%)^Q1818</f>
        <v>9187779.122043021</v>
      </c>
      <c r="O1818" s="54">
        <f t="shared" si="85"/>
        <v>9187779.122043021</v>
      </c>
      <c r="P1818" s="103">
        <f t="shared" si="86"/>
        <v>6.1142247464659975E-5</v>
      </c>
      <c r="Q1818" s="6">
        <v>44</v>
      </c>
      <c r="R1818" s="6"/>
      <c r="S1818" s="6" t="s">
        <v>7</v>
      </c>
    </row>
    <row r="1819" spans="1:19" s="47" customFormat="1" ht="14" x14ac:dyDescent="0.15">
      <c r="A1819" s="14" t="s">
        <v>5234</v>
      </c>
      <c r="B1819" s="115" t="s">
        <v>416</v>
      </c>
      <c r="C1819" s="40" t="s">
        <v>65</v>
      </c>
      <c r="D1819" s="12" t="s">
        <v>230</v>
      </c>
      <c r="E1819" s="51" t="s">
        <v>231</v>
      </c>
      <c r="F1819" s="14" t="s">
        <v>6069</v>
      </c>
      <c r="G1819" s="14" t="s">
        <v>37</v>
      </c>
      <c r="H1819" s="14" t="s">
        <v>38</v>
      </c>
      <c r="I1819" s="14" t="s">
        <v>39</v>
      </c>
      <c r="J1819" s="15" t="s">
        <v>7586</v>
      </c>
      <c r="K1819" s="52" t="s">
        <v>4218</v>
      </c>
      <c r="L1819" s="109">
        <v>8487722.5</v>
      </c>
      <c r="M1819" s="19">
        <f t="shared" si="87"/>
        <v>0</v>
      </c>
      <c r="N1819" s="11">
        <f>M1819*(1+VOTOS!$P$3%)^Q1819</f>
        <v>0</v>
      </c>
      <c r="O1819" s="54">
        <f t="shared" si="85"/>
        <v>8487722.5</v>
      </c>
      <c r="P1819" s="103">
        <f t="shared" si="86"/>
        <v>5.6483555232765033E-5</v>
      </c>
      <c r="Q1819" s="6">
        <v>0</v>
      </c>
      <c r="R1819" s="6"/>
      <c r="S1819" s="6" t="s">
        <v>7</v>
      </c>
    </row>
    <row r="1820" spans="1:19" s="47" customFormat="1" ht="14" x14ac:dyDescent="0.15">
      <c r="A1820" s="14" t="s">
        <v>5234</v>
      </c>
      <c r="B1820" s="115" t="s">
        <v>416</v>
      </c>
      <c r="C1820" s="40" t="s">
        <v>65</v>
      </c>
      <c r="D1820" s="12" t="s">
        <v>230</v>
      </c>
      <c r="E1820" s="51" t="s">
        <v>231</v>
      </c>
      <c r="F1820" s="14" t="s">
        <v>6069</v>
      </c>
      <c r="G1820" s="14" t="s">
        <v>37</v>
      </c>
      <c r="H1820" s="14" t="s">
        <v>38</v>
      </c>
      <c r="I1820" s="14" t="s">
        <v>39</v>
      </c>
      <c r="J1820" s="15" t="s">
        <v>7586</v>
      </c>
      <c r="K1820" s="52" t="s">
        <v>4305</v>
      </c>
      <c r="L1820" s="109">
        <v>7995856.5</v>
      </c>
      <c r="M1820" s="19">
        <f t="shared" si="87"/>
        <v>7995856.5</v>
      </c>
      <c r="N1820" s="11">
        <f>M1820*(1+VOTOS!$P$3%)^Q1820</f>
        <v>8190125.0234155525</v>
      </c>
      <c r="O1820" s="54">
        <f t="shared" si="85"/>
        <v>8190125.0234155525</v>
      </c>
      <c r="P1820" s="103">
        <f t="shared" si="86"/>
        <v>5.4503122495268123E-5</v>
      </c>
      <c r="Q1820" s="6">
        <v>199</v>
      </c>
      <c r="R1820" s="6"/>
      <c r="S1820" s="6" t="s">
        <v>7</v>
      </c>
    </row>
    <row r="1821" spans="1:19" s="47" customFormat="1" ht="14" x14ac:dyDescent="0.15">
      <c r="A1821" s="14" t="s">
        <v>5234</v>
      </c>
      <c r="B1821" s="115" t="s">
        <v>416</v>
      </c>
      <c r="C1821" s="40" t="s">
        <v>65</v>
      </c>
      <c r="D1821" s="12" t="s">
        <v>230</v>
      </c>
      <c r="E1821" s="51" t="s">
        <v>231</v>
      </c>
      <c r="F1821" s="14" t="s">
        <v>6069</v>
      </c>
      <c r="G1821" s="14" t="s">
        <v>37</v>
      </c>
      <c r="H1821" s="14" t="s">
        <v>38</v>
      </c>
      <c r="I1821" s="14" t="s">
        <v>39</v>
      </c>
      <c r="J1821" s="15" t="s">
        <v>7586</v>
      </c>
      <c r="K1821" s="52" t="s">
        <v>4221</v>
      </c>
      <c r="L1821" s="109">
        <v>5732750.5</v>
      </c>
      <c r="M1821" s="19">
        <f t="shared" si="87"/>
        <v>5732750.5</v>
      </c>
      <c r="N1821" s="11">
        <f>M1821*(1+VOTOS!$P$3%)^Q1821</f>
        <v>6270303.3172137374</v>
      </c>
      <c r="O1821" s="54">
        <f t="shared" si="85"/>
        <v>6270303.3172137374</v>
      </c>
      <c r="P1821" s="103">
        <f t="shared" si="86"/>
        <v>4.1727215250502354E-5</v>
      </c>
      <c r="Q1821" s="6">
        <v>743</v>
      </c>
      <c r="R1821" s="6"/>
      <c r="S1821" s="6" t="s">
        <v>7</v>
      </c>
    </row>
    <row r="1822" spans="1:19" s="47" customFormat="1" ht="14" x14ac:dyDescent="0.15">
      <c r="A1822" s="14" t="s">
        <v>5234</v>
      </c>
      <c r="B1822" s="115" t="s">
        <v>416</v>
      </c>
      <c r="C1822" s="40" t="s">
        <v>65</v>
      </c>
      <c r="D1822" s="12" t="s">
        <v>230</v>
      </c>
      <c r="E1822" s="51" t="s">
        <v>231</v>
      </c>
      <c r="F1822" s="14" t="s">
        <v>6069</v>
      </c>
      <c r="G1822" s="14" t="s">
        <v>37</v>
      </c>
      <c r="H1822" s="14" t="s">
        <v>38</v>
      </c>
      <c r="I1822" s="14" t="s">
        <v>39</v>
      </c>
      <c r="J1822" s="15" t="s">
        <v>7586</v>
      </c>
      <c r="K1822" s="52" t="s">
        <v>4166</v>
      </c>
      <c r="L1822" s="109">
        <v>2342000</v>
      </c>
      <c r="M1822" s="19">
        <f t="shared" si="87"/>
        <v>0</v>
      </c>
      <c r="N1822" s="11">
        <f>M1822*(1+VOTOS!$P$3%)^Q1822</f>
        <v>0</v>
      </c>
      <c r="O1822" s="54">
        <f t="shared" si="85"/>
        <v>2342000</v>
      </c>
      <c r="P1822" s="103">
        <f t="shared" si="86"/>
        <v>1.5585392471907005E-5</v>
      </c>
      <c r="Q1822" s="6">
        <v>0</v>
      </c>
      <c r="R1822" s="6"/>
      <c r="S1822" s="6" t="s">
        <v>7</v>
      </c>
    </row>
    <row r="1823" spans="1:19" s="47" customFormat="1" ht="14" x14ac:dyDescent="0.15">
      <c r="A1823" s="14" t="s">
        <v>5234</v>
      </c>
      <c r="B1823" s="115" t="s">
        <v>416</v>
      </c>
      <c r="C1823" s="40" t="s">
        <v>65</v>
      </c>
      <c r="D1823" s="12" t="s">
        <v>230</v>
      </c>
      <c r="E1823" s="51" t="s">
        <v>231</v>
      </c>
      <c r="F1823" s="14" t="s">
        <v>6069</v>
      </c>
      <c r="G1823" s="14" t="s">
        <v>37</v>
      </c>
      <c r="H1823" s="14" t="s">
        <v>38</v>
      </c>
      <c r="I1823" s="14" t="s">
        <v>39</v>
      </c>
      <c r="J1823" s="15" t="s">
        <v>7586</v>
      </c>
      <c r="K1823" s="52" t="s">
        <v>4436</v>
      </c>
      <c r="L1823" s="109">
        <v>2097202.5</v>
      </c>
      <c r="M1823" s="19">
        <f t="shared" si="87"/>
        <v>0</v>
      </c>
      <c r="N1823" s="11">
        <f>M1823*(1+VOTOS!$P$3%)^Q1823</f>
        <v>0</v>
      </c>
      <c r="O1823" s="54">
        <f t="shared" si="85"/>
        <v>2097202.5</v>
      </c>
      <c r="P1823" s="103">
        <f t="shared" si="86"/>
        <v>1.3956329656517743E-5</v>
      </c>
      <c r="Q1823" s="6">
        <v>0</v>
      </c>
      <c r="R1823" s="6"/>
      <c r="S1823" s="6" t="s">
        <v>7</v>
      </c>
    </row>
    <row r="1824" spans="1:19" s="47" customFormat="1" ht="14" x14ac:dyDescent="0.15">
      <c r="A1824" s="14" t="s">
        <v>5234</v>
      </c>
      <c r="B1824" s="115" t="s">
        <v>416</v>
      </c>
      <c r="C1824" s="40" t="s">
        <v>65</v>
      </c>
      <c r="D1824" s="12" t="s">
        <v>230</v>
      </c>
      <c r="E1824" s="51" t="s">
        <v>231</v>
      </c>
      <c r="F1824" s="14" t="s">
        <v>6069</v>
      </c>
      <c r="G1824" s="14" t="s">
        <v>37</v>
      </c>
      <c r="H1824" s="14" t="s">
        <v>38</v>
      </c>
      <c r="I1824" s="14" t="s">
        <v>39</v>
      </c>
      <c r="J1824" s="15" t="s">
        <v>7586</v>
      </c>
      <c r="K1824" s="52" t="s">
        <v>6316</v>
      </c>
      <c r="L1824" s="109">
        <v>1695201</v>
      </c>
      <c r="M1824" s="19">
        <f t="shared" si="87"/>
        <v>0</v>
      </c>
      <c r="N1824" s="11">
        <f>M1824*(1+VOTOS!$P$3%)^Q1824</f>
        <v>0</v>
      </c>
      <c r="O1824" s="54">
        <f t="shared" si="85"/>
        <v>1695201</v>
      </c>
      <c r="P1824" s="103">
        <f t="shared" si="86"/>
        <v>1.1281115671976613E-5</v>
      </c>
      <c r="Q1824" s="6">
        <v>0</v>
      </c>
      <c r="R1824" s="6"/>
      <c r="S1824" s="6" t="s">
        <v>7</v>
      </c>
    </row>
    <row r="1825" spans="1:19" s="47" customFormat="1" ht="14" x14ac:dyDescent="0.15">
      <c r="A1825" s="14" t="s">
        <v>5234</v>
      </c>
      <c r="B1825" s="115" t="s">
        <v>416</v>
      </c>
      <c r="C1825" s="40" t="s">
        <v>65</v>
      </c>
      <c r="D1825" s="12" t="s">
        <v>230</v>
      </c>
      <c r="E1825" s="51" t="s">
        <v>231</v>
      </c>
      <c r="F1825" s="14" t="s">
        <v>6069</v>
      </c>
      <c r="G1825" s="14" t="s">
        <v>37</v>
      </c>
      <c r="H1825" s="14" t="s">
        <v>38</v>
      </c>
      <c r="I1825" s="14" t="s">
        <v>39</v>
      </c>
      <c r="J1825" s="15" t="s">
        <v>7586</v>
      </c>
      <c r="K1825" s="52" t="s">
        <v>4405</v>
      </c>
      <c r="L1825" s="109">
        <v>1563533</v>
      </c>
      <c r="M1825" s="19">
        <f t="shared" si="87"/>
        <v>0</v>
      </c>
      <c r="N1825" s="11">
        <f>M1825*(1+VOTOS!$P$3%)^Q1825</f>
        <v>0</v>
      </c>
      <c r="O1825" s="54">
        <f t="shared" si="85"/>
        <v>1563533</v>
      </c>
      <c r="P1825" s="103">
        <f t="shared" si="86"/>
        <v>1.0404899849606394E-5</v>
      </c>
      <c r="Q1825" s="6">
        <v>0</v>
      </c>
      <c r="R1825" s="6"/>
      <c r="S1825" s="6" t="s">
        <v>7</v>
      </c>
    </row>
    <row r="1826" spans="1:19" s="47" customFormat="1" ht="14" x14ac:dyDescent="0.15">
      <c r="A1826" s="14" t="s">
        <v>5234</v>
      </c>
      <c r="B1826" s="115" t="s">
        <v>416</v>
      </c>
      <c r="C1826" s="40" t="s">
        <v>65</v>
      </c>
      <c r="D1826" s="12" t="s">
        <v>230</v>
      </c>
      <c r="E1826" s="51" t="s">
        <v>231</v>
      </c>
      <c r="F1826" s="14" t="s">
        <v>6069</v>
      </c>
      <c r="G1826" s="14" t="s">
        <v>37</v>
      </c>
      <c r="H1826" s="14" t="s">
        <v>38</v>
      </c>
      <c r="I1826" s="14" t="s">
        <v>39</v>
      </c>
      <c r="J1826" s="15" t="s">
        <v>7586</v>
      </c>
      <c r="K1826" s="52" t="s">
        <v>5383</v>
      </c>
      <c r="L1826" s="109">
        <v>1067900.5</v>
      </c>
      <c r="M1826" s="19">
        <f t="shared" si="87"/>
        <v>0</v>
      </c>
      <c r="N1826" s="11">
        <f>M1826*(1+VOTOS!$P$3%)^Q1826</f>
        <v>0</v>
      </c>
      <c r="O1826" s="54">
        <f t="shared" si="85"/>
        <v>1067900.5</v>
      </c>
      <c r="P1826" s="103">
        <f t="shared" si="86"/>
        <v>7.1065962482688845E-6</v>
      </c>
      <c r="Q1826" s="6">
        <v>0</v>
      </c>
      <c r="R1826" s="6"/>
      <c r="S1826" s="6" t="s">
        <v>7</v>
      </c>
    </row>
    <row r="1827" spans="1:19" s="47" customFormat="1" ht="14" x14ac:dyDescent="0.15">
      <c r="A1827" s="14" t="s">
        <v>5234</v>
      </c>
      <c r="B1827" s="115" t="s">
        <v>416</v>
      </c>
      <c r="C1827" s="40" t="s">
        <v>65</v>
      </c>
      <c r="D1827" s="12" t="s">
        <v>230</v>
      </c>
      <c r="E1827" s="51" t="s">
        <v>231</v>
      </c>
      <c r="F1827" s="14" t="s">
        <v>6069</v>
      </c>
      <c r="G1827" s="14" t="s">
        <v>37</v>
      </c>
      <c r="H1827" s="14" t="s">
        <v>38</v>
      </c>
      <c r="I1827" s="14" t="s">
        <v>39</v>
      </c>
      <c r="J1827" s="15" t="s">
        <v>7586</v>
      </c>
      <c r="K1827" s="52" t="s">
        <v>6315</v>
      </c>
      <c r="L1827" s="109">
        <v>894067</v>
      </c>
      <c r="M1827" s="19">
        <f t="shared" si="87"/>
        <v>0</v>
      </c>
      <c r="N1827" s="11">
        <f>M1827*(1+VOTOS!$P$3%)^Q1827</f>
        <v>0</v>
      </c>
      <c r="O1827" s="54">
        <f t="shared" si="85"/>
        <v>894067</v>
      </c>
      <c r="P1827" s="103">
        <f t="shared" si="86"/>
        <v>5.9497801414092576E-6</v>
      </c>
      <c r="Q1827" s="6">
        <v>0</v>
      </c>
      <c r="R1827" s="6"/>
      <c r="S1827" s="6" t="s">
        <v>7</v>
      </c>
    </row>
    <row r="1828" spans="1:19" s="47" customFormat="1" ht="14" x14ac:dyDescent="0.15">
      <c r="A1828" s="14" t="s">
        <v>5234</v>
      </c>
      <c r="B1828" s="115" t="s">
        <v>416</v>
      </c>
      <c r="C1828" s="40" t="s">
        <v>65</v>
      </c>
      <c r="D1828" s="12" t="s">
        <v>230</v>
      </c>
      <c r="E1828" s="51" t="s">
        <v>231</v>
      </c>
      <c r="F1828" s="14" t="s">
        <v>6069</v>
      </c>
      <c r="G1828" s="14" t="s">
        <v>37</v>
      </c>
      <c r="H1828" s="14" t="s">
        <v>38</v>
      </c>
      <c r="I1828" s="14" t="s">
        <v>39</v>
      </c>
      <c r="J1828" s="15" t="s">
        <v>7586</v>
      </c>
      <c r="K1828" s="52" t="s">
        <v>6317</v>
      </c>
      <c r="L1828" s="109">
        <v>882242.5</v>
      </c>
      <c r="M1828" s="19">
        <f t="shared" si="87"/>
        <v>0</v>
      </c>
      <c r="N1828" s="11">
        <f>M1828*(1+VOTOS!$P$3%)^Q1828</f>
        <v>0</v>
      </c>
      <c r="O1828" s="54">
        <f t="shared" si="85"/>
        <v>882242.5</v>
      </c>
      <c r="P1828" s="103">
        <f t="shared" si="86"/>
        <v>5.8710912117405711E-6</v>
      </c>
      <c r="Q1828" s="6">
        <v>0</v>
      </c>
      <c r="R1828" s="6"/>
      <c r="S1828" s="6" t="s">
        <v>7</v>
      </c>
    </row>
    <row r="1829" spans="1:19" s="47" customFormat="1" ht="14" x14ac:dyDescent="0.15">
      <c r="A1829" s="14" t="s">
        <v>5234</v>
      </c>
      <c r="B1829" s="115" t="s">
        <v>416</v>
      </c>
      <c r="C1829" s="40" t="s">
        <v>65</v>
      </c>
      <c r="D1829" s="12" t="s">
        <v>230</v>
      </c>
      <c r="E1829" s="51" t="s">
        <v>231</v>
      </c>
      <c r="F1829" s="14" t="s">
        <v>6069</v>
      </c>
      <c r="G1829" s="14" t="s">
        <v>37</v>
      </c>
      <c r="H1829" s="14" t="s">
        <v>38</v>
      </c>
      <c r="I1829" s="14" t="s">
        <v>39</v>
      </c>
      <c r="J1829" s="15" t="s">
        <v>7586</v>
      </c>
      <c r="K1829" s="52" t="s">
        <v>4407</v>
      </c>
      <c r="L1829" s="109">
        <v>782821.5</v>
      </c>
      <c r="M1829" s="19">
        <f t="shared" si="87"/>
        <v>0</v>
      </c>
      <c r="N1829" s="11">
        <f>M1829*(1+VOTOS!$P$3%)^Q1829</f>
        <v>0</v>
      </c>
      <c r="O1829" s="54">
        <f t="shared" si="85"/>
        <v>782821.5</v>
      </c>
      <c r="P1829" s="103">
        <f t="shared" si="86"/>
        <v>5.2094706716255125E-6</v>
      </c>
      <c r="Q1829" s="6">
        <v>0</v>
      </c>
      <c r="R1829" s="6"/>
      <c r="S1829" s="6" t="s">
        <v>7</v>
      </c>
    </row>
    <row r="1830" spans="1:19" s="47" customFormat="1" ht="14" x14ac:dyDescent="0.15">
      <c r="A1830" s="14" t="s">
        <v>5234</v>
      </c>
      <c r="B1830" s="115" t="s">
        <v>416</v>
      </c>
      <c r="C1830" s="40" t="s">
        <v>65</v>
      </c>
      <c r="D1830" s="12" t="s">
        <v>230</v>
      </c>
      <c r="E1830" s="51" t="s">
        <v>231</v>
      </c>
      <c r="F1830" s="14" t="s">
        <v>6069</v>
      </c>
      <c r="G1830" s="14" t="s">
        <v>37</v>
      </c>
      <c r="H1830" s="14" t="s">
        <v>38</v>
      </c>
      <c r="I1830" s="14" t="s">
        <v>39</v>
      </c>
      <c r="J1830" s="15" t="s">
        <v>7586</v>
      </c>
      <c r="K1830" s="52" t="s">
        <v>6314</v>
      </c>
      <c r="L1830" s="109">
        <v>605171</v>
      </c>
      <c r="M1830" s="19">
        <f t="shared" si="87"/>
        <v>0</v>
      </c>
      <c r="N1830" s="11">
        <f>M1830*(1+VOTOS!$P$3%)^Q1830</f>
        <v>0</v>
      </c>
      <c r="O1830" s="54">
        <f t="shared" si="85"/>
        <v>605171</v>
      </c>
      <c r="P1830" s="103">
        <f t="shared" si="86"/>
        <v>4.0272534362153865E-6</v>
      </c>
      <c r="Q1830" s="6">
        <v>0</v>
      </c>
      <c r="R1830" s="6"/>
      <c r="S1830" s="6" t="s">
        <v>7</v>
      </c>
    </row>
    <row r="1831" spans="1:19" s="47" customFormat="1" ht="14" x14ac:dyDescent="0.15">
      <c r="A1831" s="14" t="s">
        <v>5234</v>
      </c>
      <c r="B1831" s="115" t="s">
        <v>416</v>
      </c>
      <c r="C1831" s="40" t="s">
        <v>65</v>
      </c>
      <c r="D1831" s="12" t="s">
        <v>230</v>
      </c>
      <c r="E1831" s="51" t="s">
        <v>231</v>
      </c>
      <c r="F1831" s="14" t="s">
        <v>6069</v>
      </c>
      <c r="G1831" s="14" t="s">
        <v>37</v>
      </c>
      <c r="H1831" s="14" t="s">
        <v>38</v>
      </c>
      <c r="I1831" s="14" t="s">
        <v>39</v>
      </c>
      <c r="J1831" s="15" t="s">
        <v>7586</v>
      </c>
      <c r="K1831" s="52" t="s">
        <v>4158</v>
      </c>
      <c r="L1831" s="109">
        <v>524065.5</v>
      </c>
      <c r="M1831" s="19">
        <f t="shared" si="87"/>
        <v>0</v>
      </c>
      <c r="N1831" s="11">
        <f>M1831*(1+VOTOS!$P$3%)^Q1831</f>
        <v>0</v>
      </c>
      <c r="O1831" s="54">
        <f t="shared" si="85"/>
        <v>524065.5</v>
      </c>
      <c r="P1831" s="103">
        <f t="shared" si="86"/>
        <v>3.4875177192511449E-6</v>
      </c>
      <c r="Q1831" s="6">
        <v>0</v>
      </c>
      <c r="R1831" s="6"/>
      <c r="S1831" s="6" t="s">
        <v>7</v>
      </c>
    </row>
    <row r="1832" spans="1:19" s="47" customFormat="1" ht="14" x14ac:dyDescent="0.15">
      <c r="A1832" s="14" t="s">
        <v>5234</v>
      </c>
      <c r="B1832" s="115" t="s">
        <v>416</v>
      </c>
      <c r="C1832" s="40" t="s">
        <v>65</v>
      </c>
      <c r="D1832" s="12" t="s">
        <v>230</v>
      </c>
      <c r="E1832" s="51" t="s">
        <v>231</v>
      </c>
      <c r="F1832" s="14" t="s">
        <v>6069</v>
      </c>
      <c r="G1832" s="14" t="s">
        <v>37</v>
      </c>
      <c r="H1832" s="14" t="s">
        <v>38</v>
      </c>
      <c r="I1832" s="14" t="s">
        <v>39</v>
      </c>
      <c r="J1832" s="15" t="s">
        <v>7586</v>
      </c>
      <c r="K1832" s="52" t="s">
        <v>6318</v>
      </c>
      <c r="L1832" s="109">
        <v>387278</v>
      </c>
      <c r="M1832" s="19">
        <f t="shared" si="87"/>
        <v>0</v>
      </c>
      <c r="N1832" s="11">
        <f>M1832*(1+VOTOS!$P$3%)^Q1832</f>
        <v>0</v>
      </c>
      <c r="O1832" s="54">
        <f t="shared" si="85"/>
        <v>387278</v>
      </c>
      <c r="P1832" s="103">
        <f t="shared" si="86"/>
        <v>2.577232974267806E-6</v>
      </c>
      <c r="Q1832" s="6">
        <v>0</v>
      </c>
      <c r="R1832" s="6"/>
      <c r="S1832" s="6" t="s">
        <v>7</v>
      </c>
    </row>
    <row r="1833" spans="1:19" s="47" customFormat="1" ht="14" x14ac:dyDescent="0.15">
      <c r="A1833" s="14" t="s">
        <v>5234</v>
      </c>
      <c r="B1833" s="115" t="s">
        <v>416</v>
      </c>
      <c r="C1833" s="40" t="s">
        <v>65</v>
      </c>
      <c r="D1833" s="12" t="s">
        <v>230</v>
      </c>
      <c r="E1833" s="51" t="s">
        <v>231</v>
      </c>
      <c r="F1833" s="14" t="s">
        <v>6069</v>
      </c>
      <c r="G1833" s="14" t="s">
        <v>37</v>
      </c>
      <c r="H1833" s="14" t="s">
        <v>38</v>
      </c>
      <c r="I1833" s="14" t="s">
        <v>39</v>
      </c>
      <c r="J1833" s="15" t="s">
        <v>7586</v>
      </c>
      <c r="K1833" s="52" t="s">
        <v>4159</v>
      </c>
      <c r="L1833" s="109">
        <v>323394.5</v>
      </c>
      <c r="M1833" s="19">
        <f t="shared" si="87"/>
        <v>0</v>
      </c>
      <c r="N1833" s="11">
        <f>M1833*(1+VOTOS!$P$3%)^Q1833</f>
        <v>0</v>
      </c>
      <c r="O1833" s="54">
        <f t="shared" si="85"/>
        <v>323394.5</v>
      </c>
      <c r="P1833" s="103">
        <f t="shared" si="86"/>
        <v>2.1521051262835738E-6</v>
      </c>
      <c r="Q1833" s="6">
        <v>0</v>
      </c>
      <c r="R1833" s="6"/>
      <c r="S1833" s="6" t="s">
        <v>7</v>
      </c>
    </row>
    <row r="1834" spans="1:19" s="47" customFormat="1" ht="14" x14ac:dyDescent="0.15">
      <c r="A1834" s="14" t="s">
        <v>5234</v>
      </c>
      <c r="B1834" s="115" t="s">
        <v>416</v>
      </c>
      <c r="C1834" s="40" t="s">
        <v>65</v>
      </c>
      <c r="D1834" s="12" t="s">
        <v>230</v>
      </c>
      <c r="E1834" s="51" t="s">
        <v>231</v>
      </c>
      <c r="F1834" s="14" t="s">
        <v>6069</v>
      </c>
      <c r="G1834" s="14" t="s">
        <v>37</v>
      </c>
      <c r="H1834" s="14" t="s">
        <v>38</v>
      </c>
      <c r="I1834" s="14" t="s">
        <v>39</v>
      </c>
      <c r="J1834" s="15" t="s">
        <v>7586</v>
      </c>
      <c r="K1834" s="52" t="s">
        <v>6313</v>
      </c>
      <c r="L1834" s="109">
        <v>200656.5</v>
      </c>
      <c r="M1834" s="19">
        <f t="shared" si="87"/>
        <v>0</v>
      </c>
      <c r="N1834" s="11">
        <f>M1834*(1+VOTOS!$P$3%)^Q1834</f>
        <v>0</v>
      </c>
      <c r="O1834" s="54">
        <f t="shared" si="85"/>
        <v>200656.5</v>
      </c>
      <c r="P1834" s="103">
        <f t="shared" si="86"/>
        <v>1.335316099290866E-6</v>
      </c>
      <c r="Q1834" s="6">
        <v>0</v>
      </c>
      <c r="R1834" s="6"/>
      <c r="S1834" s="6" t="s">
        <v>7</v>
      </c>
    </row>
    <row r="1835" spans="1:19" s="47" customFormat="1" ht="14" x14ac:dyDescent="0.15">
      <c r="A1835" s="14" t="s">
        <v>5234</v>
      </c>
      <c r="B1835" s="115" t="s">
        <v>416</v>
      </c>
      <c r="C1835" s="40" t="s">
        <v>65</v>
      </c>
      <c r="D1835" s="12" t="s">
        <v>230</v>
      </c>
      <c r="E1835" s="51" t="s">
        <v>231</v>
      </c>
      <c r="F1835" s="14" t="s">
        <v>6069</v>
      </c>
      <c r="G1835" s="14" t="s">
        <v>37</v>
      </c>
      <c r="H1835" s="14" t="s">
        <v>38</v>
      </c>
      <c r="I1835" s="14" t="s">
        <v>39</v>
      </c>
      <c r="J1835" s="15" t="s">
        <v>7586</v>
      </c>
      <c r="K1835" s="52" t="s">
        <v>5362</v>
      </c>
      <c r="L1835" s="109">
        <v>191022.5</v>
      </c>
      <c r="M1835" s="19">
        <f t="shared" si="87"/>
        <v>191022.5</v>
      </c>
      <c r="N1835" s="11">
        <f>M1835*(1+VOTOS!$P$3%)^Q1835</f>
        <v>194182.24454711168</v>
      </c>
      <c r="O1835" s="54">
        <f t="shared" si="85"/>
        <v>194182.24454711168</v>
      </c>
      <c r="P1835" s="103">
        <f t="shared" si="86"/>
        <v>1.2922316363546369E-6</v>
      </c>
      <c r="Q1835" s="6">
        <v>136</v>
      </c>
      <c r="R1835" s="6"/>
      <c r="S1835" s="6" t="s">
        <v>7</v>
      </c>
    </row>
    <row r="1836" spans="1:19" s="47" customFormat="1" ht="14" x14ac:dyDescent="0.15">
      <c r="A1836" s="14" t="s">
        <v>5234</v>
      </c>
      <c r="B1836" s="115" t="s">
        <v>416</v>
      </c>
      <c r="C1836" s="40" t="s">
        <v>65</v>
      </c>
      <c r="D1836" s="12" t="s">
        <v>230</v>
      </c>
      <c r="E1836" s="51" t="s">
        <v>231</v>
      </c>
      <c r="F1836" s="14" t="s">
        <v>6069</v>
      </c>
      <c r="G1836" s="14" t="s">
        <v>37</v>
      </c>
      <c r="H1836" s="14" t="s">
        <v>38</v>
      </c>
      <c r="I1836" s="14" t="s">
        <v>39</v>
      </c>
      <c r="J1836" s="15" t="s">
        <v>7586</v>
      </c>
      <c r="K1836" s="52" t="s">
        <v>5362</v>
      </c>
      <c r="L1836" s="109">
        <v>26711.5</v>
      </c>
      <c r="M1836" s="19">
        <f t="shared" si="87"/>
        <v>0</v>
      </c>
      <c r="N1836" s="11">
        <f>M1836*(1+VOTOS!$P$3%)^Q1836</f>
        <v>0</v>
      </c>
      <c r="O1836" s="54">
        <f t="shared" si="85"/>
        <v>26711.5</v>
      </c>
      <c r="P1836" s="103">
        <f t="shared" si="86"/>
        <v>1.7775798933106061E-7</v>
      </c>
      <c r="Q1836" s="6">
        <v>0</v>
      </c>
      <c r="R1836" s="6"/>
      <c r="S1836" s="6" t="s">
        <v>7</v>
      </c>
    </row>
    <row r="1837" spans="1:19" s="47" customFormat="1" ht="14" x14ac:dyDescent="0.15">
      <c r="A1837" s="8" t="s">
        <v>415</v>
      </c>
      <c r="B1837" s="114" t="s">
        <v>416</v>
      </c>
      <c r="C1837" s="40" t="s">
        <v>65</v>
      </c>
      <c r="D1837" s="6" t="s">
        <v>1460</v>
      </c>
      <c r="E1837" s="7" t="s">
        <v>1461</v>
      </c>
      <c r="F1837" s="6" t="s">
        <v>4918</v>
      </c>
      <c r="G1837" s="6" t="s">
        <v>5224</v>
      </c>
      <c r="H1837" s="6" t="s">
        <v>38</v>
      </c>
      <c r="I1837" s="8" t="s">
        <v>39</v>
      </c>
      <c r="J1837" s="15" t="s">
        <v>7586</v>
      </c>
      <c r="K1837" s="7" t="s">
        <v>4233</v>
      </c>
      <c r="L1837" s="19">
        <v>1554693</v>
      </c>
      <c r="M1837" s="19">
        <f t="shared" si="87"/>
        <v>1554693</v>
      </c>
      <c r="N1837" s="11">
        <f>M1837*(1+VOTOS!$P$3%)^Q1837</f>
        <v>1556569.5830583926</v>
      </c>
      <c r="O1837" s="54">
        <f t="shared" si="85"/>
        <v>1556569.5830583926</v>
      </c>
      <c r="P1837" s="103">
        <f t="shared" si="86"/>
        <v>1.0358560145942655E-5</v>
      </c>
      <c r="Q1837" s="6">
        <v>10</v>
      </c>
      <c r="R1837" s="6"/>
      <c r="S1837" s="6" t="s">
        <v>11</v>
      </c>
    </row>
    <row r="1838" spans="1:19" s="47" customFormat="1" ht="14" x14ac:dyDescent="0.15">
      <c r="A1838" s="8" t="s">
        <v>5234</v>
      </c>
      <c r="B1838" s="114" t="s">
        <v>416</v>
      </c>
      <c r="C1838" s="40" t="s">
        <v>65</v>
      </c>
      <c r="D1838" s="6" t="s">
        <v>1950</v>
      </c>
      <c r="E1838" s="7" t="s">
        <v>1952</v>
      </c>
      <c r="F1838" s="6" t="s">
        <v>5247</v>
      </c>
      <c r="G1838" s="6" t="s">
        <v>2298</v>
      </c>
      <c r="H1838" s="6" t="s">
        <v>38</v>
      </c>
      <c r="I1838" s="8" t="s">
        <v>39</v>
      </c>
      <c r="J1838" s="15" t="s">
        <v>7586</v>
      </c>
      <c r="K1838" s="7" t="s">
        <v>6520</v>
      </c>
      <c r="L1838" s="19">
        <v>6896.3447999999999</v>
      </c>
      <c r="M1838" s="19">
        <f t="shared" si="87"/>
        <v>0</v>
      </c>
      <c r="N1838" s="11">
        <f>M1838*(1+VOTOS!$P$3%)^Q1838</f>
        <v>0</v>
      </c>
      <c r="O1838" s="54">
        <f t="shared" si="85"/>
        <v>6896.3447999999999</v>
      </c>
      <c r="P1838" s="103">
        <f t="shared" si="86"/>
        <v>4.5893356246624688E-8</v>
      </c>
      <c r="Q1838" s="6">
        <v>0</v>
      </c>
      <c r="R1838" s="6"/>
      <c r="S1838" s="6" t="s">
        <v>7577</v>
      </c>
    </row>
    <row r="1839" spans="1:19" s="47" customFormat="1" ht="14" x14ac:dyDescent="0.15">
      <c r="A1839" s="8" t="s">
        <v>415</v>
      </c>
      <c r="B1839" s="114" t="s">
        <v>416</v>
      </c>
      <c r="C1839" s="40" t="s">
        <v>65</v>
      </c>
      <c r="D1839" s="6" t="s">
        <v>1093</v>
      </c>
      <c r="E1839" s="7" t="s">
        <v>1094</v>
      </c>
      <c r="F1839" s="6" t="s">
        <v>4884</v>
      </c>
      <c r="G1839" s="6" t="s">
        <v>5224</v>
      </c>
      <c r="H1839" s="6" t="s">
        <v>38</v>
      </c>
      <c r="I1839" s="8" t="s">
        <v>39</v>
      </c>
      <c r="J1839" s="15" t="s">
        <v>7586</v>
      </c>
      <c r="K1839" s="7" t="s">
        <v>4210</v>
      </c>
      <c r="L1839" s="19">
        <v>3994443</v>
      </c>
      <c r="M1839" s="19">
        <f t="shared" si="87"/>
        <v>3994443</v>
      </c>
      <c r="N1839" s="11">
        <f>M1839*(1+VOTOS!$P$3%)^Q1839</f>
        <v>4096431.1956561133</v>
      </c>
      <c r="O1839" s="54">
        <f t="shared" si="85"/>
        <v>4096431.1956561133</v>
      </c>
      <c r="P1839" s="103">
        <f t="shared" si="86"/>
        <v>2.7260669478421779E-5</v>
      </c>
      <c r="Q1839" s="6">
        <v>209</v>
      </c>
      <c r="R1839" s="6"/>
      <c r="S1839" s="6" t="s">
        <v>11</v>
      </c>
    </row>
    <row r="1840" spans="1:19" s="47" customFormat="1" ht="14" x14ac:dyDescent="0.15">
      <c r="A1840" s="14" t="s">
        <v>5234</v>
      </c>
      <c r="B1840" s="115" t="s">
        <v>416</v>
      </c>
      <c r="C1840" s="40" t="s">
        <v>65</v>
      </c>
      <c r="D1840" s="12" t="s">
        <v>1124</v>
      </c>
      <c r="E1840" s="51" t="s">
        <v>1125</v>
      </c>
      <c r="F1840" s="14" t="s">
        <v>6075</v>
      </c>
      <c r="G1840" s="14" t="s">
        <v>37</v>
      </c>
      <c r="H1840" s="14" t="s">
        <v>38</v>
      </c>
      <c r="I1840" s="14" t="s">
        <v>39</v>
      </c>
      <c r="J1840" s="15" t="s">
        <v>7586</v>
      </c>
      <c r="K1840" s="52" t="s">
        <v>6320</v>
      </c>
      <c r="L1840" s="109">
        <v>705739.5</v>
      </c>
      <c r="M1840" s="19">
        <f t="shared" si="87"/>
        <v>0</v>
      </c>
      <c r="N1840" s="11">
        <f>M1840*(1+VOTOS!$P$3%)^Q1840</f>
        <v>0</v>
      </c>
      <c r="O1840" s="54">
        <f t="shared" si="85"/>
        <v>705739.5</v>
      </c>
      <c r="P1840" s="103">
        <f t="shared" si="86"/>
        <v>4.6965102862627726E-6</v>
      </c>
      <c r="Q1840" s="6">
        <v>0</v>
      </c>
      <c r="R1840" s="6"/>
      <c r="S1840" s="6" t="s">
        <v>7</v>
      </c>
    </row>
    <row r="1841" spans="1:19" s="47" customFormat="1" ht="14" x14ac:dyDescent="0.15">
      <c r="A1841" s="14" t="s">
        <v>5234</v>
      </c>
      <c r="B1841" s="115" t="s">
        <v>416</v>
      </c>
      <c r="C1841" s="40" t="s">
        <v>65</v>
      </c>
      <c r="D1841" s="12" t="s">
        <v>1124</v>
      </c>
      <c r="E1841" s="51" t="s">
        <v>1125</v>
      </c>
      <c r="F1841" s="14" t="s">
        <v>6075</v>
      </c>
      <c r="G1841" s="14" t="s">
        <v>37</v>
      </c>
      <c r="H1841" s="14" t="s">
        <v>38</v>
      </c>
      <c r="I1841" s="14" t="s">
        <v>39</v>
      </c>
      <c r="J1841" s="15" t="s">
        <v>7586</v>
      </c>
      <c r="K1841" s="52" t="s">
        <v>4439</v>
      </c>
      <c r="L1841" s="109">
        <v>537464.5</v>
      </c>
      <c r="M1841" s="19">
        <f t="shared" si="87"/>
        <v>0</v>
      </c>
      <c r="N1841" s="11">
        <f>M1841*(1+VOTOS!$P$3%)^Q1841</f>
        <v>0</v>
      </c>
      <c r="O1841" s="54">
        <f t="shared" si="85"/>
        <v>537464.5</v>
      </c>
      <c r="P1841" s="103">
        <f t="shared" si="86"/>
        <v>3.5766845312627084E-6</v>
      </c>
      <c r="Q1841" s="6">
        <v>0</v>
      </c>
      <c r="R1841" s="6"/>
      <c r="S1841" s="6" t="s">
        <v>7</v>
      </c>
    </row>
    <row r="1842" spans="1:19" s="47" customFormat="1" ht="14" x14ac:dyDescent="0.15">
      <c r="A1842" s="14" t="s">
        <v>5234</v>
      </c>
      <c r="B1842" s="115" t="s">
        <v>416</v>
      </c>
      <c r="C1842" s="40" t="s">
        <v>65</v>
      </c>
      <c r="D1842" s="12" t="s">
        <v>1124</v>
      </c>
      <c r="E1842" s="51" t="s">
        <v>1125</v>
      </c>
      <c r="F1842" s="14" t="s">
        <v>6075</v>
      </c>
      <c r="G1842" s="14" t="s">
        <v>37</v>
      </c>
      <c r="H1842" s="14" t="s">
        <v>38</v>
      </c>
      <c r="I1842" s="14" t="s">
        <v>39</v>
      </c>
      <c r="J1842" s="15" t="s">
        <v>7586</v>
      </c>
      <c r="K1842" s="52" t="s">
        <v>6324</v>
      </c>
      <c r="L1842" s="109">
        <v>478256.5</v>
      </c>
      <c r="M1842" s="19">
        <f t="shared" si="87"/>
        <v>0</v>
      </c>
      <c r="N1842" s="11">
        <f>M1842*(1+VOTOS!$P$3%)^Q1842</f>
        <v>0</v>
      </c>
      <c r="O1842" s="54">
        <f t="shared" si="85"/>
        <v>478256.5</v>
      </c>
      <c r="P1842" s="103">
        <f t="shared" si="86"/>
        <v>3.1826709029635323E-6</v>
      </c>
      <c r="Q1842" s="6">
        <v>0</v>
      </c>
      <c r="R1842" s="6"/>
      <c r="S1842" s="6" t="s">
        <v>7</v>
      </c>
    </row>
    <row r="1843" spans="1:19" s="47" customFormat="1" ht="14" x14ac:dyDescent="0.15">
      <c r="A1843" s="14" t="s">
        <v>5234</v>
      </c>
      <c r="B1843" s="115" t="s">
        <v>416</v>
      </c>
      <c r="C1843" s="40" t="s">
        <v>65</v>
      </c>
      <c r="D1843" s="12" t="s">
        <v>1124</v>
      </c>
      <c r="E1843" s="51" t="s">
        <v>1125</v>
      </c>
      <c r="F1843" s="14" t="s">
        <v>6075</v>
      </c>
      <c r="G1843" s="14" t="s">
        <v>37</v>
      </c>
      <c r="H1843" s="14" t="s">
        <v>38</v>
      </c>
      <c r="I1843" s="14" t="s">
        <v>39</v>
      </c>
      <c r="J1843" s="15" t="s">
        <v>7586</v>
      </c>
      <c r="K1843" s="52" t="s">
        <v>6322</v>
      </c>
      <c r="L1843" s="109">
        <v>434231</v>
      </c>
      <c r="M1843" s="19">
        <f t="shared" si="87"/>
        <v>0</v>
      </c>
      <c r="N1843" s="11">
        <f>M1843*(1+VOTOS!$P$3%)^Q1843</f>
        <v>0</v>
      </c>
      <c r="O1843" s="54">
        <f t="shared" si="85"/>
        <v>434231</v>
      </c>
      <c r="P1843" s="103">
        <f t="shared" si="86"/>
        <v>2.889692808910611E-6</v>
      </c>
      <c r="Q1843" s="6">
        <v>0</v>
      </c>
      <c r="R1843" s="6"/>
      <c r="S1843" s="6" t="s">
        <v>7</v>
      </c>
    </row>
    <row r="1844" spans="1:19" s="47" customFormat="1" ht="14" x14ac:dyDescent="0.15">
      <c r="A1844" s="14" t="s">
        <v>5234</v>
      </c>
      <c r="B1844" s="115" t="s">
        <v>416</v>
      </c>
      <c r="C1844" s="40" t="s">
        <v>65</v>
      </c>
      <c r="D1844" s="12" t="s">
        <v>1124</v>
      </c>
      <c r="E1844" s="51" t="s">
        <v>1125</v>
      </c>
      <c r="F1844" s="14" t="s">
        <v>6075</v>
      </c>
      <c r="G1844" s="14" t="s">
        <v>37</v>
      </c>
      <c r="H1844" s="14" t="s">
        <v>38</v>
      </c>
      <c r="I1844" s="14" t="s">
        <v>39</v>
      </c>
      <c r="J1844" s="15" t="s">
        <v>7586</v>
      </c>
      <c r="K1844" s="52" t="s">
        <v>6321</v>
      </c>
      <c r="L1844" s="109">
        <v>400299</v>
      </c>
      <c r="M1844" s="19">
        <f t="shared" si="87"/>
        <v>0</v>
      </c>
      <c r="N1844" s="11">
        <f>M1844*(1+VOTOS!$P$3%)^Q1844</f>
        <v>0</v>
      </c>
      <c r="O1844" s="54">
        <f t="shared" si="85"/>
        <v>400299</v>
      </c>
      <c r="P1844" s="103">
        <f t="shared" si="86"/>
        <v>2.66388429594872E-6</v>
      </c>
      <c r="Q1844" s="6">
        <v>0</v>
      </c>
      <c r="R1844" s="6"/>
      <c r="S1844" s="6" t="s">
        <v>7</v>
      </c>
    </row>
    <row r="1845" spans="1:19" s="47" customFormat="1" ht="14" x14ac:dyDescent="0.15">
      <c r="A1845" s="14" t="s">
        <v>5234</v>
      </c>
      <c r="B1845" s="115" t="s">
        <v>416</v>
      </c>
      <c r="C1845" s="40" t="s">
        <v>65</v>
      </c>
      <c r="D1845" s="12" t="s">
        <v>1124</v>
      </c>
      <c r="E1845" s="51" t="s">
        <v>1125</v>
      </c>
      <c r="F1845" s="14" t="s">
        <v>6075</v>
      </c>
      <c r="G1845" s="14" t="s">
        <v>37</v>
      </c>
      <c r="H1845" s="14" t="s">
        <v>38</v>
      </c>
      <c r="I1845" s="14" t="s">
        <v>39</v>
      </c>
      <c r="J1845" s="15" t="s">
        <v>7586</v>
      </c>
      <c r="K1845" s="52" t="s">
        <v>6319</v>
      </c>
      <c r="L1845" s="109">
        <v>353198.5</v>
      </c>
      <c r="M1845" s="19">
        <f t="shared" si="87"/>
        <v>0</v>
      </c>
      <c r="N1845" s="11">
        <f>M1845*(1+VOTOS!$P$3%)^Q1845</f>
        <v>0</v>
      </c>
      <c r="O1845" s="54">
        <f t="shared" si="85"/>
        <v>353198.5</v>
      </c>
      <c r="P1845" s="103">
        <f t="shared" si="86"/>
        <v>2.3504428876980557E-6</v>
      </c>
      <c r="Q1845" s="6">
        <v>0</v>
      </c>
      <c r="R1845" s="6"/>
      <c r="S1845" s="6" t="s">
        <v>7</v>
      </c>
    </row>
    <row r="1846" spans="1:19" s="47" customFormat="1" ht="14" x14ac:dyDescent="0.15">
      <c r="A1846" s="14" t="s">
        <v>5234</v>
      </c>
      <c r="B1846" s="115" t="s">
        <v>416</v>
      </c>
      <c r="C1846" s="40" t="s">
        <v>65</v>
      </c>
      <c r="D1846" s="12" t="s">
        <v>1124</v>
      </c>
      <c r="E1846" s="51" t="s">
        <v>1125</v>
      </c>
      <c r="F1846" s="14" t="s">
        <v>6075</v>
      </c>
      <c r="G1846" s="14" t="s">
        <v>37</v>
      </c>
      <c r="H1846" s="14" t="s">
        <v>38</v>
      </c>
      <c r="I1846" s="14" t="s">
        <v>39</v>
      </c>
      <c r="J1846" s="15" t="s">
        <v>7586</v>
      </c>
      <c r="K1846" s="52" t="s">
        <v>6327</v>
      </c>
      <c r="L1846" s="109">
        <v>249378.5</v>
      </c>
      <c r="M1846" s="19">
        <f t="shared" si="87"/>
        <v>0</v>
      </c>
      <c r="N1846" s="11">
        <f>M1846*(1+VOTOS!$P$3%)^Q1846</f>
        <v>0</v>
      </c>
      <c r="O1846" s="54">
        <f t="shared" si="85"/>
        <v>249378.5</v>
      </c>
      <c r="P1846" s="103">
        <f t="shared" si="86"/>
        <v>1.6595481624916573E-6</v>
      </c>
      <c r="Q1846" s="6">
        <v>0</v>
      </c>
      <c r="R1846" s="6"/>
      <c r="S1846" s="6" t="s">
        <v>7</v>
      </c>
    </row>
    <row r="1847" spans="1:19" s="47" customFormat="1" ht="14" x14ac:dyDescent="0.15">
      <c r="A1847" s="14" t="s">
        <v>5234</v>
      </c>
      <c r="B1847" s="115" t="s">
        <v>416</v>
      </c>
      <c r="C1847" s="40" t="s">
        <v>65</v>
      </c>
      <c r="D1847" s="12" t="s">
        <v>1124</v>
      </c>
      <c r="E1847" s="51" t="s">
        <v>1125</v>
      </c>
      <c r="F1847" s="14" t="s">
        <v>6075</v>
      </c>
      <c r="G1847" s="14" t="s">
        <v>37</v>
      </c>
      <c r="H1847" s="14" t="s">
        <v>38</v>
      </c>
      <c r="I1847" s="14" t="s">
        <v>39</v>
      </c>
      <c r="J1847" s="15" t="s">
        <v>7586</v>
      </c>
      <c r="K1847" s="52" t="s">
        <v>6325</v>
      </c>
      <c r="L1847" s="109">
        <v>225720</v>
      </c>
      <c r="M1847" s="19">
        <f t="shared" si="87"/>
        <v>0</v>
      </c>
      <c r="N1847" s="11">
        <f>M1847*(1+VOTOS!$P$3%)^Q1847</f>
        <v>0</v>
      </c>
      <c r="O1847" s="54">
        <f t="shared" si="85"/>
        <v>225720</v>
      </c>
      <c r="P1847" s="103">
        <f t="shared" si="86"/>
        <v>1.5021070831592013E-6</v>
      </c>
      <c r="Q1847" s="6">
        <v>0</v>
      </c>
      <c r="R1847" s="6"/>
      <c r="S1847" s="6" t="s">
        <v>7</v>
      </c>
    </row>
    <row r="1848" spans="1:19" s="47" customFormat="1" ht="14" x14ac:dyDescent="0.15">
      <c r="A1848" s="14" t="s">
        <v>5234</v>
      </c>
      <c r="B1848" s="115" t="s">
        <v>416</v>
      </c>
      <c r="C1848" s="40" t="s">
        <v>65</v>
      </c>
      <c r="D1848" s="12" t="s">
        <v>1124</v>
      </c>
      <c r="E1848" s="51" t="s">
        <v>1125</v>
      </c>
      <c r="F1848" s="14" t="s">
        <v>6075</v>
      </c>
      <c r="G1848" s="14" t="s">
        <v>37</v>
      </c>
      <c r="H1848" s="14" t="s">
        <v>38</v>
      </c>
      <c r="I1848" s="14" t="s">
        <v>39</v>
      </c>
      <c r="J1848" s="15" t="s">
        <v>7586</v>
      </c>
      <c r="K1848" s="52" t="s">
        <v>6326</v>
      </c>
      <c r="L1848" s="109">
        <v>195937</v>
      </c>
      <c r="M1848" s="19">
        <f t="shared" si="87"/>
        <v>0</v>
      </c>
      <c r="N1848" s="11">
        <f>M1848*(1+VOTOS!$P$3%)^Q1848</f>
        <v>0</v>
      </c>
      <c r="O1848" s="54">
        <f t="shared" si="85"/>
        <v>195937</v>
      </c>
      <c r="P1848" s="103">
        <f t="shared" si="86"/>
        <v>1.3039090712075333E-6</v>
      </c>
      <c r="Q1848" s="6">
        <v>0</v>
      </c>
      <c r="R1848" s="6"/>
      <c r="S1848" s="6" t="s">
        <v>7</v>
      </c>
    </row>
    <row r="1849" spans="1:19" s="47" customFormat="1" ht="14" x14ac:dyDescent="0.15">
      <c r="A1849" s="14" t="s">
        <v>5234</v>
      </c>
      <c r="B1849" s="115" t="s">
        <v>416</v>
      </c>
      <c r="C1849" s="40" t="s">
        <v>65</v>
      </c>
      <c r="D1849" s="12" t="s">
        <v>1124</v>
      </c>
      <c r="E1849" s="51" t="s">
        <v>1125</v>
      </c>
      <c r="F1849" s="14" t="s">
        <v>6075</v>
      </c>
      <c r="G1849" s="14" t="s">
        <v>37</v>
      </c>
      <c r="H1849" s="14" t="s">
        <v>38</v>
      </c>
      <c r="I1849" s="14" t="s">
        <v>39</v>
      </c>
      <c r="J1849" s="15" t="s">
        <v>7586</v>
      </c>
      <c r="K1849" s="52" t="s">
        <v>6076</v>
      </c>
      <c r="L1849" s="109">
        <v>122887.5</v>
      </c>
      <c r="M1849" s="19">
        <f t="shared" si="87"/>
        <v>122887.5</v>
      </c>
      <c r="N1849" s="11">
        <f>M1849*(1+VOTOS!$P$3%)^Q1849</f>
        <v>124920.20875437808</v>
      </c>
      <c r="O1849" s="54">
        <f t="shared" si="85"/>
        <v>124920.20875437808</v>
      </c>
      <c r="P1849" s="103">
        <f t="shared" si="86"/>
        <v>8.3131105085804262E-7</v>
      </c>
      <c r="Q1849" s="6">
        <v>136</v>
      </c>
      <c r="R1849" s="6"/>
      <c r="S1849" s="6" t="s">
        <v>7</v>
      </c>
    </row>
    <row r="1850" spans="1:19" s="47" customFormat="1" ht="14" x14ac:dyDescent="0.15">
      <c r="A1850" s="14" t="s">
        <v>5234</v>
      </c>
      <c r="B1850" s="115" t="s">
        <v>416</v>
      </c>
      <c r="C1850" s="40" t="s">
        <v>65</v>
      </c>
      <c r="D1850" s="12" t="s">
        <v>1124</v>
      </c>
      <c r="E1850" s="51" t="s">
        <v>1125</v>
      </c>
      <c r="F1850" s="14" t="s">
        <v>6075</v>
      </c>
      <c r="G1850" s="14" t="s">
        <v>37</v>
      </c>
      <c r="H1850" s="14" t="s">
        <v>38</v>
      </c>
      <c r="I1850" s="14" t="s">
        <v>39</v>
      </c>
      <c r="J1850" s="15" t="s">
        <v>7586</v>
      </c>
      <c r="K1850" s="52" t="s">
        <v>6323</v>
      </c>
      <c r="L1850" s="109">
        <v>79418</v>
      </c>
      <c r="M1850" s="19">
        <f t="shared" si="87"/>
        <v>0</v>
      </c>
      <c r="N1850" s="11">
        <f>M1850*(1+VOTOS!$P$3%)^Q1850</f>
        <v>0</v>
      </c>
      <c r="O1850" s="54">
        <f t="shared" si="85"/>
        <v>79418</v>
      </c>
      <c r="P1850" s="103">
        <f t="shared" si="86"/>
        <v>5.285058494166997E-7</v>
      </c>
      <c r="Q1850" s="6">
        <v>0</v>
      </c>
      <c r="R1850" s="6"/>
      <c r="S1850" s="6" t="s">
        <v>7</v>
      </c>
    </row>
    <row r="1851" spans="1:19" s="47" customFormat="1" ht="14" x14ac:dyDescent="0.15">
      <c r="A1851" s="8" t="s">
        <v>415</v>
      </c>
      <c r="B1851" s="114" t="s">
        <v>416</v>
      </c>
      <c r="C1851" s="40" t="s">
        <v>65</v>
      </c>
      <c r="D1851" s="6" t="s">
        <v>240</v>
      </c>
      <c r="E1851" s="7" t="s">
        <v>241</v>
      </c>
      <c r="F1851" s="6" t="s">
        <v>4211</v>
      </c>
      <c r="G1851" s="6" t="s">
        <v>4936</v>
      </c>
      <c r="H1851" s="6" t="s">
        <v>38</v>
      </c>
      <c r="I1851" s="8" t="s">
        <v>39</v>
      </c>
      <c r="J1851" s="15" t="s">
        <v>7586</v>
      </c>
      <c r="K1851" s="7" t="s">
        <v>2331</v>
      </c>
      <c r="L1851" s="19">
        <v>4609341</v>
      </c>
      <c r="M1851" s="19">
        <f t="shared" si="87"/>
        <v>4609341</v>
      </c>
      <c r="N1851" s="11">
        <f>M1851*(1+VOTOS!$P$3%)^Q1851</f>
        <v>4793640.6474449523</v>
      </c>
      <c r="O1851" s="54">
        <f t="shared" si="85"/>
        <v>4793640.6474449523</v>
      </c>
      <c r="P1851" s="103">
        <f t="shared" si="86"/>
        <v>3.1900414543004263E-5</v>
      </c>
      <c r="Q1851" s="6">
        <v>325</v>
      </c>
      <c r="R1851" s="6"/>
      <c r="S1851" s="6" t="s">
        <v>11</v>
      </c>
    </row>
    <row r="1852" spans="1:19" s="47" customFormat="1" ht="14" x14ac:dyDescent="0.15">
      <c r="A1852" s="8" t="s">
        <v>415</v>
      </c>
      <c r="B1852" s="114" t="s">
        <v>416</v>
      </c>
      <c r="C1852" s="40" t="s">
        <v>65</v>
      </c>
      <c r="D1852" s="6" t="s">
        <v>240</v>
      </c>
      <c r="E1852" s="7" t="s">
        <v>241</v>
      </c>
      <c r="F1852" s="6" t="s">
        <v>4211</v>
      </c>
      <c r="G1852" s="6" t="s">
        <v>4936</v>
      </c>
      <c r="H1852" s="6" t="s">
        <v>38</v>
      </c>
      <c r="I1852" s="8" t="s">
        <v>39</v>
      </c>
      <c r="J1852" s="15" t="s">
        <v>7586</v>
      </c>
      <c r="K1852" s="7" t="s">
        <v>4214</v>
      </c>
      <c r="L1852" s="19">
        <v>3421659</v>
      </c>
      <c r="M1852" s="19">
        <f t="shared" si="87"/>
        <v>3421659</v>
      </c>
      <c r="N1852" s="11">
        <f>M1852*(1+VOTOS!$P$3%)^Q1852</f>
        <v>3541768.4535622187</v>
      </c>
      <c r="O1852" s="54">
        <f t="shared" si="85"/>
        <v>3541768.4535622187</v>
      </c>
      <c r="P1852" s="103">
        <f t="shared" si="86"/>
        <v>2.3569535180779814E-5</v>
      </c>
      <c r="Q1852" s="6">
        <v>286</v>
      </c>
      <c r="R1852" s="6"/>
      <c r="S1852" s="6" t="s">
        <v>11</v>
      </c>
    </row>
    <row r="1853" spans="1:19" s="47" customFormat="1" ht="14" x14ac:dyDescent="0.15">
      <c r="A1853" s="8" t="s">
        <v>415</v>
      </c>
      <c r="B1853" s="114" t="s">
        <v>416</v>
      </c>
      <c r="C1853" s="40" t="s">
        <v>65</v>
      </c>
      <c r="D1853" s="6" t="s">
        <v>240</v>
      </c>
      <c r="E1853" s="7" t="s">
        <v>241</v>
      </c>
      <c r="F1853" s="6" t="s">
        <v>4211</v>
      </c>
      <c r="G1853" s="6" t="s">
        <v>4936</v>
      </c>
      <c r="H1853" s="6" t="s">
        <v>38</v>
      </c>
      <c r="I1853" s="8" t="s">
        <v>39</v>
      </c>
      <c r="J1853" s="15" t="s">
        <v>7586</v>
      </c>
      <c r="K1853" s="7" t="s">
        <v>2472</v>
      </c>
      <c r="L1853" s="19">
        <v>3398458</v>
      </c>
      <c r="M1853" s="19">
        <f t="shared" si="87"/>
        <v>3398458</v>
      </c>
      <c r="N1853" s="11">
        <f>M1853*(1+VOTOS!$P$3%)^Q1853</f>
        <v>3505891.2166561498</v>
      </c>
      <c r="O1853" s="54">
        <f t="shared" si="85"/>
        <v>3505891.2166561498</v>
      </c>
      <c r="P1853" s="103">
        <f t="shared" si="86"/>
        <v>2.3330781629119408E-5</v>
      </c>
      <c r="Q1853" s="6">
        <v>258</v>
      </c>
      <c r="R1853" s="6"/>
      <c r="S1853" s="6" t="s">
        <v>11</v>
      </c>
    </row>
    <row r="1854" spans="1:19" s="47" customFormat="1" ht="14" x14ac:dyDescent="0.15">
      <c r="A1854" s="8" t="s">
        <v>415</v>
      </c>
      <c r="B1854" s="114" t="s">
        <v>416</v>
      </c>
      <c r="C1854" s="40" t="s">
        <v>65</v>
      </c>
      <c r="D1854" s="6" t="s">
        <v>240</v>
      </c>
      <c r="E1854" s="7" t="s">
        <v>241</v>
      </c>
      <c r="F1854" s="6" t="s">
        <v>4211</v>
      </c>
      <c r="G1854" s="6" t="s">
        <v>4936</v>
      </c>
      <c r="H1854" s="6" t="s">
        <v>38</v>
      </c>
      <c r="I1854" s="8" t="s">
        <v>39</v>
      </c>
      <c r="J1854" s="15" t="s">
        <v>7586</v>
      </c>
      <c r="K1854" s="7" t="s">
        <v>3973</v>
      </c>
      <c r="L1854" s="19">
        <v>3378761</v>
      </c>
      <c r="M1854" s="19">
        <f t="shared" si="87"/>
        <v>3378761</v>
      </c>
      <c r="N1854" s="11">
        <f>M1854*(1+VOTOS!$P$3%)^Q1854</f>
        <v>3491463.1040867316</v>
      </c>
      <c r="O1854" s="54">
        <f t="shared" si="85"/>
        <v>3491463.1040867316</v>
      </c>
      <c r="P1854" s="103">
        <f t="shared" si="86"/>
        <v>2.3234766344310169E-5</v>
      </c>
      <c r="Q1854" s="6">
        <v>272</v>
      </c>
      <c r="R1854" s="6"/>
      <c r="S1854" s="6" t="s">
        <v>11</v>
      </c>
    </row>
    <row r="1855" spans="1:19" s="47" customFormat="1" ht="14" x14ac:dyDescent="0.15">
      <c r="A1855" s="8" t="s">
        <v>415</v>
      </c>
      <c r="B1855" s="114" t="s">
        <v>416</v>
      </c>
      <c r="C1855" s="40" t="s">
        <v>65</v>
      </c>
      <c r="D1855" s="6" t="s">
        <v>240</v>
      </c>
      <c r="E1855" s="7" t="s">
        <v>241</v>
      </c>
      <c r="F1855" s="6" t="s">
        <v>4211</v>
      </c>
      <c r="G1855" s="6" t="s">
        <v>4936</v>
      </c>
      <c r="H1855" s="6" t="s">
        <v>38</v>
      </c>
      <c r="I1855" s="8" t="s">
        <v>39</v>
      </c>
      <c r="J1855" s="15" t="s">
        <v>7586</v>
      </c>
      <c r="K1855" s="7" t="s">
        <v>4213</v>
      </c>
      <c r="L1855" s="19">
        <v>3166763</v>
      </c>
      <c r="M1855" s="19">
        <f t="shared" si="87"/>
        <v>3166763</v>
      </c>
      <c r="N1855" s="11">
        <f>M1855*(1+VOTOS!$P$3%)^Q1855</f>
        <v>3302532.9530579266</v>
      </c>
      <c r="O1855" s="54">
        <f t="shared" si="85"/>
        <v>3302532.9530579266</v>
      </c>
      <c r="P1855" s="103">
        <f t="shared" si="86"/>
        <v>2.1977486005471317E-5</v>
      </c>
      <c r="Q1855" s="6">
        <v>348</v>
      </c>
      <c r="R1855" s="6"/>
      <c r="S1855" s="6" t="s">
        <v>11</v>
      </c>
    </row>
    <row r="1856" spans="1:19" s="47" customFormat="1" ht="14" x14ac:dyDescent="0.15">
      <c r="A1856" s="8" t="s">
        <v>415</v>
      </c>
      <c r="B1856" s="114" t="s">
        <v>416</v>
      </c>
      <c r="C1856" s="40" t="s">
        <v>65</v>
      </c>
      <c r="D1856" s="6" t="s">
        <v>240</v>
      </c>
      <c r="E1856" s="7" t="s">
        <v>241</v>
      </c>
      <c r="F1856" s="6" t="s">
        <v>4211</v>
      </c>
      <c r="G1856" s="6" t="s">
        <v>4936</v>
      </c>
      <c r="H1856" s="6" t="s">
        <v>38</v>
      </c>
      <c r="I1856" s="8" t="s">
        <v>39</v>
      </c>
      <c r="J1856" s="15" t="s">
        <v>7586</v>
      </c>
      <c r="K1856" s="7" t="s">
        <v>2665</v>
      </c>
      <c r="L1856" s="19">
        <v>3096502</v>
      </c>
      <c r="M1856" s="19">
        <f t="shared" si="87"/>
        <v>3096502</v>
      </c>
      <c r="N1856" s="11">
        <f>M1856*(1+VOTOS!$P$3%)^Q1856</f>
        <v>3224199.4318005457</v>
      </c>
      <c r="O1856" s="54">
        <f t="shared" si="85"/>
        <v>3224199.4318005457</v>
      </c>
      <c r="P1856" s="103">
        <f t="shared" si="86"/>
        <v>2.1456197076136239E-5</v>
      </c>
      <c r="Q1856" s="6">
        <v>335</v>
      </c>
      <c r="R1856" s="6"/>
      <c r="S1856" s="6" t="s">
        <v>11</v>
      </c>
    </row>
    <row r="1857" spans="1:19" s="47" customFormat="1" ht="14" x14ac:dyDescent="0.15">
      <c r="A1857" s="8" t="s">
        <v>415</v>
      </c>
      <c r="B1857" s="114" t="s">
        <v>416</v>
      </c>
      <c r="C1857" s="40" t="s">
        <v>65</v>
      </c>
      <c r="D1857" s="6" t="s">
        <v>240</v>
      </c>
      <c r="E1857" s="7" t="s">
        <v>241</v>
      </c>
      <c r="F1857" s="6" t="s">
        <v>4211</v>
      </c>
      <c r="G1857" s="6" t="s">
        <v>4936</v>
      </c>
      <c r="H1857" s="6" t="s">
        <v>38</v>
      </c>
      <c r="I1857" s="8" t="s">
        <v>39</v>
      </c>
      <c r="J1857" s="15" t="s">
        <v>7586</v>
      </c>
      <c r="K1857" s="7" t="s">
        <v>3971</v>
      </c>
      <c r="L1857" s="19">
        <v>2803244</v>
      </c>
      <c r="M1857" s="19">
        <f t="shared" si="87"/>
        <v>2803244</v>
      </c>
      <c r="N1857" s="11">
        <f>M1857*(1+VOTOS!$P$3%)^Q1857</f>
        <v>2877246.4662768794</v>
      </c>
      <c r="O1857" s="54">
        <f t="shared" si="85"/>
        <v>2877246.4662768794</v>
      </c>
      <c r="P1857" s="103">
        <f t="shared" si="86"/>
        <v>1.9147316573583565E-5</v>
      </c>
      <c r="Q1857" s="6">
        <v>216</v>
      </c>
      <c r="R1857" s="6"/>
      <c r="S1857" s="6" t="s">
        <v>11</v>
      </c>
    </row>
    <row r="1858" spans="1:19" s="47" customFormat="1" ht="14" x14ac:dyDescent="0.15">
      <c r="A1858" s="8" t="s">
        <v>415</v>
      </c>
      <c r="B1858" s="114" t="s">
        <v>416</v>
      </c>
      <c r="C1858" s="40" t="s">
        <v>65</v>
      </c>
      <c r="D1858" s="6" t="s">
        <v>240</v>
      </c>
      <c r="E1858" s="7" t="s">
        <v>241</v>
      </c>
      <c r="F1858" s="6" t="s">
        <v>4211</v>
      </c>
      <c r="G1858" s="6" t="s">
        <v>4936</v>
      </c>
      <c r="H1858" s="6" t="s">
        <v>38</v>
      </c>
      <c r="I1858" s="8" t="s">
        <v>39</v>
      </c>
      <c r="J1858" s="15" t="s">
        <v>7586</v>
      </c>
      <c r="K1858" s="7" t="s">
        <v>3974</v>
      </c>
      <c r="L1858" s="19">
        <v>2798127</v>
      </c>
      <c r="M1858" s="19">
        <f t="shared" si="87"/>
        <v>2798127</v>
      </c>
      <c r="N1858" s="11">
        <f>M1858*(1+VOTOS!$P$3%)^Q1858</f>
        <v>2881711.47836112</v>
      </c>
      <c r="O1858" s="54">
        <f t="shared" si="85"/>
        <v>2881711.47836112</v>
      </c>
      <c r="P1858" s="103">
        <f t="shared" si="86"/>
        <v>1.9177030051689757E-5</v>
      </c>
      <c r="Q1858" s="6">
        <v>244</v>
      </c>
      <c r="R1858" s="6"/>
      <c r="S1858" s="6" t="s">
        <v>11</v>
      </c>
    </row>
    <row r="1859" spans="1:19" s="47" customFormat="1" ht="14" x14ac:dyDescent="0.15">
      <c r="A1859" s="8" t="s">
        <v>415</v>
      </c>
      <c r="B1859" s="114" t="s">
        <v>416</v>
      </c>
      <c r="C1859" s="40" t="s">
        <v>65</v>
      </c>
      <c r="D1859" s="6" t="s">
        <v>240</v>
      </c>
      <c r="E1859" s="7" t="s">
        <v>241</v>
      </c>
      <c r="F1859" s="6" t="s">
        <v>4211</v>
      </c>
      <c r="G1859" s="6" t="s">
        <v>4936</v>
      </c>
      <c r="H1859" s="6" t="s">
        <v>38</v>
      </c>
      <c r="I1859" s="8" t="s">
        <v>39</v>
      </c>
      <c r="J1859" s="15" t="s">
        <v>7586</v>
      </c>
      <c r="K1859" s="7" t="s">
        <v>2093</v>
      </c>
      <c r="L1859" s="19">
        <v>2756267</v>
      </c>
      <c r="M1859" s="19">
        <f t="shared" si="87"/>
        <v>2756267</v>
      </c>
      <c r="N1859" s="11">
        <f>M1859*(1+VOTOS!$P$3%)^Q1859</f>
        <v>2833811.1490425658</v>
      </c>
      <c r="O1859" s="54">
        <f t="shared" si="85"/>
        <v>2833811.1490425658</v>
      </c>
      <c r="P1859" s="103">
        <f t="shared" si="86"/>
        <v>1.8858265990219533E-5</v>
      </c>
      <c r="Q1859" s="6">
        <v>230</v>
      </c>
      <c r="R1859" s="6"/>
      <c r="S1859" s="6" t="s">
        <v>11</v>
      </c>
    </row>
    <row r="1860" spans="1:19" s="47" customFormat="1" ht="14" x14ac:dyDescent="0.15">
      <c r="A1860" s="8" t="s">
        <v>415</v>
      </c>
      <c r="B1860" s="114" t="s">
        <v>416</v>
      </c>
      <c r="C1860" s="40" t="s">
        <v>65</v>
      </c>
      <c r="D1860" s="6" t="s">
        <v>240</v>
      </c>
      <c r="E1860" s="7" t="s">
        <v>241</v>
      </c>
      <c r="F1860" s="6" t="s">
        <v>4211</v>
      </c>
      <c r="G1860" s="6" t="s">
        <v>4936</v>
      </c>
      <c r="H1860" s="6" t="s">
        <v>38</v>
      </c>
      <c r="I1860" s="8" t="s">
        <v>39</v>
      </c>
      <c r="J1860" s="15" t="s">
        <v>7586</v>
      </c>
      <c r="K1860" s="7" t="s">
        <v>1291</v>
      </c>
      <c r="L1860" s="19">
        <v>2729232</v>
      </c>
      <c r="M1860" s="19">
        <f t="shared" si="87"/>
        <v>2729232</v>
      </c>
      <c r="N1860" s="11">
        <f>M1860*(1+VOTOS!$P$3%)^Q1860</f>
        <v>2777390.5515603232</v>
      </c>
      <c r="O1860" s="54">
        <f t="shared" si="85"/>
        <v>2777390.5515603232</v>
      </c>
      <c r="P1860" s="103">
        <f t="shared" si="86"/>
        <v>1.8482801790706196E-5</v>
      </c>
      <c r="Q1860" s="6">
        <v>145</v>
      </c>
      <c r="R1860" s="6"/>
      <c r="S1860" s="6" t="s">
        <v>11</v>
      </c>
    </row>
    <row r="1861" spans="1:19" s="47" customFormat="1" ht="14" x14ac:dyDescent="0.15">
      <c r="A1861" s="8" t="s">
        <v>415</v>
      </c>
      <c r="B1861" s="114" t="s">
        <v>416</v>
      </c>
      <c r="C1861" s="40" t="s">
        <v>65</v>
      </c>
      <c r="D1861" s="6" t="s">
        <v>240</v>
      </c>
      <c r="E1861" s="7" t="s">
        <v>241</v>
      </c>
      <c r="F1861" s="6" t="s">
        <v>4211</v>
      </c>
      <c r="G1861" s="6" t="s">
        <v>4936</v>
      </c>
      <c r="H1861" s="6" t="s">
        <v>38</v>
      </c>
      <c r="I1861" s="8" t="s">
        <v>39</v>
      </c>
      <c r="J1861" s="15" t="s">
        <v>7586</v>
      </c>
      <c r="K1861" s="7" t="s">
        <v>4216</v>
      </c>
      <c r="L1861" s="19">
        <v>2686109</v>
      </c>
      <c r="M1861" s="19">
        <f t="shared" si="87"/>
        <v>2686109</v>
      </c>
      <c r="N1861" s="11">
        <f>M1861*(1+VOTOS!$P$3%)^Q1861</f>
        <v>2747722.6005576332</v>
      </c>
      <c r="O1861" s="54">
        <f t="shared" si="85"/>
        <v>2747722.6005576332</v>
      </c>
      <c r="P1861" s="103">
        <f t="shared" si="86"/>
        <v>1.828536939949602E-5</v>
      </c>
      <c r="Q1861" s="6">
        <v>188</v>
      </c>
      <c r="R1861" s="6"/>
      <c r="S1861" s="6" t="s">
        <v>11</v>
      </c>
    </row>
    <row r="1862" spans="1:19" s="47" customFormat="1" ht="14" x14ac:dyDescent="0.15">
      <c r="A1862" s="8" t="s">
        <v>415</v>
      </c>
      <c r="B1862" s="114" t="s">
        <v>416</v>
      </c>
      <c r="C1862" s="40" t="s">
        <v>65</v>
      </c>
      <c r="D1862" s="6" t="s">
        <v>240</v>
      </c>
      <c r="E1862" s="7" t="s">
        <v>241</v>
      </c>
      <c r="F1862" s="6" t="s">
        <v>4211</v>
      </c>
      <c r="G1862" s="6" t="s">
        <v>4936</v>
      </c>
      <c r="H1862" s="6" t="s">
        <v>38</v>
      </c>
      <c r="I1862" s="8" t="s">
        <v>39</v>
      </c>
      <c r="J1862" s="15" t="s">
        <v>7586</v>
      </c>
      <c r="K1862" s="7" t="s">
        <v>4217</v>
      </c>
      <c r="L1862" s="19">
        <v>2644034</v>
      </c>
      <c r="M1862" s="19">
        <f t="shared" si="87"/>
        <v>2644034</v>
      </c>
      <c r="N1862" s="11">
        <f>M1862*(1+VOTOS!$P$3%)^Q1862</f>
        <v>2700118.5615649344</v>
      </c>
      <c r="O1862" s="54">
        <f t="shared" si="85"/>
        <v>2700118.5615649344</v>
      </c>
      <c r="P1862" s="103">
        <f t="shared" si="86"/>
        <v>1.7968577072019857E-5</v>
      </c>
      <c r="Q1862" s="6">
        <v>174</v>
      </c>
      <c r="R1862" s="6"/>
      <c r="S1862" s="6" t="s">
        <v>11</v>
      </c>
    </row>
    <row r="1863" spans="1:19" s="47" customFormat="1" ht="14" x14ac:dyDescent="0.15">
      <c r="A1863" s="8" t="s">
        <v>415</v>
      </c>
      <c r="B1863" s="114" t="s">
        <v>416</v>
      </c>
      <c r="C1863" s="40" t="s">
        <v>65</v>
      </c>
      <c r="D1863" s="6" t="s">
        <v>240</v>
      </c>
      <c r="E1863" s="7" t="s">
        <v>241</v>
      </c>
      <c r="F1863" s="6" t="s">
        <v>4211</v>
      </c>
      <c r="G1863" s="6" t="s">
        <v>4936</v>
      </c>
      <c r="H1863" s="6" t="s">
        <v>38</v>
      </c>
      <c r="I1863" s="8" t="s">
        <v>39</v>
      </c>
      <c r="J1863" s="15" t="s">
        <v>7586</v>
      </c>
      <c r="K1863" s="7" t="s">
        <v>3940</v>
      </c>
      <c r="L1863" s="19">
        <v>2616124</v>
      </c>
      <c r="M1863" s="19">
        <f t="shared" si="87"/>
        <v>2616124</v>
      </c>
      <c r="N1863" s="11">
        <f>M1863*(1+VOTOS!$P$3%)^Q1863</f>
        <v>2648512.7570593045</v>
      </c>
      <c r="O1863" s="54">
        <f t="shared" ref="O1863:O1926" si="88">+IF(N1863&gt;0,N1863,L1863)</f>
        <v>2648512.7570593045</v>
      </c>
      <c r="P1863" s="103">
        <f t="shared" ref="P1863:P1926" si="89">+O1863/$O$4</f>
        <v>1.7625154050222782E-5</v>
      </c>
      <c r="Q1863" s="6">
        <v>102</v>
      </c>
      <c r="R1863" s="6"/>
      <c r="S1863" s="6" t="s">
        <v>11</v>
      </c>
    </row>
    <row r="1864" spans="1:19" s="47" customFormat="1" ht="14" x14ac:dyDescent="0.15">
      <c r="A1864" s="8" t="s">
        <v>415</v>
      </c>
      <c r="B1864" s="114" t="s">
        <v>416</v>
      </c>
      <c r="C1864" s="40" t="s">
        <v>65</v>
      </c>
      <c r="D1864" s="6" t="s">
        <v>240</v>
      </c>
      <c r="E1864" s="7" t="s">
        <v>241</v>
      </c>
      <c r="F1864" s="6" t="s">
        <v>4211</v>
      </c>
      <c r="G1864" s="6" t="s">
        <v>4936</v>
      </c>
      <c r="H1864" s="6" t="s">
        <v>38</v>
      </c>
      <c r="I1864" s="8" t="s">
        <v>39</v>
      </c>
      <c r="J1864" s="15" t="s">
        <v>7586</v>
      </c>
      <c r="K1864" s="7" t="s">
        <v>4183</v>
      </c>
      <c r="L1864" s="19">
        <v>2574121</v>
      </c>
      <c r="M1864" s="19">
        <f t="shared" si="87"/>
        <v>2574121</v>
      </c>
      <c r="N1864" s="11">
        <f>M1864*(1+VOTOS!$P$3%)^Q1864</f>
        <v>2623653.765264967</v>
      </c>
      <c r="O1864" s="54">
        <f t="shared" si="88"/>
        <v>2623653.765264967</v>
      </c>
      <c r="P1864" s="103">
        <f t="shared" si="89"/>
        <v>1.7459724014539321E-5</v>
      </c>
      <c r="Q1864" s="6">
        <v>158</v>
      </c>
      <c r="R1864" s="6"/>
      <c r="S1864" s="6" t="s">
        <v>11</v>
      </c>
    </row>
    <row r="1865" spans="1:19" s="47" customFormat="1" ht="14" x14ac:dyDescent="0.15">
      <c r="A1865" s="8" t="s">
        <v>415</v>
      </c>
      <c r="B1865" s="114" t="s">
        <v>416</v>
      </c>
      <c r="C1865" s="40" t="s">
        <v>65</v>
      </c>
      <c r="D1865" s="6" t="s">
        <v>240</v>
      </c>
      <c r="E1865" s="7" t="s">
        <v>241</v>
      </c>
      <c r="F1865" s="6" t="s">
        <v>4211</v>
      </c>
      <c r="G1865" s="6" t="s">
        <v>4936</v>
      </c>
      <c r="H1865" s="6" t="s">
        <v>38</v>
      </c>
      <c r="I1865" s="8" t="s">
        <v>39</v>
      </c>
      <c r="J1865" s="15" t="s">
        <v>7586</v>
      </c>
      <c r="K1865" s="7" t="s">
        <v>2807</v>
      </c>
      <c r="L1865" s="19">
        <v>2485411</v>
      </c>
      <c r="M1865" s="19">
        <f t="shared" si="87"/>
        <v>2485411</v>
      </c>
      <c r="N1865" s="11">
        <f>M1865*(1+VOTOS!$P$3%)^Q1865</f>
        <v>2490813.6083675073</v>
      </c>
      <c r="O1865" s="54">
        <f t="shared" si="88"/>
        <v>2490813.6083675073</v>
      </c>
      <c r="P1865" s="103">
        <f t="shared" si="89"/>
        <v>1.65757077970856E-5</v>
      </c>
      <c r="Q1865" s="6">
        <v>18</v>
      </c>
      <c r="R1865" s="6"/>
      <c r="S1865" s="6" t="s">
        <v>11</v>
      </c>
    </row>
    <row r="1866" spans="1:19" s="47" customFormat="1" ht="14" x14ac:dyDescent="0.15">
      <c r="A1866" s="8" t="s">
        <v>415</v>
      </c>
      <c r="B1866" s="114" t="s">
        <v>416</v>
      </c>
      <c r="C1866" s="40" t="s">
        <v>65</v>
      </c>
      <c r="D1866" s="6" t="s">
        <v>240</v>
      </c>
      <c r="E1866" s="7" t="s">
        <v>241</v>
      </c>
      <c r="F1866" s="6" t="s">
        <v>4211</v>
      </c>
      <c r="G1866" s="6" t="s">
        <v>4936</v>
      </c>
      <c r="H1866" s="6" t="s">
        <v>38</v>
      </c>
      <c r="I1866" s="8" t="s">
        <v>39</v>
      </c>
      <c r="J1866" s="15" t="s">
        <v>7586</v>
      </c>
      <c r="K1866" s="7" t="s">
        <v>2806</v>
      </c>
      <c r="L1866" s="19">
        <v>2465715</v>
      </c>
      <c r="M1866" s="19">
        <f t="shared" si="87"/>
        <v>2465715</v>
      </c>
      <c r="N1866" s="11">
        <f>M1866*(1+VOTOS!$P$3%)^Q1866</f>
        <v>2475251.5772926593</v>
      </c>
      <c r="O1866" s="54">
        <f t="shared" si="88"/>
        <v>2475251.5772926593</v>
      </c>
      <c r="P1866" s="103">
        <f t="shared" si="89"/>
        <v>1.6472146583609289E-5</v>
      </c>
      <c r="Q1866" s="6">
        <v>32</v>
      </c>
      <c r="R1866" s="6"/>
      <c r="S1866" s="6" t="s">
        <v>11</v>
      </c>
    </row>
    <row r="1867" spans="1:19" s="47" customFormat="1" ht="14" x14ac:dyDescent="0.15">
      <c r="A1867" s="8" t="s">
        <v>415</v>
      </c>
      <c r="B1867" s="114" t="s">
        <v>416</v>
      </c>
      <c r="C1867" s="40" t="s">
        <v>65</v>
      </c>
      <c r="D1867" s="6" t="s">
        <v>240</v>
      </c>
      <c r="E1867" s="7" t="s">
        <v>241</v>
      </c>
      <c r="F1867" s="6" t="s">
        <v>4211</v>
      </c>
      <c r="G1867" s="6" t="s">
        <v>4936</v>
      </c>
      <c r="H1867" s="6" t="s">
        <v>38</v>
      </c>
      <c r="I1867" s="8" t="s">
        <v>39</v>
      </c>
      <c r="J1867" s="15" t="s">
        <v>7586</v>
      </c>
      <c r="K1867" s="7" t="s">
        <v>3950</v>
      </c>
      <c r="L1867" s="19">
        <v>2463160</v>
      </c>
      <c r="M1867" s="19">
        <f t="shared" si="87"/>
        <v>2463160</v>
      </c>
      <c r="N1867" s="11">
        <f>M1867*(1+VOTOS!$P$3%)^Q1867</f>
        <v>2489747.483208844</v>
      </c>
      <c r="O1867" s="54">
        <f t="shared" si="88"/>
        <v>2489747.483208844</v>
      </c>
      <c r="P1867" s="103">
        <f t="shared" si="89"/>
        <v>1.6568613015265812E-5</v>
      </c>
      <c r="Q1867" s="6">
        <v>89</v>
      </c>
      <c r="R1867" s="6"/>
      <c r="S1867" s="6" t="s">
        <v>11</v>
      </c>
    </row>
    <row r="1868" spans="1:19" s="47" customFormat="1" ht="14" x14ac:dyDescent="0.15">
      <c r="A1868" s="8" t="s">
        <v>415</v>
      </c>
      <c r="B1868" s="114" t="s">
        <v>416</v>
      </c>
      <c r="C1868" s="40" t="s">
        <v>65</v>
      </c>
      <c r="D1868" s="6" t="s">
        <v>240</v>
      </c>
      <c r="E1868" s="7" t="s">
        <v>241</v>
      </c>
      <c r="F1868" s="6" t="s">
        <v>4211</v>
      </c>
      <c r="G1868" s="6" t="s">
        <v>4936</v>
      </c>
      <c r="H1868" s="6" t="s">
        <v>38</v>
      </c>
      <c r="I1868" s="8" t="s">
        <v>39</v>
      </c>
      <c r="J1868" s="15" t="s">
        <v>7586</v>
      </c>
      <c r="K1868" s="7" t="s">
        <v>4218</v>
      </c>
      <c r="L1868" s="19">
        <v>2458339</v>
      </c>
      <c r="M1868" s="19">
        <f t="shared" si="87"/>
        <v>2458339</v>
      </c>
      <c r="N1868" s="11">
        <f>M1868*(1+VOTOS!$P$3%)^Q1868</f>
        <v>2472316.5978394505</v>
      </c>
      <c r="O1868" s="54">
        <f t="shared" si="88"/>
        <v>2472316.5978394505</v>
      </c>
      <c r="P1868" s="103">
        <f t="shared" si="89"/>
        <v>1.6452615069230449E-5</v>
      </c>
      <c r="Q1868" s="6">
        <v>47</v>
      </c>
      <c r="R1868" s="6"/>
      <c r="S1868" s="6" t="s">
        <v>11</v>
      </c>
    </row>
    <row r="1869" spans="1:19" s="47" customFormat="1" ht="14" x14ac:dyDescent="0.15">
      <c r="A1869" s="8" t="s">
        <v>415</v>
      </c>
      <c r="B1869" s="114" t="s">
        <v>416</v>
      </c>
      <c r="C1869" s="40" t="s">
        <v>65</v>
      </c>
      <c r="D1869" s="6" t="s">
        <v>240</v>
      </c>
      <c r="E1869" s="7" t="s">
        <v>241</v>
      </c>
      <c r="F1869" s="6" t="s">
        <v>4211</v>
      </c>
      <c r="G1869" s="6" t="s">
        <v>4936</v>
      </c>
      <c r="H1869" s="6" t="s">
        <v>38</v>
      </c>
      <c r="I1869" s="8" t="s">
        <v>39</v>
      </c>
      <c r="J1869" s="15" t="s">
        <v>7586</v>
      </c>
      <c r="K1869" s="7" t="s">
        <v>3941</v>
      </c>
      <c r="L1869" s="19">
        <v>2357502</v>
      </c>
      <c r="M1869" s="19">
        <f t="shared" si="87"/>
        <v>2357502</v>
      </c>
      <c r="N1869" s="11">
        <f>M1869*(1+VOTOS!$P$3%)^Q1869</f>
        <v>2374913.7307399781</v>
      </c>
      <c r="O1869" s="54">
        <f t="shared" si="88"/>
        <v>2374913.7307399781</v>
      </c>
      <c r="P1869" s="103">
        <f t="shared" si="89"/>
        <v>1.5804424671436139E-5</v>
      </c>
      <c r="Q1869" s="6">
        <v>61</v>
      </c>
      <c r="R1869" s="6"/>
      <c r="S1869" s="6" t="s">
        <v>11</v>
      </c>
    </row>
    <row r="1870" spans="1:19" s="47" customFormat="1" ht="14" x14ac:dyDescent="0.15">
      <c r="A1870" s="8" t="s">
        <v>415</v>
      </c>
      <c r="B1870" s="114" t="s">
        <v>416</v>
      </c>
      <c r="C1870" s="40" t="s">
        <v>65</v>
      </c>
      <c r="D1870" s="6" t="s">
        <v>240</v>
      </c>
      <c r="E1870" s="7" t="s">
        <v>241</v>
      </c>
      <c r="F1870" s="6" t="s">
        <v>4211</v>
      </c>
      <c r="G1870" s="6" t="s">
        <v>4936</v>
      </c>
      <c r="H1870" s="6" t="s">
        <v>38</v>
      </c>
      <c r="I1870" s="8" t="s">
        <v>39</v>
      </c>
      <c r="J1870" s="15" t="s">
        <v>7586</v>
      </c>
      <c r="K1870" s="7" t="s">
        <v>4219</v>
      </c>
      <c r="L1870" s="19">
        <v>2349224</v>
      </c>
      <c r="M1870" s="19">
        <f t="shared" si="87"/>
        <v>2349224</v>
      </c>
      <c r="N1870" s="11">
        <f>M1870*(1+VOTOS!$P$3%)^Q1870</f>
        <v>2350641.3809373677</v>
      </c>
      <c r="O1870" s="54">
        <f t="shared" si="88"/>
        <v>2350641.3809373677</v>
      </c>
      <c r="P1870" s="103">
        <f t="shared" si="89"/>
        <v>1.5642898583524484E-5</v>
      </c>
      <c r="Q1870" s="6">
        <v>5</v>
      </c>
      <c r="R1870" s="6"/>
      <c r="S1870" s="6" t="s">
        <v>11</v>
      </c>
    </row>
    <row r="1871" spans="1:19" s="47" customFormat="1" ht="14" x14ac:dyDescent="0.15">
      <c r="A1871" s="8" t="s">
        <v>415</v>
      </c>
      <c r="B1871" s="114" t="s">
        <v>416</v>
      </c>
      <c r="C1871" s="40" t="s">
        <v>65</v>
      </c>
      <c r="D1871" s="6" t="s">
        <v>240</v>
      </c>
      <c r="E1871" s="7" t="s">
        <v>241</v>
      </c>
      <c r="F1871" s="6" t="s">
        <v>4211</v>
      </c>
      <c r="G1871" s="6" t="s">
        <v>4936</v>
      </c>
      <c r="H1871" s="6" t="s">
        <v>38</v>
      </c>
      <c r="I1871" s="8" t="s">
        <v>39</v>
      </c>
      <c r="J1871" s="15" t="s">
        <v>7586</v>
      </c>
      <c r="K1871" s="7" t="s">
        <v>3942</v>
      </c>
      <c r="L1871" s="19">
        <v>2307353</v>
      </c>
      <c r="M1871" s="19">
        <f t="shared" si="87"/>
        <v>2307353</v>
      </c>
      <c r="N1871" s="11">
        <f>M1871*(1+VOTOS!$P$3%)^Q1871</f>
        <v>2340149.6493332684</v>
      </c>
      <c r="O1871" s="54">
        <f t="shared" si="88"/>
        <v>2340149.6493332684</v>
      </c>
      <c r="P1871" s="103">
        <f t="shared" si="89"/>
        <v>1.5573078876112101E-5</v>
      </c>
      <c r="Q1871" s="6">
        <v>117</v>
      </c>
      <c r="R1871" s="6"/>
      <c r="S1871" s="6" t="s">
        <v>11</v>
      </c>
    </row>
    <row r="1872" spans="1:19" s="47" customFormat="1" ht="14" x14ac:dyDescent="0.15">
      <c r="A1872" s="8" t="s">
        <v>415</v>
      </c>
      <c r="B1872" s="114" t="s">
        <v>416</v>
      </c>
      <c r="C1872" s="40" t="s">
        <v>65</v>
      </c>
      <c r="D1872" s="6" t="s">
        <v>240</v>
      </c>
      <c r="E1872" s="7" t="s">
        <v>241</v>
      </c>
      <c r="F1872" s="6" t="s">
        <v>4211</v>
      </c>
      <c r="G1872" s="6" t="s">
        <v>4936</v>
      </c>
      <c r="H1872" s="6" t="s">
        <v>38</v>
      </c>
      <c r="I1872" s="8" t="s">
        <v>39</v>
      </c>
      <c r="J1872" s="15" t="s">
        <v>7586</v>
      </c>
      <c r="K1872" s="7" t="s">
        <v>3938</v>
      </c>
      <c r="L1872" s="19">
        <v>2269777</v>
      </c>
      <c r="M1872" s="19">
        <f t="shared" si="87"/>
        <v>2269777</v>
      </c>
      <c r="N1872" s="11">
        <f>M1872*(1+VOTOS!$P$3%)^Q1872</f>
        <v>2305930.6126777786</v>
      </c>
      <c r="O1872" s="54">
        <f t="shared" si="88"/>
        <v>2305930.6126777786</v>
      </c>
      <c r="P1872" s="103">
        <f t="shared" si="89"/>
        <v>1.5345360209892468E-5</v>
      </c>
      <c r="Q1872" s="6">
        <v>131</v>
      </c>
      <c r="R1872" s="6"/>
      <c r="S1872" s="6" t="s">
        <v>11</v>
      </c>
    </row>
    <row r="1873" spans="1:19" s="47" customFormat="1" ht="14" x14ac:dyDescent="0.15">
      <c r="A1873" s="8" t="s">
        <v>415</v>
      </c>
      <c r="B1873" s="114" t="s">
        <v>416</v>
      </c>
      <c r="C1873" s="40" t="s">
        <v>65</v>
      </c>
      <c r="D1873" s="6" t="s">
        <v>240</v>
      </c>
      <c r="E1873" s="7" t="s">
        <v>241</v>
      </c>
      <c r="F1873" s="6" t="s">
        <v>4211</v>
      </c>
      <c r="G1873" s="6" t="s">
        <v>4936</v>
      </c>
      <c r="H1873" s="6" t="s">
        <v>38</v>
      </c>
      <c r="I1873" s="8" t="s">
        <v>39</v>
      </c>
      <c r="J1873" s="15" t="s">
        <v>7586</v>
      </c>
      <c r="K1873" s="7" t="s">
        <v>3178</v>
      </c>
      <c r="L1873" s="19">
        <v>2243045</v>
      </c>
      <c r="M1873" s="19">
        <f t="shared" si="87"/>
        <v>2243045</v>
      </c>
      <c r="N1873" s="11">
        <f>M1873*(1+VOTOS!$P$3%)^Q1873</f>
        <v>2263430.7416668297</v>
      </c>
      <c r="O1873" s="54">
        <f t="shared" si="88"/>
        <v>2263430.7416668297</v>
      </c>
      <c r="P1873" s="103">
        <f t="shared" si="89"/>
        <v>1.5062534774490648E-5</v>
      </c>
      <c r="Q1873" s="6">
        <v>75</v>
      </c>
      <c r="R1873" s="6"/>
      <c r="S1873" s="6" t="s">
        <v>11</v>
      </c>
    </row>
    <row r="1874" spans="1:19" s="47" customFormat="1" ht="14" x14ac:dyDescent="0.15">
      <c r="A1874" s="8" t="s">
        <v>415</v>
      </c>
      <c r="B1874" s="114" t="s">
        <v>416</v>
      </c>
      <c r="C1874" s="40" t="s">
        <v>65</v>
      </c>
      <c r="D1874" s="6" t="s">
        <v>240</v>
      </c>
      <c r="E1874" s="7" t="s">
        <v>241</v>
      </c>
      <c r="F1874" s="6" t="s">
        <v>4211</v>
      </c>
      <c r="G1874" s="6" t="s">
        <v>4936</v>
      </c>
      <c r="H1874" s="6" t="s">
        <v>38</v>
      </c>
      <c r="I1874" s="8" t="s">
        <v>39</v>
      </c>
      <c r="J1874" s="15" t="s">
        <v>7586</v>
      </c>
      <c r="K1874" s="7" t="s">
        <v>4215</v>
      </c>
      <c r="L1874" s="19">
        <v>2216873</v>
      </c>
      <c r="M1874" s="19">
        <f t="shared" ref="M1874:M1937" si="90">+IF(Q1874&gt;0,L1874,0)</f>
        <v>2216873</v>
      </c>
      <c r="N1874" s="11">
        <f>M1874*(1+VOTOS!$P$3%)^Q1874</f>
        <v>2271556.3932933812</v>
      </c>
      <c r="O1874" s="54">
        <f t="shared" si="88"/>
        <v>2271556.3932933812</v>
      </c>
      <c r="P1874" s="103">
        <f t="shared" si="89"/>
        <v>1.5116608843529843E-5</v>
      </c>
      <c r="Q1874" s="6">
        <v>202</v>
      </c>
      <c r="R1874" s="6"/>
      <c r="S1874" s="6" t="s">
        <v>11</v>
      </c>
    </row>
    <row r="1875" spans="1:19" s="47" customFormat="1" ht="14" x14ac:dyDescent="0.15">
      <c r="A1875" s="8" t="s">
        <v>415</v>
      </c>
      <c r="B1875" s="114" t="s">
        <v>416</v>
      </c>
      <c r="C1875" s="40" t="s">
        <v>65</v>
      </c>
      <c r="D1875" s="6" t="s">
        <v>240</v>
      </c>
      <c r="E1875" s="7" t="s">
        <v>241</v>
      </c>
      <c r="F1875" s="6" t="s">
        <v>4211</v>
      </c>
      <c r="G1875" s="6" t="s">
        <v>4936</v>
      </c>
      <c r="H1875" s="6" t="s">
        <v>38</v>
      </c>
      <c r="I1875" s="8" t="s">
        <v>39</v>
      </c>
      <c r="J1875" s="15" t="s">
        <v>7586</v>
      </c>
      <c r="K1875" s="7" t="s">
        <v>4212</v>
      </c>
      <c r="L1875" s="19">
        <v>1679668</v>
      </c>
      <c r="M1875" s="19">
        <f t="shared" si="90"/>
        <v>1679668</v>
      </c>
      <c r="N1875" s="11">
        <f>M1875*(1+VOTOS!$P$3%)^Q1875</f>
        <v>1754430.2687088514</v>
      </c>
      <c r="O1875" s="54">
        <f t="shared" si="88"/>
        <v>1754430.2687088514</v>
      </c>
      <c r="P1875" s="103">
        <f t="shared" si="89"/>
        <v>1.1675270837925157E-5</v>
      </c>
      <c r="Q1875" s="6">
        <v>361</v>
      </c>
      <c r="R1875" s="6"/>
      <c r="S1875" s="6" t="s">
        <v>11</v>
      </c>
    </row>
    <row r="1876" spans="1:19" s="47" customFormat="1" ht="14" x14ac:dyDescent="0.15">
      <c r="A1876" s="8" t="s">
        <v>415</v>
      </c>
      <c r="B1876" s="114" t="s">
        <v>416</v>
      </c>
      <c r="C1876" s="40" t="s">
        <v>65</v>
      </c>
      <c r="D1876" s="6" t="s">
        <v>365</v>
      </c>
      <c r="E1876" s="7" t="s">
        <v>366</v>
      </c>
      <c r="F1876" s="6" t="s">
        <v>2292</v>
      </c>
      <c r="G1876" s="6" t="s">
        <v>4936</v>
      </c>
      <c r="H1876" s="6" t="s">
        <v>38</v>
      </c>
      <c r="I1876" s="8" t="s">
        <v>39</v>
      </c>
      <c r="J1876" s="15" t="s">
        <v>7586</v>
      </c>
      <c r="K1876" s="7" t="s">
        <v>2293</v>
      </c>
      <c r="L1876" s="19">
        <v>11044</v>
      </c>
      <c r="M1876" s="19">
        <f t="shared" si="90"/>
        <v>11044</v>
      </c>
      <c r="N1876" s="11">
        <f>M1876*(1+VOTOS!$P$3%)^Q1876</f>
        <v>11180.729540710976</v>
      </c>
      <c r="O1876" s="54">
        <f t="shared" si="88"/>
        <v>11180.729540710976</v>
      </c>
      <c r="P1876" s="103">
        <f t="shared" si="89"/>
        <v>7.440480700863583E-8</v>
      </c>
      <c r="Q1876" s="48">
        <v>102</v>
      </c>
      <c r="R1876" s="48"/>
      <c r="S1876" s="48" t="s">
        <v>11</v>
      </c>
    </row>
    <row r="1877" spans="1:19" s="47" customFormat="1" ht="14" x14ac:dyDescent="0.15">
      <c r="A1877" s="8" t="s">
        <v>415</v>
      </c>
      <c r="B1877" s="114" t="s">
        <v>416</v>
      </c>
      <c r="C1877" s="40" t="s">
        <v>65</v>
      </c>
      <c r="D1877" s="6" t="s">
        <v>365</v>
      </c>
      <c r="E1877" s="7" t="s">
        <v>366</v>
      </c>
      <c r="F1877" s="6" t="s">
        <v>2292</v>
      </c>
      <c r="G1877" s="6" t="s">
        <v>4936</v>
      </c>
      <c r="H1877" s="6" t="s">
        <v>38</v>
      </c>
      <c r="I1877" s="8" t="s">
        <v>39</v>
      </c>
      <c r="J1877" s="15" t="s">
        <v>7586</v>
      </c>
      <c r="K1877" s="7" t="s">
        <v>3160</v>
      </c>
      <c r="L1877" s="19">
        <v>34094955</v>
      </c>
      <c r="M1877" s="19">
        <f t="shared" si="90"/>
        <v>34094955</v>
      </c>
      <c r="N1877" s="11">
        <f>M1877*(1+VOTOS!$P$3%)^Q1877</f>
        <v>34140227.257922783</v>
      </c>
      <c r="O1877" s="54">
        <f t="shared" si="88"/>
        <v>34140227.257922783</v>
      </c>
      <c r="P1877" s="103">
        <f t="shared" si="89"/>
        <v>2.271942104589343E-4</v>
      </c>
      <c r="Q1877" s="6">
        <v>11</v>
      </c>
      <c r="R1877" s="6"/>
      <c r="S1877" s="6" t="s">
        <v>11</v>
      </c>
    </row>
    <row r="1878" spans="1:19" s="47" customFormat="1" ht="14" x14ac:dyDescent="0.15">
      <c r="A1878" s="8" t="s">
        <v>415</v>
      </c>
      <c r="B1878" s="114" t="s">
        <v>416</v>
      </c>
      <c r="C1878" s="40" t="s">
        <v>65</v>
      </c>
      <c r="D1878" s="6" t="s">
        <v>1063</v>
      </c>
      <c r="E1878" s="7" t="s">
        <v>1064</v>
      </c>
      <c r="F1878" s="6" t="s">
        <v>4220</v>
      </c>
      <c r="G1878" s="6" t="s">
        <v>4936</v>
      </c>
      <c r="H1878" s="6" t="s">
        <v>38</v>
      </c>
      <c r="I1878" s="8" t="s">
        <v>39</v>
      </c>
      <c r="J1878" s="15" t="s">
        <v>7586</v>
      </c>
      <c r="K1878" s="7" t="s">
        <v>4213</v>
      </c>
      <c r="L1878" s="19">
        <v>867240</v>
      </c>
      <c r="M1878" s="19">
        <f t="shared" si="90"/>
        <v>867240</v>
      </c>
      <c r="N1878" s="11">
        <f>M1878*(1+VOTOS!$P$3%)^Q1878</f>
        <v>896059.59685416671</v>
      </c>
      <c r="O1878" s="54">
        <f t="shared" si="88"/>
        <v>896059.59685416671</v>
      </c>
      <c r="P1878" s="103">
        <f t="shared" si="89"/>
        <v>5.9630403480747038E-6</v>
      </c>
      <c r="Q1878" s="6">
        <v>271</v>
      </c>
      <c r="R1878" s="6"/>
      <c r="S1878" s="6" t="s">
        <v>11</v>
      </c>
    </row>
    <row r="1879" spans="1:19" s="47" customFormat="1" ht="14" x14ac:dyDescent="0.15">
      <c r="A1879" s="8" t="s">
        <v>415</v>
      </c>
      <c r="B1879" s="114" t="s">
        <v>416</v>
      </c>
      <c r="C1879" s="40" t="s">
        <v>65</v>
      </c>
      <c r="D1879" s="6" t="s">
        <v>1063</v>
      </c>
      <c r="E1879" s="7" t="s">
        <v>1064</v>
      </c>
      <c r="F1879" s="6" t="s">
        <v>4220</v>
      </c>
      <c r="G1879" s="6" t="s">
        <v>4936</v>
      </c>
      <c r="H1879" s="6" t="s">
        <v>38</v>
      </c>
      <c r="I1879" s="8" t="s">
        <v>39</v>
      </c>
      <c r="J1879" s="15" t="s">
        <v>7586</v>
      </c>
      <c r="K1879" s="7" t="s">
        <v>2665</v>
      </c>
      <c r="L1879" s="19">
        <v>723667</v>
      </c>
      <c r="M1879" s="19">
        <f t="shared" si="90"/>
        <v>723667</v>
      </c>
      <c r="N1879" s="11">
        <f>M1879*(1+VOTOS!$P$3%)^Q1879</f>
        <v>745913.67725969583</v>
      </c>
      <c r="O1879" s="54">
        <f t="shared" si="88"/>
        <v>745913.67725969583</v>
      </c>
      <c r="P1879" s="103">
        <f t="shared" si="89"/>
        <v>4.9638588429785378E-6</v>
      </c>
      <c r="Q1879" s="6">
        <v>251</v>
      </c>
      <c r="R1879" s="6"/>
      <c r="S1879" s="6" t="s">
        <v>11</v>
      </c>
    </row>
    <row r="1880" spans="1:19" s="47" customFormat="1" ht="14" x14ac:dyDescent="0.15">
      <c r="A1880" s="8" t="s">
        <v>415</v>
      </c>
      <c r="B1880" s="114" t="s">
        <v>416</v>
      </c>
      <c r="C1880" s="40" t="s">
        <v>65</v>
      </c>
      <c r="D1880" s="6" t="s">
        <v>1063</v>
      </c>
      <c r="E1880" s="7" t="s">
        <v>1064</v>
      </c>
      <c r="F1880" s="6" t="s">
        <v>4220</v>
      </c>
      <c r="G1880" s="6" t="s">
        <v>4936</v>
      </c>
      <c r="H1880" s="6" t="s">
        <v>38</v>
      </c>
      <c r="I1880" s="8" t="s">
        <v>39</v>
      </c>
      <c r="J1880" s="15" t="s">
        <v>7586</v>
      </c>
      <c r="K1880" s="7" t="s">
        <v>2331</v>
      </c>
      <c r="L1880" s="19">
        <v>712665</v>
      </c>
      <c r="M1880" s="19">
        <f t="shared" si="90"/>
        <v>712665</v>
      </c>
      <c r="N1880" s="11">
        <f>M1880*(1+VOTOS!$P$3%)^Q1880</f>
        <v>733776.37590742926</v>
      </c>
      <c r="O1880" s="54">
        <f t="shared" si="88"/>
        <v>733776.37590742926</v>
      </c>
      <c r="P1880" s="103">
        <f t="shared" si="89"/>
        <v>4.8830883027885792E-6</v>
      </c>
      <c r="Q1880" s="6">
        <v>242</v>
      </c>
      <c r="R1880" s="6"/>
      <c r="S1880" s="6" t="s">
        <v>11</v>
      </c>
    </row>
    <row r="1881" spans="1:19" s="47" customFormat="1" ht="14" x14ac:dyDescent="0.15">
      <c r="A1881" s="8" t="s">
        <v>415</v>
      </c>
      <c r="B1881" s="114" t="s">
        <v>416</v>
      </c>
      <c r="C1881" s="40" t="s">
        <v>65</v>
      </c>
      <c r="D1881" s="6" t="s">
        <v>1063</v>
      </c>
      <c r="E1881" s="7" t="s">
        <v>1064</v>
      </c>
      <c r="F1881" s="6" t="s">
        <v>4220</v>
      </c>
      <c r="G1881" s="6" t="s">
        <v>4936</v>
      </c>
      <c r="H1881" s="6" t="s">
        <v>38</v>
      </c>
      <c r="I1881" s="8" t="s">
        <v>39</v>
      </c>
      <c r="J1881" s="15" t="s">
        <v>7586</v>
      </c>
      <c r="K1881" s="7" t="s">
        <v>3137</v>
      </c>
      <c r="L1881" s="19">
        <v>705414</v>
      </c>
      <c r="M1881" s="19">
        <f t="shared" si="90"/>
        <v>705414</v>
      </c>
      <c r="N1881" s="11">
        <f>M1881*(1+VOTOS!$P$3%)^Q1881</f>
        <v>730087.85576110601</v>
      </c>
      <c r="O1881" s="54">
        <f t="shared" si="88"/>
        <v>730087.85576110601</v>
      </c>
      <c r="P1881" s="103">
        <f t="shared" si="89"/>
        <v>4.8585421737873058E-6</v>
      </c>
      <c r="Q1881" s="6">
        <v>285</v>
      </c>
      <c r="R1881" s="6"/>
      <c r="S1881" s="6" t="s">
        <v>11</v>
      </c>
    </row>
    <row r="1882" spans="1:19" s="47" customFormat="1" ht="14" x14ac:dyDescent="0.15">
      <c r="A1882" s="8" t="s">
        <v>415</v>
      </c>
      <c r="B1882" s="114" t="s">
        <v>416</v>
      </c>
      <c r="C1882" s="40" t="s">
        <v>65</v>
      </c>
      <c r="D1882" s="6" t="s">
        <v>1063</v>
      </c>
      <c r="E1882" s="7" t="s">
        <v>1064</v>
      </c>
      <c r="F1882" s="6" t="s">
        <v>4220</v>
      </c>
      <c r="G1882" s="6" t="s">
        <v>4936</v>
      </c>
      <c r="H1882" s="6" t="s">
        <v>38</v>
      </c>
      <c r="I1882" s="8" t="s">
        <v>39</v>
      </c>
      <c r="J1882" s="15" t="s">
        <v>7586</v>
      </c>
      <c r="K1882" s="7" t="s">
        <v>4221</v>
      </c>
      <c r="L1882" s="19">
        <v>678336</v>
      </c>
      <c r="M1882" s="19">
        <f t="shared" si="90"/>
        <v>678336</v>
      </c>
      <c r="N1882" s="11">
        <f>M1882*(1+VOTOS!$P$3%)^Q1882</f>
        <v>697336.01508609788</v>
      </c>
      <c r="O1882" s="54">
        <f t="shared" si="88"/>
        <v>697336.01508609788</v>
      </c>
      <c r="P1882" s="103">
        <f t="shared" si="89"/>
        <v>4.6405873099540993E-6</v>
      </c>
      <c r="Q1882" s="6">
        <v>229</v>
      </c>
      <c r="R1882" s="6"/>
      <c r="S1882" s="6" t="s">
        <v>11</v>
      </c>
    </row>
    <row r="1883" spans="1:19" s="47" customFormat="1" ht="14" x14ac:dyDescent="0.15">
      <c r="A1883" s="8" t="s">
        <v>415</v>
      </c>
      <c r="B1883" s="114" t="s">
        <v>416</v>
      </c>
      <c r="C1883" s="40" t="s">
        <v>65</v>
      </c>
      <c r="D1883" s="6" t="s">
        <v>1063</v>
      </c>
      <c r="E1883" s="7" t="s">
        <v>1064</v>
      </c>
      <c r="F1883" s="6" t="s">
        <v>4220</v>
      </c>
      <c r="G1883" s="6" t="s">
        <v>4936</v>
      </c>
      <c r="H1883" s="6" t="s">
        <v>38</v>
      </c>
      <c r="I1883" s="8" t="s">
        <v>39</v>
      </c>
      <c r="J1883" s="15" t="s">
        <v>7586</v>
      </c>
      <c r="K1883" s="7" t="s">
        <v>2479</v>
      </c>
      <c r="L1883" s="19">
        <v>483956</v>
      </c>
      <c r="M1883" s="19">
        <f t="shared" si="90"/>
        <v>483956</v>
      </c>
      <c r="N1883" s="11">
        <f>M1883*(1+VOTOS!$P$3%)^Q1883</f>
        <v>496612.0615145152</v>
      </c>
      <c r="O1883" s="54">
        <f t="shared" si="88"/>
        <v>496612.0615145152</v>
      </c>
      <c r="P1883" s="103">
        <f t="shared" si="89"/>
        <v>3.3048223249302067E-6</v>
      </c>
      <c r="Q1883" s="6">
        <v>214</v>
      </c>
      <c r="R1883" s="6"/>
      <c r="S1883" s="6" t="s">
        <v>11</v>
      </c>
    </row>
    <row r="1884" spans="1:19" s="47" customFormat="1" ht="14" x14ac:dyDescent="0.15">
      <c r="A1884" s="14" t="s">
        <v>5234</v>
      </c>
      <c r="B1884" s="115" t="s">
        <v>416</v>
      </c>
      <c r="C1884" s="40" t="s">
        <v>65</v>
      </c>
      <c r="D1884" s="12" t="s">
        <v>1447</v>
      </c>
      <c r="E1884" s="51" t="s">
        <v>1448</v>
      </c>
      <c r="F1884" s="14" t="s">
        <v>6351</v>
      </c>
      <c r="G1884" s="14" t="s">
        <v>37</v>
      </c>
      <c r="H1884" s="14" t="s">
        <v>38</v>
      </c>
      <c r="I1884" s="14" t="s">
        <v>39</v>
      </c>
      <c r="J1884" s="15" t="s">
        <v>7586</v>
      </c>
      <c r="K1884" s="52" t="s">
        <v>3907</v>
      </c>
      <c r="L1884" s="109">
        <v>1600275.5</v>
      </c>
      <c r="M1884" s="19">
        <f t="shared" si="90"/>
        <v>0</v>
      </c>
      <c r="N1884" s="11">
        <f>M1884*(1+VOTOS!$P$3%)^Q1884</f>
        <v>0</v>
      </c>
      <c r="O1884" s="54">
        <f t="shared" si="88"/>
        <v>1600275.5</v>
      </c>
      <c r="P1884" s="103">
        <f t="shared" si="89"/>
        <v>1.0649411499008207E-5</v>
      </c>
      <c r="Q1884" s="6">
        <v>0</v>
      </c>
      <c r="R1884" s="6"/>
      <c r="S1884" s="6" t="s">
        <v>7</v>
      </c>
    </row>
    <row r="1885" spans="1:19" s="47" customFormat="1" ht="14" x14ac:dyDescent="0.15">
      <c r="A1885" s="8" t="s">
        <v>5234</v>
      </c>
      <c r="B1885" s="114" t="s">
        <v>416</v>
      </c>
      <c r="C1885" s="40" t="s">
        <v>65</v>
      </c>
      <c r="D1885" s="6" t="s">
        <v>1672</v>
      </c>
      <c r="E1885" s="7" t="s">
        <v>1207</v>
      </c>
      <c r="F1885" s="6" t="s">
        <v>5205</v>
      </c>
      <c r="G1885" s="6" t="s">
        <v>113</v>
      </c>
      <c r="H1885" s="6" t="s">
        <v>38</v>
      </c>
      <c r="I1885" s="8" t="s">
        <v>39</v>
      </c>
      <c r="J1885" s="15" t="s">
        <v>7586</v>
      </c>
      <c r="K1885" s="7" t="s">
        <v>4283</v>
      </c>
      <c r="L1885" s="19">
        <v>772800</v>
      </c>
      <c r="M1885" s="19">
        <f t="shared" si="90"/>
        <v>0</v>
      </c>
      <c r="N1885" s="11">
        <f>M1885*(1+VOTOS!$P$3%)^Q1885</f>
        <v>0</v>
      </c>
      <c r="O1885" s="54">
        <f t="shared" si="88"/>
        <v>772800</v>
      </c>
      <c r="P1885" s="103">
        <f t="shared" si="89"/>
        <v>5.1427802315498439E-6</v>
      </c>
      <c r="Q1885" s="6">
        <v>0</v>
      </c>
      <c r="R1885" s="6"/>
      <c r="S1885" s="6" t="s">
        <v>93</v>
      </c>
    </row>
    <row r="1886" spans="1:19" s="47" customFormat="1" ht="14" x14ac:dyDescent="0.15">
      <c r="A1886" s="8" t="s">
        <v>415</v>
      </c>
      <c r="B1886" s="114" t="s">
        <v>416</v>
      </c>
      <c r="C1886" s="40" t="s">
        <v>65</v>
      </c>
      <c r="D1886" s="6" t="s">
        <v>1672</v>
      </c>
      <c r="E1886" s="7" t="s">
        <v>1207</v>
      </c>
      <c r="F1886" s="6" t="s">
        <v>5205</v>
      </c>
      <c r="G1886" s="6" t="s">
        <v>4936</v>
      </c>
      <c r="H1886" s="6" t="s">
        <v>38</v>
      </c>
      <c r="I1886" s="8" t="s">
        <v>39</v>
      </c>
      <c r="J1886" s="15" t="s">
        <v>7586</v>
      </c>
      <c r="K1886" s="7" t="s">
        <v>3984</v>
      </c>
      <c r="L1886" s="19">
        <v>7541711</v>
      </c>
      <c r="M1886" s="19">
        <f t="shared" si="90"/>
        <v>0</v>
      </c>
      <c r="N1886" s="11">
        <f>M1886*(1+VOTOS!$P$3%)^Q1886</f>
        <v>0</v>
      </c>
      <c r="O1886" s="54">
        <f t="shared" si="88"/>
        <v>7541711</v>
      </c>
      <c r="P1886" s="103">
        <f t="shared" si="89"/>
        <v>5.0188098140349384E-5</v>
      </c>
      <c r="Q1886" s="6">
        <v>0</v>
      </c>
      <c r="R1886" s="6"/>
      <c r="S1886" s="6" t="s">
        <v>11</v>
      </c>
    </row>
    <row r="1887" spans="1:19" s="47" customFormat="1" ht="14" x14ac:dyDescent="0.15">
      <c r="A1887" s="8" t="s">
        <v>415</v>
      </c>
      <c r="B1887" s="114" t="s">
        <v>416</v>
      </c>
      <c r="C1887" s="40" t="s">
        <v>65</v>
      </c>
      <c r="D1887" s="6" t="s">
        <v>1672</v>
      </c>
      <c r="E1887" s="7" t="s">
        <v>1207</v>
      </c>
      <c r="F1887" s="6" t="s">
        <v>4222</v>
      </c>
      <c r="G1887" s="6" t="s">
        <v>4936</v>
      </c>
      <c r="H1887" s="6" t="s">
        <v>38</v>
      </c>
      <c r="I1887" s="8" t="s">
        <v>39</v>
      </c>
      <c r="J1887" s="15" t="s">
        <v>7586</v>
      </c>
      <c r="K1887" s="7" t="s">
        <v>4224</v>
      </c>
      <c r="L1887" s="19">
        <v>1090339</v>
      </c>
      <c r="M1887" s="19">
        <f t="shared" si="90"/>
        <v>1090339</v>
      </c>
      <c r="N1887" s="11">
        <f>M1887*(1+VOTOS!$P$3%)^Q1887</f>
        <v>1105036.943336081</v>
      </c>
      <c r="O1887" s="54">
        <f t="shared" si="88"/>
        <v>1105036.943336081</v>
      </c>
      <c r="P1887" s="103">
        <f t="shared" si="89"/>
        <v>7.353729486699097E-6</v>
      </c>
      <c r="Q1887" s="6">
        <v>111</v>
      </c>
      <c r="R1887" s="6"/>
      <c r="S1887" s="6" t="s">
        <v>11</v>
      </c>
    </row>
    <row r="1888" spans="1:19" s="47" customFormat="1" ht="14" x14ac:dyDescent="0.15">
      <c r="A1888" s="8" t="s">
        <v>415</v>
      </c>
      <c r="B1888" s="114" t="s">
        <v>416</v>
      </c>
      <c r="C1888" s="40" t="s">
        <v>65</v>
      </c>
      <c r="D1888" s="6" t="s">
        <v>1672</v>
      </c>
      <c r="E1888" s="7" t="s">
        <v>1207</v>
      </c>
      <c r="F1888" s="6" t="s">
        <v>4222</v>
      </c>
      <c r="G1888" s="6" t="s">
        <v>4936</v>
      </c>
      <c r="H1888" s="6" t="s">
        <v>38</v>
      </c>
      <c r="I1888" s="8" t="s">
        <v>39</v>
      </c>
      <c r="J1888" s="15" t="s">
        <v>7586</v>
      </c>
      <c r="K1888" s="7" t="s">
        <v>4223</v>
      </c>
      <c r="L1888" s="19">
        <v>1069172</v>
      </c>
      <c r="M1888" s="19">
        <f t="shared" si="90"/>
        <v>1069172</v>
      </c>
      <c r="N1888" s="11">
        <f>M1888*(1+VOTOS!$P$3%)^Q1888</f>
        <v>1084630.8301202634</v>
      </c>
      <c r="O1888" s="54">
        <f t="shared" si="88"/>
        <v>1084630.8301202634</v>
      </c>
      <c r="P1888" s="103">
        <f t="shared" si="89"/>
        <v>7.2179321838405637E-6</v>
      </c>
      <c r="Q1888" s="6">
        <v>119</v>
      </c>
      <c r="R1888" s="6"/>
      <c r="S1888" s="6" t="s">
        <v>11</v>
      </c>
    </row>
    <row r="1889" spans="1:19" s="47" customFormat="1" ht="14" x14ac:dyDescent="0.15">
      <c r="A1889" s="8" t="s">
        <v>415</v>
      </c>
      <c r="B1889" s="114" t="s">
        <v>416</v>
      </c>
      <c r="C1889" s="40" t="s">
        <v>65</v>
      </c>
      <c r="D1889" s="6" t="s">
        <v>1672</v>
      </c>
      <c r="E1889" s="7" t="s">
        <v>1207</v>
      </c>
      <c r="F1889" s="6" t="s">
        <v>4222</v>
      </c>
      <c r="G1889" s="6" t="s">
        <v>4936</v>
      </c>
      <c r="H1889" s="6" t="s">
        <v>38</v>
      </c>
      <c r="I1889" s="8" t="s">
        <v>39</v>
      </c>
      <c r="J1889" s="15" t="s">
        <v>7586</v>
      </c>
      <c r="K1889" s="7" t="s">
        <v>1726</v>
      </c>
      <c r="L1889" s="19">
        <v>816586</v>
      </c>
      <c r="M1889" s="19">
        <f t="shared" si="90"/>
        <v>816586</v>
      </c>
      <c r="N1889" s="11">
        <f>M1889*(1+VOTOS!$P$3%)^Q1889</f>
        <v>829492.73023913428</v>
      </c>
      <c r="O1889" s="54">
        <f t="shared" si="88"/>
        <v>829492.73023913428</v>
      </c>
      <c r="P1889" s="103">
        <f t="shared" si="89"/>
        <v>5.5200554028055475E-6</v>
      </c>
      <c r="Q1889" s="6">
        <v>130</v>
      </c>
      <c r="R1889" s="6"/>
      <c r="S1889" s="6" t="s">
        <v>11</v>
      </c>
    </row>
    <row r="1890" spans="1:19" s="47" customFormat="1" ht="14" x14ac:dyDescent="0.15">
      <c r="A1890" s="8" t="s">
        <v>415</v>
      </c>
      <c r="B1890" s="114" t="s">
        <v>416</v>
      </c>
      <c r="C1890" s="40" t="s">
        <v>65</v>
      </c>
      <c r="D1890" s="6" t="s">
        <v>1331</v>
      </c>
      <c r="E1890" s="7" t="s">
        <v>1332</v>
      </c>
      <c r="F1890" s="6" t="s">
        <v>4225</v>
      </c>
      <c r="G1890" s="6" t="s">
        <v>5224</v>
      </c>
      <c r="H1890" s="6" t="s">
        <v>38</v>
      </c>
      <c r="I1890" s="8" t="s">
        <v>39</v>
      </c>
      <c r="J1890" s="15" t="s">
        <v>7586</v>
      </c>
      <c r="K1890" s="7" t="s">
        <v>4226</v>
      </c>
      <c r="L1890" s="19">
        <v>1120244</v>
      </c>
      <c r="M1890" s="19">
        <f t="shared" si="90"/>
        <v>1120244</v>
      </c>
      <c r="N1890" s="11">
        <f>M1890*(1+VOTOS!$P$3%)^Q1890</f>
        <v>1180171.043588263</v>
      </c>
      <c r="O1890" s="54">
        <f t="shared" si="88"/>
        <v>1180171.043588263</v>
      </c>
      <c r="P1890" s="103">
        <f t="shared" si="89"/>
        <v>7.8537271128536076E-6</v>
      </c>
      <c r="Q1890" s="6">
        <v>432</v>
      </c>
      <c r="R1890" s="6"/>
      <c r="S1890" s="6" t="s">
        <v>11</v>
      </c>
    </row>
    <row r="1891" spans="1:19" s="47" customFormat="1" ht="14" x14ac:dyDescent="0.15">
      <c r="A1891" s="8" t="s">
        <v>415</v>
      </c>
      <c r="B1891" s="114" t="s">
        <v>416</v>
      </c>
      <c r="C1891" s="40" t="s">
        <v>65</v>
      </c>
      <c r="D1891" s="6" t="s">
        <v>1331</v>
      </c>
      <c r="E1891" s="7" t="s">
        <v>1332</v>
      </c>
      <c r="F1891" s="6" t="s">
        <v>4225</v>
      </c>
      <c r="G1891" s="6" t="s">
        <v>5224</v>
      </c>
      <c r="H1891" s="6" t="s">
        <v>38</v>
      </c>
      <c r="I1891" s="8" t="s">
        <v>39</v>
      </c>
      <c r="J1891" s="15" t="s">
        <v>7586</v>
      </c>
      <c r="K1891" s="7" t="s">
        <v>4207</v>
      </c>
      <c r="L1891" s="19">
        <v>1120244</v>
      </c>
      <c r="M1891" s="19">
        <f t="shared" si="90"/>
        <v>1120244</v>
      </c>
      <c r="N1891" s="11">
        <f>M1891*(1+VOTOS!$P$3%)^Q1891</f>
        <v>1178037.4852412548</v>
      </c>
      <c r="O1891" s="54">
        <f t="shared" si="88"/>
        <v>1178037.4852412548</v>
      </c>
      <c r="P1891" s="103">
        <f t="shared" si="89"/>
        <v>7.839528844621397E-6</v>
      </c>
      <c r="Q1891" s="6">
        <v>417</v>
      </c>
      <c r="R1891" s="6"/>
      <c r="S1891" s="6" t="s">
        <v>11</v>
      </c>
    </row>
    <row r="1892" spans="1:19" s="47" customFormat="1" ht="14" x14ac:dyDescent="0.15">
      <c r="A1892" s="14" t="s">
        <v>5234</v>
      </c>
      <c r="B1892" s="115" t="s">
        <v>416</v>
      </c>
      <c r="C1892" s="40" t="s">
        <v>65</v>
      </c>
      <c r="D1892" s="12" t="s">
        <v>103</v>
      </c>
      <c r="E1892" s="51" t="s">
        <v>104</v>
      </c>
      <c r="F1892" s="14" t="s">
        <v>5980</v>
      </c>
      <c r="G1892" s="14" t="s">
        <v>37</v>
      </c>
      <c r="H1892" s="14" t="s">
        <v>38</v>
      </c>
      <c r="I1892" s="14" t="s">
        <v>39</v>
      </c>
      <c r="J1892" s="15" t="s">
        <v>7586</v>
      </c>
      <c r="K1892" s="52" t="s">
        <v>5981</v>
      </c>
      <c r="L1892" s="109">
        <v>57750922</v>
      </c>
      <c r="M1892" s="19">
        <f t="shared" si="90"/>
        <v>57750922</v>
      </c>
      <c r="N1892" s="11">
        <f>M1892*(1+VOTOS!$P$3%)^Q1892</f>
        <v>58607130.656339847</v>
      </c>
      <c r="O1892" s="54">
        <f t="shared" si="88"/>
        <v>58607130.656339847</v>
      </c>
      <c r="P1892" s="103">
        <f t="shared" si="89"/>
        <v>3.9001500125166068E-4</v>
      </c>
      <c r="Q1892" s="6">
        <v>122</v>
      </c>
      <c r="R1892" s="6"/>
      <c r="S1892" s="6" t="s">
        <v>7</v>
      </c>
    </row>
    <row r="1893" spans="1:19" s="47" customFormat="1" ht="14" x14ac:dyDescent="0.15">
      <c r="A1893" s="14" t="s">
        <v>5234</v>
      </c>
      <c r="B1893" s="115" t="s">
        <v>416</v>
      </c>
      <c r="C1893" s="40" t="s">
        <v>65</v>
      </c>
      <c r="D1893" s="12" t="s">
        <v>103</v>
      </c>
      <c r="E1893" s="51" t="s">
        <v>104</v>
      </c>
      <c r="F1893" s="14" t="s">
        <v>5980</v>
      </c>
      <c r="G1893" s="14" t="s">
        <v>37</v>
      </c>
      <c r="H1893" s="14" t="s">
        <v>38</v>
      </c>
      <c r="I1893" s="14" t="s">
        <v>39</v>
      </c>
      <c r="J1893" s="15" t="s">
        <v>7586</v>
      </c>
      <c r="K1893" s="52" t="s">
        <v>5982</v>
      </c>
      <c r="L1893" s="109">
        <v>57717863</v>
      </c>
      <c r="M1893" s="19">
        <f t="shared" si="90"/>
        <v>57717863</v>
      </c>
      <c r="N1893" s="11">
        <f>M1893*(1+VOTOS!$P$3%)^Q1893</f>
        <v>58559451.579428725</v>
      </c>
      <c r="O1893" s="54">
        <f t="shared" si="88"/>
        <v>58559451.579428725</v>
      </c>
      <c r="P1893" s="103">
        <f t="shared" si="89"/>
        <v>3.8969770956662306E-4</v>
      </c>
      <c r="Q1893" s="6">
        <v>120</v>
      </c>
      <c r="R1893" s="6"/>
      <c r="S1893" s="6" t="s">
        <v>7</v>
      </c>
    </row>
    <row r="1894" spans="1:19" s="47" customFormat="1" ht="14" x14ac:dyDescent="0.15">
      <c r="A1894" s="14" t="s">
        <v>5234</v>
      </c>
      <c r="B1894" s="115" t="s">
        <v>416</v>
      </c>
      <c r="C1894" s="40" t="s">
        <v>65</v>
      </c>
      <c r="D1894" s="12" t="s">
        <v>103</v>
      </c>
      <c r="E1894" s="51" t="s">
        <v>104</v>
      </c>
      <c r="F1894" s="14" t="s">
        <v>5980</v>
      </c>
      <c r="G1894" s="14" t="s">
        <v>37</v>
      </c>
      <c r="H1894" s="14" t="s">
        <v>38</v>
      </c>
      <c r="I1894" s="14" t="s">
        <v>39</v>
      </c>
      <c r="J1894" s="15" t="s">
        <v>7586</v>
      </c>
      <c r="K1894" s="52" t="s">
        <v>2645</v>
      </c>
      <c r="L1894" s="109">
        <v>43561040</v>
      </c>
      <c r="M1894" s="19">
        <f t="shared" si="90"/>
        <v>43561040</v>
      </c>
      <c r="N1894" s="11">
        <f>M1894*(1+VOTOS!$P$3%)^Q1894</f>
        <v>43634669.902964294</v>
      </c>
      <c r="O1894" s="54">
        <f t="shared" si="88"/>
        <v>43634669.902964294</v>
      </c>
      <c r="P1894" s="103">
        <f t="shared" si="89"/>
        <v>2.9037722280948205E-4</v>
      </c>
      <c r="Q1894" s="6">
        <v>14</v>
      </c>
      <c r="R1894" s="6"/>
      <c r="S1894" s="6" t="s">
        <v>7</v>
      </c>
    </row>
    <row r="1895" spans="1:19" s="47" customFormat="1" ht="14" x14ac:dyDescent="0.15">
      <c r="A1895" s="14" t="s">
        <v>5234</v>
      </c>
      <c r="B1895" s="115" t="s">
        <v>416</v>
      </c>
      <c r="C1895" s="40" t="s">
        <v>65</v>
      </c>
      <c r="D1895" s="12" t="s">
        <v>103</v>
      </c>
      <c r="E1895" s="51" t="s">
        <v>104</v>
      </c>
      <c r="F1895" s="14" t="s">
        <v>5980</v>
      </c>
      <c r="G1895" s="14" t="s">
        <v>37</v>
      </c>
      <c r="H1895" s="14" t="s">
        <v>38</v>
      </c>
      <c r="I1895" s="14" t="s">
        <v>39</v>
      </c>
      <c r="J1895" s="15" t="s">
        <v>7586</v>
      </c>
      <c r="K1895" s="52" t="s">
        <v>6283</v>
      </c>
      <c r="L1895" s="109">
        <v>27389380.5</v>
      </c>
      <c r="M1895" s="19">
        <f t="shared" si="90"/>
        <v>0</v>
      </c>
      <c r="N1895" s="11">
        <f>M1895*(1+VOTOS!$P$3%)^Q1895</f>
        <v>0</v>
      </c>
      <c r="O1895" s="54">
        <f t="shared" si="88"/>
        <v>27389380.5</v>
      </c>
      <c r="P1895" s="103">
        <f t="shared" si="89"/>
        <v>1.8226910531806E-4</v>
      </c>
      <c r="Q1895" s="6">
        <v>0</v>
      </c>
      <c r="R1895" s="6"/>
      <c r="S1895" s="6" t="s">
        <v>7</v>
      </c>
    </row>
    <row r="1896" spans="1:19" s="47" customFormat="1" ht="14" x14ac:dyDescent="0.15">
      <c r="A1896" s="14" t="s">
        <v>5234</v>
      </c>
      <c r="B1896" s="115" t="s">
        <v>416</v>
      </c>
      <c r="C1896" s="40" t="s">
        <v>65</v>
      </c>
      <c r="D1896" s="12" t="s">
        <v>103</v>
      </c>
      <c r="E1896" s="51" t="s">
        <v>104</v>
      </c>
      <c r="F1896" s="14" t="s">
        <v>5980</v>
      </c>
      <c r="G1896" s="14" t="s">
        <v>37</v>
      </c>
      <c r="H1896" s="14" t="s">
        <v>38</v>
      </c>
      <c r="I1896" s="14" t="s">
        <v>39</v>
      </c>
      <c r="J1896" s="15" t="s">
        <v>7586</v>
      </c>
      <c r="K1896" s="52" t="s">
        <v>6285</v>
      </c>
      <c r="L1896" s="109">
        <v>22772032</v>
      </c>
      <c r="M1896" s="19">
        <f t="shared" si="90"/>
        <v>0</v>
      </c>
      <c r="N1896" s="11">
        <f>M1896*(1+VOTOS!$P$3%)^Q1896</f>
        <v>0</v>
      </c>
      <c r="O1896" s="54">
        <f t="shared" si="88"/>
        <v>22772032</v>
      </c>
      <c r="P1896" s="103">
        <f t="shared" si="89"/>
        <v>1.5154186853237635E-4</v>
      </c>
      <c r="Q1896" s="6">
        <v>0</v>
      </c>
      <c r="R1896" s="6"/>
      <c r="S1896" s="6" t="s">
        <v>7</v>
      </c>
    </row>
    <row r="1897" spans="1:19" s="47" customFormat="1" ht="14" x14ac:dyDescent="0.15">
      <c r="A1897" s="14" t="s">
        <v>5234</v>
      </c>
      <c r="B1897" s="115" t="s">
        <v>416</v>
      </c>
      <c r="C1897" s="40" t="s">
        <v>65</v>
      </c>
      <c r="D1897" s="12" t="s">
        <v>103</v>
      </c>
      <c r="E1897" s="51" t="s">
        <v>104</v>
      </c>
      <c r="F1897" s="14" t="s">
        <v>5980</v>
      </c>
      <c r="G1897" s="14" t="s">
        <v>37</v>
      </c>
      <c r="H1897" s="14" t="s">
        <v>38</v>
      </c>
      <c r="I1897" s="14" t="s">
        <v>39</v>
      </c>
      <c r="J1897" s="15" t="s">
        <v>7586</v>
      </c>
      <c r="K1897" s="52" t="s">
        <v>6293</v>
      </c>
      <c r="L1897" s="109">
        <v>17445129</v>
      </c>
      <c r="M1897" s="19">
        <f t="shared" si="90"/>
        <v>0</v>
      </c>
      <c r="N1897" s="11">
        <f>M1897*(1+VOTOS!$P$3%)^Q1897</f>
        <v>0</v>
      </c>
      <c r="O1897" s="54">
        <f t="shared" si="88"/>
        <v>17445129</v>
      </c>
      <c r="P1897" s="103">
        <f t="shared" si="89"/>
        <v>1.1609273364135209E-4</v>
      </c>
      <c r="Q1897" s="6">
        <v>0</v>
      </c>
      <c r="R1897" s="6"/>
      <c r="S1897" s="6" t="s">
        <v>7</v>
      </c>
    </row>
    <row r="1898" spans="1:19" s="47" customFormat="1" ht="14" x14ac:dyDescent="0.15">
      <c r="A1898" s="14" t="s">
        <v>5234</v>
      </c>
      <c r="B1898" s="115" t="s">
        <v>416</v>
      </c>
      <c r="C1898" s="40" t="s">
        <v>65</v>
      </c>
      <c r="D1898" s="12" t="s">
        <v>103</v>
      </c>
      <c r="E1898" s="51" t="s">
        <v>104</v>
      </c>
      <c r="F1898" s="14" t="s">
        <v>5980</v>
      </c>
      <c r="G1898" s="14" t="s">
        <v>37</v>
      </c>
      <c r="H1898" s="14" t="s">
        <v>38</v>
      </c>
      <c r="I1898" s="14" t="s">
        <v>39</v>
      </c>
      <c r="J1898" s="15" t="s">
        <v>7586</v>
      </c>
      <c r="K1898" s="52" t="s">
        <v>6288</v>
      </c>
      <c r="L1898" s="109">
        <v>17403322</v>
      </c>
      <c r="M1898" s="19">
        <f t="shared" si="90"/>
        <v>0</v>
      </c>
      <c r="N1898" s="11">
        <f>M1898*(1+VOTOS!$P$3%)^Q1898</f>
        <v>0</v>
      </c>
      <c r="O1898" s="54">
        <f t="shared" si="88"/>
        <v>17403322</v>
      </c>
      <c r="P1898" s="103">
        <f t="shared" si="89"/>
        <v>1.1581451907983501E-4</v>
      </c>
      <c r="Q1898" s="6">
        <v>0</v>
      </c>
      <c r="R1898" s="6"/>
      <c r="S1898" s="6" t="s">
        <v>7</v>
      </c>
    </row>
    <row r="1899" spans="1:19" s="47" customFormat="1" ht="14" x14ac:dyDescent="0.15">
      <c r="A1899" s="14" t="s">
        <v>5234</v>
      </c>
      <c r="B1899" s="115" t="s">
        <v>416</v>
      </c>
      <c r="C1899" s="40" t="s">
        <v>65</v>
      </c>
      <c r="D1899" s="12" t="s">
        <v>103</v>
      </c>
      <c r="E1899" s="51" t="s">
        <v>104</v>
      </c>
      <c r="F1899" s="14" t="s">
        <v>5980</v>
      </c>
      <c r="G1899" s="14" t="s">
        <v>37</v>
      </c>
      <c r="H1899" s="14" t="s">
        <v>38</v>
      </c>
      <c r="I1899" s="14" t="s">
        <v>39</v>
      </c>
      <c r="J1899" s="15" t="s">
        <v>7586</v>
      </c>
      <c r="K1899" s="52" t="s">
        <v>5983</v>
      </c>
      <c r="L1899" s="109">
        <v>16427804</v>
      </c>
      <c r="M1899" s="19">
        <f t="shared" si="90"/>
        <v>0</v>
      </c>
      <c r="N1899" s="11">
        <f>M1899*(1+VOTOS!$P$3%)^Q1899</f>
        <v>0</v>
      </c>
      <c r="O1899" s="54">
        <f t="shared" si="88"/>
        <v>16427804</v>
      </c>
      <c r="P1899" s="103">
        <f t="shared" si="89"/>
        <v>1.093227040100614E-4</v>
      </c>
      <c r="Q1899" s="6">
        <v>0</v>
      </c>
      <c r="R1899" s="6"/>
      <c r="S1899" s="6" t="s">
        <v>7</v>
      </c>
    </row>
    <row r="1900" spans="1:19" s="47" customFormat="1" ht="14" x14ac:dyDescent="0.15">
      <c r="A1900" s="14" t="s">
        <v>5234</v>
      </c>
      <c r="B1900" s="115" t="s">
        <v>416</v>
      </c>
      <c r="C1900" s="40" t="s">
        <v>65</v>
      </c>
      <c r="D1900" s="12" t="s">
        <v>103</v>
      </c>
      <c r="E1900" s="51" t="s">
        <v>104</v>
      </c>
      <c r="F1900" s="14" t="s">
        <v>5980</v>
      </c>
      <c r="G1900" s="14" t="s">
        <v>37</v>
      </c>
      <c r="H1900" s="14" t="s">
        <v>38</v>
      </c>
      <c r="I1900" s="14" t="s">
        <v>39</v>
      </c>
      <c r="J1900" s="15" t="s">
        <v>7586</v>
      </c>
      <c r="K1900" s="52" t="s">
        <v>5301</v>
      </c>
      <c r="L1900" s="109">
        <v>16047299.5</v>
      </c>
      <c r="M1900" s="19">
        <f t="shared" si="90"/>
        <v>0</v>
      </c>
      <c r="N1900" s="11">
        <f>M1900*(1+VOTOS!$P$3%)^Q1900</f>
        <v>0</v>
      </c>
      <c r="O1900" s="54">
        <f t="shared" si="88"/>
        <v>16047299.5</v>
      </c>
      <c r="P1900" s="103">
        <f t="shared" si="89"/>
        <v>1.0679054689228738E-4</v>
      </c>
      <c r="Q1900" s="6">
        <v>0</v>
      </c>
      <c r="R1900" s="6"/>
      <c r="S1900" s="6" t="s">
        <v>7</v>
      </c>
    </row>
    <row r="1901" spans="1:19" s="47" customFormat="1" ht="14" x14ac:dyDescent="0.15">
      <c r="A1901" s="14" t="s">
        <v>5234</v>
      </c>
      <c r="B1901" s="115" t="s">
        <v>416</v>
      </c>
      <c r="C1901" s="40" t="s">
        <v>65</v>
      </c>
      <c r="D1901" s="12" t="s">
        <v>103</v>
      </c>
      <c r="E1901" s="51" t="s">
        <v>104</v>
      </c>
      <c r="F1901" s="14" t="s">
        <v>5980</v>
      </c>
      <c r="G1901" s="14" t="s">
        <v>37</v>
      </c>
      <c r="H1901" s="14" t="s">
        <v>38</v>
      </c>
      <c r="I1901" s="14" t="s">
        <v>39</v>
      </c>
      <c r="J1901" s="15" t="s">
        <v>7586</v>
      </c>
      <c r="K1901" s="52" t="s">
        <v>6242</v>
      </c>
      <c r="L1901" s="109">
        <v>14234193</v>
      </c>
      <c r="M1901" s="19">
        <f t="shared" si="90"/>
        <v>0</v>
      </c>
      <c r="N1901" s="11">
        <f>M1901*(1+VOTOS!$P$3%)^Q1901</f>
        <v>0</v>
      </c>
      <c r="O1901" s="54">
        <f t="shared" si="88"/>
        <v>14234193</v>
      </c>
      <c r="P1901" s="103">
        <f t="shared" si="89"/>
        <v>9.4724801206606062E-5</v>
      </c>
      <c r="Q1901" s="6">
        <v>0</v>
      </c>
      <c r="R1901" s="6"/>
      <c r="S1901" s="6" t="s">
        <v>7</v>
      </c>
    </row>
    <row r="1902" spans="1:19" s="47" customFormat="1" ht="14" x14ac:dyDescent="0.15">
      <c r="A1902" s="14" t="s">
        <v>5234</v>
      </c>
      <c r="B1902" s="115" t="s">
        <v>416</v>
      </c>
      <c r="C1902" s="40" t="s">
        <v>65</v>
      </c>
      <c r="D1902" s="12" t="s">
        <v>103</v>
      </c>
      <c r="E1902" s="51" t="s">
        <v>104</v>
      </c>
      <c r="F1902" s="14" t="s">
        <v>5980</v>
      </c>
      <c r="G1902" s="14" t="s">
        <v>37</v>
      </c>
      <c r="H1902" s="14" t="s">
        <v>38</v>
      </c>
      <c r="I1902" s="14" t="s">
        <v>39</v>
      </c>
      <c r="J1902" s="15" t="s">
        <v>7586</v>
      </c>
      <c r="K1902" s="52" t="s">
        <v>6271</v>
      </c>
      <c r="L1902" s="109">
        <v>13963061.5</v>
      </c>
      <c r="M1902" s="19">
        <f t="shared" si="90"/>
        <v>0</v>
      </c>
      <c r="N1902" s="11">
        <f>M1902*(1+VOTOS!$P$3%)^Q1902</f>
        <v>0</v>
      </c>
      <c r="O1902" s="54">
        <f t="shared" si="88"/>
        <v>13963061.5</v>
      </c>
      <c r="P1902" s="103">
        <f t="shared" si="89"/>
        <v>9.2920492564848228E-5</v>
      </c>
      <c r="Q1902" s="6">
        <v>0</v>
      </c>
      <c r="R1902" s="6"/>
      <c r="S1902" s="6" t="s">
        <v>7</v>
      </c>
    </row>
    <row r="1903" spans="1:19" s="47" customFormat="1" ht="14" x14ac:dyDescent="0.15">
      <c r="A1903" s="14" t="s">
        <v>5234</v>
      </c>
      <c r="B1903" s="115" t="s">
        <v>416</v>
      </c>
      <c r="C1903" s="40" t="s">
        <v>65</v>
      </c>
      <c r="D1903" s="12" t="s">
        <v>103</v>
      </c>
      <c r="E1903" s="51" t="s">
        <v>104</v>
      </c>
      <c r="F1903" s="14" t="s">
        <v>5980</v>
      </c>
      <c r="G1903" s="14" t="s">
        <v>37</v>
      </c>
      <c r="H1903" s="14" t="s">
        <v>38</v>
      </c>
      <c r="I1903" s="14" t="s">
        <v>39</v>
      </c>
      <c r="J1903" s="15" t="s">
        <v>7586</v>
      </c>
      <c r="K1903" s="52" t="s">
        <v>6272</v>
      </c>
      <c r="L1903" s="109">
        <v>13606825.5</v>
      </c>
      <c r="M1903" s="19">
        <f t="shared" si="90"/>
        <v>0</v>
      </c>
      <c r="N1903" s="11">
        <f>M1903*(1+VOTOS!$P$3%)^Q1903</f>
        <v>0</v>
      </c>
      <c r="O1903" s="54">
        <f t="shared" si="88"/>
        <v>13606825.5</v>
      </c>
      <c r="P1903" s="103">
        <f t="shared" si="89"/>
        <v>9.0549835915564595E-5</v>
      </c>
      <c r="Q1903" s="6">
        <v>0</v>
      </c>
      <c r="R1903" s="6"/>
      <c r="S1903" s="6" t="s">
        <v>7</v>
      </c>
    </row>
    <row r="1904" spans="1:19" s="47" customFormat="1" ht="14" x14ac:dyDescent="0.15">
      <c r="A1904" s="14" t="s">
        <v>5234</v>
      </c>
      <c r="B1904" s="115" t="s">
        <v>416</v>
      </c>
      <c r="C1904" s="40" t="s">
        <v>65</v>
      </c>
      <c r="D1904" s="12" t="s">
        <v>103</v>
      </c>
      <c r="E1904" s="51" t="s">
        <v>104</v>
      </c>
      <c r="F1904" s="14" t="s">
        <v>5980</v>
      </c>
      <c r="G1904" s="14" t="s">
        <v>37</v>
      </c>
      <c r="H1904" s="14" t="s">
        <v>38</v>
      </c>
      <c r="I1904" s="14" t="s">
        <v>39</v>
      </c>
      <c r="J1904" s="15" t="s">
        <v>7586</v>
      </c>
      <c r="K1904" s="52" t="s">
        <v>4940</v>
      </c>
      <c r="L1904" s="109">
        <v>12763563</v>
      </c>
      <c r="M1904" s="19">
        <f t="shared" si="90"/>
        <v>0</v>
      </c>
      <c r="N1904" s="11">
        <f>M1904*(1+VOTOS!$P$3%)^Q1904</f>
        <v>0</v>
      </c>
      <c r="O1904" s="54">
        <f t="shared" si="88"/>
        <v>12763563</v>
      </c>
      <c r="P1904" s="103">
        <f t="shared" si="89"/>
        <v>8.4938146325751841E-5</v>
      </c>
      <c r="Q1904" s="6">
        <v>0</v>
      </c>
      <c r="R1904" s="6"/>
      <c r="S1904" s="6" t="s">
        <v>7</v>
      </c>
    </row>
    <row r="1905" spans="1:19" s="47" customFormat="1" ht="14" x14ac:dyDescent="0.15">
      <c r="A1905" s="14" t="s">
        <v>5234</v>
      </c>
      <c r="B1905" s="115" t="s">
        <v>416</v>
      </c>
      <c r="C1905" s="40" t="s">
        <v>65</v>
      </c>
      <c r="D1905" s="12" t="s">
        <v>103</v>
      </c>
      <c r="E1905" s="51" t="s">
        <v>104</v>
      </c>
      <c r="F1905" s="14" t="s">
        <v>5980</v>
      </c>
      <c r="G1905" s="14" t="s">
        <v>37</v>
      </c>
      <c r="H1905" s="14" t="s">
        <v>38</v>
      </c>
      <c r="I1905" s="14" t="s">
        <v>39</v>
      </c>
      <c r="J1905" s="15" t="s">
        <v>7586</v>
      </c>
      <c r="K1905" s="52" t="s">
        <v>6275</v>
      </c>
      <c r="L1905" s="109">
        <v>11571092.5</v>
      </c>
      <c r="M1905" s="19">
        <f t="shared" si="90"/>
        <v>0</v>
      </c>
      <c r="N1905" s="11">
        <f>M1905*(1+VOTOS!$P$3%)^Q1905</f>
        <v>0</v>
      </c>
      <c r="O1905" s="54">
        <f t="shared" si="88"/>
        <v>11571092.5</v>
      </c>
      <c r="P1905" s="103">
        <f t="shared" si="89"/>
        <v>7.7002569573543812E-5</v>
      </c>
      <c r="Q1905" s="6">
        <v>0</v>
      </c>
      <c r="R1905" s="6"/>
      <c r="S1905" s="6" t="s">
        <v>7</v>
      </c>
    </row>
    <row r="1906" spans="1:19" s="47" customFormat="1" ht="14" x14ac:dyDescent="0.15">
      <c r="A1906" s="14" t="s">
        <v>5234</v>
      </c>
      <c r="B1906" s="115" t="s">
        <v>416</v>
      </c>
      <c r="C1906" s="40" t="s">
        <v>65</v>
      </c>
      <c r="D1906" s="12" t="s">
        <v>103</v>
      </c>
      <c r="E1906" s="51" t="s">
        <v>104</v>
      </c>
      <c r="F1906" s="14" t="s">
        <v>5980</v>
      </c>
      <c r="G1906" s="14" t="s">
        <v>37</v>
      </c>
      <c r="H1906" s="14" t="s">
        <v>38</v>
      </c>
      <c r="I1906" s="14" t="s">
        <v>39</v>
      </c>
      <c r="J1906" s="15" t="s">
        <v>7586</v>
      </c>
      <c r="K1906" s="52" t="s">
        <v>5334</v>
      </c>
      <c r="L1906" s="109">
        <v>11383538</v>
      </c>
      <c r="M1906" s="19">
        <f t="shared" si="90"/>
        <v>0</v>
      </c>
      <c r="N1906" s="11">
        <f>M1906*(1+VOTOS!$P$3%)^Q1906</f>
        <v>0</v>
      </c>
      <c r="O1906" s="54">
        <f t="shared" si="88"/>
        <v>11383538</v>
      </c>
      <c r="P1906" s="103">
        <f t="shared" si="89"/>
        <v>7.5754443829576152E-5</v>
      </c>
      <c r="Q1906" s="6">
        <v>0</v>
      </c>
      <c r="R1906" s="6"/>
      <c r="S1906" s="6" t="s">
        <v>7</v>
      </c>
    </row>
    <row r="1907" spans="1:19" s="47" customFormat="1" ht="14" x14ac:dyDescent="0.15">
      <c r="A1907" s="14" t="s">
        <v>5234</v>
      </c>
      <c r="B1907" s="115" t="s">
        <v>416</v>
      </c>
      <c r="C1907" s="40" t="s">
        <v>65</v>
      </c>
      <c r="D1907" s="12" t="s">
        <v>103</v>
      </c>
      <c r="E1907" s="51" t="s">
        <v>104</v>
      </c>
      <c r="F1907" s="14" t="s">
        <v>5980</v>
      </c>
      <c r="G1907" s="14" t="s">
        <v>37</v>
      </c>
      <c r="H1907" s="14" t="s">
        <v>38</v>
      </c>
      <c r="I1907" s="14" t="s">
        <v>39</v>
      </c>
      <c r="J1907" s="15" t="s">
        <v>7586</v>
      </c>
      <c r="K1907" s="52" t="s">
        <v>6295</v>
      </c>
      <c r="L1907" s="109">
        <v>10968355</v>
      </c>
      <c r="M1907" s="19">
        <f t="shared" si="90"/>
        <v>0</v>
      </c>
      <c r="N1907" s="11">
        <f>M1907*(1+VOTOS!$P$3%)^Q1907</f>
        <v>0</v>
      </c>
      <c r="O1907" s="54">
        <f t="shared" si="88"/>
        <v>10968355</v>
      </c>
      <c r="P1907" s="103">
        <f t="shared" si="89"/>
        <v>7.2991510438174021E-5</v>
      </c>
      <c r="Q1907" s="6">
        <v>0</v>
      </c>
      <c r="R1907" s="6"/>
      <c r="S1907" s="6" t="s">
        <v>7</v>
      </c>
    </row>
    <row r="1908" spans="1:19" s="47" customFormat="1" ht="14" x14ac:dyDescent="0.15">
      <c r="A1908" s="14" t="s">
        <v>5234</v>
      </c>
      <c r="B1908" s="115" t="s">
        <v>416</v>
      </c>
      <c r="C1908" s="40" t="s">
        <v>65</v>
      </c>
      <c r="D1908" s="12" t="s">
        <v>103</v>
      </c>
      <c r="E1908" s="51" t="s">
        <v>104</v>
      </c>
      <c r="F1908" s="14" t="s">
        <v>5980</v>
      </c>
      <c r="G1908" s="14" t="s">
        <v>37</v>
      </c>
      <c r="H1908" s="14" t="s">
        <v>38</v>
      </c>
      <c r="I1908" s="14" t="s">
        <v>39</v>
      </c>
      <c r="J1908" s="15" t="s">
        <v>7586</v>
      </c>
      <c r="K1908" s="52" t="s">
        <v>6286</v>
      </c>
      <c r="L1908" s="109">
        <v>10827810</v>
      </c>
      <c r="M1908" s="19">
        <f t="shared" si="90"/>
        <v>0</v>
      </c>
      <c r="N1908" s="11">
        <f>M1908*(1+VOTOS!$P$3%)^Q1908</f>
        <v>0</v>
      </c>
      <c r="O1908" s="54">
        <f t="shared" si="88"/>
        <v>10827810</v>
      </c>
      <c r="P1908" s="103">
        <f t="shared" si="89"/>
        <v>7.2056220521451498E-5</v>
      </c>
      <c r="Q1908" s="6">
        <v>0</v>
      </c>
      <c r="R1908" s="6"/>
      <c r="S1908" s="6" t="s">
        <v>7</v>
      </c>
    </row>
    <row r="1909" spans="1:19" s="47" customFormat="1" ht="14" x14ac:dyDescent="0.15">
      <c r="A1909" s="14" t="s">
        <v>5234</v>
      </c>
      <c r="B1909" s="115" t="s">
        <v>416</v>
      </c>
      <c r="C1909" s="40" t="s">
        <v>65</v>
      </c>
      <c r="D1909" s="12" t="s">
        <v>103</v>
      </c>
      <c r="E1909" s="51" t="s">
        <v>104</v>
      </c>
      <c r="F1909" s="14" t="s">
        <v>5980</v>
      </c>
      <c r="G1909" s="14" t="s">
        <v>37</v>
      </c>
      <c r="H1909" s="14" t="s">
        <v>38</v>
      </c>
      <c r="I1909" s="14" t="s">
        <v>39</v>
      </c>
      <c r="J1909" s="15" t="s">
        <v>7586</v>
      </c>
      <c r="K1909" s="52" t="s">
        <v>6250</v>
      </c>
      <c r="L1909" s="109">
        <v>10179006</v>
      </c>
      <c r="M1909" s="19">
        <f t="shared" si="90"/>
        <v>0</v>
      </c>
      <c r="N1909" s="11">
        <f>M1909*(1+VOTOS!$P$3%)^Q1909</f>
        <v>0</v>
      </c>
      <c r="O1909" s="54">
        <f t="shared" si="88"/>
        <v>10179006</v>
      </c>
      <c r="P1909" s="103">
        <f t="shared" si="89"/>
        <v>6.7738600975190546E-5</v>
      </c>
      <c r="Q1909" s="6">
        <v>0</v>
      </c>
      <c r="R1909" s="6"/>
      <c r="S1909" s="6" t="s">
        <v>7</v>
      </c>
    </row>
    <row r="1910" spans="1:19" s="47" customFormat="1" ht="14" x14ac:dyDescent="0.15">
      <c r="A1910" s="14" t="s">
        <v>5234</v>
      </c>
      <c r="B1910" s="115" t="s">
        <v>416</v>
      </c>
      <c r="C1910" s="40" t="s">
        <v>65</v>
      </c>
      <c r="D1910" s="12" t="s">
        <v>103</v>
      </c>
      <c r="E1910" s="51" t="s">
        <v>104</v>
      </c>
      <c r="F1910" s="14" t="s">
        <v>5980</v>
      </c>
      <c r="G1910" s="14" t="s">
        <v>37</v>
      </c>
      <c r="H1910" s="14" t="s">
        <v>38</v>
      </c>
      <c r="I1910" s="14" t="s">
        <v>39</v>
      </c>
      <c r="J1910" s="15" t="s">
        <v>7586</v>
      </c>
      <c r="K1910" s="52" t="s">
        <v>6253</v>
      </c>
      <c r="L1910" s="109">
        <v>9033925</v>
      </c>
      <c r="M1910" s="19">
        <f t="shared" si="90"/>
        <v>0</v>
      </c>
      <c r="N1910" s="11">
        <f>M1910*(1+VOTOS!$P$3%)^Q1910</f>
        <v>0</v>
      </c>
      <c r="O1910" s="54">
        <f t="shared" si="88"/>
        <v>9033925</v>
      </c>
      <c r="P1910" s="103">
        <f t="shared" si="89"/>
        <v>6.0118388850030953E-5</v>
      </c>
      <c r="Q1910" s="6">
        <v>0</v>
      </c>
      <c r="R1910" s="6"/>
      <c r="S1910" s="6" t="s">
        <v>7</v>
      </c>
    </row>
    <row r="1911" spans="1:19" s="47" customFormat="1" ht="14" x14ac:dyDescent="0.15">
      <c r="A1911" s="14" t="s">
        <v>5234</v>
      </c>
      <c r="B1911" s="115" t="s">
        <v>416</v>
      </c>
      <c r="C1911" s="40" t="s">
        <v>65</v>
      </c>
      <c r="D1911" s="12" t="s">
        <v>103</v>
      </c>
      <c r="E1911" s="51" t="s">
        <v>104</v>
      </c>
      <c r="F1911" s="14" t="s">
        <v>5980</v>
      </c>
      <c r="G1911" s="14" t="s">
        <v>37</v>
      </c>
      <c r="H1911" s="14" t="s">
        <v>38</v>
      </c>
      <c r="I1911" s="14" t="s">
        <v>39</v>
      </c>
      <c r="J1911" s="15" t="s">
        <v>7586</v>
      </c>
      <c r="K1911" s="52" t="s">
        <v>5984</v>
      </c>
      <c r="L1911" s="109">
        <v>9003267</v>
      </c>
      <c r="M1911" s="19">
        <f t="shared" si="90"/>
        <v>9003267</v>
      </c>
      <c r="N1911" s="11">
        <f>M1911*(1+VOTOS!$P$3%)^Q1911</f>
        <v>9174299.5230716541</v>
      </c>
      <c r="O1911" s="54">
        <f t="shared" si="88"/>
        <v>9174299.5230716541</v>
      </c>
      <c r="P1911" s="103">
        <f t="shared" si="89"/>
        <v>6.1052544287745934E-5</v>
      </c>
      <c r="Q1911" s="6">
        <v>156</v>
      </c>
      <c r="R1911" s="6"/>
      <c r="S1911" s="6" t="s">
        <v>7</v>
      </c>
    </row>
    <row r="1912" spans="1:19" s="47" customFormat="1" ht="14" x14ac:dyDescent="0.15">
      <c r="A1912" s="14" t="s">
        <v>5234</v>
      </c>
      <c r="B1912" s="115" t="s">
        <v>416</v>
      </c>
      <c r="C1912" s="40" t="s">
        <v>65</v>
      </c>
      <c r="D1912" s="12" t="s">
        <v>103</v>
      </c>
      <c r="E1912" s="51" t="s">
        <v>104</v>
      </c>
      <c r="F1912" s="14" t="s">
        <v>5980</v>
      </c>
      <c r="G1912" s="14" t="s">
        <v>37</v>
      </c>
      <c r="H1912" s="14" t="s">
        <v>38</v>
      </c>
      <c r="I1912" s="14" t="s">
        <v>39</v>
      </c>
      <c r="J1912" s="15" t="s">
        <v>7586</v>
      </c>
      <c r="K1912" s="52" t="s">
        <v>5981</v>
      </c>
      <c r="L1912" s="109">
        <v>8742109</v>
      </c>
      <c r="M1912" s="19">
        <f t="shared" si="90"/>
        <v>0</v>
      </c>
      <c r="N1912" s="11">
        <f>M1912*(1+VOTOS!$P$3%)^Q1912</f>
        <v>0</v>
      </c>
      <c r="O1912" s="54">
        <f t="shared" si="88"/>
        <v>8742109</v>
      </c>
      <c r="P1912" s="103">
        <f t="shared" si="89"/>
        <v>5.8176430314769637E-5</v>
      </c>
      <c r="Q1912" s="6">
        <v>0</v>
      </c>
      <c r="R1912" s="6"/>
      <c r="S1912" s="6" t="s">
        <v>7</v>
      </c>
    </row>
    <row r="1913" spans="1:19" s="47" customFormat="1" ht="14" x14ac:dyDescent="0.15">
      <c r="A1913" s="14" t="s">
        <v>5234</v>
      </c>
      <c r="B1913" s="115" t="s">
        <v>416</v>
      </c>
      <c r="C1913" s="40" t="s">
        <v>65</v>
      </c>
      <c r="D1913" s="12" t="s">
        <v>103</v>
      </c>
      <c r="E1913" s="51" t="s">
        <v>104</v>
      </c>
      <c r="F1913" s="14" t="s">
        <v>5980</v>
      </c>
      <c r="G1913" s="14" t="s">
        <v>37</v>
      </c>
      <c r="H1913" s="14" t="s">
        <v>38</v>
      </c>
      <c r="I1913" s="14" t="s">
        <v>39</v>
      </c>
      <c r="J1913" s="15" t="s">
        <v>7586</v>
      </c>
      <c r="K1913" s="52" t="s">
        <v>6247</v>
      </c>
      <c r="L1913" s="109">
        <v>8154261.5</v>
      </c>
      <c r="M1913" s="19">
        <f t="shared" si="90"/>
        <v>0</v>
      </c>
      <c r="N1913" s="11">
        <f>M1913*(1+VOTOS!$P$3%)^Q1913</f>
        <v>0</v>
      </c>
      <c r="O1913" s="54">
        <f t="shared" si="88"/>
        <v>8154261.5</v>
      </c>
      <c r="P1913" s="103">
        <f t="shared" si="89"/>
        <v>5.4264460203271189E-5</v>
      </c>
      <c r="Q1913" s="6">
        <v>0</v>
      </c>
      <c r="R1913" s="6"/>
      <c r="S1913" s="6" t="s">
        <v>7</v>
      </c>
    </row>
    <row r="1914" spans="1:19" s="47" customFormat="1" ht="14" x14ac:dyDescent="0.15">
      <c r="A1914" s="14" t="s">
        <v>5234</v>
      </c>
      <c r="B1914" s="115" t="s">
        <v>416</v>
      </c>
      <c r="C1914" s="40" t="s">
        <v>65</v>
      </c>
      <c r="D1914" s="12" t="s">
        <v>103</v>
      </c>
      <c r="E1914" s="51" t="s">
        <v>104</v>
      </c>
      <c r="F1914" s="14" t="s">
        <v>5980</v>
      </c>
      <c r="G1914" s="14" t="s">
        <v>37</v>
      </c>
      <c r="H1914" s="14" t="s">
        <v>38</v>
      </c>
      <c r="I1914" s="14" t="s">
        <v>39</v>
      </c>
      <c r="J1914" s="15" t="s">
        <v>7586</v>
      </c>
      <c r="K1914" s="52" t="s">
        <v>6269</v>
      </c>
      <c r="L1914" s="109">
        <v>7848456.5</v>
      </c>
      <c r="M1914" s="19">
        <f t="shared" si="90"/>
        <v>0</v>
      </c>
      <c r="N1914" s="11">
        <f>M1914*(1+VOTOS!$P$3%)^Q1914</f>
        <v>0</v>
      </c>
      <c r="O1914" s="54">
        <f t="shared" si="88"/>
        <v>7848456.5</v>
      </c>
      <c r="P1914" s="103">
        <f t="shared" si="89"/>
        <v>5.2229408561566866E-5</v>
      </c>
      <c r="Q1914" s="6">
        <v>0</v>
      </c>
      <c r="R1914" s="6"/>
      <c r="S1914" s="6" t="s">
        <v>7</v>
      </c>
    </row>
    <row r="1915" spans="1:19" s="47" customFormat="1" ht="14" x14ac:dyDescent="0.15">
      <c r="A1915" s="14" t="s">
        <v>5234</v>
      </c>
      <c r="B1915" s="115" t="s">
        <v>416</v>
      </c>
      <c r="C1915" s="40" t="s">
        <v>65</v>
      </c>
      <c r="D1915" s="12" t="s">
        <v>103</v>
      </c>
      <c r="E1915" s="51" t="s">
        <v>104</v>
      </c>
      <c r="F1915" s="14" t="s">
        <v>5980</v>
      </c>
      <c r="G1915" s="14" t="s">
        <v>37</v>
      </c>
      <c r="H1915" s="14" t="s">
        <v>38</v>
      </c>
      <c r="I1915" s="14" t="s">
        <v>39</v>
      </c>
      <c r="J1915" s="15" t="s">
        <v>7586</v>
      </c>
      <c r="K1915" s="52" t="s">
        <v>6296</v>
      </c>
      <c r="L1915" s="109">
        <v>6250013.5</v>
      </c>
      <c r="M1915" s="19">
        <f t="shared" si="90"/>
        <v>0</v>
      </c>
      <c r="N1915" s="11">
        <f>M1915*(1+VOTOS!$P$3%)^Q1915</f>
        <v>0</v>
      </c>
      <c r="O1915" s="54">
        <f t="shared" si="88"/>
        <v>6250013.5</v>
      </c>
      <c r="P1915" s="103">
        <f t="shared" si="89"/>
        <v>4.1592191866873251E-5</v>
      </c>
      <c r="Q1915" s="6">
        <v>0</v>
      </c>
      <c r="R1915" s="6"/>
      <c r="S1915" s="6" t="s">
        <v>7</v>
      </c>
    </row>
    <row r="1916" spans="1:19" s="47" customFormat="1" ht="14" x14ac:dyDescent="0.15">
      <c r="A1916" s="14" t="s">
        <v>5234</v>
      </c>
      <c r="B1916" s="115" t="s">
        <v>416</v>
      </c>
      <c r="C1916" s="40" t="s">
        <v>65</v>
      </c>
      <c r="D1916" s="12" t="s">
        <v>103</v>
      </c>
      <c r="E1916" s="51" t="s">
        <v>104</v>
      </c>
      <c r="F1916" s="14" t="s">
        <v>5980</v>
      </c>
      <c r="G1916" s="14" t="s">
        <v>37</v>
      </c>
      <c r="H1916" s="14" t="s">
        <v>38</v>
      </c>
      <c r="I1916" s="14" t="s">
        <v>39</v>
      </c>
      <c r="J1916" s="15" t="s">
        <v>7586</v>
      </c>
      <c r="K1916" s="52" t="s">
        <v>2645</v>
      </c>
      <c r="L1916" s="109">
        <v>6068681.5</v>
      </c>
      <c r="M1916" s="19">
        <f t="shared" si="90"/>
        <v>0</v>
      </c>
      <c r="N1916" s="11">
        <f>M1916*(1+VOTOS!$P$3%)^Q1916</f>
        <v>0</v>
      </c>
      <c r="O1916" s="54">
        <f t="shared" si="88"/>
        <v>6068681.5</v>
      </c>
      <c r="P1916" s="103">
        <f t="shared" si="89"/>
        <v>4.0385475219684595E-5</v>
      </c>
      <c r="Q1916" s="6">
        <v>0</v>
      </c>
      <c r="R1916" s="6"/>
      <c r="S1916" s="6" t="s">
        <v>7</v>
      </c>
    </row>
    <row r="1917" spans="1:19" s="47" customFormat="1" ht="14" x14ac:dyDescent="0.15">
      <c r="A1917" s="14" t="s">
        <v>5234</v>
      </c>
      <c r="B1917" s="115" t="s">
        <v>416</v>
      </c>
      <c r="C1917" s="40" t="s">
        <v>65</v>
      </c>
      <c r="D1917" s="12" t="s">
        <v>103</v>
      </c>
      <c r="E1917" s="51" t="s">
        <v>104</v>
      </c>
      <c r="F1917" s="14" t="s">
        <v>5980</v>
      </c>
      <c r="G1917" s="14" t="s">
        <v>37</v>
      </c>
      <c r="H1917" s="14" t="s">
        <v>38</v>
      </c>
      <c r="I1917" s="14" t="s">
        <v>39</v>
      </c>
      <c r="J1917" s="15" t="s">
        <v>7586</v>
      </c>
      <c r="K1917" s="52" t="s">
        <v>6243</v>
      </c>
      <c r="L1917" s="109">
        <v>5697113.5</v>
      </c>
      <c r="M1917" s="19">
        <f t="shared" si="90"/>
        <v>0</v>
      </c>
      <c r="N1917" s="11">
        <f>M1917*(1+VOTOS!$P$3%)^Q1917</f>
        <v>0</v>
      </c>
      <c r="O1917" s="54">
        <f t="shared" si="88"/>
        <v>5697113.5</v>
      </c>
      <c r="P1917" s="103">
        <f t="shared" si="89"/>
        <v>3.7912788153074196E-5</v>
      </c>
      <c r="Q1917" s="6">
        <v>0</v>
      </c>
      <c r="R1917" s="6"/>
      <c r="S1917" s="6" t="s">
        <v>7</v>
      </c>
    </row>
    <row r="1918" spans="1:19" s="47" customFormat="1" ht="14" x14ac:dyDescent="0.15">
      <c r="A1918" s="14" t="s">
        <v>5234</v>
      </c>
      <c r="B1918" s="115" t="s">
        <v>416</v>
      </c>
      <c r="C1918" s="40" t="s">
        <v>65</v>
      </c>
      <c r="D1918" s="12" t="s">
        <v>103</v>
      </c>
      <c r="E1918" s="51" t="s">
        <v>104</v>
      </c>
      <c r="F1918" s="14" t="s">
        <v>5980</v>
      </c>
      <c r="G1918" s="14" t="s">
        <v>37</v>
      </c>
      <c r="H1918" s="14" t="s">
        <v>38</v>
      </c>
      <c r="I1918" s="14" t="s">
        <v>39</v>
      </c>
      <c r="J1918" s="15" t="s">
        <v>7586</v>
      </c>
      <c r="K1918" s="52" t="s">
        <v>5425</v>
      </c>
      <c r="L1918" s="109">
        <v>4898750.5</v>
      </c>
      <c r="M1918" s="19">
        <f t="shared" si="90"/>
        <v>0</v>
      </c>
      <c r="N1918" s="11">
        <f>M1918*(1+VOTOS!$P$3%)^Q1918</f>
        <v>0</v>
      </c>
      <c r="O1918" s="54">
        <f t="shared" si="88"/>
        <v>4898750.5</v>
      </c>
      <c r="P1918" s="103">
        <f t="shared" si="89"/>
        <v>3.2599892896861948E-5</v>
      </c>
      <c r="Q1918" s="6">
        <v>0</v>
      </c>
      <c r="R1918" s="6"/>
      <c r="S1918" s="6" t="s">
        <v>7</v>
      </c>
    </row>
    <row r="1919" spans="1:19" s="47" customFormat="1" ht="14" x14ac:dyDescent="0.15">
      <c r="A1919" s="14" t="s">
        <v>5234</v>
      </c>
      <c r="B1919" s="115" t="s">
        <v>416</v>
      </c>
      <c r="C1919" s="40" t="s">
        <v>65</v>
      </c>
      <c r="D1919" s="12" t="s">
        <v>103</v>
      </c>
      <c r="E1919" s="51" t="s">
        <v>104</v>
      </c>
      <c r="F1919" s="14" t="s">
        <v>5980</v>
      </c>
      <c r="G1919" s="14" t="s">
        <v>37</v>
      </c>
      <c r="H1919" s="14" t="s">
        <v>38</v>
      </c>
      <c r="I1919" s="14" t="s">
        <v>39</v>
      </c>
      <c r="J1919" s="15" t="s">
        <v>7586</v>
      </c>
      <c r="K1919" s="52" t="s">
        <v>2212</v>
      </c>
      <c r="L1919" s="109">
        <v>4573935.5</v>
      </c>
      <c r="M1919" s="19">
        <f t="shared" si="90"/>
        <v>0</v>
      </c>
      <c r="N1919" s="11">
        <f>M1919*(1+VOTOS!$P$3%)^Q1919</f>
        <v>0</v>
      </c>
      <c r="O1919" s="54">
        <f t="shared" si="88"/>
        <v>4573935.5</v>
      </c>
      <c r="P1919" s="103">
        <f t="shared" si="89"/>
        <v>3.0438334717629463E-5</v>
      </c>
      <c r="Q1919" s="6">
        <v>0</v>
      </c>
      <c r="R1919" s="6"/>
      <c r="S1919" s="6" t="s">
        <v>7</v>
      </c>
    </row>
    <row r="1920" spans="1:19" s="47" customFormat="1" ht="14" x14ac:dyDescent="0.15">
      <c r="A1920" s="14" t="s">
        <v>5234</v>
      </c>
      <c r="B1920" s="115" t="s">
        <v>416</v>
      </c>
      <c r="C1920" s="40" t="s">
        <v>65</v>
      </c>
      <c r="D1920" s="12" t="s">
        <v>103</v>
      </c>
      <c r="E1920" s="51" t="s">
        <v>104</v>
      </c>
      <c r="F1920" s="14" t="s">
        <v>5980</v>
      </c>
      <c r="G1920" s="14" t="s">
        <v>37</v>
      </c>
      <c r="H1920" s="14" t="s">
        <v>38</v>
      </c>
      <c r="I1920" s="14" t="s">
        <v>39</v>
      </c>
      <c r="J1920" s="15" t="s">
        <v>7586</v>
      </c>
      <c r="K1920" s="52" t="s">
        <v>6270</v>
      </c>
      <c r="L1920" s="109">
        <v>4236132.5</v>
      </c>
      <c r="M1920" s="19">
        <f t="shared" si="90"/>
        <v>0</v>
      </c>
      <c r="N1920" s="11">
        <f>M1920*(1+VOTOS!$P$3%)^Q1920</f>
        <v>0</v>
      </c>
      <c r="O1920" s="54">
        <f t="shared" si="88"/>
        <v>4236132.5</v>
      </c>
      <c r="P1920" s="103">
        <f t="shared" si="89"/>
        <v>2.8190344823014776E-5</v>
      </c>
      <c r="Q1920" s="6">
        <v>0</v>
      </c>
      <c r="R1920" s="6"/>
      <c r="S1920" s="6" t="s">
        <v>7</v>
      </c>
    </row>
    <row r="1921" spans="1:19" s="47" customFormat="1" ht="14" x14ac:dyDescent="0.15">
      <c r="A1921" s="14" t="s">
        <v>5234</v>
      </c>
      <c r="B1921" s="115" t="s">
        <v>416</v>
      </c>
      <c r="C1921" s="40" t="s">
        <v>65</v>
      </c>
      <c r="D1921" s="12" t="s">
        <v>103</v>
      </c>
      <c r="E1921" s="51" t="s">
        <v>104</v>
      </c>
      <c r="F1921" s="14" t="s">
        <v>5980</v>
      </c>
      <c r="G1921" s="14" t="s">
        <v>37</v>
      </c>
      <c r="H1921" s="14" t="s">
        <v>38</v>
      </c>
      <c r="I1921" s="14" t="s">
        <v>39</v>
      </c>
      <c r="J1921" s="15" t="s">
        <v>7586</v>
      </c>
      <c r="K1921" s="52" t="s">
        <v>6274</v>
      </c>
      <c r="L1921" s="109">
        <v>4148905</v>
      </c>
      <c r="M1921" s="19">
        <f t="shared" si="90"/>
        <v>0</v>
      </c>
      <c r="N1921" s="11">
        <f>M1921*(1+VOTOS!$P$3%)^Q1921</f>
        <v>0</v>
      </c>
      <c r="O1921" s="54">
        <f t="shared" si="88"/>
        <v>4148905</v>
      </c>
      <c r="P1921" s="103">
        <f t="shared" si="89"/>
        <v>2.7609868810272135E-5</v>
      </c>
      <c r="Q1921" s="6">
        <v>0</v>
      </c>
      <c r="R1921" s="6"/>
      <c r="S1921" s="6" t="s">
        <v>7</v>
      </c>
    </row>
    <row r="1922" spans="1:19" s="47" customFormat="1" ht="14" x14ac:dyDescent="0.15">
      <c r="A1922" s="14" t="s">
        <v>5234</v>
      </c>
      <c r="B1922" s="115" t="s">
        <v>416</v>
      </c>
      <c r="C1922" s="40" t="s">
        <v>65</v>
      </c>
      <c r="D1922" s="12" t="s">
        <v>103</v>
      </c>
      <c r="E1922" s="51" t="s">
        <v>104</v>
      </c>
      <c r="F1922" s="14" t="s">
        <v>5980</v>
      </c>
      <c r="G1922" s="14" t="s">
        <v>37</v>
      </c>
      <c r="H1922" s="14" t="s">
        <v>38</v>
      </c>
      <c r="I1922" s="14" t="s">
        <v>39</v>
      </c>
      <c r="J1922" s="15" t="s">
        <v>7586</v>
      </c>
      <c r="K1922" s="52" t="s">
        <v>4168</v>
      </c>
      <c r="L1922" s="109">
        <v>1813026.5</v>
      </c>
      <c r="M1922" s="19">
        <f t="shared" si="90"/>
        <v>0</v>
      </c>
      <c r="N1922" s="11">
        <f>M1922*(1+VOTOS!$P$3%)^Q1922</f>
        <v>0</v>
      </c>
      <c r="O1922" s="54">
        <f t="shared" si="88"/>
        <v>1813026.5</v>
      </c>
      <c r="P1922" s="103">
        <f t="shared" si="89"/>
        <v>1.2065213306775365E-5</v>
      </c>
      <c r="Q1922" s="6">
        <v>0</v>
      </c>
      <c r="R1922" s="6"/>
      <c r="S1922" s="6" t="s">
        <v>7</v>
      </c>
    </row>
    <row r="1923" spans="1:19" s="47" customFormat="1" ht="14" x14ac:dyDescent="0.15">
      <c r="A1923" s="14" t="s">
        <v>5234</v>
      </c>
      <c r="B1923" s="115" t="s">
        <v>416</v>
      </c>
      <c r="C1923" s="40" t="s">
        <v>65</v>
      </c>
      <c r="D1923" s="12" t="s">
        <v>103</v>
      </c>
      <c r="E1923" s="51" t="s">
        <v>104</v>
      </c>
      <c r="F1923" s="14" t="s">
        <v>5980</v>
      </c>
      <c r="G1923" s="14" t="s">
        <v>37</v>
      </c>
      <c r="H1923" s="14" t="s">
        <v>38</v>
      </c>
      <c r="I1923" s="14" t="s">
        <v>39</v>
      </c>
      <c r="J1923" s="15" t="s">
        <v>7586</v>
      </c>
      <c r="K1923" s="52" t="s">
        <v>6277</v>
      </c>
      <c r="L1923" s="109">
        <v>3500996</v>
      </c>
      <c r="M1923" s="19">
        <f t="shared" si="90"/>
        <v>0</v>
      </c>
      <c r="N1923" s="11">
        <f>M1923*(1+VOTOS!$P$3%)^Q1923</f>
        <v>0</v>
      </c>
      <c r="O1923" s="54">
        <f t="shared" si="88"/>
        <v>3500996</v>
      </c>
      <c r="P1923" s="103">
        <f t="shared" si="89"/>
        <v>2.3298205253021579E-5</v>
      </c>
      <c r="Q1923" s="6">
        <v>0</v>
      </c>
      <c r="R1923" s="6"/>
      <c r="S1923" s="6" t="s">
        <v>7</v>
      </c>
    </row>
    <row r="1924" spans="1:19" s="47" customFormat="1" ht="14" x14ac:dyDescent="0.15">
      <c r="A1924" s="14" t="s">
        <v>5234</v>
      </c>
      <c r="B1924" s="115" t="s">
        <v>416</v>
      </c>
      <c r="C1924" s="40" t="s">
        <v>65</v>
      </c>
      <c r="D1924" s="12" t="s">
        <v>103</v>
      </c>
      <c r="E1924" s="51" t="s">
        <v>104</v>
      </c>
      <c r="F1924" s="14" t="s">
        <v>5980</v>
      </c>
      <c r="G1924" s="14" t="s">
        <v>37</v>
      </c>
      <c r="H1924" s="14" t="s">
        <v>38</v>
      </c>
      <c r="I1924" s="14" t="s">
        <v>39</v>
      </c>
      <c r="J1924" s="15" t="s">
        <v>7586</v>
      </c>
      <c r="K1924" s="52" t="s">
        <v>6145</v>
      </c>
      <c r="L1924" s="109">
        <v>3307908.5</v>
      </c>
      <c r="M1924" s="19">
        <f t="shared" si="90"/>
        <v>0</v>
      </c>
      <c r="N1924" s="11">
        <f>M1924*(1+VOTOS!$P$3%)^Q1924</f>
        <v>0</v>
      </c>
      <c r="O1924" s="54">
        <f t="shared" si="88"/>
        <v>3307908.5</v>
      </c>
      <c r="P1924" s="103">
        <f t="shared" si="89"/>
        <v>2.2013258852970621E-5</v>
      </c>
      <c r="Q1924" s="6">
        <v>0</v>
      </c>
      <c r="R1924" s="6"/>
      <c r="S1924" s="6" t="s">
        <v>7</v>
      </c>
    </row>
    <row r="1925" spans="1:19" s="47" customFormat="1" ht="14" x14ac:dyDescent="0.15">
      <c r="A1925" s="14" t="s">
        <v>5234</v>
      </c>
      <c r="B1925" s="115" t="s">
        <v>416</v>
      </c>
      <c r="C1925" s="40" t="s">
        <v>65</v>
      </c>
      <c r="D1925" s="12" t="s">
        <v>103</v>
      </c>
      <c r="E1925" s="51" t="s">
        <v>104</v>
      </c>
      <c r="F1925" s="14" t="s">
        <v>5980</v>
      </c>
      <c r="G1925" s="14" t="s">
        <v>37</v>
      </c>
      <c r="H1925" s="14" t="s">
        <v>38</v>
      </c>
      <c r="I1925" s="14" t="s">
        <v>39</v>
      </c>
      <c r="J1925" s="15" t="s">
        <v>7586</v>
      </c>
      <c r="K1925" s="52" t="s">
        <v>5987</v>
      </c>
      <c r="L1925" s="109">
        <v>3150905</v>
      </c>
      <c r="M1925" s="19">
        <f t="shared" si="90"/>
        <v>3150905</v>
      </c>
      <c r="N1925" s="11">
        <f>M1925*(1+VOTOS!$P$3%)^Q1925</f>
        <v>3187991.1365238014</v>
      </c>
      <c r="O1925" s="54">
        <f t="shared" si="88"/>
        <v>3187991.1365238014</v>
      </c>
      <c r="P1925" s="103">
        <f t="shared" si="89"/>
        <v>2.1215240418310978E-5</v>
      </c>
      <c r="Q1925" s="6">
        <v>97</v>
      </c>
      <c r="R1925" s="6"/>
      <c r="S1925" s="6" t="s">
        <v>7</v>
      </c>
    </row>
    <row r="1926" spans="1:19" s="47" customFormat="1" ht="14" x14ac:dyDescent="0.15">
      <c r="A1926" s="14" t="s">
        <v>5234</v>
      </c>
      <c r="B1926" s="115" t="s">
        <v>416</v>
      </c>
      <c r="C1926" s="40" t="s">
        <v>65</v>
      </c>
      <c r="D1926" s="12" t="s">
        <v>103</v>
      </c>
      <c r="E1926" s="51" t="s">
        <v>104</v>
      </c>
      <c r="F1926" s="14" t="s">
        <v>5980</v>
      </c>
      <c r="G1926" s="14" t="s">
        <v>37</v>
      </c>
      <c r="H1926" s="14" t="s">
        <v>38</v>
      </c>
      <c r="I1926" s="14" t="s">
        <v>39</v>
      </c>
      <c r="J1926" s="15" t="s">
        <v>7586</v>
      </c>
      <c r="K1926" s="52" t="s">
        <v>4837</v>
      </c>
      <c r="L1926" s="109">
        <v>3091067</v>
      </c>
      <c r="M1926" s="19">
        <f t="shared" si="90"/>
        <v>0</v>
      </c>
      <c r="N1926" s="11">
        <f>M1926*(1+VOTOS!$P$3%)^Q1926</f>
        <v>0</v>
      </c>
      <c r="O1926" s="54">
        <f t="shared" si="88"/>
        <v>3091067</v>
      </c>
      <c r="P1926" s="103">
        <f t="shared" si="89"/>
        <v>2.057023584626822E-5</v>
      </c>
      <c r="Q1926" s="6">
        <v>0</v>
      </c>
      <c r="R1926" s="6"/>
      <c r="S1926" s="6" t="s">
        <v>7</v>
      </c>
    </row>
    <row r="1927" spans="1:19" s="47" customFormat="1" ht="14" x14ac:dyDescent="0.15">
      <c r="A1927" s="14" t="s">
        <v>5234</v>
      </c>
      <c r="B1927" s="115" t="s">
        <v>416</v>
      </c>
      <c r="C1927" s="40" t="s">
        <v>65</v>
      </c>
      <c r="D1927" s="12" t="s">
        <v>103</v>
      </c>
      <c r="E1927" s="51" t="s">
        <v>104</v>
      </c>
      <c r="F1927" s="14" t="s">
        <v>5980</v>
      </c>
      <c r="G1927" s="14" t="s">
        <v>37</v>
      </c>
      <c r="H1927" s="14" t="s">
        <v>38</v>
      </c>
      <c r="I1927" s="14" t="s">
        <v>39</v>
      </c>
      <c r="J1927" s="15" t="s">
        <v>7586</v>
      </c>
      <c r="K1927" s="52" t="s">
        <v>5986</v>
      </c>
      <c r="L1927" s="109">
        <v>3056335</v>
      </c>
      <c r="M1927" s="19">
        <f t="shared" si="90"/>
        <v>3056335</v>
      </c>
      <c r="N1927" s="11">
        <f>M1927*(1+VOTOS!$P$3%)^Q1927</f>
        <v>3103519.2264134469</v>
      </c>
      <c r="O1927" s="54">
        <f t="shared" ref="O1927:O1990" si="91">+IF(N1927&gt;0,N1927,L1927)</f>
        <v>3103519.2264134469</v>
      </c>
      <c r="P1927" s="103">
        <f t="shared" ref="P1927:P1990" si="92">+O1927/$O$4</f>
        <v>2.0653102129702302E-5</v>
      </c>
      <c r="Q1927" s="6">
        <v>127</v>
      </c>
      <c r="R1927" s="6"/>
      <c r="S1927" s="6" t="s">
        <v>7</v>
      </c>
    </row>
    <row r="1928" spans="1:19" s="47" customFormat="1" ht="14" x14ac:dyDescent="0.15">
      <c r="A1928" s="14" t="s">
        <v>5234</v>
      </c>
      <c r="B1928" s="115" t="s">
        <v>416</v>
      </c>
      <c r="C1928" s="40" t="s">
        <v>65</v>
      </c>
      <c r="D1928" s="12" t="s">
        <v>103</v>
      </c>
      <c r="E1928" s="51" t="s">
        <v>104</v>
      </c>
      <c r="F1928" s="14" t="s">
        <v>5980</v>
      </c>
      <c r="G1928" s="14" t="s">
        <v>37</v>
      </c>
      <c r="H1928" s="14" t="s">
        <v>38</v>
      </c>
      <c r="I1928" s="14" t="s">
        <v>39</v>
      </c>
      <c r="J1928" s="15" t="s">
        <v>7586</v>
      </c>
      <c r="K1928" s="52" t="s">
        <v>6281</v>
      </c>
      <c r="L1928" s="109">
        <v>3005089</v>
      </c>
      <c r="M1928" s="19">
        <f t="shared" si="90"/>
        <v>0</v>
      </c>
      <c r="N1928" s="11">
        <f>M1928*(1+VOTOS!$P$3%)^Q1928</f>
        <v>0</v>
      </c>
      <c r="O1928" s="54">
        <f t="shared" si="91"/>
        <v>3005089</v>
      </c>
      <c r="P1928" s="103">
        <f t="shared" si="92"/>
        <v>1.9998074926563002E-5</v>
      </c>
      <c r="Q1928" s="6">
        <v>0</v>
      </c>
      <c r="R1928" s="6"/>
      <c r="S1928" s="6" t="s">
        <v>7</v>
      </c>
    </row>
    <row r="1929" spans="1:19" s="47" customFormat="1" ht="14" x14ac:dyDescent="0.15">
      <c r="A1929" s="14" t="s">
        <v>5234</v>
      </c>
      <c r="B1929" s="115" t="s">
        <v>416</v>
      </c>
      <c r="C1929" s="40" t="s">
        <v>65</v>
      </c>
      <c r="D1929" s="12" t="s">
        <v>103</v>
      </c>
      <c r="E1929" s="51" t="s">
        <v>104</v>
      </c>
      <c r="F1929" s="14" t="s">
        <v>5980</v>
      </c>
      <c r="G1929" s="14" t="s">
        <v>37</v>
      </c>
      <c r="H1929" s="14" t="s">
        <v>38</v>
      </c>
      <c r="I1929" s="14" t="s">
        <v>39</v>
      </c>
      <c r="J1929" s="15" t="s">
        <v>7586</v>
      </c>
      <c r="K1929" s="52" t="s">
        <v>6276</v>
      </c>
      <c r="L1929" s="109">
        <v>2887584</v>
      </c>
      <c r="M1929" s="19">
        <f t="shared" si="90"/>
        <v>0</v>
      </c>
      <c r="N1929" s="11">
        <f>M1929*(1+VOTOS!$P$3%)^Q1929</f>
        <v>0</v>
      </c>
      <c r="O1929" s="54">
        <f t="shared" si="91"/>
        <v>2887584</v>
      </c>
      <c r="P1929" s="103">
        <f t="shared" si="92"/>
        <v>1.9216110134756241E-5</v>
      </c>
      <c r="Q1929" s="6">
        <v>0</v>
      </c>
      <c r="R1929" s="6"/>
      <c r="S1929" s="6" t="s">
        <v>7</v>
      </c>
    </row>
    <row r="1930" spans="1:19" s="47" customFormat="1" ht="14" x14ac:dyDescent="0.15">
      <c r="A1930" s="14" t="s">
        <v>5234</v>
      </c>
      <c r="B1930" s="115" t="s">
        <v>416</v>
      </c>
      <c r="C1930" s="40" t="s">
        <v>65</v>
      </c>
      <c r="D1930" s="12" t="s">
        <v>103</v>
      </c>
      <c r="E1930" s="51" t="s">
        <v>104</v>
      </c>
      <c r="F1930" s="14" t="s">
        <v>5980</v>
      </c>
      <c r="G1930" s="14" t="s">
        <v>37</v>
      </c>
      <c r="H1930" s="14" t="s">
        <v>38</v>
      </c>
      <c r="I1930" s="14" t="s">
        <v>39</v>
      </c>
      <c r="J1930" s="15" t="s">
        <v>7586</v>
      </c>
      <c r="K1930" s="52" t="s">
        <v>6273</v>
      </c>
      <c r="L1930" s="109">
        <v>2786162.5</v>
      </c>
      <c r="M1930" s="19">
        <f t="shared" si="90"/>
        <v>0</v>
      </c>
      <c r="N1930" s="11">
        <f>M1930*(1+VOTOS!$P$3%)^Q1930</f>
        <v>0</v>
      </c>
      <c r="O1930" s="54">
        <f t="shared" si="91"/>
        <v>2786162.5</v>
      </c>
      <c r="P1930" s="103">
        <f t="shared" si="92"/>
        <v>1.8541176794624084E-5</v>
      </c>
      <c r="Q1930" s="6">
        <v>0</v>
      </c>
      <c r="R1930" s="6"/>
      <c r="S1930" s="6" t="s">
        <v>7</v>
      </c>
    </row>
    <row r="1931" spans="1:19" s="47" customFormat="1" ht="14" x14ac:dyDescent="0.15">
      <c r="A1931" s="14" t="s">
        <v>5234</v>
      </c>
      <c r="B1931" s="115" t="s">
        <v>416</v>
      </c>
      <c r="C1931" s="40" t="s">
        <v>65</v>
      </c>
      <c r="D1931" s="12" t="s">
        <v>103</v>
      </c>
      <c r="E1931" s="51" t="s">
        <v>104</v>
      </c>
      <c r="F1931" s="14" t="s">
        <v>5980</v>
      </c>
      <c r="G1931" s="14" t="s">
        <v>37</v>
      </c>
      <c r="H1931" s="14" t="s">
        <v>38</v>
      </c>
      <c r="I1931" s="14" t="s">
        <v>39</v>
      </c>
      <c r="J1931" s="15" t="s">
        <v>7586</v>
      </c>
      <c r="K1931" s="52" t="s">
        <v>4886</v>
      </c>
      <c r="L1931" s="109">
        <v>2627994</v>
      </c>
      <c r="M1931" s="19">
        <f t="shared" si="90"/>
        <v>0</v>
      </c>
      <c r="N1931" s="11">
        <f>M1931*(1+VOTOS!$P$3%)^Q1931</f>
        <v>0</v>
      </c>
      <c r="O1931" s="54">
        <f t="shared" si="91"/>
        <v>2627994</v>
      </c>
      <c r="P1931" s="103">
        <f t="shared" si="92"/>
        <v>1.7488607132287268E-5</v>
      </c>
      <c r="Q1931" s="6">
        <v>0</v>
      </c>
      <c r="R1931" s="6"/>
      <c r="S1931" s="6" t="s">
        <v>7</v>
      </c>
    </row>
    <row r="1932" spans="1:19" s="47" customFormat="1" ht="14" x14ac:dyDescent="0.15">
      <c r="A1932" s="14" t="s">
        <v>5234</v>
      </c>
      <c r="B1932" s="115" t="s">
        <v>416</v>
      </c>
      <c r="C1932" s="40" t="s">
        <v>65</v>
      </c>
      <c r="D1932" s="12" t="s">
        <v>103</v>
      </c>
      <c r="E1932" s="51" t="s">
        <v>104</v>
      </c>
      <c r="F1932" s="14" t="s">
        <v>5980</v>
      </c>
      <c r="G1932" s="14" t="s">
        <v>37</v>
      </c>
      <c r="H1932" s="14" t="s">
        <v>38</v>
      </c>
      <c r="I1932" s="14" t="s">
        <v>39</v>
      </c>
      <c r="J1932" s="15" t="s">
        <v>7586</v>
      </c>
      <c r="K1932" s="52" t="s">
        <v>6282</v>
      </c>
      <c r="L1932" s="109">
        <v>2486430.5</v>
      </c>
      <c r="M1932" s="19">
        <f t="shared" si="90"/>
        <v>0</v>
      </c>
      <c r="N1932" s="11">
        <f>M1932*(1+VOTOS!$P$3%)^Q1932</f>
        <v>0</v>
      </c>
      <c r="O1932" s="54">
        <f t="shared" si="91"/>
        <v>2486430.5</v>
      </c>
      <c r="P1932" s="103">
        <f t="shared" si="92"/>
        <v>1.6546539366618263E-5</v>
      </c>
      <c r="Q1932" s="6">
        <v>0</v>
      </c>
      <c r="R1932" s="6"/>
      <c r="S1932" s="6" t="s">
        <v>7</v>
      </c>
    </row>
    <row r="1933" spans="1:19" s="47" customFormat="1" ht="14" x14ac:dyDescent="0.15">
      <c r="A1933" s="14" t="s">
        <v>5234</v>
      </c>
      <c r="B1933" s="115" t="s">
        <v>416</v>
      </c>
      <c r="C1933" s="40" t="s">
        <v>65</v>
      </c>
      <c r="D1933" s="12" t="s">
        <v>103</v>
      </c>
      <c r="E1933" s="51" t="s">
        <v>104</v>
      </c>
      <c r="F1933" s="14" t="s">
        <v>5980</v>
      </c>
      <c r="G1933" s="14" t="s">
        <v>37</v>
      </c>
      <c r="H1933" s="14" t="s">
        <v>38</v>
      </c>
      <c r="I1933" s="14" t="s">
        <v>39</v>
      </c>
      <c r="J1933" s="15" t="s">
        <v>7586</v>
      </c>
      <c r="K1933" s="52" t="s">
        <v>6289</v>
      </c>
      <c r="L1933" s="109">
        <v>2482303.5</v>
      </c>
      <c r="M1933" s="19">
        <f t="shared" si="90"/>
        <v>0</v>
      </c>
      <c r="N1933" s="11">
        <f>M1933*(1+VOTOS!$P$3%)^Q1933</f>
        <v>0</v>
      </c>
      <c r="O1933" s="54">
        <f t="shared" si="91"/>
        <v>2482303.5</v>
      </c>
      <c r="P1933" s="103">
        <f t="shared" si="92"/>
        <v>1.6519075269807177E-5</v>
      </c>
      <c r="Q1933" s="6">
        <v>0</v>
      </c>
      <c r="R1933" s="6"/>
      <c r="S1933" s="6" t="s">
        <v>7</v>
      </c>
    </row>
    <row r="1934" spans="1:19" s="47" customFormat="1" ht="14" x14ac:dyDescent="0.15">
      <c r="A1934" s="14" t="s">
        <v>5234</v>
      </c>
      <c r="B1934" s="115" t="s">
        <v>416</v>
      </c>
      <c r="C1934" s="40" t="s">
        <v>65</v>
      </c>
      <c r="D1934" s="12" t="s">
        <v>103</v>
      </c>
      <c r="E1934" s="51" t="s">
        <v>104</v>
      </c>
      <c r="F1934" s="14" t="s">
        <v>5980</v>
      </c>
      <c r="G1934" s="14" t="s">
        <v>37</v>
      </c>
      <c r="H1934" s="14" t="s">
        <v>38</v>
      </c>
      <c r="I1934" s="14" t="s">
        <v>39</v>
      </c>
      <c r="J1934" s="15" t="s">
        <v>7586</v>
      </c>
      <c r="K1934" s="52" t="s">
        <v>6284</v>
      </c>
      <c r="L1934" s="109">
        <v>2400895</v>
      </c>
      <c r="M1934" s="19">
        <f t="shared" si="90"/>
        <v>0</v>
      </c>
      <c r="N1934" s="11">
        <f>M1934*(1+VOTOS!$P$3%)^Q1934</f>
        <v>0</v>
      </c>
      <c r="O1934" s="54">
        <f t="shared" si="91"/>
        <v>2400895</v>
      </c>
      <c r="P1934" s="103">
        <f t="shared" si="92"/>
        <v>1.5977323167736623E-5</v>
      </c>
      <c r="Q1934" s="6">
        <v>0</v>
      </c>
      <c r="R1934" s="6"/>
      <c r="S1934" s="6" t="s">
        <v>7</v>
      </c>
    </row>
    <row r="1935" spans="1:19" s="47" customFormat="1" ht="14" x14ac:dyDescent="0.15">
      <c r="A1935" s="14" t="s">
        <v>5234</v>
      </c>
      <c r="B1935" s="115" t="s">
        <v>416</v>
      </c>
      <c r="C1935" s="40" t="s">
        <v>65</v>
      </c>
      <c r="D1935" s="12" t="s">
        <v>103</v>
      </c>
      <c r="E1935" s="51" t="s">
        <v>104</v>
      </c>
      <c r="F1935" s="14" t="s">
        <v>5980</v>
      </c>
      <c r="G1935" s="14" t="s">
        <v>37</v>
      </c>
      <c r="H1935" s="14" t="s">
        <v>38</v>
      </c>
      <c r="I1935" s="14" t="s">
        <v>39</v>
      </c>
      <c r="J1935" s="15" t="s">
        <v>7586</v>
      </c>
      <c r="K1935" s="52" t="s">
        <v>3353</v>
      </c>
      <c r="L1935" s="109">
        <v>2361292.5</v>
      </c>
      <c r="M1935" s="19">
        <f t="shared" si="90"/>
        <v>0</v>
      </c>
      <c r="N1935" s="11">
        <f>M1935*(1+VOTOS!$P$3%)^Q1935</f>
        <v>0</v>
      </c>
      <c r="O1935" s="54">
        <f t="shared" si="91"/>
        <v>2361292.5</v>
      </c>
      <c r="P1935" s="103">
        <f t="shared" si="92"/>
        <v>1.5713778972446829E-5</v>
      </c>
      <c r="Q1935" s="6">
        <v>0</v>
      </c>
      <c r="R1935" s="6"/>
      <c r="S1935" s="6" t="s">
        <v>7</v>
      </c>
    </row>
    <row r="1936" spans="1:19" s="47" customFormat="1" ht="14" x14ac:dyDescent="0.15">
      <c r="A1936" s="14" t="s">
        <v>5234</v>
      </c>
      <c r="B1936" s="115" t="s">
        <v>416</v>
      </c>
      <c r="C1936" s="40" t="s">
        <v>65</v>
      </c>
      <c r="D1936" s="12" t="s">
        <v>103</v>
      </c>
      <c r="E1936" s="51" t="s">
        <v>104</v>
      </c>
      <c r="F1936" s="14" t="s">
        <v>5980</v>
      </c>
      <c r="G1936" s="14" t="s">
        <v>37</v>
      </c>
      <c r="H1936" s="14" t="s">
        <v>38</v>
      </c>
      <c r="I1936" s="14" t="s">
        <v>39</v>
      </c>
      <c r="J1936" s="15" t="s">
        <v>7586</v>
      </c>
      <c r="K1936" s="52" t="s">
        <v>6245</v>
      </c>
      <c r="L1936" s="109">
        <v>2328292.5</v>
      </c>
      <c r="M1936" s="19">
        <f t="shared" si="90"/>
        <v>0</v>
      </c>
      <c r="N1936" s="11">
        <f>M1936*(1+VOTOS!$P$3%)^Q1936</f>
        <v>0</v>
      </c>
      <c r="O1936" s="54">
        <f t="shared" si="91"/>
        <v>2328292.5</v>
      </c>
      <c r="P1936" s="103">
        <f t="shared" si="92"/>
        <v>1.5494172673739342E-5</v>
      </c>
      <c r="Q1936" s="6">
        <v>0</v>
      </c>
      <c r="R1936" s="6"/>
      <c r="S1936" s="6" t="s">
        <v>7</v>
      </c>
    </row>
    <row r="1937" spans="1:19" s="47" customFormat="1" ht="14" x14ac:dyDescent="0.15">
      <c r="A1937" s="14" t="s">
        <v>5234</v>
      </c>
      <c r="B1937" s="115" t="s">
        <v>416</v>
      </c>
      <c r="C1937" s="40" t="s">
        <v>65</v>
      </c>
      <c r="D1937" s="12" t="s">
        <v>103</v>
      </c>
      <c r="E1937" s="51" t="s">
        <v>104</v>
      </c>
      <c r="F1937" s="14" t="s">
        <v>5980</v>
      </c>
      <c r="G1937" s="14" t="s">
        <v>37</v>
      </c>
      <c r="H1937" s="14" t="s">
        <v>38</v>
      </c>
      <c r="I1937" s="14" t="s">
        <v>39</v>
      </c>
      <c r="J1937" s="15" t="s">
        <v>7586</v>
      </c>
      <c r="K1937" s="52" t="s">
        <v>2458</v>
      </c>
      <c r="L1937" s="109">
        <v>2276536.5</v>
      </c>
      <c r="M1937" s="19">
        <f t="shared" si="90"/>
        <v>0</v>
      </c>
      <c r="N1937" s="11">
        <f>M1937*(1+VOTOS!$P$3%)^Q1937</f>
        <v>0</v>
      </c>
      <c r="O1937" s="54">
        <f t="shared" si="91"/>
        <v>2276536.5</v>
      </c>
      <c r="P1937" s="103">
        <f t="shared" si="92"/>
        <v>1.5149750140530113E-5</v>
      </c>
      <c r="Q1937" s="6">
        <v>0</v>
      </c>
      <c r="R1937" s="6"/>
      <c r="S1937" s="6" t="s">
        <v>7</v>
      </c>
    </row>
    <row r="1938" spans="1:19" s="47" customFormat="1" ht="14" x14ac:dyDescent="0.15">
      <c r="A1938" s="14" t="s">
        <v>5234</v>
      </c>
      <c r="B1938" s="115" t="s">
        <v>416</v>
      </c>
      <c r="C1938" s="40" t="s">
        <v>65</v>
      </c>
      <c r="D1938" s="12" t="s">
        <v>103</v>
      </c>
      <c r="E1938" s="51" t="s">
        <v>104</v>
      </c>
      <c r="F1938" s="14" t="s">
        <v>5980</v>
      </c>
      <c r="G1938" s="14" t="s">
        <v>37</v>
      </c>
      <c r="H1938" s="14" t="s">
        <v>38</v>
      </c>
      <c r="I1938" s="14" t="s">
        <v>39</v>
      </c>
      <c r="J1938" s="15" t="s">
        <v>7586</v>
      </c>
      <c r="K1938" s="52" t="s">
        <v>4506</v>
      </c>
      <c r="L1938" s="109">
        <v>2064216</v>
      </c>
      <c r="M1938" s="19">
        <f t="shared" ref="M1938:M2001" si="93">+IF(Q1938&gt;0,L1938,0)</f>
        <v>0</v>
      </c>
      <c r="N1938" s="11">
        <f>M1938*(1+VOTOS!$P$3%)^Q1938</f>
        <v>0</v>
      </c>
      <c r="O1938" s="54">
        <f t="shared" si="91"/>
        <v>2064216</v>
      </c>
      <c r="P1938" s="103">
        <f t="shared" si="92"/>
        <v>1.3736813196750637E-5</v>
      </c>
      <c r="Q1938" s="6">
        <v>0</v>
      </c>
      <c r="R1938" s="6"/>
      <c r="S1938" s="6" t="s">
        <v>7</v>
      </c>
    </row>
    <row r="1939" spans="1:19" s="47" customFormat="1" ht="14" x14ac:dyDescent="0.15">
      <c r="A1939" s="14" t="s">
        <v>5234</v>
      </c>
      <c r="B1939" s="115" t="s">
        <v>416</v>
      </c>
      <c r="C1939" s="40" t="s">
        <v>65</v>
      </c>
      <c r="D1939" s="12" t="s">
        <v>103</v>
      </c>
      <c r="E1939" s="51" t="s">
        <v>104</v>
      </c>
      <c r="F1939" s="14" t="s">
        <v>5980</v>
      </c>
      <c r="G1939" s="14" t="s">
        <v>37</v>
      </c>
      <c r="H1939" s="14" t="s">
        <v>38</v>
      </c>
      <c r="I1939" s="14" t="s">
        <v>39</v>
      </c>
      <c r="J1939" s="15" t="s">
        <v>7586</v>
      </c>
      <c r="K1939" s="52" t="s">
        <v>6290</v>
      </c>
      <c r="L1939" s="109">
        <v>2040067.5</v>
      </c>
      <c r="M1939" s="19">
        <f t="shared" si="93"/>
        <v>0</v>
      </c>
      <c r="N1939" s="11">
        <f>M1939*(1+VOTOS!$P$3%)^Q1939</f>
        <v>0</v>
      </c>
      <c r="O1939" s="54">
        <f t="shared" si="91"/>
        <v>2040067.5</v>
      </c>
      <c r="P1939" s="103">
        <f t="shared" si="92"/>
        <v>1.3576111296619192E-5</v>
      </c>
      <c r="Q1939" s="6">
        <v>0</v>
      </c>
      <c r="R1939" s="6"/>
      <c r="S1939" s="6" t="s">
        <v>7</v>
      </c>
    </row>
    <row r="1940" spans="1:19" s="47" customFormat="1" ht="14" x14ac:dyDescent="0.15">
      <c r="A1940" s="14" t="s">
        <v>5234</v>
      </c>
      <c r="B1940" s="115" t="s">
        <v>416</v>
      </c>
      <c r="C1940" s="40" t="s">
        <v>65</v>
      </c>
      <c r="D1940" s="12" t="s">
        <v>103</v>
      </c>
      <c r="E1940" s="51" t="s">
        <v>104</v>
      </c>
      <c r="F1940" s="14" t="s">
        <v>5980</v>
      </c>
      <c r="G1940" s="14" t="s">
        <v>37</v>
      </c>
      <c r="H1940" s="14" t="s">
        <v>38</v>
      </c>
      <c r="I1940" s="14" t="s">
        <v>39</v>
      </c>
      <c r="J1940" s="15" t="s">
        <v>7586</v>
      </c>
      <c r="K1940" s="52" t="s">
        <v>6287</v>
      </c>
      <c r="L1940" s="109">
        <v>2018461</v>
      </c>
      <c r="M1940" s="19">
        <f t="shared" si="93"/>
        <v>0</v>
      </c>
      <c r="N1940" s="11">
        <f>M1940*(1+VOTOS!$P$3%)^Q1940</f>
        <v>0</v>
      </c>
      <c r="O1940" s="54">
        <f t="shared" si="91"/>
        <v>2018461</v>
      </c>
      <c r="P1940" s="103">
        <f t="shared" si="92"/>
        <v>1.3432325736224546E-5</v>
      </c>
      <c r="Q1940" s="6">
        <v>0</v>
      </c>
      <c r="R1940" s="6"/>
      <c r="S1940" s="6" t="s">
        <v>7</v>
      </c>
    </row>
    <row r="1941" spans="1:19" s="47" customFormat="1" ht="14" x14ac:dyDescent="0.15">
      <c r="A1941" s="14" t="s">
        <v>5234</v>
      </c>
      <c r="B1941" s="115" t="s">
        <v>416</v>
      </c>
      <c r="C1941" s="40" t="s">
        <v>65</v>
      </c>
      <c r="D1941" s="12" t="s">
        <v>103</v>
      </c>
      <c r="E1941" s="51" t="s">
        <v>104</v>
      </c>
      <c r="F1941" s="14" t="s">
        <v>5980</v>
      </c>
      <c r="G1941" s="14" t="s">
        <v>37</v>
      </c>
      <c r="H1941" s="14" t="s">
        <v>38</v>
      </c>
      <c r="I1941" s="14" t="s">
        <v>39</v>
      </c>
      <c r="J1941" s="15" t="s">
        <v>7586</v>
      </c>
      <c r="K1941" s="52" t="s">
        <v>4128</v>
      </c>
      <c r="L1941" s="109">
        <v>2009407.5</v>
      </c>
      <c r="M1941" s="19">
        <f t="shared" si="93"/>
        <v>0</v>
      </c>
      <c r="N1941" s="11">
        <f>M1941*(1+VOTOS!$P$3%)^Q1941</f>
        <v>0</v>
      </c>
      <c r="O1941" s="54">
        <f t="shared" si="91"/>
        <v>2009407.5</v>
      </c>
      <c r="P1941" s="103">
        <f t="shared" si="92"/>
        <v>1.3372077080910963E-5</v>
      </c>
      <c r="Q1941" s="6">
        <v>0</v>
      </c>
      <c r="R1941" s="6"/>
      <c r="S1941" s="6" t="s">
        <v>7</v>
      </c>
    </row>
    <row r="1942" spans="1:19" s="47" customFormat="1" ht="14" x14ac:dyDescent="0.15">
      <c r="A1942" s="14" t="s">
        <v>5234</v>
      </c>
      <c r="B1942" s="115" t="s">
        <v>416</v>
      </c>
      <c r="C1942" s="40" t="s">
        <v>65</v>
      </c>
      <c r="D1942" s="12" t="s">
        <v>103</v>
      </c>
      <c r="E1942" s="51" t="s">
        <v>104</v>
      </c>
      <c r="F1942" s="14" t="s">
        <v>5980</v>
      </c>
      <c r="G1942" s="14" t="s">
        <v>37</v>
      </c>
      <c r="H1942" s="14" t="s">
        <v>38</v>
      </c>
      <c r="I1942" s="14" t="s">
        <v>39</v>
      </c>
      <c r="J1942" s="15" t="s">
        <v>7586</v>
      </c>
      <c r="K1942" s="52" t="s">
        <v>4507</v>
      </c>
      <c r="L1942" s="109">
        <v>1936465.5</v>
      </c>
      <c r="M1942" s="19">
        <f t="shared" si="93"/>
        <v>0</v>
      </c>
      <c r="N1942" s="11">
        <f>M1942*(1+VOTOS!$P$3%)^Q1942</f>
        <v>0</v>
      </c>
      <c r="O1942" s="54">
        <f t="shared" si="91"/>
        <v>1936465.5</v>
      </c>
      <c r="P1942" s="103">
        <f t="shared" si="92"/>
        <v>1.2886667303931526E-5</v>
      </c>
      <c r="Q1942" s="6">
        <v>0</v>
      </c>
      <c r="R1942" s="6"/>
      <c r="S1942" s="6" t="s">
        <v>7</v>
      </c>
    </row>
    <row r="1943" spans="1:19" s="47" customFormat="1" ht="14" x14ac:dyDescent="0.15">
      <c r="A1943" s="14" t="s">
        <v>5234</v>
      </c>
      <c r="B1943" s="115" t="s">
        <v>416</v>
      </c>
      <c r="C1943" s="40" t="s">
        <v>65</v>
      </c>
      <c r="D1943" s="12" t="s">
        <v>103</v>
      </c>
      <c r="E1943" s="51" t="s">
        <v>104</v>
      </c>
      <c r="F1943" s="14" t="s">
        <v>5980</v>
      </c>
      <c r="G1943" s="14" t="s">
        <v>37</v>
      </c>
      <c r="H1943" s="14" t="s">
        <v>38</v>
      </c>
      <c r="I1943" s="14" t="s">
        <v>39</v>
      </c>
      <c r="J1943" s="15" t="s">
        <v>7586</v>
      </c>
      <c r="K1943" s="52" t="s">
        <v>6279</v>
      </c>
      <c r="L1943" s="109">
        <v>1774299</v>
      </c>
      <c r="M1943" s="19">
        <f t="shared" si="93"/>
        <v>0</v>
      </c>
      <c r="N1943" s="11">
        <f>M1943*(1+VOTOS!$P$3%)^Q1943</f>
        <v>0</v>
      </c>
      <c r="O1943" s="54">
        <f t="shared" si="91"/>
        <v>1774299</v>
      </c>
      <c r="P1943" s="103">
        <f t="shared" si="92"/>
        <v>1.1807492005769483E-5</v>
      </c>
      <c r="Q1943" s="6">
        <v>0</v>
      </c>
      <c r="R1943" s="6"/>
      <c r="S1943" s="6" t="s">
        <v>7</v>
      </c>
    </row>
    <row r="1944" spans="1:19" s="47" customFormat="1" ht="14" x14ac:dyDescent="0.15">
      <c r="A1944" s="14" t="s">
        <v>5234</v>
      </c>
      <c r="B1944" s="115" t="s">
        <v>416</v>
      </c>
      <c r="C1944" s="40" t="s">
        <v>65</v>
      </c>
      <c r="D1944" s="12" t="s">
        <v>103</v>
      </c>
      <c r="E1944" s="51" t="s">
        <v>104</v>
      </c>
      <c r="F1944" s="14" t="s">
        <v>5980</v>
      </c>
      <c r="G1944" s="14" t="s">
        <v>37</v>
      </c>
      <c r="H1944" s="14" t="s">
        <v>38</v>
      </c>
      <c r="I1944" s="14" t="s">
        <v>39</v>
      </c>
      <c r="J1944" s="15" t="s">
        <v>7586</v>
      </c>
      <c r="K1944" s="52" t="s">
        <v>5985</v>
      </c>
      <c r="L1944" s="109">
        <v>1751147</v>
      </c>
      <c r="M1944" s="19">
        <f t="shared" si="93"/>
        <v>1751147</v>
      </c>
      <c r="N1944" s="11">
        <f>M1944*(1+VOTOS!$P$3%)^Q1944</f>
        <v>1778181.5091527037</v>
      </c>
      <c r="O1944" s="54">
        <f t="shared" si="91"/>
        <v>1778181.5091527037</v>
      </c>
      <c r="P1944" s="103">
        <f t="shared" si="92"/>
        <v>1.1833329080458064E-5</v>
      </c>
      <c r="Q1944" s="6">
        <v>127</v>
      </c>
      <c r="R1944" s="6"/>
      <c r="S1944" s="6" t="s">
        <v>7</v>
      </c>
    </row>
    <row r="1945" spans="1:19" s="47" customFormat="1" ht="14" x14ac:dyDescent="0.15">
      <c r="A1945" s="14" t="s">
        <v>5234</v>
      </c>
      <c r="B1945" s="115" t="s">
        <v>416</v>
      </c>
      <c r="C1945" s="40" t="s">
        <v>65</v>
      </c>
      <c r="D1945" s="12" t="s">
        <v>103</v>
      </c>
      <c r="E1945" s="51" t="s">
        <v>104</v>
      </c>
      <c r="F1945" s="14" t="s">
        <v>5980</v>
      </c>
      <c r="G1945" s="14" t="s">
        <v>37</v>
      </c>
      <c r="H1945" s="14" t="s">
        <v>38</v>
      </c>
      <c r="I1945" s="14" t="s">
        <v>39</v>
      </c>
      <c r="J1945" s="15" t="s">
        <v>7586</v>
      </c>
      <c r="K1945" s="52" t="s">
        <v>4600</v>
      </c>
      <c r="L1945" s="109">
        <v>1736395.5</v>
      </c>
      <c r="M1945" s="19">
        <f t="shared" si="93"/>
        <v>0</v>
      </c>
      <c r="N1945" s="11">
        <f>M1945*(1+VOTOS!$P$3%)^Q1945</f>
        <v>0</v>
      </c>
      <c r="O1945" s="54">
        <f t="shared" si="91"/>
        <v>1736395.5</v>
      </c>
      <c r="P1945" s="103">
        <f t="shared" si="92"/>
        <v>1.1555254207494963E-5</v>
      </c>
      <c r="Q1945" s="6">
        <v>0</v>
      </c>
      <c r="R1945" s="6"/>
      <c r="S1945" s="6" t="s">
        <v>7</v>
      </c>
    </row>
    <row r="1946" spans="1:19" s="47" customFormat="1" ht="14" x14ac:dyDescent="0.15">
      <c r="A1946" s="14" t="s">
        <v>5234</v>
      </c>
      <c r="B1946" s="115" t="s">
        <v>416</v>
      </c>
      <c r="C1946" s="40" t="s">
        <v>65</v>
      </c>
      <c r="D1946" s="12" t="s">
        <v>103</v>
      </c>
      <c r="E1946" s="51" t="s">
        <v>104</v>
      </c>
      <c r="F1946" s="14" t="s">
        <v>5980</v>
      </c>
      <c r="G1946" s="14" t="s">
        <v>37</v>
      </c>
      <c r="H1946" s="14" t="s">
        <v>38</v>
      </c>
      <c r="I1946" s="14" t="s">
        <v>39</v>
      </c>
      <c r="J1946" s="15" t="s">
        <v>7586</v>
      </c>
      <c r="K1946" s="52" t="s">
        <v>4840</v>
      </c>
      <c r="L1946" s="109">
        <v>1676686</v>
      </c>
      <c r="M1946" s="19">
        <f t="shared" si="93"/>
        <v>0</v>
      </c>
      <c r="N1946" s="11">
        <f>M1946*(1+VOTOS!$P$3%)^Q1946</f>
        <v>0</v>
      </c>
      <c r="O1946" s="54">
        <f t="shared" si="91"/>
        <v>1676686</v>
      </c>
      <c r="P1946" s="103">
        <f t="shared" si="92"/>
        <v>1.1157903228929065E-5</v>
      </c>
      <c r="Q1946" s="6">
        <v>0</v>
      </c>
      <c r="R1946" s="6"/>
      <c r="S1946" s="6" t="s">
        <v>7</v>
      </c>
    </row>
    <row r="1947" spans="1:19" s="47" customFormat="1" ht="14" x14ac:dyDescent="0.15">
      <c r="A1947" s="14" t="s">
        <v>5234</v>
      </c>
      <c r="B1947" s="115" t="s">
        <v>416</v>
      </c>
      <c r="C1947" s="40" t="s">
        <v>65</v>
      </c>
      <c r="D1947" s="12" t="s">
        <v>103</v>
      </c>
      <c r="E1947" s="51" t="s">
        <v>104</v>
      </c>
      <c r="F1947" s="14" t="s">
        <v>5980</v>
      </c>
      <c r="G1947" s="14" t="s">
        <v>37</v>
      </c>
      <c r="H1947" s="14" t="s">
        <v>38</v>
      </c>
      <c r="I1947" s="14" t="s">
        <v>39</v>
      </c>
      <c r="J1947" s="15" t="s">
        <v>7586</v>
      </c>
      <c r="K1947" s="52" t="s">
        <v>3118</v>
      </c>
      <c r="L1947" s="109">
        <v>1501832</v>
      </c>
      <c r="M1947" s="19">
        <f t="shared" si="93"/>
        <v>0</v>
      </c>
      <c r="N1947" s="11">
        <f>M1947*(1+VOTOS!$P$3%)^Q1947</f>
        <v>0</v>
      </c>
      <c r="O1947" s="54">
        <f t="shared" si="91"/>
        <v>1501832</v>
      </c>
      <c r="P1947" s="103">
        <f t="shared" si="92"/>
        <v>9.9942959636503172E-6</v>
      </c>
      <c r="Q1947" s="6">
        <v>0</v>
      </c>
      <c r="R1947" s="6"/>
      <c r="S1947" s="6" t="s">
        <v>7</v>
      </c>
    </row>
    <row r="1948" spans="1:19" s="47" customFormat="1" ht="14" x14ac:dyDescent="0.15">
      <c r="A1948" s="14" t="s">
        <v>5234</v>
      </c>
      <c r="B1948" s="115" t="s">
        <v>416</v>
      </c>
      <c r="C1948" s="40" t="s">
        <v>65</v>
      </c>
      <c r="D1948" s="12" t="s">
        <v>103</v>
      </c>
      <c r="E1948" s="51" t="s">
        <v>104</v>
      </c>
      <c r="F1948" s="14" t="s">
        <v>5980</v>
      </c>
      <c r="G1948" s="14" t="s">
        <v>37</v>
      </c>
      <c r="H1948" s="14" t="s">
        <v>38</v>
      </c>
      <c r="I1948" s="14" t="s">
        <v>39</v>
      </c>
      <c r="J1948" s="15" t="s">
        <v>7586</v>
      </c>
      <c r="K1948" s="52" t="s">
        <v>4501</v>
      </c>
      <c r="L1948" s="109">
        <v>1461297.5</v>
      </c>
      <c r="M1948" s="19">
        <f t="shared" si="93"/>
        <v>0</v>
      </c>
      <c r="N1948" s="11">
        <f>M1948*(1+VOTOS!$P$3%)^Q1948</f>
        <v>0</v>
      </c>
      <c r="O1948" s="54">
        <f t="shared" si="91"/>
        <v>1461297.5</v>
      </c>
      <c r="P1948" s="103">
        <f t="shared" si="92"/>
        <v>9.7245495541061186E-6</v>
      </c>
      <c r="Q1948" s="6">
        <v>0</v>
      </c>
      <c r="R1948" s="6"/>
      <c r="S1948" s="6" t="s">
        <v>7</v>
      </c>
    </row>
    <row r="1949" spans="1:19" s="47" customFormat="1" ht="14" x14ac:dyDescent="0.15">
      <c r="A1949" s="14" t="s">
        <v>5234</v>
      </c>
      <c r="B1949" s="115" t="s">
        <v>416</v>
      </c>
      <c r="C1949" s="40" t="s">
        <v>65</v>
      </c>
      <c r="D1949" s="12" t="s">
        <v>103</v>
      </c>
      <c r="E1949" s="51" t="s">
        <v>104</v>
      </c>
      <c r="F1949" s="14" t="s">
        <v>5980</v>
      </c>
      <c r="G1949" s="14" t="s">
        <v>37</v>
      </c>
      <c r="H1949" s="14" t="s">
        <v>38</v>
      </c>
      <c r="I1949" s="14" t="s">
        <v>39</v>
      </c>
      <c r="J1949" s="15" t="s">
        <v>7586</v>
      </c>
      <c r="K1949" s="52" t="s">
        <v>6249</v>
      </c>
      <c r="L1949" s="109">
        <v>1393077</v>
      </c>
      <c r="M1949" s="19">
        <f t="shared" si="93"/>
        <v>0</v>
      </c>
      <c r="N1949" s="11">
        <f>M1949*(1+VOTOS!$P$3%)^Q1949</f>
        <v>0</v>
      </c>
      <c r="O1949" s="54">
        <f t="shared" si="91"/>
        <v>1393077</v>
      </c>
      <c r="P1949" s="103">
        <f t="shared" si="92"/>
        <v>9.2705601146826634E-6</v>
      </c>
      <c r="Q1949" s="6">
        <v>0</v>
      </c>
      <c r="R1949" s="6"/>
      <c r="S1949" s="6" t="s">
        <v>7</v>
      </c>
    </row>
    <row r="1950" spans="1:19" s="47" customFormat="1" ht="14" x14ac:dyDescent="0.15">
      <c r="A1950" s="14" t="s">
        <v>5234</v>
      </c>
      <c r="B1950" s="115" t="s">
        <v>416</v>
      </c>
      <c r="C1950" s="40" t="s">
        <v>65</v>
      </c>
      <c r="D1950" s="12" t="s">
        <v>103</v>
      </c>
      <c r="E1950" s="51" t="s">
        <v>104</v>
      </c>
      <c r="F1950" s="14" t="s">
        <v>5980</v>
      </c>
      <c r="G1950" s="14" t="s">
        <v>37</v>
      </c>
      <c r="H1950" s="14" t="s">
        <v>38</v>
      </c>
      <c r="I1950" s="14" t="s">
        <v>39</v>
      </c>
      <c r="J1950" s="15" t="s">
        <v>7586</v>
      </c>
      <c r="K1950" s="52" t="s">
        <v>5984</v>
      </c>
      <c r="L1950" s="109">
        <v>1254285</v>
      </c>
      <c r="M1950" s="19">
        <f t="shared" si="93"/>
        <v>0</v>
      </c>
      <c r="N1950" s="11">
        <f>M1950*(1+VOTOS!$P$3%)^Q1950</f>
        <v>0</v>
      </c>
      <c r="O1950" s="54">
        <f t="shared" si="91"/>
        <v>1254285</v>
      </c>
      <c r="P1950" s="103">
        <f t="shared" si="92"/>
        <v>8.3469359507369244E-6</v>
      </c>
      <c r="Q1950" s="6">
        <v>0</v>
      </c>
      <c r="R1950" s="6"/>
      <c r="S1950" s="6" t="s">
        <v>7</v>
      </c>
    </row>
    <row r="1951" spans="1:19" s="47" customFormat="1" ht="14" x14ac:dyDescent="0.15">
      <c r="A1951" s="14" t="s">
        <v>5234</v>
      </c>
      <c r="B1951" s="115" t="s">
        <v>416</v>
      </c>
      <c r="C1951" s="40" t="s">
        <v>65</v>
      </c>
      <c r="D1951" s="12" t="s">
        <v>103</v>
      </c>
      <c r="E1951" s="51" t="s">
        <v>104</v>
      </c>
      <c r="F1951" s="14" t="s">
        <v>5980</v>
      </c>
      <c r="G1951" s="14" t="s">
        <v>37</v>
      </c>
      <c r="H1951" s="14" t="s">
        <v>38</v>
      </c>
      <c r="I1951" s="14" t="s">
        <v>39</v>
      </c>
      <c r="J1951" s="15" t="s">
        <v>7586</v>
      </c>
      <c r="K1951" s="52" t="s">
        <v>6278</v>
      </c>
      <c r="L1951" s="109">
        <v>1249962</v>
      </c>
      <c r="M1951" s="19">
        <f t="shared" si="93"/>
        <v>0</v>
      </c>
      <c r="N1951" s="11">
        <f>M1951*(1+VOTOS!$P$3%)^Q1951</f>
        <v>0</v>
      </c>
      <c r="O1951" s="54">
        <f t="shared" si="91"/>
        <v>1249962</v>
      </c>
      <c r="P1951" s="103">
        <f t="shared" si="92"/>
        <v>8.3181675256062453E-6</v>
      </c>
      <c r="Q1951" s="6">
        <v>0</v>
      </c>
      <c r="R1951" s="6"/>
      <c r="S1951" s="6" t="s">
        <v>7</v>
      </c>
    </row>
    <row r="1952" spans="1:19" s="47" customFormat="1" ht="14" x14ac:dyDescent="0.15">
      <c r="A1952" s="14" t="s">
        <v>5234</v>
      </c>
      <c r="B1952" s="115" t="s">
        <v>416</v>
      </c>
      <c r="C1952" s="40" t="s">
        <v>65</v>
      </c>
      <c r="D1952" s="12" t="s">
        <v>103</v>
      </c>
      <c r="E1952" s="51" t="s">
        <v>104</v>
      </c>
      <c r="F1952" s="14" t="s">
        <v>5980</v>
      </c>
      <c r="G1952" s="14" t="s">
        <v>37</v>
      </c>
      <c r="H1952" s="14" t="s">
        <v>38</v>
      </c>
      <c r="I1952" s="14" t="s">
        <v>39</v>
      </c>
      <c r="J1952" s="15" t="s">
        <v>7586</v>
      </c>
      <c r="K1952" s="52" t="s">
        <v>6280</v>
      </c>
      <c r="L1952" s="109">
        <v>1242866.5</v>
      </c>
      <c r="M1952" s="19">
        <f t="shared" si="93"/>
        <v>0</v>
      </c>
      <c r="N1952" s="11">
        <f>M1952*(1+VOTOS!$P$3%)^Q1952</f>
        <v>0</v>
      </c>
      <c r="O1952" s="54">
        <f t="shared" si="91"/>
        <v>1242866.5</v>
      </c>
      <c r="P1952" s="103">
        <f t="shared" si="92"/>
        <v>8.2709488440159721E-6</v>
      </c>
      <c r="Q1952" s="6">
        <v>0</v>
      </c>
      <c r="R1952" s="6"/>
      <c r="S1952" s="6" t="s">
        <v>7</v>
      </c>
    </row>
    <row r="1953" spans="1:19" s="47" customFormat="1" ht="14" x14ac:dyDescent="0.15">
      <c r="A1953" s="14" t="s">
        <v>5234</v>
      </c>
      <c r="B1953" s="115" t="s">
        <v>416</v>
      </c>
      <c r="C1953" s="40" t="s">
        <v>65</v>
      </c>
      <c r="D1953" s="12" t="s">
        <v>103</v>
      </c>
      <c r="E1953" s="51" t="s">
        <v>104</v>
      </c>
      <c r="F1953" s="14" t="s">
        <v>5980</v>
      </c>
      <c r="G1953" s="14" t="s">
        <v>37</v>
      </c>
      <c r="H1953" s="14" t="s">
        <v>38</v>
      </c>
      <c r="I1953" s="14" t="s">
        <v>39</v>
      </c>
      <c r="J1953" s="15" t="s">
        <v>7586</v>
      </c>
      <c r="K1953" s="52" t="s">
        <v>6292</v>
      </c>
      <c r="L1953" s="109">
        <v>1121039</v>
      </c>
      <c r="M1953" s="19">
        <f t="shared" si="93"/>
        <v>0</v>
      </c>
      <c r="N1953" s="11">
        <f>M1953*(1+VOTOS!$P$3%)^Q1953</f>
        <v>0</v>
      </c>
      <c r="O1953" s="54">
        <f t="shared" si="91"/>
        <v>1121039</v>
      </c>
      <c r="P1953" s="103">
        <f t="shared" si="92"/>
        <v>7.4602189544466939E-6</v>
      </c>
      <c r="Q1953" s="6">
        <v>0</v>
      </c>
      <c r="R1953" s="6"/>
      <c r="S1953" s="6" t="s">
        <v>7</v>
      </c>
    </row>
    <row r="1954" spans="1:19" s="47" customFormat="1" ht="14" x14ac:dyDescent="0.15">
      <c r="A1954" s="14" t="s">
        <v>5234</v>
      </c>
      <c r="B1954" s="115" t="s">
        <v>416</v>
      </c>
      <c r="C1954" s="40" t="s">
        <v>65</v>
      </c>
      <c r="D1954" s="12" t="s">
        <v>103</v>
      </c>
      <c r="E1954" s="51" t="s">
        <v>104</v>
      </c>
      <c r="F1954" s="14" t="s">
        <v>5980</v>
      </c>
      <c r="G1954" s="14" t="s">
        <v>37</v>
      </c>
      <c r="H1954" s="14" t="s">
        <v>38</v>
      </c>
      <c r="I1954" s="14" t="s">
        <v>39</v>
      </c>
      <c r="J1954" s="15" t="s">
        <v>7586</v>
      </c>
      <c r="K1954" s="52" t="s">
        <v>679</v>
      </c>
      <c r="L1954" s="109">
        <v>875997.5</v>
      </c>
      <c r="M1954" s="19">
        <f t="shared" si="93"/>
        <v>0</v>
      </c>
      <c r="N1954" s="11">
        <f>M1954*(1+VOTOS!$P$3%)^Q1954</f>
        <v>0</v>
      </c>
      <c r="O1954" s="54">
        <f t="shared" si="91"/>
        <v>875997.5</v>
      </c>
      <c r="P1954" s="103">
        <f t="shared" si="92"/>
        <v>5.8295323833942601E-6</v>
      </c>
      <c r="Q1954" s="6">
        <v>0</v>
      </c>
      <c r="R1954" s="6"/>
      <c r="S1954" s="6" t="s">
        <v>7</v>
      </c>
    </row>
    <row r="1955" spans="1:19" s="47" customFormat="1" ht="14" x14ac:dyDescent="0.15">
      <c r="A1955" s="14" t="s">
        <v>5234</v>
      </c>
      <c r="B1955" s="115" t="s">
        <v>416</v>
      </c>
      <c r="C1955" s="40" t="s">
        <v>65</v>
      </c>
      <c r="D1955" s="12" t="s">
        <v>103</v>
      </c>
      <c r="E1955" s="51" t="s">
        <v>104</v>
      </c>
      <c r="F1955" s="14" t="s">
        <v>5980</v>
      </c>
      <c r="G1955" s="14" t="s">
        <v>37</v>
      </c>
      <c r="H1955" s="14" t="s">
        <v>38</v>
      </c>
      <c r="I1955" s="14" t="s">
        <v>39</v>
      </c>
      <c r="J1955" s="15" t="s">
        <v>7586</v>
      </c>
      <c r="K1955" s="52" t="s">
        <v>4499</v>
      </c>
      <c r="L1955" s="109">
        <v>698917</v>
      </c>
      <c r="M1955" s="19">
        <f t="shared" si="93"/>
        <v>0</v>
      </c>
      <c r="N1955" s="11">
        <f>M1955*(1+VOTOS!$P$3%)^Q1955</f>
        <v>0</v>
      </c>
      <c r="O1955" s="54">
        <f t="shared" si="91"/>
        <v>698917</v>
      </c>
      <c r="P1955" s="103">
        <f t="shared" si="92"/>
        <v>4.6511083476890818E-6</v>
      </c>
      <c r="Q1955" s="6">
        <v>0</v>
      </c>
      <c r="R1955" s="6"/>
      <c r="S1955" s="6" t="s">
        <v>7</v>
      </c>
    </row>
    <row r="1956" spans="1:19" s="53" customFormat="1" ht="14" x14ac:dyDescent="0.15">
      <c r="A1956" s="14" t="s">
        <v>5234</v>
      </c>
      <c r="B1956" s="115" t="s">
        <v>416</v>
      </c>
      <c r="C1956" s="40" t="s">
        <v>65</v>
      </c>
      <c r="D1956" s="12" t="s">
        <v>103</v>
      </c>
      <c r="E1956" s="51" t="s">
        <v>104</v>
      </c>
      <c r="F1956" s="14" t="s">
        <v>5980</v>
      </c>
      <c r="G1956" s="14" t="s">
        <v>37</v>
      </c>
      <c r="H1956" s="14" t="s">
        <v>38</v>
      </c>
      <c r="I1956" s="14" t="s">
        <v>39</v>
      </c>
      <c r="J1956" s="15" t="s">
        <v>7586</v>
      </c>
      <c r="K1956" s="52" t="s">
        <v>5987</v>
      </c>
      <c r="L1956" s="109">
        <v>438966.5</v>
      </c>
      <c r="M1956" s="19">
        <f t="shared" si="93"/>
        <v>0</v>
      </c>
      <c r="N1956" s="11">
        <f>M1956*(1+VOTOS!$P$3%)^Q1956</f>
        <v>0</v>
      </c>
      <c r="O1956" s="54">
        <f t="shared" si="91"/>
        <v>438966.5</v>
      </c>
      <c r="P1956" s="103">
        <f t="shared" si="92"/>
        <v>2.9212063127751352E-6</v>
      </c>
      <c r="Q1956" s="6">
        <v>0</v>
      </c>
      <c r="R1956" s="6"/>
      <c r="S1956" s="6" t="s">
        <v>7</v>
      </c>
    </row>
    <row r="1957" spans="1:19" s="53" customFormat="1" ht="14" x14ac:dyDescent="0.15">
      <c r="A1957" s="14" t="s">
        <v>5234</v>
      </c>
      <c r="B1957" s="115" t="s">
        <v>416</v>
      </c>
      <c r="C1957" s="40" t="s">
        <v>65</v>
      </c>
      <c r="D1957" s="12" t="s">
        <v>103</v>
      </c>
      <c r="E1957" s="51" t="s">
        <v>104</v>
      </c>
      <c r="F1957" s="14" t="s">
        <v>5980</v>
      </c>
      <c r="G1957" s="14" t="s">
        <v>37</v>
      </c>
      <c r="H1957" s="14" t="s">
        <v>38</v>
      </c>
      <c r="I1957" s="14" t="s">
        <v>39</v>
      </c>
      <c r="J1957" s="15" t="s">
        <v>7586</v>
      </c>
      <c r="K1957" s="52" t="s">
        <v>6291</v>
      </c>
      <c r="L1957" s="109">
        <v>387603.5</v>
      </c>
      <c r="M1957" s="19">
        <f t="shared" si="93"/>
        <v>0</v>
      </c>
      <c r="N1957" s="11">
        <f>M1957*(1+VOTOS!$P$3%)^Q1957</f>
        <v>0</v>
      </c>
      <c r="O1957" s="54">
        <f t="shared" si="91"/>
        <v>387603.5</v>
      </c>
      <c r="P1957" s="103">
        <f t="shared" si="92"/>
        <v>2.5793990909414205E-6</v>
      </c>
      <c r="Q1957" s="6">
        <v>0</v>
      </c>
      <c r="R1957" s="6"/>
      <c r="S1957" s="6" t="s">
        <v>7</v>
      </c>
    </row>
    <row r="1958" spans="1:19" s="53" customFormat="1" ht="14" x14ac:dyDescent="0.15">
      <c r="A1958" s="14" t="s">
        <v>5234</v>
      </c>
      <c r="B1958" s="115" t="s">
        <v>416</v>
      </c>
      <c r="C1958" s="40" t="s">
        <v>65</v>
      </c>
      <c r="D1958" s="12" t="s">
        <v>103</v>
      </c>
      <c r="E1958" s="51" t="s">
        <v>104</v>
      </c>
      <c r="F1958" s="14" t="s">
        <v>5980</v>
      </c>
      <c r="G1958" s="14" t="s">
        <v>37</v>
      </c>
      <c r="H1958" s="14" t="s">
        <v>38</v>
      </c>
      <c r="I1958" s="14" t="s">
        <v>39</v>
      </c>
      <c r="J1958" s="15" t="s">
        <v>7586</v>
      </c>
      <c r="K1958" s="52" t="s">
        <v>4515</v>
      </c>
      <c r="L1958" s="109">
        <v>370880</v>
      </c>
      <c r="M1958" s="19">
        <f t="shared" si="93"/>
        <v>0</v>
      </c>
      <c r="N1958" s="11">
        <f>M1958*(1+VOTOS!$P$3%)^Q1958</f>
        <v>0</v>
      </c>
      <c r="O1958" s="54">
        <f t="shared" si="91"/>
        <v>370880</v>
      </c>
      <c r="P1958" s="103">
        <f t="shared" si="92"/>
        <v>2.4681086080191591E-6</v>
      </c>
      <c r="Q1958" s="6">
        <v>0</v>
      </c>
      <c r="R1958" s="6"/>
      <c r="S1958" s="6" t="s">
        <v>7</v>
      </c>
    </row>
    <row r="1959" spans="1:19" s="53" customFormat="1" ht="14" x14ac:dyDescent="0.15">
      <c r="A1959" s="67" t="s">
        <v>5234</v>
      </c>
      <c r="B1959" s="116" t="s">
        <v>416</v>
      </c>
      <c r="C1959" s="40" t="s">
        <v>65</v>
      </c>
      <c r="D1959" s="68" t="s">
        <v>331</v>
      </c>
      <c r="E1959" s="69" t="s">
        <v>332</v>
      </c>
      <c r="F1959" s="67" t="s">
        <v>6113</v>
      </c>
      <c r="G1959" s="67" t="s">
        <v>37</v>
      </c>
      <c r="H1959" s="67" t="s">
        <v>38</v>
      </c>
      <c r="I1959" s="67" t="s">
        <v>39</v>
      </c>
      <c r="J1959" s="15" t="s">
        <v>7586</v>
      </c>
      <c r="K1959" s="70" t="s">
        <v>4182</v>
      </c>
      <c r="L1959" s="111">
        <v>5925899.5</v>
      </c>
      <c r="M1959" s="54">
        <f t="shared" si="93"/>
        <v>5925899.5</v>
      </c>
      <c r="N1959" s="11">
        <f>M1959*(1+VOTOS!$P$3%)^Q1959</f>
        <v>6053788.5776838809</v>
      </c>
      <c r="O1959" s="54">
        <f t="shared" si="91"/>
        <v>6053788.5776838809</v>
      </c>
      <c r="P1959" s="103">
        <f t="shared" si="92"/>
        <v>4.0286366748570017E-5</v>
      </c>
      <c r="Q1959" s="15">
        <v>177</v>
      </c>
      <c r="R1959" s="15"/>
      <c r="S1959" s="15" t="s">
        <v>7</v>
      </c>
    </row>
    <row r="1960" spans="1:19" s="53" customFormat="1" ht="14" x14ac:dyDescent="0.15">
      <c r="A1960" s="67" t="s">
        <v>5234</v>
      </c>
      <c r="B1960" s="116" t="s">
        <v>416</v>
      </c>
      <c r="C1960" s="40" t="s">
        <v>65</v>
      </c>
      <c r="D1960" s="68" t="s">
        <v>331</v>
      </c>
      <c r="E1960" s="69" t="s">
        <v>332</v>
      </c>
      <c r="F1960" s="67" t="s">
        <v>6113</v>
      </c>
      <c r="G1960" s="67" t="s">
        <v>37</v>
      </c>
      <c r="H1960" s="67" t="s">
        <v>38</v>
      </c>
      <c r="I1960" s="67" t="s">
        <v>39</v>
      </c>
      <c r="J1960" s="15" t="s">
        <v>7586</v>
      </c>
      <c r="K1960" s="70" t="s">
        <v>4163</v>
      </c>
      <c r="L1960" s="111">
        <v>3638808.5</v>
      </c>
      <c r="M1960" s="54">
        <f t="shared" si="93"/>
        <v>0</v>
      </c>
      <c r="N1960" s="11">
        <f>M1960*(1+VOTOS!$P$3%)^Q1960</f>
        <v>0</v>
      </c>
      <c r="O1960" s="54">
        <f t="shared" si="91"/>
        <v>3638808.5</v>
      </c>
      <c r="P1960" s="103">
        <f t="shared" si="92"/>
        <v>2.4215311102737499E-5</v>
      </c>
      <c r="Q1960" s="15">
        <v>0</v>
      </c>
      <c r="R1960" s="15"/>
      <c r="S1960" s="15" t="s">
        <v>7</v>
      </c>
    </row>
    <row r="1961" spans="1:19" s="53" customFormat="1" ht="14" x14ac:dyDescent="0.15">
      <c r="A1961" s="67" t="s">
        <v>5234</v>
      </c>
      <c r="B1961" s="116" t="s">
        <v>416</v>
      </c>
      <c r="C1961" s="40" t="s">
        <v>65</v>
      </c>
      <c r="D1961" s="68" t="s">
        <v>331</v>
      </c>
      <c r="E1961" s="69" t="s">
        <v>332</v>
      </c>
      <c r="F1961" s="67" t="s">
        <v>6113</v>
      </c>
      <c r="G1961" s="67" t="s">
        <v>37</v>
      </c>
      <c r="H1961" s="67" t="s">
        <v>38</v>
      </c>
      <c r="I1961" s="67" t="s">
        <v>39</v>
      </c>
      <c r="J1961" s="15" t="s">
        <v>7586</v>
      </c>
      <c r="K1961" s="70" t="s">
        <v>943</v>
      </c>
      <c r="L1961" s="111">
        <v>3469390</v>
      </c>
      <c r="M1961" s="54">
        <f t="shared" si="93"/>
        <v>0</v>
      </c>
      <c r="N1961" s="11">
        <f>M1961*(1+VOTOS!$P$3%)^Q1961</f>
        <v>0</v>
      </c>
      <c r="O1961" s="54">
        <f t="shared" si="91"/>
        <v>3469390</v>
      </c>
      <c r="P1961" s="103">
        <f t="shared" si="92"/>
        <v>2.3087875656750405E-5</v>
      </c>
      <c r="Q1961" s="15">
        <v>0</v>
      </c>
      <c r="R1961" s="15"/>
      <c r="S1961" s="15" t="s">
        <v>7</v>
      </c>
    </row>
    <row r="1962" spans="1:19" s="53" customFormat="1" ht="14" x14ac:dyDescent="0.15">
      <c r="A1962" s="67" t="s">
        <v>5234</v>
      </c>
      <c r="B1962" s="116" t="s">
        <v>416</v>
      </c>
      <c r="C1962" s="40" t="s">
        <v>65</v>
      </c>
      <c r="D1962" s="68" t="s">
        <v>331</v>
      </c>
      <c r="E1962" s="69" t="s">
        <v>332</v>
      </c>
      <c r="F1962" s="67" t="s">
        <v>6113</v>
      </c>
      <c r="G1962" s="67" t="s">
        <v>37</v>
      </c>
      <c r="H1962" s="67" t="s">
        <v>38</v>
      </c>
      <c r="I1962" s="67" t="s">
        <v>39</v>
      </c>
      <c r="J1962" s="15" t="s">
        <v>7586</v>
      </c>
      <c r="K1962" s="70" t="s">
        <v>4092</v>
      </c>
      <c r="L1962" s="111">
        <v>2608200</v>
      </c>
      <c r="M1962" s="54">
        <f t="shared" si="93"/>
        <v>0</v>
      </c>
      <c r="N1962" s="11">
        <f>M1962*(1+VOTOS!$P$3%)^Q1962</f>
        <v>0</v>
      </c>
      <c r="O1962" s="54">
        <f t="shared" si="91"/>
        <v>2608200</v>
      </c>
      <c r="P1962" s="103">
        <f t="shared" si="92"/>
        <v>1.7356883281480724E-5</v>
      </c>
      <c r="Q1962" s="15">
        <v>0</v>
      </c>
      <c r="R1962" s="15"/>
      <c r="S1962" s="15" t="s">
        <v>7</v>
      </c>
    </row>
    <row r="1963" spans="1:19" s="53" customFormat="1" ht="14" x14ac:dyDescent="0.15">
      <c r="A1963" s="67" t="s">
        <v>5234</v>
      </c>
      <c r="B1963" s="116" t="s">
        <v>416</v>
      </c>
      <c r="C1963" s="40" t="s">
        <v>65</v>
      </c>
      <c r="D1963" s="68" t="s">
        <v>331</v>
      </c>
      <c r="E1963" s="69" t="s">
        <v>332</v>
      </c>
      <c r="F1963" s="67" t="s">
        <v>6113</v>
      </c>
      <c r="G1963" s="67" t="s">
        <v>37</v>
      </c>
      <c r="H1963" s="67" t="s">
        <v>38</v>
      </c>
      <c r="I1963" s="67" t="s">
        <v>39</v>
      </c>
      <c r="J1963" s="15" t="s">
        <v>7586</v>
      </c>
      <c r="K1963" s="70" t="s">
        <v>4478</v>
      </c>
      <c r="L1963" s="111">
        <v>2543398.5</v>
      </c>
      <c r="M1963" s="54">
        <f t="shared" si="93"/>
        <v>0</v>
      </c>
      <c r="N1963" s="11">
        <f>M1963*(1+VOTOS!$P$3%)^Q1963</f>
        <v>0</v>
      </c>
      <c r="O1963" s="54">
        <f t="shared" si="91"/>
        <v>2543398.5</v>
      </c>
      <c r="P1963" s="103">
        <f t="shared" si="92"/>
        <v>1.6925646385550629E-5</v>
      </c>
      <c r="Q1963" s="15">
        <v>0</v>
      </c>
      <c r="R1963" s="15"/>
      <c r="S1963" s="15" t="s">
        <v>7</v>
      </c>
    </row>
    <row r="1964" spans="1:19" s="53" customFormat="1" ht="14" x14ac:dyDescent="0.15">
      <c r="A1964" s="67" t="s">
        <v>5234</v>
      </c>
      <c r="B1964" s="116" t="s">
        <v>416</v>
      </c>
      <c r="C1964" s="40" t="s">
        <v>65</v>
      </c>
      <c r="D1964" s="68" t="s">
        <v>331</v>
      </c>
      <c r="E1964" s="69" t="s">
        <v>332</v>
      </c>
      <c r="F1964" s="67" t="s">
        <v>6113</v>
      </c>
      <c r="G1964" s="67" t="s">
        <v>37</v>
      </c>
      <c r="H1964" s="67" t="s">
        <v>38</v>
      </c>
      <c r="I1964" s="67" t="s">
        <v>39</v>
      </c>
      <c r="J1964" s="15" t="s">
        <v>7586</v>
      </c>
      <c r="K1964" s="70" t="s">
        <v>6344</v>
      </c>
      <c r="L1964" s="111">
        <v>2431931.5</v>
      </c>
      <c r="M1964" s="54">
        <f t="shared" si="93"/>
        <v>0</v>
      </c>
      <c r="N1964" s="11">
        <f>M1964*(1+VOTOS!$P$3%)^Q1964</f>
        <v>0</v>
      </c>
      <c r="O1964" s="54">
        <f t="shared" si="91"/>
        <v>2431931.5</v>
      </c>
      <c r="P1964" s="103">
        <f t="shared" si="92"/>
        <v>1.6183862891671013E-5</v>
      </c>
      <c r="Q1964" s="15">
        <v>0</v>
      </c>
      <c r="R1964" s="15"/>
      <c r="S1964" s="15" t="s">
        <v>7</v>
      </c>
    </row>
    <row r="1965" spans="1:19" s="53" customFormat="1" ht="14" x14ac:dyDescent="0.15">
      <c r="A1965" s="67" t="s">
        <v>5234</v>
      </c>
      <c r="B1965" s="116" t="s">
        <v>416</v>
      </c>
      <c r="C1965" s="40" t="s">
        <v>65</v>
      </c>
      <c r="D1965" s="68" t="s">
        <v>331</v>
      </c>
      <c r="E1965" s="69" t="s">
        <v>332</v>
      </c>
      <c r="F1965" s="67" t="s">
        <v>6113</v>
      </c>
      <c r="G1965" s="67" t="s">
        <v>37</v>
      </c>
      <c r="H1965" s="67" t="s">
        <v>38</v>
      </c>
      <c r="I1965" s="67" t="s">
        <v>39</v>
      </c>
      <c r="J1965" s="15" t="s">
        <v>7586</v>
      </c>
      <c r="K1965" s="70" t="s">
        <v>5307</v>
      </c>
      <c r="L1965" s="111">
        <v>1730520</v>
      </c>
      <c r="M1965" s="54">
        <f t="shared" si="93"/>
        <v>0</v>
      </c>
      <c r="N1965" s="11">
        <f>M1965*(1+VOTOS!$P$3%)^Q1965</f>
        <v>0</v>
      </c>
      <c r="O1965" s="54">
        <f t="shared" si="91"/>
        <v>1730520</v>
      </c>
      <c r="P1965" s="103">
        <f t="shared" si="92"/>
        <v>1.1516154304220542E-5</v>
      </c>
      <c r="Q1965" s="15">
        <v>0</v>
      </c>
      <c r="R1965" s="15"/>
      <c r="S1965" s="15" t="s">
        <v>7</v>
      </c>
    </row>
    <row r="1966" spans="1:19" s="53" customFormat="1" ht="14" x14ac:dyDescent="0.15">
      <c r="A1966" s="67" t="s">
        <v>5234</v>
      </c>
      <c r="B1966" s="116" t="s">
        <v>416</v>
      </c>
      <c r="C1966" s="40" t="s">
        <v>65</v>
      </c>
      <c r="D1966" s="68" t="s">
        <v>331</v>
      </c>
      <c r="E1966" s="69" t="s">
        <v>332</v>
      </c>
      <c r="F1966" s="67" t="s">
        <v>6113</v>
      </c>
      <c r="G1966" s="67" t="s">
        <v>37</v>
      </c>
      <c r="H1966" s="67" t="s">
        <v>38</v>
      </c>
      <c r="I1966" s="67" t="s">
        <v>39</v>
      </c>
      <c r="J1966" s="15" t="s">
        <v>7586</v>
      </c>
      <c r="K1966" s="70" t="s">
        <v>4166</v>
      </c>
      <c r="L1966" s="111">
        <v>1415214</v>
      </c>
      <c r="M1966" s="54">
        <f t="shared" si="93"/>
        <v>0</v>
      </c>
      <c r="N1966" s="11">
        <f>M1966*(1+VOTOS!$P$3%)^Q1966</f>
        <v>0</v>
      </c>
      <c r="O1966" s="54">
        <f t="shared" si="91"/>
        <v>1415214</v>
      </c>
      <c r="P1966" s="103">
        <f t="shared" si="92"/>
        <v>9.4178760126974383E-6</v>
      </c>
      <c r="Q1966" s="15">
        <v>0</v>
      </c>
      <c r="R1966" s="15"/>
      <c r="S1966" s="15" t="s">
        <v>7</v>
      </c>
    </row>
    <row r="1967" spans="1:19" s="53" customFormat="1" ht="14" x14ac:dyDescent="0.15">
      <c r="A1967" s="67" t="s">
        <v>5234</v>
      </c>
      <c r="B1967" s="116" t="s">
        <v>416</v>
      </c>
      <c r="C1967" s="40" t="s">
        <v>65</v>
      </c>
      <c r="D1967" s="68" t="s">
        <v>331</v>
      </c>
      <c r="E1967" s="69" t="s">
        <v>332</v>
      </c>
      <c r="F1967" s="67" t="s">
        <v>6113</v>
      </c>
      <c r="G1967" s="67" t="s">
        <v>37</v>
      </c>
      <c r="H1967" s="67" t="s">
        <v>38</v>
      </c>
      <c r="I1967" s="67" t="s">
        <v>39</v>
      </c>
      <c r="J1967" s="15" t="s">
        <v>7586</v>
      </c>
      <c r="K1967" s="70" t="s">
        <v>5406</v>
      </c>
      <c r="L1967" s="111">
        <v>1272624</v>
      </c>
      <c r="M1967" s="54">
        <f t="shared" si="93"/>
        <v>0</v>
      </c>
      <c r="N1967" s="11">
        <f>M1967*(1+VOTOS!$P$3%)^Q1967</f>
        <v>0</v>
      </c>
      <c r="O1967" s="54">
        <f t="shared" si="91"/>
        <v>1272624</v>
      </c>
      <c r="P1967" s="103">
        <f t="shared" si="92"/>
        <v>8.4689771601913675E-6</v>
      </c>
      <c r="Q1967" s="15">
        <v>0</v>
      </c>
      <c r="R1967" s="15"/>
      <c r="S1967" s="15" t="s">
        <v>7</v>
      </c>
    </row>
    <row r="1968" spans="1:19" s="53" customFormat="1" ht="14" x14ac:dyDescent="0.15">
      <c r="A1968" s="67" t="s">
        <v>5234</v>
      </c>
      <c r="B1968" s="116" t="s">
        <v>416</v>
      </c>
      <c r="C1968" s="40" t="s">
        <v>65</v>
      </c>
      <c r="D1968" s="68" t="s">
        <v>331</v>
      </c>
      <c r="E1968" s="69" t="s">
        <v>332</v>
      </c>
      <c r="F1968" s="67" t="s">
        <v>6113</v>
      </c>
      <c r="G1968" s="67" t="s">
        <v>37</v>
      </c>
      <c r="H1968" s="67" t="s">
        <v>38</v>
      </c>
      <c r="I1968" s="67" t="s">
        <v>39</v>
      </c>
      <c r="J1968" s="15" t="s">
        <v>7586</v>
      </c>
      <c r="K1968" s="70" t="s">
        <v>5362</v>
      </c>
      <c r="L1968" s="111">
        <v>1200600</v>
      </c>
      <c r="M1968" s="54">
        <f t="shared" si="93"/>
        <v>0</v>
      </c>
      <c r="N1968" s="11">
        <f>M1968*(1+VOTOS!$P$3%)^Q1968</f>
        <v>0</v>
      </c>
      <c r="O1968" s="54">
        <f t="shared" si="91"/>
        <v>1200600</v>
      </c>
      <c r="P1968" s="103">
        <f t="shared" si="92"/>
        <v>7.9896764311577934E-6</v>
      </c>
      <c r="Q1968" s="15">
        <v>0</v>
      </c>
      <c r="R1968" s="15"/>
      <c r="S1968" s="15" t="s">
        <v>7</v>
      </c>
    </row>
    <row r="1969" spans="1:19" s="53" customFormat="1" ht="14" x14ac:dyDescent="0.15">
      <c r="A1969" s="67" t="s">
        <v>5234</v>
      </c>
      <c r="B1969" s="116" t="s">
        <v>416</v>
      </c>
      <c r="C1969" s="40" t="s">
        <v>65</v>
      </c>
      <c r="D1969" s="68" t="s">
        <v>331</v>
      </c>
      <c r="E1969" s="69" t="s">
        <v>332</v>
      </c>
      <c r="F1969" s="67" t="s">
        <v>6113</v>
      </c>
      <c r="G1969" s="67" t="s">
        <v>37</v>
      </c>
      <c r="H1969" s="67" t="s">
        <v>38</v>
      </c>
      <c r="I1969" s="67" t="s">
        <v>39</v>
      </c>
      <c r="J1969" s="15" t="s">
        <v>7586</v>
      </c>
      <c r="K1969" s="70" t="s">
        <v>6316</v>
      </c>
      <c r="L1969" s="111">
        <v>1200600</v>
      </c>
      <c r="M1969" s="54">
        <f t="shared" si="93"/>
        <v>0</v>
      </c>
      <c r="N1969" s="11">
        <f>M1969*(1+VOTOS!$P$3%)^Q1969</f>
        <v>0</v>
      </c>
      <c r="O1969" s="54">
        <f t="shared" si="91"/>
        <v>1200600</v>
      </c>
      <c r="P1969" s="103">
        <f t="shared" si="92"/>
        <v>7.9896764311577934E-6</v>
      </c>
      <c r="Q1969" s="15">
        <v>0</v>
      </c>
      <c r="R1969" s="15"/>
      <c r="S1969" s="15" t="s">
        <v>7</v>
      </c>
    </row>
    <row r="1970" spans="1:19" s="53" customFormat="1" ht="14" x14ac:dyDescent="0.15">
      <c r="A1970" s="67" t="s">
        <v>5234</v>
      </c>
      <c r="B1970" s="116" t="s">
        <v>416</v>
      </c>
      <c r="C1970" s="40" t="s">
        <v>65</v>
      </c>
      <c r="D1970" s="68" t="s">
        <v>331</v>
      </c>
      <c r="E1970" s="69" t="s">
        <v>332</v>
      </c>
      <c r="F1970" s="67" t="s">
        <v>6113</v>
      </c>
      <c r="G1970" s="67" t="s">
        <v>37</v>
      </c>
      <c r="H1970" s="67" t="s">
        <v>38</v>
      </c>
      <c r="I1970" s="67" t="s">
        <v>39</v>
      </c>
      <c r="J1970" s="15" t="s">
        <v>7586</v>
      </c>
      <c r="K1970" s="70" t="s">
        <v>3999</v>
      </c>
      <c r="L1970" s="111">
        <v>1200600</v>
      </c>
      <c r="M1970" s="54">
        <f t="shared" si="93"/>
        <v>0</v>
      </c>
      <c r="N1970" s="11">
        <f>M1970*(1+VOTOS!$P$3%)^Q1970</f>
        <v>0</v>
      </c>
      <c r="O1970" s="54">
        <f t="shared" si="91"/>
        <v>1200600</v>
      </c>
      <c r="P1970" s="103">
        <f t="shared" si="92"/>
        <v>7.9896764311577934E-6</v>
      </c>
      <c r="Q1970" s="15">
        <v>0</v>
      </c>
      <c r="R1970" s="15"/>
      <c r="S1970" s="15" t="s">
        <v>7</v>
      </c>
    </row>
    <row r="1971" spans="1:19" s="53" customFormat="1" ht="14" x14ac:dyDescent="0.15">
      <c r="A1971" s="67" t="s">
        <v>5234</v>
      </c>
      <c r="B1971" s="116" t="s">
        <v>416</v>
      </c>
      <c r="C1971" s="40" t="s">
        <v>65</v>
      </c>
      <c r="D1971" s="68" t="s">
        <v>331</v>
      </c>
      <c r="E1971" s="69" t="s">
        <v>332</v>
      </c>
      <c r="F1971" s="67" t="s">
        <v>6113</v>
      </c>
      <c r="G1971" s="67" t="s">
        <v>37</v>
      </c>
      <c r="H1971" s="67" t="s">
        <v>38</v>
      </c>
      <c r="I1971" s="67" t="s">
        <v>39</v>
      </c>
      <c r="J1971" s="15" t="s">
        <v>7586</v>
      </c>
      <c r="K1971" s="70" t="s">
        <v>4203</v>
      </c>
      <c r="L1971" s="111">
        <v>1160865.5</v>
      </c>
      <c r="M1971" s="54">
        <f t="shared" si="93"/>
        <v>0</v>
      </c>
      <c r="N1971" s="11">
        <f>M1971*(1+VOTOS!$P$3%)^Q1971</f>
        <v>0</v>
      </c>
      <c r="O1971" s="54">
        <f t="shared" si="91"/>
        <v>1160865.5</v>
      </c>
      <c r="P1971" s="103">
        <f t="shared" si="92"/>
        <v>7.7252538106731688E-6</v>
      </c>
      <c r="Q1971" s="15">
        <v>0</v>
      </c>
      <c r="R1971" s="15"/>
      <c r="S1971" s="15" t="s">
        <v>7</v>
      </c>
    </row>
    <row r="1972" spans="1:19" s="53" customFormat="1" ht="14" x14ac:dyDescent="0.15">
      <c r="A1972" s="67" t="s">
        <v>5234</v>
      </c>
      <c r="B1972" s="116" t="s">
        <v>416</v>
      </c>
      <c r="C1972" s="40" t="s">
        <v>65</v>
      </c>
      <c r="D1972" s="68" t="s">
        <v>331</v>
      </c>
      <c r="E1972" s="69" t="s">
        <v>332</v>
      </c>
      <c r="F1972" s="67" t="s">
        <v>6113</v>
      </c>
      <c r="G1972" s="67" t="s">
        <v>37</v>
      </c>
      <c r="H1972" s="67" t="s">
        <v>38</v>
      </c>
      <c r="I1972" s="67" t="s">
        <v>39</v>
      </c>
      <c r="J1972" s="15" t="s">
        <v>7586</v>
      </c>
      <c r="K1972" s="70" t="s">
        <v>4402</v>
      </c>
      <c r="L1972" s="111">
        <v>1156437.5</v>
      </c>
      <c r="M1972" s="54">
        <f t="shared" si="93"/>
        <v>0</v>
      </c>
      <c r="N1972" s="11">
        <f>M1972*(1+VOTOS!$P$3%)^Q1972</f>
        <v>0</v>
      </c>
      <c r="O1972" s="54">
        <f t="shared" si="91"/>
        <v>1156437.5</v>
      </c>
      <c r="P1972" s="103">
        <f t="shared" si="92"/>
        <v>7.6957866382284195E-6</v>
      </c>
      <c r="Q1972" s="15">
        <v>0</v>
      </c>
      <c r="R1972" s="15"/>
      <c r="S1972" s="15" t="s">
        <v>7</v>
      </c>
    </row>
    <row r="1973" spans="1:19" s="53" customFormat="1" ht="14" x14ac:dyDescent="0.15">
      <c r="A1973" s="67" t="s">
        <v>5234</v>
      </c>
      <c r="B1973" s="116" t="s">
        <v>416</v>
      </c>
      <c r="C1973" s="40" t="s">
        <v>65</v>
      </c>
      <c r="D1973" s="68" t="s">
        <v>331</v>
      </c>
      <c r="E1973" s="69" t="s">
        <v>332</v>
      </c>
      <c r="F1973" s="67" t="s">
        <v>6113</v>
      </c>
      <c r="G1973" s="67" t="s">
        <v>37</v>
      </c>
      <c r="H1973" s="67" t="s">
        <v>38</v>
      </c>
      <c r="I1973" s="67" t="s">
        <v>39</v>
      </c>
      <c r="J1973" s="15" t="s">
        <v>7586</v>
      </c>
      <c r="K1973" s="70" t="s">
        <v>4479</v>
      </c>
      <c r="L1973" s="111">
        <v>1074353.5</v>
      </c>
      <c r="M1973" s="54">
        <f t="shared" si="93"/>
        <v>0</v>
      </c>
      <c r="N1973" s="11">
        <f>M1973*(1+VOTOS!$P$3%)^Q1973</f>
        <v>0</v>
      </c>
      <c r="O1973" s="54">
        <f t="shared" si="91"/>
        <v>1074353.5</v>
      </c>
      <c r="P1973" s="103">
        <f t="shared" si="92"/>
        <v>7.1495392617706847E-6</v>
      </c>
      <c r="Q1973" s="15">
        <v>0</v>
      </c>
      <c r="R1973" s="15"/>
      <c r="S1973" s="15" t="s">
        <v>7</v>
      </c>
    </row>
    <row r="1974" spans="1:19" s="53" customFormat="1" ht="14" x14ac:dyDescent="0.15">
      <c r="A1974" s="67" t="s">
        <v>5234</v>
      </c>
      <c r="B1974" s="116" t="s">
        <v>416</v>
      </c>
      <c r="C1974" s="40" t="s">
        <v>65</v>
      </c>
      <c r="D1974" s="68" t="s">
        <v>331</v>
      </c>
      <c r="E1974" s="69" t="s">
        <v>332</v>
      </c>
      <c r="F1974" s="67" t="s">
        <v>6113</v>
      </c>
      <c r="G1974" s="67" t="s">
        <v>37</v>
      </c>
      <c r="H1974" s="67" t="s">
        <v>38</v>
      </c>
      <c r="I1974" s="67" t="s">
        <v>39</v>
      </c>
      <c r="J1974" s="15" t="s">
        <v>7586</v>
      </c>
      <c r="K1974" s="70" t="s">
        <v>4164</v>
      </c>
      <c r="L1974" s="111">
        <v>979144.5</v>
      </c>
      <c r="M1974" s="54">
        <f t="shared" si="93"/>
        <v>0</v>
      </c>
      <c r="N1974" s="11">
        <f>M1974*(1+VOTOS!$P$3%)^Q1974</f>
        <v>0</v>
      </c>
      <c r="O1974" s="54">
        <f t="shared" si="91"/>
        <v>979144.5</v>
      </c>
      <c r="P1974" s="103">
        <f t="shared" si="92"/>
        <v>6.5159484710542905E-6</v>
      </c>
      <c r="Q1974" s="15">
        <v>0</v>
      </c>
      <c r="R1974" s="15"/>
      <c r="S1974" s="15" t="s">
        <v>7</v>
      </c>
    </row>
    <row r="1975" spans="1:19" s="53" customFormat="1" ht="14" x14ac:dyDescent="0.15">
      <c r="A1975" s="67" t="s">
        <v>5234</v>
      </c>
      <c r="B1975" s="116" t="s">
        <v>416</v>
      </c>
      <c r="C1975" s="40" t="s">
        <v>65</v>
      </c>
      <c r="D1975" s="68" t="s">
        <v>331</v>
      </c>
      <c r="E1975" s="69" t="s">
        <v>332</v>
      </c>
      <c r="F1975" s="67" t="s">
        <v>6113</v>
      </c>
      <c r="G1975" s="67" t="s">
        <v>37</v>
      </c>
      <c r="H1975" s="67" t="s">
        <v>38</v>
      </c>
      <c r="I1975" s="67" t="s">
        <v>39</v>
      </c>
      <c r="J1975" s="15" t="s">
        <v>7586</v>
      </c>
      <c r="K1975" s="70" t="s">
        <v>4405</v>
      </c>
      <c r="L1975" s="111">
        <v>896931.5</v>
      </c>
      <c r="M1975" s="54">
        <f t="shared" si="93"/>
        <v>0</v>
      </c>
      <c r="N1975" s="11">
        <f>M1975*(1+VOTOS!$P$3%)^Q1975</f>
        <v>0</v>
      </c>
      <c r="O1975" s="54">
        <f t="shared" si="91"/>
        <v>896931.5</v>
      </c>
      <c r="P1975" s="103">
        <f t="shared" si="92"/>
        <v>5.9688426336107001E-6</v>
      </c>
      <c r="Q1975" s="15">
        <v>0</v>
      </c>
      <c r="R1975" s="15"/>
      <c r="S1975" s="15" t="s">
        <v>7</v>
      </c>
    </row>
    <row r="1976" spans="1:19" s="53" customFormat="1" ht="14" x14ac:dyDescent="0.15">
      <c r="A1976" s="67" t="s">
        <v>5234</v>
      </c>
      <c r="B1976" s="116" t="s">
        <v>416</v>
      </c>
      <c r="C1976" s="40" t="s">
        <v>65</v>
      </c>
      <c r="D1976" s="68" t="s">
        <v>331</v>
      </c>
      <c r="E1976" s="69" t="s">
        <v>332</v>
      </c>
      <c r="F1976" s="67" t="s">
        <v>6113</v>
      </c>
      <c r="G1976" s="67" t="s">
        <v>37</v>
      </c>
      <c r="H1976" s="67" t="s">
        <v>38</v>
      </c>
      <c r="I1976" s="67" t="s">
        <v>39</v>
      </c>
      <c r="J1976" s="15" t="s">
        <v>7586</v>
      </c>
      <c r="K1976" s="70" t="s">
        <v>2705</v>
      </c>
      <c r="L1976" s="111">
        <v>816235.5</v>
      </c>
      <c r="M1976" s="54">
        <f t="shared" si="93"/>
        <v>0</v>
      </c>
      <c r="N1976" s="11">
        <f>M1976*(1+VOTOS!$P$3%)^Q1976</f>
        <v>0</v>
      </c>
      <c r="O1976" s="54">
        <f t="shared" si="91"/>
        <v>816235.5</v>
      </c>
      <c r="P1976" s="103">
        <f t="shared" si="92"/>
        <v>5.4318320311713286E-6</v>
      </c>
      <c r="Q1976" s="15">
        <v>0</v>
      </c>
      <c r="R1976" s="15"/>
      <c r="S1976" s="15" t="s">
        <v>7</v>
      </c>
    </row>
    <row r="1977" spans="1:19" s="53" customFormat="1" ht="14" x14ac:dyDescent="0.15">
      <c r="A1977" s="67" t="s">
        <v>5234</v>
      </c>
      <c r="B1977" s="116" t="s">
        <v>416</v>
      </c>
      <c r="C1977" s="40" t="s">
        <v>65</v>
      </c>
      <c r="D1977" s="68" t="s">
        <v>331</v>
      </c>
      <c r="E1977" s="69" t="s">
        <v>332</v>
      </c>
      <c r="F1977" s="67" t="s">
        <v>6113</v>
      </c>
      <c r="G1977" s="67" t="s">
        <v>37</v>
      </c>
      <c r="H1977" s="67" t="s">
        <v>38</v>
      </c>
      <c r="I1977" s="67" t="s">
        <v>39</v>
      </c>
      <c r="J1977" s="15" t="s">
        <v>7586</v>
      </c>
      <c r="K1977" s="70" t="s">
        <v>6314</v>
      </c>
      <c r="L1977" s="111">
        <v>725700</v>
      </c>
      <c r="M1977" s="54">
        <f t="shared" si="93"/>
        <v>0</v>
      </c>
      <c r="N1977" s="11">
        <f>M1977*(1+VOTOS!$P$3%)^Q1977</f>
        <v>0</v>
      </c>
      <c r="O1977" s="54">
        <f t="shared" si="91"/>
        <v>725700</v>
      </c>
      <c r="P1977" s="103">
        <f t="shared" si="92"/>
        <v>4.829342150667342E-6</v>
      </c>
      <c r="Q1977" s="15">
        <v>0</v>
      </c>
      <c r="R1977" s="15"/>
      <c r="S1977" s="15" t="s">
        <v>7</v>
      </c>
    </row>
    <row r="1978" spans="1:19" s="53" customFormat="1" ht="14" x14ac:dyDescent="0.15">
      <c r="A1978" s="67" t="s">
        <v>5234</v>
      </c>
      <c r="B1978" s="116" t="s">
        <v>416</v>
      </c>
      <c r="C1978" s="40" t="s">
        <v>65</v>
      </c>
      <c r="D1978" s="68" t="s">
        <v>331</v>
      </c>
      <c r="E1978" s="69" t="s">
        <v>332</v>
      </c>
      <c r="F1978" s="67" t="s">
        <v>6113</v>
      </c>
      <c r="G1978" s="67" t="s">
        <v>37</v>
      </c>
      <c r="H1978" s="67" t="s">
        <v>38</v>
      </c>
      <c r="I1978" s="67" t="s">
        <v>39</v>
      </c>
      <c r="J1978" s="15" t="s">
        <v>7586</v>
      </c>
      <c r="K1978" s="70" t="s">
        <v>2324</v>
      </c>
      <c r="L1978" s="111">
        <v>715986.5</v>
      </c>
      <c r="M1978" s="54">
        <f t="shared" si="93"/>
        <v>0</v>
      </c>
      <c r="N1978" s="11">
        <f>M1978*(1+VOTOS!$P$3%)^Q1978</f>
        <v>0</v>
      </c>
      <c r="O1978" s="54">
        <f t="shared" si="91"/>
        <v>715986.5</v>
      </c>
      <c r="P1978" s="103">
        <f t="shared" si="92"/>
        <v>4.7647013693796093E-6</v>
      </c>
      <c r="Q1978" s="15">
        <v>0</v>
      </c>
      <c r="R1978" s="15"/>
      <c r="S1978" s="15" t="s">
        <v>7</v>
      </c>
    </row>
    <row r="1979" spans="1:19" s="53" customFormat="1" ht="14" x14ac:dyDescent="0.15">
      <c r="A1979" s="67" t="s">
        <v>5234</v>
      </c>
      <c r="B1979" s="116" t="s">
        <v>416</v>
      </c>
      <c r="C1979" s="40" t="s">
        <v>65</v>
      </c>
      <c r="D1979" s="68" t="s">
        <v>331</v>
      </c>
      <c r="E1979" s="69" t="s">
        <v>332</v>
      </c>
      <c r="F1979" s="67" t="s">
        <v>6113</v>
      </c>
      <c r="G1979" s="67" t="s">
        <v>37</v>
      </c>
      <c r="H1979" s="67" t="s">
        <v>38</v>
      </c>
      <c r="I1979" s="67" t="s">
        <v>39</v>
      </c>
      <c r="J1979" s="15" t="s">
        <v>7586</v>
      </c>
      <c r="K1979" s="70" t="s">
        <v>6346</v>
      </c>
      <c r="L1979" s="111">
        <v>619471</v>
      </c>
      <c r="M1979" s="54">
        <f t="shared" si="93"/>
        <v>0</v>
      </c>
      <c r="N1979" s="11">
        <f>M1979*(1+VOTOS!$P$3%)^Q1979</f>
        <v>0</v>
      </c>
      <c r="O1979" s="54">
        <f t="shared" si="91"/>
        <v>619471</v>
      </c>
      <c r="P1979" s="103">
        <f t="shared" si="92"/>
        <v>4.1224161656552967E-6</v>
      </c>
      <c r="Q1979" s="15">
        <v>0</v>
      </c>
      <c r="R1979" s="15"/>
      <c r="S1979" s="15" t="s">
        <v>7</v>
      </c>
    </row>
    <row r="1980" spans="1:19" s="47" customFormat="1" ht="14" x14ac:dyDescent="0.15">
      <c r="A1980" s="67" t="s">
        <v>5234</v>
      </c>
      <c r="B1980" s="116" t="s">
        <v>416</v>
      </c>
      <c r="C1980" s="40" t="s">
        <v>65</v>
      </c>
      <c r="D1980" s="68" t="s">
        <v>331</v>
      </c>
      <c r="E1980" s="69" t="s">
        <v>332</v>
      </c>
      <c r="F1980" s="67" t="s">
        <v>6113</v>
      </c>
      <c r="G1980" s="67" t="s">
        <v>37</v>
      </c>
      <c r="H1980" s="67" t="s">
        <v>38</v>
      </c>
      <c r="I1980" s="67" t="s">
        <v>39</v>
      </c>
      <c r="J1980" s="15" t="s">
        <v>7586</v>
      </c>
      <c r="K1980" s="70" t="s">
        <v>5405</v>
      </c>
      <c r="L1980" s="111">
        <v>592614</v>
      </c>
      <c r="M1980" s="54">
        <f t="shared" si="93"/>
        <v>0</v>
      </c>
      <c r="N1980" s="11">
        <f>M1980*(1+VOTOS!$P$3%)^Q1980</f>
        <v>0</v>
      </c>
      <c r="O1980" s="54">
        <f t="shared" si="91"/>
        <v>592614</v>
      </c>
      <c r="P1980" s="103">
        <f t="shared" si="92"/>
        <v>3.9436899121890254E-6</v>
      </c>
      <c r="Q1980" s="15">
        <v>0</v>
      </c>
      <c r="R1980" s="15"/>
      <c r="S1980" s="15" t="s">
        <v>7</v>
      </c>
    </row>
    <row r="1981" spans="1:19" s="47" customFormat="1" ht="14" x14ac:dyDescent="0.15">
      <c r="A1981" s="67" t="s">
        <v>5234</v>
      </c>
      <c r="B1981" s="116" t="s">
        <v>416</v>
      </c>
      <c r="C1981" s="40" t="s">
        <v>65</v>
      </c>
      <c r="D1981" s="68" t="s">
        <v>331</v>
      </c>
      <c r="E1981" s="69" t="s">
        <v>332</v>
      </c>
      <c r="F1981" s="67" t="s">
        <v>6113</v>
      </c>
      <c r="G1981" s="67" t="s">
        <v>37</v>
      </c>
      <c r="H1981" s="67" t="s">
        <v>38</v>
      </c>
      <c r="I1981" s="67" t="s">
        <v>39</v>
      </c>
      <c r="J1981" s="15" t="s">
        <v>7586</v>
      </c>
      <c r="K1981" s="70" t="s">
        <v>4816</v>
      </c>
      <c r="L1981" s="111">
        <v>259964.5</v>
      </c>
      <c r="M1981" s="54">
        <f t="shared" si="93"/>
        <v>0</v>
      </c>
      <c r="N1981" s="11">
        <f>M1981*(1+VOTOS!$P$3%)^Q1981</f>
        <v>0</v>
      </c>
      <c r="O1981" s="54">
        <f t="shared" si="91"/>
        <v>259964.5</v>
      </c>
      <c r="P1981" s="103">
        <f t="shared" si="92"/>
        <v>1.7299952012224889E-6</v>
      </c>
      <c r="Q1981" s="15">
        <v>0</v>
      </c>
      <c r="R1981" s="15"/>
      <c r="S1981" s="15" t="s">
        <v>7</v>
      </c>
    </row>
    <row r="1982" spans="1:19" s="47" customFormat="1" ht="14" x14ac:dyDescent="0.15">
      <c r="A1982" s="67" t="s">
        <v>5234</v>
      </c>
      <c r="B1982" s="116" t="s">
        <v>416</v>
      </c>
      <c r="C1982" s="40" t="s">
        <v>65</v>
      </c>
      <c r="D1982" s="68" t="s">
        <v>331</v>
      </c>
      <c r="E1982" s="69" t="s">
        <v>332</v>
      </c>
      <c r="F1982" s="67" t="s">
        <v>6113</v>
      </c>
      <c r="G1982" s="67" t="s">
        <v>37</v>
      </c>
      <c r="H1982" s="67" t="s">
        <v>38</v>
      </c>
      <c r="I1982" s="67" t="s">
        <v>39</v>
      </c>
      <c r="J1982" s="15" t="s">
        <v>7586</v>
      </c>
      <c r="K1982" s="70" t="s">
        <v>9</v>
      </c>
      <c r="L1982" s="111">
        <v>-9417749</v>
      </c>
      <c r="M1982" s="54">
        <f t="shared" si="93"/>
        <v>0</v>
      </c>
      <c r="N1982" s="11">
        <f>M1982*(1+VOTOS!$P$3%)^Q1982</f>
        <v>0</v>
      </c>
      <c r="O1982" s="54">
        <f t="shared" si="91"/>
        <v>-9417749</v>
      </c>
      <c r="P1982" s="103">
        <f t="shared" si="92"/>
        <v>-6.2672636365034045E-5</v>
      </c>
      <c r="Q1982" s="15">
        <v>0</v>
      </c>
      <c r="R1982" s="15"/>
      <c r="S1982" s="15" t="s">
        <v>7</v>
      </c>
    </row>
    <row r="1983" spans="1:19" s="47" customFormat="1" ht="14" x14ac:dyDescent="0.15">
      <c r="A1983" s="8" t="s">
        <v>415</v>
      </c>
      <c r="B1983" s="114" t="s">
        <v>416</v>
      </c>
      <c r="C1983" s="40" t="s">
        <v>65</v>
      </c>
      <c r="D1983" s="6" t="s">
        <v>1563</v>
      </c>
      <c r="E1983" s="7" t="s">
        <v>1564</v>
      </c>
      <c r="F1983" s="6" t="s">
        <v>4227</v>
      </c>
      <c r="G1983" s="6" t="s">
        <v>4155</v>
      </c>
      <c r="H1983" s="6" t="s">
        <v>38</v>
      </c>
      <c r="I1983" s="8" t="s">
        <v>39</v>
      </c>
      <c r="J1983" s="15" t="s">
        <v>7586</v>
      </c>
      <c r="K1983" s="7" t="s">
        <v>3959</v>
      </c>
      <c r="L1983" s="19">
        <v>899597</v>
      </c>
      <c r="M1983" s="19">
        <f t="shared" si="93"/>
        <v>899597</v>
      </c>
      <c r="N1983" s="11">
        <f>M1983*(1+VOTOS!$P$3%)^Q1983</f>
        <v>951500.85973247187</v>
      </c>
      <c r="O1983" s="54">
        <f t="shared" si="91"/>
        <v>951500.85973247187</v>
      </c>
      <c r="P1983" s="103">
        <f t="shared" si="92"/>
        <v>6.3319873340254107E-6</v>
      </c>
      <c r="Q1983" s="6">
        <v>465</v>
      </c>
      <c r="R1983" s="6"/>
      <c r="S1983" s="6" t="s">
        <v>11</v>
      </c>
    </row>
    <row r="1984" spans="1:19" s="47" customFormat="1" ht="14" x14ac:dyDescent="0.15">
      <c r="A1984" s="8" t="s">
        <v>415</v>
      </c>
      <c r="B1984" s="114" t="s">
        <v>416</v>
      </c>
      <c r="C1984" s="40" t="s">
        <v>65</v>
      </c>
      <c r="D1984" s="6" t="s">
        <v>1563</v>
      </c>
      <c r="E1984" s="7" t="s">
        <v>1564</v>
      </c>
      <c r="F1984" s="6" t="s">
        <v>4227</v>
      </c>
      <c r="G1984" s="6" t="s">
        <v>4155</v>
      </c>
      <c r="H1984" s="6" t="s">
        <v>38</v>
      </c>
      <c r="I1984" s="8" t="s">
        <v>39</v>
      </c>
      <c r="J1984" s="15" t="s">
        <v>7586</v>
      </c>
      <c r="K1984" s="7" t="s">
        <v>4228</v>
      </c>
      <c r="L1984" s="19">
        <v>314040</v>
      </c>
      <c r="M1984" s="19">
        <f t="shared" si="93"/>
        <v>314040</v>
      </c>
      <c r="N1984" s="11">
        <f>M1984*(1+VOTOS!$P$3%)^Q1984</f>
        <v>321708.76864096604</v>
      </c>
      <c r="O1984" s="54">
        <f t="shared" si="91"/>
        <v>321708.76864096604</v>
      </c>
      <c r="P1984" s="103">
        <f t="shared" si="92"/>
        <v>2.1408870285753137E-6</v>
      </c>
      <c r="Q1984" s="6">
        <v>200</v>
      </c>
      <c r="R1984" s="6"/>
      <c r="S1984" s="6" t="s">
        <v>11</v>
      </c>
    </row>
    <row r="1985" spans="1:19" s="47" customFormat="1" ht="28" x14ac:dyDescent="0.15">
      <c r="A1985" s="8" t="s">
        <v>415</v>
      </c>
      <c r="B1985" s="114" t="s">
        <v>416</v>
      </c>
      <c r="C1985" s="40" t="s">
        <v>65</v>
      </c>
      <c r="D1985" s="6" t="s">
        <v>516</v>
      </c>
      <c r="E1985" s="7" t="s">
        <v>517</v>
      </c>
      <c r="F1985" s="6" t="s">
        <v>3966</v>
      </c>
      <c r="G1985" s="6" t="s">
        <v>102</v>
      </c>
      <c r="H1985" s="6" t="s">
        <v>38</v>
      </c>
      <c r="I1985" s="8" t="s">
        <v>39</v>
      </c>
      <c r="J1985" s="15" t="s">
        <v>7586</v>
      </c>
      <c r="K1985" s="7" t="s">
        <v>3017</v>
      </c>
      <c r="L1985" s="19">
        <v>3332787</v>
      </c>
      <c r="M1985" s="19">
        <f t="shared" si="93"/>
        <v>3332787</v>
      </c>
      <c r="N1985" s="11">
        <f>M1985*(1+VOTOS!$P$3%)^Q1985</f>
        <v>3385464.1004566494</v>
      </c>
      <c r="O1985" s="54">
        <f t="shared" si="91"/>
        <v>3385464.1004566494</v>
      </c>
      <c r="P1985" s="103">
        <f t="shared" si="92"/>
        <v>2.2529370924495512E-5</v>
      </c>
      <c r="Q1985" s="48">
        <v>130</v>
      </c>
      <c r="R1985" s="48"/>
      <c r="S1985" s="48" t="s">
        <v>11</v>
      </c>
    </row>
    <row r="1986" spans="1:19" s="47" customFormat="1" ht="28" x14ac:dyDescent="0.15">
      <c r="A1986" s="8" t="s">
        <v>415</v>
      </c>
      <c r="B1986" s="114" t="s">
        <v>416</v>
      </c>
      <c r="C1986" s="40" t="s">
        <v>65</v>
      </c>
      <c r="D1986" s="6" t="s">
        <v>516</v>
      </c>
      <c r="E1986" s="7" t="s">
        <v>517</v>
      </c>
      <c r="F1986" s="6" t="s">
        <v>3966</v>
      </c>
      <c r="G1986" s="6" t="s">
        <v>102</v>
      </c>
      <c r="H1986" s="6" t="s">
        <v>38</v>
      </c>
      <c r="I1986" s="8" t="s">
        <v>39</v>
      </c>
      <c r="J1986" s="15" t="s">
        <v>7586</v>
      </c>
      <c r="K1986" s="7" t="s">
        <v>3298</v>
      </c>
      <c r="L1986" s="19">
        <v>5395724</v>
      </c>
      <c r="M1986" s="19">
        <f t="shared" si="93"/>
        <v>5395724</v>
      </c>
      <c r="N1986" s="11">
        <f>M1986*(1+VOTOS!$P$3%)^Q1986</f>
        <v>5519490.3785256799</v>
      </c>
      <c r="O1986" s="54">
        <f t="shared" si="91"/>
        <v>5519490.3785256799</v>
      </c>
      <c r="P1986" s="103">
        <f t="shared" si="92"/>
        <v>3.6730753114533426E-5</v>
      </c>
      <c r="Q1986" s="6">
        <v>188</v>
      </c>
      <c r="R1986" s="6"/>
      <c r="S1986" s="6" t="s">
        <v>11</v>
      </c>
    </row>
    <row r="1987" spans="1:19" s="47" customFormat="1" ht="28" x14ac:dyDescent="0.15">
      <c r="A1987" s="8" t="s">
        <v>415</v>
      </c>
      <c r="B1987" s="114" t="s">
        <v>416</v>
      </c>
      <c r="C1987" s="40" t="s">
        <v>65</v>
      </c>
      <c r="D1987" s="6" t="s">
        <v>516</v>
      </c>
      <c r="E1987" s="7" t="s">
        <v>517</v>
      </c>
      <c r="F1987" s="6" t="s">
        <v>3966</v>
      </c>
      <c r="G1987" s="6" t="s">
        <v>102</v>
      </c>
      <c r="H1987" s="6" t="s">
        <v>38</v>
      </c>
      <c r="I1987" s="8" t="s">
        <v>39</v>
      </c>
      <c r="J1987" s="15" t="s">
        <v>7586</v>
      </c>
      <c r="K1987" s="7" t="s">
        <v>3017</v>
      </c>
      <c r="L1987" s="19">
        <v>2832433</v>
      </c>
      <c r="M1987" s="19">
        <f t="shared" si="93"/>
        <v>2832433</v>
      </c>
      <c r="N1987" s="11">
        <f>M1987*(1+VOTOS!$P$3%)^Q1987</f>
        <v>2877201.6448842152</v>
      </c>
      <c r="O1987" s="54">
        <f t="shared" si="91"/>
        <v>2877201.6448842152</v>
      </c>
      <c r="P1987" s="103">
        <f t="shared" si="92"/>
        <v>1.914701829903369E-5</v>
      </c>
      <c r="Q1987" s="6">
        <v>130</v>
      </c>
      <c r="R1987" s="6"/>
      <c r="S1987" s="6" t="s">
        <v>11</v>
      </c>
    </row>
    <row r="1988" spans="1:19" s="47" customFormat="1" ht="28" x14ac:dyDescent="0.15">
      <c r="A1988" s="8" t="s">
        <v>415</v>
      </c>
      <c r="B1988" s="114" t="s">
        <v>416</v>
      </c>
      <c r="C1988" s="40" t="s">
        <v>65</v>
      </c>
      <c r="D1988" s="6" t="s">
        <v>516</v>
      </c>
      <c r="E1988" s="7" t="s">
        <v>517</v>
      </c>
      <c r="F1988" s="6" t="s">
        <v>3966</v>
      </c>
      <c r="G1988" s="6" t="s">
        <v>102</v>
      </c>
      <c r="H1988" s="6" t="s">
        <v>38</v>
      </c>
      <c r="I1988" s="8" t="s">
        <v>39</v>
      </c>
      <c r="J1988" s="15" t="s">
        <v>7586</v>
      </c>
      <c r="K1988" s="7" t="s">
        <v>3907</v>
      </c>
      <c r="L1988" s="19">
        <v>2760729</v>
      </c>
      <c r="M1988" s="19">
        <f t="shared" si="93"/>
        <v>2760729</v>
      </c>
      <c r="N1988" s="11">
        <f>M1988*(1+VOTOS!$P$3%)^Q1988</f>
        <v>2813852.5872428636</v>
      </c>
      <c r="O1988" s="54">
        <f t="shared" si="91"/>
        <v>2813852.5872428636</v>
      </c>
      <c r="P1988" s="103">
        <f t="shared" si="92"/>
        <v>1.872544702402689E-5</v>
      </c>
      <c r="Q1988" s="6">
        <v>158</v>
      </c>
      <c r="R1988" s="6"/>
      <c r="S1988" s="6" t="s">
        <v>11</v>
      </c>
    </row>
    <row r="1989" spans="1:19" s="47" customFormat="1" ht="28" x14ac:dyDescent="0.15">
      <c r="A1989" s="8" t="s">
        <v>415</v>
      </c>
      <c r="B1989" s="114" t="s">
        <v>416</v>
      </c>
      <c r="C1989" s="40" t="s">
        <v>65</v>
      </c>
      <c r="D1989" s="6" t="s">
        <v>516</v>
      </c>
      <c r="E1989" s="7" t="s">
        <v>517</v>
      </c>
      <c r="F1989" s="6" t="s">
        <v>3966</v>
      </c>
      <c r="G1989" s="6" t="s">
        <v>102</v>
      </c>
      <c r="H1989" s="6" t="s">
        <v>38</v>
      </c>
      <c r="I1989" s="8" t="s">
        <v>39</v>
      </c>
      <c r="J1989" s="15" t="s">
        <v>7586</v>
      </c>
      <c r="K1989" s="7" t="s">
        <v>1464</v>
      </c>
      <c r="L1989" s="19">
        <v>2681557</v>
      </c>
      <c r="M1989" s="19">
        <f t="shared" si="93"/>
        <v>2681557</v>
      </c>
      <c r="N1989" s="11">
        <f>M1989*(1+VOTOS!$P$3%)^Q1989</f>
        <v>2728874.304298955</v>
      </c>
      <c r="O1989" s="54">
        <f t="shared" si="91"/>
        <v>2728874.304298955</v>
      </c>
      <c r="P1989" s="103">
        <f t="shared" si="92"/>
        <v>1.8159938957729036E-5</v>
      </c>
      <c r="Q1989" s="6">
        <v>145</v>
      </c>
      <c r="R1989" s="6"/>
      <c r="S1989" s="6" t="s">
        <v>11</v>
      </c>
    </row>
    <row r="1990" spans="1:19" s="47" customFormat="1" ht="28" x14ac:dyDescent="0.15">
      <c r="A1990" s="8" t="s">
        <v>415</v>
      </c>
      <c r="B1990" s="114" t="s">
        <v>416</v>
      </c>
      <c r="C1990" s="40" t="s">
        <v>65</v>
      </c>
      <c r="D1990" s="6" t="s">
        <v>516</v>
      </c>
      <c r="E1990" s="7" t="s">
        <v>517</v>
      </c>
      <c r="F1990" s="6" t="s">
        <v>3966</v>
      </c>
      <c r="G1990" s="6" t="s">
        <v>102</v>
      </c>
      <c r="H1990" s="6" t="s">
        <v>38</v>
      </c>
      <c r="I1990" s="8" t="s">
        <v>39</v>
      </c>
      <c r="J1990" s="15" t="s">
        <v>7586</v>
      </c>
      <c r="K1990" s="7" t="s">
        <v>4229</v>
      </c>
      <c r="L1990" s="19">
        <v>2681413</v>
      </c>
      <c r="M1990" s="19">
        <f t="shared" si="93"/>
        <v>2681413</v>
      </c>
      <c r="N1990" s="11">
        <f>M1990*(1+VOTOS!$P$3%)^Q1990</f>
        <v>2738620.7795376289</v>
      </c>
      <c r="O1990" s="54">
        <f t="shared" si="91"/>
        <v>2738620.7795376289</v>
      </c>
      <c r="P1990" s="103">
        <f t="shared" si="92"/>
        <v>1.8224799180535379E-5</v>
      </c>
      <c r="Q1990" s="6">
        <v>175</v>
      </c>
      <c r="R1990" s="6"/>
      <c r="S1990" s="6" t="s">
        <v>11</v>
      </c>
    </row>
    <row r="1991" spans="1:19" s="47" customFormat="1" ht="14" x14ac:dyDescent="0.15">
      <c r="A1991" s="14" t="s">
        <v>5234</v>
      </c>
      <c r="B1991" s="115" t="s">
        <v>416</v>
      </c>
      <c r="C1991" s="40" t="s">
        <v>65</v>
      </c>
      <c r="D1991" s="12" t="s">
        <v>445</v>
      </c>
      <c r="E1991" s="51" t="s">
        <v>446</v>
      </c>
      <c r="F1991" s="14" t="s">
        <v>6116</v>
      </c>
      <c r="G1991" s="14" t="s">
        <v>6117</v>
      </c>
      <c r="H1991" s="14" t="s">
        <v>38</v>
      </c>
      <c r="I1991" s="14" t="s">
        <v>39</v>
      </c>
      <c r="J1991" s="15" t="s">
        <v>7586</v>
      </c>
      <c r="K1991" s="52" t="s">
        <v>4191</v>
      </c>
      <c r="L1991" s="109">
        <v>2274013.5</v>
      </c>
      <c r="M1991" s="19">
        <f t="shared" si="93"/>
        <v>0</v>
      </c>
      <c r="N1991" s="11">
        <f>M1991*(1+VOTOS!$P$3%)^Q1991</f>
        <v>0</v>
      </c>
      <c r="O1991" s="54">
        <f t="shared" ref="O1991:O2054" si="94">+IF(N1991&gt;0,N1991,L1991)</f>
        <v>2274013.5</v>
      </c>
      <c r="P1991" s="103">
        <f t="shared" ref="P1991:P2054" si="95">+O1991/$O$4</f>
        <v>1.5132960240783477E-5</v>
      </c>
      <c r="Q1991" s="6">
        <v>0</v>
      </c>
      <c r="R1991" s="6"/>
      <c r="S1991" s="6" t="s">
        <v>7</v>
      </c>
    </row>
    <row r="1992" spans="1:19" s="47" customFormat="1" ht="14" x14ac:dyDescent="0.15">
      <c r="A1992" s="14" t="s">
        <v>5234</v>
      </c>
      <c r="B1992" s="115" t="s">
        <v>416</v>
      </c>
      <c r="C1992" s="40" t="s">
        <v>65</v>
      </c>
      <c r="D1992" s="12" t="s">
        <v>445</v>
      </c>
      <c r="E1992" s="51" t="s">
        <v>446</v>
      </c>
      <c r="F1992" s="14" t="s">
        <v>6116</v>
      </c>
      <c r="G1992" s="14" t="s">
        <v>6117</v>
      </c>
      <c r="H1992" s="14" t="s">
        <v>38</v>
      </c>
      <c r="I1992" s="14" t="s">
        <v>39</v>
      </c>
      <c r="J1992" s="15" t="s">
        <v>7586</v>
      </c>
      <c r="K1992" s="52" t="s">
        <v>4188</v>
      </c>
      <c r="L1992" s="109">
        <v>2035326</v>
      </c>
      <c r="M1992" s="19">
        <f t="shared" si="93"/>
        <v>0</v>
      </c>
      <c r="N1992" s="11">
        <f>M1992*(1+VOTOS!$P$3%)^Q1992</f>
        <v>0</v>
      </c>
      <c r="O1992" s="54">
        <f t="shared" si="94"/>
        <v>2035326</v>
      </c>
      <c r="P1992" s="103">
        <f t="shared" si="95"/>
        <v>1.3544557864336721E-5</v>
      </c>
      <c r="Q1992" s="6">
        <v>0</v>
      </c>
      <c r="R1992" s="6"/>
      <c r="S1992" s="6" t="s">
        <v>7</v>
      </c>
    </row>
    <row r="1993" spans="1:19" s="47" customFormat="1" ht="14" x14ac:dyDescent="0.15">
      <c r="A1993" s="14" t="s">
        <v>5234</v>
      </c>
      <c r="B1993" s="115" t="s">
        <v>416</v>
      </c>
      <c r="C1993" s="40" t="s">
        <v>65</v>
      </c>
      <c r="D1993" s="12" t="s">
        <v>445</v>
      </c>
      <c r="E1993" s="51" t="s">
        <v>446</v>
      </c>
      <c r="F1993" s="14" t="s">
        <v>6116</v>
      </c>
      <c r="G1993" s="14" t="s">
        <v>6117</v>
      </c>
      <c r="H1993" s="14" t="s">
        <v>38</v>
      </c>
      <c r="I1993" s="14" t="s">
        <v>39</v>
      </c>
      <c r="J1993" s="15" t="s">
        <v>7586</v>
      </c>
      <c r="K1993" s="52" t="s">
        <v>5218</v>
      </c>
      <c r="L1993" s="109">
        <v>2029748.5</v>
      </c>
      <c r="M1993" s="19">
        <f t="shared" si="93"/>
        <v>0</v>
      </c>
      <c r="N1993" s="11">
        <f>M1993*(1+VOTOS!$P$3%)^Q1993</f>
        <v>0</v>
      </c>
      <c r="O1993" s="54">
        <f t="shared" si="94"/>
        <v>2029748.5</v>
      </c>
      <c r="P1993" s="103">
        <f t="shared" si="95"/>
        <v>1.3507441072486994E-5</v>
      </c>
      <c r="Q1993" s="6">
        <v>0</v>
      </c>
      <c r="R1993" s="6"/>
      <c r="S1993" s="6" t="s">
        <v>7</v>
      </c>
    </row>
    <row r="1994" spans="1:19" s="47" customFormat="1" ht="14" x14ac:dyDescent="0.15">
      <c r="A1994" s="14" t="s">
        <v>5234</v>
      </c>
      <c r="B1994" s="115" t="s">
        <v>416</v>
      </c>
      <c r="C1994" s="40" t="s">
        <v>65</v>
      </c>
      <c r="D1994" s="12" t="s">
        <v>445</v>
      </c>
      <c r="E1994" s="51" t="s">
        <v>446</v>
      </c>
      <c r="F1994" s="14" t="s">
        <v>6116</v>
      </c>
      <c r="G1994" s="14" t="s">
        <v>6117</v>
      </c>
      <c r="H1994" s="14" t="s">
        <v>38</v>
      </c>
      <c r="I1994" s="14" t="s">
        <v>39</v>
      </c>
      <c r="J1994" s="15" t="s">
        <v>7586</v>
      </c>
      <c r="K1994" s="52" t="s">
        <v>2702</v>
      </c>
      <c r="L1994" s="109">
        <v>1760076</v>
      </c>
      <c r="M1994" s="19">
        <f t="shared" si="93"/>
        <v>1760076</v>
      </c>
      <c r="N1994" s="11">
        <f>M1994*(1+VOTOS!$P$3%)^Q1994</f>
        <v>1779503.6332546074</v>
      </c>
      <c r="O1994" s="54">
        <f t="shared" si="94"/>
        <v>1779503.6332546074</v>
      </c>
      <c r="P1994" s="103">
        <f t="shared" si="95"/>
        <v>1.184212746774446E-5</v>
      </c>
      <c r="Q1994" s="6">
        <v>91</v>
      </c>
      <c r="R1994" s="6"/>
      <c r="S1994" s="6" t="s">
        <v>7</v>
      </c>
    </row>
    <row r="1995" spans="1:19" s="47" customFormat="1" ht="14" x14ac:dyDescent="0.15">
      <c r="A1995" s="14" t="s">
        <v>5234</v>
      </c>
      <c r="B1995" s="115" t="s">
        <v>416</v>
      </c>
      <c r="C1995" s="40" t="s">
        <v>65</v>
      </c>
      <c r="D1995" s="12" t="s">
        <v>445</v>
      </c>
      <c r="E1995" s="51" t="s">
        <v>446</v>
      </c>
      <c r="F1995" s="14" t="s">
        <v>6116</v>
      </c>
      <c r="G1995" s="14" t="s">
        <v>6117</v>
      </c>
      <c r="H1995" s="14" t="s">
        <v>38</v>
      </c>
      <c r="I1995" s="14" t="s">
        <v>39</v>
      </c>
      <c r="J1995" s="15" t="s">
        <v>7586</v>
      </c>
      <c r="K1995" s="52" t="s">
        <v>4324</v>
      </c>
      <c r="L1995" s="109">
        <v>1690685</v>
      </c>
      <c r="M1995" s="19">
        <f t="shared" si="93"/>
        <v>0</v>
      </c>
      <c r="N1995" s="11">
        <f>M1995*(1+VOTOS!$P$3%)^Q1995</f>
        <v>0</v>
      </c>
      <c r="O1995" s="54">
        <f t="shared" si="94"/>
        <v>1690685</v>
      </c>
      <c r="P1995" s="103">
        <f t="shared" si="95"/>
        <v>1.1251062882735311E-5</v>
      </c>
      <c r="Q1995" s="6">
        <v>0</v>
      </c>
      <c r="R1995" s="6"/>
      <c r="S1995" s="6" t="s">
        <v>7</v>
      </c>
    </row>
    <row r="1996" spans="1:19" s="47" customFormat="1" ht="14" x14ac:dyDescent="0.15">
      <c r="A1996" s="14" t="s">
        <v>5234</v>
      </c>
      <c r="B1996" s="115" t="s">
        <v>416</v>
      </c>
      <c r="C1996" s="40" t="s">
        <v>65</v>
      </c>
      <c r="D1996" s="12" t="s">
        <v>445</v>
      </c>
      <c r="E1996" s="51" t="s">
        <v>446</v>
      </c>
      <c r="F1996" s="14" t="s">
        <v>6116</v>
      </c>
      <c r="G1996" s="14" t="s">
        <v>6117</v>
      </c>
      <c r="H1996" s="14" t="s">
        <v>38</v>
      </c>
      <c r="I1996" s="14" t="s">
        <v>39</v>
      </c>
      <c r="J1996" s="15" t="s">
        <v>7586</v>
      </c>
      <c r="K1996" s="52" t="s">
        <v>4297</v>
      </c>
      <c r="L1996" s="109">
        <v>1677654</v>
      </c>
      <c r="M1996" s="19">
        <f t="shared" si="93"/>
        <v>0</v>
      </c>
      <c r="N1996" s="11">
        <f>M1996*(1+VOTOS!$P$3%)^Q1996</f>
        <v>0</v>
      </c>
      <c r="O1996" s="54">
        <f t="shared" si="94"/>
        <v>1677654</v>
      </c>
      <c r="P1996" s="103">
        <f t="shared" si="95"/>
        <v>1.1164345013691151E-5</v>
      </c>
      <c r="Q1996" s="6">
        <v>0</v>
      </c>
      <c r="R1996" s="6"/>
      <c r="S1996" s="6" t="s">
        <v>7</v>
      </c>
    </row>
    <row r="1997" spans="1:19" s="47" customFormat="1" ht="14" x14ac:dyDescent="0.15">
      <c r="A1997" s="14" t="s">
        <v>5234</v>
      </c>
      <c r="B1997" s="115" t="s">
        <v>416</v>
      </c>
      <c r="C1997" s="40" t="s">
        <v>65</v>
      </c>
      <c r="D1997" s="12" t="s">
        <v>445</v>
      </c>
      <c r="E1997" s="51" t="s">
        <v>446</v>
      </c>
      <c r="F1997" s="14" t="s">
        <v>6116</v>
      </c>
      <c r="G1997" s="14" t="s">
        <v>6117</v>
      </c>
      <c r="H1997" s="14" t="s">
        <v>38</v>
      </c>
      <c r="I1997" s="14" t="s">
        <v>39</v>
      </c>
      <c r="J1997" s="15" t="s">
        <v>7586</v>
      </c>
      <c r="K1997" s="52" t="s">
        <v>4190</v>
      </c>
      <c r="L1997" s="109">
        <v>1566542.5</v>
      </c>
      <c r="M1997" s="19">
        <f t="shared" si="93"/>
        <v>0</v>
      </c>
      <c r="N1997" s="11">
        <f>M1997*(1+VOTOS!$P$3%)^Q1997</f>
        <v>0</v>
      </c>
      <c r="O1997" s="54">
        <f t="shared" si="94"/>
        <v>1566542.5</v>
      </c>
      <c r="P1997" s="103">
        <f t="shared" si="95"/>
        <v>1.0424927278574885E-5</v>
      </c>
      <c r="Q1997" s="6">
        <v>0</v>
      </c>
      <c r="R1997" s="6"/>
      <c r="S1997" s="6" t="s">
        <v>7</v>
      </c>
    </row>
    <row r="1998" spans="1:19" s="47" customFormat="1" ht="14" x14ac:dyDescent="0.15">
      <c r="A1998" s="14" t="s">
        <v>5234</v>
      </c>
      <c r="B1998" s="115" t="s">
        <v>416</v>
      </c>
      <c r="C1998" s="40" t="s">
        <v>65</v>
      </c>
      <c r="D1998" s="12" t="s">
        <v>445</v>
      </c>
      <c r="E1998" s="51" t="s">
        <v>446</v>
      </c>
      <c r="F1998" s="14" t="s">
        <v>6116</v>
      </c>
      <c r="G1998" s="14" t="s">
        <v>6117</v>
      </c>
      <c r="H1998" s="14" t="s">
        <v>38</v>
      </c>
      <c r="I1998" s="14" t="s">
        <v>39</v>
      </c>
      <c r="J1998" s="15" t="s">
        <v>7586</v>
      </c>
      <c r="K1998" s="52" t="s">
        <v>6312</v>
      </c>
      <c r="L1998" s="109">
        <v>1424705.5</v>
      </c>
      <c r="M1998" s="19">
        <f t="shared" si="93"/>
        <v>0</v>
      </c>
      <c r="N1998" s="11">
        <f>M1998*(1+VOTOS!$P$3%)^Q1998</f>
        <v>0</v>
      </c>
      <c r="O1998" s="54">
        <f t="shared" si="94"/>
        <v>1424705.5</v>
      </c>
      <c r="P1998" s="103">
        <f t="shared" si="95"/>
        <v>9.4810394425211379E-6</v>
      </c>
      <c r="Q1998" s="6">
        <v>0</v>
      </c>
      <c r="R1998" s="6"/>
      <c r="S1998" s="6" t="s">
        <v>7</v>
      </c>
    </row>
    <row r="1999" spans="1:19" s="47" customFormat="1" ht="14" x14ac:dyDescent="0.15">
      <c r="A1999" s="14" t="s">
        <v>5234</v>
      </c>
      <c r="B1999" s="115" t="s">
        <v>416</v>
      </c>
      <c r="C1999" s="40" t="s">
        <v>65</v>
      </c>
      <c r="D1999" s="12" t="s">
        <v>445</v>
      </c>
      <c r="E1999" s="51" t="s">
        <v>446</v>
      </c>
      <c r="F1999" s="14" t="s">
        <v>6116</v>
      </c>
      <c r="G1999" s="14" t="s">
        <v>6117</v>
      </c>
      <c r="H1999" s="14" t="s">
        <v>38</v>
      </c>
      <c r="I1999" s="14" t="s">
        <v>39</v>
      </c>
      <c r="J1999" s="15" t="s">
        <v>7586</v>
      </c>
      <c r="K1999" s="52" t="s">
        <v>2806</v>
      </c>
      <c r="L1999" s="109">
        <v>1257741.5</v>
      </c>
      <c r="M1999" s="19">
        <f t="shared" si="93"/>
        <v>0</v>
      </c>
      <c r="N1999" s="11">
        <f>M1999*(1+VOTOS!$P$3%)^Q1999</f>
        <v>0</v>
      </c>
      <c r="O1999" s="54">
        <f t="shared" si="94"/>
        <v>1257741.5</v>
      </c>
      <c r="P1999" s="103">
        <f t="shared" si="95"/>
        <v>8.3699380468424533E-6</v>
      </c>
      <c r="Q1999" s="6">
        <v>0</v>
      </c>
      <c r="R1999" s="6"/>
      <c r="S1999" s="6" t="s">
        <v>7</v>
      </c>
    </row>
    <row r="2000" spans="1:19" s="47" customFormat="1" ht="14" x14ac:dyDescent="0.15">
      <c r="A2000" s="14" t="s">
        <v>5234</v>
      </c>
      <c r="B2000" s="115" t="s">
        <v>416</v>
      </c>
      <c r="C2000" s="40" t="s">
        <v>65</v>
      </c>
      <c r="D2000" s="12" t="s">
        <v>445</v>
      </c>
      <c r="E2000" s="51" t="s">
        <v>446</v>
      </c>
      <c r="F2000" s="14" t="s">
        <v>6116</v>
      </c>
      <c r="G2000" s="14" t="s">
        <v>6117</v>
      </c>
      <c r="H2000" s="14" t="s">
        <v>38</v>
      </c>
      <c r="I2000" s="14" t="s">
        <v>39</v>
      </c>
      <c r="J2000" s="15" t="s">
        <v>7586</v>
      </c>
      <c r="K2000" s="52" t="s">
        <v>2924</v>
      </c>
      <c r="L2000" s="109">
        <v>1100246.5</v>
      </c>
      <c r="M2000" s="19">
        <f t="shared" si="93"/>
        <v>0</v>
      </c>
      <c r="N2000" s="11">
        <f>M2000*(1+VOTOS!$P$3%)^Q2000</f>
        <v>0</v>
      </c>
      <c r="O2000" s="54">
        <f t="shared" si="94"/>
        <v>1100246.5</v>
      </c>
      <c r="P2000" s="103">
        <f t="shared" si="95"/>
        <v>7.3218503494201668E-6</v>
      </c>
      <c r="Q2000" s="6">
        <v>0</v>
      </c>
      <c r="R2000" s="6"/>
      <c r="S2000" s="6" t="s">
        <v>7</v>
      </c>
    </row>
    <row r="2001" spans="1:19" s="47" customFormat="1" ht="14" x14ac:dyDescent="0.15">
      <c r="A2001" s="14" t="s">
        <v>5234</v>
      </c>
      <c r="B2001" s="115" t="s">
        <v>416</v>
      </c>
      <c r="C2001" s="40" t="s">
        <v>65</v>
      </c>
      <c r="D2001" s="12" t="s">
        <v>445</v>
      </c>
      <c r="E2001" s="51" t="s">
        <v>446</v>
      </c>
      <c r="F2001" s="14" t="s">
        <v>6116</v>
      </c>
      <c r="G2001" s="14" t="s">
        <v>6117</v>
      </c>
      <c r="H2001" s="14" t="s">
        <v>38</v>
      </c>
      <c r="I2001" s="14" t="s">
        <v>39</v>
      </c>
      <c r="J2001" s="15" t="s">
        <v>7586</v>
      </c>
      <c r="K2001" s="52" t="s">
        <v>2922</v>
      </c>
      <c r="L2001" s="109">
        <v>1082334.5</v>
      </c>
      <c r="M2001" s="19">
        <f t="shared" si="93"/>
        <v>0</v>
      </c>
      <c r="N2001" s="11">
        <f>M2001*(1+VOTOS!$P$3%)^Q2001</f>
        <v>0</v>
      </c>
      <c r="O2001" s="54">
        <f t="shared" si="94"/>
        <v>1082334.5</v>
      </c>
      <c r="P2001" s="103">
        <f t="shared" si="95"/>
        <v>7.2026507123762737E-6</v>
      </c>
      <c r="Q2001" s="6">
        <v>0</v>
      </c>
      <c r="R2001" s="6"/>
      <c r="S2001" s="6" t="s">
        <v>7</v>
      </c>
    </row>
    <row r="2002" spans="1:19" s="47" customFormat="1" ht="14" x14ac:dyDescent="0.15">
      <c r="A2002" s="14" t="s">
        <v>5234</v>
      </c>
      <c r="B2002" s="115" t="s">
        <v>416</v>
      </c>
      <c r="C2002" s="40" t="s">
        <v>65</v>
      </c>
      <c r="D2002" s="12" t="s">
        <v>445</v>
      </c>
      <c r="E2002" s="51" t="s">
        <v>446</v>
      </c>
      <c r="F2002" s="14" t="s">
        <v>6116</v>
      </c>
      <c r="G2002" s="14" t="s">
        <v>6117</v>
      </c>
      <c r="H2002" s="14" t="s">
        <v>38</v>
      </c>
      <c r="I2002" s="14" t="s">
        <v>39</v>
      </c>
      <c r="J2002" s="15" t="s">
        <v>7586</v>
      </c>
      <c r="K2002" s="52" t="s">
        <v>2925</v>
      </c>
      <c r="L2002" s="109">
        <v>1009556</v>
      </c>
      <c r="M2002" s="19">
        <f t="shared" ref="M2002:M2065" si="96">+IF(Q2002&gt;0,L2002,0)</f>
        <v>0</v>
      </c>
      <c r="N2002" s="11">
        <f>M2002*(1+VOTOS!$P$3%)^Q2002</f>
        <v>0</v>
      </c>
      <c r="O2002" s="54">
        <f t="shared" si="94"/>
        <v>1009556</v>
      </c>
      <c r="P2002" s="103">
        <f t="shared" si="95"/>
        <v>6.718328984785888E-6</v>
      </c>
      <c r="Q2002" s="6">
        <v>0</v>
      </c>
      <c r="R2002" s="6"/>
      <c r="S2002" s="6" t="s">
        <v>7</v>
      </c>
    </row>
    <row r="2003" spans="1:19" s="47" customFormat="1" ht="14" x14ac:dyDescent="0.15">
      <c r="A2003" s="14" t="s">
        <v>5234</v>
      </c>
      <c r="B2003" s="115" t="s">
        <v>416</v>
      </c>
      <c r="C2003" s="40" t="s">
        <v>65</v>
      </c>
      <c r="D2003" s="12" t="s">
        <v>445</v>
      </c>
      <c r="E2003" s="51" t="s">
        <v>446</v>
      </c>
      <c r="F2003" s="14" t="s">
        <v>6116</v>
      </c>
      <c r="G2003" s="14" t="s">
        <v>6117</v>
      </c>
      <c r="H2003" s="14" t="s">
        <v>38</v>
      </c>
      <c r="I2003" s="14" t="s">
        <v>39</v>
      </c>
      <c r="J2003" s="15" t="s">
        <v>7586</v>
      </c>
      <c r="K2003" s="52" t="s">
        <v>4193</v>
      </c>
      <c r="L2003" s="109">
        <v>664079</v>
      </c>
      <c r="M2003" s="19">
        <f t="shared" si="96"/>
        <v>0</v>
      </c>
      <c r="N2003" s="11">
        <f>M2003*(1+VOTOS!$P$3%)^Q2003</f>
        <v>0</v>
      </c>
      <c r="O2003" s="54">
        <f t="shared" si="94"/>
        <v>664079</v>
      </c>
      <c r="P2003" s="103">
        <f t="shared" si="95"/>
        <v>4.4192706436172216E-6</v>
      </c>
      <c r="Q2003" s="6">
        <v>0</v>
      </c>
      <c r="R2003" s="6"/>
      <c r="S2003" s="6" t="s">
        <v>7</v>
      </c>
    </row>
    <row r="2004" spans="1:19" s="47" customFormat="1" ht="14" x14ac:dyDescent="0.15">
      <c r="A2004" s="14" t="s">
        <v>5234</v>
      </c>
      <c r="B2004" s="115" t="s">
        <v>416</v>
      </c>
      <c r="C2004" s="40" t="s">
        <v>65</v>
      </c>
      <c r="D2004" s="12" t="s">
        <v>445</v>
      </c>
      <c r="E2004" s="51" t="s">
        <v>446</v>
      </c>
      <c r="F2004" s="14" t="s">
        <v>6116</v>
      </c>
      <c r="G2004" s="14" t="s">
        <v>6117</v>
      </c>
      <c r="H2004" s="14" t="s">
        <v>38</v>
      </c>
      <c r="I2004" s="14" t="s">
        <v>39</v>
      </c>
      <c r="J2004" s="15" t="s">
        <v>7586</v>
      </c>
      <c r="K2004" s="52" t="s">
        <v>4305</v>
      </c>
      <c r="L2004" s="109">
        <v>645451.5</v>
      </c>
      <c r="M2004" s="19">
        <f t="shared" si="96"/>
        <v>0</v>
      </c>
      <c r="N2004" s="11">
        <f>M2004*(1+VOTOS!$P$3%)^Q2004</f>
        <v>0</v>
      </c>
      <c r="O2004" s="54">
        <f t="shared" si="94"/>
        <v>645451.5</v>
      </c>
      <c r="P2004" s="103">
        <f t="shared" si="95"/>
        <v>4.29530954273317E-6</v>
      </c>
      <c r="Q2004" s="6">
        <v>0</v>
      </c>
      <c r="R2004" s="6"/>
      <c r="S2004" s="6" t="s">
        <v>7</v>
      </c>
    </row>
    <row r="2005" spans="1:19" s="47" customFormat="1" ht="14" x14ac:dyDescent="0.15">
      <c r="A2005" s="14" t="s">
        <v>5234</v>
      </c>
      <c r="B2005" s="115" t="s">
        <v>416</v>
      </c>
      <c r="C2005" s="40" t="s">
        <v>65</v>
      </c>
      <c r="D2005" s="12" t="s">
        <v>445</v>
      </c>
      <c r="E2005" s="51" t="s">
        <v>446</v>
      </c>
      <c r="F2005" s="14" t="s">
        <v>6116</v>
      </c>
      <c r="G2005" s="14" t="s">
        <v>6117</v>
      </c>
      <c r="H2005" s="14" t="s">
        <v>38</v>
      </c>
      <c r="I2005" s="14" t="s">
        <v>39</v>
      </c>
      <c r="J2005" s="15" t="s">
        <v>7586</v>
      </c>
      <c r="K2005" s="52" t="s">
        <v>3940</v>
      </c>
      <c r="L2005" s="109">
        <v>636033.5</v>
      </c>
      <c r="M2005" s="19">
        <f t="shared" si="96"/>
        <v>0</v>
      </c>
      <c r="N2005" s="11">
        <f>M2005*(1+VOTOS!$P$3%)^Q2005</f>
        <v>0</v>
      </c>
      <c r="O2005" s="54">
        <f t="shared" si="94"/>
        <v>636033.5</v>
      </c>
      <c r="P2005" s="103">
        <f t="shared" si="95"/>
        <v>4.2326352360293186E-6</v>
      </c>
      <c r="Q2005" s="6">
        <v>0</v>
      </c>
      <c r="R2005" s="6"/>
      <c r="S2005" s="6" t="s">
        <v>7</v>
      </c>
    </row>
    <row r="2006" spans="1:19" s="47" customFormat="1" ht="14" x14ac:dyDescent="0.15">
      <c r="A2006" s="14" t="s">
        <v>5234</v>
      </c>
      <c r="B2006" s="115" t="s">
        <v>416</v>
      </c>
      <c r="C2006" s="40" t="s">
        <v>65</v>
      </c>
      <c r="D2006" s="12" t="s">
        <v>445</v>
      </c>
      <c r="E2006" s="51" t="s">
        <v>446</v>
      </c>
      <c r="F2006" s="14" t="s">
        <v>6116</v>
      </c>
      <c r="G2006" s="14" t="s">
        <v>6117</v>
      </c>
      <c r="H2006" s="14" t="s">
        <v>38</v>
      </c>
      <c r="I2006" s="14" t="s">
        <v>39</v>
      </c>
      <c r="J2006" s="15" t="s">
        <v>7586</v>
      </c>
      <c r="K2006" s="52" t="s">
        <v>4611</v>
      </c>
      <c r="L2006" s="109">
        <v>627005.5</v>
      </c>
      <c r="M2006" s="19">
        <f t="shared" si="96"/>
        <v>0</v>
      </c>
      <c r="N2006" s="11">
        <f>M2006*(1+VOTOS!$P$3%)^Q2006</f>
        <v>0</v>
      </c>
      <c r="O2006" s="54">
        <f t="shared" si="94"/>
        <v>627005.5</v>
      </c>
      <c r="P2006" s="103">
        <f t="shared" si="95"/>
        <v>4.17255627649201E-6</v>
      </c>
      <c r="Q2006" s="6">
        <v>0</v>
      </c>
      <c r="R2006" s="6"/>
      <c r="S2006" s="6" t="s">
        <v>7</v>
      </c>
    </row>
    <row r="2007" spans="1:19" s="47" customFormat="1" ht="14" x14ac:dyDescent="0.15">
      <c r="A2007" s="14" t="s">
        <v>5234</v>
      </c>
      <c r="B2007" s="115" t="s">
        <v>416</v>
      </c>
      <c r="C2007" s="40" t="s">
        <v>65</v>
      </c>
      <c r="D2007" s="12" t="s">
        <v>445</v>
      </c>
      <c r="E2007" s="51" t="s">
        <v>446</v>
      </c>
      <c r="F2007" s="14" t="s">
        <v>6116</v>
      </c>
      <c r="G2007" s="14" t="s">
        <v>6117</v>
      </c>
      <c r="H2007" s="14" t="s">
        <v>38</v>
      </c>
      <c r="I2007" s="14" t="s">
        <v>39</v>
      </c>
      <c r="J2007" s="15" t="s">
        <v>7586</v>
      </c>
      <c r="K2007" s="52" t="s">
        <v>4189</v>
      </c>
      <c r="L2007" s="109">
        <v>582914.5</v>
      </c>
      <c r="M2007" s="19">
        <f t="shared" si="96"/>
        <v>0</v>
      </c>
      <c r="N2007" s="11">
        <f>M2007*(1+VOTOS!$P$3%)^Q2007</f>
        <v>0</v>
      </c>
      <c r="O2007" s="54">
        <f t="shared" si="94"/>
        <v>582914.5</v>
      </c>
      <c r="P2007" s="103">
        <f t="shared" si="95"/>
        <v>3.8791422972098366E-6</v>
      </c>
      <c r="Q2007" s="6">
        <v>0</v>
      </c>
      <c r="R2007" s="6"/>
      <c r="S2007" s="6" t="s">
        <v>7</v>
      </c>
    </row>
    <row r="2008" spans="1:19" s="47" customFormat="1" ht="14" x14ac:dyDescent="0.15">
      <c r="A2008" s="14" t="s">
        <v>5234</v>
      </c>
      <c r="B2008" s="115" t="s">
        <v>416</v>
      </c>
      <c r="C2008" s="40" t="s">
        <v>65</v>
      </c>
      <c r="D2008" s="12" t="s">
        <v>445</v>
      </c>
      <c r="E2008" s="51" t="s">
        <v>446</v>
      </c>
      <c r="F2008" s="14" t="s">
        <v>6116</v>
      </c>
      <c r="G2008" s="14" t="s">
        <v>6117</v>
      </c>
      <c r="H2008" s="14" t="s">
        <v>38</v>
      </c>
      <c r="I2008" s="14" t="s">
        <v>39</v>
      </c>
      <c r="J2008" s="15" t="s">
        <v>7586</v>
      </c>
      <c r="K2008" s="52" t="s">
        <v>4186</v>
      </c>
      <c r="L2008" s="109">
        <v>576210</v>
      </c>
      <c r="M2008" s="19">
        <f t="shared" si="96"/>
        <v>0</v>
      </c>
      <c r="N2008" s="11">
        <f>M2008*(1+VOTOS!$P$3%)^Q2008</f>
        <v>0</v>
      </c>
      <c r="O2008" s="54">
        <f t="shared" si="94"/>
        <v>576210</v>
      </c>
      <c r="P2008" s="103">
        <f t="shared" si="95"/>
        <v>3.8345256175224317E-6</v>
      </c>
      <c r="Q2008" s="6">
        <v>0</v>
      </c>
      <c r="R2008" s="6"/>
      <c r="S2008" s="6" t="s">
        <v>7</v>
      </c>
    </row>
    <row r="2009" spans="1:19" s="47" customFormat="1" ht="14" x14ac:dyDescent="0.15">
      <c r="A2009" s="14" t="s">
        <v>5234</v>
      </c>
      <c r="B2009" s="115" t="s">
        <v>416</v>
      </c>
      <c r="C2009" s="40" t="s">
        <v>65</v>
      </c>
      <c r="D2009" s="12" t="s">
        <v>445</v>
      </c>
      <c r="E2009" s="51" t="s">
        <v>446</v>
      </c>
      <c r="F2009" s="14" t="s">
        <v>6116</v>
      </c>
      <c r="G2009" s="14" t="s">
        <v>6117</v>
      </c>
      <c r="H2009" s="14" t="s">
        <v>38</v>
      </c>
      <c r="I2009" s="14" t="s">
        <v>39</v>
      </c>
      <c r="J2009" s="15" t="s">
        <v>7586</v>
      </c>
      <c r="K2009" s="52" t="s">
        <v>4199</v>
      </c>
      <c r="L2009" s="109">
        <v>575385.5</v>
      </c>
      <c r="M2009" s="19">
        <f t="shared" si="96"/>
        <v>0</v>
      </c>
      <c r="N2009" s="11">
        <f>M2009*(1+VOTOS!$P$3%)^Q2009</f>
        <v>0</v>
      </c>
      <c r="O2009" s="54">
        <f t="shared" si="94"/>
        <v>575385.5</v>
      </c>
      <c r="P2009" s="103">
        <f t="shared" si="95"/>
        <v>3.8290387874229069E-6</v>
      </c>
      <c r="Q2009" s="6">
        <v>0</v>
      </c>
      <c r="R2009" s="6"/>
      <c r="S2009" s="6" t="s">
        <v>7</v>
      </c>
    </row>
    <row r="2010" spans="1:19" s="47" customFormat="1" ht="14" x14ac:dyDescent="0.15">
      <c r="A2010" s="14" t="s">
        <v>5234</v>
      </c>
      <c r="B2010" s="115" t="s">
        <v>416</v>
      </c>
      <c r="C2010" s="40" t="s">
        <v>65</v>
      </c>
      <c r="D2010" s="12" t="s">
        <v>445</v>
      </c>
      <c r="E2010" s="51" t="s">
        <v>446</v>
      </c>
      <c r="F2010" s="14" t="s">
        <v>6116</v>
      </c>
      <c r="G2010" s="14" t="s">
        <v>6117</v>
      </c>
      <c r="H2010" s="14" t="s">
        <v>38</v>
      </c>
      <c r="I2010" s="14" t="s">
        <v>39</v>
      </c>
      <c r="J2010" s="15" t="s">
        <v>7586</v>
      </c>
      <c r="K2010" s="52" t="s">
        <v>4218</v>
      </c>
      <c r="L2010" s="109">
        <v>570009</v>
      </c>
      <c r="M2010" s="19">
        <f t="shared" si="96"/>
        <v>0</v>
      </c>
      <c r="N2010" s="11">
        <f>M2010*(1+VOTOS!$P$3%)^Q2010</f>
        <v>0</v>
      </c>
      <c r="O2010" s="54">
        <f t="shared" si="94"/>
        <v>570009</v>
      </c>
      <c r="P2010" s="103">
        <f t="shared" si="95"/>
        <v>3.7932595975743981E-6</v>
      </c>
      <c r="Q2010" s="6">
        <v>0</v>
      </c>
      <c r="R2010" s="6"/>
      <c r="S2010" s="6" t="s">
        <v>7</v>
      </c>
    </row>
    <row r="2011" spans="1:19" s="47" customFormat="1" ht="14" x14ac:dyDescent="0.15">
      <c r="A2011" s="14" t="s">
        <v>5234</v>
      </c>
      <c r="B2011" s="115" t="s">
        <v>416</v>
      </c>
      <c r="C2011" s="40" t="s">
        <v>65</v>
      </c>
      <c r="D2011" s="12" t="s">
        <v>445</v>
      </c>
      <c r="E2011" s="51" t="s">
        <v>446</v>
      </c>
      <c r="F2011" s="14" t="s">
        <v>6116</v>
      </c>
      <c r="G2011" s="14" t="s">
        <v>6117</v>
      </c>
      <c r="H2011" s="14" t="s">
        <v>38</v>
      </c>
      <c r="I2011" s="14" t="s">
        <v>39</v>
      </c>
      <c r="J2011" s="15" t="s">
        <v>7586</v>
      </c>
      <c r="K2011" s="52" t="s">
        <v>3007</v>
      </c>
      <c r="L2011" s="109">
        <v>418263</v>
      </c>
      <c r="M2011" s="19">
        <f t="shared" si="96"/>
        <v>0</v>
      </c>
      <c r="N2011" s="11">
        <f>M2011*(1+VOTOS!$P$3%)^Q2011</f>
        <v>0</v>
      </c>
      <c r="O2011" s="54">
        <f t="shared" si="94"/>
        <v>418263</v>
      </c>
      <c r="P2011" s="103">
        <f t="shared" si="95"/>
        <v>2.7834299792814859E-6</v>
      </c>
      <c r="Q2011" s="6">
        <v>0</v>
      </c>
      <c r="R2011" s="6"/>
      <c r="S2011" s="6" t="s">
        <v>7</v>
      </c>
    </row>
    <row r="2012" spans="1:19" s="47" customFormat="1" ht="14" x14ac:dyDescent="0.15">
      <c r="A2012" s="14" t="s">
        <v>5234</v>
      </c>
      <c r="B2012" s="115" t="s">
        <v>416</v>
      </c>
      <c r="C2012" s="40" t="s">
        <v>65</v>
      </c>
      <c r="D2012" s="12" t="s">
        <v>445</v>
      </c>
      <c r="E2012" s="51" t="s">
        <v>446</v>
      </c>
      <c r="F2012" s="14" t="s">
        <v>6116</v>
      </c>
      <c r="G2012" s="14" t="s">
        <v>6117</v>
      </c>
      <c r="H2012" s="14" t="s">
        <v>38</v>
      </c>
      <c r="I2012" s="14" t="s">
        <v>39</v>
      </c>
      <c r="J2012" s="15" t="s">
        <v>7586</v>
      </c>
      <c r="K2012" s="52" t="s">
        <v>2702</v>
      </c>
      <c r="L2012" s="109">
        <v>246561.5</v>
      </c>
      <c r="M2012" s="19">
        <f t="shared" si="96"/>
        <v>0</v>
      </c>
      <c r="N2012" s="11">
        <f>M2012*(1+VOTOS!$P$3%)^Q2012</f>
        <v>0</v>
      </c>
      <c r="O2012" s="54">
        <f t="shared" si="94"/>
        <v>246561.5</v>
      </c>
      <c r="P2012" s="103">
        <f t="shared" si="95"/>
        <v>1.6408017702656273E-6</v>
      </c>
      <c r="Q2012" s="6">
        <v>0</v>
      </c>
      <c r="R2012" s="6"/>
      <c r="S2012" s="6" t="s">
        <v>7</v>
      </c>
    </row>
    <row r="2013" spans="1:19" s="47" customFormat="1" ht="14" x14ac:dyDescent="0.15">
      <c r="A2013" s="14" t="s">
        <v>5234</v>
      </c>
      <c r="B2013" s="115" t="s">
        <v>416</v>
      </c>
      <c r="C2013" s="40" t="s">
        <v>65</v>
      </c>
      <c r="D2013" s="12" t="s">
        <v>445</v>
      </c>
      <c r="E2013" s="51" t="s">
        <v>446</v>
      </c>
      <c r="F2013" s="14" t="s">
        <v>6116</v>
      </c>
      <c r="G2013" s="14" t="s">
        <v>6117</v>
      </c>
      <c r="H2013" s="14" t="s">
        <v>38</v>
      </c>
      <c r="I2013" s="14" t="s">
        <v>39</v>
      </c>
      <c r="J2013" s="15" t="s">
        <v>7586</v>
      </c>
      <c r="K2013" s="52" t="s">
        <v>2927</v>
      </c>
      <c r="L2013" s="109">
        <v>233619.5</v>
      </c>
      <c r="M2013" s="19">
        <f t="shared" si="96"/>
        <v>0</v>
      </c>
      <c r="N2013" s="11">
        <f>M2013*(1+VOTOS!$P$3%)^Q2013</f>
        <v>0</v>
      </c>
      <c r="O2013" s="54">
        <f t="shared" si="94"/>
        <v>233619.5</v>
      </c>
      <c r="P2013" s="103">
        <f t="shared" si="95"/>
        <v>1.5546761727543462E-6</v>
      </c>
      <c r="Q2013" s="6">
        <v>0</v>
      </c>
      <c r="R2013" s="6"/>
      <c r="S2013" s="6" t="s">
        <v>7</v>
      </c>
    </row>
    <row r="2014" spans="1:19" s="47" customFormat="1" ht="14" x14ac:dyDescent="0.15">
      <c r="A2014" s="14" t="s">
        <v>5234</v>
      </c>
      <c r="B2014" s="115" t="s">
        <v>416</v>
      </c>
      <c r="C2014" s="40" t="s">
        <v>65</v>
      </c>
      <c r="D2014" s="12" t="s">
        <v>445</v>
      </c>
      <c r="E2014" s="51" t="s">
        <v>446</v>
      </c>
      <c r="F2014" s="14" t="s">
        <v>6116</v>
      </c>
      <c r="G2014" s="14" t="s">
        <v>6117</v>
      </c>
      <c r="H2014" s="14" t="s">
        <v>38</v>
      </c>
      <c r="I2014" s="14" t="s">
        <v>39</v>
      </c>
      <c r="J2014" s="15" t="s">
        <v>7586</v>
      </c>
      <c r="K2014" s="52" t="s">
        <v>6303</v>
      </c>
      <c r="L2014" s="109">
        <v>42479</v>
      </c>
      <c r="M2014" s="19">
        <f t="shared" si="96"/>
        <v>0</v>
      </c>
      <c r="N2014" s="11">
        <f>M2014*(1+VOTOS!$P$3%)^Q2014</f>
        <v>0</v>
      </c>
      <c r="O2014" s="54">
        <f t="shared" si="94"/>
        <v>42479</v>
      </c>
      <c r="P2014" s="103">
        <f t="shared" si="95"/>
        <v>2.8268654432712969E-7</v>
      </c>
      <c r="Q2014" s="6">
        <v>0</v>
      </c>
      <c r="R2014" s="6"/>
      <c r="S2014" s="6" t="s">
        <v>7</v>
      </c>
    </row>
    <row r="2015" spans="1:19" s="47" customFormat="1" ht="14" x14ac:dyDescent="0.15">
      <c r="A2015" s="14" t="s">
        <v>5234</v>
      </c>
      <c r="B2015" s="115" t="s">
        <v>416</v>
      </c>
      <c r="C2015" s="40" t="s">
        <v>65</v>
      </c>
      <c r="D2015" s="12" t="s">
        <v>445</v>
      </c>
      <c r="E2015" s="51" t="s">
        <v>446</v>
      </c>
      <c r="F2015" s="14" t="s">
        <v>6116</v>
      </c>
      <c r="G2015" s="14" t="s">
        <v>6117</v>
      </c>
      <c r="H2015" s="14" t="s">
        <v>38</v>
      </c>
      <c r="I2015" s="14" t="s">
        <v>39</v>
      </c>
      <c r="J2015" s="15" t="s">
        <v>7586</v>
      </c>
      <c r="K2015" s="52" t="s">
        <v>4502</v>
      </c>
      <c r="L2015" s="109">
        <v>164374.5</v>
      </c>
      <c r="M2015" s="19">
        <f t="shared" si="96"/>
        <v>0</v>
      </c>
      <c r="N2015" s="11">
        <f>M2015*(1+VOTOS!$P$3%)^Q2015</f>
        <v>0</v>
      </c>
      <c r="O2015" s="54">
        <f t="shared" si="94"/>
        <v>164374.5</v>
      </c>
      <c r="P2015" s="103">
        <f t="shared" si="95"/>
        <v>1.0938689559664724E-6</v>
      </c>
      <c r="Q2015" s="6">
        <v>0</v>
      </c>
      <c r="R2015" s="6"/>
      <c r="S2015" s="6" t="s">
        <v>7</v>
      </c>
    </row>
    <row r="2016" spans="1:19" s="47" customFormat="1" ht="14" x14ac:dyDescent="0.15">
      <c r="A2016" s="8" t="s">
        <v>415</v>
      </c>
      <c r="B2016" s="114" t="s">
        <v>416</v>
      </c>
      <c r="C2016" s="40" t="s">
        <v>65</v>
      </c>
      <c r="D2016" s="6" t="s">
        <v>560</v>
      </c>
      <c r="E2016" s="17" t="s">
        <v>561</v>
      </c>
      <c r="F2016" s="6" t="s">
        <v>4230</v>
      </c>
      <c r="G2016" s="6" t="s">
        <v>4936</v>
      </c>
      <c r="H2016" s="6" t="s">
        <v>38</v>
      </c>
      <c r="I2016" s="8" t="s">
        <v>39</v>
      </c>
      <c r="J2016" s="15" t="s">
        <v>7586</v>
      </c>
      <c r="K2016" s="7" t="s">
        <v>4232</v>
      </c>
      <c r="L2016" s="19">
        <v>1554368</v>
      </c>
      <c r="M2016" s="19">
        <f t="shared" si="96"/>
        <v>1554368</v>
      </c>
      <c r="N2016" s="11">
        <f>M2016*(1+VOTOS!$P$3%)^Q2016</f>
        <v>1775363.3061053574</v>
      </c>
      <c r="O2016" s="54">
        <f t="shared" si="94"/>
        <v>1775363.3061053574</v>
      </c>
      <c r="P2016" s="103">
        <f t="shared" si="95"/>
        <v>1.1814574682269158E-5</v>
      </c>
      <c r="Q2016" s="6">
        <v>1102</v>
      </c>
      <c r="R2016" s="6"/>
      <c r="S2016" s="6" t="s">
        <v>11</v>
      </c>
    </row>
    <row r="2017" spans="1:19" s="47" customFormat="1" ht="14" x14ac:dyDescent="0.15">
      <c r="A2017" s="8" t="s">
        <v>415</v>
      </c>
      <c r="B2017" s="114" t="s">
        <v>416</v>
      </c>
      <c r="C2017" s="40" t="s">
        <v>65</v>
      </c>
      <c r="D2017" s="6" t="s">
        <v>560</v>
      </c>
      <c r="E2017" s="7" t="s">
        <v>561</v>
      </c>
      <c r="F2017" s="6" t="s">
        <v>4230</v>
      </c>
      <c r="G2017" s="6" t="s">
        <v>4936</v>
      </c>
      <c r="H2017" s="6" t="s">
        <v>38</v>
      </c>
      <c r="I2017" s="8" t="s">
        <v>39</v>
      </c>
      <c r="J2017" s="15" t="s">
        <v>7586</v>
      </c>
      <c r="K2017" s="7" t="s">
        <v>3001</v>
      </c>
      <c r="L2017" s="19">
        <v>1534179</v>
      </c>
      <c r="M2017" s="19">
        <f t="shared" si="96"/>
        <v>1534179</v>
      </c>
      <c r="N2017" s="11">
        <f>M2017*(1+VOTOS!$P$3%)^Q2017</f>
        <v>1758444.7453186989</v>
      </c>
      <c r="O2017" s="54">
        <f t="shared" si="94"/>
        <v>1758444.7453186989</v>
      </c>
      <c r="P2017" s="103">
        <f t="shared" si="95"/>
        <v>1.1701986121244441E-5</v>
      </c>
      <c r="Q2017" s="6">
        <v>1131</v>
      </c>
      <c r="R2017" s="6"/>
      <c r="S2017" s="6" t="s">
        <v>11</v>
      </c>
    </row>
    <row r="2018" spans="1:19" s="47" customFormat="1" ht="14" x14ac:dyDescent="0.15">
      <c r="A2018" s="8" t="s">
        <v>415</v>
      </c>
      <c r="B2018" s="114" t="s">
        <v>416</v>
      </c>
      <c r="C2018" s="40" t="s">
        <v>65</v>
      </c>
      <c r="D2018" s="6" t="s">
        <v>560</v>
      </c>
      <c r="E2018" s="7" t="s">
        <v>561</v>
      </c>
      <c r="F2018" s="6" t="s">
        <v>4230</v>
      </c>
      <c r="G2018" s="6" t="s">
        <v>4936</v>
      </c>
      <c r="H2018" s="6" t="s">
        <v>38</v>
      </c>
      <c r="I2018" s="8" t="s">
        <v>39</v>
      </c>
      <c r="J2018" s="15" t="s">
        <v>7586</v>
      </c>
      <c r="K2018" s="7" t="s">
        <v>4233</v>
      </c>
      <c r="L2018" s="19">
        <v>1526916</v>
      </c>
      <c r="M2018" s="19">
        <f t="shared" si="96"/>
        <v>1526916</v>
      </c>
      <c r="N2018" s="11">
        <f>M2018*(1+VOTOS!$P$3%)^Q2018</f>
        <v>1741275.4346450844</v>
      </c>
      <c r="O2018" s="54">
        <f t="shared" si="94"/>
        <v>1741275.4346450844</v>
      </c>
      <c r="P2018" s="103">
        <f t="shared" si="95"/>
        <v>1.1587728885838641E-5</v>
      </c>
      <c r="Q2018" s="6">
        <v>1089</v>
      </c>
      <c r="R2018" s="6"/>
      <c r="S2018" s="6" t="s">
        <v>11</v>
      </c>
    </row>
    <row r="2019" spans="1:19" s="47" customFormat="1" ht="14" x14ac:dyDescent="0.15">
      <c r="A2019" s="8" t="s">
        <v>415</v>
      </c>
      <c r="B2019" s="114" t="s">
        <v>416</v>
      </c>
      <c r="C2019" s="40" t="s">
        <v>65</v>
      </c>
      <c r="D2019" s="6" t="s">
        <v>560</v>
      </c>
      <c r="E2019" s="7" t="s">
        <v>561</v>
      </c>
      <c r="F2019" s="6" t="s">
        <v>4230</v>
      </c>
      <c r="G2019" s="6" t="s">
        <v>4936</v>
      </c>
      <c r="H2019" s="6" t="s">
        <v>38</v>
      </c>
      <c r="I2019" s="8" t="s">
        <v>39</v>
      </c>
      <c r="J2019" s="15" t="s">
        <v>7586</v>
      </c>
      <c r="K2019" s="7" t="s">
        <v>4231</v>
      </c>
      <c r="L2019" s="19">
        <v>1522447</v>
      </c>
      <c r="M2019" s="19">
        <f t="shared" si="96"/>
        <v>1522447</v>
      </c>
      <c r="N2019" s="11">
        <f>M2019*(1+VOTOS!$P$3%)^Q2019</f>
        <v>1742053.2260331677</v>
      </c>
      <c r="O2019" s="54">
        <f t="shared" si="94"/>
        <v>1742053.2260331677</v>
      </c>
      <c r="P2019" s="103">
        <f t="shared" si="95"/>
        <v>1.1592904882441779E-5</v>
      </c>
      <c r="Q2019" s="6">
        <v>1117</v>
      </c>
      <c r="R2019" s="6"/>
      <c r="S2019" s="6" t="s">
        <v>11</v>
      </c>
    </row>
    <row r="2020" spans="1:19" s="47" customFormat="1" ht="14" x14ac:dyDescent="0.15">
      <c r="A2020" s="8" t="s">
        <v>415</v>
      </c>
      <c r="B2020" s="114" t="s">
        <v>416</v>
      </c>
      <c r="C2020" s="40" t="s">
        <v>65</v>
      </c>
      <c r="D2020" s="6" t="s">
        <v>560</v>
      </c>
      <c r="E2020" s="7" t="s">
        <v>561</v>
      </c>
      <c r="F2020" s="6" t="s">
        <v>4230</v>
      </c>
      <c r="G2020" s="6" t="s">
        <v>4936</v>
      </c>
      <c r="H2020" s="6" t="s">
        <v>38</v>
      </c>
      <c r="I2020" s="8" t="s">
        <v>39</v>
      </c>
      <c r="J2020" s="15" t="s">
        <v>7586</v>
      </c>
      <c r="K2020" s="7" t="s">
        <v>2414</v>
      </c>
      <c r="L2020" s="19">
        <v>1470027</v>
      </c>
      <c r="M2020" s="19">
        <f t="shared" si="96"/>
        <v>1470027</v>
      </c>
      <c r="N2020" s="11">
        <f>M2020*(1+VOTOS!$P$3%)^Q2020</f>
        <v>1670747.1485657799</v>
      </c>
      <c r="O2020" s="54">
        <f t="shared" si="94"/>
        <v>1670747.1485657799</v>
      </c>
      <c r="P2020" s="103">
        <f t="shared" si="95"/>
        <v>1.1118381738564134E-5</v>
      </c>
      <c r="Q2020" s="6">
        <v>1061</v>
      </c>
      <c r="R2020" s="6"/>
      <c r="S2020" s="6" t="s">
        <v>11</v>
      </c>
    </row>
    <row r="2021" spans="1:19" s="47" customFormat="1" ht="14" x14ac:dyDescent="0.15">
      <c r="A2021" s="8" t="s">
        <v>415</v>
      </c>
      <c r="B2021" s="114" t="s">
        <v>416</v>
      </c>
      <c r="C2021" s="40" t="s">
        <v>65</v>
      </c>
      <c r="D2021" s="6" t="s">
        <v>560</v>
      </c>
      <c r="E2021" s="7" t="s">
        <v>561</v>
      </c>
      <c r="F2021" s="6" t="s">
        <v>4230</v>
      </c>
      <c r="G2021" s="6" t="s">
        <v>4936</v>
      </c>
      <c r="H2021" s="6" t="s">
        <v>38</v>
      </c>
      <c r="I2021" s="8" t="s">
        <v>39</v>
      </c>
      <c r="J2021" s="15" t="s">
        <v>7586</v>
      </c>
      <c r="K2021" s="7" t="s">
        <v>1348</v>
      </c>
      <c r="L2021" s="19">
        <v>1176368</v>
      </c>
      <c r="M2021" s="19">
        <f t="shared" si="96"/>
        <v>1176368</v>
      </c>
      <c r="N2021" s="11">
        <f>M2021*(1+VOTOS!$P$3%)^Q2021</f>
        <v>1359926.8851704102</v>
      </c>
      <c r="O2021" s="54">
        <f t="shared" si="94"/>
        <v>1359926.8851704102</v>
      </c>
      <c r="P2021" s="103">
        <f t="shared" si="95"/>
        <v>9.0499548413658638E-6</v>
      </c>
      <c r="Q2021" s="6">
        <v>1202</v>
      </c>
      <c r="R2021" s="6"/>
      <c r="S2021" s="6" t="s">
        <v>11</v>
      </c>
    </row>
    <row r="2022" spans="1:19" s="47" customFormat="1" ht="14" x14ac:dyDescent="0.15">
      <c r="A2022" s="8" t="s">
        <v>415</v>
      </c>
      <c r="B2022" s="114" t="s">
        <v>416</v>
      </c>
      <c r="C2022" s="40" t="s">
        <v>65</v>
      </c>
      <c r="D2022" s="6" t="s">
        <v>560</v>
      </c>
      <c r="E2022" s="7" t="s">
        <v>561</v>
      </c>
      <c r="F2022" s="6" t="s">
        <v>4230</v>
      </c>
      <c r="G2022" s="6" t="s">
        <v>4936</v>
      </c>
      <c r="H2022" s="6" t="s">
        <v>38</v>
      </c>
      <c r="I2022" s="8" t="s">
        <v>39</v>
      </c>
      <c r="J2022" s="15" t="s">
        <v>7586</v>
      </c>
      <c r="K2022" s="7" t="s">
        <v>1650</v>
      </c>
      <c r="L2022" s="19">
        <v>1171740</v>
      </c>
      <c r="M2022" s="19">
        <f t="shared" si="96"/>
        <v>1171740</v>
      </c>
      <c r="N2022" s="11">
        <f>M2022*(1+VOTOS!$P$3%)^Q2022</f>
        <v>1352291.0018453414</v>
      </c>
      <c r="O2022" s="54">
        <f t="shared" si="94"/>
        <v>1352291.0018453414</v>
      </c>
      <c r="P2022" s="103">
        <f t="shared" si="95"/>
        <v>8.9991400512331192E-6</v>
      </c>
      <c r="Q2022" s="6">
        <v>1188</v>
      </c>
      <c r="R2022" s="6"/>
      <c r="S2022" s="6" t="s">
        <v>11</v>
      </c>
    </row>
    <row r="2023" spans="1:19" s="47" customFormat="1" ht="14" x14ac:dyDescent="0.15">
      <c r="A2023" s="8" t="s">
        <v>415</v>
      </c>
      <c r="B2023" s="114" t="s">
        <v>416</v>
      </c>
      <c r="C2023" s="40" t="s">
        <v>65</v>
      </c>
      <c r="D2023" s="6" t="s">
        <v>560</v>
      </c>
      <c r="E2023" s="7" t="s">
        <v>561</v>
      </c>
      <c r="F2023" s="6" t="s">
        <v>4230</v>
      </c>
      <c r="G2023" s="6" t="s">
        <v>4936</v>
      </c>
      <c r="H2023" s="6" t="s">
        <v>38</v>
      </c>
      <c r="I2023" s="8" t="s">
        <v>39</v>
      </c>
      <c r="J2023" s="15" t="s">
        <v>7586</v>
      </c>
      <c r="K2023" s="7" t="s">
        <v>4237</v>
      </c>
      <c r="L2023" s="19">
        <v>1068164</v>
      </c>
      <c r="M2023" s="19">
        <f t="shared" si="96"/>
        <v>1068164</v>
      </c>
      <c r="N2023" s="11">
        <f>M2023*(1+VOTOS!$P$3%)^Q2023</f>
        <v>1226377.2472748824</v>
      </c>
      <c r="O2023" s="54">
        <f t="shared" si="94"/>
        <v>1226377.2472748824</v>
      </c>
      <c r="P2023" s="103">
        <f t="shared" si="95"/>
        <v>8.1612172149427797E-6</v>
      </c>
      <c r="Q2023" s="6">
        <v>1145</v>
      </c>
      <c r="R2023" s="6"/>
      <c r="S2023" s="6" t="s">
        <v>11</v>
      </c>
    </row>
    <row r="2024" spans="1:19" s="47" customFormat="1" ht="14" x14ac:dyDescent="0.15">
      <c r="A2024" s="8" t="s">
        <v>415</v>
      </c>
      <c r="B2024" s="114" t="s">
        <v>416</v>
      </c>
      <c r="C2024" s="40" t="s">
        <v>65</v>
      </c>
      <c r="D2024" s="6" t="s">
        <v>560</v>
      </c>
      <c r="E2024" s="7" t="s">
        <v>561</v>
      </c>
      <c r="F2024" s="6" t="s">
        <v>4230</v>
      </c>
      <c r="G2024" s="6" t="s">
        <v>4936</v>
      </c>
      <c r="H2024" s="6" t="s">
        <v>38</v>
      </c>
      <c r="I2024" s="8" t="s">
        <v>39</v>
      </c>
      <c r="J2024" s="15" t="s">
        <v>7586</v>
      </c>
      <c r="K2024" s="7" t="s">
        <v>2943</v>
      </c>
      <c r="L2024" s="19">
        <v>1020279</v>
      </c>
      <c r="M2024" s="19">
        <f t="shared" si="96"/>
        <v>1020279</v>
      </c>
      <c r="N2024" s="11">
        <f>M2024*(1+VOTOS!$P$3%)^Q2024</f>
        <v>1173521.2012336715</v>
      </c>
      <c r="O2024" s="54">
        <f t="shared" si="94"/>
        <v>1173521.2012336715</v>
      </c>
      <c r="P2024" s="103">
        <f t="shared" si="95"/>
        <v>7.8094741653845137E-6</v>
      </c>
      <c r="Q2024" s="6">
        <v>1160</v>
      </c>
      <c r="R2024" s="6"/>
      <c r="S2024" s="6" t="s">
        <v>11</v>
      </c>
    </row>
    <row r="2025" spans="1:19" s="47" customFormat="1" ht="14" x14ac:dyDescent="0.15">
      <c r="A2025" s="8" t="s">
        <v>415</v>
      </c>
      <c r="B2025" s="114" t="s">
        <v>416</v>
      </c>
      <c r="C2025" s="40" t="s">
        <v>65</v>
      </c>
      <c r="D2025" s="6" t="s">
        <v>560</v>
      </c>
      <c r="E2025" s="7" t="s">
        <v>561</v>
      </c>
      <c r="F2025" s="6" t="s">
        <v>4230</v>
      </c>
      <c r="G2025" s="6" t="s">
        <v>4936</v>
      </c>
      <c r="H2025" s="6" t="s">
        <v>38</v>
      </c>
      <c r="I2025" s="8" t="s">
        <v>39</v>
      </c>
      <c r="J2025" s="15" t="s">
        <v>7586</v>
      </c>
      <c r="K2025" s="7" t="s">
        <v>4234</v>
      </c>
      <c r="L2025" s="19">
        <v>1008710</v>
      </c>
      <c r="M2025" s="19">
        <f t="shared" si="96"/>
        <v>1008710</v>
      </c>
      <c r="N2025" s="11">
        <f>M2025*(1+VOTOS!$P$3%)^Q2025</f>
        <v>1148378.8845709113</v>
      </c>
      <c r="O2025" s="54">
        <f t="shared" si="94"/>
        <v>1148378.8845709113</v>
      </c>
      <c r="P2025" s="103">
        <f t="shared" si="95"/>
        <v>7.6421586774075349E-6</v>
      </c>
      <c r="Q2025" s="6">
        <v>1075</v>
      </c>
      <c r="R2025" s="6"/>
      <c r="S2025" s="6" t="s">
        <v>11</v>
      </c>
    </row>
    <row r="2026" spans="1:19" s="47" customFormat="1" ht="14" x14ac:dyDescent="0.15">
      <c r="A2026" s="8" t="s">
        <v>415</v>
      </c>
      <c r="B2026" s="114" t="s">
        <v>416</v>
      </c>
      <c r="C2026" s="40" t="s">
        <v>65</v>
      </c>
      <c r="D2026" s="6" t="s">
        <v>560</v>
      </c>
      <c r="E2026" s="7" t="s">
        <v>561</v>
      </c>
      <c r="F2026" s="6" t="s">
        <v>4230</v>
      </c>
      <c r="G2026" s="6" t="s">
        <v>4936</v>
      </c>
      <c r="H2026" s="6" t="s">
        <v>38</v>
      </c>
      <c r="I2026" s="8" t="s">
        <v>39</v>
      </c>
      <c r="J2026" s="15" t="s">
        <v>7586</v>
      </c>
      <c r="K2026" s="7" t="s">
        <v>4236</v>
      </c>
      <c r="L2026" s="19">
        <v>866222</v>
      </c>
      <c r="M2026" s="19">
        <f t="shared" si="96"/>
        <v>866222</v>
      </c>
      <c r="N2026" s="11">
        <f>M2026*(1+VOTOS!$P$3%)^Q2026</f>
        <v>997889.07352830924</v>
      </c>
      <c r="O2026" s="54">
        <f t="shared" si="94"/>
        <v>997889.07352830924</v>
      </c>
      <c r="P2026" s="103">
        <f t="shared" si="95"/>
        <v>6.6406886653998153E-6</v>
      </c>
      <c r="Q2026" s="6">
        <v>1173</v>
      </c>
      <c r="R2026" s="6"/>
      <c r="S2026" s="6" t="s">
        <v>11</v>
      </c>
    </row>
    <row r="2027" spans="1:19" s="47" customFormat="1" ht="14" x14ac:dyDescent="0.15">
      <c r="A2027" s="8" t="s">
        <v>415</v>
      </c>
      <c r="B2027" s="114" t="s">
        <v>416</v>
      </c>
      <c r="C2027" s="40" t="s">
        <v>65</v>
      </c>
      <c r="D2027" s="6" t="s">
        <v>560</v>
      </c>
      <c r="E2027" s="7" t="s">
        <v>561</v>
      </c>
      <c r="F2027" s="6" t="s">
        <v>4230</v>
      </c>
      <c r="G2027" s="6" t="s">
        <v>4936</v>
      </c>
      <c r="H2027" s="6" t="s">
        <v>38</v>
      </c>
      <c r="I2027" s="8" t="s">
        <v>39</v>
      </c>
      <c r="J2027" s="15" t="s">
        <v>7586</v>
      </c>
      <c r="K2027" s="7" t="s">
        <v>4235</v>
      </c>
      <c r="L2027" s="19">
        <v>686651</v>
      </c>
      <c r="M2027" s="19">
        <f t="shared" si="96"/>
        <v>686651</v>
      </c>
      <c r="N2027" s="11">
        <f>M2027*(1+VOTOS!$P$3%)^Q2027</f>
        <v>779748.85628448788</v>
      </c>
      <c r="O2027" s="54">
        <f t="shared" si="94"/>
        <v>779748.85628448788</v>
      </c>
      <c r="P2027" s="103">
        <f t="shared" si="95"/>
        <v>5.1890230378797414E-6</v>
      </c>
      <c r="Q2027" s="6">
        <v>1054</v>
      </c>
      <c r="R2027" s="6"/>
      <c r="S2027" s="6" t="s">
        <v>11</v>
      </c>
    </row>
    <row r="2028" spans="1:19" s="47" customFormat="1" ht="14" x14ac:dyDescent="0.15">
      <c r="A2028" s="8" t="s">
        <v>415</v>
      </c>
      <c r="B2028" s="114" t="s">
        <v>416</v>
      </c>
      <c r="C2028" s="40" t="s">
        <v>65</v>
      </c>
      <c r="D2028" s="6" t="s">
        <v>560</v>
      </c>
      <c r="E2028" s="7" t="s">
        <v>561</v>
      </c>
      <c r="F2028" s="6" t="s">
        <v>4230</v>
      </c>
      <c r="G2028" s="6" t="s">
        <v>4936</v>
      </c>
      <c r="H2028" s="6" t="s">
        <v>38</v>
      </c>
      <c r="I2028" s="8" t="s">
        <v>39</v>
      </c>
      <c r="J2028" s="15" t="s">
        <v>7586</v>
      </c>
      <c r="K2028" s="7" t="s">
        <v>1345</v>
      </c>
      <c r="L2028" s="19">
        <v>636847</v>
      </c>
      <c r="M2028" s="19">
        <f t="shared" si="96"/>
        <v>636847</v>
      </c>
      <c r="N2028" s="11">
        <f>M2028*(1+VOTOS!$P$3%)^Q2028</f>
        <v>738621.56851630216</v>
      </c>
      <c r="O2028" s="54">
        <f t="shared" si="94"/>
        <v>738621.56851630216</v>
      </c>
      <c r="P2028" s="103">
        <f t="shared" si="95"/>
        <v>4.9153317820418956E-6</v>
      </c>
      <c r="Q2028" s="6">
        <v>1229</v>
      </c>
      <c r="R2028" s="6"/>
      <c r="S2028" s="6" t="s">
        <v>11</v>
      </c>
    </row>
    <row r="2029" spans="1:19" s="47" customFormat="1" ht="14" x14ac:dyDescent="0.15">
      <c r="A2029" s="8" t="s">
        <v>415</v>
      </c>
      <c r="B2029" s="114" t="s">
        <v>416</v>
      </c>
      <c r="C2029" s="40" t="s">
        <v>65</v>
      </c>
      <c r="D2029" s="6" t="s">
        <v>560</v>
      </c>
      <c r="E2029" s="7" t="s">
        <v>561</v>
      </c>
      <c r="F2029" s="6" t="s">
        <v>4230</v>
      </c>
      <c r="G2029" s="6" t="s">
        <v>4936</v>
      </c>
      <c r="H2029" s="6" t="s">
        <v>38</v>
      </c>
      <c r="I2029" s="8" t="s">
        <v>39</v>
      </c>
      <c r="J2029" s="15" t="s">
        <v>7586</v>
      </c>
      <c r="K2029" s="7" t="s">
        <v>2412</v>
      </c>
      <c r="L2029" s="19">
        <v>543699</v>
      </c>
      <c r="M2029" s="19">
        <f t="shared" si="96"/>
        <v>543699</v>
      </c>
      <c r="N2029" s="11">
        <f>M2029*(1+VOTOS!$P$3%)^Q2029</f>
        <v>614813.7703214807</v>
      </c>
      <c r="O2029" s="54">
        <f t="shared" si="94"/>
        <v>614813.7703214807</v>
      </c>
      <c r="P2029" s="103">
        <f t="shared" si="95"/>
        <v>4.0914235301422583E-6</v>
      </c>
      <c r="Q2029" s="6">
        <v>1019</v>
      </c>
      <c r="R2029" s="6"/>
      <c r="S2029" s="6" t="s">
        <v>11</v>
      </c>
    </row>
    <row r="2030" spans="1:19" s="47" customFormat="1" ht="14" x14ac:dyDescent="0.15">
      <c r="A2030" s="8" t="s">
        <v>415</v>
      </c>
      <c r="B2030" s="114" t="s">
        <v>416</v>
      </c>
      <c r="C2030" s="40" t="s">
        <v>65</v>
      </c>
      <c r="D2030" s="6" t="s">
        <v>560</v>
      </c>
      <c r="E2030" s="7" t="s">
        <v>561</v>
      </c>
      <c r="F2030" s="6" t="s">
        <v>4230</v>
      </c>
      <c r="G2030" s="6" t="s">
        <v>4936</v>
      </c>
      <c r="H2030" s="6" t="s">
        <v>38</v>
      </c>
      <c r="I2030" s="8" t="s">
        <v>39</v>
      </c>
      <c r="J2030" s="15" t="s">
        <v>7586</v>
      </c>
      <c r="K2030" s="7" t="s">
        <v>1347</v>
      </c>
      <c r="L2030" s="19">
        <v>516741</v>
      </c>
      <c r="M2030" s="19">
        <f t="shared" si="96"/>
        <v>516741</v>
      </c>
      <c r="N2030" s="11">
        <f>M2030*(1+VOTOS!$P$3%)^Q2030</f>
        <v>598310.11391610012</v>
      </c>
      <c r="O2030" s="54">
        <f t="shared" si="94"/>
        <v>598310.11391610012</v>
      </c>
      <c r="P2030" s="103">
        <f t="shared" si="95"/>
        <v>3.9815960483748123E-6</v>
      </c>
      <c r="Q2030" s="6">
        <v>1215</v>
      </c>
      <c r="R2030" s="6"/>
      <c r="S2030" s="6" t="s">
        <v>11</v>
      </c>
    </row>
    <row r="2031" spans="1:19" s="47" customFormat="1" ht="14" x14ac:dyDescent="0.15">
      <c r="A2031" s="8" t="s">
        <v>415</v>
      </c>
      <c r="B2031" s="114" t="s">
        <v>416</v>
      </c>
      <c r="C2031" s="40" t="s">
        <v>65</v>
      </c>
      <c r="D2031" s="6" t="s">
        <v>560</v>
      </c>
      <c r="E2031" s="7" t="s">
        <v>561</v>
      </c>
      <c r="F2031" s="6" t="s">
        <v>4230</v>
      </c>
      <c r="G2031" s="6" t="s">
        <v>4936</v>
      </c>
      <c r="H2031" s="6" t="s">
        <v>38</v>
      </c>
      <c r="I2031" s="8" t="s">
        <v>39</v>
      </c>
      <c r="J2031" s="15" t="s">
        <v>7586</v>
      </c>
      <c r="K2031" s="7" t="s">
        <v>4074</v>
      </c>
      <c r="L2031" s="19">
        <v>486433</v>
      </c>
      <c r="M2031" s="19">
        <f t="shared" si="96"/>
        <v>486433</v>
      </c>
      <c r="N2031" s="11">
        <f>M2031*(1+VOTOS!$P$3%)^Q2031</f>
        <v>566078.7058187084</v>
      </c>
      <c r="O2031" s="54">
        <f t="shared" si="94"/>
        <v>566078.7058187084</v>
      </c>
      <c r="P2031" s="103">
        <f t="shared" si="95"/>
        <v>3.7671045261203066E-6</v>
      </c>
      <c r="Q2031" s="6">
        <v>1257</v>
      </c>
      <c r="R2031" s="6"/>
      <c r="S2031" s="6" t="s">
        <v>11</v>
      </c>
    </row>
    <row r="2032" spans="1:19" s="47" customFormat="1" ht="14" x14ac:dyDescent="0.15">
      <c r="A2032" s="8" t="s">
        <v>415</v>
      </c>
      <c r="B2032" s="114" t="s">
        <v>416</v>
      </c>
      <c r="C2032" s="40" t="s">
        <v>65</v>
      </c>
      <c r="D2032" s="6" t="s">
        <v>560</v>
      </c>
      <c r="E2032" s="7" t="s">
        <v>561</v>
      </c>
      <c r="F2032" s="6" t="s">
        <v>4230</v>
      </c>
      <c r="G2032" s="6" t="s">
        <v>4936</v>
      </c>
      <c r="H2032" s="6" t="s">
        <v>38</v>
      </c>
      <c r="I2032" s="8" t="s">
        <v>39</v>
      </c>
      <c r="J2032" s="15" t="s">
        <v>7586</v>
      </c>
      <c r="K2032" s="7" t="s">
        <v>1346</v>
      </c>
      <c r="L2032" s="19">
        <v>321401</v>
      </c>
      <c r="M2032" s="19">
        <f t="shared" si="96"/>
        <v>321401</v>
      </c>
      <c r="N2032" s="11">
        <f>M2032*(1+VOTOS!$P$3%)^Q2032</f>
        <v>373394.19063344155</v>
      </c>
      <c r="O2032" s="54">
        <f t="shared" si="94"/>
        <v>373394.19063344155</v>
      </c>
      <c r="P2032" s="103">
        <f t="shared" si="95"/>
        <v>2.4848398837541628E-6</v>
      </c>
      <c r="Q2032" s="6">
        <v>1243</v>
      </c>
      <c r="R2032" s="6"/>
      <c r="S2032" s="6" t="s">
        <v>11</v>
      </c>
    </row>
    <row r="2033" spans="1:19" s="47" customFormat="1" ht="14" x14ac:dyDescent="0.15">
      <c r="A2033" s="8" t="s">
        <v>415</v>
      </c>
      <c r="B2033" s="114" t="s">
        <v>416</v>
      </c>
      <c r="C2033" s="40" t="s">
        <v>65</v>
      </c>
      <c r="D2033" s="6" t="s">
        <v>560</v>
      </c>
      <c r="E2033" s="7" t="s">
        <v>561</v>
      </c>
      <c r="F2033" s="6" t="s">
        <v>4230</v>
      </c>
      <c r="G2033" s="6" t="s">
        <v>4936</v>
      </c>
      <c r="H2033" s="6" t="s">
        <v>38</v>
      </c>
      <c r="I2033" s="8" t="s">
        <v>39</v>
      </c>
      <c r="J2033" s="15" t="s">
        <v>7586</v>
      </c>
      <c r="K2033" s="7" t="s">
        <v>2460</v>
      </c>
      <c r="L2033" s="19">
        <v>214827</v>
      </c>
      <c r="M2033" s="19">
        <f t="shared" si="96"/>
        <v>214827</v>
      </c>
      <c r="N2033" s="11">
        <f>M2033*(1+VOTOS!$P$3%)^Q2033</f>
        <v>242516.03572467199</v>
      </c>
      <c r="O2033" s="54">
        <f t="shared" si="94"/>
        <v>242516.03572467199</v>
      </c>
      <c r="P2033" s="103">
        <f t="shared" si="95"/>
        <v>1.6138802722032592E-6</v>
      </c>
      <c r="Q2033" s="6">
        <v>1005</v>
      </c>
      <c r="R2033" s="6"/>
      <c r="S2033" s="6" t="s">
        <v>11</v>
      </c>
    </row>
    <row r="2034" spans="1:19" s="47" customFormat="1" ht="14" x14ac:dyDescent="0.15">
      <c r="A2034" s="8" t="s">
        <v>5234</v>
      </c>
      <c r="B2034" s="114" t="s">
        <v>416</v>
      </c>
      <c r="C2034" s="40" t="s">
        <v>65</v>
      </c>
      <c r="D2034" s="6" t="s">
        <v>697</v>
      </c>
      <c r="E2034" s="7" t="s">
        <v>698</v>
      </c>
      <c r="F2034" s="6" t="s">
        <v>5403</v>
      </c>
      <c r="G2034" s="6" t="s">
        <v>5224</v>
      </c>
      <c r="H2034" s="6" t="s">
        <v>38</v>
      </c>
      <c r="I2034" s="8" t="s">
        <v>5239</v>
      </c>
      <c r="J2034" s="15" t="s">
        <v>7586</v>
      </c>
      <c r="K2034" s="7" t="s">
        <v>6294</v>
      </c>
      <c r="L2034" s="19">
        <v>11942447</v>
      </c>
      <c r="M2034" s="19">
        <f t="shared" si="96"/>
        <v>11942447</v>
      </c>
      <c r="N2034" s="11">
        <f>M2034*(1+VOTOS!$P$3%)^Q2034</f>
        <v>14539211.001196882</v>
      </c>
      <c r="O2034" s="54">
        <f t="shared" si="94"/>
        <v>14539211.001196882</v>
      </c>
      <c r="P2034" s="103">
        <f t="shared" si="95"/>
        <v>9.6754615578787965E-5</v>
      </c>
      <c r="Q2034" s="6">
        <v>1631</v>
      </c>
      <c r="R2034" s="6"/>
      <c r="S2034" s="6" t="s">
        <v>10</v>
      </c>
    </row>
    <row r="2035" spans="1:19" s="47" customFormat="1" ht="14" x14ac:dyDescent="0.15">
      <c r="A2035" s="8" t="s">
        <v>5234</v>
      </c>
      <c r="B2035" s="114" t="s">
        <v>416</v>
      </c>
      <c r="C2035" s="40" t="s">
        <v>88</v>
      </c>
      <c r="D2035" s="6" t="s">
        <v>119</v>
      </c>
      <c r="E2035" s="7" t="s">
        <v>120</v>
      </c>
      <c r="F2035" s="6" t="s">
        <v>6357</v>
      </c>
      <c r="G2035" s="6" t="s">
        <v>4936</v>
      </c>
      <c r="H2035" s="6" t="s">
        <v>38</v>
      </c>
      <c r="I2035" s="8" t="s">
        <v>5239</v>
      </c>
      <c r="J2035" s="15" t="s">
        <v>7587</v>
      </c>
      <c r="K2035" s="7" t="s">
        <v>6528</v>
      </c>
      <c r="L2035" s="19">
        <v>292186858.38</v>
      </c>
      <c r="M2035" s="19">
        <f t="shared" si="96"/>
        <v>292186858.38</v>
      </c>
      <c r="N2035" s="11">
        <f>M2035*(1+VOTOS!$P$3%)^Q2035</f>
        <v>314726058.14398056</v>
      </c>
      <c r="O2035" s="54">
        <f t="shared" si="94"/>
        <v>314726058.14398056</v>
      </c>
      <c r="P2035" s="103">
        <f t="shared" si="95"/>
        <v>2.0944189313877718E-3</v>
      </c>
      <c r="Q2035" s="6">
        <v>616</v>
      </c>
      <c r="R2035" s="6"/>
      <c r="S2035" s="6" t="s">
        <v>95</v>
      </c>
    </row>
    <row r="2036" spans="1:19" s="47" customFormat="1" ht="14" x14ac:dyDescent="0.15">
      <c r="A2036" s="8" t="s">
        <v>5234</v>
      </c>
      <c r="B2036" s="114" t="s">
        <v>416</v>
      </c>
      <c r="C2036" s="40" t="s">
        <v>88</v>
      </c>
      <c r="D2036" s="6" t="s">
        <v>119</v>
      </c>
      <c r="E2036" s="17" t="s">
        <v>120</v>
      </c>
      <c r="F2036" s="6" t="s">
        <v>6357</v>
      </c>
      <c r="G2036" s="6" t="s">
        <v>4936</v>
      </c>
      <c r="H2036" s="6" t="s">
        <v>38</v>
      </c>
      <c r="I2036" s="8" t="s">
        <v>5239</v>
      </c>
      <c r="J2036" s="15" t="s">
        <v>7587</v>
      </c>
      <c r="K2036" s="7" t="s">
        <v>4299</v>
      </c>
      <c r="L2036" s="19">
        <v>36000000</v>
      </c>
      <c r="M2036" s="19">
        <f t="shared" si="96"/>
        <v>36000000</v>
      </c>
      <c r="N2036" s="11">
        <f>M2036*(1+VOTOS!$P$3%)^Q2036</f>
        <v>37561563.116828255</v>
      </c>
      <c r="O2036" s="54">
        <f t="shared" si="94"/>
        <v>37561563.116828255</v>
      </c>
      <c r="P2036" s="103">
        <f t="shared" si="95"/>
        <v>2.4996229847740176E-4</v>
      </c>
      <c r="Q2036" s="6">
        <v>352</v>
      </c>
      <c r="R2036" s="6"/>
      <c r="S2036" s="6" t="s">
        <v>95</v>
      </c>
    </row>
    <row r="2037" spans="1:19" s="47" customFormat="1" ht="14" x14ac:dyDescent="0.15">
      <c r="A2037" s="8" t="s">
        <v>5234</v>
      </c>
      <c r="B2037" s="114" t="s">
        <v>416</v>
      </c>
      <c r="C2037" s="40" t="s">
        <v>88</v>
      </c>
      <c r="D2037" s="6" t="s">
        <v>119</v>
      </c>
      <c r="E2037" s="7" t="s">
        <v>120</v>
      </c>
      <c r="F2037" s="6" t="s">
        <v>6357</v>
      </c>
      <c r="G2037" s="6" t="s">
        <v>4936</v>
      </c>
      <c r="H2037" s="6" t="s">
        <v>38</v>
      </c>
      <c r="I2037" s="8" t="s">
        <v>5239</v>
      </c>
      <c r="J2037" s="15" t="s">
        <v>7587</v>
      </c>
      <c r="K2037" s="7" t="s">
        <v>6528</v>
      </c>
      <c r="L2037" s="19">
        <v>23413474.505999997</v>
      </c>
      <c r="M2037" s="19">
        <f t="shared" si="96"/>
        <v>23413474.505999997</v>
      </c>
      <c r="N2037" s="11">
        <f>M2037*(1+VOTOS!$P$3%)^Q2037</f>
        <v>24130330.981805135</v>
      </c>
      <c r="O2037" s="54">
        <f t="shared" si="94"/>
        <v>24130330.981805135</v>
      </c>
      <c r="P2037" s="103">
        <f t="shared" si="95"/>
        <v>1.6058099010608459E-4</v>
      </c>
      <c r="Q2037" s="6">
        <v>250</v>
      </c>
      <c r="R2037" s="6"/>
      <c r="S2037" s="6" t="s">
        <v>95</v>
      </c>
    </row>
    <row r="2038" spans="1:19" s="47" customFormat="1" ht="14" x14ac:dyDescent="0.15">
      <c r="A2038" s="8" t="s">
        <v>5234</v>
      </c>
      <c r="B2038" s="114" t="s">
        <v>416</v>
      </c>
      <c r="C2038" s="40" t="s">
        <v>88</v>
      </c>
      <c r="D2038" s="6" t="s">
        <v>119</v>
      </c>
      <c r="E2038" s="7" t="s">
        <v>120</v>
      </c>
      <c r="F2038" s="6" t="s">
        <v>6357</v>
      </c>
      <c r="G2038" s="6" t="s">
        <v>4936</v>
      </c>
      <c r="H2038" s="6" t="s">
        <v>38</v>
      </c>
      <c r="I2038" s="8" t="s">
        <v>5239</v>
      </c>
      <c r="J2038" s="15" t="s">
        <v>7587</v>
      </c>
      <c r="K2038" s="7" t="s">
        <v>4299</v>
      </c>
      <c r="L2038" s="19">
        <v>10001101.799999999</v>
      </c>
      <c r="M2038" s="19">
        <f t="shared" si="96"/>
        <v>10001101.799999999</v>
      </c>
      <c r="N2038" s="11">
        <f>M2038*(1+VOTOS!$P$3%)^Q2038</f>
        <v>10016797.94315394</v>
      </c>
      <c r="O2038" s="54">
        <f t="shared" si="94"/>
        <v>10016797.94315394</v>
      </c>
      <c r="P2038" s="103">
        <f t="shared" si="95"/>
        <v>6.6659149127175493E-5</v>
      </c>
      <c r="Q2038" s="6">
        <v>13</v>
      </c>
      <c r="R2038" s="6"/>
      <c r="S2038" s="6" t="s">
        <v>95</v>
      </c>
    </row>
    <row r="2039" spans="1:19" s="47" customFormat="1" ht="14" x14ac:dyDescent="0.15">
      <c r="A2039" s="8" t="s">
        <v>5234</v>
      </c>
      <c r="B2039" s="114" t="s">
        <v>416</v>
      </c>
      <c r="C2039" s="40" t="s">
        <v>88</v>
      </c>
      <c r="D2039" s="6" t="s">
        <v>119</v>
      </c>
      <c r="E2039" s="7" t="s">
        <v>120</v>
      </c>
      <c r="F2039" s="6" t="s">
        <v>6357</v>
      </c>
      <c r="G2039" s="6" t="s">
        <v>4936</v>
      </c>
      <c r="H2039" s="6" t="s">
        <v>38</v>
      </c>
      <c r="I2039" s="8" t="s">
        <v>5239</v>
      </c>
      <c r="J2039" s="15" t="s">
        <v>7587</v>
      </c>
      <c r="K2039" s="7" t="s">
        <v>4188</v>
      </c>
      <c r="L2039" s="19">
        <v>6294000</v>
      </c>
      <c r="M2039" s="19">
        <f t="shared" si="96"/>
        <v>6294000</v>
      </c>
      <c r="N2039" s="11">
        <f>M2039*(1+VOTOS!$P$3%)^Q2039</f>
        <v>6578113.3080409514</v>
      </c>
      <c r="O2039" s="54">
        <f t="shared" si="94"/>
        <v>6578113.3080409514</v>
      </c>
      <c r="P2039" s="103">
        <f t="shared" si="95"/>
        <v>4.3775609577494764E-5</v>
      </c>
      <c r="Q2039" s="6">
        <v>366</v>
      </c>
      <c r="R2039" s="6"/>
      <c r="S2039" s="6" t="s">
        <v>95</v>
      </c>
    </row>
    <row r="2040" spans="1:19" s="47" customFormat="1" ht="14" x14ac:dyDescent="0.15">
      <c r="A2040" s="8" t="s">
        <v>5234</v>
      </c>
      <c r="B2040" s="114" t="s">
        <v>416</v>
      </c>
      <c r="C2040" s="40" t="s">
        <v>88</v>
      </c>
      <c r="D2040" s="6" t="s">
        <v>119</v>
      </c>
      <c r="E2040" s="7" t="s">
        <v>120</v>
      </c>
      <c r="F2040" s="6" t="s">
        <v>6357</v>
      </c>
      <c r="G2040" s="6" t="s">
        <v>4936</v>
      </c>
      <c r="H2040" s="6" t="s">
        <v>38</v>
      </c>
      <c r="I2040" s="8" t="s">
        <v>5239</v>
      </c>
      <c r="J2040" s="15" t="s">
        <v>7587</v>
      </c>
      <c r="K2040" s="7" t="s">
        <v>4126</v>
      </c>
      <c r="L2040" s="19">
        <v>78257.160000000891</v>
      </c>
      <c r="M2040" s="19">
        <f t="shared" si="96"/>
        <v>78257.160000000891</v>
      </c>
      <c r="N2040" s="11">
        <f>M2040*(1+VOTOS!$P$3%)^Q2040</f>
        <v>83072.438532270593</v>
      </c>
      <c r="O2040" s="54">
        <f t="shared" si="94"/>
        <v>83072.438532270593</v>
      </c>
      <c r="P2040" s="103">
        <f t="shared" si="95"/>
        <v>5.5282517426294092E-7</v>
      </c>
      <c r="Q2040" s="6">
        <v>495</v>
      </c>
      <c r="R2040" s="6"/>
      <c r="S2040" s="6" t="s">
        <v>95</v>
      </c>
    </row>
    <row r="2041" spans="1:19" s="47" customFormat="1" ht="14" x14ac:dyDescent="0.15">
      <c r="A2041" s="8" t="s">
        <v>415</v>
      </c>
      <c r="B2041" s="114" t="s">
        <v>416</v>
      </c>
      <c r="C2041" s="40" t="s">
        <v>65</v>
      </c>
      <c r="D2041" s="6" t="s">
        <v>311</v>
      </c>
      <c r="E2041" s="7" t="s">
        <v>312</v>
      </c>
      <c r="F2041" s="6" t="s">
        <v>4205</v>
      </c>
      <c r="G2041" s="6" t="s">
        <v>4936</v>
      </c>
      <c r="H2041" s="6" t="s">
        <v>38</v>
      </c>
      <c r="I2041" s="8" t="s">
        <v>39</v>
      </c>
      <c r="J2041" s="15" t="s">
        <v>7586</v>
      </c>
      <c r="K2041" s="7" t="s">
        <v>3286</v>
      </c>
      <c r="L2041" s="19">
        <v>3845703</v>
      </c>
      <c r="M2041" s="19">
        <f t="shared" si="96"/>
        <v>3845703</v>
      </c>
      <c r="N2041" s="11">
        <f>M2041*(1+VOTOS!$P$3%)^Q2041</f>
        <v>4078889.0246964637</v>
      </c>
      <c r="O2041" s="54">
        <f t="shared" si="94"/>
        <v>4078889.0246964637</v>
      </c>
      <c r="P2041" s="103">
        <f t="shared" si="95"/>
        <v>2.7143930956126547E-5</v>
      </c>
      <c r="Q2041" s="6">
        <v>488</v>
      </c>
      <c r="R2041" s="6"/>
      <c r="S2041" s="6" t="s">
        <v>11</v>
      </c>
    </row>
    <row r="2042" spans="1:19" s="47" customFormat="1" ht="14" x14ac:dyDescent="0.15">
      <c r="A2042" s="8" t="s">
        <v>415</v>
      </c>
      <c r="B2042" s="114" t="s">
        <v>416</v>
      </c>
      <c r="C2042" s="40" t="s">
        <v>65</v>
      </c>
      <c r="D2042" s="6" t="s">
        <v>311</v>
      </c>
      <c r="E2042" s="7" t="s">
        <v>312</v>
      </c>
      <c r="F2042" s="6" t="s">
        <v>4205</v>
      </c>
      <c r="G2042" s="6" t="s">
        <v>4936</v>
      </c>
      <c r="H2042" s="6" t="s">
        <v>38</v>
      </c>
      <c r="I2042" s="8" t="s">
        <v>39</v>
      </c>
      <c r="J2042" s="15" t="s">
        <v>7586</v>
      </c>
      <c r="K2042" s="7" t="s">
        <v>2214</v>
      </c>
      <c r="L2042" s="19">
        <v>3728628</v>
      </c>
      <c r="M2042" s="19">
        <f t="shared" si="96"/>
        <v>3728628</v>
      </c>
      <c r="N2042" s="11">
        <f>M2042*(1+VOTOS!$P$3%)^Q2042</f>
        <v>3948518.1587202735</v>
      </c>
      <c r="O2042" s="54">
        <f t="shared" si="94"/>
        <v>3948518.1587202735</v>
      </c>
      <c r="P2042" s="103">
        <f t="shared" si="95"/>
        <v>2.627634721866228E-5</v>
      </c>
      <c r="Q2042" s="48">
        <v>475</v>
      </c>
      <c r="R2042" s="48"/>
      <c r="S2042" s="48" t="s">
        <v>11</v>
      </c>
    </row>
    <row r="2043" spans="1:19" s="47" customFormat="1" ht="14" x14ac:dyDescent="0.15">
      <c r="A2043" s="8" t="s">
        <v>415</v>
      </c>
      <c r="B2043" s="114" t="s">
        <v>416</v>
      </c>
      <c r="C2043" s="40" t="s">
        <v>65</v>
      </c>
      <c r="D2043" s="6" t="s">
        <v>311</v>
      </c>
      <c r="E2043" s="7" t="s">
        <v>312</v>
      </c>
      <c r="F2043" s="6" t="s">
        <v>4205</v>
      </c>
      <c r="G2043" s="6" t="s">
        <v>4936</v>
      </c>
      <c r="H2043" s="6" t="s">
        <v>38</v>
      </c>
      <c r="I2043" s="8" t="s">
        <v>39</v>
      </c>
      <c r="J2043" s="15" t="s">
        <v>7586</v>
      </c>
      <c r="K2043" s="7" t="s">
        <v>3138</v>
      </c>
      <c r="L2043" s="19">
        <v>3705941</v>
      </c>
      <c r="M2043" s="19">
        <f t="shared" si="96"/>
        <v>3705941</v>
      </c>
      <c r="N2043" s="11">
        <f>M2043*(1+VOTOS!$P$3%)^Q2043</f>
        <v>3917398.3784960415</v>
      </c>
      <c r="O2043" s="54">
        <f t="shared" si="94"/>
        <v>3917398.3784960415</v>
      </c>
      <c r="P2043" s="103">
        <f t="shared" si="95"/>
        <v>2.6069253286794584E-5</v>
      </c>
      <c r="Q2043" s="48">
        <v>460</v>
      </c>
      <c r="R2043" s="48"/>
      <c r="S2043" s="48" t="s">
        <v>11</v>
      </c>
    </row>
    <row r="2044" spans="1:19" s="47" customFormat="1" ht="14" x14ac:dyDescent="0.15">
      <c r="A2044" s="8" t="s">
        <v>415</v>
      </c>
      <c r="B2044" s="114" t="s">
        <v>416</v>
      </c>
      <c r="C2044" s="40" t="s">
        <v>65</v>
      </c>
      <c r="D2044" s="6" t="s">
        <v>311</v>
      </c>
      <c r="E2044" s="7" t="s">
        <v>312</v>
      </c>
      <c r="F2044" s="6" t="s">
        <v>4205</v>
      </c>
      <c r="G2044" s="6" t="s">
        <v>4936</v>
      </c>
      <c r="H2044" s="6" t="s">
        <v>38</v>
      </c>
      <c r="I2044" s="8" t="s">
        <v>39</v>
      </c>
      <c r="J2044" s="15" t="s">
        <v>7586</v>
      </c>
      <c r="K2044" s="7" t="s">
        <v>4206</v>
      </c>
      <c r="L2044" s="19">
        <v>3577774</v>
      </c>
      <c r="M2044" s="19">
        <f t="shared" si="96"/>
        <v>3577774</v>
      </c>
      <c r="N2044" s="11">
        <f>M2044*(1+VOTOS!$P$3%)^Q2044</f>
        <v>3775081.1979683638</v>
      </c>
      <c r="O2044" s="54">
        <f t="shared" si="94"/>
        <v>3775081.1979683638</v>
      </c>
      <c r="P2044" s="103">
        <f t="shared" si="95"/>
        <v>2.5122169975940998E-5</v>
      </c>
      <c r="Q2044" s="6">
        <v>445</v>
      </c>
      <c r="R2044" s="6"/>
      <c r="S2044" s="6" t="s">
        <v>11</v>
      </c>
    </row>
    <row r="2045" spans="1:19" s="47" customFormat="1" ht="14" x14ac:dyDescent="0.15">
      <c r="A2045" s="8" t="s">
        <v>415</v>
      </c>
      <c r="B2045" s="114" t="s">
        <v>416</v>
      </c>
      <c r="C2045" s="40" t="s">
        <v>65</v>
      </c>
      <c r="D2045" s="6" t="s">
        <v>311</v>
      </c>
      <c r="E2045" s="7" t="s">
        <v>312</v>
      </c>
      <c r="F2045" s="6" t="s">
        <v>4205</v>
      </c>
      <c r="G2045" s="6" t="s">
        <v>4936</v>
      </c>
      <c r="H2045" s="6" t="s">
        <v>38</v>
      </c>
      <c r="I2045" s="8" t="s">
        <v>39</v>
      </c>
      <c r="J2045" s="15" t="s">
        <v>7586</v>
      </c>
      <c r="K2045" s="7" t="s">
        <v>4207</v>
      </c>
      <c r="L2045" s="19">
        <v>3566540</v>
      </c>
      <c r="M2045" s="19">
        <f t="shared" si="96"/>
        <v>3566540</v>
      </c>
      <c r="N2045" s="11">
        <f>M2045*(1+VOTOS!$P$3%)^Q2045</f>
        <v>3756877.5289767319</v>
      </c>
      <c r="O2045" s="54">
        <f t="shared" si="94"/>
        <v>3756877.5289767319</v>
      </c>
      <c r="P2045" s="103">
        <f t="shared" si="95"/>
        <v>2.5001029358663771E-5</v>
      </c>
      <c r="Q2045" s="6">
        <v>431</v>
      </c>
      <c r="R2045" s="6"/>
      <c r="S2045" s="6" t="s">
        <v>11</v>
      </c>
    </row>
    <row r="2046" spans="1:19" s="47" customFormat="1" ht="14" x14ac:dyDescent="0.15">
      <c r="A2046" s="8" t="s">
        <v>415</v>
      </c>
      <c r="B2046" s="114" t="s">
        <v>416</v>
      </c>
      <c r="C2046" s="40" t="s">
        <v>65</v>
      </c>
      <c r="D2046" s="6" t="s">
        <v>311</v>
      </c>
      <c r="E2046" s="7" t="s">
        <v>312</v>
      </c>
      <c r="F2046" s="6" t="s">
        <v>4205</v>
      </c>
      <c r="G2046" s="6" t="s">
        <v>4936</v>
      </c>
      <c r="H2046" s="6" t="s">
        <v>38</v>
      </c>
      <c r="I2046" s="8" t="s">
        <v>39</v>
      </c>
      <c r="J2046" s="15" t="s">
        <v>7586</v>
      </c>
      <c r="K2046" s="7" t="s">
        <v>4209</v>
      </c>
      <c r="L2046" s="19">
        <v>3531502</v>
      </c>
      <c r="M2046" s="19">
        <f t="shared" si="96"/>
        <v>3531502</v>
      </c>
      <c r="N2046" s="11">
        <f>M2046*(1+VOTOS!$P$3%)^Q2046</f>
        <v>3707873.2051601708</v>
      </c>
      <c r="O2046" s="54">
        <f t="shared" si="94"/>
        <v>3707873.2051601708</v>
      </c>
      <c r="P2046" s="103">
        <f t="shared" si="95"/>
        <v>2.4674918504905646E-5</v>
      </c>
      <c r="Q2046" s="6">
        <v>404</v>
      </c>
      <c r="R2046" s="6"/>
      <c r="S2046" s="6" t="s">
        <v>11</v>
      </c>
    </row>
    <row r="2047" spans="1:19" s="47" customFormat="1" ht="14" x14ac:dyDescent="0.15">
      <c r="A2047" s="8" t="s">
        <v>415</v>
      </c>
      <c r="B2047" s="114" t="s">
        <v>416</v>
      </c>
      <c r="C2047" s="40" t="s">
        <v>65</v>
      </c>
      <c r="D2047" s="6" t="s">
        <v>311</v>
      </c>
      <c r="E2047" s="7" t="s">
        <v>312</v>
      </c>
      <c r="F2047" s="6" t="s">
        <v>4205</v>
      </c>
      <c r="G2047" s="6" t="s">
        <v>4936</v>
      </c>
      <c r="H2047" s="6" t="s">
        <v>38</v>
      </c>
      <c r="I2047" s="8" t="s">
        <v>39</v>
      </c>
      <c r="J2047" s="15" t="s">
        <v>7586</v>
      </c>
      <c r="K2047" s="7" t="s">
        <v>4208</v>
      </c>
      <c r="L2047" s="19">
        <v>3510360</v>
      </c>
      <c r="M2047" s="19">
        <f t="shared" si="96"/>
        <v>3510360</v>
      </c>
      <c r="N2047" s="11">
        <f>M2047*(1+VOTOS!$P$3%)^Q2047</f>
        <v>3691459.7772373618</v>
      </c>
      <c r="O2047" s="54">
        <f t="shared" si="94"/>
        <v>3691459.7772373618</v>
      </c>
      <c r="P2047" s="103">
        <f t="shared" si="95"/>
        <v>2.4565691469898673E-5</v>
      </c>
      <c r="Q2047" s="6">
        <v>417</v>
      </c>
      <c r="R2047" s="6"/>
      <c r="S2047" s="6" t="s">
        <v>11</v>
      </c>
    </row>
    <row r="2048" spans="1:19" s="47" customFormat="1" ht="14" x14ac:dyDescent="0.15">
      <c r="A2048" s="8" t="s">
        <v>415</v>
      </c>
      <c r="B2048" s="114" t="s">
        <v>416</v>
      </c>
      <c r="C2048" s="40" t="s">
        <v>65</v>
      </c>
      <c r="D2048" s="6" t="s">
        <v>311</v>
      </c>
      <c r="E2048" s="7" t="s">
        <v>312</v>
      </c>
      <c r="F2048" s="6" t="s">
        <v>4205</v>
      </c>
      <c r="G2048" s="6" t="s">
        <v>4936</v>
      </c>
      <c r="H2048" s="6" t="s">
        <v>38</v>
      </c>
      <c r="I2048" s="8" t="s">
        <v>39</v>
      </c>
      <c r="J2048" s="15" t="s">
        <v>7586</v>
      </c>
      <c r="K2048" s="7" t="s">
        <v>1338</v>
      </c>
      <c r="L2048" s="19">
        <v>3487343</v>
      </c>
      <c r="M2048" s="19">
        <f t="shared" si="96"/>
        <v>3487343</v>
      </c>
      <c r="N2048" s="11">
        <f>M2048*(1+VOTOS!$P$3%)^Q2048</f>
        <v>3655330.3109124564</v>
      </c>
      <c r="O2048" s="54">
        <f t="shared" si="94"/>
        <v>3655330.3109124564</v>
      </c>
      <c r="P2048" s="103">
        <f t="shared" si="95"/>
        <v>2.4325259397962635E-5</v>
      </c>
      <c r="Q2048" s="6">
        <v>390</v>
      </c>
      <c r="R2048" s="6"/>
      <c r="S2048" s="6" t="s">
        <v>11</v>
      </c>
    </row>
    <row r="2049" spans="1:19" s="47" customFormat="1" ht="14" x14ac:dyDescent="0.15">
      <c r="A2049" s="8" t="s">
        <v>415</v>
      </c>
      <c r="B2049" s="114" t="s">
        <v>416</v>
      </c>
      <c r="C2049" s="40" t="s">
        <v>65</v>
      </c>
      <c r="D2049" s="6" t="s">
        <v>311</v>
      </c>
      <c r="E2049" s="7" t="s">
        <v>312</v>
      </c>
      <c r="F2049" s="6" t="s">
        <v>4205</v>
      </c>
      <c r="G2049" s="6" t="s">
        <v>4936</v>
      </c>
      <c r="H2049" s="6" t="s">
        <v>38</v>
      </c>
      <c r="I2049" s="8" t="s">
        <v>39</v>
      </c>
      <c r="J2049" s="15" t="s">
        <v>7586</v>
      </c>
      <c r="K2049" s="7" t="s">
        <v>4210</v>
      </c>
      <c r="L2049" s="19">
        <v>3195132</v>
      </c>
      <c r="M2049" s="19">
        <f t="shared" si="96"/>
        <v>3195132</v>
      </c>
      <c r="N2049" s="11">
        <f>M2049*(1+VOTOS!$P$3%)^Q2049</f>
        <v>3343392.105438726</v>
      </c>
      <c r="O2049" s="54">
        <f t="shared" si="94"/>
        <v>3343392.105438726</v>
      </c>
      <c r="P2049" s="103">
        <f t="shared" si="95"/>
        <v>2.2249392891006848E-5</v>
      </c>
      <c r="Q2049" s="48">
        <v>376</v>
      </c>
      <c r="R2049" s="48"/>
      <c r="S2049" s="48" t="s">
        <v>11</v>
      </c>
    </row>
    <row r="2050" spans="1:19" s="47" customFormat="1" ht="14" x14ac:dyDescent="0.15">
      <c r="A2050" s="8" t="s">
        <v>415</v>
      </c>
      <c r="B2050" s="114" t="s">
        <v>416</v>
      </c>
      <c r="C2050" s="40" t="s">
        <v>65</v>
      </c>
      <c r="D2050" s="6" t="s">
        <v>311</v>
      </c>
      <c r="E2050" s="7" t="s">
        <v>312</v>
      </c>
      <c r="F2050" s="6" t="s">
        <v>4205</v>
      </c>
      <c r="G2050" s="6" t="s">
        <v>4936</v>
      </c>
      <c r="H2050" s="6" t="s">
        <v>38</v>
      </c>
      <c r="I2050" s="8" t="s">
        <v>39</v>
      </c>
      <c r="J2050" s="15" t="s">
        <v>7586</v>
      </c>
      <c r="K2050" s="7" t="s">
        <v>4212</v>
      </c>
      <c r="L2050" s="19">
        <v>1467867</v>
      </c>
      <c r="M2050" s="19">
        <f t="shared" si="96"/>
        <v>1467867</v>
      </c>
      <c r="N2050" s="11">
        <f>M2050*(1+VOTOS!$P$3%)^Q2050</f>
        <v>1533201.9751753653</v>
      </c>
      <c r="O2050" s="54">
        <f t="shared" si="94"/>
        <v>1533201.9751753653</v>
      </c>
      <c r="P2050" s="103">
        <f t="shared" si="95"/>
        <v>1.020305487694752E-5</v>
      </c>
      <c r="Q2050" s="6">
        <v>361</v>
      </c>
      <c r="R2050" s="6"/>
      <c r="S2050" s="6" t="s">
        <v>11</v>
      </c>
    </row>
    <row r="2051" spans="1:19" s="47" customFormat="1" ht="14" x14ac:dyDescent="0.15">
      <c r="A2051" s="8" t="s">
        <v>415</v>
      </c>
      <c r="B2051" s="114" t="s">
        <v>416</v>
      </c>
      <c r="C2051" s="40" t="s">
        <v>65</v>
      </c>
      <c r="D2051" s="6" t="s">
        <v>311</v>
      </c>
      <c r="E2051" s="7" t="s">
        <v>312</v>
      </c>
      <c r="F2051" s="6" t="s">
        <v>4205</v>
      </c>
      <c r="G2051" s="6" t="s">
        <v>4936</v>
      </c>
      <c r="H2051" s="6" t="s">
        <v>38</v>
      </c>
      <c r="I2051" s="8" t="s">
        <v>39</v>
      </c>
      <c r="J2051" s="15" t="s">
        <v>7586</v>
      </c>
      <c r="K2051" s="7" t="s">
        <v>2411</v>
      </c>
      <c r="L2051" s="19">
        <v>1096517</v>
      </c>
      <c r="M2051" s="19">
        <f t="shared" si="96"/>
        <v>1096517</v>
      </c>
      <c r="N2051" s="11">
        <f>M2051*(1+VOTOS!$P$3%)^Q2051</f>
        <v>1165111.1606809006</v>
      </c>
      <c r="O2051" s="54">
        <f t="shared" si="94"/>
        <v>1165111.1606809006</v>
      </c>
      <c r="P2051" s="103">
        <f t="shared" si="95"/>
        <v>7.7535075630277284E-6</v>
      </c>
      <c r="Q2051" s="6">
        <v>503</v>
      </c>
      <c r="R2051" s="6"/>
      <c r="S2051" s="6" t="s">
        <v>11</v>
      </c>
    </row>
    <row r="2052" spans="1:19" s="47" customFormat="1" ht="14" x14ac:dyDescent="0.15">
      <c r="A2052" s="8" t="s">
        <v>415</v>
      </c>
      <c r="B2052" s="114" t="s">
        <v>416</v>
      </c>
      <c r="C2052" s="40" t="s">
        <v>65</v>
      </c>
      <c r="D2052" s="6" t="s">
        <v>311</v>
      </c>
      <c r="E2052" s="7" t="s">
        <v>312</v>
      </c>
      <c r="F2052" s="6" t="s">
        <v>4205</v>
      </c>
      <c r="G2052" s="6" t="s">
        <v>4936</v>
      </c>
      <c r="H2052" s="6" t="s">
        <v>38</v>
      </c>
      <c r="I2052" s="8" t="s">
        <v>39</v>
      </c>
      <c r="J2052" s="15" t="s">
        <v>7586</v>
      </c>
      <c r="K2052" s="7" t="s">
        <v>4558</v>
      </c>
      <c r="L2052" s="19">
        <v>450808</v>
      </c>
      <c r="M2052" s="19">
        <f t="shared" si="96"/>
        <v>450808</v>
      </c>
      <c r="N2052" s="11">
        <f>M2052*(1+VOTOS!$P$3%)^Q2052</f>
        <v>468833.08329615102</v>
      </c>
      <c r="O2052" s="54">
        <f t="shared" si="94"/>
        <v>468833.08329615102</v>
      </c>
      <c r="P2052" s="103">
        <f t="shared" si="95"/>
        <v>3.119960549523818E-6</v>
      </c>
      <c r="Q2052" s="6">
        <v>325</v>
      </c>
      <c r="R2052" s="6"/>
      <c r="S2052" s="6" t="s">
        <v>11</v>
      </c>
    </row>
    <row r="2053" spans="1:19" s="47" customFormat="1" ht="14" x14ac:dyDescent="0.15">
      <c r="A2053" s="8" t="s">
        <v>415</v>
      </c>
      <c r="B2053" s="114" t="s">
        <v>416</v>
      </c>
      <c r="C2053" s="40" t="s">
        <v>65</v>
      </c>
      <c r="D2053" s="6" t="s">
        <v>311</v>
      </c>
      <c r="E2053" s="7" t="s">
        <v>312</v>
      </c>
      <c r="F2053" s="6" t="s">
        <v>4205</v>
      </c>
      <c r="G2053" s="6" t="s">
        <v>4936</v>
      </c>
      <c r="H2053" s="6" t="s">
        <v>38</v>
      </c>
      <c r="I2053" s="8" t="s">
        <v>39</v>
      </c>
      <c r="J2053" s="15" t="s">
        <v>7586</v>
      </c>
      <c r="K2053" s="7" t="s">
        <v>4545</v>
      </c>
      <c r="L2053" s="19">
        <v>400210</v>
      </c>
      <c r="M2053" s="19">
        <f t="shared" si="96"/>
        <v>400210</v>
      </c>
      <c r="N2053" s="11">
        <f>M2053*(1+VOTOS!$P$3%)^Q2053</f>
        <v>425245.69853098789</v>
      </c>
      <c r="O2053" s="54">
        <f t="shared" si="94"/>
        <v>425245.69853098789</v>
      </c>
      <c r="P2053" s="103">
        <f t="shared" si="95"/>
        <v>2.8298979968384692E-6</v>
      </c>
      <c r="Q2053" s="6">
        <v>503</v>
      </c>
      <c r="R2053" s="6"/>
      <c r="S2053" s="6" t="s">
        <v>11</v>
      </c>
    </row>
    <row r="2054" spans="1:19" s="47" customFormat="1" ht="14" x14ac:dyDescent="0.15">
      <c r="A2054" s="8" t="s">
        <v>415</v>
      </c>
      <c r="B2054" s="114" t="s">
        <v>416</v>
      </c>
      <c r="C2054" s="40" t="s">
        <v>65</v>
      </c>
      <c r="D2054" s="6" t="s">
        <v>311</v>
      </c>
      <c r="E2054" s="7" t="s">
        <v>312</v>
      </c>
      <c r="F2054" s="6" t="s">
        <v>4205</v>
      </c>
      <c r="G2054" s="6" t="s">
        <v>4936</v>
      </c>
      <c r="H2054" s="6" t="s">
        <v>38</v>
      </c>
      <c r="I2054" s="8" t="s">
        <v>39</v>
      </c>
      <c r="J2054" s="15" t="s">
        <v>7586</v>
      </c>
      <c r="K2054" s="7" t="s">
        <v>4546</v>
      </c>
      <c r="L2054" s="19">
        <v>355133</v>
      </c>
      <c r="M2054" s="19">
        <f t="shared" si="96"/>
        <v>355133</v>
      </c>
      <c r="N2054" s="11">
        <f>M2054*(1+VOTOS!$P$3%)^Q2054</f>
        <v>376666.65782758815</v>
      </c>
      <c r="O2054" s="54">
        <f t="shared" si="94"/>
        <v>376666.65782758815</v>
      </c>
      <c r="P2054" s="103">
        <f t="shared" si="95"/>
        <v>2.506617290061684E-6</v>
      </c>
      <c r="Q2054" s="6">
        <v>488</v>
      </c>
      <c r="R2054" s="6"/>
      <c r="S2054" s="6" t="s">
        <v>11</v>
      </c>
    </row>
    <row r="2055" spans="1:19" s="47" customFormat="1" ht="14" x14ac:dyDescent="0.15">
      <c r="A2055" s="8" t="s">
        <v>415</v>
      </c>
      <c r="B2055" s="114" t="s">
        <v>416</v>
      </c>
      <c r="C2055" s="40" t="s">
        <v>65</v>
      </c>
      <c r="D2055" s="6" t="s">
        <v>311</v>
      </c>
      <c r="E2055" s="7" t="s">
        <v>312</v>
      </c>
      <c r="F2055" s="6" t="s">
        <v>4205</v>
      </c>
      <c r="G2055" s="6" t="s">
        <v>4936</v>
      </c>
      <c r="H2055" s="6" t="s">
        <v>38</v>
      </c>
      <c r="I2055" s="8" t="s">
        <v>39</v>
      </c>
      <c r="J2055" s="15" t="s">
        <v>7586</v>
      </c>
      <c r="K2055" s="7" t="s">
        <v>4554</v>
      </c>
      <c r="L2055" s="19">
        <v>332869</v>
      </c>
      <c r="M2055" s="19">
        <f t="shared" si="96"/>
        <v>332869</v>
      </c>
      <c r="N2055" s="11">
        <f>M2055*(1+VOTOS!$P$3%)^Q2055</f>
        <v>348314.74466321996</v>
      </c>
      <c r="O2055" s="54">
        <f t="shared" ref="O2055:O2118" si="97">+IF(N2055&gt;0,N2055,L2055)</f>
        <v>348314.74466321996</v>
      </c>
      <c r="P2055" s="103">
        <f t="shared" ref="P2055:P2118" si="98">+O2055/$O$4</f>
        <v>2.3179427836585649E-6</v>
      </c>
      <c r="Q2055" s="6">
        <v>376</v>
      </c>
      <c r="R2055" s="6"/>
      <c r="S2055" s="6" t="s">
        <v>11</v>
      </c>
    </row>
    <row r="2056" spans="1:19" s="47" customFormat="1" ht="14" x14ac:dyDescent="0.15">
      <c r="A2056" s="8" t="s">
        <v>415</v>
      </c>
      <c r="B2056" s="114" t="s">
        <v>416</v>
      </c>
      <c r="C2056" s="40" t="s">
        <v>65</v>
      </c>
      <c r="D2056" s="6" t="s">
        <v>311</v>
      </c>
      <c r="E2056" s="7" t="s">
        <v>312</v>
      </c>
      <c r="F2056" s="6" t="s">
        <v>4205</v>
      </c>
      <c r="G2056" s="6" t="s">
        <v>4936</v>
      </c>
      <c r="H2056" s="6" t="s">
        <v>38</v>
      </c>
      <c r="I2056" s="8" t="s">
        <v>39</v>
      </c>
      <c r="J2056" s="15" t="s">
        <v>7586</v>
      </c>
      <c r="K2056" s="7" t="s">
        <v>4542</v>
      </c>
      <c r="L2056" s="19">
        <v>327491</v>
      </c>
      <c r="M2056" s="19">
        <f t="shared" si="96"/>
        <v>327491</v>
      </c>
      <c r="N2056" s="11">
        <f>M2056*(1+VOTOS!$P$3%)^Q2056</f>
        <v>349660.80131266115</v>
      </c>
      <c r="O2056" s="54">
        <f t="shared" si="97"/>
        <v>349660.80131266115</v>
      </c>
      <c r="P2056" s="103">
        <f t="shared" si="98"/>
        <v>2.3269004357383947E-6</v>
      </c>
      <c r="Q2056" s="6">
        <v>543</v>
      </c>
      <c r="R2056" s="6"/>
      <c r="S2056" s="6" t="s">
        <v>11</v>
      </c>
    </row>
    <row r="2057" spans="1:19" s="47" customFormat="1" ht="14" x14ac:dyDescent="0.15">
      <c r="A2057" s="8" t="s">
        <v>415</v>
      </c>
      <c r="B2057" s="114" t="s">
        <v>416</v>
      </c>
      <c r="C2057" s="40" t="s">
        <v>65</v>
      </c>
      <c r="D2057" s="6" t="s">
        <v>311</v>
      </c>
      <c r="E2057" s="7" t="s">
        <v>312</v>
      </c>
      <c r="F2057" s="6" t="s">
        <v>4205</v>
      </c>
      <c r="G2057" s="6" t="s">
        <v>4936</v>
      </c>
      <c r="H2057" s="6" t="s">
        <v>38</v>
      </c>
      <c r="I2057" s="8" t="s">
        <v>39</v>
      </c>
      <c r="J2057" s="15" t="s">
        <v>7586</v>
      </c>
      <c r="K2057" s="7" t="s">
        <v>4556</v>
      </c>
      <c r="L2057" s="19">
        <v>325691</v>
      </c>
      <c r="M2057" s="19">
        <f t="shared" si="96"/>
        <v>325691</v>
      </c>
      <c r="N2057" s="11">
        <f>M2057*(1+VOTOS!$P$3%)^Q2057</f>
        <v>339654.48630490794</v>
      </c>
      <c r="O2057" s="54">
        <f t="shared" si="97"/>
        <v>339654.48630490794</v>
      </c>
      <c r="P2057" s="103">
        <f t="shared" si="98"/>
        <v>2.2603110477822177E-6</v>
      </c>
      <c r="Q2057" s="6">
        <v>348</v>
      </c>
      <c r="R2057" s="6"/>
      <c r="S2057" s="6" t="s">
        <v>11</v>
      </c>
    </row>
    <row r="2058" spans="1:19" s="47" customFormat="1" ht="14" x14ac:dyDescent="0.15">
      <c r="A2058" s="8" t="s">
        <v>415</v>
      </c>
      <c r="B2058" s="114" t="s">
        <v>416</v>
      </c>
      <c r="C2058" s="40" t="s">
        <v>65</v>
      </c>
      <c r="D2058" s="6" t="s">
        <v>311</v>
      </c>
      <c r="E2058" s="7" t="s">
        <v>312</v>
      </c>
      <c r="F2058" s="6" t="s">
        <v>4205</v>
      </c>
      <c r="G2058" s="6" t="s">
        <v>4936</v>
      </c>
      <c r="H2058" s="6" t="s">
        <v>38</v>
      </c>
      <c r="I2058" s="8" t="s">
        <v>39</v>
      </c>
      <c r="J2058" s="15" t="s">
        <v>7586</v>
      </c>
      <c r="K2058" s="7" t="s">
        <v>3969</v>
      </c>
      <c r="L2058" s="19">
        <v>320003</v>
      </c>
      <c r="M2058" s="19">
        <f t="shared" si="96"/>
        <v>320003</v>
      </c>
      <c r="N2058" s="11">
        <f>M2058*(1+VOTOS!$P$3%)^Q2058</f>
        <v>330677.03448011453</v>
      </c>
      <c r="O2058" s="54">
        <f t="shared" si="97"/>
        <v>330677.03448011453</v>
      </c>
      <c r="P2058" s="103">
        <f t="shared" si="98"/>
        <v>2.2005684730225921E-6</v>
      </c>
      <c r="Q2058" s="6">
        <v>272</v>
      </c>
      <c r="R2058" s="6"/>
      <c r="S2058" s="6" t="s">
        <v>11</v>
      </c>
    </row>
    <row r="2059" spans="1:19" s="47" customFormat="1" ht="14" x14ac:dyDescent="0.15">
      <c r="A2059" s="8" t="s">
        <v>415</v>
      </c>
      <c r="B2059" s="114" t="s">
        <v>416</v>
      </c>
      <c r="C2059" s="40" t="s">
        <v>65</v>
      </c>
      <c r="D2059" s="6" t="s">
        <v>311</v>
      </c>
      <c r="E2059" s="7" t="s">
        <v>312</v>
      </c>
      <c r="F2059" s="6" t="s">
        <v>4205</v>
      </c>
      <c r="G2059" s="6" t="s">
        <v>4936</v>
      </c>
      <c r="H2059" s="6" t="s">
        <v>38</v>
      </c>
      <c r="I2059" s="8" t="s">
        <v>39</v>
      </c>
      <c r="J2059" s="15" t="s">
        <v>7586</v>
      </c>
      <c r="K2059" s="7" t="s">
        <v>4541</v>
      </c>
      <c r="L2059" s="19">
        <v>303998</v>
      </c>
      <c r="M2059" s="19">
        <f t="shared" si="96"/>
        <v>303998</v>
      </c>
      <c r="N2059" s="11">
        <f>M2059*(1+VOTOS!$P$3%)^Q2059</f>
        <v>325126.04465319065</v>
      </c>
      <c r="O2059" s="54">
        <f t="shared" si="97"/>
        <v>325126.04465319065</v>
      </c>
      <c r="P2059" s="103">
        <f t="shared" si="98"/>
        <v>2.1636280993846024E-6</v>
      </c>
      <c r="Q2059" s="6">
        <v>557</v>
      </c>
      <c r="R2059" s="6"/>
      <c r="S2059" s="6" t="s">
        <v>11</v>
      </c>
    </row>
    <row r="2060" spans="1:19" s="47" customFormat="1" ht="14" x14ac:dyDescent="0.15">
      <c r="A2060" s="8" t="s">
        <v>415</v>
      </c>
      <c r="B2060" s="114" t="s">
        <v>416</v>
      </c>
      <c r="C2060" s="40" t="s">
        <v>65</v>
      </c>
      <c r="D2060" s="6" t="s">
        <v>311</v>
      </c>
      <c r="E2060" s="7" t="s">
        <v>312</v>
      </c>
      <c r="F2060" s="6" t="s">
        <v>4205</v>
      </c>
      <c r="G2060" s="6" t="s">
        <v>4936</v>
      </c>
      <c r="H2060" s="6" t="s">
        <v>38</v>
      </c>
      <c r="I2060" s="8" t="s">
        <v>39</v>
      </c>
      <c r="J2060" s="15" t="s">
        <v>7586</v>
      </c>
      <c r="K2060" s="7" t="s">
        <v>4548</v>
      </c>
      <c r="L2060" s="19">
        <v>300861</v>
      </c>
      <c r="M2060" s="19">
        <f t="shared" si="96"/>
        <v>300861</v>
      </c>
      <c r="N2060" s="11">
        <f>M2060*(1+VOTOS!$P$3%)^Q2060</f>
        <v>318027.83518482826</v>
      </c>
      <c r="O2060" s="54">
        <f t="shared" si="97"/>
        <v>318027.83518482826</v>
      </c>
      <c r="P2060" s="103">
        <f t="shared" si="98"/>
        <v>2.1163913869967994E-6</v>
      </c>
      <c r="Q2060" s="6">
        <v>460</v>
      </c>
      <c r="R2060" s="6"/>
      <c r="S2060" s="6" t="s">
        <v>11</v>
      </c>
    </row>
    <row r="2061" spans="1:19" s="47" customFormat="1" ht="14" x14ac:dyDescent="0.15">
      <c r="A2061" s="8" t="s">
        <v>415</v>
      </c>
      <c r="B2061" s="114" t="s">
        <v>416</v>
      </c>
      <c r="C2061" s="40" t="s">
        <v>65</v>
      </c>
      <c r="D2061" s="6" t="s">
        <v>311</v>
      </c>
      <c r="E2061" s="7" t="s">
        <v>312</v>
      </c>
      <c r="F2061" s="6" t="s">
        <v>4205</v>
      </c>
      <c r="G2061" s="6" t="s">
        <v>4936</v>
      </c>
      <c r="H2061" s="6" t="s">
        <v>38</v>
      </c>
      <c r="I2061" s="8" t="s">
        <v>39</v>
      </c>
      <c r="J2061" s="15" t="s">
        <v>7586</v>
      </c>
      <c r="K2061" s="7" t="s">
        <v>4560</v>
      </c>
      <c r="L2061" s="19">
        <v>297279</v>
      </c>
      <c r="M2061" s="19">
        <f t="shared" si="96"/>
        <v>297279</v>
      </c>
      <c r="N2061" s="11">
        <f>M2061*(1+VOTOS!$P$3%)^Q2061</f>
        <v>307714.29417908762</v>
      </c>
      <c r="O2061" s="54">
        <f t="shared" si="97"/>
        <v>307714.29417908762</v>
      </c>
      <c r="P2061" s="103">
        <f t="shared" si="98"/>
        <v>2.0477574910319939E-6</v>
      </c>
      <c r="Q2061" s="6">
        <v>286</v>
      </c>
      <c r="R2061" s="6"/>
      <c r="S2061" s="6" t="s">
        <v>11</v>
      </c>
    </row>
    <row r="2062" spans="1:19" s="47" customFormat="1" ht="14" x14ac:dyDescent="0.15">
      <c r="A2062" s="8" t="s">
        <v>415</v>
      </c>
      <c r="B2062" s="114" t="s">
        <v>416</v>
      </c>
      <c r="C2062" s="40" t="s">
        <v>65</v>
      </c>
      <c r="D2062" s="6" t="s">
        <v>311</v>
      </c>
      <c r="E2062" s="7" t="s">
        <v>312</v>
      </c>
      <c r="F2062" s="6" t="s">
        <v>4205</v>
      </c>
      <c r="G2062" s="6" t="s">
        <v>4936</v>
      </c>
      <c r="H2062" s="6" t="s">
        <v>38</v>
      </c>
      <c r="I2062" s="8" t="s">
        <v>39</v>
      </c>
      <c r="J2062" s="15" t="s">
        <v>7586</v>
      </c>
      <c r="K2062" s="7" t="s">
        <v>4555</v>
      </c>
      <c r="L2062" s="19">
        <v>293839</v>
      </c>
      <c r="M2062" s="19">
        <f t="shared" si="96"/>
        <v>293839</v>
      </c>
      <c r="N2062" s="11">
        <f>M2062*(1+VOTOS!$P$3%)^Q2062</f>
        <v>306917.81692997675</v>
      </c>
      <c r="O2062" s="54">
        <f t="shared" si="97"/>
        <v>306917.81692997675</v>
      </c>
      <c r="P2062" s="103">
        <f t="shared" si="98"/>
        <v>2.0424571449507224E-6</v>
      </c>
      <c r="Q2062" s="6">
        <v>361</v>
      </c>
      <c r="R2062" s="6"/>
      <c r="S2062" s="6" t="s">
        <v>11</v>
      </c>
    </row>
    <row r="2063" spans="1:19" s="47" customFormat="1" ht="14" x14ac:dyDescent="0.15">
      <c r="A2063" s="8" t="s">
        <v>415</v>
      </c>
      <c r="B2063" s="114" t="s">
        <v>416</v>
      </c>
      <c r="C2063" s="40" t="s">
        <v>65</v>
      </c>
      <c r="D2063" s="6" t="s">
        <v>311</v>
      </c>
      <c r="E2063" s="7" t="s">
        <v>312</v>
      </c>
      <c r="F2063" s="6" t="s">
        <v>4205</v>
      </c>
      <c r="G2063" s="6" t="s">
        <v>4936</v>
      </c>
      <c r="H2063" s="6" t="s">
        <v>38</v>
      </c>
      <c r="I2063" s="8" t="s">
        <v>39</v>
      </c>
      <c r="J2063" s="15" t="s">
        <v>7586</v>
      </c>
      <c r="K2063" s="7" t="s">
        <v>4557</v>
      </c>
      <c r="L2063" s="19">
        <v>290722</v>
      </c>
      <c r="M2063" s="19">
        <f t="shared" si="96"/>
        <v>290722</v>
      </c>
      <c r="N2063" s="11">
        <f>M2063*(1+VOTOS!$P$3%)^Q2063</f>
        <v>302711.15833670326</v>
      </c>
      <c r="O2063" s="54">
        <f t="shared" si="97"/>
        <v>302711.15833670326</v>
      </c>
      <c r="P2063" s="103">
        <f t="shared" si="98"/>
        <v>2.0144629412054246E-6</v>
      </c>
      <c r="Q2063" s="6">
        <v>335</v>
      </c>
      <c r="R2063" s="6"/>
      <c r="S2063" s="6" t="s">
        <v>11</v>
      </c>
    </row>
    <row r="2064" spans="1:19" s="47" customFormat="1" ht="14" x14ac:dyDescent="0.15">
      <c r="A2064" s="8" t="s">
        <v>415</v>
      </c>
      <c r="B2064" s="114" t="s">
        <v>416</v>
      </c>
      <c r="C2064" s="40" t="s">
        <v>65</v>
      </c>
      <c r="D2064" s="6" t="s">
        <v>311</v>
      </c>
      <c r="E2064" s="7" t="s">
        <v>312</v>
      </c>
      <c r="F2064" s="6" t="s">
        <v>4205</v>
      </c>
      <c r="G2064" s="6" t="s">
        <v>4936</v>
      </c>
      <c r="H2064" s="6" t="s">
        <v>38</v>
      </c>
      <c r="I2064" s="8" t="s">
        <v>39</v>
      </c>
      <c r="J2064" s="15" t="s">
        <v>7586</v>
      </c>
      <c r="K2064" s="7" t="s">
        <v>4547</v>
      </c>
      <c r="L2064" s="19">
        <v>289327</v>
      </c>
      <c r="M2064" s="19">
        <f t="shared" si="96"/>
        <v>289327</v>
      </c>
      <c r="N2064" s="11">
        <f>M2064*(1+VOTOS!$P$3%)^Q2064</f>
        <v>306389.61926694232</v>
      </c>
      <c r="O2064" s="54">
        <f t="shared" si="97"/>
        <v>306389.61926694232</v>
      </c>
      <c r="P2064" s="103">
        <f t="shared" si="98"/>
        <v>2.0389421287760275E-6</v>
      </c>
      <c r="Q2064" s="6">
        <v>475</v>
      </c>
      <c r="R2064" s="6"/>
      <c r="S2064" s="6" t="s">
        <v>11</v>
      </c>
    </row>
    <row r="2065" spans="1:20" s="47" customFormat="1" ht="14" x14ac:dyDescent="0.15">
      <c r="A2065" s="8" t="s">
        <v>415</v>
      </c>
      <c r="B2065" s="114" t="s">
        <v>416</v>
      </c>
      <c r="C2065" s="40" t="s">
        <v>65</v>
      </c>
      <c r="D2065" s="6" t="s">
        <v>311</v>
      </c>
      <c r="E2065" s="7" t="s">
        <v>312</v>
      </c>
      <c r="F2065" s="6" t="s">
        <v>4205</v>
      </c>
      <c r="G2065" s="6" t="s">
        <v>4936</v>
      </c>
      <c r="H2065" s="6" t="s">
        <v>38</v>
      </c>
      <c r="I2065" s="8" t="s">
        <v>39</v>
      </c>
      <c r="J2065" s="15" t="s">
        <v>7586</v>
      </c>
      <c r="K2065" s="7" t="s">
        <v>4552</v>
      </c>
      <c r="L2065" s="19">
        <v>277583</v>
      </c>
      <c r="M2065" s="19">
        <f t="shared" si="96"/>
        <v>277583</v>
      </c>
      <c r="N2065" s="11">
        <f>M2065*(1+VOTOS!$P$3%)^Q2065</f>
        <v>291446.12346473988</v>
      </c>
      <c r="O2065" s="54">
        <f t="shared" si="97"/>
        <v>291446.12346473988</v>
      </c>
      <c r="P2065" s="103">
        <f t="shared" si="98"/>
        <v>1.9394971044465569E-6</v>
      </c>
      <c r="Q2065" s="6">
        <v>404</v>
      </c>
      <c r="R2065" s="6"/>
      <c r="S2065" s="6" t="s">
        <v>11</v>
      </c>
    </row>
    <row r="2066" spans="1:20" s="47" customFormat="1" ht="14" x14ac:dyDescent="0.15">
      <c r="A2066" s="8" t="s">
        <v>415</v>
      </c>
      <c r="B2066" s="114" t="s">
        <v>416</v>
      </c>
      <c r="C2066" s="40" t="s">
        <v>65</v>
      </c>
      <c r="D2066" s="6" t="s">
        <v>311</v>
      </c>
      <c r="E2066" s="7" t="s">
        <v>312</v>
      </c>
      <c r="F2066" s="6" t="s">
        <v>4205</v>
      </c>
      <c r="G2066" s="6" t="s">
        <v>4936</v>
      </c>
      <c r="H2066" s="6" t="s">
        <v>38</v>
      </c>
      <c r="I2066" s="8" t="s">
        <v>39</v>
      </c>
      <c r="J2066" s="15" t="s">
        <v>7586</v>
      </c>
      <c r="K2066" s="7" t="s">
        <v>4550</v>
      </c>
      <c r="L2066" s="19">
        <v>271545</v>
      </c>
      <c r="M2066" s="19">
        <f t="shared" ref="M2066:M2129" si="99">+IF(Q2066&gt;0,L2066,0)</f>
        <v>271545</v>
      </c>
      <c r="N2066" s="11">
        <f>M2066*(1+VOTOS!$P$3%)^Q2066</f>
        <v>286036.69343565102</v>
      </c>
      <c r="O2066" s="54">
        <f t="shared" si="97"/>
        <v>286036.69343565102</v>
      </c>
      <c r="P2066" s="103">
        <f t="shared" si="98"/>
        <v>1.9034987739373046E-6</v>
      </c>
      <c r="Q2066" s="6">
        <v>431</v>
      </c>
      <c r="R2066" s="6"/>
      <c r="S2066" s="6" t="s">
        <v>11</v>
      </c>
    </row>
    <row r="2067" spans="1:20" s="47" customFormat="1" ht="14" x14ac:dyDescent="0.15">
      <c r="A2067" s="8" t="s">
        <v>415</v>
      </c>
      <c r="B2067" s="114" t="s">
        <v>416</v>
      </c>
      <c r="C2067" s="40" t="s">
        <v>65</v>
      </c>
      <c r="D2067" s="6" t="s">
        <v>311</v>
      </c>
      <c r="E2067" s="7" t="s">
        <v>312</v>
      </c>
      <c r="F2067" s="6" t="s">
        <v>4205</v>
      </c>
      <c r="G2067" s="6" t="s">
        <v>4936</v>
      </c>
      <c r="H2067" s="6" t="s">
        <v>38</v>
      </c>
      <c r="I2067" s="8" t="s">
        <v>39</v>
      </c>
      <c r="J2067" s="15" t="s">
        <v>7586</v>
      </c>
      <c r="K2067" s="7" t="s">
        <v>4171</v>
      </c>
      <c r="L2067" s="19">
        <v>271338</v>
      </c>
      <c r="M2067" s="19">
        <f t="shared" si="99"/>
        <v>271338</v>
      </c>
      <c r="N2067" s="11">
        <f>M2067*(1+VOTOS!$P$3%)^Q2067</f>
        <v>291705.3596160661</v>
      </c>
      <c r="O2067" s="54">
        <f t="shared" si="97"/>
        <v>291705.3596160661</v>
      </c>
      <c r="P2067" s="103">
        <f t="shared" si="98"/>
        <v>1.9412222526794034E-6</v>
      </c>
      <c r="Q2067" s="6">
        <v>600</v>
      </c>
      <c r="R2067" s="6"/>
      <c r="S2067" s="6" t="s">
        <v>11</v>
      </c>
    </row>
    <row r="2068" spans="1:20" s="47" customFormat="1" ht="14" x14ac:dyDescent="0.15">
      <c r="A2068" s="8" t="s">
        <v>415</v>
      </c>
      <c r="B2068" s="114" t="s">
        <v>416</v>
      </c>
      <c r="C2068" s="40" t="s">
        <v>65</v>
      </c>
      <c r="D2068" s="6" t="s">
        <v>311</v>
      </c>
      <c r="E2068" s="7" t="s">
        <v>312</v>
      </c>
      <c r="F2068" s="6" t="s">
        <v>4205</v>
      </c>
      <c r="G2068" s="6" t="s">
        <v>4936</v>
      </c>
      <c r="H2068" s="6" t="s">
        <v>38</v>
      </c>
      <c r="I2068" s="8" t="s">
        <v>39</v>
      </c>
      <c r="J2068" s="15" t="s">
        <v>7586</v>
      </c>
      <c r="K2068" s="7" t="s">
        <v>4536</v>
      </c>
      <c r="L2068" s="19">
        <v>269120</v>
      </c>
      <c r="M2068" s="19">
        <f t="shared" si="99"/>
        <v>269120</v>
      </c>
      <c r="N2068" s="11">
        <f>M2068*(1+VOTOS!$P$3%)^Q2068</f>
        <v>290790.44259310223</v>
      </c>
      <c r="O2068" s="54">
        <f t="shared" si="97"/>
        <v>290790.44259310223</v>
      </c>
      <c r="P2068" s="103">
        <f t="shared" si="98"/>
        <v>1.9351337211328103E-6</v>
      </c>
      <c r="Q2068" s="6">
        <v>642</v>
      </c>
      <c r="R2068" s="6"/>
      <c r="S2068" s="6" t="s">
        <v>11</v>
      </c>
    </row>
    <row r="2069" spans="1:20" s="47" customFormat="1" ht="14" x14ac:dyDescent="0.15">
      <c r="A2069" s="8" t="s">
        <v>415</v>
      </c>
      <c r="B2069" s="114" t="s">
        <v>416</v>
      </c>
      <c r="C2069" s="40" t="s">
        <v>65</v>
      </c>
      <c r="D2069" s="6" t="s">
        <v>311</v>
      </c>
      <c r="E2069" s="7" t="s">
        <v>312</v>
      </c>
      <c r="F2069" s="6" t="s">
        <v>4205</v>
      </c>
      <c r="G2069" s="6" t="s">
        <v>4936</v>
      </c>
      <c r="H2069" s="6" t="s">
        <v>38</v>
      </c>
      <c r="I2069" s="8" t="s">
        <v>39</v>
      </c>
      <c r="J2069" s="15" t="s">
        <v>7586</v>
      </c>
      <c r="K2069" s="7" t="s">
        <v>4543</v>
      </c>
      <c r="L2069" s="19">
        <v>264404</v>
      </c>
      <c r="M2069" s="19">
        <f t="shared" si="99"/>
        <v>264404</v>
      </c>
      <c r="N2069" s="11">
        <f>M2069*(1+VOTOS!$P$3%)^Q2069</f>
        <v>281860.70556993567</v>
      </c>
      <c r="O2069" s="54">
        <f t="shared" si="97"/>
        <v>281860.70556993567</v>
      </c>
      <c r="P2069" s="103">
        <f t="shared" si="98"/>
        <v>1.8757086757967858E-6</v>
      </c>
      <c r="Q2069" s="6">
        <v>530</v>
      </c>
      <c r="R2069" s="6"/>
      <c r="S2069" s="6" t="s">
        <v>11</v>
      </c>
    </row>
    <row r="2070" spans="1:20" s="47" customFormat="1" ht="14" x14ac:dyDescent="0.15">
      <c r="A2070" s="8" t="s">
        <v>415</v>
      </c>
      <c r="B2070" s="114" t="s">
        <v>416</v>
      </c>
      <c r="C2070" s="40" t="s">
        <v>65</v>
      </c>
      <c r="D2070" s="6" t="s">
        <v>311</v>
      </c>
      <c r="E2070" s="7" t="s">
        <v>312</v>
      </c>
      <c r="F2070" s="6" t="s">
        <v>4205</v>
      </c>
      <c r="G2070" s="6" t="s">
        <v>4936</v>
      </c>
      <c r="H2070" s="6" t="s">
        <v>38</v>
      </c>
      <c r="I2070" s="8" t="s">
        <v>39</v>
      </c>
      <c r="J2070" s="15" t="s">
        <v>7586</v>
      </c>
      <c r="K2070" s="7" t="s">
        <v>4561</v>
      </c>
      <c r="L2070" s="19">
        <v>260745</v>
      </c>
      <c r="M2070" s="19">
        <f t="shared" si="99"/>
        <v>260745</v>
      </c>
      <c r="N2070" s="11">
        <f>M2070*(1+VOTOS!$P$3%)^Q2070</f>
        <v>268987.76012150443</v>
      </c>
      <c r="O2070" s="54">
        <f t="shared" si="97"/>
        <v>268987.76012150443</v>
      </c>
      <c r="P2070" s="103">
        <f t="shared" si="98"/>
        <v>1.7900426181181992E-6</v>
      </c>
      <c r="Q2070" s="6">
        <v>258</v>
      </c>
      <c r="R2070" s="6"/>
      <c r="S2070" s="6" t="s">
        <v>11</v>
      </c>
    </row>
    <row r="2071" spans="1:20" s="47" customFormat="1" ht="14" x14ac:dyDescent="0.15">
      <c r="A2071" s="8" t="s">
        <v>415</v>
      </c>
      <c r="B2071" s="114" t="s">
        <v>416</v>
      </c>
      <c r="C2071" s="40" t="s">
        <v>65</v>
      </c>
      <c r="D2071" s="6" t="s">
        <v>311</v>
      </c>
      <c r="E2071" s="7" t="s">
        <v>312</v>
      </c>
      <c r="F2071" s="6" t="s">
        <v>4205</v>
      </c>
      <c r="G2071" s="6" t="s">
        <v>4936</v>
      </c>
      <c r="H2071" s="6" t="s">
        <v>38</v>
      </c>
      <c r="I2071" s="8" t="s">
        <v>39</v>
      </c>
      <c r="J2071" s="15" t="s">
        <v>7586</v>
      </c>
      <c r="K2071" s="7" t="s">
        <v>4553</v>
      </c>
      <c r="L2071" s="19">
        <v>260189</v>
      </c>
      <c r="M2071" s="19">
        <f t="shared" si="99"/>
        <v>260189</v>
      </c>
      <c r="N2071" s="11">
        <f>M2071*(1+VOTOS!$P$3%)^Q2071</f>
        <v>272722.45324477722</v>
      </c>
      <c r="O2071" s="54">
        <f t="shared" si="97"/>
        <v>272722.45324477722</v>
      </c>
      <c r="P2071" s="103">
        <f t="shared" si="98"/>
        <v>1.8148960161063883E-6</v>
      </c>
      <c r="Q2071" s="6">
        <v>390</v>
      </c>
      <c r="R2071" s="6"/>
      <c r="S2071" s="6" t="s">
        <v>11</v>
      </c>
      <c r="T2071" s="75"/>
    </row>
    <row r="2072" spans="1:20" s="47" customFormat="1" ht="14" x14ac:dyDescent="0.15">
      <c r="A2072" s="8" t="s">
        <v>415</v>
      </c>
      <c r="B2072" s="114" t="s">
        <v>416</v>
      </c>
      <c r="C2072" s="40" t="s">
        <v>65</v>
      </c>
      <c r="D2072" s="6" t="s">
        <v>311</v>
      </c>
      <c r="E2072" s="7" t="s">
        <v>312</v>
      </c>
      <c r="F2072" s="6" t="s">
        <v>4205</v>
      </c>
      <c r="G2072" s="6" t="s">
        <v>4936</v>
      </c>
      <c r="H2072" s="6" t="s">
        <v>38</v>
      </c>
      <c r="I2072" s="8" t="s">
        <v>39</v>
      </c>
      <c r="J2072" s="15" t="s">
        <v>7586</v>
      </c>
      <c r="K2072" s="7" t="s">
        <v>4551</v>
      </c>
      <c r="L2072" s="19">
        <v>259167</v>
      </c>
      <c r="M2072" s="19">
        <f t="shared" si="99"/>
        <v>259167</v>
      </c>
      <c r="N2072" s="11">
        <f>M2072*(1+VOTOS!$P$3%)^Q2072</f>
        <v>272537.44803589245</v>
      </c>
      <c r="O2072" s="54">
        <f t="shared" si="97"/>
        <v>272537.44803589245</v>
      </c>
      <c r="P2072" s="103">
        <f t="shared" si="98"/>
        <v>1.8136648552226068E-6</v>
      </c>
      <c r="Q2072" s="6">
        <v>417</v>
      </c>
      <c r="R2072" s="6"/>
      <c r="S2072" s="6" t="s">
        <v>11</v>
      </c>
      <c r="T2072" s="75"/>
    </row>
    <row r="2073" spans="1:20" s="47" customFormat="1" ht="14" x14ac:dyDescent="0.15">
      <c r="A2073" s="8" t="s">
        <v>415</v>
      </c>
      <c r="B2073" s="114" t="s">
        <v>416</v>
      </c>
      <c r="C2073" s="40" t="s">
        <v>65</v>
      </c>
      <c r="D2073" s="6" t="s">
        <v>311</v>
      </c>
      <c r="E2073" s="7" t="s">
        <v>312</v>
      </c>
      <c r="F2073" s="6" t="s">
        <v>4205</v>
      </c>
      <c r="G2073" s="6" t="s">
        <v>4936</v>
      </c>
      <c r="H2073" s="6" t="s">
        <v>38</v>
      </c>
      <c r="I2073" s="8" t="s">
        <v>39</v>
      </c>
      <c r="J2073" s="15" t="s">
        <v>7586</v>
      </c>
      <c r="K2073" s="7" t="s">
        <v>4538</v>
      </c>
      <c r="L2073" s="19">
        <v>250011</v>
      </c>
      <c r="M2073" s="19">
        <f t="shared" si="99"/>
        <v>250011</v>
      </c>
      <c r="N2073" s="11">
        <f>M2073*(1+VOTOS!$P$3%)^Q2073</f>
        <v>269231.80411224655</v>
      </c>
      <c r="O2073" s="54">
        <f t="shared" si="97"/>
        <v>269231.80411224655</v>
      </c>
      <c r="P2073" s="103">
        <f t="shared" si="98"/>
        <v>1.7916666665281593E-6</v>
      </c>
      <c r="Q2073" s="6">
        <v>614</v>
      </c>
      <c r="R2073" s="6"/>
      <c r="S2073" s="6" t="s">
        <v>11</v>
      </c>
      <c r="T2073" s="75"/>
    </row>
    <row r="2074" spans="1:20" s="47" customFormat="1" ht="14" x14ac:dyDescent="0.15">
      <c r="A2074" s="8" t="s">
        <v>415</v>
      </c>
      <c r="B2074" s="114" t="s">
        <v>416</v>
      </c>
      <c r="C2074" s="40" t="s">
        <v>65</v>
      </c>
      <c r="D2074" s="6" t="s">
        <v>311</v>
      </c>
      <c r="E2074" s="7" t="s">
        <v>312</v>
      </c>
      <c r="F2074" s="6" t="s">
        <v>4205</v>
      </c>
      <c r="G2074" s="6" t="s">
        <v>4936</v>
      </c>
      <c r="H2074" s="6" t="s">
        <v>38</v>
      </c>
      <c r="I2074" s="8" t="s">
        <v>39</v>
      </c>
      <c r="J2074" s="15" t="s">
        <v>7586</v>
      </c>
      <c r="K2074" s="7" t="s">
        <v>4539</v>
      </c>
      <c r="L2074" s="19">
        <v>249961</v>
      </c>
      <c r="M2074" s="19">
        <f t="shared" si="99"/>
        <v>249961</v>
      </c>
      <c r="N2074" s="11">
        <f>M2074*(1+VOTOS!$P$3%)^Q2074</f>
        <v>268270.29540334543</v>
      </c>
      <c r="O2074" s="54">
        <f t="shared" si="97"/>
        <v>268270.29540334543</v>
      </c>
      <c r="P2074" s="103">
        <f t="shared" si="98"/>
        <v>1.7852680795967415E-6</v>
      </c>
      <c r="Q2074" s="6">
        <v>586</v>
      </c>
      <c r="R2074" s="6"/>
      <c r="S2074" s="6" t="s">
        <v>11</v>
      </c>
      <c r="T2074" s="75"/>
    </row>
    <row r="2075" spans="1:20" s="47" customFormat="1" ht="14" x14ac:dyDescent="0.15">
      <c r="A2075" s="8" t="s">
        <v>415</v>
      </c>
      <c r="B2075" s="114" t="s">
        <v>416</v>
      </c>
      <c r="C2075" s="40" t="s">
        <v>65</v>
      </c>
      <c r="D2075" s="6" t="s">
        <v>311</v>
      </c>
      <c r="E2075" s="7" t="s">
        <v>312</v>
      </c>
      <c r="F2075" s="6" t="s">
        <v>4205</v>
      </c>
      <c r="G2075" s="6" t="s">
        <v>4936</v>
      </c>
      <c r="H2075" s="6" t="s">
        <v>38</v>
      </c>
      <c r="I2075" s="8" t="s">
        <v>39</v>
      </c>
      <c r="J2075" s="15" t="s">
        <v>7586</v>
      </c>
      <c r="K2075" s="7" t="s">
        <v>4537</v>
      </c>
      <c r="L2075" s="19">
        <v>231268</v>
      </c>
      <c r="M2075" s="19">
        <f t="shared" si="99"/>
        <v>231268</v>
      </c>
      <c r="N2075" s="11">
        <f>M2075*(1+VOTOS!$P$3%)^Q2075</f>
        <v>249468.80339801023</v>
      </c>
      <c r="O2075" s="54">
        <f t="shared" si="97"/>
        <v>249468.80339801023</v>
      </c>
      <c r="P2075" s="103">
        <f t="shared" si="98"/>
        <v>1.6601491077946189E-6</v>
      </c>
      <c r="Q2075" s="6">
        <v>628</v>
      </c>
      <c r="R2075" s="6"/>
      <c r="S2075" s="6" t="s">
        <v>11</v>
      </c>
      <c r="T2075" s="75"/>
    </row>
    <row r="2076" spans="1:20" s="47" customFormat="1" ht="14" x14ac:dyDescent="0.15">
      <c r="A2076" s="8" t="s">
        <v>415</v>
      </c>
      <c r="B2076" s="114" t="s">
        <v>416</v>
      </c>
      <c r="C2076" s="40" t="s">
        <v>65</v>
      </c>
      <c r="D2076" s="6" t="s">
        <v>311</v>
      </c>
      <c r="E2076" s="7" t="s">
        <v>312</v>
      </c>
      <c r="F2076" s="6" t="s">
        <v>4205</v>
      </c>
      <c r="G2076" s="6" t="s">
        <v>4936</v>
      </c>
      <c r="H2076" s="6" t="s">
        <v>38</v>
      </c>
      <c r="I2076" s="8" t="s">
        <v>39</v>
      </c>
      <c r="J2076" s="15" t="s">
        <v>7586</v>
      </c>
      <c r="K2076" s="7" t="s">
        <v>4540</v>
      </c>
      <c r="L2076" s="19">
        <v>209870</v>
      </c>
      <c r="M2076" s="19">
        <f t="shared" si="99"/>
        <v>209870</v>
      </c>
      <c r="N2076" s="11">
        <f>M2076*(1+VOTOS!$P$3%)^Q2076</f>
        <v>224835.48310321243</v>
      </c>
      <c r="O2076" s="54">
        <f t="shared" si="97"/>
        <v>224835.48310321243</v>
      </c>
      <c r="P2076" s="103">
        <f t="shared" si="98"/>
        <v>1.4962208564365422E-6</v>
      </c>
      <c r="Q2076" s="6">
        <v>571</v>
      </c>
      <c r="R2076" s="6"/>
      <c r="S2076" s="6" t="s">
        <v>11</v>
      </c>
    </row>
    <row r="2077" spans="1:20" s="47" customFormat="1" ht="14" x14ac:dyDescent="0.15">
      <c r="A2077" s="8" t="s">
        <v>415</v>
      </c>
      <c r="B2077" s="114" t="s">
        <v>416</v>
      </c>
      <c r="C2077" s="40" t="s">
        <v>65</v>
      </c>
      <c r="D2077" s="6" t="s">
        <v>311</v>
      </c>
      <c r="E2077" s="7" t="s">
        <v>312</v>
      </c>
      <c r="F2077" s="6" t="s">
        <v>4205</v>
      </c>
      <c r="G2077" s="6" t="s">
        <v>4936</v>
      </c>
      <c r="H2077" s="6" t="s">
        <v>38</v>
      </c>
      <c r="I2077" s="8" t="s">
        <v>39</v>
      </c>
      <c r="J2077" s="15" t="s">
        <v>7586</v>
      </c>
      <c r="K2077" s="7" t="s">
        <v>4544</v>
      </c>
      <c r="L2077" s="19">
        <v>135998</v>
      </c>
      <c r="M2077" s="19">
        <f t="shared" si="99"/>
        <v>135998</v>
      </c>
      <c r="N2077" s="11">
        <f>M2077*(1+VOTOS!$P$3%)^Q2077</f>
        <v>144714.88060184242</v>
      </c>
      <c r="O2077" s="54">
        <f t="shared" si="97"/>
        <v>144714.88060184242</v>
      </c>
      <c r="P2077" s="103">
        <f t="shared" si="98"/>
        <v>9.6303937263231266E-7</v>
      </c>
      <c r="Q2077" s="6">
        <v>515</v>
      </c>
      <c r="R2077" s="6"/>
      <c r="S2077" s="6" t="s">
        <v>11</v>
      </c>
      <c r="T2077" s="75"/>
    </row>
    <row r="2078" spans="1:20" s="47" customFormat="1" ht="14" x14ac:dyDescent="0.15">
      <c r="A2078" s="8" t="s">
        <v>415</v>
      </c>
      <c r="B2078" s="114" t="s">
        <v>416</v>
      </c>
      <c r="C2078" s="40" t="s">
        <v>65</v>
      </c>
      <c r="D2078" s="6" t="s">
        <v>311</v>
      </c>
      <c r="E2078" s="7" t="s">
        <v>312</v>
      </c>
      <c r="F2078" s="6" t="s">
        <v>4205</v>
      </c>
      <c r="G2078" s="6" t="s">
        <v>4936</v>
      </c>
      <c r="H2078" s="6" t="s">
        <v>38</v>
      </c>
      <c r="I2078" s="8" t="s">
        <v>39</v>
      </c>
      <c r="J2078" s="15" t="s">
        <v>7586</v>
      </c>
      <c r="K2078" s="7" t="s">
        <v>4559</v>
      </c>
      <c r="L2078" s="19">
        <v>126317</v>
      </c>
      <c r="M2078" s="19">
        <f t="shared" si="99"/>
        <v>126317</v>
      </c>
      <c r="N2078" s="11">
        <f>M2078*(1+VOTOS!$P$3%)^Q2078</f>
        <v>130924.68218442911</v>
      </c>
      <c r="O2078" s="54">
        <f t="shared" si="97"/>
        <v>130924.68218442911</v>
      </c>
      <c r="P2078" s="103">
        <f t="shared" si="98"/>
        <v>8.7126923830231372E-7</v>
      </c>
      <c r="Q2078" s="6">
        <v>297</v>
      </c>
      <c r="R2078" s="6"/>
      <c r="S2078" s="6" t="s">
        <v>11</v>
      </c>
    </row>
    <row r="2079" spans="1:20" s="47" customFormat="1" ht="14" x14ac:dyDescent="0.15">
      <c r="A2079" s="8" t="s">
        <v>415</v>
      </c>
      <c r="B2079" s="114" t="s">
        <v>416</v>
      </c>
      <c r="C2079" s="40" t="s">
        <v>65</v>
      </c>
      <c r="D2079" s="6" t="s">
        <v>311</v>
      </c>
      <c r="E2079" s="7" t="s">
        <v>312</v>
      </c>
      <c r="F2079" s="6" t="s">
        <v>4205</v>
      </c>
      <c r="G2079" s="6" t="s">
        <v>4936</v>
      </c>
      <c r="H2079" s="6" t="s">
        <v>38</v>
      </c>
      <c r="I2079" s="8" t="s">
        <v>39</v>
      </c>
      <c r="J2079" s="15" t="s">
        <v>7586</v>
      </c>
      <c r="K2079" s="7" t="s">
        <v>3132</v>
      </c>
      <c r="L2079" s="19">
        <v>111807</v>
      </c>
      <c r="M2079" s="19">
        <f t="shared" si="99"/>
        <v>111807</v>
      </c>
      <c r="N2079" s="11">
        <f>M2079*(1+VOTOS!$P$3%)^Q2079</f>
        <v>121014.27522734634</v>
      </c>
      <c r="O2079" s="54">
        <f t="shared" si="97"/>
        <v>121014.27522734634</v>
      </c>
      <c r="P2079" s="103">
        <f t="shared" si="98"/>
        <v>8.0531809313474212E-7</v>
      </c>
      <c r="Q2079" s="6">
        <v>656</v>
      </c>
      <c r="R2079" s="6"/>
      <c r="S2079" s="6" t="s">
        <v>11</v>
      </c>
    </row>
    <row r="2080" spans="1:20" s="47" customFormat="1" ht="14" x14ac:dyDescent="0.15">
      <c r="A2080" s="8" t="s">
        <v>5234</v>
      </c>
      <c r="B2080" s="114" t="s">
        <v>416</v>
      </c>
      <c r="C2080" s="40" t="s">
        <v>65</v>
      </c>
      <c r="D2080" s="6" t="s">
        <v>110</v>
      </c>
      <c r="E2080" s="17" t="s">
        <v>111</v>
      </c>
      <c r="F2080" s="6" t="s">
        <v>6373</v>
      </c>
      <c r="G2080" s="6" t="s">
        <v>5224</v>
      </c>
      <c r="H2080" s="6" t="s">
        <v>38</v>
      </c>
      <c r="I2080" s="8" t="s">
        <v>39</v>
      </c>
      <c r="J2080" s="15" t="s">
        <v>7586</v>
      </c>
      <c r="K2080" s="7" t="s">
        <v>2753</v>
      </c>
      <c r="L2080" s="19">
        <v>8611067</v>
      </c>
      <c r="M2080" s="19">
        <f t="shared" si="99"/>
        <v>8611067</v>
      </c>
      <c r="N2080" s="11">
        <f>M2080*(1+VOTOS!$P$3%)^Q2080</f>
        <v>13171210.787122307</v>
      </c>
      <c r="O2080" s="54">
        <f t="shared" si="97"/>
        <v>13171210.787122307</v>
      </c>
      <c r="P2080" s="103">
        <f t="shared" si="98"/>
        <v>8.7650934862304163E-5</v>
      </c>
      <c r="Q2080" s="6">
        <v>3523</v>
      </c>
      <c r="R2080" s="6"/>
      <c r="S2080" s="6" t="s">
        <v>690</v>
      </c>
    </row>
    <row r="2081" spans="1:19" s="47" customFormat="1" ht="14" x14ac:dyDescent="0.15">
      <c r="A2081" s="8" t="s">
        <v>5234</v>
      </c>
      <c r="B2081" s="114" t="s">
        <v>416</v>
      </c>
      <c r="C2081" s="40" t="s">
        <v>88</v>
      </c>
      <c r="D2081" s="6" t="s">
        <v>110</v>
      </c>
      <c r="E2081" s="7" t="s">
        <v>111</v>
      </c>
      <c r="F2081" s="6" t="s">
        <v>6373</v>
      </c>
      <c r="G2081" s="6" t="s">
        <v>5224</v>
      </c>
      <c r="H2081" s="6" t="s">
        <v>38</v>
      </c>
      <c r="I2081" s="8" t="s">
        <v>39</v>
      </c>
      <c r="J2081" s="15" t="s">
        <v>7587</v>
      </c>
      <c r="K2081" s="7" t="s">
        <v>1335</v>
      </c>
      <c r="L2081" s="19">
        <v>448553037.5</v>
      </c>
      <c r="M2081" s="19">
        <f t="shared" si="99"/>
        <v>448553037.5</v>
      </c>
      <c r="N2081" s="11">
        <f>M2081*(1+VOTOS!$P$3%)^Q2081</f>
        <v>718274750.81521082</v>
      </c>
      <c r="O2081" s="54">
        <f t="shared" si="97"/>
        <v>718274750.81521082</v>
      </c>
      <c r="P2081" s="103">
        <f t="shared" si="98"/>
        <v>4.7799290751990896E-3</v>
      </c>
      <c r="Q2081" s="6">
        <v>3903</v>
      </c>
      <c r="R2081" s="6"/>
      <c r="S2081" s="6" t="s">
        <v>690</v>
      </c>
    </row>
    <row r="2082" spans="1:19" s="47" customFormat="1" ht="14" x14ac:dyDescent="0.15">
      <c r="A2082" s="14" t="s">
        <v>5234</v>
      </c>
      <c r="B2082" s="115" t="s">
        <v>416</v>
      </c>
      <c r="C2082" s="40" t="s">
        <v>65</v>
      </c>
      <c r="D2082" s="12" t="s">
        <v>636</v>
      </c>
      <c r="E2082" s="51" t="s">
        <v>637</v>
      </c>
      <c r="F2082" s="14" t="s">
        <v>6111</v>
      </c>
      <c r="G2082" s="14" t="s">
        <v>37</v>
      </c>
      <c r="H2082" s="14" t="s">
        <v>38</v>
      </c>
      <c r="I2082" s="14" t="s">
        <v>39</v>
      </c>
      <c r="J2082" s="15" t="s">
        <v>7586</v>
      </c>
      <c r="K2082" s="52" t="s">
        <v>1338</v>
      </c>
      <c r="L2082" s="109">
        <v>8378588.5</v>
      </c>
      <c r="M2082" s="19">
        <f t="shared" si="99"/>
        <v>0</v>
      </c>
      <c r="N2082" s="11">
        <f>M2082*(1+VOTOS!$P$3%)^Q2082</f>
        <v>0</v>
      </c>
      <c r="O2082" s="54">
        <f t="shared" si="97"/>
        <v>8378588.5</v>
      </c>
      <c r="P2082" s="103">
        <f t="shared" si="98"/>
        <v>5.5757297238730409E-5</v>
      </c>
      <c r="Q2082" s="6">
        <v>0</v>
      </c>
      <c r="R2082" s="6"/>
      <c r="S2082" s="6" t="s">
        <v>7</v>
      </c>
    </row>
    <row r="2083" spans="1:19" s="47" customFormat="1" ht="14" x14ac:dyDescent="0.15">
      <c r="A2083" s="14" t="s">
        <v>5234</v>
      </c>
      <c r="B2083" s="115" t="s">
        <v>416</v>
      </c>
      <c r="C2083" s="40" t="s">
        <v>65</v>
      </c>
      <c r="D2083" s="12" t="s">
        <v>636</v>
      </c>
      <c r="E2083" s="51" t="s">
        <v>637</v>
      </c>
      <c r="F2083" s="14" t="s">
        <v>6111</v>
      </c>
      <c r="G2083" s="14" t="s">
        <v>37</v>
      </c>
      <c r="H2083" s="14" t="s">
        <v>38</v>
      </c>
      <c r="I2083" s="14" t="s">
        <v>39</v>
      </c>
      <c r="J2083" s="15" t="s">
        <v>7586</v>
      </c>
      <c r="K2083" s="52" t="s">
        <v>2093</v>
      </c>
      <c r="L2083" s="109">
        <v>2613679.5</v>
      </c>
      <c r="M2083" s="19">
        <f t="shared" si="99"/>
        <v>0</v>
      </c>
      <c r="N2083" s="11">
        <f>M2083*(1+VOTOS!$P$3%)^Q2083</f>
        <v>0</v>
      </c>
      <c r="O2083" s="54">
        <f t="shared" si="97"/>
        <v>2613679.5</v>
      </c>
      <c r="P2083" s="103">
        <f t="shared" si="98"/>
        <v>1.7393347909170651E-5</v>
      </c>
      <c r="Q2083" s="6">
        <v>0</v>
      </c>
      <c r="R2083" s="6"/>
      <c r="S2083" s="6" t="s">
        <v>7</v>
      </c>
    </row>
    <row r="2084" spans="1:19" s="47" customFormat="1" ht="14" x14ac:dyDescent="0.15">
      <c r="A2084" s="14" t="s">
        <v>5234</v>
      </c>
      <c r="B2084" s="115" t="s">
        <v>416</v>
      </c>
      <c r="C2084" s="40" t="s">
        <v>65</v>
      </c>
      <c r="D2084" s="12" t="s">
        <v>636</v>
      </c>
      <c r="E2084" s="51" t="s">
        <v>637</v>
      </c>
      <c r="F2084" s="14" t="s">
        <v>6111</v>
      </c>
      <c r="G2084" s="14" t="s">
        <v>37</v>
      </c>
      <c r="H2084" s="14" t="s">
        <v>38</v>
      </c>
      <c r="I2084" s="14" t="s">
        <v>39</v>
      </c>
      <c r="J2084" s="15" t="s">
        <v>7586</v>
      </c>
      <c r="K2084" s="52" t="s">
        <v>3973</v>
      </c>
      <c r="L2084" s="109">
        <f>1132887.5-420753</f>
        <v>712134.5</v>
      </c>
      <c r="M2084" s="19">
        <f t="shared" si="99"/>
        <v>0</v>
      </c>
      <c r="N2084" s="11">
        <f>M2084*(1+VOTOS!$P$3%)^Q2084</f>
        <v>0</v>
      </c>
      <c r="O2084" s="54">
        <f t="shared" si="97"/>
        <v>712134.5</v>
      </c>
      <c r="P2084" s="103">
        <f t="shared" si="98"/>
        <v>4.7390673250577541E-6</v>
      </c>
      <c r="Q2084" s="6">
        <v>0</v>
      </c>
      <c r="R2084" s="6"/>
      <c r="S2084" s="6" t="s">
        <v>7</v>
      </c>
    </row>
    <row r="2085" spans="1:19" s="47" customFormat="1" ht="14" x14ac:dyDescent="0.15">
      <c r="A2085" s="14" t="s">
        <v>5234</v>
      </c>
      <c r="B2085" s="115" t="s">
        <v>416</v>
      </c>
      <c r="C2085" s="40" t="s">
        <v>65</v>
      </c>
      <c r="D2085" s="12" t="s">
        <v>636</v>
      </c>
      <c r="E2085" s="51" t="s">
        <v>637</v>
      </c>
      <c r="F2085" s="14" t="s">
        <v>6111</v>
      </c>
      <c r="G2085" s="14" t="s">
        <v>37</v>
      </c>
      <c r="H2085" s="14" t="s">
        <v>38</v>
      </c>
      <c r="I2085" s="14" t="s">
        <v>39</v>
      </c>
      <c r="J2085" s="15" t="s">
        <v>7586</v>
      </c>
      <c r="K2085" s="52" t="s">
        <v>3974</v>
      </c>
      <c r="L2085" s="109">
        <v>1002237.5</v>
      </c>
      <c r="M2085" s="19">
        <f t="shared" si="99"/>
        <v>0</v>
      </c>
      <c r="N2085" s="11">
        <f>M2085*(1+VOTOS!$P$3%)^Q2085</f>
        <v>0</v>
      </c>
      <c r="O2085" s="54">
        <f t="shared" si="97"/>
        <v>1002237.5</v>
      </c>
      <c r="P2085" s="103">
        <f t="shared" si="98"/>
        <v>6.6696262969952596E-6</v>
      </c>
      <c r="Q2085" s="6">
        <v>0</v>
      </c>
      <c r="R2085" s="6"/>
      <c r="S2085" s="6" t="s">
        <v>7</v>
      </c>
    </row>
    <row r="2086" spans="1:19" s="47" customFormat="1" ht="14" x14ac:dyDescent="0.15">
      <c r="A2086" s="8" t="s">
        <v>415</v>
      </c>
      <c r="B2086" s="114" t="s">
        <v>416</v>
      </c>
      <c r="C2086" s="40" t="s">
        <v>65</v>
      </c>
      <c r="D2086" s="6" t="s">
        <v>907</v>
      </c>
      <c r="E2086" s="7" t="s">
        <v>908</v>
      </c>
      <c r="F2086" s="6" t="s">
        <v>4238</v>
      </c>
      <c r="G2086" s="6" t="s">
        <v>4936</v>
      </c>
      <c r="H2086" s="6" t="s">
        <v>38</v>
      </c>
      <c r="I2086" s="8" t="s">
        <v>39</v>
      </c>
      <c r="J2086" s="15" t="s">
        <v>7586</v>
      </c>
      <c r="K2086" s="7" t="s">
        <v>4209</v>
      </c>
      <c r="L2086" s="19">
        <v>2854845</v>
      </c>
      <c r="M2086" s="19">
        <f t="shared" si="99"/>
        <v>2854845</v>
      </c>
      <c r="N2086" s="11">
        <f>M2086*(1+VOTOS!$P$3%)^Q2086</f>
        <v>3126309.27539474</v>
      </c>
      <c r="O2086" s="54">
        <f t="shared" si="97"/>
        <v>3126309.27539474</v>
      </c>
      <c r="P2086" s="103">
        <f t="shared" si="98"/>
        <v>2.0804763896494545E-5</v>
      </c>
      <c r="Q2086" s="6">
        <v>753</v>
      </c>
      <c r="R2086" s="6"/>
      <c r="S2086" s="6" t="s">
        <v>11</v>
      </c>
    </row>
    <row r="2087" spans="1:19" s="47" customFormat="1" ht="14" x14ac:dyDescent="0.15">
      <c r="A2087" s="8" t="s">
        <v>415</v>
      </c>
      <c r="B2087" s="114" t="s">
        <v>416</v>
      </c>
      <c r="C2087" s="40" t="s">
        <v>65</v>
      </c>
      <c r="D2087" s="6" t="s">
        <v>907</v>
      </c>
      <c r="E2087" s="7" t="s">
        <v>908</v>
      </c>
      <c r="F2087" s="6" t="s">
        <v>4238</v>
      </c>
      <c r="G2087" s="6" t="s">
        <v>4936</v>
      </c>
      <c r="H2087" s="6" t="s">
        <v>38</v>
      </c>
      <c r="I2087" s="8" t="s">
        <v>39</v>
      </c>
      <c r="J2087" s="15" t="s">
        <v>7586</v>
      </c>
      <c r="K2087" s="7" t="s">
        <v>1338</v>
      </c>
      <c r="L2087" s="19">
        <v>1933948</v>
      </c>
      <c r="M2087" s="19">
        <f t="shared" si="99"/>
        <v>1933948</v>
      </c>
      <c r="N2087" s="11">
        <f>M2087*(1+VOTOS!$P$3%)^Q2087</f>
        <v>2114271.4378279899</v>
      </c>
      <c r="O2087" s="54">
        <f t="shared" si="97"/>
        <v>2114271.4378279899</v>
      </c>
      <c r="P2087" s="103">
        <f t="shared" si="98"/>
        <v>1.4069918937101774E-5</v>
      </c>
      <c r="Q2087" s="6">
        <v>739</v>
      </c>
      <c r="R2087" s="6"/>
      <c r="S2087" s="6" t="s">
        <v>11</v>
      </c>
    </row>
    <row r="2088" spans="1:19" s="47" customFormat="1" ht="14" x14ac:dyDescent="0.15">
      <c r="A2088" s="8" t="s">
        <v>415</v>
      </c>
      <c r="B2088" s="114" t="s">
        <v>416</v>
      </c>
      <c r="C2088" s="40" t="s">
        <v>65</v>
      </c>
      <c r="D2088" s="6" t="s">
        <v>907</v>
      </c>
      <c r="E2088" s="7" t="s">
        <v>908</v>
      </c>
      <c r="F2088" s="6" t="s">
        <v>4238</v>
      </c>
      <c r="G2088" s="6" t="s">
        <v>4936</v>
      </c>
      <c r="H2088" s="6" t="s">
        <v>38</v>
      </c>
      <c r="I2088" s="8" t="s">
        <v>39</v>
      </c>
      <c r="J2088" s="15" t="s">
        <v>7586</v>
      </c>
      <c r="K2088" s="7" t="s">
        <v>4212</v>
      </c>
      <c r="L2088" s="19">
        <v>761117</v>
      </c>
      <c r="M2088" s="19">
        <f t="shared" si="99"/>
        <v>761117</v>
      </c>
      <c r="N2088" s="11">
        <f>M2088*(1+VOTOS!$P$3%)^Q2088</f>
        <v>830780.52455659257</v>
      </c>
      <c r="O2088" s="54">
        <f t="shared" si="97"/>
        <v>830780.52455659257</v>
      </c>
      <c r="P2088" s="103">
        <f t="shared" si="98"/>
        <v>5.5286253344283824E-6</v>
      </c>
      <c r="Q2088" s="6">
        <v>726</v>
      </c>
      <c r="R2088" s="6"/>
      <c r="S2088" s="6" t="s">
        <v>11</v>
      </c>
    </row>
    <row r="2089" spans="1:19" s="47" customFormat="1" ht="14" x14ac:dyDescent="0.15">
      <c r="A2089" s="8" t="s">
        <v>415</v>
      </c>
      <c r="B2089" s="114" t="s">
        <v>416</v>
      </c>
      <c r="C2089" s="40" t="s">
        <v>65</v>
      </c>
      <c r="D2089" s="6" t="s">
        <v>907</v>
      </c>
      <c r="E2089" s="7" t="s">
        <v>908</v>
      </c>
      <c r="F2089" s="6" t="s">
        <v>4238</v>
      </c>
      <c r="G2089" s="6" t="s">
        <v>4936</v>
      </c>
      <c r="H2089" s="6" t="s">
        <v>38</v>
      </c>
      <c r="I2089" s="8" t="s">
        <v>39</v>
      </c>
      <c r="J2089" s="15" t="s">
        <v>7586</v>
      </c>
      <c r="K2089" s="7" t="s">
        <v>2665</v>
      </c>
      <c r="L2089" s="19">
        <v>475511</v>
      </c>
      <c r="M2089" s="19">
        <f t="shared" si="99"/>
        <v>475511</v>
      </c>
      <c r="N2089" s="11">
        <f>M2089*(1+VOTOS!$P$3%)^Q2089</f>
        <v>516846.78015480487</v>
      </c>
      <c r="O2089" s="54">
        <f t="shared" si="97"/>
        <v>516846.78015480487</v>
      </c>
      <c r="P2089" s="103">
        <f t="shared" si="98"/>
        <v>3.4394790420811575E-6</v>
      </c>
      <c r="Q2089" s="6">
        <v>691</v>
      </c>
      <c r="R2089" s="6"/>
      <c r="S2089" s="6" t="s">
        <v>11</v>
      </c>
    </row>
    <row r="2090" spans="1:19" s="47" customFormat="1" ht="14" x14ac:dyDescent="0.15">
      <c r="A2090" s="8" t="s">
        <v>415</v>
      </c>
      <c r="B2090" s="114" t="s">
        <v>416</v>
      </c>
      <c r="C2090" s="40" t="s">
        <v>65</v>
      </c>
      <c r="D2090" s="6" t="s">
        <v>907</v>
      </c>
      <c r="E2090" s="7" t="s">
        <v>908</v>
      </c>
      <c r="F2090" s="6" t="s">
        <v>4238</v>
      </c>
      <c r="G2090" s="6" t="s">
        <v>4936</v>
      </c>
      <c r="H2090" s="6" t="s">
        <v>38</v>
      </c>
      <c r="I2090" s="8" t="s">
        <v>39</v>
      </c>
      <c r="J2090" s="15" t="s">
        <v>7586</v>
      </c>
      <c r="K2090" s="7" t="s">
        <v>4209</v>
      </c>
      <c r="L2090" s="19">
        <v>96051</v>
      </c>
      <c r="M2090" s="19">
        <f t="shared" si="99"/>
        <v>96051</v>
      </c>
      <c r="N2090" s="11">
        <f>M2090*(1+VOTOS!$P$3%)^Q2090</f>
        <v>105184.39082014616</v>
      </c>
      <c r="O2090" s="54">
        <f t="shared" si="97"/>
        <v>105184.39082014616</v>
      </c>
      <c r="P2090" s="103">
        <f t="shared" si="98"/>
        <v>6.9997438635799754E-7</v>
      </c>
      <c r="Q2090" s="6">
        <v>753</v>
      </c>
      <c r="R2090" s="6"/>
      <c r="S2090" s="6" t="s">
        <v>11</v>
      </c>
    </row>
    <row r="2091" spans="1:19" s="47" customFormat="1" ht="14" x14ac:dyDescent="0.15">
      <c r="A2091" s="8" t="s">
        <v>415</v>
      </c>
      <c r="B2091" s="114" t="s">
        <v>416</v>
      </c>
      <c r="C2091" s="40" t="s">
        <v>65</v>
      </c>
      <c r="D2091" s="6" t="s">
        <v>1787</v>
      </c>
      <c r="E2091" s="7" t="s">
        <v>1788</v>
      </c>
      <c r="F2091" s="6" t="s">
        <v>4239</v>
      </c>
      <c r="G2091" s="6" t="s">
        <v>4936</v>
      </c>
      <c r="H2091" s="6" t="s">
        <v>38</v>
      </c>
      <c r="I2091" s="8" t="s">
        <v>39</v>
      </c>
      <c r="J2091" s="15" t="s">
        <v>7586</v>
      </c>
      <c r="K2091" s="7" t="s">
        <v>3080</v>
      </c>
      <c r="L2091" s="19">
        <v>417941</v>
      </c>
      <c r="M2091" s="19">
        <f t="shared" si="99"/>
        <v>417941</v>
      </c>
      <c r="N2091" s="11">
        <f>M2091*(1+VOTOS!$P$3%)^Q2091</f>
        <v>460840.45082834555</v>
      </c>
      <c r="O2091" s="54">
        <f t="shared" si="97"/>
        <v>460840.45082834555</v>
      </c>
      <c r="P2091" s="103">
        <f t="shared" si="98"/>
        <v>3.0667716879121807E-6</v>
      </c>
      <c r="Q2091" s="6">
        <v>810</v>
      </c>
      <c r="R2091" s="6"/>
      <c r="S2091" s="6" t="s">
        <v>11</v>
      </c>
    </row>
    <row r="2092" spans="1:19" s="47" customFormat="1" ht="14" x14ac:dyDescent="0.15">
      <c r="A2092" s="14" t="s">
        <v>5234</v>
      </c>
      <c r="B2092" s="115" t="s">
        <v>416</v>
      </c>
      <c r="C2092" s="40" t="s">
        <v>65</v>
      </c>
      <c r="D2092" s="12" t="s">
        <v>1588</v>
      </c>
      <c r="E2092" s="51" t="s">
        <v>1589</v>
      </c>
      <c r="F2092" s="14" t="s">
        <v>6481</v>
      </c>
      <c r="G2092" s="14" t="s">
        <v>37</v>
      </c>
      <c r="H2092" s="14" t="s">
        <v>38</v>
      </c>
      <c r="I2092" s="14" t="s">
        <v>39</v>
      </c>
      <c r="J2092" s="15" t="s">
        <v>7586</v>
      </c>
      <c r="K2092" s="52" t="s">
        <v>4475</v>
      </c>
      <c r="L2092" s="109">
        <v>1088073</v>
      </c>
      <c r="M2092" s="19">
        <f t="shared" si="99"/>
        <v>0</v>
      </c>
      <c r="N2092" s="11">
        <f>M2092*(1+VOTOS!$P$3%)^Q2092</f>
        <v>0</v>
      </c>
      <c r="O2092" s="54">
        <f t="shared" si="97"/>
        <v>1088073</v>
      </c>
      <c r="P2092" s="103">
        <f t="shared" si="98"/>
        <v>7.240838916774241E-6</v>
      </c>
      <c r="Q2092" s="6">
        <v>0</v>
      </c>
      <c r="R2092" s="6"/>
      <c r="S2092" s="6" t="s">
        <v>7</v>
      </c>
    </row>
    <row r="2093" spans="1:19" s="47" customFormat="1" ht="14" x14ac:dyDescent="0.15">
      <c r="A2093" s="8" t="s">
        <v>5234</v>
      </c>
      <c r="B2093" s="114" t="s">
        <v>416</v>
      </c>
      <c r="C2093" s="40" t="s">
        <v>88</v>
      </c>
      <c r="D2093" s="6" t="s">
        <v>921</v>
      </c>
      <c r="E2093" s="7" t="s">
        <v>922</v>
      </c>
      <c r="F2093" s="6" t="s">
        <v>6372</v>
      </c>
      <c r="G2093" s="6" t="s">
        <v>5224</v>
      </c>
      <c r="H2093" s="6" t="s">
        <v>38</v>
      </c>
      <c r="I2093" s="8" t="s">
        <v>5239</v>
      </c>
      <c r="J2093" s="15" t="s">
        <v>7587</v>
      </c>
      <c r="K2093" s="7" t="s">
        <v>4073</v>
      </c>
      <c r="L2093" s="19">
        <v>5917997.25</v>
      </c>
      <c r="M2093" s="19">
        <f t="shared" si="99"/>
        <v>5917997.25</v>
      </c>
      <c r="N2093" s="11">
        <f>M2093*(1+VOTOS!$P$3%)^Q2093</f>
        <v>9166256.6737211701</v>
      </c>
      <c r="O2093" s="54">
        <f t="shared" si="97"/>
        <v>9166256.6737211701</v>
      </c>
      <c r="P2093" s="103">
        <f t="shared" si="98"/>
        <v>6.0999021246021039E-5</v>
      </c>
      <c r="Q2093" s="6">
        <v>3627</v>
      </c>
      <c r="R2093" s="6"/>
      <c r="S2093" s="6" t="s">
        <v>7580</v>
      </c>
    </row>
    <row r="2094" spans="1:19" s="47" customFormat="1" ht="14" x14ac:dyDescent="0.15">
      <c r="A2094" s="14" t="s">
        <v>5234</v>
      </c>
      <c r="B2094" s="115" t="s">
        <v>416</v>
      </c>
      <c r="C2094" s="40" t="s">
        <v>65</v>
      </c>
      <c r="D2094" s="12" t="s">
        <v>945</v>
      </c>
      <c r="E2094" s="51" t="s">
        <v>946</v>
      </c>
      <c r="F2094" s="14" t="s">
        <v>5462</v>
      </c>
      <c r="G2094" s="14" t="s">
        <v>37</v>
      </c>
      <c r="H2094" s="14" t="s">
        <v>38</v>
      </c>
      <c r="I2094" s="14" t="s">
        <v>39</v>
      </c>
      <c r="J2094" s="15" t="s">
        <v>7586</v>
      </c>
      <c r="K2094" s="52" t="s">
        <v>5463</v>
      </c>
      <c r="L2094" s="109">
        <v>1857614</v>
      </c>
      <c r="M2094" s="19">
        <f t="shared" si="99"/>
        <v>1857614</v>
      </c>
      <c r="N2094" s="11">
        <f>M2094*(1+VOTOS!$P$3%)^Q2094</f>
        <v>1894730.2020850163</v>
      </c>
      <c r="O2094" s="54">
        <f t="shared" si="97"/>
        <v>1894730.2020850163</v>
      </c>
      <c r="P2094" s="103">
        <f t="shared" si="98"/>
        <v>1.2608929900884139E-5</v>
      </c>
      <c r="Q2094" s="6">
        <v>164</v>
      </c>
      <c r="R2094" s="6"/>
      <c r="S2094" s="6" t="s">
        <v>7</v>
      </c>
    </row>
    <row r="2095" spans="1:19" s="47" customFormat="1" ht="14" x14ac:dyDescent="0.15">
      <c r="A2095" s="14" t="s">
        <v>5234</v>
      </c>
      <c r="B2095" s="115" t="s">
        <v>416</v>
      </c>
      <c r="C2095" s="40" t="s">
        <v>65</v>
      </c>
      <c r="D2095" s="12" t="s">
        <v>945</v>
      </c>
      <c r="E2095" s="51" t="s">
        <v>946</v>
      </c>
      <c r="F2095" s="14" t="s">
        <v>5462</v>
      </c>
      <c r="G2095" s="14" t="s">
        <v>37</v>
      </c>
      <c r="H2095" s="14" t="s">
        <v>38</v>
      </c>
      <c r="I2095" s="14" t="s">
        <v>39</v>
      </c>
      <c r="J2095" s="15" t="s">
        <v>7586</v>
      </c>
      <c r="K2095" s="52" t="s">
        <v>5464</v>
      </c>
      <c r="L2095" s="109">
        <v>1582411</v>
      </c>
      <c r="M2095" s="19">
        <f t="shared" si="99"/>
        <v>1582411</v>
      </c>
      <c r="N2095" s="11">
        <f>M2095*(1+VOTOS!$P$3%)^Q2095</f>
        <v>1608003.9693936354</v>
      </c>
      <c r="O2095" s="54">
        <f t="shared" si="97"/>
        <v>1608003.9693936354</v>
      </c>
      <c r="P2095" s="103">
        <f t="shared" si="98"/>
        <v>1.0700842425014581E-5</v>
      </c>
      <c r="Q2095" s="6">
        <v>133</v>
      </c>
      <c r="R2095" s="6"/>
      <c r="S2095" s="6" t="s">
        <v>7</v>
      </c>
    </row>
    <row r="2096" spans="1:19" s="47" customFormat="1" ht="14" x14ac:dyDescent="0.15">
      <c r="A2096" s="14" t="s">
        <v>5234</v>
      </c>
      <c r="B2096" s="115" t="s">
        <v>416</v>
      </c>
      <c r="C2096" s="40" t="s">
        <v>65</v>
      </c>
      <c r="D2096" s="12" t="s">
        <v>945</v>
      </c>
      <c r="E2096" s="51" t="s">
        <v>946</v>
      </c>
      <c r="F2096" s="14" t="s">
        <v>5462</v>
      </c>
      <c r="G2096" s="14" t="s">
        <v>37</v>
      </c>
      <c r="H2096" s="14" t="s">
        <v>38</v>
      </c>
      <c r="I2096" s="14" t="s">
        <v>39</v>
      </c>
      <c r="J2096" s="15" t="s">
        <v>7586</v>
      </c>
      <c r="K2096" s="52" t="s">
        <v>5465</v>
      </c>
      <c r="L2096" s="109">
        <v>911605.5</v>
      </c>
      <c r="M2096" s="19">
        <f t="shared" si="99"/>
        <v>911605.5</v>
      </c>
      <c r="N2096" s="11">
        <f>M2096*(1+VOTOS!$P$3%)^Q2096</f>
        <v>921223.13532369793</v>
      </c>
      <c r="O2096" s="54">
        <f t="shared" si="97"/>
        <v>921223.13532369793</v>
      </c>
      <c r="P2096" s="103">
        <f t="shared" si="98"/>
        <v>6.130497061580073E-6</v>
      </c>
      <c r="Q2096" s="6">
        <v>87</v>
      </c>
      <c r="R2096" s="6"/>
      <c r="S2096" s="6" t="s">
        <v>7</v>
      </c>
    </row>
    <row r="2097" spans="1:19" s="47" customFormat="1" ht="14" x14ac:dyDescent="0.15">
      <c r="A2097" s="14" t="s">
        <v>5234</v>
      </c>
      <c r="B2097" s="115" t="s">
        <v>416</v>
      </c>
      <c r="C2097" s="40" t="s">
        <v>65</v>
      </c>
      <c r="D2097" s="12" t="s">
        <v>945</v>
      </c>
      <c r="E2097" s="51" t="s">
        <v>946</v>
      </c>
      <c r="F2097" s="14" t="s">
        <v>5462</v>
      </c>
      <c r="G2097" s="14" t="s">
        <v>37</v>
      </c>
      <c r="H2097" s="14" t="s">
        <v>38</v>
      </c>
      <c r="I2097" s="14" t="s">
        <v>39</v>
      </c>
      <c r="J2097" s="15" t="s">
        <v>7586</v>
      </c>
      <c r="K2097" s="52" t="s">
        <v>5466</v>
      </c>
      <c r="L2097" s="109">
        <v>529764</v>
      </c>
      <c r="M2097" s="19">
        <f t="shared" si="99"/>
        <v>529764</v>
      </c>
      <c r="N2097" s="11">
        <f>M2097*(1+VOTOS!$P$3%)^Q2097</f>
        <v>534643.21028692892</v>
      </c>
      <c r="O2097" s="54">
        <f t="shared" si="97"/>
        <v>534643.21028692892</v>
      </c>
      <c r="P2097" s="103">
        <f t="shared" si="98"/>
        <v>3.5579095921272827E-6</v>
      </c>
      <c r="Q2097" s="6">
        <v>76</v>
      </c>
      <c r="R2097" s="6"/>
      <c r="S2097" s="6" t="s">
        <v>7</v>
      </c>
    </row>
    <row r="2098" spans="1:19" s="47" customFormat="1" ht="14" x14ac:dyDescent="0.15">
      <c r="A2098" s="14" t="s">
        <v>5234</v>
      </c>
      <c r="B2098" s="115" t="s">
        <v>416</v>
      </c>
      <c r="C2098" s="40" t="s">
        <v>65</v>
      </c>
      <c r="D2098" s="12" t="s">
        <v>945</v>
      </c>
      <c r="E2098" s="51" t="s">
        <v>946</v>
      </c>
      <c r="F2098" s="14" t="s">
        <v>5462</v>
      </c>
      <c r="G2098" s="14" t="s">
        <v>37</v>
      </c>
      <c r="H2098" s="14" t="s">
        <v>38</v>
      </c>
      <c r="I2098" s="14" t="s">
        <v>39</v>
      </c>
      <c r="J2098" s="15" t="s">
        <v>7586</v>
      </c>
      <c r="K2098" s="52" t="s">
        <v>5467</v>
      </c>
      <c r="L2098" s="109">
        <v>412803</v>
      </c>
      <c r="M2098" s="19">
        <f t="shared" si="99"/>
        <v>412803</v>
      </c>
      <c r="N2098" s="11">
        <f>M2098*(1+VOTOS!$P$3%)^Q2098</f>
        <v>414999.89741013694</v>
      </c>
      <c r="O2098" s="54">
        <f t="shared" si="97"/>
        <v>414999.89741013694</v>
      </c>
      <c r="P2098" s="103">
        <f t="shared" si="98"/>
        <v>2.7617148919462545E-6</v>
      </c>
      <c r="Q2098" s="6">
        <v>44</v>
      </c>
      <c r="R2098" s="6"/>
      <c r="S2098" s="6" t="s">
        <v>7</v>
      </c>
    </row>
    <row r="2099" spans="1:19" s="47" customFormat="1" ht="14" x14ac:dyDescent="0.15">
      <c r="A2099" s="14" t="s">
        <v>5234</v>
      </c>
      <c r="B2099" s="115" t="s">
        <v>416</v>
      </c>
      <c r="C2099" s="40" t="s">
        <v>65</v>
      </c>
      <c r="D2099" s="12" t="s">
        <v>945</v>
      </c>
      <c r="E2099" s="51" t="s">
        <v>946</v>
      </c>
      <c r="F2099" s="14" t="s">
        <v>5462</v>
      </c>
      <c r="G2099" s="14" t="s">
        <v>37</v>
      </c>
      <c r="H2099" s="14" t="s">
        <v>38</v>
      </c>
      <c r="I2099" s="14" t="s">
        <v>39</v>
      </c>
      <c r="J2099" s="15" t="s">
        <v>7586</v>
      </c>
      <c r="K2099" s="52" t="s">
        <v>5468</v>
      </c>
      <c r="L2099" s="109">
        <v>412803</v>
      </c>
      <c r="M2099" s="19">
        <f t="shared" si="99"/>
        <v>412803</v>
      </c>
      <c r="N2099" s="11">
        <f>M2099*(1+VOTOS!$P$3%)^Q2099</f>
        <v>413201.5690585064</v>
      </c>
      <c r="O2099" s="54">
        <f t="shared" si="97"/>
        <v>413201.5690585064</v>
      </c>
      <c r="P2099" s="103">
        <f t="shared" si="98"/>
        <v>2.7497474909413359E-6</v>
      </c>
      <c r="Q2099" s="6">
        <v>8</v>
      </c>
      <c r="R2099" s="6"/>
      <c r="S2099" s="6" t="s">
        <v>7</v>
      </c>
    </row>
    <row r="2100" spans="1:19" s="47" customFormat="1" ht="14" x14ac:dyDescent="0.15">
      <c r="A2100" s="8" t="s">
        <v>415</v>
      </c>
      <c r="B2100" s="114" t="s">
        <v>416</v>
      </c>
      <c r="C2100" s="40" t="s">
        <v>65</v>
      </c>
      <c r="D2100" s="6" t="s">
        <v>208</v>
      </c>
      <c r="E2100" s="7" t="s">
        <v>209</v>
      </c>
      <c r="F2100" s="6" t="s">
        <v>4878</v>
      </c>
      <c r="G2100" s="6" t="s">
        <v>5224</v>
      </c>
      <c r="H2100" s="6" t="s">
        <v>38</v>
      </c>
      <c r="I2100" s="8" t="s">
        <v>39</v>
      </c>
      <c r="J2100" s="15" t="s">
        <v>7586</v>
      </c>
      <c r="K2100" s="7" t="s">
        <v>4879</v>
      </c>
      <c r="L2100" s="19">
        <v>105946839</v>
      </c>
      <c r="M2100" s="19">
        <f t="shared" si="99"/>
        <v>105946839</v>
      </c>
      <c r="N2100" s="11">
        <f>M2100*(1+VOTOS!$P$3%)^Q2100</f>
        <v>108783076.45501496</v>
      </c>
      <c r="O2100" s="54">
        <f t="shared" si="97"/>
        <v>108783076.45501496</v>
      </c>
      <c r="P2100" s="103">
        <f t="shared" si="98"/>
        <v>7.2392269037270475E-4</v>
      </c>
      <c r="Q2100" s="6">
        <v>219</v>
      </c>
      <c r="R2100" s="6"/>
      <c r="S2100" s="6" t="s">
        <v>11</v>
      </c>
    </row>
    <row r="2101" spans="1:19" s="47" customFormat="1" ht="14" x14ac:dyDescent="0.15">
      <c r="A2101" s="8" t="s">
        <v>415</v>
      </c>
      <c r="B2101" s="114" t="s">
        <v>416</v>
      </c>
      <c r="C2101" s="40" t="s">
        <v>65</v>
      </c>
      <c r="D2101" s="6" t="s">
        <v>1884</v>
      </c>
      <c r="E2101" s="7" t="s">
        <v>1885</v>
      </c>
      <c r="F2101" s="6" t="s">
        <v>2294</v>
      </c>
      <c r="G2101" s="6" t="s">
        <v>4936</v>
      </c>
      <c r="H2101" s="6" t="s">
        <v>38</v>
      </c>
      <c r="I2101" s="8" t="s">
        <v>39</v>
      </c>
      <c r="J2101" s="15" t="s">
        <v>7586</v>
      </c>
      <c r="K2101" s="7" t="s">
        <v>2296</v>
      </c>
      <c r="L2101" s="19">
        <v>82260</v>
      </c>
      <c r="M2101" s="19">
        <f t="shared" si="99"/>
        <v>82260</v>
      </c>
      <c r="N2101" s="11">
        <f>M2101*(1+VOTOS!$P$3%)^Q2101</f>
        <v>82508.453387553483</v>
      </c>
      <c r="O2101" s="54">
        <f t="shared" si="97"/>
        <v>82508.453387553483</v>
      </c>
      <c r="P2101" s="103">
        <f t="shared" si="98"/>
        <v>5.4907200183393087E-7</v>
      </c>
      <c r="Q2101" s="48">
        <v>25</v>
      </c>
      <c r="R2101" s="48"/>
      <c r="S2101" s="48" t="s">
        <v>11</v>
      </c>
    </row>
    <row r="2102" spans="1:19" s="47" customFormat="1" ht="14" x14ac:dyDescent="0.15">
      <c r="A2102" s="8" t="s">
        <v>415</v>
      </c>
      <c r="B2102" s="114" t="s">
        <v>416</v>
      </c>
      <c r="C2102" s="40" t="s">
        <v>65</v>
      </c>
      <c r="D2102" s="6" t="s">
        <v>1884</v>
      </c>
      <c r="E2102" s="7" t="s">
        <v>1885</v>
      </c>
      <c r="F2102" s="6" t="s">
        <v>2294</v>
      </c>
      <c r="G2102" s="6" t="s">
        <v>4936</v>
      </c>
      <c r="H2102" s="6" t="s">
        <v>38</v>
      </c>
      <c r="I2102" s="8" t="s">
        <v>39</v>
      </c>
      <c r="J2102" s="15" t="s">
        <v>7586</v>
      </c>
      <c r="K2102" s="7" t="s">
        <v>2295</v>
      </c>
      <c r="L2102" s="19">
        <v>73494</v>
      </c>
      <c r="M2102" s="19">
        <f t="shared" si="99"/>
        <v>73494</v>
      </c>
      <c r="N2102" s="11">
        <f>M2102*(1+VOTOS!$P$3%)^Q2102</f>
        <v>73715.977063759492</v>
      </c>
      <c r="O2102" s="54">
        <f t="shared" si="97"/>
        <v>73715.977063759492</v>
      </c>
      <c r="P2102" s="103">
        <f t="shared" si="98"/>
        <v>4.9056039025994309E-7</v>
      </c>
      <c r="Q2102" s="48">
        <v>25</v>
      </c>
      <c r="R2102" s="48"/>
      <c r="S2102" s="48" t="s">
        <v>11</v>
      </c>
    </row>
    <row r="2103" spans="1:19" s="47" customFormat="1" ht="14" x14ac:dyDescent="0.15">
      <c r="A2103" s="8" t="s">
        <v>415</v>
      </c>
      <c r="B2103" s="114" t="s">
        <v>416</v>
      </c>
      <c r="C2103" s="40" t="s">
        <v>65</v>
      </c>
      <c r="D2103" s="6" t="s">
        <v>1556</v>
      </c>
      <c r="E2103" s="7" t="s">
        <v>1557</v>
      </c>
      <c r="F2103" s="6" t="s">
        <v>4881</v>
      </c>
      <c r="G2103" s="6" t="s">
        <v>4936</v>
      </c>
      <c r="H2103" s="6" t="s">
        <v>38</v>
      </c>
      <c r="I2103" s="8" t="s">
        <v>39</v>
      </c>
      <c r="J2103" s="15" t="s">
        <v>7586</v>
      </c>
      <c r="K2103" s="7" t="s">
        <v>4882</v>
      </c>
      <c r="L2103" s="19">
        <v>1239012</v>
      </c>
      <c r="M2103" s="19">
        <f t="shared" si="99"/>
        <v>1239012</v>
      </c>
      <c r="N2103" s="11">
        <f>M2103*(1+VOTOS!$P$3%)^Q2103</f>
        <v>1268044.0048877744</v>
      </c>
      <c r="O2103" s="54">
        <f t="shared" si="97"/>
        <v>1268044.0048877744</v>
      </c>
      <c r="P2103" s="103">
        <f t="shared" si="98"/>
        <v>8.438498500352147E-6</v>
      </c>
      <c r="Q2103" s="6">
        <v>192</v>
      </c>
      <c r="R2103" s="6"/>
      <c r="S2103" s="6" t="s">
        <v>11</v>
      </c>
    </row>
    <row r="2104" spans="1:19" s="47" customFormat="1" ht="14" x14ac:dyDescent="0.15">
      <c r="A2104" s="8" t="s">
        <v>415</v>
      </c>
      <c r="B2104" s="114" t="s">
        <v>416</v>
      </c>
      <c r="C2104" s="40" t="s">
        <v>65</v>
      </c>
      <c r="D2104" s="6" t="s">
        <v>1248</v>
      </c>
      <c r="E2104" s="7" t="s">
        <v>1249</v>
      </c>
      <c r="F2104" s="6" t="s">
        <v>4240</v>
      </c>
      <c r="G2104" s="6" t="s">
        <v>5224</v>
      </c>
      <c r="H2104" s="6" t="s">
        <v>38</v>
      </c>
      <c r="I2104" s="8" t="s">
        <v>39</v>
      </c>
      <c r="J2104" s="15" t="s">
        <v>7586</v>
      </c>
      <c r="K2104" s="7" t="s">
        <v>3137</v>
      </c>
      <c r="L2104" s="19">
        <v>1815495</v>
      </c>
      <c r="M2104" s="19">
        <f t="shared" si="99"/>
        <v>1815495</v>
      </c>
      <c r="N2104" s="11">
        <f>M2104*(1+VOTOS!$P$3%)^Q2104</f>
        <v>2012014.1825820876</v>
      </c>
      <c r="O2104" s="54">
        <f t="shared" si="97"/>
        <v>2012014.1825820876</v>
      </c>
      <c r="P2104" s="103">
        <f t="shared" si="98"/>
        <v>1.3389423866176343E-5</v>
      </c>
      <c r="Q2104" s="6">
        <v>852</v>
      </c>
      <c r="R2104" s="6"/>
      <c r="S2104" s="6" t="s">
        <v>11</v>
      </c>
    </row>
    <row r="2105" spans="1:19" s="47" customFormat="1" ht="14" x14ac:dyDescent="0.15">
      <c r="A2105" s="8" t="s">
        <v>415</v>
      </c>
      <c r="B2105" s="114" t="s">
        <v>416</v>
      </c>
      <c r="C2105" s="40" t="s">
        <v>65</v>
      </c>
      <c r="D2105" s="6" t="s">
        <v>1248</v>
      </c>
      <c r="E2105" s="7" t="s">
        <v>1249</v>
      </c>
      <c r="F2105" s="6" t="s">
        <v>4240</v>
      </c>
      <c r="G2105" s="6" t="s">
        <v>5224</v>
      </c>
      <c r="H2105" s="6" t="s">
        <v>38</v>
      </c>
      <c r="I2105" s="8" t="s">
        <v>39</v>
      </c>
      <c r="J2105" s="15" t="s">
        <v>7586</v>
      </c>
      <c r="K2105" s="7" t="s">
        <v>2479</v>
      </c>
      <c r="L2105" s="19">
        <v>661353</v>
      </c>
      <c r="M2105" s="19">
        <f t="shared" si="99"/>
        <v>661353</v>
      </c>
      <c r="N2105" s="11">
        <f>M2105*(1+VOTOS!$P$3%)^Q2105</f>
        <v>730470.02336894406</v>
      </c>
      <c r="O2105" s="54">
        <f t="shared" si="97"/>
        <v>730470.02336894406</v>
      </c>
      <c r="P2105" s="103">
        <f t="shared" si="98"/>
        <v>4.8610853984492211E-6</v>
      </c>
      <c r="Q2105" s="6">
        <v>824</v>
      </c>
      <c r="R2105" s="6"/>
      <c r="S2105" s="6" t="s">
        <v>11</v>
      </c>
    </row>
    <row r="2106" spans="1:19" s="47" customFormat="1" ht="14" x14ac:dyDescent="0.15">
      <c r="A2106" s="8" t="s">
        <v>415</v>
      </c>
      <c r="B2106" s="114" t="s">
        <v>416</v>
      </c>
      <c r="C2106" s="40" t="s">
        <v>65</v>
      </c>
      <c r="D2106" s="6" t="s">
        <v>1248</v>
      </c>
      <c r="E2106" s="7" t="s">
        <v>1249</v>
      </c>
      <c r="F2106" s="6" t="s">
        <v>4240</v>
      </c>
      <c r="G2106" s="6" t="s">
        <v>5224</v>
      </c>
      <c r="H2106" s="6" t="s">
        <v>38</v>
      </c>
      <c r="I2106" s="8" t="s">
        <v>39</v>
      </c>
      <c r="J2106" s="15" t="s">
        <v>7586</v>
      </c>
      <c r="K2106" s="7" t="s">
        <v>4214</v>
      </c>
      <c r="L2106" s="19">
        <v>166668</v>
      </c>
      <c r="M2106" s="19">
        <f t="shared" si="99"/>
        <v>166668</v>
      </c>
      <c r="N2106" s="11">
        <f>M2106*(1+VOTOS!$P$3%)^Q2106</f>
        <v>184397.38140418348</v>
      </c>
      <c r="O2106" s="54">
        <f t="shared" si="97"/>
        <v>184397.38140418348</v>
      </c>
      <c r="P2106" s="103">
        <f t="shared" si="98"/>
        <v>1.2271159521674323E-6</v>
      </c>
      <c r="Q2106" s="6">
        <v>838</v>
      </c>
      <c r="R2106" s="6"/>
      <c r="S2106" s="6" t="s">
        <v>11</v>
      </c>
    </row>
    <row r="2107" spans="1:19" s="47" customFormat="1" ht="14" x14ac:dyDescent="0.15">
      <c r="A2107" s="8" t="s">
        <v>415</v>
      </c>
      <c r="B2107" s="114" t="s">
        <v>416</v>
      </c>
      <c r="C2107" s="40" t="s">
        <v>65</v>
      </c>
      <c r="D2107" s="6" t="s">
        <v>1232</v>
      </c>
      <c r="E2107" s="7" t="s">
        <v>1233</v>
      </c>
      <c r="F2107" s="6" t="s">
        <v>2297</v>
      </c>
      <c r="G2107" s="6" t="s">
        <v>2298</v>
      </c>
      <c r="H2107" s="6" t="s">
        <v>38</v>
      </c>
      <c r="I2107" s="8" t="s">
        <v>39</v>
      </c>
      <c r="J2107" s="15" t="s">
        <v>7586</v>
      </c>
      <c r="K2107" s="7" t="s">
        <v>2303</v>
      </c>
      <c r="L2107" s="19">
        <v>580590</v>
      </c>
      <c r="M2107" s="19">
        <f t="shared" si="99"/>
        <v>580590</v>
      </c>
      <c r="N2107" s="11">
        <f>M2107*(1+VOTOS!$P$3%)^Q2107</f>
        <v>583468.65097777289</v>
      </c>
      <c r="O2107" s="54">
        <f t="shared" si="97"/>
        <v>583468.65097777289</v>
      </c>
      <c r="P2107" s="103">
        <f t="shared" si="98"/>
        <v>3.8828300258508618E-6</v>
      </c>
      <c r="Q2107" s="6">
        <v>41</v>
      </c>
      <c r="R2107" s="6"/>
      <c r="S2107" s="6" t="s">
        <v>11</v>
      </c>
    </row>
    <row r="2108" spans="1:19" s="47" customFormat="1" ht="14" x14ac:dyDescent="0.15">
      <c r="A2108" s="8" t="s">
        <v>415</v>
      </c>
      <c r="B2108" s="114" t="s">
        <v>416</v>
      </c>
      <c r="C2108" s="40" t="s">
        <v>65</v>
      </c>
      <c r="D2108" s="6" t="s">
        <v>1232</v>
      </c>
      <c r="E2108" s="7" t="s">
        <v>1233</v>
      </c>
      <c r="F2108" s="6" t="s">
        <v>2297</v>
      </c>
      <c r="G2108" s="6" t="s">
        <v>2298</v>
      </c>
      <c r="H2108" s="6" t="s">
        <v>38</v>
      </c>
      <c r="I2108" s="8" t="s">
        <v>39</v>
      </c>
      <c r="J2108" s="15" t="s">
        <v>7586</v>
      </c>
      <c r="K2108" s="7" t="s">
        <v>2308</v>
      </c>
      <c r="L2108" s="19">
        <v>501962</v>
      </c>
      <c r="M2108" s="19">
        <f t="shared" si="99"/>
        <v>501962</v>
      </c>
      <c r="N2108" s="11">
        <f>M2108*(1+VOTOS!$P$3%)^Q2108</f>
        <v>502567.89028519252</v>
      </c>
      <c r="O2108" s="54">
        <f t="shared" si="97"/>
        <v>502567.89028519252</v>
      </c>
      <c r="P2108" s="103">
        <f t="shared" si="98"/>
        <v>3.3444567949927524E-6</v>
      </c>
      <c r="Q2108" s="48">
        <v>10</v>
      </c>
      <c r="R2108" s="48"/>
      <c r="S2108" s="48" t="s">
        <v>11</v>
      </c>
    </row>
    <row r="2109" spans="1:19" s="47" customFormat="1" ht="14" x14ac:dyDescent="0.15">
      <c r="A2109" s="8" t="s">
        <v>415</v>
      </c>
      <c r="B2109" s="114" t="s">
        <v>416</v>
      </c>
      <c r="C2109" s="40" t="s">
        <v>65</v>
      </c>
      <c r="D2109" s="6" t="s">
        <v>1232</v>
      </c>
      <c r="E2109" s="7" t="s">
        <v>1233</v>
      </c>
      <c r="F2109" s="6" t="s">
        <v>2297</v>
      </c>
      <c r="G2109" s="6" t="s">
        <v>2298</v>
      </c>
      <c r="H2109" s="6" t="s">
        <v>38</v>
      </c>
      <c r="I2109" s="8" t="s">
        <v>39</v>
      </c>
      <c r="J2109" s="15" t="s">
        <v>7586</v>
      </c>
      <c r="K2109" s="7" t="s">
        <v>2307</v>
      </c>
      <c r="L2109" s="19">
        <v>437040</v>
      </c>
      <c r="M2109" s="19">
        <f t="shared" si="99"/>
        <v>437040</v>
      </c>
      <c r="N2109" s="11">
        <f>M2109*(1+VOTOS!$P$3%)^Q2109</f>
        <v>437567.52656623517</v>
      </c>
      <c r="O2109" s="54">
        <f t="shared" si="97"/>
        <v>437567.52656623517</v>
      </c>
      <c r="P2109" s="103">
        <f t="shared" si="98"/>
        <v>2.9118965134484929E-6</v>
      </c>
      <c r="Q2109" s="48">
        <v>10</v>
      </c>
      <c r="R2109" s="48"/>
      <c r="S2109" s="48" t="s">
        <v>11</v>
      </c>
    </row>
    <row r="2110" spans="1:19" s="47" customFormat="1" ht="14" x14ac:dyDescent="0.15">
      <c r="A2110" s="8" t="s">
        <v>415</v>
      </c>
      <c r="B2110" s="114" t="s">
        <v>416</v>
      </c>
      <c r="C2110" s="40" t="s">
        <v>65</v>
      </c>
      <c r="D2110" s="6" t="s">
        <v>1232</v>
      </c>
      <c r="E2110" s="7" t="s">
        <v>1233</v>
      </c>
      <c r="F2110" s="6" t="s">
        <v>2297</v>
      </c>
      <c r="G2110" s="6" t="s">
        <v>2298</v>
      </c>
      <c r="H2110" s="6" t="s">
        <v>38</v>
      </c>
      <c r="I2110" s="8" t="s">
        <v>39</v>
      </c>
      <c r="J2110" s="15" t="s">
        <v>7586</v>
      </c>
      <c r="K2110" s="7" t="s">
        <v>2304</v>
      </c>
      <c r="L2110" s="19">
        <v>321320</v>
      </c>
      <c r="M2110" s="19">
        <f t="shared" si="99"/>
        <v>321320</v>
      </c>
      <c r="N2110" s="11">
        <f>M2110*(1+VOTOS!$P$3%)^Q2110</f>
        <v>322640.59235040046</v>
      </c>
      <c r="O2110" s="54">
        <f t="shared" si="97"/>
        <v>322640.59235040046</v>
      </c>
      <c r="P2110" s="103">
        <f t="shared" si="98"/>
        <v>2.1470880696624886E-6</v>
      </c>
      <c r="Q2110" s="48">
        <v>34</v>
      </c>
      <c r="R2110" s="48"/>
      <c r="S2110" s="48" t="s">
        <v>11</v>
      </c>
    </row>
    <row r="2111" spans="1:19" s="47" customFormat="1" ht="14" x14ac:dyDescent="0.15">
      <c r="A2111" s="8" t="s">
        <v>415</v>
      </c>
      <c r="B2111" s="114" t="s">
        <v>416</v>
      </c>
      <c r="C2111" s="40" t="s">
        <v>65</v>
      </c>
      <c r="D2111" s="6" t="s">
        <v>1232</v>
      </c>
      <c r="E2111" s="7" t="s">
        <v>1233</v>
      </c>
      <c r="F2111" s="6" t="s">
        <v>2297</v>
      </c>
      <c r="G2111" s="6" t="s">
        <v>2298</v>
      </c>
      <c r="H2111" s="6" t="s">
        <v>38</v>
      </c>
      <c r="I2111" s="8" t="s">
        <v>39</v>
      </c>
      <c r="J2111" s="15" t="s">
        <v>7586</v>
      </c>
      <c r="K2111" s="7" t="s">
        <v>2306</v>
      </c>
      <c r="L2111" s="19">
        <v>255170</v>
      </c>
      <c r="M2111" s="19">
        <f t="shared" si="99"/>
        <v>0</v>
      </c>
      <c r="N2111" s="11">
        <f>M2111*(1+VOTOS!$P$3%)^Q2111</f>
        <v>0</v>
      </c>
      <c r="O2111" s="54">
        <f t="shared" si="97"/>
        <v>255170</v>
      </c>
      <c r="P2111" s="103">
        <f t="shared" si="98"/>
        <v>1.6980890679148209E-6</v>
      </c>
      <c r="Q2111" s="6">
        <v>0</v>
      </c>
      <c r="R2111" s="6"/>
      <c r="S2111" s="6" t="s">
        <v>11</v>
      </c>
    </row>
    <row r="2112" spans="1:19" s="47" customFormat="1" ht="14" x14ac:dyDescent="0.15">
      <c r="A2112" s="8" t="s">
        <v>415</v>
      </c>
      <c r="B2112" s="114" t="s">
        <v>416</v>
      </c>
      <c r="C2112" s="40" t="s">
        <v>65</v>
      </c>
      <c r="D2112" s="6" t="s">
        <v>1232</v>
      </c>
      <c r="E2112" s="7" t="s">
        <v>1233</v>
      </c>
      <c r="F2112" s="6" t="s">
        <v>2297</v>
      </c>
      <c r="G2112" s="6" t="s">
        <v>2298</v>
      </c>
      <c r="H2112" s="6" t="s">
        <v>38</v>
      </c>
      <c r="I2112" s="8" t="s">
        <v>39</v>
      </c>
      <c r="J2112" s="15" t="s">
        <v>7586</v>
      </c>
      <c r="K2112" s="7" t="s">
        <v>2300</v>
      </c>
      <c r="L2112" s="19">
        <v>211700</v>
      </c>
      <c r="M2112" s="19">
        <f t="shared" si="99"/>
        <v>211700</v>
      </c>
      <c r="N2112" s="11">
        <f>M2112*(1+VOTOS!$P$3%)^Q2112</f>
        <v>212185.77306354028</v>
      </c>
      <c r="O2112" s="54">
        <f t="shared" si="97"/>
        <v>212185.77306354028</v>
      </c>
      <c r="P2112" s="103">
        <f t="shared" si="98"/>
        <v>1.4120403715415325E-6</v>
      </c>
      <c r="Q2112" s="48">
        <v>19</v>
      </c>
      <c r="R2112" s="48"/>
      <c r="S2112" s="48" t="s">
        <v>11</v>
      </c>
    </row>
    <row r="2113" spans="1:19" s="47" customFormat="1" ht="14" x14ac:dyDescent="0.15">
      <c r="A2113" s="8" t="s">
        <v>415</v>
      </c>
      <c r="B2113" s="114" t="s">
        <v>416</v>
      </c>
      <c r="C2113" s="40" t="s">
        <v>65</v>
      </c>
      <c r="D2113" s="6" t="s">
        <v>1232</v>
      </c>
      <c r="E2113" s="7" t="s">
        <v>1233</v>
      </c>
      <c r="F2113" s="6" t="s">
        <v>2297</v>
      </c>
      <c r="G2113" s="6" t="s">
        <v>2298</v>
      </c>
      <c r="H2113" s="6" t="s">
        <v>38</v>
      </c>
      <c r="I2113" s="8" t="s">
        <v>39</v>
      </c>
      <c r="J2113" s="15" t="s">
        <v>7586</v>
      </c>
      <c r="K2113" s="7" t="s">
        <v>2301</v>
      </c>
      <c r="L2113" s="19">
        <v>192262</v>
      </c>
      <c r="M2113" s="19">
        <f t="shared" si="99"/>
        <v>192262</v>
      </c>
      <c r="N2113" s="11">
        <f>M2113*(1+VOTOS!$P$3%)^Q2113</f>
        <v>193075.46676671965</v>
      </c>
      <c r="O2113" s="54">
        <f t="shared" si="97"/>
        <v>193075.46676671965</v>
      </c>
      <c r="P2113" s="103">
        <f t="shared" si="98"/>
        <v>1.2848663220563465E-6</v>
      </c>
      <c r="Q2113" s="48">
        <v>35</v>
      </c>
      <c r="R2113" s="48"/>
      <c r="S2113" s="48" t="s">
        <v>11</v>
      </c>
    </row>
    <row r="2114" spans="1:19" s="47" customFormat="1" ht="14" x14ac:dyDescent="0.15">
      <c r="A2114" s="8" t="s">
        <v>415</v>
      </c>
      <c r="B2114" s="114" t="s">
        <v>416</v>
      </c>
      <c r="C2114" s="40" t="s">
        <v>65</v>
      </c>
      <c r="D2114" s="6" t="s">
        <v>1232</v>
      </c>
      <c r="E2114" s="7" t="s">
        <v>1233</v>
      </c>
      <c r="F2114" s="6" t="s">
        <v>2297</v>
      </c>
      <c r="G2114" s="6" t="s">
        <v>2298</v>
      </c>
      <c r="H2114" s="6" t="s">
        <v>38</v>
      </c>
      <c r="I2114" s="8" t="s">
        <v>39</v>
      </c>
      <c r="J2114" s="15" t="s">
        <v>7586</v>
      </c>
      <c r="K2114" s="7" t="s">
        <v>2299</v>
      </c>
      <c r="L2114" s="19">
        <v>136304</v>
      </c>
      <c r="M2114" s="19">
        <f t="shared" si="99"/>
        <v>136304</v>
      </c>
      <c r="N2114" s="11">
        <f>M2114*(1+VOTOS!$P$3%)^Q2114</f>
        <v>137062.46077452414</v>
      </c>
      <c r="O2114" s="54">
        <f t="shared" si="97"/>
        <v>137062.46077452414</v>
      </c>
      <c r="P2114" s="103">
        <f t="shared" si="98"/>
        <v>9.1211453643736877E-7</v>
      </c>
      <c r="Q2114" s="48">
        <v>46</v>
      </c>
      <c r="R2114" s="48"/>
      <c r="S2114" s="48" t="s">
        <v>11</v>
      </c>
    </row>
    <row r="2115" spans="1:19" s="47" customFormat="1" ht="14" x14ac:dyDescent="0.15">
      <c r="A2115" s="8" t="s">
        <v>415</v>
      </c>
      <c r="B2115" s="114" t="s">
        <v>416</v>
      </c>
      <c r="C2115" s="40" t="s">
        <v>65</v>
      </c>
      <c r="D2115" s="6" t="s">
        <v>1232</v>
      </c>
      <c r="E2115" s="7" t="s">
        <v>1233</v>
      </c>
      <c r="F2115" s="6" t="s">
        <v>2297</v>
      </c>
      <c r="G2115" s="6" t="s">
        <v>2298</v>
      </c>
      <c r="H2115" s="6" t="s">
        <v>38</v>
      </c>
      <c r="I2115" s="8" t="s">
        <v>39</v>
      </c>
      <c r="J2115" s="15" t="s">
        <v>7586</v>
      </c>
      <c r="K2115" s="7" t="s">
        <v>2302</v>
      </c>
      <c r="L2115" s="19">
        <v>67130</v>
      </c>
      <c r="M2115" s="19">
        <f t="shared" si="99"/>
        <v>0</v>
      </c>
      <c r="N2115" s="11">
        <f>M2115*(1+VOTOS!$P$3%)^Q2115</f>
        <v>0</v>
      </c>
      <c r="O2115" s="54">
        <f t="shared" si="97"/>
        <v>67130</v>
      </c>
      <c r="P2115" s="103">
        <f t="shared" si="98"/>
        <v>4.4673244946162138E-7</v>
      </c>
      <c r="Q2115" s="6">
        <v>0</v>
      </c>
      <c r="R2115" s="6"/>
      <c r="S2115" s="6" t="s">
        <v>11</v>
      </c>
    </row>
    <row r="2116" spans="1:19" s="47" customFormat="1" ht="14" x14ac:dyDescent="0.15">
      <c r="A2116" s="8" t="s">
        <v>415</v>
      </c>
      <c r="B2116" s="114" t="s">
        <v>416</v>
      </c>
      <c r="C2116" s="40" t="s">
        <v>65</v>
      </c>
      <c r="D2116" s="6" t="s">
        <v>1232</v>
      </c>
      <c r="E2116" s="7" t="s">
        <v>1233</v>
      </c>
      <c r="F2116" s="6" t="s">
        <v>2297</v>
      </c>
      <c r="G2116" s="6" t="s">
        <v>2298</v>
      </c>
      <c r="H2116" s="6" t="s">
        <v>38</v>
      </c>
      <c r="I2116" s="8" t="s">
        <v>39</v>
      </c>
      <c r="J2116" s="15" t="s">
        <v>7586</v>
      </c>
      <c r="K2116" s="7" t="s">
        <v>2305</v>
      </c>
      <c r="L2116" s="19">
        <v>43218</v>
      </c>
      <c r="M2116" s="19">
        <f t="shared" si="99"/>
        <v>43218</v>
      </c>
      <c r="N2116" s="11">
        <f>M2116*(1+VOTOS!$P$3%)^Q2116</f>
        <v>43317.169297402383</v>
      </c>
      <c r="O2116" s="54">
        <f t="shared" si="97"/>
        <v>43317.169297402383</v>
      </c>
      <c r="P2116" s="103">
        <f t="shared" si="98"/>
        <v>2.882643399966082E-7</v>
      </c>
      <c r="Q2116" s="48">
        <v>19</v>
      </c>
      <c r="R2116" s="48"/>
      <c r="S2116" s="48" t="s">
        <v>11</v>
      </c>
    </row>
    <row r="2117" spans="1:19" s="47" customFormat="1" ht="14" x14ac:dyDescent="0.15">
      <c r="A2117" s="8" t="s">
        <v>415</v>
      </c>
      <c r="B2117" s="114" t="s">
        <v>416</v>
      </c>
      <c r="C2117" s="40" t="s">
        <v>65</v>
      </c>
      <c r="D2117" s="6" t="s">
        <v>1232</v>
      </c>
      <c r="E2117" s="7" t="s">
        <v>1233</v>
      </c>
      <c r="F2117" s="6" t="s">
        <v>2297</v>
      </c>
      <c r="G2117" s="6" t="s">
        <v>2298</v>
      </c>
      <c r="H2117" s="6" t="s">
        <v>38</v>
      </c>
      <c r="I2117" s="8" t="s">
        <v>39</v>
      </c>
      <c r="J2117" s="15" t="s">
        <v>7586</v>
      </c>
      <c r="K2117" s="7" t="s">
        <v>5190</v>
      </c>
      <c r="L2117" s="19">
        <v>116986</v>
      </c>
      <c r="M2117" s="19">
        <f t="shared" si="99"/>
        <v>0</v>
      </c>
      <c r="N2117" s="11">
        <f>M2117*(1+VOTOS!$P$3%)^Q2117</f>
        <v>0</v>
      </c>
      <c r="O2117" s="54">
        <f t="shared" si="97"/>
        <v>116986</v>
      </c>
      <c r="P2117" s="103">
        <f t="shared" si="98"/>
        <v>7.7851098365436076E-7</v>
      </c>
      <c r="Q2117" s="6">
        <v>0</v>
      </c>
      <c r="R2117" s="6"/>
      <c r="S2117" s="6" t="s">
        <v>11</v>
      </c>
    </row>
    <row r="2118" spans="1:19" s="47" customFormat="1" ht="14" x14ac:dyDescent="0.15">
      <c r="A2118" s="8" t="s">
        <v>415</v>
      </c>
      <c r="B2118" s="114" t="s">
        <v>416</v>
      </c>
      <c r="C2118" s="40" t="s">
        <v>65</v>
      </c>
      <c r="D2118" s="6" t="s">
        <v>1280</v>
      </c>
      <c r="E2118" s="7" t="s">
        <v>1281</v>
      </c>
      <c r="F2118" s="6" t="s">
        <v>4241</v>
      </c>
      <c r="G2118" s="6" t="s">
        <v>4936</v>
      </c>
      <c r="H2118" s="6" t="s">
        <v>38</v>
      </c>
      <c r="I2118" s="8" t="s">
        <v>39</v>
      </c>
      <c r="J2118" s="15" t="s">
        <v>7586</v>
      </c>
      <c r="K2118" s="7" t="s">
        <v>1346</v>
      </c>
      <c r="L2118" s="19">
        <v>2006680</v>
      </c>
      <c r="M2118" s="19">
        <f t="shared" si="99"/>
        <v>2006680</v>
      </c>
      <c r="N2118" s="11">
        <f>M2118*(1+VOTOS!$P$3%)^Q2118</f>
        <v>2219873.6596487407</v>
      </c>
      <c r="O2118" s="54">
        <f t="shared" si="97"/>
        <v>2219873.6596487407</v>
      </c>
      <c r="P2118" s="103">
        <f t="shared" si="98"/>
        <v>1.4772673878596984E-5</v>
      </c>
      <c r="Q2118" s="6">
        <v>837</v>
      </c>
      <c r="R2118" s="6"/>
      <c r="S2118" s="6" t="s">
        <v>11</v>
      </c>
    </row>
    <row r="2119" spans="1:19" s="47" customFormat="1" ht="14" x14ac:dyDescent="0.15">
      <c r="A2119" s="8" t="s">
        <v>415</v>
      </c>
      <c r="B2119" s="114" t="s">
        <v>416</v>
      </c>
      <c r="C2119" s="40" t="s">
        <v>65</v>
      </c>
      <c r="D2119" s="6" t="s">
        <v>1280</v>
      </c>
      <c r="E2119" s="7" t="s">
        <v>1281</v>
      </c>
      <c r="F2119" s="6" t="s">
        <v>4241</v>
      </c>
      <c r="G2119" s="6" t="s">
        <v>4936</v>
      </c>
      <c r="H2119" s="6" t="s">
        <v>38</v>
      </c>
      <c r="I2119" s="8" t="s">
        <v>39</v>
      </c>
      <c r="J2119" s="15" t="s">
        <v>7586</v>
      </c>
      <c r="K2119" s="7" t="s">
        <v>1342</v>
      </c>
      <c r="L2119" s="19">
        <v>525418</v>
      </c>
      <c r="M2119" s="19">
        <f t="shared" si="99"/>
        <v>525418</v>
      </c>
      <c r="N2119" s="11">
        <f>M2119*(1+VOTOS!$P$3%)^Q2119</f>
        <v>582221.90088060719</v>
      </c>
      <c r="O2119" s="54">
        <f t="shared" ref="O2119:O2182" si="100">+IF(N2119&gt;0,N2119,L2119)</f>
        <v>582221.90088060719</v>
      </c>
      <c r="P2119" s="103">
        <f t="shared" ref="P2119:P2182" si="101">+O2119/$O$4</f>
        <v>3.8745332326917178E-6</v>
      </c>
      <c r="Q2119" s="6">
        <v>851</v>
      </c>
      <c r="R2119" s="6"/>
      <c r="S2119" s="6" t="s">
        <v>11</v>
      </c>
    </row>
    <row r="2120" spans="1:19" s="47" customFormat="1" ht="14" x14ac:dyDescent="0.15">
      <c r="A2120" s="14" t="s">
        <v>5234</v>
      </c>
      <c r="B2120" s="115" t="s">
        <v>416</v>
      </c>
      <c r="C2120" s="40" t="s">
        <v>65</v>
      </c>
      <c r="D2120" s="12" t="s">
        <v>796</v>
      </c>
      <c r="E2120" s="51" t="s">
        <v>797</v>
      </c>
      <c r="F2120" s="14" t="s">
        <v>5707</v>
      </c>
      <c r="G2120" s="14" t="s">
        <v>37</v>
      </c>
      <c r="H2120" s="14" t="s">
        <v>38</v>
      </c>
      <c r="I2120" s="14" t="s">
        <v>39</v>
      </c>
      <c r="J2120" s="15" t="s">
        <v>7586</v>
      </c>
      <c r="K2120" s="52" t="s">
        <v>5708</v>
      </c>
      <c r="L2120" s="109">
        <v>7882271</v>
      </c>
      <c r="M2120" s="19">
        <f t="shared" si="99"/>
        <v>7882271</v>
      </c>
      <c r="N2120" s="11">
        <f>M2120*(1+VOTOS!$P$3%)^Q2120</f>
        <v>8154040.2986725625</v>
      </c>
      <c r="O2120" s="54">
        <f t="shared" si="100"/>
        <v>8154040.2986725625</v>
      </c>
      <c r="P2120" s="103">
        <f t="shared" si="101"/>
        <v>5.426298816676247E-5</v>
      </c>
      <c r="Q2120" s="6">
        <v>281</v>
      </c>
      <c r="R2120" s="6"/>
      <c r="S2120" s="6" t="s">
        <v>7</v>
      </c>
    </row>
    <row r="2121" spans="1:19" s="47" customFormat="1" ht="14" x14ac:dyDescent="0.15">
      <c r="A2121" s="8" t="s">
        <v>415</v>
      </c>
      <c r="B2121" s="114" t="s">
        <v>416</v>
      </c>
      <c r="C2121" s="40" t="s">
        <v>65</v>
      </c>
      <c r="D2121" s="6" t="s">
        <v>1442</v>
      </c>
      <c r="E2121" s="7" t="s">
        <v>1443</v>
      </c>
      <c r="F2121" s="6" t="s">
        <v>2309</v>
      </c>
      <c r="G2121" s="6" t="s">
        <v>5224</v>
      </c>
      <c r="H2121" s="6" t="s">
        <v>38</v>
      </c>
      <c r="I2121" s="8" t="s">
        <v>39</v>
      </c>
      <c r="J2121" s="15" t="s">
        <v>7586</v>
      </c>
      <c r="K2121" s="7" t="s">
        <v>2310</v>
      </c>
      <c r="L2121" s="19">
        <v>950065</v>
      </c>
      <c r="M2121" s="19">
        <f t="shared" si="99"/>
        <v>950065</v>
      </c>
      <c r="N2121" s="11">
        <f>M2121*(1+VOTOS!$P$3%)^Q2121</f>
        <v>954890.74567579606</v>
      </c>
      <c r="O2121" s="54">
        <f t="shared" si="100"/>
        <v>954890.74567579606</v>
      </c>
      <c r="P2121" s="103">
        <f t="shared" si="101"/>
        <v>6.3545461311482575E-6</v>
      </c>
      <c r="Q2121" s="6">
        <v>42</v>
      </c>
      <c r="R2121" s="6"/>
      <c r="S2121" s="6" t="s">
        <v>11</v>
      </c>
    </row>
    <row r="2122" spans="1:19" s="47" customFormat="1" ht="14" x14ac:dyDescent="0.15">
      <c r="A2122" s="8" t="s">
        <v>415</v>
      </c>
      <c r="B2122" s="114" t="s">
        <v>416</v>
      </c>
      <c r="C2122" s="40" t="s">
        <v>65</v>
      </c>
      <c r="D2122" s="6" t="s">
        <v>1442</v>
      </c>
      <c r="E2122" s="7" t="s">
        <v>1443</v>
      </c>
      <c r="F2122" s="6" t="s">
        <v>2309</v>
      </c>
      <c r="G2122" s="6" t="s">
        <v>5224</v>
      </c>
      <c r="H2122" s="6" t="s">
        <v>38</v>
      </c>
      <c r="I2122" s="8" t="s">
        <v>39</v>
      </c>
      <c r="J2122" s="15" t="s">
        <v>7586</v>
      </c>
      <c r="K2122" s="7" t="s">
        <v>2311</v>
      </c>
      <c r="L2122" s="19">
        <v>654712</v>
      </c>
      <c r="M2122" s="19">
        <f t="shared" si="99"/>
        <v>654712</v>
      </c>
      <c r="N2122" s="11">
        <f>M2122*(1+VOTOS!$P$3%)^Q2122</f>
        <v>657878.7930282593</v>
      </c>
      <c r="O2122" s="54">
        <f t="shared" si="100"/>
        <v>657878.7930282593</v>
      </c>
      <c r="P2122" s="103">
        <f t="shared" si="101"/>
        <v>4.378009901063151E-6</v>
      </c>
      <c r="Q2122" s="48">
        <v>40</v>
      </c>
      <c r="R2122" s="48"/>
      <c r="S2122" s="48" t="s">
        <v>11</v>
      </c>
    </row>
    <row r="2123" spans="1:19" s="47" customFormat="1" ht="14" x14ac:dyDescent="0.15">
      <c r="A2123" s="8" t="s">
        <v>415</v>
      </c>
      <c r="B2123" s="114" t="s">
        <v>416</v>
      </c>
      <c r="C2123" s="40" t="s">
        <v>65</v>
      </c>
      <c r="D2123" s="6" t="s">
        <v>955</v>
      </c>
      <c r="E2123" s="7" t="s">
        <v>956</v>
      </c>
      <c r="F2123" s="6" t="s">
        <v>2312</v>
      </c>
      <c r="G2123" s="6" t="s">
        <v>4936</v>
      </c>
      <c r="H2123" s="6" t="s">
        <v>38</v>
      </c>
      <c r="I2123" s="8" t="s">
        <v>39</v>
      </c>
      <c r="J2123" s="15" t="s">
        <v>7586</v>
      </c>
      <c r="K2123" s="7" t="s">
        <v>2314</v>
      </c>
      <c r="L2123" s="19">
        <v>1934526</v>
      </c>
      <c r="M2123" s="19">
        <f t="shared" si="99"/>
        <v>1934526</v>
      </c>
      <c r="N2123" s="11">
        <f>M2123*(1+VOTOS!$P$3%)^Q2123</f>
        <v>1938731.134022003</v>
      </c>
      <c r="O2123" s="54">
        <f t="shared" si="100"/>
        <v>1938731.134022003</v>
      </c>
      <c r="P2123" s="103">
        <f t="shared" si="101"/>
        <v>1.2901744500955704E-5</v>
      </c>
      <c r="Q2123" s="6">
        <v>18</v>
      </c>
      <c r="R2123" s="6"/>
      <c r="S2123" s="6" t="s">
        <v>11</v>
      </c>
    </row>
    <row r="2124" spans="1:19" s="47" customFormat="1" ht="14" x14ac:dyDescent="0.15">
      <c r="A2124" s="8" t="s">
        <v>415</v>
      </c>
      <c r="B2124" s="114" t="s">
        <v>416</v>
      </c>
      <c r="C2124" s="40" t="s">
        <v>65</v>
      </c>
      <c r="D2124" s="6" t="s">
        <v>955</v>
      </c>
      <c r="E2124" s="7" t="s">
        <v>956</v>
      </c>
      <c r="F2124" s="6" t="s">
        <v>2312</v>
      </c>
      <c r="G2124" s="6" t="s">
        <v>4936</v>
      </c>
      <c r="H2124" s="6" t="s">
        <v>38</v>
      </c>
      <c r="I2124" s="8" t="s">
        <v>39</v>
      </c>
      <c r="J2124" s="15" t="s">
        <v>7586</v>
      </c>
      <c r="K2124" s="7" t="s">
        <v>2315</v>
      </c>
      <c r="L2124" s="19">
        <v>1934526</v>
      </c>
      <c r="M2124" s="19">
        <f t="shared" si="99"/>
        <v>0</v>
      </c>
      <c r="N2124" s="11">
        <f>M2124*(1+VOTOS!$P$3%)^Q2124</f>
        <v>0</v>
      </c>
      <c r="O2124" s="54">
        <f t="shared" si="100"/>
        <v>1934526</v>
      </c>
      <c r="P2124" s="103">
        <f t="shared" si="101"/>
        <v>1.2873760442830218E-5</v>
      </c>
      <c r="Q2124" s="6">
        <v>0</v>
      </c>
      <c r="R2124" s="6"/>
      <c r="S2124" s="6" t="s">
        <v>11</v>
      </c>
    </row>
    <row r="2125" spans="1:19" s="47" customFormat="1" ht="14" x14ac:dyDescent="0.15">
      <c r="A2125" s="8" t="s">
        <v>415</v>
      </c>
      <c r="B2125" s="114" t="s">
        <v>416</v>
      </c>
      <c r="C2125" s="40" t="s">
        <v>65</v>
      </c>
      <c r="D2125" s="6" t="s">
        <v>955</v>
      </c>
      <c r="E2125" s="7" t="s">
        <v>956</v>
      </c>
      <c r="F2125" s="6" t="s">
        <v>2312</v>
      </c>
      <c r="G2125" s="6" t="s">
        <v>4936</v>
      </c>
      <c r="H2125" s="6" t="s">
        <v>38</v>
      </c>
      <c r="I2125" s="8" t="s">
        <v>39</v>
      </c>
      <c r="J2125" s="15" t="s">
        <v>7586</v>
      </c>
      <c r="K2125" s="7" t="s">
        <v>2313</v>
      </c>
      <c r="L2125" s="19">
        <v>1545093</v>
      </c>
      <c r="M2125" s="19">
        <f t="shared" si="99"/>
        <v>1545093</v>
      </c>
      <c r="N2125" s="11">
        <f>M2125*(1+VOTOS!$P$3%)^Q2125</f>
        <v>1552753.7993165576</v>
      </c>
      <c r="O2125" s="54">
        <f t="shared" si="100"/>
        <v>1552753.7993165576</v>
      </c>
      <c r="P2125" s="103">
        <f t="shared" si="101"/>
        <v>1.0333167111269547E-5</v>
      </c>
      <c r="Q2125" s="6">
        <v>41</v>
      </c>
      <c r="R2125" s="6"/>
      <c r="S2125" s="6" t="s">
        <v>11</v>
      </c>
    </row>
    <row r="2126" spans="1:19" s="47" customFormat="1" ht="14" x14ac:dyDescent="0.15">
      <c r="A2126" s="8" t="s">
        <v>415</v>
      </c>
      <c r="B2126" s="114" t="s">
        <v>416</v>
      </c>
      <c r="C2126" s="40" t="s">
        <v>65</v>
      </c>
      <c r="D2126" s="6" t="s">
        <v>955</v>
      </c>
      <c r="E2126" s="7" t="s">
        <v>956</v>
      </c>
      <c r="F2126" s="6" t="s">
        <v>2312</v>
      </c>
      <c r="G2126" s="6" t="s">
        <v>4936</v>
      </c>
      <c r="H2126" s="6" t="s">
        <v>38</v>
      </c>
      <c r="I2126" s="8" t="s">
        <v>39</v>
      </c>
      <c r="J2126" s="15" t="s">
        <v>7586</v>
      </c>
      <c r="K2126" s="17" t="s">
        <v>7616</v>
      </c>
      <c r="L2126" s="19">
        <v>-443138</v>
      </c>
      <c r="M2126" s="19">
        <f t="shared" si="99"/>
        <v>0</v>
      </c>
      <c r="N2126" s="11">
        <f>M2126*(1+VOTOS!$P$3%)^Q2126</f>
        <v>0</v>
      </c>
      <c r="O2126" s="54">
        <f t="shared" si="100"/>
        <v>-443138</v>
      </c>
      <c r="P2126" s="103">
        <f t="shared" si="101"/>
        <v>-2.9489665453526589E-6</v>
      </c>
      <c r="Q2126" s="6">
        <v>0</v>
      </c>
      <c r="R2126" s="6"/>
      <c r="S2126" s="6" t="s">
        <v>11</v>
      </c>
    </row>
    <row r="2127" spans="1:19" s="47" customFormat="1" ht="14" x14ac:dyDescent="0.15">
      <c r="A2127" s="8" t="s">
        <v>415</v>
      </c>
      <c r="B2127" s="114" t="s">
        <v>416</v>
      </c>
      <c r="C2127" s="40" t="s">
        <v>65</v>
      </c>
      <c r="D2127" s="6" t="s">
        <v>1265</v>
      </c>
      <c r="E2127" s="7" t="s">
        <v>1266</v>
      </c>
      <c r="F2127" s="6" t="s">
        <v>2316</v>
      </c>
      <c r="G2127" s="6" t="s">
        <v>4936</v>
      </c>
      <c r="H2127" s="6" t="s">
        <v>38</v>
      </c>
      <c r="I2127" s="8" t="s">
        <v>39</v>
      </c>
      <c r="J2127" s="15" t="s">
        <v>7586</v>
      </c>
      <c r="K2127" s="7" t="s">
        <v>2321</v>
      </c>
      <c r="L2127" s="19">
        <v>515000</v>
      </c>
      <c r="M2127" s="19">
        <f t="shared" si="99"/>
        <v>515000</v>
      </c>
      <c r="N2127" s="11">
        <f>M2127*(1+VOTOS!$P$3%)^Q2127</f>
        <v>521753.42794394342</v>
      </c>
      <c r="O2127" s="54">
        <f t="shared" si="100"/>
        <v>521753.42794394342</v>
      </c>
      <c r="P2127" s="103">
        <f t="shared" si="101"/>
        <v>3.4721314893549148E-6</v>
      </c>
      <c r="Q2127" s="48">
        <v>108</v>
      </c>
      <c r="R2127" s="48"/>
      <c r="S2127" s="48" t="s">
        <v>11</v>
      </c>
    </row>
    <row r="2128" spans="1:19" s="47" customFormat="1" ht="14" x14ac:dyDescent="0.15">
      <c r="A2128" s="8" t="s">
        <v>415</v>
      </c>
      <c r="B2128" s="114" t="s">
        <v>416</v>
      </c>
      <c r="C2128" s="40" t="s">
        <v>65</v>
      </c>
      <c r="D2128" s="6" t="s">
        <v>1265</v>
      </c>
      <c r="E2128" s="7" t="s">
        <v>1266</v>
      </c>
      <c r="F2128" s="6" t="s">
        <v>2316</v>
      </c>
      <c r="G2128" s="6" t="s">
        <v>4936</v>
      </c>
      <c r="H2128" s="6" t="s">
        <v>38</v>
      </c>
      <c r="I2128" s="8" t="s">
        <v>39</v>
      </c>
      <c r="J2128" s="15" t="s">
        <v>7586</v>
      </c>
      <c r="K2128" s="7" t="s">
        <v>2317</v>
      </c>
      <c r="L2128" s="19">
        <v>515000</v>
      </c>
      <c r="M2128" s="19">
        <f t="shared" si="99"/>
        <v>515000</v>
      </c>
      <c r="N2128" s="11">
        <f>M2128*(1+VOTOS!$P$3%)^Q2128</f>
        <v>519994.08190603531</v>
      </c>
      <c r="O2128" s="54">
        <f t="shared" si="100"/>
        <v>519994.08190603531</v>
      </c>
      <c r="P2128" s="103">
        <f t="shared" si="101"/>
        <v>3.4604235053691365E-6</v>
      </c>
      <c r="Q2128" s="48">
        <v>80</v>
      </c>
      <c r="R2128" s="48"/>
      <c r="S2128" s="48" t="s">
        <v>11</v>
      </c>
    </row>
    <row r="2129" spans="1:20" s="47" customFormat="1" ht="14" x14ac:dyDescent="0.15">
      <c r="A2129" s="8" t="s">
        <v>415</v>
      </c>
      <c r="B2129" s="114" t="s">
        <v>416</v>
      </c>
      <c r="C2129" s="40" t="s">
        <v>65</v>
      </c>
      <c r="D2129" s="6" t="s">
        <v>1265</v>
      </c>
      <c r="E2129" s="7" t="s">
        <v>1266</v>
      </c>
      <c r="F2129" s="6" t="s">
        <v>2316</v>
      </c>
      <c r="G2129" s="6" t="s">
        <v>4936</v>
      </c>
      <c r="H2129" s="6" t="s">
        <v>38</v>
      </c>
      <c r="I2129" s="8" t="s">
        <v>39</v>
      </c>
      <c r="J2129" s="15" t="s">
        <v>7586</v>
      </c>
      <c r="K2129" s="7" t="s">
        <v>2318</v>
      </c>
      <c r="L2129" s="19">
        <v>515000</v>
      </c>
      <c r="M2129" s="19">
        <f t="shared" si="99"/>
        <v>515000</v>
      </c>
      <c r="N2129" s="11">
        <f>M2129*(1+VOTOS!$P$3%)^Q2129</f>
        <v>517553.44606960687</v>
      </c>
      <c r="O2129" s="54">
        <f t="shared" si="100"/>
        <v>517553.44606960687</v>
      </c>
      <c r="P2129" s="103">
        <f t="shared" si="101"/>
        <v>3.4441817174136549E-6</v>
      </c>
      <c r="Q2129" s="6">
        <v>41</v>
      </c>
      <c r="R2129" s="6"/>
      <c r="S2129" s="6" t="s">
        <v>11</v>
      </c>
    </row>
    <row r="2130" spans="1:20" s="47" customFormat="1" ht="14" x14ac:dyDescent="0.15">
      <c r="A2130" s="8" t="s">
        <v>415</v>
      </c>
      <c r="B2130" s="114" t="s">
        <v>416</v>
      </c>
      <c r="C2130" s="40" t="s">
        <v>65</v>
      </c>
      <c r="D2130" s="6" t="s">
        <v>1265</v>
      </c>
      <c r="E2130" s="7" t="s">
        <v>1266</v>
      </c>
      <c r="F2130" s="6" t="s">
        <v>2316</v>
      </c>
      <c r="G2130" s="6" t="s">
        <v>4936</v>
      </c>
      <c r="H2130" s="6" t="s">
        <v>38</v>
      </c>
      <c r="I2130" s="8" t="s">
        <v>39</v>
      </c>
      <c r="J2130" s="15" t="s">
        <v>7586</v>
      </c>
      <c r="K2130" s="7" t="s">
        <v>2319</v>
      </c>
      <c r="L2130" s="19">
        <v>515000</v>
      </c>
      <c r="M2130" s="19">
        <f t="shared" ref="M2130:M2193" si="102">+IF(Q2130&gt;0,L2130,0)</f>
        <v>515000</v>
      </c>
      <c r="N2130" s="11">
        <f>M2130*(1+VOTOS!$P$3%)^Q2130</f>
        <v>523960.98364426102</v>
      </c>
      <c r="O2130" s="54">
        <f t="shared" si="100"/>
        <v>523960.98364426102</v>
      </c>
      <c r="P2130" s="103">
        <f t="shared" si="101"/>
        <v>3.4868221904621073E-6</v>
      </c>
      <c r="Q2130" s="6">
        <v>143</v>
      </c>
      <c r="R2130" s="6"/>
      <c r="S2130" s="6" t="s">
        <v>11</v>
      </c>
    </row>
    <row r="2131" spans="1:20" s="47" customFormat="1" ht="14" x14ac:dyDescent="0.15">
      <c r="A2131" s="8" t="s">
        <v>415</v>
      </c>
      <c r="B2131" s="114" t="s">
        <v>416</v>
      </c>
      <c r="C2131" s="40" t="s">
        <v>65</v>
      </c>
      <c r="D2131" s="6" t="s">
        <v>1265</v>
      </c>
      <c r="E2131" s="7" t="s">
        <v>1266</v>
      </c>
      <c r="F2131" s="6" t="s">
        <v>2316</v>
      </c>
      <c r="G2131" s="6" t="s">
        <v>4936</v>
      </c>
      <c r="H2131" s="6" t="s">
        <v>38</v>
      </c>
      <c r="I2131" s="8" t="s">
        <v>39</v>
      </c>
      <c r="J2131" s="15" t="s">
        <v>7586</v>
      </c>
      <c r="K2131" s="7" t="s">
        <v>2320</v>
      </c>
      <c r="L2131" s="19">
        <v>515000</v>
      </c>
      <c r="M2131" s="19">
        <f t="shared" si="102"/>
        <v>515000</v>
      </c>
      <c r="N2131" s="11">
        <f>M2131*(1+VOTOS!$P$3%)^Q2131</f>
        <v>525416.74631410057</v>
      </c>
      <c r="O2131" s="54">
        <f t="shared" si="100"/>
        <v>525416.74631410057</v>
      </c>
      <c r="P2131" s="103">
        <f t="shared" si="101"/>
        <v>3.4965099071808948E-6</v>
      </c>
      <c r="Q2131" s="6">
        <v>166</v>
      </c>
      <c r="R2131" s="6"/>
      <c r="S2131" s="6" t="s">
        <v>11</v>
      </c>
    </row>
    <row r="2132" spans="1:20" s="47" customFormat="1" ht="14" x14ac:dyDescent="0.15">
      <c r="A2132" s="8" t="s">
        <v>415</v>
      </c>
      <c r="B2132" s="114" t="s">
        <v>416</v>
      </c>
      <c r="C2132" s="40" t="s">
        <v>65</v>
      </c>
      <c r="D2132" s="6" t="s">
        <v>599</v>
      </c>
      <c r="E2132" s="7" t="s">
        <v>600</v>
      </c>
      <c r="F2132" s="6" t="s">
        <v>2322</v>
      </c>
      <c r="G2132" s="6" t="s">
        <v>4936</v>
      </c>
      <c r="H2132" s="6" t="s">
        <v>38</v>
      </c>
      <c r="I2132" s="8" t="s">
        <v>39</v>
      </c>
      <c r="J2132" s="15" t="s">
        <v>7586</v>
      </c>
      <c r="K2132" s="7" t="s">
        <v>2323</v>
      </c>
      <c r="L2132" s="19">
        <v>7883100</v>
      </c>
      <c r="M2132" s="19">
        <f t="shared" si="102"/>
        <v>7883100</v>
      </c>
      <c r="N2132" s="11">
        <f>M2132*(1+VOTOS!$P$3%)^Q2132</f>
        <v>8020265.6896428624</v>
      </c>
      <c r="O2132" s="54">
        <f t="shared" si="100"/>
        <v>8020265.6896428624</v>
      </c>
      <c r="P2132" s="103">
        <f t="shared" si="101"/>
        <v>5.3372753416760854E-5</v>
      </c>
      <c r="Q2132" s="48">
        <v>143</v>
      </c>
      <c r="R2132" s="48"/>
      <c r="S2132" s="48" t="s">
        <v>11</v>
      </c>
      <c r="T2132" s="75"/>
    </row>
    <row r="2133" spans="1:20" s="47" customFormat="1" ht="14" x14ac:dyDescent="0.15">
      <c r="A2133" s="8" t="s">
        <v>415</v>
      </c>
      <c r="B2133" s="114" t="s">
        <v>416</v>
      </c>
      <c r="C2133" s="40" t="s">
        <v>65</v>
      </c>
      <c r="D2133" s="6" t="s">
        <v>599</v>
      </c>
      <c r="E2133" s="7" t="s">
        <v>600</v>
      </c>
      <c r="F2133" s="6" t="s">
        <v>2322</v>
      </c>
      <c r="G2133" s="6" t="s">
        <v>4936</v>
      </c>
      <c r="H2133" s="6" t="s">
        <v>38</v>
      </c>
      <c r="I2133" s="8" t="s">
        <v>39</v>
      </c>
      <c r="J2133" s="15" t="s">
        <v>7586</v>
      </c>
      <c r="K2133" s="7" t="s">
        <v>2324</v>
      </c>
      <c r="L2133" s="19">
        <v>7427792</v>
      </c>
      <c r="M2133" s="19">
        <f t="shared" si="102"/>
        <v>7427792</v>
      </c>
      <c r="N2133" s="11">
        <f>M2133*(1+VOTOS!$P$3%)^Q2133</f>
        <v>7631238.2919866396</v>
      </c>
      <c r="O2133" s="54">
        <f t="shared" si="100"/>
        <v>7631238.2919866396</v>
      </c>
      <c r="P2133" s="103">
        <f t="shared" si="101"/>
        <v>5.078387866236424E-5</v>
      </c>
      <c r="Q2133" s="6">
        <v>224</v>
      </c>
      <c r="R2133" s="6"/>
      <c r="S2133" s="6" t="s">
        <v>11</v>
      </c>
      <c r="T2133" s="75"/>
    </row>
    <row r="2134" spans="1:20" s="47" customFormat="1" ht="14" x14ac:dyDescent="0.15">
      <c r="A2134" s="8" t="s">
        <v>415</v>
      </c>
      <c r="B2134" s="114" t="s">
        <v>416</v>
      </c>
      <c r="C2134" s="40" t="s">
        <v>65</v>
      </c>
      <c r="D2134" s="6" t="s">
        <v>821</v>
      </c>
      <c r="E2134" s="7" t="s">
        <v>822</v>
      </c>
      <c r="F2134" s="6" t="s">
        <v>2325</v>
      </c>
      <c r="G2134" s="6" t="s">
        <v>5224</v>
      </c>
      <c r="H2134" s="6" t="s">
        <v>38</v>
      </c>
      <c r="I2134" s="8" t="s">
        <v>39</v>
      </c>
      <c r="J2134" s="15" t="s">
        <v>7586</v>
      </c>
      <c r="K2134" s="7" t="s">
        <v>1345</v>
      </c>
      <c r="L2134" s="19">
        <v>7442720</v>
      </c>
      <c r="M2134" s="19">
        <f t="shared" si="102"/>
        <v>7442720</v>
      </c>
      <c r="N2134" s="11">
        <f>M2134*(1+VOTOS!$P$3%)^Q2134</f>
        <v>7449007.4460423728</v>
      </c>
      <c r="O2134" s="54">
        <f t="shared" si="100"/>
        <v>7449007.4460423728</v>
      </c>
      <c r="P2134" s="103">
        <f t="shared" si="101"/>
        <v>4.9571180432420168E-5</v>
      </c>
      <c r="Q2134" s="6">
        <v>7</v>
      </c>
      <c r="R2134" s="6"/>
      <c r="S2134" s="6" t="s">
        <v>11</v>
      </c>
      <c r="T2134" s="75"/>
    </row>
    <row r="2135" spans="1:20" s="47" customFormat="1" ht="14" x14ac:dyDescent="0.15">
      <c r="A2135" s="8" t="s">
        <v>415</v>
      </c>
      <c r="B2135" s="114" t="s">
        <v>416</v>
      </c>
      <c r="C2135" s="40" t="s">
        <v>65</v>
      </c>
      <c r="D2135" s="6" t="s">
        <v>631</v>
      </c>
      <c r="E2135" s="7" t="s">
        <v>632</v>
      </c>
      <c r="F2135" s="6" t="s">
        <v>2326</v>
      </c>
      <c r="G2135" s="6" t="s">
        <v>5224</v>
      </c>
      <c r="H2135" s="6" t="s">
        <v>38</v>
      </c>
      <c r="I2135" s="8" t="s">
        <v>39</v>
      </c>
      <c r="J2135" s="15" t="s">
        <v>7586</v>
      </c>
      <c r="K2135" s="7" t="s">
        <v>2327</v>
      </c>
      <c r="L2135" s="19">
        <v>7312916</v>
      </c>
      <c r="M2135" s="19">
        <f t="shared" si="102"/>
        <v>7312916</v>
      </c>
      <c r="N2135" s="11">
        <f>M2135*(1+VOTOS!$P$3%)^Q2135</f>
        <v>7337658.4927279828</v>
      </c>
      <c r="O2135" s="54">
        <f t="shared" si="100"/>
        <v>7337658.4927279828</v>
      </c>
      <c r="P2135" s="103">
        <f t="shared" si="101"/>
        <v>4.8830182508107265E-5</v>
      </c>
      <c r="Q2135" s="48">
        <v>28</v>
      </c>
      <c r="R2135" s="48"/>
      <c r="S2135" s="48" t="s">
        <v>11</v>
      </c>
      <c r="T2135" s="75"/>
    </row>
    <row r="2136" spans="1:20" s="47" customFormat="1" ht="14" x14ac:dyDescent="0.15">
      <c r="A2136" s="8" t="s">
        <v>415</v>
      </c>
      <c r="B2136" s="114" t="s">
        <v>416</v>
      </c>
      <c r="C2136" s="40" t="s">
        <v>65</v>
      </c>
      <c r="D2136" s="6" t="s">
        <v>631</v>
      </c>
      <c r="E2136" s="7" t="s">
        <v>632</v>
      </c>
      <c r="F2136" s="6" t="s">
        <v>2326</v>
      </c>
      <c r="G2136" s="6" t="s">
        <v>5224</v>
      </c>
      <c r="H2136" s="6" t="s">
        <v>38</v>
      </c>
      <c r="I2136" s="8" t="s">
        <v>39</v>
      </c>
      <c r="J2136" s="15" t="s">
        <v>7586</v>
      </c>
      <c r="K2136" s="7" t="s">
        <v>2328</v>
      </c>
      <c r="L2136" s="19">
        <v>7312916</v>
      </c>
      <c r="M2136" s="19">
        <f t="shared" si="102"/>
        <v>0</v>
      </c>
      <c r="N2136" s="11">
        <f>M2136*(1+VOTOS!$P$3%)^Q2136</f>
        <v>0</v>
      </c>
      <c r="O2136" s="54">
        <f t="shared" si="100"/>
        <v>7312916</v>
      </c>
      <c r="P2136" s="103">
        <f t="shared" si="101"/>
        <v>4.8665527742992437E-5</v>
      </c>
      <c r="Q2136" s="48">
        <v>0</v>
      </c>
      <c r="R2136" s="48"/>
      <c r="S2136" s="48" t="s">
        <v>11</v>
      </c>
      <c r="T2136" s="75"/>
    </row>
    <row r="2137" spans="1:20" s="47" customFormat="1" ht="14" x14ac:dyDescent="0.15">
      <c r="A2137" s="8" t="s">
        <v>415</v>
      </c>
      <c r="B2137" s="114" t="s">
        <v>416</v>
      </c>
      <c r="C2137" s="40" t="s">
        <v>65</v>
      </c>
      <c r="D2137" s="6" t="s">
        <v>1736</v>
      </c>
      <c r="E2137" s="7" t="s">
        <v>1737</v>
      </c>
      <c r="F2137" s="6" t="s">
        <v>4242</v>
      </c>
      <c r="G2137" s="6" t="s">
        <v>4936</v>
      </c>
      <c r="H2137" s="6" t="s">
        <v>38</v>
      </c>
      <c r="I2137" s="8" t="s">
        <v>39</v>
      </c>
      <c r="J2137" s="15" t="s">
        <v>7586</v>
      </c>
      <c r="K2137" s="7" t="s">
        <v>4243</v>
      </c>
      <c r="L2137" s="19">
        <v>570747</v>
      </c>
      <c r="M2137" s="19">
        <f t="shared" si="102"/>
        <v>570747</v>
      </c>
      <c r="N2137" s="11">
        <f>M2137*(1+VOTOS!$P$3%)^Q2137</f>
        <v>572885.35003141058</v>
      </c>
      <c r="O2137" s="54">
        <f t="shared" si="100"/>
        <v>572885.35003141058</v>
      </c>
      <c r="P2137" s="103">
        <f t="shared" si="101"/>
        <v>3.8124009486103145E-6</v>
      </c>
      <c r="Q2137" s="6">
        <v>31</v>
      </c>
      <c r="R2137" s="6"/>
      <c r="S2137" s="6" t="s">
        <v>11</v>
      </c>
      <c r="T2137" s="75"/>
    </row>
    <row r="2138" spans="1:20" s="47" customFormat="1" ht="14" x14ac:dyDescent="0.15">
      <c r="A2138" s="14" t="s">
        <v>5234</v>
      </c>
      <c r="B2138" s="115" t="s">
        <v>416</v>
      </c>
      <c r="C2138" s="40" t="s">
        <v>65</v>
      </c>
      <c r="D2138" s="12" t="s">
        <v>563</v>
      </c>
      <c r="E2138" s="51" t="s">
        <v>564</v>
      </c>
      <c r="F2138" s="14" t="s">
        <v>6265</v>
      </c>
      <c r="G2138" s="14" t="s">
        <v>37</v>
      </c>
      <c r="H2138" s="14" t="s">
        <v>38</v>
      </c>
      <c r="I2138" s="14" t="s">
        <v>39</v>
      </c>
      <c r="J2138" s="15" t="s">
        <v>7586</v>
      </c>
      <c r="K2138" s="52" t="s">
        <v>6267</v>
      </c>
      <c r="L2138" s="109">
        <v>2332672</v>
      </c>
      <c r="M2138" s="19">
        <f t="shared" si="102"/>
        <v>0</v>
      </c>
      <c r="N2138" s="11">
        <f>M2138*(1+VOTOS!$P$3%)^Q2138</f>
        <v>0</v>
      </c>
      <c r="O2138" s="54">
        <f t="shared" si="100"/>
        <v>2332672</v>
      </c>
      <c r="P2138" s="103">
        <f t="shared" si="101"/>
        <v>1.5523317091472356E-5</v>
      </c>
      <c r="Q2138" s="6">
        <v>0</v>
      </c>
      <c r="R2138" s="6"/>
      <c r="S2138" s="6" t="s">
        <v>7</v>
      </c>
      <c r="T2138" s="75"/>
    </row>
    <row r="2139" spans="1:20" s="47" customFormat="1" ht="14" x14ac:dyDescent="0.15">
      <c r="A2139" s="14" t="s">
        <v>5234</v>
      </c>
      <c r="B2139" s="115" t="s">
        <v>416</v>
      </c>
      <c r="C2139" s="40" t="s">
        <v>65</v>
      </c>
      <c r="D2139" s="12" t="s">
        <v>563</v>
      </c>
      <c r="E2139" s="51" t="s">
        <v>564</v>
      </c>
      <c r="F2139" s="14" t="s">
        <v>6265</v>
      </c>
      <c r="G2139" s="14" t="s">
        <v>37</v>
      </c>
      <c r="H2139" s="14" t="s">
        <v>38</v>
      </c>
      <c r="I2139" s="14" t="s">
        <v>39</v>
      </c>
      <c r="J2139" s="15" t="s">
        <v>7586</v>
      </c>
      <c r="K2139" s="52" t="s">
        <v>4356</v>
      </c>
      <c r="L2139" s="109">
        <v>2226115.5</v>
      </c>
      <c r="M2139" s="19">
        <f t="shared" si="102"/>
        <v>0</v>
      </c>
      <c r="N2139" s="11">
        <f>M2139*(1+VOTOS!$P$3%)^Q2139</f>
        <v>0</v>
      </c>
      <c r="O2139" s="54">
        <f t="shared" si="100"/>
        <v>2226115.5</v>
      </c>
      <c r="P2139" s="103">
        <f t="shared" si="101"/>
        <v>1.4814211680314047E-5</v>
      </c>
      <c r="Q2139" s="6">
        <v>0</v>
      </c>
      <c r="R2139" s="6"/>
      <c r="S2139" s="6" t="s">
        <v>7</v>
      </c>
      <c r="T2139" s="75"/>
    </row>
    <row r="2140" spans="1:20" s="47" customFormat="1" ht="14" x14ac:dyDescent="0.15">
      <c r="A2140" s="14" t="s">
        <v>5234</v>
      </c>
      <c r="B2140" s="115" t="s">
        <v>416</v>
      </c>
      <c r="C2140" s="40" t="s">
        <v>65</v>
      </c>
      <c r="D2140" s="12" t="s">
        <v>563</v>
      </c>
      <c r="E2140" s="51" t="s">
        <v>564</v>
      </c>
      <c r="F2140" s="14" t="s">
        <v>6265</v>
      </c>
      <c r="G2140" s="14" t="s">
        <v>37</v>
      </c>
      <c r="H2140" s="14" t="s">
        <v>38</v>
      </c>
      <c r="I2140" s="14" t="s">
        <v>39</v>
      </c>
      <c r="J2140" s="15" t="s">
        <v>7586</v>
      </c>
      <c r="K2140" s="52" t="s">
        <v>5375</v>
      </c>
      <c r="L2140" s="109">
        <v>2184465.5</v>
      </c>
      <c r="M2140" s="19">
        <f t="shared" si="102"/>
        <v>0</v>
      </c>
      <c r="N2140" s="11">
        <f>M2140*(1+VOTOS!$P$3%)^Q2140</f>
        <v>0</v>
      </c>
      <c r="O2140" s="54">
        <f t="shared" si="100"/>
        <v>2184465.5</v>
      </c>
      <c r="P2140" s="103">
        <f t="shared" si="101"/>
        <v>1.4537041912399903E-5</v>
      </c>
      <c r="Q2140" s="6">
        <v>0</v>
      </c>
      <c r="R2140" s="6"/>
      <c r="S2140" s="6" t="s">
        <v>7</v>
      </c>
      <c r="T2140" s="75"/>
    </row>
    <row r="2141" spans="1:20" s="47" customFormat="1" ht="14" x14ac:dyDescent="0.15">
      <c r="A2141" s="14" t="s">
        <v>5234</v>
      </c>
      <c r="B2141" s="115" t="s">
        <v>416</v>
      </c>
      <c r="C2141" s="40" t="s">
        <v>65</v>
      </c>
      <c r="D2141" s="12" t="s">
        <v>563</v>
      </c>
      <c r="E2141" s="51" t="s">
        <v>564</v>
      </c>
      <c r="F2141" s="14" t="s">
        <v>6265</v>
      </c>
      <c r="G2141" s="14" t="s">
        <v>37</v>
      </c>
      <c r="H2141" s="14" t="s">
        <v>38</v>
      </c>
      <c r="I2141" s="14" t="s">
        <v>39</v>
      </c>
      <c r="J2141" s="15" t="s">
        <v>7586</v>
      </c>
      <c r="K2141" s="52" t="s">
        <v>6266</v>
      </c>
      <c r="L2141" s="109">
        <v>1933534</v>
      </c>
      <c r="M2141" s="19">
        <f t="shared" si="102"/>
        <v>0</v>
      </c>
      <c r="N2141" s="11">
        <f>M2141*(1+VOTOS!$P$3%)^Q2141</f>
        <v>0</v>
      </c>
      <c r="O2141" s="54">
        <f t="shared" si="100"/>
        <v>1933534</v>
      </c>
      <c r="P2141" s="103">
        <f t="shared" si="101"/>
        <v>1.2867158944396345E-5</v>
      </c>
      <c r="Q2141" s="6">
        <v>0</v>
      </c>
      <c r="R2141" s="6"/>
      <c r="S2141" s="6" t="s">
        <v>7</v>
      </c>
      <c r="T2141" s="75"/>
    </row>
    <row r="2142" spans="1:20" s="47" customFormat="1" ht="14" x14ac:dyDescent="0.15">
      <c r="A2142" s="14" t="s">
        <v>5234</v>
      </c>
      <c r="B2142" s="115" t="s">
        <v>416</v>
      </c>
      <c r="C2142" s="40" t="s">
        <v>65</v>
      </c>
      <c r="D2142" s="12" t="s">
        <v>563</v>
      </c>
      <c r="E2142" s="51" t="s">
        <v>564</v>
      </c>
      <c r="F2142" s="14" t="s">
        <v>6265</v>
      </c>
      <c r="G2142" s="14" t="s">
        <v>37</v>
      </c>
      <c r="H2142" s="14" t="s">
        <v>38</v>
      </c>
      <c r="I2142" s="14" t="s">
        <v>39</v>
      </c>
      <c r="J2142" s="15" t="s">
        <v>7586</v>
      </c>
      <c r="K2142" s="52" t="s">
        <v>2835</v>
      </c>
      <c r="L2142" s="109">
        <v>1820494.5</v>
      </c>
      <c r="M2142" s="19">
        <f t="shared" si="102"/>
        <v>0</v>
      </c>
      <c r="N2142" s="11">
        <f>M2142*(1+VOTOS!$P$3%)^Q2142</f>
        <v>0</v>
      </c>
      <c r="O2142" s="54">
        <f t="shared" si="100"/>
        <v>1820494.5</v>
      </c>
      <c r="P2142" s="103">
        <f t="shared" si="101"/>
        <v>1.2114910877646502E-5</v>
      </c>
      <c r="Q2142" s="6">
        <v>0</v>
      </c>
      <c r="R2142" s="6"/>
      <c r="S2142" s="6" t="s">
        <v>7</v>
      </c>
      <c r="T2142" s="75"/>
    </row>
    <row r="2143" spans="1:20" s="47" customFormat="1" ht="14" x14ac:dyDescent="0.15">
      <c r="A2143" s="14" t="s">
        <v>5234</v>
      </c>
      <c r="B2143" s="115" t="s">
        <v>416</v>
      </c>
      <c r="C2143" s="40" t="s">
        <v>65</v>
      </c>
      <c r="D2143" s="12" t="s">
        <v>563</v>
      </c>
      <c r="E2143" s="51" t="s">
        <v>564</v>
      </c>
      <c r="F2143" s="14" t="s">
        <v>6265</v>
      </c>
      <c r="G2143" s="14" t="s">
        <v>37</v>
      </c>
      <c r="H2143" s="14" t="s">
        <v>38</v>
      </c>
      <c r="I2143" s="14" t="s">
        <v>39</v>
      </c>
      <c r="J2143" s="15" t="s">
        <v>7586</v>
      </c>
      <c r="K2143" s="52" t="s">
        <v>4093</v>
      </c>
      <c r="L2143" s="109">
        <v>1707394.5</v>
      </c>
      <c r="M2143" s="19">
        <f t="shared" si="102"/>
        <v>0</v>
      </c>
      <c r="N2143" s="11">
        <f>M2143*(1+VOTOS!$P$3%)^Q2143</f>
        <v>0</v>
      </c>
      <c r="O2143" s="54">
        <f t="shared" si="100"/>
        <v>1707394.5</v>
      </c>
      <c r="P2143" s="103">
        <f t="shared" si="101"/>
        <v>1.136226019934903E-5</v>
      </c>
      <c r="Q2143" s="6">
        <v>0</v>
      </c>
      <c r="R2143" s="6"/>
      <c r="S2143" s="6" t="s">
        <v>7</v>
      </c>
    </row>
    <row r="2144" spans="1:20" s="47" customFormat="1" ht="14" x14ac:dyDescent="0.15">
      <c r="A2144" s="14" t="s">
        <v>5234</v>
      </c>
      <c r="B2144" s="115" t="s">
        <v>416</v>
      </c>
      <c r="C2144" s="40" t="s">
        <v>65</v>
      </c>
      <c r="D2144" s="12" t="s">
        <v>563</v>
      </c>
      <c r="E2144" s="51" t="s">
        <v>564</v>
      </c>
      <c r="F2144" s="14" t="s">
        <v>6265</v>
      </c>
      <c r="G2144" s="14" t="s">
        <v>37</v>
      </c>
      <c r="H2144" s="14" t="s">
        <v>38</v>
      </c>
      <c r="I2144" s="14" t="s">
        <v>39</v>
      </c>
      <c r="J2144" s="15" t="s">
        <v>7586</v>
      </c>
      <c r="K2144" s="52" t="s">
        <v>5374</v>
      </c>
      <c r="L2144" s="109">
        <v>1587501</v>
      </c>
      <c r="M2144" s="19">
        <f t="shared" si="102"/>
        <v>0</v>
      </c>
      <c r="N2144" s="11">
        <f>M2144*(1+VOTOS!$P$3%)^Q2144</f>
        <v>0</v>
      </c>
      <c r="O2144" s="54">
        <f t="shared" si="100"/>
        <v>1587501</v>
      </c>
      <c r="P2144" s="103">
        <f t="shared" si="101"/>
        <v>1.0564400569831275E-5</v>
      </c>
      <c r="Q2144" s="6">
        <v>0</v>
      </c>
      <c r="R2144" s="6"/>
      <c r="S2144" s="6" t="s">
        <v>7</v>
      </c>
    </row>
    <row r="2145" spans="1:20" s="47" customFormat="1" ht="14" x14ac:dyDescent="0.15">
      <c r="A2145" s="14" t="s">
        <v>5234</v>
      </c>
      <c r="B2145" s="115" t="s">
        <v>416</v>
      </c>
      <c r="C2145" s="40" t="s">
        <v>65</v>
      </c>
      <c r="D2145" s="12" t="s">
        <v>563</v>
      </c>
      <c r="E2145" s="51" t="s">
        <v>564</v>
      </c>
      <c r="F2145" s="14" t="s">
        <v>6265</v>
      </c>
      <c r="G2145" s="14" t="s">
        <v>37</v>
      </c>
      <c r="H2145" s="14" t="s">
        <v>38</v>
      </c>
      <c r="I2145" s="14" t="s">
        <v>39</v>
      </c>
      <c r="J2145" s="15" t="s">
        <v>7586</v>
      </c>
      <c r="K2145" s="52" t="s">
        <v>6098</v>
      </c>
      <c r="L2145" s="109">
        <v>1358245</v>
      </c>
      <c r="M2145" s="19">
        <f t="shared" si="102"/>
        <v>0</v>
      </c>
      <c r="N2145" s="11">
        <f>M2145*(1+VOTOS!$P$3%)^Q2145</f>
        <v>0</v>
      </c>
      <c r="O2145" s="54">
        <f t="shared" si="100"/>
        <v>1358245</v>
      </c>
      <c r="P2145" s="103">
        <f t="shared" si="101"/>
        <v>9.0387623390287488E-6</v>
      </c>
      <c r="Q2145" s="6">
        <v>0</v>
      </c>
      <c r="R2145" s="6"/>
      <c r="S2145" s="6" t="s">
        <v>7</v>
      </c>
      <c r="T2145" s="75"/>
    </row>
    <row r="2146" spans="1:20" s="47" customFormat="1" ht="14" x14ac:dyDescent="0.15">
      <c r="A2146" s="14" t="s">
        <v>5234</v>
      </c>
      <c r="B2146" s="115" t="s">
        <v>416</v>
      </c>
      <c r="C2146" s="40" t="s">
        <v>65</v>
      </c>
      <c r="D2146" s="12" t="s">
        <v>563</v>
      </c>
      <c r="E2146" s="51" t="s">
        <v>564</v>
      </c>
      <c r="F2146" s="14" t="s">
        <v>6265</v>
      </c>
      <c r="G2146" s="14" t="s">
        <v>37</v>
      </c>
      <c r="H2146" s="14" t="s">
        <v>38</v>
      </c>
      <c r="I2146" s="14" t="s">
        <v>39</v>
      </c>
      <c r="J2146" s="15" t="s">
        <v>7586</v>
      </c>
      <c r="K2146" s="52" t="s">
        <v>6268</v>
      </c>
      <c r="L2146" s="109">
        <v>1067148.5</v>
      </c>
      <c r="M2146" s="19">
        <f t="shared" si="102"/>
        <v>0</v>
      </c>
      <c r="N2146" s="11">
        <f>M2146*(1+VOTOS!$P$3%)^Q2146</f>
        <v>0</v>
      </c>
      <c r="O2146" s="54">
        <f t="shared" si="100"/>
        <v>1067148.5</v>
      </c>
      <c r="P2146" s="103">
        <f t="shared" si="101"/>
        <v>7.1015918865528833E-6</v>
      </c>
      <c r="Q2146" s="6">
        <v>0</v>
      </c>
      <c r="R2146" s="6"/>
      <c r="S2146" s="6" t="s">
        <v>7</v>
      </c>
      <c r="T2146" s="75"/>
    </row>
    <row r="2147" spans="1:20" s="47" customFormat="1" ht="14" x14ac:dyDescent="0.15">
      <c r="A2147" s="14" t="s">
        <v>5234</v>
      </c>
      <c r="B2147" s="115" t="s">
        <v>416</v>
      </c>
      <c r="C2147" s="40" t="s">
        <v>65</v>
      </c>
      <c r="D2147" s="12" t="s">
        <v>563</v>
      </c>
      <c r="E2147" s="51" t="s">
        <v>564</v>
      </c>
      <c r="F2147" s="14" t="s">
        <v>6265</v>
      </c>
      <c r="G2147" s="14" t="s">
        <v>37</v>
      </c>
      <c r="H2147" s="14" t="s">
        <v>38</v>
      </c>
      <c r="I2147" s="14" t="s">
        <v>39</v>
      </c>
      <c r="J2147" s="15" t="s">
        <v>7586</v>
      </c>
      <c r="K2147" s="52" t="s">
        <v>2323</v>
      </c>
      <c r="L2147" s="109">
        <v>845777.5</v>
      </c>
      <c r="M2147" s="19">
        <f t="shared" si="102"/>
        <v>0</v>
      </c>
      <c r="N2147" s="11">
        <f>M2147*(1+VOTOS!$P$3%)^Q2147</f>
        <v>0</v>
      </c>
      <c r="O2147" s="54">
        <f t="shared" si="100"/>
        <v>845777.5</v>
      </c>
      <c r="P2147" s="103">
        <f t="shared" si="101"/>
        <v>5.6284262516687992E-6</v>
      </c>
      <c r="Q2147" s="6">
        <v>0</v>
      </c>
      <c r="R2147" s="6"/>
      <c r="S2147" s="6" t="s">
        <v>7</v>
      </c>
    </row>
    <row r="2148" spans="1:20" s="47" customFormat="1" ht="14" x14ac:dyDescent="0.15">
      <c r="A2148" s="14" t="s">
        <v>5234</v>
      </c>
      <c r="B2148" s="115" t="s">
        <v>416</v>
      </c>
      <c r="C2148" s="40" t="s">
        <v>65</v>
      </c>
      <c r="D2148" s="12" t="s">
        <v>563</v>
      </c>
      <c r="E2148" s="51" t="s">
        <v>564</v>
      </c>
      <c r="F2148" s="14" t="s">
        <v>6265</v>
      </c>
      <c r="G2148" s="14" t="s">
        <v>37</v>
      </c>
      <c r="H2148" s="14" t="s">
        <v>38</v>
      </c>
      <c r="I2148" s="14" t="s">
        <v>39</v>
      </c>
      <c r="J2148" s="15" t="s">
        <v>7586</v>
      </c>
      <c r="K2148" s="52" t="s">
        <v>4092</v>
      </c>
      <c r="L2148" s="109">
        <v>158400</v>
      </c>
      <c r="M2148" s="19">
        <f t="shared" si="102"/>
        <v>0</v>
      </c>
      <c r="N2148" s="11">
        <f>M2148*(1+VOTOS!$P$3%)^Q2148</f>
        <v>0</v>
      </c>
      <c r="O2148" s="54">
        <f t="shared" si="100"/>
        <v>158400</v>
      </c>
      <c r="P2148" s="103">
        <f t="shared" si="101"/>
        <v>1.0541102337959308E-6</v>
      </c>
      <c r="Q2148" s="6">
        <v>0</v>
      </c>
      <c r="R2148" s="6"/>
      <c r="S2148" s="6" t="s">
        <v>7</v>
      </c>
      <c r="T2148" s="75"/>
    </row>
    <row r="2149" spans="1:20" s="47" customFormat="1" ht="14" x14ac:dyDescent="0.15">
      <c r="A2149" s="14" t="s">
        <v>5234</v>
      </c>
      <c r="B2149" s="115" t="s">
        <v>416</v>
      </c>
      <c r="C2149" s="40" t="s">
        <v>65</v>
      </c>
      <c r="D2149" s="12" t="s">
        <v>563</v>
      </c>
      <c r="E2149" s="51" t="s">
        <v>564</v>
      </c>
      <c r="F2149" s="14" t="s">
        <v>6265</v>
      </c>
      <c r="G2149" s="14" t="s">
        <v>37</v>
      </c>
      <c r="H2149" s="14" t="s">
        <v>38</v>
      </c>
      <c r="I2149" s="14" t="s">
        <v>39</v>
      </c>
      <c r="J2149" s="15" t="s">
        <v>7586</v>
      </c>
      <c r="K2149" s="65" t="s">
        <v>9</v>
      </c>
      <c r="L2149" s="109">
        <v>-4842245</v>
      </c>
      <c r="M2149" s="19">
        <f t="shared" si="102"/>
        <v>0</v>
      </c>
      <c r="N2149" s="11">
        <f>M2149*(1+VOTOS!$P$3%)^Q2149</f>
        <v>0</v>
      </c>
      <c r="O2149" s="54">
        <f t="shared" si="100"/>
        <v>-4842245</v>
      </c>
      <c r="P2149" s="103">
        <f t="shared" si="101"/>
        <v>-3.222386369347965E-5</v>
      </c>
      <c r="Q2149" s="6">
        <v>0</v>
      </c>
      <c r="R2149" s="6"/>
      <c r="S2149" s="6" t="s">
        <v>7</v>
      </c>
    </row>
    <row r="2150" spans="1:20" s="47" customFormat="1" ht="14" x14ac:dyDescent="0.15">
      <c r="A2150" s="8" t="s">
        <v>415</v>
      </c>
      <c r="B2150" s="114" t="s">
        <v>416</v>
      </c>
      <c r="C2150" s="40" t="s">
        <v>65</v>
      </c>
      <c r="D2150" s="6" t="s">
        <v>521</v>
      </c>
      <c r="E2150" s="7" t="s">
        <v>522</v>
      </c>
      <c r="F2150" s="6" t="s">
        <v>2329</v>
      </c>
      <c r="G2150" s="6" t="s">
        <v>1823</v>
      </c>
      <c r="H2150" s="6" t="s">
        <v>38</v>
      </c>
      <c r="I2150" s="8" t="s">
        <v>39</v>
      </c>
      <c r="J2150" s="15" t="s">
        <v>7586</v>
      </c>
      <c r="K2150" s="7" t="s">
        <v>2330</v>
      </c>
      <c r="L2150" s="19">
        <v>12150369</v>
      </c>
      <c r="M2150" s="19">
        <f t="shared" si="102"/>
        <v>12150369</v>
      </c>
      <c r="N2150" s="11">
        <f>M2150*(1+VOTOS!$P$3%)^Q2150</f>
        <v>12222401.90000568</v>
      </c>
      <c r="O2150" s="54">
        <f t="shared" si="100"/>
        <v>12222401.90000568</v>
      </c>
      <c r="P2150" s="103">
        <f t="shared" si="101"/>
        <v>8.1336861896229892E-5</v>
      </c>
      <c r="Q2150" s="48">
        <v>49</v>
      </c>
      <c r="R2150" s="48"/>
      <c r="S2150" s="48" t="s">
        <v>11</v>
      </c>
    </row>
    <row r="2151" spans="1:20" s="47" customFormat="1" ht="14" x14ac:dyDescent="0.15">
      <c r="A2151" s="8" t="s">
        <v>415</v>
      </c>
      <c r="B2151" s="114" t="s">
        <v>416</v>
      </c>
      <c r="C2151" s="40" t="s">
        <v>65</v>
      </c>
      <c r="D2151" s="6" t="s">
        <v>521</v>
      </c>
      <c r="E2151" s="7" t="s">
        <v>522</v>
      </c>
      <c r="F2151" s="6" t="s">
        <v>2329</v>
      </c>
      <c r="G2151" s="6" t="s">
        <v>1823</v>
      </c>
      <c r="H2151" s="6" t="s">
        <v>38</v>
      </c>
      <c r="I2151" s="8" t="s">
        <v>39</v>
      </c>
      <c r="J2151" s="15" t="s">
        <v>7586</v>
      </c>
      <c r="K2151" s="7" t="s">
        <v>2331</v>
      </c>
      <c r="L2151" s="19">
        <v>7278975</v>
      </c>
      <c r="M2151" s="19">
        <f t="shared" si="102"/>
        <v>7278975</v>
      </c>
      <c r="N2151" s="11">
        <f>M2151*(1+VOTOS!$P$3%)^Q2151</f>
        <v>7295677.5507094152</v>
      </c>
      <c r="O2151" s="54">
        <f t="shared" si="100"/>
        <v>7295677.5507094152</v>
      </c>
      <c r="P2151" s="103">
        <f t="shared" si="101"/>
        <v>4.8550810408320862E-5</v>
      </c>
      <c r="Q2151" s="48">
        <v>19</v>
      </c>
      <c r="R2151" s="48"/>
      <c r="S2151" s="48" t="s">
        <v>11</v>
      </c>
    </row>
    <row r="2152" spans="1:20" s="47" customFormat="1" ht="14" x14ac:dyDescent="0.15">
      <c r="A2152" s="8" t="s">
        <v>5234</v>
      </c>
      <c r="B2152" s="114" t="s">
        <v>416</v>
      </c>
      <c r="C2152" s="40" t="s">
        <v>65</v>
      </c>
      <c r="D2152" s="6" t="s">
        <v>1939</v>
      </c>
      <c r="E2152" s="7" t="s">
        <v>1940</v>
      </c>
      <c r="F2152" s="6" t="s">
        <v>5250</v>
      </c>
      <c r="G2152" s="6" t="s">
        <v>2298</v>
      </c>
      <c r="H2152" s="6" t="s">
        <v>38</v>
      </c>
      <c r="I2152" s="8" t="s">
        <v>39</v>
      </c>
      <c r="J2152" s="15" t="s">
        <v>7586</v>
      </c>
      <c r="K2152" s="7" t="s">
        <v>6523</v>
      </c>
      <c r="L2152" s="19">
        <v>27296.264744999997</v>
      </c>
      <c r="M2152" s="19">
        <f t="shared" si="102"/>
        <v>0</v>
      </c>
      <c r="N2152" s="11">
        <f>M2152*(1+VOTOS!$P$3%)^Q2152</f>
        <v>0</v>
      </c>
      <c r="O2152" s="54">
        <f t="shared" si="100"/>
        <v>27296.264744999997</v>
      </c>
      <c r="P2152" s="103">
        <f t="shared" si="101"/>
        <v>1.8164944452088112E-7</v>
      </c>
      <c r="Q2152" s="6">
        <v>0</v>
      </c>
      <c r="R2152" s="6"/>
      <c r="S2152" s="6" t="s">
        <v>7577</v>
      </c>
    </row>
    <row r="2153" spans="1:20" s="47" customFormat="1" ht="14" x14ac:dyDescent="0.15">
      <c r="A2153" s="8" t="s">
        <v>415</v>
      </c>
      <c r="B2153" s="114" t="s">
        <v>416</v>
      </c>
      <c r="C2153" s="40" t="s">
        <v>65</v>
      </c>
      <c r="D2153" s="6" t="s">
        <v>657</v>
      </c>
      <c r="E2153" s="7" t="s">
        <v>658</v>
      </c>
      <c r="F2153" s="6" t="s">
        <v>4922</v>
      </c>
      <c r="G2153" s="6" t="s">
        <v>5224</v>
      </c>
      <c r="H2153" s="6" t="s">
        <v>38</v>
      </c>
      <c r="I2153" s="8" t="s">
        <v>39</v>
      </c>
      <c r="J2153" s="15" t="s">
        <v>7586</v>
      </c>
      <c r="K2153" s="7" t="s">
        <v>4923</v>
      </c>
      <c r="L2153" s="19">
        <v>13473600</v>
      </c>
      <c r="M2153" s="19">
        <f t="shared" si="102"/>
        <v>13473600</v>
      </c>
      <c r="N2153" s="11">
        <f>M2153*(1+VOTOS!$P$3%)^Q2153</f>
        <v>14061433.120332275</v>
      </c>
      <c r="O2153" s="54">
        <f t="shared" si="100"/>
        <v>14061433.120332275</v>
      </c>
      <c r="P2153" s="103">
        <f t="shared" si="101"/>
        <v>9.3575129759970317E-5</v>
      </c>
      <c r="Q2153" s="6">
        <v>354</v>
      </c>
      <c r="R2153" s="6"/>
      <c r="S2153" s="6" t="s">
        <v>11</v>
      </c>
    </row>
    <row r="2154" spans="1:20" s="47" customFormat="1" ht="14" x14ac:dyDescent="0.15">
      <c r="A2154" s="8" t="s">
        <v>415</v>
      </c>
      <c r="B2154" s="114" t="s">
        <v>416</v>
      </c>
      <c r="C2154" s="40" t="s">
        <v>65</v>
      </c>
      <c r="D2154" s="6" t="s">
        <v>1375</v>
      </c>
      <c r="E2154" s="7" t="s">
        <v>1376</v>
      </c>
      <c r="F2154" s="6" t="s">
        <v>4244</v>
      </c>
      <c r="G2154" s="6" t="s">
        <v>4936</v>
      </c>
      <c r="H2154" s="6" t="s">
        <v>38</v>
      </c>
      <c r="I2154" s="8" t="s">
        <v>39</v>
      </c>
      <c r="J2154" s="15" t="s">
        <v>7586</v>
      </c>
      <c r="K2154" s="7" t="s">
        <v>4159</v>
      </c>
      <c r="L2154" s="19">
        <v>341088</v>
      </c>
      <c r="M2154" s="19">
        <f t="shared" si="102"/>
        <v>341088</v>
      </c>
      <c r="N2154" s="11">
        <f>M2154*(1+VOTOS!$P$3%)^Q2154</f>
        <v>368553.54668250616</v>
      </c>
      <c r="O2154" s="54">
        <f t="shared" si="100"/>
        <v>368553.54668250616</v>
      </c>
      <c r="P2154" s="103">
        <f t="shared" si="101"/>
        <v>2.4526266746200506E-6</v>
      </c>
      <c r="Q2154" s="6">
        <v>642</v>
      </c>
      <c r="R2154" s="6"/>
      <c r="S2154" s="6" t="s">
        <v>11</v>
      </c>
    </row>
    <row r="2155" spans="1:20" s="47" customFormat="1" ht="14" x14ac:dyDescent="0.15">
      <c r="A2155" s="8" t="s">
        <v>415</v>
      </c>
      <c r="B2155" s="114" t="s">
        <v>416</v>
      </c>
      <c r="C2155" s="40" t="s">
        <v>65</v>
      </c>
      <c r="D2155" s="6" t="s">
        <v>1375</v>
      </c>
      <c r="E2155" s="7" t="s">
        <v>1376</v>
      </c>
      <c r="F2155" s="6" t="s">
        <v>4244</v>
      </c>
      <c r="G2155" s="6" t="s">
        <v>4936</v>
      </c>
      <c r="H2155" s="6" t="s">
        <v>38</v>
      </c>
      <c r="I2155" s="8" t="s">
        <v>39</v>
      </c>
      <c r="J2155" s="15" t="s">
        <v>7586</v>
      </c>
      <c r="K2155" s="7" t="s">
        <v>4247</v>
      </c>
      <c r="L2155" s="19">
        <v>245784</v>
      </c>
      <c r="M2155" s="19">
        <f t="shared" si="102"/>
        <v>245784</v>
      </c>
      <c r="N2155" s="11">
        <f>M2155*(1+VOTOS!$P$3%)^Q2155</f>
        <v>270098.58748502127</v>
      </c>
      <c r="O2155" s="54">
        <f t="shared" si="100"/>
        <v>270098.58748502127</v>
      </c>
      <c r="P2155" s="103">
        <f t="shared" si="101"/>
        <v>1.7974348813244091E-6</v>
      </c>
      <c r="Q2155" s="6">
        <v>782</v>
      </c>
      <c r="R2155" s="6"/>
      <c r="S2155" s="6" t="s">
        <v>11</v>
      </c>
    </row>
    <row r="2156" spans="1:20" s="47" customFormat="1" ht="14" x14ac:dyDescent="0.15">
      <c r="A2156" s="8" t="s">
        <v>415</v>
      </c>
      <c r="B2156" s="114" t="s">
        <v>416</v>
      </c>
      <c r="C2156" s="40" t="s">
        <v>65</v>
      </c>
      <c r="D2156" s="6" t="s">
        <v>1375</v>
      </c>
      <c r="E2156" s="7" t="s">
        <v>1376</v>
      </c>
      <c r="F2156" s="6" t="s">
        <v>4244</v>
      </c>
      <c r="G2156" s="6" t="s">
        <v>4936</v>
      </c>
      <c r="H2156" s="6" t="s">
        <v>38</v>
      </c>
      <c r="I2156" s="8" t="s">
        <v>39</v>
      </c>
      <c r="J2156" s="15" t="s">
        <v>7586</v>
      </c>
      <c r="K2156" s="7" t="s">
        <v>2703</v>
      </c>
      <c r="L2156" s="19">
        <v>235752</v>
      </c>
      <c r="M2156" s="19">
        <f t="shared" si="102"/>
        <v>235752</v>
      </c>
      <c r="N2156" s="11">
        <f>M2156*(1+VOTOS!$P$3%)^Q2156</f>
        <v>263042.05369394377</v>
      </c>
      <c r="O2156" s="54">
        <f t="shared" si="100"/>
        <v>263042.05369394377</v>
      </c>
      <c r="P2156" s="103">
        <f t="shared" si="101"/>
        <v>1.750475509580081E-6</v>
      </c>
      <c r="Q2156" s="6">
        <v>908</v>
      </c>
      <c r="R2156" s="6"/>
      <c r="S2156" s="6" t="s">
        <v>11</v>
      </c>
    </row>
    <row r="2157" spans="1:20" s="47" customFormat="1" ht="14" x14ac:dyDescent="0.15">
      <c r="A2157" s="8" t="s">
        <v>415</v>
      </c>
      <c r="B2157" s="114" t="s">
        <v>416</v>
      </c>
      <c r="C2157" s="40" t="s">
        <v>65</v>
      </c>
      <c r="D2157" s="6" t="s">
        <v>1375</v>
      </c>
      <c r="E2157" s="7" t="s">
        <v>1376</v>
      </c>
      <c r="F2157" s="6" t="s">
        <v>4244</v>
      </c>
      <c r="G2157" s="6" t="s">
        <v>4936</v>
      </c>
      <c r="H2157" s="6" t="s">
        <v>38</v>
      </c>
      <c r="I2157" s="8" t="s">
        <v>39</v>
      </c>
      <c r="J2157" s="15" t="s">
        <v>7586</v>
      </c>
      <c r="K2157" s="7" t="s">
        <v>4096</v>
      </c>
      <c r="L2157" s="19">
        <v>182482</v>
      </c>
      <c r="M2157" s="19">
        <f t="shared" si="102"/>
        <v>182482</v>
      </c>
      <c r="N2157" s="11">
        <f>M2157*(1+VOTOS!$P$3%)^Q2157</f>
        <v>194178.30293081817</v>
      </c>
      <c r="O2157" s="54">
        <f t="shared" si="100"/>
        <v>194178.30293081817</v>
      </c>
      <c r="P2157" s="103">
        <f t="shared" si="101"/>
        <v>1.2922054059375114E-6</v>
      </c>
      <c r="Q2157" s="6">
        <v>515</v>
      </c>
      <c r="R2157" s="6"/>
      <c r="S2157" s="6" t="s">
        <v>11</v>
      </c>
    </row>
    <row r="2158" spans="1:20" s="47" customFormat="1" ht="14" x14ac:dyDescent="0.15">
      <c r="A2158" s="8" t="s">
        <v>415</v>
      </c>
      <c r="B2158" s="114" t="s">
        <v>416</v>
      </c>
      <c r="C2158" s="40" t="s">
        <v>65</v>
      </c>
      <c r="D2158" s="6" t="s">
        <v>1375</v>
      </c>
      <c r="E2158" s="7" t="s">
        <v>1376</v>
      </c>
      <c r="F2158" s="6" t="s">
        <v>4244</v>
      </c>
      <c r="G2158" s="6" t="s">
        <v>4936</v>
      </c>
      <c r="H2158" s="6" t="s">
        <v>38</v>
      </c>
      <c r="I2158" s="8" t="s">
        <v>39</v>
      </c>
      <c r="J2158" s="15" t="s">
        <v>7586</v>
      </c>
      <c r="K2158" s="7" t="s">
        <v>4198</v>
      </c>
      <c r="L2158" s="19">
        <v>165528</v>
      </c>
      <c r="M2158" s="19">
        <f t="shared" si="102"/>
        <v>165528</v>
      </c>
      <c r="N2158" s="11">
        <f>M2158*(1+VOTOS!$P$3%)^Q2158</f>
        <v>185918.53956122379</v>
      </c>
      <c r="O2158" s="54">
        <f t="shared" si="100"/>
        <v>185918.53956122379</v>
      </c>
      <c r="P2158" s="103">
        <f t="shared" si="101"/>
        <v>1.2372388586103511E-6</v>
      </c>
      <c r="Q2158" s="6">
        <v>963</v>
      </c>
      <c r="R2158" s="6"/>
      <c r="S2158" s="6" t="s">
        <v>11</v>
      </c>
    </row>
    <row r="2159" spans="1:20" s="47" customFormat="1" ht="14" x14ac:dyDescent="0.15">
      <c r="A2159" s="8" t="s">
        <v>415</v>
      </c>
      <c r="B2159" s="114" t="s">
        <v>416</v>
      </c>
      <c r="C2159" s="40" t="s">
        <v>65</v>
      </c>
      <c r="D2159" s="6" t="s">
        <v>1375</v>
      </c>
      <c r="E2159" s="7" t="s">
        <v>1376</v>
      </c>
      <c r="F2159" s="6" t="s">
        <v>4244</v>
      </c>
      <c r="G2159" s="6" t="s">
        <v>4936</v>
      </c>
      <c r="H2159" s="6" t="s">
        <v>38</v>
      </c>
      <c r="I2159" s="8" t="s">
        <v>39</v>
      </c>
      <c r="J2159" s="15" t="s">
        <v>7586</v>
      </c>
      <c r="K2159" s="7" t="s">
        <v>4249</v>
      </c>
      <c r="L2159" s="19">
        <v>155646</v>
      </c>
      <c r="M2159" s="19">
        <f t="shared" si="102"/>
        <v>155646</v>
      </c>
      <c r="N2159" s="11">
        <f>M2159*(1+VOTOS!$P$3%)^Q2159</f>
        <v>166202.64571780543</v>
      </c>
      <c r="O2159" s="54">
        <f t="shared" si="100"/>
        <v>166202.64571780543</v>
      </c>
      <c r="P2159" s="103">
        <f t="shared" si="101"/>
        <v>1.1060347836811749E-6</v>
      </c>
      <c r="Q2159" s="6">
        <v>544</v>
      </c>
      <c r="R2159" s="6"/>
      <c r="S2159" s="6" t="s">
        <v>11</v>
      </c>
    </row>
    <row r="2160" spans="1:20" s="47" customFormat="1" ht="14" x14ac:dyDescent="0.15">
      <c r="A2160" s="8" t="s">
        <v>415</v>
      </c>
      <c r="B2160" s="114" t="s">
        <v>416</v>
      </c>
      <c r="C2160" s="40" t="s">
        <v>65</v>
      </c>
      <c r="D2160" s="6" t="s">
        <v>1375</v>
      </c>
      <c r="E2160" s="7" t="s">
        <v>1376</v>
      </c>
      <c r="F2160" s="6" t="s">
        <v>4244</v>
      </c>
      <c r="G2160" s="6" t="s">
        <v>4936</v>
      </c>
      <c r="H2160" s="6" t="s">
        <v>38</v>
      </c>
      <c r="I2160" s="8" t="s">
        <v>39</v>
      </c>
      <c r="J2160" s="15" t="s">
        <v>7586</v>
      </c>
      <c r="K2160" s="7" t="s">
        <v>4197</v>
      </c>
      <c r="L2160" s="19">
        <v>135432</v>
      </c>
      <c r="M2160" s="19">
        <f t="shared" si="102"/>
        <v>135432</v>
      </c>
      <c r="N2160" s="11">
        <f>M2160*(1+VOTOS!$P$3%)^Q2160</f>
        <v>153924.13052587517</v>
      </c>
      <c r="O2160" s="54">
        <f t="shared" si="100"/>
        <v>153924.13052587517</v>
      </c>
      <c r="P2160" s="103">
        <f t="shared" si="101"/>
        <v>1.024324502622889E-6</v>
      </c>
      <c r="Q2160" s="6">
        <v>1061</v>
      </c>
      <c r="R2160" s="6"/>
      <c r="S2160" s="6" t="s">
        <v>11</v>
      </c>
    </row>
    <row r="2161" spans="1:19" s="47" customFormat="1" ht="14" x14ac:dyDescent="0.15">
      <c r="A2161" s="8" t="s">
        <v>415</v>
      </c>
      <c r="B2161" s="114" t="s">
        <v>416</v>
      </c>
      <c r="C2161" s="40" t="s">
        <v>65</v>
      </c>
      <c r="D2161" s="6" t="s">
        <v>1375</v>
      </c>
      <c r="E2161" s="7" t="s">
        <v>1376</v>
      </c>
      <c r="F2161" s="6" t="s">
        <v>4244</v>
      </c>
      <c r="G2161" s="6" t="s">
        <v>4936</v>
      </c>
      <c r="H2161" s="6" t="s">
        <v>38</v>
      </c>
      <c r="I2161" s="8" t="s">
        <v>39</v>
      </c>
      <c r="J2161" s="15" t="s">
        <v>7586</v>
      </c>
      <c r="K2161" s="7" t="s">
        <v>4250</v>
      </c>
      <c r="L2161" s="19">
        <v>134178</v>
      </c>
      <c r="M2161" s="19">
        <f t="shared" si="102"/>
        <v>134178</v>
      </c>
      <c r="N2161" s="11">
        <f>M2161*(1+VOTOS!$P$3%)^Q2161</f>
        <v>142313.94664531352</v>
      </c>
      <c r="O2161" s="54">
        <f t="shared" si="100"/>
        <v>142313.94664531352</v>
      </c>
      <c r="P2161" s="103">
        <f t="shared" si="101"/>
        <v>9.4706179021914806E-7</v>
      </c>
      <c r="Q2161" s="6">
        <v>488</v>
      </c>
      <c r="R2161" s="6"/>
      <c r="S2161" s="6" t="s">
        <v>11</v>
      </c>
    </row>
    <row r="2162" spans="1:19" s="47" customFormat="1" ht="14" x14ac:dyDescent="0.15">
      <c r="A2162" s="8" t="s">
        <v>415</v>
      </c>
      <c r="B2162" s="114" t="s">
        <v>416</v>
      </c>
      <c r="C2162" s="40" t="s">
        <v>65</v>
      </c>
      <c r="D2162" s="6" t="s">
        <v>1375</v>
      </c>
      <c r="E2162" s="7" t="s">
        <v>1376</v>
      </c>
      <c r="F2162" s="6" t="s">
        <v>4244</v>
      </c>
      <c r="G2162" s="6" t="s">
        <v>4936</v>
      </c>
      <c r="H2162" s="6" t="s">
        <v>38</v>
      </c>
      <c r="I2162" s="8" t="s">
        <v>39</v>
      </c>
      <c r="J2162" s="15" t="s">
        <v>7586</v>
      </c>
      <c r="K2162" s="7" t="s">
        <v>4246</v>
      </c>
      <c r="L2162" s="19">
        <v>110352</v>
      </c>
      <c r="M2162" s="19">
        <f t="shared" si="102"/>
        <v>110352</v>
      </c>
      <c r="N2162" s="11">
        <f>M2162*(1+VOTOS!$P$3%)^Q2162</f>
        <v>124365.05043651506</v>
      </c>
      <c r="O2162" s="54">
        <f t="shared" si="100"/>
        <v>124365.05043651506</v>
      </c>
      <c r="P2162" s="103">
        <f t="shared" si="101"/>
        <v>8.2761661863432832E-7</v>
      </c>
      <c r="Q2162" s="6">
        <v>991</v>
      </c>
      <c r="R2162" s="6"/>
      <c r="S2162" s="6" t="s">
        <v>11</v>
      </c>
    </row>
    <row r="2163" spans="1:19" s="47" customFormat="1" ht="14" x14ac:dyDescent="0.15">
      <c r="A2163" s="8" t="s">
        <v>415</v>
      </c>
      <c r="B2163" s="114" t="s">
        <v>416</v>
      </c>
      <c r="C2163" s="40" t="s">
        <v>65</v>
      </c>
      <c r="D2163" s="6" t="s">
        <v>1375</v>
      </c>
      <c r="E2163" s="7" t="s">
        <v>1376</v>
      </c>
      <c r="F2163" s="6" t="s">
        <v>4244</v>
      </c>
      <c r="G2163" s="6" t="s">
        <v>4936</v>
      </c>
      <c r="H2163" s="6" t="s">
        <v>38</v>
      </c>
      <c r="I2163" s="8" t="s">
        <v>39</v>
      </c>
      <c r="J2163" s="15" t="s">
        <v>7586</v>
      </c>
      <c r="K2163" s="7" t="s">
        <v>4245</v>
      </c>
      <c r="L2163" s="19">
        <v>105336</v>
      </c>
      <c r="M2163" s="19">
        <f t="shared" si="102"/>
        <v>105336</v>
      </c>
      <c r="N2163" s="11">
        <f>M2163*(1+VOTOS!$P$3%)^Q2163</f>
        <v>120719.41588443315</v>
      </c>
      <c r="O2163" s="54">
        <f t="shared" si="100"/>
        <v>120719.41588443315</v>
      </c>
      <c r="P2163" s="103">
        <f t="shared" si="101"/>
        <v>8.0335588195484865E-7</v>
      </c>
      <c r="Q2163" s="6">
        <v>1130</v>
      </c>
      <c r="R2163" s="6"/>
      <c r="S2163" s="6" t="s">
        <v>11</v>
      </c>
    </row>
    <row r="2164" spans="1:19" s="47" customFormat="1" ht="14" x14ac:dyDescent="0.15">
      <c r="A2164" s="8" t="s">
        <v>415</v>
      </c>
      <c r="B2164" s="114" t="s">
        <v>416</v>
      </c>
      <c r="C2164" s="40" t="s">
        <v>65</v>
      </c>
      <c r="D2164" s="6" t="s">
        <v>1375</v>
      </c>
      <c r="E2164" s="7" t="s">
        <v>1376</v>
      </c>
      <c r="F2164" s="6" t="s">
        <v>4244</v>
      </c>
      <c r="G2164" s="6" t="s">
        <v>4936</v>
      </c>
      <c r="H2164" s="6" t="s">
        <v>38</v>
      </c>
      <c r="I2164" s="8" t="s">
        <v>39</v>
      </c>
      <c r="J2164" s="15" t="s">
        <v>7586</v>
      </c>
      <c r="K2164" s="7" t="s">
        <v>4194</v>
      </c>
      <c r="L2164" s="19">
        <v>97881</v>
      </c>
      <c r="M2164" s="19">
        <f t="shared" si="102"/>
        <v>97881</v>
      </c>
      <c r="N2164" s="11">
        <f>M2164*(1+VOTOS!$P$3%)^Q2164</f>
        <v>112759.06223349723</v>
      </c>
      <c r="O2164" s="54">
        <f t="shared" si="100"/>
        <v>112759.06223349723</v>
      </c>
      <c r="P2164" s="103">
        <f t="shared" si="101"/>
        <v>7.5038182735834384E-7</v>
      </c>
      <c r="Q2164" s="6">
        <v>1173</v>
      </c>
      <c r="R2164" s="6"/>
      <c r="S2164" s="6" t="s">
        <v>11</v>
      </c>
    </row>
    <row r="2165" spans="1:19" s="47" customFormat="1" ht="14" x14ac:dyDescent="0.15">
      <c r="A2165" s="8" t="s">
        <v>415</v>
      </c>
      <c r="B2165" s="114" t="s">
        <v>416</v>
      </c>
      <c r="C2165" s="40" t="s">
        <v>65</v>
      </c>
      <c r="D2165" s="6" t="s">
        <v>1375</v>
      </c>
      <c r="E2165" s="7" t="s">
        <v>1376</v>
      </c>
      <c r="F2165" s="6" t="s">
        <v>4244</v>
      </c>
      <c r="G2165" s="6" t="s">
        <v>4936</v>
      </c>
      <c r="H2165" s="6" t="s">
        <v>38</v>
      </c>
      <c r="I2165" s="8" t="s">
        <v>39</v>
      </c>
      <c r="J2165" s="15" t="s">
        <v>7586</v>
      </c>
      <c r="K2165" s="7" t="s">
        <v>4248</v>
      </c>
      <c r="L2165" s="19">
        <v>64405</v>
      </c>
      <c r="M2165" s="19">
        <f t="shared" si="102"/>
        <v>64405</v>
      </c>
      <c r="N2165" s="11">
        <f>M2165*(1+VOTOS!$P$3%)^Q2165</f>
        <v>65430.859996163643</v>
      </c>
      <c r="O2165" s="54">
        <f t="shared" si="100"/>
        <v>65430.859996163643</v>
      </c>
      <c r="P2165" s="103">
        <f t="shared" si="101"/>
        <v>4.3542512075773276E-7</v>
      </c>
      <c r="Q2165" s="6">
        <v>131</v>
      </c>
      <c r="R2165" s="6"/>
      <c r="S2165" s="6" t="s">
        <v>11</v>
      </c>
    </row>
    <row r="2166" spans="1:19" s="47" customFormat="1" ht="14" x14ac:dyDescent="0.15">
      <c r="A2166" s="14" t="s">
        <v>5234</v>
      </c>
      <c r="B2166" s="115" t="s">
        <v>416</v>
      </c>
      <c r="C2166" s="40" t="s">
        <v>65</v>
      </c>
      <c r="D2166" s="12" t="s">
        <v>748</v>
      </c>
      <c r="E2166" s="51" t="s">
        <v>749</v>
      </c>
      <c r="F2166" s="14" t="s">
        <v>5940</v>
      </c>
      <c r="G2166" s="14" t="s">
        <v>4580</v>
      </c>
      <c r="H2166" s="14" t="s">
        <v>38</v>
      </c>
      <c r="I2166" s="14" t="s">
        <v>39</v>
      </c>
      <c r="J2166" s="15" t="s">
        <v>7586</v>
      </c>
      <c r="K2166" s="52" t="s">
        <v>5941</v>
      </c>
      <c r="L2166" s="109">
        <v>2181500</v>
      </c>
      <c r="M2166" s="19">
        <f t="shared" si="102"/>
        <v>2181500</v>
      </c>
      <c r="N2166" s="11">
        <f>M2166*(1+VOTOS!$P$3%)^Q2166</f>
        <v>2202654.5430641086</v>
      </c>
      <c r="O2166" s="54">
        <f t="shared" si="100"/>
        <v>2202654.5430641086</v>
      </c>
      <c r="P2166" s="103">
        <f t="shared" si="101"/>
        <v>1.4658085197985962E-5</v>
      </c>
      <c r="Q2166" s="6">
        <v>80</v>
      </c>
      <c r="R2166" s="6"/>
      <c r="S2166" s="6" t="s">
        <v>7</v>
      </c>
    </row>
    <row r="2167" spans="1:19" s="47" customFormat="1" ht="14" x14ac:dyDescent="0.15">
      <c r="A2167" s="14" t="s">
        <v>5234</v>
      </c>
      <c r="B2167" s="115" t="s">
        <v>416</v>
      </c>
      <c r="C2167" s="40" t="s">
        <v>65</v>
      </c>
      <c r="D2167" s="12" t="s">
        <v>748</v>
      </c>
      <c r="E2167" s="51" t="s">
        <v>749</v>
      </c>
      <c r="F2167" s="14" t="s">
        <v>5940</v>
      </c>
      <c r="G2167" s="14" t="s">
        <v>4580</v>
      </c>
      <c r="H2167" s="14" t="s">
        <v>38</v>
      </c>
      <c r="I2167" s="14" t="s">
        <v>39</v>
      </c>
      <c r="J2167" s="15" t="s">
        <v>7586</v>
      </c>
      <c r="K2167" s="52" t="s">
        <v>5942</v>
      </c>
      <c r="L2167" s="109">
        <v>2181500</v>
      </c>
      <c r="M2167" s="19">
        <f t="shared" si="102"/>
        <v>2181500</v>
      </c>
      <c r="N2167" s="11">
        <f>M2167*(1+VOTOS!$P$3%)^Q2167</f>
        <v>2200529.8900782932</v>
      </c>
      <c r="O2167" s="54">
        <f t="shared" si="100"/>
        <v>2200529.8900782932</v>
      </c>
      <c r="P2167" s="103">
        <f t="shared" si="101"/>
        <v>1.4643946192584365E-5</v>
      </c>
      <c r="Q2167" s="6">
        <v>72</v>
      </c>
      <c r="R2167" s="6"/>
      <c r="S2167" s="6" t="s">
        <v>7</v>
      </c>
    </row>
    <row r="2168" spans="1:19" s="47" customFormat="1" ht="14" x14ac:dyDescent="0.15">
      <c r="A2168" s="14" t="s">
        <v>5234</v>
      </c>
      <c r="B2168" s="115" t="s">
        <v>416</v>
      </c>
      <c r="C2168" s="40" t="s">
        <v>65</v>
      </c>
      <c r="D2168" s="12" t="s">
        <v>748</v>
      </c>
      <c r="E2168" s="51" t="s">
        <v>749</v>
      </c>
      <c r="F2168" s="14" t="s">
        <v>5940</v>
      </c>
      <c r="G2168" s="14" t="s">
        <v>4580</v>
      </c>
      <c r="H2168" s="14" t="s">
        <v>38</v>
      </c>
      <c r="I2168" s="14" t="s">
        <v>39</v>
      </c>
      <c r="J2168" s="15" t="s">
        <v>7586</v>
      </c>
      <c r="K2168" s="52" t="s">
        <v>5943</v>
      </c>
      <c r="L2168" s="109">
        <v>2181500</v>
      </c>
      <c r="M2168" s="19">
        <f t="shared" si="102"/>
        <v>0</v>
      </c>
      <c r="N2168" s="11">
        <f>M2168*(1+VOTOS!$P$3%)^Q2168</f>
        <v>0</v>
      </c>
      <c r="O2168" s="54">
        <f t="shared" si="100"/>
        <v>2181500</v>
      </c>
      <c r="P2168" s="103">
        <f t="shared" si="101"/>
        <v>1.4517307291829689E-5</v>
      </c>
      <c r="Q2168" s="6">
        <v>0</v>
      </c>
      <c r="R2168" s="6"/>
      <c r="S2168" s="6" t="s">
        <v>7</v>
      </c>
    </row>
    <row r="2169" spans="1:19" s="47" customFormat="1" ht="14" x14ac:dyDescent="0.15">
      <c r="A2169" s="14" t="s">
        <v>5234</v>
      </c>
      <c r="B2169" s="115" t="s">
        <v>416</v>
      </c>
      <c r="C2169" s="40" t="s">
        <v>65</v>
      </c>
      <c r="D2169" s="12" t="s">
        <v>748</v>
      </c>
      <c r="E2169" s="51" t="s">
        <v>749</v>
      </c>
      <c r="F2169" s="14" t="s">
        <v>5940</v>
      </c>
      <c r="G2169" s="14" t="s">
        <v>4580</v>
      </c>
      <c r="H2169" s="14" t="s">
        <v>38</v>
      </c>
      <c r="I2169" s="14" t="s">
        <v>39</v>
      </c>
      <c r="J2169" s="15" t="s">
        <v>7586</v>
      </c>
      <c r="K2169" s="52" t="s">
        <v>5944</v>
      </c>
      <c r="L2169" s="109">
        <v>2181500</v>
      </c>
      <c r="M2169" s="19">
        <f t="shared" si="102"/>
        <v>0</v>
      </c>
      <c r="N2169" s="11">
        <f>M2169*(1+VOTOS!$P$3%)^Q2169</f>
        <v>0</v>
      </c>
      <c r="O2169" s="54">
        <f t="shared" si="100"/>
        <v>2181500</v>
      </c>
      <c r="P2169" s="103">
        <f t="shared" si="101"/>
        <v>1.4517307291829689E-5</v>
      </c>
      <c r="Q2169" s="6">
        <v>0</v>
      </c>
      <c r="R2169" s="6"/>
      <c r="S2169" s="6" t="s">
        <v>7</v>
      </c>
    </row>
    <row r="2170" spans="1:19" s="47" customFormat="1" ht="14" x14ac:dyDescent="0.15">
      <c r="A2170" s="14" t="s">
        <v>5234</v>
      </c>
      <c r="B2170" s="115" t="s">
        <v>416</v>
      </c>
      <c r="C2170" s="40" t="s">
        <v>65</v>
      </c>
      <c r="D2170" s="12" t="s">
        <v>748</v>
      </c>
      <c r="E2170" s="51" t="s">
        <v>749</v>
      </c>
      <c r="F2170" s="14" t="s">
        <v>5940</v>
      </c>
      <c r="G2170" s="14" t="s">
        <v>4580</v>
      </c>
      <c r="H2170" s="14" t="s">
        <v>38</v>
      </c>
      <c r="I2170" s="14" t="s">
        <v>39</v>
      </c>
      <c r="J2170" s="15" t="s">
        <v>7586</v>
      </c>
      <c r="K2170" s="52" t="s">
        <v>6456</v>
      </c>
      <c r="L2170" s="109">
        <v>1448141</v>
      </c>
      <c r="M2170" s="19">
        <f t="shared" si="102"/>
        <v>0</v>
      </c>
      <c r="N2170" s="11">
        <f>M2170*(1+VOTOS!$P$3%)^Q2170</f>
        <v>0</v>
      </c>
      <c r="O2170" s="54">
        <f t="shared" si="100"/>
        <v>1448141</v>
      </c>
      <c r="P2170" s="103">
        <f t="shared" si="101"/>
        <v>9.6369965156532381E-6</v>
      </c>
      <c r="Q2170" s="6">
        <v>0</v>
      </c>
      <c r="R2170" s="6"/>
      <c r="S2170" s="6" t="s">
        <v>7</v>
      </c>
    </row>
    <row r="2171" spans="1:19" s="47" customFormat="1" ht="14" x14ac:dyDescent="0.15">
      <c r="A2171" s="14" t="s">
        <v>5234</v>
      </c>
      <c r="B2171" s="115" t="s">
        <v>416</v>
      </c>
      <c r="C2171" s="40" t="s">
        <v>65</v>
      </c>
      <c r="D2171" s="12" t="s">
        <v>748</v>
      </c>
      <c r="E2171" s="51" t="s">
        <v>749</v>
      </c>
      <c r="F2171" s="14" t="s">
        <v>5940</v>
      </c>
      <c r="G2171" s="14" t="s">
        <v>4580</v>
      </c>
      <c r="H2171" s="14" t="s">
        <v>38</v>
      </c>
      <c r="I2171" s="14" t="s">
        <v>39</v>
      </c>
      <c r="J2171" s="15" t="s">
        <v>7586</v>
      </c>
      <c r="K2171" s="52" t="s">
        <v>5945</v>
      </c>
      <c r="L2171" s="109">
        <v>1308900</v>
      </c>
      <c r="M2171" s="19">
        <f t="shared" si="102"/>
        <v>1308900</v>
      </c>
      <c r="N2171" s="11">
        <f>M2171*(1+VOTOS!$P$3%)^Q2171</f>
        <v>1331514.18602428</v>
      </c>
      <c r="O2171" s="54">
        <f t="shared" si="100"/>
        <v>1331514.18602428</v>
      </c>
      <c r="P2171" s="103">
        <f t="shared" si="101"/>
        <v>8.8608758202818952E-6</v>
      </c>
      <c r="Q2171" s="6">
        <v>142</v>
      </c>
      <c r="R2171" s="6"/>
      <c r="S2171" s="6" t="s">
        <v>7</v>
      </c>
    </row>
    <row r="2172" spans="1:19" s="47" customFormat="1" ht="14" x14ac:dyDescent="0.15">
      <c r="A2172" s="14" t="s">
        <v>5234</v>
      </c>
      <c r="B2172" s="115" t="s">
        <v>416</v>
      </c>
      <c r="C2172" s="40" t="s">
        <v>65</v>
      </c>
      <c r="D2172" s="12" t="s">
        <v>748</v>
      </c>
      <c r="E2172" s="51" t="s">
        <v>749</v>
      </c>
      <c r="F2172" s="14" t="s">
        <v>5940</v>
      </c>
      <c r="G2172" s="14" t="s">
        <v>4580</v>
      </c>
      <c r="H2172" s="14" t="s">
        <v>38</v>
      </c>
      <c r="I2172" s="14" t="s">
        <v>39</v>
      </c>
      <c r="J2172" s="15" t="s">
        <v>7586</v>
      </c>
      <c r="K2172" s="52" t="s">
        <v>6457</v>
      </c>
      <c r="L2172" s="109">
        <v>1238875</v>
      </c>
      <c r="M2172" s="19">
        <f t="shared" si="102"/>
        <v>0</v>
      </c>
      <c r="N2172" s="11">
        <f>M2172*(1+VOTOS!$P$3%)^Q2172</f>
        <v>0</v>
      </c>
      <c r="O2172" s="54">
        <f t="shared" si="100"/>
        <v>1238875</v>
      </c>
      <c r="P2172" s="103">
        <f t="shared" si="101"/>
        <v>8.2443864639768542E-6</v>
      </c>
      <c r="Q2172" s="6">
        <v>0</v>
      </c>
      <c r="R2172" s="6"/>
      <c r="S2172" s="6" t="s">
        <v>7</v>
      </c>
    </row>
    <row r="2173" spans="1:19" s="47" customFormat="1" ht="14" x14ac:dyDescent="0.15">
      <c r="A2173" s="8" t="s">
        <v>415</v>
      </c>
      <c r="B2173" s="114" t="s">
        <v>416</v>
      </c>
      <c r="C2173" s="40" t="s">
        <v>65</v>
      </c>
      <c r="D2173" s="6" t="s">
        <v>142</v>
      </c>
      <c r="E2173" s="7" t="s">
        <v>143</v>
      </c>
      <c r="F2173" s="6" t="s">
        <v>2332</v>
      </c>
      <c r="G2173" s="6" t="s">
        <v>96</v>
      </c>
      <c r="H2173" s="6" t="s">
        <v>38</v>
      </c>
      <c r="I2173" s="8" t="s">
        <v>39</v>
      </c>
      <c r="J2173" s="15" t="s">
        <v>7586</v>
      </c>
      <c r="K2173" s="7" t="s">
        <v>2333</v>
      </c>
      <c r="L2173" s="19">
        <v>19494189</v>
      </c>
      <c r="M2173" s="19">
        <f t="shared" si="102"/>
        <v>19494189</v>
      </c>
      <c r="N2173" s="11">
        <f>M2173*(1+VOTOS!$P$3%)^Q2173</f>
        <v>19799920.065925233</v>
      </c>
      <c r="O2173" s="54">
        <f t="shared" si="100"/>
        <v>19799920.065925233</v>
      </c>
      <c r="P2173" s="103">
        <f t="shared" si="101"/>
        <v>1.3176324728430042E-4</v>
      </c>
      <c r="Q2173" s="48">
        <v>129</v>
      </c>
      <c r="R2173" s="48"/>
      <c r="S2173" s="48" t="s">
        <v>11</v>
      </c>
    </row>
    <row r="2174" spans="1:19" s="47" customFormat="1" ht="14" x14ac:dyDescent="0.15">
      <c r="A2174" s="8" t="s">
        <v>415</v>
      </c>
      <c r="B2174" s="114" t="s">
        <v>416</v>
      </c>
      <c r="C2174" s="40" t="s">
        <v>65</v>
      </c>
      <c r="D2174" s="6" t="s">
        <v>142</v>
      </c>
      <c r="E2174" s="7" t="s">
        <v>143</v>
      </c>
      <c r="F2174" s="6" t="s">
        <v>2332</v>
      </c>
      <c r="G2174" s="6" t="s">
        <v>96</v>
      </c>
      <c r="H2174" s="6" t="s">
        <v>38</v>
      </c>
      <c r="I2174" s="8" t="s">
        <v>39</v>
      </c>
      <c r="J2174" s="15" t="s">
        <v>7586</v>
      </c>
      <c r="K2174" s="7" t="s">
        <v>2338</v>
      </c>
      <c r="L2174" s="19">
        <v>17911552</v>
      </c>
      <c r="M2174" s="19">
        <f t="shared" si="102"/>
        <v>17911552</v>
      </c>
      <c r="N2174" s="11">
        <f>M2174*(1+VOTOS!$P$3%)^Q2174</f>
        <v>18225410.86425484</v>
      </c>
      <c r="O2174" s="54">
        <f t="shared" si="100"/>
        <v>18225410.86425484</v>
      </c>
      <c r="P2174" s="103">
        <f t="shared" si="101"/>
        <v>1.2128530370673336E-4</v>
      </c>
      <c r="Q2174" s="6">
        <v>144</v>
      </c>
      <c r="R2174" s="6"/>
      <c r="S2174" s="6" t="s">
        <v>11</v>
      </c>
    </row>
    <row r="2175" spans="1:19" s="47" customFormat="1" ht="14" x14ac:dyDescent="0.15">
      <c r="A2175" s="8" t="s">
        <v>415</v>
      </c>
      <c r="B2175" s="114" t="s">
        <v>416</v>
      </c>
      <c r="C2175" s="40" t="s">
        <v>65</v>
      </c>
      <c r="D2175" s="6" t="s">
        <v>142</v>
      </c>
      <c r="E2175" s="7" t="s">
        <v>143</v>
      </c>
      <c r="F2175" s="6" t="s">
        <v>2332</v>
      </c>
      <c r="G2175" s="6" t="s">
        <v>96</v>
      </c>
      <c r="H2175" s="6" t="s">
        <v>38</v>
      </c>
      <c r="I2175" s="8" t="s">
        <v>39</v>
      </c>
      <c r="J2175" s="15" t="s">
        <v>7586</v>
      </c>
      <c r="K2175" s="7" t="s">
        <v>2340</v>
      </c>
      <c r="L2175" s="19">
        <v>4231932</v>
      </c>
      <c r="M2175" s="19">
        <f t="shared" si="102"/>
        <v>0</v>
      </c>
      <c r="N2175" s="11">
        <f>M2175*(1+VOTOS!$P$3%)^Q2175</f>
        <v>0</v>
      </c>
      <c r="O2175" s="54">
        <f t="shared" si="100"/>
        <v>4231932</v>
      </c>
      <c r="P2175" s="103">
        <f t="shared" si="101"/>
        <v>2.8162391603083842E-5</v>
      </c>
      <c r="Q2175" s="6">
        <v>0</v>
      </c>
      <c r="R2175" s="6"/>
      <c r="S2175" s="6" t="s">
        <v>11</v>
      </c>
    </row>
    <row r="2176" spans="1:19" s="47" customFormat="1" ht="14" x14ac:dyDescent="0.15">
      <c r="A2176" s="8" t="s">
        <v>415</v>
      </c>
      <c r="B2176" s="114" t="s">
        <v>416</v>
      </c>
      <c r="C2176" s="40" t="s">
        <v>65</v>
      </c>
      <c r="D2176" s="6" t="s">
        <v>142</v>
      </c>
      <c r="E2176" s="7" t="s">
        <v>143</v>
      </c>
      <c r="F2176" s="6" t="s">
        <v>2332</v>
      </c>
      <c r="G2176" s="6" t="s">
        <v>96</v>
      </c>
      <c r="H2176" s="6" t="s">
        <v>38</v>
      </c>
      <c r="I2176" s="8" t="s">
        <v>39</v>
      </c>
      <c r="J2176" s="15" t="s">
        <v>7586</v>
      </c>
      <c r="K2176" s="7" t="s">
        <v>2334</v>
      </c>
      <c r="L2176" s="19">
        <v>3793920</v>
      </c>
      <c r="M2176" s="19">
        <f t="shared" si="102"/>
        <v>0</v>
      </c>
      <c r="N2176" s="11">
        <f>M2176*(1+VOTOS!$P$3%)^Q2176</f>
        <v>0</v>
      </c>
      <c r="O2176" s="54">
        <f t="shared" si="100"/>
        <v>3793920</v>
      </c>
      <c r="P2176" s="103">
        <f t="shared" si="101"/>
        <v>2.5247537236130413E-5</v>
      </c>
      <c r="Q2176" s="48">
        <v>0</v>
      </c>
      <c r="R2176" s="48"/>
      <c r="S2176" s="48" t="s">
        <v>11</v>
      </c>
    </row>
    <row r="2177" spans="1:20" s="47" customFormat="1" ht="14" x14ac:dyDescent="0.15">
      <c r="A2177" s="8" t="s">
        <v>415</v>
      </c>
      <c r="B2177" s="114" t="s">
        <v>416</v>
      </c>
      <c r="C2177" s="40" t="s">
        <v>65</v>
      </c>
      <c r="D2177" s="6" t="s">
        <v>142</v>
      </c>
      <c r="E2177" s="7" t="s">
        <v>143</v>
      </c>
      <c r="F2177" s="6" t="s">
        <v>2332</v>
      </c>
      <c r="G2177" s="6" t="s">
        <v>96</v>
      </c>
      <c r="H2177" s="6" t="s">
        <v>38</v>
      </c>
      <c r="I2177" s="8" t="s">
        <v>39</v>
      </c>
      <c r="J2177" s="15" t="s">
        <v>7586</v>
      </c>
      <c r="K2177" s="7" t="s">
        <v>2343</v>
      </c>
      <c r="L2177" s="19">
        <v>3481601</v>
      </c>
      <c r="M2177" s="19">
        <f t="shared" si="102"/>
        <v>3481601</v>
      </c>
      <c r="N2177" s="11">
        <f>M2177*(1+VOTOS!$P$3%)^Q2177</f>
        <v>3543035.44795861</v>
      </c>
      <c r="O2177" s="54">
        <f t="shared" si="100"/>
        <v>3543035.44795861</v>
      </c>
      <c r="P2177" s="103">
        <f t="shared" si="101"/>
        <v>2.3577966694412376E-5</v>
      </c>
      <c r="Q2177" s="6">
        <v>145</v>
      </c>
      <c r="R2177" s="6"/>
      <c r="S2177" s="6" t="s">
        <v>11</v>
      </c>
      <c r="T2177" s="75"/>
    </row>
    <row r="2178" spans="1:20" s="47" customFormat="1" ht="14" x14ac:dyDescent="0.15">
      <c r="A2178" s="8" t="s">
        <v>415</v>
      </c>
      <c r="B2178" s="114" t="s">
        <v>416</v>
      </c>
      <c r="C2178" s="40" t="s">
        <v>65</v>
      </c>
      <c r="D2178" s="6" t="s">
        <v>142</v>
      </c>
      <c r="E2178" s="7" t="s">
        <v>143</v>
      </c>
      <c r="F2178" s="6" t="s">
        <v>2332</v>
      </c>
      <c r="G2178" s="6" t="s">
        <v>96</v>
      </c>
      <c r="H2178" s="6" t="s">
        <v>38</v>
      </c>
      <c r="I2178" s="8" t="s">
        <v>39</v>
      </c>
      <c r="J2178" s="15" t="s">
        <v>7586</v>
      </c>
      <c r="K2178" s="7" t="s">
        <v>2335</v>
      </c>
      <c r="L2178" s="19">
        <v>2044879</v>
      </c>
      <c r="M2178" s="19">
        <f t="shared" si="102"/>
        <v>0</v>
      </c>
      <c r="N2178" s="11">
        <f>M2178*(1+VOTOS!$P$3%)^Q2178</f>
        <v>0</v>
      </c>
      <c r="O2178" s="54">
        <f t="shared" si="100"/>
        <v>2044879</v>
      </c>
      <c r="P2178" s="103">
        <f t="shared" si="101"/>
        <v>1.3608130560444376E-5</v>
      </c>
      <c r="Q2178" s="6">
        <v>0</v>
      </c>
      <c r="R2178" s="6"/>
      <c r="S2178" s="6" t="s">
        <v>11</v>
      </c>
      <c r="T2178" s="75"/>
    </row>
    <row r="2179" spans="1:20" s="47" customFormat="1" ht="14" x14ac:dyDescent="0.15">
      <c r="A2179" s="8" t="s">
        <v>415</v>
      </c>
      <c r="B2179" s="114" t="s">
        <v>416</v>
      </c>
      <c r="C2179" s="40" t="s">
        <v>65</v>
      </c>
      <c r="D2179" s="6" t="s">
        <v>142</v>
      </c>
      <c r="E2179" s="7" t="s">
        <v>143</v>
      </c>
      <c r="F2179" s="6" t="s">
        <v>2332</v>
      </c>
      <c r="G2179" s="6" t="s">
        <v>96</v>
      </c>
      <c r="H2179" s="6" t="s">
        <v>38</v>
      </c>
      <c r="I2179" s="8" t="s">
        <v>39</v>
      </c>
      <c r="J2179" s="15" t="s">
        <v>7586</v>
      </c>
      <c r="K2179" s="7" t="s">
        <v>2346</v>
      </c>
      <c r="L2179" s="19">
        <v>375702</v>
      </c>
      <c r="M2179" s="19">
        <f t="shared" si="102"/>
        <v>0</v>
      </c>
      <c r="N2179" s="11">
        <f>M2179*(1+VOTOS!$P$3%)^Q2179</f>
        <v>0</v>
      </c>
      <c r="O2179" s="54">
        <f t="shared" si="100"/>
        <v>375702</v>
      </c>
      <c r="P2179" s="103">
        <f t="shared" si="101"/>
        <v>2.5001977465757498E-6</v>
      </c>
      <c r="Q2179" s="6">
        <v>0</v>
      </c>
      <c r="R2179" s="6"/>
      <c r="S2179" s="6" t="s">
        <v>11</v>
      </c>
      <c r="T2179" s="75"/>
    </row>
    <row r="2180" spans="1:20" s="47" customFormat="1" ht="14" x14ac:dyDescent="0.15">
      <c r="A2180" s="8" t="s">
        <v>415</v>
      </c>
      <c r="B2180" s="114" t="s">
        <v>416</v>
      </c>
      <c r="C2180" s="40" t="s">
        <v>65</v>
      </c>
      <c r="D2180" s="6" t="s">
        <v>142</v>
      </c>
      <c r="E2180" s="7" t="s">
        <v>143</v>
      </c>
      <c r="F2180" s="6" t="s">
        <v>2332</v>
      </c>
      <c r="G2180" s="6" t="s">
        <v>96</v>
      </c>
      <c r="H2180" s="6" t="s">
        <v>38</v>
      </c>
      <c r="I2180" s="8" t="s">
        <v>39</v>
      </c>
      <c r="J2180" s="15" t="s">
        <v>7586</v>
      </c>
      <c r="K2180" s="7" t="s">
        <v>2336</v>
      </c>
      <c r="L2180" s="19">
        <v>51249366</v>
      </c>
      <c r="M2180" s="19">
        <f t="shared" si="102"/>
        <v>51249366</v>
      </c>
      <c r="N2180" s="11">
        <f>M2180*(1+VOTOS!$P$3%)^Q2180</f>
        <v>51677724.567918666</v>
      </c>
      <c r="O2180" s="54">
        <f t="shared" si="100"/>
        <v>51677724.567918666</v>
      </c>
      <c r="P2180" s="103">
        <f t="shared" si="101"/>
        <v>3.4390163084804581E-4</v>
      </c>
      <c r="Q2180" s="6">
        <v>69</v>
      </c>
      <c r="R2180" s="6"/>
      <c r="S2180" s="6" t="s">
        <v>11</v>
      </c>
      <c r="T2180" s="75"/>
    </row>
    <row r="2181" spans="1:20" s="47" customFormat="1" ht="14" x14ac:dyDescent="0.15">
      <c r="A2181" s="8" t="s">
        <v>415</v>
      </c>
      <c r="B2181" s="114" t="s">
        <v>416</v>
      </c>
      <c r="C2181" s="40" t="s">
        <v>65</v>
      </c>
      <c r="D2181" s="6" t="s">
        <v>142</v>
      </c>
      <c r="E2181" s="7" t="s">
        <v>143</v>
      </c>
      <c r="F2181" s="6" t="s">
        <v>2332</v>
      </c>
      <c r="G2181" s="6" t="s">
        <v>96</v>
      </c>
      <c r="H2181" s="6" t="s">
        <v>38</v>
      </c>
      <c r="I2181" s="8" t="s">
        <v>39</v>
      </c>
      <c r="J2181" s="15" t="s">
        <v>7586</v>
      </c>
      <c r="K2181" s="7" t="s">
        <v>2345</v>
      </c>
      <c r="L2181" s="19">
        <v>30932680</v>
      </c>
      <c r="M2181" s="19">
        <f t="shared" si="102"/>
        <v>30932680</v>
      </c>
      <c r="N2181" s="11">
        <f>M2181*(1+VOTOS!$P$3%)^Q2181</f>
        <v>31086048.796443511</v>
      </c>
      <c r="O2181" s="54">
        <f t="shared" si="100"/>
        <v>31086048.796443511</v>
      </c>
      <c r="P2181" s="103">
        <f t="shared" si="101"/>
        <v>2.0686945810991653E-4</v>
      </c>
      <c r="Q2181" s="6">
        <v>41</v>
      </c>
      <c r="R2181" s="6"/>
      <c r="S2181" s="6" t="s">
        <v>11</v>
      </c>
      <c r="T2181" s="75"/>
    </row>
    <row r="2182" spans="1:20" s="47" customFormat="1" ht="14" x14ac:dyDescent="0.15">
      <c r="A2182" s="8" t="s">
        <v>415</v>
      </c>
      <c r="B2182" s="114" t="s">
        <v>416</v>
      </c>
      <c r="C2182" s="40" t="s">
        <v>65</v>
      </c>
      <c r="D2182" s="6" t="s">
        <v>142</v>
      </c>
      <c r="E2182" s="7" t="s">
        <v>143</v>
      </c>
      <c r="F2182" s="6" t="s">
        <v>2332</v>
      </c>
      <c r="G2182" s="6" t="s">
        <v>96</v>
      </c>
      <c r="H2182" s="6" t="s">
        <v>38</v>
      </c>
      <c r="I2182" s="8" t="s">
        <v>39</v>
      </c>
      <c r="J2182" s="15" t="s">
        <v>7586</v>
      </c>
      <c r="K2182" s="7" t="s">
        <v>2339</v>
      </c>
      <c r="L2182" s="19">
        <v>30876594</v>
      </c>
      <c r="M2182" s="19">
        <f t="shared" si="102"/>
        <v>30876594</v>
      </c>
      <c r="N2182" s="11">
        <f>M2182*(1+VOTOS!$P$3%)^Q2182</f>
        <v>31262630.745818019</v>
      </c>
      <c r="O2182" s="54">
        <f t="shared" si="100"/>
        <v>31262630.745818019</v>
      </c>
      <c r="P2182" s="103">
        <f t="shared" si="101"/>
        <v>2.0804456442266467E-4</v>
      </c>
      <c r="Q2182" s="6">
        <v>103</v>
      </c>
      <c r="R2182" s="6"/>
      <c r="S2182" s="6" t="s">
        <v>11</v>
      </c>
      <c r="T2182" s="75"/>
    </row>
    <row r="2183" spans="1:20" s="47" customFormat="1" ht="14" x14ac:dyDescent="0.15">
      <c r="A2183" s="8" t="s">
        <v>415</v>
      </c>
      <c r="B2183" s="114" t="s">
        <v>416</v>
      </c>
      <c r="C2183" s="40" t="s">
        <v>65</v>
      </c>
      <c r="D2183" s="6" t="s">
        <v>142</v>
      </c>
      <c r="E2183" s="7" t="s">
        <v>143</v>
      </c>
      <c r="F2183" s="6" t="s">
        <v>2332</v>
      </c>
      <c r="G2183" s="6" t="s">
        <v>96</v>
      </c>
      <c r="H2183" s="6" t="s">
        <v>38</v>
      </c>
      <c r="I2183" s="8" t="s">
        <v>39</v>
      </c>
      <c r="J2183" s="15" t="s">
        <v>7586</v>
      </c>
      <c r="K2183" s="7" t="s">
        <v>2337</v>
      </c>
      <c r="L2183" s="19">
        <v>15733901</v>
      </c>
      <c r="M2183" s="19">
        <f t="shared" si="102"/>
        <v>15733901</v>
      </c>
      <c r="N2183" s="11">
        <f>M2183*(1+VOTOS!$P$3%)^Q2183</f>
        <v>15926772.173959257</v>
      </c>
      <c r="O2183" s="54">
        <f t="shared" ref="O2183:O2246" si="103">+IF(N2183&gt;0,N2183,L2183)</f>
        <v>15926772.173959257</v>
      </c>
      <c r="P2183" s="103">
        <f t="shared" ref="P2183:P2246" si="104">+O2183/$O$4</f>
        <v>1.059884693175929E-4</v>
      </c>
      <c r="Q2183" s="6">
        <v>101</v>
      </c>
      <c r="R2183" s="6"/>
      <c r="S2183" s="6" t="s">
        <v>11</v>
      </c>
      <c r="T2183" s="75"/>
    </row>
    <row r="2184" spans="1:20" s="47" customFormat="1" ht="14" x14ac:dyDescent="0.15">
      <c r="A2184" s="8" t="s">
        <v>415</v>
      </c>
      <c r="B2184" s="114" t="s">
        <v>416</v>
      </c>
      <c r="C2184" s="40" t="s">
        <v>65</v>
      </c>
      <c r="D2184" s="6" t="s">
        <v>142</v>
      </c>
      <c r="E2184" s="7" t="s">
        <v>143</v>
      </c>
      <c r="F2184" s="6" t="s">
        <v>2332</v>
      </c>
      <c r="G2184" s="6" t="s">
        <v>96</v>
      </c>
      <c r="H2184" s="6" t="s">
        <v>38</v>
      </c>
      <c r="I2184" s="8" t="s">
        <v>39</v>
      </c>
      <c r="J2184" s="15" t="s">
        <v>7586</v>
      </c>
      <c r="K2184" s="7" t="s">
        <v>2344</v>
      </c>
      <c r="L2184" s="19">
        <v>6085602</v>
      </c>
      <c r="M2184" s="19">
        <f t="shared" si="102"/>
        <v>6085602</v>
      </c>
      <c r="N2184" s="11">
        <f>M2184*(1+VOTOS!$P$3%)^Q2184</f>
        <v>6115775.3136079451</v>
      </c>
      <c r="O2184" s="54">
        <f t="shared" si="103"/>
        <v>6115775.3136079451</v>
      </c>
      <c r="P2184" s="103">
        <f t="shared" si="104"/>
        <v>4.0698872131759168E-5</v>
      </c>
      <c r="Q2184" s="6">
        <v>41</v>
      </c>
      <c r="R2184" s="6"/>
      <c r="S2184" s="6" t="s">
        <v>11</v>
      </c>
      <c r="T2184" s="75"/>
    </row>
    <row r="2185" spans="1:20" s="47" customFormat="1" ht="14" x14ac:dyDescent="0.15">
      <c r="A2185" s="8" t="s">
        <v>415</v>
      </c>
      <c r="B2185" s="114" t="s">
        <v>416</v>
      </c>
      <c r="C2185" s="40" t="s">
        <v>65</v>
      </c>
      <c r="D2185" s="6" t="s">
        <v>142</v>
      </c>
      <c r="E2185" s="7" t="s">
        <v>143</v>
      </c>
      <c r="F2185" s="6" t="s">
        <v>2332</v>
      </c>
      <c r="G2185" s="6" t="s">
        <v>96</v>
      </c>
      <c r="H2185" s="6" t="s">
        <v>38</v>
      </c>
      <c r="I2185" s="8" t="s">
        <v>39</v>
      </c>
      <c r="J2185" s="15" t="s">
        <v>7586</v>
      </c>
      <c r="K2185" s="7" t="s">
        <v>2341</v>
      </c>
      <c r="L2185" s="19">
        <v>3979151</v>
      </c>
      <c r="M2185" s="19">
        <f t="shared" si="102"/>
        <v>3979151</v>
      </c>
      <c r="N2185" s="11">
        <f>M2185*(1+VOTOS!$P$3%)^Q2185</f>
        <v>4036197.401813617</v>
      </c>
      <c r="O2185" s="54">
        <f t="shared" si="103"/>
        <v>4036197.401813617</v>
      </c>
      <c r="P2185" s="103">
        <f t="shared" si="104"/>
        <v>2.6859829462577526E-5</v>
      </c>
      <c r="Q2185" s="6">
        <v>118</v>
      </c>
      <c r="R2185" s="6"/>
      <c r="S2185" s="6" t="s">
        <v>11</v>
      </c>
    </row>
    <row r="2186" spans="1:20" s="47" customFormat="1" ht="14" x14ac:dyDescent="0.15">
      <c r="A2186" s="8" t="s">
        <v>415</v>
      </c>
      <c r="B2186" s="114" t="s">
        <v>416</v>
      </c>
      <c r="C2186" s="40" t="s">
        <v>65</v>
      </c>
      <c r="D2186" s="6" t="s">
        <v>142</v>
      </c>
      <c r="E2186" s="7" t="s">
        <v>143</v>
      </c>
      <c r="F2186" s="6" t="s">
        <v>2332</v>
      </c>
      <c r="G2186" s="6" t="s">
        <v>96</v>
      </c>
      <c r="H2186" s="6" t="s">
        <v>38</v>
      </c>
      <c r="I2186" s="8" t="s">
        <v>39</v>
      </c>
      <c r="J2186" s="15" t="s">
        <v>7586</v>
      </c>
      <c r="K2186" s="7" t="s">
        <v>2342</v>
      </c>
      <c r="L2186" s="19">
        <v>2094697</v>
      </c>
      <c r="M2186" s="19">
        <f t="shared" si="102"/>
        <v>0</v>
      </c>
      <c r="N2186" s="11">
        <f>M2186*(1+VOTOS!$P$3%)^Q2186</f>
        <v>0</v>
      </c>
      <c r="O2186" s="54">
        <f t="shared" si="103"/>
        <v>2094697</v>
      </c>
      <c r="P2186" s="103">
        <f t="shared" si="104"/>
        <v>1.3939656214656785E-5</v>
      </c>
      <c r="Q2186" s="6">
        <v>0</v>
      </c>
      <c r="R2186" s="6"/>
      <c r="S2186" s="6" t="s">
        <v>11</v>
      </c>
      <c r="T2186" s="75"/>
    </row>
    <row r="2187" spans="1:20" s="47" customFormat="1" ht="14" x14ac:dyDescent="0.15">
      <c r="A2187" s="8" t="s">
        <v>415</v>
      </c>
      <c r="B2187" s="114" t="s">
        <v>416</v>
      </c>
      <c r="C2187" s="40" t="s">
        <v>65</v>
      </c>
      <c r="D2187" s="6" t="s">
        <v>465</v>
      </c>
      <c r="E2187" s="7" t="s">
        <v>466</v>
      </c>
      <c r="F2187" s="6" t="s">
        <v>3967</v>
      </c>
      <c r="G2187" s="6" t="s">
        <v>3968</v>
      </c>
      <c r="H2187" s="6" t="s">
        <v>38</v>
      </c>
      <c r="I2187" s="8" t="s">
        <v>39</v>
      </c>
      <c r="J2187" s="15" t="s">
        <v>7586</v>
      </c>
      <c r="K2187" s="7" t="s">
        <v>3969</v>
      </c>
      <c r="L2187" s="19">
        <v>23561944</v>
      </c>
      <c r="M2187" s="19">
        <f t="shared" si="102"/>
        <v>23561944</v>
      </c>
      <c r="N2187" s="11">
        <f>M2187*(1+VOTOS!$P$3%)^Q2187</f>
        <v>24286275.721329045</v>
      </c>
      <c r="O2187" s="54">
        <f t="shared" si="103"/>
        <v>24286275.721329045</v>
      </c>
      <c r="P2187" s="103">
        <f t="shared" si="104"/>
        <v>1.6161876122880426E-4</v>
      </c>
      <c r="Q2187" s="48">
        <v>251</v>
      </c>
      <c r="R2187" s="48"/>
      <c r="S2187" s="48" t="s">
        <v>11</v>
      </c>
      <c r="T2187" s="75"/>
    </row>
    <row r="2188" spans="1:20" s="47" customFormat="1" ht="14" x14ac:dyDescent="0.15">
      <c r="A2188" s="8" t="s">
        <v>415</v>
      </c>
      <c r="B2188" s="114" t="s">
        <v>416</v>
      </c>
      <c r="C2188" s="40" t="s">
        <v>65</v>
      </c>
      <c r="D2188" s="6" t="s">
        <v>289</v>
      </c>
      <c r="E2188" s="7" t="s">
        <v>290</v>
      </c>
      <c r="F2188" s="6" t="s">
        <v>2347</v>
      </c>
      <c r="G2188" s="6" t="s">
        <v>1703</v>
      </c>
      <c r="H2188" s="6" t="s">
        <v>38</v>
      </c>
      <c r="I2188" s="8" t="s">
        <v>39</v>
      </c>
      <c r="J2188" s="15" t="s">
        <v>7586</v>
      </c>
      <c r="K2188" s="7" t="s">
        <v>2351</v>
      </c>
      <c r="L2188" s="19">
        <v>4886950</v>
      </c>
      <c r="M2188" s="19">
        <f t="shared" si="102"/>
        <v>4886950</v>
      </c>
      <c r="N2188" s="11">
        <f>M2188*(1+VOTOS!$P$3%)^Q2188</f>
        <v>5014145.0226447331</v>
      </c>
      <c r="O2188" s="54">
        <f t="shared" si="103"/>
        <v>5014145.0226447331</v>
      </c>
      <c r="P2188" s="103">
        <f t="shared" si="104"/>
        <v>3.3367813018350642E-5</v>
      </c>
      <c r="Q2188" s="48">
        <v>213</v>
      </c>
      <c r="R2188" s="48"/>
      <c r="S2188" s="48" t="s">
        <v>11</v>
      </c>
    </row>
    <row r="2189" spans="1:20" s="47" customFormat="1" ht="14" x14ac:dyDescent="0.15">
      <c r="A2189" s="8" t="s">
        <v>415</v>
      </c>
      <c r="B2189" s="114" t="s">
        <v>416</v>
      </c>
      <c r="C2189" s="40" t="s">
        <v>65</v>
      </c>
      <c r="D2189" s="6" t="s">
        <v>289</v>
      </c>
      <c r="E2189" s="7" t="s">
        <v>290</v>
      </c>
      <c r="F2189" s="6" t="s">
        <v>2347</v>
      </c>
      <c r="G2189" s="6" t="s">
        <v>1703</v>
      </c>
      <c r="H2189" s="6" t="s">
        <v>38</v>
      </c>
      <c r="I2189" s="8" t="s">
        <v>39</v>
      </c>
      <c r="J2189" s="15" t="s">
        <v>7586</v>
      </c>
      <c r="K2189" s="7" t="s">
        <v>2370</v>
      </c>
      <c r="L2189" s="19">
        <v>3295850</v>
      </c>
      <c r="M2189" s="19">
        <f t="shared" si="102"/>
        <v>3295850</v>
      </c>
      <c r="N2189" s="11">
        <f>M2189*(1+VOTOS!$P$3%)^Q2189</f>
        <v>3409074.8719622875</v>
      </c>
      <c r="O2189" s="54">
        <f t="shared" si="103"/>
        <v>3409074.8719622875</v>
      </c>
      <c r="P2189" s="103">
        <f t="shared" si="104"/>
        <v>2.2686494383282826E-5</v>
      </c>
      <c r="Q2189" s="6">
        <v>280</v>
      </c>
      <c r="R2189" s="6"/>
      <c r="S2189" s="6" t="s">
        <v>11</v>
      </c>
    </row>
    <row r="2190" spans="1:20" s="47" customFormat="1" ht="14" x14ac:dyDescent="0.15">
      <c r="A2190" s="8" t="s">
        <v>415</v>
      </c>
      <c r="B2190" s="114" t="s">
        <v>416</v>
      </c>
      <c r="C2190" s="40" t="s">
        <v>65</v>
      </c>
      <c r="D2190" s="6" t="s">
        <v>289</v>
      </c>
      <c r="E2190" s="7" t="s">
        <v>290</v>
      </c>
      <c r="F2190" s="6" t="s">
        <v>2347</v>
      </c>
      <c r="G2190" s="6" t="s">
        <v>1703</v>
      </c>
      <c r="H2190" s="6" t="s">
        <v>38</v>
      </c>
      <c r="I2190" s="8" t="s">
        <v>39</v>
      </c>
      <c r="J2190" s="15" t="s">
        <v>7586</v>
      </c>
      <c r="K2190" s="7" t="s">
        <v>2365</v>
      </c>
      <c r="L2190" s="19">
        <v>3068550</v>
      </c>
      <c r="M2190" s="19">
        <f t="shared" si="102"/>
        <v>3068550</v>
      </c>
      <c r="N2190" s="11">
        <f>M2190*(1+VOTOS!$P$3%)^Q2190</f>
        <v>3162882.118923814</v>
      </c>
      <c r="O2190" s="54">
        <f t="shared" si="103"/>
        <v>3162882.118923814</v>
      </c>
      <c r="P2190" s="103">
        <f t="shared" si="104"/>
        <v>2.1048146526816606E-5</v>
      </c>
      <c r="Q2190" s="6">
        <v>251</v>
      </c>
      <c r="R2190" s="6"/>
      <c r="S2190" s="6" t="s">
        <v>11</v>
      </c>
    </row>
    <row r="2191" spans="1:20" s="47" customFormat="1" ht="14" x14ac:dyDescent="0.15">
      <c r="A2191" s="8" t="s">
        <v>415</v>
      </c>
      <c r="B2191" s="114" t="s">
        <v>416</v>
      </c>
      <c r="C2191" s="40" t="s">
        <v>65</v>
      </c>
      <c r="D2191" s="6" t="s">
        <v>289</v>
      </c>
      <c r="E2191" s="7" t="s">
        <v>290</v>
      </c>
      <c r="F2191" s="6" t="s">
        <v>2347</v>
      </c>
      <c r="G2191" s="6" t="s">
        <v>1703</v>
      </c>
      <c r="H2191" s="6" t="s">
        <v>38</v>
      </c>
      <c r="I2191" s="8" t="s">
        <v>39</v>
      </c>
      <c r="J2191" s="15" t="s">
        <v>7586</v>
      </c>
      <c r="K2191" s="7" t="s">
        <v>2368</v>
      </c>
      <c r="L2191" s="19">
        <v>2386650</v>
      </c>
      <c r="M2191" s="19">
        <f t="shared" si="102"/>
        <v>2386650</v>
      </c>
      <c r="N2191" s="11">
        <f>M2191*(1+VOTOS!$P$3%)^Q2191</f>
        <v>2466259.2048885957</v>
      </c>
      <c r="O2191" s="54">
        <f t="shared" si="103"/>
        <v>2466259.2048885957</v>
      </c>
      <c r="P2191" s="103">
        <f t="shared" si="104"/>
        <v>1.6412304716328811E-5</v>
      </c>
      <c r="Q2191" s="6">
        <v>272</v>
      </c>
      <c r="R2191" s="6"/>
      <c r="S2191" s="6" t="s">
        <v>11</v>
      </c>
      <c r="T2191" s="75"/>
    </row>
    <row r="2192" spans="1:20" s="47" customFormat="1" ht="14" x14ac:dyDescent="0.15">
      <c r="A2192" s="8" t="s">
        <v>415</v>
      </c>
      <c r="B2192" s="114" t="s">
        <v>416</v>
      </c>
      <c r="C2192" s="40" t="s">
        <v>65</v>
      </c>
      <c r="D2192" s="6" t="s">
        <v>289</v>
      </c>
      <c r="E2192" s="7" t="s">
        <v>290</v>
      </c>
      <c r="F2192" s="6" t="s">
        <v>2347</v>
      </c>
      <c r="G2192" s="6" t="s">
        <v>1703</v>
      </c>
      <c r="H2192" s="6" t="s">
        <v>38</v>
      </c>
      <c r="I2192" s="8" t="s">
        <v>39</v>
      </c>
      <c r="J2192" s="15" t="s">
        <v>7586</v>
      </c>
      <c r="K2192" s="7" t="s">
        <v>2362</v>
      </c>
      <c r="L2192" s="19">
        <v>2062747</v>
      </c>
      <c r="M2192" s="19">
        <f t="shared" si="102"/>
        <v>2062747</v>
      </c>
      <c r="N2192" s="11">
        <f>M2192*(1+VOTOS!$P$3%)^Q2192</f>
        <v>2122059.3765399889</v>
      </c>
      <c r="O2192" s="54">
        <f t="shared" si="103"/>
        <v>2122059.3765399889</v>
      </c>
      <c r="P2192" s="103">
        <f t="shared" si="104"/>
        <v>1.4121745615741254E-5</v>
      </c>
      <c r="Q2192" s="48">
        <v>235</v>
      </c>
      <c r="R2192" s="48"/>
      <c r="S2192" s="48" t="s">
        <v>11</v>
      </c>
    </row>
    <row r="2193" spans="1:19" s="47" customFormat="1" ht="14" x14ac:dyDescent="0.15">
      <c r="A2193" s="8" t="s">
        <v>415</v>
      </c>
      <c r="B2193" s="114" t="s">
        <v>416</v>
      </c>
      <c r="C2193" s="40" t="s">
        <v>65</v>
      </c>
      <c r="D2193" s="6" t="s">
        <v>289</v>
      </c>
      <c r="E2193" s="7" t="s">
        <v>290</v>
      </c>
      <c r="F2193" s="6" t="s">
        <v>2347</v>
      </c>
      <c r="G2193" s="6" t="s">
        <v>1703</v>
      </c>
      <c r="H2193" s="6" t="s">
        <v>38</v>
      </c>
      <c r="I2193" s="8" t="s">
        <v>39</v>
      </c>
      <c r="J2193" s="15" t="s">
        <v>7586</v>
      </c>
      <c r="K2193" s="7" t="s">
        <v>2358</v>
      </c>
      <c r="L2193" s="19">
        <v>2045700</v>
      </c>
      <c r="M2193" s="19">
        <f t="shared" si="102"/>
        <v>2045700</v>
      </c>
      <c r="N2193" s="11">
        <f>M2193*(1+VOTOS!$P$3%)^Q2193</f>
        <v>2118531.5849622842</v>
      </c>
      <c r="O2193" s="54">
        <f t="shared" si="103"/>
        <v>2118531.5849622842</v>
      </c>
      <c r="P2193" s="103">
        <f t="shared" si="104"/>
        <v>1.4098269092983945E-5</v>
      </c>
      <c r="Q2193" s="48">
        <v>290</v>
      </c>
      <c r="R2193" s="48"/>
      <c r="S2193" s="48" t="s">
        <v>11</v>
      </c>
    </row>
    <row r="2194" spans="1:19" s="47" customFormat="1" ht="14" x14ac:dyDescent="0.15">
      <c r="A2194" s="8" t="s">
        <v>415</v>
      </c>
      <c r="B2194" s="114" t="s">
        <v>416</v>
      </c>
      <c r="C2194" s="40" t="s">
        <v>65</v>
      </c>
      <c r="D2194" s="6" t="s">
        <v>289</v>
      </c>
      <c r="E2194" s="7" t="s">
        <v>290</v>
      </c>
      <c r="F2194" s="6" t="s">
        <v>2347</v>
      </c>
      <c r="G2194" s="6" t="s">
        <v>1703</v>
      </c>
      <c r="H2194" s="6" t="s">
        <v>38</v>
      </c>
      <c r="I2194" s="8" t="s">
        <v>39</v>
      </c>
      <c r="J2194" s="15" t="s">
        <v>7586</v>
      </c>
      <c r="K2194" s="7" t="s">
        <v>2364</v>
      </c>
      <c r="L2194" s="19">
        <v>2045700</v>
      </c>
      <c r="M2194" s="19">
        <f t="shared" ref="M2194:M2257" si="105">+IF(Q2194&gt;0,L2194,0)</f>
        <v>2045700</v>
      </c>
      <c r="N2194" s="11">
        <f>M2194*(1+VOTOS!$P$3%)^Q2194</f>
        <v>2098944.4280838417</v>
      </c>
      <c r="O2194" s="54">
        <f t="shared" si="103"/>
        <v>2098944.4280838417</v>
      </c>
      <c r="P2194" s="103">
        <f t="shared" si="104"/>
        <v>1.3967921728611896E-5</v>
      </c>
      <c r="Q2194" s="6">
        <v>213</v>
      </c>
      <c r="R2194" s="6"/>
      <c r="S2194" s="6" t="s">
        <v>11</v>
      </c>
    </row>
    <row r="2195" spans="1:19" s="47" customFormat="1" ht="14" x14ac:dyDescent="0.15">
      <c r="A2195" s="8" t="s">
        <v>415</v>
      </c>
      <c r="B2195" s="114" t="s">
        <v>416</v>
      </c>
      <c r="C2195" s="40" t="s">
        <v>65</v>
      </c>
      <c r="D2195" s="6" t="s">
        <v>289</v>
      </c>
      <c r="E2195" s="7" t="s">
        <v>290</v>
      </c>
      <c r="F2195" s="6" t="s">
        <v>2347</v>
      </c>
      <c r="G2195" s="6" t="s">
        <v>1703</v>
      </c>
      <c r="H2195" s="6" t="s">
        <v>38</v>
      </c>
      <c r="I2195" s="8" t="s">
        <v>39</v>
      </c>
      <c r="J2195" s="15" t="s">
        <v>7586</v>
      </c>
      <c r="K2195" s="7" t="s">
        <v>2349</v>
      </c>
      <c r="L2195" s="19">
        <v>952000</v>
      </c>
      <c r="M2195" s="19">
        <f t="shared" si="105"/>
        <v>952000</v>
      </c>
      <c r="N2195" s="11">
        <f>M2195*(1+VOTOS!$P$3%)^Q2195</f>
        <v>980437.7454632282</v>
      </c>
      <c r="O2195" s="54">
        <f t="shared" si="103"/>
        <v>980437.7454632282</v>
      </c>
      <c r="P2195" s="103">
        <f t="shared" si="104"/>
        <v>6.5245546786148903E-6</v>
      </c>
      <c r="Q2195" s="6">
        <v>244</v>
      </c>
      <c r="R2195" s="6"/>
      <c r="S2195" s="6" t="s">
        <v>11</v>
      </c>
    </row>
    <row r="2196" spans="1:19" s="47" customFormat="1" ht="14" x14ac:dyDescent="0.15">
      <c r="A2196" s="8" t="s">
        <v>415</v>
      </c>
      <c r="B2196" s="114" t="s">
        <v>416</v>
      </c>
      <c r="C2196" s="40" t="s">
        <v>65</v>
      </c>
      <c r="D2196" s="6" t="s">
        <v>289</v>
      </c>
      <c r="E2196" s="7" t="s">
        <v>290</v>
      </c>
      <c r="F2196" s="6" t="s">
        <v>2347</v>
      </c>
      <c r="G2196" s="6" t="s">
        <v>1703</v>
      </c>
      <c r="H2196" s="6" t="s">
        <v>38</v>
      </c>
      <c r="I2196" s="8" t="s">
        <v>39</v>
      </c>
      <c r="J2196" s="15" t="s">
        <v>7586</v>
      </c>
      <c r="K2196" s="7" t="s">
        <v>2357</v>
      </c>
      <c r="L2196" s="19">
        <v>833000</v>
      </c>
      <c r="M2196" s="19">
        <f t="shared" si="105"/>
        <v>833000</v>
      </c>
      <c r="N2196" s="11">
        <f>M2196*(1+VOTOS!$P$3%)^Q2196</f>
        <v>862656.69955202751</v>
      </c>
      <c r="O2196" s="54">
        <f t="shared" si="103"/>
        <v>862656.69955202751</v>
      </c>
      <c r="P2196" s="103">
        <f t="shared" si="104"/>
        <v>5.7407528740556417E-6</v>
      </c>
      <c r="Q2196" s="48">
        <v>290</v>
      </c>
      <c r="R2196" s="48"/>
      <c r="S2196" s="48" t="s">
        <v>11</v>
      </c>
    </row>
    <row r="2197" spans="1:19" s="47" customFormat="1" ht="14" x14ac:dyDescent="0.15">
      <c r="A2197" s="8" t="s">
        <v>415</v>
      </c>
      <c r="B2197" s="114" t="s">
        <v>416</v>
      </c>
      <c r="C2197" s="40" t="s">
        <v>65</v>
      </c>
      <c r="D2197" s="6" t="s">
        <v>289</v>
      </c>
      <c r="E2197" s="7" t="s">
        <v>290</v>
      </c>
      <c r="F2197" s="6" t="s">
        <v>2347</v>
      </c>
      <c r="G2197" s="6" t="s">
        <v>1703</v>
      </c>
      <c r="H2197" s="6" t="s">
        <v>38</v>
      </c>
      <c r="I2197" s="8" t="s">
        <v>39</v>
      </c>
      <c r="J2197" s="15" t="s">
        <v>7586</v>
      </c>
      <c r="K2197" s="7" t="s">
        <v>2352</v>
      </c>
      <c r="L2197" s="19">
        <v>743750</v>
      </c>
      <c r="M2197" s="19">
        <f t="shared" si="105"/>
        <v>743750</v>
      </c>
      <c r="N2197" s="11">
        <f>M2197*(1+VOTOS!$P$3%)^Q2197</f>
        <v>770229.19602859591</v>
      </c>
      <c r="O2197" s="54">
        <f t="shared" si="103"/>
        <v>770229.19602859591</v>
      </c>
      <c r="P2197" s="103">
        <f t="shared" si="104"/>
        <v>5.1256722089782509E-6</v>
      </c>
      <c r="Q2197" s="48">
        <v>290</v>
      </c>
      <c r="R2197" s="48"/>
      <c r="S2197" s="48" t="s">
        <v>11</v>
      </c>
    </row>
    <row r="2198" spans="1:19" s="47" customFormat="1" ht="14" x14ac:dyDescent="0.15">
      <c r="A2198" s="8" t="s">
        <v>415</v>
      </c>
      <c r="B2198" s="114" t="s">
        <v>416</v>
      </c>
      <c r="C2198" s="40" t="s">
        <v>65</v>
      </c>
      <c r="D2198" s="6" t="s">
        <v>289</v>
      </c>
      <c r="E2198" s="7" t="s">
        <v>290</v>
      </c>
      <c r="F2198" s="6" t="s">
        <v>2347</v>
      </c>
      <c r="G2198" s="6" t="s">
        <v>1703</v>
      </c>
      <c r="H2198" s="6" t="s">
        <v>38</v>
      </c>
      <c r="I2198" s="8" t="s">
        <v>39</v>
      </c>
      <c r="J2198" s="15" t="s">
        <v>7586</v>
      </c>
      <c r="K2198" s="7" t="s">
        <v>2367</v>
      </c>
      <c r="L2198" s="19">
        <v>714000</v>
      </c>
      <c r="M2198" s="19">
        <f t="shared" si="105"/>
        <v>714000</v>
      </c>
      <c r="N2198" s="11">
        <f>M2198*(1+VOTOS!$P$3%)^Q2198</f>
        <v>733821.88884758251</v>
      </c>
      <c r="O2198" s="54">
        <f t="shared" si="103"/>
        <v>733821.88884758251</v>
      </c>
      <c r="P2198" s="103">
        <f t="shared" si="104"/>
        <v>4.8833911794046505E-6</v>
      </c>
      <c r="Q2198" s="6">
        <v>227</v>
      </c>
      <c r="R2198" s="6"/>
      <c r="S2198" s="6" t="s">
        <v>11</v>
      </c>
    </row>
    <row r="2199" spans="1:19" s="47" customFormat="1" ht="14" x14ac:dyDescent="0.15">
      <c r="A2199" s="8" t="s">
        <v>415</v>
      </c>
      <c r="B2199" s="114" t="s">
        <v>416</v>
      </c>
      <c r="C2199" s="40" t="s">
        <v>65</v>
      </c>
      <c r="D2199" s="6" t="s">
        <v>289</v>
      </c>
      <c r="E2199" s="7" t="s">
        <v>290</v>
      </c>
      <c r="F2199" s="6" t="s">
        <v>2347</v>
      </c>
      <c r="G2199" s="6" t="s">
        <v>1703</v>
      </c>
      <c r="H2199" s="6" t="s">
        <v>38</v>
      </c>
      <c r="I2199" s="8" t="s">
        <v>39</v>
      </c>
      <c r="J2199" s="15" t="s">
        <v>7586</v>
      </c>
      <c r="K2199" s="7" t="s">
        <v>2374</v>
      </c>
      <c r="L2199" s="19">
        <v>476000</v>
      </c>
      <c r="M2199" s="19">
        <f t="shared" si="105"/>
        <v>476000</v>
      </c>
      <c r="N2199" s="11">
        <f>M2199*(1+VOTOS!$P$3%)^Q2199</f>
        <v>489214.59256505501</v>
      </c>
      <c r="O2199" s="54">
        <f t="shared" si="103"/>
        <v>489214.59256505501</v>
      </c>
      <c r="P2199" s="103">
        <f t="shared" si="104"/>
        <v>3.2555941196031003E-6</v>
      </c>
      <c r="Q2199" s="6">
        <v>227</v>
      </c>
      <c r="R2199" s="6"/>
      <c r="S2199" s="6" t="s">
        <v>11</v>
      </c>
    </row>
    <row r="2200" spans="1:19" s="47" customFormat="1" ht="14" x14ac:dyDescent="0.15">
      <c r="A2200" s="8" t="s">
        <v>415</v>
      </c>
      <c r="B2200" s="114" t="s">
        <v>416</v>
      </c>
      <c r="C2200" s="40" t="s">
        <v>65</v>
      </c>
      <c r="D2200" s="6" t="s">
        <v>289</v>
      </c>
      <c r="E2200" s="7" t="s">
        <v>290</v>
      </c>
      <c r="F2200" s="6" t="s">
        <v>2347</v>
      </c>
      <c r="G2200" s="6" t="s">
        <v>1703</v>
      </c>
      <c r="H2200" s="6" t="s">
        <v>38</v>
      </c>
      <c r="I2200" s="8" t="s">
        <v>39</v>
      </c>
      <c r="J2200" s="15" t="s">
        <v>7586</v>
      </c>
      <c r="K2200" s="7" t="s">
        <v>2373</v>
      </c>
      <c r="L2200" s="19">
        <v>1011500</v>
      </c>
      <c r="M2200" s="19">
        <f t="shared" si="105"/>
        <v>1011500</v>
      </c>
      <c r="N2200" s="11">
        <f>M2200*(1+VOTOS!$P$3%)^Q2200</f>
        <v>1016392.549927425</v>
      </c>
      <c r="O2200" s="54">
        <f t="shared" si="103"/>
        <v>1016392.549927425</v>
      </c>
      <c r="P2200" s="103">
        <f t="shared" si="104"/>
        <v>6.7638244219219707E-6</v>
      </c>
      <c r="Q2200" s="6">
        <v>40</v>
      </c>
      <c r="R2200" s="6"/>
      <c r="S2200" s="6" t="s">
        <v>11</v>
      </c>
    </row>
    <row r="2201" spans="1:19" s="47" customFormat="1" ht="14" x14ac:dyDescent="0.15">
      <c r="A2201" s="8" t="s">
        <v>415</v>
      </c>
      <c r="B2201" s="114" t="s">
        <v>416</v>
      </c>
      <c r="C2201" s="40" t="s">
        <v>65</v>
      </c>
      <c r="D2201" s="6" t="s">
        <v>289</v>
      </c>
      <c r="E2201" s="7" t="s">
        <v>290</v>
      </c>
      <c r="F2201" s="6" t="s">
        <v>2347</v>
      </c>
      <c r="G2201" s="6" t="s">
        <v>1703</v>
      </c>
      <c r="H2201" s="6" t="s">
        <v>38</v>
      </c>
      <c r="I2201" s="8" t="s">
        <v>39</v>
      </c>
      <c r="J2201" s="15" t="s">
        <v>7586</v>
      </c>
      <c r="K2201" s="7" t="s">
        <v>2360</v>
      </c>
      <c r="L2201" s="19">
        <v>678300</v>
      </c>
      <c r="M2201" s="19">
        <f t="shared" si="105"/>
        <v>678300</v>
      </c>
      <c r="N2201" s="11">
        <f>M2201*(1+VOTOS!$P$3%)^Q2201</f>
        <v>690768.70529988909</v>
      </c>
      <c r="O2201" s="54">
        <f t="shared" si="103"/>
        <v>690768.70529988909</v>
      </c>
      <c r="P2201" s="103">
        <f t="shared" si="104"/>
        <v>4.596883594965773E-6</v>
      </c>
      <c r="Q2201" s="48">
        <v>151</v>
      </c>
      <c r="R2201" s="48"/>
      <c r="S2201" s="48" t="s">
        <v>11</v>
      </c>
    </row>
    <row r="2202" spans="1:19" s="47" customFormat="1" ht="14" x14ac:dyDescent="0.15">
      <c r="A2202" s="8" t="s">
        <v>415</v>
      </c>
      <c r="B2202" s="114" t="s">
        <v>416</v>
      </c>
      <c r="C2202" s="40" t="s">
        <v>65</v>
      </c>
      <c r="D2202" s="6" t="s">
        <v>289</v>
      </c>
      <c r="E2202" s="7" t="s">
        <v>290</v>
      </c>
      <c r="F2202" s="6" t="s">
        <v>2347</v>
      </c>
      <c r="G2202" s="6" t="s">
        <v>1703</v>
      </c>
      <c r="H2202" s="6" t="s">
        <v>38</v>
      </c>
      <c r="I2202" s="8" t="s">
        <v>39</v>
      </c>
      <c r="J2202" s="15" t="s">
        <v>7586</v>
      </c>
      <c r="K2202" s="7" t="s">
        <v>2372</v>
      </c>
      <c r="L2202" s="19">
        <v>654500</v>
      </c>
      <c r="M2202" s="19">
        <f t="shared" si="105"/>
        <v>654500</v>
      </c>
      <c r="N2202" s="11">
        <f>M2202*(1+VOTOS!$P$3%)^Q2202</f>
        <v>671534.98957856698</v>
      </c>
      <c r="O2202" s="54">
        <f t="shared" si="103"/>
        <v>671534.98957856698</v>
      </c>
      <c r="P2202" s="103">
        <f t="shared" si="104"/>
        <v>4.4688882883005751E-6</v>
      </c>
      <c r="Q2202" s="6">
        <v>213</v>
      </c>
      <c r="R2202" s="6"/>
      <c r="S2202" s="6" t="s">
        <v>11</v>
      </c>
    </row>
    <row r="2203" spans="1:19" s="47" customFormat="1" ht="14" x14ac:dyDescent="0.15">
      <c r="A2203" s="8" t="s">
        <v>415</v>
      </c>
      <c r="B2203" s="114" t="s">
        <v>416</v>
      </c>
      <c r="C2203" s="40" t="s">
        <v>65</v>
      </c>
      <c r="D2203" s="6" t="s">
        <v>289</v>
      </c>
      <c r="E2203" s="7" t="s">
        <v>290</v>
      </c>
      <c r="F2203" s="6" t="s">
        <v>2347</v>
      </c>
      <c r="G2203" s="6" t="s">
        <v>1703</v>
      </c>
      <c r="H2203" s="6" t="s">
        <v>38</v>
      </c>
      <c r="I2203" s="8" t="s">
        <v>39</v>
      </c>
      <c r="J2203" s="15" t="s">
        <v>7586</v>
      </c>
      <c r="K2203" s="7" t="s">
        <v>2354</v>
      </c>
      <c r="L2203" s="19">
        <v>606900</v>
      </c>
      <c r="M2203" s="19">
        <f t="shared" si="105"/>
        <v>606900</v>
      </c>
      <c r="N2203" s="11">
        <f>M2203*(1+VOTOS!$P$3%)^Q2203</f>
        <v>610203.46815863985</v>
      </c>
      <c r="O2203" s="54">
        <f t="shared" si="103"/>
        <v>610203.46815863985</v>
      </c>
      <c r="P2203" s="103">
        <f t="shared" si="104"/>
        <v>4.0607431848724218E-6</v>
      </c>
      <c r="Q2203" s="48">
        <v>45</v>
      </c>
      <c r="R2203" s="48"/>
      <c r="S2203" s="48" t="s">
        <v>11</v>
      </c>
    </row>
    <row r="2204" spans="1:19" s="47" customFormat="1" ht="14" x14ac:dyDescent="0.15">
      <c r="A2204" s="8" t="s">
        <v>415</v>
      </c>
      <c r="B2204" s="114" t="s">
        <v>416</v>
      </c>
      <c r="C2204" s="40" t="s">
        <v>65</v>
      </c>
      <c r="D2204" s="6" t="s">
        <v>289</v>
      </c>
      <c r="E2204" s="7" t="s">
        <v>290</v>
      </c>
      <c r="F2204" s="6" t="s">
        <v>2347</v>
      </c>
      <c r="G2204" s="6" t="s">
        <v>1703</v>
      </c>
      <c r="H2204" s="6" t="s">
        <v>38</v>
      </c>
      <c r="I2204" s="8" t="s">
        <v>39</v>
      </c>
      <c r="J2204" s="15" t="s">
        <v>7586</v>
      </c>
      <c r="K2204" s="7" t="s">
        <v>2366</v>
      </c>
      <c r="L2204" s="19">
        <v>505750</v>
      </c>
      <c r="M2204" s="19">
        <f t="shared" si="105"/>
        <v>505750</v>
      </c>
      <c r="N2204" s="11">
        <f>M2204*(1+VOTOS!$P$3%)^Q2204</f>
        <v>509178.09483613761</v>
      </c>
      <c r="O2204" s="54">
        <f t="shared" si="103"/>
        <v>509178.09483613761</v>
      </c>
      <c r="P2204" s="103">
        <f t="shared" si="104"/>
        <v>3.3884459633300985E-6</v>
      </c>
      <c r="Q2204" s="6">
        <v>56</v>
      </c>
      <c r="R2204" s="6"/>
      <c r="S2204" s="6" t="s">
        <v>11</v>
      </c>
    </row>
    <row r="2205" spans="1:19" s="47" customFormat="1" ht="14" x14ac:dyDescent="0.15">
      <c r="A2205" s="8" t="s">
        <v>415</v>
      </c>
      <c r="B2205" s="114" t="s">
        <v>416</v>
      </c>
      <c r="C2205" s="40" t="s">
        <v>65</v>
      </c>
      <c r="D2205" s="6" t="s">
        <v>289</v>
      </c>
      <c r="E2205" s="7" t="s">
        <v>290</v>
      </c>
      <c r="F2205" s="6" t="s">
        <v>2347</v>
      </c>
      <c r="G2205" s="6" t="s">
        <v>1703</v>
      </c>
      <c r="H2205" s="6" t="s">
        <v>38</v>
      </c>
      <c r="I2205" s="8" t="s">
        <v>39</v>
      </c>
      <c r="J2205" s="15" t="s">
        <v>7586</v>
      </c>
      <c r="K2205" s="7" t="s">
        <v>2350</v>
      </c>
      <c r="L2205" s="19">
        <v>119000</v>
      </c>
      <c r="M2205" s="19">
        <f t="shared" si="105"/>
        <v>119000</v>
      </c>
      <c r="N2205" s="11">
        <f>M2205*(1+VOTOS!$P$3%)^Q2205</f>
        <v>119994.64000359186</v>
      </c>
      <c r="O2205" s="54">
        <f t="shared" si="103"/>
        <v>119994.64000359186</v>
      </c>
      <c r="P2205" s="103">
        <f t="shared" si="104"/>
        <v>7.9853268957351484E-7</v>
      </c>
      <c r="Q2205" s="6">
        <v>69</v>
      </c>
      <c r="R2205" s="6"/>
      <c r="S2205" s="6" t="s">
        <v>11</v>
      </c>
    </row>
    <row r="2206" spans="1:19" s="47" customFormat="1" ht="14" x14ac:dyDescent="0.15">
      <c r="A2206" s="8" t="s">
        <v>415</v>
      </c>
      <c r="B2206" s="114" t="s">
        <v>416</v>
      </c>
      <c r="C2206" s="40" t="s">
        <v>65</v>
      </c>
      <c r="D2206" s="6" t="s">
        <v>289</v>
      </c>
      <c r="E2206" s="7" t="s">
        <v>290</v>
      </c>
      <c r="F2206" s="6" t="s">
        <v>2347</v>
      </c>
      <c r="G2206" s="6" t="s">
        <v>1703</v>
      </c>
      <c r="H2206" s="6" t="s">
        <v>38</v>
      </c>
      <c r="I2206" s="8" t="s">
        <v>39</v>
      </c>
      <c r="J2206" s="15" t="s">
        <v>7586</v>
      </c>
      <c r="K2206" s="7" t="s">
        <v>2375</v>
      </c>
      <c r="L2206" s="19">
        <v>3722037</v>
      </c>
      <c r="M2206" s="19">
        <f t="shared" si="105"/>
        <v>3722037</v>
      </c>
      <c r="N2206" s="11">
        <f>M2206*(1+VOTOS!$P$3%)^Q2206</f>
        <v>3818912.2658610246</v>
      </c>
      <c r="O2206" s="54">
        <f t="shared" si="103"/>
        <v>3818912.2658610246</v>
      </c>
      <c r="P2206" s="103">
        <f t="shared" si="104"/>
        <v>2.5413854175586567E-5</v>
      </c>
      <c r="Q2206" s="6">
        <v>213</v>
      </c>
      <c r="R2206" s="6"/>
      <c r="S2206" s="6" t="s">
        <v>11</v>
      </c>
    </row>
    <row r="2207" spans="1:19" s="47" customFormat="1" ht="14" x14ac:dyDescent="0.15">
      <c r="A2207" s="8" t="s">
        <v>415</v>
      </c>
      <c r="B2207" s="114" t="s">
        <v>416</v>
      </c>
      <c r="C2207" s="40" t="s">
        <v>65</v>
      </c>
      <c r="D2207" s="6" t="s">
        <v>289</v>
      </c>
      <c r="E2207" s="7" t="s">
        <v>290</v>
      </c>
      <c r="F2207" s="6" t="s">
        <v>2347</v>
      </c>
      <c r="G2207" s="6" t="s">
        <v>1703</v>
      </c>
      <c r="H2207" s="6" t="s">
        <v>38</v>
      </c>
      <c r="I2207" s="8" t="s">
        <v>39</v>
      </c>
      <c r="J2207" s="15" t="s">
        <v>7586</v>
      </c>
      <c r="K2207" s="7" t="s">
        <v>2369</v>
      </c>
      <c r="L2207" s="19">
        <v>1693385</v>
      </c>
      <c r="M2207" s="19">
        <f t="shared" si="105"/>
        <v>1693385</v>
      </c>
      <c r="N2207" s="11">
        <f>M2207*(1+VOTOS!$P$3%)^Q2207</f>
        <v>1704863.1697955369</v>
      </c>
      <c r="O2207" s="54">
        <f t="shared" si="103"/>
        <v>1704863.1697955369</v>
      </c>
      <c r="P2207" s="103">
        <f t="shared" si="104"/>
        <v>1.1345414864288162E-5</v>
      </c>
      <c r="Q2207" s="6">
        <v>56</v>
      </c>
      <c r="R2207" s="6"/>
      <c r="S2207" s="6" t="s">
        <v>11</v>
      </c>
    </row>
    <row r="2208" spans="1:19" s="47" customFormat="1" ht="14" x14ac:dyDescent="0.15">
      <c r="A2208" s="8" t="s">
        <v>415</v>
      </c>
      <c r="B2208" s="114" t="s">
        <v>416</v>
      </c>
      <c r="C2208" s="40" t="s">
        <v>65</v>
      </c>
      <c r="D2208" s="6" t="s">
        <v>289</v>
      </c>
      <c r="E2208" s="7" t="s">
        <v>290</v>
      </c>
      <c r="F2208" s="6" t="s">
        <v>2347</v>
      </c>
      <c r="G2208" s="6" t="s">
        <v>1703</v>
      </c>
      <c r="H2208" s="6" t="s">
        <v>38</v>
      </c>
      <c r="I2208" s="8" t="s">
        <v>39</v>
      </c>
      <c r="J2208" s="15" t="s">
        <v>7586</v>
      </c>
      <c r="K2208" s="7" t="s">
        <v>2361</v>
      </c>
      <c r="L2208" s="19">
        <v>731850</v>
      </c>
      <c r="M2208" s="19">
        <f t="shared" si="105"/>
        <v>731850</v>
      </c>
      <c r="N2208" s="11">
        <f>M2208*(1+VOTOS!$P$3%)^Q2208</f>
        <v>745303.07677093288</v>
      </c>
      <c r="O2208" s="54">
        <f t="shared" si="103"/>
        <v>745303.07677093288</v>
      </c>
      <c r="P2208" s="103">
        <f t="shared" si="104"/>
        <v>4.9597954577262285E-6</v>
      </c>
      <c r="Q2208" s="48">
        <v>151</v>
      </c>
      <c r="R2208" s="48"/>
      <c r="S2208" s="48" t="s">
        <v>11</v>
      </c>
    </row>
    <row r="2209" spans="1:19" s="47" customFormat="1" ht="14" x14ac:dyDescent="0.15">
      <c r="A2209" s="8" t="s">
        <v>415</v>
      </c>
      <c r="B2209" s="114" t="s">
        <v>416</v>
      </c>
      <c r="C2209" s="40" t="s">
        <v>65</v>
      </c>
      <c r="D2209" s="6" t="s">
        <v>289</v>
      </c>
      <c r="E2209" s="7" t="s">
        <v>290</v>
      </c>
      <c r="F2209" s="6" t="s">
        <v>2347</v>
      </c>
      <c r="G2209" s="6" t="s">
        <v>1703</v>
      </c>
      <c r="H2209" s="6" t="s">
        <v>38</v>
      </c>
      <c r="I2209" s="8" t="s">
        <v>39</v>
      </c>
      <c r="J2209" s="15" t="s">
        <v>7586</v>
      </c>
      <c r="K2209" s="7" t="s">
        <v>2348</v>
      </c>
      <c r="L2209" s="19">
        <v>476000</v>
      </c>
      <c r="M2209" s="19">
        <f t="shared" si="105"/>
        <v>476000</v>
      </c>
      <c r="N2209" s="11">
        <f>M2209*(1+VOTOS!$P$3%)^Q2209</f>
        <v>490218.8727316141</v>
      </c>
      <c r="O2209" s="54">
        <f t="shared" si="103"/>
        <v>490218.8727316141</v>
      </c>
      <c r="P2209" s="103">
        <f t="shared" si="104"/>
        <v>3.2622773393074452E-6</v>
      </c>
      <c r="Q2209" s="6">
        <v>244</v>
      </c>
      <c r="R2209" s="6"/>
      <c r="S2209" s="6" t="s">
        <v>11</v>
      </c>
    </row>
    <row r="2210" spans="1:19" s="47" customFormat="1" ht="14" x14ac:dyDescent="0.15">
      <c r="A2210" s="8" t="s">
        <v>415</v>
      </c>
      <c r="B2210" s="114" t="s">
        <v>416</v>
      </c>
      <c r="C2210" s="40" t="s">
        <v>65</v>
      </c>
      <c r="D2210" s="6" t="s">
        <v>289</v>
      </c>
      <c r="E2210" s="7" t="s">
        <v>290</v>
      </c>
      <c r="F2210" s="6" t="s">
        <v>2347</v>
      </c>
      <c r="G2210" s="6" t="s">
        <v>1703</v>
      </c>
      <c r="H2210" s="6" t="s">
        <v>38</v>
      </c>
      <c r="I2210" s="8" t="s">
        <v>39</v>
      </c>
      <c r="J2210" s="15" t="s">
        <v>7586</v>
      </c>
      <c r="K2210" s="7" t="s">
        <v>2363</v>
      </c>
      <c r="L2210" s="19">
        <v>416500</v>
      </c>
      <c r="M2210" s="19">
        <f t="shared" si="105"/>
        <v>416500</v>
      </c>
      <c r="N2210" s="11">
        <f>M2210*(1+VOTOS!$P$3%)^Q2210</f>
        <v>421707.31997296086</v>
      </c>
      <c r="O2210" s="54">
        <f t="shared" si="103"/>
        <v>421707.31997296086</v>
      </c>
      <c r="P2210" s="103">
        <f t="shared" si="104"/>
        <v>2.8063510205186435E-6</v>
      </c>
      <c r="Q2210" s="6">
        <v>103</v>
      </c>
      <c r="R2210" s="6"/>
      <c r="S2210" s="6" t="s">
        <v>11</v>
      </c>
    </row>
    <row r="2211" spans="1:19" s="47" customFormat="1" ht="14" x14ac:dyDescent="0.15">
      <c r="A2211" s="8" t="s">
        <v>415</v>
      </c>
      <c r="B2211" s="114" t="s">
        <v>416</v>
      </c>
      <c r="C2211" s="40" t="s">
        <v>65</v>
      </c>
      <c r="D2211" s="6" t="s">
        <v>289</v>
      </c>
      <c r="E2211" s="7" t="s">
        <v>290</v>
      </c>
      <c r="F2211" s="6" t="s">
        <v>2347</v>
      </c>
      <c r="G2211" s="6" t="s">
        <v>1703</v>
      </c>
      <c r="H2211" s="6" t="s">
        <v>38</v>
      </c>
      <c r="I2211" s="8" t="s">
        <v>39</v>
      </c>
      <c r="J2211" s="15" t="s">
        <v>7586</v>
      </c>
      <c r="K2211" s="7" t="s">
        <v>2371</v>
      </c>
      <c r="L2211" s="19">
        <v>214200</v>
      </c>
      <c r="M2211" s="19">
        <f t="shared" si="105"/>
        <v>214200</v>
      </c>
      <c r="N2211" s="11">
        <f>M2211*(1+VOTOS!$P$3%)^Q2211</f>
        <v>215391.91144722875</v>
      </c>
      <c r="O2211" s="54">
        <f t="shared" si="103"/>
        <v>215391.91144722875</v>
      </c>
      <c r="P2211" s="103">
        <f t="shared" si="104"/>
        <v>1.4333763771047393E-6</v>
      </c>
      <c r="Q2211" s="6">
        <v>46</v>
      </c>
      <c r="R2211" s="6"/>
      <c r="S2211" s="6" t="s">
        <v>11</v>
      </c>
    </row>
    <row r="2212" spans="1:19" s="47" customFormat="1" ht="14" x14ac:dyDescent="0.15">
      <c r="A2212" s="8" t="s">
        <v>415</v>
      </c>
      <c r="B2212" s="114" t="s">
        <v>416</v>
      </c>
      <c r="C2212" s="40" t="s">
        <v>65</v>
      </c>
      <c r="D2212" s="6" t="s">
        <v>289</v>
      </c>
      <c r="E2212" s="7" t="s">
        <v>290</v>
      </c>
      <c r="F2212" s="6" t="s">
        <v>2347</v>
      </c>
      <c r="G2212" s="6" t="s">
        <v>1703</v>
      </c>
      <c r="H2212" s="6" t="s">
        <v>38</v>
      </c>
      <c r="I2212" s="8" t="s">
        <v>39</v>
      </c>
      <c r="J2212" s="15" t="s">
        <v>7586</v>
      </c>
      <c r="K2212" s="7" t="s">
        <v>2353</v>
      </c>
      <c r="L2212" s="19">
        <v>831810</v>
      </c>
      <c r="M2212" s="19">
        <f t="shared" si="105"/>
        <v>831810</v>
      </c>
      <c r="N2212" s="11">
        <f>M2212*(1+VOTOS!$P$3%)^Q2212</f>
        <v>833718.6957580701</v>
      </c>
      <c r="O2212" s="54">
        <f t="shared" si="103"/>
        <v>833718.6957580701</v>
      </c>
      <c r="P2212" s="103">
        <f t="shared" si="104"/>
        <v>5.5481780890503639E-6</v>
      </c>
      <c r="Q2212" s="48">
        <v>19</v>
      </c>
      <c r="R2212" s="48"/>
      <c r="S2212" s="48" t="s">
        <v>11</v>
      </c>
    </row>
    <row r="2213" spans="1:19" s="47" customFormat="1" ht="14" x14ac:dyDescent="0.15">
      <c r="A2213" s="8" t="s">
        <v>415</v>
      </c>
      <c r="B2213" s="114" t="s">
        <v>416</v>
      </c>
      <c r="C2213" s="40" t="s">
        <v>65</v>
      </c>
      <c r="D2213" s="6" t="s">
        <v>289</v>
      </c>
      <c r="E2213" s="7" t="s">
        <v>290</v>
      </c>
      <c r="F2213" s="6" t="s">
        <v>2347</v>
      </c>
      <c r="G2213" s="6" t="s">
        <v>1703</v>
      </c>
      <c r="H2213" s="6" t="s">
        <v>38</v>
      </c>
      <c r="I2213" s="8" t="s">
        <v>39</v>
      </c>
      <c r="J2213" s="15" t="s">
        <v>7586</v>
      </c>
      <c r="K2213" s="7" t="s">
        <v>2356</v>
      </c>
      <c r="L2213" s="19">
        <v>357000</v>
      </c>
      <c r="M2213" s="19">
        <f t="shared" si="105"/>
        <v>357000</v>
      </c>
      <c r="N2213" s="11">
        <f>M2213*(1+VOTOS!$P$3%)^Q2213</f>
        <v>358683.51114309405</v>
      </c>
      <c r="O2213" s="54">
        <f t="shared" si="103"/>
        <v>358683.51114309405</v>
      </c>
      <c r="P2213" s="103">
        <f t="shared" si="104"/>
        <v>2.3869441905921222E-6</v>
      </c>
      <c r="Q2213" s="48">
        <v>39</v>
      </c>
      <c r="R2213" s="48"/>
      <c r="S2213" s="48" t="s">
        <v>11</v>
      </c>
    </row>
    <row r="2214" spans="1:19" s="47" customFormat="1" ht="14" x14ac:dyDescent="0.15">
      <c r="A2214" s="8" t="s">
        <v>415</v>
      </c>
      <c r="B2214" s="114" t="s">
        <v>416</v>
      </c>
      <c r="C2214" s="40" t="s">
        <v>65</v>
      </c>
      <c r="D2214" s="6" t="s">
        <v>289</v>
      </c>
      <c r="E2214" s="7" t="s">
        <v>290</v>
      </c>
      <c r="F2214" s="6" t="s">
        <v>2347</v>
      </c>
      <c r="G2214" s="6" t="s">
        <v>1703</v>
      </c>
      <c r="H2214" s="6" t="s">
        <v>38</v>
      </c>
      <c r="I2214" s="8" t="s">
        <v>39</v>
      </c>
      <c r="J2214" s="15" t="s">
        <v>7586</v>
      </c>
      <c r="K2214" s="7" t="s">
        <v>2376</v>
      </c>
      <c r="L2214" s="19">
        <v>141750</v>
      </c>
      <c r="M2214" s="19">
        <f t="shared" si="105"/>
        <v>141750</v>
      </c>
      <c r="N2214" s="11">
        <f>M2214*(1+VOTOS!$P$3%)^Q2214</f>
        <v>142693.60110863161</v>
      </c>
      <c r="O2214" s="54">
        <f t="shared" si="103"/>
        <v>142693.60110863161</v>
      </c>
      <c r="P2214" s="103">
        <f t="shared" si="104"/>
        <v>9.4958829056693785E-7</v>
      </c>
      <c r="Q2214" s="48">
        <v>55</v>
      </c>
      <c r="R2214" s="48"/>
      <c r="S2214" s="48" t="s">
        <v>11</v>
      </c>
    </row>
    <row r="2215" spans="1:19" s="47" customFormat="1" ht="14" x14ac:dyDescent="0.15">
      <c r="A2215" s="8" t="s">
        <v>415</v>
      </c>
      <c r="B2215" s="114" t="s">
        <v>416</v>
      </c>
      <c r="C2215" s="40" t="s">
        <v>65</v>
      </c>
      <c r="D2215" s="6" t="s">
        <v>289</v>
      </c>
      <c r="E2215" s="7" t="s">
        <v>290</v>
      </c>
      <c r="F2215" s="6" t="s">
        <v>2347</v>
      </c>
      <c r="G2215" s="6" t="s">
        <v>1703</v>
      </c>
      <c r="H2215" s="6" t="s">
        <v>38</v>
      </c>
      <c r="I2215" s="8" t="s">
        <v>39</v>
      </c>
      <c r="J2215" s="15" t="s">
        <v>7586</v>
      </c>
      <c r="K2215" s="7" t="s">
        <v>2359</v>
      </c>
      <c r="L2215" s="19">
        <v>5369962</v>
      </c>
      <c r="M2215" s="19">
        <f t="shared" si="105"/>
        <v>5369962</v>
      </c>
      <c r="N2215" s="11">
        <f>M2215*(1+VOTOS!$P$3%)^Q2215</f>
        <v>5372553.7741909195</v>
      </c>
      <c r="O2215" s="54">
        <f t="shared" si="103"/>
        <v>5372553.7741909195</v>
      </c>
      <c r="P2215" s="103">
        <f t="shared" si="104"/>
        <v>3.5752928756272728E-5</v>
      </c>
      <c r="Q2215" s="48">
        <v>4</v>
      </c>
      <c r="R2215" s="48"/>
      <c r="S2215" s="48" t="s">
        <v>11</v>
      </c>
    </row>
    <row r="2216" spans="1:19" s="47" customFormat="1" ht="14" x14ac:dyDescent="0.15">
      <c r="A2216" s="8" t="s">
        <v>415</v>
      </c>
      <c r="B2216" s="114" t="s">
        <v>416</v>
      </c>
      <c r="C2216" s="40" t="s">
        <v>65</v>
      </c>
      <c r="D2216" s="6" t="s">
        <v>289</v>
      </c>
      <c r="E2216" s="7" t="s">
        <v>290</v>
      </c>
      <c r="F2216" s="6" t="s">
        <v>2347</v>
      </c>
      <c r="G2216" s="6" t="s">
        <v>1703</v>
      </c>
      <c r="H2216" s="6" t="s">
        <v>38</v>
      </c>
      <c r="I2216" s="8" t="s">
        <v>39</v>
      </c>
      <c r="J2216" s="15" t="s">
        <v>7586</v>
      </c>
      <c r="K2216" s="7" t="s">
        <v>2355</v>
      </c>
      <c r="L2216" s="19">
        <v>4926727</v>
      </c>
      <c r="M2216" s="19">
        <f t="shared" si="105"/>
        <v>4926727</v>
      </c>
      <c r="N2216" s="11">
        <f>M2216*(1+VOTOS!$P$3%)^Q2216</f>
        <v>4929104.8499520672</v>
      </c>
      <c r="O2216" s="54">
        <f t="shared" si="103"/>
        <v>4929104.8499520672</v>
      </c>
      <c r="P2216" s="103">
        <f t="shared" si="104"/>
        <v>3.2801893092093619E-5</v>
      </c>
      <c r="Q2216" s="48">
        <v>4</v>
      </c>
      <c r="R2216" s="48"/>
      <c r="S2216" s="48" t="s">
        <v>11</v>
      </c>
    </row>
    <row r="2217" spans="1:19" s="47" customFormat="1" ht="14" x14ac:dyDescent="0.15">
      <c r="A2217" s="8" t="s">
        <v>415</v>
      </c>
      <c r="B2217" s="114" t="s">
        <v>416</v>
      </c>
      <c r="C2217" s="40" t="s">
        <v>65</v>
      </c>
      <c r="D2217" s="6" t="s">
        <v>289</v>
      </c>
      <c r="E2217" s="7" t="s">
        <v>290</v>
      </c>
      <c r="F2217" s="6" t="s">
        <v>2347</v>
      </c>
      <c r="G2217" s="6" t="s">
        <v>1703</v>
      </c>
      <c r="H2217" s="6" t="s">
        <v>38</v>
      </c>
      <c r="I2217" s="8" t="s">
        <v>39</v>
      </c>
      <c r="J2217" s="15" t="s">
        <v>7586</v>
      </c>
      <c r="K2217" s="7" t="s">
        <v>2377</v>
      </c>
      <c r="L2217" s="19">
        <v>678300</v>
      </c>
      <c r="M2217" s="19">
        <f t="shared" si="105"/>
        <v>678300</v>
      </c>
      <c r="N2217" s="11">
        <f>M2217*(1+VOTOS!$P$3%)^Q2217</f>
        <v>678627.37669907173</v>
      </c>
      <c r="O2217" s="54">
        <f t="shared" si="103"/>
        <v>678627.37669907173</v>
      </c>
      <c r="P2217" s="103">
        <f t="shared" si="104"/>
        <v>4.5160862544985959E-6</v>
      </c>
      <c r="Q2217" s="48">
        <v>4</v>
      </c>
      <c r="R2217" s="48"/>
      <c r="S2217" s="48" t="s">
        <v>11</v>
      </c>
    </row>
    <row r="2218" spans="1:19" s="47" customFormat="1" ht="14" x14ac:dyDescent="0.15">
      <c r="A2218" s="8" t="s">
        <v>415</v>
      </c>
      <c r="B2218" s="114" t="s">
        <v>416</v>
      </c>
      <c r="C2218" s="40" t="s">
        <v>65</v>
      </c>
      <c r="D2218" s="6" t="s">
        <v>289</v>
      </c>
      <c r="E2218" s="7" t="s">
        <v>290</v>
      </c>
      <c r="F2218" s="6" t="s">
        <v>2347</v>
      </c>
      <c r="G2218" s="6" t="s">
        <v>1703</v>
      </c>
      <c r="H2218" s="6" t="s">
        <v>38</v>
      </c>
      <c r="I2218" s="8" t="s">
        <v>39</v>
      </c>
      <c r="J2218" s="15" t="s">
        <v>7586</v>
      </c>
      <c r="K2218" s="7" t="s">
        <v>5163</v>
      </c>
      <c r="L2218" s="19">
        <v>1406418</v>
      </c>
      <c r="M2218" s="19">
        <f t="shared" si="105"/>
        <v>0</v>
      </c>
      <c r="N2218" s="11">
        <f>M2218*(1+VOTOS!$P$3%)^Q2218</f>
        <v>0</v>
      </c>
      <c r="O2218" s="54">
        <f t="shared" si="103"/>
        <v>1406418</v>
      </c>
      <c r="P2218" s="103">
        <f t="shared" si="104"/>
        <v>9.359340951987407E-6</v>
      </c>
      <c r="Q2218" s="6">
        <v>0</v>
      </c>
      <c r="R2218" s="6"/>
      <c r="S2218" s="6" t="s">
        <v>11</v>
      </c>
    </row>
    <row r="2219" spans="1:19" s="47" customFormat="1" ht="14" x14ac:dyDescent="0.15">
      <c r="A2219" s="8" t="s">
        <v>415</v>
      </c>
      <c r="B2219" s="114" t="s">
        <v>416</v>
      </c>
      <c r="C2219" s="40" t="s">
        <v>65</v>
      </c>
      <c r="D2219" s="6" t="s">
        <v>289</v>
      </c>
      <c r="E2219" s="7" t="s">
        <v>290</v>
      </c>
      <c r="F2219" s="6" t="s">
        <v>2347</v>
      </c>
      <c r="G2219" s="6" t="s">
        <v>1703</v>
      </c>
      <c r="H2219" s="6" t="s">
        <v>38</v>
      </c>
      <c r="I2219" s="8" t="s">
        <v>39</v>
      </c>
      <c r="J2219" s="15" t="s">
        <v>7586</v>
      </c>
      <c r="K2219" s="7" t="s">
        <v>5164</v>
      </c>
      <c r="L2219" s="19">
        <v>1302429</v>
      </c>
      <c r="M2219" s="19">
        <f t="shared" si="105"/>
        <v>0</v>
      </c>
      <c r="N2219" s="11">
        <f>M2219*(1+VOTOS!$P$3%)^Q2219</f>
        <v>0</v>
      </c>
      <c r="O2219" s="54">
        <f t="shared" si="103"/>
        <v>1302429</v>
      </c>
      <c r="P2219" s="103">
        <f t="shared" si="104"/>
        <v>8.6673215763421729E-6</v>
      </c>
      <c r="Q2219" s="6">
        <v>0</v>
      </c>
      <c r="R2219" s="6"/>
      <c r="S2219" s="6" t="s">
        <v>11</v>
      </c>
    </row>
    <row r="2220" spans="1:19" s="47" customFormat="1" ht="14" x14ac:dyDescent="0.15">
      <c r="A2220" s="8" t="s">
        <v>415</v>
      </c>
      <c r="B2220" s="114" t="s">
        <v>416</v>
      </c>
      <c r="C2220" s="40" t="s">
        <v>65</v>
      </c>
      <c r="D2220" s="6" t="s">
        <v>254</v>
      </c>
      <c r="E2220" s="7" t="s">
        <v>255</v>
      </c>
      <c r="F2220" s="6" t="s">
        <v>2378</v>
      </c>
      <c r="G2220" s="6" t="s">
        <v>2379</v>
      </c>
      <c r="H2220" s="6" t="s">
        <v>38</v>
      </c>
      <c r="I2220" s="8" t="s">
        <v>39</v>
      </c>
      <c r="J2220" s="15" t="s">
        <v>7586</v>
      </c>
      <c r="K2220" s="7" t="s">
        <v>2383</v>
      </c>
      <c r="L2220" s="19">
        <v>6705350</v>
      </c>
      <c r="M2220" s="19">
        <f t="shared" si="105"/>
        <v>6705350</v>
      </c>
      <c r="N2220" s="11">
        <f>M2220*(1+VOTOS!$P$3%)^Q2220</f>
        <v>6908982.3709925618</v>
      </c>
      <c r="O2220" s="54">
        <f t="shared" si="103"/>
        <v>6908982.3709925618</v>
      </c>
      <c r="P2220" s="103">
        <f t="shared" si="104"/>
        <v>4.5977455949361949E-5</v>
      </c>
      <c r="Q2220" s="6">
        <v>248</v>
      </c>
      <c r="R2220" s="6"/>
      <c r="S2220" s="6" t="s">
        <v>11</v>
      </c>
    </row>
    <row r="2221" spans="1:19" s="47" customFormat="1" ht="14" x14ac:dyDescent="0.15">
      <c r="A2221" s="8" t="s">
        <v>415</v>
      </c>
      <c r="B2221" s="114" t="s">
        <v>416</v>
      </c>
      <c r="C2221" s="40" t="s">
        <v>65</v>
      </c>
      <c r="D2221" s="6" t="s">
        <v>254</v>
      </c>
      <c r="E2221" s="7" t="s">
        <v>255</v>
      </c>
      <c r="F2221" s="6" t="s">
        <v>2378</v>
      </c>
      <c r="G2221" s="6" t="s">
        <v>2379</v>
      </c>
      <c r="H2221" s="6" t="s">
        <v>38</v>
      </c>
      <c r="I2221" s="8" t="s">
        <v>39</v>
      </c>
      <c r="J2221" s="15" t="s">
        <v>7586</v>
      </c>
      <c r="K2221" s="7" t="s">
        <v>2380</v>
      </c>
      <c r="L2221" s="19">
        <v>6648525</v>
      </c>
      <c r="M2221" s="19">
        <f t="shared" si="105"/>
        <v>6648525</v>
      </c>
      <c r="N2221" s="11">
        <f>M2221*(1+VOTOS!$P$3%)^Q2221</f>
        <v>6873609.3979134755</v>
      </c>
      <c r="O2221" s="54">
        <f t="shared" si="103"/>
        <v>6873609.3979134755</v>
      </c>
      <c r="P2221" s="103">
        <f t="shared" si="104"/>
        <v>4.5742058140508084E-5</v>
      </c>
      <c r="Q2221" s="48">
        <v>276</v>
      </c>
      <c r="R2221" s="48"/>
      <c r="S2221" s="48" t="s">
        <v>11</v>
      </c>
    </row>
    <row r="2222" spans="1:19" s="47" customFormat="1" ht="14" x14ac:dyDescent="0.15">
      <c r="A2222" s="8" t="s">
        <v>415</v>
      </c>
      <c r="B2222" s="114" t="s">
        <v>416</v>
      </c>
      <c r="C2222" s="40" t="s">
        <v>65</v>
      </c>
      <c r="D2222" s="6" t="s">
        <v>254</v>
      </c>
      <c r="E2222" s="7" t="s">
        <v>255</v>
      </c>
      <c r="F2222" s="6" t="s">
        <v>2378</v>
      </c>
      <c r="G2222" s="6" t="s">
        <v>2379</v>
      </c>
      <c r="H2222" s="6" t="s">
        <v>38</v>
      </c>
      <c r="I2222" s="8" t="s">
        <v>39</v>
      </c>
      <c r="J2222" s="15" t="s">
        <v>7586</v>
      </c>
      <c r="K2222" s="7" t="s">
        <v>2390</v>
      </c>
      <c r="L2222" s="19">
        <v>6478050</v>
      </c>
      <c r="M2222" s="19">
        <f t="shared" si="105"/>
        <v>6478050</v>
      </c>
      <c r="N2222" s="11">
        <f>M2222*(1+VOTOS!$P$3%)^Q2222</f>
        <v>6674779.5787555259</v>
      </c>
      <c r="O2222" s="54">
        <f t="shared" si="103"/>
        <v>6674779.5787555259</v>
      </c>
      <c r="P2222" s="103">
        <f t="shared" si="104"/>
        <v>4.4418898120570021E-5</v>
      </c>
      <c r="Q2222" s="6">
        <v>248</v>
      </c>
      <c r="R2222" s="6"/>
      <c r="S2222" s="6" t="s">
        <v>11</v>
      </c>
    </row>
    <row r="2223" spans="1:19" s="47" customFormat="1" ht="14" x14ac:dyDescent="0.15">
      <c r="A2223" s="8" t="s">
        <v>415</v>
      </c>
      <c r="B2223" s="114" t="s">
        <v>416</v>
      </c>
      <c r="C2223" s="40" t="s">
        <v>65</v>
      </c>
      <c r="D2223" s="6" t="s">
        <v>254</v>
      </c>
      <c r="E2223" s="7" t="s">
        <v>255</v>
      </c>
      <c r="F2223" s="6" t="s">
        <v>2378</v>
      </c>
      <c r="G2223" s="6" t="s">
        <v>2379</v>
      </c>
      <c r="H2223" s="6" t="s">
        <v>38</v>
      </c>
      <c r="I2223" s="8" t="s">
        <v>39</v>
      </c>
      <c r="J2223" s="15" t="s">
        <v>7586</v>
      </c>
      <c r="K2223" s="7" t="s">
        <v>2394</v>
      </c>
      <c r="L2223" s="19">
        <v>5625675</v>
      </c>
      <c r="M2223" s="19">
        <f t="shared" si="105"/>
        <v>5625675</v>
      </c>
      <c r="N2223" s="11">
        <f>M2223*(1+VOTOS!$P$3%)^Q2223</f>
        <v>5823151.3558170563</v>
      </c>
      <c r="O2223" s="54">
        <f t="shared" si="103"/>
        <v>5823151.3558170563</v>
      </c>
      <c r="P2223" s="103">
        <f t="shared" si="104"/>
        <v>3.8751536850438184E-5</v>
      </c>
      <c r="Q2223" s="6">
        <v>286</v>
      </c>
      <c r="R2223" s="6"/>
      <c r="S2223" s="6" t="s">
        <v>11</v>
      </c>
    </row>
    <row r="2224" spans="1:19" s="47" customFormat="1" ht="14" x14ac:dyDescent="0.15">
      <c r="A2224" s="8" t="s">
        <v>415</v>
      </c>
      <c r="B2224" s="114" t="s">
        <v>416</v>
      </c>
      <c r="C2224" s="40" t="s">
        <v>65</v>
      </c>
      <c r="D2224" s="6" t="s">
        <v>254</v>
      </c>
      <c r="E2224" s="7" t="s">
        <v>255</v>
      </c>
      <c r="F2224" s="6" t="s">
        <v>2378</v>
      </c>
      <c r="G2224" s="6" t="s">
        <v>2379</v>
      </c>
      <c r="H2224" s="6" t="s">
        <v>38</v>
      </c>
      <c r="I2224" s="8" t="s">
        <v>39</v>
      </c>
      <c r="J2224" s="15" t="s">
        <v>7586</v>
      </c>
      <c r="K2224" s="7" t="s">
        <v>2385</v>
      </c>
      <c r="L2224" s="19">
        <v>5499450</v>
      </c>
      <c r="M2224" s="19">
        <f t="shared" si="105"/>
        <v>5499450</v>
      </c>
      <c r="N2224" s="11">
        <f>M2224*(1+VOTOS!$P$3%)^Q2224</f>
        <v>5700054.1767074792</v>
      </c>
      <c r="O2224" s="54">
        <f t="shared" si="103"/>
        <v>5700054.1767074792</v>
      </c>
      <c r="P2224" s="103">
        <f t="shared" si="104"/>
        <v>3.7932357581177981E-5</v>
      </c>
      <c r="Q2224" s="6">
        <v>297</v>
      </c>
      <c r="R2224" s="6"/>
      <c r="S2224" s="6" t="s">
        <v>11</v>
      </c>
    </row>
    <row r="2225" spans="1:20" s="47" customFormat="1" ht="14" x14ac:dyDescent="0.15">
      <c r="A2225" s="8" t="s">
        <v>415</v>
      </c>
      <c r="B2225" s="114" t="s">
        <v>416</v>
      </c>
      <c r="C2225" s="40" t="s">
        <v>65</v>
      </c>
      <c r="D2225" s="6" t="s">
        <v>254</v>
      </c>
      <c r="E2225" s="7" t="s">
        <v>255</v>
      </c>
      <c r="F2225" s="6" t="s">
        <v>2378</v>
      </c>
      <c r="G2225" s="6" t="s">
        <v>2379</v>
      </c>
      <c r="H2225" s="6" t="s">
        <v>38</v>
      </c>
      <c r="I2225" s="8" t="s">
        <v>39</v>
      </c>
      <c r="J2225" s="15" t="s">
        <v>7586</v>
      </c>
      <c r="K2225" s="7" t="s">
        <v>2396</v>
      </c>
      <c r="L2225" s="19">
        <v>5114250</v>
      </c>
      <c r="M2225" s="19">
        <f t="shared" si="105"/>
        <v>5114250</v>
      </c>
      <c r="N2225" s="11">
        <f>M2225*(1+VOTOS!$P$3%)^Q2225</f>
        <v>5269562.8253333094</v>
      </c>
      <c r="O2225" s="54">
        <f t="shared" si="103"/>
        <v>5269562.8253333094</v>
      </c>
      <c r="P2225" s="103">
        <f t="shared" si="104"/>
        <v>3.5067551147818432E-5</v>
      </c>
      <c r="Q2225" s="6">
        <v>248</v>
      </c>
      <c r="R2225" s="6"/>
      <c r="S2225" s="6" t="s">
        <v>11</v>
      </c>
    </row>
    <row r="2226" spans="1:20" s="47" customFormat="1" ht="14" x14ac:dyDescent="0.15">
      <c r="A2226" s="8" t="s">
        <v>415</v>
      </c>
      <c r="B2226" s="114" t="s">
        <v>416</v>
      </c>
      <c r="C2226" s="40" t="s">
        <v>65</v>
      </c>
      <c r="D2226" s="6" t="s">
        <v>254</v>
      </c>
      <c r="E2226" s="7" t="s">
        <v>255</v>
      </c>
      <c r="F2226" s="6" t="s">
        <v>2378</v>
      </c>
      <c r="G2226" s="6" t="s">
        <v>2379</v>
      </c>
      <c r="H2226" s="6" t="s">
        <v>38</v>
      </c>
      <c r="I2226" s="8" t="s">
        <v>39</v>
      </c>
      <c r="J2226" s="15" t="s">
        <v>7586</v>
      </c>
      <c r="K2226" s="7" t="s">
        <v>2395</v>
      </c>
      <c r="L2226" s="19">
        <v>3841370</v>
      </c>
      <c r="M2226" s="19">
        <f t="shared" si="105"/>
        <v>3841370</v>
      </c>
      <c r="N2226" s="11">
        <f>M2226*(1+VOTOS!$P$3%)^Q2226</f>
        <v>3938974.6626567142</v>
      </c>
      <c r="O2226" s="54">
        <f t="shared" si="103"/>
        <v>3938974.6626567142</v>
      </c>
      <c r="P2226" s="103">
        <f t="shared" si="104"/>
        <v>2.6212837768745685E-5</v>
      </c>
      <c r="Q2226" s="6">
        <v>208</v>
      </c>
      <c r="R2226" s="6"/>
      <c r="S2226" s="6" t="s">
        <v>11</v>
      </c>
    </row>
    <row r="2227" spans="1:20" s="47" customFormat="1" ht="14" x14ac:dyDescent="0.15">
      <c r="A2227" s="8" t="s">
        <v>415</v>
      </c>
      <c r="B2227" s="114" t="s">
        <v>416</v>
      </c>
      <c r="C2227" s="40" t="s">
        <v>65</v>
      </c>
      <c r="D2227" s="6" t="s">
        <v>254</v>
      </c>
      <c r="E2227" s="7" t="s">
        <v>255</v>
      </c>
      <c r="F2227" s="6" t="s">
        <v>2378</v>
      </c>
      <c r="G2227" s="6" t="s">
        <v>2379</v>
      </c>
      <c r="H2227" s="6" t="s">
        <v>38</v>
      </c>
      <c r="I2227" s="8" t="s">
        <v>39</v>
      </c>
      <c r="J2227" s="15" t="s">
        <v>7586</v>
      </c>
      <c r="K2227" s="7" t="s">
        <v>2391</v>
      </c>
      <c r="L2227" s="19">
        <v>3131057</v>
      </c>
      <c r="M2227" s="19">
        <f t="shared" si="105"/>
        <v>3131057</v>
      </c>
      <c r="N2227" s="11">
        <f>M2227*(1+VOTOS!$P$3%)^Q2227</f>
        <v>3201717.8619160485</v>
      </c>
      <c r="O2227" s="54">
        <f t="shared" si="103"/>
        <v>3201717.8619160485</v>
      </c>
      <c r="P2227" s="103">
        <f t="shared" si="104"/>
        <v>2.1306588156394782E-5</v>
      </c>
      <c r="Q2227" s="6">
        <v>185</v>
      </c>
      <c r="R2227" s="6"/>
      <c r="S2227" s="6" t="s">
        <v>11</v>
      </c>
      <c r="T2227" s="75"/>
    </row>
    <row r="2228" spans="1:20" s="47" customFormat="1" ht="14" x14ac:dyDescent="0.15">
      <c r="A2228" s="8" t="s">
        <v>415</v>
      </c>
      <c r="B2228" s="114" t="s">
        <v>416</v>
      </c>
      <c r="C2228" s="40" t="s">
        <v>65</v>
      </c>
      <c r="D2228" s="6" t="s">
        <v>254</v>
      </c>
      <c r="E2228" s="7" t="s">
        <v>255</v>
      </c>
      <c r="F2228" s="6" t="s">
        <v>2378</v>
      </c>
      <c r="G2228" s="6" t="s">
        <v>2379</v>
      </c>
      <c r="H2228" s="6" t="s">
        <v>38</v>
      </c>
      <c r="I2228" s="8" t="s">
        <v>39</v>
      </c>
      <c r="J2228" s="15" t="s">
        <v>7586</v>
      </c>
      <c r="K2228" s="7" t="s">
        <v>2382</v>
      </c>
      <c r="L2228" s="19">
        <v>2670775</v>
      </c>
      <c r="M2228" s="19">
        <f t="shared" si="105"/>
        <v>2670775</v>
      </c>
      <c r="N2228" s="11">
        <f>M2228*(1+VOTOS!$P$3%)^Q2228</f>
        <v>2761193.5188199431</v>
      </c>
      <c r="O2228" s="54">
        <f t="shared" si="103"/>
        <v>2761193.5188199431</v>
      </c>
      <c r="P2228" s="103">
        <f t="shared" si="104"/>
        <v>1.837501480858017E-5</v>
      </c>
      <c r="Q2228" s="6">
        <v>276</v>
      </c>
      <c r="R2228" s="6"/>
      <c r="S2228" s="6" t="s">
        <v>11</v>
      </c>
      <c r="T2228" s="75"/>
    </row>
    <row r="2229" spans="1:20" s="47" customFormat="1" ht="14" x14ac:dyDescent="0.15">
      <c r="A2229" s="8" t="s">
        <v>415</v>
      </c>
      <c r="B2229" s="114" t="s">
        <v>416</v>
      </c>
      <c r="C2229" s="40" t="s">
        <v>65</v>
      </c>
      <c r="D2229" s="6" t="s">
        <v>254</v>
      </c>
      <c r="E2229" s="7" t="s">
        <v>255</v>
      </c>
      <c r="F2229" s="6" t="s">
        <v>2378</v>
      </c>
      <c r="G2229" s="6" t="s">
        <v>2379</v>
      </c>
      <c r="H2229" s="6" t="s">
        <v>38</v>
      </c>
      <c r="I2229" s="8" t="s">
        <v>39</v>
      </c>
      <c r="J2229" s="15" t="s">
        <v>7586</v>
      </c>
      <c r="K2229" s="7" t="s">
        <v>2384</v>
      </c>
      <c r="L2229" s="19">
        <v>1704750</v>
      </c>
      <c r="M2229" s="19">
        <f t="shared" si="105"/>
        <v>1704750</v>
      </c>
      <c r="N2229" s="11">
        <f>M2229*(1+VOTOS!$P$3%)^Q2229</f>
        <v>1756520.9417777699</v>
      </c>
      <c r="O2229" s="54">
        <f t="shared" si="103"/>
        <v>1756520.9417777699</v>
      </c>
      <c r="P2229" s="103">
        <f t="shared" si="104"/>
        <v>1.1689183715939479E-5</v>
      </c>
      <c r="Q2229" s="6">
        <v>248</v>
      </c>
      <c r="R2229" s="6"/>
      <c r="S2229" s="6" t="s">
        <v>11</v>
      </c>
      <c r="T2229" s="75"/>
    </row>
    <row r="2230" spans="1:20" s="47" customFormat="1" ht="14" x14ac:dyDescent="0.15">
      <c r="A2230" s="8" t="s">
        <v>415</v>
      </c>
      <c r="B2230" s="114" t="s">
        <v>416</v>
      </c>
      <c r="C2230" s="40" t="s">
        <v>65</v>
      </c>
      <c r="D2230" s="6" t="s">
        <v>254</v>
      </c>
      <c r="E2230" s="7" t="s">
        <v>255</v>
      </c>
      <c r="F2230" s="6" t="s">
        <v>2378</v>
      </c>
      <c r="G2230" s="6" t="s">
        <v>2379</v>
      </c>
      <c r="H2230" s="6" t="s">
        <v>38</v>
      </c>
      <c r="I2230" s="8" t="s">
        <v>39</v>
      </c>
      <c r="J2230" s="15" t="s">
        <v>7586</v>
      </c>
      <c r="K2230" s="7" t="s">
        <v>2386</v>
      </c>
      <c r="L2230" s="19">
        <v>1068310</v>
      </c>
      <c r="M2230" s="19">
        <f t="shared" si="105"/>
        <v>1068310</v>
      </c>
      <c r="N2230" s="11">
        <f>M2230*(1+VOTOS!$P$3%)^Q2230</f>
        <v>1099824.0163920531</v>
      </c>
      <c r="O2230" s="54">
        <f t="shared" si="103"/>
        <v>1099824.0163920531</v>
      </c>
      <c r="P2230" s="103">
        <f t="shared" si="104"/>
        <v>7.3190388324078701E-6</v>
      </c>
      <c r="Q2230" s="48">
        <v>241</v>
      </c>
      <c r="R2230" s="48"/>
      <c r="S2230" s="48" t="s">
        <v>11</v>
      </c>
    </row>
    <row r="2231" spans="1:20" s="47" customFormat="1" ht="14" x14ac:dyDescent="0.15">
      <c r="A2231" s="8" t="s">
        <v>415</v>
      </c>
      <c r="B2231" s="114" t="s">
        <v>416</v>
      </c>
      <c r="C2231" s="40" t="s">
        <v>65</v>
      </c>
      <c r="D2231" s="6" t="s">
        <v>254</v>
      </c>
      <c r="E2231" s="7" t="s">
        <v>255</v>
      </c>
      <c r="F2231" s="6" t="s">
        <v>2378</v>
      </c>
      <c r="G2231" s="6" t="s">
        <v>2379</v>
      </c>
      <c r="H2231" s="6" t="s">
        <v>38</v>
      </c>
      <c r="I2231" s="8" t="s">
        <v>39</v>
      </c>
      <c r="J2231" s="15" t="s">
        <v>7586</v>
      </c>
      <c r="K2231" s="7" t="s">
        <v>2388</v>
      </c>
      <c r="L2231" s="19">
        <v>1909320</v>
      </c>
      <c r="M2231" s="19">
        <f t="shared" si="105"/>
        <v>1909320</v>
      </c>
      <c r="N2231" s="11">
        <f>M2231*(1+VOTOS!$P$3%)^Q2231</f>
        <v>1930162.1286293841</v>
      </c>
      <c r="O2231" s="54">
        <f t="shared" si="103"/>
        <v>1930162.1286293841</v>
      </c>
      <c r="P2231" s="103">
        <f t="shared" si="104"/>
        <v>1.284472002950487E-5</v>
      </c>
      <c r="Q2231" s="6">
        <v>90</v>
      </c>
      <c r="R2231" s="6"/>
      <c r="S2231" s="6" t="s">
        <v>11</v>
      </c>
    </row>
    <row r="2232" spans="1:20" s="47" customFormat="1" ht="14" x14ac:dyDescent="0.15">
      <c r="A2232" s="8" t="s">
        <v>415</v>
      </c>
      <c r="B2232" s="114" t="s">
        <v>416</v>
      </c>
      <c r="C2232" s="40" t="s">
        <v>65</v>
      </c>
      <c r="D2232" s="6" t="s">
        <v>254</v>
      </c>
      <c r="E2232" s="7" t="s">
        <v>255</v>
      </c>
      <c r="F2232" s="6" t="s">
        <v>2378</v>
      </c>
      <c r="G2232" s="6" t="s">
        <v>2379</v>
      </c>
      <c r="H2232" s="6" t="s">
        <v>38</v>
      </c>
      <c r="I2232" s="8" t="s">
        <v>39</v>
      </c>
      <c r="J2232" s="15" t="s">
        <v>7586</v>
      </c>
      <c r="K2232" s="7" t="s">
        <v>2398</v>
      </c>
      <c r="L2232" s="19">
        <v>918680</v>
      </c>
      <c r="M2232" s="19">
        <f t="shared" si="105"/>
        <v>918680</v>
      </c>
      <c r="N2232" s="11">
        <f>M2232*(1+VOTOS!$P$3%)^Q2232</f>
        <v>931063.95268259768</v>
      </c>
      <c r="O2232" s="54">
        <f t="shared" si="103"/>
        <v>931063.95268259768</v>
      </c>
      <c r="P2232" s="103">
        <f t="shared" si="104"/>
        <v>6.1959851063208108E-6</v>
      </c>
      <c r="Q2232" s="6">
        <v>111</v>
      </c>
      <c r="R2232" s="6"/>
      <c r="S2232" s="6" t="s">
        <v>11</v>
      </c>
    </row>
    <row r="2233" spans="1:20" s="47" customFormat="1" ht="14" x14ac:dyDescent="0.15">
      <c r="A2233" s="8" t="s">
        <v>415</v>
      </c>
      <c r="B2233" s="114" t="s">
        <v>416</v>
      </c>
      <c r="C2233" s="40" t="s">
        <v>65</v>
      </c>
      <c r="D2233" s="6" t="s">
        <v>254</v>
      </c>
      <c r="E2233" s="7" t="s">
        <v>255</v>
      </c>
      <c r="F2233" s="6" t="s">
        <v>2378</v>
      </c>
      <c r="G2233" s="6" t="s">
        <v>2379</v>
      </c>
      <c r="H2233" s="6" t="s">
        <v>38</v>
      </c>
      <c r="I2233" s="8" t="s">
        <v>39</v>
      </c>
      <c r="J2233" s="15" t="s">
        <v>7586</v>
      </c>
      <c r="K2233" s="7" t="s">
        <v>2397</v>
      </c>
      <c r="L2233" s="19">
        <v>464611</v>
      </c>
      <c r="M2233" s="19">
        <f t="shared" si="105"/>
        <v>464611</v>
      </c>
      <c r="N2233" s="11">
        <f>M2233*(1+VOTOS!$P$3%)^Q2233</f>
        <v>471897.58249238209</v>
      </c>
      <c r="O2233" s="54">
        <f t="shared" si="103"/>
        <v>471897.58249238209</v>
      </c>
      <c r="P2233" s="103">
        <f t="shared" si="104"/>
        <v>3.1403539836412841E-6</v>
      </c>
      <c r="Q2233" s="6">
        <v>129</v>
      </c>
      <c r="R2233" s="6"/>
      <c r="S2233" s="6" t="s">
        <v>11</v>
      </c>
    </row>
    <row r="2234" spans="1:20" s="47" customFormat="1" ht="14" x14ac:dyDescent="0.15">
      <c r="A2234" s="8" t="s">
        <v>415</v>
      </c>
      <c r="B2234" s="114" t="s">
        <v>416</v>
      </c>
      <c r="C2234" s="40" t="s">
        <v>65</v>
      </c>
      <c r="D2234" s="6" t="s">
        <v>254</v>
      </c>
      <c r="E2234" s="7" t="s">
        <v>255</v>
      </c>
      <c r="F2234" s="6" t="s">
        <v>2378</v>
      </c>
      <c r="G2234" s="6" t="s">
        <v>2379</v>
      </c>
      <c r="H2234" s="6" t="s">
        <v>38</v>
      </c>
      <c r="I2234" s="8" t="s">
        <v>39</v>
      </c>
      <c r="J2234" s="15" t="s">
        <v>7586</v>
      </c>
      <c r="K2234" s="7" t="s">
        <v>2381</v>
      </c>
      <c r="L2234" s="19">
        <v>3818640</v>
      </c>
      <c r="M2234" s="19">
        <f t="shared" si="105"/>
        <v>3818640</v>
      </c>
      <c r="N2234" s="11">
        <f>M2234*(1+VOTOS!$P$3%)^Q2234</f>
        <v>3873385.2639574497</v>
      </c>
      <c r="O2234" s="54">
        <f t="shared" si="103"/>
        <v>3873385.2639574497</v>
      </c>
      <c r="P2234" s="103">
        <f t="shared" si="104"/>
        <v>2.577635761472159E-5</v>
      </c>
      <c r="Q2234" s="48">
        <v>118</v>
      </c>
      <c r="R2234" s="48"/>
      <c r="S2234" s="48" t="s">
        <v>11</v>
      </c>
    </row>
    <row r="2235" spans="1:20" s="47" customFormat="1" ht="14" x14ac:dyDescent="0.15">
      <c r="A2235" s="8" t="s">
        <v>415</v>
      </c>
      <c r="B2235" s="114" t="s">
        <v>416</v>
      </c>
      <c r="C2235" s="40" t="s">
        <v>65</v>
      </c>
      <c r="D2235" s="6" t="s">
        <v>254</v>
      </c>
      <c r="E2235" s="7" t="s">
        <v>255</v>
      </c>
      <c r="F2235" s="6" t="s">
        <v>2378</v>
      </c>
      <c r="G2235" s="6" t="s">
        <v>2379</v>
      </c>
      <c r="H2235" s="6" t="s">
        <v>38</v>
      </c>
      <c r="I2235" s="8" t="s">
        <v>39</v>
      </c>
      <c r="J2235" s="15" t="s">
        <v>7586</v>
      </c>
      <c r="K2235" s="7" t="s">
        <v>2389</v>
      </c>
      <c r="L2235" s="19">
        <v>2557125</v>
      </c>
      <c r="M2235" s="19">
        <f t="shared" si="105"/>
        <v>2557125</v>
      </c>
      <c r="N2235" s="11">
        <f>M2235*(1+VOTOS!$P$3%)^Q2235</f>
        <v>2595975.9472604226</v>
      </c>
      <c r="O2235" s="54">
        <f t="shared" si="103"/>
        <v>2595975.9472604226</v>
      </c>
      <c r="P2235" s="103">
        <f t="shared" si="104"/>
        <v>1.7275535433682431E-5</v>
      </c>
      <c r="Q2235" s="48">
        <v>125</v>
      </c>
      <c r="R2235" s="48"/>
      <c r="S2235" s="48" t="s">
        <v>11</v>
      </c>
    </row>
    <row r="2236" spans="1:20" s="47" customFormat="1" ht="14" x14ac:dyDescent="0.15">
      <c r="A2236" s="8" t="s">
        <v>415</v>
      </c>
      <c r="B2236" s="114" t="s">
        <v>416</v>
      </c>
      <c r="C2236" s="40" t="s">
        <v>65</v>
      </c>
      <c r="D2236" s="6" t="s">
        <v>254</v>
      </c>
      <c r="E2236" s="7" t="s">
        <v>255</v>
      </c>
      <c r="F2236" s="6" t="s">
        <v>2378</v>
      </c>
      <c r="G2236" s="6" t="s">
        <v>2379</v>
      </c>
      <c r="H2236" s="6" t="s">
        <v>38</v>
      </c>
      <c r="I2236" s="8" t="s">
        <v>39</v>
      </c>
      <c r="J2236" s="15" t="s">
        <v>7586</v>
      </c>
      <c r="K2236" s="7" t="s">
        <v>2393</v>
      </c>
      <c r="L2236" s="19">
        <v>1272880</v>
      </c>
      <c r="M2236" s="19">
        <f t="shared" si="105"/>
        <v>1272880</v>
      </c>
      <c r="N2236" s="11">
        <f>M2236*(1+VOTOS!$P$3%)^Q2236</f>
        <v>1306009.8663632793</v>
      </c>
      <c r="O2236" s="54">
        <f t="shared" si="103"/>
        <v>1306009.8663632793</v>
      </c>
      <c r="P2236" s="103">
        <f t="shared" si="104"/>
        <v>8.6911512978029573E-6</v>
      </c>
      <c r="Q2236" s="6">
        <v>213</v>
      </c>
      <c r="R2236" s="6"/>
      <c r="S2236" s="6" t="s">
        <v>11</v>
      </c>
    </row>
    <row r="2237" spans="1:20" s="47" customFormat="1" ht="14" x14ac:dyDescent="0.15">
      <c r="A2237" s="8" t="s">
        <v>415</v>
      </c>
      <c r="B2237" s="114" t="s">
        <v>416</v>
      </c>
      <c r="C2237" s="40" t="s">
        <v>65</v>
      </c>
      <c r="D2237" s="6" t="s">
        <v>254</v>
      </c>
      <c r="E2237" s="7" t="s">
        <v>255</v>
      </c>
      <c r="F2237" s="6" t="s">
        <v>2378</v>
      </c>
      <c r="G2237" s="6" t="s">
        <v>2379</v>
      </c>
      <c r="H2237" s="6" t="s">
        <v>38</v>
      </c>
      <c r="I2237" s="8" t="s">
        <v>39</v>
      </c>
      <c r="J2237" s="15" t="s">
        <v>7586</v>
      </c>
      <c r="K2237" s="7" t="s">
        <v>2392</v>
      </c>
      <c r="L2237" s="19">
        <v>1136500</v>
      </c>
      <c r="M2237" s="19">
        <f t="shared" si="105"/>
        <v>1136500</v>
      </c>
      <c r="N2237" s="11">
        <f>M2237*(1+VOTOS!$P$3%)^Q2237</f>
        <v>1162148.2298366299</v>
      </c>
      <c r="O2237" s="54">
        <f t="shared" si="103"/>
        <v>1162148.2298366299</v>
      </c>
      <c r="P2237" s="103">
        <f t="shared" si="104"/>
        <v>7.733790039511471E-6</v>
      </c>
      <c r="Q2237" s="6">
        <v>185</v>
      </c>
      <c r="R2237" s="6"/>
      <c r="S2237" s="6" t="s">
        <v>11</v>
      </c>
    </row>
    <row r="2238" spans="1:20" s="47" customFormat="1" ht="14" x14ac:dyDescent="0.15">
      <c r="A2238" s="8" t="s">
        <v>415</v>
      </c>
      <c r="B2238" s="114" t="s">
        <v>416</v>
      </c>
      <c r="C2238" s="40" t="s">
        <v>65</v>
      </c>
      <c r="D2238" s="6" t="s">
        <v>254</v>
      </c>
      <c r="E2238" s="7" t="s">
        <v>255</v>
      </c>
      <c r="F2238" s="6" t="s">
        <v>2378</v>
      </c>
      <c r="G2238" s="6" t="s">
        <v>2379</v>
      </c>
      <c r="H2238" s="6" t="s">
        <v>38</v>
      </c>
      <c r="I2238" s="8" t="s">
        <v>39</v>
      </c>
      <c r="J2238" s="15" t="s">
        <v>7586</v>
      </c>
      <c r="K2238" s="7" t="s">
        <v>2387</v>
      </c>
      <c r="L2238" s="19">
        <v>773500</v>
      </c>
      <c r="M2238" s="19">
        <f t="shared" si="105"/>
        <v>773500</v>
      </c>
      <c r="N2238" s="11">
        <f>M2238*(1+VOTOS!$P$3%)^Q2238</f>
        <v>785915.31456685823</v>
      </c>
      <c r="O2238" s="54">
        <f t="shared" si="103"/>
        <v>785915.31456685823</v>
      </c>
      <c r="P2238" s="103">
        <f t="shared" si="104"/>
        <v>5.2300591918047558E-6</v>
      </c>
      <c r="Q2238" s="48">
        <v>132</v>
      </c>
      <c r="R2238" s="48"/>
      <c r="S2238" s="48" t="s">
        <v>11</v>
      </c>
    </row>
    <row r="2239" spans="1:20" s="47" customFormat="1" ht="14" x14ac:dyDescent="0.15">
      <c r="A2239" s="8" t="s">
        <v>415</v>
      </c>
      <c r="B2239" s="114" t="s">
        <v>416</v>
      </c>
      <c r="C2239" s="40" t="s">
        <v>65</v>
      </c>
      <c r="D2239" s="6" t="s">
        <v>706</v>
      </c>
      <c r="E2239" s="7" t="s">
        <v>707</v>
      </c>
      <c r="F2239" s="6" t="s">
        <v>2399</v>
      </c>
      <c r="G2239" s="6" t="s">
        <v>4936</v>
      </c>
      <c r="H2239" s="6" t="s">
        <v>38</v>
      </c>
      <c r="I2239" s="8" t="s">
        <v>39</v>
      </c>
      <c r="J2239" s="15" t="s">
        <v>7586</v>
      </c>
      <c r="K2239" s="7" t="s">
        <v>2401</v>
      </c>
      <c r="L2239" s="19">
        <v>1765282</v>
      </c>
      <c r="M2239" s="19">
        <f t="shared" si="105"/>
        <v>1765282</v>
      </c>
      <c r="N2239" s="11">
        <f>M2239*(1+VOTOS!$P$3%)^Q2239</f>
        <v>1782400.374553883</v>
      </c>
      <c r="O2239" s="54">
        <f t="shared" si="103"/>
        <v>1782400.374553883</v>
      </c>
      <c r="P2239" s="103">
        <f t="shared" si="104"/>
        <v>1.1861404517291339E-5</v>
      </c>
      <c r="Q2239" s="6">
        <v>80</v>
      </c>
      <c r="R2239" s="6"/>
      <c r="S2239" s="6" t="s">
        <v>11</v>
      </c>
    </row>
    <row r="2240" spans="1:20" s="47" customFormat="1" ht="14" x14ac:dyDescent="0.15">
      <c r="A2240" s="8" t="s">
        <v>415</v>
      </c>
      <c r="B2240" s="114" t="s">
        <v>416</v>
      </c>
      <c r="C2240" s="40" t="s">
        <v>65</v>
      </c>
      <c r="D2240" s="6" t="s">
        <v>706</v>
      </c>
      <c r="E2240" s="7" t="s">
        <v>707</v>
      </c>
      <c r="F2240" s="6" t="s">
        <v>2399</v>
      </c>
      <c r="G2240" s="6" t="s">
        <v>4936</v>
      </c>
      <c r="H2240" s="6" t="s">
        <v>38</v>
      </c>
      <c r="I2240" s="8" t="s">
        <v>39</v>
      </c>
      <c r="J2240" s="15" t="s">
        <v>7586</v>
      </c>
      <c r="K2240" s="7" t="s">
        <v>2404</v>
      </c>
      <c r="L2240" s="19">
        <v>784080</v>
      </c>
      <c r="M2240" s="19">
        <f t="shared" si="105"/>
        <v>784080</v>
      </c>
      <c r="N2240" s="11">
        <f>M2240*(1+VOTOS!$P$3%)^Q2240</f>
        <v>785310.5676084751</v>
      </c>
      <c r="O2240" s="54">
        <f t="shared" si="103"/>
        <v>785310.5676084751</v>
      </c>
      <c r="P2240" s="103">
        <f t="shared" si="104"/>
        <v>5.2260347602536918E-6</v>
      </c>
      <c r="Q2240" s="6">
        <v>13</v>
      </c>
      <c r="R2240" s="6"/>
      <c r="S2240" s="6" t="s">
        <v>11</v>
      </c>
    </row>
    <row r="2241" spans="1:19" s="47" customFormat="1" ht="14" x14ac:dyDescent="0.15">
      <c r="A2241" s="8" t="s">
        <v>415</v>
      </c>
      <c r="B2241" s="114" t="s">
        <v>416</v>
      </c>
      <c r="C2241" s="40" t="s">
        <v>65</v>
      </c>
      <c r="D2241" s="6" t="s">
        <v>706</v>
      </c>
      <c r="E2241" s="7" t="s">
        <v>707</v>
      </c>
      <c r="F2241" s="6" t="s">
        <v>2399</v>
      </c>
      <c r="G2241" s="6" t="s">
        <v>4936</v>
      </c>
      <c r="H2241" s="6" t="s">
        <v>38</v>
      </c>
      <c r="I2241" s="8" t="s">
        <v>39</v>
      </c>
      <c r="J2241" s="15" t="s">
        <v>7586</v>
      </c>
      <c r="K2241" s="7" t="s">
        <v>2405</v>
      </c>
      <c r="L2241" s="19">
        <v>6956754</v>
      </c>
      <c r="M2241" s="19">
        <f t="shared" si="105"/>
        <v>6956754</v>
      </c>
      <c r="N2241" s="11">
        <f>M2241*(1+VOTOS!$P$3%)^Q2241</f>
        <v>7054786.0201090425</v>
      </c>
      <c r="O2241" s="54">
        <f t="shared" si="103"/>
        <v>7054786.0201090425</v>
      </c>
      <c r="P2241" s="103">
        <f t="shared" si="104"/>
        <v>4.6947740789377563E-5</v>
      </c>
      <c r="Q2241" s="6">
        <v>116</v>
      </c>
      <c r="R2241" s="6"/>
      <c r="S2241" s="6" t="s">
        <v>11</v>
      </c>
    </row>
    <row r="2242" spans="1:19" s="47" customFormat="1" ht="14" x14ac:dyDescent="0.15">
      <c r="A2242" s="8" t="s">
        <v>415</v>
      </c>
      <c r="B2242" s="114" t="s">
        <v>416</v>
      </c>
      <c r="C2242" s="40" t="s">
        <v>65</v>
      </c>
      <c r="D2242" s="6" t="s">
        <v>706</v>
      </c>
      <c r="E2242" s="7" t="s">
        <v>707</v>
      </c>
      <c r="F2242" s="6" t="s">
        <v>2399</v>
      </c>
      <c r="G2242" s="6" t="s">
        <v>4936</v>
      </c>
      <c r="H2242" s="6" t="s">
        <v>38</v>
      </c>
      <c r="I2242" s="8" t="s">
        <v>39</v>
      </c>
      <c r="J2242" s="15" t="s">
        <v>7586</v>
      </c>
      <c r="K2242" s="7" t="s">
        <v>2403</v>
      </c>
      <c r="L2242" s="19">
        <v>1021050</v>
      </c>
      <c r="M2242" s="19">
        <f t="shared" si="105"/>
        <v>1021050</v>
      </c>
      <c r="N2242" s="11">
        <f>M2242*(1+VOTOS!$P$3%)^Q2242</f>
        <v>1035438.2612684504</v>
      </c>
      <c r="O2242" s="54">
        <f t="shared" si="103"/>
        <v>1035438.2612684504</v>
      </c>
      <c r="P2242" s="103">
        <f t="shared" si="104"/>
        <v>6.8905686090084488E-6</v>
      </c>
      <c r="Q2242" s="6">
        <v>116</v>
      </c>
      <c r="R2242" s="6"/>
      <c r="S2242" s="6" t="s">
        <v>11</v>
      </c>
    </row>
    <row r="2243" spans="1:19" s="47" customFormat="1" ht="14" x14ac:dyDescent="0.15">
      <c r="A2243" s="8" t="s">
        <v>415</v>
      </c>
      <c r="B2243" s="114" t="s">
        <v>416</v>
      </c>
      <c r="C2243" s="40" t="s">
        <v>65</v>
      </c>
      <c r="D2243" s="6" t="s">
        <v>706</v>
      </c>
      <c r="E2243" s="7" t="s">
        <v>707</v>
      </c>
      <c r="F2243" s="6" t="s">
        <v>2399</v>
      </c>
      <c r="G2243" s="6" t="s">
        <v>4936</v>
      </c>
      <c r="H2243" s="6" t="s">
        <v>38</v>
      </c>
      <c r="I2243" s="8" t="s">
        <v>39</v>
      </c>
      <c r="J2243" s="15" t="s">
        <v>7586</v>
      </c>
      <c r="K2243" s="7" t="s">
        <v>2402</v>
      </c>
      <c r="L2243" s="19">
        <v>896940</v>
      </c>
      <c r="M2243" s="19">
        <f t="shared" si="105"/>
        <v>896940</v>
      </c>
      <c r="N2243" s="11">
        <f>M2243*(1+VOTOS!$P$3%)^Q2243</f>
        <v>909579.34877050482</v>
      </c>
      <c r="O2243" s="54">
        <f t="shared" si="103"/>
        <v>909579.34877050482</v>
      </c>
      <c r="P2243" s="103">
        <f t="shared" si="104"/>
        <v>6.0530107322501719E-6</v>
      </c>
      <c r="Q2243" s="6">
        <v>116</v>
      </c>
      <c r="R2243" s="6"/>
      <c r="S2243" s="6" t="s">
        <v>11</v>
      </c>
    </row>
    <row r="2244" spans="1:19" s="47" customFormat="1" ht="14" x14ac:dyDescent="0.15">
      <c r="A2244" s="8" t="s">
        <v>415</v>
      </c>
      <c r="B2244" s="114" t="s">
        <v>416</v>
      </c>
      <c r="C2244" s="40" t="s">
        <v>65</v>
      </c>
      <c r="D2244" s="6" t="s">
        <v>706</v>
      </c>
      <c r="E2244" s="7" t="s">
        <v>707</v>
      </c>
      <c r="F2244" s="6" t="s">
        <v>2399</v>
      </c>
      <c r="G2244" s="6" t="s">
        <v>4936</v>
      </c>
      <c r="H2244" s="6" t="s">
        <v>38</v>
      </c>
      <c r="I2244" s="8" t="s">
        <v>39</v>
      </c>
      <c r="J2244" s="15" t="s">
        <v>7586</v>
      </c>
      <c r="K2244" s="7" t="s">
        <v>2400</v>
      </c>
      <c r="L2244" s="19">
        <v>243950</v>
      </c>
      <c r="M2244" s="19">
        <f t="shared" si="105"/>
        <v>243950</v>
      </c>
      <c r="N2244" s="11">
        <f>M2244*(1+VOTOS!$P$3%)^Q2244</f>
        <v>247387.65372551637</v>
      </c>
      <c r="O2244" s="54">
        <f t="shared" si="103"/>
        <v>247387.65372551637</v>
      </c>
      <c r="P2244" s="103">
        <f t="shared" si="104"/>
        <v>1.6462996054724167E-6</v>
      </c>
      <c r="Q2244" s="6">
        <v>116</v>
      </c>
      <c r="R2244" s="6"/>
      <c r="S2244" s="6" t="s">
        <v>11</v>
      </c>
    </row>
    <row r="2245" spans="1:19" s="47" customFormat="1" ht="14" x14ac:dyDescent="0.15">
      <c r="A2245" s="14" t="s">
        <v>5234</v>
      </c>
      <c r="B2245" s="115" t="s">
        <v>416</v>
      </c>
      <c r="C2245" s="40" t="s">
        <v>65</v>
      </c>
      <c r="D2245" s="12" t="s">
        <v>1235</v>
      </c>
      <c r="E2245" s="51" t="s">
        <v>1236</v>
      </c>
      <c r="F2245" s="14" t="s">
        <v>5838</v>
      </c>
      <c r="G2245" s="14" t="s">
        <v>37</v>
      </c>
      <c r="H2245" s="14" t="s">
        <v>38</v>
      </c>
      <c r="I2245" s="14" t="s">
        <v>39</v>
      </c>
      <c r="J2245" s="15" t="s">
        <v>7586</v>
      </c>
      <c r="K2245" s="52" t="s">
        <v>2048</v>
      </c>
      <c r="L2245" s="109">
        <v>1260263.5</v>
      </c>
      <c r="M2245" s="19">
        <f t="shared" si="105"/>
        <v>1260263.5</v>
      </c>
      <c r="N2245" s="11">
        <f>M2245*(1+VOTOS!$P$3%)^Q2245</f>
        <v>1290260.3151523985</v>
      </c>
      <c r="O2245" s="54">
        <f t="shared" si="103"/>
        <v>1290260.3151523985</v>
      </c>
      <c r="P2245" s="103">
        <f t="shared" si="104"/>
        <v>8.5863421872658211E-6</v>
      </c>
      <c r="Q2245" s="6">
        <v>195</v>
      </c>
      <c r="R2245" s="6"/>
      <c r="S2245" s="6" t="s">
        <v>7</v>
      </c>
    </row>
    <row r="2246" spans="1:19" s="47" customFormat="1" ht="14" x14ac:dyDescent="0.15">
      <c r="A2246" s="14" t="s">
        <v>5234</v>
      </c>
      <c r="B2246" s="115" t="s">
        <v>416</v>
      </c>
      <c r="C2246" s="40" t="s">
        <v>65</v>
      </c>
      <c r="D2246" s="12" t="s">
        <v>1235</v>
      </c>
      <c r="E2246" s="51" t="s">
        <v>1236</v>
      </c>
      <c r="F2246" s="14" t="s">
        <v>5838</v>
      </c>
      <c r="G2246" s="14" t="s">
        <v>37</v>
      </c>
      <c r="H2246" s="14" t="s">
        <v>38</v>
      </c>
      <c r="I2246" s="14" t="s">
        <v>39</v>
      </c>
      <c r="J2246" s="15" t="s">
        <v>7586</v>
      </c>
      <c r="K2246" s="52" t="s">
        <v>5839</v>
      </c>
      <c r="L2246" s="109">
        <v>1204699.5</v>
      </c>
      <c r="M2246" s="19">
        <f t="shared" si="105"/>
        <v>1204699.5</v>
      </c>
      <c r="N2246" s="11">
        <f>M2246*(1+VOTOS!$P$3%)^Q2246</f>
        <v>1207900.8930516352</v>
      </c>
      <c r="O2246" s="54">
        <f t="shared" si="103"/>
        <v>1207900.8930516352</v>
      </c>
      <c r="P2246" s="103">
        <f t="shared" si="104"/>
        <v>8.0382619493495744E-6</v>
      </c>
      <c r="Q2246" s="6">
        <v>22</v>
      </c>
      <c r="R2246" s="6"/>
      <c r="S2246" s="6" t="s">
        <v>7</v>
      </c>
    </row>
    <row r="2247" spans="1:19" s="47" customFormat="1" ht="14" x14ac:dyDescent="0.15">
      <c r="A2247" s="14" t="s">
        <v>5234</v>
      </c>
      <c r="B2247" s="115" t="s">
        <v>416</v>
      </c>
      <c r="C2247" s="40" t="s">
        <v>65</v>
      </c>
      <c r="D2247" s="12" t="s">
        <v>1235</v>
      </c>
      <c r="E2247" s="51" t="s">
        <v>1236</v>
      </c>
      <c r="F2247" s="14" t="s">
        <v>5838</v>
      </c>
      <c r="G2247" s="14" t="s">
        <v>37</v>
      </c>
      <c r="H2247" s="14" t="s">
        <v>38</v>
      </c>
      <c r="I2247" s="14" t="s">
        <v>39</v>
      </c>
      <c r="J2247" s="15" t="s">
        <v>7586</v>
      </c>
      <c r="K2247" s="52" t="s">
        <v>5840</v>
      </c>
      <c r="L2247" s="109">
        <v>182677</v>
      </c>
      <c r="M2247" s="19">
        <f t="shared" si="105"/>
        <v>0</v>
      </c>
      <c r="N2247" s="11">
        <f>M2247*(1+VOTOS!$P$3%)^Q2247</f>
        <v>0</v>
      </c>
      <c r="O2247" s="54">
        <f t="shared" ref="O2247:O2310" si="106">+IF(N2247&gt;0,N2247,L2247)</f>
        <v>182677</v>
      </c>
      <c r="P2247" s="103">
        <f t="shared" ref="P2247:P2310" si="107">+O2247/$O$4</f>
        <v>1.215667267545071E-6</v>
      </c>
      <c r="Q2247" s="6">
        <v>0</v>
      </c>
      <c r="R2247" s="6"/>
      <c r="S2247" s="6" t="s">
        <v>7</v>
      </c>
    </row>
    <row r="2248" spans="1:19" s="47" customFormat="1" ht="14" x14ac:dyDescent="0.15">
      <c r="A2248" s="14" t="s">
        <v>5234</v>
      </c>
      <c r="B2248" s="115" t="s">
        <v>416</v>
      </c>
      <c r="C2248" s="40" t="s">
        <v>65</v>
      </c>
      <c r="D2248" s="12" t="s">
        <v>1235</v>
      </c>
      <c r="E2248" s="51" t="s">
        <v>1236</v>
      </c>
      <c r="F2248" s="14" t="s">
        <v>5838</v>
      </c>
      <c r="G2248" s="14" t="s">
        <v>37</v>
      </c>
      <c r="H2248" s="14" t="s">
        <v>38</v>
      </c>
      <c r="I2248" s="14" t="s">
        <v>39</v>
      </c>
      <c r="J2248" s="15" t="s">
        <v>7586</v>
      </c>
      <c r="K2248" s="52" t="s">
        <v>5194</v>
      </c>
      <c r="L2248" s="109">
        <v>83300</v>
      </c>
      <c r="M2248" s="19">
        <f t="shared" si="105"/>
        <v>83300</v>
      </c>
      <c r="N2248" s="11">
        <f>M2248*(1+VOTOS!$P$3%)^Q2248</f>
        <v>83521.363121011673</v>
      </c>
      <c r="O2248" s="54">
        <f t="shared" si="106"/>
        <v>83521.363121011673</v>
      </c>
      <c r="P2248" s="103">
        <f t="shared" si="107"/>
        <v>5.5581264903058358E-7</v>
      </c>
      <c r="Q2248" s="6">
        <v>22</v>
      </c>
      <c r="R2248" s="6"/>
      <c r="S2248" s="6" t="s">
        <v>7</v>
      </c>
    </row>
    <row r="2249" spans="1:19" s="47" customFormat="1" ht="14" x14ac:dyDescent="0.15">
      <c r="A2249" s="8" t="s">
        <v>415</v>
      </c>
      <c r="B2249" s="114" t="s">
        <v>416</v>
      </c>
      <c r="C2249" s="40" t="s">
        <v>65</v>
      </c>
      <c r="D2249" s="6" t="s">
        <v>1414</v>
      </c>
      <c r="E2249" s="7" t="s">
        <v>1416</v>
      </c>
      <c r="F2249" s="6" t="s">
        <v>2406</v>
      </c>
      <c r="G2249" s="6" t="s">
        <v>4936</v>
      </c>
      <c r="H2249" s="6" t="s">
        <v>38</v>
      </c>
      <c r="I2249" s="8" t="s">
        <v>39</v>
      </c>
      <c r="J2249" s="15" t="s">
        <v>7586</v>
      </c>
      <c r="K2249" s="7" t="s">
        <v>2408</v>
      </c>
      <c r="L2249" s="19">
        <v>1622335</v>
      </c>
      <c r="M2249" s="19">
        <f t="shared" si="105"/>
        <v>1622335</v>
      </c>
      <c r="N2249" s="11">
        <f>M2249*(1+VOTOS!$P$3%)^Q2249</f>
        <v>1627431.3154574139</v>
      </c>
      <c r="O2249" s="54">
        <f t="shared" si="106"/>
        <v>1627431.3154574139</v>
      </c>
      <c r="P2249" s="103">
        <f t="shared" si="107"/>
        <v>1.0830126290553242E-5</v>
      </c>
      <c r="Q2249" s="6">
        <v>26</v>
      </c>
      <c r="R2249" s="6"/>
      <c r="S2249" s="6" t="s">
        <v>11</v>
      </c>
    </row>
    <row r="2250" spans="1:19" s="47" customFormat="1" ht="14" x14ac:dyDescent="0.15">
      <c r="A2250" s="8" t="s">
        <v>415</v>
      </c>
      <c r="B2250" s="114" t="s">
        <v>416</v>
      </c>
      <c r="C2250" s="40" t="s">
        <v>65</v>
      </c>
      <c r="D2250" s="6" t="s">
        <v>1414</v>
      </c>
      <c r="E2250" s="7" t="s">
        <v>1416</v>
      </c>
      <c r="F2250" s="6" t="s">
        <v>2406</v>
      </c>
      <c r="G2250" s="6" t="s">
        <v>4936</v>
      </c>
      <c r="H2250" s="6" t="s">
        <v>38</v>
      </c>
      <c r="I2250" s="8" t="s">
        <v>39</v>
      </c>
      <c r="J2250" s="15" t="s">
        <v>7586</v>
      </c>
      <c r="K2250" s="7" t="s">
        <v>2407</v>
      </c>
      <c r="L2250" s="19">
        <v>114240</v>
      </c>
      <c r="M2250" s="19">
        <f t="shared" si="105"/>
        <v>114240</v>
      </c>
      <c r="N2250" s="11">
        <f>M2250*(1+VOTOS!$P$3%)^Q2250</f>
        <v>114598.86735961128</v>
      </c>
      <c r="O2250" s="54">
        <f t="shared" si="106"/>
        <v>114598.86735961128</v>
      </c>
      <c r="P2250" s="103">
        <f t="shared" si="107"/>
        <v>7.6262524536103975E-7</v>
      </c>
      <c r="Q2250" s="6">
        <v>26</v>
      </c>
      <c r="R2250" s="6"/>
      <c r="S2250" s="6" t="s">
        <v>11</v>
      </c>
    </row>
    <row r="2251" spans="1:19" s="47" customFormat="1" ht="14" x14ac:dyDescent="0.15">
      <c r="A2251" s="8" t="s">
        <v>415</v>
      </c>
      <c r="B2251" s="114" t="s">
        <v>416</v>
      </c>
      <c r="C2251" s="40" t="s">
        <v>65</v>
      </c>
      <c r="D2251" s="6" t="s">
        <v>1228</v>
      </c>
      <c r="E2251" s="7" t="s">
        <v>1229</v>
      </c>
      <c r="F2251" s="6" t="s">
        <v>2409</v>
      </c>
      <c r="G2251" s="6" t="s">
        <v>4936</v>
      </c>
      <c r="H2251" s="6" t="s">
        <v>38</v>
      </c>
      <c r="I2251" s="8" t="s">
        <v>39</v>
      </c>
      <c r="J2251" s="15" t="s">
        <v>7586</v>
      </c>
      <c r="K2251" s="7" t="s">
        <v>2413</v>
      </c>
      <c r="L2251" s="19">
        <v>801920</v>
      </c>
      <c r="M2251" s="19">
        <f t="shared" si="105"/>
        <v>801920</v>
      </c>
      <c r="N2251" s="11">
        <f>M2251*(1+VOTOS!$P$3%)^Q2251</f>
        <v>803178.56644295016</v>
      </c>
      <c r="O2251" s="54">
        <f t="shared" si="106"/>
        <v>803178.56644295016</v>
      </c>
      <c r="P2251" s="103">
        <f t="shared" si="107"/>
        <v>5.3449415811430472E-6</v>
      </c>
      <c r="Q2251" s="48">
        <v>13</v>
      </c>
      <c r="R2251" s="48"/>
      <c r="S2251" s="48" t="s">
        <v>11</v>
      </c>
    </row>
    <row r="2252" spans="1:19" s="47" customFormat="1" ht="14" x14ac:dyDescent="0.15">
      <c r="A2252" s="8" t="s">
        <v>415</v>
      </c>
      <c r="B2252" s="114" t="s">
        <v>416</v>
      </c>
      <c r="C2252" s="40" t="s">
        <v>65</v>
      </c>
      <c r="D2252" s="6" t="s">
        <v>1228</v>
      </c>
      <c r="E2252" s="7" t="s">
        <v>1229</v>
      </c>
      <c r="F2252" s="6" t="s">
        <v>2409</v>
      </c>
      <c r="G2252" s="6" t="s">
        <v>4936</v>
      </c>
      <c r="H2252" s="6" t="s">
        <v>38</v>
      </c>
      <c r="I2252" s="8" t="s">
        <v>39</v>
      </c>
      <c r="J2252" s="15" t="s">
        <v>7586</v>
      </c>
      <c r="K2252" s="7" t="s">
        <v>2411</v>
      </c>
      <c r="L2252" s="19">
        <v>644026</v>
      </c>
      <c r="M2252" s="19">
        <f t="shared" si="105"/>
        <v>644026</v>
      </c>
      <c r="N2252" s="11">
        <f>M2252*(1+VOTOS!$P$3%)^Q2252</f>
        <v>645036.76106343197</v>
      </c>
      <c r="O2252" s="54">
        <f t="shared" si="106"/>
        <v>645036.76106343197</v>
      </c>
      <c r="P2252" s="103">
        <f t="shared" si="107"/>
        <v>4.2925495644668191E-6</v>
      </c>
      <c r="Q2252" s="6">
        <v>13</v>
      </c>
      <c r="R2252" s="6"/>
      <c r="S2252" s="6" t="s">
        <v>11</v>
      </c>
    </row>
    <row r="2253" spans="1:19" s="47" customFormat="1" ht="14" x14ac:dyDescent="0.15">
      <c r="A2253" s="8" t="s">
        <v>415</v>
      </c>
      <c r="B2253" s="114" t="s">
        <v>416</v>
      </c>
      <c r="C2253" s="40" t="s">
        <v>65</v>
      </c>
      <c r="D2253" s="6" t="s">
        <v>1228</v>
      </c>
      <c r="E2253" s="7" t="s">
        <v>1229</v>
      </c>
      <c r="F2253" s="6" t="s">
        <v>2409</v>
      </c>
      <c r="G2253" s="6" t="s">
        <v>4936</v>
      </c>
      <c r="H2253" s="6" t="s">
        <v>38</v>
      </c>
      <c r="I2253" s="8" t="s">
        <v>39</v>
      </c>
      <c r="J2253" s="15" t="s">
        <v>7586</v>
      </c>
      <c r="K2253" s="7" t="s">
        <v>2410</v>
      </c>
      <c r="L2253" s="19">
        <v>454274</v>
      </c>
      <c r="M2253" s="19">
        <f t="shared" si="105"/>
        <v>454274</v>
      </c>
      <c r="N2253" s="11">
        <f>M2253*(1+VOTOS!$P$3%)^Q2253</f>
        <v>454986.95641997299</v>
      </c>
      <c r="O2253" s="54">
        <f t="shared" si="106"/>
        <v>454986.95641997299</v>
      </c>
      <c r="P2253" s="103">
        <f t="shared" si="107"/>
        <v>3.027818226047706E-6</v>
      </c>
      <c r="Q2253" s="6">
        <v>13</v>
      </c>
      <c r="R2253" s="6"/>
      <c r="S2253" s="6" t="s">
        <v>11</v>
      </c>
    </row>
    <row r="2254" spans="1:19" s="47" customFormat="1" ht="14" x14ac:dyDescent="0.15">
      <c r="A2254" s="8" t="s">
        <v>415</v>
      </c>
      <c r="B2254" s="114" t="s">
        <v>416</v>
      </c>
      <c r="C2254" s="40" t="s">
        <v>65</v>
      </c>
      <c r="D2254" s="6" t="s">
        <v>1228</v>
      </c>
      <c r="E2254" s="7" t="s">
        <v>1229</v>
      </c>
      <c r="F2254" s="6" t="s">
        <v>2409</v>
      </c>
      <c r="G2254" s="6" t="s">
        <v>4936</v>
      </c>
      <c r="H2254" s="6" t="s">
        <v>38</v>
      </c>
      <c r="I2254" s="8" t="s">
        <v>39</v>
      </c>
      <c r="J2254" s="15" t="s">
        <v>7586</v>
      </c>
      <c r="K2254" s="7" t="s">
        <v>2414</v>
      </c>
      <c r="L2254" s="19">
        <v>215059</v>
      </c>
      <c r="M2254" s="19">
        <f t="shared" si="105"/>
        <v>215059</v>
      </c>
      <c r="N2254" s="11">
        <f>M2254*(1+VOTOS!$P$3%)^Q2254</f>
        <v>215396.52249682564</v>
      </c>
      <c r="O2254" s="54">
        <f t="shared" si="106"/>
        <v>215396.52249682564</v>
      </c>
      <c r="P2254" s="103">
        <f t="shared" si="107"/>
        <v>1.4334070624239856E-6</v>
      </c>
      <c r="Q2254" s="48">
        <v>13</v>
      </c>
      <c r="R2254" s="48"/>
      <c r="S2254" s="48" t="s">
        <v>11</v>
      </c>
    </row>
    <row r="2255" spans="1:19" s="47" customFormat="1" ht="14" x14ac:dyDescent="0.15">
      <c r="A2255" s="8" t="s">
        <v>415</v>
      </c>
      <c r="B2255" s="114" t="s">
        <v>416</v>
      </c>
      <c r="C2255" s="40" t="s">
        <v>65</v>
      </c>
      <c r="D2255" s="6" t="s">
        <v>1228</v>
      </c>
      <c r="E2255" s="7" t="s">
        <v>1229</v>
      </c>
      <c r="F2255" s="6" t="s">
        <v>2409</v>
      </c>
      <c r="G2255" s="6" t="s">
        <v>4936</v>
      </c>
      <c r="H2255" s="6" t="s">
        <v>38</v>
      </c>
      <c r="I2255" s="8" t="s">
        <v>39</v>
      </c>
      <c r="J2255" s="15" t="s">
        <v>7586</v>
      </c>
      <c r="K2255" s="7" t="s">
        <v>2412</v>
      </c>
      <c r="L2255" s="19">
        <v>654986</v>
      </c>
      <c r="M2255" s="19">
        <f t="shared" si="105"/>
        <v>654986</v>
      </c>
      <c r="N2255" s="11">
        <f>M2255*(1+VOTOS!$P$3%)^Q2255</f>
        <v>656013.96214111394</v>
      </c>
      <c r="O2255" s="54">
        <f t="shared" si="106"/>
        <v>656013.96214111394</v>
      </c>
      <c r="P2255" s="103">
        <f t="shared" si="107"/>
        <v>4.3655999432194727E-6</v>
      </c>
      <c r="Q2255" s="6">
        <v>13</v>
      </c>
      <c r="R2255" s="6"/>
      <c r="S2255" s="6" t="s">
        <v>11</v>
      </c>
    </row>
    <row r="2256" spans="1:19" s="47" customFormat="1" ht="14" x14ac:dyDescent="0.15">
      <c r="A2256" s="8" t="s">
        <v>415</v>
      </c>
      <c r="B2256" s="114" t="s">
        <v>416</v>
      </c>
      <c r="C2256" s="40" t="s">
        <v>65</v>
      </c>
      <c r="D2256" s="6" t="s">
        <v>613</v>
      </c>
      <c r="E2256" s="7" t="s">
        <v>614</v>
      </c>
      <c r="F2256" s="6" t="s">
        <v>4901</v>
      </c>
      <c r="G2256" s="6" t="s">
        <v>5224</v>
      </c>
      <c r="H2256" s="6" t="s">
        <v>38</v>
      </c>
      <c r="I2256" s="8" t="s">
        <v>39</v>
      </c>
      <c r="J2256" s="15" t="s">
        <v>7586</v>
      </c>
      <c r="K2256" s="7" t="s">
        <v>4902</v>
      </c>
      <c r="L2256" s="19">
        <v>14773987</v>
      </c>
      <c r="M2256" s="19">
        <f t="shared" si="105"/>
        <v>14773987</v>
      </c>
      <c r="N2256" s="11">
        <f>M2256*(1+VOTOS!$P$3%)^Q2256</f>
        <v>14996642.167193377</v>
      </c>
      <c r="O2256" s="54">
        <f t="shared" si="106"/>
        <v>14996642.167193377</v>
      </c>
      <c r="P2256" s="103">
        <f t="shared" si="107"/>
        <v>9.9798699375089168E-5</v>
      </c>
      <c r="Q2256" s="6">
        <v>124</v>
      </c>
      <c r="R2256" s="6"/>
      <c r="S2256" s="6" t="s">
        <v>11</v>
      </c>
    </row>
    <row r="2257" spans="1:19" s="47" customFormat="1" ht="14" x14ac:dyDescent="0.15">
      <c r="A2257" s="8" t="s">
        <v>415</v>
      </c>
      <c r="B2257" s="114" t="s">
        <v>416</v>
      </c>
      <c r="C2257" s="40" t="s">
        <v>88</v>
      </c>
      <c r="D2257" s="6" t="s">
        <v>1527</v>
      </c>
      <c r="E2257" s="7" t="s">
        <v>1528</v>
      </c>
      <c r="F2257" s="6" t="s">
        <v>2415</v>
      </c>
      <c r="G2257" s="6" t="s">
        <v>5224</v>
      </c>
      <c r="H2257" s="6" t="s">
        <v>38</v>
      </c>
      <c r="I2257" s="8" t="s">
        <v>39</v>
      </c>
      <c r="J2257" s="15" t="s">
        <v>7586</v>
      </c>
      <c r="K2257" s="7" t="s">
        <v>2423</v>
      </c>
      <c r="L2257" s="19">
        <v>141516</v>
      </c>
      <c r="M2257" s="19">
        <f t="shared" si="105"/>
        <v>141516</v>
      </c>
      <c r="N2257" s="11">
        <f>M2257*(1+VOTOS!$P$3%)^Q2257</f>
        <v>146908.300828865</v>
      </c>
      <c r="O2257" s="54">
        <f t="shared" si="106"/>
        <v>146908.300828865</v>
      </c>
      <c r="P2257" s="103">
        <f t="shared" si="107"/>
        <v>9.7763600589190539E-7</v>
      </c>
      <c r="Q2257" s="48">
        <v>310</v>
      </c>
      <c r="R2257" s="48"/>
      <c r="S2257" s="48" t="s">
        <v>11</v>
      </c>
    </row>
    <row r="2258" spans="1:19" s="47" customFormat="1" ht="14" x14ac:dyDescent="0.15">
      <c r="A2258" s="8" t="s">
        <v>415</v>
      </c>
      <c r="B2258" s="114" t="s">
        <v>416</v>
      </c>
      <c r="C2258" s="40" t="s">
        <v>88</v>
      </c>
      <c r="D2258" s="6" t="s">
        <v>1527</v>
      </c>
      <c r="E2258" s="7" t="s">
        <v>1528</v>
      </c>
      <c r="F2258" s="6" t="s">
        <v>2415</v>
      </c>
      <c r="G2258" s="6" t="s">
        <v>5224</v>
      </c>
      <c r="H2258" s="6" t="s">
        <v>38</v>
      </c>
      <c r="I2258" s="8" t="s">
        <v>39</v>
      </c>
      <c r="J2258" s="15" t="s">
        <v>7586</v>
      </c>
      <c r="K2258" s="7" t="s">
        <v>2418</v>
      </c>
      <c r="L2258" s="19">
        <v>121325</v>
      </c>
      <c r="M2258" s="19">
        <f t="shared" ref="M2258:M2321" si="108">+IF(Q2258&gt;0,L2258,0)</f>
        <v>121325</v>
      </c>
      <c r="N2258" s="11">
        <f>M2258*(1+VOTOS!$P$3%)^Q2258</f>
        <v>125947.94650825381</v>
      </c>
      <c r="O2258" s="54">
        <f t="shared" si="106"/>
        <v>125947.94650825381</v>
      </c>
      <c r="P2258" s="103">
        <f t="shared" si="107"/>
        <v>8.3815037462078786E-7</v>
      </c>
      <c r="Q2258" s="48">
        <v>310</v>
      </c>
      <c r="R2258" s="48"/>
      <c r="S2258" s="48" t="s">
        <v>11</v>
      </c>
    </row>
    <row r="2259" spans="1:19" s="47" customFormat="1" ht="14" x14ac:dyDescent="0.15">
      <c r="A2259" s="8" t="s">
        <v>415</v>
      </c>
      <c r="B2259" s="114" t="s">
        <v>416</v>
      </c>
      <c r="C2259" s="40" t="s">
        <v>88</v>
      </c>
      <c r="D2259" s="6" t="s">
        <v>1527</v>
      </c>
      <c r="E2259" s="7" t="s">
        <v>1528</v>
      </c>
      <c r="F2259" s="6" t="s">
        <v>2415</v>
      </c>
      <c r="G2259" s="6" t="s">
        <v>5224</v>
      </c>
      <c r="H2259" s="6" t="s">
        <v>38</v>
      </c>
      <c r="I2259" s="8" t="s">
        <v>39</v>
      </c>
      <c r="J2259" s="15" t="s">
        <v>7586</v>
      </c>
      <c r="K2259" s="7" t="s">
        <v>2426</v>
      </c>
      <c r="L2259" s="19">
        <v>117325</v>
      </c>
      <c r="M2259" s="19">
        <f t="shared" si="108"/>
        <v>117325</v>
      </c>
      <c r="N2259" s="11">
        <f>M2259*(1+VOTOS!$P$3%)^Q2259</f>
        <v>121795.53121022771</v>
      </c>
      <c r="O2259" s="54">
        <f t="shared" si="106"/>
        <v>121795.53121022771</v>
      </c>
      <c r="P2259" s="103">
        <f t="shared" si="107"/>
        <v>8.1051714570273173E-7</v>
      </c>
      <c r="Q2259" s="48">
        <v>310</v>
      </c>
      <c r="R2259" s="48"/>
      <c r="S2259" s="48" t="s">
        <v>11</v>
      </c>
    </row>
    <row r="2260" spans="1:19" s="47" customFormat="1" ht="14" x14ac:dyDescent="0.15">
      <c r="A2260" s="8" t="s">
        <v>415</v>
      </c>
      <c r="B2260" s="114" t="s">
        <v>416</v>
      </c>
      <c r="C2260" s="40" t="s">
        <v>88</v>
      </c>
      <c r="D2260" s="6" t="s">
        <v>1527</v>
      </c>
      <c r="E2260" s="7" t="s">
        <v>1528</v>
      </c>
      <c r="F2260" s="6" t="s">
        <v>2415</v>
      </c>
      <c r="G2260" s="6" t="s">
        <v>5224</v>
      </c>
      <c r="H2260" s="6" t="s">
        <v>38</v>
      </c>
      <c r="I2260" s="8" t="s">
        <v>39</v>
      </c>
      <c r="J2260" s="15" t="s">
        <v>7586</v>
      </c>
      <c r="K2260" s="7" t="s">
        <v>2429</v>
      </c>
      <c r="L2260" s="19">
        <v>103900</v>
      </c>
      <c r="M2260" s="19">
        <f t="shared" si="108"/>
        <v>103900</v>
      </c>
      <c r="N2260" s="11">
        <f>M2260*(1+VOTOS!$P$3%)^Q2260</f>
        <v>107858.98736622765</v>
      </c>
      <c r="O2260" s="54">
        <f t="shared" si="106"/>
        <v>107858.98736622765</v>
      </c>
      <c r="P2260" s="103">
        <f t="shared" si="107"/>
        <v>7.1777312114650615E-7</v>
      </c>
      <c r="Q2260" s="48">
        <v>310</v>
      </c>
      <c r="R2260" s="48"/>
      <c r="S2260" s="48" t="s">
        <v>11</v>
      </c>
    </row>
    <row r="2261" spans="1:19" s="47" customFormat="1" ht="14" x14ac:dyDescent="0.15">
      <c r="A2261" s="8" t="s">
        <v>415</v>
      </c>
      <c r="B2261" s="114" t="s">
        <v>416</v>
      </c>
      <c r="C2261" s="40" t="s">
        <v>88</v>
      </c>
      <c r="D2261" s="6" t="s">
        <v>1527</v>
      </c>
      <c r="E2261" s="7" t="s">
        <v>1528</v>
      </c>
      <c r="F2261" s="6" t="s">
        <v>2415</v>
      </c>
      <c r="G2261" s="6" t="s">
        <v>5224</v>
      </c>
      <c r="H2261" s="6" t="s">
        <v>38</v>
      </c>
      <c r="I2261" s="8" t="s">
        <v>39</v>
      </c>
      <c r="J2261" s="15" t="s">
        <v>7586</v>
      </c>
      <c r="K2261" s="7" t="s">
        <v>2421</v>
      </c>
      <c r="L2261" s="19">
        <v>79900</v>
      </c>
      <c r="M2261" s="19">
        <f t="shared" si="108"/>
        <v>79900</v>
      </c>
      <c r="N2261" s="11">
        <f>M2261*(1+VOTOS!$P$3%)^Q2261</f>
        <v>82944.495578071117</v>
      </c>
      <c r="O2261" s="54">
        <f t="shared" si="106"/>
        <v>82944.495578071117</v>
      </c>
      <c r="P2261" s="103">
        <f t="shared" si="107"/>
        <v>5.5197374763816968E-7</v>
      </c>
      <c r="Q2261" s="48">
        <v>310</v>
      </c>
      <c r="R2261" s="48"/>
      <c r="S2261" s="48" t="s">
        <v>11</v>
      </c>
    </row>
    <row r="2262" spans="1:19" s="47" customFormat="1" ht="14" x14ac:dyDescent="0.15">
      <c r="A2262" s="8" t="s">
        <v>415</v>
      </c>
      <c r="B2262" s="114" t="s">
        <v>416</v>
      </c>
      <c r="C2262" s="40" t="s">
        <v>88</v>
      </c>
      <c r="D2262" s="6" t="s">
        <v>1527</v>
      </c>
      <c r="E2262" s="7" t="s">
        <v>1528</v>
      </c>
      <c r="F2262" s="6" t="s">
        <v>2415</v>
      </c>
      <c r="G2262" s="6" t="s">
        <v>5224</v>
      </c>
      <c r="H2262" s="6" t="s">
        <v>38</v>
      </c>
      <c r="I2262" s="8" t="s">
        <v>39</v>
      </c>
      <c r="J2262" s="15" t="s">
        <v>7586</v>
      </c>
      <c r="K2262" s="7" t="s">
        <v>2422</v>
      </c>
      <c r="L2262" s="19">
        <v>79900</v>
      </c>
      <c r="M2262" s="19">
        <f t="shared" si="108"/>
        <v>79900</v>
      </c>
      <c r="N2262" s="11">
        <f>M2262*(1+VOTOS!$P$3%)^Q2262</f>
        <v>82944.495578071117</v>
      </c>
      <c r="O2262" s="54">
        <f t="shared" si="106"/>
        <v>82944.495578071117</v>
      </c>
      <c r="P2262" s="103">
        <f t="shared" si="107"/>
        <v>5.5197374763816968E-7</v>
      </c>
      <c r="Q2262" s="48">
        <v>310</v>
      </c>
      <c r="R2262" s="48"/>
      <c r="S2262" s="48" t="s">
        <v>11</v>
      </c>
    </row>
    <row r="2263" spans="1:19" s="47" customFormat="1" ht="14" x14ac:dyDescent="0.15">
      <c r="A2263" s="8" t="s">
        <v>415</v>
      </c>
      <c r="B2263" s="114" t="s">
        <v>416</v>
      </c>
      <c r="C2263" s="40" t="s">
        <v>88</v>
      </c>
      <c r="D2263" s="6" t="s">
        <v>1527</v>
      </c>
      <c r="E2263" s="7" t="s">
        <v>1528</v>
      </c>
      <c r="F2263" s="6" t="s">
        <v>2415</v>
      </c>
      <c r="G2263" s="6" t="s">
        <v>5224</v>
      </c>
      <c r="H2263" s="6" t="s">
        <v>38</v>
      </c>
      <c r="I2263" s="8" t="s">
        <v>39</v>
      </c>
      <c r="J2263" s="15" t="s">
        <v>7586</v>
      </c>
      <c r="K2263" s="7" t="s">
        <v>2424</v>
      </c>
      <c r="L2263" s="19">
        <v>79900</v>
      </c>
      <c r="M2263" s="19">
        <f t="shared" si="108"/>
        <v>79900</v>
      </c>
      <c r="N2263" s="11">
        <f>M2263*(1+VOTOS!$P$3%)^Q2263</f>
        <v>82944.495578071117</v>
      </c>
      <c r="O2263" s="54">
        <f t="shared" si="106"/>
        <v>82944.495578071117</v>
      </c>
      <c r="P2263" s="103">
        <f t="shared" si="107"/>
        <v>5.5197374763816968E-7</v>
      </c>
      <c r="Q2263" s="48">
        <v>310</v>
      </c>
      <c r="R2263" s="48"/>
      <c r="S2263" s="48" t="s">
        <v>11</v>
      </c>
    </row>
    <row r="2264" spans="1:19" s="47" customFormat="1" ht="14" x14ac:dyDescent="0.15">
      <c r="A2264" s="8" t="s">
        <v>415</v>
      </c>
      <c r="B2264" s="114" t="s">
        <v>416</v>
      </c>
      <c r="C2264" s="40" t="s">
        <v>88</v>
      </c>
      <c r="D2264" s="6" t="s">
        <v>1527</v>
      </c>
      <c r="E2264" s="7" t="s">
        <v>1528</v>
      </c>
      <c r="F2264" s="6" t="s">
        <v>2415</v>
      </c>
      <c r="G2264" s="6" t="s">
        <v>5224</v>
      </c>
      <c r="H2264" s="6" t="s">
        <v>38</v>
      </c>
      <c r="I2264" s="8" t="s">
        <v>39</v>
      </c>
      <c r="J2264" s="15" t="s">
        <v>7586</v>
      </c>
      <c r="K2264" s="7" t="s">
        <v>2425</v>
      </c>
      <c r="L2264" s="19">
        <v>79900</v>
      </c>
      <c r="M2264" s="19">
        <f t="shared" si="108"/>
        <v>79900</v>
      </c>
      <c r="N2264" s="11">
        <f>M2264*(1+VOTOS!$P$3%)^Q2264</f>
        <v>82944.495578071117</v>
      </c>
      <c r="O2264" s="54">
        <f t="shared" si="106"/>
        <v>82944.495578071117</v>
      </c>
      <c r="P2264" s="103">
        <f t="shared" si="107"/>
        <v>5.5197374763816968E-7</v>
      </c>
      <c r="Q2264" s="48">
        <v>310</v>
      </c>
      <c r="R2264" s="48"/>
      <c r="S2264" s="48" t="s">
        <v>11</v>
      </c>
    </row>
    <row r="2265" spans="1:19" s="47" customFormat="1" ht="14" x14ac:dyDescent="0.15">
      <c r="A2265" s="8" t="s">
        <v>415</v>
      </c>
      <c r="B2265" s="114" t="s">
        <v>416</v>
      </c>
      <c r="C2265" s="40" t="s">
        <v>88</v>
      </c>
      <c r="D2265" s="6" t="s">
        <v>1527</v>
      </c>
      <c r="E2265" s="7" t="s">
        <v>1528</v>
      </c>
      <c r="F2265" s="6" t="s">
        <v>2415</v>
      </c>
      <c r="G2265" s="6" t="s">
        <v>5224</v>
      </c>
      <c r="H2265" s="6" t="s">
        <v>38</v>
      </c>
      <c r="I2265" s="8" t="s">
        <v>39</v>
      </c>
      <c r="J2265" s="15" t="s">
        <v>7586</v>
      </c>
      <c r="K2265" s="7" t="s">
        <v>2428</v>
      </c>
      <c r="L2265" s="19">
        <v>79900</v>
      </c>
      <c r="M2265" s="19">
        <f t="shared" si="108"/>
        <v>79900</v>
      </c>
      <c r="N2265" s="11">
        <f>M2265*(1+VOTOS!$P$3%)^Q2265</f>
        <v>82944.495578071117</v>
      </c>
      <c r="O2265" s="54">
        <f t="shared" si="106"/>
        <v>82944.495578071117</v>
      </c>
      <c r="P2265" s="103">
        <f t="shared" si="107"/>
        <v>5.5197374763816968E-7</v>
      </c>
      <c r="Q2265" s="48">
        <v>310</v>
      </c>
      <c r="R2265" s="48"/>
      <c r="S2265" s="48" t="s">
        <v>11</v>
      </c>
    </row>
    <row r="2266" spans="1:19" s="47" customFormat="1" ht="14" x14ac:dyDescent="0.15">
      <c r="A2266" s="8" t="s">
        <v>415</v>
      </c>
      <c r="B2266" s="114" t="s">
        <v>416</v>
      </c>
      <c r="C2266" s="40" t="s">
        <v>88</v>
      </c>
      <c r="D2266" s="6" t="s">
        <v>1527</v>
      </c>
      <c r="E2266" s="7" t="s">
        <v>1528</v>
      </c>
      <c r="F2266" s="6" t="s">
        <v>2415</v>
      </c>
      <c r="G2266" s="6" t="s">
        <v>5224</v>
      </c>
      <c r="H2266" s="6" t="s">
        <v>38</v>
      </c>
      <c r="I2266" s="8" t="s">
        <v>39</v>
      </c>
      <c r="J2266" s="15" t="s">
        <v>7586</v>
      </c>
      <c r="K2266" s="7" t="s">
        <v>2431</v>
      </c>
      <c r="L2266" s="19">
        <v>79900</v>
      </c>
      <c r="M2266" s="19">
        <f t="shared" si="108"/>
        <v>79900</v>
      </c>
      <c r="N2266" s="11">
        <f>M2266*(1+VOTOS!$P$3%)^Q2266</f>
        <v>82944.495578071117</v>
      </c>
      <c r="O2266" s="54">
        <f t="shared" si="106"/>
        <v>82944.495578071117</v>
      </c>
      <c r="P2266" s="103">
        <f t="shared" si="107"/>
        <v>5.5197374763816968E-7</v>
      </c>
      <c r="Q2266" s="48">
        <v>310</v>
      </c>
      <c r="R2266" s="48"/>
      <c r="S2266" s="48" t="s">
        <v>11</v>
      </c>
    </row>
    <row r="2267" spans="1:19" s="47" customFormat="1" ht="14" x14ac:dyDescent="0.15">
      <c r="A2267" s="8" t="s">
        <v>415</v>
      </c>
      <c r="B2267" s="114" t="s">
        <v>416</v>
      </c>
      <c r="C2267" s="40" t="s">
        <v>88</v>
      </c>
      <c r="D2267" s="6" t="s">
        <v>1527</v>
      </c>
      <c r="E2267" s="7" t="s">
        <v>1528</v>
      </c>
      <c r="F2267" s="6" t="s">
        <v>2415</v>
      </c>
      <c r="G2267" s="6" t="s">
        <v>5224</v>
      </c>
      <c r="H2267" s="6" t="s">
        <v>38</v>
      </c>
      <c r="I2267" s="8" t="s">
        <v>39</v>
      </c>
      <c r="J2267" s="15" t="s">
        <v>7586</v>
      </c>
      <c r="K2267" s="7" t="s">
        <v>2417</v>
      </c>
      <c r="L2267" s="19">
        <v>79513</v>
      </c>
      <c r="M2267" s="19">
        <f t="shared" si="108"/>
        <v>79513</v>
      </c>
      <c r="N2267" s="11">
        <f>M2267*(1+VOTOS!$P$3%)^Q2267</f>
        <v>82542.749397987092</v>
      </c>
      <c r="O2267" s="54">
        <f t="shared" si="106"/>
        <v>82542.749397987092</v>
      </c>
      <c r="P2267" s="103">
        <f t="shared" si="107"/>
        <v>5.4930023274034785E-7</v>
      </c>
      <c r="Q2267" s="48">
        <v>310</v>
      </c>
      <c r="R2267" s="48"/>
      <c r="S2267" s="48" t="s">
        <v>11</v>
      </c>
    </row>
    <row r="2268" spans="1:19" s="47" customFormat="1" ht="14" x14ac:dyDescent="0.15">
      <c r="A2268" s="8" t="s">
        <v>415</v>
      </c>
      <c r="B2268" s="114" t="s">
        <v>416</v>
      </c>
      <c r="C2268" s="40" t="s">
        <v>88</v>
      </c>
      <c r="D2268" s="6" t="s">
        <v>1527</v>
      </c>
      <c r="E2268" s="7" t="s">
        <v>1528</v>
      </c>
      <c r="F2268" s="6" t="s">
        <v>2415</v>
      </c>
      <c r="G2268" s="6" t="s">
        <v>5224</v>
      </c>
      <c r="H2268" s="6" t="s">
        <v>38</v>
      </c>
      <c r="I2268" s="8" t="s">
        <v>39</v>
      </c>
      <c r="J2268" s="15" t="s">
        <v>7586</v>
      </c>
      <c r="K2268" s="7" t="s">
        <v>2416</v>
      </c>
      <c r="L2268" s="19">
        <v>77596</v>
      </c>
      <c r="M2268" s="19">
        <f t="shared" si="108"/>
        <v>77596</v>
      </c>
      <c r="N2268" s="11">
        <f>M2268*(1+VOTOS!$P$3%)^Q2268</f>
        <v>80552.704366408099</v>
      </c>
      <c r="O2268" s="54">
        <f t="shared" si="106"/>
        <v>80552.704366408099</v>
      </c>
      <c r="P2268" s="103">
        <f t="shared" si="107"/>
        <v>5.3605700778136952E-7</v>
      </c>
      <c r="Q2268" s="48">
        <v>310</v>
      </c>
      <c r="R2268" s="48"/>
      <c r="S2268" s="48" t="s">
        <v>11</v>
      </c>
    </row>
    <row r="2269" spans="1:19" s="47" customFormat="1" ht="14" x14ac:dyDescent="0.15">
      <c r="A2269" s="8" t="s">
        <v>415</v>
      </c>
      <c r="B2269" s="114" t="s">
        <v>416</v>
      </c>
      <c r="C2269" s="40" t="s">
        <v>88</v>
      </c>
      <c r="D2269" s="6" t="s">
        <v>1527</v>
      </c>
      <c r="E2269" s="7" t="s">
        <v>1528</v>
      </c>
      <c r="F2269" s="6" t="s">
        <v>2415</v>
      </c>
      <c r="G2269" s="6" t="s">
        <v>5224</v>
      </c>
      <c r="H2269" s="6" t="s">
        <v>38</v>
      </c>
      <c r="I2269" s="8" t="s">
        <v>39</v>
      </c>
      <c r="J2269" s="15" t="s">
        <v>7586</v>
      </c>
      <c r="K2269" s="7" t="s">
        <v>2420</v>
      </c>
      <c r="L2269" s="19">
        <v>77596</v>
      </c>
      <c r="M2269" s="19">
        <f t="shared" si="108"/>
        <v>77596</v>
      </c>
      <c r="N2269" s="11">
        <f>M2269*(1+VOTOS!$P$3%)^Q2269</f>
        <v>80552.704366408099</v>
      </c>
      <c r="O2269" s="54">
        <f t="shared" si="106"/>
        <v>80552.704366408099</v>
      </c>
      <c r="P2269" s="103">
        <f t="shared" si="107"/>
        <v>5.3605700778136952E-7</v>
      </c>
      <c r="Q2269" s="48">
        <v>310</v>
      </c>
      <c r="R2269" s="48"/>
      <c r="S2269" s="48" t="s">
        <v>11</v>
      </c>
    </row>
    <row r="2270" spans="1:19" s="47" customFormat="1" ht="14" x14ac:dyDescent="0.15">
      <c r="A2270" s="8" t="s">
        <v>415</v>
      </c>
      <c r="B2270" s="114" t="s">
        <v>416</v>
      </c>
      <c r="C2270" s="40" t="s">
        <v>88</v>
      </c>
      <c r="D2270" s="6" t="s">
        <v>1527</v>
      </c>
      <c r="E2270" s="7" t="s">
        <v>1528</v>
      </c>
      <c r="F2270" s="6" t="s">
        <v>2415</v>
      </c>
      <c r="G2270" s="6" t="s">
        <v>5224</v>
      </c>
      <c r="H2270" s="6" t="s">
        <v>38</v>
      </c>
      <c r="I2270" s="8" t="s">
        <v>39</v>
      </c>
      <c r="J2270" s="15" t="s">
        <v>7586</v>
      </c>
      <c r="K2270" s="7" t="s">
        <v>2427</v>
      </c>
      <c r="L2270" s="19">
        <v>77596</v>
      </c>
      <c r="M2270" s="19">
        <f t="shared" si="108"/>
        <v>77596</v>
      </c>
      <c r="N2270" s="11">
        <f>M2270*(1+VOTOS!$P$3%)^Q2270</f>
        <v>80552.704366408099</v>
      </c>
      <c r="O2270" s="54">
        <f t="shared" si="106"/>
        <v>80552.704366408099</v>
      </c>
      <c r="P2270" s="103">
        <f t="shared" si="107"/>
        <v>5.3605700778136952E-7</v>
      </c>
      <c r="Q2270" s="48">
        <v>310</v>
      </c>
      <c r="R2270" s="48"/>
      <c r="S2270" s="48" t="s">
        <v>11</v>
      </c>
    </row>
    <row r="2271" spans="1:19" s="47" customFormat="1" ht="14" x14ac:dyDescent="0.15">
      <c r="A2271" s="8" t="s">
        <v>415</v>
      </c>
      <c r="B2271" s="114" t="s">
        <v>416</v>
      </c>
      <c r="C2271" s="40" t="s">
        <v>88</v>
      </c>
      <c r="D2271" s="6" t="s">
        <v>1527</v>
      </c>
      <c r="E2271" s="7" t="s">
        <v>1528</v>
      </c>
      <c r="F2271" s="6" t="s">
        <v>2415</v>
      </c>
      <c r="G2271" s="6" t="s">
        <v>5224</v>
      </c>
      <c r="H2271" s="6" t="s">
        <v>38</v>
      </c>
      <c r="I2271" s="8" t="s">
        <v>39</v>
      </c>
      <c r="J2271" s="15" t="s">
        <v>7586</v>
      </c>
      <c r="K2271" s="7" t="s">
        <v>2430</v>
      </c>
      <c r="L2271" s="19">
        <v>77596</v>
      </c>
      <c r="M2271" s="19">
        <f t="shared" si="108"/>
        <v>77596</v>
      </c>
      <c r="N2271" s="11">
        <f>M2271*(1+VOTOS!$P$3%)^Q2271</f>
        <v>80552.704366408099</v>
      </c>
      <c r="O2271" s="54">
        <f t="shared" si="106"/>
        <v>80552.704366408099</v>
      </c>
      <c r="P2271" s="103">
        <f t="shared" si="107"/>
        <v>5.3605700778136952E-7</v>
      </c>
      <c r="Q2271" s="48">
        <v>310</v>
      </c>
      <c r="R2271" s="48"/>
      <c r="S2271" s="48" t="s">
        <v>11</v>
      </c>
    </row>
    <row r="2272" spans="1:19" s="47" customFormat="1" ht="14" x14ac:dyDescent="0.15">
      <c r="A2272" s="8" t="s">
        <v>415</v>
      </c>
      <c r="B2272" s="114" t="s">
        <v>416</v>
      </c>
      <c r="C2272" s="40" t="s">
        <v>88</v>
      </c>
      <c r="D2272" s="6" t="s">
        <v>1527</v>
      </c>
      <c r="E2272" s="7" t="s">
        <v>1528</v>
      </c>
      <c r="F2272" s="6" t="s">
        <v>2415</v>
      </c>
      <c r="G2272" s="6" t="s">
        <v>5224</v>
      </c>
      <c r="H2272" s="6" t="s">
        <v>38</v>
      </c>
      <c r="I2272" s="8" t="s">
        <v>39</v>
      </c>
      <c r="J2272" s="15" t="s">
        <v>7586</v>
      </c>
      <c r="K2272" s="7" t="s">
        <v>2419</v>
      </c>
      <c r="L2272" s="19">
        <v>13676</v>
      </c>
      <c r="M2272" s="19">
        <f t="shared" si="108"/>
        <v>13676</v>
      </c>
      <c r="N2272" s="11">
        <f>M2272*(1+VOTOS!$P$3%)^Q2272</f>
        <v>14197.107903951197</v>
      </c>
      <c r="O2272" s="54">
        <f t="shared" si="106"/>
        <v>14197.107903951197</v>
      </c>
      <c r="P2272" s="103">
        <f t="shared" si="107"/>
        <v>9.4478009670833657E-8</v>
      </c>
      <c r="Q2272" s="6">
        <v>310</v>
      </c>
      <c r="R2272" s="6"/>
      <c r="S2272" s="6" t="s">
        <v>11</v>
      </c>
    </row>
    <row r="2273" spans="1:19" s="47" customFormat="1" ht="14" x14ac:dyDescent="0.15">
      <c r="A2273" s="14" t="s">
        <v>5234</v>
      </c>
      <c r="B2273" s="115" t="s">
        <v>416</v>
      </c>
      <c r="C2273" s="40" t="s">
        <v>65</v>
      </c>
      <c r="D2273" s="12" t="s">
        <v>835</v>
      </c>
      <c r="E2273" s="51" t="s">
        <v>836</v>
      </c>
      <c r="F2273" s="14" t="s">
        <v>6050</v>
      </c>
      <c r="G2273" s="14" t="s">
        <v>37</v>
      </c>
      <c r="H2273" s="14" t="s">
        <v>38</v>
      </c>
      <c r="I2273" s="14" t="s">
        <v>39</v>
      </c>
      <c r="J2273" s="15" t="s">
        <v>7586</v>
      </c>
      <c r="K2273" s="52" t="s">
        <v>4188</v>
      </c>
      <c r="L2273" s="109">
        <v>3650850</v>
      </c>
      <c r="M2273" s="19">
        <f t="shared" si="108"/>
        <v>3650850</v>
      </c>
      <c r="N2273" s="11">
        <f>M2273*(1+VOTOS!$P$3%)^Q2273</f>
        <v>3729640.3742313208</v>
      </c>
      <c r="O2273" s="54">
        <f t="shared" si="106"/>
        <v>3729640.3742313208</v>
      </c>
      <c r="P2273" s="103">
        <f t="shared" si="107"/>
        <v>2.4819773275604292E-5</v>
      </c>
      <c r="Q2273" s="6">
        <v>177</v>
      </c>
      <c r="R2273" s="6"/>
      <c r="S2273" s="6" t="s">
        <v>7</v>
      </c>
    </row>
    <row r="2274" spans="1:19" s="47" customFormat="1" ht="14" x14ac:dyDescent="0.15">
      <c r="A2274" s="14" t="s">
        <v>5234</v>
      </c>
      <c r="B2274" s="115" t="s">
        <v>416</v>
      </c>
      <c r="C2274" s="40" t="s">
        <v>65</v>
      </c>
      <c r="D2274" s="12" t="s">
        <v>835</v>
      </c>
      <c r="E2274" s="51" t="s">
        <v>836</v>
      </c>
      <c r="F2274" s="14" t="s">
        <v>6050</v>
      </c>
      <c r="G2274" s="14" t="s">
        <v>37</v>
      </c>
      <c r="H2274" s="14" t="s">
        <v>38</v>
      </c>
      <c r="I2274" s="14" t="s">
        <v>39</v>
      </c>
      <c r="J2274" s="15" t="s">
        <v>7586</v>
      </c>
      <c r="K2274" s="52" t="s">
        <v>4822</v>
      </c>
      <c r="L2274" s="109">
        <v>3555281.5</v>
      </c>
      <c r="M2274" s="19">
        <f t="shared" si="108"/>
        <v>0</v>
      </c>
      <c r="N2274" s="11">
        <f>M2274*(1+VOTOS!$P$3%)^Q2274</f>
        <v>0</v>
      </c>
      <c r="O2274" s="54">
        <f t="shared" si="106"/>
        <v>3555281.5</v>
      </c>
      <c r="P2274" s="103">
        <f t="shared" si="107"/>
        <v>2.3659460941763557E-5</v>
      </c>
      <c r="Q2274" s="6">
        <v>0</v>
      </c>
      <c r="R2274" s="6"/>
      <c r="S2274" s="6" t="s">
        <v>7</v>
      </c>
    </row>
    <row r="2275" spans="1:19" s="47" customFormat="1" ht="14" x14ac:dyDescent="0.15">
      <c r="A2275" s="14" t="s">
        <v>5234</v>
      </c>
      <c r="B2275" s="115" t="s">
        <v>416</v>
      </c>
      <c r="C2275" s="40" t="s">
        <v>65</v>
      </c>
      <c r="D2275" s="12" t="s">
        <v>1503</v>
      </c>
      <c r="E2275" s="51" t="s">
        <v>1504</v>
      </c>
      <c r="F2275" s="14" t="s">
        <v>5679</v>
      </c>
      <c r="G2275" s="14" t="s">
        <v>37</v>
      </c>
      <c r="H2275" s="14" t="s">
        <v>38</v>
      </c>
      <c r="I2275" s="14" t="s">
        <v>39</v>
      </c>
      <c r="J2275" s="15" t="s">
        <v>7586</v>
      </c>
      <c r="K2275" s="52" t="s">
        <v>5680</v>
      </c>
      <c r="L2275" s="109">
        <v>1436680</v>
      </c>
      <c r="M2275" s="19">
        <f t="shared" si="108"/>
        <v>1436680</v>
      </c>
      <c r="N2275" s="11">
        <f>M2275*(1+VOTOS!$P$3%)^Q2275</f>
        <v>1455168.7135927104</v>
      </c>
      <c r="O2275" s="54">
        <f t="shared" si="106"/>
        <v>1455168.7135927104</v>
      </c>
      <c r="P2275" s="103">
        <f t="shared" si="107"/>
        <v>9.6837640965766148E-6</v>
      </c>
      <c r="Q2275" s="6">
        <v>106</v>
      </c>
      <c r="R2275" s="6"/>
      <c r="S2275" s="6" t="s">
        <v>7</v>
      </c>
    </row>
    <row r="2276" spans="1:19" s="47" customFormat="1" ht="14" x14ac:dyDescent="0.15">
      <c r="A2276" s="14" t="s">
        <v>5234</v>
      </c>
      <c r="B2276" s="115" t="s">
        <v>416</v>
      </c>
      <c r="C2276" s="40" t="s">
        <v>65</v>
      </c>
      <c r="D2276" s="12" t="s">
        <v>1128</v>
      </c>
      <c r="E2276" s="7" t="s">
        <v>1129</v>
      </c>
      <c r="F2276" s="14" t="s">
        <v>2432</v>
      </c>
      <c r="G2276" s="14" t="s">
        <v>37</v>
      </c>
      <c r="H2276" s="14" t="s">
        <v>38</v>
      </c>
      <c r="I2276" s="14" t="s">
        <v>39</v>
      </c>
      <c r="J2276" s="15" t="s">
        <v>7586</v>
      </c>
      <c r="K2276" s="52" t="s">
        <v>5484</v>
      </c>
      <c r="L2276" s="109">
        <v>1568178.5</v>
      </c>
      <c r="M2276" s="19">
        <f t="shared" si="108"/>
        <v>1568178.5</v>
      </c>
      <c r="N2276" s="11">
        <f>M2276*(1+VOTOS!$P$3%)^Q2276</f>
        <v>1588167.8801640004</v>
      </c>
      <c r="O2276" s="54">
        <f t="shared" si="106"/>
        <v>1588167.8801640004</v>
      </c>
      <c r="P2276" s="103">
        <f t="shared" si="107"/>
        <v>1.0568838481482716E-5</v>
      </c>
      <c r="Q2276" s="6">
        <v>105</v>
      </c>
      <c r="R2276" s="6"/>
      <c r="S2276" s="6" t="s">
        <v>7</v>
      </c>
    </row>
    <row r="2277" spans="1:19" s="47" customFormat="1" ht="14" x14ac:dyDescent="0.15">
      <c r="A2277" s="14" t="s">
        <v>5234</v>
      </c>
      <c r="B2277" s="115" t="s">
        <v>416</v>
      </c>
      <c r="C2277" s="40" t="s">
        <v>65</v>
      </c>
      <c r="D2277" s="12" t="s">
        <v>1128</v>
      </c>
      <c r="E2277" s="7" t="s">
        <v>1129</v>
      </c>
      <c r="F2277" s="14" t="s">
        <v>2432</v>
      </c>
      <c r="G2277" s="14" t="s">
        <v>37</v>
      </c>
      <c r="H2277" s="14" t="s">
        <v>38</v>
      </c>
      <c r="I2277" s="14" t="s">
        <v>39</v>
      </c>
      <c r="J2277" s="15" t="s">
        <v>7586</v>
      </c>
      <c r="K2277" s="52" t="s">
        <v>5487</v>
      </c>
      <c r="L2277" s="109">
        <v>982741.5</v>
      </c>
      <c r="M2277" s="19">
        <f t="shared" si="108"/>
        <v>982741.5</v>
      </c>
      <c r="N2277" s="11">
        <f>M2277*(1+VOTOS!$P$3%)^Q2277</f>
        <v>992750.29926097894</v>
      </c>
      <c r="O2277" s="54">
        <f t="shared" si="106"/>
        <v>992750.29926097894</v>
      </c>
      <c r="P2277" s="103">
        <f t="shared" si="107"/>
        <v>6.6064914776197643E-6</v>
      </c>
      <c r="Q2277" s="6">
        <v>84</v>
      </c>
      <c r="R2277" s="6"/>
      <c r="S2277" s="6" t="s">
        <v>7</v>
      </c>
    </row>
    <row r="2278" spans="1:19" s="47" customFormat="1" ht="14" x14ac:dyDescent="0.15">
      <c r="A2278" s="14" t="s">
        <v>5234</v>
      </c>
      <c r="B2278" s="115" t="s">
        <v>416</v>
      </c>
      <c r="C2278" s="40" t="s">
        <v>65</v>
      </c>
      <c r="D2278" s="12" t="s">
        <v>1128</v>
      </c>
      <c r="E2278" s="7" t="s">
        <v>1129</v>
      </c>
      <c r="F2278" s="14" t="s">
        <v>2432</v>
      </c>
      <c r="G2278" s="14" t="s">
        <v>37</v>
      </c>
      <c r="H2278" s="14" t="s">
        <v>38</v>
      </c>
      <c r="I2278" s="14" t="s">
        <v>39</v>
      </c>
      <c r="J2278" s="15" t="s">
        <v>7586</v>
      </c>
      <c r="K2278" s="52" t="s">
        <v>5485</v>
      </c>
      <c r="L2278" s="109">
        <v>757266</v>
      </c>
      <c r="M2278" s="19">
        <f t="shared" si="108"/>
        <v>757266</v>
      </c>
      <c r="N2278" s="11">
        <f>M2278*(1+VOTOS!$P$3%)^Q2278</f>
        <v>766363.89027504518</v>
      </c>
      <c r="O2278" s="54">
        <f t="shared" si="106"/>
        <v>766363.89027504518</v>
      </c>
      <c r="P2278" s="103">
        <f t="shared" si="107"/>
        <v>5.0999496183749174E-6</v>
      </c>
      <c r="Q2278" s="6">
        <v>99</v>
      </c>
      <c r="R2278" s="6"/>
      <c r="S2278" s="6" t="s">
        <v>7</v>
      </c>
    </row>
    <row r="2279" spans="1:19" s="47" customFormat="1" ht="14" x14ac:dyDescent="0.15">
      <c r="A2279" s="14" t="s">
        <v>5234</v>
      </c>
      <c r="B2279" s="115" t="s">
        <v>416</v>
      </c>
      <c r="C2279" s="40" t="s">
        <v>65</v>
      </c>
      <c r="D2279" s="12" t="s">
        <v>1128</v>
      </c>
      <c r="E2279" s="7" t="s">
        <v>1129</v>
      </c>
      <c r="F2279" s="14" t="s">
        <v>2432</v>
      </c>
      <c r="G2279" s="14" t="s">
        <v>37</v>
      </c>
      <c r="H2279" s="14" t="s">
        <v>38</v>
      </c>
      <c r="I2279" s="14" t="s">
        <v>39</v>
      </c>
      <c r="J2279" s="15" t="s">
        <v>7586</v>
      </c>
      <c r="K2279" s="52" t="s">
        <v>5486</v>
      </c>
      <c r="L2279" s="109">
        <v>390359</v>
      </c>
      <c r="M2279" s="19">
        <f t="shared" si="108"/>
        <v>390359</v>
      </c>
      <c r="N2279" s="11">
        <f>M2279*(1+VOTOS!$P$3%)^Q2279</f>
        <v>394953.52353126946</v>
      </c>
      <c r="O2279" s="54">
        <f t="shared" si="106"/>
        <v>394953.52353126946</v>
      </c>
      <c r="P2279" s="103">
        <f t="shared" si="107"/>
        <v>2.6283115595206631E-6</v>
      </c>
      <c r="Q2279" s="6">
        <v>97</v>
      </c>
      <c r="R2279" s="6"/>
      <c r="S2279" s="6" t="s">
        <v>7</v>
      </c>
    </row>
    <row r="2280" spans="1:19" s="47" customFormat="1" ht="14" x14ac:dyDescent="0.15">
      <c r="A2280" s="14" t="s">
        <v>5234</v>
      </c>
      <c r="B2280" s="115" t="s">
        <v>416</v>
      </c>
      <c r="C2280" s="40" t="s">
        <v>65</v>
      </c>
      <c r="D2280" s="12" t="s">
        <v>1128</v>
      </c>
      <c r="E2280" s="7" t="s">
        <v>1129</v>
      </c>
      <c r="F2280" s="14" t="s">
        <v>2432</v>
      </c>
      <c r="G2280" s="14" t="s">
        <v>37</v>
      </c>
      <c r="H2280" s="14" t="s">
        <v>38</v>
      </c>
      <c r="I2280" s="14" t="s">
        <v>39</v>
      </c>
      <c r="J2280" s="15" t="s">
        <v>7586</v>
      </c>
      <c r="K2280" s="52" t="s">
        <v>5488</v>
      </c>
      <c r="L2280" s="109">
        <v>70820</v>
      </c>
      <c r="M2280" s="19">
        <f t="shared" si="108"/>
        <v>0</v>
      </c>
      <c r="N2280" s="11">
        <f>M2280*(1+VOTOS!$P$3%)^Q2280</f>
        <v>0</v>
      </c>
      <c r="O2280" s="54">
        <f t="shared" si="106"/>
        <v>70820</v>
      </c>
      <c r="P2280" s="103">
        <f t="shared" si="107"/>
        <v>4.7128842649891298E-7</v>
      </c>
      <c r="Q2280" s="6">
        <v>0</v>
      </c>
      <c r="R2280" s="6"/>
      <c r="S2280" s="6" t="s">
        <v>7</v>
      </c>
    </row>
    <row r="2281" spans="1:19" s="47" customFormat="1" ht="14" x14ac:dyDescent="0.15">
      <c r="A2281" s="8" t="s">
        <v>415</v>
      </c>
      <c r="B2281" s="114" t="s">
        <v>416</v>
      </c>
      <c r="C2281" s="40" t="s">
        <v>65</v>
      </c>
      <c r="D2281" s="12" t="s">
        <v>1128</v>
      </c>
      <c r="E2281" s="7" t="s">
        <v>1129</v>
      </c>
      <c r="F2281" s="6" t="s">
        <v>2432</v>
      </c>
      <c r="G2281" s="6" t="s">
        <v>5224</v>
      </c>
      <c r="H2281" s="6" t="s">
        <v>38</v>
      </c>
      <c r="I2281" s="8" t="s">
        <v>39</v>
      </c>
      <c r="J2281" s="15" t="s">
        <v>7586</v>
      </c>
      <c r="K2281" s="7" t="s">
        <v>2433</v>
      </c>
      <c r="L2281" s="19">
        <v>1866656</v>
      </c>
      <c r="M2281" s="19">
        <f t="shared" si="108"/>
        <v>0</v>
      </c>
      <c r="N2281" s="11">
        <f>M2281*(1+VOTOS!$P$3%)^Q2281</f>
        <v>0</v>
      </c>
      <c r="O2281" s="54">
        <f t="shared" si="106"/>
        <v>1866656</v>
      </c>
      <c r="P2281" s="103">
        <f t="shared" si="107"/>
        <v>1.2422103488488491E-5</v>
      </c>
      <c r="Q2281" s="48">
        <v>0</v>
      </c>
      <c r="R2281" s="48"/>
      <c r="S2281" s="48" t="s">
        <v>11</v>
      </c>
    </row>
    <row r="2282" spans="1:19" s="47" customFormat="1" ht="14" x14ac:dyDescent="0.15">
      <c r="A2282" s="14" t="s">
        <v>5234</v>
      </c>
      <c r="B2282" s="115" t="s">
        <v>416</v>
      </c>
      <c r="C2282" s="40" t="s">
        <v>65</v>
      </c>
      <c r="D2282" s="12" t="s">
        <v>1193</v>
      </c>
      <c r="E2282" s="51" t="s">
        <v>1194</v>
      </c>
      <c r="F2282" s="14" t="s">
        <v>5527</v>
      </c>
      <c r="G2282" s="14" t="s">
        <v>37</v>
      </c>
      <c r="H2282" s="14" t="s">
        <v>38</v>
      </c>
      <c r="I2282" s="14" t="s">
        <v>39</v>
      </c>
      <c r="J2282" s="15" t="s">
        <v>7586</v>
      </c>
      <c r="K2282" s="52" t="s">
        <v>5537</v>
      </c>
      <c r="L2282" s="109">
        <v>848160.5</v>
      </c>
      <c r="M2282" s="19">
        <f t="shared" si="108"/>
        <v>848160.5</v>
      </c>
      <c r="N2282" s="11">
        <f>M2282*(1+VOTOS!$P$3%)^Q2282</f>
        <v>868348.4319190518</v>
      </c>
      <c r="O2282" s="54">
        <f t="shared" si="106"/>
        <v>868348.4319190518</v>
      </c>
      <c r="P2282" s="103">
        <f t="shared" si="107"/>
        <v>5.7786298521876359E-6</v>
      </c>
      <c r="Q2282" s="6">
        <v>195</v>
      </c>
      <c r="R2282" s="6"/>
      <c r="S2282" s="6" t="s">
        <v>7</v>
      </c>
    </row>
    <row r="2283" spans="1:19" s="47" customFormat="1" ht="14" x14ac:dyDescent="0.15">
      <c r="A2283" s="14" t="s">
        <v>5234</v>
      </c>
      <c r="B2283" s="115" t="s">
        <v>416</v>
      </c>
      <c r="C2283" s="40" t="s">
        <v>65</v>
      </c>
      <c r="D2283" s="12" t="s">
        <v>1193</v>
      </c>
      <c r="E2283" s="51" t="s">
        <v>1194</v>
      </c>
      <c r="F2283" s="14" t="s">
        <v>5527</v>
      </c>
      <c r="G2283" s="14" t="s">
        <v>37</v>
      </c>
      <c r="H2283" s="14" t="s">
        <v>38</v>
      </c>
      <c r="I2283" s="14" t="s">
        <v>39</v>
      </c>
      <c r="J2283" s="15" t="s">
        <v>7586</v>
      </c>
      <c r="K2283" s="52" t="s">
        <v>5531</v>
      </c>
      <c r="L2283" s="109">
        <v>600059</v>
      </c>
      <c r="M2283" s="19">
        <f t="shared" si="108"/>
        <v>600059</v>
      </c>
      <c r="N2283" s="11">
        <f>M2283*(1+VOTOS!$P$3%)^Q2283</f>
        <v>616420.17655513773</v>
      </c>
      <c r="O2283" s="54">
        <f t="shared" si="106"/>
        <v>616420.17655513773</v>
      </c>
      <c r="P2283" s="103">
        <f t="shared" si="107"/>
        <v>4.1021137400572293E-6</v>
      </c>
      <c r="Q2283" s="6">
        <v>223</v>
      </c>
      <c r="R2283" s="6"/>
      <c r="S2283" s="6" t="s">
        <v>7</v>
      </c>
    </row>
    <row r="2284" spans="1:19" s="47" customFormat="1" ht="14" x14ac:dyDescent="0.15">
      <c r="A2284" s="14" t="s">
        <v>5234</v>
      </c>
      <c r="B2284" s="115" t="s">
        <v>416</v>
      </c>
      <c r="C2284" s="40" t="s">
        <v>65</v>
      </c>
      <c r="D2284" s="12" t="s">
        <v>1193</v>
      </c>
      <c r="E2284" s="51" t="s">
        <v>1194</v>
      </c>
      <c r="F2284" s="14" t="s">
        <v>5527</v>
      </c>
      <c r="G2284" s="14" t="s">
        <v>37</v>
      </c>
      <c r="H2284" s="14" t="s">
        <v>38</v>
      </c>
      <c r="I2284" s="14" t="s">
        <v>39</v>
      </c>
      <c r="J2284" s="15" t="s">
        <v>7586</v>
      </c>
      <c r="K2284" s="52" t="s">
        <v>5530</v>
      </c>
      <c r="L2284" s="109">
        <v>497385.5</v>
      </c>
      <c r="M2284" s="19">
        <f t="shared" si="108"/>
        <v>497385.5</v>
      </c>
      <c r="N2284" s="11">
        <f>M2284*(1+VOTOS!$P$3%)^Q2284</f>
        <v>510947.18640327948</v>
      </c>
      <c r="O2284" s="54">
        <f t="shared" si="106"/>
        <v>510947.18640327948</v>
      </c>
      <c r="P2284" s="103">
        <f t="shared" si="107"/>
        <v>3.4002188012432695E-6</v>
      </c>
      <c r="Q2284" s="6">
        <v>223</v>
      </c>
      <c r="R2284" s="6"/>
      <c r="S2284" s="6" t="s">
        <v>7</v>
      </c>
    </row>
    <row r="2285" spans="1:19" s="47" customFormat="1" ht="14" x14ac:dyDescent="0.15">
      <c r="A2285" s="14" t="s">
        <v>5234</v>
      </c>
      <c r="B2285" s="115" t="s">
        <v>416</v>
      </c>
      <c r="C2285" s="40" t="s">
        <v>65</v>
      </c>
      <c r="D2285" s="12" t="s">
        <v>1193</v>
      </c>
      <c r="E2285" s="51" t="s">
        <v>1194</v>
      </c>
      <c r="F2285" s="14" t="s">
        <v>5527</v>
      </c>
      <c r="G2285" s="14" t="s">
        <v>37</v>
      </c>
      <c r="H2285" s="14" t="s">
        <v>38</v>
      </c>
      <c r="I2285" s="14" t="s">
        <v>39</v>
      </c>
      <c r="J2285" s="15" t="s">
        <v>7586</v>
      </c>
      <c r="K2285" s="52" t="s">
        <v>5529</v>
      </c>
      <c r="L2285" s="109">
        <v>336594</v>
      </c>
      <c r="M2285" s="19">
        <f t="shared" si="108"/>
        <v>336594</v>
      </c>
      <c r="N2285" s="11">
        <f>M2285*(1+VOTOS!$P$3%)^Q2285</f>
        <v>345771.55397619243</v>
      </c>
      <c r="O2285" s="54">
        <f t="shared" si="106"/>
        <v>345771.55397619243</v>
      </c>
      <c r="P2285" s="103">
        <f t="shared" si="107"/>
        <v>2.3010185202135509E-6</v>
      </c>
      <c r="Q2285" s="6">
        <v>223</v>
      </c>
      <c r="R2285" s="6"/>
      <c r="S2285" s="6" t="s">
        <v>7</v>
      </c>
    </row>
    <row r="2286" spans="1:19" s="47" customFormat="1" ht="14" x14ac:dyDescent="0.15">
      <c r="A2286" s="14" t="s">
        <v>5234</v>
      </c>
      <c r="B2286" s="115" t="s">
        <v>416</v>
      </c>
      <c r="C2286" s="40" t="s">
        <v>65</v>
      </c>
      <c r="D2286" s="12" t="s">
        <v>1193</v>
      </c>
      <c r="E2286" s="51" t="s">
        <v>1194</v>
      </c>
      <c r="F2286" s="14" t="s">
        <v>5527</v>
      </c>
      <c r="G2286" s="14" t="s">
        <v>37</v>
      </c>
      <c r="H2286" s="14" t="s">
        <v>38</v>
      </c>
      <c r="I2286" s="14" t="s">
        <v>39</v>
      </c>
      <c r="J2286" s="15" t="s">
        <v>7586</v>
      </c>
      <c r="K2286" s="52" t="s">
        <v>5538</v>
      </c>
      <c r="L2286" s="109">
        <v>236036.5</v>
      </c>
      <c r="M2286" s="19">
        <f t="shared" si="108"/>
        <v>236036.5</v>
      </c>
      <c r="N2286" s="11">
        <f>M2286*(1+VOTOS!$P$3%)^Q2286</f>
        <v>241654.64514164627</v>
      </c>
      <c r="O2286" s="54">
        <f t="shared" si="106"/>
        <v>241654.64514164627</v>
      </c>
      <c r="P2286" s="103">
        <f t="shared" si="107"/>
        <v>1.6081479450008422E-6</v>
      </c>
      <c r="Q2286" s="6">
        <v>195</v>
      </c>
      <c r="R2286" s="6"/>
      <c r="S2286" s="6" t="s">
        <v>7</v>
      </c>
    </row>
    <row r="2287" spans="1:19" s="47" customFormat="1" ht="14" x14ac:dyDescent="0.15">
      <c r="A2287" s="14" t="s">
        <v>5234</v>
      </c>
      <c r="B2287" s="115" t="s">
        <v>416</v>
      </c>
      <c r="C2287" s="40" t="s">
        <v>65</v>
      </c>
      <c r="D2287" s="12" t="s">
        <v>1193</v>
      </c>
      <c r="E2287" s="51" t="s">
        <v>1194</v>
      </c>
      <c r="F2287" s="14" t="s">
        <v>5527</v>
      </c>
      <c r="G2287" s="14" t="s">
        <v>37</v>
      </c>
      <c r="H2287" s="14" t="s">
        <v>38</v>
      </c>
      <c r="I2287" s="14" t="s">
        <v>39</v>
      </c>
      <c r="J2287" s="15" t="s">
        <v>7586</v>
      </c>
      <c r="K2287" s="52" t="s">
        <v>5534</v>
      </c>
      <c r="L2287" s="109">
        <v>172788</v>
      </c>
      <c r="M2287" s="19">
        <f t="shared" si="108"/>
        <v>172788</v>
      </c>
      <c r="N2287" s="11">
        <f>M2287*(1+VOTOS!$P$3%)^Q2287</f>
        <v>177413.60093347498</v>
      </c>
      <c r="O2287" s="54">
        <f t="shared" si="106"/>
        <v>177413.60093347498</v>
      </c>
      <c r="P2287" s="103">
        <f t="shared" si="107"/>
        <v>1.1806407345868894E-6</v>
      </c>
      <c r="Q2287" s="6">
        <v>219</v>
      </c>
      <c r="R2287" s="6"/>
      <c r="S2287" s="6" t="s">
        <v>7</v>
      </c>
    </row>
    <row r="2288" spans="1:19" s="47" customFormat="1" ht="14" x14ac:dyDescent="0.15">
      <c r="A2288" s="14" t="s">
        <v>5234</v>
      </c>
      <c r="B2288" s="115" t="s">
        <v>416</v>
      </c>
      <c r="C2288" s="40" t="s">
        <v>65</v>
      </c>
      <c r="D2288" s="12" t="s">
        <v>1193</v>
      </c>
      <c r="E2288" s="51" t="s">
        <v>1194</v>
      </c>
      <c r="F2288" s="14" t="s">
        <v>5527</v>
      </c>
      <c r="G2288" s="14" t="s">
        <v>37</v>
      </c>
      <c r="H2288" s="14" t="s">
        <v>38</v>
      </c>
      <c r="I2288" s="14" t="s">
        <v>39</v>
      </c>
      <c r="J2288" s="15" t="s">
        <v>7586</v>
      </c>
      <c r="K2288" s="52" t="s">
        <v>5528</v>
      </c>
      <c r="L2288" s="109">
        <v>150416</v>
      </c>
      <c r="M2288" s="19">
        <f t="shared" si="108"/>
        <v>150416</v>
      </c>
      <c r="N2288" s="11">
        <f>M2288*(1+VOTOS!$P$3%)^Q2288</f>
        <v>154517.23459979368</v>
      </c>
      <c r="O2288" s="54">
        <f t="shared" si="106"/>
        <v>154517.23459979368</v>
      </c>
      <c r="P2288" s="103">
        <f t="shared" si="107"/>
        <v>1.0282714538477854E-6</v>
      </c>
      <c r="Q2288" s="6">
        <v>223</v>
      </c>
      <c r="R2288" s="6"/>
      <c r="S2288" s="6" t="s">
        <v>7</v>
      </c>
    </row>
    <row r="2289" spans="1:19" s="47" customFormat="1" ht="14" x14ac:dyDescent="0.15">
      <c r="A2289" s="14" t="s">
        <v>5234</v>
      </c>
      <c r="B2289" s="115" t="s">
        <v>416</v>
      </c>
      <c r="C2289" s="40" t="s">
        <v>65</v>
      </c>
      <c r="D2289" s="12" t="s">
        <v>1193</v>
      </c>
      <c r="E2289" s="51" t="s">
        <v>1194</v>
      </c>
      <c r="F2289" s="14" t="s">
        <v>5527</v>
      </c>
      <c r="G2289" s="14" t="s">
        <v>37</v>
      </c>
      <c r="H2289" s="14" t="s">
        <v>38</v>
      </c>
      <c r="I2289" s="14" t="s">
        <v>39</v>
      </c>
      <c r="J2289" s="15" t="s">
        <v>7586</v>
      </c>
      <c r="K2289" s="52" t="s">
        <v>5535</v>
      </c>
      <c r="L2289" s="109">
        <v>71281</v>
      </c>
      <c r="M2289" s="19">
        <f t="shared" si="108"/>
        <v>71281</v>
      </c>
      <c r="N2289" s="11">
        <f>M2289*(1+VOTOS!$P$3%)^Q2289</f>
        <v>72977.631681293729</v>
      </c>
      <c r="O2289" s="54">
        <f t="shared" si="106"/>
        <v>72977.631681293729</v>
      </c>
      <c r="P2289" s="103">
        <f t="shared" si="107"/>
        <v>4.8564689642324397E-7</v>
      </c>
      <c r="Q2289" s="6">
        <v>195</v>
      </c>
      <c r="R2289" s="6"/>
      <c r="S2289" s="6" t="s">
        <v>7</v>
      </c>
    </row>
    <row r="2290" spans="1:19" s="47" customFormat="1" ht="14" x14ac:dyDescent="0.15">
      <c r="A2290" s="14" t="s">
        <v>5234</v>
      </c>
      <c r="B2290" s="115" t="s">
        <v>416</v>
      </c>
      <c r="C2290" s="40" t="s">
        <v>65</v>
      </c>
      <c r="D2290" s="12" t="s">
        <v>1193</v>
      </c>
      <c r="E2290" s="51" t="s">
        <v>1194</v>
      </c>
      <c r="F2290" s="14" t="s">
        <v>5527</v>
      </c>
      <c r="G2290" s="14" t="s">
        <v>37</v>
      </c>
      <c r="H2290" s="14" t="s">
        <v>38</v>
      </c>
      <c r="I2290" s="14" t="s">
        <v>39</v>
      </c>
      <c r="J2290" s="15" t="s">
        <v>7586</v>
      </c>
      <c r="K2290" s="52" t="s">
        <v>5536</v>
      </c>
      <c r="L2290" s="109">
        <v>61773</v>
      </c>
      <c r="M2290" s="19">
        <f t="shared" si="108"/>
        <v>61773</v>
      </c>
      <c r="N2290" s="11">
        <f>M2290*(1+VOTOS!$P$3%)^Q2290</f>
        <v>63243.322089316338</v>
      </c>
      <c r="O2290" s="54">
        <f t="shared" si="106"/>
        <v>63243.322089316338</v>
      </c>
      <c r="P2290" s="103">
        <f t="shared" si="107"/>
        <v>4.2086763278788254E-7</v>
      </c>
      <c r="Q2290" s="6">
        <v>195</v>
      </c>
      <c r="R2290" s="6"/>
      <c r="S2290" s="6" t="s">
        <v>7</v>
      </c>
    </row>
    <row r="2291" spans="1:19" s="47" customFormat="1" ht="14" x14ac:dyDescent="0.15">
      <c r="A2291" s="14" t="s">
        <v>5234</v>
      </c>
      <c r="B2291" s="115" t="s">
        <v>416</v>
      </c>
      <c r="C2291" s="40" t="s">
        <v>65</v>
      </c>
      <c r="D2291" s="12" t="s">
        <v>1193</v>
      </c>
      <c r="E2291" s="51" t="s">
        <v>1194</v>
      </c>
      <c r="F2291" s="14" t="s">
        <v>5527</v>
      </c>
      <c r="G2291" s="14" t="s">
        <v>37</v>
      </c>
      <c r="H2291" s="14" t="s">
        <v>38</v>
      </c>
      <c r="I2291" s="14" t="s">
        <v>39</v>
      </c>
      <c r="J2291" s="15" t="s">
        <v>7586</v>
      </c>
      <c r="K2291" s="52" t="s">
        <v>5539</v>
      </c>
      <c r="L2291" s="109">
        <v>61582.5</v>
      </c>
      <c r="M2291" s="19">
        <f t="shared" si="108"/>
        <v>61582.5</v>
      </c>
      <c r="N2291" s="11">
        <f>M2291*(1+VOTOS!$P$3%)^Q2291</f>
        <v>62209.691260864871</v>
      </c>
      <c r="O2291" s="54">
        <f t="shared" si="106"/>
        <v>62209.691260864871</v>
      </c>
      <c r="P2291" s="103">
        <f t="shared" si="107"/>
        <v>4.1398909216769532E-7</v>
      </c>
      <c r="Q2291" s="6">
        <v>84</v>
      </c>
      <c r="R2291" s="6"/>
      <c r="S2291" s="6" t="s">
        <v>7</v>
      </c>
    </row>
    <row r="2292" spans="1:19" s="47" customFormat="1" ht="14" x14ac:dyDescent="0.15">
      <c r="A2292" s="14" t="s">
        <v>5234</v>
      </c>
      <c r="B2292" s="115" t="s">
        <v>416</v>
      </c>
      <c r="C2292" s="40" t="s">
        <v>65</v>
      </c>
      <c r="D2292" s="12" t="s">
        <v>1193</v>
      </c>
      <c r="E2292" s="51" t="s">
        <v>1194</v>
      </c>
      <c r="F2292" s="14" t="s">
        <v>5527</v>
      </c>
      <c r="G2292" s="14" t="s">
        <v>37</v>
      </c>
      <c r="H2292" s="14" t="s">
        <v>38</v>
      </c>
      <c r="I2292" s="14" t="s">
        <v>39</v>
      </c>
      <c r="J2292" s="15" t="s">
        <v>7586</v>
      </c>
      <c r="K2292" s="52" t="s">
        <v>5533</v>
      </c>
      <c r="L2292" s="109">
        <v>44744</v>
      </c>
      <c r="M2292" s="19">
        <f t="shared" si="108"/>
        <v>44744</v>
      </c>
      <c r="N2292" s="11">
        <f>M2292*(1+VOTOS!$P$3%)^Q2292</f>
        <v>45941.814015830991</v>
      </c>
      <c r="O2292" s="54">
        <f t="shared" si="106"/>
        <v>45941.814015830991</v>
      </c>
      <c r="P2292" s="103">
        <f t="shared" si="107"/>
        <v>3.0573065854316144E-7</v>
      </c>
      <c r="Q2292" s="6">
        <v>219</v>
      </c>
      <c r="R2292" s="6"/>
      <c r="S2292" s="6" t="s">
        <v>7</v>
      </c>
    </row>
    <row r="2293" spans="1:19" s="47" customFormat="1" ht="14" x14ac:dyDescent="0.15">
      <c r="A2293" s="14" t="s">
        <v>5234</v>
      </c>
      <c r="B2293" s="115" t="s">
        <v>416</v>
      </c>
      <c r="C2293" s="40" t="s">
        <v>65</v>
      </c>
      <c r="D2293" s="12" t="s">
        <v>1193</v>
      </c>
      <c r="E2293" s="51" t="s">
        <v>1194</v>
      </c>
      <c r="F2293" s="14" t="s">
        <v>5527</v>
      </c>
      <c r="G2293" s="14" t="s">
        <v>37</v>
      </c>
      <c r="H2293" s="14" t="s">
        <v>38</v>
      </c>
      <c r="I2293" s="14" t="s">
        <v>39</v>
      </c>
      <c r="J2293" s="15" t="s">
        <v>7586</v>
      </c>
      <c r="K2293" s="52" t="s">
        <v>5532</v>
      </c>
      <c r="L2293" s="109">
        <v>44149</v>
      </c>
      <c r="M2293" s="19">
        <f t="shared" si="108"/>
        <v>44149</v>
      </c>
      <c r="N2293" s="11">
        <f>M2293*(1+VOTOS!$P$3%)^Q2293</f>
        <v>45330.885637960899</v>
      </c>
      <c r="O2293" s="54">
        <f t="shared" si="106"/>
        <v>45330.885637960899</v>
      </c>
      <c r="P2293" s="103">
        <f t="shared" si="107"/>
        <v>3.0166509127530027E-7</v>
      </c>
      <c r="Q2293" s="6">
        <v>219</v>
      </c>
      <c r="R2293" s="6"/>
      <c r="S2293" s="6" t="s">
        <v>7</v>
      </c>
    </row>
    <row r="2294" spans="1:19" s="47" customFormat="1" ht="14" x14ac:dyDescent="0.15">
      <c r="A2294" s="8" t="s">
        <v>415</v>
      </c>
      <c r="B2294" s="114" t="s">
        <v>416</v>
      </c>
      <c r="C2294" s="40" t="s">
        <v>65</v>
      </c>
      <c r="D2294" s="6" t="s">
        <v>437</v>
      </c>
      <c r="E2294" s="7" t="s">
        <v>438</v>
      </c>
      <c r="F2294" s="6" t="s">
        <v>2434</v>
      </c>
      <c r="G2294" s="6" t="s">
        <v>4936</v>
      </c>
      <c r="H2294" s="6" t="s">
        <v>38</v>
      </c>
      <c r="I2294" s="8" t="s">
        <v>39</v>
      </c>
      <c r="J2294" s="15" t="s">
        <v>7586</v>
      </c>
      <c r="K2294" s="7" t="s">
        <v>2435</v>
      </c>
      <c r="L2294" s="19">
        <v>15016573</v>
      </c>
      <c r="M2294" s="19">
        <f t="shared" si="108"/>
        <v>15016573</v>
      </c>
      <c r="N2294" s="11">
        <f>M2294*(1+VOTOS!$P$3%)^Q2294</f>
        <v>15041955.057288948</v>
      </c>
      <c r="O2294" s="54">
        <f t="shared" si="106"/>
        <v>15041955.057288948</v>
      </c>
      <c r="P2294" s="103">
        <f t="shared" si="107"/>
        <v>1.0010024471077484E-4</v>
      </c>
      <c r="Q2294" s="48">
        <v>14</v>
      </c>
      <c r="R2294" s="48"/>
      <c r="S2294" s="48" t="s">
        <v>11</v>
      </c>
    </row>
    <row r="2295" spans="1:19" s="47" customFormat="1" ht="14" x14ac:dyDescent="0.15">
      <c r="A2295" s="8" t="s">
        <v>415</v>
      </c>
      <c r="B2295" s="114" t="s">
        <v>416</v>
      </c>
      <c r="C2295" s="40" t="s">
        <v>65</v>
      </c>
      <c r="D2295" s="6" t="s">
        <v>437</v>
      </c>
      <c r="E2295" s="7" t="s">
        <v>438</v>
      </c>
      <c r="F2295" s="6" t="s">
        <v>2434</v>
      </c>
      <c r="G2295" s="6" t="s">
        <v>4936</v>
      </c>
      <c r="H2295" s="6" t="s">
        <v>38</v>
      </c>
      <c r="I2295" s="8" t="s">
        <v>39</v>
      </c>
      <c r="J2295" s="15" t="s">
        <v>7586</v>
      </c>
      <c r="K2295" s="7" t="s">
        <v>2435</v>
      </c>
      <c r="L2295" s="19">
        <v>3745662</v>
      </c>
      <c r="M2295" s="19">
        <f t="shared" si="108"/>
        <v>3745662</v>
      </c>
      <c r="N2295" s="11">
        <f>M2295*(1+VOTOS!$P$3%)^Q2295</f>
        <v>3751993.1787229376</v>
      </c>
      <c r="O2295" s="54">
        <f t="shared" si="106"/>
        <v>3751993.1787229376</v>
      </c>
      <c r="P2295" s="103">
        <f t="shared" si="107"/>
        <v>2.4968525295608415E-5</v>
      </c>
      <c r="Q2295" s="6">
        <v>14</v>
      </c>
      <c r="R2295" s="6"/>
      <c r="S2295" s="6" t="s">
        <v>11</v>
      </c>
    </row>
    <row r="2296" spans="1:19" s="47" customFormat="1" ht="14" x14ac:dyDescent="0.15">
      <c r="A2296" s="8" t="s">
        <v>415</v>
      </c>
      <c r="B2296" s="114" t="s">
        <v>416</v>
      </c>
      <c r="C2296" s="40" t="s">
        <v>65</v>
      </c>
      <c r="D2296" s="6" t="s">
        <v>437</v>
      </c>
      <c r="E2296" s="7" t="s">
        <v>438</v>
      </c>
      <c r="F2296" s="6" t="s">
        <v>2434</v>
      </c>
      <c r="G2296" s="6" t="s">
        <v>4936</v>
      </c>
      <c r="H2296" s="6" t="s">
        <v>38</v>
      </c>
      <c r="I2296" s="8" t="s">
        <v>39</v>
      </c>
      <c r="J2296" s="15" t="s">
        <v>7586</v>
      </c>
      <c r="K2296" s="7" t="s">
        <v>4251</v>
      </c>
      <c r="L2296" s="19">
        <v>2320682</v>
      </c>
      <c r="M2296" s="19">
        <f t="shared" si="108"/>
        <v>2320682</v>
      </c>
      <c r="N2296" s="11">
        <f>M2296*(1+VOTOS!$P$3%)^Q2296</f>
        <v>2339796.7307803398</v>
      </c>
      <c r="O2296" s="54">
        <f t="shared" si="106"/>
        <v>2339796.7307803398</v>
      </c>
      <c r="P2296" s="103">
        <f t="shared" si="107"/>
        <v>1.5570730296198347E-5</v>
      </c>
      <c r="Q2296" s="6">
        <v>68</v>
      </c>
      <c r="R2296" s="6"/>
      <c r="S2296" s="6" t="s">
        <v>11</v>
      </c>
    </row>
    <row r="2297" spans="1:19" s="47" customFormat="1" ht="14" x14ac:dyDescent="0.15">
      <c r="A2297" s="8" t="s">
        <v>415</v>
      </c>
      <c r="B2297" s="114" t="s">
        <v>416</v>
      </c>
      <c r="C2297" s="40" t="s">
        <v>65</v>
      </c>
      <c r="D2297" s="6" t="s">
        <v>437</v>
      </c>
      <c r="E2297" s="7" t="s">
        <v>438</v>
      </c>
      <c r="F2297" s="6" t="s">
        <v>2434</v>
      </c>
      <c r="G2297" s="6" t="s">
        <v>4936</v>
      </c>
      <c r="H2297" s="6" t="s">
        <v>38</v>
      </c>
      <c r="I2297" s="8" t="s">
        <v>39</v>
      </c>
      <c r="J2297" s="15" t="s">
        <v>7586</v>
      </c>
      <c r="K2297" s="7" t="s">
        <v>4254</v>
      </c>
      <c r="L2297" s="19">
        <v>2255042</v>
      </c>
      <c r="M2297" s="19">
        <f t="shared" si="108"/>
        <v>2255042</v>
      </c>
      <c r="N2297" s="11">
        <f>M2297*(1+VOTOS!$P$3%)^Q2297</f>
        <v>2258853.6290070303</v>
      </c>
      <c r="O2297" s="54">
        <f t="shared" si="106"/>
        <v>2258853.6290070303</v>
      </c>
      <c r="P2297" s="103">
        <f t="shared" si="107"/>
        <v>1.5032075296612293E-5</v>
      </c>
      <c r="Q2297" s="6">
        <v>14</v>
      </c>
      <c r="R2297" s="6"/>
      <c r="S2297" s="6" t="s">
        <v>11</v>
      </c>
    </row>
    <row r="2298" spans="1:19" s="47" customFormat="1" ht="14" x14ac:dyDescent="0.15">
      <c r="A2298" s="8" t="s">
        <v>415</v>
      </c>
      <c r="B2298" s="114" t="s">
        <v>416</v>
      </c>
      <c r="C2298" s="40" t="s">
        <v>65</v>
      </c>
      <c r="D2298" s="6" t="s">
        <v>437</v>
      </c>
      <c r="E2298" s="7" t="s">
        <v>438</v>
      </c>
      <c r="F2298" s="6" t="s">
        <v>2434</v>
      </c>
      <c r="G2298" s="6" t="s">
        <v>4936</v>
      </c>
      <c r="H2298" s="6" t="s">
        <v>38</v>
      </c>
      <c r="I2298" s="8" t="s">
        <v>39</v>
      </c>
      <c r="J2298" s="15" t="s">
        <v>7586</v>
      </c>
      <c r="K2298" s="7" t="s">
        <v>4252</v>
      </c>
      <c r="L2298" s="19">
        <v>1732981</v>
      </c>
      <c r="M2298" s="19">
        <f t="shared" si="108"/>
        <v>1732981</v>
      </c>
      <c r="N2298" s="11">
        <f>M2298*(1+VOTOS!$P$3%)^Q2298</f>
        <v>1742413.9338491149</v>
      </c>
      <c r="O2298" s="54">
        <f t="shared" si="106"/>
        <v>1742413.9338491149</v>
      </c>
      <c r="P2298" s="103">
        <f t="shared" si="107"/>
        <v>1.1595305297847082E-5</v>
      </c>
      <c r="Q2298" s="6">
        <v>45</v>
      </c>
      <c r="R2298" s="6"/>
      <c r="S2298" s="6" t="s">
        <v>11</v>
      </c>
    </row>
    <row r="2299" spans="1:19" s="47" customFormat="1" ht="14" x14ac:dyDescent="0.15">
      <c r="A2299" s="8" t="s">
        <v>415</v>
      </c>
      <c r="B2299" s="114" t="s">
        <v>416</v>
      </c>
      <c r="C2299" s="40" t="s">
        <v>65</v>
      </c>
      <c r="D2299" s="6" t="s">
        <v>437</v>
      </c>
      <c r="E2299" s="7" t="s">
        <v>438</v>
      </c>
      <c r="F2299" s="6" t="s">
        <v>2434</v>
      </c>
      <c r="G2299" s="6" t="s">
        <v>4936</v>
      </c>
      <c r="H2299" s="6" t="s">
        <v>38</v>
      </c>
      <c r="I2299" s="8" t="s">
        <v>39</v>
      </c>
      <c r="J2299" s="15" t="s">
        <v>7586</v>
      </c>
      <c r="K2299" s="7" t="s">
        <v>4253</v>
      </c>
      <c r="L2299" s="19">
        <v>760743</v>
      </c>
      <c r="M2299" s="19">
        <f t="shared" si="108"/>
        <v>760743</v>
      </c>
      <c r="N2299" s="11">
        <f>M2299*(1+VOTOS!$P$3%)^Q2299</f>
        <v>764238.25220662972</v>
      </c>
      <c r="O2299" s="54">
        <f t="shared" si="106"/>
        <v>764238.25220662972</v>
      </c>
      <c r="P2299" s="103">
        <f t="shared" si="107"/>
        <v>5.0858040575083581E-6</v>
      </c>
      <c r="Q2299" s="6">
        <v>38</v>
      </c>
      <c r="R2299" s="6"/>
      <c r="S2299" s="6" t="s">
        <v>11</v>
      </c>
    </row>
    <row r="2300" spans="1:19" s="47" customFormat="1" ht="14" x14ac:dyDescent="0.15">
      <c r="A2300" s="8" t="s">
        <v>415</v>
      </c>
      <c r="B2300" s="114" t="s">
        <v>416</v>
      </c>
      <c r="C2300" s="40" t="s">
        <v>65</v>
      </c>
      <c r="D2300" s="6" t="s">
        <v>1659</v>
      </c>
      <c r="E2300" s="7" t="s">
        <v>1660</v>
      </c>
      <c r="F2300" s="6" t="s">
        <v>2436</v>
      </c>
      <c r="G2300" s="6" t="s">
        <v>102</v>
      </c>
      <c r="H2300" s="6" t="s">
        <v>38</v>
      </c>
      <c r="I2300" s="8" t="s">
        <v>39</v>
      </c>
      <c r="J2300" s="15" t="s">
        <v>7586</v>
      </c>
      <c r="K2300" s="7" t="s">
        <v>2439</v>
      </c>
      <c r="L2300" s="19">
        <v>54371</v>
      </c>
      <c r="M2300" s="19">
        <f t="shared" si="108"/>
        <v>0</v>
      </c>
      <c r="N2300" s="11">
        <f>M2300*(1+VOTOS!$P$3%)^Q2300</f>
        <v>0</v>
      </c>
      <c r="O2300" s="54">
        <f t="shared" si="106"/>
        <v>54371</v>
      </c>
      <c r="P2300" s="103">
        <f t="shared" si="107"/>
        <v>3.6182466869771812E-7</v>
      </c>
      <c r="Q2300" s="48">
        <v>0</v>
      </c>
      <c r="R2300" s="48"/>
      <c r="S2300" s="48" t="s">
        <v>11</v>
      </c>
    </row>
    <row r="2301" spans="1:19" s="47" customFormat="1" ht="14" x14ac:dyDescent="0.15">
      <c r="A2301" s="8" t="s">
        <v>415</v>
      </c>
      <c r="B2301" s="114" t="s">
        <v>416</v>
      </c>
      <c r="C2301" s="40" t="s">
        <v>65</v>
      </c>
      <c r="D2301" s="6" t="s">
        <v>1659</v>
      </c>
      <c r="E2301" s="7" t="s">
        <v>1660</v>
      </c>
      <c r="F2301" s="6" t="s">
        <v>2436</v>
      </c>
      <c r="G2301" s="6" t="s">
        <v>102</v>
      </c>
      <c r="H2301" s="6" t="s">
        <v>38</v>
      </c>
      <c r="I2301" s="8" t="s">
        <v>39</v>
      </c>
      <c r="J2301" s="15" t="s">
        <v>7586</v>
      </c>
      <c r="K2301" s="7" t="s">
        <v>2437</v>
      </c>
      <c r="L2301" s="19">
        <v>513029</v>
      </c>
      <c r="M2301" s="19">
        <f t="shared" si="108"/>
        <v>513029</v>
      </c>
      <c r="N2301" s="11">
        <f>M2301*(1+VOTOS!$P$3%)^Q2301</f>
        <v>524417.08387398894</v>
      </c>
      <c r="O2301" s="54">
        <f t="shared" si="106"/>
        <v>524417.08387398894</v>
      </c>
      <c r="P2301" s="103">
        <f t="shared" si="107"/>
        <v>3.4898574172284764E-6</v>
      </c>
      <c r="Q2301" s="48">
        <v>182</v>
      </c>
      <c r="R2301" s="48"/>
      <c r="S2301" s="48" t="s">
        <v>11</v>
      </c>
    </row>
    <row r="2302" spans="1:19" s="47" customFormat="1" ht="14" x14ac:dyDescent="0.15">
      <c r="A2302" s="8" t="s">
        <v>415</v>
      </c>
      <c r="B2302" s="114" t="s">
        <v>416</v>
      </c>
      <c r="C2302" s="40" t="s">
        <v>65</v>
      </c>
      <c r="D2302" s="6" t="s">
        <v>1659</v>
      </c>
      <c r="E2302" s="7" t="s">
        <v>1660</v>
      </c>
      <c r="F2302" s="6" t="s">
        <v>2436</v>
      </c>
      <c r="G2302" s="6" t="s">
        <v>102</v>
      </c>
      <c r="H2302" s="6" t="s">
        <v>38</v>
      </c>
      <c r="I2302" s="8" t="s">
        <v>39</v>
      </c>
      <c r="J2302" s="15" t="s">
        <v>7586</v>
      </c>
      <c r="K2302" s="7" t="s">
        <v>2438</v>
      </c>
      <c r="L2302" s="19">
        <v>71966</v>
      </c>
      <c r="M2302" s="19">
        <f t="shared" si="108"/>
        <v>71966</v>
      </c>
      <c r="N2302" s="11">
        <f>M2302*(1+VOTOS!$P$3%)^Q2302</f>
        <v>73563.482489441129</v>
      </c>
      <c r="O2302" s="54">
        <f t="shared" si="106"/>
        <v>73563.482489441129</v>
      </c>
      <c r="P2302" s="103">
        <f t="shared" si="107"/>
        <v>4.8954557907694224E-7</v>
      </c>
      <c r="Q2302" s="48">
        <v>182</v>
      </c>
      <c r="R2302" s="48"/>
      <c r="S2302" s="48" t="s">
        <v>11</v>
      </c>
    </row>
    <row r="2303" spans="1:19" s="47" customFormat="1" ht="14" x14ac:dyDescent="0.15">
      <c r="A2303" s="8" t="s">
        <v>415</v>
      </c>
      <c r="B2303" s="114" t="s">
        <v>416</v>
      </c>
      <c r="C2303" s="40" t="s">
        <v>65</v>
      </c>
      <c r="D2303" s="6" t="s">
        <v>1659</v>
      </c>
      <c r="E2303" s="7" t="s">
        <v>1660</v>
      </c>
      <c r="F2303" s="6" t="s">
        <v>2436</v>
      </c>
      <c r="G2303" s="6" t="s">
        <v>102</v>
      </c>
      <c r="H2303" s="6" t="s">
        <v>38</v>
      </c>
      <c r="I2303" s="8" t="s">
        <v>39</v>
      </c>
      <c r="J2303" s="15" t="s">
        <v>7586</v>
      </c>
      <c r="K2303" s="7" t="s">
        <v>5130</v>
      </c>
      <c r="L2303" s="19">
        <v>102340</v>
      </c>
      <c r="M2303" s="19">
        <f t="shared" si="108"/>
        <v>0</v>
      </c>
      <c r="N2303" s="11">
        <f>M2303*(1+VOTOS!$P$3%)^Q2303</f>
        <v>0</v>
      </c>
      <c r="O2303" s="54">
        <f t="shared" si="106"/>
        <v>102340</v>
      </c>
      <c r="P2303" s="103">
        <f t="shared" si="107"/>
        <v>6.8104571544618397E-7</v>
      </c>
      <c r="Q2303" s="6">
        <v>0</v>
      </c>
      <c r="R2303" s="6"/>
      <c r="S2303" s="6" t="s">
        <v>11</v>
      </c>
    </row>
    <row r="2304" spans="1:19" s="47" customFormat="1" ht="14" x14ac:dyDescent="0.15">
      <c r="A2304" s="8" t="s">
        <v>415</v>
      </c>
      <c r="B2304" s="114" t="s">
        <v>416</v>
      </c>
      <c r="C2304" s="40" t="s">
        <v>65</v>
      </c>
      <c r="D2304" s="6" t="s">
        <v>1659</v>
      </c>
      <c r="E2304" s="7" t="s">
        <v>1660</v>
      </c>
      <c r="F2304" s="6" t="s">
        <v>2436</v>
      </c>
      <c r="G2304" s="6" t="s">
        <v>102</v>
      </c>
      <c r="H2304" s="6" t="s">
        <v>38</v>
      </c>
      <c r="I2304" s="8" t="s">
        <v>39</v>
      </c>
      <c r="J2304" s="15" t="s">
        <v>7586</v>
      </c>
      <c r="K2304" s="7" t="s">
        <v>2440</v>
      </c>
      <c r="L2304" s="19">
        <v>168639</v>
      </c>
      <c r="M2304" s="19">
        <f t="shared" si="108"/>
        <v>168639</v>
      </c>
      <c r="N2304" s="11">
        <f>M2304*(1+VOTOS!$P$3%)^Q2304</f>
        <v>168720.39242098591</v>
      </c>
      <c r="O2304" s="54">
        <f t="shared" si="106"/>
        <v>168720.39242098591</v>
      </c>
      <c r="P2304" s="103">
        <f t="shared" si="107"/>
        <v>1.1227897241226428E-6</v>
      </c>
      <c r="Q2304" s="48">
        <v>4</v>
      </c>
      <c r="R2304" s="48"/>
      <c r="S2304" s="48" t="s">
        <v>11</v>
      </c>
    </row>
    <row r="2305" spans="1:20" s="47" customFormat="1" ht="14" x14ac:dyDescent="0.15">
      <c r="A2305" s="8" t="s">
        <v>415</v>
      </c>
      <c r="B2305" s="114" t="s">
        <v>416</v>
      </c>
      <c r="C2305" s="40" t="s">
        <v>65</v>
      </c>
      <c r="D2305" s="6" t="s">
        <v>1887</v>
      </c>
      <c r="E2305" s="7" t="s">
        <v>1888</v>
      </c>
      <c r="F2305" s="6" t="s">
        <v>2441</v>
      </c>
      <c r="G2305" s="6" t="s">
        <v>4936</v>
      </c>
      <c r="H2305" s="6" t="s">
        <v>38</v>
      </c>
      <c r="I2305" s="8" t="s">
        <v>39</v>
      </c>
      <c r="J2305" s="15" t="s">
        <v>7586</v>
      </c>
      <c r="K2305" s="7" t="s">
        <v>2442</v>
      </c>
      <c r="L2305" s="19">
        <v>155640</v>
      </c>
      <c r="M2305" s="19">
        <f t="shared" si="108"/>
        <v>155640</v>
      </c>
      <c r="N2305" s="11">
        <f>M2305*(1+VOTOS!$P$3%)^Q2305</f>
        <v>155846.66325041643</v>
      </c>
      <c r="O2305" s="54">
        <f t="shared" si="106"/>
        <v>155846.66325041643</v>
      </c>
      <c r="P2305" s="103">
        <f t="shared" si="107"/>
        <v>1.0371184509798746E-6</v>
      </c>
      <c r="Q2305" s="6">
        <v>11</v>
      </c>
      <c r="R2305" s="6"/>
      <c r="S2305" s="6" t="s">
        <v>11</v>
      </c>
    </row>
    <row r="2306" spans="1:20" s="47" customFormat="1" ht="14" x14ac:dyDescent="0.15">
      <c r="A2306" s="8" t="s">
        <v>415</v>
      </c>
      <c r="B2306" s="114" t="s">
        <v>416</v>
      </c>
      <c r="C2306" s="40" t="s">
        <v>65</v>
      </c>
      <c r="D2306" s="6" t="s">
        <v>1349</v>
      </c>
      <c r="E2306" s="7" t="s">
        <v>1350</v>
      </c>
      <c r="F2306" s="6" t="s">
        <v>2443</v>
      </c>
      <c r="G2306" s="6" t="s">
        <v>4936</v>
      </c>
      <c r="H2306" s="6" t="s">
        <v>38</v>
      </c>
      <c r="I2306" s="8" t="s">
        <v>39</v>
      </c>
      <c r="J2306" s="15" t="s">
        <v>7586</v>
      </c>
      <c r="K2306" s="7" t="s">
        <v>5119</v>
      </c>
      <c r="L2306" s="19">
        <v>1157244</v>
      </c>
      <c r="M2306" s="19">
        <f t="shared" si="108"/>
        <v>0</v>
      </c>
      <c r="N2306" s="11">
        <f>M2306*(1+VOTOS!$P$3%)^Q2306</f>
        <v>0</v>
      </c>
      <c r="O2306" s="54">
        <f t="shared" si="106"/>
        <v>1157244</v>
      </c>
      <c r="P2306" s="103">
        <f t="shared" si="107"/>
        <v>7.7011536830741042E-6</v>
      </c>
      <c r="Q2306" s="6">
        <v>0</v>
      </c>
      <c r="R2306" s="6"/>
      <c r="S2306" s="6" t="s">
        <v>11</v>
      </c>
    </row>
    <row r="2307" spans="1:20" s="47" customFormat="1" ht="14" x14ac:dyDescent="0.15">
      <c r="A2307" s="8" t="s">
        <v>415</v>
      </c>
      <c r="B2307" s="114" t="s">
        <v>416</v>
      </c>
      <c r="C2307" s="40" t="s">
        <v>65</v>
      </c>
      <c r="D2307" s="6" t="s">
        <v>1349</v>
      </c>
      <c r="E2307" s="7" t="s">
        <v>1350</v>
      </c>
      <c r="F2307" s="6" t="s">
        <v>2443</v>
      </c>
      <c r="G2307" s="6" t="s">
        <v>4936</v>
      </c>
      <c r="H2307" s="6" t="s">
        <v>38</v>
      </c>
      <c r="I2307" s="8" t="s">
        <v>39</v>
      </c>
      <c r="J2307" s="15" t="s">
        <v>7586</v>
      </c>
      <c r="K2307" s="7" t="s">
        <v>5120</v>
      </c>
      <c r="L2307" s="19">
        <v>301990</v>
      </c>
      <c r="M2307" s="19">
        <f t="shared" si="108"/>
        <v>0</v>
      </c>
      <c r="N2307" s="11">
        <f>M2307*(1+VOTOS!$P$3%)^Q2307</f>
        <v>0</v>
      </c>
      <c r="O2307" s="54">
        <f t="shared" si="106"/>
        <v>301990</v>
      </c>
      <c r="P2307" s="103">
        <f t="shared" si="107"/>
        <v>2.0096638226264718E-6</v>
      </c>
      <c r="Q2307" s="6">
        <v>0</v>
      </c>
      <c r="R2307" s="6"/>
      <c r="S2307" s="6" t="s">
        <v>11</v>
      </c>
    </row>
    <row r="2308" spans="1:20" s="47" customFormat="1" ht="14" x14ac:dyDescent="0.15">
      <c r="A2308" s="8" t="s">
        <v>415</v>
      </c>
      <c r="B2308" s="114" t="s">
        <v>416</v>
      </c>
      <c r="C2308" s="40" t="s">
        <v>65</v>
      </c>
      <c r="D2308" s="6" t="s">
        <v>1349</v>
      </c>
      <c r="E2308" s="7" t="s">
        <v>1350</v>
      </c>
      <c r="F2308" s="6" t="s">
        <v>2443</v>
      </c>
      <c r="G2308" s="6" t="s">
        <v>4936</v>
      </c>
      <c r="H2308" s="6" t="s">
        <v>38</v>
      </c>
      <c r="I2308" s="8" t="s">
        <v>39</v>
      </c>
      <c r="J2308" s="15" t="s">
        <v>7586</v>
      </c>
      <c r="K2308" s="7" t="s">
        <v>2445</v>
      </c>
      <c r="L2308" s="19">
        <v>177869</v>
      </c>
      <c r="M2308" s="19">
        <f t="shared" si="108"/>
        <v>177869</v>
      </c>
      <c r="N2308" s="11">
        <f>M2308*(1+VOTOS!$P$3%)^Q2308</f>
        <v>178105.17955338163</v>
      </c>
      <c r="O2308" s="54">
        <f t="shared" si="106"/>
        <v>178105.17955338163</v>
      </c>
      <c r="P2308" s="103">
        <f t="shared" si="107"/>
        <v>1.1852430079500084E-6</v>
      </c>
      <c r="Q2308" s="48">
        <v>11</v>
      </c>
      <c r="R2308" s="48"/>
      <c r="S2308" s="48" t="s">
        <v>11</v>
      </c>
    </row>
    <row r="2309" spans="1:20" s="47" customFormat="1" ht="14" x14ac:dyDescent="0.15">
      <c r="A2309" s="8" t="s">
        <v>415</v>
      </c>
      <c r="B2309" s="114" t="s">
        <v>416</v>
      </c>
      <c r="C2309" s="40" t="s">
        <v>65</v>
      </c>
      <c r="D2309" s="6" t="s">
        <v>1349</v>
      </c>
      <c r="E2309" s="7" t="s">
        <v>1350</v>
      </c>
      <c r="F2309" s="6" t="s">
        <v>2443</v>
      </c>
      <c r="G2309" s="6" t="s">
        <v>4936</v>
      </c>
      <c r="H2309" s="6" t="s">
        <v>38</v>
      </c>
      <c r="I2309" s="8" t="s">
        <v>39</v>
      </c>
      <c r="J2309" s="15" t="s">
        <v>7586</v>
      </c>
      <c r="K2309" s="7" t="s">
        <v>2447</v>
      </c>
      <c r="L2309" s="19">
        <v>137445</v>
      </c>
      <c r="M2309" s="19">
        <f t="shared" si="108"/>
        <v>137445</v>
      </c>
      <c r="N2309" s="11">
        <f>M2309*(1+VOTOS!$P$3%)^Q2309</f>
        <v>138209.80984530511</v>
      </c>
      <c r="O2309" s="54">
        <f t="shared" si="106"/>
        <v>138209.80984530511</v>
      </c>
      <c r="P2309" s="103">
        <f t="shared" si="107"/>
        <v>9.1974984197554099E-7</v>
      </c>
      <c r="Q2309" s="48">
        <v>46</v>
      </c>
      <c r="R2309" s="48"/>
      <c r="S2309" s="48" t="s">
        <v>11</v>
      </c>
    </row>
    <row r="2310" spans="1:20" s="47" customFormat="1" ht="14" x14ac:dyDescent="0.15">
      <c r="A2310" s="8" t="s">
        <v>415</v>
      </c>
      <c r="B2310" s="114" t="s">
        <v>416</v>
      </c>
      <c r="C2310" s="40" t="s">
        <v>65</v>
      </c>
      <c r="D2310" s="6" t="s">
        <v>1349</v>
      </c>
      <c r="E2310" s="7" t="s">
        <v>1350</v>
      </c>
      <c r="F2310" s="6" t="s">
        <v>2443</v>
      </c>
      <c r="G2310" s="6" t="s">
        <v>4936</v>
      </c>
      <c r="H2310" s="6" t="s">
        <v>38</v>
      </c>
      <c r="I2310" s="8" t="s">
        <v>39</v>
      </c>
      <c r="J2310" s="15" t="s">
        <v>7586</v>
      </c>
      <c r="K2310" s="7" t="s">
        <v>2446</v>
      </c>
      <c r="L2310" s="19">
        <v>118096</v>
      </c>
      <c r="M2310" s="19">
        <f t="shared" si="108"/>
        <v>118096</v>
      </c>
      <c r="N2310" s="11">
        <f>M2310*(1+VOTOS!$P$3%)^Q2310</f>
        <v>118466.98038953653</v>
      </c>
      <c r="O2310" s="54">
        <f t="shared" si="106"/>
        <v>118466.98038953653</v>
      </c>
      <c r="P2310" s="103">
        <f t="shared" si="107"/>
        <v>7.8836651764843615E-7</v>
      </c>
      <c r="Q2310" s="48">
        <v>26</v>
      </c>
      <c r="R2310" s="48"/>
      <c r="S2310" s="48" t="s">
        <v>11</v>
      </c>
    </row>
    <row r="2311" spans="1:20" s="47" customFormat="1" ht="14" x14ac:dyDescent="0.15">
      <c r="A2311" s="8" t="s">
        <v>415</v>
      </c>
      <c r="B2311" s="114" t="s">
        <v>416</v>
      </c>
      <c r="C2311" s="40" t="s">
        <v>65</v>
      </c>
      <c r="D2311" s="6" t="s">
        <v>1349</v>
      </c>
      <c r="E2311" s="7" t="s">
        <v>1350</v>
      </c>
      <c r="F2311" s="6" t="s">
        <v>2443</v>
      </c>
      <c r="G2311" s="6" t="s">
        <v>4936</v>
      </c>
      <c r="H2311" s="6" t="s">
        <v>38</v>
      </c>
      <c r="I2311" s="8" t="s">
        <v>39</v>
      </c>
      <c r="J2311" s="15" t="s">
        <v>7586</v>
      </c>
      <c r="K2311" s="7" t="s">
        <v>5048</v>
      </c>
      <c r="L2311" s="19">
        <v>700493</v>
      </c>
      <c r="M2311" s="19">
        <f t="shared" si="108"/>
        <v>0</v>
      </c>
      <c r="N2311" s="11">
        <f>M2311*(1+VOTOS!$P$3%)^Q2311</f>
        <v>0</v>
      </c>
      <c r="O2311" s="54">
        <f t="shared" ref="O2311:O2374" si="109">+IF(N2311&gt;0,N2311,L2311)</f>
        <v>700493</v>
      </c>
      <c r="P2311" s="103">
        <f t="shared" ref="P2311:P2374" si="110">+O2311/$O$4</f>
        <v>4.6615962121364449E-6</v>
      </c>
      <c r="Q2311" s="6">
        <v>0</v>
      </c>
      <c r="R2311" s="6"/>
      <c r="S2311" s="6" t="s">
        <v>11</v>
      </c>
    </row>
    <row r="2312" spans="1:20" s="47" customFormat="1" ht="14" x14ac:dyDescent="0.15">
      <c r="A2312" s="8" t="s">
        <v>415</v>
      </c>
      <c r="B2312" s="114" t="s">
        <v>416</v>
      </c>
      <c r="C2312" s="40" t="s">
        <v>65</v>
      </c>
      <c r="D2312" s="6" t="s">
        <v>1349</v>
      </c>
      <c r="E2312" s="7" t="s">
        <v>1350</v>
      </c>
      <c r="F2312" s="6" t="s">
        <v>2443</v>
      </c>
      <c r="G2312" s="6" t="s">
        <v>4936</v>
      </c>
      <c r="H2312" s="6" t="s">
        <v>38</v>
      </c>
      <c r="I2312" s="8" t="s">
        <v>39</v>
      </c>
      <c r="J2312" s="15" t="s">
        <v>7586</v>
      </c>
      <c r="K2312" s="7" t="s">
        <v>2444</v>
      </c>
      <c r="L2312" s="19">
        <v>6031</v>
      </c>
      <c r="M2312" s="19">
        <f t="shared" si="108"/>
        <v>6031</v>
      </c>
      <c r="N2312" s="11">
        <f>M2312*(1+VOTOS!$P$3%)^Q2312</f>
        <v>6068.9504289030237</v>
      </c>
      <c r="O2312" s="54">
        <f t="shared" si="109"/>
        <v>6068.9504289030237</v>
      </c>
      <c r="P2312" s="103">
        <f t="shared" si="110"/>
        <v>4.0387264870624245E-8</v>
      </c>
      <c r="Q2312" s="6">
        <v>52</v>
      </c>
      <c r="R2312" s="6"/>
      <c r="S2312" s="6" t="s">
        <v>11</v>
      </c>
    </row>
    <row r="2313" spans="1:20" s="47" customFormat="1" ht="14" x14ac:dyDescent="0.15">
      <c r="A2313" s="8" t="s">
        <v>415</v>
      </c>
      <c r="B2313" s="114" t="s">
        <v>416</v>
      </c>
      <c r="C2313" s="40" t="s">
        <v>65</v>
      </c>
      <c r="D2313" s="6" t="s">
        <v>337</v>
      </c>
      <c r="E2313" s="7" t="s">
        <v>338</v>
      </c>
      <c r="F2313" s="6" t="s">
        <v>2448</v>
      </c>
      <c r="G2313" s="6" t="s">
        <v>5224</v>
      </c>
      <c r="H2313" s="6" t="s">
        <v>38</v>
      </c>
      <c r="I2313" s="8" t="s">
        <v>39</v>
      </c>
      <c r="J2313" s="15" t="s">
        <v>7586</v>
      </c>
      <c r="K2313" s="7" t="s">
        <v>2449</v>
      </c>
      <c r="L2313" s="19">
        <v>5336832</v>
      </c>
      <c r="M2313" s="19">
        <f t="shared" si="108"/>
        <v>5336832</v>
      </c>
      <c r="N2313" s="11">
        <f>M2313*(1+VOTOS!$P$3%)^Q2313</f>
        <v>5363292.8013486452</v>
      </c>
      <c r="O2313" s="54">
        <f t="shared" si="109"/>
        <v>5363292.8013486452</v>
      </c>
      <c r="P2313" s="103">
        <f t="shared" si="110"/>
        <v>3.5691299423899325E-5</v>
      </c>
      <c r="Q2313" s="6">
        <v>41</v>
      </c>
      <c r="R2313" s="6"/>
      <c r="S2313" s="6" t="s">
        <v>11</v>
      </c>
    </row>
    <row r="2314" spans="1:20" s="47" customFormat="1" ht="14" x14ac:dyDescent="0.15">
      <c r="A2314" s="8" t="s">
        <v>415</v>
      </c>
      <c r="B2314" s="114" t="s">
        <v>416</v>
      </c>
      <c r="C2314" s="40" t="s">
        <v>65</v>
      </c>
      <c r="D2314" s="6" t="s">
        <v>337</v>
      </c>
      <c r="E2314" s="7" t="s">
        <v>338</v>
      </c>
      <c r="F2314" s="6" t="s">
        <v>2448</v>
      </c>
      <c r="G2314" s="6" t="s">
        <v>5224</v>
      </c>
      <c r="H2314" s="6" t="s">
        <v>38</v>
      </c>
      <c r="I2314" s="8" t="s">
        <v>39</v>
      </c>
      <c r="J2314" s="15" t="s">
        <v>7586</v>
      </c>
      <c r="K2314" s="7" t="s">
        <v>2450</v>
      </c>
      <c r="L2314" s="19">
        <v>2144875</v>
      </c>
      <c r="M2314" s="19">
        <f t="shared" si="108"/>
        <v>2144875</v>
      </c>
      <c r="N2314" s="11">
        <f>M2314*(1+VOTOS!$P$3%)^Q2314</f>
        <v>2188258.7257290417</v>
      </c>
      <c r="O2314" s="54">
        <f t="shared" si="109"/>
        <v>2188258.7257290417</v>
      </c>
      <c r="P2314" s="103">
        <f t="shared" si="110"/>
        <v>1.4562284829445869E-5</v>
      </c>
      <c r="Q2314" s="6">
        <v>166</v>
      </c>
      <c r="R2314" s="6"/>
      <c r="S2314" s="6" t="s">
        <v>11</v>
      </c>
    </row>
    <row r="2315" spans="1:20" s="47" customFormat="1" ht="14" x14ac:dyDescent="0.15">
      <c r="A2315" s="8" t="s">
        <v>415</v>
      </c>
      <c r="B2315" s="114" t="s">
        <v>416</v>
      </c>
      <c r="C2315" s="40" t="s">
        <v>65</v>
      </c>
      <c r="D2315" s="6" t="s">
        <v>337</v>
      </c>
      <c r="E2315" s="7" t="s">
        <v>338</v>
      </c>
      <c r="F2315" s="6" t="s">
        <v>2448</v>
      </c>
      <c r="G2315" s="6" t="s">
        <v>5224</v>
      </c>
      <c r="H2315" s="6" t="s">
        <v>38</v>
      </c>
      <c r="I2315" s="8" t="s">
        <v>39</v>
      </c>
      <c r="J2315" s="15" t="s">
        <v>7586</v>
      </c>
      <c r="K2315" s="7" t="s">
        <v>2452</v>
      </c>
      <c r="L2315" s="19">
        <v>17455888</v>
      </c>
      <c r="M2315" s="19">
        <f t="shared" si="108"/>
        <v>17455888</v>
      </c>
      <c r="N2315" s="11">
        <f>M2315*(1+VOTOS!$P$3%)^Q2315</f>
        <v>17470634.349979807</v>
      </c>
      <c r="O2315" s="54">
        <f t="shared" si="109"/>
        <v>17470634.349979807</v>
      </c>
      <c r="P2315" s="103">
        <f t="shared" si="110"/>
        <v>1.16262465020331E-4</v>
      </c>
      <c r="Q2315" s="6">
        <v>7</v>
      </c>
      <c r="R2315" s="6"/>
      <c r="S2315" s="6" t="s">
        <v>11</v>
      </c>
    </row>
    <row r="2316" spans="1:20" s="47" customFormat="1" ht="14" x14ac:dyDescent="0.15">
      <c r="A2316" s="8" t="s">
        <v>415</v>
      </c>
      <c r="B2316" s="114" t="s">
        <v>416</v>
      </c>
      <c r="C2316" s="40" t="s">
        <v>65</v>
      </c>
      <c r="D2316" s="6" t="s">
        <v>337</v>
      </c>
      <c r="E2316" s="7" t="s">
        <v>338</v>
      </c>
      <c r="F2316" s="6" t="s">
        <v>2448</v>
      </c>
      <c r="G2316" s="6" t="s">
        <v>5224</v>
      </c>
      <c r="H2316" s="6" t="s">
        <v>38</v>
      </c>
      <c r="I2316" s="8" t="s">
        <v>39</v>
      </c>
      <c r="J2316" s="15" t="s">
        <v>7586</v>
      </c>
      <c r="K2316" s="7" t="s">
        <v>2451</v>
      </c>
      <c r="L2316" s="19">
        <v>12119056</v>
      </c>
      <c r="M2316" s="19">
        <f t="shared" si="108"/>
        <v>12119056</v>
      </c>
      <c r="N2316" s="11">
        <f>M2316*(1+VOTOS!$P$3%)^Q2316</f>
        <v>12179144.069729215</v>
      </c>
      <c r="O2316" s="54">
        <f t="shared" si="109"/>
        <v>12179144.069729215</v>
      </c>
      <c r="P2316" s="103">
        <f t="shared" si="110"/>
        <v>8.1048992441771369E-5</v>
      </c>
      <c r="Q2316" s="6">
        <v>41</v>
      </c>
      <c r="R2316" s="6"/>
      <c r="S2316" s="6" t="s">
        <v>11</v>
      </c>
    </row>
    <row r="2317" spans="1:20" s="47" customFormat="1" ht="14" x14ac:dyDescent="0.15">
      <c r="A2317" s="8" t="s">
        <v>415</v>
      </c>
      <c r="B2317" s="114" t="s">
        <v>416</v>
      </c>
      <c r="C2317" s="40" t="s">
        <v>65</v>
      </c>
      <c r="D2317" s="6" t="s">
        <v>1852</v>
      </c>
      <c r="E2317" s="7" t="s">
        <v>1853</v>
      </c>
      <c r="F2317" s="6" t="s">
        <v>2453</v>
      </c>
      <c r="G2317" s="6" t="s">
        <v>4936</v>
      </c>
      <c r="H2317" s="6" t="s">
        <v>38</v>
      </c>
      <c r="I2317" s="8" t="s">
        <v>39</v>
      </c>
      <c r="J2317" s="15" t="s">
        <v>7586</v>
      </c>
      <c r="K2317" s="7" t="s">
        <v>2454</v>
      </c>
      <c r="L2317" s="19">
        <v>259777</v>
      </c>
      <c r="M2317" s="19">
        <f t="shared" si="108"/>
        <v>0</v>
      </c>
      <c r="N2317" s="11">
        <f>M2317*(1+VOTOS!$P$3%)^Q2317</f>
        <v>0</v>
      </c>
      <c r="O2317" s="54">
        <f t="shared" si="109"/>
        <v>259777</v>
      </c>
      <c r="P2317" s="103">
        <f t="shared" si="110"/>
        <v>1.7287474381616509E-6</v>
      </c>
      <c r="Q2317" s="6">
        <v>0</v>
      </c>
      <c r="R2317" s="6"/>
      <c r="S2317" s="6" t="s">
        <v>11</v>
      </c>
      <c r="T2317" s="75"/>
    </row>
    <row r="2318" spans="1:20" s="47" customFormat="1" ht="14" x14ac:dyDescent="0.15">
      <c r="A2318" s="14" t="s">
        <v>5234</v>
      </c>
      <c r="B2318" s="115" t="s">
        <v>416</v>
      </c>
      <c r="C2318" s="40" t="s">
        <v>65</v>
      </c>
      <c r="D2318" s="12" t="s">
        <v>1417</v>
      </c>
      <c r="E2318" s="51" t="s">
        <v>1418</v>
      </c>
      <c r="F2318" s="14" t="s">
        <v>5960</v>
      </c>
      <c r="G2318" s="14" t="s">
        <v>37</v>
      </c>
      <c r="H2318" s="14" t="s">
        <v>38</v>
      </c>
      <c r="I2318" s="14" t="s">
        <v>39</v>
      </c>
      <c r="J2318" s="15" t="s">
        <v>7586</v>
      </c>
      <c r="K2318" s="52" t="s">
        <v>5961</v>
      </c>
      <c r="L2318" s="109">
        <v>1289550.5</v>
      </c>
      <c r="M2318" s="19">
        <f t="shared" si="108"/>
        <v>0</v>
      </c>
      <c r="N2318" s="11">
        <f>M2318*(1+VOTOS!$P$3%)^Q2318</f>
        <v>0</v>
      </c>
      <c r="O2318" s="54">
        <f t="shared" si="109"/>
        <v>1289550.5</v>
      </c>
      <c r="P2318" s="103">
        <f t="shared" si="110"/>
        <v>8.5816185545874956E-6</v>
      </c>
      <c r="Q2318" s="6">
        <v>0</v>
      </c>
      <c r="R2318" s="6"/>
      <c r="S2318" s="6" t="s">
        <v>7</v>
      </c>
      <c r="T2318" s="75"/>
    </row>
    <row r="2319" spans="1:20" s="47" customFormat="1" ht="14" x14ac:dyDescent="0.15">
      <c r="A2319" s="14" t="s">
        <v>5234</v>
      </c>
      <c r="B2319" s="115" t="s">
        <v>416</v>
      </c>
      <c r="C2319" s="40" t="s">
        <v>65</v>
      </c>
      <c r="D2319" s="12" t="s">
        <v>1417</v>
      </c>
      <c r="E2319" s="51" t="s">
        <v>1418</v>
      </c>
      <c r="F2319" s="14" t="s">
        <v>5960</v>
      </c>
      <c r="G2319" s="14" t="s">
        <v>37</v>
      </c>
      <c r="H2319" s="14" t="s">
        <v>38</v>
      </c>
      <c r="I2319" s="14" t="s">
        <v>39</v>
      </c>
      <c r="J2319" s="15" t="s">
        <v>7586</v>
      </c>
      <c r="K2319" s="52" t="s">
        <v>4865</v>
      </c>
      <c r="L2319" s="109">
        <v>446250</v>
      </c>
      <c r="M2319" s="19">
        <f t="shared" si="108"/>
        <v>0</v>
      </c>
      <c r="N2319" s="11">
        <f>M2319*(1+VOTOS!$P$3%)^Q2319</f>
        <v>0</v>
      </c>
      <c r="O2319" s="54">
        <f t="shared" si="109"/>
        <v>446250</v>
      </c>
      <c r="P2319" s="103">
        <f t="shared" si="110"/>
        <v>2.969676084794407E-6</v>
      </c>
      <c r="Q2319" s="6">
        <v>0</v>
      </c>
      <c r="R2319" s="6"/>
      <c r="S2319" s="6" t="s">
        <v>7</v>
      </c>
      <c r="T2319" s="75"/>
    </row>
    <row r="2320" spans="1:20" s="47" customFormat="1" ht="14" x14ac:dyDescent="0.15">
      <c r="A2320" s="8" t="s">
        <v>415</v>
      </c>
      <c r="B2320" s="114" t="s">
        <v>416</v>
      </c>
      <c r="C2320" s="40" t="s">
        <v>65</v>
      </c>
      <c r="D2320" s="6" t="s">
        <v>1704</v>
      </c>
      <c r="E2320" s="7" t="s">
        <v>1706</v>
      </c>
      <c r="F2320" s="6" t="s">
        <v>2455</v>
      </c>
      <c r="G2320" s="6" t="s">
        <v>5224</v>
      </c>
      <c r="H2320" s="6" t="s">
        <v>38</v>
      </c>
      <c r="I2320" s="8" t="s">
        <v>39</v>
      </c>
      <c r="J2320" s="15" t="s">
        <v>7586</v>
      </c>
      <c r="K2320" s="7" t="s">
        <v>2456</v>
      </c>
      <c r="L2320" s="19">
        <v>622965</v>
      </c>
      <c r="M2320" s="19">
        <f t="shared" si="108"/>
        <v>622965</v>
      </c>
      <c r="N2320" s="11">
        <f>M2320*(1+VOTOS!$P$3%)^Q2320</f>
        <v>625449.86887805432</v>
      </c>
      <c r="O2320" s="54">
        <f t="shared" si="109"/>
        <v>625449.86887805432</v>
      </c>
      <c r="P2320" s="103">
        <f t="shared" si="110"/>
        <v>4.1622039615573231E-6</v>
      </c>
      <c r="Q2320" s="6">
        <v>33</v>
      </c>
      <c r="R2320" s="6"/>
      <c r="S2320" s="6" t="s">
        <v>11</v>
      </c>
      <c r="T2320" s="75"/>
    </row>
    <row r="2321" spans="1:20" s="47" customFormat="1" ht="14" x14ac:dyDescent="0.15">
      <c r="A2321" s="8" t="s">
        <v>415</v>
      </c>
      <c r="B2321" s="114" t="s">
        <v>416</v>
      </c>
      <c r="C2321" s="40" t="s">
        <v>65</v>
      </c>
      <c r="D2321" s="6" t="s">
        <v>1298</v>
      </c>
      <c r="E2321" s="7" t="s">
        <v>1299</v>
      </c>
      <c r="F2321" s="6" t="s">
        <v>2457</v>
      </c>
      <c r="G2321" s="6" t="s">
        <v>118</v>
      </c>
      <c r="H2321" s="6" t="s">
        <v>38</v>
      </c>
      <c r="I2321" s="8" t="s">
        <v>39</v>
      </c>
      <c r="J2321" s="15" t="s">
        <v>7586</v>
      </c>
      <c r="K2321" s="7" t="s">
        <v>2458</v>
      </c>
      <c r="L2321" s="19">
        <v>2418450</v>
      </c>
      <c r="M2321" s="19">
        <f t="shared" si="108"/>
        <v>2418450</v>
      </c>
      <c r="N2321" s="11">
        <f>M2321*(1+VOTOS!$P$3%)^Q2321</f>
        <v>2438664.1774511491</v>
      </c>
      <c r="O2321" s="54">
        <f t="shared" si="109"/>
        <v>2438664.1774511491</v>
      </c>
      <c r="P2321" s="103">
        <f t="shared" si="110"/>
        <v>1.622866708486611E-5</v>
      </c>
      <c r="Q2321" s="6">
        <v>69</v>
      </c>
      <c r="R2321" s="6"/>
      <c r="S2321" s="6" t="s">
        <v>11</v>
      </c>
      <c r="T2321" s="75"/>
    </row>
    <row r="2322" spans="1:20" s="47" customFormat="1" ht="14" x14ac:dyDescent="0.15">
      <c r="A2322" s="8" t="s">
        <v>415</v>
      </c>
      <c r="B2322" s="114" t="s">
        <v>416</v>
      </c>
      <c r="C2322" s="40" t="s">
        <v>65</v>
      </c>
      <c r="D2322" s="6" t="s">
        <v>228</v>
      </c>
      <c r="E2322" s="7" t="s">
        <v>229</v>
      </c>
      <c r="F2322" s="6" t="s">
        <v>2459</v>
      </c>
      <c r="G2322" s="6" t="s">
        <v>4936</v>
      </c>
      <c r="H2322" s="6" t="s">
        <v>38</v>
      </c>
      <c r="I2322" s="8" t="s">
        <v>39</v>
      </c>
      <c r="J2322" s="15" t="s">
        <v>7586</v>
      </c>
      <c r="K2322" s="7" t="s">
        <v>2461</v>
      </c>
      <c r="L2322" s="19">
        <v>23066910</v>
      </c>
      <c r="M2322" s="19">
        <f t="shared" ref="M2322:M2385" si="111">+IF(Q2322&gt;0,L2322,0)</f>
        <v>23066910</v>
      </c>
      <c r="N2322" s="11">
        <f>M2322*(1+VOTOS!$P$3%)^Q2322</f>
        <v>23086396.417867295</v>
      </c>
      <c r="O2322" s="54">
        <f t="shared" si="109"/>
        <v>23086396.417867295</v>
      </c>
      <c r="P2322" s="103">
        <f t="shared" si="110"/>
        <v>1.5363388084307849E-4</v>
      </c>
      <c r="Q2322" s="6">
        <v>7</v>
      </c>
      <c r="R2322" s="6"/>
      <c r="S2322" s="6" t="s">
        <v>11</v>
      </c>
      <c r="T2322" s="75"/>
    </row>
    <row r="2323" spans="1:20" s="47" customFormat="1" ht="14" x14ac:dyDescent="0.15">
      <c r="A2323" s="8" t="s">
        <v>415</v>
      </c>
      <c r="B2323" s="114" t="s">
        <v>416</v>
      </c>
      <c r="C2323" s="40" t="s">
        <v>65</v>
      </c>
      <c r="D2323" s="6" t="s">
        <v>228</v>
      </c>
      <c r="E2323" s="7" t="s">
        <v>229</v>
      </c>
      <c r="F2323" s="6" t="s">
        <v>2459</v>
      </c>
      <c r="G2323" s="6" t="s">
        <v>4936</v>
      </c>
      <c r="H2323" s="6" t="s">
        <v>38</v>
      </c>
      <c r="I2323" s="8" t="s">
        <v>39</v>
      </c>
      <c r="J2323" s="15" t="s">
        <v>7586</v>
      </c>
      <c r="K2323" s="7" t="s">
        <v>2460</v>
      </c>
      <c r="L2323" s="19">
        <v>20341194</v>
      </c>
      <c r="M2323" s="19">
        <f t="shared" si="111"/>
        <v>20341194</v>
      </c>
      <c r="N2323" s="11">
        <f>M2323*(1+VOTOS!$P$3%)^Q2323</f>
        <v>20373118.311873924</v>
      </c>
      <c r="O2323" s="54">
        <f t="shared" si="109"/>
        <v>20373118.311873924</v>
      </c>
      <c r="P2323" s="103">
        <f t="shared" si="110"/>
        <v>1.3557773047273724E-4</v>
      </c>
      <c r="Q2323" s="6">
        <v>13</v>
      </c>
      <c r="R2323" s="6"/>
      <c r="S2323" s="6" t="s">
        <v>11</v>
      </c>
      <c r="T2323" s="75"/>
    </row>
    <row r="2324" spans="1:20" s="47" customFormat="1" ht="14" x14ac:dyDescent="0.15">
      <c r="A2324" s="8" t="s">
        <v>415</v>
      </c>
      <c r="B2324" s="114" t="s">
        <v>416</v>
      </c>
      <c r="C2324" s="40" t="s">
        <v>65</v>
      </c>
      <c r="D2324" s="6" t="s">
        <v>228</v>
      </c>
      <c r="E2324" s="7" t="s">
        <v>229</v>
      </c>
      <c r="F2324" s="6" t="s">
        <v>2459</v>
      </c>
      <c r="G2324" s="6" t="s">
        <v>4936</v>
      </c>
      <c r="H2324" s="6" t="s">
        <v>38</v>
      </c>
      <c r="I2324" s="8" t="s">
        <v>39</v>
      </c>
      <c r="J2324" s="15" t="s">
        <v>7586</v>
      </c>
      <c r="K2324" s="7" t="s">
        <v>4295</v>
      </c>
      <c r="L2324" s="19">
        <v>8084493</v>
      </c>
      <c r="M2324" s="19">
        <f t="shared" si="111"/>
        <v>0</v>
      </c>
      <c r="N2324" s="11">
        <f>M2324*(1+VOTOS!$P$3%)^Q2324</f>
        <v>0</v>
      </c>
      <c r="O2324" s="54">
        <f t="shared" si="109"/>
        <v>8084493</v>
      </c>
      <c r="P2324" s="103">
        <f t="shared" si="110"/>
        <v>5.3800169232017458E-5</v>
      </c>
      <c r="Q2324" s="6">
        <v>0</v>
      </c>
      <c r="R2324" s="6"/>
      <c r="S2324" s="6" t="s">
        <v>11</v>
      </c>
      <c r="T2324" s="75"/>
    </row>
    <row r="2325" spans="1:20" s="47" customFormat="1" ht="14" x14ac:dyDescent="0.15">
      <c r="A2325" s="8" t="s">
        <v>415</v>
      </c>
      <c r="B2325" s="114" t="s">
        <v>416</v>
      </c>
      <c r="C2325" s="40" t="s">
        <v>65</v>
      </c>
      <c r="D2325" s="6" t="s">
        <v>228</v>
      </c>
      <c r="E2325" s="7" t="s">
        <v>229</v>
      </c>
      <c r="F2325" s="6" t="s">
        <v>2459</v>
      </c>
      <c r="G2325" s="6" t="s">
        <v>4936</v>
      </c>
      <c r="H2325" s="6" t="s">
        <v>38</v>
      </c>
      <c r="I2325" s="8" t="s">
        <v>39</v>
      </c>
      <c r="J2325" s="15" t="s">
        <v>7586</v>
      </c>
      <c r="K2325" s="7" t="s">
        <v>5208</v>
      </c>
      <c r="L2325" s="19">
        <v>1240830</v>
      </c>
      <c r="M2325" s="19">
        <f t="shared" si="111"/>
        <v>0</v>
      </c>
      <c r="N2325" s="11">
        <f>M2325*(1+VOTOS!$P$3%)^Q2325</f>
        <v>0</v>
      </c>
      <c r="O2325" s="54">
        <f t="shared" si="109"/>
        <v>1240830</v>
      </c>
      <c r="P2325" s="103">
        <f t="shared" si="110"/>
        <v>8.2573964734911912E-6</v>
      </c>
      <c r="Q2325" s="6">
        <v>0</v>
      </c>
      <c r="R2325" s="6"/>
      <c r="S2325" s="6" t="s">
        <v>11</v>
      </c>
      <c r="T2325" s="75"/>
    </row>
    <row r="2326" spans="1:20" s="47" customFormat="1" ht="14" x14ac:dyDescent="0.15">
      <c r="A2326" s="8" t="s">
        <v>415</v>
      </c>
      <c r="B2326" s="114" t="s">
        <v>416</v>
      </c>
      <c r="C2326" s="40" t="s">
        <v>65</v>
      </c>
      <c r="D2326" s="6" t="s">
        <v>228</v>
      </c>
      <c r="E2326" s="7" t="s">
        <v>229</v>
      </c>
      <c r="F2326" s="6" t="s">
        <v>2459</v>
      </c>
      <c r="G2326" s="6" t="s">
        <v>4936</v>
      </c>
      <c r="H2326" s="6" t="s">
        <v>38</v>
      </c>
      <c r="I2326" s="8" t="s">
        <v>39</v>
      </c>
      <c r="J2326" s="15" t="s">
        <v>7586</v>
      </c>
      <c r="K2326" s="7" t="s">
        <v>2330</v>
      </c>
      <c r="L2326" s="19">
        <v>6925743</v>
      </c>
      <c r="M2326" s="19">
        <f t="shared" si="111"/>
        <v>6925743</v>
      </c>
      <c r="N2326" s="11">
        <f>M2326*(1+VOTOS!$P$3%)^Q2326</f>
        <v>6963441.0910783038</v>
      </c>
      <c r="O2326" s="54">
        <f t="shared" si="109"/>
        <v>6963441.0910783038</v>
      </c>
      <c r="P2326" s="103">
        <f t="shared" si="110"/>
        <v>4.633986437210064E-5</v>
      </c>
      <c r="Q2326" s="6">
        <v>45</v>
      </c>
      <c r="R2326" s="6"/>
      <c r="S2326" s="6" t="s">
        <v>11</v>
      </c>
      <c r="T2326" s="75"/>
    </row>
    <row r="2327" spans="1:20" s="47" customFormat="1" ht="14" x14ac:dyDescent="0.15">
      <c r="A2327" s="8" t="s">
        <v>415</v>
      </c>
      <c r="B2327" s="114" t="s">
        <v>416</v>
      </c>
      <c r="C2327" s="40" t="s">
        <v>65</v>
      </c>
      <c r="D2327" s="6" t="s">
        <v>228</v>
      </c>
      <c r="E2327" s="7" t="s">
        <v>229</v>
      </c>
      <c r="F2327" s="6" t="s">
        <v>2459</v>
      </c>
      <c r="G2327" s="6" t="s">
        <v>4936</v>
      </c>
      <c r="H2327" s="6" t="s">
        <v>38</v>
      </c>
      <c r="I2327" s="8" t="s">
        <v>39</v>
      </c>
      <c r="J2327" s="15" t="s">
        <v>7586</v>
      </c>
      <c r="K2327" s="7" t="s">
        <v>4231</v>
      </c>
      <c r="L2327" s="19">
        <v>5369579</v>
      </c>
      <c r="M2327" s="19">
        <f t="shared" si="111"/>
        <v>5369579</v>
      </c>
      <c r="N2327" s="11">
        <f>M2327*(1+VOTOS!$P$3%)^Q2327</f>
        <v>5417726.4164862586</v>
      </c>
      <c r="O2327" s="54">
        <f t="shared" si="109"/>
        <v>5417726.4164862586</v>
      </c>
      <c r="P2327" s="103">
        <f t="shared" si="110"/>
        <v>3.605354077982778E-5</v>
      </c>
      <c r="Q2327" s="6">
        <v>74</v>
      </c>
      <c r="R2327" s="6"/>
      <c r="S2327" s="6" t="s">
        <v>11</v>
      </c>
      <c r="T2327" s="75"/>
    </row>
    <row r="2328" spans="1:20" s="47" customFormat="1" ht="14" x14ac:dyDescent="0.15">
      <c r="A2328" s="8" t="s">
        <v>415</v>
      </c>
      <c r="B2328" s="114" t="s">
        <v>416</v>
      </c>
      <c r="C2328" s="40" t="s">
        <v>65</v>
      </c>
      <c r="D2328" s="6" t="s">
        <v>228</v>
      </c>
      <c r="E2328" s="7" t="s">
        <v>229</v>
      </c>
      <c r="F2328" s="6" t="s">
        <v>2459</v>
      </c>
      <c r="G2328" s="6" t="s">
        <v>4936</v>
      </c>
      <c r="H2328" s="6" t="s">
        <v>38</v>
      </c>
      <c r="I2328" s="8" t="s">
        <v>39</v>
      </c>
      <c r="J2328" s="15" t="s">
        <v>7586</v>
      </c>
      <c r="K2328" s="7" t="s">
        <v>2460</v>
      </c>
      <c r="L2328" s="19">
        <v>4377323</v>
      </c>
      <c r="M2328" s="19">
        <f t="shared" si="111"/>
        <v>4377323</v>
      </c>
      <c r="N2328" s="11">
        <f>M2328*(1+VOTOS!$P$3%)^Q2328</f>
        <v>4384192.9519126015</v>
      </c>
      <c r="O2328" s="54">
        <f t="shared" si="109"/>
        <v>4384192.9519126015</v>
      </c>
      <c r="P2328" s="103">
        <f t="shared" si="110"/>
        <v>2.91756480905749E-5</v>
      </c>
      <c r="Q2328" s="6">
        <v>13</v>
      </c>
      <c r="R2328" s="6"/>
      <c r="S2328" s="6" t="s">
        <v>11</v>
      </c>
      <c r="T2328" s="75"/>
    </row>
    <row r="2329" spans="1:20" s="47" customFormat="1" ht="14" x14ac:dyDescent="0.15">
      <c r="A2329" s="8" t="s">
        <v>415</v>
      </c>
      <c r="B2329" s="114" t="s">
        <v>416</v>
      </c>
      <c r="C2329" s="40" t="s">
        <v>65</v>
      </c>
      <c r="D2329" s="6" t="s">
        <v>228</v>
      </c>
      <c r="E2329" s="7" t="s">
        <v>229</v>
      </c>
      <c r="F2329" s="6" t="s">
        <v>2459</v>
      </c>
      <c r="G2329" s="6" t="s">
        <v>4936</v>
      </c>
      <c r="H2329" s="6" t="s">
        <v>38</v>
      </c>
      <c r="I2329" s="8" t="s">
        <v>39</v>
      </c>
      <c r="J2329" s="15" t="s">
        <v>7586</v>
      </c>
      <c r="K2329" s="7" t="s">
        <v>2461</v>
      </c>
      <c r="L2329" s="19">
        <v>3275690</v>
      </c>
      <c r="M2329" s="19">
        <f t="shared" si="111"/>
        <v>3275690</v>
      </c>
      <c r="N2329" s="11">
        <f>M2329*(1+VOTOS!$P$3%)^Q2329</f>
        <v>3278457.2308143447</v>
      </c>
      <c r="O2329" s="54">
        <f t="shared" si="109"/>
        <v>3278457.2308143447</v>
      </c>
      <c r="P2329" s="103">
        <f t="shared" si="110"/>
        <v>2.1817268422119118E-5</v>
      </c>
      <c r="Q2329" s="6">
        <v>7</v>
      </c>
      <c r="R2329" s="6"/>
      <c r="S2329" s="6" t="s">
        <v>11</v>
      </c>
      <c r="T2329" s="75"/>
    </row>
    <row r="2330" spans="1:20" s="47" customFormat="1" ht="14" x14ac:dyDescent="0.15">
      <c r="A2330" s="8" t="s">
        <v>415</v>
      </c>
      <c r="B2330" s="114" t="s">
        <v>416</v>
      </c>
      <c r="C2330" s="40" t="s">
        <v>65</v>
      </c>
      <c r="D2330" s="6" t="s">
        <v>228</v>
      </c>
      <c r="E2330" s="7" t="s">
        <v>229</v>
      </c>
      <c r="F2330" s="6" t="s">
        <v>2459</v>
      </c>
      <c r="G2330" s="6" t="s">
        <v>4936</v>
      </c>
      <c r="H2330" s="6" t="s">
        <v>38</v>
      </c>
      <c r="I2330" s="8" t="s">
        <v>39</v>
      </c>
      <c r="J2330" s="15" t="s">
        <v>7586</v>
      </c>
      <c r="K2330" s="7" t="s">
        <v>2209</v>
      </c>
      <c r="L2330" s="19">
        <v>3088993</v>
      </c>
      <c r="M2330" s="19">
        <f t="shared" si="111"/>
        <v>3088993</v>
      </c>
      <c r="N2330" s="11">
        <f>M2330*(1+VOTOS!$P$3%)^Q2330</f>
        <v>3116691.0807050494</v>
      </c>
      <c r="O2330" s="54">
        <f t="shared" si="109"/>
        <v>3116691.0807050494</v>
      </c>
      <c r="P2330" s="103">
        <f t="shared" si="110"/>
        <v>2.0740757346917247E-5</v>
      </c>
      <c r="Q2330" s="6">
        <v>74</v>
      </c>
      <c r="R2330" s="6"/>
      <c r="S2330" s="6" t="s">
        <v>11</v>
      </c>
      <c r="T2330" s="75"/>
    </row>
    <row r="2331" spans="1:20" s="47" customFormat="1" ht="14" x14ac:dyDescent="0.15">
      <c r="A2331" s="8" t="s">
        <v>415</v>
      </c>
      <c r="B2331" s="114" t="s">
        <v>416</v>
      </c>
      <c r="C2331" s="40" t="s">
        <v>65</v>
      </c>
      <c r="D2331" s="6" t="s">
        <v>228</v>
      </c>
      <c r="E2331" s="7" t="s">
        <v>229</v>
      </c>
      <c r="F2331" s="6" t="s">
        <v>2459</v>
      </c>
      <c r="G2331" s="6" t="s">
        <v>4936</v>
      </c>
      <c r="H2331" s="6" t="s">
        <v>38</v>
      </c>
      <c r="I2331" s="8" t="s">
        <v>39</v>
      </c>
      <c r="J2331" s="15" t="s">
        <v>7586</v>
      </c>
      <c r="K2331" s="7" t="s">
        <v>4233</v>
      </c>
      <c r="L2331" s="19">
        <v>2419261</v>
      </c>
      <c r="M2331" s="19">
        <f t="shared" si="111"/>
        <v>2419261</v>
      </c>
      <c r="N2331" s="11">
        <f>M2331*(1+VOTOS!$P$3%)^Q2331</f>
        <v>2436834.8852257994</v>
      </c>
      <c r="O2331" s="54">
        <f t="shared" si="109"/>
        <v>2436834.8852257994</v>
      </c>
      <c r="P2331" s="103">
        <f t="shared" si="110"/>
        <v>1.6216493627446006E-5</v>
      </c>
      <c r="Q2331" s="6">
        <v>60</v>
      </c>
      <c r="R2331" s="6"/>
      <c r="S2331" s="6" t="s">
        <v>11</v>
      </c>
      <c r="T2331" s="75"/>
    </row>
    <row r="2332" spans="1:20" s="47" customFormat="1" ht="14" x14ac:dyDescent="0.15">
      <c r="A2332" s="8" t="s">
        <v>415</v>
      </c>
      <c r="B2332" s="114" t="s">
        <v>416</v>
      </c>
      <c r="C2332" s="40" t="s">
        <v>65</v>
      </c>
      <c r="D2332" s="6" t="s">
        <v>228</v>
      </c>
      <c r="E2332" s="7" t="s">
        <v>229</v>
      </c>
      <c r="F2332" s="6" t="s">
        <v>2459</v>
      </c>
      <c r="G2332" s="6" t="s">
        <v>4936</v>
      </c>
      <c r="H2332" s="6" t="s">
        <v>38</v>
      </c>
      <c r="I2332" s="8" t="s">
        <v>39</v>
      </c>
      <c r="J2332" s="15" t="s">
        <v>7586</v>
      </c>
      <c r="K2332" s="7" t="s">
        <v>3001</v>
      </c>
      <c r="L2332" s="19">
        <v>1988922</v>
      </c>
      <c r="M2332" s="19">
        <f t="shared" si="111"/>
        <v>1988922</v>
      </c>
      <c r="N2332" s="11">
        <f>M2332*(1+VOTOS!$P$3%)^Q2332</f>
        <v>2006756.0715152312</v>
      </c>
      <c r="O2332" s="54">
        <f t="shared" si="109"/>
        <v>2006756.0715152312</v>
      </c>
      <c r="P2332" s="103">
        <f t="shared" si="110"/>
        <v>1.335443252346164E-5</v>
      </c>
      <c r="Q2332" s="6">
        <v>74</v>
      </c>
      <c r="R2332" s="6"/>
      <c r="S2332" s="6" t="s">
        <v>11</v>
      </c>
      <c r="T2332" s="75"/>
    </row>
    <row r="2333" spans="1:20" s="47" customFormat="1" ht="14" x14ac:dyDescent="0.15">
      <c r="A2333" s="8" t="s">
        <v>415</v>
      </c>
      <c r="B2333" s="114" t="s">
        <v>416</v>
      </c>
      <c r="C2333" s="40" t="s">
        <v>65</v>
      </c>
      <c r="D2333" s="6" t="s">
        <v>228</v>
      </c>
      <c r="E2333" s="7" t="s">
        <v>229</v>
      </c>
      <c r="F2333" s="6" t="s">
        <v>2459</v>
      </c>
      <c r="G2333" s="6" t="s">
        <v>4936</v>
      </c>
      <c r="H2333" s="6" t="s">
        <v>38</v>
      </c>
      <c r="I2333" s="8" t="s">
        <v>39</v>
      </c>
      <c r="J2333" s="15" t="s">
        <v>7586</v>
      </c>
      <c r="K2333" s="7" t="s">
        <v>2414</v>
      </c>
      <c r="L2333" s="19">
        <v>1880501</v>
      </c>
      <c r="M2333" s="19">
        <f t="shared" si="111"/>
        <v>1880501</v>
      </c>
      <c r="N2333" s="11">
        <f>M2333*(1+VOTOS!$P$3%)^Q2333</f>
        <v>1887546.4498620536</v>
      </c>
      <c r="O2333" s="54">
        <f t="shared" si="109"/>
        <v>1887546.4498620536</v>
      </c>
      <c r="P2333" s="103">
        <f t="shared" si="110"/>
        <v>1.2561123924020003E-5</v>
      </c>
      <c r="Q2333" s="6">
        <v>31</v>
      </c>
      <c r="R2333" s="6"/>
      <c r="S2333" s="6" t="s">
        <v>11</v>
      </c>
    </row>
    <row r="2334" spans="1:20" s="47" customFormat="1" ht="14" x14ac:dyDescent="0.15">
      <c r="A2334" s="8" t="s">
        <v>415</v>
      </c>
      <c r="B2334" s="114" t="s">
        <v>416</v>
      </c>
      <c r="C2334" s="40" t="s">
        <v>65</v>
      </c>
      <c r="D2334" s="6" t="s">
        <v>228</v>
      </c>
      <c r="E2334" s="7" t="s">
        <v>229</v>
      </c>
      <c r="F2334" s="6" t="s">
        <v>2459</v>
      </c>
      <c r="G2334" s="6" t="s">
        <v>4936</v>
      </c>
      <c r="H2334" s="6" t="s">
        <v>38</v>
      </c>
      <c r="I2334" s="8" t="s">
        <v>39</v>
      </c>
      <c r="J2334" s="15" t="s">
        <v>7586</v>
      </c>
      <c r="K2334" s="7" t="s">
        <v>1650</v>
      </c>
      <c r="L2334" s="19">
        <v>1726162</v>
      </c>
      <c r="M2334" s="19">
        <f t="shared" si="111"/>
        <v>1726162</v>
      </c>
      <c r="N2334" s="11">
        <f>M2334*(1+VOTOS!$P$3%)^Q2334</f>
        <v>1753445.2344456611</v>
      </c>
      <c r="O2334" s="54">
        <f t="shared" si="109"/>
        <v>1753445.2344456611</v>
      </c>
      <c r="P2334" s="103">
        <f t="shared" si="110"/>
        <v>1.1668715694633058E-5</v>
      </c>
      <c r="Q2334" s="6">
        <v>130</v>
      </c>
      <c r="R2334" s="6"/>
      <c r="S2334" s="6" t="s">
        <v>11</v>
      </c>
    </row>
    <row r="2335" spans="1:20" s="47" customFormat="1" ht="14" x14ac:dyDescent="0.15">
      <c r="A2335" s="8" t="s">
        <v>415</v>
      </c>
      <c r="B2335" s="114" t="s">
        <v>416</v>
      </c>
      <c r="C2335" s="40" t="s">
        <v>65</v>
      </c>
      <c r="D2335" s="6" t="s">
        <v>228</v>
      </c>
      <c r="E2335" s="7" t="s">
        <v>229</v>
      </c>
      <c r="F2335" s="6" t="s">
        <v>2459</v>
      </c>
      <c r="G2335" s="6" t="s">
        <v>4936</v>
      </c>
      <c r="H2335" s="6" t="s">
        <v>38</v>
      </c>
      <c r="I2335" s="8" t="s">
        <v>39</v>
      </c>
      <c r="J2335" s="15" t="s">
        <v>7586</v>
      </c>
      <c r="K2335" s="7" t="s">
        <v>4256</v>
      </c>
      <c r="L2335" s="19">
        <v>1317739</v>
      </c>
      <c r="M2335" s="19">
        <f t="shared" si="111"/>
        <v>1317739</v>
      </c>
      <c r="N2335" s="11">
        <f>M2335*(1+VOTOS!$P$3%)^Q2335</f>
        <v>1334053.1840136671</v>
      </c>
      <c r="O2335" s="54">
        <f t="shared" si="109"/>
        <v>1334053.1840136671</v>
      </c>
      <c r="P2335" s="103">
        <f t="shared" si="110"/>
        <v>8.8777721824296228E-6</v>
      </c>
      <c r="Q2335" s="6">
        <v>102</v>
      </c>
      <c r="R2335" s="6"/>
      <c r="S2335" s="6" t="s">
        <v>11</v>
      </c>
    </row>
    <row r="2336" spans="1:20" s="47" customFormat="1" ht="14" x14ac:dyDescent="0.15">
      <c r="A2336" s="8" t="s">
        <v>415</v>
      </c>
      <c r="B2336" s="114" t="s">
        <v>416</v>
      </c>
      <c r="C2336" s="40" t="s">
        <v>65</v>
      </c>
      <c r="D2336" s="6" t="s">
        <v>228</v>
      </c>
      <c r="E2336" s="7" t="s">
        <v>229</v>
      </c>
      <c r="F2336" s="6" t="s">
        <v>2459</v>
      </c>
      <c r="G2336" s="6" t="s">
        <v>4936</v>
      </c>
      <c r="H2336" s="6" t="s">
        <v>38</v>
      </c>
      <c r="I2336" s="8" t="s">
        <v>39</v>
      </c>
      <c r="J2336" s="15" t="s">
        <v>7586</v>
      </c>
      <c r="K2336" s="7" t="s">
        <v>4234</v>
      </c>
      <c r="L2336" s="19">
        <v>1276509</v>
      </c>
      <c r="M2336" s="19">
        <f t="shared" si="111"/>
        <v>1276509</v>
      </c>
      <c r="N2336" s="11">
        <f>M2336*(1+VOTOS!$P$3%)^Q2336</f>
        <v>1285781.7583570769</v>
      </c>
      <c r="O2336" s="54">
        <f t="shared" si="109"/>
        <v>1285781.7583570769</v>
      </c>
      <c r="P2336" s="103">
        <f t="shared" si="110"/>
        <v>8.5565385726787952E-6</v>
      </c>
      <c r="Q2336" s="6">
        <v>60</v>
      </c>
      <c r="R2336" s="6"/>
      <c r="S2336" s="6" t="s">
        <v>11</v>
      </c>
    </row>
    <row r="2337" spans="1:19" s="47" customFormat="1" ht="14" x14ac:dyDescent="0.15">
      <c r="A2337" s="8" t="s">
        <v>415</v>
      </c>
      <c r="B2337" s="114" t="s">
        <v>416</v>
      </c>
      <c r="C2337" s="40" t="s">
        <v>65</v>
      </c>
      <c r="D2337" s="6" t="s">
        <v>228</v>
      </c>
      <c r="E2337" s="7" t="s">
        <v>229</v>
      </c>
      <c r="F2337" s="6" t="s">
        <v>2459</v>
      </c>
      <c r="G2337" s="6" t="s">
        <v>4936</v>
      </c>
      <c r="H2337" s="6" t="s">
        <v>38</v>
      </c>
      <c r="I2337" s="8" t="s">
        <v>39</v>
      </c>
      <c r="J2337" s="15" t="s">
        <v>7586</v>
      </c>
      <c r="K2337" s="7" t="s">
        <v>4255</v>
      </c>
      <c r="L2337" s="19">
        <v>1227313</v>
      </c>
      <c r="M2337" s="19">
        <f t="shared" si="111"/>
        <v>1227313</v>
      </c>
      <c r="N2337" s="11">
        <f>M2337*(1+VOTOS!$P$3%)^Q2337</f>
        <v>1243857.3746666273</v>
      </c>
      <c r="O2337" s="54">
        <f t="shared" si="109"/>
        <v>1243857.3746666273</v>
      </c>
      <c r="P2337" s="103">
        <f t="shared" si="110"/>
        <v>8.2775428536529737E-6</v>
      </c>
      <c r="Q2337" s="6">
        <v>111</v>
      </c>
      <c r="R2337" s="6"/>
      <c r="S2337" s="6" t="s">
        <v>11</v>
      </c>
    </row>
    <row r="2338" spans="1:19" s="47" customFormat="1" ht="14" x14ac:dyDescent="0.15">
      <c r="A2338" s="8" t="s">
        <v>415</v>
      </c>
      <c r="B2338" s="114" t="s">
        <v>416</v>
      </c>
      <c r="C2338" s="40" t="s">
        <v>65</v>
      </c>
      <c r="D2338" s="6" t="s">
        <v>228</v>
      </c>
      <c r="E2338" s="7" t="s">
        <v>229</v>
      </c>
      <c r="F2338" s="6" t="s">
        <v>2459</v>
      </c>
      <c r="G2338" s="6" t="s">
        <v>4936</v>
      </c>
      <c r="H2338" s="6" t="s">
        <v>38</v>
      </c>
      <c r="I2338" s="8" t="s">
        <v>39</v>
      </c>
      <c r="J2338" s="15" t="s">
        <v>7586</v>
      </c>
      <c r="K2338" s="7" t="s">
        <v>1348</v>
      </c>
      <c r="L2338" s="19">
        <v>1143546</v>
      </c>
      <c r="M2338" s="19">
        <f t="shared" si="111"/>
        <v>1143546</v>
      </c>
      <c r="N2338" s="11">
        <f>M2338*(1+VOTOS!$P$3%)^Q2338</f>
        <v>1163584.0206462936</v>
      </c>
      <c r="O2338" s="54">
        <f t="shared" si="109"/>
        <v>1163584.0206462936</v>
      </c>
      <c r="P2338" s="103">
        <f t="shared" si="110"/>
        <v>7.7433448487668792E-6</v>
      </c>
      <c r="Q2338" s="6">
        <v>144</v>
      </c>
      <c r="R2338" s="6"/>
      <c r="S2338" s="6" t="s">
        <v>11</v>
      </c>
    </row>
    <row r="2339" spans="1:19" s="47" customFormat="1" ht="14" x14ac:dyDescent="0.15">
      <c r="A2339" s="8" t="s">
        <v>415</v>
      </c>
      <c r="B2339" s="114" t="s">
        <v>416</v>
      </c>
      <c r="C2339" s="40" t="s">
        <v>65</v>
      </c>
      <c r="D2339" s="6" t="s">
        <v>228</v>
      </c>
      <c r="E2339" s="7" t="s">
        <v>229</v>
      </c>
      <c r="F2339" s="6" t="s">
        <v>2459</v>
      </c>
      <c r="G2339" s="6" t="s">
        <v>4936</v>
      </c>
      <c r="H2339" s="6" t="s">
        <v>38</v>
      </c>
      <c r="I2339" s="8" t="s">
        <v>39</v>
      </c>
      <c r="J2339" s="15" t="s">
        <v>7586</v>
      </c>
      <c r="K2339" s="7" t="s">
        <v>4237</v>
      </c>
      <c r="L2339" s="19">
        <v>822742</v>
      </c>
      <c r="M2339" s="19">
        <f t="shared" si="111"/>
        <v>822742</v>
      </c>
      <c r="N2339" s="11">
        <f>M2339*(1+VOTOS!$P$3%)^Q2339</f>
        <v>834335.77782922226</v>
      </c>
      <c r="O2339" s="54">
        <f t="shared" si="109"/>
        <v>834335.77782922226</v>
      </c>
      <c r="P2339" s="103">
        <f t="shared" si="110"/>
        <v>5.5522846075244395E-6</v>
      </c>
      <c r="Q2339" s="6">
        <v>116</v>
      </c>
      <c r="R2339" s="6"/>
      <c r="S2339" s="6" t="s">
        <v>11</v>
      </c>
    </row>
    <row r="2340" spans="1:19" s="47" customFormat="1" ht="14" x14ac:dyDescent="0.15">
      <c r="A2340" s="8" t="s">
        <v>415</v>
      </c>
      <c r="B2340" s="114" t="s">
        <v>416</v>
      </c>
      <c r="C2340" s="40" t="s">
        <v>65</v>
      </c>
      <c r="D2340" s="6" t="s">
        <v>228</v>
      </c>
      <c r="E2340" s="7" t="s">
        <v>229</v>
      </c>
      <c r="F2340" s="6" t="s">
        <v>2459</v>
      </c>
      <c r="G2340" s="6" t="s">
        <v>4936</v>
      </c>
      <c r="H2340" s="6" t="s">
        <v>38</v>
      </c>
      <c r="I2340" s="8" t="s">
        <v>39</v>
      </c>
      <c r="J2340" s="15" t="s">
        <v>7586</v>
      </c>
      <c r="K2340" s="7" t="s">
        <v>1343</v>
      </c>
      <c r="L2340" s="19">
        <v>535659</v>
      </c>
      <c r="M2340" s="19">
        <f t="shared" si="111"/>
        <v>535659</v>
      </c>
      <c r="N2340" s="11">
        <f>M2340*(1+VOTOS!$P$3%)^Q2340</f>
        <v>544125.4765415577</v>
      </c>
      <c r="O2340" s="54">
        <f t="shared" si="109"/>
        <v>544125.4765415577</v>
      </c>
      <c r="P2340" s="103">
        <f t="shared" si="110"/>
        <v>3.6210115738102498E-6</v>
      </c>
      <c r="Q2340" s="6">
        <v>130</v>
      </c>
      <c r="R2340" s="6"/>
      <c r="S2340" s="6" t="s">
        <v>11</v>
      </c>
    </row>
    <row r="2341" spans="1:19" s="47" customFormat="1" ht="14" x14ac:dyDescent="0.15">
      <c r="A2341" s="8" t="s">
        <v>415</v>
      </c>
      <c r="B2341" s="114" t="s">
        <v>416</v>
      </c>
      <c r="C2341" s="40" t="s">
        <v>65</v>
      </c>
      <c r="D2341" s="6" t="s">
        <v>228</v>
      </c>
      <c r="E2341" s="7" t="s">
        <v>229</v>
      </c>
      <c r="F2341" s="6" t="s">
        <v>2459</v>
      </c>
      <c r="G2341" s="6" t="s">
        <v>4936</v>
      </c>
      <c r="H2341" s="6" t="s">
        <v>38</v>
      </c>
      <c r="I2341" s="8" t="s">
        <v>39</v>
      </c>
      <c r="J2341" s="15" t="s">
        <v>7586</v>
      </c>
      <c r="K2341" s="7" t="s">
        <v>4236</v>
      </c>
      <c r="L2341" s="19">
        <v>433029</v>
      </c>
      <c r="M2341" s="19">
        <f t="shared" si="111"/>
        <v>433029</v>
      </c>
      <c r="N2341" s="11">
        <f>M2341*(1+VOTOS!$P$3%)^Q2341</f>
        <v>439290.0335363698</v>
      </c>
      <c r="O2341" s="54">
        <f t="shared" si="109"/>
        <v>439290.0335363698</v>
      </c>
      <c r="P2341" s="103">
        <f t="shared" si="110"/>
        <v>2.9233593431517991E-6</v>
      </c>
      <c r="Q2341" s="6">
        <v>119</v>
      </c>
      <c r="R2341" s="6"/>
      <c r="S2341" s="6" t="s">
        <v>11</v>
      </c>
    </row>
    <row r="2342" spans="1:19" s="47" customFormat="1" ht="14" x14ac:dyDescent="0.15">
      <c r="A2342" s="8" t="s">
        <v>415</v>
      </c>
      <c r="B2342" s="114" t="s">
        <v>416</v>
      </c>
      <c r="C2342" s="40" t="s">
        <v>65</v>
      </c>
      <c r="D2342" s="6" t="s">
        <v>228</v>
      </c>
      <c r="E2342" s="7" t="s">
        <v>229</v>
      </c>
      <c r="F2342" s="6" t="s">
        <v>2459</v>
      </c>
      <c r="G2342" s="6" t="s">
        <v>4936</v>
      </c>
      <c r="H2342" s="6" t="s">
        <v>38</v>
      </c>
      <c r="I2342" s="8" t="s">
        <v>39</v>
      </c>
      <c r="J2342" s="15" t="s">
        <v>7586</v>
      </c>
      <c r="K2342" s="7" t="s">
        <v>1837</v>
      </c>
      <c r="L2342" s="19">
        <v>166748</v>
      </c>
      <c r="M2342" s="19">
        <f t="shared" si="111"/>
        <v>166748</v>
      </c>
      <c r="N2342" s="11">
        <f>M2342*(1+VOTOS!$P$3%)^Q2342</f>
        <v>169977.16744640295</v>
      </c>
      <c r="O2342" s="54">
        <f t="shared" si="109"/>
        <v>169977.16744640295</v>
      </c>
      <c r="P2342" s="103">
        <f t="shared" si="110"/>
        <v>1.1311532305359714E-6</v>
      </c>
      <c r="Q2342" s="6">
        <v>159</v>
      </c>
      <c r="R2342" s="6"/>
      <c r="S2342" s="6" t="s">
        <v>11</v>
      </c>
    </row>
    <row r="2343" spans="1:19" s="47" customFormat="1" ht="14" x14ac:dyDescent="0.15">
      <c r="A2343" s="8" t="s">
        <v>415</v>
      </c>
      <c r="B2343" s="114" t="s">
        <v>416</v>
      </c>
      <c r="C2343" s="40" t="s">
        <v>65</v>
      </c>
      <c r="D2343" s="6" t="s">
        <v>228</v>
      </c>
      <c r="E2343" s="7" t="s">
        <v>229</v>
      </c>
      <c r="F2343" s="6" t="s">
        <v>2459</v>
      </c>
      <c r="G2343" s="6" t="s">
        <v>4936</v>
      </c>
      <c r="H2343" s="6" t="s">
        <v>38</v>
      </c>
      <c r="I2343" s="8" t="s">
        <v>39</v>
      </c>
      <c r="J2343" s="15" t="s">
        <v>7586</v>
      </c>
      <c r="K2343" s="17" t="s">
        <v>3139</v>
      </c>
      <c r="L2343" s="19">
        <v>23761681</v>
      </c>
      <c r="M2343" s="19">
        <f t="shared" si="111"/>
        <v>0</v>
      </c>
      <c r="N2343" s="11">
        <f>M2343*(1+VOTOS!$P$3%)^Q2343</f>
        <v>0</v>
      </c>
      <c r="O2343" s="54">
        <f t="shared" si="109"/>
        <v>23761681</v>
      </c>
      <c r="P2343" s="103">
        <f t="shared" si="110"/>
        <v>1.5812772168115105E-4</v>
      </c>
      <c r="Q2343" s="6">
        <v>0</v>
      </c>
      <c r="R2343" s="6"/>
      <c r="S2343" s="6" t="s">
        <v>11</v>
      </c>
    </row>
    <row r="2344" spans="1:19" s="47" customFormat="1" ht="14" x14ac:dyDescent="0.15">
      <c r="A2344" s="8" t="s">
        <v>415</v>
      </c>
      <c r="B2344" s="114" t="s">
        <v>416</v>
      </c>
      <c r="C2344" s="40" t="s">
        <v>65</v>
      </c>
      <c r="D2344" s="6" t="s">
        <v>200</v>
      </c>
      <c r="E2344" s="7" t="s">
        <v>201</v>
      </c>
      <c r="F2344" s="6" t="s">
        <v>3970</v>
      </c>
      <c r="G2344" s="6" t="s">
        <v>4936</v>
      </c>
      <c r="H2344" s="6" t="s">
        <v>38</v>
      </c>
      <c r="I2344" s="8" t="s">
        <v>39</v>
      </c>
      <c r="J2344" s="15" t="s">
        <v>7586</v>
      </c>
      <c r="K2344" s="7" t="s">
        <v>3974</v>
      </c>
      <c r="L2344" s="19">
        <v>23435853</v>
      </c>
      <c r="M2344" s="19">
        <f t="shared" si="111"/>
        <v>23435853</v>
      </c>
      <c r="N2344" s="11">
        <f>M2344*(1+VOTOS!$P$3%)^Q2344</f>
        <v>23543529.596317679</v>
      </c>
      <c r="O2344" s="54">
        <f t="shared" si="109"/>
        <v>23543529.596317679</v>
      </c>
      <c r="P2344" s="103">
        <f t="shared" si="110"/>
        <v>1.5667598161083233E-4</v>
      </c>
      <c r="Q2344" s="48">
        <v>38</v>
      </c>
      <c r="R2344" s="48"/>
      <c r="S2344" s="48" t="s">
        <v>11</v>
      </c>
    </row>
    <row r="2345" spans="1:19" s="47" customFormat="1" ht="14" x14ac:dyDescent="0.15">
      <c r="A2345" s="8" t="s">
        <v>415</v>
      </c>
      <c r="B2345" s="114" t="s">
        <v>416</v>
      </c>
      <c r="C2345" s="40" t="s">
        <v>65</v>
      </c>
      <c r="D2345" s="6" t="s">
        <v>200</v>
      </c>
      <c r="E2345" s="7" t="s">
        <v>201</v>
      </c>
      <c r="F2345" s="6" t="s">
        <v>3970</v>
      </c>
      <c r="G2345" s="6" t="s">
        <v>4936</v>
      </c>
      <c r="H2345" s="6" t="s">
        <v>38</v>
      </c>
      <c r="I2345" s="8" t="s">
        <v>39</v>
      </c>
      <c r="J2345" s="15" t="s">
        <v>7586</v>
      </c>
      <c r="K2345" s="7" t="s">
        <v>1291</v>
      </c>
      <c r="L2345" s="19">
        <v>10468449</v>
      </c>
      <c r="M2345" s="19">
        <f t="shared" si="111"/>
        <v>10468449</v>
      </c>
      <c r="N2345" s="11">
        <f>M2345*(1+VOTOS!$P$3%)^Q2345</f>
        <v>10481084.879907509</v>
      </c>
      <c r="O2345" s="54">
        <f t="shared" si="109"/>
        <v>10481084.879907509</v>
      </c>
      <c r="P2345" s="103">
        <f t="shared" si="110"/>
        <v>6.9748856270166029E-5</v>
      </c>
      <c r="Q2345" s="48">
        <v>10</v>
      </c>
      <c r="R2345" s="48"/>
      <c r="S2345" s="48" t="s">
        <v>11</v>
      </c>
    </row>
    <row r="2346" spans="1:19" s="47" customFormat="1" ht="14" x14ac:dyDescent="0.15">
      <c r="A2346" s="8" t="s">
        <v>415</v>
      </c>
      <c r="B2346" s="114" t="s">
        <v>416</v>
      </c>
      <c r="C2346" s="40" t="s">
        <v>65</v>
      </c>
      <c r="D2346" s="6" t="s">
        <v>200</v>
      </c>
      <c r="E2346" s="7" t="s">
        <v>201</v>
      </c>
      <c r="F2346" s="6" t="s">
        <v>3970</v>
      </c>
      <c r="G2346" s="6" t="s">
        <v>4936</v>
      </c>
      <c r="H2346" s="6" t="s">
        <v>38</v>
      </c>
      <c r="I2346" s="8" t="s">
        <v>39</v>
      </c>
      <c r="J2346" s="15" t="s">
        <v>7586</v>
      </c>
      <c r="K2346" s="7" t="s">
        <v>3971</v>
      </c>
      <c r="L2346" s="19">
        <v>3774262</v>
      </c>
      <c r="M2346" s="19">
        <f t="shared" si="111"/>
        <v>3774262</v>
      </c>
      <c r="N2346" s="11">
        <f>M2346*(1+VOTOS!$P$3%)^Q2346</f>
        <v>3791602.9385086671</v>
      </c>
      <c r="O2346" s="54">
        <f t="shared" si="109"/>
        <v>3791602.9385086671</v>
      </c>
      <c r="P2346" s="103">
        <f t="shared" si="110"/>
        <v>2.5232117802858012E-5</v>
      </c>
      <c r="Q2346" s="48">
        <v>38</v>
      </c>
      <c r="R2346" s="48"/>
      <c r="S2346" s="48" t="s">
        <v>11</v>
      </c>
    </row>
    <row r="2347" spans="1:19" s="47" customFormat="1" ht="14" x14ac:dyDescent="0.15">
      <c r="A2347" s="8" t="s">
        <v>415</v>
      </c>
      <c r="B2347" s="114" t="s">
        <v>416</v>
      </c>
      <c r="C2347" s="40" t="s">
        <v>65</v>
      </c>
      <c r="D2347" s="6" t="s">
        <v>200</v>
      </c>
      <c r="E2347" s="7" t="s">
        <v>201</v>
      </c>
      <c r="F2347" s="6" t="s">
        <v>3970</v>
      </c>
      <c r="G2347" s="6" t="s">
        <v>4936</v>
      </c>
      <c r="H2347" s="6" t="s">
        <v>38</v>
      </c>
      <c r="I2347" s="8" t="s">
        <v>39</v>
      </c>
      <c r="J2347" s="15" t="s">
        <v>7586</v>
      </c>
      <c r="K2347" s="7" t="s">
        <v>3973</v>
      </c>
      <c r="L2347" s="19">
        <v>1709101</v>
      </c>
      <c r="M2347" s="19">
        <f t="shared" si="111"/>
        <v>1709101</v>
      </c>
      <c r="N2347" s="11">
        <f>M2347*(1+VOTOS!$P$3%)^Q2347</f>
        <v>1716953.5060915488</v>
      </c>
      <c r="O2347" s="54">
        <f t="shared" si="109"/>
        <v>1716953.5060915488</v>
      </c>
      <c r="P2347" s="103">
        <f t="shared" si="110"/>
        <v>1.1425872864412281E-5</v>
      </c>
      <c r="Q2347" s="48">
        <v>38</v>
      </c>
      <c r="R2347" s="48"/>
      <c r="S2347" s="48" t="s">
        <v>11</v>
      </c>
    </row>
    <row r="2348" spans="1:19" s="47" customFormat="1" ht="14" x14ac:dyDescent="0.15">
      <c r="A2348" s="8" t="s">
        <v>415</v>
      </c>
      <c r="B2348" s="114" t="s">
        <v>416</v>
      </c>
      <c r="C2348" s="40" t="s">
        <v>65</v>
      </c>
      <c r="D2348" s="6" t="s">
        <v>200</v>
      </c>
      <c r="E2348" s="7" t="s">
        <v>201</v>
      </c>
      <c r="F2348" s="6" t="s">
        <v>3970</v>
      </c>
      <c r="G2348" s="6" t="s">
        <v>4936</v>
      </c>
      <c r="H2348" s="6" t="s">
        <v>38</v>
      </c>
      <c r="I2348" s="8" t="s">
        <v>39</v>
      </c>
      <c r="J2348" s="15" t="s">
        <v>7586</v>
      </c>
      <c r="K2348" s="7" t="s">
        <v>3972</v>
      </c>
      <c r="L2348" s="19">
        <v>1311705</v>
      </c>
      <c r="M2348" s="19">
        <f t="shared" si="111"/>
        <v>1311705</v>
      </c>
      <c r="N2348" s="11">
        <f>M2348*(1+VOTOS!$P$3%)^Q2348</f>
        <v>1322668.6492933738</v>
      </c>
      <c r="O2348" s="54">
        <f t="shared" si="109"/>
        <v>1322668.6492933738</v>
      </c>
      <c r="P2348" s="103">
        <f t="shared" si="110"/>
        <v>8.8020111056893066E-6</v>
      </c>
      <c r="Q2348" s="48">
        <v>69</v>
      </c>
      <c r="R2348" s="48"/>
      <c r="S2348" s="48" t="s">
        <v>11</v>
      </c>
    </row>
    <row r="2349" spans="1:19" s="47" customFormat="1" ht="14" x14ac:dyDescent="0.15">
      <c r="A2349" s="8" t="s">
        <v>415</v>
      </c>
      <c r="B2349" s="114" t="s">
        <v>416</v>
      </c>
      <c r="C2349" s="40" t="s">
        <v>65</v>
      </c>
      <c r="D2349" s="6" t="s">
        <v>200</v>
      </c>
      <c r="E2349" s="7" t="s">
        <v>201</v>
      </c>
      <c r="F2349" s="6" t="s">
        <v>3970</v>
      </c>
      <c r="G2349" s="6" t="s">
        <v>4936</v>
      </c>
      <c r="H2349" s="6" t="s">
        <v>38</v>
      </c>
      <c r="I2349" s="8" t="s">
        <v>39</v>
      </c>
      <c r="J2349" s="15" t="s">
        <v>7586</v>
      </c>
      <c r="K2349" s="7" t="s">
        <v>4206</v>
      </c>
      <c r="L2349" s="19">
        <v>12184890</v>
      </c>
      <c r="M2349" s="19">
        <f t="shared" si="111"/>
        <v>12184890</v>
      </c>
      <c r="N2349" s="11">
        <f>M2349*(1+VOTOS!$P$3%)^Q2349</f>
        <v>12288217.460180419</v>
      </c>
      <c r="O2349" s="54">
        <f t="shared" si="109"/>
        <v>12288217.460180419</v>
      </c>
      <c r="P2349" s="103">
        <f t="shared" si="110"/>
        <v>8.1774847095240016E-5</v>
      </c>
      <c r="Q2349" s="6">
        <v>70</v>
      </c>
      <c r="R2349" s="6"/>
      <c r="S2349" s="6" t="s">
        <v>11</v>
      </c>
    </row>
    <row r="2350" spans="1:19" s="47" customFormat="1" ht="14" x14ac:dyDescent="0.15">
      <c r="A2350" s="8" t="s">
        <v>415</v>
      </c>
      <c r="B2350" s="114" t="s">
        <v>416</v>
      </c>
      <c r="C2350" s="40" t="s">
        <v>65</v>
      </c>
      <c r="D2350" s="6" t="s">
        <v>200</v>
      </c>
      <c r="E2350" s="7" t="s">
        <v>201</v>
      </c>
      <c r="F2350" s="6" t="s">
        <v>3970</v>
      </c>
      <c r="G2350" s="6" t="s">
        <v>4936</v>
      </c>
      <c r="H2350" s="6" t="s">
        <v>38</v>
      </c>
      <c r="I2350" s="8" t="s">
        <v>39</v>
      </c>
      <c r="J2350" s="15" t="s">
        <v>7586</v>
      </c>
      <c r="K2350" s="7" t="s">
        <v>4259</v>
      </c>
      <c r="L2350" s="19">
        <v>10418248</v>
      </c>
      <c r="M2350" s="19">
        <f t="shared" si="111"/>
        <v>10418248</v>
      </c>
      <c r="N2350" s="11">
        <f>M2350*(1+VOTOS!$P$3%)^Q2350</f>
        <v>10636670.619776366</v>
      </c>
      <c r="O2350" s="54">
        <f t="shared" si="109"/>
        <v>10636670.619776366</v>
      </c>
      <c r="P2350" s="103">
        <f t="shared" si="110"/>
        <v>7.0784238344840736E-5</v>
      </c>
      <c r="Q2350" s="6">
        <v>172</v>
      </c>
      <c r="R2350" s="6"/>
      <c r="S2350" s="6" t="s">
        <v>11</v>
      </c>
    </row>
    <row r="2351" spans="1:19" s="47" customFormat="1" ht="14" x14ac:dyDescent="0.15">
      <c r="A2351" s="8" t="s">
        <v>415</v>
      </c>
      <c r="B2351" s="114" t="s">
        <v>416</v>
      </c>
      <c r="C2351" s="40" t="s">
        <v>65</v>
      </c>
      <c r="D2351" s="6" t="s">
        <v>200</v>
      </c>
      <c r="E2351" s="7" t="s">
        <v>201</v>
      </c>
      <c r="F2351" s="6" t="s">
        <v>3970</v>
      </c>
      <c r="G2351" s="6" t="s">
        <v>4936</v>
      </c>
      <c r="H2351" s="6" t="s">
        <v>38</v>
      </c>
      <c r="I2351" s="8" t="s">
        <v>39</v>
      </c>
      <c r="J2351" s="15" t="s">
        <v>7586</v>
      </c>
      <c r="K2351" s="7" t="s">
        <v>4257</v>
      </c>
      <c r="L2351" s="19">
        <v>7879923</v>
      </c>
      <c r="M2351" s="19">
        <f t="shared" si="111"/>
        <v>7879923</v>
      </c>
      <c r="N2351" s="11">
        <f>M2351*(1+VOTOS!$P$3%)^Q2351</f>
        <v>8072348.5075647281</v>
      </c>
      <c r="O2351" s="54">
        <f t="shared" si="109"/>
        <v>8072348.5075647281</v>
      </c>
      <c r="P2351" s="103">
        <f t="shared" si="110"/>
        <v>5.3719350837066211E-5</v>
      </c>
      <c r="Q2351" s="6">
        <v>200</v>
      </c>
      <c r="R2351" s="6"/>
      <c r="S2351" s="6" t="s">
        <v>11</v>
      </c>
    </row>
    <row r="2352" spans="1:19" s="47" customFormat="1" ht="14" x14ac:dyDescent="0.15">
      <c r="A2352" s="8" t="s">
        <v>415</v>
      </c>
      <c r="B2352" s="114" t="s">
        <v>416</v>
      </c>
      <c r="C2352" s="40" t="s">
        <v>65</v>
      </c>
      <c r="D2352" s="6" t="s">
        <v>200</v>
      </c>
      <c r="E2352" s="7" t="s">
        <v>201</v>
      </c>
      <c r="F2352" s="6" t="s">
        <v>3970</v>
      </c>
      <c r="G2352" s="6" t="s">
        <v>4936</v>
      </c>
      <c r="H2352" s="6" t="s">
        <v>38</v>
      </c>
      <c r="I2352" s="8" t="s">
        <v>39</v>
      </c>
      <c r="J2352" s="15" t="s">
        <v>7586</v>
      </c>
      <c r="K2352" s="7" t="s">
        <v>4258</v>
      </c>
      <c r="L2352" s="19">
        <v>6623248</v>
      </c>
      <c r="M2352" s="19">
        <f t="shared" si="111"/>
        <v>6623248</v>
      </c>
      <c r="N2352" s="11">
        <f>M2352*(1+VOTOS!$P$3%)^Q2352</f>
        <v>6762106.9693380864</v>
      </c>
      <c r="O2352" s="54">
        <f t="shared" si="109"/>
        <v>6762106.9693380864</v>
      </c>
      <c r="P2352" s="103">
        <f t="shared" si="110"/>
        <v>4.5000038878800904E-5</v>
      </c>
      <c r="Q2352" s="6">
        <v>172</v>
      </c>
      <c r="R2352" s="6"/>
      <c r="S2352" s="6" t="s">
        <v>11</v>
      </c>
    </row>
    <row r="2353" spans="1:19" s="47" customFormat="1" ht="14" x14ac:dyDescent="0.15">
      <c r="A2353" s="8" t="s">
        <v>415</v>
      </c>
      <c r="B2353" s="114" t="s">
        <v>416</v>
      </c>
      <c r="C2353" s="40" t="s">
        <v>65</v>
      </c>
      <c r="D2353" s="6" t="s">
        <v>200</v>
      </c>
      <c r="E2353" s="7" t="s">
        <v>201</v>
      </c>
      <c r="F2353" s="6" t="s">
        <v>3970</v>
      </c>
      <c r="G2353" s="6" t="s">
        <v>4936</v>
      </c>
      <c r="H2353" s="6" t="s">
        <v>38</v>
      </c>
      <c r="I2353" s="8" t="s">
        <v>39</v>
      </c>
      <c r="J2353" s="15" t="s">
        <v>7586</v>
      </c>
      <c r="K2353" s="7" t="s">
        <v>3974</v>
      </c>
      <c r="L2353" s="19">
        <v>4971451</v>
      </c>
      <c r="M2353" s="19">
        <f t="shared" si="111"/>
        <v>4971451</v>
      </c>
      <c r="N2353" s="11">
        <f>M2353*(1+VOTOS!$P$3%)^Q2353</f>
        <v>4994292.4524719939</v>
      </c>
      <c r="O2353" s="54">
        <f t="shared" si="109"/>
        <v>4994292.4524719939</v>
      </c>
      <c r="P2353" s="103">
        <f t="shared" si="110"/>
        <v>3.3235699398488041E-5</v>
      </c>
      <c r="Q2353" s="6">
        <v>38</v>
      </c>
      <c r="R2353" s="6"/>
      <c r="S2353" s="6" t="s">
        <v>11</v>
      </c>
    </row>
    <row r="2354" spans="1:19" s="47" customFormat="1" ht="14" x14ac:dyDescent="0.15">
      <c r="A2354" s="8" t="s">
        <v>415</v>
      </c>
      <c r="B2354" s="114" t="s">
        <v>416</v>
      </c>
      <c r="C2354" s="40" t="s">
        <v>65</v>
      </c>
      <c r="D2354" s="6" t="s">
        <v>200</v>
      </c>
      <c r="E2354" s="7" t="s">
        <v>201</v>
      </c>
      <c r="F2354" s="6" t="s">
        <v>3970</v>
      </c>
      <c r="G2354" s="6" t="s">
        <v>4936</v>
      </c>
      <c r="H2354" s="6" t="s">
        <v>38</v>
      </c>
      <c r="I2354" s="8" t="s">
        <v>39</v>
      </c>
      <c r="J2354" s="15" t="s">
        <v>7586</v>
      </c>
      <c r="K2354" s="7" t="s">
        <v>2411</v>
      </c>
      <c r="L2354" s="19">
        <v>4795432</v>
      </c>
      <c r="M2354" s="19">
        <f t="shared" si="111"/>
        <v>4795432</v>
      </c>
      <c r="N2354" s="11">
        <f>M2354*(1+VOTOS!$P$3%)^Q2354</f>
        <v>4846609.4645816544</v>
      </c>
      <c r="O2354" s="54">
        <f t="shared" si="109"/>
        <v>4846609.4645816544</v>
      </c>
      <c r="P2354" s="103">
        <f t="shared" si="110"/>
        <v>3.2252908054468046E-5</v>
      </c>
      <c r="Q2354" s="6">
        <v>88</v>
      </c>
      <c r="R2354" s="6"/>
      <c r="S2354" s="6" t="s">
        <v>11</v>
      </c>
    </row>
    <row r="2355" spans="1:19" s="47" customFormat="1" ht="14" x14ac:dyDescent="0.15">
      <c r="A2355" s="8" t="s">
        <v>415</v>
      </c>
      <c r="B2355" s="114" t="s">
        <v>416</v>
      </c>
      <c r="C2355" s="40" t="s">
        <v>65</v>
      </c>
      <c r="D2355" s="6" t="s">
        <v>200</v>
      </c>
      <c r="E2355" s="7" t="s">
        <v>201</v>
      </c>
      <c r="F2355" s="6" t="s">
        <v>3970</v>
      </c>
      <c r="G2355" s="6" t="s">
        <v>4936</v>
      </c>
      <c r="H2355" s="6" t="s">
        <v>38</v>
      </c>
      <c r="I2355" s="8" t="s">
        <v>39</v>
      </c>
      <c r="J2355" s="15" t="s">
        <v>7586</v>
      </c>
      <c r="K2355" s="7" t="s">
        <v>4260</v>
      </c>
      <c r="L2355" s="19">
        <v>4754802</v>
      </c>
      <c r="M2355" s="19">
        <f t="shared" si="111"/>
        <v>4754802</v>
      </c>
      <c r="N2355" s="11">
        <f>M2355*(1+VOTOS!$P$3%)^Q2355</f>
        <v>4838118.9987434158</v>
      </c>
      <c r="O2355" s="54">
        <f t="shared" si="109"/>
        <v>4838118.9987434158</v>
      </c>
      <c r="P2355" s="103">
        <f t="shared" si="110"/>
        <v>3.2196406243042652E-5</v>
      </c>
      <c r="Q2355" s="6">
        <v>144</v>
      </c>
      <c r="R2355" s="6"/>
      <c r="S2355" s="6" t="s">
        <v>11</v>
      </c>
    </row>
    <row r="2356" spans="1:19" s="47" customFormat="1" ht="14" x14ac:dyDescent="0.15">
      <c r="A2356" s="8" t="s">
        <v>415</v>
      </c>
      <c r="B2356" s="114" t="s">
        <v>416</v>
      </c>
      <c r="C2356" s="40" t="s">
        <v>65</v>
      </c>
      <c r="D2356" s="6" t="s">
        <v>200</v>
      </c>
      <c r="E2356" s="7" t="s">
        <v>201</v>
      </c>
      <c r="F2356" s="6" t="s">
        <v>3970</v>
      </c>
      <c r="G2356" s="6" t="s">
        <v>4936</v>
      </c>
      <c r="H2356" s="6" t="s">
        <v>38</v>
      </c>
      <c r="I2356" s="8" t="s">
        <v>39</v>
      </c>
      <c r="J2356" s="15" t="s">
        <v>7586</v>
      </c>
      <c r="K2356" s="7" t="s">
        <v>2414</v>
      </c>
      <c r="L2356" s="19">
        <v>4397691</v>
      </c>
      <c r="M2356" s="19">
        <f t="shared" si="111"/>
        <v>4397691</v>
      </c>
      <c r="N2356" s="11">
        <f>M2356*(1+VOTOS!$P$3%)^Q2356</f>
        <v>4451599.2981315358</v>
      </c>
      <c r="O2356" s="54">
        <f t="shared" si="109"/>
        <v>4451599.2981315358</v>
      </c>
      <c r="P2356" s="103">
        <f t="shared" si="110"/>
        <v>2.9624219551257792E-5</v>
      </c>
      <c r="Q2356" s="6">
        <v>101</v>
      </c>
      <c r="R2356" s="6"/>
      <c r="S2356" s="6" t="s">
        <v>11</v>
      </c>
    </row>
    <row r="2357" spans="1:19" s="47" customFormat="1" ht="14" x14ac:dyDescent="0.15">
      <c r="A2357" s="8" t="s">
        <v>415</v>
      </c>
      <c r="B2357" s="114" t="s">
        <v>416</v>
      </c>
      <c r="C2357" s="40" t="s">
        <v>65</v>
      </c>
      <c r="D2357" s="6" t="s">
        <v>200</v>
      </c>
      <c r="E2357" s="7" t="s">
        <v>201</v>
      </c>
      <c r="F2357" s="6" t="s">
        <v>3970</v>
      </c>
      <c r="G2357" s="6" t="s">
        <v>4936</v>
      </c>
      <c r="H2357" s="6" t="s">
        <v>38</v>
      </c>
      <c r="I2357" s="8" t="s">
        <v>39</v>
      </c>
      <c r="J2357" s="15" t="s">
        <v>7586</v>
      </c>
      <c r="K2357" s="7" t="s">
        <v>1837</v>
      </c>
      <c r="L2357" s="19">
        <v>3035864</v>
      </c>
      <c r="M2357" s="19">
        <f t="shared" si="111"/>
        <v>3035864</v>
      </c>
      <c r="N2357" s="11">
        <f>M2357*(1+VOTOS!$P$3%)^Q2357</f>
        <v>3079758.6267244406</v>
      </c>
      <c r="O2357" s="54">
        <f t="shared" si="109"/>
        <v>3079758.6267244406</v>
      </c>
      <c r="P2357" s="103">
        <f t="shared" si="110"/>
        <v>2.0494981603860699E-5</v>
      </c>
      <c r="Q2357" s="6">
        <v>119</v>
      </c>
      <c r="R2357" s="6"/>
      <c r="S2357" s="6" t="s">
        <v>11</v>
      </c>
    </row>
    <row r="2358" spans="1:19" s="47" customFormat="1" ht="14" x14ac:dyDescent="0.15">
      <c r="A2358" s="8" t="s">
        <v>415</v>
      </c>
      <c r="B2358" s="114" t="s">
        <v>416</v>
      </c>
      <c r="C2358" s="40" t="s">
        <v>65</v>
      </c>
      <c r="D2358" s="6" t="s">
        <v>200</v>
      </c>
      <c r="E2358" s="7" t="s">
        <v>201</v>
      </c>
      <c r="F2358" s="6" t="s">
        <v>3970</v>
      </c>
      <c r="G2358" s="6" t="s">
        <v>4936</v>
      </c>
      <c r="H2358" s="6" t="s">
        <v>38</v>
      </c>
      <c r="I2358" s="8" t="s">
        <v>39</v>
      </c>
      <c r="J2358" s="15" t="s">
        <v>7586</v>
      </c>
      <c r="K2358" s="7" t="s">
        <v>4235</v>
      </c>
      <c r="L2358" s="19">
        <v>2612047</v>
      </c>
      <c r="M2358" s="19">
        <f t="shared" si="111"/>
        <v>2612047</v>
      </c>
      <c r="N2358" s="11">
        <f>M2358*(1+VOTOS!$P$3%)^Q2358</f>
        <v>2644066.3047691579</v>
      </c>
      <c r="O2358" s="54">
        <f t="shared" si="109"/>
        <v>2644066.3047691579</v>
      </c>
      <c r="P2358" s="103">
        <f t="shared" si="110"/>
        <v>1.7595564082652523E-5</v>
      </c>
      <c r="Q2358" s="6">
        <v>101</v>
      </c>
      <c r="R2358" s="6"/>
      <c r="S2358" s="6" t="s">
        <v>11</v>
      </c>
    </row>
    <row r="2359" spans="1:19" s="47" customFormat="1" ht="14" x14ac:dyDescent="0.15">
      <c r="A2359" s="8" t="s">
        <v>415</v>
      </c>
      <c r="B2359" s="114" t="s">
        <v>416</v>
      </c>
      <c r="C2359" s="40" t="s">
        <v>65</v>
      </c>
      <c r="D2359" s="6" t="s">
        <v>200</v>
      </c>
      <c r="E2359" s="7" t="s">
        <v>201</v>
      </c>
      <c r="F2359" s="6" t="s">
        <v>3970</v>
      </c>
      <c r="G2359" s="6" t="s">
        <v>4936</v>
      </c>
      <c r="H2359" s="6" t="s">
        <v>38</v>
      </c>
      <c r="I2359" s="8" t="s">
        <v>39</v>
      </c>
      <c r="J2359" s="15" t="s">
        <v>7586</v>
      </c>
      <c r="K2359" s="7" t="s">
        <v>1291</v>
      </c>
      <c r="L2359" s="19">
        <v>2220674</v>
      </c>
      <c r="M2359" s="19">
        <f t="shared" si="111"/>
        <v>2220674</v>
      </c>
      <c r="N2359" s="11">
        <f>M2359*(1+VOTOS!$P$3%)^Q2359</f>
        <v>2223354.4515146161</v>
      </c>
      <c r="O2359" s="54">
        <f t="shared" si="109"/>
        <v>2223354.4515146161</v>
      </c>
      <c r="P2359" s="103">
        <f t="shared" si="110"/>
        <v>1.4795837630664743E-5</v>
      </c>
      <c r="Q2359" s="6">
        <v>10</v>
      </c>
      <c r="R2359" s="6"/>
      <c r="S2359" s="6" t="s">
        <v>11</v>
      </c>
    </row>
    <row r="2360" spans="1:19" s="47" customFormat="1" ht="14" x14ac:dyDescent="0.15">
      <c r="A2360" s="8" t="s">
        <v>415</v>
      </c>
      <c r="B2360" s="114" t="s">
        <v>416</v>
      </c>
      <c r="C2360" s="40" t="s">
        <v>65</v>
      </c>
      <c r="D2360" s="6" t="s">
        <v>200</v>
      </c>
      <c r="E2360" s="7" t="s">
        <v>201</v>
      </c>
      <c r="F2360" s="6" t="s">
        <v>3970</v>
      </c>
      <c r="G2360" s="6" t="s">
        <v>4936</v>
      </c>
      <c r="H2360" s="6" t="s">
        <v>38</v>
      </c>
      <c r="I2360" s="8" t="s">
        <v>39</v>
      </c>
      <c r="J2360" s="15" t="s">
        <v>7586</v>
      </c>
      <c r="K2360" s="7" t="s">
        <v>4255</v>
      </c>
      <c r="L2360" s="19">
        <v>2159216</v>
      </c>
      <c r="M2360" s="19">
        <f t="shared" si="111"/>
        <v>2159216</v>
      </c>
      <c r="N2360" s="11">
        <f>M2360*(1+VOTOS!$P$3%)^Q2360</f>
        <v>2189907.0342660109</v>
      </c>
      <c r="O2360" s="54">
        <f t="shared" si="109"/>
        <v>2189907.0342660109</v>
      </c>
      <c r="P2360" s="103">
        <f t="shared" si="110"/>
        <v>1.457325388814077E-5</v>
      </c>
      <c r="Q2360" s="6">
        <v>117</v>
      </c>
      <c r="R2360" s="6"/>
      <c r="S2360" s="6" t="s">
        <v>11</v>
      </c>
    </row>
    <row r="2361" spans="1:19" s="47" customFormat="1" ht="14" x14ac:dyDescent="0.15">
      <c r="A2361" s="8" t="s">
        <v>415</v>
      </c>
      <c r="B2361" s="114" t="s">
        <v>416</v>
      </c>
      <c r="C2361" s="40" t="s">
        <v>65</v>
      </c>
      <c r="D2361" s="6" t="s">
        <v>200</v>
      </c>
      <c r="E2361" s="7" t="s">
        <v>201</v>
      </c>
      <c r="F2361" s="6" t="s">
        <v>3970</v>
      </c>
      <c r="G2361" s="6" t="s">
        <v>4936</v>
      </c>
      <c r="H2361" s="6" t="s">
        <v>38</v>
      </c>
      <c r="I2361" s="8" t="s">
        <v>39</v>
      </c>
      <c r="J2361" s="15" t="s">
        <v>7586</v>
      </c>
      <c r="K2361" s="7" t="s">
        <v>2330</v>
      </c>
      <c r="L2361" s="19">
        <v>1298787</v>
      </c>
      <c r="M2361" s="19">
        <f t="shared" si="111"/>
        <v>1298787</v>
      </c>
      <c r="N2361" s="11">
        <f>M2361*(1+VOTOS!$P$3%)^Q2361</f>
        <v>1314707.9450607973</v>
      </c>
      <c r="O2361" s="54">
        <f t="shared" si="109"/>
        <v>1314707.9450607973</v>
      </c>
      <c r="P2361" s="103">
        <f t="shared" si="110"/>
        <v>8.749034718064424E-6</v>
      </c>
      <c r="Q2361" s="6">
        <v>101</v>
      </c>
      <c r="R2361" s="6"/>
      <c r="S2361" s="6" t="s">
        <v>11</v>
      </c>
    </row>
    <row r="2362" spans="1:19" s="47" customFormat="1" ht="14" x14ac:dyDescent="0.15">
      <c r="A2362" s="8" t="s">
        <v>415</v>
      </c>
      <c r="B2362" s="114" t="s">
        <v>416</v>
      </c>
      <c r="C2362" s="40" t="s">
        <v>65</v>
      </c>
      <c r="D2362" s="6" t="s">
        <v>200</v>
      </c>
      <c r="E2362" s="7" t="s">
        <v>201</v>
      </c>
      <c r="F2362" s="6" t="s">
        <v>3970</v>
      </c>
      <c r="G2362" s="6" t="s">
        <v>4936</v>
      </c>
      <c r="H2362" s="6" t="s">
        <v>38</v>
      </c>
      <c r="I2362" s="8" t="s">
        <v>39</v>
      </c>
      <c r="J2362" s="15" t="s">
        <v>7586</v>
      </c>
      <c r="K2362" s="7" t="s">
        <v>3973</v>
      </c>
      <c r="L2362" s="19">
        <v>930000</v>
      </c>
      <c r="M2362" s="19">
        <f t="shared" si="111"/>
        <v>930000</v>
      </c>
      <c r="N2362" s="11">
        <f>M2362*(1+VOTOS!$P$3%)^Q2362</f>
        <v>934272.90760764899</v>
      </c>
      <c r="O2362" s="54">
        <f t="shared" si="109"/>
        <v>934272.90760764899</v>
      </c>
      <c r="P2362" s="103">
        <f t="shared" si="110"/>
        <v>6.2173398552241342E-6</v>
      </c>
      <c r="Q2362" s="6">
        <v>38</v>
      </c>
      <c r="R2362" s="6"/>
      <c r="S2362" s="6" t="s">
        <v>11</v>
      </c>
    </row>
    <row r="2363" spans="1:19" s="47" customFormat="1" ht="14" x14ac:dyDescent="0.15">
      <c r="A2363" s="8" t="s">
        <v>415</v>
      </c>
      <c r="B2363" s="114" t="s">
        <v>416</v>
      </c>
      <c r="C2363" s="40" t="s">
        <v>65</v>
      </c>
      <c r="D2363" s="6" t="s">
        <v>200</v>
      </c>
      <c r="E2363" s="7" t="s">
        <v>201</v>
      </c>
      <c r="F2363" s="6" t="s">
        <v>3970</v>
      </c>
      <c r="G2363" s="6" t="s">
        <v>4936</v>
      </c>
      <c r="H2363" s="6" t="s">
        <v>38</v>
      </c>
      <c r="I2363" s="8" t="s">
        <v>39</v>
      </c>
      <c r="J2363" s="15" t="s">
        <v>7586</v>
      </c>
      <c r="K2363" s="7" t="s">
        <v>3971</v>
      </c>
      <c r="L2363" s="19">
        <v>800634</v>
      </c>
      <c r="M2363" s="19">
        <f t="shared" si="111"/>
        <v>800634</v>
      </c>
      <c r="N2363" s="11">
        <f>M2363*(1+VOTOS!$P$3%)^Q2363</f>
        <v>804312.53237585211</v>
      </c>
      <c r="O2363" s="54">
        <f t="shared" si="109"/>
        <v>804312.53237585211</v>
      </c>
      <c r="P2363" s="103">
        <f t="shared" si="110"/>
        <v>5.3524878254274401E-6</v>
      </c>
      <c r="Q2363" s="6">
        <v>38</v>
      </c>
      <c r="R2363" s="6"/>
      <c r="S2363" s="6" t="s">
        <v>11</v>
      </c>
    </row>
    <row r="2364" spans="1:19" s="47" customFormat="1" ht="14" x14ac:dyDescent="0.15">
      <c r="A2364" s="8" t="s">
        <v>415</v>
      </c>
      <c r="B2364" s="114" t="s">
        <v>416</v>
      </c>
      <c r="C2364" s="40" t="s">
        <v>65</v>
      </c>
      <c r="D2364" s="6" t="s">
        <v>200</v>
      </c>
      <c r="E2364" s="7" t="s">
        <v>201</v>
      </c>
      <c r="F2364" s="6" t="s">
        <v>3970</v>
      </c>
      <c r="G2364" s="6" t="s">
        <v>4936</v>
      </c>
      <c r="H2364" s="6" t="s">
        <v>38</v>
      </c>
      <c r="I2364" s="8" t="s">
        <v>39</v>
      </c>
      <c r="J2364" s="15" t="s">
        <v>7586</v>
      </c>
      <c r="K2364" s="7" t="s">
        <v>4188</v>
      </c>
      <c r="L2364" s="19">
        <v>386010</v>
      </c>
      <c r="M2364" s="19">
        <f t="shared" si="111"/>
        <v>0</v>
      </c>
      <c r="N2364" s="11">
        <f>M2364*(1+VOTOS!$P$3%)^Q2364</f>
        <v>0</v>
      </c>
      <c r="O2364" s="54">
        <f t="shared" si="109"/>
        <v>386010</v>
      </c>
      <c r="P2364" s="103">
        <f t="shared" si="110"/>
        <v>2.5687947686083788E-6</v>
      </c>
      <c r="Q2364" s="6">
        <v>0</v>
      </c>
      <c r="R2364" s="6"/>
      <c r="S2364" s="6" t="s">
        <v>11</v>
      </c>
    </row>
    <row r="2365" spans="1:19" s="47" customFormat="1" ht="14" x14ac:dyDescent="0.15">
      <c r="A2365" s="14" t="s">
        <v>5234</v>
      </c>
      <c r="B2365" s="115" t="s">
        <v>416</v>
      </c>
      <c r="C2365" s="40" t="s">
        <v>65</v>
      </c>
      <c r="D2365" s="12" t="s">
        <v>650</v>
      </c>
      <c r="E2365" s="51" t="s">
        <v>651</v>
      </c>
      <c r="F2365" s="14" t="s">
        <v>5880</v>
      </c>
      <c r="G2365" s="14" t="s">
        <v>37</v>
      </c>
      <c r="H2365" s="14" t="s">
        <v>38</v>
      </c>
      <c r="I2365" s="14" t="s">
        <v>39</v>
      </c>
      <c r="J2365" s="15" t="s">
        <v>7586</v>
      </c>
      <c r="K2365" s="52" t="s">
        <v>5882</v>
      </c>
      <c r="L2365" s="109">
        <v>12589817</v>
      </c>
      <c r="M2365" s="19">
        <f t="shared" si="111"/>
        <v>12589817</v>
      </c>
      <c r="N2365" s="11">
        <f>M2365*(1+VOTOS!$P$3%)^Q2365</f>
        <v>12850666.64053349</v>
      </c>
      <c r="O2365" s="54">
        <f t="shared" si="109"/>
        <v>12850666.64053349</v>
      </c>
      <c r="P2365" s="103">
        <f t="shared" si="110"/>
        <v>8.5517798086403565E-5</v>
      </c>
      <c r="Q2365" s="6">
        <v>170</v>
      </c>
      <c r="R2365" s="6"/>
      <c r="S2365" s="6" t="s">
        <v>7</v>
      </c>
    </row>
    <row r="2366" spans="1:19" s="47" customFormat="1" ht="14" x14ac:dyDescent="0.15">
      <c r="A2366" s="14" t="s">
        <v>5234</v>
      </c>
      <c r="B2366" s="115" t="s">
        <v>416</v>
      </c>
      <c r="C2366" s="40" t="s">
        <v>65</v>
      </c>
      <c r="D2366" s="12" t="s">
        <v>650</v>
      </c>
      <c r="E2366" s="51" t="s">
        <v>651</v>
      </c>
      <c r="F2366" s="14" t="s">
        <v>5880</v>
      </c>
      <c r="G2366" s="14" t="s">
        <v>37</v>
      </c>
      <c r="H2366" s="14" t="s">
        <v>38</v>
      </c>
      <c r="I2366" s="14" t="s">
        <v>39</v>
      </c>
      <c r="J2366" s="15" t="s">
        <v>7586</v>
      </c>
      <c r="K2366" s="52" t="s">
        <v>5881</v>
      </c>
      <c r="L2366" s="109">
        <v>1152753.5</v>
      </c>
      <c r="M2366" s="19">
        <f t="shared" si="111"/>
        <v>1152753.5</v>
      </c>
      <c r="N2366" s="11">
        <f>M2366*(1+VOTOS!$P$3%)^Q2366</f>
        <v>1176637.5116658346</v>
      </c>
      <c r="O2366" s="54">
        <f t="shared" si="109"/>
        <v>1176637.5116658346</v>
      </c>
      <c r="P2366" s="103">
        <f t="shared" si="110"/>
        <v>7.8302123896157514E-6</v>
      </c>
      <c r="Q2366" s="6">
        <v>170</v>
      </c>
      <c r="R2366" s="6"/>
      <c r="S2366" s="6" t="s">
        <v>7</v>
      </c>
    </row>
    <row r="2367" spans="1:19" s="47" customFormat="1" ht="14" x14ac:dyDescent="0.15">
      <c r="A2367" s="14" t="s">
        <v>5234</v>
      </c>
      <c r="B2367" s="115" t="s">
        <v>416</v>
      </c>
      <c r="C2367" s="40" t="s">
        <v>65</v>
      </c>
      <c r="D2367" s="12" t="s">
        <v>1321</v>
      </c>
      <c r="E2367" s="51" t="s">
        <v>1322</v>
      </c>
      <c r="F2367" s="14" t="s">
        <v>5438</v>
      </c>
      <c r="G2367" s="14" t="s">
        <v>37</v>
      </c>
      <c r="H2367" s="14" t="s">
        <v>38</v>
      </c>
      <c r="I2367" s="14" t="s">
        <v>39</v>
      </c>
      <c r="J2367" s="15" t="s">
        <v>7586</v>
      </c>
      <c r="K2367" s="52" t="s">
        <v>4232</v>
      </c>
      <c r="L2367" s="109">
        <v>1993433</v>
      </c>
      <c r="M2367" s="19">
        <f t="shared" si="111"/>
        <v>1993433</v>
      </c>
      <c r="N2367" s="11">
        <f>M2367*(1+VOTOS!$P$3%)^Q2367</f>
        <v>2012763.8110217352</v>
      </c>
      <c r="O2367" s="54">
        <f t="shared" si="109"/>
        <v>2012763.8110217352</v>
      </c>
      <c r="P2367" s="103">
        <f t="shared" si="110"/>
        <v>1.3394412445783521E-5</v>
      </c>
      <c r="Q2367" s="6">
        <v>80</v>
      </c>
      <c r="R2367" s="6"/>
      <c r="S2367" s="6" t="s">
        <v>7</v>
      </c>
    </row>
    <row r="2368" spans="1:19" s="47" customFormat="1" ht="14" x14ac:dyDescent="0.15">
      <c r="A2368" s="14" t="s">
        <v>5234</v>
      </c>
      <c r="B2368" s="115" t="s">
        <v>416</v>
      </c>
      <c r="C2368" s="40" t="s">
        <v>65</v>
      </c>
      <c r="D2368" s="12" t="s">
        <v>1321</v>
      </c>
      <c r="E2368" s="51" t="s">
        <v>1322</v>
      </c>
      <c r="F2368" s="14" t="s">
        <v>5438</v>
      </c>
      <c r="G2368" s="14" t="s">
        <v>37</v>
      </c>
      <c r="H2368" s="14" t="s">
        <v>38</v>
      </c>
      <c r="I2368" s="14" t="s">
        <v>39</v>
      </c>
      <c r="J2368" s="15" t="s">
        <v>7586</v>
      </c>
      <c r="K2368" s="52" t="s">
        <v>2756</v>
      </c>
      <c r="L2368" s="109">
        <v>260013</v>
      </c>
      <c r="M2368" s="19">
        <f t="shared" si="111"/>
        <v>260013</v>
      </c>
      <c r="N2368" s="11">
        <f>M2368*(1+VOTOS!$P$3%)^Q2368</f>
        <v>261396.76389295119</v>
      </c>
      <c r="O2368" s="54">
        <f t="shared" si="109"/>
        <v>261396.76389295119</v>
      </c>
      <c r="P2368" s="103">
        <f t="shared" si="110"/>
        <v>1.7395265397771369E-6</v>
      </c>
      <c r="Q2368" s="6">
        <v>44</v>
      </c>
      <c r="R2368" s="6"/>
      <c r="S2368" s="6" t="s">
        <v>7</v>
      </c>
    </row>
    <row r="2369" spans="1:20" s="47" customFormat="1" ht="14" x14ac:dyDescent="0.15">
      <c r="A2369" s="14" t="s">
        <v>5234</v>
      </c>
      <c r="B2369" s="115" t="s">
        <v>416</v>
      </c>
      <c r="C2369" s="40" t="s">
        <v>65</v>
      </c>
      <c r="D2369" s="12" t="s">
        <v>297</v>
      </c>
      <c r="E2369" s="51" t="s">
        <v>298</v>
      </c>
      <c r="F2369" s="14" t="s">
        <v>5962</v>
      </c>
      <c r="G2369" s="14" t="s">
        <v>37</v>
      </c>
      <c r="H2369" s="14" t="s">
        <v>38</v>
      </c>
      <c r="I2369" s="14" t="s">
        <v>39</v>
      </c>
      <c r="J2369" s="15" t="s">
        <v>7586</v>
      </c>
      <c r="K2369" s="52" t="s">
        <v>4477</v>
      </c>
      <c r="L2369" s="109">
        <v>29563599.5</v>
      </c>
      <c r="M2369" s="19">
        <f t="shared" si="111"/>
        <v>29563599.5</v>
      </c>
      <c r="N2369" s="11">
        <f>M2369*(1+VOTOS!$P$3%)^Q2369</f>
        <v>30165211.976742204</v>
      </c>
      <c r="O2369" s="54">
        <f t="shared" si="109"/>
        <v>30165211.976742204</v>
      </c>
      <c r="P2369" s="103">
        <f t="shared" si="110"/>
        <v>2.0074153187694149E-4</v>
      </c>
      <c r="Q2369" s="6">
        <v>167</v>
      </c>
      <c r="R2369" s="6"/>
      <c r="S2369" s="6" t="s">
        <v>7</v>
      </c>
    </row>
    <row r="2370" spans="1:20" s="47" customFormat="1" ht="14" x14ac:dyDescent="0.15">
      <c r="A2370" s="14" t="s">
        <v>5234</v>
      </c>
      <c r="B2370" s="115" t="s">
        <v>416</v>
      </c>
      <c r="C2370" s="40" t="s">
        <v>65</v>
      </c>
      <c r="D2370" s="12" t="s">
        <v>297</v>
      </c>
      <c r="E2370" s="51" t="s">
        <v>298</v>
      </c>
      <c r="F2370" s="14" t="s">
        <v>5962</v>
      </c>
      <c r="G2370" s="14" t="s">
        <v>37</v>
      </c>
      <c r="H2370" s="14" t="s">
        <v>38</v>
      </c>
      <c r="I2370" s="14" t="s">
        <v>39</v>
      </c>
      <c r="J2370" s="15" t="s">
        <v>7586</v>
      </c>
      <c r="K2370" s="52" t="s">
        <v>3006</v>
      </c>
      <c r="L2370" s="109">
        <v>7063194.5</v>
      </c>
      <c r="M2370" s="19">
        <f t="shared" si="111"/>
        <v>0</v>
      </c>
      <c r="N2370" s="11">
        <f>M2370*(1+VOTOS!$P$3%)^Q2370</f>
        <v>0</v>
      </c>
      <c r="O2370" s="54">
        <f t="shared" si="109"/>
        <v>7063194.5</v>
      </c>
      <c r="P2370" s="103">
        <f t="shared" si="110"/>
        <v>4.7003697005941493E-5</v>
      </c>
      <c r="Q2370" s="6">
        <v>0</v>
      </c>
      <c r="R2370" s="6"/>
      <c r="S2370" s="6" t="s">
        <v>7</v>
      </c>
    </row>
    <row r="2371" spans="1:20" s="47" customFormat="1" ht="14" x14ac:dyDescent="0.15">
      <c r="A2371" s="14" t="s">
        <v>5234</v>
      </c>
      <c r="B2371" s="115" t="s">
        <v>416</v>
      </c>
      <c r="C2371" s="40" t="s">
        <v>65</v>
      </c>
      <c r="D2371" s="12" t="s">
        <v>297</v>
      </c>
      <c r="E2371" s="51" t="s">
        <v>298</v>
      </c>
      <c r="F2371" s="14" t="s">
        <v>5962</v>
      </c>
      <c r="G2371" s="14" t="s">
        <v>37</v>
      </c>
      <c r="H2371" s="14" t="s">
        <v>38</v>
      </c>
      <c r="I2371" s="14" t="s">
        <v>39</v>
      </c>
      <c r="J2371" s="15" t="s">
        <v>7586</v>
      </c>
      <c r="K2371" s="52" t="s">
        <v>4477</v>
      </c>
      <c r="L2371" s="109">
        <v>4342386.5</v>
      </c>
      <c r="M2371" s="19">
        <f t="shared" si="111"/>
        <v>0</v>
      </c>
      <c r="N2371" s="11">
        <f>M2371*(1+VOTOS!$P$3%)^Q2371</f>
        <v>0</v>
      </c>
      <c r="O2371" s="54">
        <f t="shared" si="109"/>
        <v>4342386.5</v>
      </c>
      <c r="P2371" s="103">
        <f t="shared" si="110"/>
        <v>2.8897437176434933E-5</v>
      </c>
      <c r="Q2371" s="6">
        <v>0</v>
      </c>
      <c r="R2371" s="6"/>
      <c r="S2371" s="6" t="s">
        <v>7</v>
      </c>
    </row>
    <row r="2372" spans="1:20" s="47" customFormat="1" ht="14" x14ac:dyDescent="0.15">
      <c r="A2372" s="14" t="s">
        <v>5234</v>
      </c>
      <c r="B2372" s="115" t="s">
        <v>416</v>
      </c>
      <c r="C2372" s="40" t="s">
        <v>65</v>
      </c>
      <c r="D2372" s="12" t="s">
        <v>297</v>
      </c>
      <c r="E2372" s="51" t="s">
        <v>298</v>
      </c>
      <c r="F2372" s="14" t="s">
        <v>5962</v>
      </c>
      <c r="G2372" s="14" t="s">
        <v>37</v>
      </c>
      <c r="H2372" s="14" t="s">
        <v>38</v>
      </c>
      <c r="I2372" s="14" t="s">
        <v>39</v>
      </c>
      <c r="J2372" s="15" t="s">
        <v>7586</v>
      </c>
      <c r="K2372" s="52" t="s">
        <v>2923</v>
      </c>
      <c r="L2372" s="109">
        <v>1886235.5</v>
      </c>
      <c r="M2372" s="19">
        <f t="shared" si="111"/>
        <v>1886235.5</v>
      </c>
      <c r="N2372" s="11">
        <f>M2372*(1+VOTOS!$P$3%)^Q2372</f>
        <v>1907055.6756775395</v>
      </c>
      <c r="O2372" s="54">
        <f t="shared" si="109"/>
        <v>1907055.6756775395</v>
      </c>
      <c r="P2372" s="103">
        <f t="shared" si="110"/>
        <v>1.269095267771659E-5</v>
      </c>
      <c r="Q2372" s="6">
        <v>91</v>
      </c>
      <c r="R2372" s="6"/>
      <c r="S2372" s="6" t="s">
        <v>7</v>
      </c>
    </row>
    <row r="2373" spans="1:20" s="47" customFormat="1" ht="14" x14ac:dyDescent="0.15">
      <c r="A2373" s="14" t="s">
        <v>5234</v>
      </c>
      <c r="B2373" s="115" t="s">
        <v>416</v>
      </c>
      <c r="C2373" s="40" t="s">
        <v>65</v>
      </c>
      <c r="D2373" s="12" t="s">
        <v>297</v>
      </c>
      <c r="E2373" s="51" t="s">
        <v>298</v>
      </c>
      <c r="F2373" s="14" t="s">
        <v>5962</v>
      </c>
      <c r="G2373" s="14" t="s">
        <v>37</v>
      </c>
      <c r="H2373" s="14" t="s">
        <v>38</v>
      </c>
      <c r="I2373" s="14" t="s">
        <v>39</v>
      </c>
      <c r="J2373" s="15" t="s">
        <v>7586</v>
      </c>
      <c r="K2373" s="52" t="s">
        <v>4525</v>
      </c>
      <c r="L2373" s="109">
        <v>1679150.5</v>
      </c>
      <c r="M2373" s="19">
        <f t="shared" si="111"/>
        <v>0</v>
      </c>
      <c r="N2373" s="11">
        <f>M2373*(1+VOTOS!$P$3%)^Q2373</f>
        <v>0</v>
      </c>
      <c r="O2373" s="54">
        <f t="shared" si="109"/>
        <v>1679150.5</v>
      </c>
      <c r="P2373" s="103">
        <f t="shared" si="110"/>
        <v>1.1174303826600719E-5</v>
      </c>
      <c r="Q2373" s="6">
        <v>0</v>
      </c>
      <c r="R2373" s="6"/>
      <c r="S2373" s="6" t="s">
        <v>7</v>
      </c>
    </row>
    <row r="2374" spans="1:20" s="47" customFormat="1" ht="14" x14ac:dyDescent="0.15">
      <c r="A2374" s="8" t="s">
        <v>415</v>
      </c>
      <c r="B2374" s="114" t="s">
        <v>416</v>
      </c>
      <c r="C2374" s="40" t="s">
        <v>65</v>
      </c>
      <c r="D2374" s="6" t="s">
        <v>1894</v>
      </c>
      <c r="E2374" s="7" t="s">
        <v>1895</v>
      </c>
      <c r="F2374" s="6" t="s">
        <v>4261</v>
      </c>
      <c r="G2374" s="6" t="s">
        <v>1703</v>
      </c>
      <c r="H2374" s="6" t="s">
        <v>38</v>
      </c>
      <c r="I2374" s="8" t="s">
        <v>39</v>
      </c>
      <c r="J2374" s="15" t="s">
        <v>7586</v>
      </c>
      <c r="K2374" s="7" t="s">
        <v>4262</v>
      </c>
      <c r="L2374" s="19">
        <v>144461</v>
      </c>
      <c r="M2374" s="19">
        <f t="shared" si="111"/>
        <v>144461</v>
      </c>
      <c r="N2374" s="11">
        <f>M2374*(1+VOTOS!$P$3%)^Q2374</f>
        <v>145668.45117276374</v>
      </c>
      <c r="O2374" s="54">
        <f t="shared" si="109"/>
        <v>145668.45117276374</v>
      </c>
      <c r="P2374" s="103">
        <f t="shared" si="110"/>
        <v>9.6938513334856756E-7</v>
      </c>
      <c r="Q2374" s="6">
        <v>69</v>
      </c>
      <c r="R2374" s="6"/>
      <c r="S2374" s="6" t="s">
        <v>11</v>
      </c>
    </row>
    <row r="2375" spans="1:20" s="47" customFormat="1" ht="14" x14ac:dyDescent="0.15">
      <c r="A2375" s="8" t="s">
        <v>415</v>
      </c>
      <c r="B2375" s="114" t="s">
        <v>416</v>
      </c>
      <c r="C2375" s="40" t="s">
        <v>65</v>
      </c>
      <c r="D2375" s="6" t="s">
        <v>1304</v>
      </c>
      <c r="E2375" s="7" t="s">
        <v>1305</v>
      </c>
      <c r="F2375" s="6" t="s">
        <v>2462</v>
      </c>
      <c r="G2375" s="6" t="s">
        <v>2463</v>
      </c>
      <c r="H2375" s="6" t="s">
        <v>38</v>
      </c>
      <c r="I2375" s="8" t="s">
        <v>39</v>
      </c>
      <c r="J2375" s="15" t="s">
        <v>7586</v>
      </c>
      <c r="K2375" s="7" t="s">
        <v>2464</v>
      </c>
      <c r="L2375" s="19">
        <v>2072016</v>
      </c>
      <c r="M2375" s="19">
        <f t="shared" si="111"/>
        <v>2072016</v>
      </c>
      <c r="N2375" s="11">
        <f>M2375*(1+VOTOS!$P$3%)^Q2375</f>
        <v>2082038.1865846992</v>
      </c>
      <c r="O2375" s="54">
        <f t="shared" ref="O2375:O2438" si="112">+IF(N2375&gt;0,N2375,L2375)</f>
        <v>2082038.1865846992</v>
      </c>
      <c r="P2375" s="103">
        <f t="shared" ref="P2375:P2438" si="113">+O2375/$O$4</f>
        <v>1.3855415149197304E-5</v>
      </c>
      <c r="Q2375" s="6">
        <v>40</v>
      </c>
      <c r="R2375" s="6"/>
      <c r="S2375" s="6" t="s">
        <v>11</v>
      </c>
    </row>
    <row r="2376" spans="1:20" s="47" customFormat="1" ht="14" x14ac:dyDescent="0.15">
      <c r="A2376" s="8" t="s">
        <v>415</v>
      </c>
      <c r="B2376" s="114" t="s">
        <v>416</v>
      </c>
      <c r="C2376" s="40" t="s">
        <v>65</v>
      </c>
      <c r="D2376" s="6" t="s">
        <v>1304</v>
      </c>
      <c r="E2376" s="7" t="s">
        <v>1305</v>
      </c>
      <c r="F2376" s="6" t="s">
        <v>2462</v>
      </c>
      <c r="G2376" s="6" t="s">
        <v>2463</v>
      </c>
      <c r="H2376" s="6" t="s">
        <v>38</v>
      </c>
      <c r="I2376" s="8" t="s">
        <v>39</v>
      </c>
      <c r="J2376" s="15" t="s">
        <v>7586</v>
      </c>
      <c r="K2376" s="7" t="s">
        <v>2465</v>
      </c>
      <c r="L2376" s="19">
        <v>298085</v>
      </c>
      <c r="M2376" s="19">
        <f t="shared" si="111"/>
        <v>298085</v>
      </c>
      <c r="N2376" s="11">
        <f>M2376*(1+VOTOS!$P$3%)^Q2376</f>
        <v>299526.8148740647</v>
      </c>
      <c r="O2376" s="54">
        <f t="shared" si="112"/>
        <v>299526.8148740647</v>
      </c>
      <c r="P2376" s="103">
        <f t="shared" si="113"/>
        <v>1.9932719750950177E-6</v>
      </c>
      <c r="Q2376" s="6">
        <v>40</v>
      </c>
      <c r="R2376" s="6"/>
      <c r="S2376" s="6" t="s">
        <v>11</v>
      </c>
    </row>
    <row r="2377" spans="1:20" s="47" customFormat="1" ht="14" x14ac:dyDescent="0.15">
      <c r="A2377" s="8" t="s">
        <v>415</v>
      </c>
      <c r="B2377" s="114" t="s">
        <v>416</v>
      </c>
      <c r="C2377" s="40" t="s">
        <v>65</v>
      </c>
      <c r="D2377" s="6" t="s">
        <v>1282</v>
      </c>
      <c r="E2377" s="7" t="s">
        <v>1283</v>
      </c>
      <c r="F2377" s="6" t="s">
        <v>4263</v>
      </c>
      <c r="G2377" s="6" t="s">
        <v>118</v>
      </c>
      <c r="H2377" s="6" t="s">
        <v>38</v>
      </c>
      <c r="I2377" s="8" t="s">
        <v>39</v>
      </c>
      <c r="J2377" s="15" t="s">
        <v>7586</v>
      </c>
      <c r="K2377" s="7" t="s">
        <v>4265</v>
      </c>
      <c r="L2377" s="19">
        <v>1199520</v>
      </c>
      <c r="M2377" s="19">
        <f t="shared" si="111"/>
        <v>1199520</v>
      </c>
      <c r="N2377" s="11">
        <f>M2377*(1+VOTOS!$P$3%)^Q2377</f>
        <v>1216863.4918851771</v>
      </c>
      <c r="O2377" s="54">
        <f t="shared" si="112"/>
        <v>1216863.4918851771</v>
      </c>
      <c r="P2377" s="103">
        <f t="shared" si="113"/>
        <v>8.0979056813687928E-6</v>
      </c>
      <c r="Q2377" s="6">
        <v>119</v>
      </c>
      <c r="R2377" s="6"/>
      <c r="S2377" s="6" t="s">
        <v>11</v>
      </c>
      <c r="T2377" s="75"/>
    </row>
    <row r="2378" spans="1:20" s="47" customFormat="1" ht="14" x14ac:dyDescent="0.15">
      <c r="A2378" s="8" t="s">
        <v>415</v>
      </c>
      <c r="B2378" s="114" t="s">
        <v>416</v>
      </c>
      <c r="C2378" s="40" t="s">
        <v>65</v>
      </c>
      <c r="D2378" s="6" t="s">
        <v>1282</v>
      </c>
      <c r="E2378" s="7" t="s">
        <v>1283</v>
      </c>
      <c r="F2378" s="6" t="s">
        <v>4263</v>
      </c>
      <c r="G2378" s="6" t="s">
        <v>118</v>
      </c>
      <c r="H2378" s="6" t="s">
        <v>38</v>
      </c>
      <c r="I2378" s="8" t="s">
        <v>39</v>
      </c>
      <c r="J2378" s="15" t="s">
        <v>7586</v>
      </c>
      <c r="K2378" s="7" t="s">
        <v>4264</v>
      </c>
      <c r="L2378" s="19">
        <v>1011456</v>
      </c>
      <c r="M2378" s="19">
        <f t="shared" si="111"/>
        <v>1011456</v>
      </c>
      <c r="N2378" s="11">
        <f>M2378*(1+VOTOS!$P$3%)^Q2378</f>
        <v>1027442.7910308943</v>
      </c>
      <c r="O2378" s="54">
        <f t="shared" si="112"/>
        <v>1027442.7910308943</v>
      </c>
      <c r="P2378" s="103">
        <f t="shared" si="113"/>
        <v>6.837360862787371E-6</v>
      </c>
      <c r="Q2378" s="6">
        <v>130</v>
      </c>
      <c r="R2378" s="6"/>
      <c r="S2378" s="6" t="s">
        <v>11</v>
      </c>
    </row>
    <row r="2379" spans="1:20" s="47" customFormat="1" ht="14" x14ac:dyDescent="0.15">
      <c r="A2379" s="8" t="s">
        <v>415</v>
      </c>
      <c r="B2379" s="114" t="s">
        <v>416</v>
      </c>
      <c r="C2379" s="40" t="s">
        <v>65</v>
      </c>
      <c r="D2379" s="6" t="s">
        <v>1282</v>
      </c>
      <c r="E2379" s="7" t="s">
        <v>1283</v>
      </c>
      <c r="F2379" s="6" t="s">
        <v>4263</v>
      </c>
      <c r="G2379" s="6" t="s">
        <v>118</v>
      </c>
      <c r="H2379" s="6" t="s">
        <v>38</v>
      </c>
      <c r="I2379" s="8" t="s">
        <v>39</v>
      </c>
      <c r="J2379" s="15" t="s">
        <v>7586</v>
      </c>
      <c r="K2379" s="7" t="s">
        <v>3934</v>
      </c>
      <c r="L2379" s="19">
        <v>305760</v>
      </c>
      <c r="M2379" s="19">
        <f t="shared" si="111"/>
        <v>305760</v>
      </c>
      <c r="N2379" s="11">
        <f>M2379*(1+VOTOS!$P$3%)^Q2379</f>
        <v>309545.44226437772</v>
      </c>
      <c r="O2379" s="54">
        <f t="shared" si="112"/>
        <v>309545.44226437772</v>
      </c>
      <c r="P2379" s="103">
        <f t="shared" si="113"/>
        <v>2.0599432987106565E-6</v>
      </c>
      <c r="Q2379" s="6">
        <v>102</v>
      </c>
      <c r="R2379" s="6"/>
      <c r="S2379" s="6" t="s">
        <v>11</v>
      </c>
    </row>
    <row r="2380" spans="1:20" s="47" customFormat="1" ht="14" x14ac:dyDescent="0.15">
      <c r="A2380" s="8" t="s">
        <v>415</v>
      </c>
      <c r="B2380" s="114" t="s">
        <v>416</v>
      </c>
      <c r="C2380" s="40" t="s">
        <v>65</v>
      </c>
      <c r="D2380" s="6" t="s">
        <v>719</v>
      </c>
      <c r="E2380" s="7" t="s">
        <v>720</v>
      </c>
      <c r="F2380" s="6" t="s">
        <v>4266</v>
      </c>
      <c r="G2380" s="6" t="s">
        <v>5224</v>
      </c>
      <c r="H2380" s="6" t="s">
        <v>38</v>
      </c>
      <c r="I2380" s="8" t="s">
        <v>39</v>
      </c>
      <c r="J2380" s="15" t="s">
        <v>7586</v>
      </c>
      <c r="K2380" s="7" t="s">
        <v>1335</v>
      </c>
      <c r="L2380" s="19">
        <v>3227974</v>
      </c>
      <c r="M2380" s="19">
        <f t="shared" si="111"/>
        <v>3227974</v>
      </c>
      <c r="N2380" s="11">
        <f>M2380*(1+VOTOS!$P$3%)^Q2380</f>
        <v>3663862.4338155035</v>
      </c>
      <c r="O2380" s="54">
        <f t="shared" si="112"/>
        <v>3663862.4338155035</v>
      </c>
      <c r="P2380" s="103">
        <f t="shared" si="113"/>
        <v>2.4382038426170379E-5</v>
      </c>
      <c r="Q2380" s="6">
        <v>1050</v>
      </c>
      <c r="R2380" s="6"/>
      <c r="S2380" s="6" t="s">
        <v>11</v>
      </c>
    </row>
    <row r="2381" spans="1:20" s="47" customFormat="1" ht="14" x14ac:dyDescent="0.15">
      <c r="A2381" s="8" t="s">
        <v>415</v>
      </c>
      <c r="B2381" s="114" t="s">
        <v>416</v>
      </c>
      <c r="C2381" s="40" t="s">
        <v>65</v>
      </c>
      <c r="D2381" s="6" t="s">
        <v>719</v>
      </c>
      <c r="E2381" s="7" t="s">
        <v>720</v>
      </c>
      <c r="F2381" s="6" t="s">
        <v>4266</v>
      </c>
      <c r="G2381" s="6" t="s">
        <v>5224</v>
      </c>
      <c r="H2381" s="6" t="s">
        <v>38</v>
      </c>
      <c r="I2381" s="8" t="s">
        <v>39</v>
      </c>
      <c r="J2381" s="15" t="s">
        <v>7586</v>
      </c>
      <c r="K2381" s="7" t="s">
        <v>2642</v>
      </c>
      <c r="L2381" s="19">
        <v>2690341</v>
      </c>
      <c r="M2381" s="19">
        <f t="shared" si="111"/>
        <v>2690341</v>
      </c>
      <c r="N2381" s="11">
        <f>M2381*(1+VOTOS!$P$3%)^Q2381</f>
        <v>3037098.8472936349</v>
      </c>
      <c r="O2381" s="54">
        <f t="shared" si="112"/>
        <v>3037098.8472936349</v>
      </c>
      <c r="P2381" s="103">
        <f t="shared" si="113"/>
        <v>2.0211092020088669E-5</v>
      </c>
      <c r="Q2381" s="6">
        <v>1005</v>
      </c>
      <c r="R2381" s="6"/>
      <c r="S2381" s="6" t="s">
        <v>11</v>
      </c>
      <c r="T2381" s="75"/>
    </row>
    <row r="2382" spans="1:20" s="47" customFormat="1" ht="14" x14ac:dyDescent="0.15">
      <c r="A2382" s="8" t="s">
        <v>415</v>
      </c>
      <c r="B2382" s="114" t="s">
        <v>416</v>
      </c>
      <c r="C2382" s="40" t="s">
        <v>65</v>
      </c>
      <c r="D2382" s="6" t="s">
        <v>719</v>
      </c>
      <c r="E2382" s="7" t="s">
        <v>720</v>
      </c>
      <c r="F2382" s="6" t="s">
        <v>4266</v>
      </c>
      <c r="G2382" s="6" t="s">
        <v>5224</v>
      </c>
      <c r="H2382" s="6" t="s">
        <v>38</v>
      </c>
      <c r="I2382" s="8" t="s">
        <v>39</v>
      </c>
      <c r="J2382" s="15" t="s">
        <v>7586</v>
      </c>
      <c r="K2382" s="7" t="s">
        <v>4074</v>
      </c>
      <c r="L2382" s="19">
        <v>1553201</v>
      </c>
      <c r="M2382" s="19">
        <f t="shared" si="111"/>
        <v>1553201</v>
      </c>
      <c r="N2382" s="11">
        <f>M2382*(1+VOTOS!$P$3%)^Q2382</f>
        <v>1756568.5508066216</v>
      </c>
      <c r="O2382" s="54">
        <f t="shared" si="112"/>
        <v>1756568.5508066216</v>
      </c>
      <c r="P2382" s="103">
        <f t="shared" si="113"/>
        <v>1.1689500541473151E-5</v>
      </c>
      <c r="Q2382" s="6">
        <v>1020</v>
      </c>
      <c r="R2382" s="6"/>
      <c r="S2382" s="6" t="s">
        <v>11</v>
      </c>
      <c r="T2382" s="75"/>
    </row>
    <row r="2383" spans="1:20" s="47" customFormat="1" ht="14" x14ac:dyDescent="0.15">
      <c r="A2383" s="8" t="s">
        <v>415</v>
      </c>
      <c r="B2383" s="114" t="s">
        <v>416</v>
      </c>
      <c r="C2383" s="40" t="s">
        <v>65</v>
      </c>
      <c r="D2383" s="6" t="s">
        <v>719</v>
      </c>
      <c r="E2383" s="7" t="s">
        <v>720</v>
      </c>
      <c r="F2383" s="6" t="s">
        <v>4266</v>
      </c>
      <c r="G2383" s="6" t="s">
        <v>5224</v>
      </c>
      <c r="H2383" s="6" t="s">
        <v>38</v>
      </c>
      <c r="I2383" s="8" t="s">
        <v>39</v>
      </c>
      <c r="J2383" s="15" t="s">
        <v>7586</v>
      </c>
      <c r="K2383" s="7" t="s">
        <v>4236</v>
      </c>
      <c r="L2383" s="19">
        <v>1400972</v>
      </c>
      <c r="M2383" s="19">
        <f t="shared" si="111"/>
        <v>1400972</v>
      </c>
      <c r="N2383" s="11">
        <f>M2383*(1+VOTOS!$P$3%)^Q2383</f>
        <v>1568244.5136557566</v>
      </c>
      <c r="O2383" s="54">
        <f t="shared" si="112"/>
        <v>1568244.5136557566</v>
      </c>
      <c r="P2383" s="103">
        <f t="shared" si="113"/>
        <v>1.0436253730674591E-5</v>
      </c>
      <c r="Q2383" s="6">
        <v>935</v>
      </c>
      <c r="R2383" s="6"/>
      <c r="S2383" s="6" t="s">
        <v>11</v>
      </c>
      <c r="T2383" s="75"/>
    </row>
    <row r="2384" spans="1:20" s="47" customFormat="1" ht="14" x14ac:dyDescent="0.15">
      <c r="A2384" s="8" t="s">
        <v>415</v>
      </c>
      <c r="B2384" s="114" t="s">
        <v>416</v>
      </c>
      <c r="C2384" s="40" t="s">
        <v>65</v>
      </c>
      <c r="D2384" s="6" t="s">
        <v>719</v>
      </c>
      <c r="E2384" s="7" t="s">
        <v>720</v>
      </c>
      <c r="F2384" s="6" t="s">
        <v>4266</v>
      </c>
      <c r="G2384" s="6" t="s">
        <v>5224</v>
      </c>
      <c r="H2384" s="6" t="s">
        <v>38</v>
      </c>
      <c r="I2384" s="8" t="s">
        <v>39</v>
      </c>
      <c r="J2384" s="15" t="s">
        <v>7586</v>
      </c>
      <c r="K2384" s="7" t="s">
        <v>1650</v>
      </c>
      <c r="L2384" s="19">
        <v>918175</v>
      </c>
      <c r="M2384" s="19">
        <f t="shared" si="111"/>
        <v>918175</v>
      </c>
      <c r="N2384" s="11">
        <f>M2384*(1+VOTOS!$P$3%)^Q2384</f>
        <v>1030409.7694545875</v>
      </c>
      <c r="O2384" s="54">
        <f t="shared" si="112"/>
        <v>1030409.7694545875</v>
      </c>
      <c r="P2384" s="103">
        <f t="shared" si="113"/>
        <v>6.857105321877439E-6</v>
      </c>
      <c r="Q2384" s="6">
        <v>956</v>
      </c>
      <c r="R2384" s="6"/>
      <c r="S2384" s="6" t="s">
        <v>11</v>
      </c>
    </row>
    <row r="2385" spans="1:19" s="47" customFormat="1" ht="14" x14ac:dyDescent="0.15">
      <c r="A2385" s="8" t="s">
        <v>415</v>
      </c>
      <c r="B2385" s="114" t="s">
        <v>416</v>
      </c>
      <c r="C2385" s="40" t="s">
        <v>65</v>
      </c>
      <c r="D2385" s="6" t="s">
        <v>719</v>
      </c>
      <c r="E2385" s="7" t="s">
        <v>720</v>
      </c>
      <c r="F2385" s="6" t="s">
        <v>4266</v>
      </c>
      <c r="G2385" s="6" t="s">
        <v>5224</v>
      </c>
      <c r="H2385" s="6" t="s">
        <v>38</v>
      </c>
      <c r="I2385" s="8" t="s">
        <v>39</v>
      </c>
      <c r="J2385" s="15" t="s">
        <v>7586</v>
      </c>
      <c r="K2385" s="7" t="s">
        <v>4006</v>
      </c>
      <c r="L2385" s="19">
        <v>853373</v>
      </c>
      <c r="M2385" s="19">
        <f t="shared" si="111"/>
        <v>853373</v>
      </c>
      <c r="N2385" s="11">
        <f>M2385*(1+VOTOS!$P$3%)^Q2385</f>
        <v>961854.60676396033</v>
      </c>
      <c r="O2385" s="54">
        <f t="shared" si="112"/>
        <v>961854.60676396033</v>
      </c>
      <c r="P2385" s="103">
        <f t="shared" si="113"/>
        <v>6.4008887904902222E-6</v>
      </c>
      <c r="Q2385" s="6">
        <v>992</v>
      </c>
      <c r="R2385" s="6"/>
      <c r="S2385" s="6" t="s">
        <v>11</v>
      </c>
    </row>
    <row r="2386" spans="1:19" s="47" customFormat="1" ht="14" x14ac:dyDescent="0.15">
      <c r="A2386" s="8" t="s">
        <v>415</v>
      </c>
      <c r="B2386" s="114" t="s">
        <v>416</v>
      </c>
      <c r="C2386" s="40" t="s">
        <v>65</v>
      </c>
      <c r="D2386" s="6" t="s">
        <v>719</v>
      </c>
      <c r="E2386" s="7" t="s">
        <v>720</v>
      </c>
      <c r="F2386" s="6" t="s">
        <v>4266</v>
      </c>
      <c r="G2386" s="6" t="s">
        <v>5224</v>
      </c>
      <c r="H2386" s="6" t="s">
        <v>38</v>
      </c>
      <c r="I2386" s="8" t="s">
        <v>39</v>
      </c>
      <c r="J2386" s="15" t="s">
        <v>7586</v>
      </c>
      <c r="K2386" s="7" t="s">
        <v>2943</v>
      </c>
      <c r="L2386" s="19">
        <v>502529</v>
      </c>
      <c r="M2386" s="19">
        <f t="shared" ref="M2386:M2449" si="114">+IF(Q2386&gt;0,L2386,0)</f>
        <v>502529</v>
      </c>
      <c r="N2386" s="11">
        <f>M2386*(1+VOTOS!$P$3%)^Q2386</f>
        <v>560700.48271388526</v>
      </c>
      <c r="O2386" s="54">
        <f t="shared" si="112"/>
        <v>560700.48271388526</v>
      </c>
      <c r="P2386" s="103">
        <f t="shared" si="113"/>
        <v>3.7313138694635405E-6</v>
      </c>
      <c r="Q2386" s="6">
        <v>908</v>
      </c>
      <c r="R2386" s="6"/>
      <c r="S2386" s="6" t="s">
        <v>11</v>
      </c>
    </row>
    <row r="2387" spans="1:19" s="47" customFormat="1" ht="14" x14ac:dyDescent="0.15">
      <c r="A2387" s="8" t="s">
        <v>415</v>
      </c>
      <c r="B2387" s="114" t="s">
        <v>416</v>
      </c>
      <c r="C2387" s="40" t="s">
        <v>65</v>
      </c>
      <c r="D2387" s="6" t="s">
        <v>719</v>
      </c>
      <c r="E2387" s="7" t="s">
        <v>720</v>
      </c>
      <c r="F2387" s="6" t="s">
        <v>4266</v>
      </c>
      <c r="G2387" s="6" t="s">
        <v>5224</v>
      </c>
      <c r="H2387" s="6" t="s">
        <v>38</v>
      </c>
      <c r="I2387" s="8" t="s">
        <v>39</v>
      </c>
      <c r="J2387" s="15" t="s">
        <v>7586</v>
      </c>
      <c r="K2387" s="7" t="s">
        <v>1346</v>
      </c>
      <c r="L2387" s="19">
        <v>197344</v>
      </c>
      <c r="M2387" s="19">
        <f t="shared" si="114"/>
        <v>197344</v>
      </c>
      <c r="N2387" s="11">
        <f>M2387*(1+VOTOS!$P$3%)^Q2387</f>
        <v>222055.22824263369</v>
      </c>
      <c r="O2387" s="54">
        <f t="shared" si="112"/>
        <v>222055.22824263369</v>
      </c>
      <c r="P2387" s="103">
        <f t="shared" si="113"/>
        <v>1.4777189934245666E-6</v>
      </c>
      <c r="Q2387" s="6">
        <v>978</v>
      </c>
      <c r="R2387" s="6"/>
      <c r="S2387" s="6" t="s">
        <v>11</v>
      </c>
    </row>
    <row r="2388" spans="1:19" s="47" customFormat="1" ht="14" x14ac:dyDescent="0.15">
      <c r="A2388" s="14" t="s">
        <v>5234</v>
      </c>
      <c r="B2388" s="115" t="s">
        <v>416</v>
      </c>
      <c r="C2388" s="40" t="s">
        <v>65</v>
      </c>
      <c r="D2388" s="12" t="s">
        <v>691</v>
      </c>
      <c r="E2388" s="51" t="s">
        <v>692</v>
      </c>
      <c r="F2388" s="14" t="s">
        <v>5489</v>
      </c>
      <c r="G2388" s="14" t="s">
        <v>37</v>
      </c>
      <c r="H2388" s="14" t="s">
        <v>38</v>
      </c>
      <c r="I2388" s="14" t="s">
        <v>39</v>
      </c>
      <c r="J2388" s="15" t="s">
        <v>7586</v>
      </c>
      <c r="K2388" s="52" t="s">
        <v>5490</v>
      </c>
      <c r="L2388" s="109">
        <v>10107900</v>
      </c>
      <c r="M2388" s="19">
        <f t="shared" si="114"/>
        <v>10107900</v>
      </c>
      <c r="N2388" s="11">
        <f>M2388*(1+VOTOS!$P$3%)^Q2388</f>
        <v>10298674.503754584</v>
      </c>
      <c r="O2388" s="54">
        <f t="shared" si="112"/>
        <v>10298674.503754584</v>
      </c>
      <c r="P2388" s="103">
        <f t="shared" si="113"/>
        <v>6.8534963314021059E-5</v>
      </c>
      <c r="Q2388" s="6">
        <v>155</v>
      </c>
      <c r="R2388" s="6"/>
      <c r="S2388" s="6" t="s">
        <v>7</v>
      </c>
    </row>
    <row r="2389" spans="1:19" s="47" customFormat="1" ht="14" x14ac:dyDescent="0.15">
      <c r="A2389" s="14" t="s">
        <v>5234</v>
      </c>
      <c r="B2389" s="115" t="s">
        <v>416</v>
      </c>
      <c r="C2389" s="40" t="s">
        <v>65</v>
      </c>
      <c r="D2389" s="12" t="s">
        <v>691</v>
      </c>
      <c r="E2389" s="51" t="s">
        <v>692</v>
      </c>
      <c r="F2389" s="14" t="s">
        <v>5489</v>
      </c>
      <c r="G2389" s="14" t="s">
        <v>37</v>
      </c>
      <c r="H2389" s="14" t="s">
        <v>38</v>
      </c>
      <c r="I2389" s="14" t="s">
        <v>39</v>
      </c>
      <c r="J2389" s="15" t="s">
        <v>7586</v>
      </c>
      <c r="K2389" s="52" t="s">
        <v>6158</v>
      </c>
      <c r="L2389" s="109">
        <v>2051784</v>
      </c>
      <c r="M2389" s="19">
        <f t="shared" si="114"/>
        <v>0</v>
      </c>
      <c r="N2389" s="11">
        <f>M2389*(1+VOTOS!$P$3%)^Q2389</f>
        <v>0</v>
      </c>
      <c r="O2389" s="54">
        <f t="shared" si="112"/>
        <v>2051784</v>
      </c>
      <c r="P2389" s="103">
        <f t="shared" si="113"/>
        <v>1.3654081514764836E-5</v>
      </c>
      <c r="Q2389" s="6">
        <v>0</v>
      </c>
      <c r="R2389" s="6"/>
      <c r="S2389" s="6" t="s">
        <v>7</v>
      </c>
    </row>
    <row r="2390" spans="1:19" s="47" customFormat="1" ht="14" x14ac:dyDescent="0.15">
      <c r="A2390" s="8" t="s">
        <v>415</v>
      </c>
      <c r="B2390" s="114" t="s">
        <v>416</v>
      </c>
      <c r="C2390" s="40" t="s">
        <v>88</v>
      </c>
      <c r="D2390" s="6" t="s">
        <v>7599</v>
      </c>
      <c r="E2390" s="17" t="s">
        <v>7648</v>
      </c>
      <c r="F2390" s="6" t="s">
        <v>3680</v>
      </c>
      <c r="G2390" s="6" t="s">
        <v>5224</v>
      </c>
      <c r="H2390" s="6" t="s">
        <v>38</v>
      </c>
      <c r="I2390" s="8" t="s">
        <v>39</v>
      </c>
      <c r="J2390" s="15" t="s">
        <v>7586</v>
      </c>
      <c r="K2390" s="7" t="s">
        <v>3681</v>
      </c>
      <c r="L2390" s="19">
        <v>5837710</v>
      </c>
      <c r="M2390" s="19">
        <f t="shared" si="114"/>
        <v>5837710</v>
      </c>
      <c r="N2390" s="11">
        <f>M2390*(1+VOTOS!$P$3%)^Q2390</f>
        <v>5850399.5957622631</v>
      </c>
      <c r="O2390" s="54">
        <f t="shared" si="112"/>
        <v>5850399.5957622631</v>
      </c>
      <c r="P2390" s="103">
        <f t="shared" si="113"/>
        <v>3.8932866702579401E-5</v>
      </c>
      <c r="Q2390" s="48">
        <v>18</v>
      </c>
      <c r="R2390" s="48"/>
      <c r="S2390" s="48" t="s">
        <v>11</v>
      </c>
    </row>
    <row r="2391" spans="1:19" s="47" customFormat="1" ht="14" x14ac:dyDescent="0.15">
      <c r="A2391" s="8" t="s">
        <v>415</v>
      </c>
      <c r="B2391" s="114" t="s">
        <v>416</v>
      </c>
      <c r="C2391" s="40" t="s">
        <v>88</v>
      </c>
      <c r="D2391" s="6" t="s">
        <v>7599</v>
      </c>
      <c r="E2391" s="17" t="s">
        <v>7648</v>
      </c>
      <c r="F2391" s="6" t="s">
        <v>3680</v>
      </c>
      <c r="G2391" s="6" t="s">
        <v>5224</v>
      </c>
      <c r="H2391" s="6" t="s">
        <v>38</v>
      </c>
      <c r="I2391" s="8" t="s">
        <v>39</v>
      </c>
      <c r="J2391" s="15" t="s">
        <v>7586</v>
      </c>
      <c r="K2391" s="7" t="s">
        <v>2063</v>
      </c>
      <c r="L2391" s="19">
        <v>5789347</v>
      </c>
      <c r="M2391" s="19">
        <f t="shared" si="114"/>
        <v>5789347</v>
      </c>
      <c r="N2391" s="11">
        <f>M2391*(1+VOTOS!$P$3%)^Q2391</f>
        <v>5801931.4677377725</v>
      </c>
      <c r="O2391" s="54">
        <f t="shared" si="112"/>
        <v>5801931.4677377725</v>
      </c>
      <c r="P2391" s="103">
        <f t="shared" si="113"/>
        <v>3.8610324090435801E-5</v>
      </c>
      <c r="Q2391" s="48">
        <v>18</v>
      </c>
      <c r="R2391" s="48"/>
      <c r="S2391" s="48" t="s">
        <v>11</v>
      </c>
    </row>
    <row r="2392" spans="1:19" s="47" customFormat="1" ht="14" x14ac:dyDescent="0.15">
      <c r="A2392" s="8" t="s">
        <v>415</v>
      </c>
      <c r="B2392" s="114" t="s">
        <v>416</v>
      </c>
      <c r="C2392" s="40" t="s">
        <v>88</v>
      </c>
      <c r="D2392" s="6" t="s">
        <v>7599</v>
      </c>
      <c r="E2392" s="17" t="s">
        <v>7648</v>
      </c>
      <c r="F2392" s="6" t="s">
        <v>3680</v>
      </c>
      <c r="G2392" s="6" t="s">
        <v>5224</v>
      </c>
      <c r="H2392" s="6" t="s">
        <v>38</v>
      </c>
      <c r="I2392" s="8" t="s">
        <v>39</v>
      </c>
      <c r="J2392" s="15" t="s">
        <v>7586</v>
      </c>
      <c r="K2392" s="17" t="s">
        <v>7600</v>
      </c>
      <c r="L2392" s="19">
        <v>5832858.3899999997</v>
      </c>
      <c r="M2392" s="19">
        <f t="shared" si="114"/>
        <v>0</v>
      </c>
      <c r="N2392" s="11">
        <f>M2392*(1+VOTOS!$P$3%)^Q2392</f>
        <v>0</v>
      </c>
      <c r="O2392" s="54">
        <f t="shared" si="112"/>
        <v>5832858.3899999997</v>
      </c>
      <c r="P2392" s="103">
        <f t="shared" si="113"/>
        <v>3.8816134603418278E-5</v>
      </c>
      <c r="Q2392" s="48">
        <v>0</v>
      </c>
      <c r="R2392" s="48"/>
      <c r="S2392" s="48" t="s">
        <v>11</v>
      </c>
    </row>
    <row r="2393" spans="1:19" s="47" customFormat="1" ht="14" x14ac:dyDescent="0.15">
      <c r="A2393" s="8" t="s">
        <v>5234</v>
      </c>
      <c r="B2393" s="114" t="s">
        <v>416</v>
      </c>
      <c r="C2393" s="40" t="s">
        <v>65</v>
      </c>
      <c r="D2393" s="6" t="s">
        <v>980</v>
      </c>
      <c r="E2393" s="17" t="s">
        <v>981</v>
      </c>
      <c r="F2393" s="6" t="s">
        <v>6362</v>
      </c>
      <c r="G2393" s="6" t="s">
        <v>4936</v>
      </c>
      <c r="H2393" s="6" t="s">
        <v>38</v>
      </c>
      <c r="I2393" s="8" t="s">
        <v>39</v>
      </c>
      <c r="J2393" s="15" t="s">
        <v>7586</v>
      </c>
      <c r="K2393" s="17" t="s">
        <v>6363</v>
      </c>
      <c r="L2393" s="19">
        <v>5172447</v>
      </c>
      <c r="M2393" s="19">
        <f t="shared" si="114"/>
        <v>5172447</v>
      </c>
      <c r="N2393" s="11">
        <f>M2393*(1+VOTOS!$P$3%)^Q2393</f>
        <v>5178065.6956354138</v>
      </c>
      <c r="O2393" s="54">
        <f t="shared" si="112"/>
        <v>5178065.6956354138</v>
      </c>
      <c r="P2393" s="103">
        <f t="shared" si="113"/>
        <v>3.445866187523317E-5</v>
      </c>
      <c r="Q2393" s="6">
        <v>9</v>
      </c>
      <c r="R2393" s="6"/>
      <c r="S2393" s="6" t="s">
        <v>95</v>
      </c>
    </row>
    <row r="2394" spans="1:19" s="47" customFormat="1" ht="14" x14ac:dyDescent="0.15">
      <c r="A2394" s="8" t="s">
        <v>415</v>
      </c>
      <c r="B2394" s="114" t="s">
        <v>416</v>
      </c>
      <c r="C2394" s="40" t="s">
        <v>65</v>
      </c>
      <c r="D2394" s="6" t="s">
        <v>1150</v>
      </c>
      <c r="E2394" s="7" t="s">
        <v>1151</v>
      </c>
      <c r="F2394" s="6" t="s">
        <v>2466</v>
      </c>
      <c r="G2394" s="6" t="s">
        <v>68</v>
      </c>
      <c r="H2394" s="6" t="s">
        <v>38</v>
      </c>
      <c r="I2394" s="8" t="s">
        <v>39</v>
      </c>
      <c r="J2394" s="15" t="s">
        <v>7586</v>
      </c>
      <c r="K2394" s="7" t="s">
        <v>1335</v>
      </c>
      <c r="L2394" s="19">
        <v>3600000</v>
      </c>
      <c r="M2394" s="19">
        <f t="shared" si="114"/>
        <v>3600000</v>
      </c>
      <c r="N2394" s="11">
        <f>M2394*(1+VOTOS!$P$3%)^Q2394</f>
        <v>3629214.2480403422</v>
      </c>
      <c r="O2394" s="54">
        <f t="shared" si="112"/>
        <v>3629214.2480403422</v>
      </c>
      <c r="P2394" s="103">
        <f t="shared" si="113"/>
        <v>2.4151463885715454E-5</v>
      </c>
      <c r="Q2394" s="6">
        <v>67</v>
      </c>
      <c r="R2394" s="6"/>
      <c r="S2394" s="6" t="s">
        <v>11</v>
      </c>
    </row>
    <row r="2395" spans="1:19" s="47" customFormat="1" ht="14" x14ac:dyDescent="0.15">
      <c r="A2395" s="8" t="s">
        <v>415</v>
      </c>
      <c r="B2395" s="114" t="s">
        <v>416</v>
      </c>
      <c r="C2395" s="40" t="s">
        <v>65</v>
      </c>
      <c r="D2395" s="6" t="s">
        <v>1759</v>
      </c>
      <c r="E2395" s="7" t="s">
        <v>1760</v>
      </c>
      <c r="F2395" s="6" t="s">
        <v>2467</v>
      </c>
      <c r="G2395" s="6" t="s">
        <v>4936</v>
      </c>
      <c r="H2395" s="6" t="s">
        <v>38</v>
      </c>
      <c r="I2395" s="8" t="s">
        <v>39</v>
      </c>
      <c r="J2395" s="15" t="s">
        <v>7586</v>
      </c>
      <c r="K2395" s="7" t="s">
        <v>2468</v>
      </c>
      <c r="L2395" s="19">
        <v>277731</v>
      </c>
      <c r="M2395" s="19">
        <f t="shared" si="114"/>
        <v>277731</v>
      </c>
      <c r="N2395" s="11">
        <f>M2395*(1+VOTOS!$P$3%)^Q2395</f>
        <v>279343.81564279977</v>
      </c>
      <c r="O2395" s="54">
        <f t="shared" si="112"/>
        <v>279343.81564279977</v>
      </c>
      <c r="P2395" s="103">
        <f t="shared" si="113"/>
        <v>1.8589594369739838E-6</v>
      </c>
      <c r="Q2395" s="48">
        <v>48</v>
      </c>
      <c r="R2395" s="48"/>
      <c r="S2395" s="48" t="s">
        <v>11</v>
      </c>
    </row>
    <row r="2396" spans="1:19" s="47" customFormat="1" ht="14" x14ac:dyDescent="0.15">
      <c r="A2396" s="8" t="s">
        <v>415</v>
      </c>
      <c r="B2396" s="114" t="s">
        <v>416</v>
      </c>
      <c r="C2396" s="40" t="s">
        <v>65</v>
      </c>
      <c r="D2396" s="6" t="s">
        <v>1759</v>
      </c>
      <c r="E2396" s="7" t="s">
        <v>1760</v>
      </c>
      <c r="F2396" s="6" t="s">
        <v>2467</v>
      </c>
      <c r="G2396" s="6" t="s">
        <v>4936</v>
      </c>
      <c r="H2396" s="6" t="s">
        <v>38</v>
      </c>
      <c r="I2396" s="8" t="s">
        <v>39</v>
      </c>
      <c r="J2396" s="15" t="s">
        <v>7586</v>
      </c>
      <c r="K2396" s="7" t="s">
        <v>2469</v>
      </c>
      <c r="L2396" s="19">
        <v>158455</v>
      </c>
      <c r="M2396" s="19">
        <f t="shared" si="114"/>
        <v>158455</v>
      </c>
      <c r="N2396" s="11">
        <f>M2396*(1+VOTOS!$P$3%)^Q2396</f>
        <v>158665.40108805406</v>
      </c>
      <c r="O2396" s="54">
        <f t="shared" si="112"/>
        <v>158665.40108805406</v>
      </c>
      <c r="P2396" s="103">
        <f t="shared" si="113"/>
        <v>1.0558764080571577E-6</v>
      </c>
      <c r="Q2396" s="48">
        <v>11</v>
      </c>
      <c r="R2396" s="48"/>
      <c r="S2396" s="48" t="s">
        <v>11</v>
      </c>
    </row>
    <row r="2397" spans="1:19" s="47" customFormat="1" ht="14" x14ac:dyDescent="0.15">
      <c r="A2397" s="8" t="s">
        <v>415</v>
      </c>
      <c r="B2397" s="114" t="s">
        <v>416</v>
      </c>
      <c r="C2397" s="40" t="s">
        <v>65</v>
      </c>
      <c r="D2397" s="6" t="s">
        <v>1759</v>
      </c>
      <c r="E2397" s="7" t="s">
        <v>1760</v>
      </c>
      <c r="F2397" s="6" t="s">
        <v>2467</v>
      </c>
      <c r="G2397" s="6" t="s">
        <v>4936</v>
      </c>
      <c r="H2397" s="6" t="s">
        <v>38</v>
      </c>
      <c r="I2397" s="8" t="s">
        <v>39</v>
      </c>
      <c r="J2397" s="15" t="s">
        <v>7586</v>
      </c>
      <c r="K2397" s="7" t="s">
        <v>2471</v>
      </c>
      <c r="L2397" s="19">
        <v>28080</v>
      </c>
      <c r="M2397" s="19">
        <f t="shared" si="114"/>
        <v>28080</v>
      </c>
      <c r="N2397" s="11">
        <f>M2397*(1+VOTOS!$P$3%)^Q2397</f>
        <v>28335.202916573042</v>
      </c>
      <c r="O2397" s="54">
        <f t="shared" si="112"/>
        <v>28335.202916573042</v>
      </c>
      <c r="P2397" s="103">
        <f t="shared" si="113"/>
        <v>1.8856330411012594E-7</v>
      </c>
      <c r="Q2397" s="48">
        <v>75</v>
      </c>
      <c r="R2397" s="48"/>
      <c r="S2397" s="48" t="s">
        <v>11</v>
      </c>
    </row>
    <row r="2398" spans="1:19" s="47" customFormat="1" ht="14" x14ac:dyDescent="0.15">
      <c r="A2398" s="8" t="s">
        <v>415</v>
      </c>
      <c r="B2398" s="114" t="s">
        <v>416</v>
      </c>
      <c r="C2398" s="40" t="s">
        <v>65</v>
      </c>
      <c r="D2398" s="6" t="s">
        <v>1759</v>
      </c>
      <c r="E2398" s="7" t="s">
        <v>1760</v>
      </c>
      <c r="F2398" s="6" t="s">
        <v>2467</v>
      </c>
      <c r="G2398" s="6" t="s">
        <v>4936</v>
      </c>
      <c r="H2398" s="6" t="s">
        <v>38</v>
      </c>
      <c r="I2398" s="8" t="s">
        <v>39</v>
      </c>
      <c r="J2398" s="15" t="s">
        <v>7586</v>
      </c>
      <c r="K2398" s="7" t="s">
        <v>2470</v>
      </c>
      <c r="L2398" s="19">
        <v>34190</v>
      </c>
      <c r="M2398" s="19">
        <f t="shared" si="114"/>
        <v>34190</v>
      </c>
      <c r="N2398" s="11">
        <f>M2398*(1+VOTOS!$P$3%)^Q2398</f>
        <v>34297.402617516716</v>
      </c>
      <c r="O2398" s="54">
        <f t="shared" si="112"/>
        <v>34297.402617516716</v>
      </c>
      <c r="P2398" s="103">
        <f t="shared" si="113"/>
        <v>2.2824017103373554E-7</v>
      </c>
      <c r="Q2398" s="48">
        <v>26</v>
      </c>
      <c r="R2398" s="48"/>
      <c r="S2398" s="48" t="s">
        <v>11</v>
      </c>
    </row>
    <row r="2399" spans="1:19" s="47" customFormat="1" ht="14" x14ac:dyDescent="0.15">
      <c r="A2399" s="8" t="s">
        <v>415</v>
      </c>
      <c r="B2399" s="114" t="s">
        <v>416</v>
      </c>
      <c r="C2399" s="40" t="s">
        <v>65</v>
      </c>
      <c r="D2399" s="6" t="s">
        <v>608</v>
      </c>
      <c r="E2399" s="7" t="s">
        <v>609</v>
      </c>
      <c r="F2399" s="6" t="s">
        <v>6470</v>
      </c>
      <c r="G2399" s="6" t="s">
        <v>4936</v>
      </c>
      <c r="H2399" s="6" t="s">
        <v>38</v>
      </c>
      <c r="I2399" s="8" t="s">
        <v>39</v>
      </c>
      <c r="J2399" s="15" t="s">
        <v>7586</v>
      </c>
      <c r="K2399" s="7" t="s">
        <v>2472</v>
      </c>
      <c r="L2399" s="19">
        <v>14883109</v>
      </c>
      <c r="M2399" s="19">
        <f t="shared" si="114"/>
        <v>14883109</v>
      </c>
      <c r="N2399" s="11">
        <f>M2399*(1+VOTOS!$P$3%)^Q2399</f>
        <v>16165180.997583855</v>
      </c>
      <c r="O2399" s="54">
        <f t="shared" si="112"/>
        <v>16165180.997583855</v>
      </c>
      <c r="P2399" s="103">
        <f t="shared" si="113"/>
        <v>1.0757501717624151E-4</v>
      </c>
      <c r="Q2399" s="48">
        <v>685</v>
      </c>
      <c r="R2399" s="48"/>
      <c r="S2399" s="48" t="s">
        <v>11</v>
      </c>
    </row>
    <row r="2400" spans="1:19" s="47" customFormat="1" ht="14" x14ac:dyDescent="0.15">
      <c r="A2400" s="8" t="s">
        <v>5234</v>
      </c>
      <c r="B2400" s="114" t="s">
        <v>416</v>
      </c>
      <c r="C2400" s="40" t="s">
        <v>65</v>
      </c>
      <c r="D2400" s="6" t="s">
        <v>1935</v>
      </c>
      <c r="E2400" s="7" t="s">
        <v>1936</v>
      </c>
      <c r="F2400" s="6" t="s">
        <v>5389</v>
      </c>
      <c r="G2400" s="6" t="s">
        <v>4936</v>
      </c>
      <c r="H2400" s="6" t="s">
        <v>38</v>
      </c>
      <c r="I2400" s="8" t="s">
        <v>39</v>
      </c>
      <c r="J2400" s="15" t="s">
        <v>7586</v>
      </c>
      <c r="K2400" s="7" t="s">
        <v>6526</v>
      </c>
      <c r="L2400" s="19">
        <v>55050.6</v>
      </c>
      <c r="M2400" s="19">
        <f t="shared" si="114"/>
        <v>55050.6</v>
      </c>
      <c r="N2400" s="11">
        <f>M2400*(1+VOTOS!$P$3%)^Q2400</f>
        <v>58855.346654876972</v>
      </c>
      <c r="O2400" s="54">
        <f t="shared" si="112"/>
        <v>58855.346654876972</v>
      </c>
      <c r="P2400" s="103">
        <f t="shared" si="113"/>
        <v>3.9166681327344012E-7</v>
      </c>
      <c r="Q2400" s="6">
        <v>554</v>
      </c>
      <c r="R2400" s="6"/>
      <c r="S2400" s="6" t="s">
        <v>91</v>
      </c>
    </row>
    <row r="2401" spans="1:20" s="47" customFormat="1" ht="14" x14ac:dyDescent="0.15">
      <c r="A2401" s="8" t="s">
        <v>415</v>
      </c>
      <c r="B2401" s="114" t="s">
        <v>416</v>
      </c>
      <c r="C2401" s="40" t="s">
        <v>65</v>
      </c>
      <c r="D2401" s="6" t="s">
        <v>1435</v>
      </c>
      <c r="E2401" s="7" t="s">
        <v>1436</v>
      </c>
      <c r="F2401" s="6" t="s">
        <v>4267</v>
      </c>
      <c r="G2401" s="6" t="s">
        <v>102</v>
      </c>
      <c r="H2401" s="6" t="s">
        <v>38</v>
      </c>
      <c r="I2401" s="8" t="s">
        <v>39</v>
      </c>
      <c r="J2401" s="15" t="s">
        <v>7586</v>
      </c>
      <c r="K2401" s="7" t="s">
        <v>1335</v>
      </c>
      <c r="L2401" s="19">
        <v>1238772</v>
      </c>
      <c r="M2401" s="19">
        <f t="shared" si="114"/>
        <v>1238772</v>
      </c>
      <c r="N2401" s="11">
        <f>M2401*(1+VOTOS!$P$3%)^Q2401</f>
        <v>1365760.6824371079</v>
      </c>
      <c r="O2401" s="54">
        <f t="shared" si="112"/>
        <v>1365760.6824371079</v>
      </c>
      <c r="P2401" s="103">
        <f t="shared" si="113"/>
        <v>9.088777223946147E-6</v>
      </c>
      <c r="Q2401" s="6">
        <v>809</v>
      </c>
      <c r="R2401" s="6"/>
      <c r="S2401" s="6" t="s">
        <v>11</v>
      </c>
    </row>
    <row r="2402" spans="1:20" s="47" customFormat="1" ht="14" x14ac:dyDescent="0.15">
      <c r="A2402" s="8" t="s">
        <v>415</v>
      </c>
      <c r="B2402" s="114" t="s">
        <v>416</v>
      </c>
      <c r="C2402" s="40" t="s">
        <v>65</v>
      </c>
      <c r="D2402" s="6" t="s">
        <v>1435</v>
      </c>
      <c r="E2402" s="7" t="s">
        <v>1436</v>
      </c>
      <c r="F2402" s="6" t="s">
        <v>4267</v>
      </c>
      <c r="G2402" s="6" t="s">
        <v>102</v>
      </c>
      <c r="H2402" s="6" t="s">
        <v>38</v>
      </c>
      <c r="I2402" s="8" t="s">
        <v>39</v>
      </c>
      <c r="J2402" s="15" t="s">
        <v>7586</v>
      </c>
      <c r="K2402" s="7" t="s">
        <v>2642</v>
      </c>
      <c r="L2402" s="19">
        <v>396022</v>
      </c>
      <c r="M2402" s="19">
        <f t="shared" si="114"/>
        <v>396022</v>
      </c>
      <c r="N2402" s="11">
        <f>M2402*(1+VOTOS!$P$3%)^Q2402</f>
        <v>435882.14889807632</v>
      </c>
      <c r="O2402" s="54">
        <f t="shared" si="112"/>
        <v>435882.14889807632</v>
      </c>
      <c r="P2402" s="103">
        <f t="shared" si="113"/>
        <v>2.9006807694597471E-6</v>
      </c>
      <c r="Q2402" s="6">
        <v>795</v>
      </c>
      <c r="R2402" s="6"/>
      <c r="S2402" s="6" t="s">
        <v>11</v>
      </c>
    </row>
    <row r="2403" spans="1:20" s="47" customFormat="1" ht="14" x14ac:dyDescent="0.15">
      <c r="A2403" s="8" t="s">
        <v>415</v>
      </c>
      <c r="B2403" s="114" t="s">
        <v>416</v>
      </c>
      <c r="C2403" s="40" t="s">
        <v>65</v>
      </c>
      <c r="D2403" s="6" t="s">
        <v>890</v>
      </c>
      <c r="E2403" s="7" t="s">
        <v>891</v>
      </c>
      <c r="F2403" s="6" t="s">
        <v>2473</v>
      </c>
      <c r="G2403" s="6" t="s">
        <v>4936</v>
      </c>
      <c r="H2403" s="6" t="s">
        <v>38</v>
      </c>
      <c r="I2403" s="8" t="s">
        <v>39</v>
      </c>
      <c r="J2403" s="15" t="s">
        <v>7586</v>
      </c>
      <c r="K2403" s="7" t="s">
        <v>2474</v>
      </c>
      <c r="L2403" s="19">
        <v>6484800</v>
      </c>
      <c r="M2403" s="19">
        <f t="shared" si="114"/>
        <v>6484800</v>
      </c>
      <c r="N2403" s="11">
        <f>M2403*(1+VOTOS!$P$3%)^Q2403</f>
        <v>6525605.9925966384</v>
      </c>
      <c r="O2403" s="54">
        <f t="shared" si="112"/>
        <v>6525605.9925966384</v>
      </c>
      <c r="P2403" s="103">
        <f t="shared" si="113"/>
        <v>4.3426187238107127E-5</v>
      </c>
      <c r="Q2403" s="48">
        <v>52</v>
      </c>
      <c r="R2403" s="48"/>
      <c r="S2403" s="48" t="s">
        <v>11</v>
      </c>
    </row>
    <row r="2404" spans="1:20" s="47" customFormat="1" ht="14" x14ac:dyDescent="0.15">
      <c r="A2404" s="8" t="s">
        <v>415</v>
      </c>
      <c r="B2404" s="114" t="s">
        <v>416</v>
      </c>
      <c r="C2404" s="40" t="s">
        <v>65</v>
      </c>
      <c r="D2404" s="6" t="s">
        <v>865</v>
      </c>
      <c r="E2404" s="7" t="s">
        <v>866</v>
      </c>
      <c r="F2404" s="6" t="s">
        <v>2475</v>
      </c>
      <c r="G2404" s="6" t="s">
        <v>5224</v>
      </c>
      <c r="H2404" s="6" t="s">
        <v>38</v>
      </c>
      <c r="I2404" s="8" t="s">
        <v>39</v>
      </c>
      <c r="J2404" s="15" t="s">
        <v>7586</v>
      </c>
      <c r="K2404" s="7" t="s">
        <v>2477</v>
      </c>
      <c r="L2404" s="19">
        <v>2271894</v>
      </c>
      <c r="M2404" s="19">
        <f t="shared" si="114"/>
        <v>2271894</v>
      </c>
      <c r="N2404" s="11">
        <f>M2404*(1+VOTOS!$P$3%)^Q2404</f>
        <v>2307802.9220117754</v>
      </c>
      <c r="O2404" s="54">
        <f t="shared" si="112"/>
        <v>2307802.9220117754</v>
      </c>
      <c r="P2404" s="103">
        <f t="shared" si="113"/>
        <v>1.5357819934828061E-5</v>
      </c>
      <c r="Q2404" s="48">
        <v>130</v>
      </c>
      <c r="R2404" s="48"/>
      <c r="S2404" s="48" t="s">
        <v>11</v>
      </c>
    </row>
    <row r="2405" spans="1:20" s="47" customFormat="1" ht="14" x14ac:dyDescent="0.15">
      <c r="A2405" s="8" t="s">
        <v>415</v>
      </c>
      <c r="B2405" s="114" t="s">
        <v>416</v>
      </c>
      <c r="C2405" s="40" t="s">
        <v>65</v>
      </c>
      <c r="D2405" s="6" t="s">
        <v>865</v>
      </c>
      <c r="E2405" s="7" t="s">
        <v>866</v>
      </c>
      <c r="F2405" s="6" t="s">
        <v>2475</v>
      </c>
      <c r="G2405" s="6" t="s">
        <v>5224</v>
      </c>
      <c r="H2405" s="6" t="s">
        <v>38</v>
      </c>
      <c r="I2405" s="8" t="s">
        <v>39</v>
      </c>
      <c r="J2405" s="15" t="s">
        <v>7586</v>
      </c>
      <c r="K2405" s="7" t="s">
        <v>2476</v>
      </c>
      <c r="L2405" s="19">
        <v>1509950</v>
      </c>
      <c r="M2405" s="19">
        <f t="shared" si="114"/>
        <v>1509950</v>
      </c>
      <c r="N2405" s="11">
        <f>M2405*(1+VOTOS!$P$3%)^Q2405</f>
        <v>1533815.8479628365</v>
      </c>
      <c r="O2405" s="54">
        <f t="shared" si="112"/>
        <v>1533815.8479628365</v>
      </c>
      <c r="P2405" s="103">
        <f t="shared" si="113"/>
        <v>1.0207140038484907E-5</v>
      </c>
      <c r="Q2405" s="48">
        <v>130</v>
      </c>
      <c r="R2405" s="48"/>
      <c r="S2405" s="48" t="s">
        <v>11</v>
      </c>
    </row>
    <row r="2406" spans="1:20" s="47" customFormat="1" ht="14" x14ac:dyDescent="0.15">
      <c r="A2406" s="8" t="s">
        <v>415</v>
      </c>
      <c r="B2406" s="114" t="s">
        <v>416</v>
      </c>
      <c r="C2406" s="40" t="s">
        <v>65</v>
      </c>
      <c r="D2406" s="6" t="s">
        <v>865</v>
      </c>
      <c r="E2406" s="7" t="s">
        <v>866</v>
      </c>
      <c r="F2406" s="6" t="s">
        <v>2475</v>
      </c>
      <c r="G2406" s="6" t="s">
        <v>5224</v>
      </c>
      <c r="H2406" s="6" t="s">
        <v>38</v>
      </c>
      <c r="I2406" s="8" t="s">
        <v>39</v>
      </c>
      <c r="J2406" s="15" t="s">
        <v>7586</v>
      </c>
      <c r="K2406" s="7" t="s">
        <v>2478</v>
      </c>
      <c r="L2406" s="19">
        <v>1484269</v>
      </c>
      <c r="M2406" s="19">
        <f t="shared" si="114"/>
        <v>1484269</v>
      </c>
      <c r="N2406" s="11">
        <f>M2406*(1+VOTOS!$P$3%)^Q2406</f>
        <v>1524371.1799473001</v>
      </c>
      <c r="O2406" s="54">
        <f t="shared" si="112"/>
        <v>1524371.1799473001</v>
      </c>
      <c r="P2406" s="103">
        <f t="shared" si="113"/>
        <v>1.0144288263169365E-5</v>
      </c>
      <c r="Q2406" s="48">
        <v>221</v>
      </c>
      <c r="R2406" s="48"/>
      <c r="S2406" s="48" t="s">
        <v>11</v>
      </c>
    </row>
    <row r="2407" spans="1:20" s="47" customFormat="1" ht="14" x14ac:dyDescent="0.15">
      <c r="A2407" s="8" t="s">
        <v>415</v>
      </c>
      <c r="B2407" s="114" t="s">
        <v>416</v>
      </c>
      <c r="C2407" s="40" t="s">
        <v>65</v>
      </c>
      <c r="D2407" s="6" t="s">
        <v>865</v>
      </c>
      <c r="E2407" s="7" t="s">
        <v>866</v>
      </c>
      <c r="F2407" s="6" t="s">
        <v>2475</v>
      </c>
      <c r="G2407" s="6" t="s">
        <v>5224</v>
      </c>
      <c r="H2407" s="6" t="s">
        <v>38</v>
      </c>
      <c r="I2407" s="8" t="s">
        <v>39</v>
      </c>
      <c r="J2407" s="15" t="s">
        <v>7586</v>
      </c>
      <c r="K2407" s="7" t="s">
        <v>2479</v>
      </c>
      <c r="L2407" s="19">
        <v>1484269</v>
      </c>
      <c r="M2407" s="19">
        <f t="shared" si="114"/>
        <v>1484269</v>
      </c>
      <c r="N2407" s="11">
        <f>M2407*(1+VOTOS!$P$3%)^Q2407</f>
        <v>1519597.5982093709</v>
      </c>
      <c r="O2407" s="54">
        <f t="shared" si="112"/>
        <v>1519597.5982093709</v>
      </c>
      <c r="P2407" s="103">
        <f t="shared" si="113"/>
        <v>1.0112521335380143E-5</v>
      </c>
      <c r="Q2407" s="48">
        <v>195</v>
      </c>
      <c r="R2407" s="48"/>
      <c r="S2407" s="48" t="s">
        <v>11</v>
      </c>
    </row>
    <row r="2408" spans="1:20" s="47" customFormat="1" ht="14" x14ac:dyDescent="0.15">
      <c r="A2408" s="8" t="s">
        <v>415</v>
      </c>
      <c r="B2408" s="114" t="s">
        <v>416</v>
      </c>
      <c r="C2408" s="40" t="s">
        <v>65</v>
      </c>
      <c r="D2408" s="6" t="s">
        <v>1695</v>
      </c>
      <c r="E2408" s="7" t="s">
        <v>1697</v>
      </c>
      <c r="F2408" s="6" t="s">
        <v>2480</v>
      </c>
      <c r="G2408" s="6" t="s">
        <v>4936</v>
      </c>
      <c r="H2408" s="6" t="s">
        <v>38</v>
      </c>
      <c r="I2408" s="8" t="s">
        <v>39</v>
      </c>
      <c r="J2408" s="15" t="s">
        <v>7586</v>
      </c>
      <c r="K2408" s="7" t="s">
        <v>2481</v>
      </c>
      <c r="L2408" s="19">
        <v>637840</v>
      </c>
      <c r="M2408" s="19">
        <f t="shared" si="114"/>
        <v>637840</v>
      </c>
      <c r="N2408" s="11">
        <f>M2408*(1+VOTOS!$P$3%)^Q2408</f>
        <v>641853.6464220701</v>
      </c>
      <c r="O2408" s="54">
        <f t="shared" si="112"/>
        <v>641853.6464220701</v>
      </c>
      <c r="P2408" s="103">
        <f t="shared" si="113"/>
        <v>4.2713667758379982E-6</v>
      </c>
      <c r="Q2408" s="48">
        <v>52</v>
      </c>
      <c r="R2408" s="48"/>
      <c r="S2408" s="48" t="s">
        <v>11</v>
      </c>
    </row>
    <row r="2409" spans="1:20" s="47" customFormat="1" ht="14" x14ac:dyDescent="0.15">
      <c r="A2409" s="8" t="s">
        <v>415</v>
      </c>
      <c r="B2409" s="114" t="s">
        <v>416</v>
      </c>
      <c r="C2409" s="40" t="s">
        <v>65</v>
      </c>
      <c r="D2409" s="6" t="s">
        <v>682</v>
      </c>
      <c r="E2409" s="7" t="s">
        <v>683</v>
      </c>
      <c r="F2409" s="6" t="s">
        <v>2482</v>
      </c>
      <c r="G2409" s="6" t="s">
        <v>4936</v>
      </c>
      <c r="H2409" s="6" t="s">
        <v>38</v>
      </c>
      <c r="I2409" s="8" t="s">
        <v>39</v>
      </c>
      <c r="J2409" s="15" t="s">
        <v>7586</v>
      </c>
      <c r="K2409" s="7" t="s">
        <v>2494</v>
      </c>
      <c r="L2409" s="19">
        <v>1974361</v>
      </c>
      <c r="M2409" s="19">
        <f t="shared" si="114"/>
        <v>1974361</v>
      </c>
      <c r="N2409" s="11">
        <f>M2409*(1+VOTOS!$P$3%)^Q2409</f>
        <v>2028193.8212802047</v>
      </c>
      <c r="O2409" s="54">
        <f t="shared" si="112"/>
        <v>2028193.8212802047</v>
      </c>
      <c r="P2409" s="103">
        <f t="shared" si="113"/>
        <v>1.3497095095537491E-5</v>
      </c>
      <c r="Q2409" s="48">
        <v>223</v>
      </c>
      <c r="R2409" s="48"/>
      <c r="S2409" s="48" t="s">
        <v>11</v>
      </c>
      <c r="T2409" s="75"/>
    </row>
    <row r="2410" spans="1:20" s="47" customFormat="1" ht="14" x14ac:dyDescent="0.15">
      <c r="A2410" s="8" t="s">
        <v>415</v>
      </c>
      <c r="B2410" s="114" t="s">
        <v>416</v>
      </c>
      <c r="C2410" s="40" t="s">
        <v>65</v>
      </c>
      <c r="D2410" s="6" t="s">
        <v>682</v>
      </c>
      <c r="E2410" s="7" t="s">
        <v>683</v>
      </c>
      <c r="F2410" s="6" t="s">
        <v>2482</v>
      </c>
      <c r="G2410" s="6" t="s">
        <v>4936</v>
      </c>
      <c r="H2410" s="6" t="s">
        <v>38</v>
      </c>
      <c r="I2410" s="8" t="s">
        <v>39</v>
      </c>
      <c r="J2410" s="15" t="s">
        <v>7586</v>
      </c>
      <c r="K2410" s="7" t="s">
        <v>2483</v>
      </c>
      <c r="L2410" s="19">
        <v>1201662</v>
      </c>
      <c r="M2410" s="19">
        <f t="shared" si="114"/>
        <v>1201662</v>
      </c>
      <c r="N2410" s="11">
        <f>M2410*(1+VOTOS!$P$3%)^Q2410</f>
        <v>1228780.7885278878</v>
      </c>
      <c r="O2410" s="54">
        <f t="shared" si="112"/>
        <v>1228780.7885278878</v>
      </c>
      <c r="P2410" s="103">
        <f t="shared" si="113"/>
        <v>8.1772121482265151E-6</v>
      </c>
      <c r="Q2410" s="48">
        <v>185</v>
      </c>
      <c r="R2410" s="48"/>
      <c r="S2410" s="48" t="s">
        <v>11</v>
      </c>
      <c r="T2410" s="75"/>
    </row>
    <row r="2411" spans="1:20" s="47" customFormat="1" ht="14" x14ac:dyDescent="0.15">
      <c r="A2411" s="8" t="s">
        <v>415</v>
      </c>
      <c r="B2411" s="114" t="s">
        <v>416</v>
      </c>
      <c r="C2411" s="40" t="s">
        <v>65</v>
      </c>
      <c r="D2411" s="6" t="s">
        <v>682</v>
      </c>
      <c r="E2411" s="7" t="s">
        <v>683</v>
      </c>
      <c r="F2411" s="6" t="s">
        <v>2482</v>
      </c>
      <c r="G2411" s="6" t="s">
        <v>4936</v>
      </c>
      <c r="H2411" s="6" t="s">
        <v>38</v>
      </c>
      <c r="I2411" s="8" t="s">
        <v>39</v>
      </c>
      <c r="J2411" s="15" t="s">
        <v>7586</v>
      </c>
      <c r="K2411" s="7" t="s">
        <v>2502</v>
      </c>
      <c r="L2411" s="19">
        <v>316540</v>
      </c>
      <c r="M2411" s="19">
        <f t="shared" si="114"/>
        <v>316540</v>
      </c>
      <c r="N2411" s="11">
        <f>M2411*(1+VOTOS!$P$3%)^Q2411</f>
        <v>325327.70405576157</v>
      </c>
      <c r="O2411" s="54">
        <f t="shared" si="112"/>
        <v>325327.70405576157</v>
      </c>
      <c r="P2411" s="103">
        <f t="shared" si="113"/>
        <v>2.1649700895360616E-6</v>
      </c>
      <c r="Q2411" s="48">
        <v>227</v>
      </c>
      <c r="R2411" s="48"/>
      <c r="S2411" s="48" t="s">
        <v>11</v>
      </c>
    </row>
    <row r="2412" spans="1:20" s="47" customFormat="1" ht="14" x14ac:dyDescent="0.15">
      <c r="A2412" s="8" t="s">
        <v>415</v>
      </c>
      <c r="B2412" s="114" t="s">
        <v>416</v>
      </c>
      <c r="C2412" s="40" t="s">
        <v>65</v>
      </c>
      <c r="D2412" s="6" t="s">
        <v>682</v>
      </c>
      <c r="E2412" s="7" t="s">
        <v>683</v>
      </c>
      <c r="F2412" s="6" t="s">
        <v>2482</v>
      </c>
      <c r="G2412" s="6" t="s">
        <v>4936</v>
      </c>
      <c r="H2412" s="6" t="s">
        <v>38</v>
      </c>
      <c r="I2412" s="8" t="s">
        <v>39</v>
      </c>
      <c r="J2412" s="15" t="s">
        <v>7586</v>
      </c>
      <c r="K2412" s="7" t="s">
        <v>2498</v>
      </c>
      <c r="L2412" s="19">
        <v>1038799</v>
      </c>
      <c r="M2412" s="19">
        <f t="shared" si="114"/>
        <v>1038799</v>
      </c>
      <c r="N2412" s="11">
        <f>M2412*(1+VOTOS!$P$3%)^Q2412</f>
        <v>1057001.5697342732</v>
      </c>
      <c r="O2412" s="54">
        <f t="shared" si="112"/>
        <v>1057001.5697342732</v>
      </c>
      <c r="P2412" s="103">
        <f t="shared" si="113"/>
        <v>7.0340667411316955E-6</v>
      </c>
      <c r="Q2412" s="6">
        <v>144</v>
      </c>
      <c r="R2412" s="6"/>
      <c r="S2412" s="6" t="s">
        <v>11</v>
      </c>
    </row>
    <row r="2413" spans="1:20" s="47" customFormat="1" ht="14" x14ac:dyDescent="0.15">
      <c r="A2413" s="8" t="s">
        <v>415</v>
      </c>
      <c r="B2413" s="114" t="s">
        <v>416</v>
      </c>
      <c r="C2413" s="40" t="s">
        <v>65</v>
      </c>
      <c r="D2413" s="6" t="s">
        <v>682</v>
      </c>
      <c r="E2413" s="7" t="s">
        <v>683</v>
      </c>
      <c r="F2413" s="6" t="s">
        <v>2482</v>
      </c>
      <c r="G2413" s="6" t="s">
        <v>4936</v>
      </c>
      <c r="H2413" s="6" t="s">
        <v>38</v>
      </c>
      <c r="I2413" s="8" t="s">
        <v>39</v>
      </c>
      <c r="J2413" s="15" t="s">
        <v>7586</v>
      </c>
      <c r="K2413" s="7" t="s">
        <v>2495</v>
      </c>
      <c r="L2413" s="19">
        <v>400554</v>
      </c>
      <c r="M2413" s="19">
        <f t="shared" si="114"/>
        <v>400554</v>
      </c>
      <c r="N2413" s="11">
        <f>M2413*(1+VOTOS!$P$3%)^Q2413</f>
        <v>408705.18213223648</v>
      </c>
      <c r="O2413" s="54">
        <f t="shared" si="112"/>
        <v>408705.18213223648</v>
      </c>
      <c r="P2413" s="103">
        <f t="shared" si="113"/>
        <v>2.7198252215342187E-6</v>
      </c>
      <c r="Q2413" s="6">
        <v>167</v>
      </c>
      <c r="R2413" s="6"/>
      <c r="S2413" s="6" t="s">
        <v>11</v>
      </c>
    </row>
    <row r="2414" spans="1:20" s="47" customFormat="1" ht="14" x14ac:dyDescent="0.15">
      <c r="A2414" s="8" t="s">
        <v>415</v>
      </c>
      <c r="B2414" s="114" t="s">
        <v>416</v>
      </c>
      <c r="C2414" s="40" t="s">
        <v>65</v>
      </c>
      <c r="D2414" s="6" t="s">
        <v>682</v>
      </c>
      <c r="E2414" s="7" t="s">
        <v>683</v>
      </c>
      <c r="F2414" s="6" t="s">
        <v>2482</v>
      </c>
      <c r="G2414" s="6" t="s">
        <v>4936</v>
      </c>
      <c r="H2414" s="6" t="s">
        <v>38</v>
      </c>
      <c r="I2414" s="8" t="s">
        <v>39</v>
      </c>
      <c r="J2414" s="15" t="s">
        <v>7586</v>
      </c>
      <c r="K2414" s="7" t="s">
        <v>2486</v>
      </c>
      <c r="L2414" s="19">
        <v>396389</v>
      </c>
      <c r="M2414" s="19">
        <f t="shared" si="114"/>
        <v>396389</v>
      </c>
      <c r="N2414" s="11">
        <f>M2414*(1+VOTOS!$P$3%)^Q2414</f>
        <v>400667.64445739228</v>
      </c>
      <c r="O2414" s="54">
        <f t="shared" si="112"/>
        <v>400667.64445739228</v>
      </c>
      <c r="P2414" s="103">
        <f t="shared" si="113"/>
        <v>2.6663375276101429E-6</v>
      </c>
      <c r="Q2414" s="6">
        <v>89</v>
      </c>
      <c r="R2414" s="6"/>
      <c r="S2414" s="6" t="s">
        <v>11</v>
      </c>
    </row>
    <row r="2415" spans="1:20" s="47" customFormat="1" ht="14" x14ac:dyDescent="0.15">
      <c r="A2415" s="8" t="s">
        <v>415</v>
      </c>
      <c r="B2415" s="114" t="s">
        <v>416</v>
      </c>
      <c r="C2415" s="40" t="s">
        <v>65</v>
      </c>
      <c r="D2415" s="6" t="s">
        <v>682</v>
      </c>
      <c r="E2415" s="7" t="s">
        <v>683</v>
      </c>
      <c r="F2415" s="6" t="s">
        <v>2482</v>
      </c>
      <c r="G2415" s="6" t="s">
        <v>4936</v>
      </c>
      <c r="H2415" s="6" t="s">
        <v>38</v>
      </c>
      <c r="I2415" s="8" t="s">
        <v>39</v>
      </c>
      <c r="J2415" s="15" t="s">
        <v>7586</v>
      </c>
      <c r="K2415" s="7" t="s">
        <v>2493</v>
      </c>
      <c r="L2415" s="19">
        <v>372242</v>
      </c>
      <c r="M2415" s="19">
        <f t="shared" si="114"/>
        <v>372242</v>
      </c>
      <c r="N2415" s="11">
        <f>M2415*(1+VOTOS!$P$3%)^Q2415</f>
        <v>378490.64041426731</v>
      </c>
      <c r="O2415" s="54">
        <f t="shared" si="112"/>
        <v>378490.64041426731</v>
      </c>
      <c r="P2415" s="103">
        <f t="shared" si="113"/>
        <v>2.5187554132364576E-6</v>
      </c>
      <c r="Q2415" s="6">
        <v>138</v>
      </c>
      <c r="R2415" s="6"/>
      <c r="S2415" s="6" t="s">
        <v>11</v>
      </c>
    </row>
    <row r="2416" spans="1:20" s="47" customFormat="1" ht="14" x14ac:dyDescent="0.15">
      <c r="A2416" s="8" t="s">
        <v>415</v>
      </c>
      <c r="B2416" s="114" t="s">
        <v>416</v>
      </c>
      <c r="C2416" s="40" t="s">
        <v>65</v>
      </c>
      <c r="D2416" s="6" t="s">
        <v>682</v>
      </c>
      <c r="E2416" s="7" t="s">
        <v>683</v>
      </c>
      <c r="F2416" s="6" t="s">
        <v>2482</v>
      </c>
      <c r="G2416" s="6" t="s">
        <v>4936</v>
      </c>
      <c r="H2416" s="6" t="s">
        <v>38</v>
      </c>
      <c r="I2416" s="8" t="s">
        <v>39</v>
      </c>
      <c r="J2416" s="15" t="s">
        <v>7586</v>
      </c>
      <c r="K2416" s="7" t="s">
        <v>2499</v>
      </c>
      <c r="L2416" s="19">
        <v>361623</v>
      </c>
      <c r="M2416" s="19">
        <f t="shared" si="114"/>
        <v>361623</v>
      </c>
      <c r="N2416" s="11">
        <f>M2416*(1+VOTOS!$P$3%)^Q2416</f>
        <v>363986.34033136821</v>
      </c>
      <c r="O2416" s="54">
        <f t="shared" si="112"/>
        <v>363986.34033136821</v>
      </c>
      <c r="P2416" s="103">
        <f t="shared" si="113"/>
        <v>2.4222331206137861E-6</v>
      </c>
      <c r="Q2416" s="6">
        <v>54</v>
      </c>
      <c r="R2416" s="6"/>
      <c r="S2416" s="6" t="s">
        <v>11</v>
      </c>
    </row>
    <row r="2417" spans="1:19" s="47" customFormat="1" ht="14" x14ac:dyDescent="0.15">
      <c r="A2417" s="8" t="s">
        <v>415</v>
      </c>
      <c r="B2417" s="114" t="s">
        <v>416</v>
      </c>
      <c r="C2417" s="40" t="s">
        <v>65</v>
      </c>
      <c r="D2417" s="6" t="s">
        <v>682</v>
      </c>
      <c r="E2417" s="7" t="s">
        <v>683</v>
      </c>
      <c r="F2417" s="6" t="s">
        <v>2482</v>
      </c>
      <c r="G2417" s="6" t="s">
        <v>4936</v>
      </c>
      <c r="H2417" s="6" t="s">
        <v>38</v>
      </c>
      <c r="I2417" s="8" t="s">
        <v>39</v>
      </c>
      <c r="J2417" s="15" t="s">
        <v>7586</v>
      </c>
      <c r="K2417" s="7" t="s">
        <v>2500</v>
      </c>
      <c r="L2417" s="19">
        <v>176715</v>
      </c>
      <c r="M2417" s="19">
        <f t="shared" si="114"/>
        <v>176715</v>
      </c>
      <c r="N2417" s="11">
        <f>M2417*(1+VOTOS!$P$3%)^Q2417</f>
        <v>180245.86790444821</v>
      </c>
      <c r="O2417" s="54">
        <f t="shared" si="112"/>
        <v>180245.86790444821</v>
      </c>
      <c r="P2417" s="103">
        <f t="shared" si="113"/>
        <v>1.1994887244792194E-6</v>
      </c>
      <c r="Q2417" s="48">
        <v>164</v>
      </c>
      <c r="R2417" s="48"/>
      <c r="S2417" s="48" t="s">
        <v>11</v>
      </c>
    </row>
    <row r="2418" spans="1:19" s="47" customFormat="1" ht="14" x14ac:dyDescent="0.15">
      <c r="A2418" s="8" t="s">
        <v>415</v>
      </c>
      <c r="B2418" s="114" t="s">
        <v>416</v>
      </c>
      <c r="C2418" s="40" t="s">
        <v>65</v>
      </c>
      <c r="D2418" s="6" t="s">
        <v>682</v>
      </c>
      <c r="E2418" s="7" t="s">
        <v>683</v>
      </c>
      <c r="F2418" s="6" t="s">
        <v>2482</v>
      </c>
      <c r="G2418" s="6" t="s">
        <v>4936</v>
      </c>
      <c r="H2418" s="6" t="s">
        <v>38</v>
      </c>
      <c r="I2418" s="8" t="s">
        <v>39</v>
      </c>
      <c r="J2418" s="15" t="s">
        <v>7586</v>
      </c>
      <c r="K2418" s="7" t="s">
        <v>2496</v>
      </c>
      <c r="L2418" s="19">
        <v>23937</v>
      </c>
      <c r="M2418" s="19">
        <f t="shared" si="114"/>
        <v>23937</v>
      </c>
      <c r="N2418" s="11">
        <f>M2418*(1+VOTOS!$P$3%)^Q2418</f>
        <v>24026.681916333986</v>
      </c>
      <c r="O2418" s="54">
        <f t="shared" si="112"/>
        <v>24026.681916333986</v>
      </c>
      <c r="P2418" s="103">
        <f t="shared" si="113"/>
        <v>1.5989123290509645E-7</v>
      </c>
      <c r="Q2418" s="6">
        <v>31</v>
      </c>
      <c r="R2418" s="6"/>
      <c r="S2418" s="6" t="s">
        <v>11</v>
      </c>
    </row>
    <row r="2419" spans="1:19" s="47" customFormat="1" ht="14" x14ac:dyDescent="0.15">
      <c r="A2419" s="8" t="s">
        <v>415</v>
      </c>
      <c r="B2419" s="114" t="s">
        <v>416</v>
      </c>
      <c r="C2419" s="40" t="s">
        <v>65</v>
      </c>
      <c r="D2419" s="6" t="s">
        <v>682</v>
      </c>
      <c r="E2419" s="7" t="s">
        <v>683</v>
      </c>
      <c r="F2419" s="6" t="s">
        <v>2482</v>
      </c>
      <c r="G2419" s="6" t="s">
        <v>4936</v>
      </c>
      <c r="H2419" s="6" t="s">
        <v>38</v>
      </c>
      <c r="I2419" s="8" t="s">
        <v>39</v>
      </c>
      <c r="J2419" s="15" t="s">
        <v>7586</v>
      </c>
      <c r="K2419" s="7" t="s">
        <v>2485</v>
      </c>
      <c r="L2419" s="19">
        <v>791446</v>
      </c>
      <c r="M2419" s="19">
        <f t="shared" si="114"/>
        <v>791446</v>
      </c>
      <c r="N2419" s="11">
        <f>M2419*(1+VOTOS!$P$3%)^Q2419</f>
        <v>802792.42704681971</v>
      </c>
      <c r="O2419" s="54">
        <f t="shared" si="112"/>
        <v>802792.42704681971</v>
      </c>
      <c r="P2419" s="103">
        <f t="shared" si="113"/>
        <v>5.3423719252773088E-6</v>
      </c>
      <c r="Q2419" s="6">
        <v>118</v>
      </c>
      <c r="R2419" s="6"/>
      <c r="S2419" s="6" t="s">
        <v>11</v>
      </c>
    </row>
    <row r="2420" spans="1:19" s="47" customFormat="1" ht="14" x14ac:dyDescent="0.15">
      <c r="A2420" s="8" t="s">
        <v>415</v>
      </c>
      <c r="B2420" s="114" t="s">
        <v>416</v>
      </c>
      <c r="C2420" s="40" t="s">
        <v>65</v>
      </c>
      <c r="D2420" s="6" t="s">
        <v>682</v>
      </c>
      <c r="E2420" s="7" t="s">
        <v>683</v>
      </c>
      <c r="F2420" s="6" t="s">
        <v>2482</v>
      </c>
      <c r="G2420" s="6" t="s">
        <v>4936</v>
      </c>
      <c r="H2420" s="6" t="s">
        <v>38</v>
      </c>
      <c r="I2420" s="8" t="s">
        <v>39</v>
      </c>
      <c r="J2420" s="15" t="s">
        <v>7586</v>
      </c>
      <c r="K2420" s="7" t="s">
        <v>2501</v>
      </c>
      <c r="L2420" s="19">
        <v>400554</v>
      </c>
      <c r="M2420" s="19">
        <f t="shared" si="114"/>
        <v>400554</v>
      </c>
      <c r="N2420" s="11">
        <f>M2420*(1+VOTOS!$P$3%)^Q2420</f>
        <v>407966.30927347473</v>
      </c>
      <c r="O2420" s="54">
        <f t="shared" si="112"/>
        <v>407966.30927347473</v>
      </c>
      <c r="P2420" s="103">
        <f t="shared" si="113"/>
        <v>2.7149082174818526E-6</v>
      </c>
      <c r="Q2420" s="48">
        <v>152</v>
      </c>
      <c r="R2420" s="48"/>
      <c r="S2420" s="48" t="s">
        <v>11</v>
      </c>
    </row>
    <row r="2421" spans="1:19" s="47" customFormat="1" ht="14" x14ac:dyDescent="0.15">
      <c r="A2421" s="8" t="s">
        <v>415</v>
      </c>
      <c r="B2421" s="114" t="s">
        <v>416</v>
      </c>
      <c r="C2421" s="40" t="s">
        <v>65</v>
      </c>
      <c r="D2421" s="6" t="s">
        <v>682</v>
      </c>
      <c r="E2421" s="7" t="s">
        <v>683</v>
      </c>
      <c r="F2421" s="6" t="s">
        <v>2482</v>
      </c>
      <c r="G2421" s="6" t="s">
        <v>4936</v>
      </c>
      <c r="H2421" s="6" t="s">
        <v>38</v>
      </c>
      <c r="I2421" s="8" t="s">
        <v>39</v>
      </c>
      <c r="J2421" s="15" t="s">
        <v>7586</v>
      </c>
      <c r="K2421" s="7" t="s">
        <v>2484</v>
      </c>
      <c r="L2421" s="19">
        <v>188026</v>
      </c>
      <c r="M2421" s="19">
        <f t="shared" si="114"/>
        <v>188026</v>
      </c>
      <c r="N2421" s="11">
        <f>M2421*(1+VOTOS!$P$3%)^Q2421</f>
        <v>188912.67749633445</v>
      </c>
      <c r="O2421" s="54">
        <f t="shared" si="112"/>
        <v>188912.67749633445</v>
      </c>
      <c r="P2421" s="103">
        <f t="shared" si="113"/>
        <v>1.2571640570876033E-6</v>
      </c>
      <c r="Q2421" s="6">
        <v>39</v>
      </c>
      <c r="R2421" s="6"/>
      <c r="S2421" s="6" t="s">
        <v>11</v>
      </c>
    </row>
    <row r="2422" spans="1:19" s="47" customFormat="1" ht="14" x14ac:dyDescent="0.15">
      <c r="A2422" s="8" t="s">
        <v>415</v>
      </c>
      <c r="B2422" s="114" t="s">
        <v>416</v>
      </c>
      <c r="C2422" s="40" t="s">
        <v>65</v>
      </c>
      <c r="D2422" s="6" t="s">
        <v>682</v>
      </c>
      <c r="E2422" s="7" t="s">
        <v>683</v>
      </c>
      <c r="F2422" s="6" t="s">
        <v>2482</v>
      </c>
      <c r="G2422" s="6" t="s">
        <v>4936</v>
      </c>
      <c r="H2422" s="6" t="s">
        <v>38</v>
      </c>
      <c r="I2422" s="8" t="s">
        <v>39</v>
      </c>
      <c r="J2422" s="15" t="s">
        <v>7586</v>
      </c>
      <c r="K2422" s="7" t="s">
        <v>2488</v>
      </c>
      <c r="L2422" s="19">
        <v>1387525</v>
      </c>
      <c r="M2422" s="19">
        <f t="shared" si="114"/>
        <v>1387525</v>
      </c>
      <c r="N2422" s="11">
        <f>M2422*(1+VOTOS!$P$3%)^Q2422</f>
        <v>1395077.5533972923</v>
      </c>
      <c r="O2422" s="54">
        <f t="shared" si="112"/>
        <v>1395077.5533972923</v>
      </c>
      <c r="P2422" s="103">
        <f t="shared" si="113"/>
        <v>9.2838732700446632E-6</v>
      </c>
      <c r="Q2422" s="6">
        <v>45</v>
      </c>
      <c r="R2422" s="6"/>
      <c r="S2422" s="6" t="s">
        <v>11</v>
      </c>
    </row>
    <row r="2423" spans="1:19" s="47" customFormat="1" ht="14" x14ac:dyDescent="0.15">
      <c r="A2423" s="8" t="s">
        <v>415</v>
      </c>
      <c r="B2423" s="114" t="s">
        <v>416</v>
      </c>
      <c r="C2423" s="40" t="s">
        <v>65</v>
      </c>
      <c r="D2423" s="6" t="s">
        <v>682</v>
      </c>
      <c r="E2423" s="7" t="s">
        <v>683</v>
      </c>
      <c r="F2423" s="6" t="s">
        <v>2482</v>
      </c>
      <c r="G2423" s="6" t="s">
        <v>4936</v>
      </c>
      <c r="H2423" s="6" t="s">
        <v>38</v>
      </c>
      <c r="I2423" s="8" t="s">
        <v>39</v>
      </c>
      <c r="J2423" s="15" t="s">
        <v>7586</v>
      </c>
      <c r="K2423" s="7" t="s">
        <v>2492</v>
      </c>
      <c r="L2423" s="19">
        <v>1343996</v>
      </c>
      <c r="M2423" s="19">
        <f t="shared" si="114"/>
        <v>1343996</v>
      </c>
      <c r="N2423" s="11">
        <f>M2423*(1+VOTOS!$P$3%)^Q2423</f>
        <v>1345780.5963885034</v>
      </c>
      <c r="O2423" s="54">
        <f t="shared" si="112"/>
        <v>1345780.5963885034</v>
      </c>
      <c r="P2423" s="103">
        <f t="shared" si="113"/>
        <v>8.9558150195524775E-6</v>
      </c>
      <c r="Q2423" s="6">
        <v>11</v>
      </c>
      <c r="R2423" s="6"/>
      <c r="S2423" s="6" t="s">
        <v>11</v>
      </c>
    </row>
    <row r="2424" spans="1:19" s="47" customFormat="1" ht="14" x14ac:dyDescent="0.15">
      <c r="A2424" s="8" t="s">
        <v>415</v>
      </c>
      <c r="B2424" s="114" t="s">
        <v>416</v>
      </c>
      <c r="C2424" s="40" t="s">
        <v>65</v>
      </c>
      <c r="D2424" s="6" t="s">
        <v>682</v>
      </c>
      <c r="E2424" s="7" t="s">
        <v>683</v>
      </c>
      <c r="F2424" s="6" t="s">
        <v>2482</v>
      </c>
      <c r="G2424" s="6" t="s">
        <v>4936</v>
      </c>
      <c r="H2424" s="6" t="s">
        <v>38</v>
      </c>
      <c r="I2424" s="8" t="s">
        <v>39</v>
      </c>
      <c r="J2424" s="15" t="s">
        <v>7586</v>
      </c>
      <c r="K2424" s="7" t="s">
        <v>2491</v>
      </c>
      <c r="L2424" s="19">
        <v>669970</v>
      </c>
      <c r="M2424" s="19">
        <f t="shared" si="114"/>
        <v>669970</v>
      </c>
      <c r="N2424" s="11">
        <f>M2424*(1+VOTOS!$P$3%)^Q2424</f>
        <v>671345.3424231722</v>
      </c>
      <c r="O2424" s="54">
        <f t="shared" si="112"/>
        <v>671345.3424231722</v>
      </c>
      <c r="P2424" s="103">
        <f t="shared" si="113"/>
        <v>4.4676262364867374E-6</v>
      </c>
      <c r="Q2424" s="6">
        <v>17</v>
      </c>
      <c r="R2424" s="6"/>
      <c r="S2424" s="6" t="s">
        <v>11</v>
      </c>
    </row>
    <row r="2425" spans="1:19" s="47" customFormat="1" ht="14" x14ac:dyDescent="0.15">
      <c r="A2425" s="8" t="s">
        <v>415</v>
      </c>
      <c r="B2425" s="114" t="s">
        <v>416</v>
      </c>
      <c r="C2425" s="40" t="s">
        <v>65</v>
      </c>
      <c r="D2425" s="6" t="s">
        <v>682</v>
      </c>
      <c r="E2425" s="7" t="s">
        <v>683</v>
      </c>
      <c r="F2425" s="6" t="s">
        <v>2482</v>
      </c>
      <c r="G2425" s="6" t="s">
        <v>4936</v>
      </c>
      <c r="H2425" s="6" t="s">
        <v>38</v>
      </c>
      <c r="I2425" s="8" t="s">
        <v>39</v>
      </c>
      <c r="J2425" s="15" t="s">
        <v>7586</v>
      </c>
      <c r="K2425" s="7" t="s">
        <v>2490</v>
      </c>
      <c r="L2425" s="19">
        <v>643255</v>
      </c>
      <c r="M2425" s="19">
        <f t="shared" si="114"/>
        <v>643255</v>
      </c>
      <c r="N2425" s="11">
        <f>M2425*(1+VOTOS!$P$3%)^Q2425</f>
        <v>647302.72063405975</v>
      </c>
      <c r="O2425" s="54">
        <f t="shared" si="112"/>
        <v>647302.72063405975</v>
      </c>
      <c r="P2425" s="103">
        <f t="shared" si="113"/>
        <v>4.3076289279312548E-6</v>
      </c>
      <c r="Q2425" s="6">
        <v>52</v>
      </c>
      <c r="R2425" s="6"/>
      <c r="S2425" s="6" t="s">
        <v>11</v>
      </c>
    </row>
    <row r="2426" spans="1:19" s="47" customFormat="1" ht="14" x14ac:dyDescent="0.15">
      <c r="A2426" s="8" t="s">
        <v>415</v>
      </c>
      <c r="B2426" s="114" t="s">
        <v>416</v>
      </c>
      <c r="C2426" s="40" t="s">
        <v>65</v>
      </c>
      <c r="D2426" s="6" t="s">
        <v>682</v>
      </c>
      <c r="E2426" s="7" t="s">
        <v>683</v>
      </c>
      <c r="F2426" s="6" t="s">
        <v>2482</v>
      </c>
      <c r="G2426" s="6" t="s">
        <v>4936</v>
      </c>
      <c r="H2426" s="6" t="s">
        <v>38</v>
      </c>
      <c r="I2426" s="8" t="s">
        <v>39</v>
      </c>
      <c r="J2426" s="15" t="s">
        <v>7586</v>
      </c>
      <c r="K2426" s="7" t="s">
        <v>2497</v>
      </c>
      <c r="L2426" s="19">
        <v>335999</v>
      </c>
      <c r="M2426" s="19">
        <f t="shared" si="114"/>
        <v>335999</v>
      </c>
      <c r="N2426" s="11">
        <f>M2426*(1+VOTOS!$P$3%)^Q2426</f>
        <v>337054.4890928049</v>
      </c>
      <c r="O2426" s="54">
        <f t="shared" si="112"/>
        <v>337054.4890928049</v>
      </c>
      <c r="P2426" s="103">
        <f t="shared" si="113"/>
        <v>2.2430087518913167E-6</v>
      </c>
      <c r="Q2426" s="6">
        <v>26</v>
      </c>
      <c r="R2426" s="6"/>
      <c r="S2426" s="6" t="s">
        <v>11</v>
      </c>
    </row>
    <row r="2427" spans="1:19" s="47" customFormat="1" ht="14" x14ac:dyDescent="0.15">
      <c r="A2427" s="8" t="s">
        <v>415</v>
      </c>
      <c r="B2427" s="114" t="s">
        <v>416</v>
      </c>
      <c r="C2427" s="40" t="s">
        <v>65</v>
      </c>
      <c r="D2427" s="6" t="s">
        <v>682</v>
      </c>
      <c r="E2427" s="7" t="s">
        <v>683</v>
      </c>
      <c r="F2427" s="6" t="s">
        <v>2482</v>
      </c>
      <c r="G2427" s="6" t="s">
        <v>4936</v>
      </c>
      <c r="H2427" s="6" t="s">
        <v>38</v>
      </c>
      <c r="I2427" s="8" t="s">
        <v>39</v>
      </c>
      <c r="J2427" s="15" t="s">
        <v>7586</v>
      </c>
      <c r="K2427" s="7" t="s">
        <v>2489</v>
      </c>
      <c r="L2427" s="19">
        <v>316701</v>
      </c>
      <c r="M2427" s="19">
        <f t="shared" si="114"/>
        <v>316701</v>
      </c>
      <c r="N2427" s="11">
        <f>M2427*(1+VOTOS!$P$3%)^Q2427</f>
        <v>318463.27613094676</v>
      </c>
      <c r="O2427" s="54">
        <f t="shared" si="112"/>
        <v>318463.27613094676</v>
      </c>
      <c r="P2427" s="103">
        <f t="shared" si="113"/>
        <v>2.1192891316780954E-6</v>
      </c>
      <c r="Q2427" s="6">
        <v>46</v>
      </c>
      <c r="R2427" s="6"/>
      <c r="S2427" s="6" t="s">
        <v>11</v>
      </c>
    </row>
    <row r="2428" spans="1:19" s="47" customFormat="1" ht="14" x14ac:dyDescent="0.15">
      <c r="A2428" s="8" t="s">
        <v>415</v>
      </c>
      <c r="B2428" s="114" t="s">
        <v>416</v>
      </c>
      <c r="C2428" s="40" t="s">
        <v>65</v>
      </c>
      <c r="D2428" s="6" t="s">
        <v>682</v>
      </c>
      <c r="E2428" s="7" t="s">
        <v>683</v>
      </c>
      <c r="F2428" s="6" t="s">
        <v>2482</v>
      </c>
      <c r="G2428" s="6" t="s">
        <v>4936</v>
      </c>
      <c r="H2428" s="6" t="s">
        <v>38</v>
      </c>
      <c r="I2428" s="8" t="s">
        <v>39</v>
      </c>
      <c r="J2428" s="15" t="s">
        <v>7586</v>
      </c>
      <c r="K2428" s="7" t="s">
        <v>2503</v>
      </c>
      <c r="L2428" s="19">
        <v>143105</v>
      </c>
      <c r="M2428" s="19">
        <f t="shared" si="114"/>
        <v>143105</v>
      </c>
      <c r="N2428" s="11">
        <f>M2428*(1+VOTOS!$P$3%)^Q2428</f>
        <v>144127.14946209465</v>
      </c>
      <c r="O2428" s="54">
        <f t="shared" si="112"/>
        <v>144127.14946209465</v>
      </c>
      <c r="P2428" s="103">
        <f t="shared" si="113"/>
        <v>9.5912817686761139E-7</v>
      </c>
      <c r="Q2428" s="6">
        <v>59</v>
      </c>
      <c r="R2428" s="6"/>
      <c r="S2428" s="6" t="s">
        <v>11</v>
      </c>
    </row>
    <row r="2429" spans="1:19" s="47" customFormat="1" ht="14" x14ac:dyDescent="0.15">
      <c r="A2429" s="8" t="s">
        <v>415</v>
      </c>
      <c r="B2429" s="114" t="s">
        <v>416</v>
      </c>
      <c r="C2429" s="40" t="s">
        <v>65</v>
      </c>
      <c r="D2429" s="6" t="s">
        <v>682</v>
      </c>
      <c r="E2429" s="7" t="s">
        <v>683</v>
      </c>
      <c r="F2429" s="6" t="s">
        <v>2482</v>
      </c>
      <c r="G2429" s="6" t="s">
        <v>4936</v>
      </c>
      <c r="H2429" s="6" t="s">
        <v>38</v>
      </c>
      <c r="I2429" s="8" t="s">
        <v>39</v>
      </c>
      <c r="J2429" s="15" t="s">
        <v>7586</v>
      </c>
      <c r="K2429" s="7" t="s">
        <v>2487</v>
      </c>
      <c r="L2429" s="19">
        <v>30916</v>
      </c>
      <c r="M2429" s="19">
        <f t="shared" si="114"/>
        <v>30916</v>
      </c>
      <c r="N2429" s="11">
        <f>M2429*(1+VOTOS!$P$3%)^Q2429</f>
        <v>30957.051150410396</v>
      </c>
      <c r="O2429" s="54">
        <f t="shared" si="112"/>
        <v>30957.051150410396</v>
      </c>
      <c r="P2429" s="103">
        <f t="shared" si="113"/>
        <v>2.0601101278908895E-7</v>
      </c>
      <c r="Q2429" s="6">
        <v>11</v>
      </c>
      <c r="R2429" s="6"/>
      <c r="S2429" s="6" t="s">
        <v>11</v>
      </c>
    </row>
    <row r="2430" spans="1:19" s="47" customFormat="1" ht="14" x14ac:dyDescent="0.15">
      <c r="A2430" s="14" t="s">
        <v>5234</v>
      </c>
      <c r="B2430" s="115" t="s">
        <v>416</v>
      </c>
      <c r="C2430" s="40" t="s">
        <v>65</v>
      </c>
      <c r="D2430" s="12" t="s">
        <v>138</v>
      </c>
      <c r="E2430" s="51" t="s">
        <v>139</v>
      </c>
      <c r="F2430" s="14" t="s">
        <v>5841</v>
      </c>
      <c r="G2430" s="14" t="s">
        <v>37</v>
      </c>
      <c r="H2430" s="14" t="s">
        <v>38</v>
      </c>
      <c r="I2430" s="14" t="s">
        <v>39</v>
      </c>
      <c r="J2430" s="15" t="s">
        <v>7586</v>
      </c>
      <c r="K2430" s="52" t="s">
        <v>5845</v>
      </c>
      <c r="L2430" s="109">
        <v>69797455.5</v>
      </c>
      <c r="M2430" s="19">
        <f t="shared" si="114"/>
        <v>69797455.5</v>
      </c>
      <c r="N2430" s="11">
        <f>M2430*(1+VOTOS!$P$3%)^Q2430</f>
        <v>71424303.392620698</v>
      </c>
      <c r="O2430" s="54">
        <f t="shared" si="112"/>
        <v>71424303.392620698</v>
      </c>
      <c r="P2430" s="103">
        <f t="shared" si="113"/>
        <v>4.753099062367859E-4</v>
      </c>
      <c r="Q2430" s="6">
        <v>191</v>
      </c>
      <c r="R2430" s="6"/>
      <c r="S2430" s="6" t="s">
        <v>7</v>
      </c>
    </row>
    <row r="2431" spans="1:19" s="47" customFormat="1" ht="14" x14ac:dyDescent="0.15">
      <c r="A2431" s="14" t="s">
        <v>5234</v>
      </c>
      <c r="B2431" s="115" t="s">
        <v>416</v>
      </c>
      <c r="C2431" s="40" t="s">
        <v>65</v>
      </c>
      <c r="D2431" s="12" t="s">
        <v>138</v>
      </c>
      <c r="E2431" s="51" t="s">
        <v>139</v>
      </c>
      <c r="F2431" s="14" t="s">
        <v>5841</v>
      </c>
      <c r="G2431" s="14" t="s">
        <v>37</v>
      </c>
      <c r="H2431" s="14" t="s">
        <v>38</v>
      </c>
      <c r="I2431" s="14" t="s">
        <v>39</v>
      </c>
      <c r="J2431" s="15" t="s">
        <v>7586</v>
      </c>
      <c r="K2431" s="52" t="s">
        <v>5844</v>
      </c>
      <c r="L2431" s="109">
        <v>66036828</v>
      </c>
      <c r="M2431" s="19">
        <f t="shared" si="114"/>
        <v>66036828</v>
      </c>
      <c r="N2431" s="11">
        <f>M2431*(1+VOTOS!$P$3%)^Q2431</f>
        <v>67518984.160991356</v>
      </c>
      <c r="O2431" s="54">
        <f t="shared" si="112"/>
        <v>67518984.160991356</v>
      </c>
      <c r="P2431" s="103">
        <f t="shared" si="113"/>
        <v>4.4932103648741376E-4</v>
      </c>
      <c r="Q2431" s="6">
        <v>184</v>
      </c>
      <c r="R2431" s="6"/>
      <c r="S2431" s="6" t="s">
        <v>7</v>
      </c>
    </row>
    <row r="2432" spans="1:19" s="47" customFormat="1" ht="14" x14ac:dyDescent="0.15">
      <c r="A2432" s="14" t="s">
        <v>5234</v>
      </c>
      <c r="B2432" s="115" t="s">
        <v>416</v>
      </c>
      <c r="C2432" s="40" t="s">
        <v>65</v>
      </c>
      <c r="D2432" s="12" t="s">
        <v>138</v>
      </c>
      <c r="E2432" s="51" t="s">
        <v>139</v>
      </c>
      <c r="F2432" s="14" t="s">
        <v>5841</v>
      </c>
      <c r="G2432" s="14" t="s">
        <v>37</v>
      </c>
      <c r="H2432" s="14" t="s">
        <v>38</v>
      </c>
      <c r="I2432" s="14" t="s">
        <v>39</v>
      </c>
      <c r="J2432" s="15" t="s">
        <v>7586</v>
      </c>
      <c r="K2432" s="52" t="s">
        <v>5846</v>
      </c>
      <c r="L2432" s="109">
        <v>25958915</v>
      </c>
      <c r="M2432" s="19">
        <f t="shared" si="114"/>
        <v>25958915</v>
      </c>
      <c r="N2432" s="11">
        <f>M2432*(1+VOTOS!$P$3%)^Q2432</f>
        <v>26563968.663632046</v>
      </c>
      <c r="O2432" s="54">
        <f t="shared" si="112"/>
        <v>26563968.663632046</v>
      </c>
      <c r="P2432" s="103">
        <f t="shared" si="113"/>
        <v>1.7677620718793531E-4</v>
      </c>
      <c r="Q2432" s="6">
        <v>191</v>
      </c>
      <c r="R2432" s="6"/>
      <c r="S2432" s="6" t="s">
        <v>7</v>
      </c>
    </row>
    <row r="2433" spans="1:19" s="47" customFormat="1" ht="14" x14ac:dyDescent="0.15">
      <c r="A2433" s="14" t="s">
        <v>5234</v>
      </c>
      <c r="B2433" s="115" t="s">
        <v>416</v>
      </c>
      <c r="C2433" s="40" t="s">
        <v>65</v>
      </c>
      <c r="D2433" s="12" t="s">
        <v>138</v>
      </c>
      <c r="E2433" s="51" t="s">
        <v>139</v>
      </c>
      <c r="F2433" s="14" t="s">
        <v>5841</v>
      </c>
      <c r="G2433" s="14" t="s">
        <v>37</v>
      </c>
      <c r="H2433" s="14" t="s">
        <v>38</v>
      </c>
      <c r="I2433" s="14" t="s">
        <v>39</v>
      </c>
      <c r="J2433" s="15" t="s">
        <v>7586</v>
      </c>
      <c r="K2433" s="52" t="s">
        <v>5845</v>
      </c>
      <c r="L2433" s="109">
        <v>12019538</v>
      </c>
      <c r="M2433" s="19">
        <f t="shared" si="114"/>
        <v>0</v>
      </c>
      <c r="N2433" s="11">
        <f>M2433*(1+VOTOS!$P$3%)^Q2433</f>
        <v>0</v>
      </c>
      <c r="O2433" s="54">
        <f t="shared" si="112"/>
        <v>12019538</v>
      </c>
      <c r="P2433" s="103">
        <f t="shared" si="113"/>
        <v>7.9986856131938593E-5</v>
      </c>
      <c r="Q2433" s="6">
        <v>0</v>
      </c>
      <c r="R2433" s="6"/>
      <c r="S2433" s="6" t="s">
        <v>7</v>
      </c>
    </row>
    <row r="2434" spans="1:19" s="47" customFormat="1" ht="14" x14ac:dyDescent="0.15">
      <c r="A2434" s="14" t="s">
        <v>5234</v>
      </c>
      <c r="B2434" s="115" t="s">
        <v>416</v>
      </c>
      <c r="C2434" s="40" t="s">
        <v>65</v>
      </c>
      <c r="D2434" s="12" t="s">
        <v>138</v>
      </c>
      <c r="E2434" s="51" t="s">
        <v>139</v>
      </c>
      <c r="F2434" s="14" t="s">
        <v>5841</v>
      </c>
      <c r="G2434" s="14" t="s">
        <v>37</v>
      </c>
      <c r="H2434" s="14" t="s">
        <v>38</v>
      </c>
      <c r="I2434" s="14" t="s">
        <v>39</v>
      </c>
      <c r="J2434" s="15" t="s">
        <v>7586</v>
      </c>
      <c r="K2434" s="52" t="s">
        <v>5844</v>
      </c>
      <c r="L2434" s="109">
        <v>11371935.5</v>
      </c>
      <c r="M2434" s="19">
        <f t="shared" si="114"/>
        <v>0</v>
      </c>
      <c r="N2434" s="11">
        <f>M2434*(1+VOTOS!$P$3%)^Q2434</f>
        <v>0</v>
      </c>
      <c r="O2434" s="54">
        <f t="shared" si="112"/>
        <v>11371935.5</v>
      </c>
      <c r="P2434" s="103">
        <f t="shared" si="113"/>
        <v>7.5677232251371496E-5</v>
      </c>
      <c r="Q2434" s="6">
        <v>0</v>
      </c>
      <c r="R2434" s="6"/>
      <c r="S2434" s="6" t="s">
        <v>7</v>
      </c>
    </row>
    <row r="2435" spans="1:19" s="47" customFormat="1" ht="14" x14ac:dyDescent="0.15">
      <c r="A2435" s="14" t="s">
        <v>5234</v>
      </c>
      <c r="B2435" s="115" t="s">
        <v>416</v>
      </c>
      <c r="C2435" s="40" t="s">
        <v>65</v>
      </c>
      <c r="D2435" s="12" t="s">
        <v>138</v>
      </c>
      <c r="E2435" s="51" t="s">
        <v>139</v>
      </c>
      <c r="F2435" s="14" t="s">
        <v>5841</v>
      </c>
      <c r="G2435" s="14" t="s">
        <v>37</v>
      </c>
      <c r="H2435" s="14" t="s">
        <v>38</v>
      </c>
      <c r="I2435" s="14" t="s">
        <v>39</v>
      </c>
      <c r="J2435" s="15" t="s">
        <v>7586</v>
      </c>
      <c r="K2435" s="52" t="s">
        <v>5847</v>
      </c>
      <c r="L2435" s="109">
        <v>5702074.5</v>
      </c>
      <c r="M2435" s="19">
        <f t="shared" si="114"/>
        <v>5702074.5</v>
      </c>
      <c r="N2435" s="11">
        <f>M2435*(1+VOTOS!$P$3%)^Q2435</f>
        <v>5809694.3253949061</v>
      </c>
      <c r="O2435" s="54">
        <f t="shared" si="112"/>
        <v>5809694.3253949061</v>
      </c>
      <c r="P2435" s="103">
        <f t="shared" si="113"/>
        <v>3.866198386126841E-5</v>
      </c>
      <c r="Q2435" s="6">
        <v>155</v>
      </c>
      <c r="R2435" s="6"/>
      <c r="S2435" s="6" t="s">
        <v>7</v>
      </c>
    </row>
    <row r="2436" spans="1:19" s="47" customFormat="1" ht="14" x14ac:dyDescent="0.15">
      <c r="A2436" s="14" t="s">
        <v>5234</v>
      </c>
      <c r="B2436" s="115" t="s">
        <v>416</v>
      </c>
      <c r="C2436" s="40" t="s">
        <v>65</v>
      </c>
      <c r="D2436" s="12" t="s">
        <v>138</v>
      </c>
      <c r="E2436" s="51" t="s">
        <v>139</v>
      </c>
      <c r="F2436" s="14" t="s">
        <v>5841</v>
      </c>
      <c r="G2436" s="14" t="s">
        <v>37</v>
      </c>
      <c r="H2436" s="14" t="s">
        <v>38</v>
      </c>
      <c r="I2436" s="14" t="s">
        <v>39</v>
      </c>
      <c r="J2436" s="15" t="s">
        <v>7586</v>
      </c>
      <c r="K2436" s="52" t="s">
        <v>5846</v>
      </c>
      <c r="L2436" s="109">
        <v>4470279.5</v>
      </c>
      <c r="M2436" s="19">
        <f t="shared" si="114"/>
        <v>0</v>
      </c>
      <c r="N2436" s="11">
        <f>M2436*(1+VOTOS!$P$3%)^Q2436</f>
        <v>0</v>
      </c>
      <c r="O2436" s="54">
        <f t="shared" si="112"/>
        <v>4470279.5</v>
      </c>
      <c r="P2436" s="103">
        <f t="shared" si="113"/>
        <v>2.9748531369180279E-5</v>
      </c>
      <c r="Q2436" s="6">
        <v>0</v>
      </c>
      <c r="R2436" s="6"/>
      <c r="S2436" s="6" t="s">
        <v>7</v>
      </c>
    </row>
    <row r="2437" spans="1:19" s="47" customFormat="1" ht="14" x14ac:dyDescent="0.15">
      <c r="A2437" s="14" t="s">
        <v>5234</v>
      </c>
      <c r="B2437" s="115" t="s">
        <v>416</v>
      </c>
      <c r="C2437" s="40" t="s">
        <v>65</v>
      </c>
      <c r="D2437" s="12" t="s">
        <v>138</v>
      </c>
      <c r="E2437" s="51" t="s">
        <v>139</v>
      </c>
      <c r="F2437" s="14" t="s">
        <v>5841</v>
      </c>
      <c r="G2437" s="14" t="s">
        <v>37</v>
      </c>
      <c r="H2437" s="14" t="s">
        <v>38</v>
      </c>
      <c r="I2437" s="14" t="s">
        <v>39</v>
      </c>
      <c r="J2437" s="15" t="s">
        <v>7586</v>
      </c>
      <c r="K2437" s="52" t="s">
        <v>5842</v>
      </c>
      <c r="L2437" s="109">
        <v>680061.5</v>
      </c>
      <c r="M2437" s="19">
        <f t="shared" si="114"/>
        <v>680061.5</v>
      </c>
      <c r="N2437" s="11">
        <f>M2437*(1+VOTOS!$P$3%)^Q2437</f>
        <v>695912.45918184961</v>
      </c>
      <c r="O2437" s="54">
        <f t="shared" si="112"/>
        <v>695912.45918184961</v>
      </c>
      <c r="P2437" s="103">
        <f t="shared" si="113"/>
        <v>4.6311139207681853E-6</v>
      </c>
      <c r="Q2437" s="6">
        <v>191</v>
      </c>
      <c r="R2437" s="6"/>
      <c r="S2437" s="6" t="s">
        <v>7</v>
      </c>
    </row>
    <row r="2438" spans="1:19" s="47" customFormat="1" ht="14" x14ac:dyDescent="0.15">
      <c r="A2438" s="14" t="s">
        <v>5234</v>
      </c>
      <c r="B2438" s="115" t="s">
        <v>416</v>
      </c>
      <c r="C2438" s="40" t="s">
        <v>65</v>
      </c>
      <c r="D2438" s="12" t="s">
        <v>138</v>
      </c>
      <c r="E2438" s="51" t="s">
        <v>139</v>
      </c>
      <c r="F2438" s="14" t="s">
        <v>5841</v>
      </c>
      <c r="G2438" s="14" t="s">
        <v>37</v>
      </c>
      <c r="H2438" s="14" t="s">
        <v>38</v>
      </c>
      <c r="I2438" s="14" t="s">
        <v>39</v>
      </c>
      <c r="J2438" s="15" t="s">
        <v>7586</v>
      </c>
      <c r="K2438" s="52" t="s">
        <v>5843</v>
      </c>
      <c r="L2438" s="109">
        <v>312008</v>
      </c>
      <c r="M2438" s="19">
        <f t="shared" si="114"/>
        <v>312008</v>
      </c>
      <c r="N2438" s="11">
        <f>M2438*(1+VOTOS!$P$3%)^Q2438</f>
        <v>319049.31358985236</v>
      </c>
      <c r="O2438" s="54">
        <f t="shared" si="112"/>
        <v>319049.31358985236</v>
      </c>
      <c r="P2438" s="103">
        <f t="shared" si="113"/>
        <v>2.1231890564433743E-6</v>
      </c>
      <c r="Q2438" s="6">
        <v>185</v>
      </c>
      <c r="R2438" s="6"/>
      <c r="S2438" s="6" t="s">
        <v>7</v>
      </c>
    </row>
    <row r="2439" spans="1:19" s="47" customFormat="1" ht="14" x14ac:dyDescent="0.15">
      <c r="A2439" s="14" t="s">
        <v>5234</v>
      </c>
      <c r="B2439" s="115" t="s">
        <v>416</v>
      </c>
      <c r="C2439" s="40" t="s">
        <v>65</v>
      </c>
      <c r="D2439" s="12" t="s">
        <v>138</v>
      </c>
      <c r="E2439" s="51" t="s">
        <v>139</v>
      </c>
      <c r="F2439" s="14" t="s">
        <v>5841</v>
      </c>
      <c r="G2439" s="14" t="s">
        <v>37</v>
      </c>
      <c r="H2439" s="14" t="s">
        <v>38</v>
      </c>
      <c r="I2439" s="14" t="s">
        <v>39</v>
      </c>
      <c r="J2439" s="15" t="s">
        <v>7586</v>
      </c>
      <c r="K2439" s="52" t="s">
        <v>5842</v>
      </c>
      <c r="L2439" s="109">
        <v>79590.5</v>
      </c>
      <c r="M2439" s="19">
        <f t="shared" si="114"/>
        <v>0</v>
      </c>
      <c r="N2439" s="11">
        <f>M2439*(1+VOTOS!$P$3%)^Q2439</f>
        <v>0</v>
      </c>
      <c r="O2439" s="54">
        <f t="shared" ref="O2439:O2502" si="115">+IF(N2439&gt;0,N2439,L2439)</f>
        <v>79590.5</v>
      </c>
      <c r="P2439" s="103">
        <f t="shared" ref="P2439:P2502" si="116">+O2439/$O$4</f>
        <v>5.2965379143267065E-7</v>
      </c>
      <c r="Q2439" s="6">
        <v>0</v>
      </c>
      <c r="R2439" s="6"/>
      <c r="S2439" s="6" t="s">
        <v>7</v>
      </c>
    </row>
    <row r="2440" spans="1:19" s="47" customFormat="1" ht="14" x14ac:dyDescent="0.15">
      <c r="A2440" s="14" t="s">
        <v>5234</v>
      </c>
      <c r="B2440" s="115" t="s">
        <v>416</v>
      </c>
      <c r="C2440" s="40" t="s">
        <v>65</v>
      </c>
      <c r="D2440" s="12" t="s">
        <v>138</v>
      </c>
      <c r="E2440" s="51" t="s">
        <v>139</v>
      </c>
      <c r="F2440" s="14" t="s">
        <v>5841</v>
      </c>
      <c r="G2440" s="14" t="s">
        <v>37</v>
      </c>
      <c r="H2440" s="14" t="s">
        <v>38</v>
      </c>
      <c r="I2440" s="14" t="s">
        <v>39</v>
      </c>
      <c r="J2440" s="15" t="s">
        <v>7586</v>
      </c>
      <c r="K2440" s="52" t="s">
        <v>5843</v>
      </c>
      <c r="L2440" s="109">
        <v>35310.5</v>
      </c>
      <c r="M2440" s="19">
        <f t="shared" si="114"/>
        <v>0</v>
      </c>
      <c r="N2440" s="11">
        <f>M2440*(1+VOTOS!$P$3%)^Q2440</f>
        <v>0</v>
      </c>
      <c r="O2440" s="54">
        <f t="shared" si="115"/>
        <v>35310.5</v>
      </c>
      <c r="P2440" s="103">
        <f t="shared" si="116"/>
        <v>2.349820669851718E-7</v>
      </c>
      <c r="Q2440" s="6">
        <v>0</v>
      </c>
      <c r="R2440" s="6"/>
      <c r="S2440" s="6" t="s">
        <v>7</v>
      </c>
    </row>
    <row r="2441" spans="1:19" s="47" customFormat="1" ht="14" x14ac:dyDescent="0.15">
      <c r="A2441" s="8" t="s">
        <v>5234</v>
      </c>
      <c r="B2441" s="114" t="s">
        <v>416</v>
      </c>
      <c r="C2441" s="40" t="s">
        <v>65</v>
      </c>
      <c r="D2441" s="6" t="s">
        <v>73</v>
      </c>
      <c r="E2441" s="17" t="s">
        <v>74</v>
      </c>
      <c r="F2441" s="6" t="s">
        <v>2504</v>
      </c>
      <c r="G2441" s="6" t="s">
        <v>4936</v>
      </c>
      <c r="H2441" s="6" t="s">
        <v>38</v>
      </c>
      <c r="I2441" s="8" t="s">
        <v>39</v>
      </c>
      <c r="J2441" s="15" t="s">
        <v>7586</v>
      </c>
      <c r="K2441" s="7" t="s">
        <v>5805</v>
      </c>
      <c r="L2441" s="19">
        <v>7658591.3999999994</v>
      </c>
      <c r="M2441" s="19">
        <f t="shared" si="114"/>
        <v>7658591.3999999994</v>
      </c>
      <c r="N2441" s="11">
        <f>M2441*(1+VOTOS!$P$3%)^Q2441</f>
        <v>7907371.7460512239</v>
      </c>
      <c r="O2441" s="54">
        <f t="shared" si="115"/>
        <v>7907371.7460512239</v>
      </c>
      <c r="P2441" s="103">
        <f t="shared" si="116"/>
        <v>5.2621473989528992E-5</v>
      </c>
      <c r="Q2441" s="6">
        <v>265</v>
      </c>
      <c r="R2441" s="6"/>
      <c r="S2441" s="6" t="s">
        <v>95</v>
      </c>
    </row>
    <row r="2442" spans="1:19" s="47" customFormat="1" ht="14" x14ac:dyDescent="0.15">
      <c r="A2442" s="8" t="s">
        <v>5234</v>
      </c>
      <c r="B2442" s="114" t="s">
        <v>416</v>
      </c>
      <c r="C2442" s="40" t="s">
        <v>65</v>
      </c>
      <c r="D2442" s="6" t="s">
        <v>73</v>
      </c>
      <c r="E2442" s="7" t="s">
        <v>74</v>
      </c>
      <c r="F2442" s="6" t="s">
        <v>2504</v>
      </c>
      <c r="G2442" s="6" t="s">
        <v>4936</v>
      </c>
      <c r="H2442" s="6" t="s">
        <v>38</v>
      </c>
      <c r="I2442" s="8" t="s">
        <v>39</v>
      </c>
      <c r="J2442" s="15" t="s">
        <v>7586</v>
      </c>
      <c r="K2442" s="7" t="s">
        <v>4076</v>
      </c>
      <c r="L2442" s="19">
        <v>2509053.6</v>
      </c>
      <c r="M2442" s="19">
        <f t="shared" si="114"/>
        <v>2509053.6</v>
      </c>
      <c r="N2442" s="11">
        <f>M2442*(1+VOTOS!$P$3%)^Q2442</f>
        <v>2624528.4082238716</v>
      </c>
      <c r="O2442" s="54">
        <f t="shared" si="115"/>
        <v>2624528.4082238716</v>
      </c>
      <c r="P2442" s="103">
        <f t="shared" si="116"/>
        <v>1.7465544532808885E-5</v>
      </c>
      <c r="Q2442" s="6">
        <v>373</v>
      </c>
      <c r="R2442" s="6"/>
      <c r="S2442" s="6" t="s">
        <v>95</v>
      </c>
    </row>
    <row r="2443" spans="1:19" s="47" customFormat="1" ht="14" x14ac:dyDescent="0.15">
      <c r="A2443" s="8" t="s">
        <v>5234</v>
      </c>
      <c r="B2443" s="114" t="s">
        <v>416</v>
      </c>
      <c r="C2443" s="40" t="s">
        <v>65</v>
      </c>
      <c r="D2443" s="6" t="s">
        <v>73</v>
      </c>
      <c r="E2443" s="7" t="s">
        <v>74</v>
      </c>
      <c r="F2443" s="6" t="s">
        <v>2504</v>
      </c>
      <c r="G2443" s="6" t="s">
        <v>4936</v>
      </c>
      <c r="H2443" s="6" t="s">
        <v>38</v>
      </c>
      <c r="I2443" s="8" t="s">
        <v>39</v>
      </c>
      <c r="J2443" s="15" t="s">
        <v>7586</v>
      </c>
      <c r="K2443" s="7" t="s">
        <v>5263</v>
      </c>
      <c r="L2443" s="19">
        <v>14840359</v>
      </c>
      <c r="M2443" s="19">
        <f t="shared" si="114"/>
        <v>0</v>
      </c>
      <c r="N2443" s="11">
        <f>M2443*(1+VOTOS!$P$3%)^Q2443</f>
        <v>0</v>
      </c>
      <c r="O2443" s="54">
        <f t="shared" si="115"/>
        <v>14840359</v>
      </c>
      <c r="P2443" s="103">
        <f t="shared" si="116"/>
        <v>9.875867610546429E-5</v>
      </c>
      <c r="Q2443" s="6">
        <v>0</v>
      </c>
      <c r="R2443" s="6"/>
      <c r="S2443" s="6" t="s">
        <v>93</v>
      </c>
    </row>
    <row r="2444" spans="1:19" s="47" customFormat="1" ht="14" x14ac:dyDescent="0.15">
      <c r="A2444" s="8" t="s">
        <v>5234</v>
      </c>
      <c r="B2444" s="114" t="s">
        <v>416</v>
      </c>
      <c r="C2444" s="40" t="s">
        <v>65</v>
      </c>
      <c r="D2444" s="6" t="s">
        <v>73</v>
      </c>
      <c r="E2444" s="7" t="s">
        <v>74</v>
      </c>
      <c r="F2444" s="6" t="s">
        <v>2504</v>
      </c>
      <c r="G2444" s="6" t="s">
        <v>4936</v>
      </c>
      <c r="H2444" s="6" t="s">
        <v>38</v>
      </c>
      <c r="I2444" s="8" t="s">
        <v>39</v>
      </c>
      <c r="J2444" s="15" t="s">
        <v>7586</v>
      </c>
      <c r="K2444" s="7" t="s">
        <v>5265</v>
      </c>
      <c r="L2444" s="19">
        <v>10624303</v>
      </c>
      <c r="M2444" s="19">
        <f t="shared" si="114"/>
        <v>0</v>
      </c>
      <c r="N2444" s="11">
        <f>M2444*(1+VOTOS!$P$3%)^Q2444</f>
        <v>0</v>
      </c>
      <c r="O2444" s="54">
        <f t="shared" si="115"/>
        <v>10624303</v>
      </c>
      <c r="P2444" s="103">
        <f t="shared" si="116"/>
        <v>7.0701935096267724E-5</v>
      </c>
      <c r="Q2444" s="6">
        <v>0</v>
      </c>
      <c r="R2444" s="6"/>
      <c r="S2444" s="6" t="s">
        <v>93</v>
      </c>
    </row>
    <row r="2445" spans="1:19" s="47" customFormat="1" ht="14" x14ac:dyDescent="0.15">
      <c r="A2445" s="8" t="s">
        <v>5234</v>
      </c>
      <c r="B2445" s="114" t="s">
        <v>416</v>
      </c>
      <c r="C2445" s="40" t="s">
        <v>65</v>
      </c>
      <c r="D2445" s="6" t="s">
        <v>73</v>
      </c>
      <c r="E2445" s="7" t="s">
        <v>74</v>
      </c>
      <c r="F2445" s="6" t="s">
        <v>2504</v>
      </c>
      <c r="G2445" s="6" t="s">
        <v>4936</v>
      </c>
      <c r="H2445" s="6" t="s">
        <v>38</v>
      </c>
      <c r="I2445" s="8" t="s">
        <v>39</v>
      </c>
      <c r="J2445" s="15" t="s">
        <v>7586</v>
      </c>
      <c r="K2445" s="7" t="s">
        <v>5264</v>
      </c>
      <c r="L2445" s="19">
        <v>10205182</v>
      </c>
      <c r="M2445" s="19">
        <f t="shared" si="114"/>
        <v>0</v>
      </c>
      <c r="N2445" s="11">
        <f>M2445*(1+VOTOS!$P$3%)^Q2445</f>
        <v>0</v>
      </c>
      <c r="O2445" s="54">
        <f t="shared" si="115"/>
        <v>10205182</v>
      </c>
      <c r="P2445" s="103">
        <f t="shared" si="116"/>
        <v>6.7912795353219845E-5</v>
      </c>
      <c r="Q2445" s="6">
        <v>0</v>
      </c>
      <c r="R2445" s="6"/>
      <c r="S2445" s="6" t="s">
        <v>93</v>
      </c>
    </row>
    <row r="2446" spans="1:19" s="47" customFormat="1" ht="14" x14ac:dyDescent="0.15">
      <c r="A2446" s="8" t="s">
        <v>5234</v>
      </c>
      <c r="B2446" s="114" t="s">
        <v>416</v>
      </c>
      <c r="C2446" s="40" t="s">
        <v>65</v>
      </c>
      <c r="D2446" s="6" t="s">
        <v>73</v>
      </c>
      <c r="E2446" s="7" t="s">
        <v>74</v>
      </c>
      <c r="F2446" s="6" t="s">
        <v>2504</v>
      </c>
      <c r="G2446" s="6" t="s">
        <v>4936</v>
      </c>
      <c r="H2446" s="6" t="s">
        <v>38</v>
      </c>
      <c r="I2446" s="8" t="s">
        <v>39</v>
      </c>
      <c r="J2446" s="15" t="s">
        <v>7586</v>
      </c>
      <c r="K2446" s="7" t="s">
        <v>2056</v>
      </c>
      <c r="L2446" s="19">
        <v>8391171.5</v>
      </c>
      <c r="M2446" s="19">
        <f t="shared" si="114"/>
        <v>0</v>
      </c>
      <c r="N2446" s="11">
        <f>M2446*(1+VOTOS!$P$3%)^Q2446</f>
        <v>0</v>
      </c>
      <c r="O2446" s="54">
        <f t="shared" si="115"/>
        <v>8391171.5</v>
      </c>
      <c r="P2446" s="103">
        <f t="shared" si="116"/>
        <v>5.5841033785901204E-5</v>
      </c>
      <c r="Q2446" s="6">
        <v>0</v>
      </c>
      <c r="R2446" s="6"/>
      <c r="S2446" s="6" t="s">
        <v>93</v>
      </c>
    </row>
    <row r="2447" spans="1:19" s="47" customFormat="1" ht="14" x14ac:dyDescent="0.15">
      <c r="A2447" s="8" t="s">
        <v>5234</v>
      </c>
      <c r="B2447" s="114" t="s">
        <v>416</v>
      </c>
      <c r="C2447" s="40" t="s">
        <v>65</v>
      </c>
      <c r="D2447" s="6" t="s">
        <v>73</v>
      </c>
      <c r="E2447" s="7" t="s">
        <v>74</v>
      </c>
      <c r="F2447" s="6" t="s">
        <v>2504</v>
      </c>
      <c r="G2447" s="6" t="s">
        <v>4936</v>
      </c>
      <c r="H2447" s="6" t="s">
        <v>38</v>
      </c>
      <c r="I2447" s="8" t="s">
        <v>39</v>
      </c>
      <c r="J2447" s="15" t="s">
        <v>7586</v>
      </c>
      <c r="K2447" s="7" t="s">
        <v>5266</v>
      </c>
      <c r="L2447" s="19">
        <v>5775134.5</v>
      </c>
      <c r="M2447" s="19">
        <f t="shared" si="114"/>
        <v>0</v>
      </c>
      <c r="N2447" s="11">
        <f>M2447*(1+VOTOS!$P$3%)^Q2447</f>
        <v>0</v>
      </c>
      <c r="O2447" s="54">
        <f t="shared" si="115"/>
        <v>5775134.5</v>
      </c>
      <c r="P2447" s="103">
        <f t="shared" si="116"/>
        <v>3.8431997335845615E-5</v>
      </c>
      <c r="Q2447" s="6">
        <v>0</v>
      </c>
      <c r="R2447" s="6"/>
      <c r="S2447" s="6" t="s">
        <v>93</v>
      </c>
    </row>
    <row r="2448" spans="1:19" s="47" customFormat="1" ht="14" x14ac:dyDescent="0.15">
      <c r="A2448" s="8" t="s">
        <v>5234</v>
      </c>
      <c r="B2448" s="114" t="s">
        <v>416</v>
      </c>
      <c r="C2448" s="40" t="s">
        <v>65</v>
      </c>
      <c r="D2448" s="6" t="s">
        <v>73</v>
      </c>
      <c r="E2448" s="7" t="s">
        <v>74</v>
      </c>
      <c r="F2448" s="6" t="s">
        <v>2504</v>
      </c>
      <c r="G2448" s="6" t="s">
        <v>4936</v>
      </c>
      <c r="H2448" s="6" t="s">
        <v>38</v>
      </c>
      <c r="I2448" s="8" t="s">
        <v>39</v>
      </c>
      <c r="J2448" s="15" t="s">
        <v>7586</v>
      </c>
      <c r="K2448" s="7" t="s">
        <v>5269</v>
      </c>
      <c r="L2448" s="19">
        <v>3256517</v>
      </c>
      <c r="M2448" s="19">
        <f t="shared" si="114"/>
        <v>0</v>
      </c>
      <c r="N2448" s="11">
        <f>M2448*(1+VOTOS!$P$3%)^Q2448</f>
        <v>0</v>
      </c>
      <c r="O2448" s="54">
        <f t="shared" si="115"/>
        <v>3256517</v>
      </c>
      <c r="P2448" s="103">
        <f t="shared" si="116"/>
        <v>2.167126197115166E-5</v>
      </c>
      <c r="Q2448" s="6">
        <v>0</v>
      </c>
      <c r="R2448" s="6"/>
      <c r="S2448" s="6" t="s">
        <v>93</v>
      </c>
    </row>
    <row r="2449" spans="1:19" s="47" customFormat="1" ht="14" x14ac:dyDescent="0.15">
      <c r="A2449" s="8" t="s">
        <v>5234</v>
      </c>
      <c r="B2449" s="114" t="s">
        <v>416</v>
      </c>
      <c r="C2449" s="40" t="s">
        <v>65</v>
      </c>
      <c r="D2449" s="6" t="s">
        <v>73</v>
      </c>
      <c r="E2449" s="7" t="s">
        <v>74</v>
      </c>
      <c r="F2449" s="6" t="s">
        <v>2504</v>
      </c>
      <c r="G2449" s="6" t="s">
        <v>4936</v>
      </c>
      <c r="H2449" s="6" t="s">
        <v>38</v>
      </c>
      <c r="I2449" s="8" t="s">
        <v>39</v>
      </c>
      <c r="J2449" s="15" t="s">
        <v>7586</v>
      </c>
      <c r="K2449" s="7" t="s">
        <v>5267</v>
      </c>
      <c r="L2449" s="19">
        <v>1594372.5</v>
      </c>
      <c r="M2449" s="19">
        <f t="shared" si="114"/>
        <v>0</v>
      </c>
      <c r="N2449" s="11">
        <f>M2449*(1+VOTOS!$P$3%)^Q2449</f>
        <v>0</v>
      </c>
      <c r="O2449" s="54">
        <f t="shared" si="115"/>
        <v>1594372.5</v>
      </c>
      <c r="P2449" s="103">
        <f t="shared" si="116"/>
        <v>1.0610128590484864E-5</v>
      </c>
      <c r="Q2449" s="6">
        <v>0</v>
      </c>
      <c r="R2449" s="6"/>
      <c r="S2449" s="6" t="s">
        <v>93</v>
      </c>
    </row>
    <row r="2450" spans="1:19" s="47" customFormat="1" ht="14" x14ac:dyDescent="0.15">
      <c r="A2450" s="8" t="s">
        <v>5234</v>
      </c>
      <c r="B2450" s="114" t="s">
        <v>416</v>
      </c>
      <c r="C2450" s="40" t="s">
        <v>65</v>
      </c>
      <c r="D2450" s="6" t="s">
        <v>73</v>
      </c>
      <c r="E2450" s="7" t="s">
        <v>74</v>
      </c>
      <c r="F2450" s="6" t="s">
        <v>2504</v>
      </c>
      <c r="G2450" s="6" t="s">
        <v>4936</v>
      </c>
      <c r="H2450" s="6" t="s">
        <v>38</v>
      </c>
      <c r="I2450" s="8" t="s">
        <v>39</v>
      </c>
      <c r="J2450" s="15" t="s">
        <v>7586</v>
      </c>
      <c r="K2450" s="7" t="s">
        <v>5268</v>
      </c>
      <c r="L2450" s="19">
        <v>631939</v>
      </c>
      <c r="M2450" s="19">
        <f t="shared" ref="M2450:M2513" si="117">+IF(Q2450&gt;0,L2450,0)</f>
        <v>0</v>
      </c>
      <c r="N2450" s="11">
        <f>M2450*(1+VOTOS!$P$3%)^Q2450</f>
        <v>0</v>
      </c>
      <c r="O2450" s="54">
        <f t="shared" si="115"/>
        <v>631939</v>
      </c>
      <c r="P2450" s="103">
        <f t="shared" si="116"/>
        <v>4.2053874181487791E-6</v>
      </c>
      <c r="Q2450" s="6">
        <v>0</v>
      </c>
      <c r="R2450" s="6"/>
      <c r="S2450" s="6" t="s">
        <v>93</v>
      </c>
    </row>
    <row r="2451" spans="1:19" s="47" customFormat="1" ht="14" x14ac:dyDescent="0.15">
      <c r="A2451" s="8" t="s">
        <v>415</v>
      </c>
      <c r="B2451" s="114" t="s">
        <v>416</v>
      </c>
      <c r="C2451" s="40" t="s">
        <v>65</v>
      </c>
      <c r="D2451" s="6" t="s">
        <v>73</v>
      </c>
      <c r="E2451" s="7" t="s">
        <v>74</v>
      </c>
      <c r="F2451" s="6" t="s">
        <v>2504</v>
      </c>
      <c r="G2451" s="6" t="s">
        <v>4936</v>
      </c>
      <c r="H2451" s="6" t="s">
        <v>38</v>
      </c>
      <c r="I2451" s="8" t="s">
        <v>39</v>
      </c>
      <c r="J2451" s="15" t="s">
        <v>7586</v>
      </c>
      <c r="K2451" s="7" t="s">
        <v>4270</v>
      </c>
      <c r="L2451" s="19">
        <v>34955957</v>
      </c>
      <c r="M2451" s="19">
        <f t="shared" si="117"/>
        <v>34955957</v>
      </c>
      <c r="N2451" s="11">
        <f>M2451*(1+VOTOS!$P$3%)^Q2451</f>
        <v>35564189.541643672</v>
      </c>
      <c r="O2451" s="54">
        <f t="shared" si="115"/>
        <v>35564189.541643672</v>
      </c>
      <c r="P2451" s="103">
        <f t="shared" si="116"/>
        <v>2.3667030399308588E-4</v>
      </c>
      <c r="Q2451" s="6">
        <v>143</v>
      </c>
      <c r="R2451" s="6"/>
      <c r="S2451" s="6" t="s">
        <v>11</v>
      </c>
    </row>
    <row r="2452" spans="1:19" s="47" customFormat="1" ht="14" x14ac:dyDescent="0.15">
      <c r="A2452" s="8" t="s">
        <v>415</v>
      </c>
      <c r="B2452" s="114" t="s">
        <v>416</v>
      </c>
      <c r="C2452" s="40" t="s">
        <v>65</v>
      </c>
      <c r="D2452" s="6" t="s">
        <v>73</v>
      </c>
      <c r="E2452" s="7" t="s">
        <v>74</v>
      </c>
      <c r="F2452" s="6" t="s">
        <v>2504</v>
      </c>
      <c r="G2452" s="6" t="s">
        <v>4936</v>
      </c>
      <c r="H2452" s="6" t="s">
        <v>38</v>
      </c>
      <c r="I2452" s="8" t="s">
        <v>39</v>
      </c>
      <c r="J2452" s="15" t="s">
        <v>7586</v>
      </c>
      <c r="K2452" s="7" t="s">
        <v>4268</v>
      </c>
      <c r="L2452" s="19">
        <v>31403167</v>
      </c>
      <c r="M2452" s="19">
        <f t="shared" si="117"/>
        <v>31403167</v>
      </c>
      <c r="N2452" s="11">
        <f>M2452*(1+VOTOS!$P$3%)^Q2452</f>
        <v>32729780.91008278</v>
      </c>
      <c r="O2452" s="54">
        <f t="shared" si="115"/>
        <v>32729780.91008278</v>
      </c>
      <c r="P2452" s="103">
        <f t="shared" si="116"/>
        <v>2.1780806191424841E-4</v>
      </c>
      <c r="Q2452" s="6">
        <v>343</v>
      </c>
      <c r="R2452" s="6"/>
      <c r="S2452" s="6" t="s">
        <v>11</v>
      </c>
    </row>
    <row r="2453" spans="1:19" s="47" customFormat="1" ht="14" x14ac:dyDescent="0.15">
      <c r="A2453" s="8" t="s">
        <v>415</v>
      </c>
      <c r="B2453" s="114" t="s">
        <v>416</v>
      </c>
      <c r="C2453" s="40" t="s">
        <v>65</v>
      </c>
      <c r="D2453" s="6" t="s">
        <v>73</v>
      </c>
      <c r="E2453" s="7" t="s">
        <v>74</v>
      </c>
      <c r="F2453" s="6" t="s">
        <v>2504</v>
      </c>
      <c r="G2453" s="6" t="s">
        <v>4936</v>
      </c>
      <c r="H2453" s="6" t="s">
        <v>38</v>
      </c>
      <c r="I2453" s="8" t="s">
        <v>39</v>
      </c>
      <c r="J2453" s="15" t="s">
        <v>7586</v>
      </c>
      <c r="K2453" s="7" t="s">
        <v>4269</v>
      </c>
      <c r="L2453" s="19">
        <v>15012382</v>
      </c>
      <c r="M2453" s="19">
        <f t="shared" si="117"/>
        <v>15012382</v>
      </c>
      <c r="N2453" s="11">
        <f>M2453*(1+VOTOS!$P$3%)^Q2453</f>
        <v>15419848.569986627</v>
      </c>
      <c r="O2453" s="54">
        <f t="shared" si="115"/>
        <v>15419848.569986627</v>
      </c>
      <c r="P2453" s="103">
        <f t="shared" si="116"/>
        <v>1.0261502639650538E-4</v>
      </c>
      <c r="Q2453" s="6">
        <v>222</v>
      </c>
      <c r="R2453" s="6"/>
      <c r="S2453" s="6" t="s">
        <v>11</v>
      </c>
    </row>
    <row r="2454" spans="1:19" s="47" customFormat="1" ht="14" x14ac:dyDescent="0.15">
      <c r="A2454" s="8" t="s">
        <v>415</v>
      </c>
      <c r="B2454" s="114" t="s">
        <v>416</v>
      </c>
      <c r="C2454" s="40" t="s">
        <v>65</v>
      </c>
      <c r="D2454" s="6" t="s">
        <v>73</v>
      </c>
      <c r="E2454" s="7" t="s">
        <v>74</v>
      </c>
      <c r="F2454" s="6" t="s">
        <v>2504</v>
      </c>
      <c r="G2454" s="6" t="s">
        <v>4936</v>
      </c>
      <c r="H2454" s="6" t="s">
        <v>38</v>
      </c>
      <c r="I2454" s="8" t="s">
        <v>39</v>
      </c>
      <c r="J2454" s="15" t="s">
        <v>7586</v>
      </c>
      <c r="K2454" s="7" t="s">
        <v>5017</v>
      </c>
      <c r="L2454" s="19">
        <v>29912109</v>
      </c>
      <c r="M2454" s="19">
        <f t="shared" si="117"/>
        <v>0</v>
      </c>
      <c r="N2454" s="11">
        <f>M2454*(1+VOTOS!$P$3%)^Q2454</f>
        <v>0</v>
      </c>
      <c r="O2454" s="54">
        <f t="shared" si="115"/>
        <v>29912109</v>
      </c>
      <c r="P2454" s="103">
        <f t="shared" si="116"/>
        <v>1.9905719830378386E-4</v>
      </c>
      <c r="Q2454" s="6">
        <v>0</v>
      </c>
      <c r="R2454" s="6"/>
      <c r="S2454" s="6" t="s">
        <v>11</v>
      </c>
    </row>
    <row r="2455" spans="1:19" s="47" customFormat="1" ht="14" x14ac:dyDescent="0.15">
      <c r="A2455" s="8" t="s">
        <v>415</v>
      </c>
      <c r="B2455" s="114" t="s">
        <v>416</v>
      </c>
      <c r="C2455" s="40" t="s">
        <v>65</v>
      </c>
      <c r="D2455" s="6" t="s">
        <v>73</v>
      </c>
      <c r="E2455" s="7" t="s">
        <v>74</v>
      </c>
      <c r="F2455" s="6" t="s">
        <v>2504</v>
      </c>
      <c r="G2455" s="6" t="s">
        <v>4936</v>
      </c>
      <c r="H2455" s="6" t="s">
        <v>38</v>
      </c>
      <c r="I2455" s="8" t="s">
        <v>39</v>
      </c>
      <c r="J2455" s="15" t="s">
        <v>7586</v>
      </c>
      <c r="K2455" s="7" t="s">
        <v>2505</v>
      </c>
      <c r="L2455" s="19">
        <v>1056004</v>
      </c>
      <c r="M2455" s="19">
        <f t="shared" si="117"/>
        <v>1056004</v>
      </c>
      <c r="N2455" s="11">
        <f>M2455*(1+VOTOS!$P$3%)^Q2455</f>
        <v>1059321.273872715</v>
      </c>
      <c r="O2455" s="54">
        <f t="shared" si="115"/>
        <v>1059321.273872715</v>
      </c>
      <c r="P2455" s="103">
        <f t="shared" si="116"/>
        <v>7.0495037605238053E-6</v>
      </c>
      <c r="Q2455" s="48">
        <v>26</v>
      </c>
      <c r="R2455" s="48"/>
      <c r="S2455" s="48" t="s">
        <v>11</v>
      </c>
    </row>
    <row r="2456" spans="1:19" s="47" customFormat="1" ht="14" x14ac:dyDescent="0.15">
      <c r="A2456" s="8" t="s">
        <v>415</v>
      </c>
      <c r="B2456" s="114" t="s">
        <v>416</v>
      </c>
      <c r="C2456" s="40" t="s">
        <v>65</v>
      </c>
      <c r="D2456" s="6" t="s">
        <v>73</v>
      </c>
      <c r="E2456" s="7" t="s">
        <v>74</v>
      </c>
      <c r="F2456" s="6" t="s">
        <v>2504</v>
      </c>
      <c r="G2456" s="6" t="s">
        <v>4936</v>
      </c>
      <c r="H2456" s="6" t="s">
        <v>38</v>
      </c>
      <c r="I2456" s="8" t="s">
        <v>39</v>
      </c>
      <c r="J2456" s="15" t="s">
        <v>7586</v>
      </c>
      <c r="K2456" s="7" t="s">
        <v>2506</v>
      </c>
      <c r="L2456" s="19">
        <v>654042</v>
      </c>
      <c r="M2456" s="19">
        <f t="shared" si="117"/>
        <v>654042</v>
      </c>
      <c r="N2456" s="11">
        <f>M2456*(1+VOTOS!$P$3%)^Q2456</f>
        <v>655542.78406246577</v>
      </c>
      <c r="O2456" s="54">
        <f t="shared" si="115"/>
        <v>655542.78406246577</v>
      </c>
      <c r="P2456" s="103">
        <f t="shared" si="116"/>
        <v>4.3624643773441986E-6</v>
      </c>
      <c r="Q2456" s="6">
        <v>19</v>
      </c>
      <c r="R2456" s="6"/>
      <c r="S2456" s="6" t="s">
        <v>11</v>
      </c>
    </row>
    <row r="2457" spans="1:19" s="47" customFormat="1" ht="14" x14ac:dyDescent="0.15">
      <c r="A2457" s="8" t="s">
        <v>415</v>
      </c>
      <c r="B2457" s="114" t="s">
        <v>416</v>
      </c>
      <c r="C2457" s="40" t="s">
        <v>65</v>
      </c>
      <c r="D2457" s="6" t="s">
        <v>73</v>
      </c>
      <c r="E2457" s="7" t="s">
        <v>74</v>
      </c>
      <c r="F2457" s="6" t="s">
        <v>2504</v>
      </c>
      <c r="G2457" s="6" t="s">
        <v>4936</v>
      </c>
      <c r="H2457" s="6" t="s">
        <v>38</v>
      </c>
      <c r="I2457" s="8" t="s">
        <v>39</v>
      </c>
      <c r="J2457" s="15" t="s">
        <v>7586</v>
      </c>
      <c r="K2457" s="7" t="s">
        <v>5017</v>
      </c>
      <c r="L2457" s="19">
        <v>138919933</v>
      </c>
      <c r="M2457" s="19">
        <f t="shared" si="117"/>
        <v>0</v>
      </c>
      <c r="N2457" s="11">
        <f>M2457*(1+VOTOS!$P$3%)^Q2457</f>
        <v>0</v>
      </c>
      <c r="O2457" s="54">
        <f t="shared" si="115"/>
        <v>138919933</v>
      </c>
      <c r="P2457" s="103">
        <f t="shared" si="116"/>
        <v>9.2447552432793579E-4</v>
      </c>
      <c r="Q2457" s="6">
        <v>0</v>
      </c>
      <c r="R2457" s="6"/>
      <c r="S2457" s="6" t="s">
        <v>11</v>
      </c>
    </row>
    <row r="2458" spans="1:19" s="47" customFormat="1" ht="14" x14ac:dyDescent="0.15">
      <c r="A2458" s="8" t="s">
        <v>415</v>
      </c>
      <c r="B2458" s="114" t="s">
        <v>416</v>
      </c>
      <c r="C2458" s="40" t="s">
        <v>65</v>
      </c>
      <c r="D2458" s="6" t="s">
        <v>1255</v>
      </c>
      <c r="E2458" s="7" t="s">
        <v>1256</v>
      </c>
      <c r="F2458" s="6" t="s">
        <v>2507</v>
      </c>
      <c r="G2458" s="6" t="s">
        <v>1703</v>
      </c>
      <c r="H2458" s="6" t="s">
        <v>38</v>
      </c>
      <c r="I2458" s="8" t="s">
        <v>39</v>
      </c>
      <c r="J2458" s="15" t="s">
        <v>7586</v>
      </c>
      <c r="K2458" s="7" t="s">
        <v>2509</v>
      </c>
      <c r="L2458" s="19">
        <v>1627310</v>
      </c>
      <c r="M2458" s="19">
        <f t="shared" si="117"/>
        <v>1627310</v>
      </c>
      <c r="N2458" s="11">
        <f>M2458*(1+VOTOS!$P$3%)^Q2458</f>
        <v>1646066.2475853637</v>
      </c>
      <c r="O2458" s="54">
        <f t="shared" si="115"/>
        <v>1646066.2475853637</v>
      </c>
      <c r="P2458" s="103">
        <f t="shared" si="116"/>
        <v>1.0954136850289129E-5</v>
      </c>
      <c r="Q2458" s="6">
        <v>95</v>
      </c>
      <c r="R2458" s="6"/>
      <c r="S2458" s="6" t="s">
        <v>11</v>
      </c>
    </row>
    <row r="2459" spans="1:19" s="47" customFormat="1" ht="14" x14ac:dyDescent="0.15">
      <c r="A2459" s="8" t="s">
        <v>415</v>
      </c>
      <c r="B2459" s="114" t="s">
        <v>416</v>
      </c>
      <c r="C2459" s="40" t="s">
        <v>65</v>
      </c>
      <c r="D2459" s="6" t="s">
        <v>1255</v>
      </c>
      <c r="E2459" s="7" t="s">
        <v>1256</v>
      </c>
      <c r="F2459" s="6" t="s">
        <v>2507</v>
      </c>
      <c r="G2459" s="6" t="s">
        <v>1703</v>
      </c>
      <c r="H2459" s="6" t="s">
        <v>38</v>
      </c>
      <c r="I2459" s="8" t="s">
        <v>39</v>
      </c>
      <c r="J2459" s="15" t="s">
        <v>7586</v>
      </c>
      <c r="K2459" s="7" t="s">
        <v>2508</v>
      </c>
      <c r="L2459" s="19">
        <v>979200</v>
      </c>
      <c r="M2459" s="19">
        <f t="shared" si="117"/>
        <v>979200</v>
      </c>
      <c r="N2459" s="11">
        <f>M2459*(1+VOTOS!$P$3%)^Q2459</f>
        <v>990486.18249478471</v>
      </c>
      <c r="O2459" s="54">
        <f t="shared" si="115"/>
        <v>990486.18249478471</v>
      </c>
      <c r="P2459" s="103">
        <f t="shared" si="116"/>
        <v>6.5914243775329319E-6</v>
      </c>
      <c r="Q2459" s="6">
        <v>95</v>
      </c>
      <c r="R2459" s="6"/>
      <c r="S2459" s="6" t="s">
        <v>11</v>
      </c>
    </row>
    <row r="2460" spans="1:19" s="47" customFormat="1" ht="14" x14ac:dyDescent="0.15">
      <c r="A2460" s="8" t="s">
        <v>415</v>
      </c>
      <c r="B2460" s="114" t="s">
        <v>416</v>
      </c>
      <c r="C2460" s="40" t="s">
        <v>65</v>
      </c>
      <c r="D2460" s="6" t="s">
        <v>1260</v>
      </c>
      <c r="E2460" s="7" t="s">
        <v>1261</v>
      </c>
      <c r="F2460" s="6" t="s">
        <v>4271</v>
      </c>
      <c r="G2460" s="6" t="s">
        <v>4936</v>
      </c>
      <c r="H2460" s="6" t="s">
        <v>38</v>
      </c>
      <c r="I2460" s="8" t="s">
        <v>39</v>
      </c>
      <c r="J2460" s="15" t="s">
        <v>7586</v>
      </c>
      <c r="K2460" s="7" t="s">
        <v>2642</v>
      </c>
      <c r="L2460" s="19">
        <v>1369728</v>
      </c>
      <c r="M2460" s="19">
        <f t="shared" si="117"/>
        <v>1369728</v>
      </c>
      <c r="N2460" s="11">
        <f>M2460*(1+VOTOS!$P$3%)^Q2460</f>
        <v>1403176.3732424313</v>
      </c>
      <c r="O2460" s="54">
        <f t="shared" si="115"/>
        <v>1403176.3732424313</v>
      </c>
      <c r="P2460" s="103">
        <f t="shared" si="116"/>
        <v>9.3377687806534432E-6</v>
      </c>
      <c r="Q2460" s="6">
        <v>200</v>
      </c>
      <c r="R2460" s="6"/>
      <c r="S2460" s="6" t="s">
        <v>11</v>
      </c>
    </row>
    <row r="2461" spans="1:19" s="47" customFormat="1" ht="14" x14ac:dyDescent="0.15">
      <c r="A2461" s="8" t="s">
        <v>415</v>
      </c>
      <c r="B2461" s="114" t="s">
        <v>416</v>
      </c>
      <c r="C2461" s="40" t="s">
        <v>65</v>
      </c>
      <c r="D2461" s="6" t="s">
        <v>1260</v>
      </c>
      <c r="E2461" s="7" t="s">
        <v>1261</v>
      </c>
      <c r="F2461" s="6" t="s">
        <v>4271</v>
      </c>
      <c r="G2461" s="6" t="s">
        <v>4936</v>
      </c>
      <c r="H2461" s="6" t="s">
        <v>38</v>
      </c>
      <c r="I2461" s="8" t="s">
        <v>39</v>
      </c>
      <c r="J2461" s="15" t="s">
        <v>7586</v>
      </c>
      <c r="K2461" s="7" t="s">
        <v>1335</v>
      </c>
      <c r="L2461" s="19">
        <v>874859</v>
      </c>
      <c r="M2461" s="19">
        <f t="shared" si="117"/>
        <v>874859</v>
      </c>
      <c r="N2461" s="11">
        <f>M2461*(1+VOTOS!$P$3%)^Q2461</f>
        <v>897737.66938425647</v>
      </c>
      <c r="O2461" s="54">
        <f t="shared" si="115"/>
        <v>897737.66938425647</v>
      </c>
      <c r="P2461" s="103">
        <f t="shared" si="116"/>
        <v>5.9742074782957862E-6</v>
      </c>
      <c r="Q2461" s="6">
        <v>214</v>
      </c>
      <c r="R2461" s="6"/>
      <c r="S2461" s="6" t="s">
        <v>11</v>
      </c>
    </row>
    <row r="2462" spans="1:19" s="47" customFormat="1" ht="14" x14ac:dyDescent="0.15">
      <c r="A2462" s="8" t="s">
        <v>415</v>
      </c>
      <c r="B2462" s="114" t="s">
        <v>416</v>
      </c>
      <c r="C2462" s="40" t="s">
        <v>65</v>
      </c>
      <c r="D2462" s="6" t="s">
        <v>1260</v>
      </c>
      <c r="E2462" s="7" t="s">
        <v>1261</v>
      </c>
      <c r="F2462" s="6" t="s">
        <v>4271</v>
      </c>
      <c r="G2462" s="6" t="s">
        <v>4936</v>
      </c>
      <c r="H2462" s="6" t="s">
        <v>38</v>
      </c>
      <c r="I2462" s="8" t="s">
        <v>39</v>
      </c>
      <c r="J2462" s="15" t="s">
        <v>7586</v>
      </c>
      <c r="K2462" s="7" t="s">
        <v>3080</v>
      </c>
      <c r="L2462" s="19">
        <v>353110</v>
      </c>
      <c r="M2462" s="19">
        <f t="shared" si="117"/>
        <v>353110</v>
      </c>
      <c r="N2462" s="11">
        <f>M2462*(1+VOTOS!$P$3%)^Q2462</f>
        <v>361122.45275840338</v>
      </c>
      <c r="O2462" s="54">
        <f t="shared" si="115"/>
        <v>361122.45275840338</v>
      </c>
      <c r="P2462" s="103">
        <f t="shared" si="116"/>
        <v>2.4031747039527812E-6</v>
      </c>
      <c r="Q2462" s="6">
        <v>186</v>
      </c>
      <c r="R2462" s="6"/>
      <c r="S2462" s="6" t="s">
        <v>11</v>
      </c>
    </row>
    <row r="2463" spans="1:19" s="47" customFormat="1" ht="14" x14ac:dyDescent="0.15">
      <c r="A2463" s="8" t="s">
        <v>415</v>
      </c>
      <c r="B2463" s="114" t="s">
        <v>416</v>
      </c>
      <c r="C2463" s="40" t="s">
        <v>65</v>
      </c>
      <c r="D2463" s="6" t="s">
        <v>1860</v>
      </c>
      <c r="E2463" s="7" t="s">
        <v>1861</v>
      </c>
      <c r="F2463" s="6" t="s">
        <v>5161</v>
      </c>
      <c r="G2463" s="6" t="s">
        <v>92</v>
      </c>
      <c r="H2463" s="6" t="s">
        <v>38</v>
      </c>
      <c r="I2463" s="8" t="s">
        <v>39</v>
      </c>
      <c r="J2463" s="15" t="s">
        <v>7586</v>
      </c>
      <c r="K2463" s="7" t="s">
        <v>5162</v>
      </c>
      <c r="L2463" s="19">
        <v>226041</v>
      </c>
      <c r="M2463" s="19">
        <f t="shared" si="117"/>
        <v>0</v>
      </c>
      <c r="N2463" s="11">
        <f>M2463*(1+VOTOS!$P$3%)^Q2463</f>
        <v>0</v>
      </c>
      <c r="O2463" s="54">
        <f t="shared" si="115"/>
        <v>226041</v>
      </c>
      <c r="P2463" s="103">
        <f t="shared" si="116"/>
        <v>1.5042432535193559E-6</v>
      </c>
      <c r="Q2463" s="6">
        <v>0</v>
      </c>
      <c r="R2463" s="6"/>
      <c r="S2463" s="6" t="s">
        <v>11</v>
      </c>
    </row>
    <row r="2464" spans="1:19" s="47" customFormat="1" ht="14" x14ac:dyDescent="0.15">
      <c r="A2464" s="8" t="s">
        <v>415</v>
      </c>
      <c r="B2464" s="114" t="s">
        <v>416</v>
      </c>
      <c r="C2464" s="40" t="s">
        <v>65</v>
      </c>
      <c r="D2464" s="6" t="s">
        <v>1284</v>
      </c>
      <c r="E2464" s="7" t="s">
        <v>1285</v>
      </c>
      <c r="F2464" s="6" t="s">
        <v>2510</v>
      </c>
      <c r="G2464" s="6" t="s">
        <v>5245</v>
      </c>
      <c r="H2464" s="6" t="s">
        <v>38</v>
      </c>
      <c r="I2464" s="8" t="s">
        <v>39</v>
      </c>
      <c r="J2464" s="15" t="s">
        <v>7586</v>
      </c>
      <c r="K2464" s="7" t="s">
        <v>2511</v>
      </c>
      <c r="L2464" s="19">
        <v>2511068</v>
      </c>
      <c r="M2464" s="19">
        <f t="shared" si="117"/>
        <v>2511068</v>
      </c>
      <c r="N2464" s="11">
        <f>M2464*(1+VOTOS!$P$3%)^Q2464</f>
        <v>2540929.7561411853</v>
      </c>
      <c r="O2464" s="54">
        <f t="shared" si="115"/>
        <v>2540929.7561411853</v>
      </c>
      <c r="P2464" s="103">
        <f t="shared" si="116"/>
        <v>1.6909217546117565E-5</v>
      </c>
      <c r="Q2464" s="6">
        <v>98</v>
      </c>
      <c r="R2464" s="6"/>
      <c r="S2464" s="6" t="s">
        <v>11</v>
      </c>
    </row>
    <row r="2465" spans="1:20" s="47" customFormat="1" ht="14" x14ac:dyDescent="0.15">
      <c r="A2465" s="14" t="s">
        <v>5234</v>
      </c>
      <c r="B2465" s="115" t="s">
        <v>416</v>
      </c>
      <c r="C2465" s="40" t="s">
        <v>88</v>
      </c>
      <c r="D2465" s="80" t="s">
        <v>7647</v>
      </c>
      <c r="E2465" s="51" t="s">
        <v>1893</v>
      </c>
      <c r="F2465" s="14" t="s">
        <v>5878</v>
      </c>
      <c r="G2465" s="14" t="s">
        <v>37</v>
      </c>
      <c r="H2465" s="14" t="s">
        <v>38</v>
      </c>
      <c r="I2465" s="14" t="s">
        <v>39</v>
      </c>
      <c r="J2465" s="15" t="s">
        <v>7586</v>
      </c>
      <c r="K2465" s="52" t="s">
        <v>5879</v>
      </c>
      <c r="L2465" s="109">
        <v>148845</v>
      </c>
      <c r="M2465" s="19">
        <f t="shared" si="117"/>
        <v>148845</v>
      </c>
      <c r="N2465" s="11">
        <f>M2465*(1+VOTOS!$P$3%)^Q2465</f>
        <v>152167.37756160795</v>
      </c>
      <c r="O2465" s="54">
        <f t="shared" si="115"/>
        <v>152167.37756160795</v>
      </c>
      <c r="P2465" s="103">
        <f t="shared" si="116"/>
        <v>1.0126337748584611E-6</v>
      </c>
      <c r="Q2465" s="6">
        <v>183</v>
      </c>
      <c r="R2465" s="6"/>
      <c r="S2465" s="6" t="s">
        <v>7</v>
      </c>
    </row>
    <row r="2466" spans="1:20" s="47" customFormat="1" ht="14" x14ac:dyDescent="0.15">
      <c r="A2466" s="8" t="s">
        <v>415</v>
      </c>
      <c r="B2466" s="114" t="s">
        <v>416</v>
      </c>
      <c r="C2466" s="40" t="s">
        <v>88</v>
      </c>
      <c r="D2466" s="6" t="s">
        <v>1729</v>
      </c>
      <c r="E2466" s="17" t="s">
        <v>1730</v>
      </c>
      <c r="F2466" s="6" t="s">
        <v>5211</v>
      </c>
      <c r="G2466" s="6" t="s">
        <v>68</v>
      </c>
      <c r="H2466" s="6" t="s">
        <v>38</v>
      </c>
      <c r="I2466" s="8" t="s">
        <v>39</v>
      </c>
      <c r="J2466" s="15" t="s">
        <v>7586</v>
      </c>
      <c r="K2466" s="7" t="s">
        <v>5212</v>
      </c>
      <c r="L2466" s="19">
        <v>572350</v>
      </c>
      <c r="M2466" s="19">
        <f t="shared" si="117"/>
        <v>0</v>
      </c>
      <c r="N2466" s="11">
        <f>M2466*(1+VOTOS!$P$3%)^Q2466</f>
        <v>0</v>
      </c>
      <c r="O2466" s="54">
        <f t="shared" si="115"/>
        <v>572350</v>
      </c>
      <c r="P2466" s="103">
        <f t="shared" si="116"/>
        <v>3.8088383353099807E-6</v>
      </c>
      <c r="Q2466" s="6">
        <v>0</v>
      </c>
      <c r="R2466" s="6"/>
      <c r="S2466" s="6" t="s">
        <v>11</v>
      </c>
    </row>
    <row r="2467" spans="1:20" s="47" customFormat="1" ht="14" x14ac:dyDescent="0.15">
      <c r="A2467" s="8" t="s">
        <v>415</v>
      </c>
      <c r="B2467" s="114" t="s">
        <v>416</v>
      </c>
      <c r="C2467" s="40" t="s">
        <v>88</v>
      </c>
      <c r="D2467" s="6" t="s">
        <v>1729</v>
      </c>
      <c r="E2467" s="7" t="s">
        <v>1730</v>
      </c>
      <c r="F2467" s="6" t="s">
        <v>5211</v>
      </c>
      <c r="G2467" s="6" t="s">
        <v>68</v>
      </c>
      <c r="H2467" s="6" t="s">
        <v>38</v>
      </c>
      <c r="I2467" s="8" t="s">
        <v>39</v>
      </c>
      <c r="J2467" s="15" t="s">
        <v>7586</v>
      </c>
      <c r="K2467" s="17" t="s">
        <v>7608</v>
      </c>
      <c r="L2467" s="19">
        <v>129380</v>
      </c>
      <c r="M2467" s="19">
        <f t="shared" si="117"/>
        <v>0</v>
      </c>
      <c r="N2467" s="11">
        <f>M2467*(1+VOTOS!$P$3%)^Q2467</f>
        <v>0</v>
      </c>
      <c r="O2467" s="54">
        <f t="shared" si="115"/>
        <v>129380</v>
      </c>
      <c r="P2467" s="103">
        <f t="shared" si="116"/>
        <v>8.6098978565983284E-7</v>
      </c>
      <c r="Q2467" s="6">
        <v>0</v>
      </c>
      <c r="R2467" s="6"/>
      <c r="S2467" s="6" t="s">
        <v>11</v>
      </c>
      <c r="T2467" s="75"/>
    </row>
    <row r="2468" spans="1:20" s="47" customFormat="1" ht="14" x14ac:dyDescent="0.15">
      <c r="A2468" s="8" t="s">
        <v>415</v>
      </c>
      <c r="B2468" s="114" t="s">
        <v>416</v>
      </c>
      <c r="C2468" s="40" t="s">
        <v>88</v>
      </c>
      <c r="D2468" s="6" t="s">
        <v>1729</v>
      </c>
      <c r="E2468" s="7" t="s">
        <v>1730</v>
      </c>
      <c r="F2468" s="6" t="s">
        <v>5211</v>
      </c>
      <c r="G2468" s="6" t="s">
        <v>68</v>
      </c>
      <c r="H2468" s="6" t="s">
        <v>38</v>
      </c>
      <c r="I2468" s="8" t="s">
        <v>39</v>
      </c>
      <c r="J2468" s="15" t="s">
        <v>7586</v>
      </c>
      <c r="K2468" s="17" t="s">
        <v>7609</v>
      </c>
      <c r="L2468" s="19">
        <v>255190</v>
      </c>
      <c r="M2468" s="19">
        <f t="shared" si="117"/>
        <v>0</v>
      </c>
      <c r="N2468" s="11">
        <f>M2468*(1+VOTOS!$P$3%)^Q2468</f>
        <v>0</v>
      </c>
      <c r="O2468" s="54">
        <f t="shared" si="115"/>
        <v>255190</v>
      </c>
      <c r="P2468" s="103">
        <f t="shared" si="116"/>
        <v>1.6982221626413103E-6</v>
      </c>
      <c r="Q2468" s="6">
        <v>0</v>
      </c>
      <c r="R2468" s="6"/>
      <c r="S2468" s="6" t="s">
        <v>11</v>
      </c>
    </row>
    <row r="2469" spans="1:20" s="47" customFormat="1" ht="14" x14ac:dyDescent="0.15">
      <c r="A2469" s="8" t="s">
        <v>415</v>
      </c>
      <c r="B2469" s="114" t="s">
        <v>416</v>
      </c>
      <c r="C2469" s="40" t="s">
        <v>88</v>
      </c>
      <c r="D2469" s="6" t="s">
        <v>1729</v>
      </c>
      <c r="E2469" s="7" t="s">
        <v>1730</v>
      </c>
      <c r="F2469" s="6" t="s">
        <v>5211</v>
      </c>
      <c r="G2469" s="6" t="s">
        <v>68</v>
      </c>
      <c r="H2469" s="6" t="s">
        <v>38</v>
      </c>
      <c r="I2469" s="8" t="s">
        <v>39</v>
      </c>
      <c r="J2469" s="15" t="s">
        <v>7586</v>
      </c>
      <c r="K2469" s="17" t="s">
        <v>7610</v>
      </c>
      <c r="L2469" s="19">
        <v>21410</v>
      </c>
      <c r="M2469" s="19">
        <f t="shared" si="117"/>
        <v>0</v>
      </c>
      <c r="N2469" s="11">
        <f>M2469*(1+VOTOS!$P$3%)^Q2469</f>
        <v>0</v>
      </c>
      <c r="O2469" s="54">
        <f t="shared" si="115"/>
        <v>21410</v>
      </c>
      <c r="P2469" s="103">
        <f t="shared" si="116"/>
        <v>1.4247790470688686E-7</v>
      </c>
      <c r="Q2469" s="6">
        <v>0</v>
      </c>
      <c r="R2469" s="6"/>
      <c r="S2469" s="6" t="s">
        <v>11</v>
      </c>
    </row>
    <row r="2470" spans="1:20" s="47" customFormat="1" ht="14" x14ac:dyDescent="0.15">
      <c r="A2470" s="8" t="s">
        <v>415</v>
      </c>
      <c r="B2470" s="114" t="s">
        <v>416</v>
      </c>
      <c r="C2470" s="40" t="s">
        <v>88</v>
      </c>
      <c r="D2470" s="40" t="s">
        <v>7591</v>
      </c>
      <c r="E2470" s="17" t="s">
        <v>7592</v>
      </c>
      <c r="F2470" s="40" t="s">
        <v>7593</v>
      </c>
      <c r="G2470" s="40" t="s">
        <v>5224</v>
      </c>
      <c r="H2470" s="6" t="s">
        <v>38</v>
      </c>
      <c r="I2470" s="8" t="s">
        <v>39</v>
      </c>
      <c r="J2470" s="15" t="s">
        <v>7586</v>
      </c>
      <c r="K2470" s="17" t="s">
        <v>7594</v>
      </c>
      <c r="L2470" s="19">
        <v>691090</v>
      </c>
      <c r="M2470" s="19">
        <f t="shared" si="117"/>
        <v>0</v>
      </c>
      <c r="N2470" s="11">
        <f>M2470*(1+VOTOS!$P$3%)^Q2470</f>
        <v>0</v>
      </c>
      <c r="O2470" s="54">
        <f t="shared" si="115"/>
        <v>691090</v>
      </c>
      <c r="P2470" s="103">
        <f t="shared" si="116"/>
        <v>4.5990217264774604E-6</v>
      </c>
      <c r="Q2470" s="6">
        <v>0</v>
      </c>
      <c r="R2470" s="6"/>
      <c r="S2470" s="6" t="s">
        <v>11</v>
      </c>
      <c r="T2470" s="75"/>
    </row>
    <row r="2471" spans="1:20" s="47" customFormat="1" ht="14" x14ac:dyDescent="0.15">
      <c r="A2471" s="8" t="s">
        <v>415</v>
      </c>
      <c r="B2471" s="114" t="s">
        <v>416</v>
      </c>
      <c r="C2471" s="40" t="s">
        <v>88</v>
      </c>
      <c r="D2471" s="40" t="s">
        <v>7591</v>
      </c>
      <c r="E2471" s="17" t="s">
        <v>7592</v>
      </c>
      <c r="F2471" s="40" t="s">
        <v>7593</v>
      </c>
      <c r="G2471" s="40" t="s">
        <v>5224</v>
      </c>
      <c r="H2471" s="6" t="s">
        <v>38</v>
      </c>
      <c r="I2471" s="8" t="s">
        <v>39</v>
      </c>
      <c r="J2471" s="15" t="s">
        <v>7586</v>
      </c>
      <c r="K2471" s="17" t="s">
        <v>7597</v>
      </c>
      <c r="L2471" s="19">
        <v>666260</v>
      </c>
      <c r="M2471" s="19">
        <f t="shared" si="117"/>
        <v>0</v>
      </c>
      <c r="N2471" s="11">
        <f>M2471*(1+VOTOS!$P$3%)^Q2471</f>
        <v>0</v>
      </c>
      <c r="O2471" s="54">
        <f t="shared" si="115"/>
        <v>666260</v>
      </c>
      <c r="P2471" s="103">
        <f t="shared" si="116"/>
        <v>4.4337846235408886E-6</v>
      </c>
      <c r="Q2471" s="6">
        <v>0</v>
      </c>
      <c r="R2471" s="6"/>
      <c r="S2471" s="6" t="s">
        <v>11</v>
      </c>
    </row>
    <row r="2472" spans="1:20" s="47" customFormat="1" ht="14" x14ac:dyDescent="0.15">
      <c r="A2472" s="8" t="s">
        <v>415</v>
      </c>
      <c r="B2472" s="114" t="s">
        <v>416</v>
      </c>
      <c r="C2472" s="40" t="s">
        <v>88</v>
      </c>
      <c r="D2472" s="40" t="s">
        <v>7591</v>
      </c>
      <c r="E2472" s="17" t="s">
        <v>7592</v>
      </c>
      <c r="F2472" s="40" t="s">
        <v>7593</v>
      </c>
      <c r="G2472" s="40" t="s">
        <v>5224</v>
      </c>
      <c r="H2472" s="6" t="s">
        <v>38</v>
      </c>
      <c r="I2472" s="8" t="s">
        <v>39</v>
      </c>
      <c r="J2472" s="15" t="s">
        <v>7586</v>
      </c>
      <c r="K2472" s="17" t="s">
        <v>7595</v>
      </c>
      <c r="L2472" s="19">
        <v>142820</v>
      </c>
      <c r="M2472" s="19">
        <f t="shared" si="117"/>
        <v>0</v>
      </c>
      <c r="N2472" s="11">
        <f>M2472*(1+VOTOS!$P$3%)^Q2472</f>
        <v>0</v>
      </c>
      <c r="O2472" s="54">
        <f t="shared" si="115"/>
        <v>142820</v>
      </c>
      <c r="P2472" s="103">
        <f t="shared" si="116"/>
        <v>9.5042944186069962E-7</v>
      </c>
      <c r="Q2472" s="6">
        <v>0</v>
      </c>
      <c r="R2472" s="6"/>
      <c r="S2472" s="6" t="s">
        <v>11</v>
      </c>
    </row>
    <row r="2473" spans="1:20" s="47" customFormat="1" ht="14" x14ac:dyDescent="0.15">
      <c r="A2473" s="8" t="s">
        <v>415</v>
      </c>
      <c r="B2473" s="114" t="s">
        <v>416</v>
      </c>
      <c r="C2473" s="40" t="s">
        <v>88</v>
      </c>
      <c r="D2473" s="40" t="s">
        <v>7591</v>
      </c>
      <c r="E2473" s="17" t="s">
        <v>7592</v>
      </c>
      <c r="F2473" s="40" t="s">
        <v>7593</v>
      </c>
      <c r="G2473" s="40" t="s">
        <v>5224</v>
      </c>
      <c r="H2473" s="6" t="s">
        <v>38</v>
      </c>
      <c r="I2473" s="8" t="s">
        <v>39</v>
      </c>
      <c r="J2473" s="15" t="s">
        <v>7586</v>
      </c>
      <c r="K2473" s="17" t="s">
        <v>7596</v>
      </c>
      <c r="L2473" s="19">
        <v>688220</v>
      </c>
      <c r="M2473" s="19">
        <f t="shared" si="117"/>
        <v>0</v>
      </c>
      <c r="N2473" s="11">
        <f>M2473*(1+VOTOS!$P$3%)^Q2473</f>
        <v>0</v>
      </c>
      <c r="O2473" s="54">
        <f t="shared" si="115"/>
        <v>688220</v>
      </c>
      <c r="P2473" s="103">
        <f t="shared" si="116"/>
        <v>4.5799226332262334E-6</v>
      </c>
      <c r="Q2473" s="6">
        <v>0</v>
      </c>
      <c r="R2473" s="6"/>
      <c r="S2473" s="6" t="s">
        <v>11</v>
      </c>
    </row>
    <row r="2474" spans="1:20" s="47" customFormat="1" ht="56" x14ac:dyDescent="0.15">
      <c r="A2474" s="8" t="s">
        <v>5234</v>
      </c>
      <c r="B2474" s="114" t="s">
        <v>416</v>
      </c>
      <c r="C2474" s="40" t="s">
        <v>88</v>
      </c>
      <c r="D2474" s="6" t="s">
        <v>910</v>
      </c>
      <c r="E2474" s="7" t="s">
        <v>911</v>
      </c>
      <c r="F2474" s="6" t="s">
        <v>2512</v>
      </c>
      <c r="G2474" s="6" t="s">
        <v>4936</v>
      </c>
      <c r="H2474" s="6" t="s">
        <v>38</v>
      </c>
      <c r="I2474" s="8" t="s">
        <v>39</v>
      </c>
      <c r="J2474" s="15" t="s">
        <v>7586</v>
      </c>
      <c r="K2474" s="17" t="s">
        <v>7650</v>
      </c>
      <c r="L2474" s="19">
        <v>998745.94</v>
      </c>
      <c r="M2474" s="19">
        <f t="shared" si="117"/>
        <v>0</v>
      </c>
      <c r="N2474" s="11">
        <f>M2474*(1+VOTOS!$P$3%)^Q2474</f>
        <v>0</v>
      </c>
      <c r="O2474" s="54">
        <f t="shared" si="115"/>
        <v>998745.94</v>
      </c>
      <c r="P2474" s="103">
        <f t="shared" si="116"/>
        <v>6.6463908858341956E-6</v>
      </c>
      <c r="Q2474" s="6">
        <v>0</v>
      </c>
      <c r="R2474" s="6"/>
      <c r="S2474" s="6" t="s">
        <v>11</v>
      </c>
    </row>
    <row r="2475" spans="1:20" s="47" customFormat="1" ht="14" x14ac:dyDescent="0.15">
      <c r="A2475" s="8" t="s">
        <v>415</v>
      </c>
      <c r="B2475" s="114" t="s">
        <v>416</v>
      </c>
      <c r="C2475" s="40" t="s">
        <v>65</v>
      </c>
      <c r="D2475" s="6" t="s">
        <v>1015</v>
      </c>
      <c r="E2475" s="7" t="s">
        <v>1016</v>
      </c>
      <c r="F2475" s="6" t="s">
        <v>4962</v>
      </c>
      <c r="G2475" s="6" t="s">
        <v>5224</v>
      </c>
      <c r="H2475" s="6" t="s">
        <v>38</v>
      </c>
      <c r="I2475" s="8" t="s">
        <v>39</v>
      </c>
      <c r="J2475" s="15" t="s">
        <v>7586</v>
      </c>
      <c r="K2475" s="7" t="s">
        <v>4963</v>
      </c>
      <c r="L2475" s="19">
        <v>4552984</v>
      </c>
      <c r="M2475" s="19">
        <f t="shared" si="117"/>
        <v>0</v>
      </c>
      <c r="N2475" s="11">
        <f>M2475*(1+VOTOS!$P$3%)^Q2475</f>
        <v>0</v>
      </c>
      <c r="O2475" s="54">
        <f t="shared" si="115"/>
        <v>4552984</v>
      </c>
      <c r="P2475" s="103">
        <f t="shared" si="116"/>
        <v>3.0298908009527346E-5</v>
      </c>
      <c r="Q2475" s="6">
        <v>0</v>
      </c>
      <c r="R2475" s="6"/>
      <c r="S2475" s="6" t="s">
        <v>11</v>
      </c>
      <c r="T2475" s="75"/>
    </row>
    <row r="2476" spans="1:20" s="47" customFormat="1" ht="14" x14ac:dyDescent="0.15">
      <c r="A2476" s="8" t="s">
        <v>415</v>
      </c>
      <c r="B2476" s="114" t="s">
        <v>416</v>
      </c>
      <c r="C2476" s="40" t="s">
        <v>65</v>
      </c>
      <c r="D2476" s="6" t="s">
        <v>1914</v>
      </c>
      <c r="E2476" s="7" t="s">
        <v>1915</v>
      </c>
      <c r="F2476" s="6" t="s">
        <v>2513</v>
      </c>
      <c r="G2476" s="6" t="s">
        <v>102</v>
      </c>
      <c r="H2476" s="6" t="s">
        <v>38</v>
      </c>
      <c r="I2476" s="8" t="s">
        <v>39</v>
      </c>
      <c r="J2476" s="15" t="s">
        <v>7586</v>
      </c>
      <c r="K2476" s="7" t="s">
        <v>2514</v>
      </c>
      <c r="L2476" s="19">
        <v>100000</v>
      </c>
      <c r="M2476" s="19">
        <f t="shared" si="117"/>
        <v>100000</v>
      </c>
      <c r="N2476" s="11">
        <f>M2476*(1+VOTOS!$P$3%)^Q2476</f>
        <v>101998.05783575146</v>
      </c>
      <c r="O2476" s="54">
        <f t="shared" si="115"/>
        <v>101998.05783575146</v>
      </c>
      <c r="P2476" s="103">
        <f t="shared" si="116"/>
        <v>6.7877018050489167E-7</v>
      </c>
      <c r="Q2476" s="6">
        <v>164</v>
      </c>
      <c r="R2476" s="6"/>
      <c r="S2476" s="6" t="s">
        <v>11</v>
      </c>
      <c r="T2476" s="75"/>
    </row>
    <row r="2477" spans="1:20" s="47" customFormat="1" ht="14" x14ac:dyDescent="0.15">
      <c r="A2477" s="8" t="s">
        <v>5234</v>
      </c>
      <c r="B2477" s="114" t="s">
        <v>416</v>
      </c>
      <c r="C2477" s="40" t="s">
        <v>65</v>
      </c>
      <c r="D2477" s="6" t="s">
        <v>1910</v>
      </c>
      <c r="E2477" s="7" t="s">
        <v>1911</v>
      </c>
      <c r="F2477" s="6" t="s">
        <v>5246</v>
      </c>
      <c r="G2477" s="6" t="s">
        <v>2298</v>
      </c>
      <c r="H2477" s="6" t="s">
        <v>38</v>
      </c>
      <c r="I2477" s="8" t="s">
        <v>39</v>
      </c>
      <c r="J2477" s="15" t="s">
        <v>7586</v>
      </c>
      <c r="K2477" s="7" t="s">
        <v>6519</v>
      </c>
      <c r="L2477" s="19">
        <v>50153.840899999996</v>
      </c>
      <c r="M2477" s="19">
        <f t="shared" si="117"/>
        <v>0</v>
      </c>
      <c r="N2477" s="11">
        <f>M2477*(1+VOTOS!$P$3%)^Q2477</f>
        <v>0</v>
      </c>
      <c r="O2477" s="54">
        <f t="shared" si="115"/>
        <v>50153.840899999996</v>
      </c>
      <c r="P2477" s="103">
        <f t="shared" si="116"/>
        <v>3.3376058684888197E-7</v>
      </c>
      <c r="Q2477" s="6">
        <v>0</v>
      </c>
      <c r="R2477" s="6"/>
      <c r="S2477" s="6" t="s">
        <v>7577</v>
      </c>
    </row>
    <row r="2478" spans="1:20" s="47" customFormat="1" ht="14" x14ac:dyDescent="0.15">
      <c r="A2478" s="8" t="s">
        <v>5234</v>
      </c>
      <c r="B2478" s="114" t="s">
        <v>416</v>
      </c>
      <c r="C2478" s="40" t="s">
        <v>65</v>
      </c>
      <c r="D2478" s="6" t="s">
        <v>1910</v>
      </c>
      <c r="E2478" s="7" t="s">
        <v>1911</v>
      </c>
      <c r="F2478" s="6" t="s">
        <v>5246</v>
      </c>
      <c r="G2478" s="6" t="s">
        <v>2298</v>
      </c>
      <c r="H2478" s="6" t="s">
        <v>38</v>
      </c>
      <c r="I2478" s="8" t="s">
        <v>39</v>
      </c>
      <c r="J2478" s="15" t="s">
        <v>7586</v>
      </c>
      <c r="K2478" s="7" t="s">
        <v>6518</v>
      </c>
      <c r="L2478" s="19">
        <v>28530.093099999998</v>
      </c>
      <c r="M2478" s="19">
        <f t="shared" si="117"/>
        <v>0</v>
      </c>
      <c r="N2478" s="11">
        <f>M2478*(1+VOTOS!$P$3%)^Q2478</f>
        <v>0</v>
      </c>
      <c r="O2478" s="54">
        <f t="shared" si="115"/>
        <v>28530.093099999998</v>
      </c>
      <c r="P2478" s="103">
        <f t="shared" si="116"/>
        <v>1.8986024689305976E-7</v>
      </c>
      <c r="Q2478" s="6">
        <v>0</v>
      </c>
      <c r="R2478" s="6"/>
      <c r="S2478" s="6" t="s">
        <v>7577</v>
      </c>
    </row>
    <row r="2479" spans="1:20" s="47" customFormat="1" ht="14" x14ac:dyDescent="0.15">
      <c r="A2479" s="8" t="s">
        <v>5234</v>
      </c>
      <c r="B2479" s="114" t="s">
        <v>416</v>
      </c>
      <c r="C2479" s="40" t="s">
        <v>65</v>
      </c>
      <c r="D2479" s="6" t="s">
        <v>1910</v>
      </c>
      <c r="E2479" s="7" t="s">
        <v>1911</v>
      </c>
      <c r="F2479" s="6" t="s">
        <v>5246</v>
      </c>
      <c r="G2479" s="6" t="s">
        <v>2298</v>
      </c>
      <c r="H2479" s="6" t="s">
        <v>38</v>
      </c>
      <c r="I2479" s="8" t="s">
        <v>39</v>
      </c>
      <c r="J2479" s="15" t="s">
        <v>7586</v>
      </c>
      <c r="K2479" s="7" t="s">
        <v>6517</v>
      </c>
      <c r="L2479" s="19">
        <v>24901.244999999999</v>
      </c>
      <c r="M2479" s="19">
        <f t="shared" si="117"/>
        <v>0</v>
      </c>
      <c r="N2479" s="11">
        <f>M2479*(1+VOTOS!$P$3%)^Q2479</f>
        <v>0</v>
      </c>
      <c r="O2479" s="54">
        <f t="shared" si="115"/>
        <v>24901.244999999999</v>
      </c>
      <c r="P2479" s="103">
        <f t="shared" si="116"/>
        <v>1.6571121962600851E-7</v>
      </c>
      <c r="Q2479" s="6">
        <v>0</v>
      </c>
      <c r="R2479" s="6"/>
      <c r="S2479" s="6" t="s">
        <v>7577</v>
      </c>
    </row>
    <row r="2480" spans="1:20" s="47" customFormat="1" ht="14" x14ac:dyDescent="0.15">
      <c r="A2480" s="14" t="s">
        <v>5234</v>
      </c>
      <c r="B2480" s="115" t="s">
        <v>416</v>
      </c>
      <c r="C2480" s="40" t="s">
        <v>65</v>
      </c>
      <c r="D2480" s="12" t="s">
        <v>258</v>
      </c>
      <c r="E2480" s="51" t="s">
        <v>259</v>
      </c>
      <c r="F2480" s="14" t="s">
        <v>6087</v>
      </c>
      <c r="G2480" s="14" t="s">
        <v>37</v>
      </c>
      <c r="H2480" s="14" t="s">
        <v>38</v>
      </c>
      <c r="I2480" s="14" t="s">
        <v>39</v>
      </c>
      <c r="J2480" s="15" t="s">
        <v>7586</v>
      </c>
      <c r="K2480" s="52" t="s">
        <v>6088</v>
      </c>
      <c r="L2480" s="109">
        <v>11512684</v>
      </c>
      <c r="M2480" s="19">
        <f t="shared" si="117"/>
        <v>11512684</v>
      </c>
      <c r="N2480" s="11">
        <f>M2480*(1+VOTOS!$P$3%)^Q2480</f>
        <v>11599112.015003936</v>
      </c>
      <c r="O2480" s="54">
        <f t="shared" si="115"/>
        <v>11599112.015003936</v>
      </c>
      <c r="P2480" s="103">
        <f t="shared" si="116"/>
        <v>7.7189032057834519E-5</v>
      </c>
      <c r="Q2480" s="6">
        <v>62</v>
      </c>
      <c r="R2480" s="6"/>
      <c r="S2480" s="6" t="s">
        <v>7</v>
      </c>
    </row>
    <row r="2481" spans="1:20" s="47" customFormat="1" ht="14" x14ac:dyDescent="0.15">
      <c r="A2481" s="14" t="s">
        <v>5234</v>
      </c>
      <c r="B2481" s="115" t="s">
        <v>416</v>
      </c>
      <c r="C2481" s="40" t="s">
        <v>65</v>
      </c>
      <c r="D2481" s="12" t="s">
        <v>258</v>
      </c>
      <c r="E2481" s="51" t="s">
        <v>259</v>
      </c>
      <c r="F2481" s="14" t="s">
        <v>6087</v>
      </c>
      <c r="G2481" s="14" t="s">
        <v>37</v>
      </c>
      <c r="H2481" s="14" t="s">
        <v>38</v>
      </c>
      <c r="I2481" s="14" t="s">
        <v>39</v>
      </c>
      <c r="J2481" s="15" t="s">
        <v>7586</v>
      </c>
      <c r="K2481" s="52" t="s">
        <v>4284</v>
      </c>
      <c r="L2481" s="109">
        <v>8296269.5</v>
      </c>
      <c r="M2481" s="19">
        <f t="shared" si="117"/>
        <v>0</v>
      </c>
      <c r="N2481" s="11">
        <f>M2481*(1+VOTOS!$P$3%)^Q2481</f>
        <v>0</v>
      </c>
      <c r="O2481" s="54">
        <f t="shared" si="115"/>
        <v>8296269.5</v>
      </c>
      <c r="P2481" s="103">
        <f t="shared" si="116"/>
        <v>5.5209485999236419E-5</v>
      </c>
      <c r="Q2481" s="6">
        <v>0</v>
      </c>
      <c r="R2481" s="6"/>
      <c r="S2481" s="6" t="s">
        <v>7</v>
      </c>
    </row>
    <row r="2482" spans="1:20" s="47" customFormat="1" ht="14" x14ac:dyDescent="0.15">
      <c r="A2482" s="14" t="s">
        <v>5234</v>
      </c>
      <c r="B2482" s="115" t="s">
        <v>416</v>
      </c>
      <c r="C2482" s="40" t="s">
        <v>65</v>
      </c>
      <c r="D2482" s="12" t="s">
        <v>258</v>
      </c>
      <c r="E2482" s="51" t="s">
        <v>259</v>
      </c>
      <c r="F2482" s="14" t="s">
        <v>6087</v>
      </c>
      <c r="G2482" s="14" t="s">
        <v>37</v>
      </c>
      <c r="H2482" s="14" t="s">
        <v>38</v>
      </c>
      <c r="I2482" s="14" t="s">
        <v>39</v>
      </c>
      <c r="J2482" s="15" t="s">
        <v>7586</v>
      </c>
      <c r="K2482" s="52" t="s">
        <v>3079</v>
      </c>
      <c r="L2482" s="109">
        <v>6795736</v>
      </c>
      <c r="M2482" s="19">
        <f t="shared" si="117"/>
        <v>6795736</v>
      </c>
      <c r="N2482" s="11">
        <f>M2482*(1+VOTOS!$P$3%)^Q2482</f>
        <v>6846752.9455681043</v>
      </c>
      <c r="O2482" s="54">
        <f t="shared" si="115"/>
        <v>6846752.9455681043</v>
      </c>
      <c r="P2482" s="103">
        <f t="shared" si="116"/>
        <v>4.5563335531538965E-5</v>
      </c>
      <c r="Q2482" s="6">
        <v>62</v>
      </c>
      <c r="R2482" s="6"/>
      <c r="S2482" s="6" t="s">
        <v>7</v>
      </c>
    </row>
    <row r="2483" spans="1:20" s="47" customFormat="1" ht="14" x14ac:dyDescent="0.15">
      <c r="A2483" s="14" t="s">
        <v>5234</v>
      </c>
      <c r="B2483" s="115" t="s">
        <v>416</v>
      </c>
      <c r="C2483" s="40" t="s">
        <v>65</v>
      </c>
      <c r="D2483" s="12" t="s">
        <v>258</v>
      </c>
      <c r="E2483" s="51" t="s">
        <v>259</v>
      </c>
      <c r="F2483" s="14" t="s">
        <v>6087</v>
      </c>
      <c r="G2483" s="14" t="s">
        <v>37</v>
      </c>
      <c r="H2483" s="14" t="s">
        <v>38</v>
      </c>
      <c r="I2483" s="14" t="s">
        <v>39</v>
      </c>
      <c r="J2483" s="15" t="s">
        <v>7586</v>
      </c>
      <c r="K2483" s="52" t="s">
        <v>6093</v>
      </c>
      <c r="L2483" s="109">
        <v>6176081.5</v>
      </c>
      <c r="M2483" s="19">
        <f t="shared" si="117"/>
        <v>0</v>
      </c>
      <c r="N2483" s="11">
        <f>M2483*(1+VOTOS!$P$3%)^Q2483</f>
        <v>0</v>
      </c>
      <c r="O2483" s="54">
        <f t="shared" si="115"/>
        <v>6176081.5</v>
      </c>
      <c r="P2483" s="103">
        <f t="shared" si="116"/>
        <v>4.1100193900932592E-5</v>
      </c>
      <c r="Q2483" s="6">
        <v>0</v>
      </c>
      <c r="R2483" s="6"/>
      <c r="S2483" s="6" t="s">
        <v>7</v>
      </c>
    </row>
    <row r="2484" spans="1:20" s="47" customFormat="1" ht="14" x14ac:dyDescent="0.15">
      <c r="A2484" s="14" t="s">
        <v>5234</v>
      </c>
      <c r="B2484" s="115" t="s">
        <v>416</v>
      </c>
      <c r="C2484" s="40" t="s">
        <v>65</v>
      </c>
      <c r="D2484" s="12" t="s">
        <v>258</v>
      </c>
      <c r="E2484" s="51" t="s">
        <v>259</v>
      </c>
      <c r="F2484" s="14" t="s">
        <v>6087</v>
      </c>
      <c r="G2484" s="14" t="s">
        <v>37</v>
      </c>
      <c r="H2484" s="14" t="s">
        <v>38</v>
      </c>
      <c r="I2484" s="14" t="s">
        <v>39</v>
      </c>
      <c r="J2484" s="15" t="s">
        <v>7586</v>
      </c>
      <c r="K2484" s="52" t="s">
        <v>6090</v>
      </c>
      <c r="L2484" s="109">
        <v>6087511.5</v>
      </c>
      <c r="M2484" s="19">
        <f t="shared" si="117"/>
        <v>6087511.5</v>
      </c>
      <c r="N2484" s="11">
        <f>M2484*(1+VOTOS!$P$3%)^Q2484</f>
        <v>6218138.2380040744</v>
      </c>
      <c r="O2484" s="54">
        <f t="shared" si="115"/>
        <v>6218138.2380040744</v>
      </c>
      <c r="P2484" s="103">
        <f t="shared" si="116"/>
        <v>4.1380070403016994E-5</v>
      </c>
      <c r="Q2484" s="6">
        <v>176</v>
      </c>
      <c r="R2484" s="6"/>
      <c r="S2484" s="6" t="s">
        <v>7</v>
      </c>
    </row>
    <row r="2485" spans="1:20" s="47" customFormat="1" ht="14" x14ac:dyDescent="0.15">
      <c r="A2485" s="14" t="s">
        <v>5234</v>
      </c>
      <c r="B2485" s="115" t="s">
        <v>416</v>
      </c>
      <c r="C2485" s="40" t="s">
        <v>65</v>
      </c>
      <c r="D2485" s="12" t="s">
        <v>258</v>
      </c>
      <c r="E2485" s="51" t="s">
        <v>259</v>
      </c>
      <c r="F2485" s="14" t="s">
        <v>6087</v>
      </c>
      <c r="G2485" s="14" t="s">
        <v>37</v>
      </c>
      <c r="H2485" s="14" t="s">
        <v>38</v>
      </c>
      <c r="I2485" s="14" t="s">
        <v>39</v>
      </c>
      <c r="J2485" s="15" t="s">
        <v>7586</v>
      </c>
      <c r="K2485" s="52" t="s">
        <v>5346</v>
      </c>
      <c r="L2485" s="109">
        <v>5234160.5</v>
      </c>
      <c r="M2485" s="19">
        <f t="shared" si="117"/>
        <v>5234160.5</v>
      </c>
      <c r="N2485" s="11">
        <f>M2485*(1+VOTOS!$P$3%)^Q2485</f>
        <v>5291934.9089401551</v>
      </c>
      <c r="O2485" s="54">
        <f t="shared" si="115"/>
        <v>5291934.9089401551</v>
      </c>
      <c r="P2485" s="103">
        <f t="shared" si="116"/>
        <v>3.5216431465250975E-5</v>
      </c>
      <c r="Q2485" s="6">
        <v>91</v>
      </c>
      <c r="R2485" s="6"/>
      <c r="S2485" s="6" t="s">
        <v>7</v>
      </c>
    </row>
    <row r="2486" spans="1:20" s="47" customFormat="1" ht="14" x14ac:dyDescent="0.15">
      <c r="A2486" s="14" t="s">
        <v>5234</v>
      </c>
      <c r="B2486" s="115" t="s">
        <v>416</v>
      </c>
      <c r="C2486" s="40" t="s">
        <v>65</v>
      </c>
      <c r="D2486" s="12" t="s">
        <v>258</v>
      </c>
      <c r="E2486" s="51" t="s">
        <v>259</v>
      </c>
      <c r="F2486" s="14" t="s">
        <v>6087</v>
      </c>
      <c r="G2486" s="14" t="s">
        <v>37</v>
      </c>
      <c r="H2486" s="14" t="s">
        <v>38</v>
      </c>
      <c r="I2486" s="14" t="s">
        <v>39</v>
      </c>
      <c r="J2486" s="15" t="s">
        <v>7586</v>
      </c>
      <c r="K2486" s="52" t="s">
        <v>6089</v>
      </c>
      <c r="L2486" s="109">
        <v>3954892</v>
      </c>
      <c r="M2486" s="19">
        <f t="shared" si="117"/>
        <v>0</v>
      </c>
      <c r="N2486" s="11">
        <f>M2486*(1+VOTOS!$P$3%)^Q2486</f>
        <v>0</v>
      </c>
      <c r="O2486" s="54">
        <f t="shared" si="115"/>
        <v>3954892</v>
      </c>
      <c r="P2486" s="103">
        <f t="shared" si="116"/>
        <v>2.6318763451752878E-5</v>
      </c>
      <c r="Q2486" s="6">
        <v>0</v>
      </c>
      <c r="R2486" s="6"/>
      <c r="S2486" s="6" t="s">
        <v>7</v>
      </c>
    </row>
    <row r="2487" spans="1:20" s="47" customFormat="1" ht="14" x14ac:dyDescent="0.15">
      <c r="A2487" s="14" t="s">
        <v>5234</v>
      </c>
      <c r="B2487" s="115" t="s">
        <v>416</v>
      </c>
      <c r="C2487" s="40" t="s">
        <v>65</v>
      </c>
      <c r="D2487" s="12" t="s">
        <v>258</v>
      </c>
      <c r="E2487" s="51" t="s">
        <v>259</v>
      </c>
      <c r="F2487" s="14" t="s">
        <v>6087</v>
      </c>
      <c r="G2487" s="14" t="s">
        <v>37</v>
      </c>
      <c r="H2487" s="14" t="s">
        <v>38</v>
      </c>
      <c r="I2487" s="14" t="s">
        <v>39</v>
      </c>
      <c r="J2487" s="15" t="s">
        <v>7586</v>
      </c>
      <c r="K2487" s="52" t="s">
        <v>4592</v>
      </c>
      <c r="L2487" s="109">
        <v>3783068.5</v>
      </c>
      <c r="M2487" s="19">
        <f t="shared" si="117"/>
        <v>0</v>
      </c>
      <c r="N2487" s="11">
        <f>M2487*(1+VOTOS!$P$3%)^Q2487</f>
        <v>0</v>
      </c>
      <c r="O2487" s="54">
        <f t="shared" si="115"/>
        <v>3783068.5</v>
      </c>
      <c r="P2487" s="103">
        <f t="shared" si="116"/>
        <v>2.5175323364905435E-5</v>
      </c>
      <c r="Q2487" s="6">
        <v>0</v>
      </c>
      <c r="R2487" s="6"/>
      <c r="S2487" s="6" t="s">
        <v>7</v>
      </c>
    </row>
    <row r="2488" spans="1:20" s="47" customFormat="1" ht="14" x14ac:dyDescent="0.15">
      <c r="A2488" s="14" t="s">
        <v>5234</v>
      </c>
      <c r="B2488" s="115" t="s">
        <v>416</v>
      </c>
      <c r="C2488" s="40" t="s">
        <v>65</v>
      </c>
      <c r="D2488" s="12" t="s">
        <v>258</v>
      </c>
      <c r="E2488" s="51" t="s">
        <v>259</v>
      </c>
      <c r="F2488" s="14" t="s">
        <v>6087</v>
      </c>
      <c r="G2488" s="14" t="s">
        <v>37</v>
      </c>
      <c r="H2488" s="14" t="s">
        <v>38</v>
      </c>
      <c r="I2488" s="14" t="s">
        <v>39</v>
      </c>
      <c r="J2488" s="15" t="s">
        <v>7586</v>
      </c>
      <c r="K2488" s="52" t="s">
        <v>1426</v>
      </c>
      <c r="L2488" s="109">
        <v>3138786</v>
      </c>
      <c r="M2488" s="19">
        <f t="shared" si="117"/>
        <v>3138786</v>
      </c>
      <c r="N2488" s="11">
        <f>M2488*(1+VOTOS!$P$3%)^Q2488</f>
        <v>3173431.7671559048</v>
      </c>
      <c r="O2488" s="54">
        <f t="shared" si="115"/>
        <v>3173431.7671559048</v>
      </c>
      <c r="P2488" s="103">
        <f t="shared" si="116"/>
        <v>2.1118351654117074E-5</v>
      </c>
      <c r="Q2488" s="6">
        <v>91</v>
      </c>
      <c r="R2488" s="6"/>
      <c r="S2488" s="6" t="s">
        <v>7</v>
      </c>
    </row>
    <row r="2489" spans="1:20" s="47" customFormat="1" ht="14" x14ac:dyDescent="0.15">
      <c r="A2489" s="14" t="s">
        <v>5234</v>
      </c>
      <c r="B2489" s="115" t="s">
        <v>416</v>
      </c>
      <c r="C2489" s="40" t="s">
        <v>65</v>
      </c>
      <c r="D2489" s="12" t="s">
        <v>258</v>
      </c>
      <c r="E2489" s="51" t="s">
        <v>259</v>
      </c>
      <c r="F2489" s="14" t="s">
        <v>6087</v>
      </c>
      <c r="G2489" s="14" t="s">
        <v>37</v>
      </c>
      <c r="H2489" s="14" t="s">
        <v>38</v>
      </c>
      <c r="I2489" s="14" t="s">
        <v>39</v>
      </c>
      <c r="J2489" s="15" t="s">
        <v>7586</v>
      </c>
      <c r="K2489" s="52" t="s">
        <v>6092</v>
      </c>
      <c r="L2489" s="109">
        <v>2075419</v>
      </c>
      <c r="M2489" s="19">
        <f t="shared" si="117"/>
        <v>0</v>
      </c>
      <c r="N2489" s="11">
        <f>M2489*(1+VOTOS!$P$3%)^Q2489</f>
        <v>0</v>
      </c>
      <c r="O2489" s="54">
        <f t="shared" si="115"/>
        <v>2075419</v>
      </c>
      <c r="P2489" s="103">
        <f t="shared" si="116"/>
        <v>1.3811366207793667E-5</v>
      </c>
      <c r="Q2489" s="6">
        <v>0</v>
      </c>
      <c r="R2489" s="6"/>
      <c r="S2489" s="6" t="s">
        <v>7</v>
      </c>
    </row>
    <row r="2490" spans="1:20" s="47" customFormat="1" ht="14" x14ac:dyDescent="0.15">
      <c r="A2490" s="14" t="s">
        <v>5234</v>
      </c>
      <c r="B2490" s="115" t="s">
        <v>416</v>
      </c>
      <c r="C2490" s="40" t="s">
        <v>65</v>
      </c>
      <c r="D2490" s="12" t="s">
        <v>258</v>
      </c>
      <c r="E2490" s="51" t="s">
        <v>259</v>
      </c>
      <c r="F2490" s="14" t="s">
        <v>6087</v>
      </c>
      <c r="G2490" s="14" t="s">
        <v>37</v>
      </c>
      <c r="H2490" s="14" t="s">
        <v>38</v>
      </c>
      <c r="I2490" s="14" t="s">
        <v>39</v>
      </c>
      <c r="J2490" s="15" t="s">
        <v>7586</v>
      </c>
      <c r="K2490" s="52" t="s">
        <v>3024</v>
      </c>
      <c r="L2490" s="109">
        <v>1197357</v>
      </c>
      <c r="M2490" s="19">
        <f t="shared" si="117"/>
        <v>0</v>
      </c>
      <c r="N2490" s="11">
        <f>M2490*(1+VOTOS!$P$3%)^Q2490</f>
        <v>0</v>
      </c>
      <c r="O2490" s="54">
        <f t="shared" si="115"/>
        <v>1197357</v>
      </c>
      <c r="P2490" s="103">
        <f t="shared" si="116"/>
        <v>7.9680951212575391E-6</v>
      </c>
      <c r="Q2490" s="6">
        <v>0</v>
      </c>
      <c r="R2490" s="6"/>
      <c r="S2490" s="6" t="s">
        <v>7</v>
      </c>
    </row>
    <row r="2491" spans="1:20" s="47" customFormat="1" ht="14" x14ac:dyDescent="0.15">
      <c r="A2491" s="14" t="s">
        <v>5234</v>
      </c>
      <c r="B2491" s="115" t="s">
        <v>416</v>
      </c>
      <c r="C2491" s="40" t="s">
        <v>65</v>
      </c>
      <c r="D2491" s="12" t="s">
        <v>258</v>
      </c>
      <c r="E2491" s="51" t="s">
        <v>259</v>
      </c>
      <c r="F2491" s="14" t="s">
        <v>6087</v>
      </c>
      <c r="G2491" s="14" t="s">
        <v>37</v>
      </c>
      <c r="H2491" s="14" t="s">
        <v>38</v>
      </c>
      <c r="I2491" s="14" t="s">
        <v>39</v>
      </c>
      <c r="J2491" s="15" t="s">
        <v>7586</v>
      </c>
      <c r="K2491" s="52" t="s">
        <v>6091</v>
      </c>
      <c r="L2491" s="109">
        <v>1117533</v>
      </c>
      <c r="M2491" s="19">
        <f t="shared" si="117"/>
        <v>0</v>
      </c>
      <c r="N2491" s="11">
        <f>M2491*(1+VOTOS!$P$3%)^Q2491</f>
        <v>0</v>
      </c>
      <c r="O2491" s="54">
        <f t="shared" si="115"/>
        <v>1117533</v>
      </c>
      <c r="P2491" s="103">
        <f t="shared" si="116"/>
        <v>7.4368874488931049E-6</v>
      </c>
      <c r="Q2491" s="6">
        <v>0</v>
      </c>
      <c r="R2491" s="6"/>
      <c r="S2491" s="6" t="s">
        <v>7</v>
      </c>
    </row>
    <row r="2492" spans="1:20" s="47" customFormat="1" ht="14" x14ac:dyDescent="0.15">
      <c r="A2492" s="14" t="s">
        <v>5234</v>
      </c>
      <c r="B2492" s="115" t="s">
        <v>416</v>
      </c>
      <c r="C2492" s="40" t="s">
        <v>65</v>
      </c>
      <c r="D2492" s="12" t="s">
        <v>258</v>
      </c>
      <c r="E2492" s="51" t="s">
        <v>259</v>
      </c>
      <c r="F2492" s="14" t="s">
        <v>6087</v>
      </c>
      <c r="G2492" s="14" t="s">
        <v>37</v>
      </c>
      <c r="H2492" s="14" t="s">
        <v>38</v>
      </c>
      <c r="I2492" s="14" t="s">
        <v>39</v>
      </c>
      <c r="J2492" s="15" t="s">
        <v>7586</v>
      </c>
      <c r="K2492" s="52" t="s">
        <v>6094</v>
      </c>
      <c r="L2492" s="109">
        <v>618634.5</v>
      </c>
      <c r="M2492" s="19">
        <f t="shared" si="117"/>
        <v>0</v>
      </c>
      <c r="N2492" s="11">
        <f>M2492*(1+VOTOS!$P$3%)^Q2492</f>
        <v>0</v>
      </c>
      <c r="O2492" s="54">
        <f t="shared" si="115"/>
        <v>618634.5</v>
      </c>
      <c r="P2492" s="103">
        <f t="shared" si="116"/>
        <v>4.1168494787198783E-6</v>
      </c>
      <c r="Q2492" s="6">
        <v>0</v>
      </c>
      <c r="R2492" s="6"/>
      <c r="S2492" s="6" t="s">
        <v>7</v>
      </c>
    </row>
    <row r="2493" spans="1:20" s="47" customFormat="1" ht="14" x14ac:dyDescent="0.15">
      <c r="A2493" s="14" t="s">
        <v>5234</v>
      </c>
      <c r="B2493" s="115" t="s">
        <v>416</v>
      </c>
      <c r="C2493" s="40" t="s">
        <v>65</v>
      </c>
      <c r="D2493" s="12" t="s">
        <v>258</v>
      </c>
      <c r="E2493" s="51" t="s">
        <v>259</v>
      </c>
      <c r="F2493" s="14" t="s">
        <v>6087</v>
      </c>
      <c r="G2493" s="14" t="s">
        <v>37</v>
      </c>
      <c r="H2493" s="14" t="s">
        <v>38</v>
      </c>
      <c r="I2493" s="14" t="s">
        <v>39</v>
      </c>
      <c r="J2493" s="15" t="s">
        <v>7586</v>
      </c>
      <c r="K2493" s="52" t="s">
        <v>4013</v>
      </c>
      <c r="L2493" s="109">
        <v>590126</v>
      </c>
      <c r="M2493" s="19">
        <f t="shared" si="117"/>
        <v>590126</v>
      </c>
      <c r="N2493" s="11">
        <f>M2493*(1+VOTOS!$P$3%)^Q2493</f>
        <v>602352.87787832553</v>
      </c>
      <c r="O2493" s="54">
        <f t="shared" si="115"/>
        <v>602352.87787832553</v>
      </c>
      <c r="P2493" s="103">
        <f t="shared" si="116"/>
        <v>4.0084995765654885E-6</v>
      </c>
      <c r="Q2493" s="6">
        <v>170</v>
      </c>
      <c r="R2493" s="6"/>
      <c r="S2493" s="6" t="s">
        <v>7</v>
      </c>
    </row>
    <row r="2494" spans="1:20" s="47" customFormat="1" ht="14" x14ac:dyDescent="0.15">
      <c r="A2494" s="8" t="s">
        <v>415</v>
      </c>
      <c r="B2494" s="114" t="s">
        <v>416</v>
      </c>
      <c r="C2494" s="40" t="s">
        <v>65</v>
      </c>
      <c r="D2494" s="6" t="s">
        <v>282</v>
      </c>
      <c r="E2494" s="7" t="s">
        <v>283</v>
      </c>
      <c r="F2494" s="6" t="s">
        <v>3975</v>
      </c>
      <c r="G2494" s="6" t="s">
        <v>5224</v>
      </c>
      <c r="H2494" s="6" t="s">
        <v>38</v>
      </c>
      <c r="I2494" s="8" t="s">
        <v>39</v>
      </c>
      <c r="J2494" s="15" t="s">
        <v>7586</v>
      </c>
      <c r="K2494" s="7" t="s">
        <v>3976</v>
      </c>
      <c r="L2494" s="19">
        <v>49973944</v>
      </c>
      <c r="M2494" s="19">
        <f t="shared" si="117"/>
        <v>49973944</v>
      </c>
      <c r="N2494" s="11">
        <f>M2494*(1+VOTOS!$P$3%)^Q2494</f>
        <v>50586540.535764031</v>
      </c>
      <c r="O2494" s="54">
        <f t="shared" si="115"/>
        <v>50586540.535764031</v>
      </c>
      <c r="P2494" s="103">
        <f t="shared" si="116"/>
        <v>3.3664008883258552E-4</v>
      </c>
      <c r="Q2494" s="48">
        <v>101</v>
      </c>
      <c r="R2494" s="48"/>
      <c r="S2494" s="48" t="s">
        <v>11</v>
      </c>
      <c r="T2494" s="75"/>
    </row>
    <row r="2495" spans="1:20" s="47" customFormat="1" ht="14" x14ac:dyDescent="0.15">
      <c r="A2495" s="8" t="s">
        <v>415</v>
      </c>
      <c r="B2495" s="114" t="s">
        <v>416</v>
      </c>
      <c r="C2495" s="40" t="s">
        <v>65</v>
      </c>
      <c r="D2495" s="6" t="s">
        <v>282</v>
      </c>
      <c r="E2495" s="7" t="s">
        <v>283</v>
      </c>
      <c r="F2495" s="6" t="s">
        <v>3975</v>
      </c>
      <c r="G2495" s="6" t="s">
        <v>5224</v>
      </c>
      <c r="H2495" s="6" t="s">
        <v>38</v>
      </c>
      <c r="I2495" s="8" t="s">
        <v>39</v>
      </c>
      <c r="J2495" s="15" t="s">
        <v>7586</v>
      </c>
      <c r="K2495" s="7" t="s">
        <v>4971</v>
      </c>
      <c r="L2495" s="19">
        <v>12482843</v>
      </c>
      <c r="M2495" s="19">
        <f t="shared" si="117"/>
        <v>0</v>
      </c>
      <c r="N2495" s="11">
        <f>M2495*(1+VOTOS!$P$3%)^Q2495</f>
        <v>0</v>
      </c>
      <c r="O2495" s="54">
        <f t="shared" si="115"/>
        <v>12482843</v>
      </c>
      <c r="P2495" s="103">
        <f t="shared" si="116"/>
        <v>8.307002874474682E-5</v>
      </c>
      <c r="Q2495" s="6">
        <v>0</v>
      </c>
      <c r="R2495" s="6"/>
      <c r="S2495" s="6" t="s">
        <v>11</v>
      </c>
      <c r="T2495" s="75"/>
    </row>
    <row r="2496" spans="1:20" s="47" customFormat="1" ht="14" x14ac:dyDescent="0.15">
      <c r="A2496" s="8" t="s">
        <v>415</v>
      </c>
      <c r="B2496" s="114" t="s">
        <v>416</v>
      </c>
      <c r="C2496" s="40" t="s">
        <v>65</v>
      </c>
      <c r="D2496" s="6" t="s">
        <v>126</v>
      </c>
      <c r="E2496" s="7" t="s">
        <v>127</v>
      </c>
      <c r="F2496" s="6" t="s">
        <v>2515</v>
      </c>
      <c r="G2496" s="6" t="s">
        <v>4936</v>
      </c>
      <c r="H2496" s="6" t="s">
        <v>38</v>
      </c>
      <c r="I2496" s="8" t="s">
        <v>39</v>
      </c>
      <c r="J2496" s="15" t="s">
        <v>7586</v>
      </c>
      <c r="K2496" s="7" t="s">
        <v>4966</v>
      </c>
      <c r="L2496" s="19">
        <v>36554290</v>
      </c>
      <c r="M2496" s="19">
        <f t="shared" si="117"/>
        <v>0</v>
      </c>
      <c r="N2496" s="11">
        <f>M2496*(1+VOTOS!$P$3%)^Q2496</f>
        <v>0</v>
      </c>
      <c r="O2496" s="54">
        <f t="shared" si="115"/>
        <v>36554290</v>
      </c>
      <c r="P2496" s="103">
        <f t="shared" si="116"/>
        <v>2.432591614781834E-4</v>
      </c>
      <c r="Q2496" s="6">
        <v>0</v>
      </c>
      <c r="R2496" s="6"/>
      <c r="S2496" s="6" t="s">
        <v>11</v>
      </c>
      <c r="T2496" s="75"/>
    </row>
    <row r="2497" spans="1:20" s="47" customFormat="1" ht="14" x14ac:dyDescent="0.15">
      <c r="A2497" s="8" t="s">
        <v>415</v>
      </c>
      <c r="B2497" s="114" t="s">
        <v>416</v>
      </c>
      <c r="C2497" s="40" t="s">
        <v>65</v>
      </c>
      <c r="D2497" s="6" t="s">
        <v>126</v>
      </c>
      <c r="E2497" s="7" t="s">
        <v>127</v>
      </c>
      <c r="F2497" s="6" t="s">
        <v>2515</v>
      </c>
      <c r="G2497" s="6" t="s">
        <v>4936</v>
      </c>
      <c r="H2497" s="6" t="s">
        <v>38</v>
      </c>
      <c r="I2497" s="8" t="s">
        <v>39</v>
      </c>
      <c r="J2497" s="15" t="s">
        <v>7586</v>
      </c>
      <c r="K2497" s="7" t="s">
        <v>4965</v>
      </c>
      <c r="L2497" s="19">
        <v>30642023</v>
      </c>
      <c r="M2497" s="19">
        <f t="shared" si="117"/>
        <v>0</v>
      </c>
      <c r="N2497" s="11">
        <f>M2497*(1+VOTOS!$P$3%)^Q2497</f>
        <v>0</v>
      </c>
      <c r="O2497" s="54">
        <f t="shared" si="115"/>
        <v>30642023</v>
      </c>
      <c r="P2497" s="103">
        <f t="shared" si="116"/>
        <v>2.0391458351332251E-4</v>
      </c>
      <c r="Q2497" s="6">
        <v>0</v>
      </c>
      <c r="R2497" s="6"/>
      <c r="S2497" s="6" t="s">
        <v>11</v>
      </c>
      <c r="T2497" s="75"/>
    </row>
    <row r="2498" spans="1:20" s="47" customFormat="1" ht="14" x14ac:dyDescent="0.15">
      <c r="A2498" s="8" t="s">
        <v>415</v>
      </c>
      <c r="B2498" s="114" t="s">
        <v>416</v>
      </c>
      <c r="C2498" s="40" t="s">
        <v>65</v>
      </c>
      <c r="D2498" s="6" t="s">
        <v>126</v>
      </c>
      <c r="E2498" s="7" t="s">
        <v>127</v>
      </c>
      <c r="F2498" s="6" t="s">
        <v>2515</v>
      </c>
      <c r="G2498" s="6" t="s">
        <v>4936</v>
      </c>
      <c r="H2498" s="6" t="s">
        <v>38</v>
      </c>
      <c r="I2498" s="8" t="s">
        <v>39</v>
      </c>
      <c r="J2498" s="15" t="s">
        <v>7586</v>
      </c>
      <c r="K2498" s="7" t="s">
        <v>2244</v>
      </c>
      <c r="L2498" s="19">
        <v>3792866</v>
      </c>
      <c r="M2498" s="19">
        <f t="shared" si="117"/>
        <v>0</v>
      </c>
      <c r="N2498" s="11">
        <f>M2498*(1+VOTOS!$P$3%)^Q2498</f>
        <v>0</v>
      </c>
      <c r="O2498" s="54">
        <f t="shared" si="115"/>
        <v>3792866</v>
      </c>
      <c r="P2498" s="103">
        <f t="shared" si="116"/>
        <v>2.5240523144044424E-5</v>
      </c>
      <c r="Q2498" s="6">
        <v>0</v>
      </c>
      <c r="R2498" s="6"/>
      <c r="S2498" s="6" t="s">
        <v>11</v>
      </c>
      <c r="T2498" s="75"/>
    </row>
    <row r="2499" spans="1:20" s="47" customFormat="1" ht="14" x14ac:dyDescent="0.15">
      <c r="A2499" s="8" t="s">
        <v>415</v>
      </c>
      <c r="B2499" s="114" t="s">
        <v>416</v>
      </c>
      <c r="C2499" s="40" t="s">
        <v>65</v>
      </c>
      <c r="D2499" s="6" t="s">
        <v>126</v>
      </c>
      <c r="E2499" s="7" t="s">
        <v>127</v>
      </c>
      <c r="F2499" s="6" t="s">
        <v>2515</v>
      </c>
      <c r="G2499" s="6" t="s">
        <v>4936</v>
      </c>
      <c r="H2499" s="6" t="s">
        <v>38</v>
      </c>
      <c r="I2499" s="8" t="s">
        <v>39</v>
      </c>
      <c r="J2499" s="15" t="s">
        <v>7586</v>
      </c>
      <c r="K2499" s="7" t="s">
        <v>4964</v>
      </c>
      <c r="L2499" s="19">
        <v>944580</v>
      </c>
      <c r="M2499" s="19">
        <f t="shared" si="117"/>
        <v>0</v>
      </c>
      <c r="N2499" s="11">
        <f>M2499*(1+VOTOS!$P$3%)^Q2499</f>
        <v>0</v>
      </c>
      <c r="O2499" s="54">
        <f t="shared" si="115"/>
        <v>944580</v>
      </c>
      <c r="P2499" s="103">
        <f t="shared" si="116"/>
        <v>6.2859308373671729E-6</v>
      </c>
      <c r="Q2499" s="6">
        <v>0</v>
      </c>
      <c r="R2499" s="6"/>
      <c r="S2499" s="6" t="s">
        <v>11</v>
      </c>
      <c r="T2499" s="75"/>
    </row>
    <row r="2500" spans="1:20" s="47" customFormat="1" ht="14" x14ac:dyDescent="0.15">
      <c r="A2500" s="8" t="s">
        <v>415</v>
      </c>
      <c r="B2500" s="114" t="s">
        <v>416</v>
      </c>
      <c r="C2500" s="40" t="s">
        <v>65</v>
      </c>
      <c r="D2500" s="6" t="s">
        <v>126</v>
      </c>
      <c r="E2500" s="7" t="s">
        <v>127</v>
      </c>
      <c r="F2500" s="6" t="s">
        <v>2515</v>
      </c>
      <c r="G2500" s="6" t="s">
        <v>4936</v>
      </c>
      <c r="H2500" s="6" t="s">
        <v>38</v>
      </c>
      <c r="I2500" s="8" t="s">
        <v>39</v>
      </c>
      <c r="J2500" s="15" t="s">
        <v>7586</v>
      </c>
      <c r="K2500" s="7" t="s">
        <v>2516</v>
      </c>
      <c r="L2500" s="19">
        <v>5712289</v>
      </c>
      <c r="M2500" s="19">
        <f t="shared" si="117"/>
        <v>5712289</v>
      </c>
      <c r="N2500" s="11">
        <f>M2500*(1+VOTOS!$P$3%)^Q2500</f>
        <v>5741303.9136539577</v>
      </c>
      <c r="O2500" s="54">
        <f t="shared" si="115"/>
        <v>5741303.9136539577</v>
      </c>
      <c r="P2500" s="103">
        <f t="shared" si="116"/>
        <v>3.8206863704010513E-5</v>
      </c>
      <c r="Q2500" s="48">
        <v>42</v>
      </c>
      <c r="R2500" s="48"/>
      <c r="S2500" s="48" t="s">
        <v>11</v>
      </c>
      <c r="T2500" s="75"/>
    </row>
    <row r="2501" spans="1:20" s="47" customFormat="1" ht="14" x14ac:dyDescent="0.15">
      <c r="A2501" s="8" t="s">
        <v>415</v>
      </c>
      <c r="B2501" s="114" t="s">
        <v>416</v>
      </c>
      <c r="C2501" s="40" t="s">
        <v>65</v>
      </c>
      <c r="D2501" s="6" t="s">
        <v>126</v>
      </c>
      <c r="E2501" s="7" t="s">
        <v>127</v>
      </c>
      <c r="F2501" s="6" t="s">
        <v>2515</v>
      </c>
      <c r="G2501" s="6" t="s">
        <v>4936</v>
      </c>
      <c r="H2501" s="6" t="s">
        <v>38</v>
      </c>
      <c r="I2501" s="8" t="s">
        <v>39</v>
      </c>
      <c r="J2501" s="15" t="s">
        <v>7586</v>
      </c>
      <c r="K2501" s="7" t="s">
        <v>2520</v>
      </c>
      <c r="L2501" s="19">
        <v>4142313</v>
      </c>
      <c r="M2501" s="19">
        <f t="shared" si="117"/>
        <v>4142313</v>
      </c>
      <c r="N2501" s="11">
        <f>M2501*(1+VOTOS!$P$3%)^Q2501</f>
        <v>4163353.4014962595</v>
      </c>
      <c r="O2501" s="54">
        <f t="shared" si="115"/>
        <v>4163353.4014962595</v>
      </c>
      <c r="P2501" s="103">
        <f t="shared" si="116"/>
        <v>2.7706019112539807E-5</v>
      </c>
      <c r="Q2501" s="48">
        <v>42</v>
      </c>
      <c r="R2501" s="48"/>
      <c r="S2501" s="48" t="s">
        <v>11</v>
      </c>
      <c r="T2501" s="75"/>
    </row>
    <row r="2502" spans="1:20" s="47" customFormat="1" ht="14" x14ac:dyDescent="0.15">
      <c r="A2502" s="8" t="s">
        <v>415</v>
      </c>
      <c r="B2502" s="114" t="s">
        <v>416</v>
      </c>
      <c r="C2502" s="40" t="s">
        <v>65</v>
      </c>
      <c r="D2502" s="6" t="s">
        <v>126</v>
      </c>
      <c r="E2502" s="7" t="s">
        <v>127</v>
      </c>
      <c r="F2502" s="6" t="s">
        <v>2515</v>
      </c>
      <c r="G2502" s="6" t="s">
        <v>4936</v>
      </c>
      <c r="H2502" s="6" t="s">
        <v>38</v>
      </c>
      <c r="I2502" s="8" t="s">
        <v>39</v>
      </c>
      <c r="J2502" s="15" t="s">
        <v>7586</v>
      </c>
      <c r="K2502" s="7" t="s">
        <v>2530</v>
      </c>
      <c r="L2502" s="19">
        <v>2769819</v>
      </c>
      <c r="M2502" s="19">
        <f t="shared" si="117"/>
        <v>2769819</v>
      </c>
      <c r="N2502" s="11">
        <f>M2502*(1+VOTOS!$P$3%)^Q2502</f>
        <v>2783887.9763984438</v>
      </c>
      <c r="O2502" s="54">
        <f t="shared" si="115"/>
        <v>2783887.9763984438</v>
      </c>
      <c r="P2502" s="103">
        <f t="shared" si="116"/>
        <v>1.8526040439791945E-5</v>
      </c>
      <c r="Q2502" s="48">
        <v>42</v>
      </c>
      <c r="R2502" s="48"/>
      <c r="S2502" s="48" t="s">
        <v>11</v>
      </c>
      <c r="T2502" s="75"/>
    </row>
    <row r="2503" spans="1:20" s="47" customFormat="1" ht="14" x14ac:dyDescent="0.15">
      <c r="A2503" s="8" t="s">
        <v>415</v>
      </c>
      <c r="B2503" s="114" t="s">
        <v>416</v>
      </c>
      <c r="C2503" s="40" t="s">
        <v>65</v>
      </c>
      <c r="D2503" s="6" t="s">
        <v>126</v>
      </c>
      <c r="E2503" s="7" t="s">
        <v>127</v>
      </c>
      <c r="F2503" s="6" t="s">
        <v>2515</v>
      </c>
      <c r="G2503" s="6" t="s">
        <v>4936</v>
      </c>
      <c r="H2503" s="6" t="s">
        <v>38</v>
      </c>
      <c r="I2503" s="8" t="s">
        <v>39</v>
      </c>
      <c r="J2503" s="15" t="s">
        <v>7586</v>
      </c>
      <c r="K2503" s="7" t="s">
        <v>2532</v>
      </c>
      <c r="L2503" s="19">
        <v>1586666</v>
      </c>
      <c r="M2503" s="19">
        <f t="shared" si="117"/>
        <v>1586666</v>
      </c>
      <c r="N2503" s="11">
        <f>M2503*(1+VOTOS!$P$3%)^Q2503</f>
        <v>1594725.2870892335</v>
      </c>
      <c r="O2503" s="54">
        <f t="shared" ref="O2503:O2566" si="118">+IF(N2503&gt;0,N2503,L2503)</f>
        <v>1594725.2870892335</v>
      </c>
      <c r="P2503" s="103">
        <f t="shared" ref="P2503:P2566" si="119">+O2503/$O$4</f>
        <v>1.061247629554239E-5</v>
      </c>
      <c r="Q2503" s="48">
        <v>42</v>
      </c>
      <c r="R2503" s="48"/>
      <c r="S2503" s="48" t="s">
        <v>11</v>
      </c>
      <c r="T2503" s="75"/>
    </row>
    <row r="2504" spans="1:20" s="47" customFormat="1" ht="14" x14ac:dyDescent="0.15">
      <c r="A2504" s="8" t="s">
        <v>415</v>
      </c>
      <c r="B2504" s="114" t="s">
        <v>416</v>
      </c>
      <c r="C2504" s="40" t="s">
        <v>65</v>
      </c>
      <c r="D2504" s="6" t="s">
        <v>126</v>
      </c>
      <c r="E2504" s="7" t="s">
        <v>127</v>
      </c>
      <c r="F2504" s="6" t="s">
        <v>2515</v>
      </c>
      <c r="G2504" s="6" t="s">
        <v>4936</v>
      </c>
      <c r="H2504" s="6" t="s">
        <v>38</v>
      </c>
      <c r="I2504" s="8" t="s">
        <v>39</v>
      </c>
      <c r="J2504" s="15" t="s">
        <v>7586</v>
      </c>
      <c r="K2504" s="7" t="s">
        <v>2523</v>
      </c>
      <c r="L2504" s="19">
        <v>1391503</v>
      </c>
      <c r="M2504" s="19">
        <f t="shared" si="117"/>
        <v>1391503</v>
      </c>
      <c r="N2504" s="11">
        <f>M2504*(1+VOTOS!$P$3%)^Q2504</f>
        <v>1398570.979122594</v>
      </c>
      <c r="O2504" s="54">
        <f t="shared" si="118"/>
        <v>1398570.979122594</v>
      </c>
      <c r="P2504" s="103">
        <f t="shared" si="119"/>
        <v>9.3071210971156649E-6</v>
      </c>
      <c r="Q2504" s="48">
        <v>42</v>
      </c>
      <c r="R2504" s="48"/>
      <c r="S2504" s="48" t="s">
        <v>11</v>
      </c>
      <c r="T2504" s="75"/>
    </row>
    <row r="2505" spans="1:20" s="47" customFormat="1" ht="14" x14ac:dyDescent="0.15">
      <c r="A2505" s="8" t="s">
        <v>415</v>
      </c>
      <c r="B2505" s="114" t="s">
        <v>416</v>
      </c>
      <c r="C2505" s="40" t="s">
        <v>65</v>
      </c>
      <c r="D2505" s="6" t="s">
        <v>126</v>
      </c>
      <c r="E2505" s="7" t="s">
        <v>127</v>
      </c>
      <c r="F2505" s="6" t="s">
        <v>2515</v>
      </c>
      <c r="G2505" s="6" t="s">
        <v>4936</v>
      </c>
      <c r="H2505" s="6" t="s">
        <v>38</v>
      </c>
      <c r="I2505" s="8" t="s">
        <v>39</v>
      </c>
      <c r="J2505" s="15" t="s">
        <v>7586</v>
      </c>
      <c r="K2505" s="7" t="s">
        <v>2519</v>
      </c>
      <c r="L2505" s="19">
        <v>513601</v>
      </c>
      <c r="M2505" s="19">
        <f t="shared" si="117"/>
        <v>513601</v>
      </c>
      <c r="N2505" s="11">
        <f>M2505*(1+VOTOS!$P$3%)^Q2505</f>
        <v>516209.77708876185</v>
      </c>
      <c r="O2505" s="54">
        <f t="shared" si="118"/>
        <v>516209.77708876185</v>
      </c>
      <c r="P2505" s="103">
        <f t="shared" si="119"/>
        <v>3.4352399546387628E-6</v>
      </c>
      <c r="Q2505" s="6">
        <v>42</v>
      </c>
      <c r="R2505" s="6"/>
      <c r="S2505" s="6" t="s">
        <v>11</v>
      </c>
      <c r="T2505" s="75"/>
    </row>
    <row r="2506" spans="1:20" s="47" customFormat="1" ht="14" x14ac:dyDescent="0.15">
      <c r="A2506" s="8" t="s">
        <v>415</v>
      </c>
      <c r="B2506" s="114" t="s">
        <v>416</v>
      </c>
      <c r="C2506" s="40" t="s">
        <v>65</v>
      </c>
      <c r="D2506" s="6" t="s">
        <v>126</v>
      </c>
      <c r="E2506" s="7" t="s">
        <v>127</v>
      </c>
      <c r="F2506" s="6" t="s">
        <v>2515</v>
      </c>
      <c r="G2506" s="6" t="s">
        <v>4936</v>
      </c>
      <c r="H2506" s="6" t="s">
        <v>38</v>
      </c>
      <c r="I2506" s="8" t="s">
        <v>39</v>
      </c>
      <c r="J2506" s="15" t="s">
        <v>7586</v>
      </c>
      <c r="K2506" s="7" t="s">
        <v>2518</v>
      </c>
      <c r="L2506" s="19">
        <v>472608</v>
      </c>
      <c r="M2506" s="19">
        <f t="shared" si="117"/>
        <v>472608</v>
      </c>
      <c r="N2506" s="11">
        <f>M2506*(1+VOTOS!$P$3%)^Q2506</f>
        <v>475008.55786956323</v>
      </c>
      <c r="O2506" s="54">
        <f t="shared" si="118"/>
        <v>475008.55786956323</v>
      </c>
      <c r="P2506" s="103">
        <f t="shared" si="119"/>
        <v>3.1610567044883409E-6</v>
      </c>
      <c r="Q2506" s="6">
        <v>42</v>
      </c>
      <c r="R2506" s="6"/>
      <c r="S2506" s="6" t="s">
        <v>11</v>
      </c>
      <c r="T2506" s="75"/>
    </row>
    <row r="2507" spans="1:20" s="47" customFormat="1" ht="14" x14ac:dyDescent="0.15">
      <c r="A2507" s="8" t="s">
        <v>415</v>
      </c>
      <c r="B2507" s="114" t="s">
        <v>416</v>
      </c>
      <c r="C2507" s="40" t="s">
        <v>65</v>
      </c>
      <c r="D2507" s="6" t="s">
        <v>126</v>
      </c>
      <c r="E2507" s="7" t="s">
        <v>127</v>
      </c>
      <c r="F2507" s="6" t="s">
        <v>2515</v>
      </c>
      <c r="G2507" s="6" t="s">
        <v>4936</v>
      </c>
      <c r="H2507" s="6" t="s">
        <v>38</v>
      </c>
      <c r="I2507" s="8" t="s">
        <v>39</v>
      </c>
      <c r="J2507" s="15" t="s">
        <v>7586</v>
      </c>
      <c r="K2507" s="7" t="s">
        <v>2525</v>
      </c>
      <c r="L2507" s="19">
        <v>354504</v>
      </c>
      <c r="M2507" s="19">
        <f t="shared" si="117"/>
        <v>354504</v>
      </c>
      <c r="N2507" s="11">
        <f>M2507*(1+VOTOS!$P$3%)^Q2507</f>
        <v>356304.66221264057</v>
      </c>
      <c r="O2507" s="54">
        <f t="shared" si="118"/>
        <v>356304.66221264057</v>
      </c>
      <c r="P2507" s="103">
        <f t="shared" si="119"/>
        <v>2.3711135782042086E-6</v>
      </c>
      <c r="Q2507" s="6">
        <v>42</v>
      </c>
      <c r="R2507" s="6"/>
      <c r="S2507" s="6" t="s">
        <v>11</v>
      </c>
      <c r="T2507" s="75"/>
    </row>
    <row r="2508" spans="1:20" s="47" customFormat="1" ht="14" x14ac:dyDescent="0.15">
      <c r="A2508" s="8" t="s">
        <v>415</v>
      </c>
      <c r="B2508" s="114" t="s">
        <v>416</v>
      </c>
      <c r="C2508" s="40" t="s">
        <v>65</v>
      </c>
      <c r="D2508" s="6" t="s">
        <v>126</v>
      </c>
      <c r="E2508" s="7" t="s">
        <v>127</v>
      </c>
      <c r="F2508" s="6" t="s">
        <v>2515</v>
      </c>
      <c r="G2508" s="6" t="s">
        <v>4936</v>
      </c>
      <c r="H2508" s="6" t="s">
        <v>38</v>
      </c>
      <c r="I2508" s="8" t="s">
        <v>39</v>
      </c>
      <c r="J2508" s="15" t="s">
        <v>7586</v>
      </c>
      <c r="K2508" s="7" t="s">
        <v>2524</v>
      </c>
      <c r="L2508" s="19">
        <v>116911</v>
      </c>
      <c r="M2508" s="19">
        <f t="shared" si="117"/>
        <v>116911</v>
      </c>
      <c r="N2508" s="11">
        <f>M2508*(1+VOTOS!$P$3%)^Q2508</f>
        <v>117504.83595091177</v>
      </c>
      <c r="O2508" s="54">
        <f t="shared" si="118"/>
        <v>117504.83595091177</v>
      </c>
      <c r="P2508" s="103">
        <f t="shared" si="119"/>
        <v>7.8196370010333391E-7</v>
      </c>
      <c r="Q2508" s="6">
        <v>42</v>
      </c>
      <c r="R2508" s="6"/>
      <c r="S2508" s="6" t="s">
        <v>11</v>
      </c>
      <c r="T2508" s="75"/>
    </row>
    <row r="2509" spans="1:20" s="47" customFormat="1" ht="14" x14ac:dyDescent="0.15">
      <c r="A2509" s="8" t="s">
        <v>415</v>
      </c>
      <c r="B2509" s="114" t="s">
        <v>416</v>
      </c>
      <c r="C2509" s="40" t="s">
        <v>65</v>
      </c>
      <c r="D2509" s="6" t="s">
        <v>126</v>
      </c>
      <c r="E2509" s="7" t="s">
        <v>127</v>
      </c>
      <c r="F2509" s="6" t="s">
        <v>2515</v>
      </c>
      <c r="G2509" s="6" t="s">
        <v>4936</v>
      </c>
      <c r="H2509" s="6" t="s">
        <v>38</v>
      </c>
      <c r="I2509" s="8" t="s">
        <v>39</v>
      </c>
      <c r="J2509" s="15" t="s">
        <v>7586</v>
      </c>
      <c r="K2509" s="7" t="s">
        <v>2534</v>
      </c>
      <c r="L2509" s="19">
        <v>5760989</v>
      </c>
      <c r="M2509" s="19">
        <f t="shared" si="117"/>
        <v>5760989</v>
      </c>
      <c r="N2509" s="11">
        <f>M2509*(1+VOTOS!$P$3%)^Q2509</f>
        <v>5792347.1211464396</v>
      </c>
      <c r="O2509" s="54">
        <f t="shared" si="118"/>
        <v>5792347.1211464396</v>
      </c>
      <c r="P2509" s="103">
        <f t="shared" si="119"/>
        <v>3.8546542791028155E-5</v>
      </c>
      <c r="Q2509" s="48">
        <v>45</v>
      </c>
      <c r="R2509" s="48"/>
      <c r="S2509" s="48" t="s">
        <v>11</v>
      </c>
      <c r="T2509" s="75"/>
    </row>
    <row r="2510" spans="1:20" s="47" customFormat="1" ht="14" x14ac:dyDescent="0.15">
      <c r="A2510" s="8" t="s">
        <v>415</v>
      </c>
      <c r="B2510" s="114" t="s">
        <v>416</v>
      </c>
      <c r="C2510" s="40" t="s">
        <v>65</v>
      </c>
      <c r="D2510" s="6" t="s">
        <v>126</v>
      </c>
      <c r="E2510" s="7" t="s">
        <v>127</v>
      </c>
      <c r="F2510" s="6" t="s">
        <v>2515</v>
      </c>
      <c r="G2510" s="6" t="s">
        <v>4936</v>
      </c>
      <c r="H2510" s="6" t="s">
        <v>38</v>
      </c>
      <c r="I2510" s="8" t="s">
        <v>39</v>
      </c>
      <c r="J2510" s="15" t="s">
        <v>7586</v>
      </c>
      <c r="K2510" s="7" t="s">
        <v>4990</v>
      </c>
      <c r="L2510" s="19">
        <v>5230979</v>
      </c>
      <c r="M2510" s="19">
        <f t="shared" si="117"/>
        <v>0</v>
      </c>
      <c r="N2510" s="11">
        <f>M2510*(1+VOTOS!$P$3%)^Q2510</f>
        <v>0</v>
      </c>
      <c r="O2510" s="54">
        <f t="shared" si="118"/>
        <v>5230979</v>
      </c>
      <c r="P2510" s="103">
        <f t="shared" si="119"/>
        <v>3.4810785963835885E-5</v>
      </c>
      <c r="Q2510" s="6">
        <v>0</v>
      </c>
      <c r="R2510" s="6"/>
      <c r="S2510" s="6" t="s">
        <v>11</v>
      </c>
      <c r="T2510" s="75"/>
    </row>
    <row r="2511" spans="1:20" s="47" customFormat="1" ht="14" x14ac:dyDescent="0.15">
      <c r="A2511" s="8" t="s">
        <v>415</v>
      </c>
      <c r="B2511" s="114" t="s">
        <v>416</v>
      </c>
      <c r="C2511" s="40" t="s">
        <v>65</v>
      </c>
      <c r="D2511" s="6" t="s">
        <v>126</v>
      </c>
      <c r="E2511" s="7" t="s">
        <v>127</v>
      </c>
      <c r="F2511" s="6" t="s">
        <v>2515</v>
      </c>
      <c r="G2511" s="6" t="s">
        <v>4936</v>
      </c>
      <c r="H2511" s="6" t="s">
        <v>38</v>
      </c>
      <c r="I2511" s="8" t="s">
        <v>39</v>
      </c>
      <c r="J2511" s="15" t="s">
        <v>7586</v>
      </c>
      <c r="K2511" s="7" t="s">
        <v>4989</v>
      </c>
      <c r="L2511" s="19">
        <v>3510973</v>
      </c>
      <c r="M2511" s="19">
        <f t="shared" si="117"/>
        <v>0</v>
      </c>
      <c r="N2511" s="11">
        <f>M2511*(1+VOTOS!$P$3%)^Q2511</f>
        <v>0</v>
      </c>
      <c r="O2511" s="54">
        <f t="shared" si="118"/>
        <v>3510973</v>
      </c>
      <c r="P2511" s="103">
        <f t="shared" si="119"/>
        <v>2.336459955733081E-5</v>
      </c>
      <c r="Q2511" s="6">
        <v>0</v>
      </c>
      <c r="R2511" s="6"/>
      <c r="S2511" s="6" t="s">
        <v>11</v>
      </c>
      <c r="T2511" s="75"/>
    </row>
    <row r="2512" spans="1:20" s="47" customFormat="1" ht="14" x14ac:dyDescent="0.15">
      <c r="A2512" s="8" t="s">
        <v>415</v>
      </c>
      <c r="B2512" s="114" t="s">
        <v>416</v>
      </c>
      <c r="C2512" s="40" t="s">
        <v>65</v>
      </c>
      <c r="D2512" s="6" t="s">
        <v>126</v>
      </c>
      <c r="E2512" s="7" t="s">
        <v>127</v>
      </c>
      <c r="F2512" s="6" t="s">
        <v>2515</v>
      </c>
      <c r="G2512" s="6" t="s">
        <v>4936</v>
      </c>
      <c r="H2512" s="6" t="s">
        <v>38</v>
      </c>
      <c r="I2512" s="8" t="s">
        <v>39</v>
      </c>
      <c r="J2512" s="15" t="s">
        <v>7586</v>
      </c>
      <c r="K2512" s="7" t="s">
        <v>4991</v>
      </c>
      <c r="L2512" s="19">
        <v>759620</v>
      </c>
      <c r="M2512" s="19">
        <f t="shared" si="117"/>
        <v>0</v>
      </c>
      <c r="N2512" s="11">
        <f>M2512*(1+VOTOS!$P$3%)^Q2512</f>
        <v>0</v>
      </c>
      <c r="O2512" s="54">
        <f t="shared" si="118"/>
        <v>759620</v>
      </c>
      <c r="P2512" s="103">
        <f t="shared" si="119"/>
        <v>5.055070806793339E-6</v>
      </c>
      <c r="Q2512" s="6">
        <v>0</v>
      </c>
      <c r="R2512" s="6"/>
      <c r="S2512" s="6" t="s">
        <v>11</v>
      </c>
      <c r="T2512" s="75"/>
    </row>
    <row r="2513" spans="1:20" s="47" customFormat="1" ht="14" x14ac:dyDescent="0.15">
      <c r="A2513" s="8" t="s">
        <v>415</v>
      </c>
      <c r="B2513" s="114" t="s">
        <v>416</v>
      </c>
      <c r="C2513" s="40" t="s">
        <v>65</v>
      </c>
      <c r="D2513" s="6" t="s">
        <v>126</v>
      </c>
      <c r="E2513" s="7" t="s">
        <v>127</v>
      </c>
      <c r="F2513" s="6" t="s">
        <v>2515</v>
      </c>
      <c r="G2513" s="6" t="s">
        <v>4936</v>
      </c>
      <c r="H2513" s="6" t="s">
        <v>38</v>
      </c>
      <c r="I2513" s="8" t="s">
        <v>39</v>
      </c>
      <c r="J2513" s="15" t="s">
        <v>7586</v>
      </c>
      <c r="K2513" s="7" t="s">
        <v>2521</v>
      </c>
      <c r="L2513" s="19">
        <v>10363588</v>
      </c>
      <c r="M2513" s="19">
        <f t="shared" si="117"/>
        <v>10363588</v>
      </c>
      <c r="N2513" s="11">
        <f>M2513*(1+VOTOS!$P$3%)^Q2513</f>
        <v>10419998.912781779</v>
      </c>
      <c r="O2513" s="54">
        <f t="shared" si="118"/>
        <v>10419998.912781779</v>
      </c>
      <c r="P2513" s="103">
        <f t="shared" si="119"/>
        <v>6.9342345265819096E-5</v>
      </c>
      <c r="Q2513" s="48">
        <v>45</v>
      </c>
      <c r="R2513" s="48"/>
      <c r="S2513" s="48" t="s">
        <v>11</v>
      </c>
      <c r="T2513" s="75"/>
    </row>
    <row r="2514" spans="1:20" s="47" customFormat="1" ht="14" x14ac:dyDescent="0.15">
      <c r="A2514" s="8" t="s">
        <v>415</v>
      </c>
      <c r="B2514" s="114" t="s">
        <v>416</v>
      </c>
      <c r="C2514" s="40" t="s">
        <v>65</v>
      </c>
      <c r="D2514" s="6" t="s">
        <v>126</v>
      </c>
      <c r="E2514" s="7" t="s">
        <v>127</v>
      </c>
      <c r="F2514" s="6" t="s">
        <v>2515</v>
      </c>
      <c r="G2514" s="6" t="s">
        <v>4936</v>
      </c>
      <c r="H2514" s="6" t="s">
        <v>38</v>
      </c>
      <c r="I2514" s="8" t="s">
        <v>39</v>
      </c>
      <c r="J2514" s="15" t="s">
        <v>7586</v>
      </c>
      <c r="K2514" s="7" t="s">
        <v>2535</v>
      </c>
      <c r="L2514" s="19">
        <v>10131239</v>
      </c>
      <c r="M2514" s="19">
        <f t="shared" ref="M2514:M2577" si="120">+IF(Q2514&gt;0,L2514,0)</f>
        <v>10131239</v>
      </c>
      <c r="N2514" s="11">
        <f>M2514*(1+VOTOS!$P$3%)^Q2514</f>
        <v>10186385.194503328</v>
      </c>
      <c r="O2514" s="54">
        <f t="shared" si="118"/>
        <v>10186385.194503328</v>
      </c>
      <c r="P2514" s="103">
        <f t="shared" si="119"/>
        <v>6.7787707568897157E-5</v>
      </c>
      <c r="Q2514" s="6">
        <v>45</v>
      </c>
      <c r="R2514" s="6"/>
      <c r="S2514" s="6" t="s">
        <v>11</v>
      </c>
      <c r="T2514" s="75"/>
    </row>
    <row r="2515" spans="1:20" s="47" customFormat="1" ht="14" x14ac:dyDescent="0.15">
      <c r="A2515" s="8" t="s">
        <v>415</v>
      </c>
      <c r="B2515" s="114" t="s">
        <v>416</v>
      </c>
      <c r="C2515" s="40" t="s">
        <v>65</v>
      </c>
      <c r="D2515" s="6" t="s">
        <v>126</v>
      </c>
      <c r="E2515" s="7" t="s">
        <v>127</v>
      </c>
      <c r="F2515" s="6" t="s">
        <v>2515</v>
      </c>
      <c r="G2515" s="6" t="s">
        <v>4936</v>
      </c>
      <c r="H2515" s="6" t="s">
        <v>38</v>
      </c>
      <c r="I2515" s="8" t="s">
        <v>39</v>
      </c>
      <c r="J2515" s="15" t="s">
        <v>7586</v>
      </c>
      <c r="K2515" s="7" t="s">
        <v>2526</v>
      </c>
      <c r="L2515" s="19">
        <v>5076936</v>
      </c>
      <c r="M2515" s="19">
        <f t="shared" si="120"/>
        <v>5076936</v>
      </c>
      <c r="N2515" s="11">
        <f>M2515*(1+VOTOS!$P$3%)^Q2515</f>
        <v>5104570.695039467</v>
      </c>
      <c r="O2515" s="54">
        <f t="shared" si="118"/>
        <v>5104570.695039467</v>
      </c>
      <c r="P2515" s="103">
        <f t="shared" si="119"/>
        <v>3.3969572025100437E-5</v>
      </c>
      <c r="Q2515" s="48">
        <v>45</v>
      </c>
      <c r="R2515" s="48"/>
      <c r="S2515" s="48" t="s">
        <v>11</v>
      </c>
      <c r="T2515" s="75"/>
    </row>
    <row r="2516" spans="1:20" s="47" customFormat="1" ht="14" x14ac:dyDescent="0.15">
      <c r="A2516" s="8" t="s">
        <v>415</v>
      </c>
      <c r="B2516" s="114" t="s">
        <v>416</v>
      </c>
      <c r="C2516" s="40" t="s">
        <v>65</v>
      </c>
      <c r="D2516" s="6" t="s">
        <v>126</v>
      </c>
      <c r="E2516" s="7" t="s">
        <v>127</v>
      </c>
      <c r="F2516" s="6" t="s">
        <v>2515</v>
      </c>
      <c r="G2516" s="6" t="s">
        <v>4936</v>
      </c>
      <c r="H2516" s="6" t="s">
        <v>38</v>
      </c>
      <c r="I2516" s="8" t="s">
        <v>39</v>
      </c>
      <c r="J2516" s="15" t="s">
        <v>7586</v>
      </c>
      <c r="K2516" s="7" t="s">
        <v>2528</v>
      </c>
      <c r="L2516" s="19">
        <v>3844247</v>
      </c>
      <c r="M2516" s="19">
        <f t="shared" si="120"/>
        <v>3844247</v>
      </c>
      <c r="N2516" s="11">
        <f>M2516*(1+VOTOS!$P$3%)^Q2516</f>
        <v>3878249.3507647784</v>
      </c>
      <c r="O2516" s="54">
        <f t="shared" si="118"/>
        <v>3878249.3507647784</v>
      </c>
      <c r="P2516" s="103">
        <f t="shared" si="119"/>
        <v>2.5808726829883695E-5</v>
      </c>
      <c r="Q2516" s="48">
        <v>73</v>
      </c>
      <c r="R2516" s="48"/>
      <c r="S2516" s="48" t="s">
        <v>11</v>
      </c>
      <c r="T2516" s="75"/>
    </row>
    <row r="2517" spans="1:20" s="47" customFormat="1" ht="14" x14ac:dyDescent="0.15">
      <c r="A2517" s="8" t="s">
        <v>415</v>
      </c>
      <c r="B2517" s="114" t="s">
        <v>416</v>
      </c>
      <c r="C2517" s="40" t="s">
        <v>65</v>
      </c>
      <c r="D2517" s="6" t="s">
        <v>126</v>
      </c>
      <c r="E2517" s="7" t="s">
        <v>127</v>
      </c>
      <c r="F2517" s="6" t="s">
        <v>2515</v>
      </c>
      <c r="G2517" s="6" t="s">
        <v>4936</v>
      </c>
      <c r="H2517" s="6" t="s">
        <v>38</v>
      </c>
      <c r="I2517" s="8" t="s">
        <v>39</v>
      </c>
      <c r="J2517" s="15" t="s">
        <v>7586</v>
      </c>
      <c r="K2517" s="7" t="s">
        <v>2527</v>
      </c>
      <c r="L2517" s="19">
        <v>2455635</v>
      </c>
      <c r="M2517" s="19">
        <f t="shared" si="120"/>
        <v>2455635</v>
      </c>
      <c r="N2517" s="11">
        <f>M2517*(1+VOTOS!$P$3%)^Q2517</f>
        <v>2469001.4722882542</v>
      </c>
      <c r="O2517" s="54">
        <f t="shared" si="118"/>
        <v>2469001.4722882542</v>
      </c>
      <c r="P2517" s="103">
        <f t="shared" si="119"/>
        <v>1.6430553782804725E-5</v>
      </c>
      <c r="Q2517" s="48">
        <v>45</v>
      </c>
      <c r="R2517" s="48"/>
      <c r="S2517" s="48" t="s">
        <v>11</v>
      </c>
      <c r="T2517" s="75"/>
    </row>
    <row r="2518" spans="1:20" s="47" customFormat="1" ht="14" x14ac:dyDescent="0.15">
      <c r="A2518" s="8" t="s">
        <v>415</v>
      </c>
      <c r="B2518" s="114" t="s">
        <v>416</v>
      </c>
      <c r="C2518" s="40" t="s">
        <v>65</v>
      </c>
      <c r="D2518" s="6" t="s">
        <v>126</v>
      </c>
      <c r="E2518" s="7" t="s">
        <v>127</v>
      </c>
      <c r="F2518" s="6" t="s">
        <v>2515</v>
      </c>
      <c r="G2518" s="6" t="s">
        <v>4936</v>
      </c>
      <c r="H2518" s="6" t="s">
        <v>38</v>
      </c>
      <c r="I2518" s="8" t="s">
        <v>39</v>
      </c>
      <c r="J2518" s="15" t="s">
        <v>7586</v>
      </c>
      <c r="K2518" s="7" t="s">
        <v>2529</v>
      </c>
      <c r="L2518" s="19">
        <v>1519448</v>
      </c>
      <c r="M2518" s="19">
        <f t="shared" si="120"/>
        <v>1519448</v>
      </c>
      <c r="N2518" s="11">
        <f>M2518*(1+VOTOS!$P$3%)^Q2518</f>
        <v>1527718.6345142676</v>
      </c>
      <c r="O2518" s="54">
        <f t="shared" si="118"/>
        <v>1527718.6345142676</v>
      </c>
      <c r="P2518" s="103">
        <f t="shared" si="119"/>
        <v>1.0166564690670674E-5</v>
      </c>
      <c r="Q2518" s="48">
        <v>45</v>
      </c>
      <c r="R2518" s="48"/>
      <c r="S2518" s="48" t="s">
        <v>11</v>
      </c>
      <c r="T2518" s="75"/>
    </row>
    <row r="2519" spans="1:20" s="47" customFormat="1" ht="14" x14ac:dyDescent="0.15">
      <c r="A2519" s="8" t="s">
        <v>415</v>
      </c>
      <c r="B2519" s="114" t="s">
        <v>416</v>
      </c>
      <c r="C2519" s="40" t="s">
        <v>65</v>
      </c>
      <c r="D2519" s="6" t="s">
        <v>126</v>
      </c>
      <c r="E2519" s="7" t="s">
        <v>127</v>
      </c>
      <c r="F2519" s="6" t="s">
        <v>2515</v>
      </c>
      <c r="G2519" s="6" t="s">
        <v>4936</v>
      </c>
      <c r="H2519" s="6" t="s">
        <v>38</v>
      </c>
      <c r="I2519" s="8" t="s">
        <v>39</v>
      </c>
      <c r="J2519" s="15" t="s">
        <v>7586</v>
      </c>
      <c r="K2519" s="7" t="s">
        <v>2522</v>
      </c>
      <c r="L2519" s="19">
        <v>1232296</v>
      </c>
      <c r="M2519" s="19">
        <f t="shared" si="120"/>
        <v>1232296</v>
      </c>
      <c r="N2519" s="11">
        <f>M2519*(1+VOTOS!$P$3%)^Q2519</f>
        <v>1243345.6314043151</v>
      </c>
      <c r="O2519" s="54">
        <f t="shared" si="118"/>
        <v>1243345.6314043151</v>
      </c>
      <c r="P2519" s="103">
        <f t="shared" si="119"/>
        <v>8.2741373371764627E-6</v>
      </c>
      <c r="Q2519" s="48">
        <v>74</v>
      </c>
      <c r="R2519" s="48"/>
      <c r="S2519" s="48" t="s">
        <v>11</v>
      </c>
      <c r="T2519" s="75"/>
    </row>
    <row r="2520" spans="1:20" s="47" customFormat="1" ht="14" x14ac:dyDescent="0.15">
      <c r="A2520" s="8" t="s">
        <v>415</v>
      </c>
      <c r="B2520" s="114" t="s">
        <v>416</v>
      </c>
      <c r="C2520" s="40" t="s">
        <v>65</v>
      </c>
      <c r="D2520" s="6" t="s">
        <v>126</v>
      </c>
      <c r="E2520" s="7" t="s">
        <v>127</v>
      </c>
      <c r="F2520" s="6" t="s">
        <v>2515</v>
      </c>
      <c r="G2520" s="6" t="s">
        <v>4936</v>
      </c>
      <c r="H2520" s="6" t="s">
        <v>38</v>
      </c>
      <c r="I2520" s="8" t="s">
        <v>39</v>
      </c>
      <c r="J2520" s="15" t="s">
        <v>7586</v>
      </c>
      <c r="K2520" s="7" t="s">
        <v>2531</v>
      </c>
      <c r="L2520" s="19">
        <v>1227817</v>
      </c>
      <c r="M2520" s="19">
        <f t="shared" si="120"/>
        <v>1227817</v>
      </c>
      <c r="N2520" s="11">
        <f>M2520*(1+VOTOS!$P$3%)^Q2520</f>
        <v>1234500.2334225352</v>
      </c>
      <c r="O2520" s="54">
        <f t="shared" si="118"/>
        <v>1234500.2334225352</v>
      </c>
      <c r="P2520" s="103">
        <f t="shared" si="119"/>
        <v>8.2152735459227247E-6</v>
      </c>
      <c r="Q2520" s="48">
        <v>45</v>
      </c>
      <c r="R2520" s="48"/>
      <c r="S2520" s="48" t="s">
        <v>11</v>
      </c>
      <c r="T2520" s="75"/>
    </row>
    <row r="2521" spans="1:20" s="47" customFormat="1" ht="14" x14ac:dyDescent="0.15">
      <c r="A2521" s="8" t="s">
        <v>415</v>
      </c>
      <c r="B2521" s="114" t="s">
        <v>416</v>
      </c>
      <c r="C2521" s="40" t="s">
        <v>65</v>
      </c>
      <c r="D2521" s="6" t="s">
        <v>126</v>
      </c>
      <c r="E2521" s="7" t="s">
        <v>127</v>
      </c>
      <c r="F2521" s="6" t="s">
        <v>2515</v>
      </c>
      <c r="G2521" s="6" t="s">
        <v>4936</v>
      </c>
      <c r="H2521" s="6" t="s">
        <v>38</v>
      </c>
      <c r="I2521" s="8" t="s">
        <v>39</v>
      </c>
      <c r="J2521" s="15" t="s">
        <v>7586</v>
      </c>
      <c r="K2521" s="7" t="s">
        <v>2533</v>
      </c>
      <c r="L2521" s="19">
        <v>1227817</v>
      </c>
      <c r="M2521" s="19">
        <f t="shared" si="120"/>
        <v>1227817</v>
      </c>
      <c r="N2521" s="11">
        <f>M2521*(1+VOTOS!$P$3%)^Q2521</f>
        <v>1234500.2334225352</v>
      </c>
      <c r="O2521" s="54">
        <f t="shared" si="118"/>
        <v>1234500.2334225352</v>
      </c>
      <c r="P2521" s="103">
        <f t="shared" si="119"/>
        <v>8.2152735459227247E-6</v>
      </c>
      <c r="Q2521" s="48">
        <v>45</v>
      </c>
      <c r="R2521" s="48"/>
      <c r="S2521" s="48" t="s">
        <v>11</v>
      </c>
      <c r="T2521" s="75"/>
    </row>
    <row r="2522" spans="1:20" s="47" customFormat="1" ht="14" x14ac:dyDescent="0.15">
      <c r="A2522" s="8" t="s">
        <v>415</v>
      </c>
      <c r="B2522" s="114" t="s">
        <v>416</v>
      </c>
      <c r="C2522" s="40" t="s">
        <v>65</v>
      </c>
      <c r="D2522" s="6" t="s">
        <v>126</v>
      </c>
      <c r="E2522" s="7" t="s">
        <v>127</v>
      </c>
      <c r="F2522" s="6" t="s">
        <v>2515</v>
      </c>
      <c r="G2522" s="6" t="s">
        <v>4936</v>
      </c>
      <c r="H2522" s="6" t="s">
        <v>38</v>
      </c>
      <c r="I2522" s="8" t="s">
        <v>39</v>
      </c>
      <c r="J2522" s="15" t="s">
        <v>7586</v>
      </c>
      <c r="K2522" s="7" t="s">
        <v>2517</v>
      </c>
      <c r="L2522" s="19">
        <v>1039142</v>
      </c>
      <c r="M2522" s="19">
        <f t="shared" si="120"/>
        <v>1039142</v>
      </c>
      <c r="N2522" s="11">
        <f>M2522*(1+VOTOS!$P$3%)^Q2522</f>
        <v>1044798.2407469193</v>
      </c>
      <c r="O2522" s="54">
        <f t="shared" si="118"/>
        <v>1044798.2407469193</v>
      </c>
      <c r="P2522" s="103">
        <f t="shared" si="119"/>
        <v>6.9528568044401026E-6</v>
      </c>
      <c r="Q2522" s="6">
        <v>45</v>
      </c>
      <c r="R2522" s="6"/>
      <c r="S2522" s="6" t="s">
        <v>11</v>
      </c>
      <c r="T2522" s="75"/>
    </row>
    <row r="2523" spans="1:20" s="47" customFormat="1" ht="14" x14ac:dyDescent="0.15">
      <c r="A2523" s="8" t="s">
        <v>415</v>
      </c>
      <c r="B2523" s="114" t="s">
        <v>416</v>
      </c>
      <c r="C2523" s="40" t="s">
        <v>65</v>
      </c>
      <c r="D2523" s="6" t="s">
        <v>126</v>
      </c>
      <c r="E2523" s="7" t="s">
        <v>127</v>
      </c>
      <c r="F2523" s="6" t="s">
        <v>2515</v>
      </c>
      <c r="G2523" s="6" t="s">
        <v>4936</v>
      </c>
      <c r="H2523" s="6" t="s">
        <v>38</v>
      </c>
      <c r="I2523" s="8" t="s">
        <v>39</v>
      </c>
      <c r="J2523" s="15" t="s">
        <v>7586</v>
      </c>
      <c r="K2523" s="7" t="s">
        <v>5089</v>
      </c>
      <c r="L2523" s="19">
        <v>74848439</v>
      </c>
      <c r="M2523" s="19">
        <f t="shared" si="120"/>
        <v>0</v>
      </c>
      <c r="N2523" s="11">
        <f>M2523*(1+VOTOS!$P$3%)^Q2523</f>
        <v>0</v>
      </c>
      <c r="O2523" s="54">
        <f t="shared" si="118"/>
        <v>74848439</v>
      </c>
      <c r="P2523" s="103">
        <f t="shared" si="119"/>
        <v>4.9809662584312153E-4</v>
      </c>
      <c r="Q2523" s="6">
        <v>0</v>
      </c>
      <c r="R2523" s="6"/>
      <c r="S2523" s="6" t="s">
        <v>11</v>
      </c>
      <c r="T2523" s="75"/>
    </row>
    <row r="2524" spans="1:20" s="47" customFormat="1" ht="14" x14ac:dyDescent="0.15">
      <c r="A2524" s="8" t="s">
        <v>415</v>
      </c>
      <c r="B2524" s="114" t="s">
        <v>416</v>
      </c>
      <c r="C2524" s="40" t="s">
        <v>65</v>
      </c>
      <c r="D2524" s="6" t="s">
        <v>126</v>
      </c>
      <c r="E2524" s="7" t="s">
        <v>127</v>
      </c>
      <c r="F2524" s="6" t="s">
        <v>2515</v>
      </c>
      <c r="G2524" s="6" t="s">
        <v>4936</v>
      </c>
      <c r="H2524" s="6" t="s">
        <v>38</v>
      </c>
      <c r="I2524" s="8" t="s">
        <v>39</v>
      </c>
      <c r="J2524" s="15" t="s">
        <v>7586</v>
      </c>
      <c r="K2524" s="7" t="s">
        <v>5082</v>
      </c>
      <c r="L2524" s="19">
        <v>51533247</v>
      </c>
      <c r="M2524" s="19">
        <f t="shared" si="120"/>
        <v>0</v>
      </c>
      <c r="N2524" s="11">
        <f>M2524*(1+VOTOS!$P$3%)^Q2524</f>
        <v>0</v>
      </c>
      <c r="O2524" s="54">
        <f t="shared" si="118"/>
        <v>51533247</v>
      </c>
      <c r="P2524" s="103">
        <f t="shared" si="119"/>
        <v>3.4294017072874648E-4</v>
      </c>
      <c r="Q2524" s="6">
        <v>0</v>
      </c>
      <c r="R2524" s="6"/>
      <c r="S2524" s="6" t="s">
        <v>11</v>
      </c>
      <c r="T2524" s="75"/>
    </row>
    <row r="2525" spans="1:20" s="47" customFormat="1" ht="14" x14ac:dyDescent="0.15">
      <c r="A2525" s="8" t="s">
        <v>415</v>
      </c>
      <c r="B2525" s="114" t="s">
        <v>416</v>
      </c>
      <c r="C2525" s="40" t="s">
        <v>65</v>
      </c>
      <c r="D2525" s="6" t="s">
        <v>126</v>
      </c>
      <c r="E2525" s="7" t="s">
        <v>127</v>
      </c>
      <c r="F2525" s="6" t="s">
        <v>2515</v>
      </c>
      <c r="G2525" s="6" t="s">
        <v>4936</v>
      </c>
      <c r="H2525" s="6" t="s">
        <v>38</v>
      </c>
      <c r="I2525" s="8" t="s">
        <v>39</v>
      </c>
      <c r="J2525" s="15" t="s">
        <v>7586</v>
      </c>
      <c r="K2525" s="7" t="s">
        <v>5077</v>
      </c>
      <c r="L2525" s="19">
        <v>30067376</v>
      </c>
      <c r="M2525" s="19">
        <f t="shared" si="120"/>
        <v>0</v>
      </c>
      <c r="N2525" s="11">
        <f>M2525*(1+VOTOS!$P$3%)^Q2525</f>
        <v>0</v>
      </c>
      <c r="O2525" s="54">
        <f t="shared" si="118"/>
        <v>30067376</v>
      </c>
      <c r="P2525" s="103">
        <f t="shared" si="119"/>
        <v>2.0009045924867524E-4</v>
      </c>
      <c r="Q2525" s="6">
        <v>0</v>
      </c>
      <c r="R2525" s="6"/>
      <c r="S2525" s="6" t="s">
        <v>11</v>
      </c>
      <c r="T2525" s="75"/>
    </row>
    <row r="2526" spans="1:20" s="47" customFormat="1" ht="14" x14ac:dyDescent="0.15">
      <c r="A2526" s="8" t="s">
        <v>415</v>
      </c>
      <c r="B2526" s="114" t="s">
        <v>416</v>
      </c>
      <c r="C2526" s="40" t="s">
        <v>65</v>
      </c>
      <c r="D2526" s="6" t="s">
        <v>126</v>
      </c>
      <c r="E2526" s="7" t="s">
        <v>127</v>
      </c>
      <c r="F2526" s="6" t="s">
        <v>2515</v>
      </c>
      <c r="G2526" s="6" t="s">
        <v>4936</v>
      </c>
      <c r="H2526" s="6" t="s">
        <v>38</v>
      </c>
      <c r="I2526" s="8" t="s">
        <v>39</v>
      </c>
      <c r="J2526" s="15" t="s">
        <v>7586</v>
      </c>
      <c r="K2526" s="7" t="s">
        <v>5072</v>
      </c>
      <c r="L2526" s="19">
        <v>22637793</v>
      </c>
      <c r="M2526" s="19">
        <f t="shared" si="120"/>
        <v>0</v>
      </c>
      <c r="N2526" s="11">
        <f>M2526*(1+VOTOS!$P$3%)^Q2526</f>
        <v>0</v>
      </c>
      <c r="O2526" s="54">
        <f t="shared" si="118"/>
        <v>22637793</v>
      </c>
      <c r="P2526" s="103">
        <f t="shared" si="119"/>
        <v>1.5064854338291595E-4</v>
      </c>
      <c r="Q2526" s="6">
        <v>0</v>
      </c>
      <c r="R2526" s="6"/>
      <c r="S2526" s="6" t="s">
        <v>11</v>
      </c>
      <c r="T2526" s="75"/>
    </row>
    <row r="2527" spans="1:20" s="47" customFormat="1" ht="14" x14ac:dyDescent="0.15">
      <c r="A2527" s="8" t="s">
        <v>415</v>
      </c>
      <c r="B2527" s="114" t="s">
        <v>416</v>
      </c>
      <c r="C2527" s="40" t="s">
        <v>65</v>
      </c>
      <c r="D2527" s="6" t="s">
        <v>126</v>
      </c>
      <c r="E2527" s="7" t="s">
        <v>127</v>
      </c>
      <c r="F2527" s="6" t="s">
        <v>2515</v>
      </c>
      <c r="G2527" s="6" t="s">
        <v>4936</v>
      </c>
      <c r="H2527" s="6" t="s">
        <v>38</v>
      </c>
      <c r="I2527" s="8" t="s">
        <v>39</v>
      </c>
      <c r="J2527" s="15" t="s">
        <v>7586</v>
      </c>
      <c r="K2527" s="7" t="s">
        <v>5073</v>
      </c>
      <c r="L2527" s="19">
        <v>8405206</v>
      </c>
      <c r="M2527" s="19">
        <f t="shared" si="120"/>
        <v>0</v>
      </c>
      <c r="N2527" s="11">
        <f>M2527*(1+VOTOS!$P$3%)^Q2527</f>
        <v>0</v>
      </c>
      <c r="O2527" s="54">
        <f t="shared" si="118"/>
        <v>8405206</v>
      </c>
      <c r="P2527" s="103">
        <f t="shared" si="119"/>
        <v>5.5934429682846964E-5</v>
      </c>
      <c r="Q2527" s="6">
        <v>0</v>
      </c>
      <c r="R2527" s="6"/>
      <c r="S2527" s="6" t="s">
        <v>11</v>
      </c>
      <c r="T2527" s="75"/>
    </row>
    <row r="2528" spans="1:20" s="47" customFormat="1" ht="14" x14ac:dyDescent="0.15">
      <c r="A2528" s="8" t="s">
        <v>415</v>
      </c>
      <c r="B2528" s="114" t="s">
        <v>416</v>
      </c>
      <c r="C2528" s="40" t="s">
        <v>65</v>
      </c>
      <c r="D2528" s="6" t="s">
        <v>126</v>
      </c>
      <c r="E2528" s="7" t="s">
        <v>127</v>
      </c>
      <c r="F2528" s="6" t="s">
        <v>2515</v>
      </c>
      <c r="G2528" s="6" t="s">
        <v>4936</v>
      </c>
      <c r="H2528" s="6" t="s">
        <v>38</v>
      </c>
      <c r="I2528" s="8" t="s">
        <v>39</v>
      </c>
      <c r="J2528" s="15" t="s">
        <v>7586</v>
      </c>
      <c r="K2528" s="7" t="s">
        <v>5083</v>
      </c>
      <c r="L2528" s="19">
        <v>7053969</v>
      </c>
      <c r="M2528" s="19">
        <f t="shared" si="120"/>
        <v>0</v>
      </c>
      <c r="N2528" s="11">
        <f>M2528*(1+VOTOS!$P$3%)^Q2528</f>
        <v>0</v>
      </c>
      <c r="O2528" s="54">
        <f t="shared" si="118"/>
        <v>7053969</v>
      </c>
      <c r="P2528" s="103">
        <f t="shared" si="119"/>
        <v>4.6942303735980098E-5</v>
      </c>
      <c r="Q2528" s="6">
        <v>0</v>
      </c>
      <c r="R2528" s="6"/>
      <c r="S2528" s="6" t="s">
        <v>11</v>
      </c>
      <c r="T2528" s="75"/>
    </row>
    <row r="2529" spans="1:20" s="47" customFormat="1" ht="14" x14ac:dyDescent="0.15">
      <c r="A2529" s="8" t="s">
        <v>415</v>
      </c>
      <c r="B2529" s="114" t="s">
        <v>416</v>
      </c>
      <c r="C2529" s="40" t="s">
        <v>65</v>
      </c>
      <c r="D2529" s="6" t="s">
        <v>126</v>
      </c>
      <c r="E2529" s="7" t="s">
        <v>127</v>
      </c>
      <c r="F2529" s="6" t="s">
        <v>2515</v>
      </c>
      <c r="G2529" s="6" t="s">
        <v>4936</v>
      </c>
      <c r="H2529" s="6" t="s">
        <v>38</v>
      </c>
      <c r="I2529" s="8" t="s">
        <v>39</v>
      </c>
      <c r="J2529" s="15" t="s">
        <v>7586</v>
      </c>
      <c r="K2529" s="7" t="s">
        <v>5074</v>
      </c>
      <c r="L2529" s="19">
        <v>5224583</v>
      </c>
      <c r="M2529" s="19">
        <f t="shared" si="120"/>
        <v>0</v>
      </c>
      <c r="N2529" s="11">
        <f>M2529*(1+VOTOS!$P$3%)^Q2529</f>
        <v>0</v>
      </c>
      <c r="O2529" s="54">
        <f t="shared" si="118"/>
        <v>5224583</v>
      </c>
      <c r="P2529" s="103">
        <f t="shared" si="119"/>
        <v>3.4768222270304575E-5</v>
      </c>
      <c r="Q2529" s="6">
        <v>0</v>
      </c>
      <c r="R2529" s="6"/>
      <c r="S2529" s="6" t="s">
        <v>11</v>
      </c>
      <c r="T2529" s="75"/>
    </row>
    <row r="2530" spans="1:20" s="47" customFormat="1" ht="14" x14ac:dyDescent="0.15">
      <c r="A2530" s="8" t="s">
        <v>415</v>
      </c>
      <c r="B2530" s="114" t="s">
        <v>416</v>
      </c>
      <c r="C2530" s="40" t="s">
        <v>65</v>
      </c>
      <c r="D2530" s="6" t="s">
        <v>126</v>
      </c>
      <c r="E2530" s="7" t="s">
        <v>127</v>
      </c>
      <c r="F2530" s="6" t="s">
        <v>2515</v>
      </c>
      <c r="G2530" s="6" t="s">
        <v>4936</v>
      </c>
      <c r="H2530" s="6" t="s">
        <v>38</v>
      </c>
      <c r="I2530" s="8" t="s">
        <v>39</v>
      </c>
      <c r="J2530" s="15" t="s">
        <v>7586</v>
      </c>
      <c r="K2530" s="7" t="s">
        <v>5087</v>
      </c>
      <c r="L2530" s="19">
        <v>4067418</v>
      </c>
      <c r="M2530" s="19">
        <f t="shared" si="120"/>
        <v>0</v>
      </c>
      <c r="N2530" s="11">
        <f>M2530*(1+VOTOS!$P$3%)^Q2530</f>
        <v>0</v>
      </c>
      <c r="O2530" s="54">
        <f t="shared" si="118"/>
        <v>4067418</v>
      </c>
      <c r="P2530" s="103">
        <f t="shared" si="119"/>
        <v>2.7067594311400108E-5</v>
      </c>
      <c r="Q2530" s="6">
        <v>0</v>
      </c>
      <c r="R2530" s="6"/>
      <c r="S2530" s="6" t="s">
        <v>11</v>
      </c>
      <c r="T2530" s="75"/>
    </row>
    <row r="2531" spans="1:20" s="47" customFormat="1" ht="14" x14ac:dyDescent="0.15">
      <c r="A2531" s="8" t="s">
        <v>415</v>
      </c>
      <c r="B2531" s="114" t="s">
        <v>416</v>
      </c>
      <c r="C2531" s="40" t="s">
        <v>65</v>
      </c>
      <c r="D2531" s="6" t="s">
        <v>126</v>
      </c>
      <c r="E2531" s="7" t="s">
        <v>127</v>
      </c>
      <c r="F2531" s="6" t="s">
        <v>2515</v>
      </c>
      <c r="G2531" s="6" t="s">
        <v>4936</v>
      </c>
      <c r="H2531" s="6" t="s">
        <v>38</v>
      </c>
      <c r="I2531" s="8" t="s">
        <v>39</v>
      </c>
      <c r="J2531" s="15" t="s">
        <v>7586</v>
      </c>
      <c r="K2531" s="7" t="s">
        <v>5078</v>
      </c>
      <c r="L2531" s="19">
        <v>3107732</v>
      </c>
      <c r="M2531" s="19">
        <f t="shared" si="120"/>
        <v>0</v>
      </c>
      <c r="N2531" s="11">
        <f>M2531*(1+VOTOS!$P$3%)^Q2531</f>
        <v>0</v>
      </c>
      <c r="O2531" s="54">
        <f t="shared" si="118"/>
        <v>3107732</v>
      </c>
      <c r="P2531" s="103">
        <f t="shared" si="119"/>
        <v>2.0681137027115502E-5</v>
      </c>
      <c r="Q2531" s="6">
        <v>0</v>
      </c>
      <c r="R2531" s="6"/>
      <c r="S2531" s="6" t="s">
        <v>11</v>
      </c>
      <c r="T2531" s="75"/>
    </row>
    <row r="2532" spans="1:20" s="47" customFormat="1" ht="14" x14ac:dyDescent="0.15">
      <c r="A2532" s="8" t="s">
        <v>415</v>
      </c>
      <c r="B2532" s="114" t="s">
        <v>416</v>
      </c>
      <c r="C2532" s="40" t="s">
        <v>65</v>
      </c>
      <c r="D2532" s="6" t="s">
        <v>126</v>
      </c>
      <c r="E2532" s="7" t="s">
        <v>127</v>
      </c>
      <c r="F2532" s="6" t="s">
        <v>2515</v>
      </c>
      <c r="G2532" s="6" t="s">
        <v>4936</v>
      </c>
      <c r="H2532" s="6" t="s">
        <v>38</v>
      </c>
      <c r="I2532" s="8" t="s">
        <v>39</v>
      </c>
      <c r="J2532" s="15" t="s">
        <v>7586</v>
      </c>
      <c r="K2532" s="7" t="s">
        <v>5088</v>
      </c>
      <c r="L2532" s="19">
        <v>3051757</v>
      </c>
      <c r="M2532" s="19">
        <f t="shared" si="120"/>
        <v>0</v>
      </c>
      <c r="N2532" s="11">
        <f>M2532*(1+VOTOS!$P$3%)^Q2532</f>
        <v>0</v>
      </c>
      <c r="O2532" s="54">
        <f t="shared" si="118"/>
        <v>3051757</v>
      </c>
      <c r="P2532" s="103">
        <f t="shared" si="119"/>
        <v>2.0308638161353334E-5</v>
      </c>
      <c r="Q2532" s="6">
        <v>0</v>
      </c>
      <c r="R2532" s="6"/>
      <c r="S2532" s="6" t="s">
        <v>11</v>
      </c>
      <c r="T2532" s="75"/>
    </row>
    <row r="2533" spans="1:20" s="47" customFormat="1" ht="14" x14ac:dyDescent="0.15">
      <c r="A2533" s="8" t="s">
        <v>415</v>
      </c>
      <c r="B2533" s="114" t="s">
        <v>416</v>
      </c>
      <c r="C2533" s="40" t="s">
        <v>65</v>
      </c>
      <c r="D2533" s="6" t="s">
        <v>126</v>
      </c>
      <c r="E2533" s="7" t="s">
        <v>127</v>
      </c>
      <c r="F2533" s="6" t="s">
        <v>2515</v>
      </c>
      <c r="G2533" s="6" t="s">
        <v>4936</v>
      </c>
      <c r="H2533" s="6" t="s">
        <v>38</v>
      </c>
      <c r="I2533" s="8" t="s">
        <v>39</v>
      </c>
      <c r="J2533" s="15" t="s">
        <v>7586</v>
      </c>
      <c r="K2533" s="7" t="s">
        <v>5090</v>
      </c>
      <c r="L2533" s="19">
        <v>2055402</v>
      </c>
      <c r="M2533" s="19">
        <f t="shared" si="120"/>
        <v>0</v>
      </c>
      <c r="N2533" s="11">
        <f>M2533*(1+VOTOS!$P$3%)^Q2533</f>
        <v>0</v>
      </c>
      <c r="O2533" s="54">
        <f t="shared" si="118"/>
        <v>2055402</v>
      </c>
      <c r="P2533" s="103">
        <f t="shared" si="119"/>
        <v>1.3678158350786765E-5</v>
      </c>
      <c r="Q2533" s="6">
        <v>0</v>
      </c>
      <c r="R2533" s="6"/>
      <c r="S2533" s="6" t="s">
        <v>11</v>
      </c>
      <c r="T2533" s="75"/>
    </row>
    <row r="2534" spans="1:20" s="47" customFormat="1" ht="14" x14ac:dyDescent="0.15">
      <c r="A2534" s="8" t="s">
        <v>415</v>
      </c>
      <c r="B2534" s="114" t="s">
        <v>416</v>
      </c>
      <c r="C2534" s="40" t="s">
        <v>65</v>
      </c>
      <c r="D2534" s="6" t="s">
        <v>126</v>
      </c>
      <c r="E2534" s="7" t="s">
        <v>127</v>
      </c>
      <c r="F2534" s="6" t="s">
        <v>2515</v>
      </c>
      <c r="G2534" s="6" t="s">
        <v>4936</v>
      </c>
      <c r="H2534" s="6" t="s">
        <v>38</v>
      </c>
      <c r="I2534" s="8" t="s">
        <v>39</v>
      </c>
      <c r="J2534" s="15" t="s">
        <v>7586</v>
      </c>
      <c r="K2534" s="7" t="s">
        <v>5091</v>
      </c>
      <c r="L2534" s="19">
        <v>1851525</v>
      </c>
      <c r="M2534" s="19">
        <f t="shared" si="120"/>
        <v>0</v>
      </c>
      <c r="N2534" s="11">
        <f>M2534*(1+VOTOS!$P$3%)^Q2534</f>
        <v>0</v>
      </c>
      <c r="O2534" s="54">
        <f t="shared" si="118"/>
        <v>1851525</v>
      </c>
      <c r="P2534" s="103">
        <f t="shared" si="119"/>
        <v>1.2321410673162946E-5</v>
      </c>
      <c r="Q2534" s="6">
        <v>0</v>
      </c>
      <c r="R2534" s="6"/>
      <c r="S2534" s="6" t="s">
        <v>11</v>
      </c>
      <c r="T2534" s="75"/>
    </row>
    <row r="2535" spans="1:20" s="47" customFormat="1" ht="14" x14ac:dyDescent="0.15">
      <c r="A2535" s="8" t="s">
        <v>415</v>
      </c>
      <c r="B2535" s="114" t="s">
        <v>416</v>
      </c>
      <c r="C2535" s="40" t="s">
        <v>65</v>
      </c>
      <c r="D2535" s="6" t="s">
        <v>126</v>
      </c>
      <c r="E2535" s="7" t="s">
        <v>127</v>
      </c>
      <c r="F2535" s="6" t="s">
        <v>2515</v>
      </c>
      <c r="G2535" s="6" t="s">
        <v>4936</v>
      </c>
      <c r="H2535" s="6" t="s">
        <v>38</v>
      </c>
      <c r="I2535" s="8" t="s">
        <v>39</v>
      </c>
      <c r="J2535" s="15" t="s">
        <v>7586</v>
      </c>
      <c r="K2535" s="7" t="s">
        <v>5084</v>
      </c>
      <c r="L2535" s="19">
        <v>1244122</v>
      </c>
      <c r="M2535" s="19">
        <f t="shared" si="120"/>
        <v>0</v>
      </c>
      <c r="N2535" s="11">
        <f>M2535*(1+VOTOS!$P$3%)^Q2535</f>
        <v>0</v>
      </c>
      <c r="O2535" s="54">
        <f t="shared" si="118"/>
        <v>1244122</v>
      </c>
      <c r="P2535" s="103">
        <f t="shared" si="119"/>
        <v>8.2793038654713438E-6</v>
      </c>
      <c r="Q2535" s="6">
        <v>0</v>
      </c>
      <c r="R2535" s="6"/>
      <c r="S2535" s="6" t="s">
        <v>11</v>
      </c>
      <c r="T2535" s="75"/>
    </row>
    <row r="2536" spans="1:20" s="47" customFormat="1" ht="14" x14ac:dyDescent="0.15">
      <c r="A2536" s="8" t="s">
        <v>415</v>
      </c>
      <c r="B2536" s="114" t="s">
        <v>416</v>
      </c>
      <c r="C2536" s="40" t="s">
        <v>65</v>
      </c>
      <c r="D2536" s="6" t="s">
        <v>126</v>
      </c>
      <c r="E2536" s="7" t="s">
        <v>127</v>
      </c>
      <c r="F2536" s="6" t="s">
        <v>2515</v>
      </c>
      <c r="G2536" s="6" t="s">
        <v>4936</v>
      </c>
      <c r="H2536" s="6" t="s">
        <v>38</v>
      </c>
      <c r="I2536" s="8" t="s">
        <v>39</v>
      </c>
      <c r="J2536" s="15" t="s">
        <v>7586</v>
      </c>
      <c r="K2536" s="7" t="s">
        <v>5075</v>
      </c>
      <c r="L2536" s="19">
        <v>1208805</v>
      </c>
      <c r="M2536" s="19">
        <f t="shared" si="120"/>
        <v>0</v>
      </c>
      <c r="N2536" s="11">
        <f>M2536*(1+VOTOS!$P$3%)^Q2536</f>
        <v>0</v>
      </c>
      <c r="O2536" s="54">
        <f t="shared" si="118"/>
        <v>1208805</v>
      </c>
      <c r="P2536" s="103">
        <f t="shared" si="119"/>
        <v>8.0442785427000639E-6</v>
      </c>
      <c r="Q2536" s="6">
        <v>0</v>
      </c>
      <c r="R2536" s="6"/>
      <c r="S2536" s="6" t="s">
        <v>11</v>
      </c>
      <c r="T2536" s="75"/>
    </row>
    <row r="2537" spans="1:20" s="47" customFormat="1" ht="14" x14ac:dyDescent="0.15">
      <c r="A2537" s="8" t="s">
        <v>415</v>
      </c>
      <c r="B2537" s="114" t="s">
        <v>416</v>
      </c>
      <c r="C2537" s="40" t="s">
        <v>65</v>
      </c>
      <c r="D2537" s="6" t="s">
        <v>126</v>
      </c>
      <c r="E2537" s="7" t="s">
        <v>127</v>
      </c>
      <c r="F2537" s="6" t="s">
        <v>2515</v>
      </c>
      <c r="G2537" s="6" t="s">
        <v>4936</v>
      </c>
      <c r="H2537" s="6" t="s">
        <v>38</v>
      </c>
      <c r="I2537" s="8" t="s">
        <v>39</v>
      </c>
      <c r="J2537" s="15" t="s">
        <v>7586</v>
      </c>
      <c r="K2537" s="7" t="s">
        <v>5080</v>
      </c>
      <c r="L2537" s="19">
        <v>1186670</v>
      </c>
      <c r="M2537" s="19">
        <f t="shared" si="120"/>
        <v>0</v>
      </c>
      <c r="N2537" s="11">
        <f>M2537*(1+VOTOS!$P$3%)^Q2537</f>
        <v>0</v>
      </c>
      <c r="O2537" s="54">
        <f t="shared" si="118"/>
        <v>1186670</v>
      </c>
      <c r="P2537" s="103">
        <f t="shared" si="119"/>
        <v>7.8969759541579367E-6</v>
      </c>
      <c r="Q2537" s="6">
        <v>0</v>
      </c>
      <c r="R2537" s="6"/>
      <c r="S2537" s="6" t="s">
        <v>11</v>
      </c>
      <c r="T2537" s="75"/>
    </row>
    <row r="2538" spans="1:20" s="47" customFormat="1" ht="14" x14ac:dyDescent="0.15">
      <c r="A2538" s="8" t="s">
        <v>415</v>
      </c>
      <c r="B2538" s="114" t="s">
        <v>416</v>
      </c>
      <c r="C2538" s="40" t="s">
        <v>65</v>
      </c>
      <c r="D2538" s="6" t="s">
        <v>126</v>
      </c>
      <c r="E2538" s="7" t="s">
        <v>127</v>
      </c>
      <c r="F2538" s="6" t="s">
        <v>2515</v>
      </c>
      <c r="G2538" s="6" t="s">
        <v>4936</v>
      </c>
      <c r="H2538" s="6" t="s">
        <v>38</v>
      </c>
      <c r="I2538" s="8" t="s">
        <v>39</v>
      </c>
      <c r="J2538" s="15" t="s">
        <v>7586</v>
      </c>
      <c r="K2538" s="7" t="s">
        <v>4020</v>
      </c>
      <c r="L2538" s="19">
        <v>533195</v>
      </c>
      <c r="M2538" s="19">
        <f t="shared" si="120"/>
        <v>0</v>
      </c>
      <c r="N2538" s="11">
        <f>M2538*(1+VOTOS!$P$3%)^Q2538</f>
        <v>0</v>
      </c>
      <c r="O2538" s="54">
        <f t="shared" si="118"/>
        <v>533195</v>
      </c>
      <c r="P2538" s="103">
        <f t="shared" si="119"/>
        <v>3.5482721345253869E-6</v>
      </c>
      <c r="Q2538" s="6">
        <v>0</v>
      </c>
      <c r="R2538" s="6"/>
      <c r="S2538" s="6" t="s">
        <v>11</v>
      </c>
      <c r="T2538" s="75"/>
    </row>
    <row r="2539" spans="1:20" s="47" customFormat="1" ht="14" x14ac:dyDescent="0.15">
      <c r="A2539" s="8" t="s">
        <v>415</v>
      </c>
      <c r="B2539" s="114" t="s">
        <v>416</v>
      </c>
      <c r="C2539" s="40" t="s">
        <v>65</v>
      </c>
      <c r="D2539" s="6" t="s">
        <v>126</v>
      </c>
      <c r="E2539" s="7" t="s">
        <v>127</v>
      </c>
      <c r="F2539" s="6" t="s">
        <v>2515</v>
      </c>
      <c r="G2539" s="6" t="s">
        <v>4936</v>
      </c>
      <c r="H2539" s="6" t="s">
        <v>38</v>
      </c>
      <c r="I2539" s="8" t="s">
        <v>39</v>
      </c>
      <c r="J2539" s="15" t="s">
        <v>7586</v>
      </c>
      <c r="K2539" s="7" t="s">
        <v>5085</v>
      </c>
      <c r="L2539" s="19">
        <v>435142</v>
      </c>
      <c r="M2539" s="19">
        <f t="shared" si="120"/>
        <v>0</v>
      </c>
      <c r="N2539" s="11">
        <f>M2539*(1+VOTOS!$P$3%)^Q2539</f>
        <v>0</v>
      </c>
      <c r="O2539" s="54">
        <f t="shared" si="118"/>
        <v>435142</v>
      </c>
      <c r="P2539" s="103">
        <f t="shared" si="119"/>
        <v>2.8957552737022023E-6</v>
      </c>
      <c r="Q2539" s="6">
        <v>0</v>
      </c>
      <c r="R2539" s="6"/>
      <c r="S2539" s="6" t="s">
        <v>11</v>
      </c>
      <c r="T2539" s="75"/>
    </row>
    <row r="2540" spans="1:20" s="47" customFormat="1" ht="14" x14ac:dyDescent="0.15">
      <c r="A2540" s="8" t="s">
        <v>415</v>
      </c>
      <c r="B2540" s="114" t="s">
        <v>416</v>
      </c>
      <c r="C2540" s="40" t="s">
        <v>65</v>
      </c>
      <c r="D2540" s="6" t="s">
        <v>126</v>
      </c>
      <c r="E2540" s="7" t="s">
        <v>127</v>
      </c>
      <c r="F2540" s="6" t="s">
        <v>2515</v>
      </c>
      <c r="G2540" s="6" t="s">
        <v>4936</v>
      </c>
      <c r="H2540" s="6" t="s">
        <v>38</v>
      </c>
      <c r="I2540" s="8" t="s">
        <v>39</v>
      </c>
      <c r="J2540" s="15" t="s">
        <v>7586</v>
      </c>
      <c r="K2540" s="7" t="s">
        <v>5086</v>
      </c>
      <c r="L2540" s="19">
        <v>392148</v>
      </c>
      <c r="M2540" s="19">
        <f t="shared" si="120"/>
        <v>0</v>
      </c>
      <c r="N2540" s="11">
        <f>M2540*(1+VOTOS!$P$3%)^Q2540</f>
        <v>0</v>
      </c>
      <c r="O2540" s="54">
        <f t="shared" si="118"/>
        <v>392148</v>
      </c>
      <c r="P2540" s="103">
        <f t="shared" si="119"/>
        <v>2.6096415401679712E-6</v>
      </c>
      <c r="Q2540" s="6">
        <v>0</v>
      </c>
      <c r="R2540" s="6"/>
      <c r="S2540" s="6" t="s">
        <v>11</v>
      </c>
      <c r="T2540" s="75"/>
    </row>
    <row r="2541" spans="1:20" s="47" customFormat="1" ht="14" x14ac:dyDescent="0.15">
      <c r="A2541" s="8" t="s">
        <v>415</v>
      </c>
      <c r="B2541" s="114" t="s">
        <v>416</v>
      </c>
      <c r="C2541" s="40" t="s">
        <v>65</v>
      </c>
      <c r="D2541" s="6" t="s">
        <v>126</v>
      </c>
      <c r="E2541" s="7" t="s">
        <v>127</v>
      </c>
      <c r="F2541" s="6" t="s">
        <v>2515</v>
      </c>
      <c r="G2541" s="6" t="s">
        <v>4936</v>
      </c>
      <c r="H2541" s="6" t="s">
        <v>38</v>
      </c>
      <c r="I2541" s="8" t="s">
        <v>39</v>
      </c>
      <c r="J2541" s="15" t="s">
        <v>7586</v>
      </c>
      <c r="K2541" s="7" t="s">
        <v>5079</v>
      </c>
      <c r="L2541" s="19">
        <v>80146</v>
      </c>
      <c r="M2541" s="19">
        <f t="shared" si="120"/>
        <v>0</v>
      </c>
      <c r="N2541" s="11">
        <f>M2541*(1+VOTOS!$P$3%)^Q2541</f>
        <v>0</v>
      </c>
      <c r="O2541" s="54">
        <f t="shared" si="118"/>
        <v>80146</v>
      </c>
      <c r="P2541" s="103">
        <f t="shared" si="119"/>
        <v>5.3335049746091324E-7</v>
      </c>
      <c r="Q2541" s="6">
        <v>0</v>
      </c>
      <c r="R2541" s="6"/>
      <c r="S2541" s="6" t="s">
        <v>11</v>
      </c>
      <c r="T2541" s="75"/>
    </row>
    <row r="2542" spans="1:20" s="47" customFormat="1" ht="14" x14ac:dyDescent="0.15">
      <c r="A2542" s="8" t="s">
        <v>415</v>
      </c>
      <c r="B2542" s="114" t="s">
        <v>416</v>
      </c>
      <c r="C2542" s="40" t="s">
        <v>65</v>
      </c>
      <c r="D2542" s="6" t="s">
        <v>126</v>
      </c>
      <c r="E2542" s="7" t="s">
        <v>127</v>
      </c>
      <c r="F2542" s="6" t="s">
        <v>2515</v>
      </c>
      <c r="G2542" s="6" t="s">
        <v>4936</v>
      </c>
      <c r="H2542" s="6" t="s">
        <v>38</v>
      </c>
      <c r="I2542" s="8" t="s">
        <v>39</v>
      </c>
      <c r="J2542" s="15" t="s">
        <v>7586</v>
      </c>
      <c r="K2542" s="7" t="s">
        <v>5076</v>
      </c>
      <c r="L2542" s="19">
        <v>66601</v>
      </c>
      <c r="M2542" s="19">
        <f t="shared" si="120"/>
        <v>0</v>
      </c>
      <c r="N2542" s="11">
        <f>M2542*(1+VOTOS!$P$3%)^Q2542</f>
        <v>0</v>
      </c>
      <c r="O2542" s="54">
        <f t="shared" si="118"/>
        <v>66601</v>
      </c>
      <c r="P2542" s="103">
        <f t="shared" si="119"/>
        <v>4.4321209394597717E-7</v>
      </c>
      <c r="Q2542" s="6">
        <v>0</v>
      </c>
      <c r="R2542" s="6"/>
      <c r="S2542" s="6" t="s">
        <v>11</v>
      </c>
      <c r="T2542" s="75"/>
    </row>
    <row r="2543" spans="1:20" s="47" customFormat="1" ht="14" x14ac:dyDescent="0.15">
      <c r="A2543" s="8" t="s">
        <v>415</v>
      </c>
      <c r="B2543" s="114" t="s">
        <v>416</v>
      </c>
      <c r="C2543" s="40" t="s">
        <v>65</v>
      </c>
      <c r="D2543" s="6" t="s">
        <v>126</v>
      </c>
      <c r="E2543" s="7" t="s">
        <v>127</v>
      </c>
      <c r="F2543" s="6" t="s">
        <v>2515</v>
      </c>
      <c r="G2543" s="6" t="s">
        <v>4936</v>
      </c>
      <c r="H2543" s="6" t="s">
        <v>38</v>
      </c>
      <c r="I2543" s="8" t="s">
        <v>39</v>
      </c>
      <c r="J2543" s="15" t="s">
        <v>7586</v>
      </c>
      <c r="K2543" s="7" t="s">
        <v>5081</v>
      </c>
      <c r="L2543" s="19">
        <v>5340</v>
      </c>
      <c r="M2543" s="19">
        <f t="shared" si="120"/>
        <v>0</v>
      </c>
      <c r="N2543" s="11">
        <f>M2543*(1+VOTOS!$P$3%)^Q2543</f>
        <v>0</v>
      </c>
      <c r="O2543" s="54">
        <f t="shared" si="118"/>
        <v>5340</v>
      </c>
      <c r="P2543" s="103">
        <f t="shared" si="119"/>
        <v>3.5536291972665845E-8</v>
      </c>
      <c r="Q2543" s="6">
        <v>0</v>
      </c>
      <c r="R2543" s="6"/>
      <c r="S2543" s="6" t="s">
        <v>11</v>
      </c>
      <c r="T2543" s="75"/>
    </row>
    <row r="2544" spans="1:20" s="47" customFormat="1" ht="14" x14ac:dyDescent="0.15">
      <c r="A2544" s="8" t="s">
        <v>415</v>
      </c>
      <c r="B2544" s="114" t="s">
        <v>416</v>
      </c>
      <c r="C2544" s="40" t="s">
        <v>65</v>
      </c>
      <c r="D2544" s="6" t="s">
        <v>126</v>
      </c>
      <c r="E2544" s="7" t="s">
        <v>127</v>
      </c>
      <c r="F2544" s="6" t="s">
        <v>2515</v>
      </c>
      <c r="G2544" s="6" t="s">
        <v>4936</v>
      </c>
      <c r="H2544" s="6" t="s">
        <v>38</v>
      </c>
      <c r="I2544" s="8" t="s">
        <v>39</v>
      </c>
      <c r="J2544" s="15" t="s">
        <v>7586</v>
      </c>
      <c r="K2544" s="17" t="s">
        <v>7623</v>
      </c>
      <c r="L2544" s="19">
        <v>2500300</v>
      </c>
      <c r="M2544" s="19">
        <f t="shared" si="120"/>
        <v>0</v>
      </c>
      <c r="N2544" s="11">
        <f>M2544*(1+VOTOS!$P$3%)^Q2544</f>
        <v>0</v>
      </c>
      <c r="O2544" s="54">
        <f t="shared" si="118"/>
        <v>2500300</v>
      </c>
      <c r="P2544" s="103">
        <f t="shared" si="119"/>
        <v>1.6638837232070489E-5</v>
      </c>
      <c r="Q2544" s="6">
        <v>0</v>
      </c>
      <c r="R2544" s="6"/>
      <c r="S2544" s="6" t="s">
        <v>11</v>
      </c>
      <c r="T2544" s="75"/>
    </row>
    <row r="2545" spans="1:20" s="47" customFormat="1" ht="14" x14ac:dyDescent="0.15">
      <c r="A2545" s="8" t="s">
        <v>415</v>
      </c>
      <c r="B2545" s="114" t="s">
        <v>416</v>
      </c>
      <c r="C2545" s="40" t="s">
        <v>65</v>
      </c>
      <c r="D2545" s="6" t="s">
        <v>126</v>
      </c>
      <c r="E2545" s="7" t="s">
        <v>127</v>
      </c>
      <c r="F2545" s="6" t="s">
        <v>2515</v>
      </c>
      <c r="G2545" s="6" t="s">
        <v>4936</v>
      </c>
      <c r="H2545" s="6" t="s">
        <v>38</v>
      </c>
      <c r="I2545" s="8" t="s">
        <v>39</v>
      </c>
      <c r="J2545" s="15" t="s">
        <v>7586</v>
      </c>
      <c r="K2545" s="17" t="s">
        <v>7624</v>
      </c>
      <c r="L2545" s="19">
        <v>8143589</v>
      </c>
      <c r="M2545" s="19">
        <f t="shared" si="120"/>
        <v>0</v>
      </c>
      <c r="N2545" s="11">
        <f>M2545*(1+VOTOS!$P$3%)^Q2545</f>
        <v>0</v>
      </c>
      <c r="O2545" s="54">
        <f t="shared" si="118"/>
        <v>8143589</v>
      </c>
      <c r="P2545" s="103">
        <f t="shared" si="119"/>
        <v>5.419343752984829E-5</v>
      </c>
      <c r="Q2545" s="6">
        <v>0</v>
      </c>
      <c r="R2545" s="6"/>
      <c r="S2545" s="6" t="s">
        <v>11</v>
      </c>
      <c r="T2545" s="75"/>
    </row>
    <row r="2546" spans="1:20" s="47" customFormat="1" ht="14" x14ac:dyDescent="0.15">
      <c r="A2546" s="8" t="s">
        <v>415</v>
      </c>
      <c r="B2546" s="114" t="s">
        <v>416</v>
      </c>
      <c r="C2546" s="40" t="s">
        <v>65</v>
      </c>
      <c r="D2546" s="6" t="s">
        <v>1833</v>
      </c>
      <c r="E2546" s="7" t="s">
        <v>1834</v>
      </c>
      <c r="F2546" s="6" t="s">
        <v>2536</v>
      </c>
      <c r="G2546" s="6" t="s">
        <v>4936</v>
      </c>
      <c r="H2546" s="6" t="s">
        <v>38</v>
      </c>
      <c r="I2546" s="8" t="s">
        <v>39</v>
      </c>
      <c r="J2546" s="15" t="s">
        <v>7586</v>
      </c>
      <c r="K2546" s="7" t="s">
        <v>2539</v>
      </c>
      <c r="L2546" s="19">
        <v>156658</v>
      </c>
      <c r="M2546" s="19">
        <f t="shared" si="120"/>
        <v>156658</v>
      </c>
      <c r="N2546" s="11">
        <f>M2546*(1+VOTOS!$P$3%)^Q2546</f>
        <v>157643.77985260982</v>
      </c>
      <c r="O2546" s="54">
        <f t="shared" si="118"/>
        <v>157643.77985260982</v>
      </c>
      <c r="P2546" s="103">
        <f t="shared" si="119"/>
        <v>1.0490777881117977E-6</v>
      </c>
      <c r="Q2546" s="48">
        <v>52</v>
      </c>
      <c r="R2546" s="48"/>
      <c r="S2546" s="48" t="s">
        <v>11</v>
      </c>
      <c r="T2546" s="75"/>
    </row>
    <row r="2547" spans="1:20" s="47" customFormat="1" ht="14" x14ac:dyDescent="0.15">
      <c r="A2547" s="8" t="s">
        <v>415</v>
      </c>
      <c r="B2547" s="114" t="s">
        <v>416</v>
      </c>
      <c r="C2547" s="40" t="s">
        <v>65</v>
      </c>
      <c r="D2547" s="6" t="s">
        <v>1833</v>
      </c>
      <c r="E2547" s="7" t="s">
        <v>1834</v>
      </c>
      <c r="F2547" s="6" t="s">
        <v>2536</v>
      </c>
      <c r="G2547" s="6" t="s">
        <v>4936</v>
      </c>
      <c r="H2547" s="6" t="s">
        <v>38</v>
      </c>
      <c r="I2547" s="8" t="s">
        <v>39</v>
      </c>
      <c r="J2547" s="15" t="s">
        <v>7586</v>
      </c>
      <c r="K2547" s="7" t="s">
        <v>2537</v>
      </c>
      <c r="L2547" s="19">
        <v>151604</v>
      </c>
      <c r="M2547" s="19">
        <f t="shared" si="120"/>
        <v>151604</v>
      </c>
      <c r="N2547" s="11">
        <f>M2547*(1+VOTOS!$P$3%)^Q2547</f>
        <v>151915.21902879621</v>
      </c>
      <c r="O2547" s="54">
        <f t="shared" si="118"/>
        <v>151915.21902879621</v>
      </c>
      <c r="P2547" s="103">
        <f t="shared" si="119"/>
        <v>1.0109557263106339E-6</v>
      </c>
      <c r="Q2547" s="6">
        <v>17</v>
      </c>
      <c r="R2547" s="6"/>
      <c r="S2547" s="6" t="s">
        <v>11</v>
      </c>
      <c r="T2547" s="75"/>
    </row>
    <row r="2548" spans="1:20" s="47" customFormat="1" ht="14" x14ac:dyDescent="0.15">
      <c r="A2548" s="8" t="s">
        <v>415</v>
      </c>
      <c r="B2548" s="114" t="s">
        <v>416</v>
      </c>
      <c r="C2548" s="40" t="s">
        <v>65</v>
      </c>
      <c r="D2548" s="6" t="s">
        <v>1833</v>
      </c>
      <c r="E2548" s="7" t="s">
        <v>1834</v>
      </c>
      <c r="F2548" s="6" t="s">
        <v>2536</v>
      </c>
      <c r="G2548" s="6" t="s">
        <v>4936</v>
      </c>
      <c r="H2548" s="6" t="s">
        <v>38</v>
      </c>
      <c r="I2548" s="8" t="s">
        <v>39</v>
      </c>
      <c r="J2548" s="15" t="s">
        <v>7586</v>
      </c>
      <c r="K2548" s="7" t="s">
        <v>2538</v>
      </c>
      <c r="L2548" s="19">
        <v>10107</v>
      </c>
      <c r="M2548" s="19">
        <f t="shared" si="120"/>
        <v>10107</v>
      </c>
      <c r="N2548" s="11">
        <f>M2548*(1+VOTOS!$P$3%)^Q2548</f>
        <v>10127.748072109202</v>
      </c>
      <c r="O2548" s="54">
        <f t="shared" si="118"/>
        <v>10127.748072109202</v>
      </c>
      <c r="P2548" s="103">
        <f t="shared" si="119"/>
        <v>6.7397492980538617E-8</v>
      </c>
      <c r="Q2548" s="48">
        <v>17</v>
      </c>
      <c r="R2548" s="48"/>
      <c r="S2548" s="48" t="s">
        <v>11</v>
      </c>
      <c r="T2548" s="75"/>
    </row>
    <row r="2549" spans="1:20" s="47" customFormat="1" ht="14" x14ac:dyDescent="0.15">
      <c r="A2549" s="8" t="s">
        <v>415</v>
      </c>
      <c r="B2549" s="114" t="s">
        <v>416</v>
      </c>
      <c r="C2549" s="40" t="s">
        <v>65</v>
      </c>
      <c r="D2549" s="6" t="s">
        <v>1533</v>
      </c>
      <c r="E2549" s="7" t="s">
        <v>1534</v>
      </c>
      <c r="F2549" s="6" t="s">
        <v>4272</v>
      </c>
      <c r="G2549" s="6" t="s">
        <v>4936</v>
      </c>
      <c r="H2549" s="6" t="s">
        <v>38</v>
      </c>
      <c r="I2549" s="8" t="s">
        <v>39</v>
      </c>
      <c r="J2549" s="15" t="s">
        <v>7586</v>
      </c>
      <c r="K2549" s="7" t="s">
        <v>4273</v>
      </c>
      <c r="L2549" s="19">
        <v>787800</v>
      </c>
      <c r="M2549" s="19">
        <f t="shared" si="120"/>
        <v>787800</v>
      </c>
      <c r="N2549" s="11">
        <f>M2549*(1+VOTOS!$P$3%)^Q2549</f>
        <v>791419.56625086651</v>
      </c>
      <c r="O2549" s="54">
        <f t="shared" si="118"/>
        <v>791419.56625086651</v>
      </c>
      <c r="P2549" s="103">
        <f t="shared" si="119"/>
        <v>5.2666885354253473E-6</v>
      </c>
      <c r="Q2549" s="6">
        <v>38</v>
      </c>
      <c r="R2549" s="6"/>
      <c r="S2549" s="6" t="s">
        <v>11</v>
      </c>
      <c r="T2549" s="75"/>
    </row>
    <row r="2550" spans="1:20" s="47" customFormat="1" ht="14" x14ac:dyDescent="0.15">
      <c r="A2550" s="8" t="s">
        <v>415</v>
      </c>
      <c r="B2550" s="114" t="s">
        <v>416</v>
      </c>
      <c r="C2550" s="40" t="s">
        <v>65</v>
      </c>
      <c r="D2550" s="6" t="s">
        <v>1533</v>
      </c>
      <c r="E2550" s="7" t="s">
        <v>1534</v>
      </c>
      <c r="F2550" s="6" t="s">
        <v>4272</v>
      </c>
      <c r="G2550" s="6" t="s">
        <v>4936</v>
      </c>
      <c r="H2550" s="6" t="s">
        <v>38</v>
      </c>
      <c r="I2550" s="8" t="s">
        <v>39</v>
      </c>
      <c r="J2550" s="15" t="s">
        <v>7586</v>
      </c>
      <c r="K2550" s="7" t="s">
        <v>4274</v>
      </c>
      <c r="L2550" s="19">
        <v>537298</v>
      </c>
      <c r="M2550" s="19">
        <f t="shared" si="120"/>
        <v>537298</v>
      </c>
      <c r="N2550" s="11">
        <f>M2550*(1+VOTOS!$P$3%)^Q2550</f>
        <v>538206.17849167297</v>
      </c>
      <c r="O2550" s="54">
        <f t="shared" si="118"/>
        <v>538206.17849167297</v>
      </c>
      <c r="P2550" s="103">
        <f t="shared" si="119"/>
        <v>3.5816202060623221E-6</v>
      </c>
      <c r="Q2550" s="6">
        <v>14</v>
      </c>
      <c r="R2550" s="6"/>
      <c r="S2550" s="6" t="s">
        <v>11</v>
      </c>
      <c r="T2550" s="75"/>
    </row>
    <row r="2551" spans="1:20" s="47" customFormat="1" ht="14" x14ac:dyDescent="0.15">
      <c r="A2551" s="8" t="s">
        <v>415</v>
      </c>
      <c r="B2551" s="114" t="s">
        <v>416</v>
      </c>
      <c r="C2551" s="40" t="s">
        <v>65</v>
      </c>
      <c r="D2551" s="6" t="s">
        <v>959</v>
      </c>
      <c r="E2551" s="7" t="s">
        <v>960</v>
      </c>
      <c r="F2551" s="6" t="s">
        <v>4977</v>
      </c>
      <c r="G2551" s="6" t="s">
        <v>4936</v>
      </c>
      <c r="H2551" s="6" t="s">
        <v>38</v>
      </c>
      <c r="I2551" s="8" t="s">
        <v>39</v>
      </c>
      <c r="J2551" s="15" t="s">
        <v>7586</v>
      </c>
      <c r="K2551" s="7" t="s">
        <v>5023</v>
      </c>
      <c r="L2551" s="19">
        <v>4223790</v>
      </c>
      <c r="M2551" s="19">
        <f t="shared" si="120"/>
        <v>0</v>
      </c>
      <c r="N2551" s="11">
        <f>M2551*(1+VOTOS!$P$3%)^Q2551</f>
        <v>0</v>
      </c>
      <c r="O2551" s="54">
        <f t="shared" si="118"/>
        <v>4223790</v>
      </c>
      <c r="P2551" s="103">
        <f t="shared" si="119"/>
        <v>2.8108208739930014E-5</v>
      </c>
      <c r="Q2551" s="6">
        <v>0</v>
      </c>
      <c r="R2551" s="6"/>
      <c r="S2551" s="6" t="s">
        <v>11</v>
      </c>
      <c r="T2551" s="75"/>
    </row>
    <row r="2552" spans="1:20" s="47" customFormat="1" ht="14" x14ac:dyDescent="0.15">
      <c r="A2552" s="8" t="s">
        <v>415</v>
      </c>
      <c r="B2552" s="114" t="s">
        <v>416</v>
      </c>
      <c r="C2552" s="40" t="s">
        <v>65</v>
      </c>
      <c r="D2552" s="6" t="s">
        <v>959</v>
      </c>
      <c r="E2552" s="7" t="s">
        <v>960</v>
      </c>
      <c r="F2552" s="6" t="s">
        <v>4977</v>
      </c>
      <c r="G2552" s="6" t="s">
        <v>4936</v>
      </c>
      <c r="H2552" s="6" t="s">
        <v>38</v>
      </c>
      <c r="I2552" s="8" t="s">
        <v>39</v>
      </c>
      <c r="J2552" s="15" t="s">
        <v>7586</v>
      </c>
      <c r="K2552" s="7" t="s">
        <v>5025</v>
      </c>
      <c r="L2552" s="19">
        <v>412714</v>
      </c>
      <c r="M2552" s="19">
        <f t="shared" si="120"/>
        <v>0</v>
      </c>
      <c r="N2552" s="11">
        <f>M2552*(1+VOTOS!$P$3%)^Q2552</f>
        <v>0</v>
      </c>
      <c r="O2552" s="54">
        <f t="shared" si="118"/>
        <v>412714</v>
      </c>
      <c r="P2552" s="103">
        <f t="shared" si="119"/>
        <v>2.7465028474170059E-6</v>
      </c>
      <c r="Q2552" s="6">
        <v>0</v>
      </c>
      <c r="R2552" s="6"/>
      <c r="S2552" s="6" t="s">
        <v>11</v>
      </c>
      <c r="T2552" s="75"/>
    </row>
    <row r="2553" spans="1:20" s="47" customFormat="1" ht="14" x14ac:dyDescent="0.15">
      <c r="A2553" s="8" t="s">
        <v>415</v>
      </c>
      <c r="B2553" s="114" t="s">
        <v>416</v>
      </c>
      <c r="C2553" s="40" t="s">
        <v>65</v>
      </c>
      <c r="D2553" s="6" t="s">
        <v>959</v>
      </c>
      <c r="E2553" s="7" t="s">
        <v>960</v>
      </c>
      <c r="F2553" s="6" t="s">
        <v>4977</v>
      </c>
      <c r="G2553" s="6" t="s">
        <v>4936</v>
      </c>
      <c r="H2553" s="6" t="s">
        <v>38</v>
      </c>
      <c r="I2553" s="8" t="s">
        <v>39</v>
      </c>
      <c r="J2553" s="15" t="s">
        <v>7586</v>
      </c>
      <c r="K2553" s="7" t="s">
        <v>5024</v>
      </c>
      <c r="L2553" s="19">
        <v>242550</v>
      </c>
      <c r="M2553" s="19">
        <f t="shared" si="120"/>
        <v>0</v>
      </c>
      <c r="N2553" s="11">
        <f>M2553*(1+VOTOS!$P$3%)^Q2553</f>
        <v>0</v>
      </c>
      <c r="O2553" s="54">
        <f t="shared" si="118"/>
        <v>242550</v>
      </c>
      <c r="P2553" s="103">
        <f t="shared" si="119"/>
        <v>1.6141062955000188E-6</v>
      </c>
      <c r="Q2553" s="6">
        <v>0</v>
      </c>
      <c r="R2553" s="6"/>
      <c r="S2553" s="6" t="s">
        <v>11</v>
      </c>
      <c r="T2553" s="75"/>
    </row>
    <row r="2554" spans="1:20" s="47" customFormat="1" ht="14" x14ac:dyDescent="0.15">
      <c r="A2554" s="8" t="s">
        <v>415</v>
      </c>
      <c r="B2554" s="114" t="s">
        <v>416</v>
      </c>
      <c r="C2554" s="40" t="s">
        <v>65</v>
      </c>
      <c r="D2554" s="6" t="s">
        <v>959</v>
      </c>
      <c r="E2554" s="7" t="s">
        <v>960</v>
      </c>
      <c r="F2554" s="6" t="s">
        <v>4977</v>
      </c>
      <c r="G2554" s="6" t="s">
        <v>4936</v>
      </c>
      <c r="H2554" s="6" t="s">
        <v>38</v>
      </c>
      <c r="I2554" s="8" t="s">
        <v>39</v>
      </c>
      <c r="J2554" s="15" t="s">
        <v>7586</v>
      </c>
      <c r="K2554" s="7" t="s">
        <v>4978</v>
      </c>
      <c r="L2554" s="19">
        <v>512267</v>
      </c>
      <c r="M2554" s="19">
        <f t="shared" si="120"/>
        <v>0</v>
      </c>
      <c r="N2554" s="11">
        <f>M2554*(1+VOTOS!$P$3%)^Q2554</f>
        <v>0</v>
      </c>
      <c r="O2554" s="54">
        <f t="shared" si="118"/>
        <v>512267</v>
      </c>
      <c r="P2554" s="103">
        <f t="shared" si="119"/>
        <v>3.4090018127268941E-6</v>
      </c>
      <c r="Q2554" s="6">
        <v>0</v>
      </c>
      <c r="R2554" s="6"/>
      <c r="S2554" s="6" t="s">
        <v>11</v>
      </c>
      <c r="T2554" s="75"/>
    </row>
    <row r="2555" spans="1:20" s="47" customFormat="1" ht="14" x14ac:dyDescent="0.15">
      <c r="A2555" s="14" t="s">
        <v>5234</v>
      </c>
      <c r="B2555" s="115" t="s">
        <v>416</v>
      </c>
      <c r="C2555" s="40" t="s">
        <v>65</v>
      </c>
      <c r="D2555" s="12" t="s">
        <v>1685</v>
      </c>
      <c r="E2555" s="51" t="s">
        <v>1686</v>
      </c>
      <c r="F2555" s="14" t="s">
        <v>5973</v>
      </c>
      <c r="G2555" s="14" t="s">
        <v>37</v>
      </c>
      <c r="H2555" s="14" t="s">
        <v>38</v>
      </c>
      <c r="I2555" s="14" t="s">
        <v>39</v>
      </c>
      <c r="J2555" s="15" t="s">
        <v>7586</v>
      </c>
      <c r="K2555" s="52" t="s">
        <v>5974</v>
      </c>
      <c r="L2555" s="109">
        <v>678516</v>
      </c>
      <c r="M2555" s="19">
        <f t="shared" si="120"/>
        <v>678516</v>
      </c>
      <c r="N2555" s="11">
        <f>M2555*(1+VOTOS!$P$3%)^Q2555</f>
        <v>687911.41029043531</v>
      </c>
      <c r="O2555" s="54">
        <f t="shared" si="118"/>
        <v>687911.41029043531</v>
      </c>
      <c r="P2555" s="103">
        <f t="shared" si="119"/>
        <v>4.5778690500766362E-6</v>
      </c>
      <c r="Q2555" s="6">
        <v>114</v>
      </c>
      <c r="R2555" s="6"/>
      <c r="S2555" s="6" t="s">
        <v>7</v>
      </c>
      <c r="T2555" s="75"/>
    </row>
    <row r="2556" spans="1:20" s="47" customFormat="1" ht="14" x14ac:dyDescent="0.15">
      <c r="A2556" s="8" t="s">
        <v>415</v>
      </c>
      <c r="B2556" s="114" t="s">
        <v>416</v>
      </c>
      <c r="C2556" s="40" t="s">
        <v>65</v>
      </c>
      <c r="D2556" s="6" t="s">
        <v>777</v>
      </c>
      <c r="E2556" s="7" t="s">
        <v>778</v>
      </c>
      <c r="F2556" s="6" t="s">
        <v>4275</v>
      </c>
      <c r="G2556" s="6" t="s">
        <v>5224</v>
      </c>
      <c r="H2556" s="6" t="s">
        <v>38</v>
      </c>
      <c r="I2556" s="8" t="s">
        <v>39</v>
      </c>
      <c r="J2556" s="15" t="s">
        <v>7586</v>
      </c>
      <c r="K2556" s="7" t="s">
        <v>4278</v>
      </c>
      <c r="L2556" s="19">
        <v>3458280</v>
      </c>
      <c r="M2556" s="19">
        <f t="shared" si="120"/>
        <v>3458280</v>
      </c>
      <c r="N2556" s="11">
        <f>M2556*(1+VOTOS!$P$3%)^Q2556</f>
        <v>4184425.0923407055</v>
      </c>
      <c r="O2556" s="54">
        <f t="shared" si="118"/>
        <v>4184425.0923407055</v>
      </c>
      <c r="P2556" s="103">
        <f t="shared" si="119"/>
        <v>2.7846245659020328E-5</v>
      </c>
      <c r="Q2556" s="6">
        <v>1580</v>
      </c>
      <c r="R2556" s="6"/>
      <c r="S2556" s="6" t="s">
        <v>11</v>
      </c>
      <c r="T2556" s="75"/>
    </row>
    <row r="2557" spans="1:20" s="47" customFormat="1" ht="14" x14ac:dyDescent="0.15">
      <c r="A2557" s="8" t="s">
        <v>415</v>
      </c>
      <c r="B2557" s="114" t="s">
        <v>416</v>
      </c>
      <c r="C2557" s="40" t="s">
        <v>65</v>
      </c>
      <c r="D2557" s="6" t="s">
        <v>777</v>
      </c>
      <c r="E2557" s="7" t="s">
        <v>778</v>
      </c>
      <c r="F2557" s="6" t="s">
        <v>4275</v>
      </c>
      <c r="G2557" s="6" t="s">
        <v>5224</v>
      </c>
      <c r="H2557" s="6" t="s">
        <v>38</v>
      </c>
      <c r="I2557" s="8" t="s">
        <v>39</v>
      </c>
      <c r="J2557" s="15" t="s">
        <v>7586</v>
      </c>
      <c r="K2557" s="7" t="s">
        <v>4277</v>
      </c>
      <c r="L2557" s="19">
        <v>1722960</v>
      </c>
      <c r="M2557" s="19">
        <f t="shared" si="120"/>
        <v>1722960</v>
      </c>
      <c r="N2557" s="11">
        <f>M2557*(1+VOTOS!$P$3%)^Q2557</f>
        <v>2091283.787173813</v>
      </c>
      <c r="O2557" s="54">
        <f t="shared" si="118"/>
        <v>2091283.787173813</v>
      </c>
      <c r="P2557" s="103">
        <f t="shared" si="119"/>
        <v>1.3916942183279214E-5</v>
      </c>
      <c r="Q2557" s="6">
        <v>1606</v>
      </c>
      <c r="R2557" s="6"/>
      <c r="S2557" s="6" t="s">
        <v>11</v>
      </c>
      <c r="T2557" s="75"/>
    </row>
    <row r="2558" spans="1:20" s="47" customFormat="1" ht="14" x14ac:dyDescent="0.15">
      <c r="A2558" s="8" t="s">
        <v>415</v>
      </c>
      <c r="B2558" s="114" t="s">
        <v>416</v>
      </c>
      <c r="C2558" s="40" t="s">
        <v>65</v>
      </c>
      <c r="D2558" s="6" t="s">
        <v>777</v>
      </c>
      <c r="E2558" s="7" t="s">
        <v>778</v>
      </c>
      <c r="F2558" s="6" t="s">
        <v>4275</v>
      </c>
      <c r="G2558" s="6" t="s">
        <v>5224</v>
      </c>
      <c r="H2558" s="6" t="s">
        <v>38</v>
      </c>
      <c r="I2558" s="8" t="s">
        <v>39</v>
      </c>
      <c r="J2558" s="15" t="s">
        <v>7586</v>
      </c>
      <c r="K2558" s="7" t="s">
        <v>4276</v>
      </c>
      <c r="L2558" s="19">
        <v>1381800</v>
      </c>
      <c r="M2558" s="19">
        <f t="shared" si="120"/>
        <v>1381800</v>
      </c>
      <c r="N2558" s="11">
        <f>M2558*(1+VOTOS!$P$3%)^Q2558</f>
        <v>1697342.7085394994</v>
      </c>
      <c r="O2558" s="54">
        <f t="shared" si="118"/>
        <v>1697342.7085394994</v>
      </c>
      <c r="P2558" s="103">
        <f t="shared" si="119"/>
        <v>1.1295368177590847E-5</v>
      </c>
      <c r="Q2558" s="6">
        <v>1705</v>
      </c>
      <c r="R2558" s="6"/>
      <c r="S2558" s="6" t="s">
        <v>11</v>
      </c>
      <c r="T2558" s="75"/>
    </row>
    <row r="2559" spans="1:20" s="47" customFormat="1" ht="14" x14ac:dyDescent="0.15">
      <c r="A2559" s="8" t="s">
        <v>415</v>
      </c>
      <c r="B2559" s="114" t="s">
        <v>416</v>
      </c>
      <c r="C2559" s="40" t="s">
        <v>65</v>
      </c>
      <c r="D2559" s="6" t="s">
        <v>777</v>
      </c>
      <c r="E2559" s="7" t="s">
        <v>778</v>
      </c>
      <c r="F2559" s="6" t="s">
        <v>4275</v>
      </c>
      <c r="G2559" s="6" t="s">
        <v>5224</v>
      </c>
      <c r="H2559" s="6" t="s">
        <v>38</v>
      </c>
      <c r="I2559" s="8" t="s">
        <v>39</v>
      </c>
      <c r="J2559" s="15" t="s">
        <v>7586</v>
      </c>
      <c r="K2559" s="7" t="s">
        <v>4280</v>
      </c>
      <c r="L2559" s="19">
        <v>950040</v>
      </c>
      <c r="M2559" s="19">
        <f t="shared" si="120"/>
        <v>950040</v>
      </c>
      <c r="N2559" s="11">
        <f>M2559*(1+VOTOS!$P$3%)^Q2559</f>
        <v>1134917.3436938862</v>
      </c>
      <c r="O2559" s="54">
        <f t="shared" si="118"/>
        <v>1134917.3436938862</v>
      </c>
      <c r="P2559" s="103">
        <f t="shared" si="119"/>
        <v>7.5525756723498671E-6</v>
      </c>
      <c r="Q2559" s="6">
        <v>1474</v>
      </c>
      <c r="R2559" s="6"/>
      <c r="S2559" s="6" t="s">
        <v>11</v>
      </c>
      <c r="T2559" s="75"/>
    </row>
    <row r="2560" spans="1:20" s="47" customFormat="1" ht="14" x14ac:dyDescent="0.15">
      <c r="A2560" s="8" t="s">
        <v>415</v>
      </c>
      <c r="B2560" s="114" t="s">
        <v>416</v>
      </c>
      <c r="C2560" s="40" t="s">
        <v>65</v>
      </c>
      <c r="D2560" s="6" t="s">
        <v>777</v>
      </c>
      <c r="E2560" s="7" t="s">
        <v>778</v>
      </c>
      <c r="F2560" s="6" t="s">
        <v>4275</v>
      </c>
      <c r="G2560" s="6" t="s">
        <v>5224</v>
      </c>
      <c r="H2560" s="6" t="s">
        <v>38</v>
      </c>
      <c r="I2560" s="8" t="s">
        <v>39</v>
      </c>
      <c r="J2560" s="15" t="s">
        <v>7586</v>
      </c>
      <c r="K2560" s="7" t="s">
        <v>4281</v>
      </c>
      <c r="L2560" s="19">
        <v>685200</v>
      </c>
      <c r="M2560" s="19">
        <f t="shared" si="120"/>
        <v>685200</v>
      </c>
      <c r="N2560" s="11">
        <f>M2560*(1+VOTOS!$P$3%)^Q2560</f>
        <v>813813.69335581537</v>
      </c>
      <c r="O2560" s="54">
        <f t="shared" si="118"/>
        <v>813813.69335581537</v>
      </c>
      <c r="P2560" s="103">
        <f t="shared" si="119"/>
        <v>5.4157155465254314E-6</v>
      </c>
      <c r="Q2560" s="6">
        <v>1426</v>
      </c>
      <c r="R2560" s="6"/>
      <c r="S2560" s="6" t="s">
        <v>11</v>
      </c>
      <c r="T2560" s="75"/>
    </row>
    <row r="2561" spans="1:20" s="47" customFormat="1" ht="14" x14ac:dyDescent="0.15">
      <c r="A2561" s="8" t="s">
        <v>415</v>
      </c>
      <c r="B2561" s="114" t="s">
        <v>416</v>
      </c>
      <c r="C2561" s="40" t="s">
        <v>65</v>
      </c>
      <c r="D2561" s="6" t="s">
        <v>777</v>
      </c>
      <c r="E2561" s="7" t="s">
        <v>778</v>
      </c>
      <c r="F2561" s="6" t="s">
        <v>4275</v>
      </c>
      <c r="G2561" s="6" t="s">
        <v>5224</v>
      </c>
      <c r="H2561" s="6" t="s">
        <v>38</v>
      </c>
      <c r="I2561" s="8" t="s">
        <v>39</v>
      </c>
      <c r="J2561" s="15" t="s">
        <v>7586</v>
      </c>
      <c r="K2561" s="7" t="s">
        <v>4279</v>
      </c>
      <c r="L2561" s="19">
        <v>407160</v>
      </c>
      <c r="M2561" s="19">
        <f t="shared" si="120"/>
        <v>407160</v>
      </c>
      <c r="N2561" s="11">
        <f>M2561*(1+VOTOS!$P$3%)^Q2561</f>
        <v>487568.05193644378</v>
      </c>
      <c r="O2561" s="54">
        <f t="shared" si="118"/>
        <v>487568.05193644378</v>
      </c>
      <c r="P2561" s="103">
        <f t="shared" si="119"/>
        <v>3.2446368258721668E-6</v>
      </c>
      <c r="Q2561" s="6">
        <v>1494</v>
      </c>
      <c r="R2561" s="6"/>
      <c r="S2561" s="6" t="s">
        <v>11</v>
      </c>
      <c r="T2561" s="75"/>
    </row>
    <row r="2562" spans="1:20" s="47" customFormat="1" ht="14" x14ac:dyDescent="0.15">
      <c r="A2562" s="8" t="s">
        <v>415</v>
      </c>
      <c r="B2562" s="114" t="s">
        <v>416</v>
      </c>
      <c r="C2562" s="40" t="s">
        <v>65</v>
      </c>
      <c r="D2562" s="6" t="s">
        <v>1361</v>
      </c>
      <c r="E2562" s="7" t="s">
        <v>1362</v>
      </c>
      <c r="F2562" s="6" t="s">
        <v>4282</v>
      </c>
      <c r="G2562" s="6" t="s">
        <v>1703</v>
      </c>
      <c r="H2562" s="6" t="s">
        <v>38</v>
      </c>
      <c r="I2562" s="8" t="s">
        <v>39</v>
      </c>
      <c r="J2562" s="15" t="s">
        <v>7586</v>
      </c>
      <c r="K2562" s="7" t="s">
        <v>4283</v>
      </c>
      <c r="L2562" s="19">
        <v>1560636</v>
      </c>
      <c r="M2562" s="19">
        <f t="shared" si="120"/>
        <v>1560636</v>
      </c>
      <c r="N2562" s="11">
        <f>M2562*(1+VOTOS!$P$3%)^Q2562</f>
        <v>1569320.1265796325</v>
      </c>
      <c r="O2562" s="54">
        <f t="shared" si="118"/>
        <v>1569320.1265796325</v>
      </c>
      <c r="P2562" s="103">
        <f t="shared" si="119"/>
        <v>1.0443411651070177E-5</v>
      </c>
      <c r="Q2562" s="6">
        <v>46</v>
      </c>
      <c r="R2562" s="6"/>
      <c r="S2562" s="6" t="s">
        <v>11</v>
      </c>
    </row>
    <row r="2563" spans="1:20" s="47" customFormat="1" ht="14" x14ac:dyDescent="0.15">
      <c r="A2563" s="8" t="s">
        <v>415</v>
      </c>
      <c r="B2563" s="114" t="s">
        <v>416</v>
      </c>
      <c r="C2563" s="40" t="s">
        <v>65</v>
      </c>
      <c r="D2563" s="6" t="s">
        <v>1361</v>
      </c>
      <c r="E2563" s="7" t="s">
        <v>1362</v>
      </c>
      <c r="F2563" s="6" t="s">
        <v>4282</v>
      </c>
      <c r="G2563" s="6" t="s">
        <v>1703</v>
      </c>
      <c r="H2563" s="6" t="s">
        <v>38</v>
      </c>
      <c r="I2563" s="8" t="s">
        <v>39</v>
      </c>
      <c r="J2563" s="15" t="s">
        <v>7586</v>
      </c>
      <c r="K2563" s="7" t="s">
        <v>4284</v>
      </c>
      <c r="L2563" s="19">
        <v>479981</v>
      </c>
      <c r="M2563" s="19">
        <f t="shared" si="120"/>
        <v>479981</v>
      </c>
      <c r="N2563" s="11">
        <f>M2563*(1+VOTOS!$P$3%)^Q2563</f>
        <v>482651.84429669613</v>
      </c>
      <c r="O2563" s="54">
        <f t="shared" si="118"/>
        <v>482651.84429669613</v>
      </c>
      <c r="P2563" s="103">
        <f t="shared" si="119"/>
        <v>3.2119207603133048E-6</v>
      </c>
      <c r="Q2563" s="6">
        <v>46</v>
      </c>
      <c r="R2563" s="6"/>
      <c r="S2563" s="6" t="s">
        <v>11</v>
      </c>
      <c r="T2563" s="75"/>
    </row>
    <row r="2564" spans="1:20" s="47" customFormat="1" ht="14" x14ac:dyDescent="0.15">
      <c r="A2564" s="8" t="s">
        <v>415</v>
      </c>
      <c r="B2564" s="114" t="s">
        <v>416</v>
      </c>
      <c r="C2564" s="40" t="s">
        <v>65</v>
      </c>
      <c r="D2564" s="6" t="s">
        <v>870</v>
      </c>
      <c r="E2564" s="7" t="s">
        <v>871</v>
      </c>
      <c r="F2564" s="6" t="s">
        <v>4285</v>
      </c>
      <c r="G2564" s="6" t="s">
        <v>5224</v>
      </c>
      <c r="H2564" s="6" t="s">
        <v>38</v>
      </c>
      <c r="I2564" s="8" t="s">
        <v>39</v>
      </c>
      <c r="J2564" s="15" t="s">
        <v>7586</v>
      </c>
      <c r="K2564" s="7" t="s">
        <v>2331</v>
      </c>
      <c r="L2564" s="19">
        <v>3589130</v>
      </c>
      <c r="M2564" s="19">
        <f t="shared" si="120"/>
        <v>3589130</v>
      </c>
      <c r="N2564" s="11">
        <f>M2564*(1+VOTOS!$P$3%)^Q2564</f>
        <v>3884225.2645545588</v>
      </c>
      <c r="O2564" s="54">
        <f t="shared" si="118"/>
        <v>3884225.2645545588</v>
      </c>
      <c r="P2564" s="103">
        <f t="shared" si="119"/>
        <v>2.5848494960452443E-5</v>
      </c>
      <c r="Q2564" s="6">
        <v>655</v>
      </c>
      <c r="R2564" s="6"/>
      <c r="S2564" s="6" t="s">
        <v>11</v>
      </c>
      <c r="T2564" s="75"/>
    </row>
    <row r="2565" spans="1:20" s="47" customFormat="1" ht="14" x14ac:dyDescent="0.15">
      <c r="A2565" s="8" t="s">
        <v>415</v>
      </c>
      <c r="B2565" s="114" t="s">
        <v>416</v>
      </c>
      <c r="C2565" s="40" t="s">
        <v>65</v>
      </c>
      <c r="D2565" s="6" t="s">
        <v>870</v>
      </c>
      <c r="E2565" s="7" t="s">
        <v>871</v>
      </c>
      <c r="F2565" s="6" t="s">
        <v>4285</v>
      </c>
      <c r="G2565" s="6" t="s">
        <v>5224</v>
      </c>
      <c r="H2565" s="6" t="s">
        <v>38</v>
      </c>
      <c r="I2565" s="8" t="s">
        <v>39</v>
      </c>
      <c r="J2565" s="15" t="s">
        <v>7586</v>
      </c>
      <c r="K2565" s="7" t="s">
        <v>4213</v>
      </c>
      <c r="L2565" s="19">
        <v>1599317</v>
      </c>
      <c r="M2565" s="19">
        <f t="shared" si="120"/>
        <v>1599317</v>
      </c>
      <c r="N2565" s="11">
        <f>M2565*(1+VOTOS!$P$3%)^Q2565</f>
        <v>1739812.826494952</v>
      </c>
      <c r="O2565" s="54">
        <f t="shared" si="118"/>
        <v>1739812.826494952</v>
      </c>
      <c r="P2565" s="103">
        <f t="shared" si="119"/>
        <v>1.157799561425349E-5</v>
      </c>
      <c r="Q2565" s="6">
        <v>698</v>
      </c>
      <c r="R2565" s="6"/>
      <c r="S2565" s="6" t="s">
        <v>11</v>
      </c>
      <c r="T2565" s="75"/>
    </row>
    <row r="2566" spans="1:20" s="47" customFormat="1" ht="14" x14ac:dyDescent="0.15">
      <c r="A2566" s="8" t="s">
        <v>415</v>
      </c>
      <c r="B2566" s="114" t="s">
        <v>416</v>
      </c>
      <c r="C2566" s="40" t="s">
        <v>65</v>
      </c>
      <c r="D2566" s="6" t="s">
        <v>870</v>
      </c>
      <c r="E2566" s="7" t="s">
        <v>871</v>
      </c>
      <c r="F2566" s="6" t="s">
        <v>4285</v>
      </c>
      <c r="G2566" s="6" t="s">
        <v>5224</v>
      </c>
      <c r="H2566" s="6" t="s">
        <v>38</v>
      </c>
      <c r="I2566" s="8" t="s">
        <v>39</v>
      </c>
      <c r="J2566" s="15" t="s">
        <v>7586</v>
      </c>
      <c r="K2566" s="7" t="s">
        <v>4180</v>
      </c>
      <c r="L2566" s="19">
        <v>1196489</v>
      </c>
      <c r="M2566" s="19">
        <f t="shared" si="120"/>
        <v>1196489</v>
      </c>
      <c r="N2566" s="11">
        <f>M2566*(1+VOTOS!$P$3%)^Q2566</f>
        <v>1290652.7453382304</v>
      </c>
      <c r="O2566" s="54">
        <f t="shared" si="118"/>
        <v>1290652.7453382304</v>
      </c>
      <c r="P2566" s="103">
        <f t="shared" si="119"/>
        <v>8.5889537066782954E-6</v>
      </c>
      <c r="Q2566" s="6">
        <v>628</v>
      </c>
      <c r="R2566" s="6"/>
      <c r="S2566" s="6" t="s">
        <v>11</v>
      </c>
      <c r="T2566" s="75"/>
    </row>
    <row r="2567" spans="1:20" s="47" customFormat="1" ht="14" x14ac:dyDescent="0.15">
      <c r="A2567" s="8" t="s">
        <v>415</v>
      </c>
      <c r="B2567" s="114" t="s">
        <v>416</v>
      </c>
      <c r="C2567" s="40" t="s">
        <v>65</v>
      </c>
      <c r="D2567" s="6" t="s">
        <v>870</v>
      </c>
      <c r="E2567" s="7" t="s">
        <v>871</v>
      </c>
      <c r="F2567" s="6" t="s">
        <v>4285</v>
      </c>
      <c r="G2567" s="6" t="s">
        <v>5224</v>
      </c>
      <c r="H2567" s="6" t="s">
        <v>38</v>
      </c>
      <c r="I2567" s="8" t="s">
        <v>39</v>
      </c>
      <c r="J2567" s="15" t="s">
        <v>7586</v>
      </c>
      <c r="K2567" s="7" t="s">
        <v>2413</v>
      </c>
      <c r="L2567" s="19">
        <v>300999</v>
      </c>
      <c r="M2567" s="19">
        <f t="shared" si="120"/>
        <v>300999</v>
      </c>
      <c r="N2567" s="11">
        <f>M2567*(1+VOTOS!$P$3%)^Q2567</f>
        <v>348554.63748401485</v>
      </c>
      <c r="O2567" s="54">
        <f t="shared" ref="O2567:O2630" si="121">+IF(N2567&gt;0,N2567,L2567)</f>
        <v>348554.63748401485</v>
      </c>
      <c r="P2567" s="103">
        <f t="shared" ref="P2567:P2630" si="122">+O2567/$O$4</f>
        <v>2.319539207127088E-6</v>
      </c>
      <c r="Q2567" s="6">
        <v>1216</v>
      </c>
      <c r="R2567" s="6"/>
      <c r="S2567" s="6" t="s">
        <v>11</v>
      </c>
      <c r="T2567" s="75"/>
    </row>
    <row r="2568" spans="1:20" s="47" customFormat="1" ht="14" x14ac:dyDescent="0.15">
      <c r="A2568" s="8" t="s">
        <v>415</v>
      </c>
      <c r="B2568" s="114" t="s">
        <v>416</v>
      </c>
      <c r="C2568" s="40" t="s">
        <v>65</v>
      </c>
      <c r="D2568" s="6" t="s">
        <v>870</v>
      </c>
      <c r="E2568" s="7" t="s">
        <v>871</v>
      </c>
      <c r="F2568" s="6" t="s">
        <v>4285</v>
      </c>
      <c r="G2568" s="6" t="s">
        <v>5224</v>
      </c>
      <c r="H2568" s="6" t="s">
        <v>38</v>
      </c>
      <c r="I2568" s="8" t="s">
        <v>39</v>
      </c>
      <c r="J2568" s="15" t="s">
        <v>7586</v>
      </c>
      <c r="K2568" s="17" t="s">
        <v>9</v>
      </c>
      <c r="L2568" s="19">
        <v>6733380</v>
      </c>
      <c r="M2568" s="19">
        <f t="shared" si="120"/>
        <v>6733380</v>
      </c>
      <c r="N2568" s="11">
        <f>M2568*(1+VOTOS!$P$3%)^Q2568</f>
        <v>7797204.7247403339</v>
      </c>
      <c r="O2568" s="54">
        <f t="shared" si="121"/>
        <v>7797204.7247403339</v>
      </c>
      <c r="P2568" s="103">
        <f t="shared" si="122"/>
        <v>5.1888341511052831E-5</v>
      </c>
      <c r="Q2568" s="6">
        <v>1216</v>
      </c>
      <c r="R2568" s="6"/>
      <c r="S2568" s="6" t="s">
        <v>11</v>
      </c>
      <c r="T2568" s="75"/>
    </row>
    <row r="2569" spans="1:20" s="47" customFormat="1" ht="14" x14ac:dyDescent="0.15">
      <c r="A2569" s="8" t="s">
        <v>415</v>
      </c>
      <c r="B2569" s="114" t="s">
        <v>416</v>
      </c>
      <c r="C2569" s="40" t="s">
        <v>65</v>
      </c>
      <c r="D2569" s="6" t="s">
        <v>1252</v>
      </c>
      <c r="E2569" s="7" t="s">
        <v>1253</v>
      </c>
      <c r="F2569" s="6" t="s">
        <v>2540</v>
      </c>
      <c r="G2569" s="6" t="s">
        <v>4936</v>
      </c>
      <c r="H2569" s="6" t="s">
        <v>38</v>
      </c>
      <c r="I2569" s="8" t="s">
        <v>39</v>
      </c>
      <c r="J2569" s="15" t="s">
        <v>7586</v>
      </c>
      <c r="K2569" s="7" t="s">
        <v>2541</v>
      </c>
      <c r="L2569" s="19">
        <v>873222</v>
      </c>
      <c r="M2569" s="19">
        <f t="shared" si="120"/>
        <v>873222</v>
      </c>
      <c r="N2569" s="11">
        <f>M2569*(1+VOTOS!$P$3%)^Q2569</f>
        <v>883286.68836852617</v>
      </c>
      <c r="O2569" s="54">
        <f t="shared" si="121"/>
        <v>883286.68836852617</v>
      </c>
      <c r="P2569" s="103">
        <f t="shared" si="122"/>
        <v>5.8780400100061905E-6</v>
      </c>
      <c r="Q2569" s="48">
        <v>95</v>
      </c>
      <c r="R2569" s="48"/>
      <c r="S2569" s="48" t="s">
        <v>11</v>
      </c>
      <c r="T2569" s="75"/>
    </row>
    <row r="2570" spans="1:20" s="47" customFormat="1" ht="14" x14ac:dyDescent="0.15">
      <c r="A2570" s="8" t="s">
        <v>415</v>
      </c>
      <c r="B2570" s="114" t="s">
        <v>416</v>
      </c>
      <c r="C2570" s="40" t="s">
        <v>65</v>
      </c>
      <c r="D2570" s="6" t="s">
        <v>1252</v>
      </c>
      <c r="E2570" s="7" t="s">
        <v>1253</v>
      </c>
      <c r="F2570" s="6" t="s">
        <v>2540</v>
      </c>
      <c r="G2570" s="6" t="s">
        <v>4936</v>
      </c>
      <c r="H2570" s="6" t="s">
        <v>38</v>
      </c>
      <c r="I2570" s="8" t="s">
        <v>39</v>
      </c>
      <c r="J2570" s="15" t="s">
        <v>7586</v>
      </c>
      <c r="K2570" s="7" t="s">
        <v>2542</v>
      </c>
      <c r="L2570" s="19">
        <v>871754</v>
      </c>
      <c r="M2570" s="19">
        <f t="shared" si="120"/>
        <v>871754</v>
      </c>
      <c r="N2570" s="11">
        <f>M2570*(1+VOTOS!$P$3%)^Q2570</f>
        <v>880313.80063341919</v>
      </c>
      <c r="O2570" s="54">
        <f t="shared" si="121"/>
        <v>880313.80063341919</v>
      </c>
      <c r="P2570" s="103">
        <f t="shared" si="122"/>
        <v>5.8582562260068048E-6</v>
      </c>
      <c r="Q2570" s="48">
        <v>81</v>
      </c>
      <c r="R2570" s="48"/>
      <c r="S2570" s="48" t="s">
        <v>11</v>
      </c>
    </row>
    <row r="2571" spans="1:20" s="47" customFormat="1" ht="14" x14ac:dyDescent="0.15">
      <c r="A2571" s="8" t="s">
        <v>415</v>
      </c>
      <c r="B2571" s="114" t="s">
        <v>416</v>
      </c>
      <c r="C2571" s="40" t="s">
        <v>65</v>
      </c>
      <c r="D2571" s="6" t="s">
        <v>1252</v>
      </c>
      <c r="E2571" s="7" t="s">
        <v>1253</v>
      </c>
      <c r="F2571" s="6" t="s">
        <v>2540</v>
      </c>
      <c r="G2571" s="6" t="s">
        <v>4936</v>
      </c>
      <c r="H2571" s="6" t="s">
        <v>38</v>
      </c>
      <c r="I2571" s="8" t="s">
        <v>39</v>
      </c>
      <c r="J2571" s="15" t="s">
        <v>7586</v>
      </c>
      <c r="K2571" s="7" t="s">
        <v>2543</v>
      </c>
      <c r="L2571" s="19">
        <v>871754</v>
      </c>
      <c r="M2571" s="19">
        <f t="shared" si="120"/>
        <v>871754</v>
      </c>
      <c r="N2571" s="11">
        <f>M2571*(1+VOTOS!$P$3%)^Q2571</f>
        <v>884145.08634130727</v>
      </c>
      <c r="O2571" s="54">
        <f t="shared" si="121"/>
        <v>884145.08634130727</v>
      </c>
      <c r="P2571" s="103">
        <f t="shared" si="122"/>
        <v>5.8837524221765072E-6</v>
      </c>
      <c r="Q2571" s="48">
        <v>117</v>
      </c>
      <c r="R2571" s="48"/>
      <c r="S2571" s="48" t="s">
        <v>11</v>
      </c>
      <c r="T2571" s="75"/>
    </row>
    <row r="2572" spans="1:20" s="47" customFormat="1" ht="14" x14ac:dyDescent="0.15">
      <c r="A2572" s="8" t="s">
        <v>415</v>
      </c>
      <c r="B2572" s="114" t="s">
        <v>416</v>
      </c>
      <c r="C2572" s="40" t="s">
        <v>65</v>
      </c>
      <c r="D2572" s="6" t="s">
        <v>1501</v>
      </c>
      <c r="E2572" s="7" t="s">
        <v>1502</v>
      </c>
      <c r="F2572" s="6" t="s">
        <v>4286</v>
      </c>
      <c r="G2572" s="6" t="s">
        <v>4936</v>
      </c>
      <c r="H2572" s="6" t="s">
        <v>38</v>
      </c>
      <c r="I2572" s="8" t="s">
        <v>39</v>
      </c>
      <c r="J2572" s="15" t="s">
        <v>7586</v>
      </c>
      <c r="K2572" s="7" t="s">
        <v>4291</v>
      </c>
      <c r="L2572" s="19">
        <v>230868</v>
      </c>
      <c r="M2572" s="19">
        <f t="shared" si="120"/>
        <v>230868</v>
      </c>
      <c r="N2572" s="11">
        <f>M2572*(1+VOTOS!$P$3%)^Q2572</f>
        <v>247509.8961132236</v>
      </c>
      <c r="O2572" s="54">
        <f t="shared" si="121"/>
        <v>247509.8961132236</v>
      </c>
      <c r="P2572" s="103">
        <f t="shared" si="122"/>
        <v>1.6471130963302818E-6</v>
      </c>
      <c r="Q2572" s="6">
        <v>577</v>
      </c>
      <c r="R2572" s="6"/>
      <c r="S2572" s="6" t="s">
        <v>11</v>
      </c>
      <c r="T2572" s="75"/>
    </row>
    <row r="2573" spans="1:20" s="47" customFormat="1" ht="14" x14ac:dyDescent="0.15">
      <c r="A2573" s="8" t="s">
        <v>415</v>
      </c>
      <c r="B2573" s="114" t="s">
        <v>416</v>
      </c>
      <c r="C2573" s="40" t="s">
        <v>65</v>
      </c>
      <c r="D2573" s="6" t="s">
        <v>1501</v>
      </c>
      <c r="E2573" s="7" t="s">
        <v>1502</v>
      </c>
      <c r="F2573" s="6" t="s">
        <v>4286</v>
      </c>
      <c r="G2573" s="6" t="s">
        <v>4936</v>
      </c>
      <c r="H2573" s="6" t="s">
        <v>38</v>
      </c>
      <c r="I2573" s="8" t="s">
        <v>39</v>
      </c>
      <c r="J2573" s="15" t="s">
        <v>7586</v>
      </c>
      <c r="K2573" s="7" t="s">
        <v>4290</v>
      </c>
      <c r="L2573" s="19">
        <v>230472</v>
      </c>
      <c r="M2573" s="19">
        <f t="shared" si="120"/>
        <v>230472</v>
      </c>
      <c r="N2573" s="11">
        <f>M2573*(1+VOTOS!$P$3%)^Q2573</f>
        <v>250446.31063280266</v>
      </c>
      <c r="O2573" s="54">
        <f t="shared" si="121"/>
        <v>250446.31063280266</v>
      </c>
      <c r="P2573" s="103">
        <f t="shared" si="122"/>
        <v>1.6666541606974236E-6</v>
      </c>
      <c r="Q2573" s="6">
        <v>689</v>
      </c>
      <c r="R2573" s="6"/>
      <c r="S2573" s="6" t="s">
        <v>11</v>
      </c>
      <c r="T2573" s="75"/>
    </row>
    <row r="2574" spans="1:20" s="47" customFormat="1" ht="14" x14ac:dyDescent="0.15">
      <c r="A2574" s="8" t="s">
        <v>415</v>
      </c>
      <c r="B2574" s="114" t="s">
        <v>416</v>
      </c>
      <c r="C2574" s="40" t="s">
        <v>65</v>
      </c>
      <c r="D2574" s="6" t="s">
        <v>1501</v>
      </c>
      <c r="E2574" s="7" t="s">
        <v>1502</v>
      </c>
      <c r="F2574" s="6" t="s">
        <v>4286</v>
      </c>
      <c r="G2574" s="6" t="s">
        <v>4936</v>
      </c>
      <c r="H2574" s="6" t="s">
        <v>38</v>
      </c>
      <c r="I2574" s="8" t="s">
        <v>39</v>
      </c>
      <c r="J2574" s="15" t="s">
        <v>7586</v>
      </c>
      <c r="K2574" s="7" t="s">
        <v>4289</v>
      </c>
      <c r="L2574" s="19">
        <v>207438</v>
      </c>
      <c r="M2574" s="19">
        <f t="shared" si="120"/>
        <v>207438</v>
      </c>
      <c r="N2574" s="11">
        <f>M2574*(1+VOTOS!$P$3%)^Q2574</f>
        <v>231032.07179352766</v>
      </c>
      <c r="O2574" s="54">
        <f t="shared" si="121"/>
        <v>231032.07179352766</v>
      </c>
      <c r="P2574" s="103">
        <f t="shared" si="122"/>
        <v>1.5374575202817784E-6</v>
      </c>
      <c r="Q2574" s="6">
        <v>893</v>
      </c>
      <c r="R2574" s="6"/>
      <c r="S2574" s="6" t="s">
        <v>11</v>
      </c>
      <c r="T2574" s="75"/>
    </row>
    <row r="2575" spans="1:20" s="47" customFormat="1" ht="14" x14ac:dyDescent="0.15">
      <c r="A2575" s="8" t="s">
        <v>415</v>
      </c>
      <c r="B2575" s="114" t="s">
        <v>416</v>
      </c>
      <c r="C2575" s="40" t="s">
        <v>65</v>
      </c>
      <c r="D2575" s="6" t="s">
        <v>1501</v>
      </c>
      <c r="E2575" s="7" t="s">
        <v>1502</v>
      </c>
      <c r="F2575" s="6" t="s">
        <v>4286</v>
      </c>
      <c r="G2575" s="6" t="s">
        <v>4936</v>
      </c>
      <c r="H2575" s="6" t="s">
        <v>38</v>
      </c>
      <c r="I2575" s="8" t="s">
        <v>39</v>
      </c>
      <c r="J2575" s="15" t="s">
        <v>7586</v>
      </c>
      <c r="K2575" s="7" t="s">
        <v>4293</v>
      </c>
      <c r="L2575" s="19">
        <v>197934</v>
      </c>
      <c r="M2575" s="19">
        <f t="shared" si="120"/>
        <v>197934</v>
      </c>
      <c r="N2575" s="11">
        <f>M2575*(1+VOTOS!$P$3%)^Q2575</f>
        <v>217147.90881736486</v>
      </c>
      <c r="O2575" s="54">
        <f t="shared" si="121"/>
        <v>217147.90881736486</v>
      </c>
      <c r="P2575" s="103">
        <f t="shared" si="122"/>
        <v>1.4450620765894566E-6</v>
      </c>
      <c r="Q2575" s="6">
        <v>768</v>
      </c>
      <c r="R2575" s="6"/>
      <c r="S2575" s="6" t="s">
        <v>11</v>
      </c>
      <c r="T2575" s="75"/>
    </row>
    <row r="2576" spans="1:20" s="47" customFormat="1" ht="14" x14ac:dyDescent="0.15">
      <c r="A2576" s="8" t="s">
        <v>415</v>
      </c>
      <c r="B2576" s="114" t="s">
        <v>416</v>
      </c>
      <c r="C2576" s="40" t="s">
        <v>65</v>
      </c>
      <c r="D2576" s="6" t="s">
        <v>1501</v>
      </c>
      <c r="E2576" s="7" t="s">
        <v>1502</v>
      </c>
      <c r="F2576" s="6" t="s">
        <v>4286</v>
      </c>
      <c r="G2576" s="6" t="s">
        <v>4936</v>
      </c>
      <c r="H2576" s="6" t="s">
        <v>38</v>
      </c>
      <c r="I2576" s="8" t="s">
        <v>39</v>
      </c>
      <c r="J2576" s="15" t="s">
        <v>7586</v>
      </c>
      <c r="K2576" s="7" t="s">
        <v>4292</v>
      </c>
      <c r="L2576" s="19">
        <v>197208</v>
      </c>
      <c r="M2576" s="19">
        <f t="shared" si="120"/>
        <v>197208</v>
      </c>
      <c r="N2576" s="11">
        <f>M2576*(1+VOTOS!$P$3%)^Q2576</f>
        <v>204920.0423296596</v>
      </c>
      <c r="O2576" s="54">
        <f t="shared" si="121"/>
        <v>204920.0423296596</v>
      </c>
      <c r="P2576" s="103">
        <f t="shared" si="122"/>
        <v>1.3636888493029641E-6</v>
      </c>
      <c r="Q2576" s="6">
        <v>318</v>
      </c>
      <c r="R2576" s="6"/>
      <c r="S2576" s="6" t="s">
        <v>11</v>
      </c>
      <c r="T2576" s="75"/>
    </row>
    <row r="2577" spans="1:20" s="47" customFormat="1" ht="14" x14ac:dyDescent="0.15">
      <c r="A2577" s="8" t="s">
        <v>415</v>
      </c>
      <c r="B2577" s="114" t="s">
        <v>416</v>
      </c>
      <c r="C2577" s="40" t="s">
        <v>65</v>
      </c>
      <c r="D2577" s="6" t="s">
        <v>1501</v>
      </c>
      <c r="E2577" s="7" t="s">
        <v>1502</v>
      </c>
      <c r="F2577" s="6" t="s">
        <v>4286</v>
      </c>
      <c r="G2577" s="6" t="s">
        <v>4936</v>
      </c>
      <c r="H2577" s="6" t="s">
        <v>38</v>
      </c>
      <c r="I2577" s="8" t="s">
        <v>39</v>
      </c>
      <c r="J2577" s="15" t="s">
        <v>7586</v>
      </c>
      <c r="K2577" s="7" t="s">
        <v>4288</v>
      </c>
      <c r="L2577" s="19">
        <v>195822</v>
      </c>
      <c r="M2577" s="19">
        <f t="shared" si="120"/>
        <v>195822</v>
      </c>
      <c r="N2577" s="11">
        <f>M2577*(1+VOTOS!$P$3%)^Q2577</f>
        <v>219176.21037720752</v>
      </c>
      <c r="O2577" s="54">
        <f t="shared" si="121"/>
        <v>219176.21037720752</v>
      </c>
      <c r="P2577" s="103">
        <f t="shared" si="122"/>
        <v>1.4585598886567191E-6</v>
      </c>
      <c r="Q2577" s="6">
        <v>934</v>
      </c>
      <c r="R2577" s="6"/>
      <c r="S2577" s="6" t="s">
        <v>11</v>
      </c>
      <c r="T2577" s="75"/>
    </row>
    <row r="2578" spans="1:20" s="47" customFormat="1" ht="14" x14ac:dyDescent="0.15">
      <c r="A2578" s="8" t="s">
        <v>415</v>
      </c>
      <c r="B2578" s="114" t="s">
        <v>416</v>
      </c>
      <c r="C2578" s="40" t="s">
        <v>65</v>
      </c>
      <c r="D2578" s="6" t="s">
        <v>1501</v>
      </c>
      <c r="E2578" s="7" t="s">
        <v>1502</v>
      </c>
      <c r="F2578" s="6" t="s">
        <v>4286</v>
      </c>
      <c r="G2578" s="6" t="s">
        <v>4936</v>
      </c>
      <c r="H2578" s="6" t="s">
        <v>38</v>
      </c>
      <c r="I2578" s="8" t="s">
        <v>39</v>
      </c>
      <c r="J2578" s="15" t="s">
        <v>7586</v>
      </c>
      <c r="K2578" s="7" t="s">
        <v>4287</v>
      </c>
      <c r="L2578" s="19">
        <v>177432</v>
      </c>
      <c r="M2578" s="19">
        <f t="shared" ref="M2578:M2641" si="123">+IF(Q2578&gt;0,L2578,0)</f>
        <v>177432</v>
      </c>
      <c r="N2578" s="11">
        <f>M2578*(1+VOTOS!$P$3%)^Q2578</f>
        <v>201367.18049893033</v>
      </c>
      <c r="O2578" s="54">
        <f t="shared" si="121"/>
        <v>201367.18049893033</v>
      </c>
      <c r="P2578" s="103">
        <f t="shared" si="122"/>
        <v>1.3400454906221897E-6</v>
      </c>
      <c r="Q2578" s="6">
        <v>1049</v>
      </c>
      <c r="R2578" s="6"/>
      <c r="S2578" s="6" t="s">
        <v>11</v>
      </c>
    </row>
    <row r="2579" spans="1:20" s="47" customFormat="1" ht="14" x14ac:dyDescent="0.15">
      <c r="A2579" s="14" t="s">
        <v>5234</v>
      </c>
      <c r="B2579" s="115" t="s">
        <v>416</v>
      </c>
      <c r="C2579" s="40" t="s">
        <v>65</v>
      </c>
      <c r="D2579" s="12" t="s">
        <v>427</v>
      </c>
      <c r="E2579" s="51" t="s">
        <v>428</v>
      </c>
      <c r="F2579" s="14" t="s">
        <v>5404</v>
      </c>
      <c r="G2579" s="14" t="s">
        <v>37</v>
      </c>
      <c r="H2579" s="14" t="s">
        <v>38</v>
      </c>
      <c r="I2579" s="14" t="s">
        <v>39</v>
      </c>
      <c r="J2579" s="15" t="s">
        <v>7586</v>
      </c>
      <c r="K2579" s="52" t="s">
        <v>4000</v>
      </c>
      <c r="L2579" s="109">
        <v>6695903.5</v>
      </c>
      <c r="M2579" s="19">
        <f t="shared" si="123"/>
        <v>6695903.5</v>
      </c>
      <c r="N2579" s="11">
        <f>M2579*(1+VOTOS!$P$3%)^Q2579</f>
        <v>6795176.2101173596</v>
      </c>
      <c r="O2579" s="54">
        <f t="shared" si="121"/>
        <v>6795176.2101173596</v>
      </c>
      <c r="P2579" s="103">
        <f t="shared" si="122"/>
        <v>4.5220105956637348E-5</v>
      </c>
      <c r="Q2579" s="6">
        <v>122</v>
      </c>
      <c r="R2579" s="6"/>
      <c r="S2579" s="6" t="s">
        <v>7</v>
      </c>
      <c r="T2579" s="75"/>
    </row>
    <row r="2580" spans="1:20" s="47" customFormat="1" ht="14" x14ac:dyDescent="0.15">
      <c r="A2580" s="14" t="s">
        <v>5234</v>
      </c>
      <c r="B2580" s="115" t="s">
        <v>416</v>
      </c>
      <c r="C2580" s="40" t="s">
        <v>65</v>
      </c>
      <c r="D2580" s="12" t="s">
        <v>427</v>
      </c>
      <c r="E2580" s="51" t="s">
        <v>428</v>
      </c>
      <c r="F2580" s="14" t="s">
        <v>5404</v>
      </c>
      <c r="G2580" s="14" t="s">
        <v>37</v>
      </c>
      <c r="H2580" s="14" t="s">
        <v>38</v>
      </c>
      <c r="I2580" s="14" t="s">
        <v>39</v>
      </c>
      <c r="J2580" s="15" t="s">
        <v>7586</v>
      </c>
      <c r="K2580" s="52" t="s">
        <v>3978</v>
      </c>
      <c r="L2580" s="109">
        <v>4827279.5</v>
      </c>
      <c r="M2580" s="19">
        <f t="shared" si="123"/>
        <v>4827279.5</v>
      </c>
      <c r="N2580" s="11">
        <f>M2580*(1+VOTOS!$P$3%)^Q2580</f>
        <v>4888812.2432963699</v>
      </c>
      <c r="O2580" s="54">
        <f t="shared" si="121"/>
        <v>4888812.2432963699</v>
      </c>
      <c r="P2580" s="103">
        <f t="shared" si="122"/>
        <v>3.2533756418974401E-5</v>
      </c>
      <c r="Q2580" s="6">
        <v>105</v>
      </c>
      <c r="R2580" s="6"/>
      <c r="S2580" s="6" t="s">
        <v>7</v>
      </c>
    </row>
    <row r="2581" spans="1:20" s="47" customFormat="1" ht="14" x14ac:dyDescent="0.15">
      <c r="A2581" s="14" t="s">
        <v>5234</v>
      </c>
      <c r="B2581" s="115" t="s">
        <v>416</v>
      </c>
      <c r="C2581" s="40" t="s">
        <v>65</v>
      </c>
      <c r="D2581" s="12" t="s">
        <v>427</v>
      </c>
      <c r="E2581" s="51" t="s">
        <v>428</v>
      </c>
      <c r="F2581" s="14" t="s">
        <v>5404</v>
      </c>
      <c r="G2581" s="14" t="s">
        <v>37</v>
      </c>
      <c r="H2581" s="14" t="s">
        <v>38</v>
      </c>
      <c r="I2581" s="14" t="s">
        <v>39</v>
      </c>
      <c r="J2581" s="15" t="s">
        <v>7586</v>
      </c>
      <c r="K2581" s="52" t="s">
        <v>5405</v>
      </c>
      <c r="L2581" s="109">
        <v>3415784.5</v>
      </c>
      <c r="M2581" s="19">
        <f t="shared" si="123"/>
        <v>3415784.5</v>
      </c>
      <c r="N2581" s="11">
        <f>M2581*(1+VOTOS!$P$3%)^Q2581</f>
        <v>3468517.9697366431</v>
      </c>
      <c r="O2581" s="54">
        <f t="shared" si="121"/>
        <v>3468517.9697366431</v>
      </c>
      <c r="P2581" s="103">
        <f t="shared" si="122"/>
        <v>2.3082072525280808E-5</v>
      </c>
      <c r="Q2581" s="6">
        <v>127</v>
      </c>
      <c r="R2581" s="6"/>
      <c r="S2581" s="6" t="s">
        <v>7</v>
      </c>
      <c r="T2581" s="75"/>
    </row>
    <row r="2582" spans="1:20" s="47" customFormat="1" ht="14" x14ac:dyDescent="0.15">
      <c r="A2582" s="14" t="s">
        <v>5234</v>
      </c>
      <c r="B2582" s="115" t="s">
        <v>416</v>
      </c>
      <c r="C2582" s="40" t="s">
        <v>65</v>
      </c>
      <c r="D2582" s="12" t="s">
        <v>427</v>
      </c>
      <c r="E2582" s="51" t="s">
        <v>428</v>
      </c>
      <c r="F2582" s="14" t="s">
        <v>5404</v>
      </c>
      <c r="G2582" s="14" t="s">
        <v>37</v>
      </c>
      <c r="H2582" s="14" t="s">
        <v>38</v>
      </c>
      <c r="I2582" s="14" t="s">
        <v>39</v>
      </c>
      <c r="J2582" s="15" t="s">
        <v>7586</v>
      </c>
      <c r="K2582" s="52" t="s">
        <v>4163</v>
      </c>
      <c r="L2582" s="109">
        <v>3091261.5</v>
      </c>
      <c r="M2582" s="19">
        <f t="shared" si="123"/>
        <v>3091261.5</v>
      </c>
      <c r="N2582" s="11">
        <f>M2582*(1+VOTOS!$P$3%)^Q2582</f>
        <v>3125382.6940371254</v>
      </c>
      <c r="O2582" s="54">
        <f t="shared" si="121"/>
        <v>3125382.6940371254</v>
      </c>
      <c r="P2582" s="103">
        <f t="shared" si="122"/>
        <v>2.0798597741876452E-5</v>
      </c>
      <c r="Q2582" s="6">
        <v>91</v>
      </c>
      <c r="R2582" s="6"/>
      <c r="S2582" s="6" t="s">
        <v>7</v>
      </c>
      <c r="T2582" s="75"/>
    </row>
    <row r="2583" spans="1:20" s="47" customFormat="1" ht="14" x14ac:dyDescent="0.15">
      <c r="A2583" s="14" t="s">
        <v>5234</v>
      </c>
      <c r="B2583" s="115" t="s">
        <v>416</v>
      </c>
      <c r="C2583" s="40" t="s">
        <v>65</v>
      </c>
      <c r="D2583" s="12" t="s">
        <v>427</v>
      </c>
      <c r="E2583" s="51" t="s">
        <v>428</v>
      </c>
      <c r="F2583" s="14" t="s">
        <v>5404</v>
      </c>
      <c r="G2583" s="14" t="s">
        <v>37</v>
      </c>
      <c r="H2583" s="14" t="s">
        <v>38</v>
      </c>
      <c r="I2583" s="14" t="s">
        <v>39</v>
      </c>
      <c r="J2583" s="15" t="s">
        <v>7586</v>
      </c>
      <c r="K2583" s="52" t="s">
        <v>5372</v>
      </c>
      <c r="L2583" s="109">
        <v>3068902</v>
      </c>
      <c r="M2583" s="19">
        <f t="shared" si="123"/>
        <v>3068902</v>
      </c>
      <c r="N2583" s="11">
        <f>M2583*(1+VOTOS!$P$3%)^Q2583</f>
        <v>3089703.7540263217</v>
      </c>
      <c r="O2583" s="54">
        <f t="shared" si="121"/>
        <v>3089703.7540263217</v>
      </c>
      <c r="P2583" s="103">
        <f t="shared" si="122"/>
        <v>2.0561163803767996E-5</v>
      </c>
      <c r="Q2583" s="6">
        <v>56</v>
      </c>
      <c r="R2583" s="6"/>
      <c r="S2583" s="6" t="s">
        <v>7</v>
      </c>
      <c r="T2583" s="75"/>
    </row>
    <row r="2584" spans="1:20" s="47" customFormat="1" ht="14" x14ac:dyDescent="0.15">
      <c r="A2584" s="14" t="s">
        <v>5234</v>
      </c>
      <c r="B2584" s="115" t="s">
        <v>416</v>
      </c>
      <c r="C2584" s="40" t="s">
        <v>65</v>
      </c>
      <c r="D2584" s="12" t="s">
        <v>427</v>
      </c>
      <c r="E2584" s="51" t="s">
        <v>428</v>
      </c>
      <c r="F2584" s="14" t="s">
        <v>5404</v>
      </c>
      <c r="G2584" s="14" t="s">
        <v>37</v>
      </c>
      <c r="H2584" s="14" t="s">
        <v>38</v>
      </c>
      <c r="I2584" s="14" t="s">
        <v>39</v>
      </c>
      <c r="J2584" s="15" t="s">
        <v>7586</v>
      </c>
      <c r="K2584" s="52" t="s">
        <v>943</v>
      </c>
      <c r="L2584" s="109">
        <v>2831155</v>
      </c>
      <c r="M2584" s="19">
        <f t="shared" si="123"/>
        <v>2831155</v>
      </c>
      <c r="N2584" s="11">
        <f>M2584*(1+VOTOS!$P$3%)^Q2584</f>
        <v>2838678.5691100578</v>
      </c>
      <c r="O2584" s="54">
        <f t="shared" si="121"/>
        <v>2838678.5691100578</v>
      </c>
      <c r="P2584" s="103">
        <f t="shared" si="122"/>
        <v>1.8890657387349123E-5</v>
      </c>
      <c r="Q2584" s="6">
        <v>22</v>
      </c>
      <c r="R2584" s="6"/>
      <c r="S2584" s="6" t="s">
        <v>7</v>
      </c>
      <c r="T2584" s="75"/>
    </row>
    <row r="2585" spans="1:20" s="47" customFormat="1" ht="14" x14ac:dyDescent="0.15">
      <c r="A2585" s="14" t="s">
        <v>5234</v>
      </c>
      <c r="B2585" s="115" t="s">
        <v>416</v>
      </c>
      <c r="C2585" s="40" t="s">
        <v>65</v>
      </c>
      <c r="D2585" s="12" t="s">
        <v>427</v>
      </c>
      <c r="E2585" s="51" t="s">
        <v>428</v>
      </c>
      <c r="F2585" s="14" t="s">
        <v>5404</v>
      </c>
      <c r="G2585" s="14" t="s">
        <v>37</v>
      </c>
      <c r="H2585" s="14" t="s">
        <v>38</v>
      </c>
      <c r="I2585" s="14" t="s">
        <v>39</v>
      </c>
      <c r="J2585" s="15" t="s">
        <v>7586</v>
      </c>
      <c r="K2585" s="52" t="s">
        <v>4614</v>
      </c>
      <c r="L2585" s="109">
        <v>2565765</v>
      </c>
      <c r="M2585" s="19">
        <f t="shared" si="123"/>
        <v>2565765</v>
      </c>
      <c r="N2585" s="11">
        <f>M2585*(1+VOTOS!$P$3%)^Q2585</f>
        <v>2587834.757374499</v>
      </c>
      <c r="O2585" s="54">
        <f t="shared" si="121"/>
        <v>2587834.757374499</v>
      </c>
      <c r="P2585" s="103">
        <f t="shared" si="122"/>
        <v>1.7221357961624172E-5</v>
      </c>
      <c r="Q2585" s="6">
        <v>71</v>
      </c>
      <c r="R2585" s="6"/>
      <c r="S2585" s="6" t="s">
        <v>7</v>
      </c>
      <c r="T2585" s="75"/>
    </row>
    <row r="2586" spans="1:20" s="47" customFormat="1" ht="14" x14ac:dyDescent="0.15">
      <c r="A2586" s="14" t="s">
        <v>5234</v>
      </c>
      <c r="B2586" s="115" t="s">
        <v>416</v>
      </c>
      <c r="C2586" s="40" t="s">
        <v>65</v>
      </c>
      <c r="D2586" s="12" t="s">
        <v>427</v>
      </c>
      <c r="E2586" s="51" t="s">
        <v>428</v>
      </c>
      <c r="F2586" s="14" t="s">
        <v>5404</v>
      </c>
      <c r="G2586" s="14" t="s">
        <v>37</v>
      </c>
      <c r="H2586" s="14" t="s">
        <v>38</v>
      </c>
      <c r="I2586" s="14" t="s">
        <v>39</v>
      </c>
      <c r="J2586" s="15" t="s">
        <v>7586</v>
      </c>
      <c r="K2586" s="52" t="s">
        <v>5406</v>
      </c>
      <c r="L2586" s="109">
        <v>855255</v>
      </c>
      <c r="M2586" s="19">
        <f t="shared" si="123"/>
        <v>855255</v>
      </c>
      <c r="N2586" s="11">
        <f>M2586*(1+VOTOS!$P$3%)^Q2586</f>
        <v>861052.12357702595</v>
      </c>
      <c r="O2586" s="54">
        <f t="shared" si="121"/>
        <v>861052.12357702595</v>
      </c>
      <c r="P2586" s="103">
        <f t="shared" si="122"/>
        <v>5.7300748440294287E-6</v>
      </c>
      <c r="Q2586" s="6">
        <v>56</v>
      </c>
      <c r="R2586" s="6"/>
      <c r="S2586" s="6" t="s">
        <v>7</v>
      </c>
      <c r="T2586" s="75"/>
    </row>
    <row r="2587" spans="1:20" s="47" customFormat="1" ht="14" x14ac:dyDescent="0.15">
      <c r="A2587" s="14" t="s">
        <v>5234</v>
      </c>
      <c r="B2587" s="115" t="s">
        <v>416</v>
      </c>
      <c r="C2587" s="40" t="s">
        <v>65</v>
      </c>
      <c r="D2587" s="12" t="s">
        <v>1306</v>
      </c>
      <c r="E2587" s="51" t="s">
        <v>1307</v>
      </c>
      <c r="F2587" s="14" t="s">
        <v>5431</v>
      </c>
      <c r="G2587" s="14" t="s">
        <v>37</v>
      </c>
      <c r="H2587" s="14" t="s">
        <v>38</v>
      </c>
      <c r="I2587" s="14" t="s">
        <v>39</v>
      </c>
      <c r="J2587" s="15" t="s">
        <v>7586</v>
      </c>
      <c r="K2587" s="52" t="s">
        <v>5432</v>
      </c>
      <c r="L2587" s="109">
        <v>2358345</v>
      </c>
      <c r="M2587" s="19">
        <f t="shared" si="123"/>
        <v>2358345</v>
      </c>
      <c r="N2587" s="11">
        <f>M2587*(1+VOTOS!$P$3%)^Q2587</f>
        <v>2386678.4575178358</v>
      </c>
      <c r="O2587" s="54">
        <f t="shared" si="121"/>
        <v>2386678.4575178358</v>
      </c>
      <c r="P2587" s="103">
        <f t="shared" si="122"/>
        <v>1.5882715826072203E-5</v>
      </c>
      <c r="Q2587" s="6">
        <v>99</v>
      </c>
      <c r="R2587" s="6"/>
      <c r="S2587" s="6" t="s">
        <v>7</v>
      </c>
      <c r="T2587" s="75"/>
    </row>
    <row r="2588" spans="1:20" s="47" customFormat="1" ht="14" x14ac:dyDescent="0.15">
      <c r="A2588" s="8" t="s">
        <v>415</v>
      </c>
      <c r="B2588" s="114" t="s">
        <v>416</v>
      </c>
      <c r="C2588" s="40" t="s">
        <v>65</v>
      </c>
      <c r="D2588" s="6" t="s">
        <v>1427</v>
      </c>
      <c r="E2588" s="7" t="s">
        <v>1428</v>
      </c>
      <c r="F2588" s="6" t="s">
        <v>2544</v>
      </c>
      <c r="G2588" s="6" t="s">
        <v>118</v>
      </c>
      <c r="H2588" s="6" t="s">
        <v>38</v>
      </c>
      <c r="I2588" s="8" t="s">
        <v>39</v>
      </c>
      <c r="J2588" s="15" t="s">
        <v>7586</v>
      </c>
      <c r="K2588" s="7" t="s">
        <v>2545</v>
      </c>
      <c r="L2588" s="19">
        <v>831581</v>
      </c>
      <c r="M2588" s="19">
        <f t="shared" si="123"/>
        <v>831581</v>
      </c>
      <c r="N2588" s="11">
        <f>M2588*(1+VOTOS!$P$3%)^Q2588</f>
        <v>832584.75496402255</v>
      </c>
      <c r="O2588" s="54">
        <f t="shared" si="121"/>
        <v>832584.75496402255</v>
      </c>
      <c r="P2588" s="103">
        <f t="shared" si="122"/>
        <v>5.5406320120584186E-6</v>
      </c>
      <c r="Q2588" s="48">
        <v>10</v>
      </c>
      <c r="R2588" s="48"/>
      <c r="S2588" s="48" t="s">
        <v>11</v>
      </c>
      <c r="T2588" s="75"/>
    </row>
    <row r="2589" spans="1:20" s="47" customFormat="1" ht="14" x14ac:dyDescent="0.15">
      <c r="A2589" s="8" t="s">
        <v>415</v>
      </c>
      <c r="B2589" s="114" t="s">
        <v>416</v>
      </c>
      <c r="C2589" s="40" t="s">
        <v>65</v>
      </c>
      <c r="D2589" s="6" t="s">
        <v>1427</v>
      </c>
      <c r="E2589" s="7" t="s">
        <v>1428</v>
      </c>
      <c r="F2589" s="6" t="s">
        <v>2544</v>
      </c>
      <c r="G2589" s="6" t="s">
        <v>118</v>
      </c>
      <c r="H2589" s="6" t="s">
        <v>38</v>
      </c>
      <c r="I2589" s="8" t="s">
        <v>39</v>
      </c>
      <c r="J2589" s="15" t="s">
        <v>7586</v>
      </c>
      <c r="K2589" s="7" t="s">
        <v>2546</v>
      </c>
      <c r="L2589" s="19">
        <v>831581</v>
      </c>
      <c r="M2589" s="19">
        <f t="shared" si="123"/>
        <v>831581</v>
      </c>
      <c r="N2589" s="11">
        <f>M2589*(1+VOTOS!$P$3%)^Q2589</f>
        <v>836107.44810484408</v>
      </c>
      <c r="O2589" s="54">
        <f t="shared" si="121"/>
        <v>836107.44810484408</v>
      </c>
      <c r="P2589" s="103">
        <f t="shared" si="122"/>
        <v>5.5640746060626019E-6</v>
      </c>
      <c r="Q2589" s="48">
        <v>45</v>
      </c>
      <c r="R2589" s="48"/>
      <c r="S2589" s="48" t="s">
        <v>11</v>
      </c>
      <c r="T2589" s="75"/>
    </row>
    <row r="2590" spans="1:20" s="47" customFormat="1" ht="14" x14ac:dyDescent="0.15">
      <c r="A2590" s="14" t="s">
        <v>5234</v>
      </c>
      <c r="B2590" s="115" t="s">
        <v>416</v>
      </c>
      <c r="C2590" s="40" t="s">
        <v>65</v>
      </c>
      <c r="D2590" s="12" t="s">
        <v>242</v>
      </c>
      <c r="E2590" s="51" t="s">
        <v>243</v>
      </c>
      <c r="F2590" s="14" t="s">
        <v>6074</v>
      </c>
      <c r="G2590" s="14" t="s">
        <v>37</v>
      </c>
      <c r="H2590" s="14" t="s">
        <v>38</v>
      </c>
      <c r="I2590" s="14" t="s">
        <v>39</v>
      </c>
      <c r="J2590" s="15" t="s">
        <v>7586</v>
      </c>
      <c r="K2590" s="52" t="s">
        <v>2708</v>
      </c>
      <c r="L2590" s="109">
        <v>40241250</v>
      </c>
      <c r="M2590" s="19">
        <f t="shared" si="123"/>
        <v>40241250</v>
      </c>
      <c r="N2590" s="11">
        <f>M2590*(1+VOTOS!$P$3%)^Q2590</f>
        <v>40906889.232323192</v>
      </c>
      <c r="O2590" s="54">
        <f t="shared" si="121"/>
        <v>40906889.232323192</v>
      </c>
      <c r="P2590" s="103">
        <f t="shared" si="122"/>
        <v>2.7222456169538156E-4</v>
      </c>
      <c r="Q2590" s="6">
        <v>136</v>
      </c>
      <c r="R2590" s="6"/>
      <c r="S2590" s="6" t="s">
        <v>7</v>
      </c>
      <c r="T2590" s="75"/>
    </row>
    <row r="2591" spans="1:20" s="47" customFormat="1" ht="14" x14ac:dyDescent="0.15">
      <c r="A2591" s="14" t="s">
        <v>5234</v>
      </c>
      <c r="B2591" s="115" t="s">
        <v>416</v>
      </c>
      <c r="C2591" s="40" t="s">
        <v>65</v>
      </c>
      <c r="D2591" s="12" t="s">
        <v>242</v>
      </c>
      <c r="E2591" s="51" t="s">
        <v>243</v>
      </c>
      <c r="F2591" s="14" t="s">
        <v>6074</v>
      </c>
      <c r="G2591" s="14" t="s">
        <v>37</v>
      </c>
      <c r="H2591" s="14" t="s">
        <v>38</v>
      </c>
      <c r="I2591" s="14" t="s">
        <v>39</v>
      </c>
      <c r="J2591" s="15" t="s">
        <v>7586</v>
      </c>
      <c r="K2591" s="52" t="s">
        <v>2701</v>
      </c>
      <c r="L2591" s="109">
        <v>26827500</v>
      </c>
      <c r="M2591" s="19">
        <f t="shared" si="123"/>
        <v>0</v>
      </c>
      <c r="N2591" s="11">
        <f>M2591*(1+VOTOS!$P$3%)^Q2591</f>
        <v>0</v>
      </c>
      <c r="O2591" s="54">
        <f t="shared" si="121"/>
        <v>26827500</v>
      </c>
      <c r="P2591" s="103">
        <f t="shared" si="122"/>
        <v>1.7852993874469905E-4</v>
      </c>
      <c r="Q2591" s="6">
        <v>0</v>
      </c>
      <c r="R2591" s="6"/>
      <c r="S2591" s="6" t="s">
        <v>7</v>
      </c>
      <c r="T2591" s="75"/>
    </row>
    <row r="2592" spans="1:20" s="47" customFormat="1" ht="14" x14ac:dyDescent="0.15">
      <c r="A2592" s="8" t="s">
        <v>415</v>
      </c>
      <c r="B2592" s="114" t="s">
        <v>416</v>
      </c>
      <c r="C2592" s="40" t="s">
        <v>65</v>
      </c>
      <c r="D2592" s="6" t="s">
        <v>740</v>
      </c>
      <c r="E2592" s="7" t="s">
        <v>741</v>
      </c>
      <c r="F2592" s="6" t="s">
        <v>4294</v>
      </c>
      <c r="G2592" s="6" t="s">
        <v>5224</v>
      </c>
      <c r="H2592" s="6" t="s">
        <v>38</v>
      </c>
      <c r="I2592" s="8" t="s">
        <v>39</v>
      </c>
      <c r="J2592" s="15" t="s">
        <v>7586</v>
      </c>
      <c r="K2592" s="7" t="s">
        <v>3971</v>
      </c>
      <c r="L2592" s="19">
        <v>1795600</v>
      </c>
      <c r="M2592" s="19">
        <f t="shared" si="123"/>
        <v>1795600</v>
      </c>
      <c r="N2592" s="11">
        <f>M2592*(1+VOTOS!$P$3%)^Q2592</f>
        <v>2051140.3543031965</v>
      </c>
      <c r="O2592" s="54">
        <f t="shared" si="121"/>
        <v>2051140.3543031965</v>
      </c>
      <c r="P2592" s="103">
        <f t="shared" si="122"/>
        <v>1.3649798222366229E-5</v>
      </c>
      <c r="Q2592" s="6">
        <v>1103</v>
      </c>
      <c r="R2592" s="6"/>
      <c r="S2592" s="6" t="s">
        <v>11</v>
      </c>
      <c r="T2592" s="75"/>
    </row>
    <row r="2593" spans="1:20" s="47" customFormat="1" ht="14" x14ac:dyDescent="0.15">
      <c r="A2593" s="8" t="s">
        <v>415</v>
      </c>
      <c r="B2593" s="114" t="s">
        <v>416</v>
      </c>
      <c r="C2593" s="40" t="s">
        <v>65</v>
      </c>
      <c r="D2593" s="6" t="s">
        <v>740</v>
      </c>
      <c r="E2593" s="7" t="s">
        <v>741</v>
      </c>
      <c r="F2593" s="6" t="s">
        <v>4294</v>
      </c>
      <c r="G2593" s="6" t="s">
        <v>5224</v>
      </c>
      <c r="H2593" s="6" t="s">
        <v>38</v>
      </c>
      <c r="I2593" s="8" t="s">
        <v>39</v>
      </c>
      <c r="J2593" s="15" t="s">
        <v>7586</v>
      </c>
      <c r="K2593" s="7" t="s">
        <v>3286</v>
      </c>
      <c r="L2593" s="19">
        <v>1589200</v>
      </c>
      <c r="M2593" s="19">
        <f t="shared" si="123"/>
        <v>1589200</v>
      </c>
      <c r="N2593" s="11">
        <f>M2593*(1+VOTOS!$P$3%)^Q2593</f>
        <v>1834076.5529320638</v>
      </c>
      <c r="O2593" s="54">
        <f t="shared" si="121"/>
        <v>1834076.5529320638</v>
      </c>
      <c r="P2593" s="103">
        <f t="shared" si="122"/>
        <v>1.2205295858654371E-5</v>
      </c>
      <c r="Q2593" s="6">
        <v>1188</v>
      </c>
      <c r="R2593" s="6"/>
      <c r="S2593" s="6" t="s">
        <v>11</v>
      </c>
      <c r="T2593" s="75"/>
    </row>
    <row r="2594" spans="1:20" s="47" customFormat="1" ht="14" x14ac:dyDescent="0.15">
      <c r="A2594" s="8" t="s">
        <v>415</v>
      </c>
      <c r="B2594" s="114" t="s">
        <v>416</v>
      </c>
      <c r="C2594" s="40" t="s">
        <v>65</v>
      </c>
      <c r="D2594" s="6" t="s">
        <v>740</v>
      </c>
      <c r="E2594" s="7" t="s">
        <v>741</v>
      </c>
      <c r="F2594" s="6" t="s">
        <v>4294</v>
      </c>
      <c r="G2594" s="6" t="s">
        <v>5224</v>
      </c>
      <c r="H2594" s="6" t="s">
        <v>38</v>
      </c>
      <c r="I2594" s="8" t="s">
        <v>39</v>
      </c>
      <c r="J2594" s="15" t="s">
        <v>7586</v>
      </c>
      <c r="K2594" s="7" t="s">
        <v>2461</v>
      </c>
      <c r="L2594" s="19">
        <v>1232153</v>
      </c>
      <c r="M2594" s="19">
        <f t="shared" si="123"/>
        <v>1232153</v>
      </c>
      <c r="N2594" s="11">
        <f>M2594*(1+VOTOS!$P$3%)^Q2594</f>
        <v>1431478.9691742307</v>
      </c>
      <c r="O2594" s="54">
        <f t="shared" si="121"/>
        <v>1431478.9691742307</v>
      </c>
      <c r="P2594" s="103">
        <f t="shared" si="122"/>
        <v>9.526115093877564E-6</v>
      </c>
      <c r="Q2594" s="6">
        <v>1243</v>
      </c>
      <c r="R2594" s="6"/>
      <c r="S2594" s="6" t="s">
        <v>11</v>
      </c>
      <c r="T2594" s="75"/>
    </row>
    <row r="2595" spans="1:20" s="47" customFormat="1" ht="14" x14ac:dyDescent="0.15">
      <c r="A2595" s="8" t="s">
        <v>415</v>
      </c>
      <c r="B2595" s="114" t="s">
        <v>416</v>
      </c>
      <c r="C2595" s="40" t="s">
        <v>65</v>
      </c>
      <c r="D2595" s="6" t="s">
        <v>740</v>
      </c>
      <c r="E2595" s="7" t="s">
        <v>741</v>
      </c>
      <c r="F2595" s="6" t="s">
        <v>4294</v>
      </c>
      <c r="G2595" s="6" t="s">
        <v>5224</v>
      </c>
      <c r="H2595" s="6" t="s">
        <v>38</v>
      </c>
      <c r="I2595" s="8" t="s">
        <v>39</v>
      </c>
      <c r="J2595" s="15" t="s">
        <v>7586</v>
      </c>
      <c r="K2595" s="7" t="s">
        <v>2411</v>
      </c>
      <c r="L2595" s="19">
        <v>1136503</v>
      </c>
      <c r="M2595" s="19">
        <f t="shared" si="123"/>
        <v>1136503</v>
      </c>
      <c r="N2595" s="11">
        <f>M2595*(1+VOTOS!$P$3%)^Q2595</f>
        <v>1313682.9227679826</v>
      </c>
      <c r="O2595" s="54">
        <f t="shared" si="121"/>
        <v>1313682.9227679826</v>
      </c>
      <c r="P2595" s="103">
        <f t="shared" si="122"/>
        <v>8.7422134649790393E-6</v>
      </c>
      <c r="Q2595" s="6">
        <v>1201</v>
      </c>
      <c r="R2595" s="6"/>
      <c r="S2595" s="6" t="s">
        <v>11</v>
      </c>
      <c r="T2595" s="75"/>
    </row>
    <row r="2596" spans="1:20" s="47" customFormat="1" ht="14" x14ac:dyDescent="0.15">
      <c r="A2596" s="8" t="s">
        <v>415</v>
      </c>
      <c r="B2596" s="114" t="s">
        <v>416</v>
      </c>
      <c r="C2596" s="40" t="s">
        <v>65</v>
      </c>
      <c r="D2596" s="6" t="s">
        <v>740</v>
      </c>
      <c r="E2596" s="7" t="s">
        <v>741</v>
      </c>
      <c r="F2596" s="6" t="s">
        <v>4294</v>
      </c>
      <c r="G2596" s="6" t="s">
        <v>5224</v>
      </c>
      <c r="H2596" s="6" t="s">
        <v>38</v>
      </c>
      <c r="I2596" s="8" t="s">
        <v>39</v>
      </c>
      <c r="J2596" s="15" t="s">
        <v>7586</v>
      </c>
      <c r="K2596" s="7" t="s">
        <v>2412</v>
      </c>
      <c r="L2596" s="19">
        <v>1002167</v>
      </c>
      <c r="M2596" s="19">
        <f t="shared" si="123"/>
        <v>1002167</v>
      </c>
      <c r="N2596" s="11">
        <f>M2596*(1+VOTOS!$P$3%)^Q2596</f>
        <v>1166255.9866913173</v>
      </c>
      <c r="O2596" s="54">
        <f t="shared" si="121"/>
        <v>1166255.9866913173</v>
      </c>
      <c r="P2596" s="103">
        <f t="shared" si="122"/>
        <v>7.7611260782644471E-6</v>
      </c>
      <c r="Q2596" s="6">
        <v>1257</v>
      </c>
      <c r="R2596" s="6"/>
      <c r="S2596" s="6" t="s">
        <v>11</v>
      </c>
      <c r="T2596" s="75"/>
    </row>
    <row r="2597" spans="1:20" s="47" customFormat="1" ht="14" x14ac:dyDescent="0.15">
      <c r="A2597" s="8" t="s">
        <v>415</v>
      </c>
      <c r="B2597" s="114" t="s">
        <v>416</v>
      </c>
      <c r="C2597" s="40" t="s">
        <v>65</v>
      </c>
      <c r="D2597" s="6" t="s">
        <v>740</v>
      </c>
      <c r="E2597" s="7" t="s">
        <v>741</v>
      </c>
      <c r="F2597" s="6" t="s">
        <v>4294</v>
      </c>
      <c r="G2597" s="6" t="s">
        <v>5224</v>
      </c>
      <c r="H2597" s="6" t="s">
        <v>38</v>
      </c>
      <c r="I2597" s="8" t="s">
        <v>39</v>
      </c>
      <c r="J2597" s="15" t="s">
        <v>7586</v>
      </c>
      <c r="K2597" s="7" t="s">
        <v>3137</v>
      </c>
      <c r="L2597" s="19">
        <v>896477</v>
      </c>
      <c r="M2597" s="19">
        <f t="shared" si="123"/>
        <v>896477</v>
      </c>
      <c r="N2597" s="11">
        <f>M2597*(1+VOTOS!$P$3%)^Q2597</f>
        <v>1029260.4838819178</v>
      </c>
      <c r="O2597" s="54">
        <f t="shared" si="121"/>
        <v>1029260.4838819178</v>
      </c>
      <c r="P2597" s="103">
        <f t="shared" si="122"/>
        <v>6.8494571294298049E-6</v>
      </c>
      <c r="Q2597" s="6">
        <v>1145</v>
      </c>
      <c r="R2597" s="6"/>
      <c r="S2597" s="6" t="s">
        <v>11</v>
      </c>
      <c r="T2597" s="75"/>
    </row>
    <row r="2598" spans="1:20" s="47" customFormat="1" ht="14" x14ac:dyDescent="0.15">
      <c r="A2598" s="8" t="s">
        <v>415</v>
      </c>
      <c r="B2598" s="114" t="s">
        <v>416</v>
      </c>
      <c r="C2598" s="40" t="s">
        <v>65</v>
      </c>
      <c r="D2598" s="6" t="s">
        <v>740</v>
      </c>
      <c r="E2598" s="7" t="s">
        <v>741</v>
      </c>
      <c r="F2598" s="6" t="s">
        <v>4294</v>
      </c>
      <c r="G2598" s="6" t="s">
        <v>5224</v>
      </c>
      <c r="H2598" s="6" t="s">
        <v>38</v>
      </c>
      <c r="I2598" s="8" t="s">
        <v>39</v>
      </c>
      <c r="J2598" s="15" t="s">
        <v>7586</v>
      </c>
      <c r="K2598" s="7" t="s">
        <v>4256</v>
      </c>
      <c r="L2598" s="19">
        <v>825122</v>
      </c>
      <c r="M2598" s="19">
        <f t="shared" si="123"/>
        <v>825122</v>
      </c>
      <c r="N2598" s="11">
        <f>M2598*(1+VOTOS!$P$3%)^Q2598</f>
        <v>961845.70494211593</v>
      </c>
      <c r="O2598" s="54">
        <f t="shared" si="121"/>
        <v>961845.70494211593</v>
      </c>
      <c r="P2598" s="103">
        <f t="shared" si="122"/>
        <v>6.4008295512130406E-6</v>
      </c>
      <c r="Q2598" s="6">
        <v>1271</v>
      </c>
      <c r="R2598" s="6"/>
      <c r="S2598" s="6" t="s">
        <v>11</v>
      </c>
      <c r="T2598" s="75"/>
    </row>
    <row r="2599" spans="1:20" s="47" customFormat="1" ht="14" x14ac:dyDescent="0.15">
      <c r="A2599" s="8" t="s">
        <v>415</v>
      </c>
      <c r="B2599" s="114" t="s">
        <v>416</v>
      </c>
      <c r="C2599" s="40" t="s">
        <v>65</v>
      </c>
      <c r="D2599" s="6" t="s">
        <v>740</v>
      </c>
      <c r="E2599" s="7" t="s">
        <v>741</v>
      </c>
      <c r="F2599" s="6" t="s">
        <v>4294</v>
      </c>
      <c r="G2599" s="6" t="s">
        <v>5224</v>
      </c>
      <c r="H2599" s="6" t="s">
        <v>38</v>
      </c>
      <c r="I2599" s="8" t="s">
        <v>39</v>
      </c>
      <c r="J2599" s="15" t="s">
        <v>7586</v>
      </c>
      <c r="K2599" s="7" t="s">
        <v>2663</v>
      </c>
      <c r="L2599" s="19">
        <v>736261</v>
      </c>
      <c r="M2599" s="19">
        <f t="shared" si="123"/>
        <v>736261</v>
      </c>
      <c r="N2599" s="11">
        <f>M2599*(1+VOTOS!$P$3%)^Q2599</f>
        <v>848173.80205654725</v>
      </c>
      <c r="O2599" s="54">
        <f t="shared" si="121"/>
        <v>848173.80205654725</v>
      </c>
      <c r="P2599" s="103">
        <f t="shared" si="122"/>
        <v>5.6443730100089047E-6</v>
      </c>
      <c r="Q2599" s="6">
        <v>1173</v>
      </c>
      <c r="R2599" s="6"/>
      <c r="S2599" s="6" t="s">
        <v>11</v>
      </c>
      <c r="T2599" s="75"/>
    </row>
    <row r="2600" spans="1:20" s="47" customFormat="1" ht="14" x14ac:dyDescent="0.15">
      <c r="A2600" s="8" t="s">
        <v>415</v>
      </c>
      <c r="B2600" s="114" t="s">
        <v>416</v>
      </c>
      <c r="C2600" s="40" t="s">
        <v>65</v>
      </c>
      <c r="D2600" s="6" t="s">
        <v>740</v>
      </c>
      <c r="E2600" s="7" t="s">
        <v>741</v>
      </c>
      <c r="F2600" s="6" t="s">
        <v>4294</v>
      </c>
      <c r="G2600" s="6" t="s">
        <v>5224</v>
      </c>
      <c r="H2600" s="6" t="s">
        <v>38</v>
      </c>
      <c r="I2600" s="8" t="s">
        <v>39</v>
      </c>
      <c r="J2600" s="15" t="s">
        <v>7586</v>
      </c>
      <c r="K2600" s="7" t="s">
        <v>4295</v>
      </c>
      <c r="L2600" s="19">
        <v>466771</v>
      </c>
      <c r="M2600" s="19">
        <f t="shared" si="123"/>
        <v>466771</v>
      </c>
      <c r="N2600" s="11">
        <f>M2600*(1+VOTOS!$P$3%)^Q2600</f>
        <v>540517.39937026729</v>
      </c>
      <c r="O2600" s="54">
        <f t="shared" si="121"/>
        <v>540517.39937026729</v>
      </c>
      <c r="P2600" s="103">
        <f t="shared" si="122"/>
        <v>3.5970007715969752E-6</v>
      </c>
      <c r="Q2600" s="6">
        <v>1216</v>
      </c>
      <c r="R2600" s="6"/>
      <c r="S2600" s="6" t="s">
        <v>11</v>
      </c>
      <c r="T2600" s="75"/>
    </row>
    <row r="2601" spans="1:20" s="47" customFormat="1" ht="14" x14ac:dyDescent="0.15">
      <c r="A2601" s="8" t="s">
        <v>415</v>
      </c>
      <c r="B2601" s="114" t="s">
        <v>416</v>
      </c>
      <c r="C2601" s="40" t="s">
        <v>65</v>
      </c>
      <c r="D2601" s="6" t="s">
        <v>740</v>
      </c>
      <c r="E2601" s="7" t="s">
        <v>741</v>
      </c>
      <c r="F2601" s="6" t="s">
        <v>4294</v>
      </c>
      <c r="G2601" s="6" t="s">
        <v>5224</v>
      </c>
      <c r="H2601" s="6" t="s">
        <v>38</v>
      </c>
      <c r="I2601" s="8" t="s">
        <v>39</v>
      </c>
      <c r="J2601" s="15" t="s">
        <v>7586</v>
      </c>
      <c r="K2601" s="7" t="s">
        <v>2093</v>
      </c>
      <c r="L2601" s="19">
        <v>283626</v>
      </c>
      <c r="M2601" s="19">
        <f t="shared" si="123"/>
        <v>283626</v>
      </c>
      <c r="N2601" s="11">
        <f>M2601*(1+VOTOS!$P$3%)^Q2601</f>
        <v>323990.16157807887</v>
      </c>
      <c r="O2601" s="54">
        <f t="shared" si="121"/>
        <v>323990.16157807887</v>
      </c>
      <c r="P2601" s="103">
        <f t="shared" si="122"/>
        <v>2.156069097024306E-6</v>
      </c>
      <c r="Q2601" s="6">
        <v>1103</v>
      </c>
      <c r="R2601" s="6"/>
      <c r="S2601" s="6" t="s">
        <v>11</v>
      </c>
      <c r="T2601" s="75"/>
    </row>
    <row r="2602" spans="1:20" s="47" customFormat="1" ht="14" x14ac:dyDescent="0.15">
      <c r="A2602" s="8" t="s">
        <v>415</v>
      </c>
      <c r="B2602" s="114" t="s">
        <v>416</v>
      </c>
      <c r="C2602" s="40" t="s">
        <v>65</v>
      </c>
      <c r="D2602" s="6" t="s">
        <v>740</v>
      </c>
      <c r="E2602" s="7" t="s">
        <v>741</v>
      </c>
      <c r="F2602" s="6" t="s">
        <v>4294</v>
      </c>
      <c r="G2602" s="6" t="s">
        <v>5224</v>
      </c>
      <c r="H2602" s="6" t="s">
        <v>38</v>
      </c>
      <c r="I2602" s="8" t="s">
        <v>39</v>
      </c>
      <c r="J2602" s="15" t="s">
        <v>7586</v>
      </c>
      <c r="K2602" s="7" t="s">
        <v>4210</v>
      </c>
      <c r="L2602" s="19">
        <v>269366</v>
      </c>
      <c r="M2602" s="19">
        <f t="shared" si="123"/>
        <v>269366</v>
      </c>
      <c r="N2602" s="11">
        <f>M2602*(1+VOTOS!$P$3%)^Q2602</f>
        <v>309263.6838439097</v>
      </c>
      <c r="O2602" s="54">
        <f t="shared" si="121"/>
        <v>309263.6838439097</v>
      </c>
      <c r="P2602" s="103">
        <f t="shared" si="122"/>
        <v>2.0580682707152428E-6</v>
      </c>
      <c r="Q2602" s="6">
        <v>1145</v>
      </c>
      <c r="R2602" s="6"/>
      <c r="S2602" s="6" t="s">
        <v>11</v>
      </c>
      <c r="T2602" s="75"/>
    </row>
    <row r="2603" spans="1:20" s="47" customFormat="1" ht="14" x14ac:dyDescent="0.15">
      <c r="A2603" s="8" t="s">
        <v>415</v>
      </c>
      <c r="B2603" s="114" t="s">
        <v>416</v>
      </c>
      <c r="C2603" s="40" t="s">
        <v>65</v>
      </c>
      <c r="D2603" s="6" t="s">
        <v>740</v>
      </c>
      <c r="E2603" s="7" t="s">
        <v>741</v>
      </c>
      <c r="F2603" s="6" t="s">
        <v>4294</v>
      </c>
      <c r="G2603" s="6" t="s">
        <v>5224</v>
      </c>
      <c r="H2603" s="6" t="s">
        <v>38</v>
      </c>
      <c r="I2603" s="8" t="s">
        <v>39</v>
      </c>
      <c r="J2603" s="15" t="s">
        <v>7586</v>
      </c>
      <c r="K2603" s="7" t="s">
        <v>1338</v>
      </c>
      <c r="L2603" s="19">
        <v>184659</v>
      </c>
      <c r="M2603" s="19">
        <f t="shared" si="123"/>
        <v>184659</v>
      </c>
      <c r="N2603" s="11">
        <f>M2603*(1+VOTOS!$P$3%)^Q2603</f>
        <v>212010.1371180198</v>
      </c>
      <c r="O2603" s="54">
        <f t="shared" si="121"/>
        <v>212010.1371180198</v>
      </c>
      <c r="P2603" s="103">
        <f t="shared" si="122"/>
        <v>1.4108715606349948E-6</v>
      </c>
      <c r="Q2603" s="6">
        <v>1145</v>
      </c>
      <c r="R2603" s="6"/>
      <c r="S2603" s="6" t="s">
        <v>11</v>
      </c>
      <c r="T2603" s="75"/>
    </row>
    <row r="2604" spans="1:20" s="47" customFormat="1" ht="14" x14ac:dyDescent="0.15">
      <c r="A2604" s="8" t="s">
        <v>415</v>
      </c>
      <c r="B2604" s="114" t="s">
        <v>416</v>
      </c>
      <c r="C2604" s="40" t="s">
        <v>65</v>
      </c>
      <c r="D2604" s="6" t="s">
        <v>299</v>
      </c>
      <c r="E2604" s="7" t="s">
        <v>300</v>
      </c>
      <c r="F2604" s="6" t="s">
        <v>3977</v>
      </c>
      <c r="G2604" s="6" t="s">
        <v>5224</v>
      </c>
      <c r="H2604" s="6" t="s">
        <v>38</v>
      </c>
      <c r="I2604" s="8" t="s">
        <v>39</v>
      </c>
      <c r="J2604" s="15" t="s">
        <v>7586</v>
      </c>
      <c r="K2604" s="7" t="s">
        <v>3978</v>
      </c>
      <c r="L2604" s="19">
        <v>5943922</v>
      </c>
      <c r="M2604" s="19">
        <f t="shared" si="123"/>
        <v>5943922</v>
      </c>
      <c r="N2604" s="11">
        <f>M2604*(1+VOTOS!$P$3%)^Q2604</f>
        <v>5956123.9315590654</v>
      </c>
      <c r="O2604" s="54">
        <f t="shared" si="121"/>
        <v>5956123.9315590654</v>
      </c>
      <c r="P2604" s="103">
        <f t="shared" si="122"/>
        <v>3.9636434280386769E-5</v>
      </c>
      <c r="Q2604" s="48">
        <v>17</v>
      </c>
      <c r="R2604" s="48"/>
      <c r="S2604" s="48" t="s">
        <v>11</v>
      </c>
      <c r="T2604" s="75"/>
    </row>
    <row r="2605" spans="1:20" s="47" customFormat="1" ht="14" x14ac:dyDescent="0.15">
      <c r="A2605" s="8" t="s">
        <v>415</v>
      </c>
      <c r="B2605" s="114" t="s">
        <v>416</v>
      </c>
      <c r="C2605" s="40" t="s">
        <v>65</v>
      </c>
      <c r="D2605" s="6" t="s">
        <v>299</v>
      </c>
      <c r="E2605" s="7" t="s">
        <v>300</v>
      </c>
      <c r="F2605" s="6" t="s">
        <v>3977</v>
      </c>
      <c r="G2605" s="6" t="s">
        <v>5224</v>
      </c>
      <c r="H2605" s="6" t="s">
        <v>38</v>
      </c>
      <c r="I2605" s="8" t="s">
        <v>39</v>
      </c>
      <c r="J2605" s="15" t="s">
        <v>7586</v>
      </c>
      <c r="K2605" s="7" t="s">
        <v>4300</v>
      </c>
      <c r="L2605" s="19">
        <v>6412182</v>
      </c>
      <c r="M2605" s="19">
        <f t="shared" si="123"/>
        <v>6412182</v>
      </c>
      <c r="N2605" s="11">
        <f>M2605*(1+VOTOS!$P$3%)^Q2605</f>
        <v>6480613.6276815357</v>
      </c>
      <c r="O2605" s="54">
        <f t="shared" si="121"/>
        <v>6480613.6276815357</v>
      </c>
      <c r="P2605" s="103">
        <f t="shared" si="122"/>
        <v>4.3126774912982815E-5</v>
      </c>
      <c r="Q2605" s="6">
        <v>88</v>
      </c>
      <c r="R2605" s="6"/>
      <c r="S2605" s="6" t="s">
        <v>11</v>
      </c>
      <c r="T2605" s="75"/>
    </row>
    <row r="2606" spans="1:20" s="47" customFormat="1" ht="14" x14ac:dyDescent="0.15">
      <c r="A2606" s="8" t="s">
        <v>415</v>
      </c>
      <c r="B2606" s="114" t="s">
        <v>416</v>
      </c>
      <c r="C2606" s="40" t="s">
        <v>65</v>
      </c>
      <c r="D2606" s="6" t="s">
        <v>299</v>
      </c>
      <c r="E2606" s="7" t="s">
        <v>300</v>
      </c>
      <c r="F2606" s="6" t="s">
        <v>3977</v>
      </c>
      <c r="G2606" s="6" t="s">
        <v>5224</v>
      </c>
      <c r="H2606" s="6" t="s">
        <v>38</v>
      </c>
      <c r="I2606" s="8" t="s">
        <v>39</v>
      </c>
      <c r="J2606" s="15" t="s">
        <v>7586</v>
      </c>
      <c r="K2606" s="7" t="s">
        <v>2807</v>
      </c>
      <c r="L2606" s="19">
        <v>5703353</v>
      </c>
      <c r="M2606" s="19">
        <f t="shared" si="123"/>
        <v>5703353</v>
      </c>
      <c r="N2606" s="11">
        <f>M2606*(1+VOTOS!$P$3%)^Q2606</f>
        <v>5803991.2819478977</v>
      </c>
      <c r="O2606" s="54">
        <f t="shared" si="121"/>
        <v>5803991.2819478977</v>
      </c>
      <c r="P2606" s="103">
        <f t="shared" si="122"/>
        <v>3.8624031610881577E-5</v>
      </c>
      <c r="Q2606" s="6">
        <v>145</v>
      </c>
      <c r="R2606" s="6"/>
      <c r="S2606" s="6" t="s">
        <v>11</v>
      </c>
      <c r="T2606" s="75"/>
    </row>
    <row r="2607" spans="1:20" s="47" customFormat="1" ht="14" x14ac:dyDescent="0.15">
      <c r="A2607" s="8" t="s">
        <v>415</v>
      </c>
      <c r="B2607" s="114" t="s">
        <v>416</v>
      </c>
      <c r="C2607" s="40" t="s">
        <v>65</v>
      </c>
      <c r="D2607" s="6" t="s">
        <v>299</v>
      </c>
      <c r="E2607" s="7" t="s">
        <v>300</v>
      </c>
      <c r="F2607" s="6" t="s">
        <v>3977</v>
      </c>
      <c r="G2607" s="6" t="s">
        <v>5224</v>
      </c>
      <c r="H2607" s="6" t="s">
        <v>38</v>
      </c>
      <c r="I2607" s="8" t="s">
        <v>39</v>
      </c>
      <c r="J2607" s="15" t="s">
        <v>7586</v>
      </c>
      <c r="K2607" s="7" t="s">
        <v>3942</v>
      </c>
      <c r="L2607" s="19">
        <v>5044850</v>
      </c>
      <c r="M2607" s="19">
        <f t="shared" si="123"/>
        <v>5044850</v>
      </c>
      <c r="N2607" s="11">
        <f>M2607*(1+VOTOS!$P$3%)^Q2607</f>
        <v>5150617.2416109499</v>
      </c>
      <c r="O2607" s="54">
        <f t="shared" si="121"/>
        <v>5150617.2416109499</v>
      </c>
      <c r="P2607" s="103">
        <f t="shared" si="122"/>
        <v>3.4275999651186047E-5</v>
      </c>
      <c r="Q2607" s="6">
        <v>172</v>
      </c>
      <c r="R2607" s="6"/>
      <c r="S2607" s="6" t="s">
        <v>11</v>
      </c>
      <c r="T2607" s="75"/>
    </row>
    <row r="2608" spans="1:20" s="47" customFormat="1" ht="14" x14ac:dyDescent="0.15">
      <c r="A2608" s="8" t="s">
        <v>415</v>
      </c>
      <c r="B2608" s="114" t="s">
        <v>416</v>
      </c>
      <c r="C2608" s="40" t="s">
        <v>65</v>
      </c>
      <c r="D2608" s="6" t="s">
        <v>299</v>
      </c>
      <c r="E2608" s="7" t="s">
        <v>300</v>
      </c>
      <c r="F2608" s="6" t="s">
        <v>3977</v>
      </c>
      <c r="G2608" s="6" t="s">
        <v>5224</v>
      </c>
      <c r="H2608" s="6" t="s">
        <v>38</v>
      </c>
      <c r="I2608" s="8" t="s">
        <v>39</v>
      </c>
      <c r="J2608" s="15" t="s">
        <v>7586</v>
      </c>
      <c r="K2608" s="7" t="s">
        <v>4297</v>
      </c>
      <c r="L2608" s="19">
        <v>4204652</v>
      </c>
      <c r="M2608" s="19">
        <f t="shared" si="123"/>
        <v>4204652</v>
      </c>
      <c r="N2608" s="11">
        <f>M2608*(1+VOTOS!$P$3%)^Q2608</f>
        <v>4278328.881897606</v>
      </c>
      <c r="O2608" s="54">
        <f t="shared" si="121"/>
        <v>4278328.881897606</v>
      </c>
      <c r="P2608" s="103">
        <f t="shared" si="122"/>
        <v>2.8471150618389952E-5</v>
      </c>
      <c r="Q2608" s="6">
        <v>144</v>
      </c>
      <c r="R2608" s="6"/>
      <c r="S2608" s="6" t="s">
        <v>11</v>
      </c>
      <c r="T2608" s="75"/>
    </row>
    <row r="2609" spans="1:20" s="47" customFormat="1" ht="14" x14ac:dyDescent="0.15">
      <c r="A2609" s="8" t="s">
        <v>415</v>
      </c>
      <c r="B2609" s="114" t="s">
        <v>416</v>
      </c>
      <c r="C2609" s="40" t="s">
        <v>65</v>
      </c>
      <c r="D2609" s="6" t="s">
        <v>299</v>
      </c>
      <c r="E2609" s="7" t="s">
        <v>300</v>
      </c>
      <c r="F2609" s="6" t="s">
        <v>3977</v>
      </c>
      <c r="G2609" s="6" t="s">
        <v>5224</v>
      </c>
      <c r="H2609" s="6" t="s">
        <v>38</v>
      </c>
      <c r="I2609" s="8" t="s">
        <v>39</v>
      </c>
      <c r="J2609" s="15" t="s">
        <v>7586</v>
      </c>
      <c r="K2609" s="7" t="s">
        <v>3978</v>
      </c>
      <c r="L2609" s="19">
        <v>3681336</v>
      </c>
      <c r="M2609" s="19">
        <f t="shared" si="123"/>
        <v>3681336</v>
      </c>
      <c r="N2609" s="11">
        <f>M2609*(1+VOTOS!$P$3%)^Q2609</f>
        <v>3688893.2004339765</v>
      </c>
      <c r="O2609" s="54">
        <f t="shared" si="121"/>
        <v>3688893.2004339765</v>
      </c>
      <c r="P2609" s="103">
        <f t="shared" si="122"/>
        <v>2.4548611578015643E-5</v>
      </c>
      <c r="Q2609" s="6">
        <v>17</v>
      </c>
      <c r="R2609" s="6"/>
      <c r="S2609" s="6" t="s">
        <v>11</v>
      </c>
      <c r="T2609" s="75"/>
    </row>
    <row r="2610" spans="1:20" s="47" customFormat="1" ht="14" x14ac:dyDescent="0.15">
      <c r="A2610" s="8" t="s">
        <v>415</v>
      </c>
      <c r="B2610" s="114" t="s">
        <v>416</v>
      </c>
      <c r="C2610" s="40" t="s">
        <v>65</v>
      </c>
      <c r="D2610" s="6" t="s">
        <v>299</v>
      </c>
      <c r="E2610" s="7" t="s">
        <v>300</v>
      </c>
      <c r="F2610" s="6" t="s">
        <v>3977</v>
      </c>
      <c r="G2610" s="6" t="s">
        <v>5224</v>
      </c>
      <c r="H2610" s="6" t="s">
        <v>38</v>
      </c>
      <c r="I2610" s="8" t="s">
        <v>39</v>
      </c>
      <c r="J2610" s="15" t="s">
        <v>7586</v>
      </c>
      <c r="K2610" s="7" t="s">
        <v>4296</v>
      </c>
      <c r="L2610" s="19">
        <v>3078935</v>
      </c>
      <c r="M2610" s="19">
        <f t="shared" si="123"/>
        <v>3078935</v>
      </c>
      <c r="N2610" s="11">
        <f>M2610*(1+VOTOS!$P$3%)^Q2610</f>
        <v>3148799.4083534726</v>
      </c>
      <c r="O2610" s="54">
        <f t="shared" si="121"/>
        <v>3148799.4083534726</v>
      </c>
      <c r="P2610" s="103">
        <f t="shared" si="122"/>
        <v>2.0954429801237169E-5</v>
      </c>
      <c r="Q2610" s="6">
        <v>186</v>
      </c>
      <c r="R2610" s="6"/>
      <c r="S2610" s="6" t="s">
        <v>11</v>
      </c>
      <c r="T2610" s="75"/>
    </row>
    <row r="2611" spans="1:20" s="47" customFormat="1" ht="14" x14ac:dyDescent="0.15">
      <c r="A2611" s="8" t="s">
        <v>415</v>
      </c>
      <c r="B2611" s="114" t="s">
        <v>416</v>
      </c>
      <c r="C2611" s="40" t="s">
        <v>65</v>
      </c>
      <c r="D2611" s="6" t="s">
        <v>299</v>
      </c>
      <c r="E2611" s="7" t="s">
        <v>300</v>
      </c>
      <c r="F2611" s="6" t="s">
        <v>3977</v>
      </c>
      <c r="G2611" s="6" t="s">
        <v>5224</v>
      </c>
      <c r="H2611" s="6" t="s">
        <v>38</v>
      </c>
      <c r="I2611" s="8" t="s">
        <v>39</v>
      </c>
      <c r="J2611" s="15" t="s">
        <v>7586</v>
      </c>
      <c r="K2611" s="7" t="s">
        <v>4193</v>
      </c>
      <c r="L2611" s="19">
        <v>2452485</v>
      </c>
      <c r="M2611" s="19">
        <f t="shared" si="123"/>
        <v>2452485</v>
      </c>
      <c r="N2611" s="11">
        <f>M2611*(1+VOTOS!$P$3%)^Q2611</f>
        <v>2473281.9908780935</v>
      </c>
      <c r="O2611" s="54">
        <f t="shared" si="121"/>
        <v>2473281.9908780935</v>
      </c>
      <c r="P2611" s="103">
        <f t="shared" si="122"/>
        <v>1.6459039505352097E-5</v>
      </c>
      <c r="Q2611" s="6">
        <v>70</v>
      </c>
      <c r="R2611" s="6"/>
      <c r="S2611" s="6" t="s">
        <v>11</v>
      </c>
      <c r="T2611" s="75"/>
    </row>
    <row r="2612" spans="1:20" s="47" customFormat="1" ht="14" x14ac:dyDescent="0.15">
      <c r="A2612" s="8" t="s">
        <v>415</v>
      </c>
      <c r="B2612" s="114" t="s">
        <v>416</v>
      </c>
      <c r="C2612" s="40" t="s">
        <v>65</v>
      </c>
      <c r="D2612" s="6" t="s">
        <v>299</v>
      </c>
      <c r="E2612" s="7" t="s">
        <v>300</v>
      </c>
      <c r="F2612" s="6" t="s">
        <v>3977</v>
      </c>
      <c r="G2612" s="6" t="s">
        <v>5224</v>
      </c>
      <c r="H2612" s="6" t="s">
        <v>38</v>
      </c>
      <c r="I2612" s="8" t="s">
        <v>39</v>
      </c>
      <c r="J2612" s="15" t="s">
        <v>7586</v>
      </c>
      <c r="K2612" s="7" t="s">
        <v>3974</v>
      </c>
      <c r="L2612" s="19">
        <v>2171464</v>
      </c>
      <c r="M2612" s="19">
        <f t="shared" si="123"/>
        <v>2171464</v>
      </c>
      <c r="N2612" s="11">
        <f>M2612*(1+VOTOS!$P$3%)^Q2612</f>
        <v>2224490.5412946972</v>
      </c>
      <c r="O2612" s="54">
        <f t="shared" si="121"/>
        <v>2224490.5412946972</v>
      </c>
      <c r="P2612" s="103">
        <f t="shared" si="122"/>
        <v>1.4803398008592107E-5</v>
      </c>
      <c r="Q2612" s="6">
        <v>200</v>
      </c>
      <c r="R2612" s="6"/>
      <c r="S2612" s="6" t="s">
        <v>11</v>
      </c>
      <c r="T2612" s="75"/>
    </row>
    <row r="2613" spans="1:20" s="47" customFormat="1" ht="14" x14ac:dyDescent="0.15">
      <c r="A2613" s="8" t="s">
        <v>415</v>
      </c>
      <c r="B2613" s="114" t="s">
        <v>416</v>
      </c>
      <c r="C2613" s="40" t="s">
        <v>65</v>
      </c>
      <c r="D2613" s="6" t="s">
        <v>299</v>
      </c>
      <c r="E2613" s="7" t="s">
        <v>300</v>
      </c>
      <c r="F2613" s="6" t="s">
        <v>3977</v>
      </c>
      <c r="G2613" s="6" t="s">
        <v>5224</v>
      </c>
      <c r="H2613" s="6" t="s">
        <v>38</v>
      </c>
      <c r="I2613" s="8" t="s">
        <v>39</v>
      </c>
      <c r="J2613" s="15" t="s">
        <v>7586</v>
      </c>
      <c r="K2613" s="7" t="s">
        <v>4298</v>
      </c>
      <c r="L2613" s="19">
        <v>2099945</v>
      </c>
      <c r="M2613" s="19">
        <f t="shared" si="123"/>
        <v>2099945</v>
      </c>
      <c r="N2613" s="11">
        <f>M2613*(1+VOTOS!$P$3%)^Q2613</f>
        <v>2128252.5929769427</v>
      </c>
      <c r="O2613" s="54">
        <f t="shared" si="121"/>
        <v>2128252.5929769427</v>
      </c>
      <c r="P2613" s="103">
        <f t="shared" si="122"/>
        <v>1.4162959838129551E-5</v>
      </c>
      <c r="Q2613" s="6">
        <v>111</v>
      </c>
      <c r="R2613" s="6"/>
      <c r="S2613" s="6" t="s">
        <v>11</v>
      </c>
      <c r="T2613" s="75"/>
    </row>
    <row r="2614" spans="1:20" s="47" customFormat="1" ht="14" x14ac:dyDescent="0.15">
      <c r="A2614" s="8" t="s">
        <v>415</v>
      </c>
      <c r="B2614" s="114" t="s">
        <v>416</v>
      </c>
      <c r="C2614" s="40" t="s">
        <v>65</v>
      </c>
      <c r="D2614" s="6" t="s">
        <v>299</v>
      </c>
      <c r="E2614" s="7" t="s">
        <v>300</v>
      </c>
      <c r="F2614" s="6" t="s">
        <v>3977</v>
      </c>
      <c r="G2614" s="6" t="s">
        <v>5224</v>
      </c>
      <c r="H2614" s="6" t="s">
        <v>38</v>
      </c>
      <c r="I2614" s="8" t="s">
        <v>39</v>
      </c>
      <c r="J2614" s="15" t="s">
        <v>7586</v>
      </c>
      <c r="K2614" s="7" t="s">
        <v>2920</v>
      </c>
      <c r="L2614" s="19">
        <v>1578383</v>
      </c>
      <c r="M2614" s="19">
        <f t="shared" si="123"/>
        <v>1578383</v>
      </c>
      <c r="N2614" s="11">
        <f>M2614*(1+VOTOS!$P$3%)^Q2614</f>
        <v>1599659.8541679548</v>
      </c>
      <c r="O2614" s="54">
        <f t="shared" si="121"/>
        <v>1599659.8541679548</v>
      </c>
      <c r="P2614" s="103">
        <f t="shared" si="122"/>
        <v>1.0645314538326687E-5</v>
      </c>
      <c r="Q2614" s="6">
        <v>111</v>
      </c>
      <c r="R2614" s="6"/>
      <c r="S2614" s="6" t="s">
        <v>11</v>
      </c>
      <c r="T2614" s="75"/>
    </row>
    <row r="2615" spans="1:20" s="47" customFormat="1" ht="14" x14ac:dyDescent="0.15">
      <c r="A2615" s="8" t="s">
        <v>415</v>
      </c>
      <c r="B2615" s="114" t="s">
        <v>416</v>
      </c>
      <c r="C2615" s="40" t="s">
        <v>65</v>
      </c>
      <c r="D2615" s="6" t="s">
        <v>299</v>
      </c>
      <c r="E2615" s="7" t="s">
        <v>300</v>
      </c>
      <c r="F2615" s="6" t="s">
        <v>3977</v>
      </c>
      <c r="G2615" s="6" t="s">
        <v>5224</v>
      </c>
      <c r="H2615" s="6" t="s">
        <v>38</v>
      </c>
      <c r="I2615" s="8" t="s">
        <v>39</v>
      </c>
      <c r="J2615" s="15" t="s">
        <v>7586</v>
      </c>
      <c r="K2615" s="7" t="s">
        <v>4187</v>
      </c>
      <c r="L2615" s="19">
        <v>1029934</v>
      </c>
      <c r="M2615" s="19">
        <f t="shared" si="123"/>
        <v>1029934</v>
      </c>
      <c r="N2615" s="11">
        <f>M2615*(1+VOTOS!$P$3%)^Q2615</f>
        <v>1043817.6743177152</v>
      </c>
      <c r="O2615" s="54">
        <f t="shared" si="121"/>
        <v>1043817.6743177152</v>
      </c>
      <c r="P2615" s="103">
        <f t="shared" si="122"/>
        <v>6.9463313934051229E-6</v>
      </c>
      <c r="Q2615" s="6">
        <v>111</v>
      </c>
      <c r="R2615" s="6"/>
      <c r="S2615" s="6" t="s">
        <v>11</v>
      </c>
      <c r="T2615" s="75"/>
    </row>
    <row r="2616" spans="1:20" s="47" customFormat="1" ht="14" x14ac:dyDescent="0.15">
      <c r="A2616" s="8" t="s">
        <v>415</v>
      </c>
      <c r="B2616" s="114" t="s">
        <v>416</v>
      </c>
      <c r="C2616" s="40" t="s">
        <v>65</v>
      </c>
      <c r="D2616" s="6" t="s">
        <v>299</v>
      </c>
      <c r="E2616" s="7" t="s">
        <v>300</v>
      </c>
      <c r="F2616" s="6" t="s">
        <v>3977</v>
      </c>
      <c r="G2616" s="6" t="s">
        <v>5224</v>
      </c>
      <c r="H2616" s="6" t="s">
        <v>38</v>
      </c>
      <c r="I2616" s="8" t="s">
        <v>39</v>
      </c>
      <c r="J2616" s="15" t="s">
        <v>7586</v>
      </c>
      <c r="K2616" s="7" t="s">
        <v>4299</v>
      </c>
      <c r="L2616" s="19">
        <v>752821</v>
      </c>
      <c r="M2616" s="19">
        <f t="shared" si="123"/>
        <v>752821</v>
      </c>
      <c r="N2616" s="11">
        <f>M2616*(1+VOTOS!$P$3%)^Q2616</f>
        <v>762969.14695265586</v>
      </c>
      <c r="O2616" s="54">
        <f t="shared" si="121"/>
        <v>762969.14695265586</v>
      </c>
      <c r="P2616" s="103">
        <f t="shared" si="122"/>
        <v>5.0773584966751633E-6</v>
      </c>
      <c r="Q2616" s="6">
        <v>111</v>
      </c>
      <c r="R2616" s="6"/>
      <c r="S2616" s="6" t="s">
        <v>11</v>
      </c>
      <c r="T2616" s="75"/>
    </row>
    <row r="2617" spans="1:20" s="47" customFormat="1" ht="14" x14ac:dyDescent="0.15">
      <c r="A2617" s="8" t="s">
        <v>415</v>
      </c>
      <c r="B2617" s="114" t="s">
        <v>416</v>
      </c>
      <c r="C2617" s="40" t="s">
        <v>65</v>
      </c>
      <c r="D2617" s="6" t="s">
        <v>299</v>
      </c>
      <c r="E2617" s="7" t="s">
        <v>300</v>
      </c>
      <c r="F2617" s="6" t="s">
        <v>3977</v>
      </c>
      <c r="G2617" s="6" t="s">
        <v>5224</v>
      </c>
      <c r="H2617" s="6" t="s">
        <v>38</v>
      </c>
      <c r="I2617" s="8" t="s">
        <v>39</v>
      </c>
      <c r="J2617" s="15" t="s">
        <v>7586</v>
      </c>
      <c r="K2617" s="7" t="s">
        <v>2924</v>
      </c>
      <c r="L2617" s="19">
        <v>354910</v>
      </c>
      <c r="M2617" s="19">
        <f t="shared" si="123"/>
        <v>354910</v>
      </c>
      <c r="N2617" s="11">
        <f>M2617*(1+VOTOS!$P$3%)^Q2617</f>
        <v>359303.94071837491</v>
      </c>
      <c r="O2617" s="54">
        <f t="shared" si="121"/>
        <v>359303.94071837491</v>
      </c>
      <c r="P2617" s="103">
        <f t="shared" si="122"/>
        <v>2.3910729858235189E-6</v>
      </c>
      <c r="Q2617" s="6">
        <v>102</v>
      </c>
      <c r="R2617" s="6"/>
      <c r="S2617" s="6" t="s">
        <v>11</v>
      </c>
      <c r="T2617" s="75"/>
    </row>
    <row r="2618" spans="1:20" s="47" customFormat="1" ht="14" x14ac:dyDescent="0.15">
      <c r="A2618" s="8" t="s">
        <v>415</v>
      </c>
      <c r="B2618" s="114" t="s">
        <v>416</v>
      </c>
      <c r="C2618" s="40" t="s">
        <v>65</v>
      </c>
      <c r="D2618" s="6" t="s">
        <v>1185</v>
      </c>
      <c r="E2618" s="7" t="s">
        <v>1186</v>
      </c>
      <c r="F2618" s="6" t="s">
        <v>4301</v>
      </c>
      <c r="G2618" s="6" t="s">
        <v>68</v>
      </c>
      <c r="H2618" s="6" t="s">
        <v>38</v>
      </c>
      <c r="I2618" s="8" t="s">
        <v>39</v>
      </c>
      <c r="J2618" s="15" t="s">
        <v>7586</v>
      </c>
      <c r="K2618" s="7" t="s">
        <v>4302</v>
      </c>
      <c r="L2618" s="19">
        <v>3170861</v>
      </c>
      <c r="M2618" s="19">
        <f t="shared" si="123"/>
        <v>3170861</v>
      </c>
      <c r="N2618" s="11">
        <f>M2618*(1+VOTOS!$P$3%)^Q2618</f>
        <v>3334043.7789714439</v>
      </c>
      <c r="O2618" s="54">
        <f t="shared" si="121"/>
        <v>3334043.7789714439</v>
      </c>
      <c r="P2618" s="103">
        <f t="shared" si="122"/>
        <v>2.2187182243292027E-5</v>
      </c>
      <c r="Q2618" s="6">
        <v>416</v>
      </c>
      <c r="R2618" s="6"/>
      <c r="S2618" s="6" t="s">
        <v>11</v>
      </c>
      <c r="T2618" s="75"/>
    </row>
    <row r="2619" spans="1:20" s="47" customFormat="1" ht="14" x14ac:dyDescent="0.15">
      <c r="A2619" s="8" t="s">
        <v>415</v>
      </c>
      <c r="B2619" s="114" t="s">
        <v>416</v>
      </c>
      <c r="C2619" s="40" t="s">
        <v>65</v>
      </c>
      <c r="D2619" s="6" t="s">
        <v>244</v>
      </c>
      <c r="E2619" s="7" t="s">
        <v>245</v>
      </c>
      <c r="F2619" s="6" t="s">
        <v>4303</v>
      </c>
      <c r="G2619" s="6" t="s">
        <v>4304</v>
      </c>
      <c r="H2619" s="6" t="s">
        <v>38</v>
      </c>
      <c r="I2619" s="8" t="s">
        <v>39</v>
      </c>
      <c r="J2619" s="15" t="s">
        <v>7586</v>
      </c>
      <c r="K2619" s="7" t="s">
        <v>3940</v>
      </c>
      <c r="L2619" s="19">
        <v>23268376</v>
      </c>
      <c r="M2619" s="19">
        <f t="shared" si="123"/>
        <v>23268376</v>
      </c>
      <c r="N2619" s="11">
        <f>M2619*(1+VOTOS!$P$3%)^Q2619</f>
        <v>25743559.675090294</v>
      </c>
      <c r="O2619" s="54">
        <f t="shared" si="121"/>
        <v>25743559.675090294</v>
      </c>
      <c r="P2619" s="103">
        <f t="shared" si="122"/>
        <v>1.7131660169096544E-4</v>
      </c>
      <c r="Q2619" s="6">
        <v>838</v>
      </c>
      <c r="R2619" s="6"/>
      <c r="S2619" s="6" t="s">
        <v>11</v>
      </c>
      <c r="T2619" s="75"/>
    </row>
    <row r="2620" spans="1:20" s="47" customFormat="1" ht="14" x14ac:dyDescent="0.15">
      <c r="A2620" s="8" t="s">
        <v>415</v>
      </c>
      <c r="B2620" s="114" t="s">
        <v>416</v>
      </c>
      <c r="C2620" s="40" t="s">
        <v>65</v>
      </c>
      <c r="D2620" s="6" t="s">
        <v>244</v>
      </c>
      <c r="E2620" s="7" t="s">
        <v>245</v>
      </c>
      <c r="F2620" s="6" t="s">
        <v>4303</v>
      </c>
      <c r="G2620" s="6" t="s">
        <v>4304</v>
      </c>
      <c r="H2620" s="6" t="s">
        <v>38</v>
      </c>
      <c r="I2620" s="8" t="s">
        <v>39</v>
      </c>
      <c r="J2620" s="15" t="s">
        <v>7586</v>
      </c>
      <c r="K2620" s="7" t="s">
        <v>4218</v>
      </c>
      <c r="L2620" s="19">
        <v>10274512</v>
      </c>
      <c r="M2620" s="19">
        <f t="shared" si="123"/>
        <v>10274512</v>
      </c>
      <c r="N2620" s="11">
        <f>M2620*(1+VOTOS!$P$3%)^Q2620</f>
        <v>11320939.803079711</v>
      </c>
      <c r="O2620" s="54">
        <f t="shared" si="121"/>
        <v>11320939.803079711</v>
      </c>
      <c r="P2620" s="103">
        <f t="shared" si="122"/>
        <v>7.5337869334684426E-5</v>
      </c>
      <c r="Q2620" s="6">
        <v>804</v>
      </c>
      <c r="R2620" s="6"/>
      <c r="S2620" s="6" t="s">
        <v>11</v>
      </c>
      <c r="T2620" s="75"/>
    </row>
    <row r="2621" spans="1:20" s="47" customFormat="1" ht="14" x14ac:dyDescent="0.15">
      <c r="A2621" s="8" t="s">
        <v>415</v>
      </c>
      <c r="B2621" s="114" t="s">
        <v>416</v>
      </c>
      <c r="C2621" s="40" t="s">
        <v>65</v>
      </c>
      <c r="D2621" s="6" t="s">
        <v>244</v>
      </c>
      <c r="E2621" s="7" t="s">
        <v>245</v>
      </c>
      <c r="F2621" s="6" t="s">
        <v>4303</v>
      </c>
      <c r="G2621" s="6" t="s">
        <v>4304</v>
      </c>
      <c r="H2621" s="6" t="s">
        <v>38</v>
      </c>
      <c r="I2621" s="8" t="s">
        <v>39</v>
      </c>
      <c r="J2621" s="15" t="s">
        <v>7586</v>
      </c>
      <c r="K2621" s="7" t="s">
        <v>4298</v>
      </c>
      <c r="L2621" s="19">
        <v>6474192</v>
      </c>
      <c r="M2621" s="19">
        <f t="shared" si="123"/>
        <v>6474192</v>
      </c>
      <c r="N2621" s="11">
        <f>M2621*(1+VOTOS!$P$3%)^Q2621</f>
        <v>7114662.1192055829</v>
      </c>
      <c r="O2621" s="54">
        <f t="shared" si="121"/>
        <v>7114662.1192055829</v>
      </c>
      <c r="P2621" s="103">
        <f t="shared" si="122"/>
        <v>4.7346200441002836E-5</v>
      </c>
      <c r="Q2621" s="6">
        <v>782</v>
      </c>
      <c r="R2621" s="6"/>
      <c r="S2621" s="6" t="s">
        <v>11</v>
      </c>
      <c r="T2621" s="75"/>
    </row>
    <row r="2622" spans="1:20" s="47" customFormat="1" ht="14" x14ac:dyDescent="0.15">
      <c r="A2622" s="8" t="s">
        <v>415</v>
      </c>
      <c r="B2622" s="114" t="s">
        <v>416</v>
      </c>
      <c r="C2622" s="40" t="s">
        <v>65</v>
      </c>
      <c r="D2622" s="6" t="s">
        <v>244</v>
      </c>
      <c r="E2622" s="7" t="s">
        <v>245</v>
      </c>
      <c r="F2622" s="6" t="s">
        <v>4303</v>
      </c>
      <c r="G2622" s="6" t="s">
        <v>4304</v>
      </c>
      <c r="H2622" s="6" t="s">
        <v>38</v>
      </c>
      <c r="I2622" s="8" t="s">
        <v>39</v>
      </c>
      <c r="J2622" s="15" t="s">
        <v>7586</v>
      </c>
      <c r="K2622" s="7" t="s">
        <v>2806</v>
      </c>
      <c r="L2622" s="19">
        <v>5410629</v>
      </c>
      <c r="M2622" s="19">
        <f t="shared" si="123"/>
        <v>5410629</v>
      </c>
      <c r="N2622" s="11">
        <f>M2622*(1+VOTOS!$P$3%)^Q2622</f>
        <v>5961685.1102804085</v>
      </c>
      <c r="O2622" s="54">
        <f t="shared" si="121"/>
        <v>5961685.1102804085</v>
      </c>
      <c r="P2622" s="103">
        <f t="shared" si="122"/>
        <v>3.9673442458430555E-5</v>
      </c>
      <c r="Q2622" s="6">
        <v>804</v>
      </c>
      <c r="R2622" s="6"/>
      <c r="S2622" s="6" t="s">
        <v>11</v>
      </c>
      <c r="T2622" s="75"/>
    </row>
    <row r="2623" spans="1:20" s="47" customFormat="1" ht="14" x14ac:dyDescent="0.15">
      <c r="A2623" s="8" t="s">
        <v>415</v>
      </c>
      <c r="B2623" s="114" t="s">
        <v>416</v>
      </c>
      <c r="C2623" s="40" t="s">
        <v>65</v>
      </c>
      <c r="D2623" s="6" t="s">
        <v>244</v>
      </c>
      <c r="E2623" s="7" t="s">
        <v>245</v>
      </c>
      <c r="F2623" s="6" t="s">
        <v>4303</v>
      </c>
      <c r="G2623" s="6" t="s">
        <v>4304</v>
      </c>
      <c r="H2623" s="6" t="s">
        <v>38</v>
      </c>
      <c r="I2623" s="8" t="s">
        <v>39</v>
      </c>
      <c r="J2623" s="15" t="s">
        <v>7586</v>
      </c>
      <c r="K2623" s="7" t="s">
        <v>2807</v>
      </c>
      <c r="L2623" s="19">
        <v>5248425</v>
      </c>
      <c r="M2623" s="19">
        <f t="shared" si="123"/>
        <v>5248425</v>
      </c>
      <c r="N2623" s="11">
        <f>M2623*(1+VOTOS!$P$3%)^Q2623</f>
        <v>5782961.1261321837</v>
      </c>
      <c r="O2623" s="54">
        <f t="shared" si="121"/>
        <v>5782961.1261321837</v>
      </c>
      <c r="P2623" s="103">
        <f t="shared" si="122"/>
        <v>3.8484081469065495E-5</v>
      </c>
      <c r="Q2623" s="6">
        <v>804</v>
      </c>
      <c r="R2623" s="6"/>
      <c r="S2623" s="6" t="s">
        <v>11</v>
      </c>
      <c r="T2623" s="75"/>
    </row>
    <row r="2624" spans="1:20" s="47" customFormat="1" ht="14" x14ac:dyDescent="0.15">
      <c r="A2624" s="8" t="s">
        <v>415</v>
      </c>
      <c r="B2624" s="114" t="s">
        <v>416</v>
      </c>
      <c r="C2624" s="40" t="s">
        <v>65</v>
      </c>
      <c r="D2624" s="6" t="s">
        <v>244</v>
      </c>
      <c r="E2624" s="7" t="s">
        <v>245</v>
      </c>
      <c r="F2624" s="6" t="s">
        <v>4303</v>
      </c>
      <c r="G2624" s="6" t="s">
        <v>4304</v>
      </c>
      <c r="H2624" s="6" t="s">
        <v>38</v>
      </c>
      <c r="I2624" s="8" t="s">
        <v>39</v>
      </c>
      <c r="J2624" s="15" t="s">
        <v>7586</v>
      </c>
      <c r="K2624" s="7" t="s">
        <v>2925</v>
      </c>
      <c r="L2624" s="19">
        <v>5248425</v>
      </c>
      <c r="M2624" s="19">
        <f t="shared" si="123"/>
        <v>5248425</v>
      </c>
      <c r="N2624" s="11">
        <f>M2624*(1+VOTOS!$P$3%)^Q2624</f>
        <v>5722586.5989740938</v>
      </c>
      <c r="O2624" s="54">
        <f t="shared" si="121"/>
        <v>5722586.5989740938</v>
      </c>
      <c r="P2624" s="103">
        <f t="shared" si="122"/>
        <v>3.80823049101139E-5</v>
      </c>
      <c r="Q2624" s="6">
        <v>717</v>
      </c>
      <c r="R2624" s="6"/>
      <c r="S2624" s="6" t="s">
        <v>11</v>
      </c>
      <c r="T2624" s="75"/>
    </row>
    <row r="2625" spans="1:20" s="47" customFormat="1" ht="14" x14ac:dyDescent="0.15">
      <c r="A2625" s="8" t="s">
        <v>415</v>
      </c>
      <c r="B2625" s="114" t="s">
        <v>416</v>
      </c>
      <c r="C2625" s="40" t="s">
        <v>65</v>
      </c>
      <c r="D2625" s="6" t="s">
        <v>244</v>
      </c>
      <c r="E2625" s="7" t="s">
        <v>245</v>
      </c>
      <c r="F2625" s="6" t="s">
        <v>4303</v>
      </c>
      <c r="G2625" s="6" t="s">
        <v>4304</v>
      </c>
      <c r="H2625" s="6" t="s">
        <v>38</v>
      </c>
      <c r="I2625" s="8" t="s">
        <v>39</v>
      </c>
      <c r="J2625" s="15" t="s">
        <v>7586</v>
      </c>
      <c r="K2625" s="7" t="s">
        <v>4187</v>
      </c>
      <c r="L2625" s="19">
        <v>4328503</v>
      </c>
      <c r="M2625" s="19">
        <f t="shared" si="123"/>
        <v>4328503</v>
      </c>
      <c r="N2625" s="11">
        <f>M2625*(1+VOTOS!$P$3%)^Q2625</f>
        <v>4756133.5220347671</v>
      </c>
      <c r="O2625" s="54">
        <f t="shared" si="121"/>
        <v>4756133.5220347671</v>
      </c>
      <c r="P2625" s="103">
        <f t="shared" si="122"/>
        <v>3.1650814513110683E-5</v>
      </c>
      <c r="Q2625" s="6">
        <v>781</v>
      </c>
      <c r="R2625" s="6"/>
      <c r="S2625" s="6" t="s">
        <v>11</v>
      </c>
      <c r="T2625" s="75"/>
    </row>
    <row r="2626" spans="1:20" s="47" customFormat="1" ht="14" x14ac:dyDescent="0.15">
      <c r="A2626" s="8" t="s">
        <v>415</v>
      </c>
      <c r="B2626" s="114" t="s">
        <v>416</v>
      </c>
      <c r="C2626" s="40" t="s">
        <v>65</v>
      </c>
      <c r="D2626" s="6" t="s">
        <v>244</v>
      </c>
      <c r="E2626" s="7" t="s">
        <v>245</v>
      </c>
      <c r="F2626" s="6" t="s">
        <v>4303</v>
      </c>
      <c r="G2626" s="6" t="s">
        <v>4304</v>
      </c>
      <c r="H2626" s="6" t="s">
        <v>38</v>
      </c>
      <c r="I2626" s="8" t="s">
        <v>39</v>
      </c>
      <c r="J2626" s="15" t="s">
        <v>7586</v>
      </c>
      <c r="K2626" s="7" t="s">
        <v>4305</v>
      </c>
      <c r="L2626" s="19">
        <v>2606447</v>
      </c>
      <c r="M2626" s="19">
        <f t="shared" si="123"/>
        <v>2606447</v>
      </c>
      <c r="N2626" s="11">
        <f>M2626*(1+VOTOS!$P$3%)^Q2626</f>
        <v>2841922.8002946083</v>
      </c>
      <c r="O2626" s="54">
        <f t="shared" si="121"/>
        <v>2841922.8002946083</v>
      </c>
      <c r="P2626" s="103">
        <f t="shared" si="122"/>
        <v>1.8912246890457928E-5</v>
      </c>
      <c r="Q2626" s="6">
        <v>717</v>
      </c>
      <c r="R2626" s="6"/>
      <c r="S2626" s="6" t="s">
        <v>11</v>
      </c>
      <c r="T2626" s="75"/>
    </row>
    <row r="2627" spans="1:20" s="47" customFormat="1" ht="14" x14ac:dyDescent="0.15">
      <c r="A2627" s="8" t="s">
        <v>415</v>
      </c>
      <c r="B2627" s="114" t="s">
        <v>416</v>
      </c>
      <c r="C2627" s="40" t="s">
        <v>65</v>
      </c>
      <c r="D2627" s="6" t="s">
        <v>244</v>
      </c>
      <c r="E2627" s="7" t="s">
        <v>245</v>
      </c>
      <c r="F2627" s="6" t="s">
        <v>4303</v>
      </c>
      <c r="G2627" s="6" t="s">
        <v>4304</v>
      </c>
      <c r="H2627" s="6" t="s">
        <v>38</v>
      </c>
      <c r="I2627" s="8" t="s">
        <v>39</v>
      </c>
      <c r="J2627" s="15" t="s">
        <v>7586</v>
      </c>
      <c r="K2627" s="7" t="s">
        <v>4306</v>
      </c>
      <c r="L2627" s="19">
        <v>1406927</v>
      </c>
      <c r="M2627" s="19">
        <f t="shared" si="123"/>
        <v>1406927</v>
      </c>
      <c r="N2627" s="11">
        <f>M2627*(1+VOTOS!$P$3%)^Q2627</f>
        <v>1518018.4245515489</v>
      </c>
      <c r="O2627" s="54">
        <f t="shared" si="121"/>
        <v>1518018.4245515489</v>
      </c>
      <c r="P2627" s="103">
        <f t="shared" si="122"/>
        <v>1.010201235107679E-5</v>
      </c>
      <c r="Q2627" s="6">
        <v>630</v>
      </c>
      <c r="R2627" s="6"/>
      <c r="S2627" s="6" t="s">
        <v>11</v>
      </c>
      <c r="T2627" s="75"/>
    </row>
    <row r="2628" spans="1:20" s="47" customFormat="1" ht="14" x14ac:dyDescent="0.15">
      <c r="A2628" s="8" t="s">
        <v>415</v>
      </c>
      <c r="B2628" s="114" t="s">
        <v>416</v>
      </c>
      <c r="C2628" s="40" t="s">
        <v>65</v>
      </c>
      <c r="D2628" s="6" t="s">
        <v>244</v>
      </c>
      <c r="E2628" s="7" t="s">
        <v>245</v>
      </c>
      <c r="F2628" s="6" t="s">
        <v>4303</v>
      </c>
      <c r="G2628" s="6" t="s">
        <v>4304</v>
      </c>
      <c r="H2628" s="6" t="s">
        <v>38</v>
      </c>
      <c r="I2628" s="8" t="s">
        <v>39</v>
      </c>
      <c r="J2628" s="15" t="s">
        <v>7586</v>
      </c>
      <c r="K2628" s="7" t="s">
        <v>4191</v>
      </c>
      <c r="L2628" s="19">
        <v>1082125</v>
      </c>
      <c r="M2628" s="19">
        <f t="shared" si="123"/>
        <v>1082125</v>
      </c>
      <c r="N2628" s="11">
        <f>M2628*(1+VOTOS!$P$3%)^Q2628</f>
        <v>1179888.0661179004</v>
      </c>
      <c r="O2628" s="54">
        <f t="shared" si="121"/>
        <v>1179888.0661179004</v>
      </c>
      <c r="P2628" s="103">
        <f t="shared" si="122"/>
        <v>7.8518439724025793E-6</v>
      </c>
      <c r="Q2628" s="6">
        <v>717</v>
      </c>
      <c r="R2628" s="6"/>
      <c r="S2628" s="6" t="s">
        <v>11</v>
      </c>
      <c r="T2628" s="75"/>
    </row>
    <row r="2629" spans="1:20" s="47" customFormat="1" ht="28" x14ac:dyDescent="0.15">
      <c r="A2629" s="8" t="s">
        <v>415</v>
      </c>
      <c r="B2629" s="114" t="s">
        <v>416</v>
      </c>
      <c r="C2629" s="40" t="s">
        <v>65</v>
      </c>
      <c r="D2629" s="6" t="s">
        <v>1419</v>
      </c>
      <c r="E2629" s="7" t="s">
        <v>1420</v>
      </c>
      <c r="F2629" s="6" t="s">
        <v>4307</v>
      </c>
      <c r="G2629" s="6" t="s">
        <v>4936</v>
      </c>
      <c r="H2629" s="6" t="s">
        <v>38</v>
      </c>
      <c r="I2629" s="8" t="s">
        <v>39</v>
      </c>
      <c r="J2629" s="15" t="s">
        <v>7586</v>
      </c>
      <c r="K2629" s="7" t="s">
        <v>2984</v>
      </c>
      <c r="L2629" s="19">
        <v>1729865</v>
      </c>
      <c r="M2629" s="19">
        <f t="shared" si="123"/>
        <v>1729865</v>
      </c>
      <c r="N2629" s="11">
        <f>M2629*(1+VOTOS!$P$3%)^Q2629</f>
        <v>1754453.2514720957</v>
      </c>
      <c r="O2629" s="54">
        <f t="shared" si="121"/>
        <v>1754453.2514720957</v>
      </c>
      <c r="P2629" s="103">
        <f t="shared" si="122"/>
        <v>1.1675423782154557E-5</v>
      </c>
      <c r="Q2629" s="6">
        <v>117</v>
      </c>
      <c r="R2629" s="6"/>
      <c r="S2629" s="6" t="s">
        <v>11</v>
      </c>
      <c r="T2629" s="75"/>
    </row>
    <row r="2630" spans="1:20" s="47" customFormat="1" ht="14" x14ac:dyDescent="0.15">
      <c r="A2630" s="8" t="s">
        <v>415</v>
      </c>
      <c r="B2630" s="114" t="s">
        <v>416</v>
      </c>
      <c r="C2630" s="40" t="s">
        <v>65</v>
      </c>
      <c r="D2630" s="6" t="s">
        <v>1008</v>
      </c>
      <c r="E2630" s="7" t="s">
        <v>1009</v>
      </c>
      <c r="F2630" s="6" t="s">
        <v>3979</v>
      </c>
      <c r="G2630" s="6" t="s">
        <v>5224</v>
      </c>
      <c r="H2630" s="6" t="s">
        <v>38</v>
      </c>
      <c r="I2630" s="8" t="s">
        <v>39</v>
      </c>
      <c r="J2630" s="15" t="s">
        <v>7586</v>
      </c>
      <c r="K2630" s="7" t="s">
        <v>3980</v>
      </c>
      <c r="L2630" s="19">
        <v>4671351</v>
      </c>
      <c r="M2630" s="19">
        <f t="shared" si="123"/>
        <v>4671351</v>
      </c>
      <c r="N2630" s="11">
        <f>M2630*(1+VOTOS!$P$3%)^Q2630</f>
        <v>4678118.0486114435</v>
      </c>
      <c r="O2630" s="54">
        <f t="shared" si="121"/>
        <v>4678118.0486114435</v>
      </c>
      <c r="P2630" s="103">
        <f t="shared" si="122"/>
        <v>3.1131642108249821E-5</v>
      </c>
      <c r="Q2630" s="48">
        <v>12</v>
      </c>
      <c r="R2630" s="48"/>
      <c r="S2630" s="48" t="s">
        <v>11</v>
      </c>
      <c r="T2630" s="75"/>
    </row>
    <row r="2631" spans="1:20" s="47" customFormat="1" ht="14" x14ac:dyDescent="0.15">
      <c r="A2631" s="8" t="s">
        <v>415</v>
      </c>
      <c r="B2631" s="114" t="s">
        <v>416</v>
      </c>
      <c r="C2631" s="40" t="s">
        <v>65</v>
      </c>
      <c r="D2631" s="6" t="s">
        <v>1691</v>
      </c>
      <c r="E2631" s="7" t="s">
        <v>1692</v>
      </c>
      <c r="F2631" s="6" t="s">
        <v>4308</v>
      </c>
      <c r="G2631" s="6" t="s">
        <v>1703</v>
      </c>
      <c r="H2631" s="6" t="s">
        <v>38</v>
      </c>
      <c r="I2631" s="8" t="s">
        <v>39</v>
      </c>
      <c r="J2631" s="15" t="s">
        <v>7586</v>
      </c>
      <c r="K2631" s="7" t="s">
        <v>2665</v>
      </c>
      <c r="L2631" s="19">
        <v>586243</v>
      </c>
      <c r="M2631" s="19">
        <f t="shared" si="123"/>
        <v>586243</v>
      </c>
      <c r="N2631" s="11">
        <f>M2631*(1+VOTOS!$P$3%)^Q2631</f>
        <v>723598.41477414768</v>
      </c>
      <c r="O2631" s="54">
        <f t="shared" ref="O2631:O2694" si="124">+IF(N2631&gt;0,N2631,L2631)</f>
        <v>723598.41477414768</v>
      </c>
      <c r="P2631" s="103">
        <f t="shared" ref="P2631:P2694" si="125">+O2631/$O$4</f>
        <v>4.8153566551258942E-6</v>
      </c>
      <c r="Q2631" s="6">
        <v>1745</v>
      </c>
      <c r="R2631" s="6"/>
      <c r="S2631" s="6" t="s">
        <v>11</v>
      </c>
      <c r="T2631" s="75"/>
    </row>
    <row r="2632" spans="1:20" s="47" customFormat="1" ht="14" x14ac:dyDescent="0.15">
      <c r="A2632" s="8" t="s">
        <v>415</v>
      </c>
      <c r="B2632" s="114" t="s">
        <v>416</v>
      </c>
      <c r="C2632" s="40" t="s">
        <v>65</v>
      </c>
      <c r="D2632" s="6" t="s">
        <v>1691</v>
      </c>
      <c r="E2632" s="7" t="s">
        <v>1692</v>
      </c>
      <c r="F2632" s="6" t="s">
        <v>4308</v>
      </c>
      <c r="G2632" s="6" t="s">
        <v>1703</v>
      </c>
      <c r="H2632" s="6" t="s">
        <v>38</v>
      </c>
      <c r="I2632" s="8" t="s">
        <v>39</v>
      </c>
      <c r="J2632" s="15" t="s">
        <v>7586</v>
      </c>
      <c r="K2632" s="7" t="s">
        <v>2923</v>
      </c>
      <c r="L2632" s="19">
        <v>57351</v>
      </c>
      <c r="M2632" s="19">
        <f t="shared" si="123"/>
        <v>57351</v>
      </c>
      <c r="N2632" s="11">
        <f>M2632*(1+VOTOS!$P$3%)^Q2632</f>
        <v>68793.053190579754</v>
      </c>
      <c r="O2632" s="54">
        <f t="shared" si="124"/>
        <v>68793.053190579754</v>
      </c>
      <c r="P2632" s="103">
        <f t="shared" si="125"/>
        <v>4.5779962993849696E-7</v>
      </c>
      <c r="Q2632" s="6">
        <v>1508</v>
      </c>
      <c r="R2632" s="6"/>
      <c r="S2632" s="6" t="s">
        <v>11</v>
      </c>
      <c r="T2632" s="75"/>
    </row>
    <row r="2633" spans="1:20" s="47" customFormat="1" ht="14" x14ac:dyDescent="0.15">
      <c r="A2633" s="8" t="s">
        <v>415</v>
      </c>
      <c r="B2633" s="114" t="s">
        <v>416</v>
      </c>
      <c r="C2633" s="40" t="s">
        <v>65</v>
      </c>
      <c r="D2633" s="6" t="s">
        <v>1200</v>
      </c>
      <c r="E2633" s="7" t="s">
        <v>1201</v>
      </c>
      <c r="F2633" s="6" t="s">
        <v>4309</v>
      </c>
      <c r="G2633" s="6" t="s">
        <v>68</v>
      </c>
      <c r="H2633" s="6" t="s">
        <v>38</v>
      </c>
      <c r="I2633" s="8" t="s">
        <v>39</v>
      </c>
      <c r="J2633" s="15" t="s">
        <v>7586</v>
      </c>
      <c r="K2633" s="7" t="s">
        <v>3007</v>
      </c>
      <c r="L2633" s="19">
        <v>3004197</v>
      </c>
      <c r="M2633" s="19">
        <f t="shared" si="123"/>
        <v>3004197</v>
      </c>
      <c r="N2633" s="11">
        <f>M2633*(1+VOTOS!$P$3%)^Q2633</f>
        <v>3046898.5699535604</v>
      </c>
      <c r="O2633" s="54">
        <f t="shared" si="124"/>
        <v>3046898.5699535604</v>
      </c>
      <c r="P2633" s="103">
        <f t="shared" si="125"/>
        <v>2.0276306590443399E-5</v>
      </c>
      <c r="Q2633" s="6">
        <v>117</v>
      </c>
      <c r="R2633" s="6"/>
      <c r="S2633" s="6" t="s">
        <v>11</v>
      </c>
      <c r="T2633" s="75"/>
    </row>
    <row r="2634" spans="1:20" s="47" customFormat="1" ht="14" x14ac:dyDescent="0.15">
      <c r="A2634" s="14" t="s">
        <v>5234</v>
      </c>
      <c r="B2634" s="115" t="s">
        <v>416</v>
      </c>
      <c r="C2634" s="40" t="s">
        <v>65</v>
      </c>
      <c r="D2634" s="12" t="s">
        <v>262</v>
      </c>
      <c r="E2634" s="51" t="s">
        <v>263</v>
      </c>
      <c r="F2634" s="14" t="s">
        <v>5561</v>
      </c>
      <c r="G2634" s="14" t="s">
        <v>37</v>
      </c>
      <c r="H2634" s="14" t="s">
        <v>38</v>
      </c>
      <c r="I2634" s="14" t="s">
        <v>39</v>
      </c>
      <c r="J2634" s="15" t="s">
        <v>7586</v>
      </c>
      <c r="K2634" s="52" t="s">
        <v>2647</v>
      </c>
      <c r="L2634" s="109">
        <v>9713075</v>
      </c>
      <c r="M2634" s="19">
        <f t="shared" si="123"/>
        <v>9713075</v>
      </c>
      <c r="N2634" s="11">
        <f>M2634*(1+VOTOS!$P$3%)^Q2634</f>
        <v>9853513.373218134</v>
      </c>
      <c r="O2634" s="54">
        <f t="shared" si="124"/>
        <v>9853513.373218134</v>
      </c>
      <c r="P2634" s="103">
        <f t="shared" si="125"/>
        <v>6.5572533368398345E-5</v>
      </c>
      <c r="Q2634" s="6">
        <v>119</v>
      </c>
      <c r="R2634" s="6"/>
      <c r="S2634" s="6" t="s">
        <v>7</v>
      </c>
      <c r="T2634" s="75"/>
    </row>
    <row r="2635" spans="1:20" s="47" customFormat="1" ht="14" x14ac:dyDescent="0.15">
      <c r="A2635" s="14" t="s">
        <v>5234</v>
      </c>
      <c r="B2635" s="115" t="s">
        <v>416</v>
      </c>
      <c r="C2635" s="40" t="s">
        <v>65</v>
      </c>
      <c r="D2635" s="12" t="s">
        <v>262</v>
      </c>
      <c r="E2635" s="51" t="s">
        <v>263</v>
      </c>
      <c r="F2635" s="14" t="s">
        <v>5561</v>
      </c>
      <c r="G2635" s="14" t="s">
        <v>37</v>
      </c>
      <c r="H2635" s="14" t="s">
        <v>38</v>
      </c>
      <c r="I2635" s="14" t="s">
        <v>39</v>
      </c>
      <c r="J2635" s="15" t="s">
        <v>7586</v>
      </c>
      <c r="K2635" s="52" t="s">
        <v>4816</v>
      </c>
      <c r="L2635" s="109">
        <v>5288111</v>
      </c>
      <c r="M2635" s="19">
        <f t="shared" si="123"/>
        <v>0</v>
      </c>
      <c r="N2635" s="11">
        <f>M2635*(1+VOTOS!$P$3%)^Q2635</f>
        <v>0</v>
      </c>
      <c r="O2635" s="54">
        <f t="shared" si="124"/>
        <v>5288111</v>
      </c>
      <c r="P2635" s="103">
        <f t="shared" si="125"/>
        <v>3.5190984359525457E-5</v>
      </c>
      <c r="Q2635" s="6">
        <v>0</v>
      </c>
      <c r="R2635" s="6"/>
      <c r="S2635" s="6" t="s">
        <v>7</v>
      </c>
      <c r="T2635" s="75"/>
    </row>
    <row r="2636" spans="1:20" s="47" customFormat="1" ht="14" x14ac:dyDescent="0.15">
      <c r="A2636" s="14" t="s">
        <v>5234</v>
      </c>
      <c r="B2636" s="115" t="s">
        <v>416</v>
      </c>
      <c r="C2636" s="40" t="s">
        <v>65</v>
      </c>
      <c r="D2636" s="12" t="s">
        <v>262</v>
      </c>
      <c r="E2636" s="51" t="s">
        <v>263</v>
      </c>
      <c r="F2636" s="14" t="s">
        <v>5561</v>
      </c>
      <c r="G2636" s="14" t="s">
        <v>37</v>
      </c>
      <c r="H2636" s="14" t="s">
        <v>38</v>
      </c>
      <c r="I2636" s="14" t="s">
        <v>39</v>
      </c>
      <c r="J2636" s="15" t="s">
        <v>7586</v>
      </c>
      <c r="K2636" s="52" t="s">
        <v>5562</v>
      </c>
      <c r="L2636" s="109">
        <v>4277901</v>
      </c>
      <c r="M2636" s="19">
        <f t="shared" si="123"/>
        <v>0</v>
      </c>
      <c r="N2636" s="11">
        <f>M2636*(1+VOTOS!$P$3%)^Q2636</f>
        <v>0</v>
      </c>
      <c r="O2636" s="54">
        <f t="shared" si="124"/>
        <v>4277901</v>
      </c>
      <c r="P2636" s="103">
        <f t="shared" si="125"/>
        <v>2.846830317718337E-5</v>
      </c>
      <c r="Q2636" s="6">
        <v>0</v>
      </c>
      <c r="R2636" s="6"/>
      <c r="S2636" s="6" t="s">
        <v>7</v>
      </c>
      <c r="T2636" s="75"/>
    </row>
    <row r="2637" spans="1:20" s="47" customFormat="1" ht="14" x14ac:dyDescent="0.15">
      <c r="A2637" s="14" t="s">
        <v>5234</v>
      </c>
      <c r="B2637" s="115" t="s">
        <v>416</v>
      </c>
      <c r="C2637" s="40" t="s">
        <v>65</v>
      </c>
      <c r="D2637" s="12" t="s">
        <v>262</v>
      </c>
      <c r="E2637" s="51" t="s">
        <v>263</v>
      </c>
      <c r="F2637" s="14" t="s">
        <v>5561</v>
      </c>
      <c r="G2637" s="14" t="s">
        <v>37</v>
      </c>
      <c r="H2637" s="14" t="s">
        <v>38</v>
      </c>
      <c r="I2637" s="14" t="s">
        <v>39</v>
      </c>
      <c r="J2637" s="15" t="s">
        <v>7586</v>
      </c>
      <c r="K2637" s="52" t="s">
        <v>6189</v>
      </c>
      <c r="L2637" s="109">
        <v>1890114.5</v>
      </c>
      <c r="M2637" s="19">
        <f t="shared" si="123"/>
        <v>0</v>
      </c>
      <c r="N2637" s="11">
        <f>M2637*(1+VOTOS!$P$3%)^Q2637</f>
        <v>0</v>
      </c>
      <c r="O2637" s="54">
        <f t="shared" si="124"/>
        <v>1890114.5</v>
      </c>
      <c r="P2637" s="103">
        <f t="shared" si="125"/>
        <v>1.2578213620556053E-5</v>
      </c>
      <c r="Q2637" s="6">
        <v>0</v>
      </c>
      <c r="R2637" s="6"/>
      <c r="S2637" s="6" t="s">
        <v>7</v>
      </c>
      <c r="T2637" s="75"/>
    </row>
    <row r="2638" spans="1:20" s="47" customFormat="1" ht="14" x14ac:dyDescent="0.15">
      <c r="A2638" s="14" t="s">
        <v>5234</v>
      </c>
      <c r="B2638" s="115" t="s">
        <v>416</v>
      </c>
      <c r="C2638" s="40" t="s">
        <v>65</v>
      </c>
      <c r="D2638" s="12" t="s">
        <v>262</v>
      </c>
      <c r="E2638" s="51" t="s">
        <v>263</v>
      </c>
      <c r="F2638" s="14" t="s">
        <v>5561</v>
      </c>
      <c r="G2638" s="14" t="s">
        <v>37</v>
      </c>
      <c r="H2638" s="14" t="s">
        <v>38</v>
      </c>
      <c r="I2638" s="14" t="s">
        <v>39</v>
      </c>
      <c r="J2638" s="15" t="s">
        <v>7586</v>
      </c>
      <c r="K2638" s="52" t="s">
        <v>6195</v>
      </c>
      <c r="L2638" s="109">
        <v>1782764</v>
      </c>
      <c r="M2638" s="19">
        <f t="shared" si="123"/>
        <v>0</v>
      </c>
      <c r="N2638" s="11">
        <f>M2638*(1+VOTOS!$P$3%)^Q2638</f>
        <v>0</v>
      </c>
      <c r="O2638" s="54">
        <f t="shared" si="124"/>
        <v>1782764</v>
      </c>
      <c r="P2638" s="103">
        <f t="shared" si="125"/>
        <v>1.1863824348756115E-5</v>
      </c>
      <c r="Q2638" s="6">
        <v>0</v>
      </c>
      <c r="R2638" s="6"/>
      <c r="S2638" s="6" t="s">
        <v>7</v>
      </c>
      <c r="T2638" s="75"/>
    </row>
    <row r="2639" spans="1:20" s="47" customFormat="1" ht="14" x14ac:dyDescent="0.15">
      <c r="A2639" s="14" t="s">
        <v>5234</v>
      </c>
      <c r="B2639" s="115" t="s">
        <v>416</v>
      </c>
      <c r="C2639" s="40" t="s">
        <v>65</v>
      </c>
      <c r="D2639" s="12" t="s">
        <v>262</v>
      </c>
      <c r="E2639" s="51" t="s">
        <v>263</v>
      </c>
      <c r="F2639" s="14" t="s">
        <v>5561</v>
      </c>
      <c r="G2639" s="14" t="s">
        <v>37</v>
      </c>
      <c r="H2639" s="14" t="s">
        <v>38</v>
      </c>
      <c r="I2639" s="14" t="s">
        <v>39</v>
      </c>
      <c r="J2639" s="15" t="s">
        <v>7586</v>
      </c>
      <c r="K2639" s="52" t="s">
        <v>6188</v>
      </c>
      <c r="L2639" s="109">
        <v>1639734.5</v>
      </c>
      <c r="M2639" s="19">
        <f t="shared" si="123"/>
        <v>0</v>
      </c>
      <c r="N2639" s="11">
        <f>M2639*(1+VOTOS!$P$3%)^Q2639</f>
        <v>0</v>
      </c>
      <c r="O2639" s="54">
        <f t="shared" si="124"/>
        <v>1639734.5</v>
      </c>
      <c r="P2639" s="103">
        <f t="shared" si="125"/>
        <v>1.0912000739635439E-5</v>
      </c>
      <c r="Q2639" s="6">
        <v>0</v>
      </c>
      <c r="R2639" s="6"/>
      <c r="S2639" s="6" t="s">
        <v>7</v>
      </c>
      <c r="T2639" s="75"/>
    </row>
    <row r="2640" spans="1:20" s="47" customFormat="1" ht="14" x14ac:dyDescent="0.15">
      <c r="A2640" s="14" t="s">
        <v>5234</v>
      </c>
      <c r="B2640" s="115" t="s">
        <v>416</v>
      </c>
      <c r="C2640" s="40" t="s">
        <v>65</v>
      </c>
      <c r="D2640" s="12" t="s">
        <v>262</v>
      </c>
      <c r="E2640" s="51" t="s">
        <v>263</v>
      </c>
      <c r="F2640" s="14" t="s">
        <v>5561</v>
      </c>
      <c r="G2640" s="14" t="s">
        <v>37</v>
      </c>
      <c r="H2640" s="14" t="s">
        <v>38</v>
      </c>
      <c r="I2640" s="14" t="s">
        <v>39</v>
      </c>
      <c r="J2640" s="15" t="s">
        <v>7586</v>
      </c>
      <c r="K2640" s="52" t="s">
        <v>3886</v>
      </c>
      <c r="L2640" s="109">
        <v>1439278.5</v>
      </c>
      <c r="M2640" s="19">
        <f t="shared" si="123"/>
        <v>0</v>
      </c>
      <c r="N2640" s="11">
        <f>M2640*(1+VOTOS!$P$3%)^Q2640</f>
        <v>0</v>
      </c>
      <c r="O2640" s="54">
        <f t="shared" si="124"/>
        <v>1439278.5</v>
      </c>
      <c r="P2640" s="103">
        <f t="shared" si="125"/>
        <v>9.5780189149776287E-6</v>
      </c>
      <c r="Q2640" s="6">
        <v>0</v>
      </c>
      <c r="R2640" s="6"/>
      <c r="S2640" s="6" t="s">
        <v>7</v>
      </c>
      <c r="T2640" s="75"/>
    </row>
    <row r="2641" spans="1:20" s="47" customFormat="1" ht="14" x14ac:dyDescent="0.15">
      <c r="A2641" s="14" t="s">
        <v>5234</v>
      </c>
      <c r="B2641" s="115" t="s">
        <v>416</v>
      </c>
      <c r="C2641" s="40" t="s">
        <v>65</v>
      </c>
      <c r="D2641" s="12" t="s">
        <v>262</v>
      </c>
      <c r="E2641" s="51" t="s">
        <v>263</v>
      </c>
      <c r="F2641" s="14" t="s">
        <v>5561</v>
      </c>
      <c r="G2641" s="14" t="s">
        <v>37</v>
      </c>
      <c r="H2641" s="14" t="s">
        <v>38</v>
      </c>
      <c r="I2641" s="14" t="s">
        <v>39</v>
      </c>
      <c r="J2641" s="15" t="s">
        <v>7586</v>
      </c>
      <c r="K2641" s="52" t="s">
        <v>6184</v>
      </c>
      <c r="L2641" s="109">
        <v>1336707</v>
      </c>
      <c r="M2641" s="19">
        <f t="shared" si="123"/>
        <v>0</v>
      </c>
      <c r="N2641" s="11">
        <f>M2641*(1+VOTOS!$P$3%)^Q2641</f>
        <v>0</v>
      </c>
      <c r="O2641" s="54">
        <f t="shared" si="124"/>
        <v>1336707</v>
      </c>
      <c r="P2641" s="103">
        <f t="shared" si="125"/>
        <v>8.8954326280723305E-6</v>
      </c>
      <c r="Q2641" s="6">
        <v>0</v>
      </c>
      <c r="R2641" s="6"/>
      <c r="S2641" s="6" t="s">
        <v>7</v>
      </c>
      <c r="T2641" s="75"/>
    </row>
    <row r="2642" spans="1:20" s="47" customFormat="1" ht="14" x14ac:dyDescent="0.15">
      <c r="A2642" s="14" t="s">
        <v>5234</v>
      </c>
      <c r="B2642" s="115" t="s">
        <v>416</v>
      </c>
      <c r="C2642" s="40" t="s">
        <v>65</v>
      </c>
      <c r="D2642" s="12" t="s">
        <v>262</v>
      </c>
      <c r="E2642" s="51" t="s">
        <v>263</v>
      </c>
      <c r="F2642" s="14" t="s">
        <v>5561</v>
      </c>
      <c r="G2642" s="14" t="s">
        <v>37</v>
      </c>
      <c r="H2642" s="14" t="s">
        <v>38</v>
      </c>
      <c r="I2642" s="14" t="s">
        <v>39</v>
      </c>
      <c r="J2642" s="15" t="s">
        <v>7586</v>
      </c>
      <c r="K2642" s="52" t="s">
        <v>6201</v>
      </c>
      <c r="L2642" s="109">
        <v>1322500.5</v>
      </c>
      <c r="M2642" s="19">
        <f t="shared" ref="M2642:M2705" si="126">+IF(Q2642&gt;0,L2642,0)</f>
        <v>0</v>
      </c>
      <c r="N2642" s="11">
        <f>M2642*(1+VOTOS!$P$3%)^Q2642</f>
        <v>0</v>
      </c>
      <c r="O2642" s="54">
        <f t="shared" si="124"/>
        <v>1322500.5</v>
      </c>
      <c r="P2642" s="103">
        <f t="shared" si="125"/>
        <v>8.8008921164787588E-6</v>
      </c>
      <c r="Q2642" s="6">
        <v>0</v>
      </c>
      <c r="R2642" s="6"/>
      <c r="S2642" s="6" t="s">
        <v>7</v>
      </c>
      <c r="T2642" s="75"/>
    </row>
    <row r="2643" spans="1:20" s="47" customFormat="1" ht="14" x14ac:dyDescent="0.15">
      <c r="A2643" s="14" t="s">
        <v>5234</v>
      </c>
      <c r="B2643" s="115" t="s">
        <v>416</v>
      </c>
      <c r="C2643" s="40" t="s">
        <v>65</v>
      </c>
      <c r="D2643" s="12" t="s">
        <v>262</v>
      </c>
      <c r="E2643" s="51" t="s">
        <v>263</v>
      </c>
      <c r="F2643" s="14" t="s">
        <v>5561</v>
      </c>
      <c r="G2643" s="14" t="s">
        <v>37</v>
      </c>
      <c r="H2643" s="14" t="s">
        <v>38</v>
      </c>
      <c r="I2643" s="14" t="s">
        <v>39</v>
      </c>
      <c r="J2643" s="15" t="s">
        <v>7586</v>
      </c>
      <c r="K2643" s="52" t="s">
        <v>6186</v>
      </c>
      <c r="L2643" s="109">
        <v>1224922.5</v>
      </c>
      <c r="M2643" s="19">
        <f t="shared" si="126"/>
        <v>0</v>
      </c>
      <c r="N2643" s="11">
        <f>M2643*(1+VOTOS!$P$3%)^Q2643</f>
        <v>0</v>
      </c>
      <c r="O2643" s="54">
        <f t="shared" si="124"/>
        <v>1224922.5</v>
      </c>
      <c r="P2643" s="103">
        <f t="shared" si="125"/>
        <v>8.1515362554096968E-6</v>
      </c>
      <c r="Q2643" s="6">
        <v>0</v>
      </c>
      <c r="R2643" s="6"/>
      <c r="S2643" s="6" t="s">
        <v>7</v>
      </c>
      <c r="T2643" s="75"/>
    </row>
    <row r="2644" spans="1:20" s="47" customFormat="1" ht="14" x14ac:dyDescent="0.15">
      <c r="A2644" s="14" t="s">
        <v>5234</v>
      </c>
      <c r="B2644" s="115" t="s">
        <v>416</v>
      </c>
      <c r="C2644" s="40" t="s">
        <v>65</v>
      </c>
      <c r="D2644" s="12" t="s">
        <v>262</v>
      </c>
      <c r="E2644" s="51" t="s">
        <v>263</v>
      </c>
      <c r="F2644" s="14" t="s">
        <v>5561</v>
      </c>
      <c r="G2644" s="14" t="s">
        <v>37</v>
      </c>
      <c r="H2644" s="14" t="s">
        <v>38</v>
      </c>
      <c r="I2644" s="14" t="s">
        <v>39</v>
      </c>
      <c r="J2644" s="15" t="s">
        <v>7586</v>
      </c>
      <c r="K2644" s="52" t="s">
        <v>6193</v>
      </c>
      <c r="L2644" s="109">
        <v>1134546</v>
      </c>
      <c r="M2644" s="19">
        <f t="shared" si="126"/>
        <v>0</v>
      </c>
      <c r="N2644" s="11">
        <f>M2644*(1+VOTOS!$P$3%)^Q2644</f>
        <v>0</v>
      </c>
      <c r="O2644" s="54">
        <f t="shared" si="124"/>
        <v>1134546</v>
      </c>
      <c r="P2644" s="103">
        <f t="shared" si="125"/>
        <v>7.5501044779813003E-6</v>
      </c>
      <c r="Q2644" s="6">
        <v>0</v>
      </c>
      <c r="R2644" s="6"/>
      <c r="S2644" s="6" t="s">
        <v>7</v>
      </c>
      <c r="T2644" s="75"/>
    </row>
    <row r="2645" spans="1:20" s="47" customFormat="1" ht="14" x14ac:dyDescent="0.15">
      <c r="A2645" s="14" t="s">
        <v>5234</v>
      </c>
      <c r="B2645" s="115" t="s">
        <v>416</v>
      </c>
      <c r="C2645" s="40" t="s">
        <v>65</v>
      </c>
      <c r="D2645" s="12" t="s">
        <v>262</v>
      </c>
      <c r="E2645" s="51" t="s">
        <v>263</v>
      </c>
      <c r="F2645" s="14" t="s">
        <v>5561</v>
      </c>
      <c r="G2645" s="14" t="s">
        <v>37</v>
      </c>
      <c r="H2645" s="14" t="s">
        <v>38</v>
      </c>
      <c r="I2645" s="14" t="s">
        <v>39</v>
      </c>
      <c r="J2645" s="15" t="s">
        <v>7586</v>
      </c>
      <c r="K2645" s="52" t="s">
        <v>5986</v>
      </c>
      <c r="L2645" s="109">
        <v>1124664</v>
      </c>
      <c r="M2645" s="19">
        <f t="shared" si="126"/>
        <v>0</v>
      </c>
      <c r="N2645" s="11">
        <f>M2645*(1+VOTOS!$P$3%)^Q2645</f>
        <v>0</v>
      </c>
      <c r="O2645" s="54">
        <f t="shared" si="124"/>
        <v>1124664</v>
      </c>
      <c r="P2645" s="103">
        <f t="shared" si="125"/>
        <v>7.4843423736228953E-6</v>
      </c>
      <c r="Q2645" s="6">
        <v>0</v>
      </c>
      <c r="R2645" s="6"/>
      <c r="S2645" s="6" t="s">
        <v>7</v>
      </c>
      <c r="T2645" s="75"/>
    </row>
    <row r="2646" spans="1:20" s="47" customFormat="1" ht="14" x14ac:dyDescent="0.15">
      <c r="A2646" s="14" t="s">
        <v>5234</v>
      </c>
      <c r="B2646" s="115" t="s">
        <v>416</v>
      </c>
      <c r="C2646" s="40" t="s">
        <v>65</v>
      </c>
      <c r="D2646" s="12" t="s">
        <v>262</v>
      </c>
      <c r="E2646" s="51" t="s">
        <v>263</v>
      </c>
      <c r="F2646" s="14" t="s">
        <v>5561</v>
      </c>
      <c r="G2646" s="14" t="s">
        <v>37</v>
      </c>
      <c r="H2646" s="14" t="s">
        <v>38</v>
      </c>
      <c r="I2646" s="14" t="s">
        <v>39</v>
      </c>
      <c r="J2646" s="15" t="s">
        <v>7586</v>
      </c>
      <c r="K2646" s="52" t="s">
        <v>6198</v>
      </c>
      <c r="L2646" s="109">
        <v>1109766.5</v>
      </c>
      <c r="M2646" s="19">
        <f t="shared" si="126"/>
        <v>0</v>
      </c>
      <c r="N2646" s="11">
        <f>M2646*(1+VOTOS!$P$3%)^Q2646</f>
        <v>0</v>
      </c>
      <c r="O2646" s="54">
        <f t="shared" si="124"/>
        <v>1109766.5</v>
      </c>
      <c r="P2646" s="103">
        <f t="shared" si="125"/>
        <v>7.3852034392291143E-6</v>
      </c>
      <c r="Q2646" s="6">
        <v>0</v>
      </c>
      <c r="R2646" s="6"/>
      <c r="S2646" s="6" t="s">
        <v>7</v>
      </c>
      <c r="T2646" s="75"/>
    </row>
    <row r="2647" spans="1:20" s="47" customFormat="1" ht="14" x14ac:dyDescent="0.15">
      <c r="A2647" s="14" t="s">
        <v>5234</v>
      </c>
      <c r="B2647" s="115" t="s">
        <v>416</v>
      </c>
      <c r="C2647" s="40" t="s">
        <v>65</v>
      </c>
      <c r="D2647" s="12" t="s">
        <v>262</v>
      </c>
      <c r="E2647" s="51" t="s">
        <v>263</v>
      </c>
      <c r="F2647" s="14" t="s">
        <v>5561</v>
      </c>
      <c r="G2647" s="14" t="s">
        <v>37</v>
      </c>
      <c r="H2647" s="14" t="s">
        <v>38</v>
      </c>
      <c r="I2647" s="14" t="s">
        <v>39</v>
      </c>
      <c r="J2647" s="15" t="s">
        <v>7586</v>
      </c>
      <c r="K2647" s="52" t="s">
        <v>6192</v>
      </c>
      <c r="L2647" s="109">
        <v>1099998</v>
      </c>
      <c r="M2647" s="19">
        <f t="shared" si="126"/>
        <v>0</v>
      </c>
      <c r="N2647" s="11">
        <f>M2647*(1+VOTOS!$P$3%)^Q2647</f>
        <v>0</v>
      </c>
      <c r="O2647" s="54">
        <f t="shared" si="124"/>
        <v>1099998</v>
      </c>
      <c r="P2647" s="103">
        <f t="shared" si="125"/>
        <v>7.3201966474435361E-6</v>
      </c>
      <c r="Q2647" s="6">
        <v>0</v>
      </c>
      <c r="R2647" s="6"/>
      <c r="S2647" s="6" t="s">
        <v>7</v>
      </c>
      <c r="T2647" s="75"/>
    </row>
    <row r="2648" spans="1:20" s="47" customFormat="1" ht="14" x14ac:dyDescent="0.15">
      <c r="A2648" s="14" t="s">
        <v>5234</v>
      </c>
      <c r="B2648" s="115" t="s">
        <v>416</v>
      </c>
      <c r="C2648" s="40" t="s">
        <v>65</v>
      </c>
      <c r="D2648" s="12" t="s">
        <v>262</v>
      </c>
      <c r="E2648" s="51" t="s">
        <v>263</v>
      </c>
      <c r="F2648" s="14" t="s">
        <v>5561</v>
      </c>
      <c r="G2648" s="14" t="s">
        <v>37</v>
      </c>
      <c r="H2648" s="14" t="s">
        <v>38</v>
      </c>
      <c r="I2648" s="14" t="s">
        <v>39</v>
      </c>
      <c r="J2648" s="15" t="s">
        <v>7586</v>
      </c>
      <c r="K2648" s="52" t="s">
        <v>6196</v>
      </c>
      <c r="L2648" s="109">
        <v>1077885.5</v>
      </c>
      <c r="M2648" s="19">
        <f t="shared" si="126"/>
        <v>0</v>
      </c>
      <c r="N2648" s="11">
        <f>M2648*(1+VOTOS!$P$3%)^Q2648</f>
        <v>0</v>
      </c>
      <c r="O2648" s="54">
        <f t="shared" si="124"/>
        <v>1077885.5</v>
      </c>
      <c r="P2648" s="103">
        <f t="shared" si="125"/>
        <v>7.1730437904687103E-6</v>
      </c>
      <c r="Q2648" s="6">
        <v>0</v>
      </c>
      <c r="R2648" s="6"/>
      <c r="S2648" s="6" t="s">
        <v>7</v>
      </c>
    </row>
    <row r="2649" spans="1:20" s="47" customFormat="1" ht="14" x14ac:dyDescent="0.15">
      <c r="A2649" s="14" t="s">
        <v>5234</v>
      </c>
      <c r="B2649" s="115" t="s">
        <v>416</v>
      </c>
      <c r="C2649" s="40" t="s">
        <v>65</v>
      </c>
      <c r="D2649" s="12" t="s">
        <v>262</v>
      </c>
      <c r="E2649" s="51" t="s">
        <v>263</v>
      </c>
      <c r="F2649" s="14" t="s">
        <v>5561</v>
      </c>
      <c r="G2649" s="14" t="s">
        <v>37</v>
      </c>
      <c r="H2649" s="14" t="s">
        <v>38</v>
      </c>
      <c r="I2649" s="14" t="s">
        <v>39</v>
      </c>
      <c r="J2649" s="15" t="s">
        <v>7586</v>
      </c>
      <c r="K2649" s="52" t="s">
        <v>6200</v>
      </c>
      <c r="L2649" s="109">
        <v>1055097.5</v>
      </c>
      <c r="M2649" s="19">
        <f t="shared" si="126"/>
        <v>0</v>
      </c>
      <c r="N2649" s="11">
        <f>M2649*(1+VOTOS!$P$3%)^Q2649</f>
        <v>0</v>
      </c>
      <c r="O2649" s="54">
        <f t="shared" si="124"/>
        <v>1055097.5</v>
      </c>
      <c r="P2649" s="103">
        <f t="shared" si="125"/>
        <v>7.0213956591067048E-6</v>
      </c>
      <c r="Q2649" s="6">
        <v>0</v>
      </c>
      <c r="R2649" s="6"/>
      <c r="S2649" s="6" t="s">
        <v>7</v>
      </c>
    </row>
    <row r="2650" spans="1:20" s="47" customFormat="1" ht="14" x14ac:dyDescent="0.15">
      <c r="A2650" s="14" t="s">
        <v>5234</v>
      </c>
      <c r="B2650" s="115" t="s">
        <v>416</v>
      </c>
      <c r="C2650" s="40" t="s">
        <v>65</v>
      </c>
      <c r="D2650" s="12" t="s">
        <v>262</v>
      </c>
      <c r="E2650" s="51" t="s">
        <v>263</v>
      </c>
      <c r="F2650" s="14" t="s">
        <v>5561</v>
      </c>
      <c r="G2650" s="14" t="s">
        <v>37</v>
      </c>
      <c r="H2650" s="14" t="s">
        <v>38</v>
      </c>
      <c r="I2650" s="14" t="s">
        <v>39</v>
      </c>
      <c r="J2650" s="15" t="s">
        <v>7586</v>
      </c>
      <c r="K2650" s="52" t="s">
        <v>6190</v>
      </c>
      <c r="L2650" s="109">
        <v>1053138</v>
      </c>
      <c r="M2650" s="19">
        <f t="shared" si="126"/>
        <v>0</v>
      </c>
      <c r="N2650" s="11">
        <f>M2650*(1+VOTOS!$P$3%)^Q2650</f>
        <v>0</v>
      </c>
      <c r="O2650" s="54">
        <f t="shared" si="124"/>
        <v>1053138</v>
      </c>
      <c r="P2650" s="103">
        <f t="shared" si="125"/>
        <v>7.0083557032789072E-6</v>
      </c>
      <c r="Q2650" s="6">
        <v>0</v>
      </c>
      <c r="R2650" s="6"/>
      <c r="S2650" s="6" t="s">
        <v>7</v>
      </c>
      <c r="T2650" s="75"/>
    </row>
    <row r="2651" spans="1:20" s="47" customFormat="1" ht="14" x14ac:dyDescent="0.15">
      <c r="A2651" s="14" t="s">
        <v>5234</v>
      </c>
      <c r="B2651" s="115" t="s">
        <v>416</v>
      </c>
      <c r="C2651" s="40" t="s">
        <v>65</v>
      </c>
      <c r="D2651" s="12" t="s">
        <v>262</v>
      </c>
      <c r="E2651" s="51" t="s">
        <v>263</v>
      </c>
      <c r="F2651" s="14" t="s">
        <v>5561</v>
      </c>
      <c r="G2651" s="14" t="s">
        <v>37</v>
      </c>
      <c r="H2651" s="14" t="s">
        <v>38</v>
      </c>
      <c r="I2651" s="14" t="s">
        <v>39</v>
      </c>
      <c r="J2651" s="15" t="s">
        <v>7586</v>
      </c>
      <c r="K2651" s="52" t="s">
        <v>4816</v>
      </c>
      <c r="L2651" s="109">
        <v>961683.5</v>
      </c>
      <c r="M2651" s="19">
        <f t="shared" si="126"/>
        <v>0</v>
      </c>
      <c r="N2651" s="11">
        <f>M2651*(1+VOTOS!$P$3%)^Q2651</f>
        <v>0</v>
      </c>
      <c r="O2651" s="54">
        <f t="shared" si="124"/>
        <v>961683.5</v>
      </c>
      <c r="P2651" s="103">
        <f t="shared" si="125"/>
        <v>6.3997501200927328E-6</v>
      </c>
      <c r="Q2651" s="6">
        <v>0</v>
      </c>
      <c r="R2651" s="6"/>
      <c r="S2651" s="6" t="s">
        <v>7</v>
      </c>
      <c r="T2651" s="75"/>
    </row>
    <row r="2652" spans="1:20" s="47" customFormat="1" ht="14" x14ac:dyDescent="0.15">
      <c r="A2652" s="14" t="s">
        <v>5234</v>
      </c>
      <c r="B2652" s="115" t="s">
        <v>416</v>
      </c>
      <c r="C2652" s="40" t="s">
        <v>65</v>
      </c>
      <c r="D2652" s="12" t="s">
        <v>262</v>
      </c>
      <c r="E2652" s="51" t="s">
        <v>263</v>
      </c>
      <c r="F2652" s="14" t="s">
        <v>5561</v>
      </c>
      <c r="G2652" s="14" t="s">
        <v>37</v>
      </c>
      <c r="H2652" s="14" t="s">
        <v>38</v>
      </c>
      <c r="I2652" s="14" t="s">
        <v>39</v>
      </c>
      <c r="J2652" s="15" t="s">
        <v>7586</v>
      </c>
      <c r="K2652" s="52" t="s">
        <v>6185</v>
      </c>
      <c r="L2652" s="109">
        <v>737859.5</v>
      </c>
      <c r="M2652" s="19">
        <f t="shared" si="126"/>
        <v>0</v>
      </c>
      <c r="N2652" s="11">
        <f>M2652*(1+VOTOS!$P$3%)^Q2652</f>
        <v>0</v>
      </c>
      <c r="O2652" s="54">
        <f t="shared" si="124"/>
        <v>737859.5</v>
      </c>
      <c r="P2652" s="103">
        <f t="shared" si="125"/>
        <v>4.9102604170047257E-6</v>
      </c>
      <c r="Q2652" s="6">
        <v>0</v>
      </c>
      <c r="R2652" s="6"/>
      <c r="S2652" s="6" t="s">
        <v>7</v>
      </c>
      <c r="T2652" s="75"/>
    </row>
    <row r="2653" spans="1:20" s="47" customFormat="1" ht="14" x14ac:dyDescent="0.15">
      <c r="A2653" s="14" t="s">
        <v>5234</v>
      </c>
      <c r="B2653" s="115" t="s">
        <v>416</v>
      </c>
      <c r="C2653" s="40" t="s">
        <v>65</v>
      </c>
      <c r="D2653" s="12" t="s">
        <v>262</v>
      </c>
      <c r="E2653" s="51" t="s">
        <v>263</v>
      </c>
      <c r="F2653" s="14" t="s">
        <v>5561</v>
      </c>
      <c r="G2653" s="14" t="s">
        <v>37</v>
      </c>
      <c r="H2653" s="14" t="s">
        <v>38</v>
      </c>
      <c r="I2653" s="14" t="s">
        <v>39</v>
      </c>
      <c r="J2653" s="15" t="s">
        <v>7586</v>
      </c>
      <c r="K2653" s="52" t="s">
        <v>6187</v>
      </c>
      <c r="L2653" s="109">
        <v>737859.5</v>
      </c>
      <c r="M2653" s="19">
        <f t="shared" si="126"/>
        <v>0</v>
      </c>
      <c r="N2653" s="11">
        <f>M2653*(1+VOTOS!$P$3%)^Q2653</f>
        <v>0</v>
      </c>
      <c r="O2653" s="54">
        <f t="shared" si="124"/>
        <v>737859.5</v>
      </c>
      <c r="P2653" s="103">
        <f t="shared" si="125"/>
        <v>4.9102604170047257E-6</v>
      </c>
      <c r="Q2653" s="6">
        <v>0</v>
      </c>
      <c r="R2653" s="6"/>
      <c r="S2653" s="6" t="s">
        <v>7</v>
      </c>
      <c r="T2653" s="75"/>
    </row>
    <row r="2654" spans="1:20" s="47" customFormat="1" ht="14" x14ac:dyDescent="0.15">
      <c r="A2654" s="14" t="s">
        <v>5234</v>
      </c>
      <c r="B2654" s="115" t="s">
        <v>416</v>
      </c>
      <c r="C2654" s="40" t="s">
        <v>65</v>
      </c>
      <c r="D2654" s="12" t="s">
        <v>262</v>
      </c>
      <c r="E2654" s="51" t="s">
        <v>263</v>
      </c>
      <c r="F2654" s="14" t="s">
        <v>5561</v>
      </c>
      <c r="G2654" s="14" t="s">
        <v>37</v>
      </c>
      <c r="H2654" s="14" t="s">
        <v>38</v>
      </c>
      <c r="I2654" s="14" t="s">
        <v>39</v>
      </c>
      <c r="J2654" s="15" t="s">
        <v>7586</v>
      </c>
      <c r="K2654" s="52" t="s">
        <v>4564</v>
      </c>
      <c r="L2654" s="109">
        <v>737859.5</v>
      </c>
      <c r="M2654" s="19">
        <f t="shared" si="126"/>
        <v>0</v>
      </c>
      <c r="N2654" s="11">
        <f>M2654*(1+VOTOS!$P$3%)^Q2654</f>
        <v>0</v>
      </c>
      <c r="O2654" s="54">
        <f t="shared" si="124"/>
        <v>737859.5</v>
      </c>
      <c r="P2654" s="103">
        <f t="shared" si="125"/>
        <v>4.9102604170047257E-6</v>
      </c>
      <c r="Q2654" s="6">
        <v>0</v>
      </c>
      <c r="R2654" s="6"/>
      <c r="S2654" s="6" t="s">
        <v>7</v>
      </c>
    </row>
    <row r="2655" spans="1:20" s="47" customFormat="1" ht="14" x14ac:dyDescent="0.15">
      <c r="A2655" s="14" t="s">
        <v>5234</v>
      </c>
      <c r="B2655" s="115" t="s">
        <v>416</v>
      </c>
      <c r="C2655" s="40" t="s">
        <v>65</v>
      </c>
      <c r="D2655" s="12" t="s">
        <v>262</v>
      </c>
      <c r="E2655" s="51" t="s">
        <v>263</v>
      </c>
      <c r="F2655" s="14" t="s">
        <v>5561</v>
      </c>
      <c r="G2655" s="14" t="s">
        <v>37</v>
      </c>
      <c r="H2655" s="14" t="s">
        <v>38</v>
      </c>
      <c r="I2655" s="14" t="s">
        <v>39</v>
      </c>
      <c r="J2655" s="15" t="s">
        <v>7586</v>
      </c>
      <c r="K2655" s="52" t="s">
        <v>6191</v>
      </c>
      <c r="L2655" s="109">
        <v>695320</v>
      </c>
      <c r="M2655" s="19">
        <f t="shared" si="126"/>
        <v>0</v>
      </c>
      <c r="N2655" s="11">
        <f>M2655*(1+VOTOS!$P$3%)^Q2655</f>
        <v>0</v>
      </c>
      <c r="O2655" s="54">
        <f t="shared" si="124"/>
        <v>695320</v>
      </c>
      <c r="P2655" s="103">
        <f t="shared" si="125"/>
        <v>4.6271712611299655E-6</v>
      </c>
      <c r="Q2655" s="6">
        <v>0</v>
      </c>
      <c r="R2655" s="6"/>
      <c r="S2655" s="6" t="s">
        <v>7</v>
      </c>
    </row>
    <row r="2656" spans="1:20" s="47" customFormat="1" ht="14" x14ac:dyDescent="0.15">
      <c r="A2656" s="14" t="s">
        <v>5234</v>
      </c>
      <c r="B2656" s="115" t="s">
        <v>416</v>
      </c>
      <c r="C2656" s="40" t="s">
        <v>65</v>
      </c>
      <c r="D2656" s="12" t="s">
        <v>262</v>
      </c>
      <c r="E2656" s="51" t="s">
        <v>263</v>
      </c>
      <c r="F2656" s="14" t="s">
        <v>5561</v>
      </c>
      <c r="G2656" s="14" t="s">
        <v>37</v>
      </c>
      <c r="H2656" s="14" t="s">
        <v>38</v>
      </c>
      <c r="I2656" s="14" t="s">
        <v>39</v>
      </c>
      <c r="J2656" s="15" t="s">
        <v>7586</v>
      </c>
      <c r="K2656" s="52" t="s">
        <v>6199</v>
      </c>
      <c r="L2656" s="109">
        <v>565001</v>
      </c>
      <c r="M2656" s="19">
        <f t="shared" si="126"/>
        <v>0</v>
      </c>
      <c r="N2656" s="11">
        <f>M2656*(1+VOTOS!$P$3%)^Q2656</f>
        <v>0</v>
      </c>
      <c r="O2656" s="54">
        <f t="shared" si="124"/>
        <v>565001</v>
      </c>
      <c r="P2656" s="103">
        <f t="shared" si="125"/>
        <v>3.759932678061456E-6</v>
      </c>
      <c r="Q2656" s="6">
        <v>0</v>
      </c>
      <c r="R2656" s="6"/>
      <c r="S2656" s="6" t="s">
        <v>7</v>
      </c>
    </row>
    <row r="2657" spans="1:20" s="47" customFormat="1" ht="14" x14ac:dyDescent="0.15">
      <c r="A2657" s="14" t="s">
        <v>5234</v>
      </c>
      <c r="B2657" s="115" t="s">
        <v>416</v>
      </c>
      <c r="C2657" s="40" t="s">
        <v>65</v>
      </c>
      <c r="D2657" s="12" t="s">
        <v>262</v>
      </c>
      <c r="E2657" s="51" t="s">
        <v>263</v>
      </c>
      <c r="F2657" s="14" t="s">
        <v>5561</v>
      </c>
      <c r="G2657" s="14" t="s">
        <v>37</v>
      </c>
      <c r="H2657" s="14" t="s">
        <v>38</v>
      </c>
      <c r="I2657" s="14" t="s">
        <v>39</v>
      </c>
      <c r="J2657" s="15" t="s">
        <v>7586</v>
      </c>
      <c r="K2657" s="52" t="s">
        <v>5562</v>
      </c>
      <c r="L2657" s="109">
        <v>538609</v>
      </c>
      <c r="M2657" s="19">
        <f t="shared" si="126"/>
        <v>0</v>
      </c>
      <c r="N2657" s="11">
        <f>M2657*(1+VOTOS!$P$3%)^Q2657</f>
        <v>0</v>
      </c>
      <c r="O2657" s="54">
        <f t="shared" si="124"/>
        <v>538609</v>
      </c>
      <c r="P2657" s="103">
        <f t="shared" si="125"/>
        <v>3.5843008769860636E-6</v>
      </c>
      <c r="Q2657" s="6">
        <v>0</v>
      </c>
      <c r="R2657" s="6"/>
      <c r="S2657" s="6" t="s">
        <v>7</v>
      </c>
    </row>
    <row r="2658" spans="1:20" s="47" customFormat="1" ht="14" x14ac:dyDescent="0.15">
      <c r="A2658" s="14" t="s">
        <v>5234</v>
      </c>
      <c r="B2658" s="115" t="s">
        <v>416</v>
      </c>
      <c r="C2658" s="40" t="s">
        <v>65</v>
      </c>
      <c r="D2658" s="12" t="s">
        <v>262</v>
      </c>
      <c r="E2658" s="51" t="s">
        <v>263</v>
      </c>
      <c r="F2658" s="14" t="s">
        <v>5561</v>
      </c>
      <c r="G2658" s="14" t="s">
        <v>37</v>
      </c>
      <c r="H2658" s="14" t="s">
        <v>38</v>
      </c>
      <c r="I2658" s="14" t="s">
        <v>39</v>
      </c>
      <c r="J2658" s="15" t="s">
        <v>7586</v>
      </c>
      <c r="K2658" s="52" t="s">
        <v>6197</v>
      </c>
      <c r="L2658" s="109">
        <v>435460.5</v>
      </c>
      <c r="M2658" s="19">
        <f t="shared" si="126"/>
        <v>0</v>
      </c>
      <c r="N2658" s="11">
        <f>M2658*(1+VOTOS!$P$3%)^Q2658</f>
        <v>0</v>
      </c>
      <c r="O2658" s="54">
        <f t="shared" si="124"/>
        <v>435460.5</v>
      </c>
      <c r="P2658" s="103">
        <f t="shared" si="125"/>
        <v>2.8978748072215461E-6</v>
      </c>
      <c r="Q2658" s="6">
        <v>0</v>
      </c>
      <c r="R2658" s="6"/>
      <c r="S2658" s="6" t="s">
        <v>7</v>
      </c>
    </row>
    <row r="2659" spans="1:20" s="47" customFormat="1" ht="14" x14ac:dyDescent="0.15">
      <c r="A2659" s="14" t="s">
        <v>5234</v>
      </c>
      <c r="B2659" s="115" t="s">
        <v>416</v>
      </c>
      <c r="C2659" s="40" t="s">
        <v>65</v>
      </c>
      <c r="D2659" s="12" t="s">
        <v>262</v>
      </c>
      <c r="E2659" s="51" t="s">
        <v>263</v>
      </c>
      <c r="F2659" s="14" t="s">
        <v>5561</v>
      </c>
      <c r="G2659" s="14" t="s">
        <v>37</v>
      </c>
      <c r="H2659" s="14" t="s">
        <v>38</v>
      </c>
      <c r="I2659" s="14" t="s">
        <v>39</v>
      </c>
      <c r="J2659" s="15" t="s">
        <v>7586</v>
      </c>
      <c r="K2659" s="52" t="s">
        <v>6194</v>
      </c>
      <c r="L2659" s="109">
        <v>411260</v>
      </c>
      <c r="M2659" s="19">
        <f t="shared" si="126"/>
        <v>0</v>
      </c>
      <c r="N2659" s="11">
        <f>M2659*(1+VOTOS!$P$3%)^Q2659</f>
        <v>0</v>
      </c>
      <c r="O2659" s="54">
        <f t="shared" si="124"/>
        <v>411260</v>
      </c>
      <c r="P2659" s="103">
        <f t="shared" si="125"/>
        <v>2.7368268608012278E-6</v>
      </c>
      <c r="Q2659" s="6">
        <v>0</v>
      </c>
      <c r="R2659" s="6"/>
      <c r="S2659" s="6" t="s">
        <v>7</v>
      </c>
    </row>
    <row r="2660" spans="1:20" s="47" customFormat="1" ht="14" x14ac:dyDescent="0.15">
      <c r="A2660" s="8" t="s">
        <v>5234</v>
      </c>
      <c r="B2660" s="114" t="s">
        <v>416</v>
      </c>
      <c r="C2660" s="40" t="s">
        <v>65</v>
      </c>
      <c r="D2660" s="6" t="s">
        <v>130</v>
      </c>
      <c r="E2660" s="7" t="s">
        <v>131</v>
      </c>
      <c r="F2660" s="6" t="s">
        <v>5238</v>
      </c>
      <c r="G2660" s="6" t="s">
        <v>4936</v>
      </c>
      <c r="H2660" s="6" t="s">
        <v>38</v>
      </c>
      <c r="I2660" s="8" t="s">
        <v>5239</v>
      </c>
      <c r="J2660" s="15" t="s">
        <v>7586</v>
      </c>
      <c r="K2660" s="7" t="s">
        <v>6532</v>
      </c>
      <c r="L2660" s="19">
        <v>286661418</v>
      </c>
      <c r="M2660" s="19">
        <f t="shared" si="126"/>
        <v>286661418</v>
      </c>
      <c r="N2660" s="11">
        <f>M2660*(1+VOTOS!$P$3%)^Q2660</f>
        <v>385977614.85740662</v>
      </c>
      <c r="O2660" s="54">
        <f t="shared" si="124"/>
        <v>385977614.85740662</v>
      </c>
      <c r="P2660" s="103">
        <f t="shared" si="125"/>
        <v>2.5685792540235896E-3</v>
      </c>
      <c r="Q2660" s="6">
        <v>2466</v>
      </c>
      <c r="R2660" s="6"/>
      <c r="S2660" s="6" t="s">
        <v>690</v>
      </c>
    </row>
    <row r="2661" spans="1:20" s="47" customFormat="1" ht="14" x14ac:dyDescent="0.15">
      <c r="A2661" s="8" t="s">
        <v>5234</v>
      </c>
      <c r="B2661" s="114" t="s">
        <v>416</v>
      </c>
      <c r="C2661" s="40" t="s">
        <v>65</v>
      </c>
      <c r="D2661" s="6" t="s">
        <v>130</v>
      </c>
      <c r="E2661" s="7" t="s">
        <v>131</v>
      </c>
      <c r="F2661" s="6" t="s">
        <v>5238</v>
      </c>
      <c r="G2661" s="6" t="s">
        <v>4936</v>
      </c>
      <c r="H2661" s="6" t="s">
        <v>38</v>
      </c>
      <c r="I2661" s="8" t="s">
        <v>5239</v>
      </c>
      <c r="J2661" s="15" t="s">
        <v>7586</v>
      </c>
      <c r="K2661" s="7" t="s">
        <v>6531</v>
      </c>
      <c r="L2661" s="19">
        <v>5374145.5</v>
      </c>
      <c r="M2661" s="19">
        <f t="shared" si="126"/>
        <v>5374145.5</v>
      </c>
      <c r="N2661" s="11">
        <f>M2661*(1+VOTOS!$P$3%)^Q2661</f>
        <v>6993201.1948272027</v>
      </c>
      <c r="O2661" s="54">
        <f t="shared" si="124"/>
        <v>6993201.1948272027</v>
      </c>
      <c r="P2661" s="103">
        <f t="shared" si="125"/>
        <v>4.6537910015538414E-5</v>
      </c>
      <c r="Q2661" s="6">
        <v>2183</v>
      </c>
      <c r="R2661" s="6"/>
      <c r="S2661" s="6" t="s">
        <v>690</v>
      </c>
    </row>
    <row r="2662" spans="1:20" s="47" customFormat="1" ht="14" x14ac:dyDescent="0.15">
      <c r="A2662" s="8" t="s">
        <v>415</v>
      </c>
      <c r="B2662" s="114" t="s">
        <v>416</v>
      </c>
      <c r="C2662" s="40" t="s">
        <v>65</v>
      </c>
      <c r="D2662" s="6" t="s">
        <v>130</v>
      </c>
      <c r="E2662" s="7" t="s">
        <v>131</v>
      </c>
      <c r="F2662" s="6" t="s">
        <v>5101</v>
      </c>
      <c r="G2662" s="6" t="s">
        <v>4936</v>
      </c>
      <c r="H2662" s="6" t="s">
        <v>38</v>
      </c>
      <c r="I2662" s="8" t="s">
        <v>39</v>
      </c>
      <c r="J2662" s="15" t="s">
        <v>7586</v>
      </c>
      <c r="K2662" s="7" t="s">
        <v>5102</v>
      </c>
      <c r="L2662" s="19">
        <v>1472000</v>
      </c>
      <c r="M2662" s="19">
        <f t="shared" si="126"/>
        <v>0</v>
      </c>
      <c r="N2662" s="11">
        <f>M2662*(1+VOTOS!$P$3%)^Q2662</f>
        <v>0</v>
      </c>
      <c r="O2662" s="54">
        <f t="shared" si="124"/>
        <v>1472000</v>
      </c>
      <c r="P2662" s="103">
        <f t="shared" si="125"/>
        <v>9.7957718696187497E-6</v>
      </c>
      <c r="Q2662" s="6">
        <v>0</v>
      </c>
      <c r="R2662" s="6"/>
      <c r="S2662" s="6" t="s">
        <v>11</v>
      </c>
    </row>
    <row r="2663" spans="1:20" s="47" customFormat="1" ht="14" x14ac:dyDescent="0.15">
      <c r="A2663" s="8" t="s">
        <v>415</v>
      </c>
      <c r="B2663" s="114" t="s">
        <v>416</v>
      </c>
      <c r="C2663" s="40" t="s">
        <v>65</v>
      </c>
      <c r="D2663" s="6" t="s">
        <v>1520</v>
      </c>
      <c r="E2663" s="7" t="s">
        <v>1522</v>
      </c>
      <c r="F2663" s="6" t="s">
        <v>2547</v>
      </c>
      <c r="G2663" s="6" t="s">
        <v>4936</v>
      </c>
      <c r="H2663" s="6" t="s">
        <v>38</v>
      </c>
      <c r="I2663" s="8" t="s">
        <v>39</v>
      </c>
      <c r="J2663" s="15" t="s">
        <v>7586</v>
      </c>
      <c r="K2663" s="7" t="s">
        <v>2344</v>
      </c>
      <c r="L2663" s="19">
        <v>1387251</v>
      </c>
      <c r="M2663" s="19">
        <f t="shared" si="126"/>
        <v>1387251</v>
      </c>
      <c r="N2663" s="11">
        <f>M2663*(1+VOTOS!$P$3%)^Q2663</f>
        <v>1406799.6311472692</v>
      </c>
      <c r="O2663" s="54">
        <f t="shared" si="124"/>
        <v>1406799.6311472692</v>
      </c>
      <c r="P2663" s="103">
        <f t="shared" si="125"/>
        <v>9.3618806066456876E-6</v>
      </c>
      <c r="Q2663" s="48">
        <v>116</v>
      </c>
      <c r="R2663" s="48"/>
      <c r="S2663" s="48" t="s">
        <v>11</v>
      </c>
    </row>
    <row r="2664" spans="1:20" s="47" customFormat="1" ht="14" x14ac:dyDescent="0.15">
      <c r="A2664" s="14" t="s">
        <v>5234</v>
      </c>
      <c r="B2664" s="115" t="s">
        <v>416</v>
      </c>
      <c r="C2664" s="40" t="s">
        <v>65</v>
      </c>
      <c r="D2664" s="12" t="s">
        <v>1190</v>
      </c>
      <c r="E2664" s="51" t="s">
        <v>1191</v>
      </c>
      <c r="F2664" s="14" t="s">
        <v>6095</v>
      </c>
      <c r="G2664" s="14" t="s">
        <v>37</v>
      </c>
      <c r="H2664" s="14" t="s">
        <v>38</v>
      </c>
      <c r="I2664" s="14" t="s">
        <v>39</v>
      </c>
      <c r="J2664" s="15" t="s">
        <v>7586</v>
      </c>
      <c r="K2664" s="52" t="s">
        <v>4218</v>
      </c>
      <c r="L2664" s="109">
        <v>3153519.5</v>
      </c>
      <c r="M2664" s="19">
        <f t="shared" si="126"/>
        <v>0</v>
      </c>
      <c r="N2664" s="11">
        <f>M2664*(1+VOTOS!$P$3%)^Q2664</f>
        <v>0</v>
      </c>
      <c r="O2664" s="54">
        <f t="shared" si="124"/>
        <v>3153519.5</v>
      </c>
      <c r="P2664" s="103">
        <f t="shared" si="125"/>
        <v>2.0985840766572137E-5</v>
      </c>
      <c r="Q2664" s="6">
        <v>0</v>
      </c>
      <c r="R2664" s="6"/>
      <c r="S2664" s="6" t="s">
        <v>7</v>
      </c>
    </row>
    <row r="2665" spans="1:20" s="47" customFormat="1" ht="14" x14ac:dyDescent="0.15">
      <c r="A2665" s="8" t="s">
        <v>415</v>
      </c>
      <c r="B2665" s="114" t="s">
        <v>416</v>
      </c>
      <c r="C2665" s="40" t="s">
        <v>65</v>
      </c>
      <c r="D2665" s="6" t="s">
        <v>1931</v>
      </c>
      <c r="E2665" s="7" t="s">
        <v>1932</v>
      </c>
      <c r="F2665" s="6" t="s">
        <v>2548</v>
      </c>
      <c r="G2665" s="6" t="s">
        <v>4936</v>
      </c>
      <c r="H2665" s="6" t="s">
        <v>38</v>
      </c>
      <c r="I2665" s="8" t="s">
        <v>39</v>
      </c>
      <c r="J2665" s="15" t="s">
        <v>7586</v>
      </c>
      <c r="K2665" s="7" t="s">
        <v>2549</v>
      </c>
      <c r="L2665" s="19">
        <v>66646</v>
      </c>
      <c r="M2665" s="19">
        <f t="shared" si="126"/>
        <v>66646</v>
      </c>
      <c r="N2665" s="11">
        <f>M2665*(1+VOTOS!$P$3%)^Q2665</f>
        <v>66726.444663036134</v>
      </c>
      <c r="O2665" s="54">
        <f t="shared" si="124"/>
        <v>66726.444663036134</v>
      </c>
      <c r="P2665" s="103">
        <f t="shared" si="125"/>
        <v>4.4404689510179454E-7</v>
      </c>
      <c r="Q2665" s="48">
        <v>10</v>
      </c>
      <c r="R2665" s="48"/>
      <c r="S2665" s="48" t="s">
        <v>11</v>
      </c>
      <c r="T2665" s="75"/>
    </row>
    <row r="2666" spans="1:20" s="47" customFormat="1" ht="14" x14ac:dyDescent="0.15">
      <c r="A2666" s="8" t="s">
        <v>415</v>
      </c>
      <c r="B2666" s="114" t="s">
        <v>416</v>
      </c>
      <c r="C2666" s="40" t="s">
        <v>65</v>
      </c>
      <c r="D2666" s="6" t="s">
        <v>872</v>
      </c>
      <c r="E2666" s="7" t="s">
        <v>873</v>
      </c>
      <c r="F2666" s="6" t="s">
        <v>2550</v>
      </c>
      <c r="G2666" s="6" t="s">
        <v>4936</v>
      </c>
      <c r="H2666" s="6" t="s">
        <v>38</v>
      </c>
      <c r="I2666" s="8" t="s">
        <v>39</v>
      </c>
      <c r="J2666" s="15" t="s">
        <v>7586</v>
      </c>
      <c r="K2666" s="7" t="s">
        <v>2556</v>
      </c>
      <c r="L2666" s="19">
        <v>34332</v>
      </c>
      <c r="M2666" s="19">
        <f t="shared" si="126"/>
        <v>34332</v>
      </c>
      <c r="N2666" s="11">
        <f>M2666*(1+VOTOS!$P$3%)^Q2666</f>
        <v>34506.385437355792</v>
      </c>
      <c r="O2666" s="54">
        <f t="shared" si="124"/>
        <v>34506.385437355792</v>
      </c>
      <c r="P2666" s="103">
        <f t="shared" si="125"/>
        <v>2.2963089659610867E-7</v>
      </c>
      <c r="Q2666" s="48">
        <v>42</v>
      </c>
      <c r="R2666" s="48"/>
      <c r="S2666" s="48" t="s">
        <v>11</v>
      </c>
      <c r="T2666" s="75"/>
    </row>
    <row r="2667" spans="1:20" s="47" customFormat="1" ht="14" x14ac:dyDescent="0.15">
      <c r="A2667" s="8" t="s">
        <v>415</v>
      </c>
      <c r="B2667" s="114" t="s">
        <v>416</v>
      </c>
      <c r="C2667" s="40" t="s">
        <v>65</v>
      </c>
      <c r="D2667" s="6" t="s">
        <v>872</v>
      </c>
      <c r="E2667" s="7" t="s">
        <v>873</v>
      </c>
      <c r="F2667" s="6" t="s">
        <v>2550</v>
      </c>
      <c r="G2667" s="6" t="s">
        <v>4936</v>
      </c>
      <c r="H2667" s="6" t="s">
        <v>38</v>
      </c>
      <c r="I2667" s="8" t="s">
        <v>39</v>
      </c>
      <c r="J2667" s="15" t="s">
        <v>7586</v>
      </c>
      <c r="K2667" s="7" t="s">
        <v>2566</v>
      </c>
      <c r="L2667" s="19">
        <v>330154</v>
      </c>
      <c r="M2667" s="19">
        <f t="shared" si="126"/>
        <v>330154</v>
      </c>
      <c r="N2667" s="11">
        <f>M2667*(1+VOTOS!$P$3%)^Q2667</f>
        <v>331510.8991872716</v>
      </c>
      <c r="O2667" s="54">
        <f t="shared" si="124"/>
        <v>331510.8991872716</v>
      </c>
      <c r="P2667" s="103">
        <f t="shared" si="125"/>
        <v>2.2061176227790032E-6</v>
      </c>
      <c r="Q2667" s="48">
        <v>34</v>
      </c>
      <c r="R2667" s="48"/>
      <c r="S2667" s="48" t="s">
        <v>11</v>
      </c>
    </row>
    <row r="2668" spans="1:20" s="47" customFormat="1" ht="14" x14ac:dyDescent="0.15">
      <c r="A2668" s="8" t="s">
        <v>415</v>
      </c>
      <c r="B2668" s="114" t="s">
        <v>416</v>
      </c>
      <c r="C2668" s="40" t="s">
        <v>65</v>
      </c>
      <c r="D2668" s="6" t="s">
        <v>872</v>
      </c>
      <c r="E2668" s="7" t="s">
        <v>873</v>
      </c>
      <c r="F2668" s="6" t="s">
        <v>2550</v>
      </c>
      <c r="G2668" s="6" t="s">
        <v>4936</v>
      </c>
      <c r="H2668" s="6" t="s">
        <v>38</v>
      </c>
      <c r="I2668" s="8" t="s">
        <v>39</v>
      </c>
      <c r="J2668" s="15" t="s">
        <v>7586</v>
      </c>
      <c r="K2668" s="7" t="s">
        <v>2563</v>
      </c>
      <c r="L2668" s="19">
        <v>10500</v>
      </c>
      <c r="M2668" s="19">
        <f t="shared" si="126"/>
        <v>10500</v>
      </c>
      <c r="N2668" s="11">
        <f>M2668*(1+VOTOS!$P$3%)^Q2668</f>
        <v>10543.153926550494</v>
      </c>
      <c r="O2668" s="54">
        <f t="shared" si="124"/>
        <v>10543.153926550494</v>
      </c>
      <c r="P2668" s="103">
        <f t="shared" si="125"/>
        <v>7.0161909409486277E-8</v>
      </c>
      <c r="Q2668" s="48">
        <v>34</v>
      </c>
      <c r="R2668" s="48"/>
      <c r="S2668" s="48" t="s">
        <v>11</v>
      </c>
    </row>
    <row r="2669" spans="1:20" s="47" customFormat="1" ht="14" x14ac:dyDescent="0.15">
      <c r="A2669" s="8" t="s">
        <v>415</v>
      </c>
      <c r="B2669" s="114" t="s">
        <v>416</v>
      </c>
      <c r="C2669" s="40" t="s">
        <v>65</v>
      </c>
      <c r="D2669" s="6" t="s">
        <v>872</v>
      </c>
      <c r="E2669" s="7" t="s">
        <v>873</v>
      </c>
      <c r="F2669" s="6" t="s">
        <v>2550</v>
      </c>
      <c r="G2669" s="6" t="s">
        <v>4936</v>
      </c>
      <c r="H2669" s="6" t="s">
        <v>38</v>
      </c>
      <c r="I2669" s="8" t="s">
        <v>39</v>
      </c>
      <c r="J2669" s="15" t="s">
        <v>7586</v>
      </c>
      <c r="K2669" s="7" t="s">
        <v>2564</v>
      </c>
      <c r="L2669" s="19">
        <v>2386954</v>
      </c>
      <c r="M2669" s="19">
        <f t="shared" si="126"/>
        <v>2386954</v>
      </c>
      <c r="N2669" s="11">
        <f>M2669*(1+VOTOS!$P$3%)^Q2669</f>
        <v>2434940.4345351453</v>
      </c>
      <c r="O2669" s="54">
        <f t="shared" si="124"/>
        <v>2434940.4345351453</v>
      </c>
      <c r="P2669" s="103">
        <f t="shared" si="125"/>
        <v>1.6203886557619994E-5</v>
      </c>
      <c r="Q2669" s="6">
        <v>165</v>
      </c>
      <c r="R2669" s="6"/>
      <c r="S2669" s="6" t="s">
        <v>11</v>
      </c>
    </row>
    <row r="2670" spans="1:20" s="47" customFormat="1" ht="14" x14ac:dyDescent="0.15">
      <c r="A2670" s="8" t="s">
        <v>415</v>
      </c>
      <c r="B2670" s="114" t="s">
        <v>416</v>
      </c>
      <c r="C2670" s="40" t="s">
        <v>65</v>
      </c>
      <c r="D2670" s="6" t="s">
        <v>872</v>
      </c>
      <c r="E2670" s="7" t="s">
        <v>873</v>
      </c>
      <c r="F2670" s="6" t="s">
        <v>2550</v>
      </c>
      <c r="G2670" s="6" t="s">
        <v>4936</v>
      </c>
      <c r="H2670" s="6" t="s">
        <v>38</v>
      </c>
      <c r="I2670" s="8" t="s">
        <v>39</v>
      </c>
      <c r="J2670" s="15" t="s">
        <v>7586</v>
      </c>
      <c r="K2670" s="7" t="s">
        <v>2559</v>
      </c>
      <c r="L2670" s="19">
        <v>110051</v>
      </c>
      <c r="M2670" s="19">
        <f t="shared" si="126"/>
        <v>110051</v>
      </c>
      <c r="N2670" s="11">
        <f>M2670*(1+VOTOS!$P$3%)^Q2670</f>
        <v>113297.38823746089</v>
      </c>
      <c r="O2670" s="54">
        <f t="shared" si="124"/>
        <v>113297.38823746089</v>
      </c>
      <c r="P2670" s="103">
        <f t="shared" si="125"/>
        <v>7.539642449713272E-7</v>
      </c>
      <c r="Q2670" s="48">
        <v>241</v>
      </c>
      <c r="R2670" s="48"/>
      <c r="S2670" s="48" t="s">
        <v>11</v>
      </c>
    </row>
    <row r="2671" spans="1:20" s="47" customFormat="1" ht="14" x14ac:dyDescent="0.15">
      <c r="A2671" s="8" t="s">
        <v>415</v>
      </c>
      <c r="B2671" s="114" t="s">
        <v>416</v>
      </c>
      <c r="C2671" s="40" t="s">
        <v>65</v>
      </c>
      <c r="D2671" s="6" t="s">
        <v>872</v>
      </c>
      <c r="E2671" s="7" t="s">
        <v>873</v>
      </c>
      <c r="F2671" s="6" t="s">
        <v>2550</v>
      </c>
      <c r="G2671" s="6" t="s">
        <v>4936</v>
      </c>
      <c r="H2671" s="6" t="s">
        <v>38</v>
      </c>
      <c r="I2671" s="8" t="s">
        <v>39</v>
      </c>
      <c r="J2671" s="15" t="s">
        <v>7586</v>
      </c>
      <c r="K2671" s="7" t="s">
        <v>2551</v>
      </c>
      <c r="L2671" s="19">
        <v>53538</v>
      </c>
      <c r="M2671" s="19">
        <f t="shared" si="126"/>
        <v>53538</v>
      </c>
      <c r="N2671" s="11">
        <f>M2671*(1+VOTOS!$P$3%)^Q2671</f>
        <v>55237.124509504632</v>
      </c>
      <c r="O2671" s="54">
        <f t="shared" si="124"/>
        <v>55237.124509504632</v>
      </c>
      <c r="P2671" s="103">
        <f t="shared" si="125"/>
        <v>3.6758849893263169E-7</v>
      </c>
      <c r="Q2671" s="48">
        <v>259</v>
      </c>
      <c r="R2671" s="48"/>
      <c r="S2671" s="48" t="s">
        <v>11</v>
      </c>
    </row>
    <row r="2672" spans="1:20" s="47" customFormat="1" ht="14" x14ac:dyDescent="0.15">
      <c r="A2672" s="8" t="s">
        <v>415</v>
      </c>
      <c r="B2672" s="114" t="s">
        <v>416</v>
      </c>
      <c r="C2672" s="40" t="s">
        <v>65</v>
      </c>
      <c r="D2672" s="6" t="s">
        <v>872</v>
      </c>
      <c r="E2672" s="7" t="s">
        <v>873</v>
      </c>
      <c r="F2672" s="6" t="s">
        <v>2550</v>
      </c>
      <c r="G2672" s="6" t="s">
        <v>4936</v>
      </c>
      <c r="H2672" s="6" t="s">
        <v>38</v>
      </c>
      <c r="I2672" s="8" t="s">
        <v>39</v>
      </c>
      <c r="J2672" s="15" t="s">
        <v>7586</v>
      </c>
      <c r="K2672" s="7" t="s">
        <v>2562</v>
      </c>
      <c r="L2672" s="19">
        <v>1378469</v>
      </c>
      <c r="M2672" s="19">
        <f t="shared" si="126"/>
        <v>1378469</v>
      </c>
      <c r="N2672" s="11">
        <f>M2672*(1+VOTOS!$P$3%)^Q2672</f>
        <v>1388984.9871284422</v>
      </c>
      <c r="O2672" s="54">
        <f t="shared" si="124"/>
        <v>1388984.9871284422</v>
      </c>
      <c r="P2672" s="103">
        <f t="shared" si="125"/>
        <v>9.2433288479861101E-6</v>
      </c>
      <c r="Q2672" s="48">
        <v>63</v>
      </c>
      <c r="R2672" s="48"/>
      <c r="S2672" s="48" t="s">
        <v>11</v>
      </c>
    </row>
    <row r="2673" spans="1:20" s="47" customFormat="1" ht="14" x14ac:dyDescent="0.15">
      <c r="A2673" s="8" t="s">
        <v>415</v>
      </c>
      <c r="B2673" s="114" t="s">
        <v>416</v>
      </c>
      <c r="C2673" s="40" t="s">
        <v>65</v>
      </c>
      <c r="D2673" s="6" t="s">
        <v>872</v>
      </c>
      <c r="E2673" s="7" t="s">
        <v>873</v>
      </c>
      <c r="F2673" s="6" t="s">
        <v>2550</v>
      </c>
      <c r="G2673" s="6" t="s">
        <v>4936</v>
      </c>
      <c r="H2673" s="6" t="s">
        <v>38</v>
      </c>
      <c r="I2673" s="8" t="s">
        <v>39</v>
      </c>
      <c r="J2673" s="15" t="s">
        <v>7586</v>
      </c>
      <c r="K2673" s="7" t="s">
        <v>2554</v>
      </c>
      <c r="L2673" s="19">
        <v>190747</v>
      </c>
      <c r="M2673" s="19">
        <f t="shared" si="126"/>
        <v>190747</v>
      </c>
      <c r="N2673" s="11">
        <f>M2673*(1+VOTOS!$P$3%)^Q2673</f>
        <v>191554.05675251206</v>
      </c>
      <c r="O2673" s="54">
        <f t="shared" si="124"/>
        <v>191554.05675251206</v>
      </c>
      <c r="P2673" s="103">
        <f t="shared" si="125"/>
        <v>1.2747417395703881E-6</v>
      </c>
      <c r="Q2673" s="6">
        <v>35</v>
      </c>
      <c r="R2673" s="6"/>
      <c r="S2673" s="6" t="s">
        <v>11</v>
      </c>
    </row>
    <row r="2674" spans="1:20" s="47" customFormat="1" ht="14" x14ac:dyDescent="0.15">
      <c r="A2674" s="8" t="s">
        <v>415</v>
      </c>
      <c r="B2674" s="114" t="s">
        <v>416</v>
      </c>
      <c r="C2674" s="40" t="s">
        <v>65</v>
      </c>
      <c r="D2674" s="6" t="s">
        <v>872</v>
      </c>
      <c r="E2674" s="7" t="s">
        <v>873</v>
      </c>
      <c r="F2674" s="6" t="s">
        <v>2550</v>
      </c>
      <c r="G2674" s="6" t="s">
        <v>4936</v>
      </c>
      <c r="H2674" s="6" t="s">
        <v>38</v>
      </c>
      <c r="I2674" s="8" t="s">
        <v>39</v>
      </c>
      <c r="J2674" s="15" t="s">
        <v>7586</v>
      </c>
      <c r="K2674" s="7" t="s">
        <v>2565</v>
      </c>
      <c r="L2674" s="19">
        <v>143061</v>
      </c>
      <c r="M2674" s="19">
        <f t="shared" si="126"/>
        <v>143061</v>
      </c>
      <c r="N2674" s="11">
        <f>M2674*(1+VOTOS!$P$3%)^Q2674</f>
        <v>143666.29573765839</v>
      </c>
      <c r="O2674" s="54">
        <f t="shared" si="124"/>
        <v>143666.29573765839</v>
      </c>
      <c r="P2674" s="103">
        <f t="shared" si="125"/>
        <v>9.5606131684733842E-7</v>
      </c>
      <c r="Q2674" s="6">
        <v>35</v>
      </c>
      <c r="R2674" s="6"/>
      <c r="S2674" s="6" t="s">
        <v>11</v>
      </c>
    </row>
    <row r="2675" spans="1:20" s="47" customFormat="1" ht="14" x14ac:dyDescent="0.15">
      <c r="A2675" s="8" t="s">
        <v>415</v>
      </c>
      <c r="B2675" s="114" t="s">
        <v>416</v>
      </c>
      <c r="C2675" s="40" t="s">
        <v>65</v>
      </c>
      <c r="D2675" s="6" t="s">
        <v>872</v>
      </c>
      <c r="E2675" s="7" t="s">
        <v>873</v>
      </c>
      <c r="F2675" s="6" t="s">
        <v>2550</v>
      </c>
      <c r="G2675" s="6" t="s">
        <v>4936</v>
      </c>
      <c r="H2675" s="6" t="s">
        <v>38</v>
      </c>
      <c r="I2675" s="8" t="s">
        <v>39</v>
      </c>
      <c r="J2675" s="15" t="s">
        <v>7586</v>
      </c>
      <c r="K2675" s="7" t="s">
        <v>2558</v>
      </c>
      <c r="L2675" s="19">
        <v>110051</v>
      </c>
      <c r="M2675" s="19">
        <f t="shared" si="126"/>
        <v>110051</v>
      </c>
      <c r="N2675" s="11">
        <f>M2675*(1+VOTOS!$P$3%)^Q2675</f>
        <v>112534.60170853582</v>
      </c>
      <c r="O2675" s="54">
        <f t="shared" si="124"/>
        <v>112534.60170853582</v>
      </c>
      <c r="P2675" s="103">
        <f t="shared" si="125"/>
        <v>7.4888810174947368E-7</v>
      </c>
      <c r="Q2675" s="6">
        <v>185</v>
      </c>
      <c r="R2675" s="6"/>
      <c r="S2675" s="6" t="s">
        <v>11</v>
      </c>
    </row>
    <row r="2676" spans="1:20" s="47" customFormat="1" ht="14" x14ac:dyDescent="0.15">
      <c r="A2676" s="8" t="s">
        <v>415</v>
      </c>
      <c r="B2676" s="114" t="s">
        <v>416</v>
      </c>
      <c r="C2676" s="40" t="s">
        <v>65</v>
      </c>
      <c r="D2676" s="6" t="s">
        <v>872</v>
      </c>
      <c r="E2676" s="7" t="s">
        <v>873</v>
      </c>
      <c r="F2676" s="6" t="s">
        <v>2550</v>
      </c>
      <c r="G2676" s="6" t="s">
        <v>4936</v>
      </c>
      <c r="H2676" s="6" t="s">
        <v>38</v>
      </c>
      <c r="I2676" s="8" t="s">
        <v>39</v>
      </c>
      <c r="J2676" s="15" t="s">
        <v>7586</v>
      </c>
      <c r="K2676" s="7" t="s">
        <v>2560</v>
      </c>
      <c r="L2676" s="19">
        <v>190747</v>
      </c>
      <c r="M2676" s="19">
        <f t="shared" si="126"/>
        <v>190747</v>
      </c>
      <c r="N2676" s="11">
        <f>M2676*(1+VOTOS!$P$3%)^Q2676</f>
        <v>191184.69369178612</v>
      </c>
      <c r="O2676" s="54">
        <f t="shared" si="124"/>
        <v>191184.69369178612</v>
      </c>
      <c r="P2676" s="103">
        <f t="shared" si="125"/>
        <v>1.272283725793258E-6</v>
      </c>
      <c r="Q2676" s="6">
        <v>19</v>
      </c>
      <c r="R2676" s="6"/>
      <c r="S2676" s="6" t="s">
        <v>11</v>
      </c>
    </row>
    <row r="2677" spans="1:20" s="47" customFormat="1" ht="14" x14ac:dyDescent="0.15">
      <c r="A2677" s="8" t="s">
        <v>415</v>
      </c>
      <c r="B2677" s="114" t="s">
        <v>416</v>
      </c>
      <c r="C2677" s="40" t="s">
        <v>65</v>
      </c>
      <c r="D2677" s="6" t="s">
        <v>872</v>
      </c>
      <c r="E2677" s="7" t="s">
        <v>873</v>
      </c>
      <c r="F2677" s="6" t="s">
        <v>2550</v>
      </c>
      <c r="G2677" s="6" t="s">
        <v>4936</v>
      </c>
      <c r="H2677" s="6" t="s">
        <v>38</v>
      </c>
      <c r="I2677" s="8" t="s">
        <v>39</v>
      </c>
      <c r="J2677" s="15" t="s">
        <v>7586</v>
      </c>
      <c r="K2677" s="7" t="s">
        <v>2553</v>
      </c>
      <c r="L2677" s="19">
        <v>55026</v>
      </c>
      <c r="M2677" s="19">
        <f t="shared" si="126"/>
        <v>55026</v>
      </c>
      <c r="N2677" s="11">
        <f>M2677*(1+VOTOS!$P$3%)^Q2677</f>
        <v>55245.486479792315</v>
      </c>
      <c r="O2677" s="54">
        <f t="shared" si="124"/>
        <v>55245.486479792315</v>
      </c>
      <c r="P2677" s="103">
        <f t="shared" si="125"/>
        <v>3.6764414564004925E-7</v>
      </c>
      <c r="Q2677" s="6">
        <v>33</v>
      </c>
      <c r="R2677" s="6"/>
      <c r="S2677" s="6" t="s">
        <v>11</v>
      </c>
    </row>
    <row r="2678" spans="1:20" s="47" customFormat="1" ht="14" x14ac:dyDescent="0.15">
      <c r="A2678" s="8" t="s">
        <v>415</v>
      </c>
      <c r="B2678" s="114" t="s">
        <v>416</v>
      </c>
      <c r="C2678" s="40" t="s">
        <v>65</v>
      </c>
      <c r="D2678" s="6" t="s">
        <v>872</v>
      </c>
      <c r="E2678" s="7" t="s">
        <v>873</v>
      </c>
      <c r="F2678" s="6" t="s">
        <v>2550</v>
      </c>
      <c r="G2678" s="6" t="s">
        <v>4936</v>
      </c>
      <c r="H2678" s="6" t="s">
        <v>38</v>
      </c>
      <c r="I2678" s="8" t="s">
        <v>39</v>
      </c>
      <c r="J2678" s="15" t="s">
        <v>7586</v>
      </c>
      <c r="K2678" s="7" t="s">
        <v>2561</v>
      </c>
      <c r="L2678" s="19">
        <v>30208</v>
      </c>
      <c r="M2678" s="19">
        <f t="shared" si="126"/>
        <v>30208</v>
      </c>
      <c r="N2678" s="11">
        <f>M2678*(1+VOTOS!$P$3%)^Q2678</f>
        <v>30581.98822580561</v>
      </c>
      <c r="O2678" s="54">
        <f t="shared" si="124"/>
        <v>30581.98822580561</v>
      </c>
      <c r="P2678" s="103">
        <f t="shared" si="125"/>
        <v>2.0351506792075979E-7</v>
      </c>
      <c r="Q2678" s="48">
        <v>102</v>
      </c>
      <c r="R2678" s="48"/>
      <c r="S2678" s="48" t="s">
        <v>11</v>
      </c>
    </row>
    <row r="2679" spans="1:20" s="47" customFormat="1" ht="14" x14ac:dyDescent="0.15">
      <c r="A2679" s="8" t="s">
        <v>415</v>
      </c>
      <c r="B2679" s="114" t="s">
        <v>416</v>
      </c>
      <c r="C2679" s="40" t="s">
        <v>65</v>
      </c>
      <c r="D2679" s="6" t="s">
        <v>872</v>
      </c>
      <c r="E2679" s="7" t="s">
        <v>873</v>
      </c>
      <c r="F2679" s="6" t="s">
        <v>2550</v>
      </c>
      <c r="G2679" s="6" t="s">
        <v>4936</v>
      </c>
      <c r="H2679" s="6" t="s">
        <v>38</v>
      </c>
      <c r="I2679" s="8" t="s">
        <v>39</v>
      </c>
      <c r="J2679" s="15" t="s">
        <v>7586</v>
      </c>
      <c r="K2679" s="7" t="s">
        <v>2557</v>
      </c>
      <c r="L2679" s="19">
        <v>1365395</v>
      </c>
      <c r="M2679" s="19">
        <f t="shared" si="126"/>
        <v>1365395</v>
      </c>
      <c r="N2679" s="11">
        <f>M2679*(1+VOTOS!$P$3%)^Q2679</f>
        <v>1372164.83008973</v>
      </c>
      <c r="O2679" s="54">
        <f t="shared" si="124"/>
        <v>1372164.83008973</v>
      </c>
      <c r="P2679" s="103">
        <f t="shared" si="125"/>
        <v>9.1313951379573149E-6</v>
      </c>
      <c r="Q2679" s="6">
        <v>41</v>
      </c>
      <c r="R2679" s="6"/>
      <c r="S2679" s="6" t="s">
        <v>11</v>
      </c>
    </row>
    <row r="2680" spans="1:20" s="47" customFormat="1" ht="14" x14ac:dyDescent="0.15">
      <c r="A2680" s="8" t="s">
        <v>415</v>
      </c>
      <c r="B2680" s="114" t="s">
        <v>416</v>
      </c>
      <c r="C2680" s="40" t="s">
        <v>65</v>
      </c>
      <c r="D2680" s="6" t="s">
        <v>872</v>
      </c>
      <c r="E2680" s="7" t="s">
        <v>873</v>
      </c>
      <c r="F2680" s="6" t="s">
        <v>2550</v>
      </c>
      <c r="G2680" s="6" t="s">
        <v>4936</v>
      </c>
      <c r="H2680" s="6" t="s">
        <v>38</v>
      </c>
      <c r="I2680" s="8" t="s">
        <v>39</v>
      </c>
      <c r="J2680" s="15" t="s">
        <v>7586</v>
      </c>
      <c r="K2680" s="7" t="s">
        <v>2552</v>
      </c>
      <c r="L2680" s="19">
        <v>24055</v>
      </c>
      <c r="M2680" s="19">
        <f t="shared" si="126"/>
        <v>24055</v>
      </c>
      <c r="N2680" s="11">
        <f>M2680*(1+VOTOS!$P$3%)^Q2680</f>
        <v>24174.268243115326</v>
      </c>
      <c r="O2680" s="54">
        <f t="shared" si="124"/>
        <v>24174.268243115326</v>
      </c>
      <c r="P2680" s="103">
        <f t="shared" si="125"/>
        <v>1.6087338099492322E-7</v>
      </c>
      <c r="Q2680" s="6">
        <v>41</v>
      </c>
      <c r="R2680" s="6"/>
      <c r="S2680" s="6" t="s">
        <v>11</v>
      </c>
    </row>
    <row r="2681" spans="1:20" s="47" customFormat="1" ht="14" x14ac:dyDescent="0.15">
      <c r="A2681" s="8" t="s">
        <v>415</v>
      </c>
      <c r="B2681" s="114" t="s">
        <v>416</v>
      </c>
      <c r="C2681" s="40" t="s">
        <v>65</v>
      </c>
      <c r="D2681" s="6" t="s">
        <v>872</v>
      </c>
      <c r="E2681" s="7" t="s">
        <v>873</v>
      </c>
      <c r="F2681" s="6" t="s">
        <v>2550</v>
      </c>
      <c r="G2681" s="6" t="s">
        <v>4936</v>
      </c>
      <c r="H2681" s="6" t="s">
        <v>38</v>
      </c>
      <c r="I2681" s="8" t="s">
        <v>39</v>
      </c>
      <c r="J2681" s="15" t="s">
        <v>7586</v>
      </c>
      <c r="K2681" s="7" t="s">
        <v>2555</v>
      </c>
      <c r="L2681" s="19">
        <v>267789</v>
      </c>
      <c r="M2681" s="19">
        <f t="shared" si="126"/>
        <v>267789</v>
      </c>
      <c r="N2681" s="11">
        <f>M2681*(1+VOTOS!$P$3%)^Q2681</f>
        <v>269116.73741657077</v>
      </c>
      <c r="O2681" s="54">
        <f t="shared" si="124"/>
        <v>269116.73741657077</v>
      </c>
      <c r="P2681" s="103">
        <f t="shared" si="125"/>
        <v>1.790900928008709E-6</v>
      </c>
      <c r="Q2681" s="6">
        <v>41</v>
      </c>
      <c r="R2681" s="6"/>
      <c r="S2681" s="6" t="s">
        <v>11</v>
      </c>
    </row>
    <row r="2682" spans="1:20" s="47" customFormat="1" ht="14" x14ac:dyDescent="0.15">
      <c r="A2682" s="8" t="s">
        <v>415</v>
      </c>
      <c r="B2682" s="114" t="s">
        <v>416</v>
      </c>
      <c r="C2682" s="40" t="s">
        <v>65</v>
      </c>
      <c r="D2682" s="6" t="s">
        <v>214</v>
      </c>
      <c r="E2682" s="7" t="s">
        <v>215</v>
      </c>
      <c r="F2682" s="6" t="s">
        <v>4310</v>
      </c>
      <c r="G2682" s="6" t="s">
        <v>4936</v>
      </c>
      <c r="H2682" s="6" t="s">
        <v>38</v>
      </c>
      <c r="I2682" s="8" t="s">
        <v>39</v>
      </c>
      <c r="J2682" s="15" t="s">
        <v>7586</v>
      </c>
      <c r="K2682" s="7" t="s">
        <v>4314</v>
      </c>
      <c r="L2682" s="19">
        <v>44800329</v>
      </c>
      <c r="M2682" s="19">
        <f t="shared" si="126"/>
        <v>44800329</v>
      </c>
      <c r="N2682" s="11">
        <f>M2682*(1+VOTOS!$P$3%)^Q2682</f>
        <v>47482438.447021924</v>
      </c>
      <c r="O2682" s="54">
        <f t="shared" si="124"/>
        <v>47482438.447021924</v>
      </c>
      <c r="P2682" s="103">
        <f t="shared" si="125"/>
        <v>3.1598310790777255E-4</v>
      </c>
      <c r="Q2682" s="6">
        <v>482</v>
      </c>
      <c r="R2682" s="6"/>
      <c r="S2682" s="6" t="s">
        <v>11</v>
      </c>
    </row>
    <row r="2683" spans="1:20" s="47" customFormat="1" ht="14" x14ac:dyDescent="0.15">
      <c r="A2683" s="8" t="s">
        <v>415</v>
      </c>
      <c r="B2683" s="114" t="s">
        <v>416</v>
      </c>
      <c r="C2683" s="40" t="s">
        <v>65</v>
      </c>
      <c r="D2683" s="6" t="s">
        <v>214</v>
      </c>
      <c r="E2683" s="7" t="s">
        <v>215</v>
      </c>
      <c r="F2683" s="6" t="s">
        <v>4310</v>
      </c>
      <c r="G2683" s="6" t="s">
        <v>4936</v>
      </c>
      <c r="H2683" s="6" t="s">
        <v>38</v>
      </c>
      <c r="I2683" s="8" t="s">
        <v>39</v>
      </c>
      <c r="J2683" s="15" t="s">
        <v>7586</v>
      </c>
      <c r="K2683" s="7" t="s">
        <v>4313</v>
      </c>
      <c r="L2683" s="19">
        <v>15981658</v>
      </c>
      <c r="M2683" s="19">
        <f t="shared" si="126"/>
        <v>15981658</v>
      </c>
      <c r="N2683" s="11">
        <f>M2683*(1+VOTOS!$P$3%)^Q2683</f>
        <v>17075905.7778304</v>
      </c>
      <c r="O2683" s="54">
        <f t="shared" si="124"/>
        <v>17075905.7778304</v>
      </c>
      <c r="P2683" s="103">
        <f t="shared" si="125"/>
        <v>1.1363565045294246E-4</v>
      </c>
      <c r="Q2683" s="6">
        <v>549</v>
      </c>
      <c r="R2683" s="6"/>
      <c r="S2683" s="6" t="s">
        <v>11</v>
      </c>
      <c r="T2683" s="75"/>
    </row>
    <row r="2684" spans="1:20" s="47" customFormat="1" ht="14" x14ac:dyDescent="0.15">
      <c r="A2684" s="8" t="s">
        <v>415</v>
      </c>
      <c r="B2684" s="114" t="s">
        <v>416</v>
      </c>
      <c r="C2684" s="40" t="s">
        <v>65</v>
      </c>
      <c r="D2684" s="6" t="s">
        <v>214</v>
      </c>
      <c r="E2684" s="7" t="s">
        <v>215</v>
      </c>
      <c r="F2684" s="6" t="s">
        <v>4310</v>
      </c>
      <c r="G2684" s="6" t="s">
        <v>4936</v>
      </c>
      <c r="H2684" s="6" t="s">
        <v>38</v>
      </c>
      <c r="I2684" s="8" t="s">
        <v>39</v>
      </c>
      <c r="J2684" s="15" t="s">
        <v>7586</v>
      </c>
      <c r="K2684" s="7" t="s">
        <v>3085</v>
      </c>
      <c r="L2684" s="19">
        <v>13712758</v>
      </c>
      <c r="M2684" s="19">
        <f t="shared" si="126"/>
        <v>13712758</v>
      </c>
      <c r="N2684" s="11">
        <f>M2684*(1+VOTOS!$P$3%)^Q2684</f>
        <v>14895809.536591655</v>
      </c>
      <c r="O2684" s="54">
        <f t="shared" si="124"/>
        <v>14895809.536591655</v>
      </c>
      <c r="P2684" s="103">
        <f t="shared" si="125"/>
        <v>9.9127684805532093E-5</v>
      </c>
      <c r="Q2684" s="6">
        <v>686</v>
      </c>
      <c r="R2684" s="6"/>
      <c r="S2684" s="6" t="s">
        <v>11</v>
      </c>
    </row>
    <row r="2685" spans="1:20" s="47" customFormat="1" ht="14" x14ac:dyDescent="0.15">
      <c r="A2685" s="8" t="s">
        <v>415</v>
      </c>
      <c r="B2685" s="114" t="s">
        <v>416</v>
      </c>
      <c r="C2685" s="40" t="s">
        <v>65</v>
      </c>
      <c r="D2685" s="6" t="s">
        <v>214</v>
      </c>
      <c r="E2685" s="7" t="s">
        <v>215</v>
      </c>
      <c r="F2685" s="6" t="s">
        <v>4310</v>
      </c>
      <c r="G2685" s="6" t="s">
        <v>4936</v>
      </c>
      <c r="H2685" s="6" t="s">
        <v>38</v>
      </c>
      <c r="I2685" s="8" t="s">
        <v>39</v>
      </c>
      <c r="J2685" s="15" t="s">
        <v>7586</v>
      </c>
      <c r="K2685" s="7" t="s">
        <v>4312</v>
      </c>
      <c r="L2685" s="19">
        <v>10328837</v>
      </c>
      <c r="M2685" s="19">
        <f t="shared" si="126"/>
        <v>10328837</v>
      </c>
      <c r="N2685" s="11">
        <f>M2685*(1+VOTOS!$P$3%)^Q2685</f>
        <v>11132312.66610088</v>
      </c>
      <c r="O2685" s="54">
        <f t="shared" si="124"/>
        <v>11132312.66610088</v>
      </c>
      <c r="P2685" s="103">
        <f t="shared" si="125"/>
        <v>7.4082605474450755E-5</v>
      </c>
      <c r="Q2685" s="6">
        <v>621</v>
      </c>
      <c r="R2685" s="6"/>
      <c r="S2685" s="6" t="s">
        <v>11</v>
      </c>
    </row>
    <row r="2686" spans="1:20" s="47" customFormat="1" ht="14" x14ac:dyDescent="0.15">
      <c r="A2686" s="8" t="s">
        <v>415</v>
      </c>
      <c r="B2686" s="114" t="s">
        <v>416</v>
      </c>
      <c r="C2686" s="40" t="s">
        <v>65</v>
      </c>
      <c r="D2686" s="6" t="s">
        <v>214</v>
      </c>
      <c r="E2686" s="7" t="s">
        <v>215</v>
      </c>
      <c r="F2686" s="6" t="s">
        <v>4310</v>
      </c>
      <c r="G2686" s="6" t="s">
        <v>4936</v>
      </c>
      <c r="H2686" s="6" t="s">
        <v>38</v>
      </c>
      <c r="I2686" s="8" t="s">
        <v>39</v>
      </c>
      <c r="J2686" s="15" t="s">
        <v>7586</v>
      </c>
      <c r="K2686" s="7" t="s">
        <v>4315</v>
      </c>
      <c r="L2686" s="19">
        <v>6092184</v>
      </c>
      <c r="M2686" s="19">
        <f t="shared" si="126"/>
        <v>6092184</v>
      </c>
      <c r="N2686" s="11">
        <f>M2686*(1+VOTOS!$P$3%)^Q2686</f>
        <v>6439798.0764128538</v>
      </c>
      <c r="O2686" s="54">
        <f t="shared" si="124"/>
        <v>6439798.0764128538</v>
      </c>
      <c r="P2686" s="103">
        <f t="shared" si="125"/>
        <v>4.2855158181351883E-5</v>
      </c>
      <c r="Q2686" s="6">
        <v>460</v>
      </c>
      <c r="R2686" s="6"/>
      <c r="S2686" s="6" t="s">
        <v>11</v>
      </c>
      <c r="T2686" s="75"/>
    </row>
    <row r="2687" spans="1:20" s="47" customFormat="1" ht="14" x14ac:dyDescent="0.15">
      <c r="A2687" s="8" t="s">
        <v>415</v>
      </c>
      <c r="B2687" s="114" t="s">
        <v>416</v>
      </c>
      <c r="C2687" s="40" t="s">
        <v>65</v>
      </c>
      <c r="D2687" s="6" t="s">
        <v>214</v>
      </c>
      <c r="E2687" s="7" t="s">
        <v>215</v>
      </c>
      <c r="F2687" s="6" t="s">
        <v>4310</v>
      </c>
      <c r="G2687" s="6" t="s">
        <v>4936</v>
      </c>
      <c r="H2687" s="6" t="s">
        <v>38</v>
      </c>
      <c r="I2687" s="8" t="s">
        <v>39</v>
      </c>
      <c r="J2687" s="15" t="s">
        <v>7586</v>
      </c>
      <c r="K2687" s="7" t="s">
        <v>4316</v>
      </c>
      <c r="L2687" s="19">
        <v>4986346</v>
      </c>
      <c r="M2687" s="19">
        <f t="shared" si="126"/>
        <v>4986346</v>
      </c>
      <c r="N2687" s="11">
        <f>M2687*(1+VOTOS!$P$3%)^Q2687</f>
        <v>5248021.6942811664</v>
      </c>
      <c r="O2687" s="54">
        <f t="shared" si="124"/>
        <v>5248021.6942811664</v>
      </c>
      <c r="P2687" s="103">
        <f t="shared" si="125"/>
        <v>3.4924200600535585E-5</v>
      </c>
      <c r="Q2687" s="6">
        <v>424</v>
      </c>
      <c r="R2687" s="6"/>
      <c r="S2687" s="6" t="s">
        <v>11</v>
      </c>
      <c r="T2687" s="75"/>
    </row>
    <row r="2688" spans="1:20" s="47" customFormat="1" ht="14" x14ac:dyDescent="0.15">
      <c r="A2688" s="8" t="s">
        <v>415</v>
      </c>
      <c r="B2688" s="114" t="s">
        <v>416</v>
      </c>
      <c r="C2688" s="40" t="s">
        <v>65</v>
      </c>
      <c r="D2688" s="6" t="s">
        <v>214</v>
      </c>
      <c r="E2688" s="7" t="s">
        <v>215</v>
      </c>
      <c r="F2688" s="6" t="s">
        <v>4310</v>
      </c>
      <c r="G2688" s="6" t="s">
        <v>4936</v>
      </c>
      <c r="H2688" s="6" t="s">
        <v>38</v>
      </c>
      <c r="I2688" s="8" t="s">
        <v>39</v>
      </c>
      <c r="J2688" s="15" t="s">
        <v>7586</v>
      </c>
      <c r="K2688" s="7" t="s">
        <v>4317</v>
      </c>
      <c r="L2688" s="19">
        <v>4222800</v>
      </c>
      <c r="M2688" s="19">
        <f t="shared" si="126"/>
        <v>4222800</v>
      </c>
      <c r="N2688" s="11">
        <f>M2688*(1+VOTOS!$P$3%)^Q2688</f>
        <v>4421945.2248329865</v>
      </c>
      <c r="O2688" s="54">
        <f t="shared" si="124"/>
        <v>4421945.2248329865</v>
      </c>
      <c r="P2688" s="103">
        <f t="shared" si="125"/>
        <v>2.9426879512509462E-5</v>
      </c>
      <c r="Q2688" s="6">
        <v>382</v>
      </c>
      <c r="R2688" s="6"/>
      <c r="S2688" s="6" t="s">
        <v>11</v>
      </c>
      <c r="T2688" s="75"/>
    </row>
    <row r="2689" spans="1:20" s="47" customFormat="1" ht="14" x14ac:dyDescent="0.15">
      <c r="A2689" s="8" t="s">
        <v>415</v>
      </c>
      <c r="B2689" s="114" t="s">
        <v>416</v>
      </c>
      <c r="C2689" s="40" t="s">
        <v>65</v>
      </c>
      <c r="D2689" s="6" t="s">
        <v>214</v>
      </c>
      <c r="E2689" s="7" t="s">
        <v>215</v>
      </c>
      <c r="F2689" s="6" t="s">
        <v>4310</v>
      </c>
      <c r="G2689" s="6" t="s">
        <v>4936</v>
      </c>
      <c r="H2689" s="6" t="s">
        <v>38</v>
      </c>
      <c r="I2689" s="8" t="s">
        <v>39</v>
      </c>
      <c r="J2689" s="15" t="s">
        <v>7586</v>
      </c>
      <c r="K2689" s="7" t="s">
        <v>4311</v>
      </c>
      <c r="L2689" s="19">
        <v>1733283</v>
      </c>
      <c r="M2689" s="19">
        <f t="shared" si="126"/>
        <v>1733283</v>
      </c>
      <c r="N2689" s="11">
        <f>M2689*(1+VOTOS!$P$3%)^Q2689</f>
        <v>1889874.0227839046</v>
      </c>
      <c r="O2689" s="54">
        <f t="shared" si="124"/>
        <v>1889874.0227839046</v>
      </c>
      <c r="P2689" s="103">
        <f t="shared" si="125"/>
        <v>1.2576613308090896E-5</v>
      </c>
      <c r="Q2689" s="6">
        <v>717</v>
      </c>
      <c r="R2689" s="6"/>
      <c r="S2689" s="6" t="s">
        <v>11</v>
      </c>
      <c r="T2689" s="75"/>
    </row>
    <row r="2690" spans="1:20" s="47" customFormat="1" ht="14" x14ac:dyDescent="0.15">
      <c r="A2690" s="8" t="s">
        <v>415</v>
      </c>
      <c r="B2690" s="114" t="s">
        <v>416</v>
      </c>
      <c r="C2690" s="40" t="s">
        <v>65</v>
      </c>
      <c r="D2690" s="6" t="s">
        <v>433</v>
      </c>
      <c r="E2690" s="7" t="s">
        <v>434</v>
      </c>
      <c r="F2690" s="6" t="s">
        <v>2567</v>
      </c>
      <c r="G2690" s="6" t="s">
        <v>5224</v>
      </c>
      <c r="H2690" s="6" t="s">
        <v>38</v>
      </c>
      <c r="I2690" s="8" t="s">
        <v>39</v>
      </c>
      <c r="J2690" s="15" t="s">
        <v>7586</v>
      </c>
      <c r="K2690" s="7" t="s">
        <v>2568</v>
      </c>
      <c r="L2690" s="19">
        <v>13213463</v>
      </c>
      <c r="M2690" s="19">
        <f t="shared" si="126"/>
        <v>13213463</v>
      </c>
      <c r="N2690" s="11">
        <f>M2690*(1+VOTOS!$P$3%)^Q2690</f>
        <v>13311053.271354452</v>
      </c>
      <c r="O2690" s="54">
        <f t="shared" si="124"/>
        <v>13311053.271354452</v>
      </c>
      <c r="P2690" s="103">
        <f t="shared" si="125"/>
        <v>8.8581549721827843E-5</v>
      </c>
      <c r="Q2690" s="48">
        <v>61</v>
      </c>
      <c r="R2690" s="48"/>
      <c r="S2690" s="48" t="s">
        <v>11</v>
      </c>
      <c r="T2690" s="75"/>
    </row>
    <row r="2691" spans="1:20" s="47" customFormat="1" ht="14" x14ac:dyDescent="0.15">
      <c r="A2691" s="8" t="s">
        <v>415</v>
      </c>
      <c r="B2691" s="114" t="s">
        <v>416</v>
      </c>
      <c r="C2691" s="40" t="s">
        <v>65</v>
      </c>
      <c r="D2691" s="6" t="s">
        <v>433</v>
      </c>
      <c r="E2691" s="7" t="s">
        <v>434</v>
      </c>
      <c r="F2691" s="6" t="s">
        <v>2567</v>
      </c>
      <c r="G2691" s="6" t="s">
        <v>5224</v>
      </c>
      <c r="H2691" s="6" t="s">
        <v>38</v>
      </c>
      <c r="I2691" s="8" t="s">
        <v>39</v>
      </c>
      <c r="J2691" s="15" t="s">
        <v>7586</v>
      </c>
      <c r="K2691" s="7" t="s">
        <v>2569</v>
      </c>
      <c r="L2691" s="19">
        <v>13213463</v>
      </c>
      <c r="M2691" s="19">
        <f t="shared" si="126"/>
        <v>13213463</v>
      </c>
      <c r="N2691" s="11">
        <f>M2691*(1+VOTOS!$P$3%)^Q2691</f>
        <v>13258169.381447425</v>
      </c>
      <c r="O2691" s="54">
        <f t="shared" si="124"/>
        <v>13258169.381447425</v>
      </c>
      <c r="P2691" s="103">
        <f t="shared" si="125"/>
        <v>8.8229621378684318E-5</v>
      </c>
      <c r="Q2691" s="48">
        <v>28</v>
      </c>
      <c r="R2691" s="48"/>
      <c r="S2691" s="48" t="s">
        <v>11</v>
      </c>
      <c r="T2691" s="75"/>
    </row>
    <row r="2692" spans="1:20" s="47" customFormat="1" ht="14" x14ac:dyDescent="0.15">
      <c r="A2692" s="8" t="s">
        <v>415</v>
      </c>
      <c r="B2692" s="114" t="s">
        <v>416</v>
      </c>
      <c r="C2692" s="40" t="s">
        <v>65</v>
      </c>
      <c r="D2692" s="6" t="s">
        <v>901</v>
      </c>
      <c r="E2692" s="7" t="s">
        <v>902</v>
      </c>
      <c r="F2692" s="6" t="s">
        <v>2570</v>
      </c>
      <c r="G2692" s="6" t="s">
        <v>1703</v>
      </c>
      <c r="H2692" s="6" t="s">
        <v>38</v>
      </c>
      <c r="I2692" s="8" t="s">
        <v>39</v>
      </c>
      <c r="J2692" s="15" t="s">
        <v>7586</v>
      </c>
      <c r="K2692" s="7" t="s">
        <v>2571</v>
      </c>
      <c r="L2692" s="19">
        <v>1361400</v>
      </c>
      <c r="M2692" s="19">
        <f t="shared" si="126"/>
        <v>1361400</v>
      </c>
      <c r="N2692" s="11">
        <f>M2692*(1+VOTOS!$P$3%)^Q2692</f>
        <v>1367654.9853946809</v>
      </c>
      <c r="O2692" s="54">
        <f t="shared" si="124"/>
        <v>1367654.9853946809</v>
      </c>
      <c r="P2692" s="103">
        <f t="shared" si="125"/>
        <v>9.1013833106474572E-6</v>
      </c>
      <c r="Q2692" s="48">
        <v>38</v>
      </c>
      <c r="R2692" s="48"/>
      <c r="S2692" s="48" t="s">
        <v>11</v>
      </c>
      <c r="T2692" s="75"/>
    </row>
    <row r="2693" spans="1:20" s="47" customFormat="1" ht="14" x14ac:dyDescent="0.15">
      <c r="A2693" s="8" t="s">
        <v>415</v>
      </c>
      <c r="B2693" s="114" t="s">
        <v>416</v>
      </c>
      <c r="C2693" s="40" t="s">
        <v>65</v>
      </c>
      <c r="D2693" s="6" t="s">
        <v>901</v>
      </c>
      <c r="E2693" s="7" t="s">
        <v>902</v>
      </c>
      <c r="F2693" s="6" t="s">
        <v>2570</v>
      </c>
      <c r="G2693" s="6" t="s">
        <v>1703</v>
      </c>
      <c r="H2693" s="6" t="s">
        <v>38</v>
      </c>
      <c r="I2693" s="8" t="s">
        <v>39</v>
      </c>
      <c r="J2693" s="15" t="s">
        <v>7586</v>
      </c>
      <c r="K2693" s="7" t="s">
        <v>2572</v>
      </c>
      <c r="L2693" s="19">
        <v>1247950</v>
      </c>
      <c r="M2693" s="19">
        <f t="shared" si="126"/>
        <v>1247950</v>
      </c>
      <c r="N2693" s="11">
        <f>M2693*(1+VOTOS!$P$3%)^Q2693</f>
        <v>1249607.0637583986</v>
      </c>
      <c r="O2693" s="54">
        <f t="shared" si="124"/>
        <v>1249607.0637583986</v>
      </c>
      <c r="P2693" s="103">
        <f t="shared" si="125"/>
        <v>8.3158055185063901E-6</v>
      </c>
      <c r="Q2693" s="48">
        <v>11</v>
      </c>
      <c r="R2693" s="48"/>
      <c r="S2693" s="48" t="s">
        <v>11</v>
      </c>
      <c r="T2693" s="75"/>
    </row>
    <row r="2694" spans="1:20" s="47" customFormat="1" ht="14" x14ac:dyDescent="0.15">
      <c r="A2694" s="8" t="s">
        <v>415</v>
      </c>
      <c r="B2694" s="114" t="s">
        <v>416</v>
      </c>
      <c r="C2694" s="40" t="s">
        <v>65</v>
      </c>
      <c r="D2694" s="6" t="s">
        <v>901</v>
      </c>
      <c r="E2694" s="7" t="s">
        <v>902</v>
      </c>
      <c r="F2694" s="6" t="s">
        <v>2570</v>
      </c>
      <c r="G2694" s="6" t="s">
        <v>1703</v>
      </c>
      <c r="H2694" s="6" t="s">
        <v>38</v>
      </c>
      <c r="I2694" s="8" t="s">
        <v>39</v>
      </c>
      <c r="J2694" s="15" t="s">
        <v>7586</v>
      </c>
      <c r="K2694" s="7" t="s">
        <v>4318</v>
      </c>
      <c r="L2694" s="19">
        <v>3563136</v>
      </c>
      <c r="M2694" s="19">
        <f t="shared" si="126"/>
        <v>3563136</v>
      </c>
      <c r="N2694" s="11">
        <f>M2694*(1+VOTOS!$P$3%)^Q2694</f>
        <v>3600727.8559692102</v>
      </c>
      <c r="O2694" s="54">
        <f t="shared" si="124"/>
        <v>3600727.8559692102</v>
      </c>
      <c r="P2694" s="103">
        <f t="shared" si="125"/>
        <v>2.3961894457646618E-5</v>
      </c>
      <c r="Q2694" s="6">
        <v>87</v>
      </c>
      <c r="R2694" s="6"/>
      <c r="S2694" s="6" t="s">
        <v>11</v>
      </c>
      <c r="T2694" s="75"/>
    </row>
    <row r="2695" spans="1:20" s="47" customFormat="1" ht="14" x14ac:dyDescent="0.15">
      <c r="A2695" s="8" t="s">
        <v>415</v>
      </c>
      <c r="B2695" s="114" t="s">
        <v>416</v>
      </c>
      <c r="C2695" s="40" t="s">
        <v>65</v>
      </c>
      <c r="D2695" s="6" t="s">
        <v>1422</v>
      </c>
      <c r="E2695" s="7" t="s">
        <v>1423</v>
      </c>
      <c r="F2695" s="6" t="s">
        <v>5150</v>
      </c>
      <c r="G2695" s="6" t="s">
        <v>4936</v>
      </c>
      <c r="H2695" s="6" t="s">
        <v>38</v>
      </c>
      <c r="I2695" s="8" t="s">
        <v>39</v>
      </c>
      <c r="J2695" s="15" t="s">
        <v>7586</v>
      </c>
      <c r="K2695" s="7" t="s">
        <v>5151</v>
      </c>
      <c r="L2695" s="19">
        <v>1705230</v>
      </c>
      <c r="M2695" s="19">
        <f t="shared" si="126"/>
        <v>0</v>
      </c>
      <c r="N2695" s="11">
        <f>M2695*(1+VOTOS!$P$3%)^Q2695</f>
        <v>0</v>
      </c>
      <c r="O2695" s="54">
        <f t="shared" ref="O2695:O2758" si="127">+IF(N2695&gt;0,N2695,L2695)</f>
        <v>1705230</v>
      </c>
      <c r="P2695" s="103">
        <f t="shared" ref="P2695:P2758" si="128">+O2695/$O$4</f>
        <v>1.1347856022574715E-5</v>
      </c>
      <c r="Q2695" s="6">
        <v>0</v>
      </c>
      <c r="R2695" s="6"/>
      <c r="S2695" s="6" t="s">
        <v>11</v>
      </c>
      <c r="T2695" s="75"/>
    </row>
    <row r="2696" spans="1:20" s="47" customFormat="1" ht="14" x14ac:dyDescent="0.15">
      <c r="A2696" s="8" t="s">
        <v>415</v>
      </c>
      <c r="B2696" s="114" t="s">
        <v>416</v>
      </c>
      <c r="C2696" s="40" t="s">
        <v>65</v>
      </c>
      <c r="D2696" s="6" t="s">
        <v>1761</v>
      </c>
      <c r="E2696" s="7" t="s">
        <v>1762</v>
      </c>
      <c r="F2696" s="6" t="s">
        <v>2573</v>
      </c>
      <c r="G2696" s="6" t="s">
        <v>68</v>
      </c>
      <c r="H2696" s="6" t="s">
        <v>38</v>
      </c>
      <c r="I2696" s="8" t="s">
        <v>39</v>
      </c>
      <c r="J2696" s="15" t="s">
        <v>7586</v>
      </c>
      <c r="K2696" s="7" t="s">
        <v>2574</v>
      </c>
      <c r="L2696" s="19">
        <v>493000</v>
      </c>
      <c r="M2696" s="19">
        <f t="shared" si="126"/>
        <v>493000</v>
      </c>
      <c r="N2696" s="11">
        <f>M2696*(1+VOTOS!$P$3%)^Q2696</f>
        <v>499886.86897430744</v>
      </c>
      <c r="O2696" s="54">
        <f t="shared" si="127"/>
        <v>499886.86897430744</v>
      </c>
      <c r="P2696" s="103">
        <f t="shared" si="128"/>
        <v>3.3266153050885289E-6</v>
      </c>
      <c r="Q2696" s="48">
        <v>115</v>
      </c>
      <c r="R2696" s="48"/>
      <c r="S2696" s="48" t="s">
        <v>11</v>
      </c>
      <c r="T2696" s="75"/>
    </row>
    <row r="2697" spans="1:20" s="47" customFormat="1" ht="14" x14ac:dyDescent="0.15">
      <c r="A2697" s="14" t="s">
        <v>5234</v>
      </c>
      <c r="B2697" s="115" t="s">
        <v>416</v>
      </c>
      <c r="C2697" s="40" t="s">
        <v>65</v>
      </c>
      <c r="D2697" s="12" t="s">
        <v>938</v>
      </c>
      <c r="E2697" s="51" t="s">
        <v>939</v>
      </c>
      <c r="F2697" s="14" t="s">
        <v>5637</v>
      </c>
      <c r="G2697" s="14" t="s">
        <v>37</v>
      </c>
      <c r="H2697" s="14" t="s">
        <v>38</v>
      </c>
      <c r="I2697" s="14" t="s">
        <v>39</v>
      </c>
      <c r="J2697" s="15" t="s">
        <v>7586</v>
      </c>
      <c r="K2697" s="52" t="s">
        <v>5655</v>
      </c>
      <c r="L2697" s="109">
        <v>1422867.5</v>
      </c>
      <c r="M2697" s="19">
        <f t="shared" si="126"/>
        <v>1422867.5</v>
      </c>
      <c r="N2697" s="11">
        <f>M2697*(1+VOTOS!$P$3%)^Q2697</f>
        <v>1425272.5297227993</v>
      </c>
      <c r="O2697" s="54">
        <f t="shared" si="127"/>
        <v>1425272.5297227993</v>
      </c>
      <c r="P2697" s="103">
        <f t="shared" si="128"/>
        <v>9.4848128758145056E-6</v>
      </c>
      <c r="Q2697" s="6">
        <v>14</v>
      </c>
      <c r="R2697" s="6"/>
      <c r="S2697" s="6" t="s">
        <v>7</v>
      </c>
      <c r="T2697" s="75"/>
    </row>
    <row r="2698" spans="1:20" s="47" customFormat="1" ht="14" x14ac:dyDescent="0.15">
      <c r="A2698" s="14" t="s">
        <v>5234</v>
      </c>
      <c r="B2698" s="115" t="s">
        <v>416</v>
      </c>
      <c r="C2698" s="40" t="s">
        <v>65</v>
      </c>
      <c r="D2698" s="12" t="s">
        <v>938</v>
      </c>
      <c r="E2698" s="51" t="s">
        <v>939</v>
      </c>
      <c r="F2698" s="14" t="s">
        <v>5637</v>
      </c>
      <c r="G2698" s="14" t="s">
        <v>37</v>
      </c>
      <c r="H2698" s="14" t="s">
        <v>38</v>
      </c>
      <c r="I2698" s="14" t="s">
        <v>39</v>
      </c>
      <c r="J2698" s="15" t="s">
        <v>7586</v>
      </c>
      <c r="K2698" s="52" t="s">
        <v>5652</v>
      </c>
      <c r="L2698" s="109">
        <v>468384</v>
      </c>
      <c r="M2698" s="19">
        <f t="shared" si="126"/>
        <v>468384</v>
      </c>
      <c r="N2698" s="11">
        <f>M2698*(1+VOTOS!$P$3%)^Q2698</f>
        <v>469175.69525038952</v>
      </c>
      <c r="O2698" s="54">
        <f t="shared" si="127"/>
        <v>469175.69525038952</v>
      </c>
      <c r="P2698" s="103">
        <f t="shared" si="128"/>
        <v>3.1222405417408865E-6</v>
      </c>
      <c r="Q2698" s="6">
        <v>14</v>
      </c>
      <c r="R2698" s="6"/>
      <c r="S2698" s="6" t="s">
        <v>7</v>
      </c>
      <c r="T2698" s="75"/>
    </row>
    <row r="2699" spans="1:20" s="47" customFormat="1" ht="14" x14ac:dyDescent="0.15">
      <c r="A2699" s="14" t="s">
        <v>5234</v>
      </c>
      <c r="B2699" s="115" t="s">
        <v>416</v>
      </c>
      <c r="C2699" s="40" t="s">
        <v>65</v>
      </c>
      <c r="D2699" s="12" t="s">
        <v>938</v>
      </c>
      <c r="E2699" s="51" t="s">
        <v>939</v>
      </c>
      <c r="F2699" s="14" t="s">
        <v>5637</v>
      </c>
      <c r="G2699" s="14" t="s">
        <v>37</v>
      </c>
      <c r="H2699" s="14" t="s">
        <v>38</v>
      </c>
      <c r="I2699" s="14" t="s">
        <v>39</v>
      </c>
      <c r="J2699" s="15" t="s">
        <v>7586</v>
      </c>
      <c r="K2699" s="52" t="s">
        <v>5639</v>
      </c>
      <c r="L2699" s="109">
        <v>368379.5</v>
      </c>
      <c r="M2699" s="19">
        <f t="shared" si="126"/>
        <v>368379.5</v>
      </c>
      <c r="N2699" s="11">
        <f>M2699*(1+VOTOS!$P$3%)^Q2699</f>
        <v>371951.76678738702</v>
      </c>
      <c r="O2699" s="54">
        <f t="shared" si="127"/>
        <v>371951.76678738702</v>
      </c>
      <c r="P2699" s="103">
        <f t="shared" si="128"/>
        <v>2.4752409333905429E-6</v>
      </c>
      <c r="Q2699" s="6">
        <v>80</v>
      </c>
      <c r="R2699" s="6"/>
      <c r="S2699" s="6" t="s">
        <v>7</v>
      </c>
    </row>
    <row r="2700" spans="1:20" s="47" customFormat="1" ht="14" x14ac:dyDescent="0.15">
      <c r="A2700" s="14" t="s">
        <v>5234</v>
      </c>
      <c r="B2700" s="115" t="s">
        <v>416</v>
      </c>
      <c r="C2700" s="40" t="s">
        <v>65</v>
      </c>
      <c r="D2700" s="12" t="s">
        <v>938</v>
      </c>
      <c r="E2700" s="51" t="s">
        <v>939</v>
      </c>
      <c r="F2700" s="14" t="s">
        <v>5637</v>
      </c>
      <c r="G2700" s="14" t="s">
        <v>37</v>
      </c>
      <c r="H2700" s="14" t="s">
        <v>38</v>
      </c>
      <c r="I2700" s="14" t="s">
        <v>39</v>
      </c>
      <c r="J2700" s="15" t="s">
        <v>7586</v>
      </c>
      <c r="K2700" s="52" t="s">
        <v>5641</v>
      </c>
      <c r="L2700" s="109">
        <v>367905.5</v>
      </c>
      <c r="M2700" s="19">
        <f t="shared" si="126"/>
        <v>367905.5</v>
      </c>
      <c r="N2700" s="11">
        <f>M2700*(1+VOTOS!$P$3%)^Q2700</f>
        <v>370175.90979063977</v>
      </c>
      <c r="O2700" s="54">
        <f t="shared" si="127"/>
        <v>370175.90979063977</v>
      </c>
      <c r="P2700" s="103">
        <f t="shared" si="128"/>
        <v>2.4634230733272263E-6</v>
      </c>
      <c r="Q2700" s="6">
        <v>51</v>
      </c>
      <c r="R2700" s="6"/>
      <c r="S2700" s="6" t="s">
        <v>7</v>
      </c>
    </row>
    <row r="2701" spans="1:20" s="47" customFormat="1" ht="14" x14ac:dyDescent="0.15">
      <c r="A2701" s="14" t="s">
        <v>5234</v>
      </c>
      <c r="B2701" s="115" t="s">
        <v>416</v>
      </c>
      <c r="C2701" s="40" t="s">
        <v>65</v>
      </c>
      <c r="D2701" s="12" t="s">
        <v>938</v>
      </c>
      <c r="E2701" s="51" t="s">
        <v>939</v>
      </c>
      <c r="F2701" s="14" t="s">
        <v>5637</v>
      </c>
      <c r="G2701" s="14" t="s">
        <v>37</v>
      </c>
      <c r="H2701" s="14" t="s">
        <v>38</v>
      </c>
      <c r="I2701" s="14" t="s">
        <v>39</v>
      </c>
      <c r="J2701" s="15" t="s">
        <v>7586</v>
      </c>
      <c r="K2701" s="52" t="s">
        <v>5643</v>
      </c>
      <c r="L2701" s="109">
        <v>338293</v>
      </c>
      <c r="M2701" s="19">
        <f t="shared" si="126"/>
        <v>338293</v>
      </c>
      <c r="N2701" s="11">
        <f>M2701*(1+VOTOS!$P$3%)^Q2701</f>
        <v>340380.66582534072</v>
      </c>
      <c r="O2701" s="54">
        <f t="shared" si="127"/>
        <v>340380.66582534072</v>
      </c>
      <c r="P2701" s="103">
        <f t="shared" si="128"/>
        <v>2.2651435810149274E-6</v>
      </c>
      <c r="Q2701" s="6">
        <v>51</v>
      </c>
      <c r="R2701" s="6"/>
      <c r="S2701" s="6" t="s">
        <v>7</v>
      </c>
    </row>
    <row r="2702" spans="1:20" s="47" customFormat="1" ht="14" x14ac:dyDescent="0.15">
      <c r="A2702" s="14" t="s">
        <v>5234</v>
      </c>
      <c r="B2702" s="115" t="s">
        <v>416</v>
      </c>
      <c r="C2702" s="40" t="s">
        <v>65</v>
      </c>
      <c r="D2702" s="12" t="s">
        <v>938</v>
      </c>
      <c r="E2702" s="51" t="s">
        <v>939</v>
      </c>
      <c r="F2702" s="14" t="s">
        <v>5637</v>
      </c>
      <c r="G2702" s="14" t="s">
        <v>37</v>
      </c>
      <c r="H2702" s="14" t="s">
        <v>38</v>
      </c>
      <c r="I2702" s="14" t="s">
        <v>39</v>
      </c>
      <c r="J2702" s="15" t="s">
        <v>7586</v>
      </c>
      <c r="K2702" s="52" t="s">
        <v>5653</v>
      </c>
      <c r="L2702" s="109">
        <v>338155</v>
      </c>
      <c r="M2702" s="19">
        <f t="shared" si="126"/>
        <v>338155</v>
      </c>
      <c r="N2702" s="11">
        <f>M2702*(1+VOTOS!$P$3%)^Q2702</f>
        <v>338726.57312674099</v>
      </c>
      <c r="O2702" s="54">
        <f t="shared" si="127"/>
        <v>338726.57312674099</v>
      </c>
      <c r="P2702" s="103">
        <f t="shared" si="128"/>
        <v>2.2541360302495162E-6</v>
      </c>
      <c r="Q2702" s="6">
        <v>14</v>
      </c>
      <c r="R2702" s="6"/>
      <c r="S2702" s="6" t="s">
        <v>7</v>
      </c>
    </row>
    <row r="2703" spans="1:20" s="47" customFormat="1" ht="14" x14ac:dyDescent="0.15">
      <c r="A2703" s="14" t="s">
        <v>5234</v>
      </c>
      <c r="B2703" s="115" t="s">
        <v>416</v>
      </c>
      <c r="C2703" s="40" t="s">
        <v>65</v>
      </c>
      <c r="D2703" s="12" t="s">
        <v>938</v>
      </c>
      <c r="E2703" s="51" t="s">
        <v>939</v>
      </c>
      <c r="F2703" s="14" t="s">
        <v>5637</v>
      </c>
      <c r="G2703" s="14" t="s">
        <v>37</v>
      </c>
      <c r="H2703" s="14" t="s">
        <v>38</v>
      </c>
      <c r="I2703" s="14" t="s">
        <v>39</v>
      </c>
      <c r="J2703" s="15" t="s">
        <v>7586</v>
      </c>
      <c r="K2703" s="52" t="s">
        <v>5657</v>
      </c>
      <c r="L2703" s="109">
        <v>294229.5</v>
      </c>
      <c r="M2703" s="19">
        <f t="shared" si="126"/>
        <v>0</v>
      </c>
      <c r="N2703" s="11">
        <f>M2703*(1+VOTOS!$P$3%)^Q2703</f>
        <v>0</v>
      </c>
      <c r="O2703" s="54">
        <f t="shared" si="127"/>
        <v>294229.5</v>
      </c>
      <c r="P2703" s="103">
        <f t="shared" si="128"/>
        <v>1.958019741380428E-6</v>
      </c>
      <c r="Q2703" s="6">
        <v>0</v>
      </c>
      <c r="R2703" s="6"/>
      <c r="S2703" s="6" t="s">
        <v>7</v>
      </c>
    </row>
    <row r="2704" spans="1:20" s="47" customFormat="1" ht="14" x14ac:dyDescent="0.15">
      <c r="A2704" s="14" t="s">
        <v>5234</v>
      </c>
      <c r="B2704" s="115" t="s">
        <v>416</v>
      </c>
      <c r="C2704" s="40" t="s">
        <v>65</v>
      </c>
      <c r="D2704" s="12" t="s">
        <v>938</v>
      </c>
      <c r="E2704" s="51" t="s">
        <v>939</v>
      </c>
      <c r="F2704" s="14" t="s">
        <v>5637</v>
      </c>
      <c r="G2704" s="14" t="s">
        <v>37</v>
      </c>
      <c r="H2704" s="14" t="s">
        <v>38</v>
      </c>
      <c r="I2704" s="14" t="s">
        <v>39</v>
      </c>
      <c r="J2704" s="15" t="s">
        <v>7586</v>
      </c>
      <c r="K2704" s="52" t="s">
        <v>5649</v>
      </c>
      <c r="L2704" s="109">
        <v>248399</v>
      </c>
      <c r="M2704" s="19">
        <f t="shared" si="126"/>
        <v>248399</v>
      </c>
      <c r="N2704" s="11">
        <f>M2704*(1+VOTOS!$P$3%)^Q2704</f>
        <v>248818.86128582852</v>
      </c>
      <c r="O2704" s="54">
        <f t="shared" si="127"/>
        <v>248818.86128582852</v>
      </c>
      <c r="P2704" s="103">
        <f t="shared" si="128"/>
        <v>1.655823914411881E-6</v>
      </c>
      <c r="Q2704" s="6">
        <v>14</v>
      </c>
      <c r="R2704" s="6"/>
      <c r="S2704" s="6" t="s">
        <v>7</v>
      </c>
    </row>
    <row r="2705" spans="1:19" s="47" customFormat="1" ht="14" x14ac:dyDescent="0.15">
      <c r="A2705" s="14" t="s">
        <v>5234</v>
      </c>
      <c r="B2705" s="115" t="s">
        <v>416</v>
      </c>
      <c r="C2705" s="40" t="s">
        <v>65</v>
      </c>
      <c r="D2705" s="12" t="s">
        <v>938</v>
      </c>
      <c r="E2705" s="51" t="s">
        <v>939</v>
      </c>
      <c r="F2705" s="14" t="s">
        <v>5637</v>
      </c>
      <c r="G2705" s="14" t="s">
        <v>37</v>
      </c>
      <c r="H2705" s="14" t="s">
        <v>38</v>
      </c>
      <c r="I2705" s="14" t="s">
        <v>39</v>
      </c>
      <c r="J2705" s="15" t="s">
        <v>7586</v>
      </c>
      <c r="K2705" s="52" t="s">
        <v>5644</v>
      </c>
      <c r="L2705" s="109">
        <v>228009</v>
      </c>
      <c r="M2705" s="19">
        <f t="shared" si="126"/>
        <v>228009</v>
      </c>
      <c r="N2705" s="11">
        <f>M2705*(1+VOTOS!$P$3%)^Q2705</f>
        <v>229250.09486139941</v>
      </c>
      <c r="O2705" s="54">
        <f t="shared" si="127"/>
        <v>229250.09486139941</v>
      </c>
      <c r="P2705" s="103">
        <f t="shared" si="128"/>
        <v>1.5255989336621783E-6</v>
      </c>
      <c r="Q2705" s="6">
        <v>45</v>
      </c>
      <c r="R2705" s="6"/>
      <c r="S2705" s="6" t="s">
        <v>7</v>
      </c>
    </row>
    <row r="2706" spans="1:19" s="47" customFormat="1" ht="14" x14ac:dyDescent="0.15">
      <c r="A2706" s="14" t="s">
        <v>5234</v>
      </c>
      <c r="B2706" s="115" t="s">
        <v>416</v>
      </c>
      <c r="C2706" s="40" t="s">
        <v>65</v>
      </c>
      <c r="D2706" s="12" t="s">
        <v>938</v>
      </c>
      <c r="E2706" s="51" t="s">
        <v>939</v>
      </c>
      <c r="F2706" s="14" t="s">
        <v>5637</v>
      </c>
      <c r="G2706" s="14" t="s">
        <v>37</v>
      </c>
      <c r="H2706" s="14" t="s">
        <v>38</v>
      </c>
      <c r="I2706" s="14" t="s">
        <v>39</v>
      </c>
      <c r="J2706" s="15" t="s">
        <v>7586</v>
      </c>
      <c r="K2706" s="52" t="s">
        <v>5656</v>
      </c>
      <c r="L2706" s="109">
        <v>222098.5</v>
      </c>
      <c r="M2706" s="19">
        <f t="shared" ref="M2706:M2769" si="129">+IF(Q2706&gt;0,L2706,0)</f>
        <v>222098.5</v>
      </c>
      <c r="N2706" s="11">
        <f>M2706*(1+VOTOS!$P$3%)^Q2706</f>
        <v>222339.75986647749</v>
      </c>
      <c r="O2706" s="54">
        <f t="shared" si="127"/>
        <v>222339.75986647749</v>
      </c>
      <c r="P2706" s="103">
        <f t="shared" si="128"/>
        <v>1.4796124763572202E-6</v>
      </c>
      <c r="Q2706" s="6">
        <v>9</v>
      </c>
      <c r="R2706" s="6"/>
      <c r="S2706" s="6" t="s">
        <v>7</v>
      </c>
    </row>
    <row r="2707" spans="1:19" s="47" customFormat="1" ht="14" x14ac:dyDescent="0.15">
      <c r="A2707" s="14" t="s">
        <v>5234</v>
      </c>
      <c r="B2707" s="115" t="s">
        <v>416</v>
      </c>
      <c r="C2707" s="40" t="s">
        <v>65</v>
      </c>
      <c r="D2707" s="12" t="s">
        <v>938</v>
      </c>
      <c r="E2707" s="51" t="s">
        <v>939</v>
      </c>
      <c r="F2707" s="14" t="s">
        <v>5637</v>
      </c>
      <c r="G2707" s="14" t="s">
        <v>37</v>
      </c>
      <c r="H2707" s="14" t="s">
        <v>38</v>
      </c>
      <c r="I2707" s="14" t="s">
        <v>39</v>
      </c>
      <c r="J2707" s="15" t="s">
        <v>7586</v>
      </c>
      <c r="K2707" s="52" t="s">
        <v>5651</v>
      </c>
      <c r="L2707" s="109">
        <v>195748.5</v>
      </c>
      <c r="M2707" s="19">
        <f t="shared" si="129"/>
        <v>195748.5</v>
      </c>
      <c r="N2707" s="11">
        <f>M2707*(1+VOTOS!$P$3%)^Q2707</f>
        <v>196079.3677446729</v>
      </c>
      <c r="O2707" s="54">
        <f t="shared" si="127"/>
        <v>196079.3677446729</v>
      </c>
      <c r="P2707" s="103">
        <f t="shared" si="128"/>
        <v>1.3048564910094408E-6</v>
      </c>
      <c r="Q2707" s="6">
        <v>14</v>
      </c>
      <c r="R2707" s="6"/>
      <c r="S2707" s="6" t="s">
        <v>7</v>
      </c>
    </row>
    <row r="2708" spans="1:19" s="47" customFormat="1" ht="14" x14ac:dyDescent="0.15">
      <c r="A2708" s="14" t="s">
        <v>5234</v>
      </c>
      <c r="B2708" s="115" t="s">
        <v>416</v>
      </c>
      <c r="C2708" s="40" t="s">
        <v>65</v>
      </c>
      <c r="D2708" s="12" t="s">
        <v>938</v>
      </c>
      <c r="E2708" s="51" t="s">
        <v>939</v>
      </c>
      <c r="F2708" s="14" t="s">
        <v>5637</v>
      </c>
      <c r="G2708" s="14" t="s">
        <v>37</v>
      </c>
      <c r="H2708" s="14" t="s">
        <v>38</v>
      </c>
      <c r="I2708" s="14" t="s">
        <v>39</v>
      </c>
      <c r="J2708" s="15" t="s">
        <v>7586</v>
      </c>
      <c r="K2708" s="52" t="s">
        <v>5648</v>
      </c>
      <c r="L2708" s="109">
        <v>184274.5</v>
      </c>
      <c r="M2708" s="19">
        <f t="shared" si="129"/>
        <v>184274.5</v>
      </c>
      <c r="N2708" s="11">
        <f>M2708*(1+VOTOS!$P$3%)^Q2708</f>
        <v>184585.973590938</v>
      </c>
      <c r="O2708" s="54">
        <f t="shared" si="127"/>
        <v>184585.973590938</v>
      </c>
      <c r="P2708" s="103">
        <f t="shared" si="128"/>
        <v>1.2283709834431385E-6</v>
      </c>
      <c r="Q2708" s="6">
        <v>14</v>
      </c>
      <c r="R2708" s="6"/>
      <c r="S2708" s="6" t="s">
        <v>7</v>
      </c>
    </row>
    <row r="2709" spans="1:19" s="47" customFormat="1" ht="14" x14ac:dyDescent="0.15">
      <c r="A2709" s="14" t="s">
        <v>5234</v>
      </c>
      <c r="B2709" s="115" t="s">
        <v>416</v>
      </c>
      <c r="C2709" s="40" t="s">
        <v>65</v>
      </c>
      <c r="D2709" s="12" t="s">
        <v>938</v>
      </c>
      <c r="E2709" s="51" t="s">
        <v>939</v>
      </c>
      <c r="F2709" s="14" t="s">
        <v>5637</v>
      </c>
      <c r="G2709" s="14" t="s">
        <v>37</v>
      </c>
      <c r="H2709" s="14" t="s">
        <v>38</v>
      </c>
      <c r="I2709" s="14" t="s">
        <v>39</v>
      </c>
      <c r="J2709" s="15" t="s">
        <v>7586</v>
      </c>
      <c r="K2709" s="52" t="s">
        <v>5642</v>
      </c>
      <c r="L2709" s="109">
        <v>169146.5</v>
      </c>
      <c r="M2709" s="19">
        <f t="shared" si="129"/>
        <v>169146.5</v>
      </c>
      <c r="N2709" s="11">
        <f>M2709*(1+VOTOS!$P$3%)^Q2709</f>
        <v>170190.33291267036</v>
      </c>
      <c r="O2709" s="54">
        <f t="shared" si="127"/>
        <v>170190.33291267036</v>
      </c>
      <c r="P2709" s="103">
        <f t="shared" si="128"/>
        <v>1.1325717905074637E-6</v>
      </c>
      <c r="Q2709" s="6">
        <v>51</v>
      </c>
      <c r="R2709" s="6"/>
      <c r="S2709" s="6" t="s">
        <v>7</v>
      </c>
    </row>
    <row r="2710" spans="1:19" s="47" customFormat="1" ht="14" x14ac:dyDescent="0.15">
      <c r="A2710" s="14" t="s">
        <v>5234</v>
      </c>
      <c r="B2710" s="115" t="s">
        <v>416</v>
      </c>
      <c r="C2710" s="40" t="s">
        <v>65</v>
      </c>
      <c r="D2710" s="12" t="s">
        <v>938</v>
      </c>
      <c r="E2710" s="51" t="s">
        <v>939</v>
      </c>
      <c r="F2710" s="14" t="s">
        <v>5637</v>
      </c>
      <c r="G2710" s="14" t="s">
        <v>37</v>
      </c>
      <c r="H2710" s="14" t="s">
        <v>38</v>
      </c>
      <c r="I2710" s="14" t="s">
        <v>39</v>
      </c>
      <c r="J2710" s="15" t="s">
        <v>7586</v>
      </c>
      <c r="K2710" s="52" t="s">
        <v>5645</v>
      </c>
      <c r="L2710" s="109">
        <v>169146.5</v>
      </c>
      <c r="M2710" s="19">
        <f t="shared" si="129"/>
        <v>169146.5</v>
      </c>
      <c r="N2710" s="11">
        <f>M2710*(1+VOTOS!$P$3%)^Q2710</f>
        <v>170067.1954636602</v>
      </c>
      <c r="O2710" s="54">
        <f t="shared" si="127"/>
        <v>170067.1954636602</v>
      </c>
      <c r="P2710" s="103">
        <f t="shared" si="128"/>
        <v>1.1317523432526332E-6</v>
      </c>
      <c r="Q2710" s="6">
        <v>45</v>
      </c>
      <c r="R2710" s="6"/>
      <c r="S2710" s="6" t="s">
        <v>7</v>
      </c>
    </row>
    <row r="2711" spans="1:19" s="47" customFormat="1" ht="14" x14ac:dyDescent="0.15">
      <c r="A2711" s="14" t="s">
        <v>5234</v>
      </c>
      <c r="B2711" s="115" t="s">
        <v>416</v>
      </c>
      <c r="C2711" s="40" t="s">
        <v>65</v>
      </c>
      <c r="D2711" s="12" t="s">
        <v>938</v>
      </c>
      <c r="E2711" s="51" t="s">
        <v>939</v>
      </c>
      <c r="F2711" s="14" t="s">
        <v>5637</v>
      </c>
      <c r="G2711" s="14" t="s">
        <v>37</v>
      </c>
      <c r="H2711" s="14" t="s">
        <v>38</v>
      </c>
      <c r="I2711" s="14" t="s">
        <v>39</v>
      </c>
      <c r="J2711" s="15" t="s">
        <v>7586</v>
      </c>
      <c r="K2711" s="52" t="s">
        <v>5640</v>
      </c>
      <c r="L2711" s="109">
        <v>168620</v>
      </c>
      <c r="M2711" s="19">
        <f t="shared" si="129"/>
        <v>168620</v>
      </c>
      <c r="N2711" s="11">
        <f>M2711*(1+VOTOS!$P$3%)^Q2711</f>
        <v>170193.54637343017</v>
      </c>
      <c r="O2711" s="54">
        <f t="shared" si="127"/>
        <v>170193.54637343017</v>
      </c>
      <c r="P2711" s="103">
        <f t="shared" si="128"/>
        <v>1.1325931752415091E-6</v>
      </c>
      <c r="Q2711" s="6">
        <v>77</v>
      </c>
      <c r="R2711" s="6"/>
      <c r="S2711" s="6" t="s">
        <v>7</v>
      </c>
    </row>
    <row r="2712" spans="1:19" s="47" customFormat="1" ht="14" x14ac:dyDescent="0.15">
      <c r="A2712" s="14" t="s">
        <v>5234</v>
      </c>
      <c r="B2712" s="115" t="s">
        <v>416</v>
      </c>
      <c r="C2712" s="40" t="s">
        <v>65</v>
      </c>
      <c r="D2712" s="12" t="s">
        <v>938</v>
      </c>
      <c r="E2712" s="51" t="s">
        <v>939</v>
      </c>
      <c r="F2712" s="14" t="s">
        <v>5637</v>
      </c>
      <c r="G2712" s="14" t="s">
        <v>37</v>
      </c>
      <c r="H2712" s="14" t="s">
        <v>38</v>
      </c>
      <c r="I2712" s="14" t="s">
        <v>39</v>
      </c>
      <c r="J2712" s="15" t="s">
        <v>7586</v>
      </c>
      <c r="K2712" s="52" t="s">
        <v>5654</v>
      </c>
      <c r="L2712" s="109">
        <v>130394</v>
      </c>
      <c r="M2712" s="19">
        <f t="shared" si="129"/>
        <v>130394</v>
      </c>
      <c r="N2712" s="11">
        <f>M2712*(1+VOTOS!$P$3%)^Q2712</f>
        <v>130614.40101813745</v>
      </c>
      <c r="O2712" s="54">
        <f t="shared" si="127"/>
        <v>130614.40101813745</v>
      </c>
      <c r="P2712" s="103">
        <f t="shared" si="128"/>
        <v>8.6920439895419388E-7</v>
      </c>
      <c r="Q2712" s="6">
        <v>14</v>
      </c>
      <c r="R2712" s="6"/>
      <c r="S2712" s="6" t="s">
        <v>7</v>
      </c>
    </row>
    <row r="2713" spans="1:19" s="47" customFormat="1" ht="14" x14ac:dyDescent="0.15">
      <c r="A2713" s="14" t="s">
        <v>5234</v>
      </c>
      <c r="B2713" s="115" t="s">
        <v>416</v>
      </c>
      <c r="C2713" s="40" t="s">
        <v>65</v>
      </c>
      <c r="D2713" s="12" t="s">
        <v>938</v>
      </c>
      <c r="E2713" s="51" t="s">
        <v>939</v>
      </c>
      <c r="F2713" s="14" t="s">
        <v>5637</v>
      </c>
      <c r="G2713" s="14" t="s">
        <v>37</v>
      </c>
      <c r="H2713" s="14" t="s">
        <v>38</v>
      </c>
      <c r="I2713" s="14" t="s">
        <v>39</v>
      </c>
      <c r="J2713" s="15" t="s">
        <v>7586</v>
      </c>
      <c r="K2713" s="52" t="s">
        <v>5658</v>
      </c>
      <c r="L2713" s="109">
        <v>120190</v>
      </c>
      <c r="M2713" s="19">
        <f t="shared" si="129"/>
        <v>0</v>
      </c>
      <c r="N2713" s="11">
        <f>M2713*(1+VOTOS!$P$3%)^Q2713</f>
        <v>0</v>
      </c>
      <c r="O2713" s="54">
        <f t="shared" si="127"/>
        <v>120190</v>
      </c>
      <c r="P2713" s="103">
        <f t="shared" si="128"/>
        <v>7.9983275883796025E-7</v>
      </c>
      <c r="Q2713" s="6">
        <v>0</v>
      </c>
      <c r="R2713" s="6"/>
      <c r="S2713" s="6" t="s">
        <v>7</v>
      </c>
    </row>
    <row r="2714" spans="1:19" s="47" customFormat="1" ht="14" x14ac:dyDescent="0.15">
      <c r="A2714" s="14" t="s">
        <v>5234</v>
      </c>
      <c r="B2714" s="115" t="s">
        <v>416</v>
      </c>
      <c r="C2714" s="40" t="s">
        <v>65</v>
      </c>
      <c r="D2714" s="12" t="s">
        <v>938</v>
      </c>
      <c r="E2714" s="51" t="s">
        <v>939</v>
      </c>
      <c r="F2714" s="14" t="s">
        <v>5637</v>
      </c>
      <c r="G2714" s="14" t="s">
        <v>37</v>
      </c>
      <c r="H2714" s="14" t="s">
        <v>38</v>
      </c>
      <c r="I2714" s="14" t="s">
        <v>39</v>
      </c>
      <c r="J2714" s="15" t="s">
        <v>7586</v>
      </c>
      <c r="K2714" s="52" t="s">
        <v>5659</v>
      </c>
      <c r="L2714" s="109">
        <v>111812.5</v>
      </c>
      <c r="M2714" s="19">
        <f t="shared" si="129"/>
        <v>0</v>
      </c>
      <c r="N2714" s="11">
        <f>M2714*(1+VOTOS!$P$3%)^Q2714</f>
        <v>0</v>
      </c>
      <c r="O2714" s="54">
        <f t="shared" si="127"/>
        <v>111812.5</v>
      </c>
      <c r="P2714" s="103">
        <f t="shared" si="128"/>
        <v>7.4408270527971913E-7</v>
      </c>
      <c r="Q2714" s="6">
        <v>0</v>
      </c>
      <c r="R2714" s="6"/>
      <c r="S2714" s="6" t="s">
        <v>7</v>
      </c>
    </row>
    <row r="2715" spans="1:19" s="47" customFormat="1" ht="14" x14ac:dyDescent="0.15">
      <c r="A2715" s="14" t="s">
        <v>5234</v>
      </c>
      <c r="B2715" s="115" t="s">
        <v>416</v>
      </c>
      <c r="C2715" s="40" t="s">
        <v>65</v>
      </c>
      <c r="D2715" s="12" t="s">
        <v>938</v>
      </c>
      <c r="E2715" s="51" t="s">
        <v>939</v>
      </c>
      <c r="F2715" s="14" t="s">
        <v>5637</v>
      </c>
      <c r="G2715" s="14" t="s">
        <v>37</v>
      </c>
      <c r="H2715" s="14" t="s">
        <v>38</v>
      </c>
      <c r="I2715" s="14" t="s">
        <v>39</v>
      </c>
      <c r="J2715" s="15" t="s">
        <v>7586</v>
      </c>
      <c r="K2715" s="52" t="s">
        <v>5647</v>
      </c>
      <c r="L2715" s="109">
        <v>76912.5</v>
      </c>
      <c r="M2715" s="19">
        <f t="shared" si="129"/>
        <v>76912.5</v>
      </c>
      <c r="N2715" s="11">
        <f>M2715*(1+VOTOS!$P$3%)^Q2715</f>
        <v>77042.502862919282</v>
      </c>
      <c r="O2715" s="54">
        <f t="shared" si="127"/>
        <v>77042.502862919282</v>
      </c>
      <c r="P2715" s="103">
        <f t="shared" si="128"/>
        <v>5.1269754232989589E-7</v>
      </c>
      <c r="Q2715" s="6">
        <v>14</v>
      </c>
      <c r="R2715" s="6"/>
      <c r="S2715" s="6" t="s">
        <v>7</v>
      </c>
    </row>
    <row r="2716" spans="1:19" s="47" customFormat="1" ht="14" x14ac:dyDescent="0.15">
      <c r="A2716" s="14" t="s">
        <v>5234</v>
      </c>
      <c r="B2716" s="115" t="s">
        <v>416</v>
      </c>
      <c r="C2716" s="40" t="s">
        <v>65</v>
      </c>
      <c r="D2716" s="12" t="s">
        <v>938</v>
      </c>
      <c r="E2716" s="51" t="s">
        <v>939</v>
      </c>
      <c r="F2716" s="14" t="s">
        <v>5637</v>
      </c>
      <c r="G2716" s="14" t="s">
        <v>37</v>
      </c>
      <c r="H2716" s="14" t="s">
        <v>38</v>
      </c>
      <c r="I2716" s="14" t="s">
        <v>39</v>
      </c>
      <c r="J2716" s="15" t="s">
        <v>7586</v>
      </c>
      <c r="K2716" s="52" t="s">
        <v>5650</v>
      </c>
      <c r="L2716" s="109">
        <v>35099</v>
      </c>
      <c r="M2716" s="19">
        <f t="shared" si="129"/>
        <v>35099</v>
      </c>
      <c r="N2716" s="11">
        <f>M2716*(1+VOTOS!$P$3%)^Q2716</f>
        <v>35158.326773744237</v>
      </c>
      <c r="O2716" s="54">
        <f t="shared" si="127"/>
        <v>35158.326773744237</v>
      </c>
      <c r="P2716" s="103">
        <f t="shared" si="128"/>
        <v>2.3396939428879588E-7</v>
      </c>
      <c r="Q2716" s="6">
        <v>14</v>
      </c>
      <c r="R2716" s="6"/>
      <c r="S2716" s="6" t="s">
        <v>7</v>
      </c>
    </row>
    <row r="2717" spans="1:19" s="47" customFormat="1" ht="14" x14ac:dyDescent="0.15">
      <c r="A2717" s="14" t="s">
        <v>5234</v>
      </c>
      <c r="B2717" s="115" t="s">
        <v>416</v>
      </c>
      <c r="C2717" s="40" t="s">
        <v>65</v>
      </c>
      <c r="D2717" s="12" t="s">
        <v>938</v>
      </c>
      <c r="E2717" s="51" t="s">
        <v>939</v>
      </c>
      <c r="F2717" s="14" t="s">
        <v>5637</v>
      </c>
      <c r="G2717" s="14" t="s">
        <v>37</v>
      </c>
      <c r="H2717" s="14" t="s">
        <v>38</v>
      </c>
      <c r="I2717" s="14" t="s">
        <v>39</v>
      </c>
      <c r="J2717" s="15" t="s">
        <v>7586</v>
      </c>
      <c r="K2717" s="52" t="s">
        <v>5638</v>
      </c>
      <c r="L2717" s="109">
        <v>32636</v>
      </c>
      <c r="M2717" s="19">
        <f t="shared" si="129"/>
        <v>32636</v>
      </c>
      <c r="N2717" s="11">
        <f>M2717*(1+VOTOS!$P$3%)^Q2717</f>
        <v>32976.338634187749</v>
      </c>
      <c r="O2717" s="54">
        <f t="shared" si="127"/>
        <v>32976.338634187749</v>
      </c>
      <c r="P2717" s="103">
        <f t="shared" si="128"/>
        <v>2.1944883855692823E-7</v>
      </c>
      <c r="Q2717" s="6">
        <v>86</v>
      </c>
      <c r="R2717" s="6"/>
      <c r="S2717" s="6" t="s">
        <v>7</v>
      </c>
    </row>
    <row r="2718" spans="1:19" s="47" customFormat="1" ht="14" x14ac:dyDescent="0.15">
      <c r="A2718" s="14" t="s">
        <v>5234</v>
      </c>
      <c r="B2718" s="115" t="s">
        <v>416</v>
      </c>
      <c r="C2718" s="40" t="s">
        <v>65</v>
      </c>
      <c r="D2718" s="12" t="s">
        <v>938</v>
      </c>
      <c r="E2718" s="51" t="s">
        <v>939</v>
      </c>
      <c r="F2718" s="14" t="s">
        <v>5637</v>
      </c>
      <c r="G2718" s="14" t="s">
        <v>37</v>
      </c>
      <c r="H2718" s="14" t="s">
        <v>38</v>
      </c>
      <c r="I2718" s="14" t="s">
        <v>39</v>
      </c>
      <c r="J2718" s="15" t="s">
        <v>7586</v>
      </c>
      <c r="K2718" s="52" t="s">
        <v>5646</v>
      </c>
      <c r="L2718" s="109">
        <v>31442</v>
      </c>
      <c r="M2718" s="19">
        <f t="shared" si="129"/>
        <v>31442</v>
      </c>
      <c r="N2718" s="11">
        <f>M2718*(1+VOTOS!$P$3%)^Q2718</f>
        <v>31609.331265445078</v>
      </c>
      <c r="O2718" s="54">
        <f t="shared" si="127"/>
        <v>31609.331265445078</v>
      </c>
      <c r="P2718" s="103">
        <f t="shared" si="128"/>
        <v>2.1035176496433922E-7</v>
      </c>
      <c r="Q2718" s="6">
        <v>44</v>
      </c>
      <c r="R2718" s="6"/>
      <c r="S2718" s="6" t="s">
        <v>7</v>
      </c>
    </row>
    <row r="2719" spans="1:19" s="47" customFormat="1" ht="14" x14ac:dyDescent="0.15">
      <c r="A2719" s="14" t="s">
        <v>5234</v>
      </c>
      <c r="B2719" s="115" t="s">
        <v>416</v>
      </c>
      <c r="C2719" s="40" t="s">
        <v>65</v>
      </c>
      <c r="D2719" s="12" t="s">
        <v>938</v>
      </c>
      <c r="E2719" s="51" t="s">
        <v>939</v>
      </c>
      <c r="F2719" s="14" t="s">
        <v>5637</v>
      </c>
      <c r="G2719" s="14" t="s">
        <v>37</v>
      </c>
      <c r="H2719" s="14" t="s">
        <v>38</v>
      </c>
      <c r="I2719" s="14" t="s">
        <v>39</v>
      </c>
      <c r="J2719" s="15" t="s">
        <v>7586</v>
      </c>
      <c r="K2719" s="52" t="s">
        <v>5662</v>
      </c>
      <c r="L2719" s="109">
        <v>22759</v>
      </c>
      <c r="M2719" s="19">
        <f t="shared" si="129"/>
        <v>0</v>
      </c>
      <c r="N2719" s="11">
        <f>M2719*(1+VOTOS!$P$3%)^Q2719</f>
        <v>0</v>
      </c>
      <c r="O2719" s="54">
        <f t="shared" si="127"/>
        <v>22759</v>
      </c>
      <c r="P2719" s="103">
        <f t="shared" si="128"/>
        <v>1.5145514400859587E-7</v>
      </c>
      <c r="Q2719" s="6">
        <v>0</v>
      </c>
      <c r="R2719" s="6"/>
      <c r="S2719" s="6" t="s">
        <v>7</v>
      </c>
    </row>
    <row r="2720" spans="1:19" s="47" customFormat="1" ht="14" x14ac:dyDescent="0.15">
      <c r="A2720" s="14" t="s">
        <v>5234</v>
      </c>
      <c r="B2720" s="115" t="s">
        <v>416</v>
      </c>
      <c r="C2720" s="40" t="s">
        <v>65</v>
      </c>
      <c r="D2720" s="12" t="s">
        <v>938</v>
      </c>
      <c r="E2720" s="51" t="s">
        <v>939</v>
      </c>
      <c r="F2720" s="14" t="s">
        <v>5637</v>
      </c>
      <c r="G2720" s="14" t="s">
        <v>37</v>
      </c>
      <c r="H2720" s="14" t="s">
        <v>38</v>
      </c>
      <c r="I2720" s="14" t="s">
        <v>39</v>
      </c>
      <c r="J2720" s="15" t="s">
        <v>7586</v>
      </c>
      <c r="K2720" s="52" t="s">
        <v>5660</v>
      </c>
      <c r="L2720" s="109">
        <v>17906.5</v>
      </c>
      <c r="M2720" s="19">
        <f t="shared" si="129"/>
        <v>0</v>
      </c>
      <c r="N2720" s="11">
        <f>M2720*(1+VOTOS!$P$3%)^Q2720</f>
        <v>0</v>
      </c>
      <c r="O2720" s="54">
        <f t="shared" si="127"/>
        <v>17906.5</v>
      </c>
      <c r="P2720" s="103">
        <f t="shared" si="128"/>
        <v>1.191630359941088E-7</v>
      </c>
      <c r="Q2720" s="6">
        <v>0</v>
      </c>
      <c r="R2720" s="6"/>
      <c r="S2720" s="6" t="s">
        <v>7</v>
      </c>
    </row>
    <row r="2721" spans="1:19" s="47" customFormat="1" ht="14" x14ac:dyDescent="0.15">
      <c r="A2721" s="14" t="s">
        <v>5234</v>
      </c>
      <c r="B2721" s="115" t="s">
        <v>416</v>
      </c>
      <c r="C2721" s="40" t="s">
        <v>65</v>
      </c>
      <c r="D2721" s="12" t="s">
        <v>938</v>
      </c>
      <c r="E2721" s="51" t="s">
        <v>939</v>
      </c>
      <c r="F2721" s="14" t="s">
        <v>5637</v>
      </c>
      <c r="G2721" s="14" t="s">
        <v>37</v>
      </c>
      <c r="H2721" s="14" t="s">
        <v>38</v>
      </c>
      <c r="I2721" s="14" t="s">
        <v>39</v>
      </c>
      <c r="J2721" s="15" t="s">
        <v>7586</v>
      </c>
      <c r="K2721" s="52" t="s">
        <v>5661</v>
      </c>
      <c r="L2721" s="109">
        <v>17273</v>
      </c>
      <c r="M2721" s="19">
        <f t="shared" si="129"/>
        <v>0</v>
      </c>
      <c r="N2721" s="11">
        <f>M2721*(1+VOTOS!$P$3%)^Q2721</f>
        <v>0</v>
      </c>
      <c r="O2721" s="54">
        <f t="shared" si="127"/>
        <v>17273</v>
      </c>
      <c r="P2721" s="103">
        <f t="shared" si="128"/>
        <v>1.1494726053255752E-7</v>
      </c>
      <c r="Q2721" s="6">
        <v>0</v>
      </c>
      <c r="R2721" s="6"/>
      <c r="S2721" s="6" t="s">
        <v>7</v>
      </c>
    </row>
    <row r="2722" spans="1:19" s="47" customFormat="1" ht="14" x14ac:dyDescent="0.15">
      <c r="A2722" s="8" t="s">
        <v>415</v>
      </c>
      <c r="B2722" s="114" t="s">
        <v>416</v>
      </c>
      <c r="C2722" s="40" t="s">
        <v>65</v>
      </c>
      <c r="D2722" s="12" t="s">
        <v>938</v>
      </c>
      <c r="E2722" s="7" t="s">
        <v>939</v>
      </c>
      <c r="F2722" s="6" t="s">
        <v>2575</v>
      </c>
      <c r="G2722" s="6" t="s">
        <v>5224</v>
      </c>
      <c r="H2722" s="6" t="s">
        <v>38</v>
      </c>
      <c r="I2722" s="8" t="s">
        <v>39</v>
      </c>
      <c r="J2722" s="15" t="s">
        <v>7586</v>
      </c>
      <c r="K2722" s="7" t="s">
        <v>2577</v>
      </c>
      <c r="L2722" s="19">
        <v>35630</v>
      </c>
      <c r="M2722" s="19">
        <f t="shared" si="129"/>
        <v>0</v>
      </c>
      <c r="N2722" s="11">
        <f>M2722*(1+VOTOS!$P$3%)^Q2722</f>
        <v>0</v>
      </c>
      <c r="O2722" s="54">
        <f t="shared" si="127"/>
        <v>35630</v>
      </c>
      <c r="P2722" s="103">
        <f t="shared" si="128"/>
        <v>2.3710825524083972E-7</v>
      </c>
      <c r="Q2722" s="48">
        <v>0</v>
      </c>
      <c r="R2722" s="48"/>
      <c r="S2722" s="48" t="s">
        <v>11</v>
      </c>
    </row>
    <row r="2723" spans="1:19" s="47" customFormat="1" ht="14" x14ac:dyDescent="0.15">
      <c r="A2723" s="8" t="s">
        <v>415</v>
      </c>
      <c r="B2723" s="114" t="s">
        <v>416</v>
      </c>
      <c r="C2723" s="40" t="s">
        <v>65</v>
      </c>
      <c r="D2723" s="12" t="s">
        <v>938</v>
      </c>
      <c r="E2723" s="7" t="s">
        <v>939</v>
      </c>
      <c r="F2723" s="6" t="s">
        <v>2575</v>
      </c>
      <c r="G2723" s="6" t="s">
        <v>5224</v>
      </c>
      <c r="H2723" s="6" t="s">
        <v>38</v>
      </c>
      <c r="I2723" s="8" t="s">
        <v>39</v>
      </c>
      <c r="J2723" s="15" t="s">
        <v>7586</v>
      </c>
      <c r="K2723" s="7" t="s">
        <v>5167</v>
      </c>
      <c r="L2723" s="19">
        <v>123219</v>
      </c>
      <c r="M2723" s="19">
        <f t="shared" si="129"/>
        <v>0</v>
      </c>
      <c r="N2723" s="11">
        <f>M2723*(1+VOTOS!$P$3%)^Q2723</f>
        <v>0</v>
      </c>
      <c r="O2723" s="54">
        <f t="shared" si="127"/>
        <v>123219</v>
      </c>
      <c r="P2723" s="103">
        <f t="shared" si="128"/>
        <v>8.1998995516477773E-7</v>
      </c>
      <c r="Q2723" s="6">
        <v>0</v>
      </c>
      <c r="R2723" s="6"/>
      <c r="S2723" s="6" t="s">
        <v>11</v>
      </c>
    </row>
    <row r="2724" spans="1:19" s="47" customFormat="1" ht="14" x14ac:dyDescent="0.15">
      <c r="A2724" s="8" t="s">
        <v>415</v>
      </c>
      <c r="B2724" s="114" t="s">
        <v>416</v>
      </c>
      <c r="C2724" s="40" t="s">
        <v>65</v>
      </c>
      <c r="D2724" s="12" t="s">
        <v>938</v>
      </c>
      <c r="E2724" s="7" t="s">
        <v>939</v>
      </c>
      <c r="F2724" s="6" t="s">
        <v>2575</v>
      </c>
      <c r="G2724" s="6" t="s">
        <v>5224</v>
      </c>
      <c r="H2724" s="6" t="s">
        <v>38</v>
      </c>
      <c r="I2724" s="8" t="s">
        <v>39</v>
      </c>
      <c r="J2724" s="15" t="s">
        <v>7586</v>
      </c>
      <c r="K2724" s="7" t="s">
        <v>2576</v>
      </c>
      <c r="L2724" s="19">
        <v>295072</v>
      </c>
      <c r="M2724" s="19">
        <f t="shared" si="129"/>
        <v>295072</v>
      </c>
      <c r="N2724" s="11">
        <f>M2724*(1+VOTOS!$P$3%)^Q2724</f>
        <v>297000.40488093253</v>
      </c>
      <c r="O2724" s="54">
        <f t="shared" si="127"/>
        <v>297000.40488093253</v>
      </c>
      <c r="P2724" s="103">
        <f t="shared" si="128"/>
        <v>1.9764593827432188E-6</v>
      </c>
      <c r="Q2724" s="48">
        <v>54</v>
      </c>
      <c r="R2724" s="48"/>
      <c r="S2724" s="48" t="s">
        <v>11</v>
      </c>
    </row>
    <row r="2725" spans="1:19" s="47" customFormat="1" ht="14" x14ac:dyDescent="0.15">
      <c r="A2725" s="8" t="s">
        <v>415</v>
      </c>
      <c r="B2725" s="114" t="s">
        <v>416</v>
      </c>
      <c r="C2725" s="40" t="s">
        <v>65</v>
      </c>
      <c r="D2725" s="6" t="s">
        <v>1397</v>
      </c>
      <c r="E2725" s="7" t="s">
        <v>1398</v>
      </c>
      <c r="F2725" s="6" t="s">
        <v>2578</v>
      </c>
      <c r="G2725" s="6" t="s">
        <v>4936</v>
      </c>
      <c r="H2725" s="6" t="s">
        <v>38</v>
      </c>
      <c r="I2725" s="8" t="s">
        <v>39</v>
      </c>
      <c r="J2725" s="15" t="s">
        <v>7586</v>
      </c>
      <c r="K2725" s="7" t="s">
        <v>2580</v>
      </c>
      <c r="L2725" s="19">
        <v>1620401</v>
      </c>
      <c r="M2725" s="19">
        <f t="shared" si="129"/>
        <v>1620401</v>
      </c>
      <c r="N2725" s="11">
        <f>M2725*(1+VOTOS!$P$3%)^Q2725</f>
        <v>1635127.8896445113</v>
      </c>
      <c r="O2725" s="54">
        <f t="shared" si="127"/>
        <v>1635127.8896445113</v>
      </c>
      <c r="P2725" s="103">
        <f t="shared" si="128"/>
        <v>1.0881344962370092E-5</v>
      </c>
      <c r="Q2725" s="48">
        <v>75</v>
      </c>
      <c r="R2725" s="48"/>
      <c r="S2725" s="48" t="s">
        <v>11</v>
      </c>
    </row>
    <row r="2726" spans="1:19" s="47" customFormat="1" ht="14" x14ac:dyDescent="0.15">
      <c r="A2726" s="8" t="s">
        <v>415</v>
      </c>
      <c r="B2726" s="114" t="s">
        <v>416</v>
      </c>
      <c r="C2726" s="40" t="s">
        <v>65</v>
      </c>
      <c r="D2726" s="6" t="s">
        <v>1397</v>
      </c>
      <c r="E2726" s="7" t="s">
        <v>1398</v>
      </c>
      <c r="F2726" s="6" t="s">
        <v>2578</v>
      </c>
      <c r="G2726" s="6" t="s">
        <v>4936</v>
      </c>
      <c r="H2726" s="6" t="s">
        <v>38</v>
      </c>
      <c r="I2726" s="8" t="s">
        <v>39</v>
      </c>
      <c r="J2726" s="15" t="s">
        <v>7586</v>
      </c>
      <c r="K2726" s="7" t="s">
        <v>2579</v>
      </c>
      <c r="L2726" s="19">
        <v>190400</v>
      </c>
      <c r="M2726" s="19">
        <f t="shared" si="129"/>
        <v>190400</v>
      </c>
      <c r="N2726" s="11">
        <f>M2726*(1+VOTOS!$P$3%)^Q2726</f>
        <v>191690.57687948708</v>
      </c>
      <c r="O2726" s="54">
        <f t="shared" si="127"/>
        <v>191690.57687948708</v>
      </c>
      <c r="P2726" s="103">
        <f t="shared" si="128"/>
        <v>1.2756502450183899E-6</v>
      </c>
      <c r="Q2726" s="48">
        <v>56</v>
      </c>
      <c r="R2726" s="48"/>
      <c r="S2726" s="48" t="s">
        <v>11</v>
      </c>
    </row>
    <row r="2727" spans="1:19" s="47" customFormat="1" ht="14" x14ac:dyDescent="0.15">
      <c r="A2727" s="8" t="s">
        <v>5234</v>
      </c>
      <c r="B2727" s="114" t="s">
        <v>416</v>
      </c>
      <c r="C2727" s="40" t="s">
        <v>65</v>
      </c>
      <c r="D2727" s="6" t="s">
        <v>816</v>
      </c>
      <c r="E2727" s="7" t="s">
        <v>817</v>
      </c>
      <c r="F2727" s="6" t="s">
        <v>5235</v>
      </c>
      <c r="G2727" s="6" t="s">
        <v>2298</v>
      </c>
      <c r="H2727" s="6" t="s">
        <v>38</v>
      </c>
      <c r="I2727" s="8" t="s">
        <v>39</v>
      </c>
      <c r="J2727" s="15" t="s">
        <v>7586</v>
      </c>
      <c r="K2727" s="7" t="s">
        <v>4513</v>
      </c>
      <c r="L2727" s="19">
        <v>6128339.7349999994</v>
      </c>
      <c r="M2727" s="19">
        <f t="shared" si="129"/>
        <v>6128339.7349999994</v>
      </c>
      <c r="N2727" s="11">
        <f>M2727*(1+VOTOS!$P$3%)^Q2727</f>
        <v>7534143.9099131227</v>
      </c>
      <c r="O2727" s="54">
        <f t="shared" si="127"/>
        <v>7534143.9099131227</v>
      </c>
      <c r="P2727" s="103">
        <f t="shared" si="128"/>
        <v>5.0137741151077709E-5</v>
      </c>
      <c r="Q2727" s="6">
        <v>1712</v>
      </c>
      <c r="R2727" s="6"/>
      <c r="S2727" s="6" t="s">
        <v>7577</v>
      </c>
    </row>
    <row r="2728" spans="1:19" s="47" customFormat="1" ht="14" x14ac:dyDescent="0.15">
      <c r="A2728" s="8" t="s">
        <v>5234</v>
      </c>
      <c r="B2728" s="114" t="s">
        <v>416</v>
      </c>
      <c r="C2728" s="40" t="s">
        <v>65</v>
      </c>
      <c r="D2728" s="6" t="s">
        <v>816</v>
      </c>
      <c r="E2728" s="7" t="s">
        <v>817</v>
      </c>
      <c r="F2728" s="6" t="s">
        <v>5235</v>
      </c>
      <c r="G2728" s="6" t="s">
        <v>2298</v>
      </c>
      <c r="H2728" s="6" t="s">
        <v>38</v>
      </c>
      <c r="I2728" s="8" t="s">
        <v>39</v>
      </c>
      <c r="J2728" s="15" t="s">
        <v>7586</v>
      </c>
      <c r="K2728" s="7" t="s">
        <v>6486</v>
      </c>
      <c r="L2728" s="19">
        <v>760314.6804999999</v>
      </c>
      <c r="M2728" s="19">
        <f t="shared" si="129"/>
        <v>760314.6804999999</v>
      </c>
      <c r="N2728" s="11">
        <f>M2728*(1+VOTOS!$P$3%)^Q2728</f>
        <v>928433.14014690637</v>
      </c>
      <c r="O2728" s="54">
        <f t="shared" si="127"/>
        <v>928433.14014690637</v>
      </c>
      <c r="P2728" s="103">
        <f t="shared" si="128"/>
        <v>6.1784777425766763E-6</v>
      </c>
      <c r="Q2728" s="6">
        <v>1656</v>
      </c>
      <c r="R2728" s="6"/>
      <c r="S2728" s="6" t="s">
        <v>7577</v>
      </c>
    </row>
    <row r="2729" spans="1:19" s="47" customFormat="1" ht="14" x14ac:dyDescent="0.15">
      <c r="A2729" s="8" t="s">
        <v>5234</v>
      </c>
      <c r="B2729" s="114" t="s">
        <v>416</v>
      </c>
      <c r="C2729" s="40" t="s">
        <v>65</v>
      </c>
      <c r="D2729" s="6" t="s">
        <v>816</v>
      </c>
      <c r="E2729" s="7" t="s">
        <v>817</v>
      </c>
      <c r="F2729" s="6" t="s">
        <v>5235</v>
      </c>
      <c r="G2729" s="6" t="s">
        <v>2298</v>
      </c>
      <c r="H2729" s="6" t="s">
        <v>38</v>
      </c>
      <c r="I2729" s="8" t="s">
        <v>39</v>
      </c>
      <c r="J2729" s="15" t="s">
        <v>7586</v>
      </c>
      <c r="K2729" s="7" t="s">
        <v>6484</v>
      </c>
      <c r="L2729" s="19">
        <v>200447.35519999999</v>
      </c>
      <c r="M2729" s="19">
        <f t="shared" si="129"/>
        <v>200447.35519999999</v>
      </c>
      <c r="N2729" s="11">
        <f>M2729*(1+VOTOS!$P$3%)^Q2729</f>
        <v>246458.49847144727</v>
      </c>
      <c r="O2729" s="54">
        <f t="shared" si="127"/>
        <v>246458.49847144727</v>
      </c>
      <c r="P2729" s="103">
        <f t="shared" si="128"/>
        <v>1.6401163222520915E-6</v>
      </c>
      <c r="Q2729" s="6">
        <v>1713</v>
      </c>
      <c r="R2729" s="6"/>
      <c r="S2729" s="6" t="s">
        <v>7577</v>
      </c>
    </row>
    <row r="2730" spans="1:19" s="47" customFormat="1" ht="14" x14ac:dyDescent="0.15">
      <c r="A2730" s="8" t="s">
        <v>5234</v>
      </c>
      <c r="B2730" s="114" t="s">
        <v>416</v>
      </c>
      <c r="C2730" s="40" t="s">
        <v>65</v>
      </c>
      <c r="D2730" s="6" t="s">
        <v>816</v>
      </c>
      <c r="E2730" s="7" t="s">
        <v>817</v>
      </c>
      <c r="F2730" s="6" t="s">
        <v>5235</v>
      </c>
      <c r="G2730" s="6" t="s">
        <v>2298</v>
      </c>
      <c r="H2730" s="6" t="s">
        <v>38</v>
      </c>
      <c r="I2730" s="8" t="s">
        <v>39</v>
      </c>
      <c r="J2730" s="15" t="s">
        <v>7586</v>
      </c>
      <c r="K2730" s="7" t="s">
        <v>6490</v>
      </c>
      <c r="L2730" s="19">
        <v>185461.9393</v>
      </c>
      <c r="M2730" s="19">
        <f t="shared" si="129"/>
        <v>185461.9393</v>
      </c>
      <c r="N2730" s="11">
        <f>M2730*(1+VOTOS!$P$3%)^Q2730</f>
        <v>220912.2439377355</v>
      </c>
      <c r="O2730" s="54">
        <f t="shared" si="127"/>
        <v>220912.2439377355</v>
      </c>
      <c r="P2730" s="103">
        <f t="shared" si="128"/>
        <v>1.4701127342524623E-6</v>
      </c>
      <c r="Q2730" s="6">
        <v>1450</v>
      </c>
      <c r="R2730" s="6"/>
      <c r="S2730" s="6" t="s">
        <v>7577</v>
      </c>
    </row>
    <row r="2731" spans="1:19" s="47" customFormat="1" ht="14" x14ac:dyDescent="0.15">
      <c r="A2731" s="8" t="s">
        <v>5234</v>
      </c>
      <c r="B2731" s="114" t="s">
        <v>416</v>
      </c>
      <c r="C2731" s="40" t="s">
        <v>65</v>
      </c>
      <c r="D2731" s="6" t="s">
        <v>816</v>
      </c>
      <c r="E2731" s="7" t="s">
        <v>817</v>
      </c>
      <c r="F2731" s="6" t="s">
        <v>5235</v>
      </c>
      <c r="G2731" s="6" t="s">
        <v>2298</v>
      </c>
      <c r="H2731" s="6" t="s">
        <v>38</v>
      </c>
      <c r="I2731" s="8" t="s">
        <v>39</v>
      </c>
      <c r="J2731" s="15" t="s">
        <v>7586</v>
      </c>
      <c r="K2731" s="7" t="s">
        <v>6489</v>
      </c>
      <c r="L2731" s="19">
        <v>92797.972999999998</v>
      </c>
      <c r="M2731" s="19">
        <f t="shared" si="129"/>
        <v>92797.972999999998</v>
      </c>
      <c r="N2731" s="11">
        <f>M2731*(1+VOTOS!$P$3%)^Q2731</f>
        <v>111971.93225275817</v>
      </c>
      <c r="O2731" s="54">
        <f t="shared" si="127"/>
        <v>111971.93225275817</v>
      </c>
      <c r="P2731" s="103">
        <f t="shared" si="128"/>
        <v>7.4514368488344079E-7</v>
      </c>
      <c r="Q2731" s="6">
        <v>1557</v>
      </c>
      <c r="R2731" s="6"/>
      <c r="S2731" s="6" t="s">
        <v>7577</v>
      </c>
    </row>
    <row r="2732" spans="1:19" s="47" customFormat="1" ht="14" x14ac:dyDescent="0.15">
      <c r="A2732" s="8" t="s">
        <v>5234</v>
      </c>
      <c r="B2732" s="114" t="s">
        <v>416</v>
      </c>
      <c r="C2732" s="40" t="s">
        <v>65</v>
      </c>
      <c r="D2732" s="6" t="s">
        <v>816</v>
      </c>
      <c r="E2732" s="7" t="s">
        <v>817</v>
      </c>
      <c r="F2732" s="6" t="s">
        <v>5235</v>
      </c>
      <c r="G2732" s="6" t="s">
        <v>2298</v>
      </c>
      <c r="H2732" s="6" t="s">
        <v>38</v>
      </c>
      <c r="I2732" s="8" t="s">
        <v>39</v>
      </c>
      <c r="J2732" s="15" t="s">
        <v>7586</v>
      </c>
      <c r="K2732" s="7" t="s">
        <v>6487</v>
      </c>
      <c r="L2732" s="19">
        <v>43445.505499999999</v>
      </c>
      <c r="M2732" s="19">
        <f t="shared" si="129"/>
        <v>43445.505499999999</v>
      </c>
      <c r="N2732" s="11">
        <f>M2732*(1+VOTOS!$P$3%)^Q2732</f>
        <v>52409.589509937949</v>
      </c>
      <c r="O2732" s="54">
        <f t="shared" si="127"/>
        <v>52409.589509937949</v>
      </c>
      <c r="P2732" s="103">
        <f t="shared" si="128"/>
        <v>3.4877199906230713E-7</v>
      </c>
      <c r="Q2732" s="6">
        <v>1555</v>
      </c>
      <c r="R2732" s="6"/>
      <c r="S2732" s="6" t="s">
        <v>7577</v>
      </c>
    </row>
    <row r="2733" spans="1:19" s="47" customFormat="1" ht="14" x14ac:dyDescent="0.15">
      <c r="A2733" s="8" t="s">
        <v>5234</v>
      </c>
      <c r="B2733" s="114" t="s">
        <v>416</v>
      </c>
      <c r="C2733" s="40" t="s">
        <v>65</v>
      </c>
      <c r="D2733" s="6" t="s">
        <v>816</v>
      </c>
      <c r="E2733" s="7" t="s">
        <v>817</v>
      </c>
      <c r="F2733" s="6" t="s">
        <v>5235</v>
      </c>
      <c r="G2733" s="6" t="s">
        <v>2298</v>
      </c>
      <c r="H2733" s="6" t="s">
        <v>38</v>
      </c>
      <c r="I2733" s="8" t="s">
        <v>39</v>
      </c>
      <c r="J2733" s="15" t="s">
        <v>7586</v>
      </c>
      <c r="K2733" s="7" t="s">
        <v>6488</v>
      </c>
      <c r="L2733" s="19">
        <v>24798.573199999999</v>
      </c>
      <c r="M2733" s="19">
        <f t="shared" si="129"/>
        <v>24798.573199999999</v>
      </c>
      <c r="N2733" s="11">
        <f>M2733*(1+VOTOS!$P$3%)^Q2733</f>
        <v>29918.856259519522</v>
      </c>
      <c r="O2733" s="54">
        <f t="shared" si="127"/>
        <v>29918.856259519522</v>
      </c>
      <c r="P2733" s="103">
        <f t="shared" si="128"/>
        <v>1.9910209953679905E-7</v>
      </c>
      <c r="Q2733" s="6">
        <v>1556</v>
      </c>
      <c r="R2733" s="6"/>
      <c r="S2733" s="6" t="s">
        <v>7577</v>
      </c>
    </row>
    <row r="2734" spans="1:19" s="47" customFormat="1" ht="14" x14ac:dyDescent="0.15">
      <c r="A2734" s="8" t="s">
        <v>5234</v>
      </c>
      <c r="B2734" s="114" t="s">
        <v>416</v>
      </c>
      <c r="C2734" s="40" t="s">
        <v>65</v>
      </c>
      <c r="D2734" s="6" t="s">
        <v>816</v>
      </c>
      <c r="E2734" s="7" t="s">
        <v>817</v>
      </c>
      <c r="F2734" s="6" t="s">
        <v>5235</v>
      </c>
      <c r="G2734" s="6" t="s">
        <v>2298</v>
      </c>
      <c r="H2734" s="6" t="s">
        <v>38</v>
      </c>
      <c r="I2734" s="8" t="s">
        <v>39</v>
      </c>
      <c r="J2734" s="15" t="s">
        <v>7586</v>
      </c>
      <c r="K2734" s="7" t="s">
        <v>6491</v>
      </c>
      <c r="L2734" s="19">
        <v>11254.562699999999</v>
      </c>
      <c r="M2734" s="19">
        <f t="shared" si="129"/>
        <v>11254.562699999999</v>
      </c>
      <c r="N2734" s="11">
        <f>M2734*(1+VOTOS!$P$3%)^Q2734</f>
        <v>13391.280544631856</v>
      </c>
      <c r="O2734" s="54">
        <f t="shared" si="127"/>
        <v>13391.280544631856</v>
      </c>
      <c r="P2734" s="103">
        <f t="shared" si="128"/>
        <v>8.91154410715201E-8</v>
      </c>
      <c r="Q2734" s="6">
        <v>1441</v>
      </c>
      <c r="R2734" s="6"/>
      <c r="S2734" s="6" t="s">
        <v>7577</v>
      </c>
    </row>
    <row r="2735" spans="1:19" s="47" customFormat="1" ht="14" x14ac:dyDescent="0.15">
      <c r="A2735" s="8" t="s">
        <v>5234</v>
      </c>
      <c r="B2735" s="114" t="s">
        <v>416</v>
      </c>
      <c r="C2735" s="40" t="s">
        <v>65</v>
      </c>
      <c r="D2735" s="6" t="s">
        <v>816</v>
      </c>
      <c r="E2735" s="7" t="s">
        <v>817</v>
      </c>
      <c r="F2735" s="6" t="s">
        <v>5235</v>
      </c>
      <c r="G2735" s="6" t="s">
        <v>2298</v>
      </c>
      <c r="H2735" s="6" t="s">
        <v>38</v>
      </c>
      <c r="I2735" s="8" t="s">
        <v>39</v>
      </c>
      <c r="J2735" s="15" t="s">
        <v>7586</v>
      </c>
      <c r="K2735" s="7" t="s">
        <v>584</v>
      </c>
      <c r="L2735" s="19">
        <v>11049.8858</v>
      </c>
      <c r="M2735" s="19">
        <f t="shared" si="129"/>
        <v>11049.8858</v>
      </c>
      <c r="N2735" s="11">
        <f>M2735*(1+VOTOS!$P$3%)^Q2735</f>
        <v>13292.869193690007</v>
      </c>
      <c r="O2735" s="54">
        <f t="shared" si="127"/>
        <v>13292.869193690007</v>
      </c>
      <c r="P2735" s="103">
        <f t="shared" si="128"/>
        <v>8.8460539479667289E-8</v>
      </c>
      <c r="Q2735" s="6">
        <v>1532</v>
      </c>
      <c r="R2735" s="6"/>
      <c r="S2735" s="6" t="s">
        <v>7577</v>
      </c>
    </row>
    <row r="2736" spans="1:19" s="47" customFormat="1" ht="14" x14ac:dyDescent="0.15">
      <c r="A2736" s="8" t="s">
        <v>415</v>
      </c>
      <c r="B2736" s="114" t="s">
        <v>416</v>
      </c>
      <c r="C2736" s="40" t="s">
        <v>65</v>
      </c>
      <c r="D2736" s="6" t="s">
        <v>861</v>
      </c>
      <c r="E2736" s="7" t="s">
        <v>862</v>
      </c>
      <c r="F2736" s="6" t="s">
        <v>2581</v>
      </c>
      <c r="G2736" s="6" t="s">
        <v>4936</v>
      </c>
      <c r="H2736" s="6" t="s">
        <v>38</v>
      </c>
      <c r="I2736" s="8" t="s">
        <v>39</v>
      </c>
      <c r="J2736" s="15" t="s">
        <v>7586</v>
      </c>
      <c r="K2736" s="7" t="s">
        <v>2583</v>
      </c>
      <c r="L2736" s="19">
        <v>684202</v>
      </c>
      <c r="M2736" s="19">
        <f t="shared" si="129"/>
        <v>684202</v>
      </c>
      <c r="N2736" s="11">
        <f>M2736*(1+VOTOS!$P$3%)^Q2736</f>
        <v>697199.59235738229</v>
      </c>
      <c r="O2736" s="54">
        <f t="shared" si="127"/>
        <v>697199.59235738229</v>
      </c>
      <c r="P2736" s="103">
        <f t="shared" si="128"/>
        <v>4.6396794526658325E-6</v>
      </c>
      <c r="Q2736" s="48">
        <v>156</v>
      </c>
      <c r="R2736" s="48"/>
      <c r="S2736" s="48" t="s">
        <v>11</v>
      </c>
    </row>
    <row r="2737" spans="1:19" s="47" customFormat="1" ht="14" x14ac:dyDescent="0.15">
      <c r="A2737" s="8" t="s">
        <v>415</v>
      </c>
      <c r="B2737" s="114" t="s">
        <v>416</v>
      </c>
      <c r="C2737" s="40" t="s">
        <v>65</v>
      </c>
      <c r="D2737" s="6" t="s">
        <v>861</v>
      </c>
      <c r="E2737" s="7" t="s">
        <v>862</v>
      </c>
      <c r="F2737" s="6" t="s">
        <v>2581</v>
      </c>
      <c r="G2737" s="6" t="s">
        <v>4936</v>
      </c>
      <c r="H2737" s="6" t="s">
        <v>38</v>
      </c>
      <c r="I2737" s="8" t="s">
        <v>39</v>
      </c>
      <c r="J2737" s="15" t="s">
        <v>7586</v>
      </c>
      <c r="K2737" s="7" t="s">
        <v>2582</v>
      </c>
      <c r="L2737" s="19">
        <v>1957012</v>
      </c>
      <c r="M2737" s="19">
        <f t="shared" si="129"/>
        <v>1957012</v>
      </c>
      <c r="N2737" s="11">
        <f>M2737*(1+VOTOS!$P$3%)^Q2737</f>
        <v>1997077.6420329346</v>
      </c>
      <c r="O2737" s="54">
        <f t="shared" si="127"/>
        <v>1997077.6420329346</v>
      </c>
      <c r="P2737" s="103">
        <f t="shared" si="128"/>
        <v>1.3290025127221987E-5</v>
      </c>
      <c r="Q2737" s="48">
        <v>168</v>
      </c>
      <c r="R2737" s="48"/>
      <c r="S2737" s="48" t="s">
        <v>11</v>
      </c>
    </row>
    <row r="2738" spans="1:19" s="47" customFormat="1" ht="14" x14ac:dyDescent="0.15">
      <c r="A2738" s="8" t="s">
        <v>415</v>
      </c>
      <c r="B2738" s="114" t="s">
        <v>416</v>
      </c>
      <c r="C2738" s="40" t="s">
        <v>65</v>
      </c>
      <c r="D2738" s="6" t="s">
        <v>861</v>
      </c>
      <c r="E2738" s="7" t="s">
        <v>862</v>
      </c>
      <c r="F2738" s="6" t="s">
        <v>2581</v>
      </c>
      <c r="G2738" s="6" t="s">
        <v>4936</v>
      </c>
      <c r="H2738" s="6" t="s">
        <v>38</v>
      </c>
      <c r="I2738" s="8" t="s">
        <v>39</v>
      </c>
      <c r="J2738" s="15" t="s">
        <v>7586</v>
      </c>
      <c r="K2738" s="7" t="s">
        <v>2590</v>
      </c>
      <c r="L2738" s="19">
        <v>989604</v>
      </c>
      <c r="M2738" s="19">
        <f t="shared" si="129"/>
        <v>989604</v>
      </c>
      <c r="N2738" s="11">
        <f>M2738*(1+VOTOS!$P$3%)^Q2738</f>
        <v>1012181.2926536602</v>
      </c>
      <c r="O2738" s="54">
        <f t="shared" si="127"/>
        <v>1012181.2926536602</v>
      </c>
      <c r="P2738" s="103">
        <f t="shared" si="128"/>
        <v>6.7357996151705627E-6</v>
      </c>
      <c r="Q2738" s="48">
        <v>187</v>
      </c>
      <c r="R2738" s="48"/>
      <c r="S2738" s="48" t="s">
        <v>11</v>
      </c>
    </row>
    <row r="2739" spans="1:19" s="47" customFormat="1" ht="14" x14ac:dyDescent="0.15">
      <c r="A2739" s="8" t="s">
        <v>415</v>
      </c>
      <c r="B2739" s="114" t="s">
        <v>416</v>
      </c>
      <c r="C2739" s="40" t="s">
        <v>65</v>
      </c>
      <c r="D2739" s="6" t="s">
        <v>861</v>
      </c>
      <c r="E2739" s="7" t="s">
        <v>862</v>
      </c>
      <c r="F2739" s="6" t="s">
        <v>2581</v>
      </c>
      <c r="G2739" s="6" t="s">
        <v>4936</v>
      </c>
      <c r="H2739" s="6" t="s">
        <v>38</v>
      </c>
      <c r="I2739" s="8" t="s">
        <v>39</v>
      </c>
      <c r="J2739" s="15" t="s">
        <v>7586</v>
      </c>
      <c r="K2739" s="7" t="s">
        <v>2594</v>
      </c>
      <c r="L2739" s="19">
        <v>956340</v>
      </c>
      <c r="M2739" s="19">
        <f t="shared" si="129"/>
        <v>956340</v>
      </c>
      <c r="N2739" s="11">
        <f>M2739*(1+VOTOS!$P$3%)^Q2739</f>
        <v>974624.88465527853</v>
      </c>
      <c r="O2739" s="54">
        <f t="shared" si="127"/>
        <v>974624.88465527853</v>
      </c>
      <c r="P2739" s="103">
        <f t="shared" si="128"/>
        <v>6.485871622647144E-6</v>
      </c>
      <c r="Q2739" s="48">
        <v>157</v>
      </c>
      <c r="R2739" s="48"/>
      <c r="S2739" s="48" t="s">
        <v>11</v>
      </c>
    </row>
    <row r="2740" spans="1:19" s="47" customFormat="1" ht="14" x14ac:dyDescent="0.15">
      <c r="A2740" s="8" t="s">
        <v>415</v>
      </c>
      <c r="B2740" s="114" t="s">
        <v>416</v>
      </c>
      <c r="C2740" s="40" t="s">
        <v>65</v>
      </c>
      <c r="D2740" s="6" t="s">
        <v>861</v>
      </c>
      <c r="E2740" s="7" t="s">
        <v>862</v>
      </c>
      <c r="F2740" s="6" t="s">
        <v>2581</v>
      </c>
      <c r="G2740" s="6" t="s">
        <v>4936</v>
      </c>
      <c r="H2740" s="6" t="s">
        <v>38</v>
      </c>
      <c r="I2740" s="8" t="s">
        <v>39</v>
      </c>
      <c r="J2740" s="15" t="s">
        <v>7586</v>
      </c>
      <c r="K2740" s="7" t="s">
        <v>2592</v>
      </c>
      <c r="L2740" s="19">
        <v>681912</v>
      </c>
      <c r="M2740" s="19">
        <f t="shared" si="129"/>
        <v>681912</v>
      </c>
      <c r="N2740" s="11">
        <f>M2740*(1+VOTOS!$P$3%)^Q2740</f>
        <v>694447.10212068108</v>
      </c>
      <c r="O2740" s="54">
        <f t="shared" si="127"/>
        <v>694447.10212068108</v>
      </c>
      <c r="P2740" s="103">
        <f t="shared" si="128"/>
        <v>4.6213623559049101E-6</v>
      </c>
      <c r="Q2740" s="48">
        <v>151</v>
      </c>
      <c r="R2740" s="48"/>
      <c r="S2740" s="48" t="s">
        <v>11</v>
      </c>
    </row>
    <row r="2741" spans="1:19" s="47" customFormat="1" ht="14" x14ac:dyDescent="0.15">
      <c r="A2741" s="8" t="s">
        <v>415</v>
      </c>
      <c r="B2741" s="114" t="s">
        <v>416</v>
      </c>
      <c r="C2741" s="40" t="s">
        <v>65</v>
      </c>
      <c r="D2741" s="6" t="s">
        <v>861</v>
      </c>
      <c r="E2741" s="7" t="s">
        <v>862</v>
      </c>
      <c r="F2741" s="6" t="s">
        <v>2581</v>
      </c>
      <c r="G2741" s="6" t="s">
        <v>4936</v>
      </c>
      <c r="H2741" s="6" t="s">
        <v>38</v>
      </c>
      <c r="I2741" s="8" t="s">
        <v>39</v>
      </c>
      <c r="J2741" s="15" t="s">
        <v>7586</v>
      </c>
      <c r="K2741" s="7" t="s">
        <v>2585</v>
      </c>
      <c r="L2741" s="19">
        <v>401238</v>
      </c>
      <c r="M2741" s="19">
        <f t="shared" si="129"/>
        <v>401238</v>
      </c>
      <c r="N2741" s="11">
        <f>M2741*(1+VOTOS!$P$3%)^Q2741</f>
        <v>408613.67208774417</v>
      </c>
      <c r="O2741" s="54">
        <f t="shared" si="127"/>
        <v>408613.67208774417</v>
      </c>
      <c r="P2741" s="103">
        <f t="shared" si="128"/>
        <v>2.7192162463170817E-6</v>
      </c>
      <c r="Q2741" s="48">
        <v>151</v>
      </c>
      <c r="R2741" s="48"/>
      <c r="S2741" s="48" t="s">
        <v>11</v>
      </c>
    </row>
    <row r="2742" spans="1:19" s="47" customFormat="1" ht="14" x14ac:dyDescent="0.15">
      <c r="A2742" s="8" t="s">
        <v>415</v>
      </c>
      <c r="B2742" s="114" t="s">
        <v>416</v>
      </c>
      <c r="C2742" s="40" t="s">
        <v>65</v>
      </c>
      <c r="D2742" s="6" t="s">
        <v>861</v>
      </c>
      <c r="E2742" s="7" t="s">
        <v>862</v>
      </c>
      <c r="F2742" s="6" t="s">
        <v>2581</v>
      </c>
      <c r="G2742" s="6" t="s">
        <v>4936</v>
      </c>
      <c r="H2742" s="6" t="s">
        <v>38</v>
      </c>
      <c r="I2742" s="8" t="s">
        <v>39</v>
      </c>
      <c r="J2742" s="15" t="s">
        <v>7586</v>
      </c>
      <c r="K2742" s="7" t="s">
        <v>2588</v>
      </c>
      <c r="L2742" s="19">
        <v>259628</v>
      </c>
      <c r="M2742" s="19">
        <f t="shared" si="129"/>
        <v>259628</v>
      </c>
      <c r="N2742" s="11">
        <f>M2742*(1+VOTOS!$P$3%)^Q2742</f>
        <v>264591.9961031439</v>
      </c>
      <c r="O2742" s="54">
        <f t="shared" si="127"/>
        <v>264591.9961031439</v>
      </c>
      <c r="P2742" s="103">
        <f t="shared" si="128"/>
        <v>1.7607899676314206E-6</v>
      </c>
      <c r="Q2742" s="48">
        <v>157</v>
      </c>
      <c r="R2742" s="48"/>
      <c r="S2742" s="48" t="s">
        <v>11</v>
      </c>
    </row>
    <row r="2743" spans="1:19" s="47" customFormat="1" ht="14" x14ac:dyDescent="0.15">
      <c r="A2743" s="8" t="s">
        <v>415</v>
      </c>
      <c r="B2743" s="114" t="s">
        <v>416</v>
      </c>
      <c r="C2743" s="40" t="s">
        <v>65</v>
      </c>
      <c r="D2743" s="6" t="s">
        <v>861</v>
      </c>
      <c r="E2743" s="7" t="s">
        <v>862</v>
      </c>
      <c r="F2743" s="6" t="s">
        <v>2581</v>
      </c>
      <c r="G2743" s="6" t="s">
        <v>4936</v>
      </c>
      <c r="H2743" s="6" t="s">
        <v>38</v>
      </c>
      <c r="I2743" s="8" t="s">
        <v>39</v>
      </c>
      <c r="J2743" s="15" t="s">
        <v>7586</v>
      </c>
      <c r="K2743" s="7" t="s">
        <v>2596</v>
      </c>
      <c r="L2743" s="19">
        <v>142800</v>
      </c>
      <c r="M2743" s="19">
        <f t="shared" si="129"/>
        <v>142800</v>
      </c>
      <c r="N2743" s="11">
        <f>M2743*(1+VOTOS!$P$3%)^Q2743</f>
        <v>145530.28580711229</v>
      </c>
      <c r="O2743" s="54">
        <f t="shared" si="127"/>
        <v>145530.28580711229</v>
      </c>
      <c r="P2743" s="103">
        <f t="shared" si="128"/>
        <v>9.6846567927098324E-7</v>
      </c>
      <c r="Q2743" s="48">
        <v>157</v>
      </c>
      <c r="R2743" s="48"/>
      <c r="S2743" s="48" t="s">
        <v>11</v>
      </c>
    </row>
    <row r="2744" spans="1:19" s="47" customFormat="1" ht="14" x14ac:dyDescent="0.15">
      <c r="A2744" s="8" t="s">
        <v>415</v>
      </c>
      <c r="B2744" s="114" t="s">
        <v>416</v>
      </c>
      <c r="C2744" s="40" t="s">
        <v>65</v>
      </c>
      <c r="D2744" s="6" t="s">
        <v>861</v>
      </c>
      <c r="E2744" s="7" t="s">
        <v>862</v>
      </c>
      <c r="F2744" s="6" t="s">
        <v>2581</v>
      </c>
      <c r="G2744" s="6" t="s">
        <v>4936</v>
      </c>
      <c r="H2744" s="6" t="s">
        <v>38</v>
      </c>
      <c r="I2744" s="8" t="s">
        <v>39</v>
      </c>
      <c r="J2744" s="15" t="s">
        <v>7586</v>
      </c>
      <c r="K2744" s="7" t="s">
        <v>2586</v>
      </c>
      <c r="L2744" s="19">
        <v>137088</v>
      </c>
      <c r="M2744" s="19">
        <f t="shared" si="129"/>
        <v>137088</v>
      </c>
      <c r="N2744" s="11">
        <f>M2744*(1+VOTOS!$P$3%)^Q2744</f>
        <v>140469.53652455643</v>
      </c>
      <c r="O2744" s="54">
        <f t="shared" si="127"/>
        <v>140469.53652455643</v>
      </c>
      <c r="P2744" s="103">
        <f t="shared" si="128"/>
        <v>9.3478772719132704E-7</v>
      </c>
      <c r="Q2744" s="48">
        <v>202</v>
      </c>
      <c r="R2744" s="48"/>
      <c r="S2744" s="48" t="s">
        <v>11</v>
      </c>
    </row>
    <row r="2745" spans="1:19" s="47" customFormat="1" ht="14" x14ac:dyDescent="0.15">
      <c r="A2745" s="8" t="s">
        <v>415</v>
      </c>
      <c r="B2745" s="114" t="s">
        <v>416</v>
      </c>
      <c r="C2745" s="40" t="s">
        <v>65</v>
      </c>
      <c r="D2745" s="6" t="s">
        <v>861</v>
      </c>
      <c r="E2745" s="7" t="s">
        <v>862</v>
      </c>
      <c r="F2745" s="6" t="s">
        <v>2581</v>
      </c>
      <c r="G2745" s="6" t="s">
        <v>4936</v>
      </c>
      <c r="H2745" s="6" t="s">
        <v>38</v>
      </c>
      <c r="I2745" s="8" t="s">
        <v>39</v>
      </c>
      <c r="J2745" s="15" t="s">
        <v>7586</v>
      </c>
      <c r="K2745" s="7" t="s">
        <v>2593</v>
      </c>
      <c r="L2745" s="19">
        <v>102114</v>
      </c>
      <c r="M2745" s="19">
        <f t="shared" si="129"/>
        <v>102114</v>
      </c>
      <c r="N2745" s="11">
        <f>M2745*(1+VOTOS!$P$3%)^Q2745</f>
        <v>104066.38378786741</v>
      </c>
      <c r="O2745" s="54">
        <f t="shared" si="127"/>
        <v>104066.38378786741</v>
      </c>
      <c r="P2745" s="103">
        <f t="shared" si="128"/>
        <v>6.9253434434928007E-7</v>
      </c>
      <c r="Q2745" s="48">
        <v>157</v>
      </c>
      <c r="R2745" s="48"/>
      <c r="S2745" s="48" t="s">
        <v>11</v>
      </c>
    </row>
    <row r="2746" spans="1:19" s="47" customFormat="1" ht="14" x14ac:dyDescent="0.15">
      <c r="A2746" s="8" t="s">
        <v>415</v>
      </c>
      <c r="B2746" s="114" t="s">
        <v>416</v>
      </c>
      <c r="C2746" s="40" t="s">
        <v>65</v>
      </c>
      <c r="D2746" s="6" t="s">
        <v>861</v>
      </c>
      <c r="E2746" s="7" t="s">
        <v>862</v>
      </c>
      <c r="F2746" s="6" t="s">
        <v>2581</v>
      </c>
      <c r="G2746" s="6" t="s">
        <v>4936</v>
      </c>
      <c r="H2746" s="6" t="s">
        <v>38</v>
      </c>
      <c r="I2746" s="8" t="s">
        <v>39</v>
      </c>
      <c r="J2746" s="15" t="s">
        <v>7586</v>
      </c>
      <c r="K2746" s="7" t="s">
        <v>2595</v>
      </c>
      <c r="L2746" s="19">
        <v>93296</v>
      </c>
      <c r="M2746" s="19">
        <f t="shared" si="129"/>
        <v>93296</v>
      </c>
      <c r="N2746" s="11">
        <f>M2746*(1+VOTOS!$P$3%)^Q2746</f>
        <v>95263.478006989681</v>
      </c>
      <c r="O2746" s="54">
        <f t="shared" si="127"/>
        <v>95263.478006989681</v>
      </c>
      <c r="P2746" s="103">
        <f t="shared" si="128"/>
        <v>6.3395332748839261E-7</v>
      </c>
      <c r="Q2746" s="48">
        <v>173</v>
      </c>
      <c r="R2746" s="48"/>
      <c r="S2746" s="48" t="s">
        <v>11</v>
      </c>
    </row>
    <row r="2747" spans="1:19" s="47" customFormat="1" ht="14" x14ac:dyDescent="0.15">
      <c r="A2747" s="8" t="s">
        <v>415</v>
      </c>
      <c r="B2747" s="114" t="s">
        <v>416</v>
      </c>
      <c r="C2747" s="40" t="s">
        <v>65</v>
      </c>
      <c r="D2747" s="6" t="s">
        <v>861</v>
      </c>
      <c r="E2747" s="7" t="s">
        <v>862</v>
      </c>
      <c r="F2747" s="6" t="s">
        <v>2581</v>
      </c>
      <c r="G2747" s="6" t="s">
        <v>4936</v>
      </c>
      <c r="H2747" s="6" t="s">
        <v>38</v>
      </c>
      <c r="I2747" s="8" t="s">
        <v>39</v>
      </c>
      <c r="J2747" s="15" t="s">
        <v>7586</v>
      </c>
      <c r="K2747" s="7" t="s">
        <v>2589</v>
      </c>
      <c r="L2747" s="19">
        <v>73780</v>
      </c>
      <c r="M2747" s="19">
        <f t="shared" si="129"/>
        <v>73780</v>
      </c>
      <c r="N2747" s="11">
        <f>M2747*(1+VOTOS!$P$3%)^Q2747</f>
        <v>75463.251737045372</v>
      </c>
      <c r="O2747" s="54">
        <f t="shared" si="127"/>
        <v>75463.251737045372</v>
      </c>
      <c r="P2747" s="103">
        <f t="shared" si="128"/>
        <v>5.0218804249708379E-7</v>
      </c>
      <c r="Q2747" s="48">
        <v>187</v>
      </c>
      <c r="R2747" s="48"/>
      <c r="S2747" s="48" t="s">
        <v>11</v>
      </c>
    </row>
    <row r="2748" spans="1:19" s="47" customFormat="1" ht="14" x14ac:dyDescent="0.15">
      <c r="A2748" s="8" t="s">
        <v>415</v>
      </c>
      <c r="B2748" s="114" t="s">
        <v>416</v>
      </c>
      <c r="C2748" s="40" t="s">
        <v>65</v>
      </c>
      <c r="D2748" s="6" t="s">
        <v>861</v>
      </c>
      <c r="E2748" s="7" t="s">
        <v>862</v>
      </c>
      <c r="F2748" s="6" t="s">
        <v>2581</v>
      </c>
      <c r="G2748" s="6" t="s">
        <v>4936</v>
      </c>
      <c r="H2748" s="6" t="s">
        <v>38</v>
      </c>
      <c r="I2748" s="8" t="s">
        <v>39</v>
      </c>
      <c r="J2748" s="15" t="s">
        <v>7586</v>
      </c>
      <c r="K2748" s="7" t="s">
        <v>2584</v>
      </c>
      <c r="L2748" s="19">
        <v>69139</v>
      </c>
      <c r="M2748" s="19">
        <f t="shared" si="129"/>
        <v>69139</v>
      </c>
      <c r="N2748" s="11">
        <f>M2748*(1+VOTOS!$P$3%)^Q2748</f>
        <v>71058.419570074242</v>
      </c>
      <c r="O2748" s="54">
        <f t="shared" si="127"/>
        <v>71058.419570074242</v>
      </c>
      <c r="P2748" s="103">
        <f t="shared" si="128"/>
        <v>4.7287504587235035E-7</v>
      </c>
      <c r="Q2748" s="48">
        <v>227</v>
      </c>
      <c r="R2748" s="48"/>
      <c r="S2748" s="48" t="s">
        <v>11</v>
      </c>
    </row>
    <row r="2749" spans="1:19" s="47" customFormat="1" ht="14" x14ac:dyDescent="0.15">
      <c r="A2749" s="8" t="s">
        <v>415</v>
      </c>
      <c r="B2749" s="114" t="s">
        <v>416</v>
      </c>
      <c r="C2749" s="40" t="s">
        <v>65</v>
      </c>
      <c r="D2749" s="6" t="s">
        <v>861</v>
      </c>
      <c r="E2749" s="7" t="s">
        <v>862</v>
      </c>
      <c r="F2749" s="6" t="s">
        <v>2581</v>
      </c>
      <c r="G2749" s="6" t="s">
        <v>4936</v>
      </c>
      <c r="H2749" s="6" t="s">
        <v>38</v>
      </c>
      <c r="I2749" s="8" t="s">
        <v>39</v>
      </c>
      <c r="J2749" s="15" t="s">
        <v>7586</v>
      </c>
      <c r="K2749" s="7" t="s">
        <v>2587</v>
      </c>
      <c r="L2749" s="19">
        <v>28917</v>
      </c>
      <c r="M2749" s="19">
        <f t="shared" si="129"/>
        <v>28917</v>
      </c>
      <c r="N2749" s="11">
        <f>M2749*(1+VOTOS!$P$3%)^Q2749</f>
        <v>29669.636812289413</v>
      </c>
      <c r="O2749" s="54">
        <f t="shared" si="127"/>
        <v>29669.636812289413</v>
      </c>
      <c r="P2749" s="103">
        <f t="shared" si="128"/>
        <v>1.9744360982855269E-7</v>
      </c>
      <c r="Q2749" s="48">
        <v>213</v>
      </c>
      <c r="R2749" s="48"/>
      <c r="S2749" s="48" t="s">
        <v>11</v>
      </c>
    </row>
    <row r="2750" spans="1:19" s="47" customFormat="1" ht="14" x14ac:dyDescent="0.15">
      <c r="A2750" s="8" t="s">
        <v>415</v>
      </c>
      <c r="B2750" s="114" t="s">
        <v>416</v>
      </c>
      <c r="C2750" s="40" t="s">
        <v>65</v>
      </c>
      <c r="D2750" s="6" t="s">
        <v>861</v>
      </c>
      <c r="E2750" s="7" t="s">
        <v>862</v>
      </c>
      <c r="F2750" s="6" t="s">
        <v>2581</v>
      </c>
      <c r="G2750" s="6" t="s">
        <v>4936</v>
      </c>
      <c r="H2750" s="6" t="s">
        <v>38</v>
      </c>
      <c r="I2750" s="8" t="s">
        <v>39</v>
      </c>
      <c r="J2750" s="15" t="s">
        <v>7586</v>
      </c>
      <c r="K2750" s="7" t="s">
        <v>2591</v>
      </c>
      <c r="L2750" s="19">
        <v>214200</v>
      </c>
      <c r="M2750" s="19">
        <f t="shared" si="129"/>
        <v>0</v>
      </c>
      <c r="N2750" s="11">
        <f>M2750*(1+VOTOS!$P$3%)^Q2750</f>
        <v>0</v>
      </c>
      <c r="O2750" s="54">
        <f t="shared" si="127"/>
        <v>214200</v>
      </c>
      <c r="P2750" s="103">
        <f t="shared" si="128"/>
        <v>1.4254445207013154E-6</v>
      </c>
      <c r="Q2750" s="48">
        <v>0</v>
      </c>
      <c r="R2750" s="48"/>
      <c r="S2750" s="48" t="s">
        <v>11</v>
      </c>
    </row>
    <row r="2751" spans="1:19" s="47" customFormat="1" ht="14" x14ac:dyDescent="0.15">
      <c r="A2751" s="8" t="s">
        <v>415</v>
      </c>
      <c r="B2751" s="114" t="s">
        <v>416</v>
      </c>
      <c r="C2751" s="40" t="s">
        <v>65</v>
      </c>
      <c r="D2751" s="6" t="s">
        <v>1289</v>
      </c>
      <c r="E2751" s="7" t="s">
        <v>1290</v>
      </c>
      <c r="F2751" s="6" t="s">
        <v>2597</v>
      </c>
      <c r="G2751" s="6" t="s">
        <v>4936</v>
      </c>
      <c r="H2751" s="6" t="s">
        <v>38</v>
      </c>
      <c r="I2751" s="8" t="s">
        <v>39</v>
      </c>
      <c r="J2751" s="15" t="s">
        <v>7586</v>
      </c>
      <c r="K2751" s="7" t="s">
        <v>2606</v>
      </c>
      <c r="L2751" s="19">
        <v>904306</v>
      </c>
      <c r="M2751" s="19">
        <f t="shared" si="129"/>
        <v>904306</v>
      </c>
      <c r="N2751" s="11">
        <f>M2751*(1+VOTOS!$P$3%)^Q2751</f>
        <v>907146.73797707143</v>
      </c>
      <c r="O2751" s="54">
        <f t="shared" si="127"/>
        <v>907146.73797707143</v>
      </c>
      <c r="P2751" s="103">
        <f t="shared" si="128"/>
        <v>6.0368223488398151E-6</v>
      </c>
      <c r="Q2751" s="48">
        <v>26</v>
      </c>
      <c r="R2751" s="48"/>
      <c r="S2751" s="48" t="s">
        <v>11</v>
      </c>
    </row>
    <row r="2752" spans="1:19" s="47" customFormat="1" ht="14" x14ac:dyDescent="0.15">
      <c r="A2752" s="8" t="s">
        <v>415</v>
      </c>
      <c r="B2752" s="114" t="s">
        <v>416</v>
      </c>
      <c r="C2752" s="40" t="s">
        <v>65</v>
      </c>
      <c r="D2752" s="6" t="s">
        <v>1289</v>
      </c>
      <c r="E2752" s="7" t="s">
        <v>1290</v>
      </c>
      <c r="F2752" s="6" t="s">
        <v>2597</v>
      </c>
      <c r="G2752" s="6" t="s">
        <v>4936</v>
      </c>
      <c r="H2752" s="6" t="s">
        <v>38</v>
      </c>
      <c r="I2752" s="8" t="s">
        <v>39</v>
      </c>
      <c r="J2752" s="15" t="s">
        <v>7586</v>
      </c>
      <c r="K2752" s="7" t="s">
        <v>2604</v>
      </c>
      <c r="L2752" s="19">
        <v>516776</v>
      </c>
      <c r="M2752" s="19">
        <f t="shared" si="129"/>
        <v>516776</v>
      </c>
      <c r="N2752" s="11">
        <f>M2752*(1+VOTOS!$P$3%)^Q2752</f>
        <v>519714.27950542205</v>
      </c>
      <c r="O2752" s="54">
        <f t="shared" si="127"/>
        <v>519714.27950542205</v>
      </c>
      <c r="P2752" s="103">
        <f t="shared" si="128"/>
        <v>3.4585614941701017E-6</v>
      </c>
      <c r="Q2752" s="48">
        <v>47</v>
      </c>
      <c r="R2752" s="48"/>
      <c r="S2752" s="48" t="s">
        <v>11</v>
      </c>
    </row>
    <row r="2753" spans="1:19" s="47" customFormat="1" ht="14" x14ac:dyDescent="0.15">
      <c r="A2753" s="8" t="s">
        <v>415</v>
      </c>
      <c r="B2753" s="114" t="s">
        <v>416</v>
      </c>
      <c r="C2753" s="40" t="s">
        <v>65</v>
      </c>
      <c r="D2753" s="6" t="s">
        <v>1289</v>
      </c>
      <c r="E2753" s="7" t="s">
        <v>1290</v>
      </c>
      <c r="F2753" s="6" t="s">
        <v>2597</v>
      </c>
      <c r="G2753" s="6" t="s">
        <v>4936</v>
      </c>
      <c r="H2753" s="6" t="s">
        <v>38</v>
      </c>
      <c r="I2753" s="8" t="s">
        <v>39</v>
      </c>
      <c r="J2753" s="15" t="s">
        <v>7586</v>
      </c>
      <c r="K2753" s="7" t="s">
        <v>2605</v>
      </c>
      <c r="L2753" s="19">
        <v>386881</v>
      </c>
      <c r="M2753" s="19">
        <f t="shared" si="129"/>
        <v>386881</v>
      </c>
      <c r="N2753" s="11">
        <f>M2753*(1+VOTOS!$P$3%)^Q2753</f>
        <v>388096.32705666817</v>
      </c>
      <c r="O2753" s="54">
        <f t="shared" si="127"/>
        <v>388096.32705666817</v>
      </c>
      <c r="P2753" s="103">
        <f t="shared" si="128"/>
        <v>2.5826787250571117E-6</v>
      </c>
      <c r="Q2753" s="48">
        <v>26</v>
      </c>
      <c r="R2753" s="48"/>
      <c r="S2753" s="48" t="s">
        <v>11</v>
      </c>
    </row>
    <row r="2754" spans="1:19" s="47" customFormat="1" ht="14" x14ac:dyDescent="0.15">
      <c r="A2754" s="8" t="s">
        <v>415</v>
      </c>
      <c r="B2754" s="114" t="s">
        <v>416</v>
      </c>
      <c r="C2754" s="40" t="s">
        <v>65</v>
      </c>
      <c r="D2754" s="6" t="s">
        <v>1289</v>
      </c>
      <c r="E2754" s="7" t="s">
        <v>1290</v>
      </c>
      <c r="F2754" s="6" t="s">
        <v>2597</v>
      </c>
      <c r="G2754" s="6" t="s">
        <v>4936</v>
      </c>
      <c r="H2754" s="6" t="s">
        <v>38</v>
      </c>
      <c r="I2754" s="8" t="s">
        <v>39</v>
      </c>
      <c r="J2754" s="15" t="s">
        <v>7586</v>
      </c>
      <c r="K2754" s="7" t="s">
        <v>2602</v>
      </c>
      <c r="L2754" s="19">
        <v>253946</v>
      </c>
      <c r="M2754" s="19">
        <f t="shared" si="129"/>
        <v>253946</v>
      </c>
      <c r="N2754" s="11">
        <f>M2754*(1+VOTOS!$P$3%)^Q2754</f>
        <v>254743.73223480259</v>
      </c>
      <c r="O2754" s="54">
        <f t="shared" si="127"/>
        <v>254743.73223480259</v>
      </c>
      <c r="P2754" s="103">
        <f t="shared" si="128"/>
        <v>1.6952523683338113E-6</v>
      </c>
      <c r="Q2754" s="48">
        <v>26</v>
      </c>
      <c r="R2754" s="48"/>
      <c r="S2754" s="48" t="s">
        <v>11</v>
      </c>
    </row>
    <row r="2755" spans="1:19" s="47" customFormat="1" ht="14" x14ac:dyDescent="0.15">
      <c r="A2755" s="8" t="s">
        <v>415</v>
      </c>
      <c r="B2755" s="114" t="s">
        <v>416</v>
      </c>
      <c r="C2755" s="40" t="s">
        <v>65</v>
      </c>
      <c r="D2755" s="6" t="s">
        <v>1289</v>
      </c>
      <c r="E2755" s="7" t="s">
        <v>1290</v>
      </c>
      <c r="F2755" s="6" t="s">
        <v>2597</v>
      </c>
      <c r="G2755" s="6" t="s">
        <v>4936</v>
      </c>
      <c r="H2755" s="6" t="s">
        <v>38</v>
      </c>
      <c r="I2755" s="8" t="s">
        <v>39</v>
      </c>
      <c r="J2755" s="15" t="s">
        <v>7586</v>
      </c>
      <c r="K2755" s="7" t="s">
        <v>2599</v>
      </c>
      <c r="L2755" s="19">
        <v>119024</v>
      </c>
      <c r="M2755" s="19">
        <f t="shared" si="129"/>
        <v>119024</v>
      </c>
      <c r="N2755" s="11">
        <f>M2755*(1+VOTOS!$P$3%)^Q2755</f>
        <v>119282.72584386816</v>
      </c>
      <c r="O2755" s="54">
        <f t="shared" si="127"/>
        <v>119282.72584386816</v>
      </c>
      <c r="P2755" s="103">
        <f t="shared" si="128"/>
        <v>7.9379508855489753E-7</v>
      </c>
      <c r="Q2755" s="48">
        <v>18</v>
      </c>
      <c r="R2755" s="48"/>
      <c r="S2755" s="48" t="s">
        <v>11</v>
      </c>
    </row>
    <row r="2756" spans="1:19" s="47" customFormat="1" ht="14" x14ac:dyDescent="0.15">
      <c r="A2756" s="8" t="s">
        <v>415</v>
      </c>
      <c r="B2756" s="114" t="s">
        <v>416</v>
      </c>
      <c r="C2756" s="40" t="s">
        <v>65</v>
      </c>
      <c r="D2756" s="6" t="s">
        <v>1289</v>
      </c>
      <c r="E2756" s="7" t="s">
        <v>1290</v>
      </c>
      <c r="F2756" s="6" t="s">
        <v>2597</v>
      </c>
      <c r="G2756" s="6" t="s">
        <v>4936</v>
      </c>
      <c r="H2756" s="6" t="s">
        <v>38</v>
      </c>
      <c r="I2756" s="8" t="s">
        <v>39</v>
      </c>
      <c r="J2756" s="15" t="s">
        <v>7586</v>
      </c>
      <c r="K2756" s="7" t="s">
        <v>2600</v>
      </c>
      <c r="L2756" s="19">
        <v>97947</v>
      </c>
      <c r="M2756" s="19">
        <f t="shared" si="129"/>
        <v>97947</v>
      </c>
      <c r="N2756" s="11">
        <f>M2756*(1+VOTOS!$P$3%)^Q2756</f>
        <v>98503.906014825712</v>
      </c>
      <c r="O2756" s="54">
        <f t="shared" si="127"/>
        <v>98503.906014825712</v>
      </c>
      <c r="P2756" s="103">
        <f t="shared" si="128"/>
        <v>6.5551752145896665E-7</v>
      </c>
      <c r="Q2756" s="48">
        <v>47</v>
      </c>
      <c r="R2756" s="48"/>
      <c r="S2756" s="48" t="s">
        <v>11</v>
      </c>
    </row>
    <row r="2757" spans="1:19" s="47" customFormat="1" ht="14" x14ac:dyDescent="0.15">
      <c r="A2757" s="8" t="s">
        <v>415</v>
      </c>
      <c r="B2757" s="114" t="s">
        <v>416</v>
      </c>
      <c r="C2757" s="40" t="s">
        <v>65</v>
      </c>
      <c r="D2757" s="6" t="s">
        <v>1289</v>
      </c>
      <c r="E2757" s="7" t="s">
        <v>1290</v>
      </c>
      <c r="F2757" s="6" t="s">
        <v>2597</v>
      </c>
      <c r="G2757" s="6" t="s">
        <v>4936</v>
      </c>
      <c r="H2757" s="6" t="s">
        <v>38</v>
      </c>
      <c r="I2757" s="8" t="s">
        <v>39</v>
      </c>
      <c r="J2757" s="15" t="s">
        <v>7586</v>
      </c>
      <c r="K2757" s="7" t="s">
        <v>2603</v>
      </c>
      <c r="L2757" s="19">
        <v>90593</v>
      </c>
      <c r="M2757" s="19">
        <f t="shared" si="129"/>
        <v>90593</v>
      </c>
      <c r="N2757" s="11">
        <f>M2757*(1+VOTOS!$P$3%)^Q2757</f>
        <v>91108.092719543289</v>
      </c>
      <c r="O2757" s="54">
        <f t="shared" si="127"/>
        <v>91108.092719543289</v>
      </c>
      <c r="P2757" s="103">
        <f t="shared" si="128"/>
        <v>6.0630033407385806E-7</v>
      </c>
      <c r="Q2757" s="48">
        <v>47</v>
      </c>
      <c r="R2757" s="48"/>
      <c r="S2757" s="48" t="s">
        <v>11</v>
      </c>
    </row>
    <row r="2758" spans="1:19" s="47" customFormat="1" ht="14" x14ac:dyDescent="0.15">
      <c r="A2758" s="8" t="s">
        <v>415</v>
      </c>
      <c r="B2758" s="114" t="s">
        <v>416</v>
      </c>
      <c r="C2758" s="40" t="s">
        <v>65</v>
      </c>
      <c r="D2758" s="6" t="s">
        <v>1289</v>
      </c>
      <c r="E2758" s="7" t="s">
        <v>1290</v>
      </c>
      <c r="F2758" s="6" t="s">
        <v>2597</v>
      </c>
      <c r="G2758" s="6" t="s">
        <v>4936</v>
      </c>
      <c r="H2758" s="6" t="s">
        <v>38</v>
      </c>
      <c r="I2758" s="8" t="s">
        <v>39</v>
      </c>
      <c r="J2758" s="15" t="s">
        <v>7586</v>
      </c>
      <c r="K2758" s="7" t="s">
        <v>2601</v>
      </c>
      <c r="L2758" s="19">
        <v>79111</v>
      </c>
      <c r="M2758" s="19">
        <f t="shared" si="129"/>
        <v>79111</v>
      </c>
      <c r="N2758" s="11">
        <f>M2758*(1+VOTOS!$P$3%)^Q2758</f>
        <v>79359.515018261634</v>
      </c>
      <c r="O2758" s="54">
        <f t="shared" si="127"/>
        <v>79359.515018261634</v>
      </c>
      <c r="P2758" s="103">
        <f t="shared" si="128"/>
        <v>5.2811664728428946E-7</v>
      </c>
      <c r="Q2758" s="48">
        <v>26</v>
      </c>
      <c r="R2758" s="48"/>
      <c r="S2758" s="48" t="s">
        <v>11</v>
      </c>
    </row>
    <row r="2759" spans="1:19" s="47" customFormat="1" ht="14" x14ac:dyDescent="0.15">
      <c r="A2759" s="8" t="s">
        <v>415</v>
      </c>
      <c r="B2759" s="114" t="s">
        <v>416</v>
      </c>
      <c r="C2759" s="40" t="s">
        <v>65</v>
      </c>
      <c r="D2759" s="6" t="s">
        <v>1289</v>
      </c>
      <c r="E2759" s="7" t="s">
        <v>1290</v>
      </c>
      <c r="F2759" s="6" t="s">
        <v>2597</v>
      </c>
      <c r="G2759" s="6" t="s">
        <v>4936</v>
      </c>
      <c r="H2759" s="6" t="s">
        <v>38</v>
      </c>
      <c r="I2759" s="8" t="s">
        <v>39</v>
      </c>
      <c r="J2759" s="15" t="s">
        <v>7586</v>
      </c>
      <c r="K2759" s="7" t="s">
        <v>2598</v>
      </c>
      <c r="L2759" s="19">
        <v>27311</v>
      </c>
      <c r="M2759" s="19">
        <f t="shared" si="129"/>
        <v>27311</v>
      </c>
      <c r="N2759" s="11">
        <f>M2759*(1+VOTOS!$P$3%)^Q2759</f>
        <v>27466.284594432756</v>
      </c>
      <c r="O2759" s="54">
        <f t="shared" ref="O2759:O2822" si="130">+IF(N2759&gt;0,N2759,L2759)</f>
        <v>27466.284594432756</v>
      </c>
      <c r="P2759" s="103">
        <f t="shared" ref="P2759:P2822" si="131">+O2759/$O$4</f>
        <v>1.8278088178878209E-7</v>
      </c>
      <c r="Q2759" s="48">
        <v>47</v>
      </c>
      <c r="R2759" s="48"/>
      <c r="S2759" s="48" t="s">
        <v>11</v>
      </c>
    </row>
    <row r="2760" spans="1:19" s="47" customFormat="1" ht="14" x14ac:dyDescent="0.15">
      <c r="A2760" s="8" t="s">
        <v>415</v>
      </c>
      <c r="B2760" s="114" t="s">
        <v>416</v>
      </c>
      <c r="C2760" s="40" t="s">
        <v>65</v>
      </c>
      <c r="D2760" s="6" t="s">
        <v>1289</v>
      </c>
      <c r="E2760" s="7" t="s">
        <v>1290</v>
      </c>
      <c r="F2760" s="6" t="s">
        <v>2597</v>
      </c>
      <c r="G2760" s="6" t="s">
        <v>4936</v>
      </c>
      <c r="H2760" s="6" t="s">
        <v>38</v>
      </c>
      <c r="I2760" s="8" t="s">
        <v>39</v>
      </c>
      <c r="J2760" s="15" t="s">
        <v>7586</v>
      </c>
      <c r="K2760" s="7" t="s">
        <v>5004</v>
      </c>
      <c r="L2760" s="19">
        <v>490875</v>
      </c>
      <c r="M2760" s="19">
        <f t="shared" si="129"/>
        <v>0</v>
      </c>
      <c r="N2760" s="11">
        <f>M2760*(1+VOTOS!$P$3%)^Q2760</f>
        <v>0</v>
      </c>
      <c r="O2760" s="54">
        <f t="shared" si="130"/>
        <v>490875</v>
      </c>
      <c r="P2760" s="103">
        <f t="shared" si="131"/>
        <v>3.2666436932738476E-6</v>
      </c>
      <c r="Q2760" s="6">
        <v>0</v>
      </c>
      <c r="R2760" s="6"/>
      <c r="S2760" s="6" t="s">
        <v>11</v>
      </c>
    </row>
    <row r="2761" spans="1:19" s="47" customFormat="1" ht="14" x14ac:dyDescent="0.15">
      <c r="A2761" s="8" t="s">
        <v>415</v>
      </c>
      <c r="B2761" s="114" t="s">
        <v>416</v>
      </c>
      <c r="C2761" s="40" t="s">
        <v>65</v>
      </c>
      <c r="D2761" s="6" t="s">
        <v>1289</v>
      </c>
      <c r="E2761" s="7" t="s">
        <v>1290</v>
      </c>
      <c r="F2761" s="6" t="s">
        <v>2597</v>
      </c>
      <c r="G2761" s="6" t="s">
        <v>4936</v>
      </c>
      <c r="H2761" s="6" t="s">
        <v>38</v>
      </c>
      <c r="I2761" s="8" t="s">
        <v>39</v>
      </c>
      <c r="J2761" s="15" t="s">
        <v>7586</v>
      </c>
      <c r="K2761" s="7" t="s">
        <v>5148</v>
      </c>
      <c r="L2761" s="19">
        <v>263698</v>
      </c>
      <c r="M2761" s="19">
        <f t="shared" si="129"/>
        <v>0</v>
      </c>
      <c r="N2761" s="11">
        <f>M2761*(1+VOTOS!$P$3%)^Q2761</f>
        <v>0</v>
      </c>
      <c r="O2761" s="54">
        <f t="shared" si="130"/>
        <v>263698</v>
      </c>
      <c r="P2761" s="103">
        <f t="shared" si="131"/>
        <v>1.7548406592898948E-6</v>
      </c>
      <c r="Q2761" s="6">
        <v>0</v>
      </c>
      <c r="R2761" s="6"/>
      <c r="S2761" s="6" t="s">
        <v>11</v>
      </c>
    </row>
    <row r="2762" spans="1:19" s="47" customFormat="1" ht="14" x14ac:dyDescent="0.15">
      <c r="A2762" s="8" t="s">
        <v>415</v>
      </c>
      <c r="B2762" s="114" t="s">
        <v>416</v>
      </c>
      <c r="C2762" s="40" t="s">
        <v>65</v>
      </c>
      <c r="D2762" s="6" t="s">
        <v>1289</v>
      </c>
      <c r="E2762" s="7" t="s">
        <v>1290</v>
      </c>
      <c r="F2762" s="6" t="s">
        <v>2597</v>
      </c>
      <c r="G2762" s="6" t="s">
        <v>4936</v>
      </c>
      <c r="H2762" s="6" t="s">
        <v>38</v>
      </c>
      <c r="I2762" s="8" t="s">
        <v>39</v>
      </c>
      <c r="J2762" s="15" t="s">
        <v>7586</v>
      </c>
      <c r="K2762" s="7" t="s">
        <v>5149</v>
      </c>
      <c r="L2762" s="19">
        <v>176834</v>
      </c>
      <c r="M2762" s="19">
        <f t="shared" si="129"/>
        <v>0</v>
      </c>
      <c r="N2762" s="11">
        <f>M2762*(1+VOTOS!$P$3%)^Q2762</f>
        <v>0</v>
      </c>
      <c r="O2762" s="54">
        <f t="shared" si="130"/>
        <v>176834</v>
      </c>
      <c r="P2762" s="103">
        <f t="shared" si="131"/>
        <v>1.176783643201197E-6</v>
      </c>
      <c r="Q2762" s="6">
        <v>0</v>
      </c>
      <c r="R2762" s="6"/>
      <c r="S2762" s="6" t="s">
        <v>11</v>
      </c>
    </row>
    <row r="2763" spans="1:19" s="47" customFormat="1" ht="14" x14ac:dyDescent="0.15">
      <c r="A2763" s="8" t="s">
        <v>415</v>
      </c>
      <c r="B2763" s="114" t="s">
        <v>416</v>
      </c>
      <c r="C2763" s="40" t="s">
        <v>65</v>
      </c>
      <c r="D2763" s="6" t="s">
        <v>1289</v>
      </c>
      <c r="E2763" s="7" t="s">
        <v>1290</v>
      </c>
      <c r="F2763" s="6" t="s">
        <v>2597</v>
      </c>
      <c r="G2763" s="6" t="s">
        <v>4936</v>
      </c>
      <c r="H2763" s="6" t="s">
        <v>38</v>
      </c>
      <c r="I2763" s="8" t="s">
        <v>39</v>
      </c>
      <c r="J2763" s="15" t="s">
        <v>7586</v>
      </c>
      <c r="K2763" s="7" t="s">
        <v>5118</v>
      </c>
      <c r="L2763" s="19">
        <v>140718</v>
      </c>
      <c r="M2763" s="19">
        <f t="shared" si="129"/>
        <v>0</v>
      </c>
      <c r="N2763" s="11">
        <f>M2763*(1+VOTOS!$P$3%)^Q2763</f>
        <v>0</v>
      </c>
      <c r="O2763" s="54">
        <f t="shared" si="130"/>
        <v>140718</v>
      </c>
      <c r="P2763" s="103">
        <f t="shared" si="131"/>
        <v>9.3644118610666522E-7</v>
      </c>
      <c r="Q2763" s="6">
        <v>0</v>
      </c>
      <c r="R2763" s="6"/>
      <c r="S2763" s="6" t="s">
        <v>11</v>
      </c>
    </row>
    <row r="2764" spans="1:19" s="47" customFormat="1" ht="14" x14ac:dyDescent="0.15">
      <c r="A2764" s="8" t="s">
        <v>415</v>
      </c>
      <c r="B2764" s="114" t="s">
        <v>416</v>
      </c>
      <c r="C2764" s="40" t="s">
        <v>65</v>
      </c>
      <c r="D2764" s="6" t="s">
        <v>1097</v>
      </c>
      <c r="E2764" s="7" t="s">
        <v>1098</v>
      </c>
      <c r="F2764" s="6" t="s">
        <v>2607</v>
      </c>
      <c r="G2764" s="6" t="s">
        <v>4936</v>
      </c>
      <c r="H2764" s="6" t="s">
        <v>38</v>
      </c>
      <c r="I2764" s="8" t="s">
        <v>39</v>
      </c>
      <c r="J2764" s="15" t="s">
        <v>7586</v>
      </c>
      <c r="K2764" s="7" t="s">
        <v>2611</v>
      </c>
      <c r="L2764" s="19">
        <v>1046860</v>
      </c>
      <c r="M2764" s="19">
        <f t="shared" si="129"/>
        <v>1046860</v>
      </c>
      <c r="N2764" s="11">
        <f>M2764*(1+VOTOS!$P$3%)^Q2764</f>
        <v>1051923.5836055602</v>
      </c>
      <c r="O2764" s="54">
        <f t="shared" si="130"/>
        <v>1051923.5836055602</v>
      </c>
      <c r="P2764" s="103">
        <f t="shared" si="131"/>
        <v>7.0002740823857976E-6</v>
      </c>
      <c r="Q2764" s="48">
        <v>40</v>
      </c>
      <c r="R2764" s="48"/>
      <c r="S2764" s="48" t="s">
        <v>11</v>
      </c>
    </row>
    <row r="2765" spans="1:19" s="47" customFormat="1" ht="14" x14ac:dyDescent="0.15">
      <c r="A2765" s="8" t="s">
        <v>415</v>
      </c>
      <c r="B2765" s="114" t="s">
        <v>416</v>
      </c>
      <c r="C2765" s="40" t="s">
        <v>65</v>
      </c>
      <c r="D2765" s="6" t="s">
        <v>1097</v>
      </c>
      <c r="E2765" s="7" t="s">
        <v>1098</v>
      </c>
      <c r="F2765" s="6" t="s">
        <v>2607</v>
      </c>
      <c r="G2765" s="6" t="s">
        <v>4936</v>
      </c>
      <c r="H2765" s="6" t="s">
        <v>38</v>
      </c>
      <c r="I2765" s="8" t="s">
        <v>39</v>
      </c>
      <c r="J2765" s="15" t="s">
        <v>7586</v>
      </c>
      <c r="K2765" s="7" t="s">
        <v>2612</v>
      </c>
      <c r="L2765" s="19">
        <v>616531</v>
      </c>
      <c r="M2765" s="19">
        <f t="shared" si="129"/>
        <v>616531</v>
      </c>
      <c r="N2765" s="11">
        <f>M2765*(1+VOTOS!$P$3%)^Q2765</f>
        <v>624841.93605102389</v>
      </c>
      <c r="O2765" s="54">
        <f t="shared" si="130"/>
        <v>624841.93605102389</v>
      </c>
      <c r="P2765" s="103">
        <f t="shared" si="131"/>
        <v>4.1581583288904467E-6</v>
      </c>
      <c r="Q2765" s="48">
        <v>111</v>
      </c>
      <c r="R2765" s="48"/>
      <c r="S2765" s="48" t="s">
        <v>11</v>
      </c>
    </row>
    <row r="2766" spans="1:19" s="47" customFormat="1" ht="14" x14ac:dyDescent="0.15">
      <c r="A2766" s="8" t="s">
        <v>415</v>
      </c>
      <c r="B2766" s="114" t="s">
        <v>416</v>
      </c>
      <c r="C2766" s="40" t="s">
        <v>65</v>
      </c>
      <c r="D2766" s="6" t="s">
        <v>1097</v>
      </c>
      <c r="E2766" s="7" t="s">
        <v>1098</v>
      </c>
      <c r="F2766" s="6" t="s">
        <v>2607</v>
      </c>
      <c r="G2766" s="6" t="s">
        <v>4936</v>
      </c>
      <c r="H2766" s="6" t="s">
        <v>38</v>
      </c>
      <c r="I2766" s="8" t="s">
        <v>39</v>
      </c>
      <c r="J2766" s="15" t="s">
        <v>7586</v>
      </c>
      <c r="K2766" s="7" t="s">
        <v>2618</v>
      </c>
      <c r="L2766" s="19">
        <v>574814</v>
      </c>
      <c r="M2766" s="19">
        <f t="shared" si="129"/>
        <v>574814</v>
      </c>
      <c r="N2766" s="11">
        <f>M2766*(1+VOTOS!$P$3%)^Q2766</f>
        <v>579199.10886008199</v>
      </c>
      <c r="O2766" s="54">
        <f t="shared" si="130"/>
        <v>579199.10886008199</v>
      </c>
      <c r="P2766" s="103">
        <f t="shared" si="131"/>
        <v>3.8544173488314125E-6</v>
      </c>
      <c r="Q2766" s="48">
        <v>63</v>
      </c>
      <c r="R2766" s="48"/>
      <c r="S2766" s="48" t="s">
        <v>11</v>
      </c>
    </row>
    <row r="2767" spans="1:19" s="47" customFormat="1" ht="14" x14ac:dyDescent="0.15">
      <c r="A2767" s="8" t="s">
        <v>415</v>
      </c>
      <c r="B2767" s="114" t="s">
        <v>416</v>
      </c>
      <c r="C2767" s="40" t="s">
        <v>65</v>
      </c>
      <c r="D2767" s="6" t="s">
        <v>1097</v>
      </c>
      <c r="E2767" s="7" t="s">
        <v>1098</v>
      </c>
      <c r="F2767" s="6" t="s">
        <v>2607</v>
      </c>
      <c r="G2767" s="6" t="s">
        <v>4936</v>
      </c>
      <c r="H2767" s="6" t="s">
        <v>38</v>
      </c>
      <c r="I2767" s="8" t="s">
        <v>39</v>
      </c>
      <c r="J2767" s="15" t="s">
        <v>7586</v>
      </c>
      <c r="K2767" s="7" t="s">
        <v>2615</v>
      </c>
      <c r="L2767" s="19">
        <v>505582</v>
      </c>
      <c r="M2767" s="19">
        <f t="shared" si="129"/>
        <v>505582</v>
      </c>
      <c r="N2767" s="11">
        <f>M2767*(1+VOTOS!$P$3%)^Q2767</f>
        <v>511964.82924502762</v>
      </c>
      <c r="O2767" s="54">
        <f t="shared" si="130"/>
        <v>511964.82924502762</v>
      </c>
      <c r="P2767" s="103">
        <f t="shared" si="131"/>
        <v>3.4069909460275872E-6</v>
      </c>
      <c r="Q2767" s="48">
        <v>104</v>
      </c>
      <c r="R2767" s="48"/>
      <c r="S2767" s="48" t="s">
        <v>11</v>
      </c>
    </row>
    <row r="2768" spans="1:19" s="47" customFormat="1" ht="14" x14ac:dyDescent="0.15">
      <c r="A2768" s="8" t="s">
        <v>415</v>
      </c>
      <c r="B2768" s="114" t="s">
        <v>416</v>
      </c>
      <c r="C2768" s="40" t="s">
        <v>65</v>
      </c>
      <c r="D2768" s="6" t="s">
        <v>1097</v>
      </c>
      <c r="E2768" s="7" t="s">
        <v>1098</v>
      </c>
      <c r="F2768" s="6" t="s">
        <v>2607</v>
      </c>
      <c r="G2768" s="6" t="s">
        <v>4936</v>
      </c>
      <c r="H2768" s="6" t="s">
        <v>38</v>
      </c>
      <c r="I2768" s="8" t="s">
        <v>39</v>
      </c>
      <c r="J2768" s="15" t="s">
        <v>7586</v>
      </c>
      <c r="K2768" s="7" t="s">
        <v>2616</v>
      </c>
      <c r="L2768" s="19">
        <v>257540</v>
      </c>
      <c r="M2768" s="19">
        <f t="shared" si="129"/>
        <v>257540</v>
      </c>
      <c r="N2768" s="11">
        <f>M2768*(1+VOTOS!$P$3%)^Q2768</f>
        <v>261389.78896713885</v>
      </c>
      <c r="O2768" s="54">
        <f t="shared" si="130"/>
        <v>261389.78896713885</v>
      </c>
      <c r="P2768" s="103">
        <f t="shared" si="131"/>
        <v>1.739480123484973E-6</v>
      </c>
      <c r="Q2768" s="48">
        <v>123</v>
      </c>
      <c r="R2768" s="48"/>
      <c r="S2768" s="48" t="s">
        <v>11</v>
      </c>
    </row>
    <row r="2769" spans="1:20" s="47" customFormat="1" ht="14" x14ac:dyDescent="0.15">
      <c r="A2769" s="8" t="s">
        <v>415</v>
      </c>
      <c r="B2769" s="114" t="s">
        <v>416</v>
      </c>
      <c r="C2769" s="40" t="s">
        <v>65</v>
      </c>
      <c r="D2769" s="6" t="s">
        <v>1097</v>
      </c>
      <c r="E2769" s="7" t="s">
        <v>1098</v>
      </c>
      <c r="F2769" s="6" t="s">
        <v>2607</v>
      </c>
      <c r="G2769" s="6" t="s">
        <v>4936</v>
      </c>
      <c r="H2769" s="6" t="s">
        <v>38</v>
      </c>
      <c r="I2769" s="8" t="s">
        <v>39</v>
      </c>
      <c r="J2769" s="15" t="s">
        <v>7586</v>
      </c>
      <c r="K2769" s="7" t="s">
        <v>2610</v>
      </c>
      <c r="L2769" s="19">
        <v>126271</v>
      </c>
      <c r="M2769" s="19">
        <f t="shared" si="129"/>
        <v>126271</v>
      </c>
      <c r="N2769" s="11">
        <f>M2769*(1+VOTOS!$P$3%)^Q2769</f>
        <v>128158.53864514091</v>
      </c>
      <c r="O2769" s="54">
        <f t="shared" si="130"/>
        <v>128158.53864514091</v>
      </c>
      <c r="P2769" s="103">
        <f t="shared" si="131"/>
        <v>8.5286128241271656E-7</v>
      </c>
      <c r="Q2769" s="48">
        <v>123</v>
      </c>
      <c r="R2769" s="48"/>
      <c r="S2769" s="48" t="s">
        <v>11</v>
      </c>
    </row>
    <row r="2770" spans="1:20" s="47" customFormat="1" ht="14" x14ac:dyDescent="0.15">
      <c r="A2770" s="8" t="s">
        <v>415</v>
      </c>
      <c r="B2770" s="114" t="s">
        <v>416</v>
      </c>
      <c r="C2770" s="40" t="s">
        <v>65</v>
      </c>
      <c r="D2770" s="6" t="s">
        <v>1097</v>
      </c>
      <c r="E2770" s="7" t="s">
        <v>1098</v>
      </c>
      <c r="F2770" s="6" t="s">
        <v>2607</v>
      </c>
      <c r="G2770" s="6" t="s">
        <v>4936</v>
      </c>
      <c r="H2770" s="6" t="s">
        <v>38</v>
      </c>
      <c r="I2770" s="8" t="s">
        <v>39</v>
      </c>
      <c r="J2770" s="15" t="s">
        <v>7586</v>
      </c>
      <c r="K2770" s="7" t="s">
        <v>2608</v>
      </c>
      <c r="L2770" s="19">
        <v>67592</v>
      </c>
      <c r="M2770" s="19">
        <f t="shared" ref="M2770:M2833" si="132">+IF(Q2770&gt;0,L2770,0)</f>
        <v>67592</v>
      </c>
      <c r="N2770" s="11">
        <f>M2770*(1+VOTOS!$P$3%)^Q2770</f>
        <v>68206.304684366274</v>
      </c>
      <c r="O2770" s="54">
        <f t="shared" si="130"/>
        <v>68206.304684366274</v>
      </c>
      <c r="P2770" s="103">
        <f t="shared" si="131"/>
        <v>4.5389497334087008E-7</v>
      </c>
      <c r="Q2770" s="48">
        <v>75</v>
      </c>
      <c r="R2770" s="48"/>
      <c r="S2770" s="48" t="s">
        <v>11</v>
      </c>
    </row>
    <row r="2771" spans="1:20" s="47" customFormat="1" ht="14" x14ac:dyDescent="0.15">
      <c r="A2771" s="8" t="s">
        <v>415</v>
      </c>
      <c r="B2771" s="114" t="s">
        <v>416</v>
      </c>
      <c r="C2771" s="40" t="s">
        <v>65</v>
      </c>
      <c r="D2771" s="6" t="s">
        <v>1097</v>
      </c>
      <c r="E2771" s="7" t="s">
        <v>1098</v>
      </c>
      <c r="F2771" s="6" t="s">
        <v>2607</v>
      </c>
      <c r="G2771" s="6" t="s">
        <v>4936</v>
      </c>
      <c r="H2771" s="6" t="s">
        <v>38</v>
      </c>
      <c r="I2771" s="8" t="s">
        <v>39</v>
      </c>
      <c r="J2771" s="15" t="s">
        <v>7586</v>
      </c>
      <c r="K2771" s="7" t="s">
        <v>2613</v>
      </c>
      <c r="L2771" s="19">
        <v>31773</v>
      </c>
      <c r="M2771" s="19">
        <f t="shared" si="132"/>
        <v>31773</v>
      </c>
      <c r="N2771" s="11">
        <f>M2771*(1+VOTOS!$P$3%)^Q2771</f>
        <v>31899.735432748905</v>
      </c>
      <c r="O2771" s="54">
        <f t="shared" si="130"/>
        <v>31899.735432748905</v>
      </c>
      <c r="P2771" s="103">
        <f t="shared" si="131"/>
        <v>2.1228432812527326E-7</v>
      </c>
      <c r="Q2771" s="48">
        <v>33</v>
      </c>
      <c r="R2771" s="48"/>
      <c r="S2771" s="48" t="s">
        <v>11</v>
      </c>
    </row>
    <row r="2772" spans="1:20" s="47" customFormat="1" ht="14" x14ac:dyDescent="0.15">
      <c r="A2772" s="8" t="s">
        <v>415</v>
      </c>
      <c r="B2772" s="114" t="s">
        <v>416</v>
      </c>
      <c r="C2772" s="40" t="s">
        <v>65</v>
      </c>
      <c r="D2772" s="6" t="s">
        <v>1097</v>
      </c>
      <c r="E2772" s="7" t="s">
        <v>1098</v>
      </c>
      <c r="F2772" s="6" t="s">
        <v>2607</v>
      </c>
      <c r="G2772" s="6" t="s">
        <v>4936</v>
      </c>
      <c r="H2772" s="6" t="s">
        <v>38</v>
      </c>
      <c r="I2772" s="8" t="s">
        <v>39</v>
      </c>
      <c r="J2772" s="15" t="s">
        <v>7586</v>
      </c>
      <c r="K2772" s="7" t="s">
        <v>2617</v>
      </c>
      <c r="L2772" s="19">
        <v>222637</v>
      </c>
      <c r="M2772" s="19">
        <f t="shared" si="132"/>
        <v>222637</v>
      </c>
      <c r="N2772" s="11">
        <f>M2772*(1+VOTOS!$P$3%)^Q2772</f>
        <v>223147.86942629862</v>
      </c>
      <c r="O2772" s="54">
        <f t="shared" si="130"/>
        <v>223147.86942629862</v>
      </c>
      <c r="P2772" s="103">
        <f t="shared" si="131"/>
        <v>1.4849902323991127E-6</v>
      </c>
      <c r="Q2772" s="48">
        <v>19</v>
      </c>
      <c r="R2772" s="48"/>
      <c r="S2772" s="48" t="s">
        <v>11</v>
      </c>
    </row>
    <row r="2773" spans="1:20" s="47" customFormat="1" ht="14" x14ac:dyDescent="0.15">
      <c r="A2773" s="8" t="s">
        <v>415</v>
      </c>
      <c r="B2773" s="114" t="s">
        <v>416</v>
      </c>
      <c r="C2773" s="40" t="s">
        <v>65</v>
      </c>
      <c r="D2773" s="6" t="s">
        <v>1097</v>
      </c>
      <c r="E2773" s="7" t="s">
        <v>1098</v>
      </c>
      <c r="F2773" s="6" t="s">
        <v>2607</v>
      </c>
      <c r="G2773" s="6" t="s">
        <v>4936</v>
      </c>
      <c r="H2773" s="6" t="s">
        <v>38</v>
      </c>
      <c r="I2773" s="8" t="s">
        <v>39</v>
      </c>
      <c r="J2773" s="15" t="s">
        <v>7586</v>
      </c>
      <c r="K2773" s="7" t="s">
        <v>2614</v>
      </c>
      <c r="L2773" s="19">
        <v>423164</v>
      </c>
      <c r="M2773" s="19">
        <f t="shared" si="132"/>
        <v>423164</v>
      </c>
      <c r="N2773" s="11">
        <f>M2773*(1+VOTOS!$P$3%)^Q2773</f>
        <v>424493.30451122677</v>
      </c>
      <c r="O2773" s="54">
        <f t="shared" si="130"/>
        <v>424493.30451122677</v>
      </c>
      <c r="P2773" s="103">
        <f t="shared" si="131"/>
        <v>2.8248910130248513E-6</v>
      </c>
      <c r="Q2773" s="48">
        <v>26</v>
      </c>
      <c r="R2773" s="48"/>
      <c r="S2773" s="48" t="s">
        <v>11</v>
      </c>
    </row>
    <row r="2774" spans="1:20" s="47" customFormat="1" ht="14" x14ac:dyDescent="0.15">
      <c r="A2774" s="8" t="s">
        <v>415</v>
      </c>
      <c r="B2774" s="114" t="s">
        <v>416</v>
      </c>
      <c r="C2774" s="40" t="s">
        <v>65</v>
      </c>
      <c r="D2774" s="6" t="s">
        <v>1097</v>
      </c>
      <c r="E2774" s="7" t="s">
        <v>1098</v>
      </c>
      <c r="F2774" s="6" t="s">
        <v>2607</v>
      </c>
      <c r="G2774" s="6" t="s">
        <v>4936</v>
      </c>
      <c r="H2774" s="6" t="s">
        <v>38</v>
      </c>
      <c r="I2774" s="8" t="s">
        <v>39</v>
      </c>
      <c r="J2774" s="15" t="s">
        <v>7586</v>
      </c>
      <c r="K2774" s="7" t="s">
        <v>2609</v>
      </c>
      <c r="L2774" s="19">
        <v>85368</v>
      </c>
      <c r="M2774" s="19">
        <f t="shared" si="132"/>
        <v>85368</v>
      </c>
      <c r="N2774" s="11">
        <f>M2774*(1+VOTOS!$P$3%)^Q2774</f>
        <v>85553.56684231195</v>
      </c>
      <c r="O2774" s="54">
        <f t="shared" si="130"/>
        <v>85553.56684231195</v>
      </c>
      <c r="P2774" s="103">
        <f t="shared" si="131"/>
        <v>5.693364289534421E-7</v>
      </c>
      <c r="Q2774" s="48">
        <v>18</v>
      </c>
      <c r="R2774" s="48"/>
      <c r="S2774" s="48" t="s">
        <v>11</v>
      </c>
    </row>
    <row r="2775" spans="1:20" s="47" customFormat="1" ht="14" x14ac:dyDescent="0.15">
      <c r="A2775" s="8" t="s">
        <v>415</v>
      </c>
      <c r="B2775" s="114" t="s">
        <v>416</v>
      </c>
      <c r="C2775" s="40" t="s">
        <v>65</v>
      </c>
      <c r="D2775" s="6" t="s">
        <v>1097</v>
      </c>
      <c r="E2775" s="7" t="s">
        <v>1098</v>
      </c>
      <c r="F2775" s="6" t="s">
        <v>2607</v>
      </c>
      <c r="G2775" s="6" t="s">
        <v>4936</v>
      </c>
      <c r="H2775" s="6" t="s">
        <v>38</v>
      </c>
      <c r="I2775" s="8" t="s">
        <v>39</v>
      </c>
      <c r="J2775" s="15" t="s">
        <v>7586</v>
      </c>
      <c r="K2775" s="7" t="s">
        <v>5209</v>
      </c>
      <c r="L2775" s="19">
        <v>1308148</v>
      </c>
      <c r="M2775" s="19">
        <f t="shared" si="132"/>
        <v>0</v>
      </c>
      <c r="N2775" s="11">
        <f>M2775*(1+VOTOS!$P$3%)^Q2775</f>
        <v>0</v>
      </c>
      <c r="O2775" s="54">
        <f t="shared" si="130"/>
        <v>1308148</v>
      </c>
      <c r="P2775" s="103">
        <f t="shared" si="131"/>
        <v>8.7053800133818127E-6</v>
      </c>
      <c r="Q2775" s="6">
        <v>0</v>
      </c>
      <c r="R2775" s="6"/>
      <c r="S2775" s="6" t="s">
        <v>11</v>
      </c>
    </row>
    <row r="2776" spans="1:20" s="47" customFormat="1" ht="14" x14ac:dyDescent="0.15">
      <c r="A2776" s="8" t="s">
        <v>415</v>
      </c>
      <c r="B2776" s="114" t="s">
        <v>416</v>
      </c>
      <c r="C2776" s="40" t="s">
        <v>65</v>
      </c>
      <c r="D2776" s="6" t="s">
        <v>1558</v>
      </c>
      <c r="E2776" s="7" t="s">
        <v>1559</v>
      </c>
      <c r="F2776" s="6" t="s">
        <v>2619</v>
      </c>
      <c r="G2776" s="6" t="s">
        <v>4936</v>
      </c>
      <c r="H2776" s="6" t="s">
        <v>38</v>
      </c>
      <c r="I2776" s="8" t="s">
        <v>39</v>
      </c>
      <c r="J2776" s="15" t="s">
        <v>7586</v>
      </c>
      <c r="K2776" s="7" t="s">
        <v>2620</v>
      </c>
      <c r="L2776" s="19">
        <v>875556</v>
      </c>
      <c r="M2776" s="19">
        <f t="shared" si="132"/>
        <v>875556</v>
      </c>
      <c r="N2776" s="11">
        <f>M2776*(1+VOTOS!$P$3%)^Q2776</f>
        <v>881065.48859701806</v>
      </c>
      <c r="O2776" s="54">
        <f t="shared" si="130"/>
        <v>881065.48859701806</v>
      </c>
      <c r="P2776" s="103">
        <f t="shared" si="131"/>
        <v>5.8632585112028324E-6</v>
      </c>
      <c r="Q2776" s="48">
        <v>52</v>
      </c>
      <c r="R2776" s="48"/>
      <c r="S2776" s="48" t="s">
        <v>11</v>
      </c>
    </row>
    <row r="2777" spans="1:20" s="47" customFormat="1" ht="14" x14ac:dyDescent="0.15">
      <c r="A2777" s="8" t="s">
        <v>415</v>
      </c>
      <c r="B2777" s="114" t="s">
        <v>416</v>
      </c>
      <c r="C2777" s="40" t="s">
        <v>65</v>
      </c>
      <c r="D2777" s="6" t="s">
        <v>1558</v>
      </c>
      <c r="E2777" s="7" t="s">
        <v>1559</v>
      </c>
      <c r="F2777" s="6" t="s">
        <v>2619</v>
      </c>
      <c r="G2777" s="6" t="s">
        <v>4936</v>
      </c>
      <c r="H2777" s="6" t="s">
        <v>38</v>
      </c>
      <c r="I2777" s="8" t="s">
        <v>39</v>
      </c>
      <c r="J2777" s="15" t="s">
        <v>7586</v>
      </c>
      <c r="K2777" s="7" t="s">
        <v>2621</v>
      </c>
      <c r="L2777" s="19">
        <v>348670</v>
      </c>
      <c r="M2777" s="19">
        <f t="shared" si="132"/>
        <v>348670</v>
      </c>
      <c r="N2777" s="11">
        <f>M2777*(1+VOTOS!$P$3%)^Q2777</f>
        <v>349132.97401389549</v>
      </c>
      <c r="O2777" s="54">
        <f t="shared" si="130"/>
        <v>349132.97401389549</v>
      </c>
      <c r="P2777" s="103">
        <f t="shared" si="131"/>
        <v>2.3233878842402526E-6</v>
      </c>
      <c r="Q2777" s="48">
        <v>11</v>
      </c>
      <c r="R2777" s="48"/>
      <c r="S2777" s="48" t="s">
        <v>11</v>
      </c>
    </row>
    <row r="2778" spans="1:20" s="47" customFormat="1" ht="14" x14ac:dyDescent="0.15">
      <c r="A2778" s="8" t="s">
        <v>5234</v>
      </c>
      <c r="B2778" s="114" t="s">
        <v>416</v>
      </c>
      <c r="C2778" s="40" t="s">
        <v>65</v>
      </c>
      <c r="D2778" s="6" t="s">
        <v>1180</v>
      </c>
      <c r="E2778" s="7" t="s">
        <v>1181</v>
      </c>
      <c r="F2778" s="6" t="s">
        <v>5394</v>
      </c>
      <c r="G2778" s="6" t="s">
        <v>5224</v>
      </c>
      <c r="H2778" s="6" t="s">
        <v>38</v>
      </c>
      <c r="I2778" s="8" t="s">
        <v>39</v>
      </c>
      <c r="J2778" s="8" t="s">
        <v>7586</v>
      </c>
      <c r="K2778" s="7" t="s">
        <v>5395</v>
      </c>
      <c r="L2778" s="19">
        <v>2255248.1999999997</v>
      </c>
      <c r="M2778" s="19">
        <f t="shared" si="132"/>
        <v>0</v>
      </c>
      <c r="N2778" s="11">
        <f>M2778*(1+VOTOS!$P$3%)^Q2778</f>
        <v>0</v>
      </c>
      <c r="O2778" s="54">
        <f t="shared" si="130"/>
        <v>2255248.1999999997</v>
      </c>
      <c r="P2778" s="103">
        <f t="shared" si="131"/>
        <v>1.5008082117233912E-5</v>
      </c>
      <c r="Q2778" s="6">
        <v>0</v>
      </c>
      <c r="R2778" s="6"/>
      <c r="S2778" s="6" t="s">
        <v>91</v>
      </c>
      <c r="T2778" s="75"/>
    </row>
    <row r="2779" spans="1:20" s="47" customFormat="1" ht="14" x14ac:dyDescent="0.15">
      <c r="A2779" s="8" t="s">
        <v>5234</v>
      </c>
      <c r="B2779" s="114" t="s">
        <v>416</v>
      </c>
      <c r="C2779" s="40" t="s">
        <v>65</v>
      </c>
      <c r="D2779" s="6" t="s">
        <v>1180</v>
      </c>
      <c r="E2779" s="7" t="s">
        <v>1181</v>
      </c>
      <c r="F2779" s="6" t="s">
        <v>5394</v>
      </c>
      <c r="G2779" s="6" t="s">
        <v>5224</v>
      </c>
      <c r="H2779" s="6" t="s">
        <v>38</v>
      </c>
      <c r="I2779" s="8" t="s">
        <v>39</v>
      </c>
      <c r="J2779" s="8" t="s">
        <v>7586</v>
      </c>
      <c r="K2779" s="7" t="s">
        <v>2065</v>
      </c>
      <c r="L2779" s="19">
        <v>627731.4</v>
      </c>
      <c r="M2779" s="19">
        <f t="shared" si="132"/>
        <v>0</v>
      </c>
      <c r="N2779" s="11">
        <f>M2779*(1+VOTOS!$P$3%)^Q2779</f>
        <v>0</v>
      </c>
      <c r="O2779" s="54">
        <f t="shared" si="130"/>
        <v>627731.4</v>
      </c>
      <c r="P2779" s="103">
        <f t="shared" si="131"/>
        <v>4.1773869495899424E-6</v>
      </c>
      <c r="Q2779" s="6">
        <v>0</v>
      </c>
      <c r="R2779" s="6"/>
      <c r="S2779" s="6" t="s">
        <v>91</v>
      </c>
    </row>
    <row r="2780" spans="1:20" s="47" customFormat="1" ht="14" x14ac:dyDescent="0.15">
      <c r="A2780" s="8" t="s">
        <v>5234</v>
      </c>
      <c r="B2780" s="114" t="s">
        <v>416</v>
      </c>
      <c r="C2780" s="40" t="s">
        <v>65</v>
      </c>
      <c r="D2780" s="6" t="s">
        <v>1180</v>
      </c>
      <c r="E2780" s="7" t="s">
        <v>1181</v>
      </c>
      <c r="F2780" s="6" t="s">
        <v>5394</v>
      </c>
      <c r="G2780" s="6" t="s">
        <v>5224</v>
      </c>
      <c r="H2780" s="6" t="s">
        <v>38</v>
      </c>
      <c r="I2780" s="8" t="s">
        <v>39</v>
      </c>
      <c r="J2780" s="8" t="s">
        <v>7586</v>
      </c>
      <c r="K2780" s="7" t="s">
        <v>5396</v>
      </c>
      <c r="L2780" s="19">
        <v>411345.6</v>
      </c>
      <c r="M2780" s="19">
        <f t="shared" si="132"/>
        <v>0</v>
      </c>
      <c r="N2780" s="11">
        <f>M2780*(1+VOTOS!$P$3%)^Q2780</f>
        <v>0</v>
      </c>
      <c r="O2780" s="54">
        <f t="shared" si="130"/>
        <v>411345.6</v>
      </c>
      <c r="P2780" s="103">
        <f t="shared" si="131"/>
        <v>2.7373965062306023E-6</v>
      </c>
      <c r="Q2780" s="6">
        <v>0</v>
      </c>
      <c r="R2780" s="6"/>
      <c r="S2780" s="6" t="s">
        <v>91</v>
      </c>
    </row>
    <row r="2781" spans="1:20" s="47" customFormat="1" ht="14" x14ac:dyDescent="0.15">
      <c r="A2781" s="8" t="s">
        <v>5234</v>
      </c>
      <c r="B2781" s="114" t="s">
        <v>416</v>
      </c>
      <c r="C2781" s="40" t="s">
        <v>65</v>
      </c>
      <c r="D2781" s="6" t="s">
        <v>1143</v>
      </c>
      <c r="E2781" s="7" t="s">
        <v>1144</v>
      </c>
      <c r="F2781" s="6" t="s">
        <v>5244</v>
      </c>
      <c r="G2781" s="6" t="s">
        <v>5245</v>
      </c>
      <c r="H2781" s="6" t="s">
        <v>38</v>
      </c>
      <c r="I2781" s="8" t="s">
        <v>39</v>
      </c>
      <c r="J2781" s="15" t="s">
        <v>7586</v>
      </c>
      <c r="K2781" s="7" t="s">
        <v>6515</v>
      </c>
      <c r="L2781" s="19">
        <v>2692542.6203999999</v>
      </c>
      <c r="M2781" s="19">
        <f t="shared" si="132"/>
        <v>0</v>
      </c>
      <c r="N2781" s="11">
        <f>M2781*(1+VOTOS!$P$3%)^Q2781</f>
        <v>0</v>
      </c>
      <c r="O2781" s="54">
        <f t="shared" si="130"/>
        <v>2692542.6203999999</v>
      </c>
      <c r="P2781" s="103">
        <f t="shared" si="131"/>
        <v>1.7918161181157526E-5</v>
      </c>
      <c r="Q2781" s="6">
        <v>0</v>
      </c>
      <c r="R2781" s="6"/>
      <c r="S2781" s="6" t="s">
        <v>7577</v>
      </c>
    </row>
    <row r="2782" spans="1:20" s="47" customFormat="1" ht="14" x14ac:dyDescent="0.15">
      <c r="A2782" s="8" t="s">
        <v>5234</v>
      </c>
      <c r="B2782" s="114" t="s">
        <v>416</v>
      </c>
      <c r="C2782" s="40" t="s">
        <v>65</v>
      </c>
      <c r="D2782" s="6" t="s">
        <v>1143</v>
      </c>
      <c r="E2782" s="7" t="s">
        <v>1144</v>
      </c>
      <c r="F2782" s="6" t="s">
        <v>5244</v>
      </c>
      <c r="G2782" s="6" t="s">
        <v>5245</v>
      </c>
      <c r="H2782" s="6" t="s">
        <v>38</v>
      </c>
      <c r="I2782" s="8" t="s">
        <v>39</v>
      </c>
      <c r="J2782" s="15" t="s">
        <v>7586</v>
      </c>
      <c r="K2782" s="7" t="s">
        <v>1517</v>
      </c>
      <c r="L2782" s="19">
        <v>850307.84659999993</v>
      </c>
      <c r="M2782" s="19">
        <f t="shared" si="132"/>
        <v>0</v>
      </c>
      <c r="N2782" s="11">
        <f>M2782*(1+VOTOS!$P$3%)^Q2782</f>
        <v>0</v>
      </c>
      <c r="O2782" s="54">
        <f t="shared" si="130"/>
        <v>850307.84659999993</v>
      </c>
      <c r="P2782" s="103">
        <f t="shared" si="131"/>
        <v>5.6585745137502549E-6</v>
      </c>
      <c r="Q2782" s="6">
        <v>0</v>
      </c>
      <c r="R2782" s="6"/>
      <c r="S2782" s="6" t="s">
        <v>7577</v>
      </c>
    </row>
    <row r="2783" spans="1:20" s="47" customFormat="1" ht="14" x14ac:dyDescent="0.15">
      <c r="A2783" s="8" t="s">
        <v>5234</v>
      </c>
      <c r="B2783" s="114" t="s">
        <v>416</v>
      </c>
      <c r="C2783" s="40" t="s">
        <v>65</v>
      </c>
      <c r="D2783" s="6" t="s">
        <v>1143</v>
      </c>
      <c r="E2783" s="7" t="s">
        <v>1144</v>
      </c>
      <c r="F2783" s="6" t="s">
        <v>5244</v>
      </c>
      <c r="G2783" s="6" t="s">
        <v>5245</v>
      </c>
      <c r="H2783" s="6" t="s">
        <v>38</v>
      </c>
      <c r="I2783" s="8" t="s">
        <v>39</v>
      </c>
      <c r="J2783" s="15" t="s">
        <v>7586</v>
      </c>
      <c r="K2783" s="7" t="s">
        <v>6516</v>
      </c>
      <c r="L2783" s="19">
        <v>134574.06169999999</v>
      </c>
      <c r="M2783" s="19">
        <f t="shared" si="132"/>
        <v>0</v>
      </c>
      <c r="N2783" s="11">
        <f>M2783*(1+VOTOS!$P$3%)^Q2783</f>
        <v>0</v>
      </c>
      <c r="O2783" s="54">
        <f t="shared" si="130"/>
        <v>134574.06169999999</v>
      </c>
      <c r="P2783" s="103">
        <f t="shared" si="131"/>
        <v>8.9555489672635724E-7</v>
      </c>
      <c r="Q2783" s="6">
        <v>0</v>
      </c>
      <c r="R2783" s="6"/>
      <c r="S2783" s="6" t="s">
        <v>7577</v>
      </c>
    </row>
    <row r="2784" spans="1:20" s="47" customFormat="1" ht="14" x14ac:dyDescent="0.15">
      <c r="A2784" s="8" t="s">
        <v>415</v>
      </c>
      <c r="B2784" s="114" t="s">
        <v>416</v>
      </c>
      <c r="C2784" s="40" t="s">
        <v>65</v>
      </c>
      <c r="D2784" s="6" t="s">
        <v>1215</v>
      </c>
      <c r="E2784" s="7" t="s">
        <v>1216</v>
      </c>
      <c r="F2784" s="6" t="s">
        <v>6471</v>
      </c>
      <c r="G2784" s="6" t="s">
        <v>4936</v>
      </c>
      <c r="H2784" s="6" t="s">
        <v>38</v>
      </c>
      <c r="I2784" s="8" t="s">
        <v>39</v>
      </c>
      <c r="J2784" s="15" t="s">
        <v>7586</v>
      </c>
      <c r="K2784" s="7" t="s">
        <v>2623</v>
      </c>
      <c r="L2784" s="19">
        <v>1479050</v>
      </c>
      <c r="M2784" s="19">
        <f t="shared" si="132"/>
        <v>1479050</v>
      </c>
      <c r="N2784" s="11">
        <f>M2784*(1+VOTOS!$P$3%)^Q2784</f>
        <v>1502246.2218616386</v>
      </c>
      <c r="O2784" s="54">
        <f t="shared" si="130"/>
        <v>1502246.2218616386</v>
      </c>
      <c r="P2784" s="103">
        <f t="shared" si="131"/>
        <v>9.9970525009193522E-6</v>
      </c>
      <c r="Q2784" s="6">
        <v>129</v>
      </c>
      <c r="R2784" s="6"/>
      <c r="S2784" s="6" t="s">
        <v>11</v>
      </c>
    </row>
    <row r="2785" spans="1:20" s="47" customFormat="1" ht="14" x14ac:dyDescent="0.15">
      <c r="A2785" s="8" t="s">
        <v>415</v>
      </c>
      <c r="B2785" s="114" t="s">
        <v>416</v>
      </c>
      <c r="C2785" s="40" t="s">
        <v>65</v>
      </c>
      <c r="D2785" s="6" t="s">
        <v>1215</v>
      </c>
      <c r="E2785" s="7" t="s">
        <v>1216</v>
      </c>
      <c r="F2785" s="6" t="s">
        <v>6471</v>
      </c>
      <c r="G2785" s="6" t="s">
        <v>4936</v>
      </c>
      <c r="H2785" s="6" t="s">
        <v>38</v>
      </c>
      <c r="I2785" s="8" t="s">
        <v>39</v>
      </c>
      <c r="J2785" s="15" t="s">
        <v>7586</v>
      </c>
      <c r="K2785" s="7" t="s">
        <v>2626</v>
      </c>
      <c r="L2785" s="19">
        <v>460039</v>
      </c>
      <c r="M2785" s="19">
        <f t="shared" si="132"/>
        <v>460039</v>
      </c>
      <c r="N2785" s="11">
        <f>M2785*(1+VOTOS!$P$3%)^Q2785</f>
        <v>469344.06710212136</v>
      </c>
      <c r="O2785" s="54">
        <f t="shared" si="130"/>
        <v>469344.06710212136</v>
      </c>
      <c r="P2785" s="103">
        <f t="shared" si="131"/>
        <v>3.1233610120186246E-6</v>
      </c>
      <c r="Q2785" s="6">
        <v>166</v>
      </c>
      <c r="R2785" s="6"/>
      <c r="S2785" s="6" t="s">
        <v>11</v>
      </c>
    </row>
    <row r="2786" spans="1:20" s="47" customFormat="1" ht="14" x14ac:dyDescent="0.15">
      <c r="A2786" s="8" t="s">
        <v>415</v>
      </c>
      <c r="B2786" s="114" t="s">
        <v>416</v>
      </c>
      <c r="C2786" s="40" t="s">
        <v>65</v>
      </c>
      <c r="D2786" s="6" t="s">
        <v>1215</v>
      </c>
      <c r="E2786" s="7" t="s">
        <v>1216</v>
      </c>
      <c r="F2786" s="6" t="s">
        <v>6471</v>
      </c>
      <c r="G2786" s="6" t="s">
        <v>4936</v>
      </c>
      <c r="H2786" s="6" t="s">
        <v>38</v>
      </c>
      <c r="I2786" s="8" t="s">
        <v>39</v>
      </c>
      <c r="J2786" s="15" t="s">
        <v>7586</v>
      </c>
      <c r="K2786" s="7" t="s">
        <v>2624</v>
      </c>
      <c r="L2786" s="19">
        <v>317070</v>
      </c>
      <c r="M2786" s="19">
        <f t="shared" si="132"/>
        <v>317070</v>
      </c>
      <c r="N2786" s="11">
        <f>M2786*(1+VOTOS!$P$3%)^Q2786</f>
        <v>324538.59732641303</v>
      </c>
      <c r="O2786" s="54">
        <f t="shared" si="130"/>
        <v>324538.59732641303</v>
      </c>
      <c r="P2786" s="103">
        <f t="shared" si="131"/>
        <v>2.1597187923203828E-6</v>
      </c>
      <c r="Q2786" s="6">
        <v>193</v>
      </c>
      <c r="R2786" s="6"/>
      <c r="S2786" s="6" t="s">
        <v>11</v>
      </c>
    </row>
    <row r="2787" spans="1:20" s="47" customFormat="1" ht="14" x14ac:dyDescent="0.15">
      <c r="A2787" s="8" t="s">
        <v>415</v>
      </c>
      <c r="B2787" s="114" t="s">
        <v>416</v>
      </c>
      <c r="C2787" s="40" t="s">
        <v>65</v>
      </c>
      <c r="D2787" s="6" t="s">
        <v>1215</v>
      </c>
      <c r="E2787" s="7" t="s">
        <v>1216</v>
      </c>
      <c r="F2787" s="6" t="s">
        <v>6471</v>
      </c>
      <c r="G2787" s="6" t="s">
        <v>4936</v>
      </c>
      <c r="H2787" s="6" t="s">
        <v>38</v>
      </c>
      <c r="I2787" s="8" t="s">
        <v>39</v>
      </c>
      <c r="J2787" s="15" t="s">
        <v>7586</v>
      </c>
      <c r="K2787" s="7" t="s">
        <v>2622</v>
      </c>
      <c r="L2787" s="19">
        <v>158131</v>
      </c>
      <c r="M2787" s="19">
        <f t="shared" si="132"/>
        <v>158131</v>
      </c>
      <c r="N2787" s="11">
        <f>M2787*(1+VOTOS!$P$3%)^Q2787</f>
        <v>161563.17335256006</v>
      </c>
      <c r="O2787" s="54">
        <f t="shared" si="130"/>
        <v>161563.17335256006</v>
      </c>
      <c r="P2787" s="103">
        <f t="shared" si="131"/>
        <v>1.0751603184058054E-6</v>
      </c>
      <c r="Q2787" s="6">
        <v>178</v>
      </c>
      <c r="R2787" s="6"/>
      <c r="S2787" s="6" t="s">
        <v>11</v>
      </c>
    </row>
    <row r="2788" spans="1:20" s="47" customFormat="1" ht="14" x14ac:dyDescent="0.15">
      <c r="A2788" s="8" t="s">
        <v>415</v>
      </c>
      <c r="B2788" s="114" t="s">
        <v>416</v>
      </c>
      <c r="C2788" s="40" t="s">
        <v>65</v>
      </c>
      <c r="D2788" s="6" t="s">
        <v>1215</v>
      </c>
      <c r="E2788" s="7" t="s">
        <v>1216</v>
      </c>
      <c r="F2788" s="6" t="s">
        <v>6471</v>
      </c>
      <c r="G2788" s="6" t="s">
        <v>4936</v>
      </c>
      <c r="H2788" s="6" t="s">
        <v>38</v>
      </c>
      <c r="I2788" s="8" t="s">
        <v>39</v>
      </c>
      <c r="J2788" s="15" t="s">
        <v>7586</v>
      </c>
      <c r="K2788" s="7" t="s">
        <v>2625</v>
      </c>
      <c r="L2788" s="19">
        <v>65450</v>
      </c>
      <c r="M2788" s="19">
        <f t="shared" si="132"/>
        <v>65450</v>
      </c>
      <c r="N2788" s="11">
        <f>M2788*(1+VOTOS!$P$3%)^Q2788</f>
        <v>66991.677531818626</v>
      </c>
      <c r="O2788" s="54">
        <f t="shared" si="130"/>
        <v>66991.677531818626</v>
      </c>
      <c r="P2788" s="103">
        <f t="shared" si="131"/>
        <v>4.4581194990812459E-7</v>
      </c>
      <c r="Q2788" s="6">
        <v>193</v>
      </c>
      <c r="R2788" s="6"/>
      <c r="S2788" s="6" t="s">
        <v>11</v>
      </c>
    </row>
    <row r="2789" spans="1:20" s="47" customFormat="1" ht="14" x14ac:dyDescent="0.15">
      <c r="A2789" s="8" t="s">
        <v>415</v>
      </c>
      <c r="B2789" s="114" t="s">
        <v>416</v>
      </c>
      <c r="C2789" s="40" t="s">
        <v>65</v>
      </c>
      <c r="D2789" s="6" t="s">
        <v>1215</v>
      </c>
      <c r="E2789" s="7" t="s">
        <v>1216</v>
      </c>
      <c r="F2789" s="6" t="s">
        <v>6471</v>
      </c>
      <c r="G2789" s="6" t="s">
        <v>4936</v>
      </c>
      <c r="H2789" s="6" t="s">
        <v>38</v>
      </c>
      <c r="I2789" s="8" t="s">
        <v>39</v>
      </c>
      <c r="J2789" s="15" t="s">
        <v>7586</v>
      </c>
      <c r="K2789" s="7" t="s">
        <v>2627</v>
      </c>
      <c r="L2789" s="19">
        <v>254456</v>
      </c>
      <c r="M2789" s="19">
        <f t="shared" si="132"/>
        <v>254456</v>
      </c>
      <c r="N2789" s="11">
        <f>M2789*(1+VOTOS!$P$3%)^Q2789</f>
        <v>254793.87396586972</v>
      </c>
      <c r="O2789" s="54">
        <f t="shared" si="130"/>
        <v>254793.87396586972</v>
      </c>
      <c r="P2789" s="103">
        <f t="shared" si="131"/>
        <v>1.6955860483329156E-6</v>
      </c>
      <c r="Q2789" s="6">
        <v>11</v>
      </c>
      <c r="R2789" s="6"/>
      <c r="S2789" s="6" t="s">
        <v>11</v>
      </c>
    </row>
    <row r="2790" spans="1:20" s="47" customFormat="1" ht="14" x14ac:dyDescent="0.15">
      <c r="A2790" s="8" t="s">
        <v>415</v>
      </c>
      <c r="B2790" s="114" t="s">
        <v>416</v>
      </c>
      <c r="C2790" s="40" t="s">
        <v>65</v>
      </c>
      <c r="D2790" s="6" t="s">
        <v>1215</v>
      </c>
      <c r="E2790" s="7" t="s">
        <v>1216</v>
      </c>
      <c r="F2790" s="6" t="s">
        <v>6471</v>
      </c>
      <c r="G2790" s="6" t="s">
        <v>4936</v>
      </c>
      <c r="H2790" s="6" t="s">
        <v>38</v>
      </c>
      <c r="I2790" s="8" t="s">
        <v>39</v>
      </c>
      <c r="J2790" s="15" t="s">
        <v>7586</v>
      </c>
      <c r="K2790" s="7" t="s">
        <v>2628</v>
      </c>
      <c r="L2790" s="19">
        <v>169346</v>
      </c>
      <c r="M2790" s="19">
        <f t="shared" si="132"/>
        <v>169346</v>
      </c>
      <c r="N2790" s="11">
        <f>M2790*(1+VOTOS!$P$3%)^Q2790</f>
        <v>169570.86246983436</v>
      </c>
      <c r="O2790" s="54">
        <f t="shared" si="130"/>
        <v>169570.86246983436</v>
      </c>
      <c r="P2790" s="103">
        <f t="shared" si="131"/>
        <v>1.1284493780495879E-6</v>
      </c>
      <c r="Q2790" s="6">
        <v>11</v>
      </c>
      <c r="R2790" s="6"/>
      <c r="S2790" s="6" t="s">
        <v>11</v>
      </c>
    </row>
    <row r="2791" spans="1:20" s="47" customFormat="1" ht="14" x14ac:dyDescent="0.15">
      <c r="A2791" s="8" t="s">
        <v>415</v>
      </c>
      <c r="B2791" s="114" t="s">
        <v>416</v>
      </c>
      <c r="C2791" s="40" t="s">
        <v>65</v>
      </c>
      <c r="D2791" s="6" t="s">
        <v>638</v>
      </c>
      <c r="E2791" s="7" t="s">
        <v>639</v>
      </c>
      <c r="F2791" s="6" t="s">
        <v>2629</v>
      </c>
      <c r="G2791" s="6" t="s">
        <v>4936</v>
      </c>
      <c r="H2791" s="6" t="s">
        <v>38</v>
      </c>
      <c r="I2791" s="8" t="s">
        <v>39</v>
      </c>
      <c r="J2791" s="15" t="s">
        <v>7586</v>
      </c>
      <c r="K2791" s="7" t="s">
        <v>2631</v>
      </c>
      <c r="L2791" s="19">
        <v>618340</v>
      </c>
      <c r="M2791" s="19">
        <f t="shared" si="132"/>
        <v>618340</v>
      </c>
      <c r="N2791" s="11">
        <f>M2791*(1+VOTOS!$P$3%)^Q2791</f>
        <v>620282.419845431</v>
      </c>
      <c r="O2791" s="54">
        <f t="shared" si="130"/>
        <v>620282.419845431</v>
      </c>
      <c r="P2791" s="103">
        <f t="shared" si="131"/>
        <v>4.1278159507750819E-6</v>
      </c>
      <c r="Q2791" s="6">
        <v>26</v>
      </c>
      <c r="R2791" s="6"/>
      <c r="S2791" s="6" t="s">
        <v>11</v>
      </c>
    </row>
    <row r="2792" spans="1:20" s="47" customFormat="1" ht="14" x14ac:dyDescent="0.15">
      <c r="A2792" s="8" t="s">
        <v>415</v>
      </c>
      <c r="B2792" s="114" t="s">
        <v>416</v>
      </c>
      <c r="C2792" s="40" t="s">
        <v>65</v>
      </c>
      <c r="D2792" s="6" t="s">
        <v>638</v>
      </c>
      <c r="E2792" s="7" t="s">
        <v>639</v>
      </c>
      <c r="F2792" s="6" t="s">
        <v>2629</v>
      </c>
      <c r="G2792" s="6" t="s">
        <v>4936</v>
      </c>
      <c r="H2792" s="6" t="s">
        <v>38</v>
      </c>
      <c r="I2792" s="8" t="s">
        <v>39</v>
      </c>
      <c r="J2792" s="15" t="s">
        <v>7586</v>
      </c>
      <c r="K2792" s="7" t="s">
        <v>2632</v>
      </c>
      <c r="L2792" s="19">
        <v>2396183</v>
      </c>
      <c r="M2792" s="19">
        <f t="shared" si="132"/>
        <v>2396183</v>
      </c>
      <c r="N2792" s="11">
        <f>M2792*(1+VOTOS!$P$3%)^Q2792</f>
        <v>2425556.1750461133</v>
      </c>
      <c r="O2792" s="54">
        <f t="shared" si="130"/>
        <v>2425556.1750461133</v>
      </c>
      <c r="P2792" s="103">
        <f t="shared" si="131"/>
        <v>1.6141436785120086E-5</v>
      </c>
      <c r="Q2792" s="6">
        <v>101</v>
      </c>
      <c r="R2792" s="6"/>
      <c r="S2792" s="6" t="s">
        <v>11</v>
      </c>
    </row>
    <row r="2793" spans="1:20" s="47" customFormat="1" ht="14" x14ac:dyDescent="0.15">
      <c r="A2793" s="8" t="s">
        <v>415</v>
      </c>
      <c r="B2793" s="114" t="s">
        <v>416</v>
      </c>
      <c r="C2793" s="40" t="s">
        <v>65</v>
      </c>
      <c r="D2793" s="6" t="s">
        <v>638</v>
      </c>
      <c r="E2793" s="7" t="s">
        <v>639</v>
      </c>
      <c r="F2793" s="6" t="s">
        <v>2629</v>
      </c>
      <c r="G2793" s="6" t="s">
        <v>4936</v>
      </c>
      <c r="H2793" s="6" t="s">
        <v>38</v>
      </c>
      <c r="I2793" s="8" t="s">
        <v>39</v>
      </c>
      <c r="J2793" s="15" t="s">
        <v>7586</v>
      </c>
      <c r="K2793" s="7" t="s">
        <v>2635</v>
      </c>
      <c r="L2793" s="19">
        <v>1138610</v>
      </c>
      <c r="M2793" s="19">
        <f t="shared" si="132"/>
        <v>1138610</v>
      </c>
      <c r="N2793" s="11">
        <f>M2793*(1+VOTOS!$P$3%)^Q2793</f>
        <v>1148265.3747662904</v>
      </c>
      <c r="O2793" s="54">
        <f t="shared" si="130"/>
        <v>1148265.3747662904</v>
      </c>
      <c r="P2793" s="103">
        <f t="shared" si="131"/>
        <v>7.6414032995875398E-6</v>
      </c>
      <c r="Q2793" s="6">
        <v>70</v>
      </c>
      <c r="R2793" s="6"/>
      <c r="S2793" s="6" t="s">
        <v>11</v>
      </c>
    </row>
    <row r="2794" spans="1:20" s="47" customFormat="1" ht="14" x14ac:dyDescent="0.15">
      <c r="A2794" s="8" t="s">
        <v>415</v>
      </c>
      <c r="B2794" s="114" t="s">
        <v>416</v>
      </c>
      <c r="C2794" s="40" t="s">
        <v>65</v>
      </c>
      <c r="D2794" s="6" t="s">
        <v>638</v>
      </c>
      <c r="E2794" s="7" t="s">
        <v>639</v>
      </c>
      <c r="F2794" s="6" t="s">
        <v>2629</v>
      </c>
      <c r="G2794" s="6" t="s">
        <v>4936</v>
      </c>
      <c r="H2794" s="6" t="s">
        <v>38</v>
      </c>
      <c r="I2794" s="8" t="s">
        <v>39</v>
      </c>
      <c r="J2794" s="15" t="s">
        <v>7586</v>
      </c>
      <c r="K2794" s="7" t="s">
        <v>2636</v>
      </c>
      <c r="L2794" s="19">
        <v>1034831</v>
      </c>
      <c r="M2794" s="19">
        <f t="shared" si="132"/>
        <v>1034831</v>
      </c>
      <c r="N2794" s="11">
        <f>M2794*(1+VOTOS!$P$3%)^Q2794</f>
        <v>1036455.1066075475</v>
      </c>
      <c r="O2794" s="54">
        <f t="shared" si="130"/>
        <v>1036455.1066075475</v>
      </c>
      <c r="P2794" s="103">
        <f t="shared" si="131"/>
        <v>6.8973354466229055E-6</v>
      </c>
      <c r="Q2794" s="6">
        <v>13</v>
      </c>
      <c r="R2794" s="6"/>
      <c r="S2794" s="6" t="s">
        <v>11</v>
      </c>
    </row>
    <row r="2795" spans="1:20" s="47" customFormat="1" ht="14" x14ac:dyDescent="0.15">
      <c r="A2795" s="8" t="s">
        <v>415</v>
      </c>
      <c r="B2795" s="114" t="s">
        <v>416</v>
      </c>
      <c r="C2795" s="40" t="s">
        <v>65</v>
      </c>
      <c r="D2795" s="6" t="s">
        <v>638</v>
      </c>
      <c r="E2795" s="7" t="s">
        <v>639</v>
      </c>
      <c r="F2795" s="6" t="s">
        <v>2629</v>
      </c>
      <c r="G2795" s="6" t="s">
        <v>4936</v>
      </c>
      <c r="H2795" s="6" t="s">
        <v>38</v>
      </c>
      <c r="I2795" s="8" t="s">
        <v>39</v>
      </c>
      <c r="J2795" s="15" t="s">
        <v>7586</v>
      </c>
      <c r="K2795" s="7" t="s">
        <v>2630</v>
      </c>
      <c r="L2795" s="19">
        <v>960226</v>
      </c>
      <c r="M2795" s="19">
        <f t="shared" si="132"/>
        <v>960226</v>
      </c>
      <c r="N2795" s="11">
        <f>M2795*(1+VOTOS!$P$3%)^Q2795</f>
        <v>961733.01843232266</v>
      </c>
      <c r="O2795" s="54">
        <f t="shared" si="130"/>
        <v>961733.01843232266</v>
      </c>
      <c r="P2795" s="103">
        <f t="shared" si="131"/>
        <v>6.4000796522030417E-6</v>
      </c>
      <c r="Q2795" s="6">
        <v>13</v>
      </c>
      <c r="R2795" s="6"/>
      <c r="S2795" s="6" t="s">
        <v>11</v>
      </c>
    </row>
    <row r="2796" spans="1:20" s="47" customFormat="1" ht="14" x14ac:dyDescent="0.15">
      <c r="A2796" s="8" t="s">
        <v>415</v>
      </c>
      <c r="B2796" s="114" t="s">
        <v>416</v>
      </c>
      <c r="C2796" s="40" t="s">
        <v>65</v>
      </c>
      <c r="D2796" s="6" t="s">
        <v>638</v>
      </c>
      <c r="E2796" s="7" t="s">
        <v>639</v>
      </c>
      <c r="F2796" s="6" t="s">
        <v>2629</v>
      </c>
      <c r="G2796" s="6" t="s">
        <v>4936</v>
      </c>
      <c r="H2796" s="6" t="s">
        <v>38</v>
      </c>
      <c r="I2796" s="8" t="s">
        <v>39</v>
      </c>
      <c r="J2796" s="15" t="s">
        <v>7586</v>
      </c>
      <c r="K2796" s="7" t="s">
        <v>5114</v>
      </c>
      <c r="L2796" s="19">
        <v>872856</v>
      </c>
      <c r="M2796" s="19">
        <f t="shared" si="132"/>
        <v>0</v>
      </c>
      <c r="N2796" s="11">
        <f>M2796*(1+VOTOS!$P$3%)^Q2796</f>
        <v>0</v>
      </c>
      <c r="O2796" s="54">
        <f t="shared" si="130"/>
        <v>872856</v>
      </c>
      <c r="P2796" s="103">
        <f t="shared" si="131"/>
        <v>5.8086265292309399E-6</v>
      </c>
      <c r="Q2796" s="6">
        <v>0</v>
      </c>
      <c r="R2796" s="6"/>
      <c r="S2796" s="6" t="s">
        <v>11</v>
      </c>
    </row>
    <row r="2797" spans="1:20" s="47" customFormat="1" ht="14" x14ac:dyDescent="0.15">
      <c r="A2797" s="8" t="s">
        <v>415</v>
      </c>
      <c r="B2797" s="114" t="s">
        <v>416</v>
      </c>
      <c r="C2797" s="40" t="s">
        <v>65</v>
      </c>
      <c r="D2797" s="6" t="s">
        <v>638</v>
      </c>
      <c r="E2797" s="7" t="s">
        <v>639</v>
      </c>
      <c r="F2797" s="6" t="s">
        <v>2629</v>
      </c>
      <c r="G2797" s="6" t="s">
        <v>4936</v>
      </c>
      <c r="H2797" s="6" t="s">
        <v>38</v>
      </c>
      <c r="I2797" s="8" t="s">
        <v>39</v>
      </c>
      <c r="J2797" s="15" t="s">
        <v>7586</v>
      </c>
      <c r="K2797" s="7" t="s">
        <v>5109</v>
      </c>
      <c r="L2797" s="19">
        <v>175734</v>
      </c>
      <c r="M2797" s="19">
        <f t="shared" si="132"/>
        <v>0</v>
      </c>
      <c r="N2797" s="11">
        <f>M2797*(1+VOTOS!$P$3%)^Q2797</f>
        <v>0</v>
      </c>
      <c r="O2797" s="54">
        <f t="shared" si="130"/>
        <v>175734</v>
      </c>
      <c r="P2797" s="103">
        <f t="shared" si="131"/>
        <v>1.1694634332442809E-6</v>
      </c>
      <c r="Q2797" s="6">
        <v>0</v>
      </c>
      <c r="R2797" s="6"/>
      <c r="S2797" s="6" t="s">
        <v>11</v>
      </c>
    </row>
    <row r="2798" spans="1:20" s="47" customFormat="1" ht="14" x14ac:dyDescent="0.15">
      <c r="A2798" s="8" t="s">
        <v>415</v>
      </c>
      <c r="B2798" s="114" t="s">
        <v>416</v>
      </c>
      <c r="C2798" s="40" t="s">
        <v>65</v>
      </c>
      <c r="D2798" s="6" t="s">
        <v>638</v>
      </c>
      <c r="E2798" s="7" t="s">
        <v>639</v>
      </c>
      <c r="F2798" s="6" t="s">
        <v>2629</v>
      </c>
      <c r="G2798" s="6" t="s">
        <v>4936</v>
      </c>
      <c r="H2798" s="6" t="s">
        <v>38</v>
      </c>
      <c r="I2798" s="8" t="s">
        <v>39</v>
      </c>
      <c r="J2798" s="15" t="s">
        <v>7586</v>
      </c>
      <c r="K2798" s="7" t="s">
        <v>2638</v>
      </c>
      <c r="L2798" s="19">
        <v>4434062</v>
      </c>
      <c r="M2798" s="19">
        <f t="shared" si="132"/>
        <v>4434062</v>
      </c>
      <c r="N2798" s="11">
        <f>M2798*(1+VOTOS!$P$3%)^Q2798</f>
        <v>4505232.3613948971</v>
      </c>
      <c r="O2798" s="54">
        <f t="shared" si="130"/>
        <v>4505232.3613948971</v>
      </c>
      <c r="P2798" s="103">
        <f t="shared" si="131"/>
        <v>2.9981133445549041E-5</v>
      </c>
      <c r="Q2798" s="6">
        <v>132</v>
      </c>
      <c r="R2798" s="6"/>
      <c r="S2798" s="6" t="s">
        <v>11</v>
      </c>
      <c r="T2798" s="75"/>
    </row>
    <row r="2799" spans="1:20" s="47" customFormat="1" ht="14" x14ac:dyDescent="0.15">
      <c r="A2799" s="8" t="s">
        <v>415</v>
      </c>
      <c r="B2799" s="114" t="s">
        <v>416</v>
      </c>
      <c r="C2799" s="40" t="s">
        <v>65</v>
      </c>
      <c r="D2799" s="6" t="s">
        <v>638</v>
      </c>
      <c r="E2799" s="7" t="s">
        <v>639</v>
      </c>
      <c r="F2799" s="6" t="s">
        <v>2629</v>
      </c>
      <c r="G2799" s="6" t="s">
        <v>4936</v>
      </c>
      <c r="H2799" s="6" t="s">
        <v>38</v>
      </c>
      <c r="I2799" s="8" t="s">
        <v>39</v>
      </c>
      <c r="J2799" s="15" t="s">
        <v>7586</v>
      </c>
      <c r="K2799" s="7" t="s">
        <v>2637</v>
      </c>
      <c r="L2799" s="19">
        <v>2839799</v>
      </c>
      <c r="M2799" s="19">
        <f t="shared" si="132"/>
        <v>2839799</v>
      </c>
      <c r="N2799" s="11">
        <f>M2799*(1+VOTOS!$P$3%)^Q2799</f>
        <v>2874610.1613857443</v>
      </c>
      <c r="O2799" s="54">
        <f t="shared" si="130"/>
        <v>2874610.1613857443</v>
      </c>
      <c r="P2799" s="103">
        <f t="shared" si="131"/>
        <v>1.9129772659662152E-5</v>
      </c>
      <c r="Q2799" s="6">
        <v>101</v>
      </c>
      <c r="R2799" s="6"/>
      <c r="S2799" s="6" t="s">
        <v>11</v>
      </c>
      <c r="T2799" s="75"/>
    </row>
    <row r="2800" spans="1:20" s="47" customFormat="1" ht="14" x14ac:dyDescent="0.15">
      <c r="A2800" s="8" t="s">
        <v>415</v>
      </c>
      <c r="B2800" s="114" t="s">
        <v>416</v>
      </c>
      <c r="C2800" s="40" t="s">
        <v>65</v>
      </c>
      <c r="D2800" s="6" t="s">
        <v>638</v>
      </c>
      <c r="E2800" s="7" t="s">
        <v>639</v>
      </c>
      <c r="F2800" s="6" t="s">
        <v>2629</v>
      </c>
      <c r="G2800" s="6" t="s">
        <v>4936</v>
      </c>
      <c r="H2800" s="6" t="s">
        <v>38</v>
      </c>
      <c r="I2800" s="8" t="s">
        <v>39</v>
      </c>
      <c r="J2800" s="15" t="s">
        <v>7586</v>
      </c>
      <c r="K2800" s="7" t="s">
        <v>2634</v>
      </c>
      <c r="L2800" s="19">
        <v>653246</v>
      </c>
      <c r="M2800" s="19">
        <f t="shared" si="132"/>
        <v>653246</v>
      </c>
      <c r="N2800" s="11">
        <f>M2800*(1+VOTOS!$P$3%)^Q2800</f>
        <v>654271.23131308786</v>
      </c>
      <c r="O2800" s="54">
        <f t="shared" si="130"/>
        <v>654271.23131308786</v>
      </c>
      <c r="P2800" s="103">
        <f t="shared" si="131"/>
        <v>4.354002529074435E-6</v>
      </c>
      <c r="Q2800" s="6">
        <v>13</v>
      </c>
      <c r="R2800" s="6"/>
      <c r="S2800" s="6" t="s">
        <v>11</v>
      </c>
      <c r="T2800" s="75"/>
    </row>
    <row r="2801" spans="1:20" s="47" customFormat="1" ht="14" x14ac:dyDescent="0.15">
      <c r="A2801" s="8" t="s">
        <v>415</v>
      </c>
      <c r="B2801" s="114" t="s">
        <v>416</v>
      </c>
      <c r="C2801" s="40" t="s">
        <v>65</v>
      </c>
      <c r="D2801" s="6" t="s">
        <v>638</v>
      </c>
      <c r="E2801" s="7" t="s">
        <v>639</v>
      </c>
      <c r="F2801" s="6" t="s">
        <v>2629</v>
      </c>
      <c r="G2801" s="6" t="s">
        <v>4936</v>
      </c>
      <c r="H2801" s="6" t="s">
        <v>38</v>
      </c>
      <c r="I2801" s="8" t="s">
        <v>39</v>
      </c>
      <c r="J2801" s="15" t="s">
        <v>7586</v>
      </c>
      <c r="K2801" s="7" t="s">
        <v>2633</v>
      </c>
      <c r="L2801" s="19">
        <v>214318</v>
      </c>
      <c r="M2801" s="19">
        <f t="shared" si="132"/>
        <v>214318</v>
      </c>
      <c r="N2801" s="11">
        <f>M2801*(1+VOTOS!$P$3%)^Q2801</f>
        <v>216135.40948100039</v>
      </c>
      <c r="O2801" s="54">
        <f t="shared" si="130"/>
        <v>216135.40948100039</v>
      </c>
      <c r="P2801" s="103">
        <f t="shared" si="131"/>
        <v>1.4383241604772508E-6</v>
      </c>
      <c r="Q2801" s="6">
        <v>70</v>
      </c>
      <c r="R2801" s="6"/>
      <c r="S2801" s="6" t="s">
        <v>11</v>
      </c>
      <c r="T2801" s="75"/>
    </row>
    <row r="2802" spans="1:20" s="47" customFormat="1" ht="14" x14ac:dyDescent="0.15">
      <c r="A2802" s="8" t="s">
        <v>415</v>
      </c>
      <c r="B2802" s="114" t="s">
        <v>416</v>
      </c>
      <c r="C2802" s="40" t="s">
        <v>65</v>
      </c>
      <c r="D2802" s="6" t="s">
        <v>638</v>
      </c>
      <c r="E2802" s="7" t="s">
        <v>639</v>
      </c>
      <c r="F2802" s="6" t="s">
        <v>2629</v>
      </c>
      <c r="G2802" s="6" t="s">
        <v>4936</v>
      </c>
      <c r="H2802" s="6" t="s">
        <v>38</v>
      </c>
      <c r="I2802" s="8" t="s">
        <v>39</v>
      </c>
      <c r="J2802" s="15" t="s">
        <v>7586</v>
      </c>
      <c r="K2802" s="7" t="s">
        <v>5113</v>
      </c>
      <c r="L2802" s="19">
        <v>611296</v>
      </c>
      <c r="M2802" s="19">
        <f t="shared" si="132"/>
        <v>0</v>
      </c>
      <c r="N2802" s="11">
        <f>M2802*(1+VOTOS!$P$3%)^Q2802</f>
        <v>0</v>
      </c>
      <c r="O2802" s="54">
        <f t="shared" si="130"/>
        <v>611296</v>
      </c>
      <c r="P2802" s="103">
        <f t="shared" si="131"/>
        <v>4.0680136962027606E-6</v>
      </c>
      <c r="Q2802" s="6">
        <v>0</v>
      </c>
      <c r="R2802" s="6"/>
      <c r="S2802" s="6" t="s">
        <v>11</v>
      </c>
    </row>
    <row r="2803" spans="1:20" s="47" customFormat="1" ht="14" x14ac:dyDescent="0.15">
      <c r="A2803" s="8" t="s">
        <v>415</v>
      </c>
      <c r="B2803" s="114" t="s">
        <v>416</v>
      </c>
      <c r="C2803" s="40" t="s">
        <v>65</v>
      </c>
      <c r="D2803" s="6" t="s">
        <v>395</v>
      </c>
      <c r="E2803" s="7" t="s">
        <v>396</v>
      </c>
      <c r="F2803" s="6" t="s">
        <v>4877</v>
      </c>
      <c r="G2803" s="6" t="s">
        <v>5224</v>
      </c>
      <c r="H2803" s="6" t="s">
        <v>38</v>
      </c>
      <c r="I2803" s="8" t="s">
        <v>39</v>
      </c>
      <c r="J2803" s="15" t="s">
        <v>7586</v>
      </c>
      <c r="K2803" s="7" t="s">
        <v>4467</v>
      </c>
      <c r="L2803" s="19">
        <v>20878010</v>
      </c>
      <c r="M2803" s="19">
        <f t="shared" si="132"/>
        <v>20878010</v>
      </c>
      <c r="N2803" s="11">
        <f>M2803*(1+VOTOS!$P$3%)^Q2803</f>
        <v>21467976.443653077</v>
      </c>
      <c r="O2803" s="54">
        <f t="shared" si="130"/>
        <v>21467976.443653077</v>
      </c>
      <c r="P2803" s="103">
        <f t="shared" si="131"/>
        <v>1.4286372265242853E-4</v>
      </c>
      <c r="Q2803" s="6">
        <v>231</v>
      </c>
      <c r="R2803" s="6"/>
      <c r="S2803" s="6" t="s">
        <v>11</v>
      </c>
    </row>
    <row r="2804" spans="1:20" s="47" customFormat="1" ht="14" x14ac:dyDescent="0.15">
      <c r="A2804" s="8" t="s">
        <v>415</v>
      </c>
      <c r="B2804" s="114" t="s">
        <v>416</v>
      </c>
      <c r="C2804" s="40" t="s">
        <v>65</v>
      </c>
      <c r="D2804" s="6" t="s">
        <v>395</v>
      </c>
      <c r="E2804" s="7" t="s">
        <v>396</v>
      </c>
      <c r="F2804" s="6" t="s">
        <v>4877</v>
      </c>
      <c r="G2804" s="6" t="s">
        <v>5224</v>
      </c>
      <c r="H2804" s="6" t="s">
        <v>38</v>
      </c>
      <c r="I2804" s="8" t="s">
        <v>39</v>
      </c>
      <c r="J2804" s="15" t="s">
        <v>7586</v>
      </c>
      <c r="K2804" s="7" t="s">
        <v>4204</v>
      </c>
      <c r="L2804" s="19">
        <v>10637820</v>
      </c>
      <c r="M2804" s="19">
        <f t="shared" si="132"/>
        <v>10637820</v>
      </c>
      <c r="N2804" s="11">
        <f>M2804*(1+VOTOS!$P$3%)^Q2804</f>
        <v>10864777.227894763</v>
      </c>
      <c r="O2804" s="54">
        <f t="shared" si="130"/>
        <v>10864777.227894763</v>
      </c>
      <c r="P2804" s="103">
        <f t="shared" si="131"/>
        <v>7.2302227675737706E-5</v>
      </c>
      <c r="Q2804" s="6">
        <v>175</v>
      </c>
      <c r="R2804" s="6"/>
      <c r="S2804" s="6" t="s">
        <v>11</v>
      </c>
    </row>
    <row r="2805" spans="1:20" s="47" customFormat="1" ht="14" x14ac:dyDescent="0.15">
      <c r="A2805" s="8" t="s">
        <v>415</v>
      </c>
      <c r="B2805" s="114" t="s">
        <v>416</v>
      </c>
      <c r="C2805" s="40" t="s">
        <v>65</v>
      </c>
      <c r="D2805" s="6" t="s">
        <v>1121</v>
      </c>
      <c r="E2805" s="7" t="s">
        <v>1122</v>
      </c>
      <c r="F2805" s="6" t="s">
        <v>2639</v>
      </c>
      <c r="G2805" s="6" t="s">
        <v>6102</v>
      </c>
      <c r="H2805" s="6" t="s">
        <v>38</v>
      </c>
      <c r="I2805" s="8" t="s">
        <v>39</v>
      </c>
      <c r="J2805" s="15" t="s">
        <v>7586</v>
      </c>
      <c r="K2805" s="7" t="s">
        <v>2640</v>
      </c>
      <c r="L2805" s="19">
        <v>3787997</v>
      </c>
      <c r="M2805" s="19">
        <f t="shared" si="132"/>
        <v>3787997</v>
      </c>
      <c r="N2805" s="11">
        <f>M2805*(1+VOTOS!$P$3%)^Q2805</f>
        <v>3799896.4089776389</v>
      </c>
      <c r="O2805" s="54">
        <f t="shared" si="130"/>
        <v>3799896.4089776389</v>
      </c>
      <c r="P2805" s="103">
        <f t="shared" si="131"/>
        <v>2.528730866204379E-5</v>
      </c>
      <c r="Q2805" s="6">
        <v>26</v>
      </c>
      <c r="R2805" s="6"/>
      <c r="S2805" s="6" t="s">
        <v>11</v>
      </c>
    </row>
    <row r="2806" spans="1:20" s="47" customFormat="1" ht="14" x14ac:dyDescent="0.15">
      <c r="A2806" s="8" t="s">
        <v>415</v>
      </c>
      <c r="B2806" s="114" t="s">
        <v>416</v>
      </c>
      <c r="C2806" s="40" t="s">
        <v>65</v>
      </c>
      <c r="D2806" s="6" t="s">
        <v>842</v>
      </c>
      <c r="E2806" s="7" t="s">
        <v>843</v>
      </c>
      <c r="F2806" s="6" t="s">
        <v>4891</v>
      </c>
      <c r="G2806" s="6" t="s">
        <v>5224</v>
      </c>
      <c r="H2806" s="6" t="s">
        <v>38</v>
      </c>
      <c r="I2806" s="8" t="s">
        <v>39</v>
      </c>
      <c r="J2806" s="15" t="s">
        <v>7586</v>
      </c>
      <c r="K2806" s="7" t="s">
        <v>4898</v>
      </c>
      <c r="L2806" s="19">
        <v>5976202</v>
      </c>
      <c r="M2806" s="19">
        <f t="shared" si="132"/>
        <v>5976202</v>
      </c>
      <c r="N2806" s="11">
        <f>M2806*(1+VOTOS!$P$3%)^Q2806</f>
        <v>6059685.4079878181</v>
      </c>
      <c r="O2806" s="54">
        <f t="shared" si="130"/>
        <v>6059685.4079878181</v>
      </c>
      <c r="P2806" s="103">
        <f t="shared" si="131"/>
        <v>4.0325608599392857E-5</v>
      </c>
      <c r="Q2806" s="6">
        <v>115</v>
      </c>
      <c r="R2806" s="6"/>
      <c r="S2806" s="6" t="s">
        <v>11</v>
      </c>
    </row>
    <row r="2807" spans="1:20" s="47" customFormat="1" ht="14" x14ac:dyDescent="0.15">
      <c r="A2807" s="8" t="s">
        <v>415</v>
      </c>
      <c r="B2807" s="114" t="s">
        <v>416</v>
      </c>
      <c r="C2807" s="40" t="s">
        <v>65</v>
      </c>
      <c r="D2807" s="6" t="s">
        <v>842</v>
      </c>
      <c r="E2807" s="7" t="s">
        <v>843</v>
      </c>
      <c r="F2807" s="6" t="s">
        <v>4891</v>
      </c>
      <c r="G2807" s="6" t="s">
        <v>5224</v>
      </c>
      <c r="H2807" s="6" t="s">
        <v>38</v>
      </c>
      <c r="I2807" s="8" t="s">
        <v>39</v>
      </c>
      <c r="J2807" s="15" t="s">
        <v>7586</v>
      </c>
      <c r="K2807" s="7" t="s">
        <v>4892</v>
      </c>
      <c r="L2807" s="19">
        <v>992931</v>
      </c>
      <c r="M2807" s="19">
        <f t="shared" si="132"/>
        <v>992931</v>
      </c>
      <c r="N2807" s="11">
        <f>M2807*(1+VOTOS!$P$3%)^Q2807</f>
        <v>1012648.1708876826</v>
      </c>
      <c r="O2807" s="54">
        <f t="shared" si="130"/>
        <v>1012648.1708876826</v>
      </c>
      <c r="P2807" s="103">
        <f t="shared" si="131"/>
        <v>6.7389065667136154E-6</v>
      </c>
      <c r="Q2807" s="6">
        <v>163</v>
      </c>
      <c r="R2807" s="6"/>
      <c r="S2807" s="6" t="s">
        <v>11</v>
      </c>
    </row>
    <row r="2808" spans="1:20" s="47" customFormat="1" ht="14" x14ac:dyDescent="0.15">
      <c r="A2808" s="14" t="s">
        <v>5234</v>
      </c>
      <c r="B2808" s="115" t="s">
        <v>416</v>
      </c>
      <c r="C2808" s="40" t="s">
        <v>65</v>
      </c>
      <c r="D2808" s="12" t="s">
        <v>222</v>
      </c>
      <c r="E2808" s="51" t="s">
        <v>223</v>
      </c>
      <c r="F2808" s="14" t="s">
        <v>5883</v>
      </c>
      <c r="G2808" s="14" t="s">
        <v>37</v>
      </c>
      <c r="H2808" s="14" t="s">
        <v>38</v>
      </c>
      <c r="I2808" s="14" t="s">
        <v>39</v>
      </c>
      <c r="J2808" s="15" t="s">
        <v>7586</v>
      </c>
      <c r="K2808" s="52" t="s">
        <v>5884</v>
      </c>
      <c r="L2808" s="109">
        <v>76634453</v>
      </c>
      <c r="M2808" s="19">
        <f t="shared" si="132"/>
        <v>76634453</v>
      </c>
      <c r="N2808" s="11">
        <f>M2808*(1+VOTOS!$P$3%)^Q2808</f>
        <v>77902080.085749775</v>
      </c>
      <c r="O2808" s="54">
        <f t="shared" si="130"/>
        <v>77902080.085749775</v>
      </c>
      <c r="P2808" s="103">
        <f t="shared" si="131"/>
        <v>5.1841780209835233E-4</v>
      </c>
      <c r="Q2808" s="6">
        <v>136</v>
      </c>
      <c r="R2808" s="6"/>
      <c r="S2808" s="6" t="s">
        <v>7</v>
      </c>
    </row>
    <row r="2809" spans="1:20" s="47" customFormat="1" ht="14" x14ac:dyDescent="0.15">
      <c r="A2809" s="14" t="s">
        <v>5234</v>
      </c>
      <c r="B2809" s="115" t="s">
        <v>416</v>
      </c>
      <c r="C2809" s="40" t="s">
        <v>65</v>
      </c>
      <c r="D2809" s="12" t="s">
        <v>222</v>
      </c>
      <c r="E2809" s="51" t="s">
        <v>223</v>
      </c>
      <c r="F2809" s="14" t="s">
        <v>5883</v>
      </c>
      <c r="G2809" s="14" t="s">
        <v>37</v>
      </c>
      <c r="H2809" s="14" t="s">
        <v>38</v>
      </c>
      <c r="I2809" s="14" t="s">
        <v>39</v>
      </c>
      <c r="J2809" s="15" t="s">
        <v>7586</v>
      </c>
      <c r="K2809" s="52" t="s">
        <v>5884</v>
      </c>
      <c r="L2809" s="109">
        <v>10712362</v>
      </c>
      <c r="M2809" s="19">
        <f t="shared" si="132"/>
        <v>0</v>
      </c>
      <c r="N2809" s="11">
        <f>M2809*(1+VOTOS!$P$3%)^Q2809</f>
        <v>0</v>
      </c>
      <c r="O2809" s="54">
        <f t="shared" si="130"/>
        <v>10712362</v>
      </c>
      <c r="P2809" s="103">
        <f t="shared" si="131"/>
        <v>7.1287944522264163E-5</v>
      </c>
      <c r="Q2809" s="6">
        <v>0</v>
      </c>
      <c r="R2809" s="6"/>
      <c r="S2809" s="6" t="s">
        <v>7</v>
      </c>
    </row>
    <row r="2810" spans="1:20" s="47" customFormat="1" ht="14" x14ac:dyDescent="0.15">
      <c r="A2810" s="8" t="s">
        <v>415</v>
      </c>
      <c r="B2810" s="114" t="s">
        <v>416</v>
      </c>
      <c r="C2810" s="40" t="s">
        <v>65</v>
      </c>
      <c r="D2810" s="6" t="s">
        <v>1367</v>
      </c>
      <c r="E2810" s="7" t="s">
        <v>1368</v>
      </c>
      <c r="F2810" s="6" t="s">
        <v>4319</v>
      </c>
      <c r="G2810" s="6" t="s">
        <v>68</v>
      </c>
      <c r="H2810" s="6" t="s">
        <v>38</v>
      </c>
      <c r="I2810" s="8" t="s">
        <v>39</v>
      </c>
      <c r="J2810" s="15" t="s">
        <v>7586</v>
      </c>
      <c r="K2810" s="7" t="s">
        <v>4320</v>
      </c>
      <c r="L2810" s="19">
        <v>2012706</v>
      </c>
      <c r="M2810" s="19">
        <f t="shared" si="132"/>
        <v>2012706</v>
      </c>
      <c r="N2810" s="11">
        <f>M2810*(1+VOTOS!$P$3%)^Q2810</f>
        <v>2055151.0650567673</v>
      </c>
      <c r="O2810" s="54">
        <f t="shared" si="130"/>
        <v>2055151.0650567673</v>
      </c>
      <c r="P2810" s="103">
        <f t="shared" si="131"/>
        <v>1.3676488444904956E-5</v>
      </c>
      <c r="Q2810" s="6">
        <v>173</v>
      </c>
      <c r="R2810" s="6"/>
      <c r="S2810" s="6" t="s">
        <v>11</v>
      </c>
    </row>
    <row r="2811" spans="1:20" s="47" customFormat="1" ht="14" x14ac:dyDescent="0.15">
      <c r="A2811" s="8" t="s">
        <v>415</v>
      </c>
      <c r="B2811" s="114" t="s">
        <v>416</v>
      </c>
      <c r="C2811" s="40" t="s">
        <v>65</v>
      </c>
      <c r="D2811" s="6" t="s">
        <v>1437</v>
      </c>
      <c r="E2811" s="7" t="s">
        <v>1438</v>
      </c>
      <c r="F2811" s="6" t="s">
        <v>2641</v>
      </c>
      <c r="G2811" s="6" t="s">
        <v>68</v>
      </c>
      <c r="H2811" s="6" t="s">
        <v>38</v>
      </c>
      <c r="I2811" s="8" t="s">
        <v>39</v>
      </c>
      <c r="J2811" s="15" t="s">
        <v>7586</v>
      </c>
      <c r="K2811" s="7" t="s">
        <v>2642</v>
      </c>
      <c r="L2811" s="19">
        <v>1632825</v>
      </c>
      <c r="M2811" s="19">
        <f t="shared" si="132"/>
        <v>1632825</v>
      </c>
      <c r="N2811" s="11">
        <f>M2811*(1+VOTOS!$P$3%)^Q2811</f>
        <v>1658632.9758931876</v>
      </c>
      <c r="O2811" s="54">
        <f t="shared" si="130"/>
        <v>1658632.9758931876</v>
      </c>
      <c r="P2811" s="103">
        <f t="shared" si="131"/>
        <v>1.103776511363894E-5</v>
      </c>
      <c r="Q2811" s="6">
        <v>130</v>
      </c>
      <c r="R2811" s="6"/>
      <c r="S2811" s="6" t="s">
        <v>11</v>
      </c>
    </row>
    <row r="2812" spans="1:20" s="47" customFormat="1" ht="14" x14ac:dyDescent="0.15">
      <c r="A2812" s="14" t="s">
        <v>5234</v>
      </c>
      <c r="B2812" s="115" t="s">
        <v>416</v>
      </c>
      <c r="C2812" s="40" t="s">
        <v>65</v>
      </c>
      <c r="D2812" s="12" t="s">
        <v>1848</v>
      </c>
      <c r="E2812" s="51" t="s">
        <v>1849</v>
      </c>
      <c r="F2812" s="14" t="s">
        <v>6035</v>
      </c>
      <c r="G2812" s="14" t="s">
        <v>37</v>
      </c>
      <c r="H2812" s="14" t="s">
        <v>38</v>
      </c>
      <c r="I2812" s="14" t="s">
        <v>39</v>
      </c>
      <c r="J2812" s="15" t="s">
        <v>7586</v>
      </c>
      <c r="K2812" s="52" t="s">
        <v>6036</v>
      </c>
      <c r="L2812" s="109">
        <v>219371</v>
      </c>
      <c r="M2812" s="19">
        <f t="shared" si="132"/>
        <v>0</v>
      </c>
      <c r="N2812" s="11">
        <f>M2812*(1+VOTOS!$P$3%)^Q2812</f>
        <v>0</v>
      </c>
      <c r="O2812" s="54">
        <f t="shared" si="130"/>
        <v>219371</v>
      </c>
      <c r="P2812" s="103">
        <f t="shared" si="131"/>
        <v>1.4598561622351459E-6</v>
      </c>
      <c r="Q2812" s="6">
        <v>0</v>
      </c>
      <c r="R2812" s="6"/>
      <c r="S2812" s="6" t="s">
        <v>7</v>
      </c>
    </row>
    <row r="2813" spans="1:20" s="47" customFormat="1" ht="14" x14ac:dyDescent="0.15">
      <c r="A2813" s="14" t="s">
        <v>5234</v>
      </c>
      <c r="B2813" s="115" t="s">
        <v>416</v>
      </c>
      <c r="C2813" s="40" t="s">
        <v>65</v>
      </c>
      <c r="D2813" s="12" t="s">
        <v>1848</v>
      </c>
      <c r="E2813" s="51" t="s">
        <v>1849</v>
      </c>
      <c r="F2813" s="14" t="s">
        <v>6035</v>
      </c>
      <c r="G2813" s="14" t="s">
        <v>37</v>
      </c>
      <c r="H2813" s="14" t="s">
        <v>38</v>
      </c>
      <c r="I2813" s="14" t="s">
        <v>39</v>
      </c>
      <c r="J2813" s="15" t="s">
        <v>7586</v>
      </c>
      <c r="K2813" s="52" t="s">
        <v>6037</v>
      </c>
      <c r="L2813" s="109">
        <v>38258.5</v>
      </c>
      <c r="M2813" s="19">
        <f t="shared" si="132"/>
        <v>0</v>
      </c>
      <c r="N2813" s="11">
        <f>M2813*(1+VOTOS!$P$3%)^Q2813</f>
        <v>0</v>
      </c>
      <c r="O2813" s="54">
        <f t="shared" si="130"/>
        <v>38258.5</v>
      </c>
      <c r="P2813" s="103">
        <f t="shared" si="131"/>
        <v>2.5460022966970718E-7</v>
      </c>
      <c r="Q2813" s="6">
        <v>0</v>
      </c>
      <c r="R2813" s="6"/>
      <c r="S2813" s="6" t="s">
        <v>7</v>
      </c>
    </row>
    <row r="2814" spans="1:20" s="47" customFormat="1" ht="14" x14ac:dyDescent="0.15">
      <c r="A2814" s="14" t="s">
        <v>5234</v>
      </c>
      <c r="B2814" s="115" t="s">
        <v>416</v>
      </c>
      <c r="C2814" s="40" t="s">
        <v>65</v>
      </c>
      <c r="D2814" s="12" t="s">
        <v>1848</v>
      </c>
      <c r="E2814" s="51" t="s">
        <v>1849</v>
      </c>
      <c r="F2814" s="14" t="s">
        <v>6035</v>
      </c>
      <c r="G2814" s="14" t="s">
        <v>37</v>
      </c>
      <c r="H2814" s="14" t="s">
        <v>38</v>
      </c>
      <c r="I2814" s="14" t="s">
        <v>39</v>
      </c>
      <c r="J2814" s="15" t="s">
        <v>7586</v>
      </c>
      <c r="K2814" s="52" t="s">
        <v>6038</v>
      </c>
      <c r="L2814" s="109">
        <v>16451.5</v>
      </c>
      <c r="M2814" s="19">
        <f t="shared" si="132"/>
        <v>0</v>
      </c>
      <c r="N2814" s="11">
        <f>M2814*(1+VOTOS!$P$3%)^Q2814</f>
        <v>0</v>
      </c>
      <c r="O2814" s="54">
        <f t="shared" si="130"/>
        <v>16451.5</v>
      </c>
      <c r="P2814" s="103">
        <f t="shared" si="131"/>
        <v>1.0948039464200603E-7</v>
      </c>
      <c r="Q2814" s="6">
        <v>0</v>
      </c>
      <c r="R2814" s="6"/>
      <c r="S2814" s="6" t="s">
        <v>7</v>
      </c>
    </row>
    <row r="2815" spans="1:20" s="47" customFormat="1" ht="14" x14ac:dyDescent="0.15">
      <c r="A2815" s="14" t="s">
        <v>5234</v>
      </c>
      <c r="B2815" s="115" t="s">
        <v>416</v>
      </c>
      <c r="C2815" s="40" t="s">
        <v>65</v>
      </c>
      <c r="D2815" s="12" t="s">
        <v>188</v>
      </c>
      <c r="E2815" s="51" t="s">
        <v>189</v>
      </c>
      <c r="F2815" s="14" t="s">
        <v>5444</v>
      </c>
      <c r="G2815" s="14" t="s">
        <v>5442</v>
      </c>
      <c r="H2815" s="14" t="s">
        <v>38</v>
      </c>
      <c r="I2815" s="14" t="s">
        <v>39</v>
      </c>
      <c r="J2815" s="15" t="s">
        <v>7586</v>
      </c>
      <c r="K2815" s="52" t="s">
        <v>5449</v>
      </c>
      <c r="L2815" s="109">
        <v>59118648.5</v>
      </c>
      <c r="M2815" s="19">
        <f t="shared" si="132"/>
        <v>59118648.5</v>
      </c>
      <c r="N2815" s="11">
        <f>M2815*(1+VOTOS!$P$3%)^Q2815</f>
        <v>59211431.754133411</v>
      </c>
      <c r="O2815" s="54">
        <f t="shared" si="130"/>
        <v>59211431.754133411</v>
      </c>
      <c r="P2815" s="103">
        <f t="shared" si="131"/>
        <v>3.9403646571806416E-4</v>
      </c>
      <c r="Q2815" s="6">
        <v>13</v>
      </c>
      <c r="R2815" s="6"/>
      <c r="S2815" s="6" t="s">
        <v>7</v>
      </c>
    </row>
    <row r="2816" spans="1:20" s="47" customFormat="1" ht="14" x14ac:dyDescent="0.15">
      <c r="A2816" s="14" t="s">
        <v>5234</v>
      </c>
      <c r="B2816" s="115" t="s">
        <v>416</v>
      </c>
      <c r="C2816" s="40" t="s">
        <v>65</v>
      </c>
      <c r="D2816" s="12" t="s">
        <v>188</v>
      </c>
      <c r="E2816" s="51" t="s">
        <v>189</v>
      </c>
      <c r="F2816" s="14" t="s">
        <v>5444</v>
      </c>
      <c r="G2816" s="14" t="s">
        <v>5442</v>
      </c>
      <c r="H2816" s="14" t="s">
        <v>38</v>
      </c>
      <c r="I2816" s="14" t="s">
        <v>39</v>
      </c>
      <c r="J2816" s="15" t="s">
        <v>7586</v>
      </c>
      <c r="K2816" s="52" t="s">
        <v>5447</v>
      </c>
      <c r="L2816" s="109">
        <v>19849053</v>
      </c>
      <c r="M2816" s="19">
        <f t="shared" si="132"/>
        <v>19849053</v>
      </c>
      <c r="N2816" s="11">
        <f>M2816*(1+VOTOS!$P$3%)^Q2816</f>
        <v>20360761.052856546</v>
      </c>
      <c r="O2816" s="54">
        <f t="shared" si="130"/>
        <v>20360761.052856546</v>
      </c>
      <c r="P2816" s="103">
        <f t="shared" si="131"/>
        <v>1.3549549617228342E-4</v>
      </c>
      <c r="Q2816" s="6">
        <v>211</v>
      </c>
      <c r="R2816" s="6"/>
      <c r="S2816" s="6" t="s">
        <v>7</v>
      </c>
    </row>
    <row r="2817" spans="1:20" s="47" customFormat="1" ht="14" x14ac:dyDescent="0.15">
      <c r="A2817" s="14" t="s">
        <v>5234</v>
      </c>
      <c r="B2817" s="115" t="s">
        <v>416</v>
      </c>
      <c r="C2817" s="40" t="s">
        <v>65</v>
      </c>
      <c r="D2817" s="12" t="s">
        <v>188</v>
      </c>
      <c r="E2817" s="51" t="s">
        <v>189</v>
      </c>
      <c r="F2817" s="14" t="s">
        <v>5444</v>
      </c>
      <c r="G2817" s="14" t="s">
        <v>5442</v>
      </c>
      <c r="H2817" s="14" t="s">
        <v>38</v>
      </c>
      <c r="I2817" s="14" t="s">
        <v>39</v>
      </c>
      <c r="J2817" s="15" t="s">
        <v>7586</v>
      </c>
      <c r="K2817" s="52" t="s">
        <v>5446</v>
      </c>
      <c r="L2817" s="109">
        <v>18502922</v>
      </c>
      <c r="M2817" s="19">
        <f t="shared" si="132"/>
        <v>18502922</v>
      </c>
      <c r="N2817" s="11">
        <f>M2817*(1+VOTOS!$P$3%)^Q2817</f>
        <v>19074032.112575434</v>
      </c>
      <c r="O2817" s="54">
        <f t="shared" si="130"/>
        <v>19074032.112575434</v>
      </c>
      <c r="P2817" s="103">
        <f t="shared" si="131"/>
        <v>1.2693265435364886E-4</v>
      </c>
      <c r="Q2817" s="6">
        <v>252</v>
      </c>
      <c r="R2817" s="6"/>
      <c r="S2817" s="6" t="s">
        <v>7</v>
      </c>
    </row>
    <row r="2818" spans="1:20" s="47" customFormat="1" ht="14" x14ac:dyDescent="0.15">
      <c r="A2818" s="14" t="s">
        <v>5234</v>
      </c>
      <c r="B2818" s="115" t="s">
        <v>416</v>
      </c>
      <c r="C2818" s="40" t="s">
        <v>65</v>
      </c>
      <c r="D2818" s="12" t="s">
        <v>188</v>
      </c>
      <c r="E2818" s="51" t="s">
        <v>189</v>
      </c>
      <c r="F2818" s="14" t="s">
        <v>5444</v>
      </c>
      <c r="G2818" s="14" t="s">
        <v>5442</v>
      </c>
      <c r="H2818" s="14" t="s">
        <v>38</v>
      </c>
      <c r="I2818" s="14" t="s">
        <v>39</v>
      </c>
      <c r="J2818" s="15" t="s">
        <v>7586</v>
      </c>
      <c r="K2818" s="52" t="s">
        <v>5448</v>
      </c>
      <c r="L2818" s="109">
        <v>13371538.5</v>
      </c>
      <c r="M2818" s="19">
        <f t="shared" si="132"/>
        <v>13371538.5</v>
      </c>
      <c r="N2818" s="11">
        <f>M2818*(1+VOTOS!$P$3%)^Q2818</f>
        <v>13510981.175268995</v>
      </c>
      <c r="O2818" s="54">
        <f t="shared" si="130"/>
        <v>13510981.175268995</v>
      </c>
      <c r="P2818" s="103">
        <f t="shared" si="131"/>
        <v>8.991201720628295E-5</v>
      </c>
      <c r="Q2818" s="6">
        <v>86</v>
      </c>
      <c r="R2818" s="6"/>
      <c r="S2818" s="6" t="s">
        <v>7</v>
      </c>
    </row>
    <row r="2819" spans="1:20" s="47" customFormat="1" ht="14" x14ac:dyDescent="0.15">
      <c r="A2819" s="14" t="s">
        <v>5234</v>
      </c>
      <c r="B2819" s="115" t="s">
        <v>416</v>
      </c>
      <c r="C2819" s="40" t="s">
        <v>65</v>
      </c>
      <c r="D2819" s="12" t="s">
        <v>188</v>
      </c>
      <c r="E2819" s="51" t="s">
        <v>189</v>
      </c>
      <c r="F2819" s="14" t="s">
        <v>5444</v>
      </c>
      <c r="G2819" s="14" t="s">
        <v>5442</v>
      </c>
      <c r="H2819" s="14" t="s">
        <v>38</v>
      </c>
      <c r="I2819" s="14" t="s">
        <v>39</v>
      </c>
      <c r="J2819" s="15" t="s">
        <v>7586</v>
      </c>
      <c r="K2819" s="52" t="s">
        <v>5445</v>
      </c>
      <c r="L2819" s="109">
        <v>6500000</v>
      </c>
      <c r="M2819" s="19">
        <f t="shared" si="132"/>
        <v>6500000</v>
      </c>
      <c r="N2819" s="11">
        <f>M2819*(1+VOTOS!$P$3%)^Q2819</f>
        <v>6711144.8652728694</v>
      </c>
      <c r="O2819" s="54">
        <f t="shared" si="130"/>
        <v>6711144.8652728694</v>
      </c>
      <c r="P2819" s="103">
        <f t="shared" si="131"/>
        <v>4.4660899513706721E-5</v>
      </c>
      <c r="Q2819" s="6">
        <v>265</v>
      </c>
      <c r="R2819" s="6"/>
      <c r="S2819" s="6" t="s">
        <v>7</v>
      </c>
    </row>
    <row r="2820" spans="1:20" s="47" customFormat="1" ht="14" x14ac:dyDescent="0.15">
      <c r="A2820" s="8" t="s">
        <v>5234</v>
      </c>
      <c r="B2820" s="114" t="s">
        <v>416</v>
      </c>
      <c r="C2820" s="40" t="s">
        <v>65</v>
      </c>
      <c r="D2820" s="6" t="s">
        <v>961</v>
      </c>
      <c r="E2820" s="7" t="s">
        <v>962</v>
      </c>
      <c r="F2820" s="6" t="s">
        <v>5371</v>
      </c>
      <c r="G2820" s="6" t="s">
        <v>4936</v>
      </c>
      <c r="H2820" s="6" t="s">
        <v>38</v>
      </c>
      <c r="I2820" s="8" t="s">
        <v>39</v>
      </c>
      <c r="J2820" s="15" t="s">
        <v>7586</v>
      </c>
      <c r="K2820" s="7" t="s">
        <v>5369</v>
      </c>
      <c r="L2820" s="19">
        <v>715382</v>
      </c>
      <c r="M2820" s="19">
        <f t="shared" si="132"/>
        <v>0</v>
      </c>
      <c r="N2820" s="11">
        <f>M2820*(1+VOTOS!$P$3%)^Q2820</f>
        <v>0</v>
      </c>
      <c r="O2820" s="54">
        <f t="shared" si="130"/>
        <v>715382</v>
      </c>
      <c r="P2820" s="103">
        <f t="shared" si="131"/>
        <v>4.7606785812714674E-6</v>
      </c>
      <c r="Q2820" s="6">
        <v>0</v>
      </c>
      <c r="R2820" s="6"/>
      <c r="S2820" s="6" t="s">
        <v>93</v>
      </c>
    </row>
    <row r="2821" spans="1:20" s="47" customFormat="1" ht="14" x14ac:dyDescent="0.15">
      <c r="A2821" s="8" t="s">
        <v>5234</v>
      </c>
      <c r="B2821" s="114" t="s">
        <v>416</v>
      </c>
      <c r="C2821" s="40" t="s">
        <v>65</v>
      </c>
      <c r="D2821" s="6" t="s">
        <v>961</v>
      </c>
      <c r="E2821" s="7" t="s">
        <v>962</v>
      </c>
      <c r="F2821" s="6" t="s">
        <v>5371</v>
      </c>
      <c r="G2821" s="6" t="s">
        <v>4936</v>
      </c>
      <c r="H2821" s="6" t="s">
        <v>38</v>
      </c>
      <c r="I2821" s="8" t="s">
        <v>39</v>
      </c>
      <c r="J2821" s="15" t="s">
        <v>7586</v>
      </c>
      <c r="K2821" s="7" t="s">
        <v>4971</v>
      </c>
      <c r="L2821" s="19">
        <v>567225</v>
      </c>
      <c r="M2821" s="19">
        <f t="shared" si="132"/>
        <v>0</v>
      </c>
      <c r="N2821" s="11">
        <f>M2821*(1+VOTOS!$P$3%)^Q2821</f>
        <v>0</v>
      </c>
      <c r="O2821" s="54">
        <f t="shared" si="130"/>
        <v>567225</v>
      </c>
      <c r="P2821" s="103">
        <f t="shared" si="131"/>
        <v>3.7747328116470757E-6</v>
      </c>
      <c r="Q2821" s="6">
        <v>0</v>
      </c>
      <c r="R2821" s="6"/>
      <c r="S2821" s="6" t="s">
        <v>93</v>
      </c>
    </row>
    <row r="2822" spans="1:20" s="47" customFormat="1" ht="14" x14ac:dyDescent="0.15">
      <c r="A2822" s="8" t="s">
        <v>5234</v>
      </c>
      <c r="B2822" s="114" t="s">
        <v>416</v>
      </c>
      <c r="C2822" s="40" t="s">
        <v>65</v>
      </c>
      <c r="D2822" s="6" t="s">
        <v>961</v>
      </c>
      <c r="E2822" s="7" t="s">
        <v>962</v>
      </c>
      <c r="F2822" s="6" t="s">
        <v>5371</v>
      </c>
      <c r="G2822" s="6" t="s">
        <v>4936</v>
      </c>
      <c r="H2822" s="6" t="s">
        <v>38</v>
      </c>
      <c r="I2822" s="8" t="s">
        <v>39</v>
      </c>
      <c r="J2822" s="15" t="s">
        <v>7586</v>
      </c>
      <c r="K2822" s="7" t="s">
        <v>5372</v>
      </c>
      <c r="L2822" s="19">
        <v>352833</v>
      </c>
      <c r="M2822" s="19">
        <f t="shared" si="132"/>
        <v>0</v>
      </c>
      <c r="N2822" s="11">
        <f>M2822*(1+VOTOS!$P$3%)^Q2822</f>
        <v>0</v>
      </c>
      <c r="O2822" s="54">
        <f t="shared" si="130"/>
        <v>352833</v>
      </c>
      <c r="P2822" s="103">
        <f t="shared" si="131"/>
        <v>2.3480105815714622E-6</v>
      </c>
      <c r="Q2822" s="6">
        <v>0</v>
      </c>
      <c r="R2822" s="6"/>
      <c r="S2822" s="6" t="s">
        <v>93</v>
      </c>
    </row>
    <row r="2823" spans="1:20" s="47" customFormat="1" ht="14" x14ac:dyDescent="0.15">
      <c r="A2823" s="8" t="s">
        <v>5234</v>
      </c>
      <c r="B2823" s="114" t="s">
        <v>416</v>
      </c>
      <c r="C2823" s="40" t="s">
        <v>65</v>
      </c>
      <c r="D2823" s="6" t="s">
        <v>961</v>
      </c>
      <c r="E2823" s="7" t="s">
        <v>962</v>
      </c>
      <c r="F2823" s="6" t="s">
        <v>5371</v>
      </c>
      <c r="G2823" s="6" t="s">
        <v>4936</v>
      </c>
      <c r="H2823" s="6" t="s">
        <v>38</v>
      </c>
      <c r="I2823" s="8" t="s">
        <v>39</v>
      </c>
      <c r="J2823" s="15" t="s">
        <v>7586</v>
      </c>
      <c r="K2823" s="7" t="s">
        <v>5375</v>
      </c>
      <c r="L2823" s="19">
        <v>348502.5</v>
      </c>
      <c r="M2823" s="19">
        <f t="shared" si="132"/>
        <v>0</v>
      </c>
      <c r="N2823" s="11">
        <f>M2823*(1+VOTOS!$P$3%)^Q2823</f>
        <v>0</v>
      </c>
      <c r="O2823" s="54">
        <f t="shared" ref="O2823:O2886" si="133">+IF(N2823&gt;0,N2823,L2823)</f>
        <v>348502.5</v>
      </c>
      <c r="P2823" s="103">
        <f t="shared" ref="P2823:P2886" si="134">+O2823/$O$4</f>
        <v>2.3191922459183479E-6</v>
      </c>
      <c r="Q2823" s="6">
        <v>0</v>
      </c>
      <c r="R2823" s="6"/>
      <c r="S2823" s="6" t="s">
        <v>93</v>
      </c>
    </row>
    <row r="2824" spans="1:20" s="47" customFormat="1" ht="14" x14ac:dyDescent="0.15">
      <c r="A2824" s="8" t="s">
        <v>5234</v>
      </c>
      <c r="B2824" s="114" t="s">
        <v>416</v>
      </c>
      <c r="C2824" s="40" t="s">
        <v>65</v>
      </c>
      <c r="D2824" s="6" t="s">
        <v>961</v>
      </c>
      <c r="E2824" s="7" t="s">
        <v>962</v>
      </c>
      <c r="F2824" s="6" t="s">
        <v>5371</v>
      </c>
      <c r="G2824" s="6" t="s">
        <v>4936</v>
      </c>
      <c r="H2824" s="6" t="s">
        <v>38</v>
      </c>
      <c r="I2824" s="8" t="s">
        <v>39</v>
      </c>
      <c r="J2824" s="15" t="s">
        <v>7586</v>
      </c>
      <c r="K2824" s="7" t="s">
        <v>5374</v>
      </c>
      <c r="L2824" s="19">
        <v>337035.5</v>
      </c>
      <c r="M2824" s="19">
        <f t="shared" si="132"/>
        <v>0</v>
      </c>
      <c r="N2824" s="11">
        <f>M2824*(1+VOTOS!$P$3%)^Q2824</f>
        <v>0</v>
      </c>
      <c r="O2824" s="54">
        <f t="shared" si="133"/>
        <v>337035.5</v>
      </c>
      <c r="P2824" s="103">
        <f t="shared" si="134"/>
        <v>2.2428823844856593E-6</v>
      </c>
      <c r="Q2824" s="6">
        <v>0</v>
      </c>
      <c r="R2824" s="6"/>
      <c r="S2824" s="6" t="s">
        <v>93</v>
      </c>
    </row>
    <row r="2825" spans="1:20" s="47" customFormat="1" ht="14" x14ac:dyDescent="0.15">
      <c r="A2825" s="8" t="s">
        <v>5234</v>
      </c>
      <c r="B2825" s="114" t="s">
        <v>416</v>
      </c>
      <c r="C2825" s="40" t="s">
        <v>65</v>
      </c>
      <c r="D2825" s="6" t="s">
        <v>961</v>
      </c>
      <c r="E2825" s="7" t="s">
        <v>962</v>
      </c>
      <c r="F2825" s="6" t="s">
        <v>5371</v>
      </c>
      <c r="G2825" s="6" t="s">
        <v>4936</v>
      </c>
      <c r="H2825" s="6" t="s">
        <v>38</v>
      </c>
      <c r="I2825" s="8" t="s">
        <v>39</v>
      </c>
      <c r="J2825" s="15" t="s">
        <v>7586</v>
      </c>
      <c r="K2825" s="7" t="s">
        <v>4096</v>
      </c>
      <c r="L2825" s="19">
        <v>327881</v>
      </c>
      <c r="M2825" s="19">
        <f t="shared" si="132"/>
        <v>0</v>
      </c>
      <c r="N2825" s="11">
        <f>M2825*(1+VOTOS!$P$3%)^Q2825</f>
        <v>0</v>
      </c>
      <c r="O2825" s="54">
        <f t="shared" si="133"/>
        <v>327881</v>
      </c>
      <c r="P2825" s="103">
        <f t="shared" si="134"/>
        <v>2.1819616008033054E-6</v>
      </c>
      <c r="Q2825" s="6">
        <v>0</v>
      </c>
      <c r="R2825" s="6"/>
      <c r="S2825" s="6" t="s">
        <v>93</v>
      </c>
    </row>
    <row r="2826" spans="1:20" s="47" customFormat="1" ht="14" x14ac:dyDescent="0.15">
      <c r="A2826" s="8" t="s">
        <v>5234</v>
      </c>
      <c r="B2826" s="114" t="s">
        <v>416</v>
      </c>
      <c r="C2826" s="40" t="s">
        <v>65</v>
      </c>
      <c r="D2826" s="6" t="s">
        <v>961</v>
      </c>
      <c r="E2826" s="7" t="s">
        <v>962</v>
      </c>
      <c r="F2826" s="6" t="s">
        <v>5371</v>
      </c>
      <c r="G2826" s="6" t="s">
        <v>4936</v>
      </c>
      <c r="H2826" s="6" t="s">
        <v>38</v>
      </c>
      <c r="I2826" s="8" t="s">
        <v>39</v>
      </c>
      <c r="J2826" s="15" t="s">
        <v>7586</v>
      </c>
      <c r="K2826" s="7" t="s">
        <v>5373</v>
      </c>
      <c r="L2826" s="19">
        <v>318085</v>
      </c>
      <c r="M2826" s="19">
        <f t="shared" si="132"/>
        <v>0</v>
      </c>
      <c r="N2826" s="11">
        <f>M2826*(1+VOTOS!$P$3%)^Q2826</f>
        <v>0</v>
      </c>
      <c r="O2826" s="54">
        <f t="shared" si="133"/>
        <v>318085</v>
      </c>
      <c r="P2826" s="103">
        <f t="shared" si="134"/>
        <v>2.1167718037688045E-6</v>
      </c>
      <c r="Q2826" s="6">
        <v>0</v>
      </c>
      <c r="R2826" s="6"/>
      <c r="S2826" s="6" t="s">
        <v>93</v>
      </c>
      <c r="T2826" s="75"/>
    </row>
    <row r="2827" spans="1:20" s="47" customFormat="1" ht="14" x14ac:dyDescent="0.15">
      <c r="A2827" s="8" t="s">
        <v>5234</v>
      </c>
      <c r="B2827" s="114" t="s">
        <v>416</v>
      </c>
      <c r="C2827" s="40" t="s">
        <v>65</v>
      </c>
      <c r="D2827" s="6" t="s">
        <v>961</v>
      </c>
      <c r="E2827" s="7" t="s">
        <v>962</v>
      </c>
      <c r="F2827" s="6" t="s">
        <v>5371</v>
      </c>
      <c r="G2827" s="6" t="s">
        <v>4936</v>
      </c>
      <c r="H2827" s="6" t="s">
        <v>38</v>
      </c>
      <c r="I2827" s="8" t="s">
        <v>39</v>
      </c>
      <c r="J2827" s="15" t="s">
        <v>7586</v>
      </c>
      <c r="K2827" s="7" t="s">
        <v>5378</v>
      </c>
      <c r="L2827" s="19">
        <v>308829</v>
      </c>
      <c r="M2827" s="19">
        <f t="shared" si="132"/>
        <v>0</v>
      </c>
      <c r="N2827" s="11">
        <f>M2827*(1+VOTOS!$P$3%)^Q2827</f>
        <v>0</v>
      </c>
      <c r="O2827" s="54">
        <f t="shared" si="133"/>
        <v>308829</v>
      </c>
      <c r="P2827" s="103">
        <f t="shared" si="134"/>
        <v>2.0551755643495168E-6</v>
      </c>
      <c r="Q2827" s="6">
        <v>0</v>
      </c>
      <c r="R2827" s="6"/>
      <c r="S2827" s="6" t="s">
        <v>93</v>
      </c>
      <c r="T2827" s="75"/>
    </row>
    <row r="2828" spans="1:20" s="47" customFormat="1" ht="14" x14ac:dyDescent="0.15">
      <c r="A2828" s="8" t="s">
        <v>5234</v>
      </c>
      <c r="B2828" s="114" t="s">
        <v>416</v>
      </c>
      <c r="C2828" s="40" t="s">
        <v>65</v>
      </c>
      <c r="D2828" s="6" t="s">
        <v>961</v>
      </c>
      <c r="E2828" s="7" t="s">
        <v>962</v>
      </c>
      <c r="F2828" s="6" t="s">
        <v>5371</v>
      </c>
      <c r="G2828" s="6" t="s">
        <v>4936</v>
      </c>
      <c r="H2828" s="6" t="s">
        <v>38</v>
      </c>
      <c r="I2828" s="8" t="s">
        <v>39</v>
      </c>
      <c r="J2828" s="15" t="s">
        <v>7586</v>
      </c>
      <c r="K2828" s="7" t="s">
        <v>4479</v>
      </c>
      <c r="L2828" s="19">
        <v>302616.5</v>
      </c>
      <c r="M2828" s="19">
        <f t="shared" si="132"/>
        <v>0</v>
      </c>
      <c r="N2828" s="11">
        <f>M2828*(1+VOTOS!$P$3%)^Q2828</f>
        <v>0</v>
      </c>
      <c r="O2828" s="54">
        <f t="shared" si="133"/>
        <v>302616.5</v>
      </c>
      <c r="P2828" s="103">
        <f t="shared" si="134"/>
        <v>2.0138330149337515E-6</v>
      </c>
      <c r="Q2828" s="6">
        <v>0</v>
      </c>
      <c r="R2828" s="6"/>
      <c r="S2828" s="6" t="s">
        <v>93</v>
      </c>
    </row>
    <row r="2829" spans="1:20" s="47" customFormat="1" ht="14" x14ac:dyDescent="0.15">
      <c r="A2829" s="8" t="s">
        <v>5234</v>
      </c>
      <c r="B2829" s="114" t="s">
        <v>416</v>
      </c>
      <c r="C2829" s="40" t="s">
        <v>65</v>
      </c>
      <c r="D2829" s="6" t="s">
        <v>961</v>
      </c>
      <c r="E2829" s="7" t="s">
        <v>962</v>
      </c>
      <c r="F2829" s="6" t="s">
        <v>5371</v>
      </c>
      <c r="G2829" s="6" t="s">
        <v>4936</v>
      </c>
      <c r="H2829" s="6" t="s">
        <v>38</v>
      </c>
      <c r="I2829" s="8" t="s">
        <v>39</v>
      </c>
      <c r="J2829" s="15" t="s">
        <v>7586</v>
      </c>
      <c r="K2829" s="7" t="s">
        <v>4161</v>
      </c>
      <c r="L2829" s="19">
        <v>286771</v>
      </c>
      <c r="M2829" s="19">
        <f t="shared" si="132"/>
        <v>0</v>
      </c>
      <c r="N2829" s="11">
        <f>M2829*(1+VOTOS!$P$3%)^Q2829</f>
        <v>0</v>
      </c>
      <c r="O2829" s="54">
        <f t="shared" si="133"/>
        <v>286771</v>
      </c>
      <c r="P2829" s="103">
        <f t="shared" si="134"/>
        <v>1.9083853905043742E-6</v>
      </c>
      <c r="Q2829" s="6">
        <v>0</v>
      </c>
      <c r="R2829" s="6"/>
      <c r="S2829" s="6" t="s">
        <v>93</v>
      </c>
    </row>
    <row r="2830" spans="1:20" s="47" customFormat="1" ht="14" x14ac:dyDescent="0.15">
      <c r="A2830" s="8" t="s">
        <v>5234</v>
      </c>
      <c r="B2830" s="114" t="s">
        <v>416</v>
      </c>
      <c r="C2830" s="40" t="s">
        <v>65</v>
      </c>
      <c r="D2830" s="6" t="s">
        <v>961</v>
      </c>
      <c r="E2830" s="7" t="s">
        <v>962</v>
      </c>
      <c r="F2830" s="6" t="s">
        <v>5371</v>
      </c>
      <c r="G2830" s="6" t="s">
        <v>4936</v>
      </c>
      <c r="H2830" s="6" t="s">
        <v>38</v>
      </c>
      <c r="I2830" s="8" t="s">
        <v>39</v>
      </c>
      <c r="J2830" s="15" t="s">
        <v>7586</v>
      </c>
      <c r="K2830" s="7" t="s">
        <v>5376</v>
      </c>
      <c r="L2830" s="19">
        <v>248620</v>
      </c>
      <c r="M2830" s="19">
        <f t="shared" si="132"/>
        <v>0</v>
      </c>
      <c r="N2830" s="11">
        <f>M2830*(1+VOTOS!$P$3%)^Q2830</f>
        <v>0</v>
      </c>
      <c r="O2830" s="54">
        <f t="shared" si="133"/>
        <v>248620</v>
      </c>
      <c r="P2830" s="103">
        <f t="shared" si="134"/>
        <v>1.6545005449895474E-6</v>
      </c>
      <c r="Q2830" s="6">
        <v>0</v>
      </c>
      <c r="R2830" s="6"/>
      <c r="S2830" s="6" t="s">
        <v>93</v>
      </c>
      <c r="T2830" s="75"/>
    </row>
    <row r="2831" spans="1:20" s="47" customFormat="1" ht="14" x14ac:dyDescent="0.15">
      <c r="A2831" s="8" t="s">
        <v>5234</v>
      </c>
      <c r="B2831" s="114" t="s">
        <v>416</v>
      </c>
      <c r="C2831" s="40" t="s">
        <v>65</v>
      </c>
      <c r="D2831" s="6" t="s">
        <v>961</v>
      </c>
      <c r="E2831" s="7" t="s">
        <v>962</v>
      </c>
      <c r="F2831" s="6" t="s">
        <v>5371</v>
      </c>
      <c r="G2831" s="6" t="s">
        <v>4936</v>
      </c>
      <c r="H2831" s="6" t="s">
        <v>38</v>
      </c>
      <c r="I2831" s="8" t="s">
        <v>39</v>
      </c>
      <c r="J2831" s="15" t="s">
        <v>7586</v>
      </c>
      <c r="K2831" s="7" t="s">
        <v>2838</v>
      </c>
      <c r="L2831" s="19">
        <v>245318.5</v>
      </c>
      <c r="M2831" s="19">
        <f t="shared" si="132"/>
        <v>0</v>
      </c>
      <c r="N2831" s="11">
        <f>M2831*(1+VOTOS!$P$3%)^Q2831</f>
        <v>0</v>
      </c>
      <c r="O2831" s="54">
        <f t="shared" si="133"/>
        <v>245318.5</v>
      </c>
      <c r="P2831" s="103">
        <f t="shared" si="134"/>
        <v>1.632529933014312E-6</v>
      </c>
      <c r="Q2831" s="6">
        <v>0</v>
      </c>
      <c r="R2831" s="6"/>
      <c r="S2831" s="6" t="s">
        <v>93</v>
      </c>
      <c r="T2831" s="75"/>
    </row>
    <row r="2832" spans="1:20" s="47" customFormat="1" ht="14" x14ac:dyDescent="0.15">
      <c r="A2832" s="8" t="s">
        <v>5234</v>
      </c>
      <c r="B2832" s="114" t="s">
        <v>416</v>
      </c>
      <c r="C2832" s="40" t="s">
        <v>65</v>
      </c>
      <c r="D2832" s="6" t="s">
        <v>961</v>
      </c>
      <c r="E2832" s="7" t="s">
        <v>962</v>
      </c>
      <c r="F2832" s="6" t="s">
        <v>5371</v>
      </c>
      <c r="G2832" s="6" t="s">
        <v>4936</v>
      </c>
      <c r="H2832" s="6" t="s">
        <v>38</v>
      </c>
      <c r="I2832" s="8" t="s">
        <v>39</v>
      </c>
      <c r="J2832" s="15" t="s">
        <v>7586</v>
      </c>
      <c r="K2832" s="7" t="s">
        <v>3711</v>
      </c>
      <c r="L2832" s="19">
        <v>207953</v>
      </c>
      <c r="M2832" s="19">
        <f t="shared" si="132"/>
        <v>0</v>
      </c>
      <c r="N2832" s="11">
        <f>M2832*(1+VOTOS!$P$3%)^Q2832</f>
        <v>0</v>
      </c>
      <c r="O2832" s="54">
        <f t="shared" si="133"/>
        <v>207953</v>
      </c>
      <c r="P2832" s="103">
        <f t="shared" si="134"/>
        <v>1.3838723828823559E-6</v>
      </c>
      <c r="Q2832" s="6">
        <v>0</v>
      </c>
      <c r="R2832" s="6"/>
      <c r="S2832" s="6" t="s">
        <v>93</v>
      </c>
      <c r="T2832" s="75"/>
    </row>
    <row r="2833" spans="1:20" s="47" customFormat="1" ht="14" x14ac:dyDescent="0.15">
      <c r="A2833" s="8" t="s">
        <v>5234</v>
      </c>
      <c r="B2833" s="114" t="s">
        <v>416</v>
      </c>
      <c r="C2833" s="40" t="s">
        <v>65</v>
      </c>
      <c r="D2833" s="6" t="s">
        <v>961</v>
      </c>
      <c r="E2833" s="7" t="s">
        <v>962</v>
      </c>
      <c r="F2833" s="6" t="s">
        <v>5371</v>
      </c>
      <c r="G2833" s="6" t="s">
        <v>4936</v>
      </c>
      <c r="H2833" s="6" t="s">
        <v>38</v>
      </c>
      <c r="I2833" s="8" t="s">
        <v>39</v>
      </c>
      <c r="J2833" s="15" t="s">
        <v>7586</v>
      </c>
      <c r="K2833" s="7" t="s">
        <v>4250</v>
      </c>
      <c r="L2833" s="19">
        <v>196304.5</v>
      </c>
      <c r="M2833" s="19">
        <f t="shared" si="132"/>
        <v>0</v>
      </c>
      <c r="N2833" s="11">
        <f>M2833*(1+VOTOS!$P$3%)^Q2833</f>
        <v>0</v>
      </c>
      <c r="O2833" s="54">
        <f t="shared" si="133"/>
        <v>196304.5</v>
      </c>
      <c r="P2833" s="103">
        <f t="shared" si="134"/>
        <v>1.3063546868067759E-6</v>
      </c>
      <c r="Q2833" s="6">
        <v>0</v>
      </c>
      <c r="R2833" s="6"/>
      <c r="S2833" s="6" t="s">
        <v>93</v>
      </c>
      <c r="T2833" s="75"/>
    </row>
    <row r="2834" spans="1:20" s="47" customFormat="1" ht="14" x14ac:dyDescent="0.15">
      <c r="A2834" s="8" t="s">
        <v>5234</v>
      </c>
      <c r="B2834" s="114" t="s">
        <v>416</v>
      </c>
      <c r="C2834" s="40" t="s">
        <v>65</v>
      </c>
      <c r="D2834" s="6" t="s">
        <v>961</v>
      </c>
      <c r="E2834" s="7" t="s">
        <v>962</v>
      </c>
      <c r="F2834" s="6" t="s">
        <v>5371</v>
      </c>
      <c r="G2834" s="6" t="s">
        <v>4936</v>
      </c>
      <c r="H2834" s="6" t="s">
        <v>38</v>
      </c>
      <c r="I2834" s="8" t="s">
        <v>39</v>
      </c>
      <c r="J2834" s="15" t="s">
        <v>7586</v>
      </c>
      <c r="K2834" s="7" t="s">
        <v>3014</v>
      </c>
      <c r="L2834" s="19">
        <v>182814</v>
      </c>
      <c r="M2834" s="19">
        <f t="shared" ref="M2834:M2897" si="135">+IF(Q2834&gt;0,L2834,0)</f>
        <v>0</v>
      </c>
      <c r="N2834" s="11">
        <f>M2834*(1+VOTOS!$P$3%)^Q2834</f>
        <v>0</v>
      </c>
      <c r="O2834" s="54">
        <f t="shared" si="133"/>
        <v>182814</v>
      </c>
      <c r="P2834" s="103">
        <f t="shared" si="134"/>
        <v>1.2165789664215233E-6</v>
      </c>
      <c r="Q2834" s="6">
        <v>0</v>
      </c>
      <c r="R2834" s="6"/>
      <c r="S2834" s="6" t="s">
        <v>93</v>
      </c>
      <c r="T2834" s="75"/>
    </row>
    <row r="2835" spans="1:20" s="47" customFormat="1" ht="14" x14ac:dyDescent="0.15">
      <c r="A2835" s="8" t="s">
        <v>5234</v>
      </c>
      <c r="B2835" s="114" t="s">
        <v>416</v>
      </c>
      <c r="C2835" s="40" t="s">
        <v>65</v>
      </c>
      <c r="D2835" s="6" t="s">
        <v>961</v>
      </c>
      <c r="E2835" s="7" t="s">
        <v>962</v>
      </c>
      <c r="F2835" s="6" t="s">
        <v>5371</v>
      </c>
      <c r="G2835" s="6" t="s">
        <v>4936</v>
      </c>
      <c r="H2835" s="6" t="s">
        <v>38</v>
      </c>
      <c r="I2835" s="8" t="s">
        <v>39</v>
      </c>
      <c r="J2835" s="15" t="s">
        <v>7586</v>
      </c>
      <c r="K2835" s="7" t="s">
        <v>5377</v>
      </c>
      <c r="L2835" s="19">
        <v>139424</v>
      </c>
      <c r="M2835" s="19">
        <f t="shared" si="135"/>
        <v>0</v>
      </c>
      <c r="N2835" s="11">
        <f>M2835*(1+VOTOS!$P$3%)^Q2835</f>
        <v>0</v>
      </c>
      <c r="O2835" s="54">
        <f t="shared" si="133"/>
        <v>139424</v>
      </c>
      <c r="P2835" s="103">
        <f t="shared" si="134"/>
        <v>9.2782995730280207E-7</v>
      </c>
      <c r="Q2835" s="6">
        <v>0</v>
      </c>
      <c r="R2835" s="6"/>
      <c r="S2835" s="6" t="s">
        <v>93</v>
      </c>
      <c r="T2835" s="75"/>
    </row>
    <row r="2836" spans="1:20" s="47" customFormat="1" ht="14" x14ac:dyDescent="0.15">
      <c r="A2836" s="8" t="s">
        <v>5234</v>
      </c>
      <c r="B2836" s="114" t="s">
        <v>416</v>
      </c>
      <c r="C2836" s="40" t="s">
        <v>65</v>
      </c>
      <c r="D2836" s="6" t="s">
        <v>961</v>
      </c>
      <c r="E2836" s="7" t="s">
        <v>962</v>
      </c>
      <c r="F2836" s="6" t="s">
        <v>5371</v>
      </c>
      <c r="G2836" s="6" t="s">
        <v>4936</v>
      </c>
      <c r="H2836" s="6" t="s">
        <v>38</v>
      </c>
      <c r="I2836" s="8" t="s">
        <v>39</v>
      </c>
      <c r="J2836" s="15" t="s">
        <v>7586</v>
      </c>
      <c r="K2836" s="7" t="s">
        <v>2323</v>
      </c>
      <c r="L2836" s="19">
        <v>131881</v>
      </c>
      <c r="M2836" s="19">
        <f t="shared" si="135"/>
        <v>0</v>
      </c>
      <c r="N2836" s="11">
        <f>M2836*(1+VOTOS!$P$3%)^Q2836</f>
        <v>0</v>
      </c>
      <c r="O2836" s="54">
        <f t="shared" si="133"/>
        <v>131881</v>
      </c>
      <c r="P2836" s="103">
        <f t="shared" si="134"/>
        <v>8.7763328120733037E-7</v>
      </c>
      <c r="Q2836" s="6">
        <v>0</v>
      </c>
      <c r="R2836" s="6"/>
      <c r="S2836" s="6" t="s">
        <v>93</v>
      </c>
      <c r="T2836" s="75"/>
    </row>
    <row r="2837" spans="1:20" s="47" customFormat="1" ht="14" x14ac:dyDescent="0.15">
      <c r="A2837" s="8" t="s">
        <v>5234</v>
      </c>
      <c r="B2837" s="114" t="s">
        <v>416</v>
      </c>
      <c r="C2837" s="40" t="s">
        <v>65</v>
      </c>
      <c r="D2837" s="6" t="s">
        <v>961</v>
      </c>
      <c r="E2837" s="7" t="s">
        <v>962</v>
      </c>
      <c r="F2837" s="6" t="s">
        <v>5371</v>
      </c>
      <c r="G2837" s="6" t="s">
        <v>4936</v>
      </c>
      <c r="H2837" s="6" t="s">
        <v>38</v>
      </c>
      <c r="I2837" s="8" t="s">
        <v>39</v>
      </c>
      <c r="J2837" s="15" t="s">
        <v>7586</v>
      </c>
      <c r="K2837" s="7" t="s">
        <v>4404</v>
      </c>
      <c r="L2837" s="19">
        <v>89353.5</v>
      </c>
      <c r="M2837" s="19">
        <f t="shared" si="135"/>
        <v>0</v>
      </c>
      <c r="N2837" s="11">
        <f>M2837*(1+VOTOS!$P$3%)^Q2837</f>
        <v>0</v>
      </c>
      <c r="O2837" s="54">
        <f t="shared" si="133"/>
        <v>89353.5</v>
      </c>
      <c r="P2837" s="103">
        <f t="shared" si="134"/>
        <v>5.9462398216846401E-7</v>
      </c>
      <c r="Q2837" s="6">
        <v>0</v>
      </c>
      <c r="R2837" s="6"/>
      <c r="S2837" s="6" t="s">
        <v>93</v>
      </c>
      <c r="T2837" s="75"/>
    </row>
    <row r="2838" spans="1:20" s="47" customFormat="1" ht="14" x14ac:dyDescent="0.15">
      <c r="A2838" s="8" t="s">
        <v>5234</v>
      </c>
      <c r="B2838" s="114" t="s">
        <v>416</v>
      </c>
      <c r="C2838" s="40" t="s">
        <v>65</v>
      </c>
      <c r="D2838" s="6" t="s">
        <v>961</v>
      </c>
      <c r="E2838" s="7" t="s">
        <v>962</v>
      </c>
      <c r="F2838" s="6" t="s">
        <v>5371</v>
      </c>
      <c r="G2838" s="6" t="s">
        <v>4936</v>
      </c>
      <c r="H2838" s="6" t="s">
        <v>38</v>
      </c>
      <c r="I2838" s="8" t="s">
        <v>39</v>
      </c>
      <c r="J2838" s="15" t="s">
        <v>7586</v>
      </c>
      <c r="K2838" s="7" t="s">
        <v>5379</v>
      </c>
      <c r="L2838" s="19">
        <v>82550.5</v>
      </c>
      <c r="M2838" s="19">
        <f t="shared" si="135"/>
        <v>0</v>
      </c>
      <c r="N2838" s="11">
        <f>M2838*(1+VOTOS!$P$3%)^Q2838</f>
        <v>0</v>
      </c>
      <c r="O2838" s="54">
        <f t="shared" si="133"/>
        <v>82550.5</v>
      </c>
      <c r="P2838" s="103">
        <f t="shared" si="134"/>
        <v>5.4935181095309956E-7</v>
      </c>
      <c r="Q2838" s="6">
        <v>0</v>
      </c>
      <c r="R2838" s="6"/>
      <c r="S2838" s="6" t="s">
        <v>93</v>
      </c>
      <c r="T2838" s="75"/>
    </row>
    <row r="2839" spans="1:20" s="47" customFormat="1" ht="14" x14ac:dyDescent="0.15">
      <c r="A2839" s="14" t="s">
        <v>5234</v>
      </c>
      <c r="B2839" s="115" t="s">
        <v>416</v>
      </c>
      <c r="C2839" s="40" t="s">
        <v>65</v>
      </c>
      <c r="D2839" s="12" t="s">
        <v>1241</v>
      </c>
      <c r="E2839" s="51" t="s">
        <v>1242</v>
      </c>
      <c r="F2839" s="14" t="s">
        <v>6162</v>
      </c>
      <c r="G2839" s="14" t="s">
        <v>37</v>
      </c>
      <c r="H2839" s="14" t="s">
        <v>38</v>
      </c>
      <c r="I2839" s="14" t="s">
        <v>39</v>
      </c>
      <c r="J2839" s="15" t="s">
        <v>7586</v>
      </c>
      <c r="K2839" s="52" t="s">
        <v>6163</v>
      </c>
      <c r="L2839" s="109">
        <v>2672922</v>
      </c>
      <c r="M2839" s="19">
        <f t="shared" si="135"/>
        <v>0</v>
      </c>
      <c r="N2839" s="11">
        <f>M2839*(1+VOTOS!$P$3%)^Q2839</f>
        <v>0</v>
      </c>
      <c r="O2839" s="54">
        <f t="shared" si="133"/>
        <v>2672922</v>
      </c>
      <c r="P2839" s="103">
        <f t="shared" si="134"/>
        <v>1.7787591125873024E-5</v>
      </c>
      <c r="Q2839" s="6">
        <v>0</v>
      </c>
      <c r="R2839" s="6"/>
      <c r="S2839" s="6" t="s">
        <v>7</v>
      </c>
      <c r="T2839" s="75"/>
    </row>
    <row r="2840" spans="1:20" s="47" customFormat="1" ht="14" x14ac:dyDescent="0.15">
      <c r="A2840" s="8" t="s">
        <v>415</v>
      </c>
      <c r="B2840" s="114" t="s">
        <v>416</v>
      </c>
      <c r="C2840" s="40" t="s">
        <v>65</v>
      </c>
      <c r="D2840" s="6" t="s">
        <v>463</v>
      </c>
      <c r="E2840" s="7" t="s">
        <v>464</v>
      </c>
      <c r="F2840" s="6" t="s">
        <v>2643</v>
      </c>
      <c r="G2840" s="6" t="s">
        <v>4936</v>
      </c>
      <c r="H2840" s="6" t="s">
        <v>38</v>
      </c>
      <c r="I2840" s="8" t="s">
        <v>39</v>
      </c>
      <c r="J2840" s="15" t="s">
        <v>7586</v>
      </c>
      <c r="K2840" s="7" t="s">
        <v>2647</v>
      </c>
      <c r="L2840" s="19">
        <v>3031316</v>
      </c>
      <c r="M2840" s="19">
        <f t="shared" si="135"/>
        <v>3031316</v>
      </c>
      <c r="N2840" s="11">
        <f>M2840*(1+VOTOS!$P$3%)^Q2840</f>
        <v>3052967.6405355432</v>
      </c>
      <c r="O2840" s="54">
        <f t="shared" si="133"/>
        <v>3052967.6405355432</v>
      </c>
      <c r="P2840" s="103">
        <f t="shared" si="134"/>
        <v>2.0316694654901089E-5</v>
      </c>
      <c r="Q2840" s="48">
        <v>59</v>
      </c>
      <c r="R2840" s="48"/>
      <c r="S2840" s="48" t="s">
        <v>11</v>
      </c>
      <c r="T2840" s="75"/>
    </row>
    <row r="2841" spans="1:20" s="47" customFormat="1" ht="14" x14ac:dyDescent="0.15">
      <c r="A2841" s="8" t="s">
        <v>415</v>
      </c>
      <c r="B2841" s="114" t="s">
        <v>416</v>
      </c>
      <c r="C2841" s="40" t="s">
        <v>65</v>
      </c>
      <c r="D2841" s="6" t="s">
        <v>463</v>
      </c>
      <c r="E2841" s="7" t="s">
        <v>464</v>
      </c>
      <c r="F2841" s="6" t="s">
        <v>2643</v>
      </c>
      <c r="G2841" s="6" t="s">
        <v>4936</v>
      </c>
      <c r="H2841" s="6" t="s">
        <v>38</v>
      </c>
      <c r="I2841" s="8" t="s">
        <v>39</v>
      </c>
      <c r="J2841" s="15" t="s">
        <v>7586</v>
      </c>
      <c r="K2841" s="7" t="s">
        <v>2644</v>
      </c>
      <c r="L2841" s="19">
        <v>1330120</v>
      </c>
      <c r="M2841" s="19">
        <f t="shared" si="135"/>
        <v>1330120</v>
      </c>
      <c r="N2841" s="11">
        <f>M2841*(1+VOTOS!$P$3%)^Q2841</f>
        <v>1335103.4027051912</v>
      </c>
      <c r="O2841" s="54">
        <f t="shared" si="133"/>
        <v>1335103.4027051912</v>
      </c>
      <c r="P2841" s="103">
        <f t="shared" si="134"/>
        <v>8.8847611109047462E-6</v>
      </c>
      <c r="Q2841" s="6">
        <v>31</v>
      </c>
      <c r="R2841" s="6"/>
      <c r="S2841" s="6" t="s">
        <v>11</v>
      </c>
      <c r="T2841" s="75"/>
    </row>
    <row r="2842" spans="1:20" s="47" customFormat="1" ht="14" x14ac:dyDescent="0.15">
      <c r="A2842" s="8" t="s">
        <v>415</v>
      </c>
      <c r="B2842" s="114" t="s">
        <v>416</v>
      </c>
      <c r="C2842" s="40" t="s">
        <v>65</v>
      </c>
      <c r="D2842" s="6" t="s">
        <v>463</v>
      </c>
      <c r="E2842" s="7" t="s">
        <v>464</v>
      </c>
      <c r="F2842" s="6" t="s">
        <v>2643</v>
      </c>
      <c r="G2842" s="6" t="s">
        <v>4936</v>
      </c>
      <c r="H2842" s="6" t="s">
        <v>38</v>
      </c>
      <c r="I2842" s="8" t="s">
        <v>39</v>
      </c>
      <c r="J2842" s="15" t="s">
        <v>7586</v>
      </c>
      <c r="K2842" s="7" t="s">
        <v>2645</v>
      </c>
      <c r="L2842" s="19">
        <v>919244</v>
      </c>
      <c r="M2842" s="19">
        <f t="shared" si="135"/>
        <v>919244</v>
      </c>
      <c r="N2842" s="11">
        <f>M2842*(1+VOTOS!$P$3%)^Q2842</f>
        <v>924247.61391336413</v>
      </c>
      <c r="O2842" s="54">
        <f t="shared" si="133"/>
        <v>924247.61391336413</v>
      </c>
      <c r="P2842" s="103">
        <f t="shared" si="134"/>
        <v>6.1506241691133041E-6</v>
      </c>
      <c r="Q2842" s="6">
        <v>45</v>
      </c>
      <c r="R2842" s="6"/>
      <c r="S2842" s="6" t="s">
        <v>11</v>
      </c>
      <c r="T2842" s="75"/>
    </row>
    <row r="2843" spans="1:20" s="47" customFormat="1" ht="14" x14ac:dyDescent="0.15">
      <c r="A2843" s="8" t="s">
        <v>415</v>
      </c>
      <c r="B2843" s="114" t="s">
        <v>416</v>
      </c>
      <c r="C2843" s="40" t="s">
        <v>65</v>
      </c>
      <c r="D2843" s="6" t="s">
        <v>463</v>
      </c>
      <c r="E2843" s="7" t="s">
        <v>464</v>
      </c>
      <c r="F2843" s="6" t="s">
        <v>2643</v>
      </c>
      <c r="G2843" s="6" t="s">
        <v>4936</v>
      </c>
      <c r="H2843" s="6" t="s">
        <v>38</v>
      </c>
      <c r="I2843" s="8" t="s">
        <v>39</v>
      </c>
      <c r="J2843" s="15" t="s">
        <v>7586</v>
      </c>
      <c r="K2843" s="7" t="s">
        <v>2650</v>
      </c>
      <c r="L2843" s="19">
        <v>216611</v>
      </c>
      <c r="M2843" s="19">
        <f t="shared" si="135"/>
        <v>216611</v>
      </c>
      <c r="N2843" s="11">
        <f>M2843*(1+VOTOS!$P$3%)^Q2843</f>
        <v>218158.17736720439</v>
      </c>
      <c r="O2843" s="54">
        <f t="shared" si="133"/>
        <v>218158.17736720439</v>
      </c>
      <c r="P2843" s="103">
        <f t="shared" si="134"/>
        <v>1.4517851474055425E-6</v>
      </c>
      <c r="Q2843" s="6">
        <v>59</v>
      </c>
      <c r="R2843" s="6"/>
      <c r="S2843" s="6" t="s">
        <v>11</v>
      </c>
    </row>
    <row r="2844" spans="1:20" s="47" customFormat="1" ht="14" x14ac:dyDescent="0.15">
      <c r="A2844" s="8" t="s">
        <v>415</v>
      </c>
      <c r="B2844" s="114" t="s">
        <v>416</v>
      </c>
      <c r="C2844" s="40" t="s">
        <v>65</v>
      </c>
      <c r="D2844" s="6" t="s">
        <v>463</v>
      </c>
      <c r="E2844" s="7" t="s">
        <v>464</v>
      </c>
      <c r="F2844" s="6" t="s">
        <v>2643</v>
      </c>
      <c r="G2844" s="6" t="s">
        <v>4936</v>
      </c>
      <c r="H2844" s="6" t="s">
        <v>38</v>
      </c>
      <c r="I2844" s="8" t="s">
        <v>39</v>
      </c>
      <c r="J2844" s="15" t="s">
        <v>7586</v>
      </c>
      <c r="K2844" s="7" t="s">
        <v>4907</v>
      </c>
      <c r="L2844" s="19">
        <v>2803807</v>
      </c>
      <c r="M2844" s="19">
        <f t="shared" si="135"/>
        <v>2803807</v>
      </c>
      <c r="N2844" s="11">
        <f>M2844*(1+VOTOS!$P$3%)^Q2844</f>
        <v>2826560.086987569</v>
      </c>
      <c r="O2844" s="54">
        <f t="shared" si="133"/>
        <v>2826560.086987569</v>
      </c>
      <c r="P2844" s="103">
        <f t="shared" si="134"/>
        <v>1.8810012084171166E-5</v>
      </c>
      <c r="Q2844" s="6">
        <v>67</v>
      </c>
      <c r="R2844" s="6"/>
      <c r="S2844" s="6" t="s">
        <v>11</v>
      </c>
      <c r="T2844" s="75"/>
    </row>
    <row r="2845" spans="1:20" s="47" customFormat="1" ht="14" x14ac:dyDescent="0.15">
      <c r="A2845" s="8" t="s">
        <v>415</v>
      </c>
      <c r="B2845" s="114" t="s">
        <v>416</v>
      </c>
      <c r="C2845" s="40" t="s">
        <v>65</v>
      </c>
      <c r="D2845" s="6" t="s">
        <v>463</v>
      </c>
      <c r="E2845" s="7" t="s">
        <v>464</v>
      </c>
      <c r="F2845" s="6" t="s">
        <v>2643</v>
      </c>
      <c r="G2845" s="6" t="s">
        <v>4936</v>
      </c>
      <c r="H2845" s="6" t="s">
        <v>38</v>
      </c>
      <c r="I2845" s="8" t="s">
        <v>39</v>
      </c>
      <c r="J2845" s="15" t="s">
        <v>7586</v>
      </c>
      <c r="K2845" s="7" t="s">
        <v>4897</v>
      </c>
      <c r="L2845" s="19">
        <v>638379</v>
      </c>
      <c r="M2845" s="19">
        <f t="shared" si="135"/>
        <v>638379</v>
      </c>
      <c r="N2845" s="11">
        <f>M2845*(1+VOTOS!$P$3%)^Q2845</f>
        <v>650113.86601892649</v>
      </c>
      <c r="O2845" s="54">
        <f t="shared" si="133"/>
        <v>650113.86601892649</v>
      </c>
      <c r="P2845" s="103">
        <f t="shared" si="134"/>
        <v>4.3263363592372919E-6</v>
      </c>
      <c r="Q2845" s="6">
        <v>151</v>
      </c>
      <c r="R2845" s="6"/>
      <c r="S2845" s="6" t="s">
        <v>11</v>
      </c>
      <c r="T2845" s="75"/>
    </row>
    <row r="2846" spans="1:20" s="47" customFormat="1" ht="14" x14ac:dyDescent="0.15">
      <c r="A2846" s="8" t="s">
        <v>415</v>
      </c>
      <c r="B2846" s="114" t="s">
        <v>416</v>
      </c>
      <c r="C2846" s="40" t="s">
        <v>65</v>
      </c>
      <c r="D2846" s="6" t="s">
        <v>463</v>
      </c>
      <c r="E2846" s="7" t="s">
        <v>464</v>
      </c>
      <c r="F2846" s="6" t="s">
        <v>2643</v>
      </c>
      <c r="G2846" s="6" t="s">
        <v>4936</v>
      </c>
      <c r="H2846" s="6" t="s">
        <v>38</v>
      </c>
      <c r="I2846" s="8" t="s">
        <v>39</v>
      </c>
      <c r="J2846" s="15" t="s">
        <v>7586</v>
      </c>
      <c r="K2846" s="7" t="s">
        <v>2648</v>
      </c>
      <c r="L2846" s="19">
        <v>13666856</v>
      </c>
      <c r="M2846" s="19">
        <f t="shared" si="135"/>
        <v>13666856</v>
      </c>
      <c r="N2846" s="11">
        <f>M2846*(1+VOTOS!$P$3%)^Q2846</f>
        <v>13713096.389633136</v>
      </c>
      <c r="O2846" s="54">
        <f t="shared" si="133"/>
        <v>13713096.389633136</v>
      </c>
      <c r="P2846" s="103">
        <f t="shared" si="134"/>
        <v>9.1257040665039882E-5</v>
      </c>
      <c r="Q2846" s="6">
        <v>28</v>
      </c>
      <c r="R2846" s="6"/>
      <c r="S2846" s="6" t="s">
        <v>11</v>
      </c>
      <c r="T2846" s="75"/>
    </row>
    <row r="2847" spans="1:20" s="47" customFormat="1" ht="14" x14ac:dyDescent="0.15">
      <c r="A2847" s="8" t="s">
        <v>415</v>
      </c>
      <c r="B2847" s="114" t="s">
        <v>416</v>
      </c>
      <c r="C2847" s="40" t="s">
        <v>65</v>
      </c>
      <c r="D2847" s="6" t="s">
        <v>463</v>
      </c>
      <c r="E2847" s="7" t="s">
        <v>464</v>
      </c>
      <c r="F2847" s="6" t="s">
        <v>2643</v>
      </c>
      <c r="G2847" s="6" t="s">
        <v>4936</v>
      </c>
      <c r="H2847" s="6" t="s">
        <v>38</v>
      </c>
      <c r="I2847" s="8" t="s">
        <v>39</v>
      </c>
      <c r="J2847" s="15" t="s">
        <v>7586</v>
      </c>
      <c r="K2847" s="7" t="s">
        <v>2646</v>
      </c>
      <c r="L2847" s="19">
        <v>620007</v>
      </c>
      <c r="M2847" s="19">
        <f t="shared" si="135"/>
        <v>620007</v>
      </c>
      <c r="N2847" s="11">
        <f>M2847*(1+VOTOS!$P$3%)^Q2847</f>
        <v>622104.72937208612</v>
      </c>
      <c r="O2847" s="54">
        <f t="shared" si="133"/>
        <v>622104.72937208612</v>
      </c>
      <c r="P2847" s="103">
        <f t="shared" si="134"/>
        <v>4.1399429401765397E-6</v>
      </c>
      <c r="Q2847" s="48">
        <v>28</v>
      </c>
      <c r="R2847" s="48"/>
      <c r="S2847" s="48" t="s">
        <v>11</v>
      </c>
      <c r="T2847" s="75"/>
    </row>
    <row r="2848" spans="1:20" s="47" customFormat="1" ht="14" x14ac:dyDescent="0.15">
      <c r="A2848" s="8" t="s">
        <v>415</v>
      </c>
      <c r="B2848" s="114" t="s">
        <v>416</v>
      </c>
      <c r="C2848" s="40" t="s">
        <v>65</v>
      </c>
      <c r="D2848" s="6" t="s">
        <v>463</v>
      </c>
      <c r="E2848" s="7" t="s">
        <v>464</v>
      </c>
      <c r="F2848" s="6" t="s">
        <v>2643</v>
      </c>
      <c r="G2848" s="6" t="s">
        <v>4936</v>
      </c>
      <c r="H2848" s="6" t="s">
        <v>38</v>
      </c>
      <c r="I2848" s="8" t="s">
        <v>39</v>
      </c>
      <c r="J2848" s="15" t="s">
        <v>7586</v>
      </c>
      <c r="K2848" s="7" t="s">
        <v>2649</v>
      </c>
      <c r="L2848" s="19">
        <v>350000</v>
      </c>
      <c r="M2848" s="19">
        <f t="shared" si="135"/>
        <v>350000</v>
      </c>
      <c r="N2848" s="11">
        <f>M2848*(1+VOTOS!$P$3%)^Q2848</f>
        <v>354718.05573095003</v>
      </c>
      <c r="O2848" s="54">
        <f t="shared" si="133"/>
        <v>354718.05573095003</v>
      </c>
      <c r="P2848" s="103">
        <f t="shared" si="134"/>
        <v>2.3605551304178642E-6</v>
      </c>
      <c r="Q2848" s="6">
        <v>111</v>
      </c>
      <c r="R2848" s="6"/>
      <c r="S2848" s="6" t="s">
        <v>11</v>
      </c>
    </row>
    <row r="2849" spans="1:20" s="47" customFormat="1" ht="14" x14ac:dyDescent="0.15">
      <c r="A2849" s="8" t="s">
        <v>415</v>
      </c>
      <c r="B2849" s="114" t="s">
        <v>416</v>
      </c>
      <c r="C2849" s="40" t="s">
        <v>65</v>
      </c>
      <c r="D2849" s="6" t="s">
        <v>1323</v>
      </c>
      <c r="E2849" s="7" t="s">
        <v>1324</v>
      </c>
      <c r="F2849" s="6" t="s">
        <v>2651</v>
      </c>
      <c r="G2849" s="6" t="s">
        <v>4936</v>
      </c>
      <c r="H2849" s="6" t="s">
        <v>38</v>
      </c>
      <c r="I2849" s="8" t="s">
        <v>39</v>
      </c>
      <c r="J2849" s="15" t="s">
        <v>7586</v>
      </c>
      <c r="K2849" s="7" t="s">
        <v>2652</v>
      </c>
      <c r="L2849" s="19">
        <v>371525</v>
      </c>
      <c r="M2849" s="19">
        <f t="shared" si="135"/>
        <v>371525</v>
      </c>
      <c r="N2849" s="11">
        <f>M2849*(1+VOTOS!$P$3%)^Q2849</f>
        <v>372018.32153759291</v>
      </c>
      <c r="O2849" s="54">
        <f t="shared" si="133"/>
        <v>372018.32153759291</v>
      </c>
      <c r="P2849" s="103">
        <f t="shared" si="134"/>
        <v>2.4756838377043041E-6</v>
      </c>
      <c r="Q2849" s="6">
        <v>11</v>
      </c>
      <c r="R2849" s="6"/>
      <c r="S2849" s="6" t="s">
        <v>11</v>
      </c>
      <c r="T2849" s="75"/>
    </row>
    <row r="2850" spans="1:20" s="47" customFormat="1" ht="14" x14ac:dyDescent="0.15">
      <c r="A2850" s="8" t="s">
        <v>415</v>
      </c>
      <c r="B2850" s="114" t="s">
        <v>416</v>
      </c>
      <c r="C2850" s="40" t="s">
        <v>65</v>
      </c>
      <c r="D2850" s="6" t="s">
        <v>1323</v>
      </c>
      <c r="E2850" s="7" t="s">
        <v>1324</v>
      </c>
      <c r="F2850" s="6" t="s">
        <v>2651</v>
      </c>
      <c r="G2850" s="6" t="s">
        <v>4936</v>
      </c>
      <c r="H2850" s="6" t="s">
        <v>38</v>
      </c>
      <c r="I2850" s="8" t="s">
        <v>39</v>
      </c>
      <c r="J2850" s="15" t="s">
        <v>7586</v>
      </c>
      <c r="K2850" s="7" t="s">
        <v>5041</v>
      </c>
      <c r="L2850" s="19">
        <v>371525</v>
      </c>
      <c r="M2850" s="19">
        <f t="shared" si="135"/>
        <v>0</v>
      </c>
      <c r="N2850" s="11">
        <f>M2850*(1+VOTOS!$P$3%)^Q2850</f>
        <v>0</v>
      </c>
      <c r="O2850" s="54">
        <f t="shared" si="133"/>
        <v>371525</v>
      </c>
      <c r="P2850" s="103">
        <f t="shared" si="134"/>
        <v>2.4724009129484416E-6</v>
      </c>
      <c r="Q2850" s="6">
        <v>0</v>
      </c>
      <c r="R2850" s="6"/>
      <c r="S2850" s="6" t="s">
        <v>11</v>
      </c>
      <c r="T2850" s="75"/>
    </row>
    <row r="2851" spans="1:20" s="47" customFormat="1" ht="14" x14ac:dyDescent="0.15">
      <c r="A2851" s="8" t="s">
        <v>415</v>
      </c>
      <c r="B2851" s="114" t="s">
        <v>416</v>
      </c>
      <c r="C2851" s="40" t="s">
        <v>65</v>
      </c>
      <c r="D2851" s="6" t="s">
        <v>1323</v>
      </c>
      <c r="E2851" s="7" t="s">
        <v>1324</v>
      </c>
      <c r="F2851" s="6" t="s">
        <v>2651</v>
      </c>
      <c r="G2851" s="6" t="s">
        <v>4936</v>
      </c>
      <c r="H2851" s="6" t="s">
        <v>38</v>
      </c>
      <c r="I2851" s="8" t="s">
        <v>39</v>
      </c>
      <c r="J2851" s="15" t="s">
        <v>7586</v>
      </c>
      <c r="K2851" s="7" t="s">
        <v>5040</v>
      </c>
      <c r="L2851" s="19">
        <v>1881750</v>
      </c>
      <c r="M2851" s="19">
        <f t="shared" si="135"/>
        <v>0</v>
      </c>
      <c r="N2851" s="11">
        <f>M2851*(1+VOTOS!$P$3%)^Q2851</f>
        <v>0</v>
      </c>
      <c r="O2851" s="54">
        <f t="shared" si="133"/>
        <v>1881750</v>
      </c>
      <c r="P2851" s="103">
        <f t="shared" si="134"/>
        <v>1.2522550078570028E-5</v>
      </c>
      <c r="Q2851" s="6">
        <v>0</v>
      </c>
      <c r="R2851" s="6"/>
      <c r="S2851" s="6" t="s">
        <v>11</v>
      </c>
      <c r="T2851" s="75"/>
    </row>
    <row r="2852" spans="1:20" s="47" customFormat="1" ht="14" x14ac:dyDescent="0.15">
      <c r="A2852" s="8" t="s">
        <v>415</v>
      </c>
      <c r="B2852" s="114" t="s">
        <v>416</v>
      </c>
      <c r="C2852" s="40" t="s">
        <v>65</v>
      </c>
      <c r="D2852" s="6" t="s">
        <v>192</v>
      </c>
      <c r="E2852" s="7" t="s">
        <v>193</v>
      </c>
      <c r="F2852" s="6" t="s">
        <v>2653</v>
      </c>
      <c r="G2852" s="6" t="s">
        <v>5224</v>
      </c>
      <c r="H2852" s="6" t="s">
        <v>38</v>
      </c>
      <c r="I2852" s="8" t="s">
        <v>39</v>
      </c>
      <c r="J2852" s="15" t="s">
        <v>7586</v>
      </c>
      <c r="K2852" s="7" t="s">
        <v>895</v>
      </c>
      <c r="L2852" s="19">
        <v>116682488</v>
      </c>
      <c r="M2852" s="19">
        <f t="shared" si="135"/>
        <v>116682488</v>
      </c>
      <c r="N2852" s="11">
        <f>M2852*(1+VOTOS!$P$3%)^Q2852</f>
        <v>122628161.20702356</v>
      </c>
      <c r="O2852" s="54">
        <f t="shared" si="133"/>
        <v>122628161.20702356</v>
      </c>
      <c r="P2852" s="103">
        <f t="shared" si="134"/>
        <v>8.1605807878725183E-4</v>
      </c>
      <c r="Q2852" s="6">
        <v>412</v>
      </c>
      <c r="R2852" s="6"/>
      <c r="S2852" s="6" t="s">
        <v>11</v>
      </c>
      <c r="T2852" s="75"/>
    </row>
    <row r="2853" spans="1:20" s="47" customFormat="1" ht="14" x14ac:dyDescent="0.15">
      <c r="A2853" s="8" t="s">
        <v>415</v>
      </c>
      <c r="B2853" s="114" t="s">
        <v>416</v>
      </c>
      <c r="C2853" s="40" t="s">
        <v>65</v>
      </c>
      <c r="D2853" s="6" t="s">
        <v>1572</v>
      </c>
      <c r="E2853" s="7" t="s">
        <v>1573</v>
      </c>
      <c r="F2853" s="6" t="s">
        <v>2654</v>
      </c>
      <c r="G2853" s="6" t="s">
        <v>4936</v>
      </c>
      <c r="H2853" s="6" t="s">
        <v>38</v>
      </c>
      <c r="I2853" s="8" t="s">
        <v>39</v>
      </c>
      <c r="J2853" s="15" t="s">
        <v>7586</v>
      </c>
      <c r="K2853" s="7" t="s">
        <v>2657</v>
      </c>
      <c r="L2853" s="19">
        <v>417800</v>
      </c>
      <c r="M2853" s="19">
        <f t="shared" si="135"/>
        <v>417800</v>
      </c>
      <c r="N2853" s="11">
        <f>M2853*(1+VOTOS!$P$3%)^Q2853</f>
        <v>425890.92858149513</v>
      </c>
      <c r="O2853" s="54">
        <f t="shared" si="133"/>
        <v>425890.92858149513</v>
      </c>
      <c r="P2853" s="103">
        <f t="shared" si="134"/>
        <v>2.8341918326932189E-6</v>
      </c>
      <c r="Q2853" s="48">
        <v>159</v>
      </c>
      <c r="R2853" s="48"/>
      <c r="S2853" s="48" t="s">
        <v>11</v>
      </c>
      <c r="T2853" s="75"/>
    </row>
    <row r="2854" spans="1:20" s="47" customFormat="1" ht="14" x14ac:dyDescent="0.15">
      <c r="A2854" s="8" t="s">
        <v>415</v>
      </c>
      <c r="B2854" s="114" t="s">
        <v>416</v>
      </c>
      <c r="C2854" s="40" t="s">
        <v>65</v>
      </c>
      <c r="D2854" s="6" t="s">
        <v>1572</v>
      </c>
      <c r="E2854" s="7" t="s">
        <v>1573</v>
      </c>
      <c r="F2854" s="6" t="s">
        <v>2654</v>
      </c>
      <c r="G2854" s="6" t="s">
        <v>4936</v>
      </c>
      <c r="H2854" s="6" t="s">
        <v>38</v>
      </c>
      <c r="I2854" s="8" t="s">
        <v>39</v>
      </c>
      <c r="J2854" s="15" t="s">
        <v>7586</v>
      </c>
      <c r="K2854" s="7" t="s">
        <v>2655</v>
      </c>
      <c r="L2854" s="19">
        <v>382800</v>
      </c>
      <c r="M2854" s="19">
        <f t="shared" si="135"/>
        <v>382800</v>
      </c>
      <c r="N2854" s="11">
        <f>M2854*(1+VOTOS!$P$3%)^Q2854</f>
        <v>390213.13418141776</v>
      </c>
      <c r="O2854" s="54">
        <f t="shared" si="133"/>
        <v>390213.13418141776</v>
      </c>
      <c r="P2854" s="103">
        <f t="shared" si="134"/>
        <v>2.5967655183220778E-6</v>
      </c>
      <c r="Q2854" s="48">
        <v>159</v>
      </c>
      <c r="R2854" s="48"/>
      <c r="S2854" s="48" t="s">
        <v>11</v>
      </c>
      <c r="T2854" s="75"/>
    </row>
    <row r="2855" spans="1:20" s="47" customFormat="1" ht="14" x14ac:dyDescent="0.15">
      <c r="A2855" s="8" t="s">
        <v>415</v>
      </c>
      <c r="B2855" s="114" t="s">
        <v>416</v>
      </c>
      <c r="C2855" s="40" t="s">
        <v>65</v>
      </c>
      <c r="D2855" s="6" t="s">
        <v>1572</v>
      </c>
      <c r="E2855" s="7" t="s">
        <v>1573</v>
      </c>
      <c r="F2855" s="6" t="s">
        <v>2654</v>
      </c>
      <c r="G2855" s="6" t="s">
        <v>4936</v>
      </c>
      <c r="H2855" s="6" t="s">
        <v>38</v>
      </c>
      <c r="I2855" s="8" t="s">
        <v>39</v>
      </c>
      <c r="J2855" s="15" t="s">
        <v>7586</v>
      </c>
      <c r="K2855" s="7" t="s">
        <v>2656</v>
      </c>
      <c r="L2855" s="19">
        <v>382800</v>
      </c>
      <c r="M2855" s="19">
        <f t="shared" si="135"/>
        <v>382800</v>
      </c>
      <c r="N2855" s="11">
        <f>M2855*(1+VOTOS!$P$3%)^Q2855</f>
        <v>390213.13418141776</v>
      </c>
      <c r="O2855" s="54">
        <f t="shared" si="133"/>
        <v>390213.13418141776</v>
      </c>
      <c r="P2855" s="103">
        <f t="shared" si="134"/>
        <v>2.5967655183220778E-6</v>
      </c>
      <c r="Q2855" s="6">
        <v>159</v>
      </c>
      <c r="R2855" s="6"/>
      <c r="S2855" s="6" t="s">
        <v>11</v>
      </c>
      <c r="T2855" s="75"/>
    </row>
    <row r="2856" spans="1:20" s="47" customFormat="1" ht="14" x14ac:dyDescent="0.15">
      <c r="A2856" s="8" t="s">
        <v>415</v>
      </c>
      <c r="B2856" s="114" t="s">
        <v>416</v>
      </c>
      <c r="C2856" s="40" t="s">
        <v>65</v>
      </c>
      <c r="D2856" s="6" t="s">
        <v>1237</v>
      </c>
      <c r="E2856" s="7" t="s">
        <v>1238</v>
      </c>
      <c r="F2856" s="6" t="s">
        <v>2658</v>
      </c>
      <c r="G2856" s="6" t="s">
        <v>1703</v>
      </c>
      <c r="H2856" s="6" t="s">
        <v>38</v>
      </c>
      <c r="I2856" s="8" t="s">
        <v>39</v>
      </c>
      <c r="J2856" s="15" t="s">
        <v>7586</v>
      </c>
      <c r="K2856" s="7" t="s">
        <v>2659</v>
      </c>
      <c r="L2856" s="19">
        <v>2727600</v>
      </c>
      <c r="M2856" s="19">
        <f t="shared" si="135"/>
        <v>2727600</v>
      </c>
      <c r="N2856" s="11">
        <f>M2856*(1+VOTOS!$P$3%)^Q2856</f>
        <v>2741123.8436882715</v>
      </c>
      <c r="O2856" s="54">
        <f t="shared" si="133"/>
        <v>2741123.8436882715</v>
      </c>
      <c r="P2856" s="103">
        <f t="shared" si="134"/>
        <v>1.8241456412461136E-5</v>
      </c>
      <c r="Q2856" s="6">
        <v>41</v>
      </c>
      <c r="R2856" s="6"/>
      <c r="S2856" s="6" t="s">
        <v>11</v>
      </c>
      <c r="T2856" s="75"/>
    </row>
    <row r="2857" spans="1:20" s="47" customFormat="1" ht="14" x14ac:dyDescent="0.15">
      <c r="A2857" s="8" t="s">
        <v>415</v>
      </c>
      <c r="B2857" s="114" t="s">
        <v>416</v>
      </c>
      <c r="C2857" s="40" t="s">
        <v>65</v>
      </c>
      <c r="D2857" s="6" t="s">
        <v>1155</v>
      </c>
      <c r="E2857" s="7" t="s">
        <v>1156</v>
      </c>
      <c r="F2857" s="6" t="s">
        <v>2660</v>
      </c>
      <c r="G2857" s="6" t="s">
        <v>68</v>
      </c>
      <c r="H2857" s="6" t="s">
        <v>38</v>
      </c>
      <c r="I2857" s="8" t="s">
        <v>39</v>
      </c>
      <c r="J2857" s="15" t="s">
        <v>7586</v>
      </c>
      <c r="K2857" s="7" t="s">
        <v>2661</v>
      </c>
      <c r="L2857" s="19">
        <v>3573987</v>
      </c>
      <c r="M2857" s="19">
        <f t="shared" si="135"/>
        <v>3573987</v>
      </c>
      <c r="N2857" s="11">
        <f>M2857*(1+VOTOS!$P$3%)^Q2857</f>
        <v>3630914.416972423</v>
      </c>
      <c r="O2857" s="54">
        <f t="shared" si="133"/>
        <v>3630914.416972423</v>
      </c>
      <c r="P2857" s="103">
        <f t="shared" si="134"/>
        <v>2.4162778061665508E-5</v>
      </c>
      <c r="Q2857" s="48">
        <v>131</v>
      </c>
      <c r="R2857" s="48"/>
      <c r="S2857" s="48" t="s">
        <v>11</v>
      </c>
      <c r="T2857" s="75"/>
    </row>
    <row r="2858" spans="1:20" s="47" customFormat="1" ht="14" x14ac:dyDescent="0.15">
      <c r="A2858" s="8" t="s">
        <v>415</v>
      </c>
      <c r="B2858" s="114" t="s">
        <v>416</v>
      </c>
      <c r="C2858" s="40" t="s">
        <v>65</v>
      </c>
      <c r="D2858" s="6" t="s">
        <v>903</v>
      </c>
      <c r="E2858" s="7" t="s">
        <v>904</v>
      </c>
      <c r="F2858" s="6" t="s">
        <v>2662</v>
      </c>
      <c r="G2858" s="6" t="s">
        <v>68</v>
      </c>
      <c r="H2858" s="6" t="s">
        <v>38</v>
      </c>
      <c r="I2858" s="8" t="s">
        <v>39</v>
      </c>
      <c r="J2858" s="15" t="s">
        <v>7586</v>
      </c>
      <c r="K2858" s="7" t="s">
        <v>2663</v>
      </c>
      <c r="L2858" s="19">
        <v>3775803</v>
      </c>
      <c r="M2858" s="19">
        <f t="shared" si="135"/>
        <v>3775803</v>
      </c>
      <c r="N2858" s="11">
        <f>M2858*(1+VOTOS!$P$3%)^Q2858</f>
        <v>3842892.3236902161</v>
      </c>
      <c r="O2858" s="54">
        <f t="shared" si="133"/>
        <v>3842892.3236902161</v>
      </c>
      <c r="P2858" s="103">
        <f t="shared" si="134"/>
        <v>2.5573435137485361E-5</v>
      </c>
      <c r="Q2858" s="48">
        <v>146</v>
      </c>
      <c r="R2858" s="48"/>
      <c r="S2858" s="48" t="s">
        <v>11</v>
      </c>
      <c r="T2858" s="75"/>
    </row>
    <row r="2859" spans="1:20" s="47" customFormat="1" ht="14" x14ac:dyDescent="0.15">
      <c r="A2859" s="8" t="s">
        <v>415</v>
      </c>
      <c r="B2859" s="114" t="s">
        <v>416</v>
      </c>
      <c r="C2859" s="40" t="s">
        <v>65</v>
      </c>
      <c r="D2859" s="6" t="s">
        <v>903</v>
      </c>
      <c r="E2859" s="7" t="s">
        <v>904</v>
      </c>
      <c r="F2859" s="6" t="s">
        <v>2662</v>
      </c>
      <c r="G2859" s="6" t="s">
        <v>68</v>
      </c>
      <c r="H2859" s="6" t="s">
        <v>38</v>
      </c>
      <c r="I2859" s="8" t="s">
        <v>39</v>
      </c>
      <c r="J2859" s="15" t="s">
        <v>7586</v>
      </c>
      <c r="K2859" s="7" t="s">
        <v>2214</v>
      </c>
      <c r="L2859" s="19">
        <v>1648887</v>
      </c>
      <c r="M2859" s="19">
        <f t="shared" si="135"/>
        <v>1648887</v>
      </c>
      <c r="N2859" s="11">
        <f>M2859*(1+VOTOS!$P$3%)^Q2859</f>
        <v>1671920.8107960222</v>
      </c>
      <c r="O2859" s="54">
        <f t="shared" si="133"/>
        <v>1671920.8107960222</v>
      </c>
      <c r="P2859" s="103">
        <f t="shared" si="134"/>
        <v>1.1126192151240386E-5</v>
      </c>
      <c r="Q2859" s="6">
        <v>115</v>
      </c>
      <c r="R2859" s="6"/>
      <c r="S2859" s="6" t="s">
        <v>11</v>
      </c>
      <c r="T2859" s="75"/>
    </row>
    <row r="2860" spans="1:20" s="47" customFormat="1" ht="14" x14ac:dyDescent="0.15">
      <c r="A2860" s="8" t="s">
        <v>415</v>
      </c>
      <c r="B2860" s="114" t="s">
        <v>416</v>
      </c>
      <c r="C2860" s="40" t="s">
        <v>65</v>
      </c>
      <c r="D2860" s="6" t="s">
        <v>903</v>
      </c>
      <c r="E2860" s="7" t="s">
        <v>904</v>
      </c>
      <c r="F2860" s="6" t="s">
        <v>2662</v>
      </c>
      <c r="G2860" s="6" t="s">
        <v>68</v>
      </c>
      <c r="H2860" s="6" t="s">
        <v>38</v>
      </c>
      <c r="I2860" s="8" t="s">
        <v>39</v>
      </c>
      <c r="J2860" s="15" t="s">
        <v>7586</v>
      </c>
      <c r="K2860" s="7" t="s">
        <v>2663</v>
      </c>
      <c r="L2860" s="19">
        <v>523757</v>
      </c>
      <c r="M2860" s="19">
        <f t="shared" si="135"/>
        <v>523757</v>
      </c>
      <c r="N2860" s="11">
        <f>M2860*(1+VOTOS!$P$3%)^Q2860</f>
        <v>531073.52298859297</v>
      </c>
      <c r="O2860" s="54">
        <f t="shared" si="133"/>
        <v>531073.52298859297</v>
      </c>
      <c r="P2860" s="103">
        <f t="shared" si="134"/>
        <v>3.5341542643960498E-6</v>
      </c>
      <c r="Q2860" s="6">
        <v>115</v>
      </c>
      <c r="R2860" s="6"/>
      <c r="S2860" s="6" t="s">
        <v>11</v>
      </c>
      <c r="T2860" s="75"/>
    </row>
    <row r="2861" spans="1:20" s="47" customFormat="1" ht="14" x14ac:dyDescent="0.15">
      <c r="A2861" s="8" t="s">
        <v>415</v>
      </c>
      <c r="B2861" s="114" t="s">
        <v>416</v>
      </c>
      <c r="C2861" s="40" t="s">
        <v>65</v>
      </c>
      <c r="D2861" s="6" t="s">
        <v>903</v>
      </c>
      <c r="E2861" s="7" t="s">
        <v>904</v>
      </c>
      <c r="F2861" s="6" t="s">
        <v>2662</v>
      </c>
      <c r="G2861" s="6" t="s">
        <v>68</v>
      </c>
      <c r="H2861" s="6" t="s">
        <v>38</v>
      </c>
      <c r="I2861" s="8" t="s">
        <v>39</v>
      </c>
      <c r="J2861" s="15" t="s">
        <v>7586</v>
      </c>
      <c r="K2861" s="7" t="s">
        <v>2289</v>
      </c>
      <c r="L2861" s="19">
        <v>223776</v>
      </c>
      <c r="M2861" s="19">
        <f t="shared" si="135"/>
        <v>223776</v>
      </c>
      <c r="N2861" s="11">
        <f>M2861*(1+VOTOS!$P$3%)^Q2861</f>
        <v>226901.99592615542</v>
      </c>
      <c r="O2861" s="54">
        <f t="shared" si="133"/>
        <v>226901.99592615542</v>
      </c>
      <c r="P2861" s="103">
        <f t="shared" si="134"/>
        <v>1.5099729543843625E-6</v>
      </c>
      <c r="Q2861" s="6">
        <v>115</v>
      </c>
      <c r="R2861" s="6"/>
      <c r="S2861" s="6" t="s">
        <v>11</v>
      </c>
      <c r="T2861" s="75"/>
    </row>
    <row r="2862" spans="1:20" s="47" customFormat="1" ht="14" x14ac:dyDescent="0.15">
      <c r="A2862" s="8" t="s">
        <v>415</v>
      </c>
      <c r="B2862" s="114" t="s">
        <v>416</v>
      </c>
      <c r="C2862" s="40" t="s">
        <v>65</v>
      </c>
      <c r="D2862" s="6" t="s">
        <v>982</v>
      </c>
      <c r="E2862" s="7" t="s">
        <v>983</v>
      </c>
      <c r="F2862" s="6" t="s">
        <v>4321</v>
      </c>
      <c r="G2862" s="6" t="s">
        <v>4936</v>
      </c>
      <c r="H2862" s="6" t="s">
        <v>38</v>
      </c>
      <c r="I2862" s="8" t="s">
        <v>39</v>
      </c>
      <c r="J2862" s="15" t="s">
        <v>7586</v>
      </c>
      <c r="K2862" s="7" t="s">
        <v>1343</v>
      </c>
      <c r="L2862" s="19">
        <v>1948800</v>
      </c>
      <c r="M2862" s="19">
        <f t="shared" si="135"/>
        <v>1948800</v>
      </c>
      <c r="N2862" s="11">
        <f>M2862*(1+VOTOS!$P$3%)^Q2862</f>
        <v>2424919.4338949164</v>
      </c>
      <c r="O2862" s="54">
        <f t="shared" si="133"/>
        <v>2424919.4338949164</v>
      </c>
      <c r="P2862" s="103">
        <f t="shared" si="134"/>
        <v>1.6137199440651932E-5</v>
      </c>
      <c r="Q2862" s="6">
        <v>1812</v>
      </c>
      <c r="R2862" s="6"/>
      <c r="S2862" s="6" t="s">
        <v>11</v>
      </c>
      <c r="T2862" s="75"/>
    </row>
    <row r="2863" spans="1:20" s="47" customFormat="1" ht="14" x14ac:dyDescent="0.15">
      <c r="A2863" s="8" t="s">
        <v>415</v>
      </c>
      <c r="B2863" s="114" t="s">
        <v>416</v>
      </c>
      <c r="C2863" s="40" t="s">
        <v>65</v>
      </c>
      <c r="D2863" s="6" t="s">
        <v>982</v>
      </c>
      <c r="E2863" s="7" t="s">
        <v>983</v>
      </c>
      <c r="F2863" s="6" t="s">
        <v>4321</v>
      </c>
      <c r="G2863" s="6" t="s">
        <v>4936</v>
      </c>
      <c r="H2863" s="6" t="s">
        <v>38</v>
      </c>
      <c r="I2863" s="8" t="s">
        <v>39</v>
      </c>
      <c r="J2863" s="15" t="s">
        <v>7586</v>
      </c>
      <c r="K2863" s="7" t="s">
        <v>3001</v>
      </c>
      <c r="L2863" s="19">
        <v>1848000</v>
      </c>
      <c r="M2863" s="19">
        <f t="shared" si="135"/>
        <v>1848000</v>
      </c>
      <c r="N2863" s="11">
        <f>M2863*(1+VOTOS!$P$3%)^Q2863</f>
        <v>2291738.7064299677</v>
      </c>
      <c r="O2863" s="54">
        <f t="shared" si="133"/>
        <v>2291738.7064299677</v>
      </c>
      <c r="P2863" s="103">
        <f t="shared" si="134"/>
        <v>1.5250916815871698E-5</v>
      </c>
      <c r="Q2863" s="6">
        <v>1784</v>
      </c>
      <c r="R2863" s="6"/>
      <c r="S2863" s="6" t="s">
        <v>11</v>
      </c>
      <c r="T2863" s="75"/>
    </row>
    <row r="2864" spans="1:20" s="47" customFormat="1" ht="14" x14ac:dyDescent="0.15">
      <c r="A2864" s="8" t="s">
        <v>415</v>
      </c>
      <c r="B2864" s="114" t="s">
        <v>416</v>
      </c>
      <c r="C2864" s="40" t="s">
        <v>65</v>
      </c>
      <c r="D2864" s="6" t="s">
        <v>982</v>
      </c>
      <c r="E2864" s="7" t="s">
        <v>983</v>
      </c>
      <c r="F2864" s="6" t="s">
        <v>4321</v>
      </c>
      <c r="G2864" s="6" t="s">
        <v>4936</v>
      </c>
      <c r="H2864" s="6" t="s">
        <v>38</v>
      </c>
      <c r="I2864" s="8" t="s">
        <v>39</v>
      </c>
      <c r="J2864" s="15" t="s">
        <v>7586</v>
      </c>
      <c r="K2864" s="7" t="s">
        <v>1650</v>
      </c>
      <c r="L2864" s="19">
        <v>1359600</v>
      </c>
      <c r="M2864" s="19">
        <f t="shared" si="135"/>
        <v>1359600</v>
      </c>
      <c r="N2864" s="11">
        <f>M2864*(1+VOTOS!$P$3%)^Q2864</f>
        <v>1688711.0855010569</v>
      </c>
      <c r="O2864" s="54">
        <f t="shared" si="133"/>
        <v>1688711.0855010569</v>
      </c>
      <c r="P2864" s="103">
        <f t="shared" si="134"/>
        <v>1.1237927002217797E-5</v>
      </c>
      <c r="Q2864" s="6">
        <v>1797</v>
      </c>
      <c r="R2864" s="6"/>
      <c r="S2864" s="6" t="s">
        <v>11</v>
      </c>
      <c r="T2864" s="75"/>
    </row>
    <row r="2865" spans="1:20" s="47" customFormat="1" ht="14" x14ac:dyDescent="0.15">
      <c r="A2865" s="8" t="s">
        <v>415</v>
      </c>
      <c r="B2865" s="114" t="s">
        <v>416</v>
      </c>
      <c r="C2865" s="40" t="s">
        <v>65</v>
      </c>
      <c r="D2865" s="6" t="s">
        <v>735</v>
      </c>
      <c r="E2865" s="7" t="s">
        <v>736</v>
      </c>
      <c r="F2865" s="6" t="s">
        <v>2664</v>
      </c>
      <c r="G2865" s="6" t="s">
        <v>4936</v>
      </c>
      <c r="H2865" s="6" t="s">
        <v>38</v>
      </c>
      <c r="I2865" s="8" t="s">
        <v>39</v>
      </c>
      <c r="J2865" s="15" t="s">
        <v>7586</v>
      </c>
      <c r="K2865" s="7" t="s">
        <v>2665</v>
      </c>
      <c r="L2865" s="19">
        <v>10550850</v>
      </c>
      <c r="M2865" s="19">
        <f t="shared" si="135"/>
        <v>10550850</v>
      </c>
      <c r="N2865" s="11">
        <f>M2865*(1+VOTOS!$P$3%)^Q2865</f>
        <v>10663450.022726074</v>
      </c>
      <c r="O2865" s="54">
        <f t="shared" si="133"/>
        <v>10663450.022726074</v>
      </c>
      <c r="P2865" s="103">
        <f t="shared" si="134"/>
        <v>7.0962448210397754E-5</v>
      </c>
      <c r="Q2865" s="48">
        <v>88</v>
      </c>
      <c r="R2865" s="48"/>
      <c r="S2865" s="48" t="s">
        <v>11</v>
      </c>
      <c r="T2865" s="75"/>
    </row>
    <row r="2866" spans="1:20" s="47" customFormat="1" ht="14" x14ac:dyDescent="0.15">
      <c r="A2866" s="8" t="s">
        <v>415</v>
      </c>
      <c r="B2866" s="114" t="s">
        <v>416</v>
      </c>
      <c r="C2866" s="40" t="s">
        <v>65</v>
      </c>
      <c r="D2866" s="6" t="s">
        <v>323</v>
      </c>
      <c r="E2866" s="7" t="s">
        <v>324</v>
      </c>
      <c r="F2866" s="6" t="s">
        <v>2666</v>
      </c>
      <c r="G2866" s="6" t="s">
        <v>5224</v>
      </c>
      <c r="H2866" s="6" t="s">
        <v>38</v>
      </c>
      <c r="I2866" s="8" t="s">
        <v>39</v>
      </c>
      <c r="J2866" s="15" t="s">
        <v>7586</v>
      </c>
      <c r="K2866" s="7" t="s">
        <v>4322</v>
      </c>
      <c r="L2866" s="19">
        <v>107509</v>
      </c>
      <c r="M2866" s="19">
        <f t="shared" si="135"/>
        <v>107509</v>
      </c>
      <c r="N2866" s="11">
        <f>M2866*(1+VOTOS!$P$3%)^Q2866</f>
        <v>126096.76287438993</v>
      </c>
      <c r="O2866" s="54">
        <f t="shared" si="133"/>
        <v>126096.76287438993</v>
      </c>
      <c r="P2866" s="103">
        <f t="shared" si="134"/>
        <v>8.3914070829818938E-7</v>
      </c>
      <c r="Q2866" s="6">
        <v>1322</v>
      </c>
      <c r="R2866" s="6"/>
      <c r="S2866" s="6" t="s">
        <v>11</v>
      </c>
    </row>
    <row r="2867" spans="1:20" s="47" customFormat="1" ht="14" x14ac:dyDescent="0.15">
      <c r="A2867" s="8" t="s">
        <v>415</v>
      </c>
      <c r="B2867" s="114" t="s">
        <v>416</v>
      </c>
      <c r="C2867" s="40" t="s">
        <v>65</v>
      </c>
      <c r="D2867" s="6" t="s">
        <v>323</v>
      </c>
      <c r="E2867" s="7" t="s">
        <v>324</v>
      </c>
      <c r="F2867" s="6" t="s">
        <v>2666</v>
      </c>
      <c r="G2867" s="6" t="s">
        <v>5224</v>
      </c>
      <c r="H2867" s="6" t="s">
        <v>38</v>
      </c>
      <c r="I2867" s="8" t="s">
        <v>39</v>
      </c>
      <c r="J2867" s="15" t="s">
        <v>7586</v>
      </c>
      <c r="K2867" s="7" t="s">
        <v>4888</v>
      </c>
      <c r="L2867" s="19">
        <v>19630718</v>
      </c>
      <c r="M2867" s="19">
        <f t="shared" si="135"/>
        <v>19630718</v>
      </c>
      <c r="N2867" s="11">
        <f>M2867*(1+VOTOS!$P$3%)^Q2867</f>
        <v>20020535.843791671</v>
      </c>
      <c r="O2867" s="54">
        <f t="shared" si="133"/>
        <v>20020535.843791671</v>
      </c>
      <c r="P2867" s="103">
        <f t="shared" si="134"/>
        <v>1.3323138711501925E-4</v>
      </c>
      <c r="Q2867" s="6">
        <v>163</v>
      </c>
      <c r="R2867" s="6"/>
      <c r="S2867" s="6" t="s">
        <v>11</v>
      </c>
    </row>
    <row r="2868" spans="1:20" s="47" customFormat="1" ht="14" x14ac:dyDescent="0.15">
      <c r="A2868" s="8" t="s">
        <v>415</v>
      </c>
      <c r="B2868" s="114" t="s">
        <v>416</v>
      </c>
      <c r="C2868" s="40" t="s">
        <v>65</v>
      </c>
      <c r="D2868" s="6" t="s">
        <v>323</v>
      </c>
      <c r="E2868" s="7" t="s">
        <v>324</v>
      </c>
      <c r="F2868" s="6" t="s">
        <v>2666</v>
      </c>
      <c r="G2868" s="6" t="s">
        <v>5224</v>
      </c>
      <c r="H2868" s="6" t="s">
        <v>38</v>
      </c>
      <c r="I2868" s="8" t="s">
        <v>39</v>
      </c>
      <c r="J2868" s="15" t="s">
        <v>7586</v>
      </c>
      <c r="K2868" s="7" t="s">
        <v>2678</v>
      </c>
      <c r="L2868" s="19">
        <v>8300596</v>
      </c>
      <c r="M2868" s="19">
        <f t="shared" si="135"/>
        <v>8300596</v>
      </c>
      <c r="N2868" s="11">
        <f>M2868*(1+VOTOS!$P$3%)^Q2868</f>
        <v>8313623.2989601037</v>
      </c>
      <c r="O2868" s="54">
        <f t="shared" si="133"/>
        <v>8313623.2989601037</v>
      </c>
      <c r="P2868" s="103">
        <f t="shared" si="134"/>
        <v>5.5324970955543757E-5</v>
      </c>
      <c r="Q2868" s="6">
        <v>13</v>
      </c>
      <c r="R2868" s="6"/>
      <c r="S2868" s="6" t="s">
        <v>11</v>
      </c>
      <c r="T2868" s="75"/>
    </row>
    <row r="2869" spans="1:20" s="47" customFormat="1" ht="14" x14ac:dyDescent="0.15">
      <c r="A2869" s="8" t="s">
        <v>415</v>
      </c>
      <c r="B2869" s="114" t="s">
        <v>416</v>
      </c>
      <c r="C2869" s="40" t="s">
        <v>65</v>
      </c>
      <c r="D2869" s="6" t="s">
        <v>323</v>
      </c>
      <c r="E2869" s="7" t="s">
        <v>324</v>
      </c>
      <c r="F2869" s="6" t="s">
        <v>2666</v>
      </c>
      <c r="G2869" s="6" t="s">
        <v>5224</v>
      </c>
      <c r="H2869" s="6" t="s">
        <v>38</v>
      </c>
      <c r="I2869" s="8" t="s">
        <v>39</v>
      </c>
      <c r="J2869" s="15" t="s">
        <v>7586</v>
      </c>
      <c r="K2869" s="7" t="s">
        <v>2667</v>
      </c>
      <c r="L2869" s="19">
        <v>1626830</v>
      </c>
      <c r="M2869" s="19">
        <f t="shared" si="135"/>
        <v>1626830</v>
      </c>
      <c r="N2869" s="11">
        <f>M2869*(1+VOTOS!$P$3%)^Q2869</f>
        <v>1640625.4640579694</v>
      </c>
      <c r="O2869" s="54">
        <f t="shared" si="133"/>
        <v>1640625.4640579694</v>
      </c>
      <c r="P2869" s="103">
        <f t="shared" si="134"/>
        <v>1.0917929870515804E-5</v>
      </c>
      <c r="Q2869" s="48">
        <v>70</v>
      </c>
      <c r="R2869" s="48"/>
      <c r="S2869" s="48" t="s">
        <v>11</v>
      </c>
      <c r="T2869" s="75"/>
    </row>
    <row r="2870" spans="1:20" s="47" customFormat="1" ht="14" x14ac:dyDescent="0.15">
      <c r="A2870" s="8" t="s">
        <v>415</v>
      </c>
      <c r="B2870" s="114" t="s">
        <v>416</v>
      </c>
      <c r="C2870" s="40" t="s">
        <v>65</v>
      </c>
      <c r="D2870" s="6" t="s">
        <v>323</v>
      </c>
      <c r="E2870" s="7" t="s">
        <v>324</v>
      </c>
      <c r="F2870" s="6" t="s">
        <v>2666</v>
      </c>
      <c r="G2870" s="6" t="s">
        <v>5224</v>
      </c>
      <c r="H2870" s="6" t="s">
        <v>38</v>
      </c>
      <c r="I2870" s="8" t="s">
        <v>39</v>
      </c>
      <c r="J2870" s="15" t="s">
        <v>7586</v>
      </c>
      <c r="K2870" s="7" t="s">
        <v>2676</v>
      </c>
      <c r="L2870" s="19">
        <v>379813</v>
      </c>
      <c r="M2870" s="19">
        <f t="shared" si="135"/>
        <v>379813</v>
      </c>
      <c r="N2870" s="11">
        <f>M2870*(1+VOTOS!$P$3%)^Q2870</f>
        <v>380409.09424430894</v>
      </c>
      <c r="O2870" s="54">
        <f t="shared" si="133"/>
        <v>380409.09424430894</v>
      </c>
      <c r="P2870" s="103">
        <f t="shared" si="134"/>
        <v>2.5315222176260525E-6</v>
      </c>
      <c r="Q2870" s="6">
        <v>13</v>
      </c>
      <c r="R2870" s="6"/>
      <c r="S2870" s="6" t="s">
        <v>11</v>
      </c>
      <c r="T2870" s="75"/>
    </row>
    <row r="2871" spans="1:20" s="47" customFormat="1" ht="14" x14ac:dyDescent="0.15">
      <c r="A2871" s="8" t="s">
        <v>415</v>
      </c>
      <c r="B2871" s="114" t="s">
        <v>416</v>
      </c>
      <c r="C2871" s="40" t="s">
        <v>65</v>
      </c>
      <c r="D2871" s="6" t="s">
        <v>323</v>
      </c>
      <c r="E2871" s="7" t="s">
        <v>324</v>
      </c>
      <c r="F2871" s="6" t="s">
        <v>2666</v>
      </c>
      <c r="G2871" s="6" t="s">
        <v>5224</v>
      </c>
      <c r="H2871" s="6" t="s">
        <v>38</v>
      </c>
      <c r="I2871" s="8" t="s">
        <v>39</v>
      </c>
      <c r="J2871" s="15" t="s">
        <v>7586</v>
      </c>
      <c r="K2871" s="7" t="s">
        <v>2670</v>
      </c>
      <c r="L2871" s="19">
        <v>2737</v>
      </c>
      <c r="M2871" s="19">
        <f t="shared" si="135"/>
        <v>2737</v>
      </c>
      <c r="N2871" s="11">
        <f>M2871*(1+VOTOS!$P$3%)^Q2871</f>
        <v>2741.2955610963118</v>
      </c>
      <c r="O2871" s="54">
        <f t="shared" si="133"/>
        <v>2741.2955610963118</v>
      </c>
      <c r="P2871" s="103">
        <f t="shared" si="134"/>
        <v>1.8242599146533965E-8</v>
      </c>
      <c r="Q2871" s="6">
        <v>13</v>
      </c>
      <c r="R2871" s="6"/>
      <c r="S2871" s="6" t="s">
        <v>11</v>
      </c>
      <c r="T2871" s="75"/>
    </row>
    <row r="2872" spans="1:20" s="47" customFormat="1" ht="14" x14ac:dyDescent="0.15">
      <c r="A2872" s="8" t="s">
        <v>415</v>
      </c>
      <c r="B2872" s="114" t="s">
        <v>416</v>
      </c>
      <c r="C2872" s="40" t="s">
        <v>65</v>
      </c>
      <c r="D2872" s="6" t="s">
        <v>323</v>
      </c>
      <c r="E2872" s="7" t="s">
        <v>324</v>
      </c>
      <c r="F2872" s="6" t="s">
        <v>2666</v>
      </c>
      <c r="G2872" s="6" t="s">
        <v>5224</v>
      </c>
      <c r="H2872" s="6" t="s">
        <v>38</v>
      </c>
      <c r="I2872" s="8" t="s">
        <v>39</v>
      </c>
      <c r="J2872" s="15" t="s">
        <v>7586</v>
      </c>
      <c r="K2872" s="7" t="s">
        <v>2680</v>
      </c>
      <c r="L2872" s="19">
        <v>2737</v>
      </c>
      <c r="M2872" s="19">
        <f t="shared" si="135"/>
        <v>2737</v>
      </c>
      <c r="N2872" s="11">
        <f>M2872*(1+VOTOS!$P$3%)^Q2872</f>
        <v>2741.2955610963118</v>
      </c>
      <c r="O2872" s="54">
        <f t="shared" si="133"/>
        <v>2741.2955610963118</v>
      </c>
      <c r="P2872" s="103">
        <f t="shared" si="134"/>
        <v>1.8242599146533965E-8</v>
      </c>
      <c r="Q2872" s="6">
        <v>13</v>
      </c>
      <c r="R2872" s="6"/>
      <c r="S2872" s="6" t="s">
        <v>11</v>
      </c>
      <c r="T2872" s="75"/>
    </row>
    <row r="2873" spans="1:20" s="47" customFormat="1" ht="14" x14ac:dyDescent="0.15">
      <c r="A2873" s="8" t="s">
        <v>415</v>
      </c>
      <c r="B2873" s="114" t="s">
        <v>416</v>
      </c>
      <c r="C2873" s="40" t="s">
        <v>65</v>
      </c>
      <c r="D2873" s="6" t="s">
        <v>323</v>
      </c>
      <c r="E2873" s="7" t="s">
        <v>324</v>
      </c>
      <c r="F2873" s="6" t="s">
        <v>2666</v>
      </c>
      <c r="G2873" s="6" t="s">
        <v>5224</v>
      </c>
      <c r="H2873" s="6" t="s">
        <v>38</v>
      </c>
      <c r="I2873" s="8" t="s">
        <v>39</v>
      </c>
      <c r="J2873" s="15" t="s">
        <v>7586</v>
      </c>
      <c r="K2873" s="7" t="s">
        <v>5129</v>
      </c>
      <c r="L2873" s="19">
        <v>5662256</v>
      </c>
      <c r="M2873" s="19">
        <f t="shared" si="135"/>
        <v>0</v>
      </c>
      <c r="N2873" s="11">
        <f>M2873*(1+VOTOS!$P$3%)^Q2873</f>
        <v>0</v>
      </c>
      <c r="O2873" s="54">
        <f t="shared" si="133"/>
        <v>5662256</v>
      </c>
      <c r="P2873" s="103">
        <f t="shared" si="134"/>
        <v>3.7680820681644013E-5</v>
      </c>
      <c r="Q2873" s="6">
        <v>0</v>
      </c>
      <c r="R2873" s="6"/>
      <c r="S2873" s="6" t="s">
        <v>11</v>
      </c>
      <c r="T2873" s="75"/>
    </row>
    <row r="2874" spans="1:20" s="47" customFormat="1" ht="14" x14ac:dyDescent="0.15">
      <c r="A2874" s="8" t="s">
        <v>415</v>
      </c>
      <c r="B2874" s="114" t="s">
        <v>416</v>
      </c>
      <c r="C2874" s="40" t="s">
        <v>65</v>
      </c>
      <c r="D2874" s="6" t="s">
        <v>323</v>
      </c>
      <c r="E2874" s="7" t="s">
        <v>324</v>
      </c>
      <c r="F2874" s="6" t="s">
        <v>2666</v>
      </c>
      <c r="G2874" s="6" t="s">
        <v>5224</v>
      </c>
      <c r="H2874" s="6" t="s">
        <v>38</v>
      </c>
      <c r="I2874" s="8" t="s">
        <v>39</v>
      </c>
      <c r="J2874" s="15" t="s">
        <v>7586</v>
      </c>
      <c r="K2874" s="7" t="s">
        <v>5128</v>
      </c>
      <c r="L2874" s="19">
        <v>5474</v>
      </c>
      <c r="M2874" s="19">
        <f t="shared" si="135"/>
        <v>0</v>
      </c>
      <c r="N2874" s="11">
        <f>M2874*(1+VOTOS!$P$3%)^Q2874</f>
        <v>0</v>
      </c>
      <c r="O2874" s="54">
        <f t="shared" si="133"/>
        <v>5474</v>
      </c>
      <c r="P2874" s="103">
        <f t="shared" si="134"/>
        <v>3.6428026640144728E-8</v>
      </c>
      <c r="Q2874" s="6">
        <v>0</v>
      </c>
      <c r="R2874" s="6"/>
      <c r="S2874" s="6" t="s">
        <v>11</v>
      </c>
      <c r="T2874" s="75"/>
    </row>
    <row r="2875" spans="1:20" s="47" customFormat="1" ht="14" x14ac:dyDescent="0.15">
      <c r="A2875" s="8" t="s">
        <v>415</v>
      </c>
      <c r="B2875" s="114" t="s">
        <v>416</v>
      </c>
      <c r="C2875" s="40" t="s">
        <v>65</v>
      </c>
      <c r="D2875" s="6" t="s">
        <v>323</v>
      </c>
      <c r="E2875" s="7" t="s">
        <v>324</v>
      </c>
      <c r="F2875" s="6" t="s">
        <v>2666</v>
      </c>
      <c r="G2875" s="6" t="s">
        <v>5224</v>
      </c>
      <c r="H2875" s="6" t="s">
        <v>38</v>
      </c>
      <c r="I2875" s="8" t="s">
        <v>39</v>
      </c>
      <c r="J2875" s="15" t="s">
        <v>7586</v>
      </c>
      <c r="K2875" s="7" t="s">
        <v>2669</v>
      </c>
      <c r="L2875" s="19">
        <v>1825635</v>
      </c>
      <c r="M2875" s="19">
        <f t="shared" si="135"/>
        <v>1825635</v>
      </c>
      <c r="N2875" s="11">
        <f>M2875*(1+VOTOS!$P$3%)^Q2875</f>
        <v>1828500.2271399582</v>
      </c>
      <c r="O2875" s="54">
        <f t="shared" si="133"/>
        <v>1828500.2271399582</v>
      </c>
      <c r="P2875" s="103">
        <f t="shared" si="134"/>
        <v>1.2168186880848571E-5</v>
      </c>
      <c r="Q2875" s="6">
        <v>13</v>
      </c>
      <c r="R2875" s="6"/>
      <c r="S2875" s="6" t="s">
        <v>11</v>
      </c>
      <c r="T2875" s="75"/>
    </row>
    <row r="2876" spans="1:20" s="47" customFormat="1" ht="14" x14ac:dyDescent="0.15">
      <c r="A2876" s="8" t="s">
        <v>415</v>
      </c>
      <c r="B2876" s="114" t="s">
        <v>416</v>
      </c>
      <c r="C2876" s="40" t="s">
        <v>65</v>
      </c>
      <c r="D2876" s="6" t="s">
        <v>323</v>
      </c>
      <c r="E2876" s="7" t="s">
        <v>324</v>
      </c>
      <c r="F2876" s="6" t="s">
        <v>2666</v>
      </c>
      <c r="G2876" s="6" t="s">
        <v>5224</v>
      </c>
      <c r="H2876" s="6" t="s">
        <v>38</v>
      </c>
      <c r="I2876" s="8" t="s">
        <v>39</v>
      </c>
      <c r="J2876" s="15" t="s">
        <v>7586</v>
      </c>
      <c r="K2876" s="7" t="s">
        <v>2677</v>
      </c>
      <c r="L2876" s="19">
        <v>1736264</v>
      </c>
      <c r="M2876" s="19">
        <f t="shared" si="135"/>
        <v>1736264</v>
      </c>
      <c r="N2876" s="11">
        <f>M2876*(1+VOTOS!$P$3%)^Q2876</f>
        <v>1738569.4610756941</v>
      </c>
      <c r="O2876" s="54">
        <f t="shared" si="133"/>
        <v>1738569.4610756941</v>
      </c>
      <c r="P2876" s="103">
        <f t="shared" si="134"/>
        <v>1.1569721345233366E-5</v>
      </c>
      <c r="Q2876" s="6">
        <v>11</v>
      </c>
      <c r="R2876" s="6"/>
      <c r="S2876" s="6" t="s">
        <v>11</v>
      </c>
      <c r="T2876" s="75"/>
    </row>
    <row r="2877" spans="1:20" s="47" customFormat="1" ht="14" x14ac:dyDescent="0.15">
      <c r="A2877" s="8" t="s">
        <v>415</v>
      </c>
      <c r="B2877" s="114" t="s">
        <v>416</v>
      </c>
      <c r="C2877" s="40" t="s">
        <v>65</v>
      </c>
      <c r="D2877" s="6" t="s">
        <v>323</v>
      </c>
      <c r="E2877" s="7" t="s">
        <v>324</v>
      </c>
      <c r="F2877" s="6" t="s">
        <v>2666</v>
      </c>
      <c r="G2877" s="6" t="s">
        <v>5224</v>
      </c>
      <c r="H2877" s="6" t="s">
        <v>38</v>
      </c>
      <c r="I2877" s="8" t="s">
        <v>39</v>
      </c>
      <c r="J2877" s="15" t="s">
        <v>7586</v>
      </c>
      <c r="K2877" s="7" t="s">
        <v>2675</v>
      </c>
      <c r="L2877" s="19">
        <v>1502962</v>
      </c>
      <c r="M2877" s="19">
        <f t="shared" si="135"/>
        <v>1502962</v>
      </c>
      <c r="N2877" s="11">
        <f>M2877*(1+VOTOS!$P$3%)^Q2877</f>
        <v>1505320.8107769219</v>
      </c>
      <c r="O2877" s="54">
        <f t="shared" si="133"/>
        <v>1505320.8107769219</v>
      </c>
      <c r="P2877" s="103">
        <f t="shared" si="134"/>
        <v>1.0017513079456699E-5</v>
      </c>
      <c r="Q2877" s="6">
        <v>13</v>
      </c>
      <c r="R2877" s="6"/>
      <c r="S2877" s="6" t="s">
        <v>11</v>
      </c>
      <c r="T2877" s="75"/>
    </row>
    <row r="2878" spans="1:20" s="47" customFormat="1" ht="14" x14ac:dyDescent="0.15">
      <c r="A2878" s="8" t="s">
        <v>415</v>
      </c>
      <c r="B2878" s="114" t="s">
        <v>416</v>
      </c>
      <c r="C2878" s="40" t="s">
        <v>65</v>
      </c>
      <c r="D2878" s="6" t="s">
        <v>323</v>
      </c>
      <c r="E2878" s="7" t="s">
        <v>324</v>
      </c>
      <c r="F2878" s="6" t="s">
        <v>2666</v>
      </c>
      <c r="G2878" s="6" t="s">
        <v>5224</v>
      </c>
      <c r="H2878" s="6" t="s">
        <v>38</v>
      </c>
      <c r="I2878" s="8" t="s">
        <v>39</v>
      </c>
      <c r="J2878" s="15" t="s">
        <v>7586</v>
      </c>
      <c r="K2878" s="7" t="s">
        <v>2674</v>
      </c>
      <c r="L2878" s="19">
        <v>1331015</v>
      </c>
      <c r="M2878" s="19">
        <f t="shared" si="135"/>
        <v>1331015</v>
      </c>
      <c r="N2878" s="11">
        <f>M2878*(1+VOTOS!$P$3%)^Q2878</f>
        <v>1342301.9627392646</v>
      </c>
      <c r="O2878" s="54">
        <f t="shared" si="133"/>
        <v>1342301.9627392646</v>
      </c>
      <c r="P2878" s="103">
        <f t="shared" si="134"/>
        <v>8.9326656298473664E-6</v>
      </c>
      <c r="Q2878" s="6">
        <v>70</v>
      </c>
      <c r="R2878" s="6"/>
      <c r="S2878" s="6" t="s">
        <v>11</v>
      </c>
      <c r="T2878" s="75"/>
    </row>
    <row r="2879" spans="1:20" s="47" customFormat="1" ht="14" x14ac:dyDescent="0.15">
      <c r="A2879" s="8" t="s">
        <v>415</v>
      </c>
      <c r="B2879" s="114" t="s">
        <v>416</v>
      </c>
      <c r="C2879" s="40" t="s">
        <v>65</v>
      </c>
      <c r="D2879" s="6" t="s">
        <v>323</v>
      </c>
      <c r="E2879" s="7" t="s">
        <v>324</v>
      </c>
      <c r="F2879" s="6" t="s">
        <v>2666</v>
      </c>
      <c r="G2879" s="6" t="s">
        <v>5224</v>
      </c>
      <c r="H2879" s="6" t="s">
        <v>38</v>
      </c>
      <c r="I2879" s="8" t="s">
        <v>39</v>
      </c>
      <c r="J2879" s="15" t="s">
        <v>7586</v>
      </c>
      <c r="K2879" s="7" t="s">
        <v>2672</v>
      </c>
      <c r="L2879" s="19">
        <v>755413</v>
      </c>
      <c r="M2879" s="19">
        <f t="shared" si="135"/>
        <v>755413</v>
      </c>
      <c r="N2879" s="11">
        <f>M2879*(1+VOTOS!$P$3%)^Q2879</f>
        <v>756598.57643202355</v>
      </c>
      <c r="O2879" s="54">
        <f t="shared" si="133"/>
        <v>756598.57643202355</v>
      </c>
      <c r="P2879" s="103">
        <f t="shared" si="134"/>
        <v>5.0349640296239185E-6</v>
      </c>
      <c r="Q2879" s="6">
        <v>13</v>
      </c>
      <c r="R2879" s="6"/>
      <c r="S2879" s="6" t="s">
        <v>11</v>
      </c>
    </row>
    <row r="2880" spans="1:20" s="47" customFormat="1" ht="14" x14ac:dyDescent="0.15">
      <c r="A2880" s="8" t="s">
        <v>415</v>
      </c>
      <c r="B2880" s="114" t="s">
        <v>416</v>
      </c>
      <c r="C2880" s="40" t="s">
        <v>65</v>
      </c>
      <c r="D2880" s="6" t="s">
        <v>323</v>
      </c>
      <c r="E2880" s="7" t="s">
        <v>324</v>
      </c>
      <c r="F2880" s="6" t="s">
        <v>2666</v>
      </c>
      <c r="G2880" s="6" t="s">
        <v>5224</v>
      </c>
      <c r="H2880" s="6" t="s">
        <v>38</v>
      </c>
      <c r="I2880" s="8" t="s">
        <v>39</v>
      </c>
      <c r="J2880" s="15" t="s">
        <v>7586</v>
      </c>
      <c r="K2880" s="7" t="s">
        <v>2679</v>
      </c>
      <c r="L2880" s="19">
        <v>755413</v>
      </c>
      <c r="M2880" s="19">
        <f t="shared" si="135"/>
        <v>755413</v>
      </c>
      <c r="N2880" s="11">
        <f>M2880*(1+VOTOS!$P$3%)^Q2880</f>
        <v>756598.57643202355</v>
      </c>
      <c r="O2880" s="54">
        <f t="shared" si="133"/>
        <v>756598.57643202355</v>
      </c>
      <c r="P2880" s="103">
        <f t="shared" si="134"/>
        <v>5.0349640296239185E-6</v>
      </c>
      <c r="Q2880" s="6">
        <v>13</v>
      </c>
      <c r="R2880" s="6"/>
      <c r="S2880" s="6" t="s">
        <v>11</v>
      </c>
    </row>
    <row r="2881" spans="1:20" s="47" customFormat="1" ht="14" x14ac:dyDescent="0.15">
      <c r="A2881" s="8" t="s">
        <v>415</v>
      </c>
      <c r="B2881" s="114" t="s">
        <v>416</v>
      </c>
      <c r="C2881" s="40" t="s">
        <v>65</v>
      </c>
      <c r="D2881" s="6" t="s">
        <v>323</v>
      </c>
      <c r="E2881" s="7" t="s">
        <v>324</v>
      </c>
      <c r="F2881" s="6" t="s">
        <v>2666</v>
      </c>
      <c r="G2881" s="6" t="s">
        <v>5224</v>
      </c>
      <c r="H2881" s="6" t="s">
        <v>38</v>
      </c>
      <c r="I2881" s="8" t="s">
        <v>39</v>
      </c>
      <c r="J2881" s="15" t="s">
        <v>7586</v>
      </c>
      <c r="K2881" s="7" t="s">
        <v>2673</v>
      </c>
      <c r="L2881" s="19">
        <v>546434</v>
      </c>
      <c r="M2881" s="19">
        <f t="shared" si="135"/>
        <v>546434</v>
      </c>
      <c r="N2881" s="11">
        <f>M2881*(1+VOTOS!$P$3%)^Q2881</f>
        <v>547291.59613887547</v>
      </c>
      <c r="O2881" s="54">
        <f t="shared" si="133"/>
        <v>547291.59613887547</v>
      </c>
      <c r="P2881" s="103">
        <f t="shared" si="134"/>
        <v>3.6420812649021346E-6</v>
      </c>
      <c r="Q2881" s="6">
        <v>13</v>
      </c>
      <c r="R2881" s="6"/>
      <c r="S2881" s="6" t="s">
        <v>11</v>
      </c>
    </row>
    <row r="2882" spans="1:20" s="47" customFormat="1" ht="14" x14ac:dyDescent="0.15">
      <c r="A2882" s="8" t="s">
        <v>415</v>
      </c>
      <c r="B2882" s="114" t="s">
        <v>416</v>
      </c>
      <c r="C2882" s="40" t="s">
        <v>65</v>
      </c>
      <c r="D2882" s="6" t="s">
        <v>323</v>
      </c>
      <c r="E2882" s="7" t="s">
        <v>324</v>
      </c>
      <c r="F2882" s="6" t="s">
        <v>2666</v>
      </c>
      <c r="G2882" s="6" t="s">
        <v>5224</v>
      </c>
      <c r="H2882" s="6" t="s">
        <v>38</v>
      </c>
      <c r="I2882" s="8" t="s">
        <v>39</v>
      </c>
      <c r="J2882" s="15" t="s">
        <v>7586</v>
      </c>
      <c r="K2882" s="7" t="s">
        <v>2671</v>
      </c>
      <c r="L2882" s="19">
        <v>375159</v>
      </c>
      <c r="M2882" s="19">
        <f t="shared" si="135"/>
        <v>375159</v>
      </c>
      <c r="N2882" s="11">
        <f>M2882*(1+VOTOS!$P$3%)^Q2882</f>
        <v>375747.79006405966</v>
      </c>
      <c r="O2882" s="54">
        <f t="shared" si="133"/>
        <v>375747.79006405966</v>
      </c>
      <c r="P2882" s="103">
        <f t="shared" si="134"/>
        <v>2.5005024673783474E-6</v>
      </c>
      <c r="Q2882" s="6">
        <v>13</v>
      </c>
      <c r="R2882" s="6"/>
      <c r="S2882" s="6" t="s">
        <v>11</v>
      </c>
    </row>
    <row r="2883" spans="1:20" s="47" customFormat="1" ht="14" x14ac:dyDescent="0.15">
      <c r="A2883" s="8" t="s">
        <v>415</v>
      </c>
      <c r="B2883" s="114" t="s">
        <v>416</v>
      </c>
      <c r="C2883" s="40" t="s">
        <v>65</v>
      </c>
      <c r="D2883" s="6" t="s">
        <v>323</v>
      </c>
      <c r="E2883" s="7" t="s">
        <v>324</v>
      </c>
      <c r="F2883" s="6" t="s">
        <v>2666</v>
      </c>
      <c r="G2883" s="6" t="s">
        <v>5224</v>
      </c>
      <c r="H2883" s="6" t="s">
        <v>38</v>
      </c>
      <c r="I2883" s="8" t="s">
        <v>39</v>
      </c>
      <c r="J2883" s="15" t="s">
        <v>7586</v>
      </c>
      <c r="K2883" s="7" t="s">
        <v>2668</v>
      </c>
      <c r="L2883" s="19">
        <v>238083</v>
      </c>
      <c r="M2883" s="19">
        <f t="shared" si="135"/>
        <v>238083</v>
      </c>
      <c r="N2883" s="11">
        <f>M2883*(1+VOTOS!$P$3%)^Q2883</f>
        <v>238399.13342745369</v>
      </c>
      <c r="O2883" s="54">
        <f t="shared" si="133"/>
        <v>238399.13342745369</v>
      </c>
      <c r="P2883" s="103">
        <f t="shared" si="134"/>
        <v>1.5864833729416698E-6</v>
      </c>
      <c r="Q2883" s="6">
        <v>11</v>
      </c>
      <c r="R2883" s="6"/>
      <c r="S2883" s="6" t="s">
        <v>11</v>
      </c>
    </row>
    <row r="2884" spans="1:20" s="47" customFormat="1" ht="14" x14ac:dyDescent="0.15">
      <c r="A2884" s="8" t="s">
        <v>415</v>
      </c>
      <c r="B2884" s="114" t="s">
        <v>416</v>
      </c>
      <c r="C2884" s="40" t="s">
        <v>65</v>
      </c>
      <c r="D2884" s="6" t="s">
        <v>323</v>
      </c>
      <c r="E2884" s="7" t="s">
        <v>324</v>
      </c>
      <c r="F2884" s="6" t="s">
        <v>2666</v>
      </c>
      <c r="G2884" s="6" t="s">
        <v>5224</v>
      </c>
      <c r="H2884" s="6" t="s">
        <v>38</v>
      </c>
      <c r="I2884" s="8" t="s">
        <v>39</v>
      </c>
      <c r="J2884" s="15" t="s">
        <v>7586</v>
      </c>
      <c r="K2884" s="7" t="s">
        <v>5127</v>
      </c>
      <c r="L2884" s="19">
        <v>986483</v>
      </c>
      <c r="M2884" s="19">
        <f t="shared" si="135"/>
        <v>0</v>
      </c>
      <c r="N2884" s="11">
        <f>M2884*(1+VOTOS!$P$3%)^Q2884</f>
        <v>0</v>
      </c>
      <c r="O2884" s="54">
        <f t="shared" si="133"/>
        <v>986483</v>
      </c>
      <c r="P2884" s="103">
        <f t="shared" si="134"/>
        <v>6.5647842535714082E-6</v>
      </c>
      <c r="Q2884" s="6">
        <v>0</v>
      </c>
      <c r="R2884" s="6"/>
      <c r="S2884" s="6" t="s">
        <v>11</v>
      </c>
    </row>
    <row r="2885" spans="1:20" s="47" customFormat="1" ht="14" x14ac:dyDescent="0.15">
      <c r="A2885" s="8" t="s">
        <v>415</v>
      </c>
      <c r="B2885" s="114" t="s">
        <v>416</v>
      </c>
      <c r="C2885" s="40" t="s">
        <v>65</v>
      </c>
      <c r="D2885" s="6" t="s">
        <v>323</v>
      </c>
      <c r="E2885" s="7" t="s">
        <v>324</v>
      </c>
      <c r="F2885" s="6" t="s">
        <v>2666</v>
      </c>
      <c r="G2885" s="6" t="s">
        <v>5224</v>
      </c>
      <c r="H2885" s="6" t="s">
        <v>38</v>
      </c>
      <c r="I2885" s="8" t="s">
        <v>39</v>
      </c>
      <c r="J2885" s="15" t="s">
        <v>7586</v>
      </c>
      <c r="K2885" s="7" t="s">
        <v>5126</v>
      </c>
      <c r="L2885" s="19">
        <v>323576</v>
      </c>
      <c r="M2885" s="19">
        <f t="shared" si="135"/>
        <v>0</v>
      </c>
      <c r="N2885" s="11">
        <f>M2885*(1+VOTOS!$P$3%)^Q2885</f>
        <v>0</v>
      </c>
      <c r="O2885" s="54">
        <f t="shared" si="133"/>
        <v>323576</v>
      </c>
      <c r="P2885" s="103">
        <f t="shared" si="134"/>
        <v>2.1533129609264649E-6</v>
      </c>
      <c r="Q2885" s="6">
        <v>0</v>
      </c>
      <c r="R2885" s="6"/>
      <c r="S2885" s="6" t="s">
        <v>11</v>
      </c>
      <c r="T2885" s="75"/>
    </row>
    <row r="2886" spans="1:20" s="47" customFormat="1" ht="14" x14ac:dyDescent="0.15">
      <c r="A2886" s="8" t="s">
        <v>415</v>
      </c>
      <c r="B2886" s="114" t="s">
        <v>416</v>
      </c>
      <c r="C2886" s="40" t="s">
        <v>65</v>
      </c>
      <c r="D2886" s="6" t="s">
        <v>856</v>
      </c>
      <c r="E2886" s="7" t="s">
        <v>857</v>
      </c>
      <c r="F2886" s="6" t="s">
        <v>2681</v>
      </c>
      <c r="G2886" s="6" t="s">
        <v>4936</v>
      </c>
      <c r="H2886" s="6" t="s">
        <v>38</v>
      </c>
      <c r="I2886" s="8" t="s">
        <v>39</v>
      </c>
      <c r="J2886" s="15" t="s">
        <v>7586</v>
      </c>
      <c r="K2886" s="7" t="s">
        <v>3021</v>
      </c>
      <c r="L2886" s="19">
        <v>869769</v>
      </c>
      <c r="M2886" s="19">
        <f t="shared" si="135"/>
        <v>869769</v>
      </c>
      <c r="N2886" s="11">
        <f>M2886*(1+VOTOS!$P$3%)^Q2886</f>
        <v>876192.82642049936</v>
      </c>
      <c r="O2886" s="54">
        <f t="shared" si="133"/>
        <v>876192.82642049936</v>
      </c>
      <c r="P2886" s="103">
        <f t="shared" si="134"/>
        <v>5.8308322292198856E-6</v>
      </c>
      <c r="Q2886" s="6">
        <v>61</v>
      </c>
      <c r="R2886" s="6"/>
      <c r="S2886" s="6" t="s">
        <v>11</v>
      </c>
      <c r="T2886" s="75"/>
    </row>
    <row r="2887" spans="1:20" s="47" customFormat="1" ht="14" x14ac:dyDescent="0.15">
      <c r="A2887" s="8" t="s">
        <v>415</v>
      </c>
      <c r="B2887" s="114" t="s">
        <v>416</v>
      </c>
      <c r="C2887" s="40" t="s">
        <v>65</v>
      </c>
      <c r="D2887" s="6" t="s">
        <v>856</v>
      </c>
      <c r="E2887" s="7" t="s">
        <v>857</v>
      </c>
      <c r="F2887" s="6" t="s">
        <v>2681</v>
      </c>
      <c r="G2887" s="6" t="s">
        <v>4936</v>
      </c>
      <c r="H2887" s="6" t="s">
        <v>38</v>
      </c>
      <c r="I2887" s="8" t="s">
        <v>39</v>
      </c>
      <c r="J2887" s="15" t="s">
        <v>7586</v>
      </c>
      <c r="K2887" s="7" t="s">
        <v>3908</v>
      </c>
      <c r="L2887" s="19">
        <v>696661</v>
      </c>
      <c r="M2887" s="19">
        <f t="shared" si="135"/>
        <v>696661</v>
      </c>
      <c r="N2887" s="11">
        <f>M2887*(1+VOTOS!$P$3%)^Q2887</f>
        <v>701806.30793570646</v>
      </c>
      <c r="O2887" s="54">
        <f t="shared" ref="O2887:O2950" si="136">+IF(N2887&gt;0,N2887,L2887)</f>
        <v>701806.30793570646</v>
      </c>
      <c r="P2887" s="103">
        <f t="shared" ref="P2887:P2950" si="137">+O2887/$O$4</f>
        <v>4.6703359301614043E-6</v>
      </c>
      <c r="Q2887" s="6">
        <v>61</v>
      </c>
      <c r="R2887" s="6"/>
      <c r="S2887" s="6" t="s">
        <v>11</v>
      </c>
    </row>
    <row r="2888" spans="1:20" s="47" customFormat="1" ht="14" x14ac:dyDescent="0.15">
      <c r="A2888" s="8" t="s">
        <v>415</v>
      </c>
      <c r="B2888" s="114" t="s">
        <v>416</v>
      </c>
      <c r="C2888" s="40" t="s">
        <v>65</v>
      </c>
      <c r="D2888" s="6" t="s">
        <v>856</v>
      </c>
      <c r="E2888" s="7" t="s">
        <v>857</v>
      </c>
      <c r="F2888" s="6" t="s">
        <v>2681</v>
      </c>
      <c r="G2888" s="6" t="s">
        <v>4936</v>
      </c>
      <c r="H2888" s="6" t="s">
        <v>38</v>
      </c>
      <c r="I2888" s="8" t="s">
        <v>39</v>
      </c>
      <c r="J2888" s="15" t="s">
        <v>7586</v>
      </c>
      <c r="K2888" s="7" t="s">
        <v>2682</v>
      </c>
      <c r="L2888" s="19">
        <v>650448</v>
      </c>
      <c r="M2888" s="19">
        <f t="shared" si="135"/>
        <v>0</v>
      </c>
      <c r="N2888" s="11">
        <f>M2888*(1+VOTOS!$P$3%)^Q2888</f>
        <v>0</v>
      </c>
      <c r="O2888" s="54">
        <f t="shared" si="136"/>
        <v>650448</v>
      </c>
      <c r="P2888" s="103">
        <f t="shared" si="137"/>
        <v>4.3285599327783812E-6</v>
      </c>
      <c r="Q2888" s="6">
        <v>-1</v>
      </c>
      <c r="R2888" s="6"/>
      <c r="S2888" s="6" t="s">
        <v>11</v>
      </c>
    </row>
    <row r="2889" spans="1:20" s="47" customFormat="1" ht="14" x14ac:dyDescent="0.15">
      <c r="A2889" s="8" t="s">
        <v>415</v>
      </c>
      <c r="B2889" s="114" t="s">
        <v>416</v>
      </c>
      <c r="C2889" s="40" t="s">
        <v>65</v>
      </c>
      <c r="D2889" s="6" t="s">
        <v>856</v>
      </c>
      <c r="E2889" s="7" t="s">
        <v>857</v>
      </c>
      <c r="F2889" s="6" t="s">
        <v>2681</v>
      </c>
      <c r="G2889" s="6" t="s">
        <v>4936</v>
      </c>
      <c r="H2889" s="6" t="s">
        <v>38</v>
      </c>
      <c r="I2889" s="8" t="s">
        <v>39</v>
      </c>
      <c r="J2889" s="15" t="s">
        <v>7586</v>
      </c>
      <c r="K2889" s="7" t="s">
        <v>2682</v>
      </c>
      <c r="L2889" s="19">
        <v>4655888</v>
      </c>
      <c r="M2889" s="19">
        <f t="shared" si="135"/>
        <v>0</v>
      </c>
      <c r="N2889" s="11">
        <f>M2889*(1+VOTOS!$P$3%)^Q2889</f>
        <v>0</v>
      </c>
      <c r="O2889" s="54">
        <f t="shared" si="136"/>
        <v>4655888</v>
      </c>
      <c r="P2889" s="103">
        <f t="shared" si="137"/>
        <v>3.0983706996260531E-5</v>
      </c>
      <c r="Q2889" s="6">
        <v>0</v>
      </c>
      <c r="R2889" s="6"/>
      <c r="S2889" s="6" t="s">
        <v>11</v>
      </c>
    </row>
    <row r="2890" spans="1:20" s="47" customFormat="1" ht="14" x14ac:dyDescent="0.15">
      <c r="A2890" s="14" t="s">
        <v>5234</v>
      </c>
      <c r="B2890" s="115" t="s">
        <v>416</v>
      </c>
      <c r="C2890" s="40" t="s">
        <v>65</v>
      </c>
      <c r="D2890" s="12" t="s">
        <v>1619</v>
      </c>
      <c r="E2890" s="51" t="s">
        <v>1620</v>
      </c>
      <c r="F2890" s="14" t="s">
        <v>5439</v>
      </c>
      <c r="G2890" s="14" t="s">
        <v>37</v>
      </c>
      <c r="H2890" s="14" t="s">
        <v>38</v>
      </c>
      <c r="I2890" s="14" t="s">
        <v>39</v>
      </c>
      <c r="J2890" s="15" t="s">
        <v>7586</v>
      </c>
      <c r="K2890" s="52" t="s">
        <v>5440</v>
      </c>
      <c r="L2890" s="109">
        <v>908650.5</v>
      </c>
      <c r="M2890" s="19">
        <f t="shared" si="135"/>
        <v>908650.5</v>
      </c>
      <c r="N2890" s="11">
        <f>M2890*(1+VOTOS!$P$3%)^Q2890</f>
        <v>917129.94312057004</v>
      </c>
      <c r="O2890" s="54">
        <f t="shared" si="136"/>
        <v>917129.94312057004</v>
      </c>
      <c r="P2890" s="103">
        <f t="shared" si="137"/>
        <v>6.1032579467428837E-6</v>
      </c>
      <c r="Q2890" s="6">
        <v>77</v>
      </c>
      <c r="R2890" s="6"/>
      <c r="S2890" s="6" t="s">
        <v>7</v>
      </c>
    </row>
    <row r="2891" spans="1:20" s="47" customFormat="1" ht="14" x14ac:dyDescent="0.15">
      <c r="A2891" s="14" t="s">
        <v>5234</v>
      </c>
      <c r="B2891" s="115" t="s">
        <v>416</v>
      </c>
      <c r="C2891" s="40" t="s">
        <v>65</v>
      </c>
      <c r="D2891" s="12" t="s">
        <v>238</v>
      </c>
      <c r="E2891" s="51" t="s">
        <v>239</v>
      </c>
      <c r="F2891" s="14" t="s">
        <v>5469</v>
      </c>
      <c r="G2891" s="14" t="s">
        <v>37</v>
      </c>
      <c r="H2891" s="14" t="s">
        <v>38</v>
      </c>
      <c r="I2891" s="14" t="s">
        <v>39</v>
      </c>
      <c r="J2891" s="15" t="s">
        <v>7586</v>
      </c>
      <c r="K2891" s="52" t="s">
        <v>5474</v>
      </c>
      <c r="L2891" s="109">
        <v>28021140</v>
      </c>
      <c r="M2891" s="19">
        <f t="shared" si="135"/>
        <v>28021140</v>
      </c>
      <c r="N2891" s="11">
        <f>M2891*(1+VOTOS!$P$3%)^Q2891</f>
        <v>28581018.583436888</v>
      </c>
      <c r="O2891" s="54">
        <f t="shared" si="136"/>
        <v>28581018.583436888</v>
      </c>
      <c r="P2891" s="103">
        <f t="shared" si="137"/>
        <v>1.9019914255752839E-4</v>
      </c>
      <c r="Q2891" s="6">
        <v>164</v>
      </c>
      <c r="R2891" s="6"/>
      <c r="S2891" s="6" t="s">
        <v>7</v>
      </c>
    </row>
    <row r="2892" spans="1:20" s="47" customFormat="1" ht="14" x14ac:dyDescent="0.15">
      <c r="A2892" s="14" t="s">
        <v>5234</v>
      </c>
      <c r="B2892" s="115" t="s">
        <v>416</v>
      </c>
      <c r="C2892" s="40" t="s">
        <v>65</v>
      </c>
      <c r="D2892" s="12" t="s">
        <v>238</v>
      </c>
      <c r="E2892" s="51" t="s">
        <v>239</v>
      </c>
      <c r="F2892" s="14" t="s">
        <v>5469</v>
      </c>
      <c r="G2892" s="14" t="s">
        <v>37</v>
      </c>
      <c r="H2892" s="14" t="s">
        <v>38</v>
      </c>
      <c r="I2892" s="14" t="s">
        <v>39</v>
      </c>
      <c r="J2892" s="15" t="s">
        <v>7586</v>
      </c>
      <c r="K2892" s="52" t="s">
        <v>3692</v>
      </c>
      <c r="L2892" s="109">
        <v>5870916</v>
      </c>
      <c r="M2892" s="19">
        <f t="shared" si="135"/>
        <v>5870916</v>
      </c>
      <c r="N2892" s="11">
        <f>M2892*(1+VOTOS!$P$3%)^Q2892</f>
        <v>6278190.814740953</v>
      </c>
      <c r="O2892" s="54">
        <f t="shared" si="136"/>
        <v>6278190.814740953</v>
      </c>
      <c r="P2892" s="103">
        <f t="shared" si="137"/>
        <v>4.1779704466805875E-5</v>
      </c>
      <c r="Q2892" s="6">
        <v>556</v>
      </c>
      <c r="R2892" s="6"/>
      <c r="S2892" s="6" t="s">
        <v>7</v>
      </c>
    </row>
    <row r="2893" spans="1:20" s="47" customFormat="1" ht="14" x14ac:dyDescent="0.15">
      <c r="A2893" s="14" t="s">
        <v>5234</v>
      </c>
      <c r="B2893" s="115" t="s">
        <v>416</v>
      </c>
      <c r="C2893" s="40" t="s">
        <v>65</v>
      </c>
      <c r="D2893" s="12" t="s">
        <v>238</v>
      </c>
      <c r="E2893" s="51" t="s">
        <v>239</v>
      </c>
      <c r="F2893" s="14" t="s">
        <v>5469</v>
      </c>
      <c r="G2893" s="14" t="s">
        <v>37</v>
      </c>
      <c r="H2893" s="14" t="s">
        <v>38</v>
      </c>
      <c r="I2893" s="14" t="s">
        <v>39</v>
      </c>
      <c r="J2893" s="15" t="s">
        <v>7586</v>
      </c>
      <c r="K2893" s="52" t="s">
        <v>5470</v>
      </c>
      <c r="L2893" s="109">
        <v>4209336</v>
      </c>
      <c r="M2893" s="19">
        <f t="shared" si="135"/>
        <v>4209336</v>
      </c>
      <c r="N2893" s="11">
        <f>M2893*(1+VOTOS!$P$3%)^Q2893</f>
        <v>4442544.2932488499</v>
      </c>
      <c r="O2893" s="54">
        <f t="shared" si="136"/>
        <v>4442544.2932488499</v>
      </c>
      <c r="P2893" s="103">
        <f t="shared" si="137"/>
        <v>2.9563960881346737E-5</v>
      </c>
      <c r="Q2893" s="6">
        <v>447</v>
      </c>
      <c r="R2893" s="6"/>
      <c r="S2893" s="6" t="s">
        <v>7</v>
      </c>
    </row>
    <row r="2894" spans="1:20" s="47" customFormat="1" ht="14" x14ac:dyDescent="0.15">
      <c r="A2894" s="14" t="s">
        <v>5234</v>
      </c>
      <c r="B2894" s="115" t="s">
        <v>416</v>
      </c>
      <c r="C2894" s="40" t="s">
        <v>65</v>
      </c>
      <c r="D2894" s="12" t="s">
        <v>238</v>
      </c>
      <c r="E2894" s="51" t="s">
        <v>239</v>
      </c>
      <c r="F2894" s="14" t="s">
        <v>5469</v>
      </c>
      <c r="G2894" s="14" t="s">
        <v>37</v>
      </c>
      <c r="H2894" s="14" t="s">
        <v>38</v>
      </c>
      <c r="I2894" s="14" t="s">
        <v>39</v>
      </c>
      <c r="J2894" s="15" t="s">
        <v>7586</v>
      </c>
      <c r="K2894" s="52" t="s">
        <v>5471</v>
      </c>
      <c r="L2894" s="109">
        <v>3890451.5</v>
      </c>
      <c r="M2894" s="19">
        <f t="shared" si="135"/>
        <v>3890451.5</v>
      </c>
      <c r="N2894" s="11">
        <f>M2894*(1+VOTOS!$P$3%)^Q2894</f>
        <v>4088693.3582536108</v>
      </c>
      <c r="O2894" s="54">
        <f t="shared" si="136"/>
        <v>4088693.3582536108</v>
      </c>
      <c r="P2894" s="103">
        <f t="shared" si="137"/>
        <v>2.7209176210786508E-5</v>
      </c>
      <c r="Q2894" s="6">
        <v>412</v>
      </c>
      <c r="R2894" s="6"/>
      <c r="S2894" s="6" t="s">
        <v>7</v>
      </c>
    </row>
    <row r="2895" spans="1:20" s="47" customFormat="1" ht="14" x14ac:dyDescent="0.15">
      <c r="A2895" s="14" t="s">
        <v>5234</v>
      </c>
      <c r="B2895" s="115" t="s">
        <v>416</v>
      </c>
      <c r="C2895" s="40" t="s">
        <v>65</v>
      </c>
      <c r="D2895" s="12" t="s">
        <v>238</v>
      </c>
      <c r="E2895" s="51" t="s">
        <v>239</v>
      </c>
      <c r="F2895" s="14" t="s">
        <v>5469</v>
      </c>
      <c r="G2895" s="14" t="s">
        <v>37</v>
      </c>
      <c r="H2895" s="14" t="s">
        <v>38</v>
      </c>
      <c r="I2895" s="14" t="s">
        <v>39</v>
      </c>
      <c r="J2895" s="15" t="s">
        <v>7586</v>
      </c>
      <c r="K2895" s="52" t="s">
        <v>5474</v>
      </c>
      <c r="L2895" s="109">
        <v>3528000</v>
      </c>
      <c r="M2895" s="19">
        <f t="shared" si="135"/>
        <v>0</v>
      </c>
      <c r="N2895" s="11">
        <f>M2895*(1+VOTOS!$P$3%)^Q2895</f>
        <v>0</v>
      </c>
      <c r="O2895" s="54">
        <f t="shared" si="136"/>
        <v>3528000</v>
      </c>
      <c r="P2895" s="103">
        <f t="shared" si="137"/>
        <v>2.3477909752727547E-5</v>
      </c>
      <c r="Q2895" s="6">
        <v>0</v>
      </c>
      <c r="R2895" s="6"/>
      <c r="S2895" s="6" t="s">
        <v>7</v>
      </c>
    </row>
    <row r="2896" spans="1:20" s="47" customFormat="1" ht="14" x14ac:dyDescent="0.15">
      <c r="A2896" s="14" t="s">
        <v>5234</v>
      </c>
      <c r="B2896" s="115" t="s">
        <v>416</v>
      </c>
      <c r="C2896" s="40" t="s">
        <v>65</v>
      </c>
      <c r="D2896" s="12" t="s">
        <v>238</v>
      </c>
      <c r="E2896" s="51" t="s">
        <v>239</v>
      </c>
      <c r="F2896" s="14" t="s">
        <v>5469</v>
      </c>
      <c r="G2896" s="14" t="s">
        <v>37</v>
      </c>
      <c r="H2896" s="14" t="s">
        <v>38</v>
      </c>
      <c r="I2896" s="14" t="s">
        <v>39</v>
      </c>
      <c r="J2896" s="15" t="s">
        <v>7586</v>
      </c>
      <c r="K2896" s="52" t="s">
        <v>6153</v>
      </c>
      <c r="L2896" s="109">
        <v>2923583</v>
      </c>
      <c r="M2896" s="19">
        <f t="shared" si="135"/>
        <v>2923583</v>
      </c>
      <c r="N2896" s="11">
        <f>M2896*(1+VOTOS!$P$3%)^Q2896</f>
        <v>3126396.6196642569</v>
      </c>
      <c r="O2896" s="54">
        <f t="shared" si="136"/>
        <v>3126396.6196642569</v>
      </c>
      <c r="P2896" s="103">
        <f t="shared" si="137"/>
        <v>2.0805345149577635E-5</v>
      </c>
      <c r="Q2896" s="6">
        <v>556</v>
      </c>
      <c r="R2896" s="6"/>
      <c r="S2896" s="6" t="s">
        <v>7</v>
      </c>
    </row>
    <row r="2897" spans="1:19" s="47" customFormat="1" ht="14" x14ac:dyDescent="0.15">
      <c r="A2897" s="14" t="s">
        <v>5234</v>
      </c>
      <c r="B2897" s="115" t="s">
        <v>416</v>
      </c>
      <c r="C2897" s="40" t="s">
        <v>65</v>
      </c>
      <c r="D2897" s="12" t="s">
        <v>238</v>
      </c>
      <c r="E2897" s="51" t="s">
        <v>239</v>
      </c>
      <c r="F2897" s="14" t="s">
        <v>5469</v>
      </c>
      <c r="G2897" s="14" t="s">
        <v>37</v>
      </c>
      <c r="H2897" s="14" t="s">
        <v>38</v>
      </c>
      <c r="I2897" s="14" t="s">
        <v>39</v>
      </c>
      <c r="J2897" s="15" t="s">
        <v>7586</v>
      </c>
      <c r="K2897" s="52" t="s">
        <v>5472</v>
      </c>
      <c r="L2897" s="109">
        <v>2770995</v>
      </c>
      <c r="M2897" s="19">
        <f t="shared" si="135"/>
        <v>2770995</v>
      </c>
      <c r="N2897" s="11">
        <f>M2897*(1+VOTOS!$P$3%)^Q2897</f>
        <v>2909735.7487785951</v>
      </c>
      <c r="O2897" s="54">
        <f t="shared" si="136"/>
        <v>2909735.7487785951</v>
      </c>
      <c r="P2897" s="103">
        <f t="shared" si="137"/>
        <v>1.9363524182003678E-5</v>
      </c>
      <c r="Q2897" s="6">
        <v>405</v>
      </c>
      <c r="R2897" s="6"/>
      <c r="S2897" s="6" t="s">
        <v>7</v>
      </c>
    </row>
    <row r="2898" spans="1:19" s="47" customFormat="1" ht="14" x14ac:dyDescent="0.15">
      <c r="A2898" s="14" t="s">
        <v>5234</v>
      </c>
      <c r="B2898" s="115" t="s">
        <v>416</v>
      </c>
      <c r="C2898" s="40" t="s">
        <v>65</v>
      </c>
      <c r="D2898" s="12" t="s">
        <v>238</v>
      </c>
      <c r="E2898" s="51" t="s">
        <v>239</v>
      </c>
      <c r="F2898" s="14" t="s">
        <v>5469</v>
      </c>
      <c r="G2898" s="14" t="s">
        <v>37</v>
      </c>
      <c r="H2898" s="14" t="s">
        <v>38</v>
      </c>
      <c r="I2898" s="14" t="s">
        <v>39</v>
      </c>
      <c r="J2898" s="15" t="s">
        <v>7586</v>
      </c>
      <c r="K2898" s="52" t="s">
        <v>6154</v>
      </c>
      <c r="L2898" s="109">
        <v>2657283</v>
      </c>
      <c r="M2898" s="19">
        <f t="shared" ref="M2898:M2961" si="138">+IF(Q2898&gt;0,L2898,0)</f>
        <v>0</v>
      </c>
      <c r="N2898" s="11">
        <f>M2898*(1+VOTOS!$P$3%)^Q2898</f>
        <v>0</v>
      </c>
      <c r="O2898" s="54">
        <f t="shared" si="136"/>
        <v>2657283</v>
      </c>
      <c r="P2898" s="103">
        <f t="shared" si="137"/>
        <v>1.7683517704494647E-5</v>
      </c>
      <c r="Q2898" s="6">
        <v>0</v>
      </c>
      <c r="R2898" s="6"/>
      <c r="S2898" s="6" t="s">
        <v>7</v>
      </c>
    </row>
    <row r="2899" spans="1:19" s="47" customFormat="1" ht="14" x14ac:dyDescent="0.15">
      <c r="A2899" s="14" t="s">
        <v>5234</v>
      </c>
      <c r="B2899" s="115" t="s">
        <v>416</v>
      </c>
      <c r="C2899" s="40" t="s">
        <v>65</v>
      </c>
      <c r="D2899" s="12" t="s">
        <v>238</v>
      </c>
      <c r="E2899" s="51" t="s">
        <v>239</v>
      </c>
      <c r="F2899" s="14" t="s">
        <v>5469</v>
      </c>
      <c r="G2899" s="14" t="s">
        <v>37</v>
      </c>
      <c r="H2899" s="14" t="s">
        <v>38</v>
      </c>
      <c r="I2899" s="14" t="s">
        <v>39</v>
      </c>
      <c r="J2899" s="15" t="s">
        <v>7586</v>
      </c>
      <c r="K2899" s="52" t="s">
        <v>5473</v>
      </c>
      <c r="L2899" s="109">
        <v>1859181</v>
      </c>
      <c r="M2899" s="19">
        <f t="shared" si="138"/>
        <v>1859181</v>
      </c>
      <c r="N2899" s="11">
        <f>M2899*(1+VOTOS!$P$3%)^Q2899</f>
        <v>1937487.6024392538</v>
      </c>
      <c r="O2899" s="54">
        <f t="shared" si="136"/>
        <v>1937487.6024392538</v>
      </c>
      <c r="P2899" s="103">
        <f t="shared" si="137"/>
        <v>1.2893469126161358E-5</v>
      </c>
      <c r="Q2899" s="6">
        <v>342</v>
      </c>
      <c r="R2899" s="6"/>
      <c r="S2899" s="6" t="s">
        <v>7</v>
      </c>
    </row>
    <row r="2900" spans="1:19" s="47" customFormat="1" ht="14" x14ac:dyDescent="0.15">
      <c r="A2900" s="14" t="s">
        <v>5234</v>
      </c>
      <c r="B2900" s="115" t="s">
        <v>416</v>
      </c>
      <c r="C2900" s="40" t="s">
        <v>65</v>
      </c>
      <c r="D2900" s="12" t="s">
        <v>238</v>
      </c>
      <c r="E2900" s="51" t="s">
        <v>239</v>
      </c>
      <c r="F2900" s="14" t="s">
        <v>5469</v>
      </c>
      <c r="G2900" s="14" t="s">
        <v>37</v>
      </c>
      <c r="H2900" s="14" t="s">
        <v>38</v>
      </c>
      <c r="I2900" s="14" t="s">
        <v>39</v>
      </c>
      <c r="J2900" s="15" t="s">
        <v>7586</v>
      </c>
      <c r="K2900" s="52" t="s">
        <v>1753</v>
      </c>
      <c r="L2900" s="109">
        <v>1843695</v>
      </c>
      <c r="M2900" s="19">
        <f t="shared" si="138"/>
        <v>1843695</v>
      </c>
      <c r="N2900" s="11">
        <f>M2900*(1+VOTOS!$P$3%)^Q2900</f>
        <v>1921349.3496218175</v>
      </c>
      <c r="O2900" s="54">
        <f t="shared" si="136"/>
        <v>1921349.3496218175</v>
      </c>
      <c r="P2900" s="103">
        <f t="shared" si="137"/>
        <v>1.2786073308923696E-5</v>
      </c>
      <c r="Q2900" s="6">
        <v>342</v>
      </c>
      <c r="R2900" s="6"/>
      <c r="S2900" s="6" t="s">
        <v>7</v>
      </c>
    </row>
    <row r="2901" spans="1:19" s="47" customFormat="1" ht="14" x14ac:dyDescent="0.15">
      <c r="A2901" s="14" t="s">
        <v>5234</v>
      </c>
      <c r="B2901" s="115" t="s">
        <v>416</v>
      </c>
      <c r="C2901" s="40" t="s">
        <v>65</v>
      </c>
      <c r="D2901" s="12" t="s">
        <v>238</v>
      </c>
      <c r="E2901" s="51" t="s">
        <v>239</v>
      </c>
      <c r="F2901" s="14" t="s">
        <v>5469</v>
      </c>
      <c r="G2901" s="14" t="s">
        <v>37</v>
      </c>
      <c r="H2901" s="14" t="s">
        <v>38</v>
      </c>
      <c r="I2901" s="14" t="s">
        <v>39</v>
      </c>
      <c r="J2901" s="15" t="s">
        <v>7586</v>
      </c>
      <c r="K2901" s="52" t="s">
        <v>6151</v>
      </c>
      <c r="L2901" s="109">
        <v>1611207</v>
      </c>
      <c r="M2901" s="19">
        <f t="shared" si="138"/>
        <v>0</v>
      </c>
      <c r="N2901" s="11">
        <f>M2901*(1+VOTOS!$P$3%)^Q2901</f>
        <v>0</v>
      </c>
      <c r="O2901" s="54">
        <f t="shared" si="136"/>
        <v>1611207</v>
      </c>
      <c r="P2901" s="103">
        <f t="shared" si="137"/>
        <v>1.0722157749139142E-5</v>
      </c>
      <c r="Q2901" s="6">
        <v>0</v>
      </c>
      <c r="R2901" s="6"/>
      <c r="S2901" s="6" t="s">
        <v>7</v>
      </c>
    </row>
    <row r="2902" spans="1:19" s="47" customFormat="1" ht="14" x14ac:dyDescent="0.15">
      <c r="A2902" s="14" t="s">
        <v>5234</v>
      </c>
      <c r="B2902" s="115" t="s">
        <v>416</v>
      </c>
      <c r="C2902" s="40" t="s">
        <v>65</v>
      </c>
      <c r="D2902" s="12" t="s">
        <v>238</v>
      </c>
      <c r="E2902" s="51" t="s">
        <v>239</v>
      </c>
      <c r="F2902" s="14" t="s">
        <v>5469</v>
      </c>
      <c r="G2902" s="14" t="s">
        <v>37</v>
      </c>
      <c r="H2902" s="14" t="s">
        <v>38</v>
      </c>
      <c r="I2902" s="14" t="s">
        <v>39</v>
      </c>
      <c r="J2902" s="15" t="s">
        <v>7586</v>
      </c>
      <c r="K2902" s="52" t="s">
        <v>6148</v>
      </c>
      <c r="L2902" s="109">
        <v>1253428.5</v>
      </c>
      <c r="M2902" s="19">
        <f t="shared" si="138"/>
        <v>0</v>
      </c>
      <c r="N2902" s="11">
        <f>M2902*(1+VOTOS!$P$3%)^Q2902</f>
        <v>0</v>
      </c>
      <c r="O2902" s="54">
        <f t="shared" si="136"/>
        <v>1253428.5</v>
      </c>
      <c r="P2902" s="103">
        <f t="shared" si="137"/>
        <v>8.3412361690750176E-6</v>
      </c>
      <c r="Q2902" s="6">
        <v>0</v>
      </c>
      <c r="R2902" s="6"/>
      <c r="S2902" s="6" t="s">
        <v>7</v>
      </c>
    </row>
    <row r="2903" spans="1:19" s="47" customFormat="1" ht="14" x14ac:dyDescent="0.15">
      <c r="A2903" s="14" t="s">
        <v>5234</v>
      </c>
      <c r="B2903" s="115" t="s">
        <v>416</v>
      </c>
      <c r="C2903" s="40" t="s">
        <v>65</v>
      </c>
      <c r="D2903" s="12" t="s">
        <v>238</v>
      </c>
      <c r="E2903" s="51" t="s">
        <v>239</v>
      </c>
      <c r="F2903" s="14" t="s">
        <v>5469</v>
      </c>
      <c r="G2903" s="14" t="s">
        <v>37</v>
      </c>
      <c r="H2903" s="14" t="s">
        <v>38</v>
      </c>
      <c r="I2903" s="14" t="s">
        <v>39</v>
      </c>
      <c r="J2903" s="15" t="s">
        <v>7586</v>
      </c>
      <c r="K2903" s="52" t="s">
        <v>1683</v>
      </c>
      <c r="L2903" s="109">
        <v>1239032.5</v>
      </c>
      <c r="M2903" s="19">
        <f t="shared" si="138"/>
        <v>0</v>
      </c>
      <c r="N2903" s="11">
        <f>M2903*(1+VOTOS!$P$3%)^Q2903</f>
        <v>0</v>
      </c>
      <c r="O2903" s="54">
        <f t="shared" si="136"/>
        <v>1239032.5</v>
      </c>
      <c r="P2903" s="103">
        <f t="shared" si="137"/>
        <v>8.2454345849479586E-6</v>
      </c>
      <c r="Q2903" s="6">
        <v>0</v>
      </c>
      <c r="R2903" s="6"/>
      <c r="S2903" s="6" t="s">
        <v>7</v>
      </c>
    </row>
    <row r="2904" spans="1:19" s="47" customFormat="1" ht="14" x14ac:dyDescent="0.15">
      <c r="A2904" s="14" t="s">
        <v>5234</v>
      </c>
      <c r="B2904" s="115" t="s">
        <v>416</v>
      </c>
      <c r="C2904" s="40" t="s">
        <v>65</v>
      </c>
      <c r="D2904" s="12" t="s">
        <v>238</v>
      </c>
      <c r="E2904" s="51" t="s">
        <v>239</v>
      </c>
      <c r="F2904" s="14" t="s">
        <v>5469</v>
      </c>
      <c r="G2904" s="14" t="s">
        <v>37</v>
      </c>
      <c r="H2904" s="14" t="s">
        <v>38</v>
      </c>
      <c r="I2904" s="14" t="s">
        <v>39</v>
      </c>
      <c r="J2904" s="15" t="s">
        <v>7586</v>
      </c>
      <c r="K2904" s="52" t="s">
        <v>5206</v>
      </c>
      <c r="L2904" s="109">
        <v>1148160</v>
      </c>
      <c r="M2904" s="19">
        <f t="shared" si="138"/>
        <v>0</v>
      </c>
      <c r="N2904" s="11">
        <f>M2904*(1+VOTOS!$P$3%)^Q2904</f>
        <v>0</v>
      </c>
      <c r="O2904" s="54">
        <f t="shared" si="136"/>
        <v>1148160</v>
      </c>
      <c r="P2904" s="103">
        <f t="shared" si="137"/>
        <v>7.6407020583026246E-6</v>
      </c>
      <c r="Q2904" s="6">
        <v>0</v>
      </c>
      <c r="R2904" s="6"/>
      <c r="S2904" s="6" t="s">
        <v>7</v>
      </c>
    </row>
    <row r="2905" spans="1:19" s="47" customFormat="1" ht="14" x14ac:dyDescent="0.15">
      <c r="A2905" s="14" t="s">
        <v>5234</v>
      </c>
      <c r="B2905" s="115" t="s">
        <v>416</v>
      </c>
      <c r="C2905" s="40" t="s">
        <v>65</v>
      </c>
      <c r="D2905" s="12" t="s">
        <v>238</v>
      </c>
      <c r="E2905" s="51" t="s">
        <v>239</v>
      </c>
      <c r="F2905" s="14" t="s">
        <v>5469</v>
      </c>
      <c r="G2905" s="14" t="s">
        <v>37</v>
      </c>
      <c r="H2905" s="14" t="s">
        <v>38</v>
      </c>
      <c r="I2905" s="14" t="s">
        <v>39</v>
      </c>
      <c r="J2905" s="15" t="s">
        <v>7586</v>
      </c>
      <c r="K2905" s="52" t="s">
        <v>6145</v>
      </c>
      <c r="L2905" s="109">
        <v>1041000</v>
      </c>
      <c r="M2905" s="19">
        <f t="shared" si="138"/>
        <v>0</v>
      </c>
      <c r="N2905" s="11">
        <f>M2905*(1+VOTOS!$P$3%)^Q2905</f>
        <v>0</v>
      </c>
      <c r="O2905" s="54">
        <f t="shared" si="136"/>
        <v>1041000</v>
      </c>
      <c r="P2905" s="103">
        <f t="shared" si="137"/>
        <v>6.9275805137724994E-6</v>
      </c>
      <c r="Q2905" s="6">
        <v>0</v>
      </c>
      <c r="R2905" s="6"/>
      <c r="S2905" s="6" t="s">
        <v>7</v>
      </c>
    </row>
    <row r="2906" spans="1:19" s="47" customFormat="1" ht="14" x14ac:dyDescent="0.15">
      <c r="A2906" s="14" t="s">
        <v>5234</v>
      </c>
      <c r="B2906" s="115" t="s">
        <v>416</v>
      </c>
      <c r="C2906" s="40" t="s">
        <v>65</v>
      </c>
      <c r="D2906" s="12" t="s">
        <v>238</v>
      </c>
      <c r="E2906" s="51" t="s">
        <v>239</v>
      </c>
      <c r="F2906" s="14" t="s">
        <v>5469</v>
      </c>
      <c r="G2906" s="14" t="s">
        <v>37</v>
      </c>
      <c r="H2906" s="14" t="s">
        <v>38</v>
      </c>
      <c r="I2906" s="14" t="s">
        <v>39</v>
      </c>
      <c r="J2906" s="15" t="s">
        <v>7586</v>
      </c>
      <c r="K2906" s="52" t="s">
        <v>5475</v>
      </c>
      <c r="L2906" s="109">
        <v>989829</v>
      </c>
      <c r="M2906" s="19">
        <f t="shared" si="138"/>
        <v>989829</v>
      </c>
      <c r="N2906" s="11">
        <f>M2906*(1+VOTOS!$P$3%)^Q2906</f>
        <v>1000271.9101786031</v>
      </c>
      <c r="O2906" s="54">
        <f t="shared" si="136"/>
        <v>1000271.9101786031</v>
      </c>
      <c r="P2906" s="103">
        <f t="shared" si="137"/>
        <v>6.656545815011803E-6</v>
      </c>
      <c r="Q2906" s="6">
        <v>87</v>
      </c>
      <c r="R2906" s="6"/>
      <c r="S2906" s="6" t="s">
        <v>7</v>
      </c>
    </row>
    <row r="2907" spans="1:19" s="47" customFormat="1" ht="14" x14ac:dyDescent="0.15">
      <c r="A2907" s="14" t="s">
        <v>5234</v>
      </c>
      <c r="B2907" s="115" t="s">
        <v>416</v>
      </c>
      <c r="C2907" s="40" t="s">
        <v>65</v>
      </c>
      <c r="D2907" s="12" t="s">
        <v>238</v>
      </c>
      <c r="E2907" s="51" t="s">
        <v>239</v>
      </c>
      <c r="F2907" s="14" t="s">
        <v>5469</v>
      </c>
      <c r="G2907" s="14" t="s">
        <v>37</v>
      </c>
      <c r="H2907" s="14" t="s">
        <v>38</v>
      </c>
      <c r="I2907" s="14" t="s">
        <v>39</v>
      </c>
      <c r="J2907" s="15" t="s">
        <v>7586</v>
      </c>
      <c r="K2907" s="52" t="s">
        <v>6153</v>
      </c>
      <c r="L2907" s="109">
        <v>977465</v>
      </c>
      <c r="M2907" s="19">
        <f t="shared" si="138"/>
        <v>0</v>
      </c>
      <c r="N2907" s="11">
        <f>M2907*(1+VOTOS!$P$3%)^Q2907</f>
        <v>0</v>
      </c>
      <c r="O2907" s="54">
        <f t="shared" si="136"/>
        <v>977465</v>
      </c>
      <c r="P2907" s="103">
        <f t="shared" si="137"/>
        <v>6.5047718413973446E-6</v>
      </c>
      <c r="Q2907" s="6">
        <v>0</v>
      </c>
      <c r="R2907" s="6"/>
      <c r="S2907" s="6" t="s">
        <v>7</v>
      </c>
    </row>
    <row r="2908" spans="1:19" s="47" customFormat="1" ht="14" x14ac:dyDescent="0.15">
      <c r="A2908" s="14" t="s">
        <v>5234</v>
      </c>
      <c r="B2908" s="115" t="s">
        <v>416</v>
      </c>
      <c r="C2908" s="40" t="s">
        <v>65</v>
      </c>
      <c r="D2908" s="12" t="s">
        <v>238</v>
      </c>
      <c r="E2908" s="51" t="s">
        <v>239</v>
      </c>
      <c r="F2908" s="14" t="s">
        <v>5469</v>
      </c>
      <c r="G2908" s="14" t="s">
        <v>37</v>
      </c>
      <c r="H2908" s="14" t="s">
        <v>38</v>
      </c>
      <c r="I2908" s="14" t="s">
        <v>39</v>
      </c>
      <c r="J2908" s="15" t="s">
        <v>7586</v>
      </c>
      <c r="K2908" s="52" t="s">
        <v>6147</v>
      </c>
      <c r="L2908" s="109">
        <v>809377.5</v>
      </c>
      <c r="M2908" s="19">
        <f t="shared" si="138"/>
        <v>0</v>
      </c>
      <c r="N2908" s="11">
        <f>M2908*(1+VOTOS!$P$3%)^Q2908</f>
        <v>0</v>
      </c>
      <c r="O2908" s="54">
        <f t="shared" si="136"/>
        <v>809377.5</v>
      </c>
      <c r="P2908" s="103">
        <f t="shared" si="137"/>
        <v>5.386193849458118E-6</v>
      </c>
      <c r="Q2908" s="6">
        <v>0</v>
      </c>
      <c r="R2908" s="6"/>
      <c r="S2908" s="6" t="s">
        <v>7</v>
      </c>
    </row>
    <row r="2909" spans="1:19" s="47" customFormat="1" ht="14" x14ac:dyDescent="0.15">
      <c r="A2909" s="14" t="s">
        <v>5234</v>
      </c>
      <c r="B2909" s="115" t="s">
        <v>416</v>
      </c>
      <c r="C2909" s="40" t="s">
        <v>65</v>
      </c>
      <c r="D2909" s="12" t="s">
        <v>238</v>
      </c>
      <c r="E2909" s="51" t="s">
        <v>239</v>
      </c>
      <c r="F2909" s="14" t="s">
        <v>5469</v>
      </c>
      <c r="G2909" s="14" t="s">
        <v>37</v>
      </c>
      <c r="H2909" s="14" t="s">
        <v>38</v>
      </c>
      <c r="I2909" s="14" t="s">
        <v>39</v>
      </c>
      <c r="J2909" s="15" t="s">
        <v>7586</v>
      </c>
      <c r="K2909" s="52" t="s">
        <v>3692</v>
      </c>
      <c r="L2909" s="109">
        <v>763200</v>
      </c>
      <c r="M2909" s="19">
        <f t="shared" si="138"/>
        <v>0</v>
      </c>
      <c r="N2909" s="11">
        <f>M2909*(1+VOTOS!$P$3%)^Q2909</f>
        <v>0</v>
      </c>
      <c r="O2909" s="54">
        <f t="shared" si="136"/>
        <v>763200</v>
      </c>
      <c r="P2909" s="103">
        <f t="shared" si="137"/>
        <v>5.0788947628349391E-6</v>
      </c>
      <c r="Q2909" s="6">
        <v>0</v>
      </c>
      <c r="R2909" s="6"/>
      <c r="S2909" s="6" t="s">
        <v>7</v>
      </c>
    </row>
    <row r="2910" spans="1:19" s="47" customFormat="1" ht="14" x14ac:dyDescent="0.15">
      <c r="A2910" s="14" t="s">
        <v>5234</v>
      </c>
      <c r="B2910" s="115" t="s">
        <v>416</v>
      </c>
      <c r="C2910" s="40" t="s">
        <v>65</v>
      </c>
      <c r="D2910" s="12" t="s">
        <v>238</v>
      </c>
      <c r="E2910" s="51" t="s">
        <v>239</v>
      </c>
      <c r="F2910" s="14" t="s">
        <v>5469</v>
      </c>
      <c r="G2910" s="14" t="s">
        <v>37</v>
      </c>
      <c r="H2910" s="14" t="s">
        <v>38</v>
      </c>
      <c r="I2910" s="14" t="s">
        <v>39</v>
      </c>
      <c r="J2910" s="15" t="s">
        <v>7586</v>
      </c>
      <c r="K2910" s="52" t="s">
        <v>5476</v>
      </c>
      <c r="L2910" s="109">
        <v>609984</v>
      </c>
      <c r="M2910" s="19">
        <f t="shared" si="138"/>
        <v>0</v>
      </c>
      <c r="N2910" s="11">
        <f>M2910*(1+VOTOS!$P$3%)^Q2910</f>
        <v>0</v>
      </c>
      <c r="O2910" s="54">
        <f t="shared" si="136"/>
        <v>609984</v>
      </c>
      <c r="P2910" s="103">
        <f t="shared" si="137"/>
        <v>4.0592826821450568E-6</v>
      </c>
      <c r="Q2910" s="6">
        <v>0</v>
      </c>
      <c r="R2910" s="6"/>
      <c r="S2910" s="6" t="s">
        <v>7</v>
      </c>
    </row>
    <row r="2911" spans="1:19" s="47" customFormat="1" ht="14" x14ac:dyDescent="0.15">
      <c r="A2911" s="14" t="s">
        <v>5234</v>
      </c>
      <c r="B2911" s="115" t="s">
        <v>416</v>
      </c>
      <c r="C2911" s="40" t="s">
        <v>65</v>
      </c>
      <c r="D2911" s="12" t="s">
        <v>238</v>
      </c>
      <c r="E2911" s="51" t="s">
        <v>239</v>
      </c>
      <c r="F2911" s="14" t="s">
        <v>5469</v>
      </c>
      <c r="G2911" s="14" t="s">
        <v>37</v>
      </c>
      <c r="H2911" s="14" t="s">
        <v>38</v>
      </c>
      <c r="I2911" s="14" t="s">
        <v>39</v>
      </c>
      <c r="J2911" s="15" t="s">
        <v>7586</v>
      </c>
      <c r="K2911" s="52" t="s">
        <v>5470</v>
      </c>
      <c r="L2911" s="109">
        <v>547200</v>
      </c>
      <c r="M2911" s="19">
        <f t="shared" si="138"/>
        <v>0</v>
      </c>
      <c r="N2911" s="11">
        <f>M2911*(1+VOTOS!$P$3%)^Q2911</f>
        <v>0</v>
      </c>
      <c r="O2911" s="54">
        <f t="shared" si="136"/>
        <v>547200</v>
      </c>
      <c r="P2911" s="103">
        <f t="shared" si="137"/>
        <v>3.6414717167495789E-6</v>
      </c>
      <c r="Q2911" s="6">
        <v>0</v>
      </c>
      <c r="R2911" s="6"/>
      <c r="S2911" s="6" t="s">
        <v>7</v>
      </c>
    </row>
    <row r="2912" spans="1:19" s="47" customFormat="1" ht="14" x14ac:dyDescent="0.15">
      <c r="A2912" s="14" t="s">
        <v>5234</v>
      </c>
      <c r="B2912" s="115" t="s">
        <v>416</v>
      </c>
      <c r="C2912" s="40" t="s">
        <v>65</v>
      </c>
      <c r="D2912" s="12" t="s">
        <v>238</v>
      </c>
      <c r="E2912" s="51" t="s">
        <v>239</v>
      </c>
      <c r="F2912" s="14" t="s">
        <v>5469</v>
      </c>
      <c r="G2912" s="14" t="s">
        <v>37</v>
      </c>
      <c r="H2912" s="14" t="s">
        <v>38</v>
      </c>
      <c r="I2912" s="14" t="s">
        <v>39</v>
      </c>
      <c r="J2912" s="15" t="s">
        <v>7586</v>
      </c>
      <c r="K2912" s="52" t="s">
        <v>6152</v>
      </c>
      <c r="L2912" s="109">
        <v>316548.5</v>
      </c>
      <c r="M2912" s="19">
        <f t="shared" si="138"/>
        <v>0</v>
      </c>
      <c r="N2912" s="11">
        <f>M2912*(1+VOTOS!$P$3%)^Q2912</f>
        <v>0</v>
      </c>
      <c r="O2912" s="54">
        <f t="shared" si="136"/>
        <v>316548.5</v>
      </c>
      <c r="P2912" s="103">
        <f t="shared" si="137"/>
        <v>2.1065468014062572E-6</v>
      </c>
      <c r="Q2912" s="6">
        <v>0</v>
      </c>
      <c r="R2912" s="6"/>
      <c r="S2912" s="6" t="s">
        <v>7</v>
      </c>
    </row>
    <row r="2913" spans="1:20" s="47" customFormat="1" ht="14" x14ac:dyDescent="0.15">
      <c r="A2913" s="14" t="s">
        <v>5234</v>
      </c>
      <c r="B2913" s="115" t="s">
        <v>416</v>
      </c>
      <c r="C2913" s="40" t="s">
        <v>65</v>
      </c>
      <c r="D2913" s="12" t="s">
        <v>238</v>
      </c>
      <c r="E2913" s="51" t="s">
        <v>239</v>
      </c>
      <c r="F2913" s="14" t="s">
        <v>5469</v>
      </c>
      <c r="G2913" s="14" t="s">
        <v>37</v>
      </c>
      <c r="H2913" s="14" t="s">
        <v>38</v>
      </c>
      <c r="I2913" s="14" t="s">
        <v>39</v>
      </c>
      <c r="J2913" s="15" t="s">
        <v>7586</v>
      </c>
      <c r="K2913" s="52" t="s">
        <v>5475</v>
      </c>
      <c r="L2913" s="109">
        <v>300000</v>
      </c>
      <c r="M2913" s="19">
        <f t="shared" si="138"/>
        <v>0</v>
      </c>
      <c r="N2913" s="11">
        <f>M2913*(1+VOTOS!$P$3%)^Q2913</f>
        <v>0</v>
      </c>
      <c r="O2913" s="54">
        <f t="shared" si="136"/>
        <v>300000</v>
      </c>
      <c r="P2913" s="103">
        <f t="shared" si="137"/>
        <v>1.9964208973407778E-6</v>
      </c>
      <c r="Q2913" s="6">
        <v>0</v>
      </c>
      <c r="R2913" s="6"/>
      <c r="S2913" s="6" t="s">
        <v>7</v>
      </c>
    </row>
    <row r="2914" spans="1:20" s="47" customFormat="1" ht="14" x14ac:dyDescent="0.15">
      <c r="A2914" s="14" t="s">
        <v>5234</v>
      </c>
      <c r="B2914" s="115" t="s">
        <v>416</v>
      </c>
      <c r="C2914" s="40" t="s">
        <v>65</v>
      </c>
      <c r="D2914" s="12" t="s">
        <v>238</v>
      </c>
      <c r="E2914" s="51" t="s">
        <v>239</v>
      </c>
      <c r="F2914" s="14" t="s">
        <v>5469</v>
      </c>
      <c r="G2914" s="14" t="s">
        <v>37</v>
      </c>
      <c r="H2914" s="14" t="s">
        <v>38</v>
      </c>
      <c r="I2914" s="14" t="s">
        <v>39</v>
      </c>
      <c r="J2914" s="15" t="s">
        <v>7586</v>
      </c>
      <c r="K2914" s="52" t="s">
        <v>6150</v>
      </c>
      <c r="L2914" s="109">
        <v>182400</v>
      </c>
      <c r="M2914" s="19">
        <f t="shared" si="138"/>
        <v>0</v>
      </c>
      <c r="N2914" s="11">
        <f>M2914*(1+VOTOS!$P$3%)^Q2914</f>
        <v>0</v>
      </c>
      <c r="O2914" s="54">
        <f t="shared" si="136"/>
        <v>182400</v>
      </c>
      <c r="P2914" s="103">
        <f t="shared" si="137"/>
        <v>1.2138239055831929E-6</v>
      </c>
      <c r="Q2914" s="6">
        <v>0</v>
      </c>
      <c r="R2914" s="6"/>
      <c r="S2914" s="6" t="s">
        <v>7</v>
      </c>
      <c r="T2914" s="75"/>
    </row>
    <row r="2915" spans="1:20" s="47" customFormat="1" ht="14" x14ac:dyDescent="0.15">
      <c r="A2915" s="14" t="s">
        <v>5234</v>
      </c>
      <c r="B2915" s="115" t="s">
        <v>416</v>
      </c>
      <c r="C2915" s="40" t="s">
        <v>65</v>
      </c>
      <c r="D2915" s="12" t="s">
        <v>238</v>
      </c>
      <c r="E2915" s="51" t="s">
        <v>239</v>
      </c>
      <c r="F2915" s="14" t="s">
        <v>5469</v>
      </c>
      <c r="G2915" s="14" t="s">
        <v>37</v>
      </c>
      <c r="H2915" s="14" t="s">
        <v>38</v>
      </c>
      <c r="I2915" s="14" t="s">
        <v>39</v>
      </c>
      <c r="J2915" s="15" t="s">
        <v>7586</v>
      </c>
      <c r="K2915" s="52" t="s">
        <v>3352</v>
      </c>
      <c r="L2915" s="109">
        <v>180281</v>
      </c>
      <c r="M2915" s="19">
        <f t="shared" si="138"/>
        <v>0</v>
      </c>
      <c r="N2915" s="11">
        <f>M2915*(1+VOTOS!$P$3%)^Q2915</f>
        <v>0</v>
      </c>
      <c r="O2915" s="54">
        <f t="shared" si="136"/>
        <v>180281</v>
      </c>
      <c r="P2915" s="103">
        <f t="shared" si="137"/>
        <v>1.1997225193116427E-6</v>
      </c>
      <c r="Q2915" s="6">
        <v>0</v>
      </c>
      <c r="R2915" s="6"/>
      <c r="S2915" s="6" t="s">
        <v>7</v>
      </c>
      <c r="T2915" s="75"/>
    </row>
    <row r="2916" spans="1:20" s="47" customFormat="1" ht="14" x14ac:dyDescent="0.15">
      <c r="A2916" s="14" t="s">
        <v>5234</v>
      </c>
      <c r="B2916" s="115" t="s">
        <v>416</v>
      </c>
      <c r="C2916" s="40" t="s">
        <v>65</v>
      </c>
      <c r="D2916" s="12" t="s">
        <v>238</v>
      </c>
      <c r="E2916" s="51" t="s">
        <v>239</v>
      </c>
      <c r="F2916" s="14" t="s">
        <v>5469</v>
      </c>
      <c r="G2916" s="14" t="s">
        <v>37</v>
      </c>
      <c r="H2916" s="14" t="s">
        <v>38</v>
      </c>
      <c r="I2916" s="14" t="s">
        <v>39</v>
      </c>
      <c r="J2916" s="15" t="s">
        <v>7586</v>
      </c>
      <c r="K2916" s="52" t="s">
        <v>6156</v>
      </c>
      <c r="L2916" s="109">
        <v>161121</v>
      </c>
      <c r="M2916" s="19">
        <f t="shared" si="138"/>
        <v>0</v>
      </c>
      <c r="N2916" s="11">
        <f>M2916*(1+VOTOS!$P$3%)^Q2916</f>
        <v>0</v>
      </c>
      <c r="O2916" s="54">
        <f t="shared" si="136"/>
        <v>161121</v>
      </c>
      <c r="P2916" s="103">
        <f t="shared" si="137"/>
        <v>1.0722177713348117E-6</v>
      </c>
      <c r="Q2916" s="6">
        <v>0</v>
      </c>
      <c r="R2916" s="6"/>
      <c r="S2916" s="6" t="s">
        <v>7</v>
      </c>
      <c r="T2916" s="75"/>
    </row>
    <row r="2917" spans="1:20" s="47" customFormat="1" ht="14" x14ac:dyDescent="0.15">
      <c r="A2917" s="14" t="s">
        <v>5234</v>
      </c>
      <c r="B2917" s="115" t="s">
        <v>416</v>
      </c>
      <c r="C2917" s="40" t="s">
        <v>65</v>
      </c>
      <c r="D2917" s="12" t="s">
        <v>238</v>
      </c>
      <c r="E2917" s="51" t="s">
        <v>239</v>
      </c>
      <c r="F2917" s="14" t="s">
        <v>5469</v>
      </c>
      <c r="G2917" s="14" t="s">
        <v>37</v>
      </c>
      <c r="H2917" s="14" t="s">
        <v>38</v>
      </c>
      <c r="I2917" s="14" t="s">
        <v>39</v>
      </c>
      <c r="J2917" s="15" t="s">
        <v>7586</v>
      </c>
      <c r="K2917" s="52" t="s">
        <v>6146</v>
      </c>
      <c r="L2917" s="109">
        <v>115200</v>
      </c>
      <c r="M2917" s="19">
        <f t="shared" si="138"/>
        <v>0</v>
      </c>
      <c r="N2917" s="11">
        <f>M2917*(1+VOTOS!$P$3%)^Q2917</f>
        <v>0</v>
      </c>
      <c r="O2917" s="54">
        <f t="shared" si="136"/>
        <v>115200</v>
      </c>
      <c r="P2917" s="103">
        <f t="shared" si="137"/>
        <v>7.666256245788587E-7</v>
      </c>
      <c r="Q2917" s="6">
        <v>0</v>
      </c>
      <c r="R2917" s="6"/>
      <c r="S2917" s="6" t="s">
        <v>7</v>
      </c>
      <c r="T2917" s="75"/>
    </row>
    <row r="2918" spans="1:20" s="47" customFormat="1" ht="14" x14ac:dyDescent="0.15">
      <c r="A2918" s="14" t="s">
        <v>5234</v>
      </c>
      <c r="B2918" s="115" t="s">
        <v>416</v>
      </c>
      <c r="C2918" s="40" t="s">
        <v>65</v>
      </c>
      <c r="D2918" s="12" t="s">
        <v>238</v>
      </c>
      <c r="E2918" s="51" t="s">
        <v>239</v>
      </c>
      <c r="F2918" s="14" t="s">
        <v>5469</v>
      </c>
      <c r="G2918" s="14" t="s">
        <v>37</v>
      </c>
      <c r="H2918" s="14" t="s">
        <v>38</v>
      </c>
      <c r="I2918" s="14" t="s">
        <v>39</v>
      </c>
      <c r="J2918" s="15" t="s">
        <v>7586</v>
      </c>
      <c r="K2918" s="52" t="s">
        <v>6155</v>
      </c>
      <c r="L2918" s="109">
        <v>115200</v>
      </c>
      <c r="M2918" s="19">
        <f t="shared" si="138"/>
        <v>0</v>
      </c>
      <c r="N2918" s="11">
        <f>M2918*(1+VOTOS!$P$3%)^Q2918</f>
        <v>0</v>
      </c>
      <c r="O2918" s="54">
        <f t="shared" si="136"/>
        <v>115200</v>
      </c>
      <c r="P2918" s="103">
        <f t="shared" si="137"/>
        <v>7.666256245788587E-7</v>
      </c>
      <c r="Q2918" s="6">
        <v>0</v>
      </c>
      <c r="R2918" s="6"/>
      <c r="S2918" s="6" t="s">
        <v>7</v>
      </c>
    </row>
    <row r="2919" spans="1:20" s="47" customFormat="1" ht="14" x14ac:dyDescent="0.15">
      <c r="A2919" s="14" t="s">
        <v>5234</v>
      </c>
      <c r="B2919" s="115" t="s">
        <v>416</v>
      </c>
      <c r="C2919" s="40" t="s">
        <v>65</v>
      </c>
      <c r="D2919" s="12" t="s">
        <v>238</v>
      </c>
      <c r="E2919" s="51" t="s">
        <v>239</v>
      </c>
      <c r="F2919" s="14" t="s">
        <v>5469</v>
      </c>
      <c r="G2919" s="14" t="s">
        <v>37</v>
      </c>
      <c r="H2919" s="14" t="s">
        <v>38</v>
      </c>
      <c r="I2919" s="14" t="s">
        <v>39</v>
      </c>
      <c r="J2919" s="15" t="s">
        <v>7586</v>
      </c>
      <c r="K2919" s="52" t="s">
        <v>6157</v>
      </c>
      <c r="L2919" s="109">
        <v>91200</v>
      </c>
      <c r="M2919" s="19">
        <f t="shared" si="138"/>
        <v>0</v>
      </c>
      <c r="N2919" s="11">
        <f>M2919*(1+VOTOS!$P$3%)^Q2919</f>
        <v>0</v>
      </c>
      <c r="O2919" s="54">
        <f t="shared" si="136"/>
        <v>91200</v>
      </c>
      <c r="P2919" s="103">
        <f t="shared" si="137"/>
        <v>6.0691195279159645E-7</v>
      </c>
      <c r="Q2919" s="6">
        <v>0</v>
      </c>
      <c r="R2919" s="6"/>
      <c r="S2919" s="6" t="s">
        <v>7</v>
      </c>
    </row>
    <row r="2920" spans="1:20" s="47" customFormat="1" ht="14" x14ac:dyDescent="0.15">
      <c r="A2920" s="14" t="s">
        <v>5234</v>
      </c>
      <c r="B2920" s="115" t="s">
        <v>416</v>
      </c>
      <c r="C2920" s="40" t="s">
        <v>65</v>
      </c>
      <c r="D2920" s="12" t="s">
        <v>238</v>
      </c>
      <c r="E2920" s="51" t="s">
        <v>239</v>
      </c>
      <c r="F2920" s="14" t="s">
        <v>5469</v>
      </c>
      <c r="G2920" s="14" t="s">
        <v>37</v>
      </c>
      <c r="H2920" s="14" t="s">
        <v>38</v>
      </c>
      <c r="I2920" s="14" t="s">
        <v>39</v>
      </c>
      <c r="J2920" s="15" t="s">
        <v>7586</v>
      </c>
      <c r="K2920" s="52" t="s">
        <v>5476</v>
      </c>
      <c r="L2920" s="109">
        <v>76800</v>
      </c>
      <c r="M2920" s="19">
        <f t="shared" si="138"/>
        <v>0</v>
      </c>
      <c r="N2920" s="11">
        <f>M2920*(1+VOTOS!$P$3%)^Q2920</f>
        <v>0</v>
      </c>
      <c r="O2920" s="54">
        <f t="shared" si="136"/>
        <v>76800</v>
      </c>
      <c r="P2920" s="103">
        <f t="shared" si="137"/>
        <v>5.1108374971923917E-7</v>
      </c>
      <c r="Q2920" s="6">
        <v>0</v>
      </c>
      <c r="R2920" s="6"/>
      <c r="S2920" s="6" t="s">
        <v>7</v>
      </c>
      <c r="T2920" s="75"/>
    </row>
    <row r="2921" spans="1:20" s="47" customFormat="1" ht="14" x14ac:dyDescent="0.15">
      <c r="A2921" s="14" t="s">
        <v>5234</v>
      </c>
      <c r="B2921" s="115" t="s">
        <v>416</v>
      </c>
      <c r="C2921" s="40" t="s">
        <v>65</v>
      </c>
      <c r="D2921" s="12" t="s">
        <v>238</v>
      </c>
      <c r="E2921" s="51" t="s">
        <v>239</v>
      </c>
      <c r="F2921" s="14" t="s">
        <v>5469</v>
      </c>
      <c r="G2921" s="14" t="s">
        <v>37</v>
      </c>
      <c r="H2921" s="14" t="s">
        <v>38</v>
      </c>
      <c r="I2921" s="14" t="s">
        <v>39</v>
      </c>
      <c r="J2921" s="15" t="s">
        <v>7586</v>
      </c>
      <c r="K2921" s="52" t="s">
        <v>6149</v>
      </c>
      <c r="L2921" s="109">
        <v>51606.5</v>
      </c>
      <c r="M2921" s="19">
        <f t="shared" si="138"/>
        <v>0</v>
      </c>
      <c r="N2921" s="11">
        <f>M2921*(1+VOTOS!$P$3%)^Q2921</f>
        <v>0</v>
      </c>
      <c r="O2921" s="54">
        <f t="shared" si="136"/>
        <v>51606.5</v>
      </c>
      <c r="P2921" s="103">
        <f t="shared" si="137"/>
        <v>3.4342765012872285E-7</v>
      </c>
      <c r="Q2921" s="6">
        <v>0</v>
      </c>
      <c r="R2921" s="6"/>
      <c r="S2921" s="6" t="s">
        <v>7</v>
      </c>
    </row>
    <row r="2922" spans="1:20" s="47" customFormat="1" ht="14" x14ac:dyDescent="0.15">
      <c r="A2922" s="8" t="s">
        <v>415</v>
      </c>
      <c r="B2922" s="114" t="s">
        <v>416</v>
      </c>
      <c r="C2922" s="40" t="s">
        <v>65</v>
      </c>
      <c r="D2922" s="6" t="s">
        <v>963</v>
      </c>
      <c r="E2922" s="7" t="s">
        <v>964</v>
      </c>
      <c r="F2922" s="6" t="s">
        <v>2683</v>
      </c>
      <c r="G2922" s="6" t="s">
        <v>102</v>
      </c>
      <c r="H2922" s="6" t="s">
        <v>38</v>
      </c>
      <c r="I2922" s="8" t="s">
        <v>39</v>
      </c>
      <c r="J2922" s="15" t="s">
        <v>7586</v>
      </c>
      <c r="K2922" s="7" t="s">
        <v>2685</v>
      </c>
      <c r="L2922" s="19">
        <v>1208796</v>
      </c>
      <c r="M2922" s="19">
        <f t="shared" si="138"/>
        <v>1208796</v>
      </c>
      <c r="N2922" s="11">
        <f>M2922*(1+VOTOS!$P$3%)^Q2922</f>
        <v>1214935.9399724435</v>
      </c>
      <c r="O2922" s="54">
        <f t="shared" si="136"/>
        <v>1214935.9399724435</v>
      </c>
      <c r="P2922" s="103">
        <f t="shared" si="137"/>
        <v>8.0850783316378236E-6</v>
      </c>
      <c r="Q2922" s="6">
        <v>42</v>
      </c>
      <c r="R2922" s="6"/>
      <c r="S2922" s="6" t="s">
        <v>11</v>
      </c>
    </row>
    <row r="2923" spans="1:20" s="47" customFormat="1" ht="14" x14ac:dyDescent="0.15">
      <c r="A2923" s="8" t="s">
        <v>415</v>
      </c>
      <c r="B2923" s="114" t="s">
        <v>416</v>
      </c>
      <c r="C2923" s="40" t="s">
        <v>65</v>
      </c>
      <c r="D2923" s="6" t="s">
        <v>963</v>
      </c>
      <c r="E2923" s="7" t="s">
        <v>964</v>
      </c>
      <c r="F2923" s="6" t="s">
        <v>2683</v>
      </c>
      <c r="G2923" s="6" t="s">
        <v>102</v>
      </c>
      <c r="H2923" s="6" t="s">
        <v>38</v>
      </c>
      <c r="I2923" s="8" t="s">
        <v>39</v>
      </c>
      <c r="J2923" s="15" t="s">
        <v>7586</v>
      </c>
      <c r="K2923" s="7" t="s">
        <v>2684</v>
      </c>
      <c r="L2923" s="19">
        <v>4143039</v>
      </c>
      <c r="M2923" s="19">
        <f t="shared" si="138"/>
        <v>4143039</v>
      </c>
      <c r="N2923" s="11">
        <f>M2923*(1+VOTOS!$P$3%)^Q2923</f>
        <v>4162074.2933998778</v>
      </c>
      <c r="O2923" s="54">
        <f t="shared" si="136"/>
        <v>4162074.2933998778</v>
      </c>
      <c r="P2923" s="103">
        <f t="shared" si="137"/>
        <v>2.7697506985427892E-5</v>
      </c>
      <c r="Q2923" s="6">
        <v>38</v>
      </c>
      <c r="R2923" s="6"/>
      <c r="S2923" s="6" t="s">
        <v>11</v>
      </c>
      <c r="T2923" s="75"/>
    </row>
    <row r="2924" spans="1:20" s="47" customFormat="1" ht="14" x14ac:dyDescent="0.15">
      <c r="A2924" s="8" t="s">
        <v>415</v>
      </c>
      <c r="B2924" s="114" t="s">
        <v>416</v>
      </c>
      <c r="C2924" s="40" t="s">
        <v>65</v>
      </c>
      <c r="D2924" s="6" t="s">
        <v>1740</v>
      </c>
      <c r="E2924" s="7" t="s">
        <v>1741</v>
      </c>
      <c r="F2924" s="6" t="s">
        <v>2686</v>
      </c>
      <c r="G2924" s="6" t="s">
        <v>5224</v>
      </c>
      <c r="H2924" s="6" t="s">
        <v>38</v>
      </c>
      <c r="I2924" s="8" t="s">
        <v>39</v>
      </c>
      <c r="J2924" s="15" t="s">
        <v>7586</v>
      </c>
      <c r="K2924" s="7" t="s">
        <v>2687</v>
      </c>
      <c r="L2924" s="19">
        <v>544377</v>
      </c>
      <c r="M2924" s="19">
        <f t="shared" si="138"/>
        <v>544377</v>
      </c>
      <c r="N2924" s="11">
        <f>M2924*(1+VOTOS!$P$3%)^Q2924</f>
        <v>545231.36779792735</v>
      </c>
      <c r="O2924" s="54">
        <f t="shared" si="136"/>
        <v>545231.36779792735</v>
      </c>
      <c r="P2924" s="103">
        <f t="shared" si="137"/>
        <v>3.6283709885249259E-6</v>
      </c>
      <c r="Q2924" s="6">
        <v>13</v>
      </c>
      <c r="R2924" s="6"/>
      <c r="S2924" s="6" t="s">
        <v>11</v>
      </c>
      <c r="T2924" s="75"/>
    </row>
    <row r="2925" spans="1:20" s="47" customFormat="1" ht="28" x14ac:dyDescent="0.15">
      <c r="A2925" s="14" t="s">
        <v>5234</v>
      </c>
      <c r="B2925" s="115" t="s">
        <v>416</v>
      </c>
      <c r="C2925" s="40" t="s">
        <v>65</v>
      </c>
      <c r="D2925" s="12" t="s">
        <v>272</v>
      </c>
      <c r="E2925" s="51" t="s">
        <v>273</v>
      </c>
      <c r="F2925" s="14" t="s">
        <v>6331</v>
      </c>
      <c r="G2925" s="14" t="s">
        <v>2745</v>
      </c>
      <c r="H2925" s="14" t="s">
        <v>38</v>
      </c>
      <c r="I2925" s="14" t="s">
        <v>39</v>
      </c>
      <c r="J2925" s="15" t="s">
        <v>7586</v>
      </c>
      <c r="K2925" s="52" t="s">
        <v>2714</v>
      </c>
      <c r="L2925" s="109">
        <v>2455909.5</v>
      </c>
      <c r="M2925" s="19">
        <f t="shared" si="138"/>
        <v>0</v>
      </c>
      <c r="N2925" s="11">
        <f>M2925*(1+VOTOS!$P$3%)^Q2925</f>
        <v>0</v>
      </c>
      <c r="O2925" s="54">
        <f t="shared" si="136"/>
        <v>2455909.5</v>
      </c>
      <c r="P2925" s="103">
        <f t="shared" si="137"/>
        <v>1.6343430159259137E-5</v>
      </c>
      <c r="Q2925" s="6">
        <v>0</v>
      </c>
      <c r="R2925" s="6"/>
      <c r="S2925" s="6" t="s">
        <v>7</v>
      </c>
      <c r="T2925" s="75"/>
    </row>
    <row r="2926" spans="1:20" s="47" customFormat="1" ht="28" x14ac:dyDescent="0.15">
      <c r="A2926" s="14" t="s">
        <v>5234</v>
      </c>
      <c r="B2926" s="115" t="s">
        <v>416</v>
      </c>
      <c r="C2926" s="40" t="s">
        <v>65</v>
      </c>
      <c r="D2926" s="12" t="s">
        <v>272</v>
      </c>
      <c r="E2926" s="51" t="s">
        <v>273</v>
      </c>
      <c r="F2926" s="14" t="s">
        <v>6331</v>
      </c>
      <c r="G2926" s="14" t="s">
        <v>2745</v>
      </c>
      <c r="H2926" s="14" t="s">
        <v>38</v>
      </c>
      <c r="I2926" s="14" t="s">
        <v>39</v>
      </c>
      <c r="J2926" s="15" t="s">
        <v>7586</v>
      </c>
      <c r="K2926" s="52" t="s">
        <v>2997</v>
      </c>
      <c r="L2926" s="109">
        <v>2383264.5</v>
      </c>
      <c r="M2926" s="19">
        <f t="shared" si="138"/>
        <v>0</v>
      </c>
      <c r="N2926" s="11">
        <f>M2926*(1+VOTOS!$P$3%)^Q2926</f>
        <v>0</v>
      </c>
      <c r="O2926" s="54">
        <f t="shared" si="136"/>
        <v>2383264.5</v>
      </c>
      <c r="P2926" s="103">
        <f t="shared" si="137"/>
        <v>1.5859996838968068E-5</v>
      </c>
      <c r="Q2926" s="6">
        <v>0</v>
      </c>
      <c r="R2926" s="6"/>
      <c r="S2926" s="6" t="s">
        <v>7</v>
      </c>
    </row>
    <row r="2927" spans="1:20" s="47" customFormat="1" ht="28" x14ac:dyDescent="0.15">
      <c r="A2927" s="14" t="s">
        <v>5234</v>
      </c>
      <c r="B2927" s="115" t="s">
        <v>416</v>
      </c>
      <c r="C2927" s="40" t="s">
        <v>65</v>
      </c>
      <c r="D2927" s="12" t="s">
        <v>272</v>
      </c>
      <c r="E2927" s="51" t="s">
        <v>273</v>
      </c>
      <c r="F2927" s="14" t="s">
        <v>6331</v>
      </c>
      <c r="G2927" s="14" t="s">
        <v>2745</v>
      </c>
      <c r="H2927" s="14" t="s">
        <v>38</v>
      </c>
      <c r="I2927" s="14" t="s">
        <v>39</v>
      </c>
      <c r="J2927" s="15" t="s">
        <v>7586</v>
      </c>
      <c r="K2927" s="52" t="s">
        <v>1596</v>
      </c>
      <c r="L2927" s="109">
        <v>2135606</v>
      </c>
      <c r="M2927" s="19">
        <f t="shared" si="138"/>
        <v>0</v>
      </c>
      <c r="N2927" s="11">
        <f>M2927*(1+VOTOS!$P$3%)^Q2927</f>
        <v>0</v>
      </c>
      <c r="O2927" s="54">
        <f t="shared" si="136"/>
        <v>2135606</v>
      </c>
      <c r="P2927" s="103">
        <f t="shared" si="137"/>
        <v>1.4211894822954498E-5</v>
      </c>
      <c r="Q2927" s="6">
        <v>0</v>
      </c>
      <c r="R2927" s="6"/>
      <c r="S2927" s="6" t="s">
        <v>7</v>
      </c>
    </row>
    <row r="2928" spans="1:20" s="47" customFormat="1" ht="28" x14ac:dyDescent="0.15">
      <c r="A2928" s="14" t="s">
        <v>5234</v>
      </c>
      <c r="B2928" s="115" t="s">
        <v>416</v>
      </c>
      <c r="C2928" s="40" t="s">
        <v>65</v>
      </c>
      <c r="D2928" s="12" t="s">
        <v>272</v>
      </c>
      <c r="E2928" s="51" t="s">
        <v>273</v>
      </c>
      <c r="F2928" s="14" t="s">
        <v>6331</v>
      </c>
      <c r="G2928" s="14" t="s">
        <v>2745</v>
      </c>
      <c r="H2928" s="14" t="s">
        <v>38</v>
      </c>
      <c r="I2928" s="14" t="s">
        <v>39</v>
      </c>
      <c r="J2928" s="15" t="s">
        <v>7586</v>
      </c>
      <c r="K2928" s="52" t="s">
        <v>3629</v>
      </c>
      <c r="L2928" s="109">
        <v>1940164</v>
      </c>
      <c r="M2928" s="19">
        <f t="shared" si="138"/>
        <v>0</v>
      </c>
      <c r="N2928" s="11">
        <f>M2928*(1+VOTOS!$P$3%)^Q2928</f>
        <v>0</v>
      </c>
      <c r="O2928" s="54">
        <f t="shared" si="136"/>
        <v>1940164</v>
      </c>
      <c r="P2928" s="103">
        <f t="shared" si="137"/>
        <v>1.2911279846227577E-5</v>
      </c>
      <c r="Q2928" s="6">
        <v>0</v>
      </c>
      <c r="R2928" s="6"/>
      <c r="S2928" s="6" t="s">
        <v>7</v>
      </c>
    </row>
    <row r="2929" spans="1:19" s="47" customFormat="1" ht="28" x14ac:dyDescent="0.15">
      <c r="A2929" s="14" t="s">
        <v>5234</v>
      </c>
      <c r="B2929" s="115" t="s">
        <v>416</v>
      </c>
      <c r="C2929" s="40" t="s">
        <v>65</v>
      </c>
      <c r="D2929" s="12" t="s">
        <v>272</v>
      </c>
      <c r="E2929" s="51" t="s">
        <v>273</v>
      </c>
      <c r="F2929" s="14" t="s">
        <v>6331</v>
      </c>
      <c r="G2929" s="14" t="s">
        <v>2745</v>
      </c>
      <c r="H2929" s="14" t="s">
        <v>38</v>
      </c>
      <c r="I2929" s="14" t="s">
        <v>39</v>
      </c>
      <c r="J2929" s="15" t="s">
        <v>7586</v>
      </c>
      <c r="K2929" s="52" t="s">
        <v>4204</v>
      </c>
      <c r="L2929" s="109">
        <v>1801942.5</v>
      </c>
      <c r="M2929" s="19">
        <f t="shared" si="138"/>
        <v>0</v>
      </c>
      <c r="N2929" s="11">
        <f>M2929*(1+VOTOS!$P$3%)^Q2929</f>
        <v>0</v>
      </c>
      <c r="O2929" s="54">
        <f t="shared" si="136"/>
        <v>1801942.5</v>
      </c>
      <c r="P2929" s="103">
        <f t="shared" si="137"/>
        <v>1.1991452209354949E-5</v>
      </c>
      <c r="Q2929" s="6">
        <v>0</v>
      </c>
      <c r="R2929" s="6"/>
      <c r="S2929" s="6" t="s">
        <v>7</v>
      </c>
    </row>
    <row r="2930" spans="1:19" s="47" customFormat="1" ht="28" x14ac:dyDescent="0.15">
      <c r="A2930" s="14" t="s">
        <v>5234</v>
      </c>
      <c r="B2930" s="115" t="s">
        <v>416</v>
      </c>
      <c r="C2930" s="40" t="s">
        <v>65</v>
      </c>
      <c r="D2930" s="12" t="s">
        <v>272</v>
      </c>
      <c r="E2930" s="51" t="s">
        <v>273</v>
      </c>
      <c r="F2930" s="14" t="s">
        <v>6331</v>
      </c>
      <c r="G2930" s="14" t="s">
        <v>2745</v>
      </c>
      <c r="H2930" s="14" t="s">
        <v>38</v>
      </c>
      <c r="I2930" s="14" t="s">
        <v>39</v>
      </c>
      <c r="J2930" s="15" t="s">
        <v>7586</v>
      </c>
      <c r="K2930" s="52" t="s">
        <v>1374</v>
      </c>
      <c r="L2930" s="109">
        <v>1692543</v>
      </c>
      <c r="M2930" s="19">
        <f t="shared" si="138"/>
        <v>0</v>
      </c>
      <c r="N2930" s="11">
        <f>M2930*(1+VOTOS!$P$3%)^Q2930</f>
        <v>0</v>
      </c>
      <c r="O2930" s="54">
        <f t="shared" si="136"/>
        <v>1692543</v>
      </c>
      <c r="P2930" s="103">
        <f t="shared" si="137"/>
        <v>1.1263427382826173E-5</v>
      </c>
      <c r="Q2930" s="6">
        <v>0</v>
      </c>
      <c r="R2930" s="6"/>
      <c r="S2930" s="6" t="s">
        <v>7</v>
      </c>
    </row>
    <row r="2931" spans="1:19" s="47" customFormat="1" ht="28" x14ac:dyDescent="0.15">
      <c r="A2931" s="14" t="s">
        <v>5234</v>
      </c>
      <c r="B2931" s="115" t="s">
        <v>416</v>
      </c>
      <c r="C2931" s="40" t="s">
        <v>65</v>
      </c>
      <c r="D2931" s="12" t="s">
        <v>272</v>
      </c>
      <c r="E2931" s="51" t="s">
        <v>273</v>
      </c>
      <c r="F2931" s="14" t="s">
        <v>6331</v>
      </c>
      <c r="G2931" s="14" t="s">
        <v>2745</v>
      </c>
      <c r="H2931" s="14" t="s">
        <v>38</v>
      </c>
      <c r="I2931" s="14" t="s">
        <v>39</v>
      </c>
      <c r="J2931" s="15" t="s">
        <v>7586</v>
      </c>
      <c r="K2931" s="52" t="s">
        <v>5347</v>
      </c>
      <c r="L2931" s="109">
        <v>1449443.5</v>
      </c>
      <c r="M2931" s="19">
        <f t="shared" si="138"/>
        <v>0</v>
      </c>
      <c r="N2931" s="11">
        <f>M2931*(1+VOTOS!$P$3%)^Q2931</f>
        <v>0</v>
      </c>
      <c r="O2931" s="54">
        <f t="shared" si="136"/>
        <v>1449443.5</v>
      </c>
      <c r="P2931" s="103">
        <f t="shared" si="137"/>
        <v>9.6456643097158587E-6</v>
      </c>
      <c r="Q2931" s="6">
        <v>0</v>
      </c>
      <c r="R2931" s="6"/>
      <c r="S2931" s="6" t="s">
        <v>7</v>
      </c>
    </row>
    <row r="2932" spans="1:19" s="47" customFormat="1" ht="28" x14ac:dyDescent="0.15">
      <c r="A2932" s="14" t="s">
        <v>5234</v>
      </c>
      <c r="B2932" s="115" t="s">
        <v>416</v>
      </c>
      <c r="C2932" s="40" t="s">
        <v>65</v>
      </c>
      <c r="D2932" s="12" t="s">
        <v>272</v>
      </c>
      <c r="E2932" s="51" t="s">
        <v>273</v>
      </c>
      <c r="F2932" s="14" t="s">
        <v>6331</v>
      </c>
      <c r="G2932" s="14" t="s">
        <v>2745</v>
      </c>
      <c r="H2932" s="14" t="s">
        <v>38</v>
      </c>
      <c r="I2932" s="14" t="s">
        <v>39</v>
      </c>
      <c r="J2932" s="15" t="s">
        <v>7586</v>
      </c>
      <c r="K2932" s="52" t="s">
        <v>2715</v>
      </c>
      <c r="L2932" s="109">
        <v>1408330.5</v>
      </c>
      <c r="M2932" s="19">
        <f t="shared" si="138"/>
        <v>0</v>
      </c>
      <c r="N2932" s="11">
        <f>M2932*(1+VOTOS!$P$3%)^Q2932</f>
        <v>0</v>
      </c>
      <c r="O2932" s="54">
        <f t="shared" si="136"/>
        <v>1408330.5</v>
      </c>
      <c r="P2932" s="103">
        <f t="shared" si="137"/>
        <v>9.3720681352079548E-6</v>
      </c>
      <c r="Q2932" s="6">
        <v>0</v>
      </c>
      <c r="R2932" s="6"/>
      <c r="S2932" s="6" t="s">
        <v>7</v>
      </c>
    </row>
    <row r="2933" spans="1:19" s="47" customFormat="1" ht="28" x14ac:dyDescent="0.15">
      <c r="A2933" s="14" t="s">
        <v>5234</v>
      </c>
      <c r="B2933" s="115" t="s">
        <v>416</v>
      </c>
      <c r="C2933" s="40" t="s">
        <v>65</v>
      </c>
      <c r="D2933" s="12" t="s">
        <v>272</v>
      </c>
      <c r="E2933" s="51" t="s">
        <v>273</v>
      </c>
      <c r="F2933" s="14" t="s">
        <v>6331</v>
      </c>
      <c r="G2933" s="14" t="s">
        <v>2745</v>
      </c>
      <c r="H2933" s="14" t="s">
        <v>38</v>
      </c>
      <c r="I2933" s="14" t="s">
        <v>39</v>
      </c>
      <c r="J2933" s="15" t="s">
        <v>7586</v>
      </c>
      <c r="K2933" s="52" t="s">
        <v>1421</v>
      </c>
      <c r="L2933" s="109">
        <v>1398262</v>
      </c>
      <c r="M2933" s="19">
        <f t="shared" si="138"/>
        <v>0</v>
      </c>
      <c r="N2933" s="11">
        <f>M2933*(1+VOTOS!$P$3%)^Q2933</f>
        <v>0</v>
      </c>
      <c r="O2933" s="54">
        <f t="shared" si="136"/>
        <v>1398262</v>
      </c>
      <c r="P2933" s="103">
        <f t="shared" si="137"/>
        <v>9.3050649225250364E-6</v>
      </c>
      <c r="Q2933" s="6">
        <v>0</v>
      </c>
      <c r="R2933" s="6"/>
      <c r="S2933" s="6" t="s">
        <v>7</v>
      </c>
    </row>
    <row r="2934" spans="1:19" s="47" customFormat="1" ht="28" x14ac:dyDescent="0.15">
      <c r="A2934" s="14" t="s">
        <v>5234</v>
      </c>
      <c r="B2934" s="115" t="s">
        <v>416</v>
      </c>
      <c r="C2934" s="40" t="s">
        <v>65</v>
      </c>
      <c r="D2934" s="12" t="s">
        <v>272</v>
      </c>
      <c r="E2934" s="51" t="s">
        <v>273</v>
      </c>
      <c r="F2934" s="14" t="s">
        <v>6331</v>
      </c>
      <c r="G2934" s="14" t="s">
        <v>2745</v>
      </c>
      <c r="H2934" s="14" t="s">
        <v>38</v>
      </c>
      <c r="I2934" s="14" t="s">
        <v>39</v>
      </c>
      <c r="J2934" s="15" t="s">
        <v>7586</v>
      </c>
      <c r="K2934" s="52" t="s">
        <v>2840</v>
      </c>
      <c r="L2934" s="109">
        <v>1376861</v>
      </c>
      <c r="M2934" s="19">
        <f t="shared" si="138"/>
        <v>0</v>
      </c>
      <c r="N2934" s="11">
        <f>M2934*(1+VOTOS!$P$3%)^Q2934</f>
        <v>0</v>
      </c>
      <c r="O2934" s="54">
        <f t="shared" si="136"/>
        <v>1376861</v>
      </c>
      <c r="P2934" s="103">
        <f t="shared" si="137"/>
        <v>9.1626469104450695E-6</v>
      </c>
      <c r="Q2934" s="6">
        <v>0</v>
      </c>
      <c r="R2934" s="6"/>
      <c r="S2934" s="6" t="s">
        <v>7</v>
      </c>
    </row>
    <row r="2935" spans="1:19" s="47" customFormat="1" ht="28" x14ac:dyDescent="0.15">
      <c r="A2935" s="14" t="s">
        <v>5234</v>
      </c>
      <c r="B2935" s="115" t="s">
        <v>416</v>
      </c>
      <c r="C2935" s="40" t="s">
        <v>65</v>
      </c>
      <c r="D2935" s="12" t="s">
        <v>272</v>
      </c>
      <c r="E2935" s="51" t="s">
        <v>273</v>
      </c>
      <c r="F2935" s="14" t="s">
        <v>6331</v>
      </c>
      <c r="G2935" s="14" t="s">
        <v>2745</v>
      </c>
      <c r="H2935" s="14" t="s">
        <v>38</v>
      </c>
      <c r="I2935" s="14" t="s">
        <v>39</v>
      </c>
      <c r="J2935" s="15" t="s">
        <v>7586</v>
      </c>
      <c r="K2935" s="52" t="s">
        <v>5281</v>
      </c>
      <c r="L2935" s="109">
        <v>1337030</v>
      </c>
      <c r="M2935" s="19">
        <f t="shared" si="138"/>
        <v>0</v>
      </c>
      <c r="N2935" s="11">
        <f>M2935*(1+VOTOS!$P$3%)^Q2935</f>
        <v>0</v>
      </c>
      <c r="O2935" s="54">
        <f t="shared" si="136"/>
        <v>1337030</v>
      </c>
      <c r="P2935" s="103">
        <f t="shared" si="137"/>
        <v>8.8975821079051349E-6</v>
      </c>
      <c r="Q2935" s="6">
        <v>0</v>
      </c>
      <c r="R2935" s="6"/>
      <c r="S2935" s="6" t="s">
        <v>7</v>
      </c>
    </row>
    <row r="2936" spans="1:19" s="47" customFormat="1" ht="28" x14ac:dyDescent="0.15">
      <c r="A2936" s="14" t="s">
        <v>5234</v>
      </c>
      <c r="B2936" s="115" t="s">
        <v>416</v>
      </c>
      <c r="C2936" s="40" t="s">
        <v>65</v>
      </c>
      <c r="D2936" s="12" t="s">
        <v>272</v>
      </c>
      <c r="E2936" s="51" t="s">
        <v>273</v>
      </c>
      <c r="F2936" s="14" t="s">
        <v>6331</v>
      </c>
      <c r="G2936" s="14" t="s">
        <v>2745</v>
      </c>
      <c r="H2936" s="14" t="s">
        <v>38</v>
      </c>
      <c r="I2936" s="14" t="s">
        <v>39</v>
      </c>
      <c r="J2936" s="15" t="s">
        <v>7586</v>
      </c>
      <c r="K2936" s="52" t="s">
        <v>4820</v>
      </c>
      <c r="L2936" s="109">
        <v>1304605.5</v>
      </c>
      <c r="M2936" s="19">
        <f t="shared" si="138"/>
        <v>0</v>
      </c>
      <c r="N2936" s="11">
        <f>M2936*(1+VOTOS!$P$3%)^Q2936</f>
        <v>0</v>
      </c>
      <c r="O2936" s="54">
        <f t="shared" si="136"/>
        <v>1304605.5</v>
      </c>
      <c r="P2936" s="103">
        <f t="shared" si="137"/>
        <v>8.6818056099523801E-6</v>
      </c>
      <c r="Q2936" s="6">
        <v>0</v>
      </c>
      <c r="R2936" s="6"/>
      <c r="S2936" s="6" t="s">
        <v>7</v>
      </c>
    </row>
    <row r="2937" spans="1:19" s="47" customFormat="1" ht="28" x14ac:dyDescent="0.15">
      <c r="A2937" s="14" t="s">
        <v>5234</v>
      </c>
      <c r="B2937" s="115" t="s">
        <v>416</v>
      </c>
      <c r="C2937" s="40" t="s">
        <v>65</v>
      </c>
      <c r="D2937" s="12" t="s">
        <v>272</v>
      </c>
      <c r="E2937" s="51" t="s">
        <v>273</v>
      </c>
      <c r="F2937" s="14" t="s">
        <v>6331</v>
      </c>
      <c r="G2937" s="14" t="s">
        <v>2745</v>
      </c>
      <c r="H2937" s="14" t="s">
        <v>38</v>
      </c>
      <c r="I2937" s="14" t="s">
        <v>39</v>
      </c>
      <c r="J2937" s="15" t="s">
        <v>7586</v>
      </c>
      <c r="K2937" s="52" t="s">
        <v>6334</v>
      </c>
      <c r="L2937" s="109">
        <v>1278096</v>
      </c>
      <c r="M2937" s="19">
        <f t="shared" si="138"/>
        <v>0</v>
      </c>
      <c r="N2937" s="11">
        <f>M2937*(1+VOTOS!$P$3%)^Q2937</f>
        <v>0</v>
      </c>
      <c r="O2937" s="54">
        <f t="shared" si="136"/>
        <v>1278096</v>
      </c>
      <c r="P2937" s="103">
        <f t="shared" si="137"/>
        <v>8.5053918773588633E-6</v>
      </c>
      <c r="Q2937" s="6">
        <v>0</v>
      </c>
      <c r="R2937" s="6"/>
      <c r="S2937" s="6" t="s">
        <v>7</v>
      </c>
    </row>
    <row r="2938" spans="1:19" s="47" customFormat="1" ht="28" x14ac:dyDescent="0.15">
      <c r="A2938" s="14" t="s">
        <v>5234</v>
      </c>
      <c r="B2938" s="115" t="s">
        <v>416</v>
      </c>
      <c r="C2938" s="40" t="s">
        <v>65</v>
      </c>
      <c r="D2938" s="12" t="s">
        <v>272</v>
      </c>
      <c r="E2938" s="51" t="s">
        <v>273</v>
      </c>
      <c r="F2938" s="14" t="s">
        <v>6331</v>
      </c>
      <c r="G2938" s="14" t="s">
        <v>2745</v>
      </c>
      <c r="H2938" s="14" t="s">
        <v>38</v>
      </c>
      <c r="I2938" s="14" t="s">
        <v>39</v>
      </c>
      <c r="J2938" s="15" t="s">
        <v>7586</v>
      </c>
      <c r="K2938" s="52" t="s">
        <v>2474</v>
      </c>
      <c r="L2938" s="109">
        <v>1263034</v>
      </c>
      <c r="M2938" s="19">
        <f t="shared" si="138"/>
        <v>0</v>
      </c>
      <c r="N2938" s="11">
        <f>M2938*(1+VOTOS!$P$3%)^Q2938</f>
        <v>0</v>
      </c>
      <c r="O2938" s="54">
        <f t="shared" si="136"/>
        <v>1263034</v>
      </c>
      <c r="P2938" s="103">
        <f t="shared" si="137"/>
        <v>8.4051582388397069E-6</v>
      </c>
      <c r="Q2938" s="6">
        <v>0</v>
      </c>
      <c r="R2938" s="6"/>
      <c r="S2938" s="6" t="s">
        <v>7</v>
      </c>
    </row>
    <row r="2939" spans="1:19" s="47" customFormat="1" ht="28" x14ac:dyDescent="0.15">
      <c r="A2939" s="14" t="s">
        <v>5234</v>
      </c>
      <c r="B2939" s="115" t="s">
        <v>416</v>
      </c>
      <c r="C2939" s="40" t="s">
        <v>65</v>
      </c>
      <c r="D2939" s="12" t="s">
        <v>272</v>
      </c>
      <c r="E2939" s="51" t="s">
        <v>273</v>
      </c>
      <c r="F2939" s="14" t="s">
        <v>6331</v>
      </c>
      <c r="G2939" s="14" t="s">
        <v>2745</v>
      </c>
      <c r="H2939" s="14" t="s">
        <v>38</v>
      </c>
      <c r="I2939" s="14" t="s">
        <v>39</v>
      </c>
      <c r="J2939" s="15" t="s">
        <v>7586</v>
      </c>
      <c r="K2939" s="52" t="s">
        <v>6335</v>
      </c>
      <c r="L2939" s="109">
        <v>1259464.5</v>
      </c>
      <c r="M2939" s="19">
        <f t="shared" si="138"/>
        <v>0</v>
      </c>
      <c r="N2939" s="11">
        <f>M2939*(1+VOTOS!$P$3%)^Q2939</f>
        <v>0</v>
      </c>
      <c r="O2939" s="54">
        <f t="shared" si="136"/>
        <v>1259464.5</v>
      </c>
      <c r="P2939" s="103">
        <f t="shared" si="137"/>
        <v>8.3814041575295138E-6</v>
      </c>
      <c r="Q2939" s="6">
        <v>0</v>
      </c>
      <c r="R2939" s="6"/>
      <c r="S2939" s="6" t="s">
        <v>7</v>
      </c>
    </row>
    <row r="2940" spans="1:19" s="47" customFormat="1" ht="28" x14ac:dyDescent="0.15">
      <c r="A2940" s="14" t="s">
        <v>5234</v>
      </c>
      <c r="B2940" s="115" t="s">
        <v>416</v>
      </c>
      <c r="C2940" s="40" t="s">
        <v>65</v>
      </c>
      <c r="D2940" s="12" t="s">
        <v>272</v>
      </c>
      <c r="E2940" s="51" t="s">
        <v>273</v>
      </c>
      <c r="F2940" s="14" t="s">
        <v>6331</v>
      </c>
      <c r="G2940" s="14" t="s">
        <v>2745</v>
      </c>
      <c r="H2940" s="14" t="s">
        <v>38</v>
      </c>
      <c r="I2940" s="14" t="s">
        <v>39</v>
      </c>
      <c r="J2940" s="15" t="s">
        <v>7586</v>
      </c>
      <c r="K2940" s="52" t="s">
        <v>6340</v>
      </c>
      <c r="L2940" s="109">
        <v>1252518</v>
      </c>
      <c r="M2940" s="19">
        <f t="shared" si="138"/>
        <v>0</v>
      </c>
      <c r="N2940" s="11">
        <f>M2940*(1+VOTOS!$P$3%)^Q2940</f>
        <v>0</v>
      </c>
      <c r="O2940" s="54">
        <f t="shared" si="136"/>
        <v>1252518</v>
      </c>
      <c r="P2940" s="103">
        <f t="shared" si="137"/>
        <v>8.3351770316515882E-6</v>
      </c>
      <c r="Q2940" s="6">
        <v>0</v>
      </c>
      <c r="R2940" s="6"/>
      <c r="S2940" s="6" t="s">
        <v>7</v>
      </c>
    </row>
    <row r="2941" spans="1:19" s="47" customFormat="1" ht="28" x14ac:dyDescent="0.15">
      <c r="A2941" s="14" t="s">
        <v>5234</v>
      </c>
      <c r="B2941" s="115" t="s">
        <v>416</v>
      </c>
      <c r="C2941" s="40" t="s">
        <v>65</v>
      </c>
      <c r="D2941" s="12" t="s">
        <v>272</v>
      </c>
      <c r="E2941" s="51" t="s">
        <v>273</v>
      </c>
      <c r="F2941" s="14" t="s">
        <v>6331</v>
      </c>
      <c r="G2941" s="14" t="s">
        <v>2745</v>
      </c>
      <c r="H2941" s="14" t="s">
        <v>38</v>
      </c>
      <c r="I2941" s="14" t="s">
        <v>39</v>
      </c>
      <c r="J2941" s="15" t="s">
        <v>7586</v>
      </c>
      <c r="K2941" s="52" t="s">
        <v>4816</v>
      </c>
      <c r="L2941" s="109">
        <v>1232570</v>
      </c>
      <c r="M2941" s="19">
        <f t="shared" si="138"/>
        <v>0</v>
      </c>
      <c r="N2941" s="11">
        <f>M2941*(1+VOTOS!$P$3%)^Q2941</f>
        <v>0</v>
      </c>
      <c r="O2941" s="54">
        <f t="shared" si="136"/>
        <v>1232570</v>
      </c>
      <c r="P2941" s="103">
        <f t="shared" si="137"/>
        <v>8.202428351451076E-6</v>
      </c>
      <c r="Q2941" s="6">
        <v>0</v>
      </c>
      <c r="R2941" s="6"/>
      <c r="S2941" s="6" t="s">
        <v>7</v>
      </c>
    </row>
    <row r="2942" spans="1:19" s="47" customFormat="1" ht="28" x14ac:dyDescent="0.15">
      <c r="A2942" s="14" t="s">
        <v>5234</v>
      </c>
      <c r="B2942" s="115" t="s">
        <v>416</v>
      </c>
      <c r="C2942" s="40" t="s">
        <v>65</v>
      </c>
      <c r="D2942" s="12" t="s">
        <v>272</v>
      </c>
      <c r="E2942" s="51" t="s">
        <v>273</v>
      </c>
      <c r="F2942" s="14" t="s">
        <v>6331</v>
      </c>
      <c r="G2942" s="14" t="s">
        <v>2745</v>
      </c>
      <c r="H2942" s="14" t="s">
        <v>38</v>
      </c>
      <c r="I2942" s="14" t="s">
        <v>39</v>
      </c>
      <c r="J2942" s="15" t="s">
        <v>7586</v>
      </c>
      <c r="K2942" s="52" t="s">
        <v>4462</v>
      </c>
      <c r="L2942" s="109">
        <v>1226664.5</v>
      </c>
      <c r="M2942" s="19">
        <f t="shared" si="138"/>
        <v>0</v>
      </c>
      <c r="N2942" s="11">
        <f>M2942*(1+VOTOS!$P$3%)^Q2942</f>
        <v>0</v>
      </c>
      <c r="O2942" s="54">
        <f t="shared" si="136"/>
        <v>1226664.5</v>
      </c>
      <c r="P2942" s="103">
        <f t="shared" si="137"/>
        <v>8.163128806086922E-6</v>
      </c>
      <c r="Q2942" s="6">
        <v>0</v>
      </c>
      <c r="R2942" s="6"/>
      <c r="S2942" s="6" t="s">
        <v>7</v>
      </c>
    </row>
    <row r="2943" spans="1:19" s="47" customFormat="1" ht="28" x14ac:dyDescent="0.15">
      <c r="A2943" s="14" t="s">
        <v>5234</v>
      </c>
      <c r="B2943" s="115" t="s">
        <v>416</v>
      </c>
      <c r="C2943" s="40" t="s">
        <v>65</v>
      </c>
      <c r="D2943" s="12" t="s">
        <v>272</v>
      </c>
      <c r="E2943" s="51" t="s">
        <v>273</v>
      </c>
      <c r="F2943" s="14" t="s">
        <v>6331</v>
      </c>
      <c r="G2943" s="14" t="s">
        <v>2745</v>
      </c>
      <c r="H2943" s="14" t="s">
        <v>38</v>
      </c>
      <c r="I2943" s="14" t="s">
        <v>39</v>
      </c>
      <c r="J2943" s="15" t="s">
        <v>7586</v>
      </c>
      <c r="K2943" s="52" t="s">
        <v>6336</v>
      </c>
      <c r="L2943" s="109">
        <v>1220182.5</v>
      </c>
      <c r="M2943" s="19">
        <f t="shared" si="138"/>
        <v>0</v>
      </c>
      <c r="N2943" s="11">
        <f>M2943*(1+VOTOS!$P$3%)^Q2943</f>
        <v>0</v>
      </c>
      <c r="O2943" s="54">
        <f t="shared" si="136"/>
        <v>1220182.5</v>
      </c>
      <c r="P2943" s="103">
        <f t="shared" si="137"/>
        <v>8.119992805231712E-6</v>
      </c>
      <c r="Q2943" s="6">
        <v>0</v>
      </c>
      <c r="R2943" s="6"/>
      <c r="S2943" s="6" t="s">
        <v>7</v>
      </c>
    </row>
    <row r="2944" spans="1:19" s="47" customFormat="1" ht="28" x14ac:dyDescent="0.15">
      <c r="A2944" s="14" t="s">
        <v>5234</v>
      </c>
      <c r="B2944" s="115" t="s">
        <v>416</v>
      </c>
      <c r="C2944" s="40" t="s">
        <v>65</v>
      </c>
      <c r="D2944" s="12" t="s">
        <v>272</v>
      </c>
      <c r="E2944" s="51" t="s">
        <v>273</v>
      </c>
      <c r="F2944" s="14" t="s">
        <v>6331</v>
      </c>
      <c r="G2944" s="14" t="s">
        <v>2745</v>
      </c>
      <c r="H2944" s="14" t="s">
        <v>38</v>
      </c>
      <c r="I2944" s="14" t="s">
        <v>39</v>
      </c>
      <c r="J2944" s="15" t="s">
        <v>7586</v>
      </c>
      <c r="K2944" s="52" t="s">
        <v>2987</v>
      </c>
      <c r="L2944" s="109">
        <v>1161823</v>
      </c>
      <c r="M2944" s="19">
        <f t="shared" si="138"/>
        <v>0</v>
      </c>
      <c r="N2944" s="11">
        <f>M2944*(1+VOTOS!$P$3%)^Q2944</f>
        <v>0</v>
      </c>
      <c r="O2944" s="54">
        <f t="shared" si="136"/>
        <v>1161823</v>
      </c>
      <c r="P2944" s="103">
        <f t="shared" si="137"/>
        <v>7.7316257207038487E-6</v>
      </c>
      <c r="Q2944" s="6">
        <v>0</v>
      </c>
      <c r="R2944" s="6"/>
      <c r="S2944" s="6" t="s">
        <v>7</v>
      </c>
    </row>
    <row r="2945" spans="1:19" s="47" customFormat="1" ht="28" x14ac:dyDescent="0.15">
      <c r="A2945" s="14" t="s">
        <v>5234</v>
      </c>
      <c r="B2945" s="115" t="s">
        <v>416</v>
      </c>
      <c r="C2945" s="40" t="s">
        <v>65</v>
      </c>
      <c r="D2945" s="12" t="s">
        <v>272</v>
      </c>
      <c r="E2945" s="51" t="s">
        <v>273</v>
      </c>
      <c r="F2945" s="14" t="s">
        <v>6331</v>
      </c>
      <c r="G2945" s="14" t="s">
        <v>2745</v>
      </c>
      <c r="H2945" s="14" t="s">
        <v>38</v>
      </c>
      <c r="I2945" s="14" t="s">
        <v>39</v>
      </c>
      <c r="J2945" s="15" t="s">
        <v>7586</v>
      </c>
      <c r="K2945" s="52" t="s">
        <v>4465</v>
      </c>
      <c r="L2945" s="109">
        <v>1157843</v>
      </c>
      <c r="M2945" s="19">
        <f t="shared" si="138"/>
        <v>0</v>
      </c>
      <c r="N2945" s="11">
        <f>M2945*(1+VOTOS!$P$3%)^Q2945</f>
        <v>0</v>
      </c>
      <c r="O2945" s="54">
        <f t="shared" si="136"/>
        <v>1157843</v>
      </c>
      <c r="P2945" s="103">
        <f t="shared" si="137"/>
        <v>7.7051398701324608E-6</v>
      </c>
      <c r="Q2945" s="6">
        <v>0</v>
      </c>
      <c r="R2945" s="6"/>
      <c r="S2945" s="6" t="s">
        <v>7</v>
      </c>
    </row>
    <row r="2946" spans="1:19" s="47" customFormat="1" ht="28" x14ac:dyDescent="0.15">
      <c r="A2946" s="14" t="s">
        <v>5234</v>
      </c>
      <c r="B2946" s="115" t="s">
        <v>416</v>
      </c>
      <c r="C2946" s="40" t="s">
        <v>65</v>
      </c>
      <c r="D2946" s="12" t="s">
        <v>272</v>
      </c>
      <c r="E2946" s="51" t="s">
        <v>273</v>
      </c>
      <c r="F2946" s="14" t="s">
        <v>6331</v>
      </c>
      <c r="G2946" s="14" t="s">
        <v>2745</v>
      </c>
      <c r="H2946" s="14" t="s">
        <v>38</v>
      </c>
      <c r="I2946" s="14" t="s">
        <v>39</v>
      </c>
      <c r="J2946" s="15" t="s">
        <v>7586</v>
      </c>
      <c r="K2946" s="52" t="s">
        <v>4130</v>
      </c>
      <c r="L2946" s="109">
        <v>1150151.5</v>
      </c>
      <c r="M2946" s="19">
        <f t="shared" si="138"/>
        <v>0</v>
      </c>
      <c r="N2946" s="11">
        <f>M2946*(1+VOTOS!$P$3%)^Q2946</f>
        <v>0</v>
      </c>
      <c r="O2946" s="54">
        <f t="shared" si="136"/>
        <v>1150151.5</v>
      </c>
      <c r="P2946" s="103">
        <f t="shared" si="137"/>
        <v>7.6539549656928059E-6</v>
      </c>
      <c r="Q2946" s="6">
        <v>0</v>
      </c>
      <c r="R2946" s="6"/>
      <c r="S2946" s="6" t="s">
        <v>7</v>
      </c>
    </row>
    <row r="2947" spans="1:19" s="47" customFormat="1" ht="28" x14ac:dyDescent="0.15">
      <c r="A2947" s="14" t="s">
        <v>5234</v>
      </c>
      <c r="B2947" s="115" t="s">
        <v>416</v>
      </c>
      <c r="C2947" s="40" t="s">
        <v>65</v>
      </c>
      <c r="D2947" s="12" t="s">
        <v>272</v>
      </c>
      <c r="E2947" s="51" t="s">
        <v>273</v>
      </c>
      <c r="F2947" s="14" t="s">
        <v>6331</v>
      </c>
      <c r="G2947" s="14" t="s">
        <v>2745</v>
      </c>
      <c r="H2947" s="14" t="s">
        <v>38</v>
      </c>
      <c r="I2947" s="14" t="s">
        <v>39</v>
      </c>
      <c r="J2947" s="15" t="s">
        <v>7586</v>
      </c>
      <c r="K2947" s="52" t="s">
        <v>1726</v>
      </c>
      <c r="L2947" s="109">
        <v>1134777</v>
      </c>
      <c r="M2947" s="19">
        <f t="shared" si="138"/>
        <v>0</v>
      </c>
      <c r="N2947" s="11">
        <f>M2947*(1+VOTOS!$P$3%)^Q2947</f>
        <v>0</v>
      </c>
      <c r="O2947" s="54">
        <f t="shared" si="136"/>
        <v>1134777</v>
      </c>
      <c r="P2947" s="103">
        <f t="shared" si="137"/>
        <v>7.551641722072253E-6</v>
      </c>
      <c r="Q2947" s="6">
        <v>0</v>
      </c>
      <c r="R2947" s="6"/>
      <c r="S2947" s="6" t="s">
        <v>7</v>
      </c>
    </row>
    <row r="2948" spans="1:19" s="47" customFormat="1" ht="28" x14ac:dyDescent="0.15">
      <c r="A2948" s="14" t="s">
        <v>5234</v>
      </c>
      <c r="B2948" s="115" t="s">
        <v>416</v>
      </c>
      <c r="C2948" s="40" t="s">
        <v>65</v>
      </c>
      <c r="D2948" s="12" t="s">
        <v>272</v>
      </c>
      <c r="E2948" s="51" t="s">
        <v>273</v>
      </c>
      <c r="F2948" s="14" t="s">
        <v>6331</v>
      </c>
      <c r="G2948" s="14" t="s">
        <v>2745</v>
      </c>
      <c r="H2948" s="14" t="s">
        <v>38</v>
      </c>
      <c r="I2948" s="14" t="s">
        <v>39</v>
      </c>
      <c r="J2948" s="15" t="s">
        <v>7586</v>
      </c>
      <c r="K2948" s="52" t="s">
        <v>6338</v>
      </c>
      <c r="L2948" s="109">
        <v>1113707.5</v>
      </c>
      <c r="M2948" s="19">
        <f t="shared" si="138"/>
        <v>0</v>
      </c>
      <c r="N2948" s="11">
        <f>M2948*(1+VOTOS!$P$3%)^Q2948</f>
        <v>0</v>
      </c>
      <c r="O2948" s="54">
        <f t="shared" si="136"/>
        <v>1113707.5</v>
      </c>
      <c r="P2948" s="103">
        <f t="shared" si="137"/>
        <v>7.4114297550838481E-6</v>
      </c>
      <c r="Q2948" s="6">
        <v>0</v>
      </c>
      <c r="R2948" s="6"/>
      <c r="S2948" s="6" t="s">
        <v>7</v>
      </c>
    </row>
    <row r="2949" spans="1:19" s="47" customFormat="1" ht="28" x14ac:dyDescent="0.15">
      <c r="A2949" s="14" t="s">
        <v>5234</v>
      </c>
      <c r="B2949" s="115" t="s">
        <v>416</v>
      </c>
      <c r="C2949" s="40" t="s">
        <v>65</v>
      </c>
      <c r="D2949" s="12" t="s">
        <v>272</v>
      </c>
      <c r="E2949" s="51" t="s">
        <v>273</v>
      </c>
      <c r="F2949" s="14" t="s">
        <v>6331</v>
      </c>
      <c r="G2949" s="14" t="s">
        <v>2745</v>
      </c>
      <c r="H2949" s="14" t="s">
        <v>38</v>
      </c>
      <c r="I2949" s="14" t="s">
        <v>39</v>
      </c>
      <c r="J2949" s="15" t="s">
        <v>7586</v>
      </c>
      <c r="K2949" s="52" t="s">
        <v>6341</v>
      </c>
      <c r="L2949" s="109">
        <v>1098419</v>
      </c>
      <c r="M2949" s="19">
        <f t="shared" si="138"/>
        <v>0</v>
      </c>
      <c r="N2949" s="11">
        <f>M2949*(1+VOTOS!$P$3%)^Q2949</f>
        <v>0</v>
      </c>
      <c r="O2949" s="54">
        <f t="shared" si="136"/>
        <v>1098419</v>
      </c>
      <c r="P2949" s="103">
        <f t="shared" si="137"/>
        <v>7.3096888187871998E-6</v>
      </c>
      <c r="Q2949" s="6">
        <v>0</v>
      </c>
      <c r="R2949" s="6"/>
      <c r="S2949" s="6" t="s">
        <v>7</v>
      </c>
    </row>
    <row r="2950" spans="1:19" s="47" customFormat="1" ht="28" x14ac:dyDescent="0.15">
      <c r="A2950" s="14" t="s">
        <v>5234</v>
      </c>
      <c r="B2950" s="115" t="s">
        <v>416</v>
      </c>
      <c r="C2950" s="40" t="s">
        <v>65</v>
      </c>
      <c r="D2950" s="12" t="s">
        <v>272</v>
      </c>
      <c r="E2950" s="51" t="s">
        <v>273</v>
      </c>
      <c r="F2950" s="14" t="s">
        <v>6331</v>
      </c>
      <c r="G2950" s="14" t="s">
        <v>2745</v>
      </c>
      <c r="H2950" s="14" t="s">
        <v>38</v>
      </c>
      <c r="I2950" s="14" t="s">
        <v>39</v>
      </c>
      <c r="J2950" s="15" t="s">
        <v>7586</v>
      </c>
      <c r="K2950" s="52" t="s">
        <v>2344</v>
      </c>
      <c r="L2950" s="109">
        <v>1097975.5</v>
      </c>
      <c r="M2950" s="19">
        <f t="shared" si="138"/>
        <v>0</v>
      </c>
      <c r="N2950" s="11">
        <f>M2950*(1+VOTOS!$P$3%)^Q2950</f>
        <v>0</v>
      </c>
      <c r="O2950" s="54">
        <f t="shared" si="136"/>
        <v>1097975.5</v>
      </c>
      <c r="P2950" s="103">
        <f t="shared" si="137"/>
        <v>7.3067374432272973E-6</v>
      </c>
      <c r="Q2950" s="6">
        <v>0</v>
      </c>
      <c r="R2950" s="6"/>
      <c r="S2950" s="6" t="s">
        <v>7</v>
      </c>
    </row>
    <row r="2951" spans="1:19" s="47" customFormat="1" ht="28" x14ac:dyDescent="0.15">
      <c r="A2951" s="14" t="s">
        <v>5234</v>
      </c>
      <c r="B2951" s="115" t="s">
        <v>416</v>
      </c>
      <c r="C2951" s="40" t="s">
        <v>65</v>
      </c>
      <c r="D2951" s="12" t="s">
        <v>272</v>
      </c>
      <c r="E2951" s="51" t="s">
        <v>273</v>
      </c>
      <c r="F2951" s="14" t="s">
        <v>6331</v>
      </c>
      <c r="G2951" s="14" t="s">
        <v>2745</v>
      </c>
      <c r="H2951" s="14" t="s">
        <v>38</v>
      </c>
      <c r="I2951" s="14" t="s">
        <v>39</v>
      </c>
      <c r="J2951" s="15" t="s">
        <v>7586</v>
      </c>
      <c r="K2951" s="52" t="s">
        <v>5344</v>
      </c>
      <c r="L2951" s="109">
        <v>1073914</v>
      </c>
      <c r="M2951" s="19">
        <f t="shared" si="138"/>
        <v>0</v>
      </c>
      <c r="N2951" s="11">
        <f>M2951*(1+VOTOS!$P$3%)^Q2951</f>
        <v>0</v>
      </c>
      <c r="O2951" s="54">
        <f t="shared" ref="O2951:O3014" si="139">+IF(N2951&gt;0,N2951,L2951)</f>
        <v>1073914</v>
      </c>
      <c r="P2951" s="103">
        <f t="shared" ref="P2951:P3014" si="140">+O2951/$O$4</f>
        <v>7.1466145051560801E-6</v>
      </c>
      <c r="Q2951" s="6">
        <v>0</v>
      </c>
      <c r="R2951" s="6"/>
      <c r="S2951" s="6" t="s">
        <v>7</v>
      </c>
    </row>
    <row r="2952" spans="1:19" s="47" customFormat="1" ht="28" x14ac:dyDescent="0.15">
      <c r="A2952" s="14" t="s">
        <v>5234</v>
      </c>
      <c r="B2952" s="115" t="s">
        <v>416</v>
      </c>
      <c r="C2952" s="40" t="s">
        <v>65</v>
      </c>
      <c r="D2952" s="12" t="s">
        <v>272</v>
      </c>
      <c r="E2952" s="51" t="s">
        <v>273</v>
      </c>
      <c r="F2952" s="14" t="s">
        <v>6331</v>
      </c>
      <c r="G2952" s="14" t="s">
        <v>2745</v>
      </c>
      <c r="H2952" s="14" t="s">
        <v>38</v>
      </c>
      <c r="I2952" s="14" t="s">
        <v>39</v>
      </c>
      <c r="J2952" s="15" t="s">
        <v>7586</v>
      </c>
      <c r="K2952" s="52" t="s">
        <v>4453</v>
      </c>
      <c r="L2952" s="109">
        <v>1061101.5</v>
      </c>
      <c r="M2952" s="19">
        <f t="shared" si="138"/>
        <v>0</v>
      </c>
      <c r="N2952" s="11">
        <f>M2952*(1+VOTOS!$P$3%)^Q2952</f>
        <v>0</v>
      </c>
      <c r="O2952" s="54">
        <f t="shared" si="139"/>
        <v>1061101.5</v>
      </c>
      <c r="P2952" s="103">
        <f t="shared" si="140"/>
        <v>7.0613506959988181E-6</v>
      </c>
      <c r="Q2952" s="6">
        <v>0</v>
      </c>
      <c r="R2952" s="6"/>
      <c r="S2952" s="6" t="s">
        <v>7</v>
      </c>
    </row>
    <row r="2953" spans="1:19" s="47" customFormat="1" ht="28" x14ac:dyDescent="0.15">
      <c r="A2953" s="14" t="s">
        <v>5234</v>
      </c>
      <c r="B2953" s="115" t="s">
        <v>416</v>
      </c>
      <c r="C2953" s="40" t="s">
        <v>65</v>
      </c>
      <c r="D2953" s="12" t="s">
        <v>272</v>
      </c>
      <c r="E2953" s="51" t="s">
        <v>273</v>
      </c>
      <c r="F2953" s="14" t="s">
        <v>6331</v>
      </c>
      <c r="G2953" s="14" t="s">
        <v>2745</v>
      </c>
      <c r="H2953" s="14" t="s">
        <v>38</v>
      </c>
      <c r="I2953" s="14" t="s">
        <v>39</v>
      </c>
      <c r="J2953" s="15" t="s">
        <v>7586</v>
      </c>
      <c r="K2953" s="52" t="s">
        <v>6332</v>
      </c>
      <c r="L2953" s="109">
        <v>1048019</v>
      </c>
      <c r="M2953" s="19">
        <f t="shared" si="138"/>
        <v>0</v>
      </c>
      <c r="N2953" s="11">
        <f>M2953*(1+VOTOS!$P$3%)^Q2953</f>
        <v>0</v>
      </c>
      <c r="O2953" s="54">
        <f t="shared" si="139"/>
        <v>1048019</v>
      </c>
      <c r="P2953" s="103">
        <f t="shared" si="140"/>
        <v>6.9742901080339486E-6</v>
      </c>
      <c r="Q2953" s="6">
        <v>0</v>
      </c>
      <c r="R2953" s="6"/>
      <c r="S2953" s="6" t="s">
        <v>7</v>
      </c>
    </row>
    <row r="2954" spans="1:19" s="47" customFormat="1" ht="28" x14ac:dyDescent="0.15">
      <c r="A2954" s="14" t="s">
        <v>5234</v>
      </c>
      <c r="B2954" s="115" t="s">
        <v>416</v>
      </c>
      <c r="C2954" s="40" t="s">
        <v>65</v>
      </c>
      <c r="D2954" s="12" t="s">
        <v>272</v>
      </c>
      <c r="E2954" s="51" t="s">
        <v>273</v>
      </c>
      <c r="F2954" s="14" t="s">
        <v>6331</v>
      </c>
      <c r="G2954" s="14" t="s">
        <v>2745</v>
      </c>
      <c r="H2954" s="14" t="s">
        <v>38</v>
      </c>
      <c r="I2954" s="14" t="s">
        <v>39</v>
      </c>
      <c r="J2954" s="15" t="s">
        <v>7586</v>
      </c>
      <c r="K2954" s="52" t="s">
        <v>4469</v>
      </c>
      <c r="L2954" s="109">
        <v>1031100</v>
      </c>
      <c r="M2954" s="19">
        <f t="shared" si="138"/>
        <v>0</v>
      </c>
      <c r="N2954" s="11">
        <f>M2954*(1+VOTOS!$P$3%)^Q2954</f>
        <v>0</v>
      </c>
      <c r="O2954" s="54">
        <f t="shared" si="139"/>
        <v>1031100</v>
      </c>
      <c r="P2954" s="103">
        <f t="shared" si="140"/>
        <v>6.8616986241602535E-6</v>
      </c>
      <c r="Q2954" s="6">
        <v>0</v>
      </c>
      <c r="R2954" s="6"/>
      <c r="S2954" s="6" t="s">
        <v>7</v>
      </c>
    </row>
    <row r="2955" spans="1:19" s="47" customFormat="1" ht="28" x14ac:dyDescent="0.15">
      <c r="A2955" s="14" t="s">
        <v>5234</v>
      </c>
      <c r="B2955" s="115" t="s">
        <v>416</v>
      </c>
      <c r="C2955" s="40" t="s">
        <v>65</v>
      </c>
      <c r="D2955" s="12" t="s">
        <v>272</v>
      </c>
      <c r="E2955" s="51" t="s">
        <v>273</v>
      </c>
      <c r="F2955" s="14" t="s">
        <v>6331</v>
      </c>
      <c r="G2955" s="14" t="s">
        <v>2745</v>
      </c>
      <c r="H2955" s="14" t="s">
        <v>38</v>
      </c>
      <c r="I2955" s="14" t="s">
        <v>39</v>
      </c>
      <c r="J2955" s="15" t="s">
        <v>7586</v>
      </c>
      <c r="K2955" s="52" t="s">
        <v>4466</v>
      </c>
      <c r="L2955" s="109">
        <v>993704.5</v>
      </c>
      <c r="M2955" s="19">
        <f t="shared" si="138"/>
        <v>0</v>
      </c>
      <c r="N2955" s="11">
        <f>M2955*(1+VOTOS!$P$3%)^Q2955</f>
        <v>0</v>
      </c>
      <c r="O2955" s="54">
        <f t="shared" si="139"/>
        <v>993704.5</v>
      </c>
      <c r="P2955" s="103">
        <f t="shared" si="140"/>
        <v>6.612841431938563E-6</v>
      </c>
      <c r="Q2955" s="6">
        <v>0</v>
      </c>
      <c r="R2955" s="6"/>
      <c r="S2955" s="6" t="s">
        <v>7</v>
      </c>
    </row>
    <row r="2956" spans="1:19" s="47" customFormat="1" ht="28" x14ac:dyDescent="0.15">
      <c r="A2956" s="14" t="s">
        <v>5234</v>
      </c>
      <c r="B2956" s="115" t="s">
        <v>416</v>
      </c>
      <c r="C2956" s="40" t="s">
        <v>65</v>
      </c>
      <c r="D2956" s="12" t="s">
        <v>272</v>
      </c>
      <c r="E2956" s="51" t="s">
        <v>273</v>
      </c>
      <c r="F2956" s="14" t="s">
        <v>6331</v>
      </c>
      <c r="G2956" s="14" t="s">
        <v>2745</v>
      </c>
      <c r="H2956" s="14" t="s">
        <v>38</v>
      </c>
      <c r="I2956" s="14" t="s">
        <v>39</v>
      </c>
      <c r="J2956" s="15" t="s">
        <v>7586</v>
      </c>
      <c r="K2956" s="52" t="s">
        <v>4129</v>
      </c>
      <c r="L2956" s="109">
        <v>974340</v>
      </c>
      <c r="M2956" s="19">
        <f t="shared" si="138"/>
        <v>0</v>
      </c>
      <c r="N2956" s="11">
        <f>M2956*(1+VOTOS!$P$3%)^Q2956</f>
        <v>0</v>
      </c>
      <c r="O2956" s="54">
        <f t="shared" si="139"/>
        <v>974340</v>
      </c>
      <c r="P2956" s="103">
        <f t="shared" si="140"/>
        <v>6.4839757903833787E-6</v>
      </c>
      <c r="Q2956" s="6">
        <v>0</v>
      </c>
      <c r="R2956" s="6"/>
      <c r="S2956" s="6" t="s">
        <v>7</v>
      </c>
    </row>
    <row r="2957" spans="1:19" s="47" customFormat="1" ht="28" x14ac:dyDescent="0.15">
      <c r="A2957" s="14" t="s">
        <v>5234</v>
      </c>
      <c r="B2957" s="115" t="s">
        <v>416</v>
      </c>
      <c r="C2957" s="40" t="s">
        <v>65</v>
      </c>
      <c r="D2957" s="12" t="s">
        <v>272</v>
      </c>
      <c r="E2957" s="51" t="s">
        <v>273</v>
      </c>
      <c r="F2957" s="14" t="s">
        <v>6331</v>
      </c>
      <c r="G2957" s="14" t="s">
        <v>2745</v>
      </c>
      <c r="H2957" s="14" t="s">
        <v>38</v>
      </c>
      <c r="I2957" s="14" t="s">
        <v>39</v>
      </c>
      <c r="J2957" s="15" t="s">
        <v>7586</v>
      </c>
      <c r="K2957" s="52" t="s">
        <v>4302</v>
      </c>
      <c r="L2957" s="109">
        <v>897489.5</v>
      </c>
      <c r="M2957" s="19">
        <f t="shared" si="138"/>
        <v>0</v>
      </c>
      <c r="N2957" s="11">
        <f>M2957*(1+VOTOS!$P$3%)^Q2957</f>
        <v>0</v>
      </c>
      <c r="O2957" s="54">
        <f t="shared" si="139"/>
        <v>897489.5</v>
      </c>
      <c r="P2957" s="103">
        <f t="shared" si="140"/>
        <v>5.9725559764797533E-6</v>
      </c>
      <c r="Q2957" s="6">
        <v>0</v>
      </c>
      <c r="R2957" s="6"/>
      <c r="S2957" s="6" t="s">
        <v>7</v>
      </c>
    </row>
    <row r="2958" spans="1:19" s="47" customFormat="1" ht="28" x14ac:dyDescent="0.15">
      <c r="A2958" s="14" t="s">
        <v>5234</v>
      </c>
      <c r="B2958" s="115" t="s">
        <v>416</v>
      </c>
      <c r="C2958" s="40" t="s">
        <v>65</v>
      </c>
      <c r="D2958" s="12" t="s">
        <v>272</v>
      </c>
      <c r="E2958" s="51" t="s">
        <v>273</v>
      </c>
      <c r="F2958" s="14" t="s">
        <v>6331</v>
      </c>
      <c r="G2958" s="14" t="s">
        <v>2745</v>
      </c>
      <c r="H2958" s="14" t="s">
        <v>38</v>
      </c>
      <c r="I2958" s="14" t="s">
        <v>39</v>
      </c>
      <c r="J2958" s="15" t="s">
        <v>7586</v>
      </c>
      <c r="K2958" s="52" t="s">
        <v>4463</v>
      </c>
      <c r="L2958" s="109">
        <v>841688.5</v>
      </c>
      <c r="M2958" s="19">
        <f t="shared" si="138"/>
        <v>0</v>
      </c>
      <c r="N2958" s="11">
        <f>M2958*(1+VOTOS!$P$3%)^Q2958</f>
        <v>0</v>
      </c>
      <c r="O2958" s="54">
        <f t="shared" si="139"/>
        <v>841688.5</v>
      </c>
      <c r="P2958" s="103">
        <f t="shared" si="140"/>
        <v>5.6012150348380442E-6</v>
      </c>
      <c r="Q2958" s="6">
        <v>0</v>
      </c>
      <c r="R2958" s="6"/>
      <c r="S2958" s="6" t="s">
        <v>7</v>
      </c>
    </row>
    <row r="2959" spans="1:19" s="47" customFormat="1" ht="28" x14ac:dyDescent="0.15">
      <c r="A2959" s="14" t="s">
        <v>5234</v>
      </c>
      <c r="B2959" s="115" t="s">
        <v>416</v>
      </c>
      <c r="C2959" s="40" t="s">
        <v>65</v>
      </c>
      <c r="D2959" s="12" t="s">
        <v>272</v>
      </c>
      <c r="E2959" s="51" t="s">
        <v>273</v>
      </c>
      <c r="F2959" s="14" t="s">
        <v>6331</v>
      </c>
      <c r="G2959" s="14" t="s">
        <v>2745</v>
      </c>
      <c r="H2959" s="14" t="s">
        <v>38</v>
      </c>
      <c r="I2959" s="14" t="s">
        <v>39</v>
      </c>
      <c r="J2959" s="15" t="s">
        <v>7586</v>
      </c>
      <c r="K2959" s="52" t="s">
        <v>2712</v>
      </c>
      <c r="L2959" s="109">
        <v>821085</v>
      </c>
      <c r="M2959" s="19">
        <f t="shared" si="138"/>
        <v>0</v>
      </c>
      <c r="N2959" s="11">
        <f>M2959*(1+VOTOS!$P$3%)^Q2959</f>
        <v>0</v>
      </c>
      <c r="O2959" s="54">
        <f t="shared" si="139"/>
        <v>821085</v>
      </c>
      <c r="P2959" s="103">
        <f t="shared" si="140"/>
        <v>5.4641041749768416E-6</v>
      </c>
      <c r="Q2959" s="6">
        <v>0</v>
      </c>
      <c r="R2959" s="6"/>
      <c r="S2959" s="6" t="s">
        <v>7</v>
      </c>
    </row>
    <row r="2960" spans="1:19" s="47" customFormat="1" ht="28" x14ac:dyDescent="0.15">
      <c r="A2960" s="14" t="s">
        <v>5234</v>
      </c>
      <c r="B2960" s="115" t="s">
        <v>416</v>
      </c>
      <c r="C2960" s="40" t="s">
        <v>65</v>
      </c>
      <c r="D2960" s="12" t="s">
        <v>272</v>
      </c>
      <c r="E2960" s="51" t="s">
        <v>273</v>
      </c>
      <c r="F2960" s="14" t="s">
        <v>6331</v>
      </c>
      <c r="G2960" s="14" t="s">
        <v>2745</v>
      </c>
      <c r="H2960" s="14" t="s">
        <v>38</v>
      </c>
      <c r="I2960" s="14" t="s">
        <v>39</v>
      </c>
      <c r="J2960" s="15" t="s">
        <v>7586</v>
      </c>
      <c r="K2960" s="52" t="s">
        <v>4110</v>
      </c>
      <c r="L2960" s="109">
        <v>809391.5</v>
      </c>
      <c r="M2960" s="19">
        <f t="shared" si="138"/>
        <v>0</v>
      </c>
      <c r="N2960" s="11">
        <f>M2960*(1+VOTOS!$P$3%)^Q2960</f>
        <v>0</v>
      </c>
      <c r="O2960" s="54">
        <f t="shared" si="139"/>
        <v>809391.5</v>
      </c>
      <c r="P2960" s="103">
        <f t="shared" si="140"/>
        <v>5.386287015766661E-6</v>
      </c>
      <c r="Q2960" s="6">
        <v>0</v>
      </c>
      <c r="R2960" s="6"/>
      <c r="S2960" s="6" t="s">
        <v>7</v>
      </c>
    </row>
    <row r="2961" spans="1:19" s="47" customFormat="1" ht="28" x14ac:dyDescent="0.15">
      <c r="A2961" s="14" t="s">
        <v>5234</v>
      </c>
      <c r="B2961" s="115" t="s">
        <v>416</v>
      </c>
      <c r="C2961" s="40" t="s">
        <v>65</v>
      </c>
      <c r="D2961" s="12" t="s">
        <v>272</v>
      </c>
      <c r="E2961" s="51" t="s">
        <v>273</v>
      </c>
      <c r="F2961" s="14" t="s">
        <v>6331</v>
      </c>
      <c r="G2961" s="14" t="s">
        <v>2745</v>
      </c>
      <c r="H2961" s="14" t="s">
        <v>38</v>
      </c>
      <c r="I2961" s="14" t="s">
        <v>39</v>
      </c>
      <c r="J2961" s="15" t="s">
        <v>7586</v>
      </c>
      <c r="K2961" s="52" t="s">
        <v>4464</v>
      </c>
      <c r="L2961" s="109">
        <v>807577.5</v>
      </c>
      <c r="M2961" s="19">
        <f t="shared" si="138"/>
        <v>0</v>
      </c>
      <c r="N2961" s="11">
        <f>M2961*(1+VOTOS!$P$3%)^Q2961</f>
        <v>0</v>
      </c>
      <c r="O2961" s="54">
        <f t="shared" si="139"/>
        <v>807577.5</v>
      </c>
      <c r="P2961" s="103">
        <f t="shared" si="140"/>
        <v>5.3742153240740733E-6</v>
      </c>
      <c r="Q2961" s="6">
        <v>0</v>
      </c>
      <c r="R2961" s="6"/>
      <c r="S2961" s="6" t="s">
        <v>7</v>
      </c>
    </row>
    <row r="2962" spans="1:19" s="47" customFormat="1" ht="28" x14ac:dyDescent="0.15">
      <c r="A2962" s="14" t="s">
        <v>5234</v>
      </c>
      <c r="B2962" s="115" t="s">
        <v>416</v>
      </c>
      <c r="C2962" s="40" t="s">
        <v>65</v>
      </c>
      <c r="D2962" s="12" t="s">
        <v>272</v>
      </c>
      <c r="E2962" s="51" t="s">
        <v>273</v>
      </c>
      <c r="F2962" s="14" t="s">
        <v>6331</v>
      </c>
      <c r="G2962" s="14" t="s">
        <v>2745</v>
      </c>
      <c r="H2962" s="14" t="s">
        <v>38</v>
      </c>
      <c r="I2962" s="14" t="s">
        <v>39</v>
      </c>
      <c r="J2962" s="15" t="s">
        <v>7586</v>
      </c>
      <c r="K2962" s="52" t="s">
        <v>2334</v>
      </c>
      <c r="L2962" s="109">
        <v>764980.5</v>
      </c>
      <c r="M2962" s="19">
        <f t="shared" ref="M2962:M3025" si="141">+IF(Q2962&gt;0,L2962,0)</f>
        <v>0</v>
      </c>
      <c r="N2962" s="11">
        <f>M2962*(1+VOTOS!$P$3%)^Q2962</f>
        <v>0</v>
      </c>
      <c r="O2962" s="54">
        <f t="shared" si="139"/>
        <v>764980.5</v>
      </c>
      <c r="P2962" s="103">
        <f t="shared" si="140"/>
        <v>5.0907435208606563E-6</v>
      </c>
      <c r="Q2962" s="6">
        <v>0</v>
      </c>
      <c r="R2962" s="6"/>
      <c r="S2962" s="6" t="s">
        <v>7</v>
      </c>
    </row>
    <row r="2963" spans="1:19" s="47" customFormat="1" ht="28" x14ac:dyDescent="0.15">
      <c r="A2963" s="14" t="s">
        <v>5234</v>
      </c>
      <c r="B2963" s="115" t="s">
        <v>416</v>
      </c>
      <c r="C2963" s="40" t="s">
        <v>65</v>
      </c>
      <c r="D2963" s="12" t="s">
        <v>272</v>
      </c>
      <c r="E2963" s="51" t="s">
        <v>273</v>
      </c>
      <c r="F2963" s="14" t="s">
        <v>6331</v>
      </c>
      <c r="G2963" s="14" t="s">
        <v>2745</v>
      </c>
      <c r="H2963" s="14" t="s">
        <v>38</v>
      </c>
      <c r="I2963" s="14" t="s">
        <v>39</v>
      </c>
      <c r="J2963" s="15" t="s">
        <v>7586</v>
      </c>
      <c r="K2963" s="52" t="s">
        <v>6337</v>
      </c>
      <c r="L2963" s="109">
        <v>761632.5</v>
      </c>
      <c r="M2963" s="19">
        <f t="shared" si="141"/>
        <v>0</v>
      </c>
      <c r="N2963" s="11">
        <f>M2963*(1+VOTOS!$P$3%)^Q2963</f>
        <v>0</v>
      </c>
      <c r="O2963" s="54">
        <f t="shared" si="139"/>
        <v>761632.5</v>
      </c>
      <c r="P2963" s="103">
        <f t="shared" si="140"/>
        <v>5.0684634636463335E-6</v>
      </c>
      <c r="Q2963" s="6">
        <v>0</v>
      </c>
      <c r="R2963" s="6"/>
      <c r="S2963" s="6" t="s">
        <v>7</v>
      </c>
    </row>
    <row r="2964" spans="1:19" s="47" customFormat="1" ht="28" x14ac:dyDescent="0.15">
      <c r="A2964" s="14" t="s">
        <v>5234</v>
      </c>
      <c r="B2964" s="115" t="s">
        <v>416</v>
      </c>
      <c r="C2964" s="40" t="s">
        <v>65</v>
      </c>
      <c r="D2964" s="12" t="s">
        <v>272</v>
      </c>
      <c r="E2964" s="51" t="s">
        <v>273</v>
      </c>
      <c r="F2964" s="14" t="s">
        <v>6331</v>
      </c>
      <c r="G2964" s="14" t="s">
        <v>2745</v>
      </c>
      <c r="H2964" s="14" t="s">
        <v>38</v>
      </c>
      <c r="I2964" s="14" t="s">
        <v>39</v>
      </c>
      <c r="J2964" s="15" t="s">
        <v>7586</v>
      </c>
      <c r="K2964" s="52" t="s">
        <v>4596</v>
      </c>
      <c r="L2964" s="109">
        <v>562400.5</v>
      </c>
      <c r="M2964" s="19">
        <f t="shared" si="141"/>
        <v>0</v>
      </c>
      <c r="N2964" s="11">
        <f>M2964*(1+VOTOS!$P$3%)^Q2964</f>
        <v>0</v>
      </c>
      <c r="O2964" s="54">
        <f t="shared" si="139"/>
        <v>562400.5</v>
      </c>
      <c r="P2964" s="103">
        <f t="shared" si="140"/>
        <v>3.7426270362496738E-6</v>
      </c>
      <c r="Q2964" s="6">
        <v>0</v>
      </c>
      <c r="R2964" s="6"/>
      <c r="S2964" s="6" t="s">
        <v>7</v>
      </c>
    </row>
    <row r="2965" spans="1:19" s="47" customFormat="1" ht="28" x14ac:dyDescent="0.15">
      <c r="A2965" s="14" t="s">
        <v>5234</v>
      </c>
      <c r="B2965" s="115" t="s">
        <v>416</v>
      </c>
      <c r="C2965" s="40" t="s">
        <v>65</v>
      </c>
      <c r="D2965" s="12" t="s">
        <v>272</v>
      </c>
      <c r="E2965" s="51" t="s">
        <v>273</v>
      </c>
      <c r="F2965" s="14" t="s">
        <v>6331</v>
      </c>
      <c r="G2965" s="14" t="s">
        <v>2745</v>
      </c>
      <c r="H2965" s="14" t="s">
        <v>38</v>
      </c>
      <c r="I2965" s="14" t="s">
        <v>39</v>
      </c>
      <c r="J2965" s="15" t="s">
        <v>7586</v>
      </c>
      <c r="K2965" s="52" t="s">
        <v>2340</v>
      </c>
      <c r="L2965" s="109">
        <v>545812.5</v>
      </c>
      <c r="M2965" s="19">
        <f t="shared" si="141"/>
        <v>0</v>
      </c>
      <c r="N2965" s="11">
        <f>M2965*(1+VOTOS!$P$3%)^Q2965</f>
        <v>0</v>
      </c>
      <c r="O2965" s="54">
        <f t="shared" si="139"/>
        <v>545812.5</v>
      </c>
      <c r="P2965" s="103">
        <f t="shared" si="140"/>
        <v>3.6322382700993776E-6</v>
      </c>
      <c r="Q2965" s="6">
        <v>0</v>
      </c>
      <c r="R2965" s="6"/>
      <c r="S2965" s="6" t="s">
        <v>7</v>
      </c>
    </row>
    <row r="2966" spans="1:19" s="47" customFormat="1" ht="28" x14ac:dyDescent="0.15">
      <c r="A2966" s="14" t="s">
        <v>5234</v>
      </c>
      <c r="B2966" s="115" t="s">
        <v>416</v>
      </c>
      <c r="C2966" s="40" t="s">
        <v>65</v>
      </c>
      <c r="D2966" s="12" t="s">
        <v>272</v>
      </c>
      <c r="E2966" s="51" t="s">
        <v>273</v>
      </c>
      <c r="F2966" s="14" t="s">
        <v>6331</v>
      </c>
      <c r="G2966" s="14" t="s">
        <v>2745</v>
      </c>
      <c r="H2966" s="14" t="s">
        <v>38</v>
      </c>
      <c r="I2966" s="14" t="s">
        <v>39</v>
      </c>
      <c r="J2966" s="15" t="s">
        <v>7586</v>
      </c>
      <c r="K2966" s="52" t="s">
        <v>6333</v>
      </c>
      <c r="L2966" s="109">
        <v>537920.5</v>
      </c>
      <c r="M2966" s="19">
        <f t="shared" si="141"/>
        <v>0</v>
      </c>
      <c r="N2966" s="11">
        <f>M2966*(1+VOTOS!$P$3%)^Q2966</f>
        <v>0</v>
      </c>
      <c r="O2966" s="54">
        <f t="shared" si="139"/>
        <v>537920.5</v>
      </c>
      <c r="P2966" s="103">
        <f t="shared" si="140"/>
        <v>3.5797190910266664E-6</v>
      </c>
      <c r="Q2966" s="6">
        <v>0</v>
      </c>
      <c r="R2966" s="6"/>
      <c r="S2966" s="6" t="s">
        <v>7</v>
      </c>
    </row>
    <row r="2967" spans="1:19" s="47" customFormat="1" ht="28" x14ac:dyDescent="0.15">
      <c r="A2967" s="14" t="s">
        <v>5234</v>
      </c>
      <c r="B2967" s="115" t="s">
        <v>416</v>
      </c>
      <c r="C2967" s="40" t="s">
        <v>65</v>
      </c>
      <c r="D2967" s="12" t="s">
        <v>272</v>
      </c>
      <c r="E2967" s="51" t="s">
        <v>273</v>
      </c>
      <c r="F2967" s="14" t="s">
        <v>6331</v>
      </c>
      <c r="G2967" s="14" t="s">
        <v>2745</v>
      </c>
      <c r="H2967" s="14" t="s">
        <v>38</v>
      </c>
      <c r="I2967" s="14" t="s">
        <v>39</v>
      </c>
      <c r="J2967" s="15" t="s">
        <v>7586</v>
      </c>
      <c r="K2967" s="52" t="s">
        <v>4340</v>
      </c>
      <c r="L2967" s="109">
        <v>448264</v>
      </c>
      <c r="M2967" s="19">
        <f t="shared" si="141"/>
        <v>0</v>
      </c>
      <c r="N2967" s="11">
        <f>M2967*(1+VOTOS!$P$3%)^Q2967</f>
        <v>0</v>
      </c>
      <c r="O2967" s="54">
        <f t="shared" si="139"/>
        <v>448264</v>
      </c>
      <c r="P2967" s="103">
        <f t="shared" si="140"/>
        <v>2.9830787237518881E-6</v>
      </c>
      <c r="Q2967" s="6">
        <v>0</v>
      </c>
      <c r="R2967" s="6"/>
      <c r="S2967" s="6" t="s">
        <v>7</v>
      </c>
    </row>
    <row r="2968" spans="1:19" s="47" customFormat="1" ht="28" x14ac:dyDescent="0.15">
      <c r="A2968" s="14" t="s">
        <v>5234</v>
      </c>
      <c r="B2968" s="115" t="s">
        <v>416</v>
      </c>
      <c r="C2968" s="40" t="s">
        <v>65</v>
      </c>
      <c r="D2968" s="12" t="s">
        <v>272</v>
      </c>
      <c r="E2968" s="51" t="s">
        <v>273</v>
      </c>
      <c r="F2968" s="14" t="s">
        <v>6331</v>
      </c>
      <c r="G2968" s="14" t="s">
        <v>2745</v>
      </c>
      <c r="H2968" s="14" t="s">
        <v>38</v>
      </c>
      <c r="I2968" s="14" t="s">
        <v>39</v>
      </c>
      <c r="J2968" s="15" t="s">
        <v>7586</v>
      </c>
      <c r="K2968" s="52" t="s">
        <v>6339</v>
      </c>
      <c r="L2968" s="109">
        <v>356889.5</v>
      </c>
      <c r="M2968" s="19">
        <f t="shared" si="141"/>
        <v>0</v>
      </c>
      <c r="N2968" s="11">
        <f>M2968*(1+VOTOS!$P$3%)^Q2968</f>
        <v>0</v>
      </c>
      <c r="O2968" s="54">
        <f t="shared" si="139"/>
        <v>356889.5</v>
      </c>
      <c r="P2968" s="103">
        <f t="shared" si="140"/>
        <v>2.3750055194716719E-6</v>
      </c>
      <c r="Q2968" s="6">
        <v>0</v>
      </c>
      <c r="R2968" s="6"/>
      <c r="S2968" s="6" t="s">
        <v>7</v>
      </c>
    </row>
    <row r="2969" spans="1:19" s="47" customFormat="1" ht="28" x14ac:dyDescent="0.15">
      <c r="A2969" s="14" t="s">
        <v>5234</v>
      </c>
      <c r="B2969" s="115" t="s">
        <v>416</v>
      </c>
      <c r="C2969" s="40" t="s">
        <v>65</v>
      </c>
      <c r="D2969" s="12" t="s">
        <v>272</v>
      </c>
      <c r="E2969" s="51" t="s">
        <v>273</v>
      </c>
      <c r="F2969" s="14" t="s">
        <v>6331</v>
      </c>
      <c r="G2969" s="14" t="s">
        <v>2745</v>
      </c>
      <c r="H2969" s="14" t="s">
        <v>38</v>
      </c>
      <c r="I2969" s="14" t="s">
        <v>39</v>
      </c>
      <c r="J2969" s="15" t="s">
        <v>7586</v>
      </c>
      <c r="K2969" s="52" t="s">
        <v>5279</v>
      </c>
      <c r="L2969" s="109">
        <v>289644</v>
      </c>
      <c r="M2969" s="19">
        <f t="shared" si="141"/>
        <v>0</v>
      </c>
      <c r="N2969" s="11">
        <f>M2969*(1+VOTOS!$P$3%)^Q2969</f>
        <v>0</v>
      </c>
      <c r="O2969" s="54">
        <f t="shared" si="139"/>
        <v>289644</v>
      </c>
      <c r="P2969" s="103">
        <f t="shared" si="140"/>
        <v>1.9275044479645743E-6</v>
      </c>
      <c r="Q2969" s="6">
        <v>0</v>
      </c>
      <c r="R2969" s="6"/>
      <c r="S2969" s="6" t="s">
        <v>7</v>
      </c>
    </row>
    <row r="2970" spans="1:19" s="47" customFormat="1" ht="28" x14ac:dyDescent="0.15">
      <c r="A2970" s="14" t="s">
        <v>5234</v>
      </c>
      <c r="B2970" s="115" t="s">
        <v>416</v>
      </c>
      <c r="C2970" s="40" t="s">
        <v>65</v>
      </c>
      <c r="D2970" s="12" t="s">
        <v>272</v>
      </c>
      <c r="E2970" s="51" t="s">
        <v>273</v>
      </c>
      <c r="F2970" s="14" t="s">
        <v>6331</v>
      </c>
      <c r="G2970" s="14" t="s">
        <v>2745</v>
      </c>
      <c r="H2970" s="14" t="s">
        <v>38</v>
      </c>
      <c r="I2970" s="14" t="s">
        <v>39</v>
      </c>
      <c r="J2970" s="15" t="s">
        <v>7586</v>
      </c>
      <c r="K2970" s="65" t="s">
        <v>9</v>
      </c>
      <c r="L2970" s="109">
        <v>-19776952</v>
      </c>
      <c r="M2970" s="19">
        <f t="shared" si="141"/>
        <v>0</v>
      </c>
      <c r="N2970" s="11">
        <f>M2970*(1+VOTOS!$P$3%)^Q2970</f>
        <v>0</v>
      </c>
      <c r="O2970" s="54">
        <f t="shared" si="139"/>
        <v>-19776952</v>
      </c>
      <c r="P2970" s="103">
        <f t="shared" si="140"/>
        <v>-1.3161040086168496E-4</v>
      </c>
      <c r="Q2970" s="6">
        <v>0</v>
      </c>
      <c r="R2970" s="6"/>
      <c r="S2970" s="6" t="s">
        <v>7</v>
      </c>
    </row>
    <row r="2971" spans="1:19" s="47" customFormat="1" ht="14" x14ac:dyDescent="0.15">
      <c r="A2971" s="8" t="s">
        <v>415</v>
      </c>
      <c r="B2971" s="114" t="s">
        <v>416</v>
      </c>
      <c r="C2971" s="40" t="s">
        <v>65</v>
      </c>
      <c r="D2971" s="6" t="s">
        <v>1569</v>
      </c>
      <c r="E2971" s="7" t="s">
        <v>1570</v>
      </c>
      <c r="F2971" s="6" t="s">
        <v>3981</v>
      </c>
      <c r="G2971" s="6" t="s">
        <v>4936</v>
      </c>
      <c r="H2971" s="6" t="s">
        <v>38</v>
      </c>
      <c r="I2971" s="8" t="s">
        <v>39</v>
      </c>
      <c r="J2971" s="15" t="s">
        <v>7586</v>
      </c>
      <c r="K2971" s="7" t="s">
        <v>3982</v>
      </c>
      <c r="L2971" s="19">
        <v>1189581</v>
      </c>
      <c r="M2971" s="19">
        <f t="shared" si="141"/>
        <v>1189581</v>
      </c>
      <c r="N2971" s="11">
        <f>M2971*(1+VOTOS!$P$3%)^Q2971</f>
        <v>1208237.4245957809</v>
      </c>
      <c r="O2971" s="54">
        <f t="shared" si="139"/>
        <v>1208237.4245957809</v>
      </c>
      <c r="P2971" s="103">
        <f t="shared" si="140"/>
        <v>8.0405014780407313E-6</v>
      </c>
      <c r="Q2971" s="48">
        <v>129</v>
      </c>
      <c r="R2971" s="48"/>
      <c r="S2971" s="48" t="s">
        <v>11</v>
      </c>
    </row>
    <row r="2972" spans="1:19" s="47" customFormat="1" ht="14" x14ac:dyDescent="0.15">
      <c r="A2972" s="8" t="s">
        <v>415</v>
      </c>
      <c r="B2972" s="114" t="s">
        <v>416</v>
      </c>
      <c r="C2972" s="40" t="s">
        <v>65</v>
      </c>
      <c r="D2972" s="6" t="s">
        <v>1605</v>
      </c>
      <c r="E2972" s="7" t="s">
        <v>1606</v>
      </c>
      <c r="F2972" s="6" t="s">
        <v>2688</v>
      </c>
      <c r="G2972" s="6" t="s">
        <v>4936</v>
      </c>
      <c r="H2972" s="6" t="s">
        <v>38</v>
      </c>
      <c r="I2972" s="8" t="s">
        <v>39</v>
      </c>
      <c r="J2972" s="15" t="s">
        <v>7586</v>
      </c>
      <c r="K2972" s="7" t="s">
        <v>2689</v>
      </c>
      <c r="L2972" s="19">
        <v>951575</v>
      </c>
      <c r="M2972" s="19">
        <f t="shared" si="141"/>
        <v>951575</v>
      </c>
      <c r="N2972" s="11">
        <f>M2972*(1+VOTOS!$P$3%)^Q2972</f>
        <v>959297.09668860794</v>
      </c>
      <c r="O2972" s="54">
        <f t="shared" si="139"/>
        <v>959297.09668860794</v>
      </c>
      <c r="P2972" s="103">
        <f t="shared" si="140"/>
        <v>6.3838692352915787E-6</v>
      </c>
      <c r="Q2972" s="6">
        <v>67</v>
      </c>
      <c r="R2972" s="6"/>
      <c r="S2972" s="6" t="s">
        <v>11</v>
      </c>
    </row>
    <row r="2973" spans="1:19" s="47" customFormat="1" ht="14" x14ac:dyDescent="0.15">
      <c r="A2973" s="14" t="s">
        <v>5234</v>
      </c>
      <c r="B2973" s="115" t="s">
        <v>416</v>
      </c>
      <c r="C2973" s="40" t="s">
        <v>65</v>
      </c>
      <c r="D2973" s="12" t="s">
        <v>811</v>
      </c>
      <c r="E2973" s="51" t="s">
        <v>812</v>
      </c>
      <c r="F2973" s="14" t="s">
        <v>5436</v>
      </c>
      <c r="G2973" s="14" t="s">
        <v>37</v>
      </c>
      <c r="H2973" s="14" t="s">
        <v>38</v>
      </c>
      <c r="I2973" s="14" t="s">
        <v>39</v>
      </c>
      <c r="J2973" s="15" t="s">
        <v>7586</v>
      </c>
      <c r="K2973" s="52" t="s">
        <v>4124</v>
      </c>
      <c r="L2973" s="109">
        <v>7499747.5</v>
      </c>
      <c r="M2973" s="19">
        <f t="shared" si="141"/>
        <v>7499747.5</v>
      </c>
      <c r="N2973" s="11">
        <f>M2973*(1+VOTOS!$P$3%)^Q2973</f>
        <v>7616448.6234496282</v>
      </c>
      <c r="O2973" s="54">
        <f t="shared" si="139"/>
        <v>7616448.6234496282</v>
      </c>
      <c r="P2973" s="103">
        <f t="shared" si="140"/>
        <v>5.068545731792413E-5</v>
      </c>
      <c r="Q2973" s="6">
        <v>128</v>
      </c>
      <c r="R2973" s="6"/>
      <c r="S2973" s="6" t="s">
        <v>7</v>
      </c>
    </row>
    <row r="2974" spans="1:19" s="47" customFormat="1" ht="14" x14ac:dyDescent="0.15">
      <c r="A2974" s="8" t="s">
        <v>415</v>
      </c>
      <c r="B2974" s="114" t="s">
        <v>416</v>
      </c>
      <c r="C2974" s="40" t="s">
        <v>65</v>
      </c>
      <c r="D2974" s="6" t="s">
        <v>1651</v>
      </c>
      <c r="E2974" s="7" t="s">
        <v>1652</v>
      </c>
      <c r="F2974" s="6" t="s">
        <v>5015</v>
      </c>
      <c r="G2974" s="6" t="s">
        <v>4936</v>
      </c>
      <c r="H2974" s="6" t="s">
        <v>38</v>
      </c>
      <c r="I2974" s="8" t="s">
        <v>39</v>
      </c>
      <c r="J2974" s="15" t="s">
        <v>7586</v>
      </c>
      <c r="K2974" s="7" t="s">
        <v>5016</v>
      </c>
      <c r="L2974" s="19">
        <v>822580</v>
      </c>
      <c r="M2974" s="19">
        <f t="shared" si="141"/>
        <v>0</v>
      </c>
      <c r="N2974" s="11">
        <f>M2974*(1+VOTOS!$P$3%)^Q2974</f>
        <v>0</v>
      </c>
      <c r="O2974" s="54">
        <f t="shared" si="139"/>
        <v>822580</v>
      </c>
      <c r="P2974" s="103">
        <f t="shared" si="140"/>
        <v>5.4740530057819236E-6</v>
      </c>
      <c r="Q2974" s="6">
        <v>0</v>
      </c>
      <c r="R2974" s="6"/>
      <c r="S2974" s="6" t="s">
        <v>11</v>
      </c>
    </row>
    <row r="2975" spans="1:19" s="47" customFormat="1" ht="14" x14ac:dyDescent="0.15">
      <c r="A2975" s="8" t="s">
        <v>415</v>
      </c>
      <c r="B2975" s="114" t="s">
        <v>416</v>
      </c>
      <c r="C2975" s="40" t="s">
        <v>65</v>
      </c>
      <c r="D2975" s="6" t="s">
        <v>1384</v>
      </c>
      <c r="E2975" s="7" t="s">
        <v>1385</v>
      </c>
      <c r="F2975" s="6" t="s">
        <v>4323</v>
      </c>
      <c r="G2975" s="6" t="s">
        <v>4936</v>
      </c>
      <c r="H2975" s="6" t="s">
        <v>38</v>
      </c>
      <c r="I2975" s="8" t="s">
        <v>39</v>
      </c>
      <c r="J2975" s="15" t="s">
        <v>7586</v>
      </c>
      <c r="K2975" s="7" t="s">
        <v>4324</v>
      </c>
      <c r="L2975" s="19">
        <v>1911590</v>
      </c>
      <c r="M2975" s="19">
        <f t="shared" si="141"/>
        <v>1911590</v>
      </c>
      <c r="N2975" s="11">
        <f>M2975*(1+VOTOS!$P$3%)^Q2975</f>
        <v>2125678.7972234632</v>
      </c>
      <c r="O2975" s="54">
        <f t="shared" si="139"/>
        <v>2125678.7972234632</v>
      </c>
      <c r="P2975" s="103">
        <f t="shared" si="140"/>
        <v>1.4145831906037106E-5</v>
      </c>
      <c r="Q2975" s="6">
        <v>880</v>
      </c>
      <c r="R2975" s="6"/>
      <c r="S2975" s="6" t="s">
        <v>11</v>
      </c>
    </row>
    <row r="2976" spans="1:19" s="47" customFormat="1" ht="14" x14ac:dyDescent="0.15">
      <c r="A2976" s="8" t="s">
        <v>415</v>
      </c>
      <c r="B2976" s="114" t="s">
        <v>416</v>
      </c>
      <c r="C2976" s="40" t="s">
        <v>65</v>
      </c>
      <c r="D2976" s="6" t="s">
        <v>492</v>
      </c>
      <c r="E2976" s="7" t="s">
        <v>493</v>
      </c>
      <c r="F2976" s="6" t="s">
        <v>4885</v>
      </c>
      <c r="G2976" s="6" t="s">
        <v>4936</v>
      </c>
      <c r="H2976" s="6" t="s">
        <v>38</v>
      </c>
      <c r="I2976" s="8" t="s">
        <v>39</v>
      </c>
      <c r="J2976" s="15" t="s">
        <v>7586</v>
      </c>
      <c r="K2976" s="7" t="s">
        <v>4886</v>
      </c>
      <c r="L2976" s="19">
        <v>22031034</v>
      </c>
      <c r="M2976" s="19">
        <f t="shared" si="141"/>
        <v>22031034</v>
      </c>
      <c r="N2976" s="11">
        <f>M2976*(1+VOTOS!$P$3%)^Q2976</f>
        <v>22495636.714652739</v>
      </c>
      <c r="O2976" s="54">
        <f t="shared" si="139"/>
        <v>22495636.714652739</v>
      </c>
      <c r="P2976" s="103">
        <f t="shared" si="140"/>
        <v>1.4970253078706389E-4</v>
      </c>
      <c r="Q2976" s="6">
        <v>173</v>
      </c>
      <c r="R2976" s="6"/>
      <c r="S2976" s="6" t="s">
        <v>11</v>
      </c>
    </row>
    <row r="2977" spans="1:20" s="47" customFormat="1" ht="14" x14ac:dyDescent="0.15">
      <c r="A2977" s="8" t="s">
        <v>415</v>
      </c>
      <c r="B2977" s="114" t="s">
        <v>416</v>
      </c>
      <c r="C2977" s="40" t="s">
        <v>65</v>
      </c>
      <c r="D2977" s="6" t="s">
        <v>1879</v>
      </c>
      <c r="E2977" s="7" t="s">
        <v>1880</v>
      </c>
      <c r="F2977" s="6" t="s">
        <v>5054</v>
      </c>
      <c r="G2977" s="6" t="s">
        <v>5224</v>
      </c>
      <c r="H2977" s="6" t="s">
        <v>38</v>
      </c>
      <c r="I2977" s="8" t="s">
        <v>39</v>
      </c>
      <c r="J2977" s="15" t="s">
        <v>7586</v>
      </c>
      <c r="K2977" s="7" t="s">
        <v>1345</v>
      </c>
      <c r="L2977" s="19">
        <v>178261</v>
      </c>
      <c r="M2977" s="19">
        <f t="shared" si="141"/>
        <v>0</v>
      </c>
      <c r="N2977" s="11">
        <f>M2977*(1+VOTOS!$P$3%)^Q2977</f>
        <v>0</v>
      </c>
      <c r="O2977" s="54">
        <f t="shared" si="139"/>
        <v>178261</v>
      </c>
      <c r="P2977" s="103">
        <f t="shared" si="140"/>
        <v>1.1862799519362147E-6</v>
      </c>
      <c r="Q2977" s="6">
        <v>0</v>
      </c>
      <c r="R2977" s="6"/>
      <c r="S2977" s="6" t="s">
        <v>11</v>
      </c>
    </row>
    <row r="2978" spans="1:20" s="47" customFormat="1" ht="14" x14ac:dyDescent="0.15">
      <c r="A2978" s="8" t="s">
        <v>415</v>
      </c>
      <c r="B2978" s="114" t="s">
        <v>416</v>
      </c>
      <c r="C2978" s="40" t="s">
        <v>65</v>
      </c>
      <c r="D2978" s="6" t="s">
        <v>355</v>
      </c>
      <c r="E2978" s="7" t="s">
        <v>356</v>
      </c>
      <c r="F2978" s="6" t="s">
        <v>2690</v>
      </c>
      <c r="G2978" s="6" t="s">
        <v>4936</v>
      </c>
      <c r="H2978" s="6" t="s">
        <v>38</v>
      </c>
      <c r="I2978" s="8" t="s">
        <v>39</v>
      </c>
      <c r="J2978" s="15" t="s">
        <v>7586</v>
      </c>
      <c r="K2978" s="7" t="s">
        <v>2698</v>
      </c>
      <c r="L2978" s="19">
        <v>6978176</v>
      </c>
      <c r="M2978" s="19">
        <f t="shared" si="141"/>
        <v>6978176</v>
      </c>
      <c r="N2978" s="11">
        <f>M2978*(1+VOTOS!$P$3%)^Q2978</f>
        <v>7193563.9739065645</v>
      </c>
      <c r="O2978" s="54">
        <f t="shared" si="139"/>
        <v>7193563.9739065645</v>
      </c>
      <c r="P2978" s="103">
        <f t="shared" si="140"/>
        <v>4.7871271479549449E-5</v>
      </c>
      <c r="Q2978" s="48">
        <v>252</v>
      </c>
      <c r="R2978" s="48"/>
      <c r="S2978" s="48" t="s">
        <v>11</v>
      </c>
    </row>
    <row r="2979" spans="1:20" s="47" customFormat="1" ht="14" x14ac:dyDescent="0.15">
      <c r="A2979" s="8" t="s">
        <v>415</v>
      </c>
      <c r="B2979" s="114" t="s">
        <v>416</v>
      </c>
      <c r="C2979" s="40" t="s">
        <v>65</v>
      </c>
      <c r="D2979" s="6" t="s">
        <v>355</v>
      </c>
      <c r="E2979" s="7" t="s">
        <v>356</v>
      </c>
      <c r="F2979" s="6" t="s">
        <v>2690</v>
      </c>
      <c r="G2979" s="6" t="s">
        <v>4936</v>
      </c>
      <c r="H2979" s="6" t="s">
        <v>38</v>
      </c>
      <c r="I2979" s="8" t="s">
        <v>39</v>
      </c>
      <c r="J2979" s="15" t="s">
        <v>7586</v>
      </c>
      <c r="K2979" s="7" t="s">
        <v>2691</v>
      </c>
      <c r="L2979" s="19">
        <v>3489088</v>
      </c>
      <c r="M2979" s="19">
        <f t="shared" si="141"/>
        <v>3489088</v>
      </c>
      <c r="N2979" s="11">
        <f>M2979*(1+VOTOS!$P$3%)^Q2979</f>
        <v>3493720.9109937609</v>
      </c>
      <c r="O2979" s="54">
        <f t="shared" si="139"/>
        <v>3493720.9109937609</v>
      </c>
      <c r="P2979" s="103">
        <f t="shared" si="140"/>
        <v>2.3249791453948014E-5</v>
      </c>
      <c r="Q2979" s="6">
        <v>11</v>
      </c>
      <c r="R2979" s="6"/>
      <c r="S2979" s="6" t="s">
        <v>11</v>
      </c>
    </row>
    <row r="2980" spans="1:20" s="47" customFormat="1" ht="14" x14ac:dyDescent="0.15">
      <c r="A2980" s="8" t="s">
        <v>415</v>
      </c>
      <c r="B2980" s="114" t="s">
        <v>416</v>
      </c>
      <c r="C2980" s="40" t="s">
        <v>65</v>
      </c>
      <c r="D2980" s="6" t="s">
        <v>355</v>
      </c>
      <c r="E2980" s="7" t="s">
        <v>356</v>
      </c>
      <c r="F2980" s="6" t="s">
        <v>2690</v>
      </c>
      <c r="G2980" s="6" t="s">
        <v>4936</v>
      </c>
      <c r="H2980" s="6" t="s">
        <v>38</v>
      </c>
      <c r="I2980" s="8" t="s">
        <v>39</v>
      </c>
      <c r="J2980" s="15" t="s">
        <v>7586</v>
      </c>
      <c r="K2980" s="7" t="s">
        <v>2620</v>
      </c>
      <c r="L2980" s="19">
        <v>3489088</v>
      </c>
      <c r="M2980" s="19">
        <f t="shared" si="141"/>
        <v>3489088</v>
      </c>
      <c r="N2980" s="11">
        <f>M2980*(1+VOTOS!$P$3%)^Q2980</f>
        <v>3524622.8597732875</v>
      </c>
      <c r="O2980" s="54">
        <f t="shared" si="139"/>
        <v>3524622.8597732875</v>
      </c>
      <c r="P2980" s="103">
        <f t="shared" si="140"/>
        <v>2.3455435774988019E-5</v>
      </c>
      <c r="Q2980" s="48">
        <v>84</v>
      </c>
      <c r="R2980" s="48"/>
      <c r="S2980" s="48" t="s">
        <v>11</v>
      </c>
    </row>
    <row r="2981" spans="1:20" s="47" customFormat="1" ht="14" x14ac:dyDescent="0.15">
      <c r="A2981" s="8" t="s">
        <v>415</v>
      </c>
      <c r="B2981" s="114" t="s">
        <v>416</v>
      </c>
      <c r="C2981" s="40" t="s">
        <v>65</v>
      </c>
      <c r="D2981" s="6" t="s">
        <v>355</v>
      </c>
      <c r="E2981" s="7" t="s">
        <v>356</v>
      </c>
      <c r="F2981" s="6" t="s">
        <v>2690</v>
      </c>
      <c r="G2981" s="6" t="s">
        <v>4936</v>
      </c>
      <c r="H2981" s="6" t="s">
        <v>38</v>
      </c>
      <c r="I2981" s="8" t="s">
        <v>39</v>
      </c>
      <c r="J2981" s="15" t="s">
        <v>7586</v>
      </c>
      <c r="K2981" s="7" t="s">
        <v>2692</v>
      </c>
      <c r="L2981" s="19">
        <v>3489088</v>
      </c>
      <c r="M2981" s="19">
        <f t="shared" si="141"/>
        <v>3489088</v>
      </c>
      <c r="N2981" s="11">
        <f>M2981*(1+VOTOS!$P$3%)^Q2981</f>
        <v>3588980.5182309602</v>
      </c>
      <c r="O2981" s="54">
        <f t="shared" si="139"/>
        <v>3588980.5182309602</v>
      </c>
      <c r="P2981" s="103">
        <f t="shared" si="140"/>
        <v>2.3883719022484078E-5</v>
      </c>
      <c r="Q2981" s="6">
        <v>234</v>
      </c>
      <c r="R2981" s="6"/>
      <c r="S2981" s="6" t="s">
        <v>11</v>
      </c>
    </row>
    <row r="2982" spans="1:20" s="47" customFormat="1" ht="14" x14ac:dyDescent="0.15">
      <c r="A2982" s="8" t="s">
        <v>415</v>
      </c>
      <c r="B2982" s="114" t="s">
        <v>416</v>
      </c>
      <c r="C2982" s="40" t="s">
        <v>65</v>
      </c>
      <c r="D2982" s="6" t="s">
        <v>355</v>
      </c>
      <c r="E2982" s="7" t="s">
        <v>356</v>
      </c>
      <c r="F2982" s="6" t="s">
        <v>2690</v>
      </c>
      <c r="G2982" s="6" t="s">
        <v>4936</v>
      </c>
      <c r="H2982" s="6" t="s">
        <v>38</v>
      </c>
      <c r="I2982" s="8" t="s">
        <v>39</v>
      </c>
      <c r="J2982" s="15" t="s">
        <v>7586</v>
      </c>
      <c r="K2982" s="7" t="s">
        <v>2693</v>
      </c>
      <c r="L2982" s="19">
        <v>3489088</v>
      </c>
      <c r="M2982" s="19">
        <f t="shared" si="141"/>
        <v>3489088</v>
      </c>
      <c r="N2982" s="11">
        <f>M2982*(1+VOTOS!$P$3%)^Q2982</f>
        <v>3532710.5633368981</v>
      </c>
      <c r="O2982" s="54">
        <f t="shared" si="139"/>
        <v>3532710.5633368981</v>
      </c>
      <c r="P2982" s="103">
        <f t="shared" si="140"/>
        <v>2.3509257309674318E-5</v>
      </c>
      <c r="Q2982" s="6">
        <v>103</v>
      </c>
      <c r="R2982" s="6"/>
      <c r="S2982" s="6" t="s">
        <v>11</v>
      </c>
    </row>
    <row r="2983" spans="1:20" s="47" customFormat="1" ht="14" x14ac:dyDescent="0.15">
      <c r="A2983" s="8" t="s">
        <v>415</v>
      </c>
      <c r="B2983" s="114" t="s">
        <v>416</v>
      </c>
      <c r="C2983" s="40" t="s">
        <v>65</v>
      </c>
      <c r="D2983" s="6" t="s">
        <v>355</v>
      </c>
      <c r="E2983" s="7" t="s">
        <v>356</v>
      </c>
      <c r="F2983" s="6" t="s">
        <v>2690</v>
      </c>
      <c r="G2983" s="6" t="s">
        <v>4936</v>
      </c>
      <c r="H2983" s="6" t="s">
        <v>38</v>
      </c>
      <c r="I2983" s="8" t="s">
        <v>39</v>
      </c>
      <c r="J2983" s="15" t="s">
        <v>7586</v>
      </c>
      <c r="K2983" s="7" t="s">
        <v>2694</v>
      </c>
      <c r="L2983" s="19">
        <v>3489088</v>
      </c>
      <c r="M2983" s="19">
        <f t="shared" si="141"/>
        <v>3489088</v>
      </c>
      <c r="N2983" s="11">
        <f>M2983*(1+VOTOS!$P$3%)^Q2983</f>
        <v>3571273.6161365625</v>
      </c>
      <c r="O2983" s="54">
        <f t="shared" si="139"/>
        <v>3571273.6161365625</v>
      </c>
      <c r="P2983" s="103">
        <f t="shared" si="140"/>
        <v>2.3765884257922669E-5</v>
      </c>
      <c r="Q2983" s="48">
        <v>193</v>
      </c>
      <c r="R2983" s="48"/>
      <c r="S2983" s="48" t="s">
        <v>11</v>
      </c>
    </row>
    <row r="2984" spans="1:20" s="47" customFormat="1" ht="14" x14ac:dyDescent="0.15">
      <c r="A2984" s="8" t="s">
        <v>415</v>
      </c>
      <c r="B2984" s="114" t="s">
        <v>416</v>
      </c>
      <c r="C2984" s="40" t="s">
        <v>65</v>
      </c>
      <c r="D2984" s="6" t="s">
        <v>355</v>
      </c>
      <c r="E2984" s="7" t="s">
        <v>356</v>
      </c>
      <c r="F2984" s="6" t="s">
        <v>2690</v>
      </c>
      <c r="G2984" s="6" t="s">
        <v>4936</v>
      </c>
      <c r="H2984" s="6" t="s">
        <v>38</v>
      </c>
      <c r="I2984" s="8" t="s">
        <v>39</v>
      </c>
      <c r="J2984" s="15" t="s">
        <v>7586</v>
      </c>
      <c r="K2984" s="7" t="s">
        <v>2695</v>
      </c>
      <c r="L2984" s="19">
        <v>3489088</v>
      </c>
      <c r="M2984" s="19">
        <f t="shared" si="141"/>
        <v>3489088</v>
      </c>
      <c r="N2984" s="11">
        <f>M2984*(1+VOTOS!$P$3%)^Q2984</f>
        <v>3559231.3261384009</v>
      </c>
      <c r="O2984" s="54">
        <f t="shared" si="139"/>
        <v>3559231.3261384009</v>
      </c>
      <c r="P2984" s="103">
        <f t="shared" si="140"/>
        <v>2.3685745993242112E-5</v>
      </c>
      <c r="Q2984" s="48">
        <v>165</v>
      </c>
      <c r="R2984" s="48"/>
      <c r="S2984" s="48" t="s">
        <v>11</v>
      </c>
    </row>
    <row r="2985" spans="1:20" s="47" customFormat="1" ht="14" x14ac:dyDescent="0.15">
      <c r="A2985" s="8" t="s">
        <v>415</v>
      </c>
      <c r="B2985" s="114" t="s">
        <v>416</v>
      </c>
      <c r="C2985" s="40" t="s">
        <v>65</v>
      </c>
      <c r="D2985" s="6" t="s">
        <v>355</v>
      </c>
      <c r="E2985" s="7" t="s">
        <v>356</v>
      </c>
      <c r="F2985" s="6" t="s">
        <v>2690</v>
      </c>
      <c r="G2985" s="6" t="s">
        <v>4936</v>
      </c>
      <c r="H2985" s="6" t="s">
        <v>38</v>
      </c>
      <c r="I2985" s="8" t="s">
        <v>39</v>
      </c>
      <c r="J2985" s="15" t="s">
        <v>7586</v>
      </c>
      <c r="K2985" s="7" t="s">
        <v>2696</v>
      </c>
      <c r="L2985" s="19">
        <v>3489088</v>
      </c>
      <c r="M2985" s="19">
        <f t="shared" si="141"/>
        <v>3489088</v>
      </c>
      <c r="N2985" s="11">
        <f>M2985*(1+VOTOS!$P$3%)^Q2985</f>
        <v>3549798.0203910433</v>
      </c>
      <c r="O2985" s="54">
        <f t="shared" si="139"/>
        <v>3549798.0203910433</v>
      </c>
      <c r="P2985" s="103">
        <f t="shared" si="140"/>
        <v>2.3622969830825344E-5</v>
      </c>
      <c r="Q2985" s="48">
        <v>143</v>
      </c>
      <c r="R2985" s="48"/>
      <c r="S2985" s="48" t="s">
        <v>11</v>
      </c>
    </row>
    <row r="2986" spans="1:20" s="47" customFormat="1" ht="14" x14ac:dyDescent="0.15">
      <c r="A2986" s="8" t="s">
        <v>415</v>
      </c>
      <c r="B2986" s="114" t="s">
        <v>416</v>
      </c>
      <c r="C2986" s="40" t="s">
        <v>65</v>
      </c>
      <c r="D2986" s="6" t="s">
        <v>355</v>
      </c>
      <c r="E2986" s="7" t="s">
        <v>356</v>
      </c>
      <c r="F2986" s="6" t="s">
        <v>2690</v>
      </c>
      <c r="G2986" s="6" t="s">
        <v>4936</v>
      </c>
      <c r="H2986" s="6" t="s">
        <v>38</v>
      </c>
      <c r="I2986" s="8" t="s">
        <v>39</v>
      </c>
      <c r="J2986" s="15" t="s">
        <v>7586</v>
      </c>
      <c r="K2986" s="7" t="s">
        <v>2697</v>
      </c>
      <c r="L2986" s="19">
        <v>3489088</v>
      </c>
      <c r="M2986" s="19">
        <f t="shared" si="141"/>
        <v>3489088</v>
      </c>
      <c r="N2986" s="11">
        <f>M2986*(1+VOTOS!$P$3%)^Q2986</f>
        <v>3508502.9576451378</v>
      </c>
      <c r="O2986" s="54">
        <f t="shared" si="139"/>
        <v>3508502.9576451378</v>
      </c>
      <c r="P2986" s="103">
        <f t="shared" si="140"/>
        <v>2.3348162076748931E-5</v>
      </c>
      <c r="Q2986" s="48">
        <v>46</v>
      </c>
      <c r="R2986" s="48"/>
      <c r="S2986" s="48" t="s">
        <v>11</v>
      </c>
    </row>
    <row r="2987" spans="1:20" s="47" customFormat="1" ht="14" x14ac:dyDescent="0.15">
      <c r="A2987" s="8" t="s">
        <v>415</v>
      </c>
      <c r="B2987" s="114" t="s">
        <v>416</v>
      </c>
      <c r="C2987" s="40" t="s">
        <v>65</v>
      </c>
      <c r="D2987" s="6" t="s">
        <v>819</v>
      </c>
      <c r="E2987" s="7" t="s">
        <v>820</v>
      </c>
      <c r="F2987" s="6" t="s">
        <v>2699</v>
      </c>
      <c r="G2987" s="6" t="s">
        <v>4936</v>
      </c>
      <c r="H2987" s="6" t="s">
        <v>38</v>
      </c>
      <c r="I2987" s="8" t="s">
        <v>39</v>
      </c>
      <c r="J2987" s="15" t="s">
        <v>7586</v>
      </c>
      <c r="K2987" s="7" t="s">
        <v>2701</v>
      </c>
      <c r="L2987" s="19">
        <v>720000</v>
      </c>
      <c r="M2987" s="19">
        <f t="shared" si="141"/>
        <v>720000</v>
      </c>
      <c r="N2987" s="11">
        <f>M2987*(1+VOTOS!$P$3%)^Q2987</f>
        <v>720869.07177303988</v>
      </c>
      <c r="O2987" s="54">
        <f t="shared" si="139"/>
        <v>720869.07177303988</v>
      </c>
      <c r="P2987" s="103">
        <f t="shared" si="140"/>
        <v>4.7971935971144866E-6</v>
      </c>
      <c r="Q2987" s="48">
        <v>10</v>
      </c>
      <c r="R2987" s="48"/>
      <c r="S2987" s="48" t="s">
        <v>11</v>
      </c>
    </row>
    <row r="2988" spans="1:20" s="47" customFormat="1" ht="14" x14ac:dyDescent="0.15">
      <c r="A2988" s="8" t="s">
        <v>415</v>
      </c>
      <c r="B2988" s="114" t="s">
        <v>416</v>
      </c>
      <c r="C2988" s="40" t="s">
        <v>65</v>
      </c>
      <c r="D2988" s="6" t="s">
        <v>819</v>
      </c>
      <c r="E2988" s="7" t="s">
        <v>820</v>
      </c>
      <c r="F2988" s="6" t="s">
        <v>2699</v>
      </c>
      <c r="G2988" s="6" t="s">
        <v>4936</v>
      </c>
      <c r="H2988" s="6" t="s">
        <v>38</v>
      </c>
      <c r="I2988" s="8" t="s">
        <v>39</v>
      </c>
      <c r="J2988" s="15" t="s">
        <v>7586</v>
      </c>
      <c r="K2988" s="7" t="s">
        <v>2705</v>
      </c>
      <c r="L2988" s="19">
        <v>720000</v>
      </c>
      <c r="M2988" s="19">
        <f t="shared" si="141"/>
        <v>720000</v>
      </c>
      <c r="N2988" s="11">
        <f>M2988*(1+VOTOS!$P$3%)^Q2988</f>
        <v>720956.03662490251</v>
      </c>
      <c r="O2988" s="54">
        <f t="shared" si="139"/>
        <v>720956.03662490251</v>
      </c>
      <c r="P2988" s="103">
        <f t="shared" si="140"/>
        <v>4.7977723252731287E-6</v>
      </c>
      <c r="Q2988" s="48">
        <v>11</v>
      </c>
      <c r="R2988" s="48"/>
      <c r="S2988" s="48" t="s">
        <v>11</v>
      </c>
    </row>
    <row r="2989" spans="1:20" s="47" customFormat="1" ht="14" x14ac:dyDescent="0.15">
      <c r="A2989" s="8" t="s">
        <v>415</v>
      </c>
      <c r="B2989" s="114" t="s">
        <v>416</v>
      </c>
      <c r="C2989" s="40" t="s">
        <v>65</v>
      </c>
      <c r="D2989" s="6" t="s">
        <v>819</v>
      </c>
      <c r="E2989" s="7" t="s">
        <v>820</v>
      </c>
      <c r="F2989" s="6" t="s">
        <v>2699</v>
      </c>
      <c r="G2989" s="6" t="s">
        <v>4936</v>
      </c>
      <c r="H2989" s="6" t="s">
        <v>38</v>
      </c>
      <c r="I2989" s="8" t="s">
        <v>39</v>
      </c>
      <c r="J2989" s="15" t="s">
        <v>7586</v>
      </c>
      <c r="K2989" s="7" t="s">
        <v>2706</v>
      </c>
      <c r="L2989" s="19">
        <v>2395120</v>
      </c>
      <c r="M2989" s="19">
        <f t="shared" si="141"/>
        <v>2395120</v>
      </c>
      <c r="N2989" s="11">
        <f>M2989*(1+VOTOS!$P$3%)^Q2989</f>
        <v>2408157.0780295297</v>
      </c>
      <c r="O2989" s="54">
        <f t="shared" si="139"/>
        <v>2408157.0780295297</v>
      </c>
      <c r="P2989" s="103">
        <f t="shared" si="140"/>
        <v>1.6025650382190866E-5</v>
      </c>
      <c r="Q2989" s="48">
        <v>45</v>
      </c>
      <c r="R2989" s="48"/>
      <c r="S2989" s="48" t="s">
        <v>11</v>
      </c>
    </row>
    <row r="2990" spans="1:20" s="47" customFormat="1" ht="14" x14ac:dyDescent="0.15">
      <c r="A2990" s="8" t="s">
        <v>415</v>
      </c>
      <c r="B2990" s="114" t="s">
        <v>416</v>
      </c>
      <c r="C2990" s="40" t="s">
        <v>65</v>
      </c>
      <c r="D2990" s="6" t="s">
        <v>819</v>
      </c>
      <c r="E2990" s="7" t="s">
        <v>820</v>
      </c>
      <c r="F2990" s="6" t="s">
        <v>2699</v>
      </c>
      <c r="G2990" s="6" t="s">
        <v>4936</v>
      </c>
      <c r="H2990" s="6" t="s">
        <v>38</v>
      </c>
      <c r="I2990" s="8" t="s">
        <v>39</v>
      </c>
      <c r="J2990" s="15" t="s">
        <v>7586</v>
      </c>
      <c r="K2990" s="7" t="s">
        <v>2700</v>
      </c>
      <c r="L2990" s="19">
        <v>1269000</v>
      </c>
      <c r="M2990" s="19">
        <f t="shared" si="141"/>
        <v>0</v>
      </c>
      <c r="N2990" s="11">
        <f>M2990*(1+VOTOS!$P$3%)^Q2990</f>
        <v>0</v>
      </c>
      <c r="O2990" s="54">
        <f t="shared" si="139"/>
        <v>1269000</v>
      </c>
      <c r="P2990" s="103">
        <f t="shared" si="140"/>
        <v>8.4448603957514908E-6</v>
      </c>
      <c r="Q2990" s="48">
        <v>0</v>
      </c>
      <c r="R2990" s="48"/>
      <c r="S2990" s="48" t="s">
        <v>11</v>
      </c>
    </row>
    <row r="2991" spans="1:20" s="47" customFormat="1" ht="14" x14ac:dyDescent="0.15">
      <c r="A2991" s="8" t="s">
        <v>415</v>
      </c>
      <c r="B2991" s="114" t="s">
        <v>416</v>
      </c>
      <c r="C2991" s="40" t="s">
        <v>65</v>
      </c>
      <c r="D2991" s="6" t="s">
        <v>819</v>
      </c>
      <c r="E2991" s="7" t="s">
        <v>820</v>
      </c>
      <c r="F2991" s="6" t="s">
        <v>2699</v>
      </c>
      <c r="G2991" s="6" t="s">
        <v>4936</v>
      </c>
      <c r="H2991" s="6" t="s">
        <v>38</v>
      </c>
      <c r="I2991" s="8" t="s">
        <v>39</v>
      </c>
      <c r="J2991" s="15" t="s">
        <v>7586</v>
      </c>
      <c r="K2991" s="7" t="s">
        <v>2704</v>
      </c>
      <c r="L2991" s="19">
        <v>740720</v>
      </c>
      <c r="M2991" s="19">
        <f t="shared" si="141"/>
        <v>740720</v>
      </c>
      <c r="N2991" s="11">
        <f>M2991*(1+VOTOS!$P$3%)^Q2991</f>
        <v>742240.58098077844</v>
      </c>
      <c r="O2991" s="54">
        <f t="shared" si="139"/>
        <v>742240.58098077844</v>
      </c>
      <c r="P2991" s="103">
        <f t="shared" si="140"/>
        <v>4.9394153557479534E-6</v>
      </c>
      <c r="Q2991" s="48">
        <v>17</v>
      </c>
      <c r="R2991" s="48"/>
      <c r="S2991" s="48" t="s">
        <v>11</v>
      </c>
    </row>
    <row r="2992" spans="1:20" s="47" customFormat="1" ht="14" x14ac:dyDescent="0.15">
      <c r="A2992" s="8" t="s">
        <v>415</v>
      </c>
      <c r="B2992" s="114" t="s">
        <v>416</v>
      </c>
      <c r="C2992" s="40" t="s">
        <v>65</v>
      </c>
      <c r="D2992" s="6" t="s">
        <v>819</v>
      </c>
      <c r="E2992" s="7" t="s">
        <v>820</v>
      </c>
      <c r="F2992" s="6" t="s">
        <v>2699</v>
      </c>
      <c r="G2992" s="6" t="s">
        <v>4936</v>
      </c>
      <c r="H2992" s="6" t="s">
        <v>38</v>
      </c>
      <c r="I2992" s="8" t="s">
        <v>39</v>
      </c>
      <c r="J2992" s="15" t="s">
        <v>7586</v>
      </c>
      <c r="K2992" s="7" t="s">
        <v>2702</v>
      </c>
      <c r="L2992" s="19">
        <v>526400</v>
      </c>
      <c r="M2992" s="19">
        <f t="shared" si="141"/>
        <v>526400</v>
      </c>
      <c r="N2992" s="11">
        <f>M2992*(1+VOTOS!$P$3%)^Q2992</f>
        <v>527035.3880296225</v>
      </c>
      <c r="O2992" s="54">
        <f t="shared" si="139"/>
        <v>527035.3880296225</v>
      </c>
      <c r="P2992" s="103">
        <f t="shared" si="140"/>
        <v>3.5072815410014799E-6</v>
      </c>
      <c r="Q2992" s="48">
        <v>10</v>
      </c>
      <c r="R2992" s="48"/>
      <c r="S2992" s="48" t="s">
        <v>11</v>
      </c>
      <c r="T2992" s="75"/>
    </row>
    <row r="2993" spans="1:20" s="47" customFormat="1" ht="14" x14ac:dyDescent="0.15">
      <c r="A2993" s="8" t="s">
        <v>415</v>
      </c>
      <c r="B2993" s="114" t="s">
        <v>416</v>
      </c>
      <c r="C2993" s="40" t="s">
        <v>65</v>
      </c>
      <c r="D2993" s="6" t="s">
        <v>819</v>
      </c>
      <c r="E2993" s="7" t="s">
        <v>820</v>
      </c>
      <c r="F2993" s="6" t="s">
        <v>2699</v>
      </c>
      <c r="G2993" s="6" t="s">
        <v>4936</v>
      </c>
      <c r="H2993" s="6" t="s">
        <v>38</v>
      </c>
      <c r="I2993" s="8" t="s">
        <v>39</v>
      </c>
      <c r="J2993" s="15" t="s">
        <v>7586</v>
      </c>
      <c r="K2993" s="7" t="s">
        <v>2703</v>
      </c>
      <c r="L2993" s="19">
        <v>1081000</v>
      </c>
      <c r="M2993" s="19">
        <f t="shared" si="141"/>
        <v>1081000</v>
      </c>
      <c r="N2993" s="11">
        <f>M2993*(1+VOTOS!$P$3%)^Q2993</f>
        <v>1081913.205007283</v>
      </c>
      <c r="O2993" s="54">
        <f t="shared" si="139"/>
        <v>1081913.205007283</v>
      </c>
      <c r="P2993" s="103">
        <f t="shared" si="140"/>
        <v>7.1998471052849234E-6</v>
      </c>
      <c r="Q2993" s="48">
        <v>7</v>
      </c>
      <c r="R2993" s="48"/>
      <c r="S2993" s="48" t="s">
        <v>11</v>
      </c>
      <c r="T2993" s="75"/>
    </row>
    <row r="2994" spans="1:20" s="47" customFormat="1" ht="14" x14ac:dyDescent="0.15">
      <c r="A2994" s="8" t="s">
        <v>415</v>
      </c>
      <c r="B2994" s="114" t="s">
        <v>416</v>
      </c>
      <c r="C2994" s="40" t="s">
        <v>65</v>
      </c>
      <c r="D2994" s="6" t="s">
        <v>1225</v>
      </c>
      <c r="E2994" s="7" t="s">
        <v>1226</v>
      </c>
      <c r="F2994" s="6" t="s">
        <v>2707</v>
      </c>
      <c r="G2994" s="6" t="s">
        <v>68</v>
      </c>
      <c r="H2994" s="6" t="s">
        <v>38</v>
      </c>
      <c r="I2994" s="8" t="s">
        <v>39</v>
      </c>
      <c r="J2994" s="15" t="s">
        <v>7586</v>
      </c>
      <c r="K2994" s="7" t="s">
        <v>2708</v>
      </c>
      <c r="L2994" s="19">
        <v>2770486</v>
      </c>
      <c r="M2994" s="19">
        <f t="shared" si="141"/>
        <v>0</v>
      </c>
      <c r="N2994" s="11">
        <f>M2994*(1+VOTOS!$P$3%)^Q2994</f>
        <v>0</v>
      </c>
      <c r="O2994" s="54">
        <f t="shared" si="139"/>
        <v>2770486</v>
      </c>
      <c r="P2994" s="103">
        <f t="shared" si="140"/>
        <v>1.843685382063354E-5</v>
      </c>
      <c r="Q2994" s="48">
        <v>0</v>
      </c>
      <c r="R2994" s="48"/>
      <c r="S2994" s="48" t="s">
        <v>11</v>
      </c>
    </row>
    <row r="2995" spans="1:20" s="47" customFormat="1" ht="14" x14ac:dyDescent="0.15">
      <c r="A2995" s="8" t="s">
        <v>415</v>
      </c>
      <c r="B2995" s="114" t="s">
        <v>416</v>
      </c>
      <c r="C2995" s="40" t="s">
        <v>65</v>
      </c>
      <c r="D2995" s="6" t="s">
        <v>1024</v>
      </c>
      <c r="E2995" s="7" t="s">
        <v>1025</v>
      </c>
      <c r="F2995" s="6" t="s">
        <v>4889</v>
      </c>
      <c r="G2995" s="6" t="s">
        <v>5224</v>
      </c>
      <c r="H2995" s="6" t="s">
        <v>38</v>
      </c>
      <c r="I2995" s="8" t="s">
        <v>39</v>
      </c>
      <c r="J2995" s="15" t="s">
        <v>7586</v>
      </c>
      <c r="K2995" s="7" t="s">
        <v>4890</v>
      </c>
      <c r="L2995" s="19">
        <v>4456079</v>
      </c>
      <c r="M2995" s="19">
        <f t="shared" si="141"/>
        <v>4456079</v>
      </c>
      <c r="N2995" s="11">
        <f>M2995*(1+VOTOS!$P$3%)^Q2995</f>
        <v>4553895.0588307241</v>
      </c>
      <c r="O2995" s="54">
        <f t="shared" si="139"/>
        <v>4553895.0588307241</v>
      </c>
      <c r="P2995" s="103">
        <f t="shared" si="140"/>
        <v>3.0304970865821896E-5</v>
      </c>
      <c r="Q2995" s="6">
        <v>180</v>
      </c>
      <c r="R2995" s="6"/>
      <c r="S2995" s="6" t="s">
        <v>11</v>
      </c>
    </row>
    <row r="2996" spans="1:20" s="47" customFormat="1" ht="28" x14ac:dyDescent="0.15">
      <c r="A2996" s="8" t="s">
        <v>415</v>
      </c>
      <c r="B2996" s="114" t="s">
        <v>416</v>
      </c>
      <c r="C2996" s="40" t="s">
        <v>65</v>
      </c>
      <c r="D2996" s="6" t="s">
        <v>824</v>
      </c>
      <c r="E2996" s="7" t="s">
        <v>825</v>
      </c>
      <c r="F2996" s="6" t="s">
        <v>4325</v>
      </c>
      <c r="G2996" s="6" t="s">
        <v>5224</v>
      </c>
      <c r="H2996" s="6" t="s">
        <v>38</v>
      </c>
      <c r="I2996" s="8" t="s">
        <v>39</v>
      </c>
      <c r="J2996" s="15" t="s">
        <v>7586</v>
      </c>
      <c r="K2996" s="7" t="s">
        <v>2339</v>
      </c>
      <c r="L2996" s="19">
        <v>2772913</v>
      </c>
      <c r="M2996" s="19">
        <f t="shared" si="141"/>
        <v>2772913</v>
      </c>
      <c r="N2996" s="11">
        <f>M2996*(1+VOTOS!$P$3%)^Q2996</f>
        <v>3044288.6729581594</v>
      </c>
      <c r="O2996" s="54">
        <f t="shared" si="139"/>
        <v>3044288.6729581594</v>
      </c>
      <c r="P2996" s="103">
        <f t="shared" si="140"/>
        <v>2.0258938414104979E-5</v>
      </c>
      <c r="Q2996" s="6">
        <v>774</v>
      </c>
      <c r="R2996" s="6"/>
      <c r="S2996" s="6" t="s">
        <v>11</v>
      </c>
    </row>
    <row r="2997" spans="1:20" s="47" customFormat="1" ht="28" x14ac:dyDescent="0.15">
      <c r="A2997" s="8" t="s">
        <v>415</v>
      </c>
      <c r="B2997" s="114" t="s">
        <v>416</v>
      </c>
      <c r="C2997" s="40" t="s">
        <v>65</v>
      </c>
      <c r="D2997" s="6" t="s">
        <v>824</v>
      </c>
      <c r="E2997" s="7" t="s">
        <v>825</v>
      </c>
      <c r="F2997" s="6" t="s">
        <v>4325</v>
      </c>
      <c r="G2997" s="6" t="s">
        <v>5224</v>
      </c>
      <c r="H2997" s="6" t="s">
        <v>38</v>
      </c>
      <c r="I2997" s="8" t="s">
        <v>39</v>
      </c>
      <c r="J2997" s="15" t="s">
        <v>7586</v>
      </c>
      <c r="K2997" s="7" t="s">
        <v>4326</v>
      </c>
      <c r="L2997" s="19">
        <v>2772913</v>
      </c>
      <c r="M2997" s="19">
        <f t="shared" si="141"/>
        <v>2772913</v>
      </c>
      <c r="N2997" s="11">
        <f>M2997*(1+VOTOS!$P$3%)^Q2997</f>
        <v>3031096.7886582017</v>
      </c>
      <c r="O2997" s="54">
        <f t="shared" si="139"/>
        <v>3031096.7886582017</v>
      </c>
      <c r="P2997" s="103">
        <f t="shared" si="140"/>
        <v>2.0171149902465858E-5</v>
      </c>
      <c r="Q2997" s="6">
        <v>738</v>
      </c>
      <c r="R2997" s="6"/>
      <c r="S2997" s="6" t="s">
        <v>11</v>
      </c>
    </row>
    <row r="2998" spans="1:20" s="47" customFormat="1" ht="28" x14ac:dyDescent="0.15">
      <c r="A2998" s="8" t="s">
        <v>415</v>
      </c>
      <c r="B2998" s="114" t="s">
        <v>416</v>
      </c>
      <c r="C2998" s="40" t="s">
        <v>65</v>
      </c>
      <c r="D2998" s="6" t="s">
        <v>824</v>
      </c>
      <c r="E2998" s="7" t="s">
        <v>825</v>
      </c>
      <c r="F2998" s="6" t="s">
        <v>4325</v>
      </c>
      <c r="G2998" s="6" t="s">
        <v>5224</v>
      </c>
      <c r="H2998" s="6" t="s">
        <v>38</v>
      </c>
      <c r="I2998" s="8" t="s">
        <v>39</v>
      </c>
      <c r="J2998" s="15" t="s">
        <v>7586</v>
      </c>
      <c r="K2998" s="7" t="s">
        <v>4327</v>
      </c>
      <c r="L2998" s="19">
        <v>1848609</v>
      </c>
      <c r="M2998" s="19">
        <f t="shared" si="141"/>
        <v>1848609</v>
      </c>
      <c r="N2998" s="11">
        <f>M2998*(1+VOTOS!$P$3%)^Q2998</f>
        <v>2015618.9885809363</v>
      </c>
      <c r="O2998" s="54">
        <f t="shared" si="139"/>
        <v>2015618.9885809363</v>
      </c>
      <c r="P2998" s="103">
        <f t="shared" si="140"/>
        <v>1.3413412899599547E-5</v>
      </c>
      <c r="Q2998" s="6">
        <v>717</v>
      </c>
      <c r="R2998" s="6"/>
      <c r="S2998" s="6" t="s">
        <v>11</v>
      </c>
      <c r="T2998" s="75"/>
    </row>
    <row r="2999" spans="1:20" s="47" customFormat="1" ht="14" x14ac:dyDescent="0.15">
      <c r="A2999" s="14" t="s">
        <v>5234</v>
      </c>
      <c r="B2999" s="115" t="s">
        <v>416</v>
      </c>
      <c r="C2999" s="40" t="s">
        <v>65</v>
      </c>
      <c r="D2999" s="6" t="s">
        <v>1641</v>
      </c>
      <c r="E2999" s="51" t="s">
        <v>1642</v>
      </c>
      <c r="F2999" s="14" t="s">
        <v>5617</v>
      </c>
      <c r="G2999" s="14" t="s">
        <v>37</v>
      </c>
      <c r="H2999" s="14" t="s">
        <v>38</v>
      </c>
      <c r="I2999" s="14" t="s">
        <v>39</v>
      </c>
      <c r="J2999" s="15" t="s">
        <v>7586</v>
      </c>
      <c r="K2999" s="52" t="s">
        <v>5618</v>
      </c>
      <c r="L2999" s="109">
        <v>155228</v>
      </c>
      <c r="M2999" s="19">
        <f t="shared" si="141"/>
        <v>155228</v>
      </c>
      <c r="N2999" s="11">
        <f>M2999*(1+VOTOS!$P$3%)^Q2999</f>
        <v>157928.96227015796</v>
      </c>
      <c r="O2999" s="54">
        <f t="shared" si="139"/>
        <v>157928.96227015796</v>
      </c>
      <c r="P2999" s="103">
        <f t="shared" si="140"/>
        <v>1.0509756019049555E-6</v>
      </c>
      <c r="Q2999" s="6">
        <v>143</v>
      </c>
      <c r="R2999" s="6"/>
      <c r="S2999" s="6" t="s">
        <v>7</v>
      </c>
      <c r="T2999" s="75"/>
    </row>
    <row r="3000" spans="1:20" s="47" customFormat="1" ht="14" x14ac:dyDescent="0.15">
      <c r="A3000" s="8" t="s">
        <v>415</v>
      </c>
      <c r="B3000" s="114" t="s">
        <v>416</v>
      </c>
      <c r="C3000" s="40" t="s">
        <v>65</v>
      </c>
      <c r="D3000" s="6" t="s">
        <v>1641</v>
      </c>
      <c r="E3000" s="7" t="s">
        <v>1642</v>
      </c>
      <c r="F3000" s="6" t="s">
        <v>2709</v>
      </c>
      <c r="G3000" s="6" t="s">
        <v>5224</v>
      </c>
      <c r="H3000" s="6" t="s">
        <v>38</v>
      </c>
      <c r="I3000" s="8" t="s">
        <v>39</v>
      </c>
      <c r="J3000" s="15" t="s">
        <v>7586</v>
      </c>
      <c r="K3000" s="7" t="s">
        <v>2710</v>
      </c>
      <c r="L3000" s="19">
        <v>854247</v>
      </c>
      <c r="M3000" s="19">
        <f t="shared" si="141"/>
        <v>854247</v>
      </c>
      <c r="N3000" s="11">
        <f>M3000*(1+VOTOS!$P$3%)^Q3000</f>
        <v>855278.11382625555</v>
      </c>
      <c r="O3000" s="54">
        <f t="shared" si="139"/>
        <v>855278.11382625555</v>
      </c>
      <c r="P3000" s="103">
        <f t="shared" si="140"/>
        <v>5.691650331603137E-6</v>
      </c>
      <c r="Q3000" s="48">
        <v>10</v>
      </c>
      <c r="R3000" s="48"/>
      <c r="S3000" s="48" t="s">
        <v>11</v>
      </c>
      <c r="T3000" s="75"/>
    </row>
    <row r="3001" spans="1:20" s="47" customFormat="1" ht="14" x14ac:dyDescent="0.15">
      <c r="A3001" s="8" t="s">
        <v>415</v>
      </c>
      <c r="B3001" s="114" t="s">
        <v>416</v>
      </c>
      <c r="C3001" s="40" t="s">
        <v>65</v>
      </c>
      <c r="D3001" s="6" t="s">
        <v>732</v>
      </c>
      <c r="E3001" s="7" t="s">
        <v>733</v>
      </c>
      <c r="F3001" s="6" t="s">
        <v>2711</v>
      </c>
      <c r="G3001" s="6" t="s">
        <v>5224</v>
      </c>
      <c r="H3001" s="6" t="s">
        <v>38</v>
      </c>
      <c r="I3001" s="8" t="s">
        <v>39</v>
      </c>
      <c r="J3001" s="15" t="s">
        <v>7586</v>
      </c>
      <c r="K3001" s="7" t="s">
        <v>2712</v>
      </c>
      <c r="L3001" s="19">
        <v>2775000</v>
      </c>
      <c r="M3001" s="19">
        <f t="shared" si="141"/>
        <v>2775000</v>
      </c>
      <c r="N3001" s="11">
        <f>M3001*(1+VOTOS!$P$3%)^Q3001</f>
        <v>2888393.445292661</v>
      </c>
      <c r="O3001" s="54">
        <f t="shared" si="139"/>
        <v>2888393.445292661</v>
      </c>
      <c r="P3001" s="103">
        <f t="shared" si="140"/>
        <v>1.9221496779747985E-5</v>
      </c>
      <c r="Q3001" s="48">
        <v>332</v>
      </c>
      <c r="R3001" s="48"/>
      <c r="S3001" s="48" t="s">
        <v>11</v>
      </c>
      <c r="T3001" s="75"/>
    </row>
    <row r="3002" spans="1:20" s="47" customFormat="1" ht="14" x14ac:dyDescent="0.15">
      <c r="A3002" s="8" t="s">
        <v>415</v>
      </c>
      <c r="B3002" s="114" t="s">
        <v>416</v>
      </c>
      <c r="C3002" s="40" t="s">
        <v>65</v>
      </c>
      <c r="D3002" s="6" t="s">
        <v>732</v>
      </c>
      <c r="E3002" s="7" t="s">
        <v>733</v>
      </c>
      <c r="F3002" s="6" t="s">
        <v>2711</v>
      </c>
      <c r="G3002" s="6" t="s">
        <v>5224</v>
      </c>
      <c r="H3002" s="6" t="s">
        <v>38</v>
      </c>
      <c r="I3002" s="8" t="s">
        <v>39</v>
      </c>
      <c r="J3002" s="15" t="s">
        <v>7586</v>
      </c>
      <c r="K3002" s="7" t="s">
        <v>2714</v>
      </c>
      <c r="L3002" s="19">
        <v>2775000</v>
      </c>
      <c r="M3002" s="19">
        <f t="shared" si="141"/>
        <v>2775000</v>
      </c>
      <c r="N3002" s="11">
        <f>M3002*(1+VOTOS!$P$3%)^Q3002</f>
        <v>2891531.0325206053</v>
      </c>
      <c r="O3002" s="54">
        <f t="shared" si="139"/>
        <v>2891531.0325206053</v>
      </c>
      <c r="P3002" s="103">
        <f t="shared" si="140"/>
        <v>1.9242376595444977E-5</v>
      </c>
      <c r="Q3002" s="48">
        <v>341</v>
      </c>
      <c r="R3002" s="48"/>
      <c r="S3002" s="48" t="s">
        <v>11</v>
      </c>
      <c r="T3002" s="75"/>
    </row>
    <row r="3003" spans="1:20" s="47" customFormat="1" ht="14" x14ac:dyDescent="0.15">
      <c r="A3003" s="8" t="s">
        <v>415</v>
      </c>
      <c r="B3003" s="114" t="s">
        <v>416</v>
      </c>
      <c r="C3003" s="40" t="s">
        <v>65</v>
      </c>
      <c r="D3003" s="6" t="s">
        <v>732</v>
      </c>
      <c r="E3003" s="7" t="s">
        <v>733</v>
      </c>
      <c r="F3003" s="6" t="s">
        <v>2711</v>
      </c>
      <c r="G3003" s="6" t="s">
        <v>5224</v>
      </c>
      <c r="H3003" s="6" t="s">
        <v>38</v>
      </c>
      <c r="I3003" s="8" t="s">
        <v>39</v>
      </c>
      <c r="J3003" s="15" t="s">
        <v>7586</v>
      </c>
      <c r="K3003" s="7" t="s">
        <v>2715</v>
      </c>
      <c r="L3003" s="19">
        <v>2775000</v>
      </c>
      <c r="M3003" s="19">
        <f t="shared" si="141"/>
        <v>2775000</v>
      </c>
      <c r="N3003" s="11">
        <f>M3003*(1+VOTOS!$P$3%)^Q3003</f>
        <v>2909024.2395096603</v>
      </c>
      <c r="O3003" s="54">
        <f t="shared" si="139"/>
        <v>2909024.2395096603</v>
      </c>
      <c r="P3003" s="103">
        <f t="shared" si="140"/>
        <v>1.93587892754265E-5</v>
      </c>
      <c r="Q3003" s="48">
        <v>391</v>
      </c>
      <c r="R3003" s="48"/>
      <c r="S3003" s="48" t="s">
        <v>11</v>
      </c>
      <c r="T3003" s="75"/>
    </row>
    <row r="3004" spans="1:20" s="47" customFormat="1" ht="14" x14ac:dyDescent="0.15">
      <c r="A3004" s="8" t="s">
        <v>415</v>
      </c>
      <c r="B3004" s="114" t="s">
        <v>416</v>
      </c>
      <c r="C3004" s="40" t="s">
        <v>65</v>
      </c>
      <c r="D3004" s="6" t="s">
        <v>732</v>
      </c>
      <c r="E3004" s="7" t="s">
        <v>733</v>
      </c>
      <c r="F3004" s="6" t="s">
        <v>2711</v>
      </c>
      <c r="G3004" s="6" t="s">
        <v>5224</v>
      </c>
      <c r="H3004" s="6" t="s">
        <v>38</v>
      </c>
      <c r="I3004" s="8" t="s">
        <v>39</v>
      </c>
      <c r="J3004" s="15" t="s">
        <v>7586</v>
      </c>
      <c r="K3004" s="7" t="s">
        <v>2712</v>
      </c>
      <c r="L3004" s="19">
        <v>1165500</v>
      </c>
      <c r="M3004" s="19">
        <f t="shared" si="141"/>
        <v>1165500</v>
      </c>
      <c r="N3004" s="11">
        <f>M3004*(1+VOTOS!$P$3%)^Q3004</f>
        <v>1201329.328055826</v>
      </c>
      <c r="O3004" s="54">
        <f t="shared" si="139"/>
        <v>1201329.328055826</v>
      </c>
      <c r="P3004" s="103">
        <f t="shared" si="140"/>
        <v>7.9945299170633533E-6</v>
      </c>
      <c r="Q3004" s="48">
        <v>251</v>
      </c>
      <c r="R3004" s="48"/>
      <c r="S3004" s="48" t="s">
        <v>11</v>
      </c>
      <c r="T3004" s="75"/>
    </row>
    <row r="3005" spans="1:20" s="47" customFormat="1" ht="14" x14ac:dyDescent="0.15">
      <c r="A3005" s="8" t="s">
        <v>415</v>
      </c>
      <c r="B3005" s="114" t="s">
        <v>416</v>
      </c>
      <c r="C3005" s="40" t="s">
        <v>65</v>
      </c>
      <c r="D3005" s="6" t="s">
        <v>732</v>
      </c>
      <c r="E3005" s="7" t="s">
        <v>733</v>
      </c>
      <c r="F3005" s="6" t="s">
        <v>2711</v>
      </c>
      <c r="G3005" s="6" t="s">
        <v>5224</v>
      </c>
      <c r="H3005" s="6" t="s">
        <v>38</v>
      </c>
      <c r="I3005" s="8" t="s">
        <v>39</v>
      </c>
      <c r="J3005" s="15" t="s">
        <v>7586</v>
      </c>
      <c r="K3005" s="7" t="s">
        <v>2713</v>
      </c>
      <c r="L3005" s="19">
        <v>1165500</v>
      </c>
      <c r="M3005" s="19">
        <f t="shared" si="141"/>
        <v>1165500</v>
      </c>
      <c r="N3005" s="11">
        <f>M3005*(1+VOTOS!$P$3%)^Q3005</f>
        <v>1191371.4648784653</v>
      </c>
      <c r="O3005" s="54">
        <f t="shared" si="139"/>
        <v>1191371.4648784653</v>
      </c>
      <c r="P3005" s="103">
        <f t="shared" si="140"/>
        <v>7.9282629632628754E-6</v>
      </c>
      <c r="Q3005" s="48">
        <v>182</v>
      </c>
      <c r="R3005" s="48"/>
      <c r="S3005" s="48" t="s">
        <v>11</v>
      </c>
      <c r="T3005" s="75"/>
    </row>
    <row r="3006" spans="1:20" s="47" customFormat="1" ht="14" x14ac:dyDescent="0.15">
      <c r="A3006" s="14" t="s">
        <v>5234</v>
      </c>
      <c r="B3006" s="115" t="s">
        <v>416</v>
      </c>
      <c r="C3006" s="40" t="s">
        <v>65</v>
      </c>
      <c r="D3006" s="12" t="s">
        <v>978</v>
      </c>
      <c r="E3006" s="51" t="s">
        <v>979</v>
      </c>
      <c r="F3006" s="14" t="s">
        <v>6045</v>
      </c>
      <c r="G3006" s="14" t="s">
        <v>37</v>
      </c>
      <c r="H3006" s="14" t="s">
        <v>38</v>
      </c>
      <c r="I3006" s="14" t="s">
        <v>39</v>
      </c>
      <c r="J3006" s="15" t="s">
        <v>7586</v>
      </c>
      <c r="K3006" s="52" t="s">
        <v>6046</v>
      </c>
      <c r="L3006" s="109">
        <v>5175765</v>
      </c>
      <c r="M3006" s="19">
        <f t="shared" si="141"/>
        <v>5175765</v>
      </c>
      <c r="N3006" s="11">
        <f>M3006*(1+VOTOS!$P$3%)^Q3006</f>
        <v>5223434.6148298616</v>
      </c>
      <c r="O3006" s="54">
        <f t="shared" si="139"/>
        <v>5223434.6148298616</v>
      </c>
      <c r="P3006" s="103">
        <f t="shared" si="140"/>
        <v>3.4760580069798374E-5</v>
      </c>
      <c r="Q3006" s="6">
        <v>76</v>
      </c>
      <c r="R3006" s="6"/>
      <c r="S3006" s="6" t="s">
        <v>7</v>
      </c>
      <c r="T3006" s="75"/>
    </row>
    <row r="3007" spans="1:20" s="47" customFormat="1" ht="14" x14ac:dyDescent="0.15">
      <c r="A3007" s="8" t="s">
        <v>415</v>
      </c>
      <c r="B3007" s="114" t="s">
        <v>416</v>
      </c>
      <c r="C3007" s="40" t="s">
        <v>65</v>
      </c>
      <c r="D3007" s="6" t="s">
        <v>957</v>
      </c>
      <c r="E3007" s="7" t="s">
        <v>958</v>
      </c>
      <c r="F3007" s="6" t="s">
        <v>2716</v>
      </c>
      <c r="G3007" s="6" t="s">
        <v>1703</v>
      </c>
      <c r="H3007" s="6" t="s">
        <v>38</v>
      </c>
      <c r="I3007" s="8" t="s">
        <v>39</v>
      </c>
      <c r="J3007" s="15" t="s">
        <v>7586</v>
      </c>
      <c r="K3007" s="7" t="s">
        <v>2717</v>
      </c>
      <c r="L3007" s="19">
        <v>1167702</v>
      </c>
      <c r="M3007" s="19">
        <f t="shared" si="141"/>
        <v>1167702</v>
      </c>
      <c r="N3007" s="11">
        <f>M3007*(1+VOTOS!$P$3%)^Q3007</f>
        <v>1173208.5527417737</v>
      </c>
      <c r="O3007" s="54">
        <f t="shared" si="139"/>
        <v>1173208.5527417737</v>
      </c>
      <c r="P3007" s="103">
        <f t="shared" si="140"/>
        <v>7.8073935721086904E-6</v>
      </c>
      <c r="Q3007" s="48">
        <v>39</v>
      </c>
      <c r="R3007" s="48"/>
      <c r="S3007" s="48" t="s">
        <v>11</v>
      </c>
      <c r="T3007" s="75"/>
    </row>
    <row r="3008" spans="1:20" s="47" customFormat="1" ht="14" x14ac:dyDescent="0.15">
      <c r="A3008" s="8" t="s">
        <v>415</v>
      </c>
      <c r="B3008" s="114" t="s">
        <v>416</v>
      </c>
      <c r="C3008" s="40" t="s">
        <v>65</v>
      </c>
      <c r="D3008" s="6" t="s">
        <v>957</v>
      </c>
      <c r="E3008" s="7" t="s">
        <v>958</v>
      </c>
      <c r="F3008" s="6" t="s">
        <v>2716</v>
      </c>
      <c r="G3008" s="6" t="s">
        <v>1703</v>
      </c>
      <c r="H3008" s="6" t="s">
        <v>38</v>
      </c>
      <c r="I3008" s="8" t="s">
        <v>39</v>
      </c>
      <c r="J3008" s="15" t="s">
        <v>7586</v>
      </c>
      <c r="K3008" s="7" t="s">
        <v>2718</v>
      </c>
      <c r="L3008" s="19">
        <v>600000</v>
      </c>
      <c r="M3008" s="19">
        <f t="shared" si="141"/>
        <v>600000</v>
      </c>
      <c r="N3008" s="11">
        <f>M3008*(1+VOTOS!$P$3%)^Q3008</f>
        <v>603921.22237474087</v>
      </c>
      <c r="O3008" s="54">
        <f t="shared" si="139"/>
        <v>603921.22237474087</v>
      </c>
      <c r="P3008" s="103">
        <f t="shared" si="140"/>
        <v>4.0189364956550653E-6</v>
      </c>
      <c r="Q3008" s="48">
        <v>54</v>
      </c>
      <c r="R3008" s="48"/>
      <c r="S3008" s="48" t="s">
        <v>11</v>
      </c>
      <c r="T3008" s="75"/>
    </row>
    <row r="3009" spans="1:20" s="47" customFormat="1" ht="14" x14ac:dyDescent="0.15">
      <c r="A3009" s="8" t="s">
        <v>415</v>
      </c>
      <c r="B3009" s="114" t="s">
        <v>416</v>
      </c>
      <c r="C3009" s="40" t="s">
        <v>65</v>
      </c>
      <c r="D3009" s="6" t="s">
        <v>957</v>
      </c>
      <c r="E3009" s="7" t="s">
        <v>958</v>
      </c>
      <c r="F3009" s="6" t="s">
        <v>2716</v>
      </c>
      <c r="G3009" s="6" t="s">
        <v>1703</v>
      </c>
      <c r="H3009" s="6" t="s">
        <v>38</v>
      </c>
      <c r="I3009" s="8" t="s">
        <v>39</v>
      </c>
      <c r="J3009" s="15" t="s">
        <v>7586</v>
      </c>
      <c r="K3009" s="7" t="s">
        <v>2721</v>
      </c>
      <c r="L3009" s="19">
        <v>600000</v>
      </c>
      <c r="M3009" s="19">
        <f t="shared" si="141"/>
        <v>600000</v>
      </c>
      <c r="N3009" s="11">
        <f>M3009*(1+VOTOS!$P$3%)^Q3009</f>
        <v>600217.1762177929</v>
      </c>
      <c r="O3009" s="54">
        <f t="shared" si="139"/>
        <v>600217.1762177929</v>
      </c>
      <c r="P3009" s="103">
        <f t="shared" si="140"/>
        <v>3.9942870451469131E-6</v>
      </c>
      <c r="Q3009" s="48">
        <v>3</v>
      </c>
      <c r="R3009" s="48"/>
      <c r="S3009" s="48" t="s">
        <v>11</v>
      </c>
      <c r="T3009" s="75"/>
    </row>
    <row r="3010" spans="1:20" s="47" customFormat="1" ht="14" x14ac:dyDescent="0.15">
      <c r="A3010" s="8" t="s">
        <v>415</v>
      </c>
      <c r="B3010" s="114" t="s">
        <v>416</v>
      </c>
      <c r="C3010" s="40" t="s">
        <v>65</v>
      </c>
      <c r="D3010" s="6" t="s">
        <v>957</v>
      </c>
      <c r="E3010" s="7" t="s">
        <v>958</v>
      </c>
      <c r="F3010" s="6" t="s">
        <v>2716</v>
      </c>
      <c r="G3010" s="6" t="s">
        <v>1703</v>
      </c>
      <c r="H3010" s="6" t="s">
        <v>38</v>
      </c>
      <c r="I3010" s="8" t="s">
        <v>39</v>
      </c>
      <c r="J3010" s="15" t="s">
        <v>7586</v>
      </c>
      <c r="K3010" s="7" t="s">
        <v>2719</v>
      </c>
      <c r="L3010" s="19">
        <v>120000</v>
      </c>
      <c r="M3010" s="19">
        <f t="shared" si="141"/>
        <v>120000</v>
      </c>
      <c r="N3010" s="11">
        <f>M3010*(1+VOTOS!$P$3%)^Q3010</f>
        <v>120043.43524355858</v>
      </c>
      <c r="O3010" s="54">
        <f t="shared" si="139"/>
        <v>120043.43524355858</v>
      </c>
      <c r="P3010" s="103">
        <f t="shared" si="140"/>
        <v>7.9885740902938259E-7</v>
      </c>
      <c r="Q3010" s="48">
        <v>3</v>
      </c>
      <c r="R3010" s="48"/>
      <c r="S3010" s="48" t="s">
        <v>11</v>
      </c>
    </row>
    <row r="3011" spans="1:20" s="47" customFormat="1" ht="14" x14ac:dyDescent="0.15">
      <c r="A3011" s="8" t="s">
        <v>415</v>
      </c>
      <c r="B3011" s="114" t="s">
        <v>416</v>
      </c>
      <c r="C3011" s="40" t="s">
        <v>65</v>
      </c>
      <c r="D3011" s="6" t="s">
        <v>957</v>
      </c>
      <c r="E3011" s="7" t="s">
        <v>958</v>
      </c>
      <c r="F3011" s="6" t="s">
        <v>2716</v>
      </c>
      <c r="G3011" s="6" t="s">
        <v>1703</v>
      </c>
      <c r="H3011" s="6" t="s">
        <v>38</v>
      </c>
      <c r="I3011" s="8" t="s">
        <v>39</v>
      </c>
      <c r="J3011" s="15" t="s">
        <v>7586</v>
      </c>
      <c r="K3011" s="7" t="s">
        <v>2722</v>
      </c>
      <c r="L3011" s="19">
        <v>120000</v>
      </c>
      <c r="M3011" s="19">
        <f t="shared" si="141"/>
        <v>120000</v>
      </c>
      <c r="N3011" s="11">
        <f>M3011*(1+VOTOS!$P$3%)^Q3011</f>
        <v>120784.24447494817</v>
      </c>
      <c r="O3011" s="54">
        <f t="shared" si="139"/>
        <v>120784.24447494817</v>
      </c>
      <c r="P3011" s="103">
        <f t="shared" si="140"/>
        <v>8.0378729913101304E-7</v>
      </c>
      <c r="Q3011" s="48">
        <v>54</v>
      </c>
      <c r="R3011" s="48"/>
      <c r="S3011" s="48" t="s">
        <v>11</v>
      </c>
    </row>
    <row r="3012" spans="1:20" s="47" customFormat="1" ht="14" x14ac:dyDescent="0.15">
      <c r="A3012" s="8" t="s">
        <v>415</v>
      </c>
      <c r="B3012" s="114" t="s">
        <v>416</v>
      </c>
      <c r="C3012" s="40" t="s">
        <v>65</v>
      </c>
      <c r="D3012" s="6" t="s">
        <v>957</v>
      </c>
      <c r="E3012" s="7" t="s">
        <v>958</v>
      </c>
      <c r="F3012" s="6" t="s">
        <v>2716</v>
      </c>
      <c r="G3012" s="6" t="s">
        <v>1703</v>
      </c>
      <c r="H3012" s="6" t="s">
        <v>38</v>
      </c>
      <c r="I3012" s="8" t="s">
        <v>39</v>
      </c>
      <c r="J3012" s="15" t="s">
        <v>7586</v>
      </c>
      <c r="K3012" s="7" t="s">
        <v>2723</v>
      </c>
      <c r="L3012" s="19">
        <v>1453373</v>
      </c>
      <c r="M3012" s="19">
        <f t="shared" si="141"/>
        <v>1453373</v>
      </c>
      <c r="N3012" s="11">
        <f>M3012*(1+VOTOS!$P$3%)^Q3012</f>
        <v>1460579.0380087821</v>
      </c>
      <c r="O3012" s="54">
        <f t="shared" si="139"/>
        <v>1460579.0380087821</v>
      </c>
      <c r="P3012" s="103">
        <f t="shared" si="140"/>
        <v>9.7197683789954094E-6</v>
      </c>
      <c r="Q3012" s="6">
        <v>41</v>
      </c>
      <c r="R3012" s="6"/>
      <c r="S3012" s="6" t="s">
        <v>11</v>
      </c>
    </row>
    <row r="3013" spans="1:20" s="47" customFormat="1" ht="14" x14ac:dyDescent="0.15">
      <c r="A3013" s="8" t="s">
        <v>415</v>
      </c>
      <c r="B3013" s="114" t="s">
        <v>416</v>
      </c>
      <c r="C3013" s="40" t="s">
        <v>65</v>
      </c>
      <c r="D3013" s="6" t="s">
        <v>957</v>
      </c>
      <c r="E3013" s="7" t="s">
        <v>958</v>
      </c>
      <c r="F3013" s="6" t="s">
        <v>2716</v>
      </c>
      <c r="G3013" s="6" t="s">
        <v>1703</v>
      </c>
      <c r="H3013" s="6" t="s">
        <v>38</v>
      </c>
      <c r="I3013" s="8" t="s">
        <v>39</v>
      </c>
      <c r="J3013" s="15" t="s">
        <v>7586</v>
      </c>
      <c r="K3013" s="7" t="s">
        <v>2720</v>
      </c>
      <c r="L3013" s="19">
        <v>1346739</v>
      </c>
      <c r="M3013" s="19">
        <f t="shared" si="141"/>
        <v>1346739</v>
      </c>
      <c r="N3013" s="11">
        <f>M3013*(1+VOTOS!$P$3%)^Q3013</f>
        <v>1353416.3308860899</v>
      </c>
      <c r="O3013" s="54">
        <f t="shared" si="139"/>
        <v>1353416.3308860899</v>
      </c>
      <c r="P3013" s="103">
        <f t="shared" si="140"/>
        <v>9.0066288192775692E-6</v>
      </c>
      <c r="Q3013" s="48">
        <v>41</v>
      </c>
      <c r="R3013" s="48"/>
      <c r="S3013" s="48" t="s">
        <v>11</v>
      </c>
    </row>
    <row r="3014" spans="1:20" s="47" customFormat="1" ht="14" x14ac:dyDescent="0.15">
      <c r="A3014" s="8" t="s">
        <v>415</v>
      </c>
      <c r="B3014" s="114" t="s">
        <v>416</v>
      </c>
      <c r="C3014" s="40" t="s">
        <v>88</v>
      </c>
      <c r="D3014" s="6" t="s">
        <v>1204</v>
      </c>
      <c r="E3014" s="7" t="s">
        <v>1205</v>
      </c>
      <c r="F3014" s="6" t="s">
        <v>2724</v>
      </c>
      <c r="G3014" s="6" t="s">
        <v>5224</v>
      </c>
      <c r="H3014" s="6" t="s">
        <v>38</v>
      </c>
      <c r="I3014" s="8" t="s">
        <v>39</v>
      </c>
      <c r="J3014" s="15" t="s">
        <v>7586</v>
      </c>
      <c r="K3014" s="7" t="s">
        <v>2726</v>
      </c>
      <c r="L3014" s="19">
        <v>973420</v>
      </c>
      <c r="M3014" s="19">
        <f t="shared" si="141"/>
        <v>973420</v>
      </c>
      <c r="N3014" s="11">
        <f>M3014*(1+VOTOS!$P$3%)^Q3014</f>
        <v>979899.86025512661</v>
      </c>
      <c r="O3014" s="54">
        <f t="shared" si="139"/>
        <v>979899.86025512661</v>
      </c>
      <c r="P3014" s="103">
        <f t="shared" si="140"/>
        <v>6.5209751943821426E-6</v>
      </c>
      <c r="Q3014" s="6">
        <v>55</v>
      </c>
      <c r="R3014" s="6"/>
      <c r="S3014" s="6" t="s">
        <v>11</v>
      </c>
      <c r="T3014" s="75"/>
    </row>
    <row r="3015" spans="1:20" s="47" customFormat="1" ht="14" x14ac:dyDescent="0.15">
      <c r="A3015" s="8" t="s">
        <v>415</v>
      </c>
      <c r="B3015" s="114" t="s">
        <v>416</v>
      </c>
      <c r="C3015" s="40" t="s">
        <v>88</v>
      </c>
      <c r="D3015" s="6" t="s">
        <v>1204</v>
      </c>
      <c r="E3015" s="7" t="s">
        <v>1205</v>
      </c>
      <c r="F3015" s="6" t="s">
        <v>2724</v>
      </c>
      <c r="G3015" s="6" t="s">
        <v>5224</v>
      </c>
      <c r="H3015" s="6" t="s">
        <v>38</v>
      </c>
      <c r="I3015" s="8" t="s">
        <v>39</v>
      </c>
      <c r="J3015" s="15" t="s">
        <v>7586</v>
      </c>
      <c r="K3015" s="7" t="s">
        <v>2725</v>
      </c>
      <c r="L3015" s="19">
        <v>780640</v>
      </c>
      <c r="M3015" s="19">
        <f t="shared" si="141"/>
        <v>780640</v>
      </c>
      <c r="N3015" s="11">
        <f>M3015*(1+VOTOS!$P$3%)^Q3015</f>
        <v>789066.27068162512</v>
      </c>
      <c r="O3015" s="54">
        <f t="shared" ref="O3015:O3078" si="142">+IF(N3015&gt;0,N3015,L3015)</f>
        <v>789066.27068162512</v>
      </c>
      <c r="P3015" s="103">
        <f t="shared" ref="P3015:P3078" si="143">+O3015/$O$4</f>
        <v>5.2510279739185038E-6</v>
      </c>
      <c r="Q3015" s="6">
        <v>89</v>
      </c>
      <c r="R3015" s="6"/>
      <c r="S3015" s="6" t="s">
        <v>11</v>
      </c>
      <c r="T3015" s="75"/>
    </row>
    <row r="3016" spans="1:20" s="47" customFormat="1" ht="14" x14ac:dyDescent="0.15">
      <c r="A3016" s="8" t="s">
        <v>415</v>
      </c>
      <c r="B3016" s="114" t="s">
        <v>416</v>
      </c>
      <c r="C3016" s="40" t="s">
        <v>88</v>
      </c>
      <c r="D3016" s="6" t="s">
        <v>1204</v>
      </c>
      <c r="E3016" s="7" t="s">
        <v>1205</v>
      </c>
      <c r="F3016" s="6" t="s">
        <v>2724</v>
      </c>
      <c r="G3016" s="6" t="s">
        <v>5224</v>
      </c>
      <c r="H3016" s="6" t="s">
        <v>38</v>
      </c>
      <c r="I3016" s="8" t="s">
        <v>39</v>
      </c>
      <c r="J3016" s="15" t="s">
        <v>7586</v>
      </c>
      <c r="K3016" s="7" t="s">
        <v>2727</v>
      </c>
      <c r="L3016" s="19">
        <v>746725</v>
      </c>
      <c r="M3016" s="19">
        <f t="shared" si="141"/>
        <v>746725</v>
      </c>
      <c r="N3016" s="11">
        <f>M3016*(1+VOTOS!$P$3%)^Q3016</f>
        <v>749251.46658081445</v>
      </c>
      <c r="O3016" s="54">
        <f t="shared" si="142"/>
        <v>749251.46658081445</v>
      </c>
      <c r="P3016" s="103">
        <f t="shared" si="143"/>
        <v>4.9860709508172117E-6</v>
      </c>
      <c r="Q3016" s="6">
        <v>28</v>
      </c>
      <c r="R3016" s="6"/>
      <c r="S3016" s="6" t="s">
        <v>11</v>
      </c>
      <c r="T3016" s="75"/>
    </row>
    <row r="3017" spans="1:20" s="47" customFormat="1" ht="14" x14ac:dyDescent="0.15">
      <c r="A3017" s="8" t="s">
        <v>415</v>
      </c>
      <c r="B3017" s="114" t="s">
        <v>416</v>
      </c>
      <c r="C3017" s="40" t="s">
        <v>88</v>
      </c>
      <c r="D3017" s="6" t="s">
        <v>1204</v>
      </c>
      <c r="E3017" s="7" t="s">
        <v>1205</v>
      </c>
      <c r="F3017" s="6" t="s">
        <v>2724</v>
      </c>
      <c r="G3017" s="6" t="s">
        <v>5224</v>
      </c>
      <c r="H3017" s="6" t="s">
        <v>38</v>
      </c>
      <c r="I3017" s="8" t="s">
        <v>39</v>
      </c>
      <c r="J3017" s="15" t="s">
        <v>7586</v>
      </c>
      <c r="K3017" s="7" t="s">
        <v>2728</v>
      </c>
      <c r="L3017" s="19">
        <v>194113</v>
      </c>
      <c r="M3017" s="19">
        <f t="shared" si="141"/>
        <v>194113</v>
      </c>
      <c r="N3017" s="11">
        <f>M3017*(1+VOTOS!$P$3%)^Q3017</f>
        <v>195405.17101939901</v>
      </c>
      <c r="O3017" s="54">
        <f t="shared" si="142"/>
        <v>195405.17101939901</v>
      </c>
      <c r="P3017" s="103">
        <f t="shared" si="143"/>
        <v>1.3003698895719224E-6</v>
      </c>
      <c r="Q3017" s="6">
        <v>55</v>
      </c>
      <c r="R3017" s="6"/>
      <c r="S3017" s="6" t="s">
        <v>11</v>
      </c>
      <c r="T3017" s="75"/>
    </row>
    <row r="3018" spans="1:20" s="47" customFormat="1" ht="14" x14ac:dyDescent="0.15">
      <c r="A3018" s="8" t="s">
        <v>415</v>
      </c>
      <c r="B3018" s="114" t="s">
        <v>416</v>
      </c>
      <c r="C3018" s="40" t="s">
        <v>88</v>
      </c>
      <c r="D3018" s="6" t="s">
        <v>1204</v>
      </c>
      <c r="E3018" s="7" t="s">
        <v>1205</v>
      </c>
      <c r="F3018" s="6" t="s">
        <v>2724</v>
      </c>
      <c r="G3018" s="6" t="s">
        <v>5224</v>
      </c>
      <c r="H3018" s="6" t="s">
        <v>38</v>
      </c>
      <c r="I3018" s="8" t="s">
        <v>39</v>
      </c>
      <c r="J3018" s="15" t="s">
        <v>7586</v>
      </c>
      <c r="K3018" s="7" t="s">
        <v>2648</v>
      </c>
      <c r="L3018" s="19">
        <v>148702</v>
      </c>
      <c r="M3018" s="19">
        <f t="shared" si="141"/>
        <v>148702</v>
      </c>
      <c r="N3018" s="11">
        <f>M3018*(1+VOTOS!$P$3%)^Q3018</f>
        <v>149205.11779236034</v>
      </c>
      <c r="O3018" s="54">
        <f t="shared" si="142"/>
        <v>149205.11779236034</v>
      </c>
      <c r="P3018" s="103">
        <f t="shared" si="143"/>
        <v>9.9292071716953505E-7</v>
      </c>
      <c r="Q3018" s="6">
        <v>28</v>
      </c>
      <c r="R3018" s="6"/>
      <c r="S3018" s="6" t="s">
        <v>11</v>
      </c>
      <c r="T3018" s="75"/>
    </row>
    <row r="3019" spans="1:20" s="47" customFormat="1" ht="14" x14ac:dyDescent="0.15">
      <c r="A3019" s="8" t="s">
        <v>415</v>
      </c>
      <c r="B3019" s="114" t="s">
        <v>416</v>
      </c>
      <c r="C3019" s="40" t="s">
        <v>88</v>
      </c>
      <c r="D3019" s="6" t="s">
        <v>1204</v>
      </c>
      <c r="E3019" s="7" t="s">
        <v>1205</v>
      </c>
      <c r="F3019" s="6" t="s">
        <v>2724</v>
      </c>
      <c r="G3019" s="6" t="s">
        <v>5224</v>
      </c>
      <c r="H3019" s="6" t="s">
        <v>38</v>
      </c>
      <c r="I3019" s="8" t="s">
        <v>39</v>
      </c>
      <c r="J3019" s="15" t="s">
        <v>7586</v>
      </c>
      <c r="K3019" s="7" t="s">
        <v>2729</v>
      </c>
      <c r="L3019" s="19">
        <v>148037</v>
      </c>
      <c r="M3019" s="19">
        <f t="shared" si="141"/>
        <v>148037</v>
      </c>
      <c r="N3019" s="11">
        <f>M3019*(1+VOTOS!$P$3%)^Q3019</f>
        <v>149616.86982700918</v>
      </c>
      <c r="O3019" s="54">
        <f t="shared" si="142"/>
        <v>149616.86982700918</v>
      </c>
      <c r="P3019" s="103">
        <f t="shared" si="143"/>
        <v>9.9566081839118672E-7</v>
      </c>
      <c r="Q3019" s="6">
        <v>88</v>
      </c>
      <c r="R3019" s="6"/>
      <c r="S3019" s="6" t="s">
        <v>11</v>
      </c>
      <c r="T3019" s="75"/>
    </row>
    <row r="3020" spans="1:20" s="47" customFormat="1" ht="14" x14ac:dyDescent="0.15">
      <c r="A3020" s="8" t="s">
        <v>415</v>
      </c>
      <c r="B3020" s="114" t="s">
        <v>416</v>
      </c>
      <c r="C3020" s="40" t="s">
        <v>88</v>
      </c>
      <c r="D3020" s="6" t="s">
        <v>1204</v>
      </c>
      <c r="E3020" s="7" t="s">
        <v>1205</v>
      </c>
      <c r="F3020" s="6" t="s">
        <v>2724</v>
      </c>
      <c r="G3020" s="6" t="s">
        <v>5224</v>
      </c>
      <c r="H3020" s="6" t="s">
        <v>38</v>
      </c>
      <c r="I3020" s="8" t="s">
        <v>39</v>
      </c>
      <c r="J3020" s="15" t="s">
        <v>7586</v>
      </c>
      <c r="K3020" s="7" t="s">
        <v>5057</v>
      </c>
      <c r="L3020" s="19">
        <v>950810</v>
      </c>
      <c r="M3020" s="19">
        <f t="shared" si="141"/>
        <v>0</v>
      </c>
      <c r="N3020" s="11">
        <f>M3020*(1+VOTOS!$P$3%)^Q3020</f>
        <v>0</v>
      </c>
      <c r="O3020" s="54">
        <f t="shared" si="142"/>
        <v>950810</v>
      </c>
      <c r="P3020" s="103">
        <f t="shared" si="143"/>
        <v>6.3273898446686162E-6</v>
      </c>
      <c r="Q3020" s="6">
        <v>0</v>
      </c>
      <c r="R3020" s="6"/>
      <c r="S3020" s="6" t="s">
        <v>11</v>
      </c>
      <c r="T3020" s="75"/>
    </row>
    <row r="3021" spans="1:20" s="47" customFormat="1" ht="14" x14ac:dyDescent="0.15">
      <c r="A3021" s="8" t="s">
        <v>415</v>
      </c>
      <c r="B3021" s="114" t="s">
        <v>416</v>
      </c>
      <c r="C3021" s="40" t="s">
        <v>65</v>
      </c>
      <c r="D3021" s="6" t="s">
        <v>1835</v>
      </c>
      <c r="E3021" s="7" t="s">
        <v>1836</v>
      </c>
      <c r="F3021" s="6" t="s">
        <v>5067</v>
      </c>
      <c r="G3021" s="6" t="s">
        <v>4936</v>
      </c>
      <c r="H3021" s="6" t="s">
        <v>38</v>
      </c>
      <c r="I3021" s="8" t="s">
        <v>39</v>
      </c>
      <c r="J3021" s="15" t="s">
        <v>7586</v>
      </c>
      <c r="K3021" s="7" t="s">
        <v>1390</v>
      </c>
      <c r="L3021" s="19">
        <v>314020</v>
      </c>
      <c r="M3021" s="19">
        <f t="shared" si="141"/>
        <v>0</v>
      </c>
      <c r="N3021" s="11">
        <f>M3021*(1+VOTOS!$P$3%)^Q3021</f>
        <v>0</v>
      </c>
      <c r="O3021" s="54">
        <f t="shared" si="142"/>
        <v>314020</v>
      </c>
      <c r="P3021" s="103">
        <f t="shared" si="143"/>
        <v>2.0897203006098371E-6</v>
      </c>
      <c r="Q3021" s="6">
        <v>0</v>
      </c>
      <c r="R3021" s="6"/>
      <c r="S3021" s="6" t="s">
        <v>11</v>
      </c>
    </row>
    <row r="3022" spans="1:20" s="47" customFormat="1" ht="14" x14ac:dyDescent="0.15">
      <c r="A3022" s="8" t="s">
        <v>415</v>
      </c>
      <c r="B3022" s="114" t="s">
        <v>416</v>
      </c>
      <c r="C3022" s="40" t="s">
        <v>65</v>
      </c>
      <c r="D3022" s="6" t="s">
        <v>469</v>
      </c>
      <c r="E3022" s="7" t="s">
        <v>470</v>
      </c>
      <c r="F3022" s="6" t="s">
        <v>2730</v>
      </c>
      <c r="G3022" s="6" t="s">
        <v>2099</v>
      </c>
      <c r="H3022" s="6" t="s">
        <v>38</v>
      </c>
      <c r="I3022" s="8" t="s">
        <v>39</v>
      </c>
      <c r="J3022" s="15" t="s">
        <v>7586</v>
      </c>
      <c r="K3022" s="7" t="s">
        <v>2735</v>
      </c>
      <c r="L3022" s="19">
        <v>3448707</v>
      </c>
      <c r="M3022" s="19">
        <f t="shared" si="141"/>
        <v>3448707</v>
      </c>
      <c r="N3022" s="11">
        <f>M3022*(1+VOTOS!$P$3%)^Q3022</f>
        <v>3527387.4289551442</v>
      </c>
      <c r="O3022" s="54">
        <f t="shared" si="142"/>
        <v>3527387.4289551442</v>
      </c>
      <c r="P3022" s="103">
        <f t="shared" si="143"/>
        <v>2.3473833253944027E-5</v>
      </c>
      <c r="Q3022" s="48">
        <v>187</v>
      </c>
      <c r="R3022" s="48"/>
      <c r="S3022" s="48" t="s">
        <v>11</v>
      </c>
    </row>
    <row r="3023" spans="1:20" s="47" customFormat="1" ht="14" x14ac:dyDescent="0.15">
      <c r="A3023" s="8" t="s">
        <v>415</v>
      </c>
      <c r="B3023" s="114" t="s">
        <v>416</v>
      </c>
      <c r="C3023" s="40" t="s">
        <v>65</v>
      </c>
      <c r="D3023" s="6" t="s">
        <v>469</v>
      </c>
      <c r="E3023" s="7" t="s">
        <v>470</v>
      </c>
      <c r="F3023" s="6" t="s">
        <v>2730</v>
      </c>
      <c r="G3023" s="6" t="s">
        <v>2099</v>
      </c>
      <c r="H3023" s="6" t="s">
        <v>38</v>
      </c>
      <c r="I3023" s="8" t="s">
        <v>39</v>
      </c>
      <c r="J3023" s="15" t="s">
        <v>7586</v>
      </c>
      <c r="K3023" s="7" t="s">
        <v>2733</v>
      </c>
      <c r="L3023" s="19">
        <v>2672089</v>
      </c>
      <c r="M3023" s="19">
        <f t="shared" si="141"/>
        <v>2672089</v>
      </c>
      <c r="N3023" s="11">
        <f>M3023*(1+VOTOS!$P$3%)^Q3023</f>
        <v>2730085.6778270476</v>
      </c>
      <c r="O3023" s="54">
        <f t="shared" si="142"/>
        <v>2730085.6778270476</v>
      </c>
      <c r="P3023" s="103">
        <f t="shared" si="143"/>
        <v>1.8168000329148936E-5</v>
      </c>
      <c r="Q3023" s="6">
        <v>178</v>
      </c>
      <c r="R3023" s="6"/>
      <c r="S3023" s="6" t="s">
        <v>11</v>
      </c>
      <c r="T3023" s="75"/>
    </row>
    <row r="3024" spans="1:20" s="47" customFormat="1" ht="14" x14ac:dyDescent="0.15">
      <c r="A3024" s="8" t="s">
        <v>415</v>
      </c>
      <c r="B3024" s="114" t="s">
        <v>416</v>
      </c>
      <c r="C3024" s="40" t="s">
        <v>65</v>
      </c>
      <c r="D3024" s="6" t="s">
        <v>469</v>
      </c>
      <c r="E3024" s="7" t="s">
        <v>470</v>
      </c>
      <c r="F3024" s="6" t="s">
        <v>2730</v>
      </c>
      <c r="G3024" s="6" t="s">
        <v>2099</v>
      </c>
      <c r="H3024" s="6" t="s">
        <v>38</v>
      </c>
      <c r="I3024" s="8" t="s">
        <v>39</v>
      </c>
      <c r="J3024" s="15" t="s">
        <v>7586</v>
      </c>
      <c r="K3024" s="7" t="s">
        <v>2737</v>
      </c>
      <c r="L3024" s="19">
        <v>632604</v>
      </c>
      <c r="M3024" s="19">
        <f t="shared" si="141"/>
        <v>632604</v>
      </c>
      <c r="N3024" s="11">
        <f>M3024*(1+VOTOS!$P$3%)^Q3024</f>
        <v>640358.66148740367</v>
      </c>
      <c r="O3024" s="54">
        <f t="shared" si="142"/>
        <v>640358.66148740367</v>
      </c>
      <c r="P3024" s="103">
        <f t="shared" si="143"/>
        <v>4.2614180452887397E-6</v>
      </c>
      <c r="Q3024" s="48">
        <v>101</v>
      </c>
      <c r="R3024" s="48"/>
      <c r="S3024" s="48" t="s">
        <v>11</v>
      </c>
      <c r="T3024" s="75"/>
    </row>
    <row r="3025" spans="1:20" s="47" customFormat="1" ht="14" x14ac:dyDescent="0.15">
      <c r="A3025" s="8" t="s">
        <v>415</v>
      </c>
      <c r="B3025" s="114" t="s">
        <v>416</v>
      </c>
      <c r="C3025" s="40" t="s">
        <v>65</v>
      </c>
      <c r="D3025" s="6" t="s">
        <v>469</v>
      </c>
      <c r="E3025" s="7" t="s">
        <v>470</v>
      </c>
      <c r="F3025" s="6" t="s">
        <v>2730</v>
      </c>
      <c r="G3025" s="6" t="s">
        <v>2099</v>
      </c>
      <c r="H3025" s="6" t="s">
        <v>38</v>
      </c>
      <c r="I3025" s="8" t="s">
        <v>39</v>
      </c>
      <c r="J3025" s="15" t="s">
        <v>7586</v>
      </c>
      <c r="K3025" s="7" t="s">
        <v>2731</v>
      </c>
      <c r="L3025" s="19">
        <v>555128</v>
      </c>
      <c r="M3025" s="19">
        <f t="shared" si="141"/>
        <v>555128</v>
      </c>
      <c r="N3025" s="11">
        <f>M3025*(1+VOTOS!$P$3%)^Q3025</f>
        <v>558890.79076657514</v>
      </c>
      <c r="O3025" s="54">
        <f t="shared" si="142"/>
        <v>558890.79076657514</v>
      </c>
      <c r="P3025" s="103">
        <f t="shared" si="143"/>
        <v>3.719270846725676E-6</v>
      </c>
      <c r="Q3025" s="6">
        <v>56</v>
      </c>
      <c r="R3025" s="6"/>
      <c r="S3025" s="6" t="s">
        <v>11</v>
      </c>
      <c r="T3025" s="75"/>
    </row>
    <row r="3026" spans="1:20" s="47" customFormat="1" ht="14" x14ac:dyDescent="0.15">
      <c r="A3026" s="8" t="s">
        <v>415</v>
      </c>
      <c r="B3026" s="114" t="s">
        <v>416</v>
      </c>
      <c r="C3026" s="40" t="s">
        <v>65</v>
      </c>
      <c r="D3026" s="6" t="s">
        <v>469</v>
      </c>
      <c r="E3026" s="7" t="s">
        <v>470</v>
      </c>
      <c r="F3026" s="6" t="s">
        <v>2730</v>
      </c>
      <c r="G3026" s="6" t="s">
        <v>2099</v>
      </c>
      <c r="H3026" s="6" t="s">
        <v>38</v>
      </c>
      <c r="I3026" s="8" t="s">
        <v>39</v>
      </c>
      <c r="J3026" s="15" t="s">
        <v>7586</v>
      </c>
      <c r="K3026" s="7" t="s">
        <v>2732</v>
      </c>
      <c r="L3026" s="19">
        <v>480284</v>
      </c>
      <c r="M3026" s="19">
        <f t="shared" ref="M3026:M3089" si="144">+IF(Q3026&gt;0,L3026,0)</f>
        <v>480284</v>
      </c>
      <c r="N3026" s="11">
        <f>M3026*(1+VOTOS!$P$3%)^Q3026</f>
        <v>483947.9636886986</v>
      </c>
      <c r="O3026" s="54">
        <f t="shared" si="142"/>
        <v>483947.9636886986</v>
      </c>
      <c r="P3026" s="103">
        <f t="shared" si="143"/>
        <v>3.2205460931121126E-6</v>
      </c>
      <c r="Q3026" s="6">
        <v>63</v>
      </c>
      <c r="R3026" s="6"/>
      <c r="S3026" s="6" t="s">
        <v>11</v>
      </c>
      <c r="T3026" s="75"/>
    </row>
    <row r="3027" spans="1:20" s="47" customFormat="1" ht="14" x14ac:dyDescent="0.15">
      <c r="A3027" s="8" t="s">
        <v>415</v>
      </c>
      <c r="B3027" s="114" t="s">
        <v>416</v>
      </c>
      <c r="C3027" s="40" t="s">
        <v>65</v>
      </c>
      <c r="D3027" s="6" t="s">
        <v>469</v>
      </c>
      <c r="E3027" s="7" t="s">
        <v>470</v>
      </c>
      <c r="F3027" s="6" t="s">
        <v>2730</v>
      </c>
      <c r="G3027" s="6" t="s">
        <v>2099</v>
      </c>
      <c r="H3027" s="6" t="s">
        <v>38</v>
      </c>
      <c r="I3027" s="8" t="s">
        <v>39</v>
      </c>
      <c r="J3027" s="15" t="s">
        <v>7586</v>
      </c>
      <c r="K3027" s="7" t="s">
        <v>2736</v>
      </c>
      <c r="L3027" s="19">
        <v>195398</v>
      </c>
      <c r="M3027" s="19">
        <f t="shared" si="144"/>
        <v>195398</v>
      </c>
      <c r="N3027" s="11">
        <f>M3027*(1+VOTOS!$P$3%)^Q3027</f>
        <v>197340.42780540607</v>
      </c>
      <c r="O3027" s="54">
        <f t="shared" si="142"/>
        <v>197340.42780540607</v>
      </c>
      <c r="P3027" s="103">
        <f t="shared" si="143"/>
        <v>1.3132485132029392E-6</v>
      </c>
      <c r="Q3027" s="48">
        <v>82</v>
      </c>
      <c r="R3027" s="48"/>
      <c r="S3027" s="48" t="s">
        <v>11</v>
      </c>
      <c r="T3027" s="75"/>
    </row>
    <row r="3028" spans="1:20" s="47" customFormat="1" ht="14" x14ac:dyDescent="0.15">
      <c r="A3028" s="8" t="s">
        <v>415</v>
      </c>
      <c r="B3028" s="114" t="s">
        <v>416</v>
      </c>
      <c r="C3028" s="40" t="s">
        <v>65</v>
      </c>
      <c r="D3028" s="6" t="s">
        <v>469</v>
      </c>
      <c r="E3028" s="7" t="s">
        <v>470</v>
      </c>
      <c r="F3028" s="6" t="s">
        <v>2730</v>
      </c>
      <c r="G3028" s="6" t="s">
        <v>2099</v>
      </c>
      <c r="H3028" s="6" t="s">
        <v>38</v>
      </c>
      <c r="I3028" s="8" t="s">
        <v>39</v>
      </c>
      <c r="J3028" s="15" t="s">
        <v>7586</v>
      </c>
      <c r="K3028" s="7" t="s">
        <v>2739</v>
      </c>
      <c r="L3028" s="19">
        <v>152320</v>
      </c>
      <c r="M3028" s="19">
        <f t="shared" si="144"/>
        <v>152320</v>
      </c>
      <c r="N3028" s="11">
        <f>M3028*(1+VOTOS!$P$3%)^Q3028</f>
        <v>155532.20899100357</v>
      </c>
      <c r="O3028" s="54">
        <f t="shared" si="142"/>
        <v>155532.20899100357</v>
      </c>
      <c r="P3028" s="103">
        <f t="shared" si="143"/>
        <v>1.0350258407973758E-6</v>
      </c>
      <c r="Q3028" s="48">
        <v>173</v>
      </c>
      <c r="R3028" s="48"/>
      <c r="S3028" s="48" t="s">
        <v>11</v>
      </c>
      <c r="T3028" s="75"/>
    </row>
    <row r="3029" spans="1:20" s="47" customFormat="1" ht="14" x14ac:dyDescent="0.15">
      <c r="A3029" s="8" t="s">
        <v>415</v>
      </c>
      <c r="B3029" s="114" t="s">
        <v>416</v>
      </c>
      <c r="C3029" s="40" t="s">
        <v>65</v>
      </c>
      <c r="D3029" s="6" t="s">
        <v>469</v>
      </c>
      <c r="E3029" s="7" t="s">
        <v>470</v>
      </c>
      <c r="F3029" s="6" t="s">
        <v>2730</v>
      </c>
      <c r="G3029" s="6" t="s">
        <v>2099</v>
      </c>
      <c r="H3029" s="6" t="s">
        <v>38</v>
      </c>
      <c r="I3029" s="8" t="s">
        <v>39</v>
      </c>
      <c r="J3029" s="15" t="s">
        <v>7586</v>
      </c>
      <c r="K3029" s="7" t="s">
        <v>2740</v>
      </c>
      <c r="L3029" s="19">
        <v>617176</v>
      </c>
      <c r="M3029" s="19">
        <f t="shared" si="144"/>
        <v>617176</v>
      </c>
      <c r="N3029" s="11">
        <f>M3029*(1+VOTOS!$P$3%)^Q3029</f>
        <v>619114.76331876277</v>
      </c>
      <c r="O3029" s="54">
        <f t="shared" si="142"/>
        <v>619114.76331876277</v>
      </c>
      <c r="P3029" s="103">
        <f t="shared" si="143"/>
        <v>4.1200455044725591E-6</v>
      </c>
      <c r="Q3029" s="48">
        <v>26</v>
      </c>
      <c r="R3029" s="48"/>
      <c r="S3029" s="48" t="s">
        <v>11</v>
      </c>
      <c r="T3029" s="75"/>
    </row>
    <row r="3030" spans="1:20" s="47" customFormat="1" ht="14" x14ac:dyDescent="0.15">
      <c r="A3030" s="8" t="s">
        <v>415</v>
      </c>
      <c r="B3030" s="114" t="s">
        <v>416</v>
      </c>
      <c r="C3030" s="40" t="s">
        <v>65</v>
      </c>
      <c r="D3030" s="6" t="s">
        <v>469</v>
      </c>
      <c r="E3030" s="7" t="s">
        <v>470</v>
      </c>
      <c r="F3030" s="6" t="s">
        <v>2730</v>
      </c>
      <c r="G3030" s="6" t="s">
        <v>2099</v>
      </c>
      <c r="H3030" s="6" t="s">
        <v>38</v>
      </c>
      <c r="I3030" s="8" t="s">
        <v>39</v>
      </c>
      <c r="J3030" s="15" t="s">
        <v>7586</v>
      </c>
      <c r="K3030" s="7" t="s">
        <v>2741</v>
      </c>
      <c r="L3030" s="19">
        <v>231336</v>
      </c>
      <c r="M3030" s="19">
        <f t="shared" si="144"/>
        <v>231336</v>
      </c>
      <c r="N3030" s="11">
        <f>M3030*(1+VOTOS!$P$3%)^Q3030</f>
        <v>231447.65268473604</v>
      </c>
      <c r="O3030" s="54">
        <f t="shared" si="142"/>
        <v>231447.65268473604</v>
      </c>
      <c r="P3030" s="103">
        <f t="shared" si="143"/>
        <v>1.5402231015342581E-6</v>
      </c>
      <c r="Q3030" s="48">
        <v>4</v>
      </c>
      <c r="R3030" s="48"/>
      <c r="S3030" s="48" t="s">
        <v>11</v>
      </c>
      <c r="T3030" s="75"/>
    </row>
    <row r="3031" spans="1:20" s="47" customFormat="1" ht="14" x14ac:dyDescent="0.15">
      <c r="A3031" s="8" t="s">
        <v>415</v>
      </c>
      <c r="B3031" s="114" t="s">
        <v>416</v>
      </c>
      <c r="C3031" s="40" t="s">
        <v>65</v>
      </c>
      <c r="D3031" s="6" t="s">
        <v>469</v>
      </c>
      <c r="E3031" s="7" t="s">
        <v>470</v>
      </c>
      <c r="F3031" s="6" t="s">
        <v>2730</v>
      </c>
      <c r="G3031" s="6" t="s">
        <v>2099</v>
      </c>
      <c r="H3031" s="6" t="s">
        <v>38</v>
      </c>
      <c r="I3031" s="8" t="s">
        <v>39</v>
      </c>
      <c r="J3031" s="15" t="s">
        <v>7586</v>
      </c>
      <c r="K3031" s="7" t="s">
        <v>2743</v>
      </c>
      <c r="L3031" s="19">
        <v>12990448</v>
      </c>
      <c r="M3031" s="19">
        <f t="shared" si="144"/>
        <v>12990448</v>
      </c>
      <c r="N3031" s="11">
        <f>M3031*(1+VOTOS!$P$3%)^Q3031</f>
        <v>13061157.394190915</v>
      </c>
      <c r="O3031" s="54">
        <f t="shared" si="142"/>
        <v>13061157.394190915</v>
      </c>
      <c r="P3031" s="103">
        <f t="shared" si="143"/>
        <v>8.6918558550732545E-5</v>
      </c>
      <c r="Q3031" s="48">
        <v>45</v>
      </c>
      <c r="R3031" s="48"/>
      <c r="S3031" s="48" t="s">
        <v>11</v>
      </c>
      <c r="T3031" s="75"/>
    </row>
    <row r="3032" spans="1:20" s="47" customFormat="1" ht="14" x14ac:dyDescent="0.15">
      <c r="A3032" s="8" t="s">
        <v>415</v>
      </c>
      <c r="B3032" s="114" t="s">
        <v>416</v>
      </c>
      <c r="C3032" s="40" t="s">
        <v>65</v>
      </c>
      <c r="D3032" s="6" t="s">
        <v>469</v>
      </c>
      <c r="E3032" s="7" t="s">
        <v>470</v>
      </c>
      <c r="F3032" s="6" t="s">
        <v>2730</v>
      </c>
      <c r="G3032" s="6" t="s">
        <v>2099</v>
      </c>
      <c r="H3032" s="6" t="s">
        <v>38</v>
      </c>
      <c r="I3032" s="8" t="s">
        <v>39</v>
      </c>
      <c r="J3032" s="15" t="s">
        <v>7586</v>
      </c>
      <c r="K3032" s="7" t="s">
        <v>2738</v>
      </c>
      <c r="L3032" s="19">
        <v>1037222</v>
      </c>
      <c r="M3032" s="19">
        <f t="shared" si="144"/>
        <v>1037222</v>
      </c>
      <c r="N3032" s="11">
        <f>M3032*(1+VOTOS!$P$3%)^Q3032</f>
        <v>1037722.6078646093</v>
      </c>
      <c r="O3032" s="54">
        <f t="shared" si="142"/>
        <v>1037722.6078646093</v>
      </c>
      <c r="P3032" s="103">
        <f t="shared" si="143"/>
        <v>6.9057703332795851E-6</v>
      </c>
      <c r="Q3032" s="48">
        <v>4</v>
      </c>
      <c r="R3032" s="48"/>
      <c r="S3032" s="48" t="s">
        <v>11</v>
      </c>
      <c r="T3032" s="75"/>
    </row>
    <row r="3033" spans="1:20" s="47" customFormat="1" ht="14" x14ac:dyDescent="0.15">
      <c r="A3033" s="8" t="s">
        <v>415</v>
      </c>
      <c r="B3033" s="114" t="s">
        <v>416</v>
      </c>
      <c r="C3033" s="40" t="s">
        <v>65</v>
      </c>
      <c r="D3033" s="6" t="s">
        <v>469</v>
      </c>
      <c r="E3033" s="7" t="s">
        <v>470</v>
      </c>
      <c r="F3033" s="6" t="s">
        <v>2730</v>
      </c>
      <c r="G3033" s="6" t="s">
        <v>2099</v>
      </c>
      <c r="H3033" s="6" t="s">
        <v>38</v>
      </c>
      <c r="I3033" s="8" t="s">
        <v>39</v>
      </c>
      <c r="J3033" s="15" t="s">
        <v>7586</v>
      </c>
      <c r="K3033" s="7" t="s">
        <v>2734</v>
      </c>
      <c r="L3033" s="19">
        <v>269178</v>
      </c>
      <c r="M3033" s="19">
        <f t="shared" si="144"/>
        <v>269178</v>
      </c>
      <c r="N3033" s="11">
        <f>M3033*(1+VOTOS!$P$3%)^Q3033</f>
        <v>269307.91685847373</v>
      </c>
      <c r="O3033" s="54">
        <f t="shared" si="142"/>
        <v>269307.91685847373</v>
      </c>
      <c r="P3033" s="103">
        <f t="shared" si="143"/>
        <v>1.7921731767852324E-6</v>
      </c>
      <c r="Q3033" s="6">
        <v>4</v>
      </c>
      <c r="R3033" s="6"/>
      <c r="S3033" s="6" t="s">
        <v>11</v>
      </c>
      <c r="T3033" s="75"/>
    </row>
    <row r="3034" spans="1:20" s="47" customFormat="1" ht="14" x14ac:dyDescent="0.15">
      <c r="A3034" s="8" t="s">
        <v>415</v>
      </c>
      <c r="B3034" s="114" t="s">
        <v>416</v>
      </c>
      <c r="C3034" s="40" t="s">
        <v>65</v>
      </c>
      <c r="D3034" s="6" t="s">
        <v>469</v>
      </c>
      <c r="E3034" s="7" t="s">
        <v>470</v>
      </c>
      <c r="F3034" s="6" t="s">
        <v>2730</v>
      </c>
      <c r="G3034" s="6" t="s">
        <v>2099</v>
      </c>
      <c r="H3034" s="6" t="s">
        <v>38</v>
      </c>
      <c r="I3034" s="8" t="s">
        <v>39</v>
      </c>
      <c r="J3034" s="15" t="s">
        <v>7586</v>
      </c>
      <c r="K3034" s="7" t="s">
        <v>2742</v>
      </c>
      <c r="L3034" s="19">
        <v>261800</v>
      </c>
      <c r="M3034" s="19">
        <f t="shared" si="144"/>
        <v>261800</v>
      </c>
      <c r="N3034" s="11">
        <f>M3034*(1+VOTOS!$P$3%)^Q3034</f>
        <v>262369.08208365273</v>
      </c>
      <c r="O3034" s="54">
        <f t="shared" si="142"/>
        <v>262369.08208365273</v>
      </c>
      <c r="P3034" s="103">
        <f t="shared" si="143"/>
        <v>1.7459970609597407E-6</v>
      </c>
      <c r="Q3034" s="6">
        <v>18</v>
      </c>
      <c r="R3034" s="6"/>
      <c r="S3034" s="6" t="s">
        <v>11</v>
      </c>
      <c r="T3034" s="75"/>
    </row>
    <row r="3035" spans="1:20" s="47" customFormat="1" ht="14" x14ac:dyDescent="0.15">
      <c r="A3035" s="8" t="s">
        <v>415</v>
      </c>
      <c r="B3035" s="114" t="s">
        <v>416</v>
      </c>
      <c r="C3035" s="40" t="s">
        <v>65</v>
      </c>
      <c r="D3035" s="6" t="s">
        <v>469</v>
      </c>
      <c r="E3035" s="7" t="s">
        <v>470</v>
      </c>
      <c r="F3035" s="6" t="s">
        <v>2730</v>
      </c>
      <c r="G3035" s="6" t="s">
        <v>2099</v>
      </c>
      <c r="H3035" s="6" t="s">
        <v>38</v>
      </c>
      <c r="I3035" s="8" t="s">
        <v>39</v>
      </c>
      <c r="J3035" s="15" t="s">
        <v>7586</v>
      </c>
      <c r="K3035" s="7" t="s">
        <v>5154</v>
      </c>
      <c r="L3035" s="19">
        <v>1997780</v>
      </c>
      <c r="M3035" s="19">
        <f t="shared" si="144"/>
        <v>0</v>
      </c>
      <c r="N3035" s="11">
        <f>M3035*(1+VOTOS!$P$3%)^Q3035</f>
        <v>0</v>
      </c>
      <c r="O3035" s="54">
        <f t="shared" si="142"/>
        <v>1997780</v>
      </c>
      <c r="P3035" s="103">
        <f t="shared" si="143"/>
        <v>1.3294699134298198E-5</v>
      </c>
      <c r="Q3035" s="6">
        <v>0</v>
      </c>
      <c r="R3035" s="6"/>
      <c r="S3035" s="6" t="s">
        <v>11</v>
      </c>
    </row>
    <row r="3036" spans="1:20" s="47" customFormat="1" ht="14" x14ac:dyDescent="0.15">
      <c r="A3036" s="8" t="s">
        <v>415</v>
      </c>
      <c r="B3036" s="114" t="s">
        <v>416</v>
      </c>
      <c r="C3036" s="40" t="s">
        <v>65</v>
      </c>
      <c r="D3036" s="6" t="s">
        <v>785</v>
      </c>
      <c r="E3036" s="7" t="s">
        <v>786</v>
      </c>
      <c r="F3036" s="6" t="s">
        <v>2744</v>
      </c>
      <c r="G3036" s="6" t="s">
        <v>2745</v>
      </c>
      <c r="H3036" s="6" t="s">
        <v>38</v>
      </c>
      <c r="I3036" s="8" t="s">
        <v>39</v>
      </c>
      <c r="J3036" s="15" t="s">
        <v>7586</v>
      </c>
      <c r="K3036" s="7" t="s">
        <v>2753</v>
      </c>
      <c r="L3036" s="19">
        <v>1052330</v>
      </c>
      <c r="M3036" s="19">
        <f t="shared" si="144"/>
        <v>1052330</v>
      </c>
      <c r="N3036" s="11">
        <f>M3036*(1+VOTOS!$P$3%)^Q3036</f>
        <v>1057292.4909837877</v>
      </c>
      <c r="O3036" s="54">
        <f t="shared" si="142"/>
        <v>1057292.4909837877</v>
      </c>
      <c r="P3036" s="103">
        <f t="shared" si="143"/>
        <v>7.0360027453383991E-6</v>
      </c>
      <c r="Q3036" s="6">
        <v>39</v>
      </c>
      <c r="R3036" s="6"/>
      <c r="S3036" s="6" t="s">
        <v>11</v>
      </c>
      <c r="T3036" s="75"/>
    </row>
    <row r="3037" spans="1:20" s="47" customFormat="1" ht="14" x14ac:dyDescent="0.15">
      <c r="A3037" s="8" t="s">
        <v>415</v>
      </c>
      <c r="B3037" s="114" t="s">
        <v>416</v>
      </c>
      <c r="C3037" s="40" t="s">
        <v>65</v>
      </c>
      <c r="D3037" s="6" t="s">
        <v>785</v>
      </c>
      <c r="E3037" s="7" t="s">
        <v>786</v>
      </c>
      <c r="F3037" s="6" t="s">
        <v>2744</v>
      </c>
      <c r="G3037" s="6" t="s">
        <v>2745</v>
      </c>
      <c r="H3037" s="6" t="s">
        <v>38</v>
      </c>
      <c r="I3037" s="8" t="s">
        <v>39</v>
      </c>
      <c r="J3037" s="15" t="s">
        <v>7586</v>
      </c>
      <c r="K3037" s="7" t="s">
        <v>2748</v>
      </c>
      <c r="L3037" s="19">
        <v>504675</v>
      </c>
      <c r="M3037" s="19">
        <f t="shared" si="144"/>
        <v>504675</v>
      </c>
      <c r="N3037" s="11">
        <f>M3037*(1+VOTOS!$P$3%)^Q3037</f>
        <v>510923.09679086489</v>
      </c>
      <c r="O3037" s="54">
        <f t="shared" si="142"/>
        <v>510923.09679086489</v>
      </c>
      <c r="P3037" s="103">
        <f t="shared" si="143"/>
        <v>3.4000584912244918E-6</v>
      </c>
      <c r="Q3037" s="48">
        <v>102</v>
      </c>
      <c r="R3037" s="48"/>
      <c r="S3037" s="48" t="s">
        <v>11</v>
      </c>
      <c r="T3037" s="75"/>
    </row>
    <row r="3038" spans="1:20" s="47" customFormat="1" ht="14" x14ac:dyDescent="0.15">
      <c r="A3038" s="8" t="s">
        <v>415</v>
      </c>
      <c r="B3038" s="114" t="s">
        <v>416</v>
      </c>
      <c r="C3038" s="40" t="s">
        <v>65</v>
      </c>
      <c r="D3038" s="6" t="s">
        <v>785</v>
      </c>
      <c r="E3038" s="7" t="s">
        <v>786</v>
      </c>
      <c r="F3038" s="6" t="s">
        <v>2744</v>
      </c>
      <c r="G3038" s="6" t="s">
        <v>2745</v>
      </c>
      <c r="H3038" s="6" t="s">
        <v>38</v>
      </c>
      <c r="I3038" s="8" t="s">
        <v>39</v>
      </c>
      <c r="J3038" s="15" t="s">
        <v>7586</v>
      </c>
      <c r="K3038" s="7" t="s">
        <v>2749</v>
      </c>
      <c r="L3038" s="19">
        <v>2500963</v>
      </c>
      <c r="M3038" s="19">
        <f t="shared" si="144"/>
        <v>2500963</v>
      </c>
      <c r="N3038" s="11">
        <f>M3038*(1+VOTOS!$P$3%)^Q3038</f>
        <v>2513363.1439661793</v>
      </c>
      <c r="O3038" s="54">
        <f t="shared" si="142"/>
        <v>2513363.1439661793</v>
      </c>
      <c r="P3038" s="103">
        <f t="shared" si="143"/>
        <v>1.6725769010733995E-5</v>
      </c>
      <c r="Q3038" s="48">
        <v>41</v>
      </c>
      <c r="R3038" s="48"/>
      <c r="S3038" s="48" t="s">
        <v>11</v>
      </c>
      <c r="T3038" s="75"/>
    </row>
    <row r="3039" spans="1:20" s="47" customFormat="1" ht="14" x14ac:dyDescent="0.15">
      <c r="A3039" s="8" t="s">
        <v>415</v>
      </c>
      <c r="B3039" s="114" t="s">
        <v>416</v>
      </c>
      <c r="C3039" s="40" t="s">
        <v>65</v>
      </c>
      <c r="D3039" s="6" t="s">
        <v>785</v>
      </c>
      <c r="E3039" s="7" t="s">
        <v>786</v>
      </c>
      <c r="F3039" s="6" t="s">
        <v>2744</v>
      </c>
      <c r="G3039" s="6" t="s">
        <v>2745</v>
      </c>
      <c r="H3039" s="6" t="s">
        <v>38</v>
      </c>
      <c r="I3039" s="8" t="s">
        <v>39</v>
      </c>
      <c r="J3039" s="15" t="s">
        <v>7586</v>
      </c>
      <c r="K3039" s="7" t="s">
        <v>2755</v>
      </c>
      <c r="L3039" s="19">
        <v>1724030</v>
      </c>
      <c r="M3039" s="19">
        <f t="shared" si="144"/>
        <v>1724030</v>
      </c>
      <c r="N3039" s="11">
        <f>M3039*(1+VOTOS!$P$3%)^Q3039</f>
        <v>1732577.9953929794</v>
      </c>
      <c r="O3039" s="54">
        <f t="shared" si="142"/>
        <v>1732577.9953929794</v>
      </c>
      <c r="P3039" s="103">
        <f t="shared" si="143"/>
        <v>1.1529849720917793E-5</v>
      </c>
      <c r="Q3039" s="6">
        <v>41</v>
      </c>
      <c r="R3039" s="6"/>
      <c r="S3039" s="6" t="s">
        <v>11</v>
      </c>
      <c r="T3039" s="75"/>
    </row>
    <row r="3040" spans="1:20" s="47" customFormat="1" ht="14" x14ac:dyDescent="0.15">
      <c r="A3040" s="8" t="s">
        <v>415</v>
      </c>
      <c r="B3040" s="114" t="s">
        <v>416</v>
      </c>
      <c r="C3040" s="40" t="s">
        <v>65</v>
      </c>
      <c r="D3040" s="6" t="s">
        <v>785</v>
      </c>
      <c r="E3040" s="7" t="s">
        <v>786</v>
      </c>
      <c r="F3040" s="6" t="s">
        <v>2744</v>
      </c>
      <c r="G3040" s="6" t="s">
        <v>2745</v>
      </c>
      <c r="H3040" s="6" t="s">
        <v>38</v>
      </c>
      <c r="I3040" s="8" t="s">
        <v>39</v>
      </c>
      <c r="J3040" s="15" t="s">
        <v>7586</v>
      </c>
      <c r="K3040" s="7" t="s">
        <v>2747</v>
      </c>
      <c r="L3040" s="19">
        <v>1085915</v>
      </c>
      <c r="M3040" s="19">
        <f t="shared" si="144"/>
        <v>1085915</v>
      </c>
      <c r="N3040" s="11">
        <f>M3040*(1+VOTOS!$P$3%)^Q3040</f>
        <v>1093671.314825691</v>
      </c>
      <c r="O3040" s="54">
        <f t="shared" si="142"/>
        <v>1093671.314825691</v>
      </c>
      <c r="P3040" s="103">
        <f t="shared" si="143"/>
        <v>7.278094225800582E-6</v>
      </c>
      <c r="Q3040" s="48">
        <v>59</v>
      </c>
      <c r="R3040" s="48"/>
      <c r="S3040" s="48" t="s">
        <v>11</v>
      </c>
    </row>
    <row r="3041" spans="1:20" s="47" customFormat="1" ht="14" x14ac:dyDescent="0.15">
      <c r="A3041" s="8" t="s">
        <v>415</v>
      </c>
      <c r="B3041" s="114" t="s">
        <v>416</v>
      </c>
      <c r="C3041" s="40" t="s">
        <v>65</v>
      </c>
      <c r="D3041" s="6" t="s">
        <v>785</v>
      </c>
      <c r="E3041" s="7" t="s">
        <v>786</v>
      </c>
      <c r="F3041" s="6" t="s">
        <v>2744</v>
      </c>
      <c r="G3041" s="6" t="s">
        <v>2745</v>
      </c>
      <c r="H3041" s="6" t="s">
        <v>38</v>
      </c>
      <c r="I3041" s="8" t="s">
        <v>39</v>
      </c>
      <c r="J3041" s="15" t="s">
        <v>7586</v>
      </c>
      <c r="K3041" s="7" t="s">
        <v>2754</v>
      </c>
      <c r="L3041" s="19">
        <v>795960</v>
      </c>
      <c r="M3041" s="19">
        <f t="shared" si="144"/>
        <v>795960</v>
      </c>
      <c r="N3041" s="11">
        <f>M3041*(1+VOTOS!$P$3%)^Q3041</f>
        <v>800582.23064419499</v>
      </c>
      <c r="O3041" s="54">
        <f t="shared" si="142"/>
        <v>800582.23064419499</v>
      </c>
      <c r="P3041" s="103">
        <f t="shared" si="143"/>
        <v>5.3276636509925514E-6</v>
      </c>
      <c r="Q3041" s="6">
        <v>48</v>
      </c>
      <c r="R3041" s="6"/>
      <c r="S3041" s="6" t="s">
        <v>11</v>
      </c>
      <c r="T3041" s="75"/>
    </row>
    <row r="3042" spans="1:20" s="47" customFormat="1" ht="14" x14ac:dyDescent="0.15">
      <c r="A3042" s="8" t="s">
        <v>415</v>
      </c>
      <c r="B3042" s="114" t="s">
        <v>416</v>
      </c>
      <c r="C3042" s="40" t="s">
        <v>65</v>
      </c>
      <c r="D3042" s="6" t="s">
        <v>785</v>
      </c>
      <c r="E3042" s="7" t="s">
        <v>786</v>
      </c>
      <c r="F3042" s="6" t="s">
        <v>2744</v>
      </c>
      <c r="G3042" s="6" t="s">
        <v>2745</v>
      </c>
      <c r="H3042" s="6" t="s">
        <v>38</v>
      </c>
      <c r="I3042" s="8" t="s">
        <v>39</v>
      </c>
      <c r="J3042" s="15" t="s">
        <v>7586</v>
      </c>
      <c r="K3042" s="7" t="s">
        <v>2746</v>
      </c>
      <c r="L3042" s="19">
        <v>202300</v>
      </c>
      <c r="M3042" s="19">
        <f t="shared" si="144"/>
        <v>202300</v>
      </c>
      <c r="N3042" s="11">
        <f>M3042*(1+VOTOS!$P$3%)^Q3042</f>
        <v>203303.03328132324</v>
      </c>
      <c r="O3042" s="54">
        <f t="shared" si="142"/>
        <v>203303.03328132324</v>
      </c>
      <c r="P3042" s="103">
        <f t="shared" si="143"/>
        <v>1.3529280804520045E-6</v>
      </c>
      <c r="Q3042" s="6">
        <v>41</v>
      </c>
      <c r="R3042" s="6"/>
      <c r="S3042" s="6" t="s">
        <v>11</v>
      </c>
      <c r="T3042" s="75"/>
    </row>
    <row r="3043" spans="1:20" s="47" customFormat="1" ht="14" x14ac:dyDescent="0.15">
      <c r="A3043" s="8" t="s">
        <v>415</v>
      </c>
      <c r="B3043" s="114" t="s">
        <v>416</v>
      </c>
      <c r="C3043" s="40" t="s">
        <v>65</v>
      </c>
      <c r="D3043" s="6" t="s">
        <v>785</v>
      </c>
      <c r="E3043" s="7" t="s">
        <v>786</v>
      </c>
      <c r="F3043" s="6" t="s">
        <v>2744</v>
      </c>
      <c r="G3043" s="6" t="s">
        <v>2745</v>
      </c>
      <c r="H3043" s="6" t="s">
        <v>38</v>
      </c>
      <c r="I3043" s="8" t="s">
        <v>39</v>
      </c>
      <c r="J3043" s="15" t="s">
        <v>7586</v>
      </c>
      <c r="K3043" s="7" t="s">
        <v>2751</v>
      </c>
      <c r="L3043" s="19">
        <v>119000</v>
      </c>
      <c r="M3043" s="19">
        <f t="shared" si="144"/>
        <v>119000</v>
      </c>
      <c r="N3043" s="11">
        <f>M3043*(1+VOTOS!$P$3%)^Q3043</f>
        <v>119590.01957724897</v>
      </c>
      <c r="O3043" s="54">
        <f t="shared" si="142"/>
        <v>119590.01957724897</v>
      </c>
      <c r="P3043" s="103">
        <f t="shared" si="143"/>
        <v>7.9584004732470857E-7</v>
      </c>
      <c r="Q3043" s="6">
        <v>41</v>
      </c>
      <c r="R3043" s="6"/>
      <c r="S3043" s="6" t="s">
        <v>11</v>
      </c>
      <c r="T3043" s="75"/>
    </row>
    <row r="3044" spans="1:20" s="47" customFormat="1" ht="14" x14ac:dyDescent="0.15">
      <c r="A3044" s="8" t="s">
        <v>415</v>
      </c>
      <c r="B3044" s="114" t="s">
        <v>416</v>
      </c>
      <c r="C3044" s="40" t="s">
        <v>65</v>
      </c>
      <c r="D3044" s="6" t="s">
        <v>785</v>
      </c>
      <c r="E3044" s="7" t="s">
        <v>786</v>
      </c>
      <c r="F3044" s="6" t="s">
        <v>2744</v>
      </c>
      <c r="G3044" s="6" t="s">
        <v>2745</v>
      </c>
      <c r="H3044" s="6" t="s">
        <v>38</v>
      </c>
      <c r="I3044" s="8" t="s">
        <v>39</v>
      </c>
      <c r="J3044" s="15" t="s">
        <v>7586</v>
      </c>
      <c r="K3044" s="7" t="s">
        <v>2752</v>
      </c>
      <c r="L3044" s="19">
        <v>101150</v>
      </c>
      <c r="M3044" s="19">
        <f t="shared" si="144"/>
        <v>101150</v>
      </c>
      <c r="N3044" s="11">
        <f>M3044*(1+VOTOS!$P$3%)^Q3044</f>
        <v>101737.38960457852</v>
      </c>
      <c r="O3044" s="54">
        <f t="shared" si="142"/>
        <v>101737.38960457852</v>
      </c>
      <c r="P3044" s="103">
        <f t="shared" si="143"/>
        <v>6.7703550215826998E-7</v>
      </c>
      <c r="Q3044" s="6">
        <v>48</v>
      </c>
      <c r="R3044" s="6"/>
      <c r="S3044" s="6" t="s">
        <v>11</v>
      </c>
      <c r="T3044" s="75"/>
    </row>
    <row r="3045" spans="1:20" s="47" customFormat="1" ht="14" x14ac:dyDescent="0.15">
      <c r="A3045" s="8" t="s">
        <v>415</v>
      </c>
      <c r="B3045" s="114" t="s">
        <v>416</v>
      </c>
      <c r="C3045" s="40" t="s">
        <v>65</v>
      </c>
      <c r="D3045" s="6" t="s">
        <v>785</v>
      </c>
      <c r="E3045" s="7" t="s">
        <v>786</v>
      </c>
      <c r="F3045" s="6" t="s">
        <v>2744</v>
      </c>
      <c r="G3045" s="6" t="s">
        <v>2745</v>
      </c>
      <c r="H3045" s="6" t="s">
        <v>38</v>
      </c>
      <c r="I3045" s="8" t="s">
        <v>39</v>
      </c>
      <c r="J3045" s="15" t="s">
        <v>7586</v>
      </c>
      <c r="K3045" s="7" t="s">
        <v>2750</v>
      </c>
      <c r="L3045" s="19">
        <v>65450</v>
      </c>
      <c r="M3045" s="19">
        <f t="shared" si="144"/>
        <v>65450</v>
      </c>
      <c r="N3045" s="11">
        <f>M3045*(1+VOTOS!$P$3%)^Q3045</f>
        <v>65774.510767486936</v>
      </c>
      <c r="O3045" s="54">
        <f t="shared" si="142"/>
        <v>65774.510767486936</v>
      </c>
      <c r="P3045" s="103">
        <f t="shared" si="143"/>
        <v>4.3771202602858975E-7</v>
      </c>
      <c r="Q3045" s="6">
        <v>41</v>
      </c>
      <c r="R3045" s="6"/>
      <c r="S3045" s="6" t="s">
        <v>11</v>
      </c>
      <c r="T3045" s="75"/>
    </row>
    <row r="3046" spans="1:20" s="47" customFormat="1" ht="14" x14ac:dyDescent="0.15">
      <c r="A3046" s="8" t="s">
        <v>415</v>
      </c>
      <c r="B3046" s="114" t="s">
        <v>416</v>
      </c>
      <c r="C3046" s="40" t="s">
        <v>65</v>
      </c>
      <c r="D3046" s="6" t="s">
        <v>785</v>
      </c>
      <c r="E3046" s="7" t="s">
        <v>786</v>
      </c>
      <c r="F3046" s="6" t="s">
        <v>2744</v>
      </c>
      <c r="G3046" s="6" t="s">
        <v>2745</v>
      </c>
      <c r="H3046" s="6" t="s">
        <v>38</v>
      </c>
      <c r="I3046" s="8" t="s">
        <v>39</v>
      </c>
      <c r="J3046" s="15" t="s">
        <v>7586</v>
      </c>
      <c r="K3046" s="7" t="s">
        <v>5213</v>
      </c>
      <c r="L3046" s="19">
        <v>3454960</v>
      </c>
      <c r="M3046" s="19">
        <f t="shared" si="144"/>
        <v>0</v>
      </c>
      <c r="N3046" s="11">
        <f>M3046*(1+VOTOS!$P$3%)^Q3046</f>
        <v>0</v>
      </c>
      <c r="O3046" s="54">
        <f t="shared" si="142"/>
        <v>3454960</v>
      </c>
      <c r="P3046" s="103">
        <f t="shared" si="143"/>
        <v>2.2991847811588312E-5</v>
      </c>
      <c r="Q3046" s="6">
        <v>0</v>
      </c>
      <c r="R3046" s="6"/>
      <c r="S3046" s="6" t="s">
        <v>11</v>
      </c>
      <c r="T3046" s="75"/>
    </row>
    <row r="3047" spans="1:20" s="47" customFormat="1" ht="14" x14ac:dyDescent="0.15">
      <c r="A3047" s="8" t="s">
        <v>415</v>
      </c>
      <c r="B3047" s="114" t="s">
        <v>416</v>
      </c>
      <c r="C3047" s="40" t="s">
        <v>65</v>
      </c>
      <c r="D3047" s="6" t="s">
        <v>178</v>
      </c>
      <c r="E3047" s="7" t="s">
        <v>179</v>
      </c>
      <c r="F3047" s="6" t="s">
        <v>3983</v>
      </c>
      <c r="G3047" s="6" t="s">
        <v>4936</v>
      </c>
      <c r="H3047" s="6" t="s">
        <v>38</v>
      </c>
      <c r="I3047" s="8" t="s">
        <v>39</v>
      </c>
      <c r="J3047" s="15" t="s">
        <v>7586</v>
      </c>
      <c r="K3047" s="7" t="s">
        <v>3984</v>
      </c>
      <c r="L3047" s="19">
        <v>32895079</v>
      </c>
      <c r="M3047" s="19">
        <f t="shared" si="144"/>
        <v>32895079</v>
      </c>
      <c r="N3047" s="11">
        <f>M3047*(1+VOTOS!$P$3%)^Q3047</f>
        <v>32946705.898652725</v>
      </c>
      <c r="O3047" s="54">
        <f t="shared" si="142"/>
        <v>32946705.898652725</v>
      </c>
      <c r="P3047" s="103">
        <f t="shared" si="143"/>
        <v>2.1925164051536991E-4</v>
      </c>
      <c r="Q3047" s="48">
        <v>13</v>
      </c>
      <c r="R3047" s="48"/>
      <c r="S3047" s="48" t="s">
        <v>11</v>
      </c>
      <c r="T3047" s="75"/>
    </row>
    <row r="3048" spans="1:20" s="47" customFormat="1" ht="14" x14ac:dyDescent="0.15">
      <c r="A3048" s="8" t="s">
        <v>415</v>
      </c>
      <c r="B3048" s="114" t="s">
        <v>416</v>
      </c>
      <c r="C3048" s="40" t="s">
        <v>65</v>
      </c>
      <c r="D3048" s="6" t="s">
        <v>178</v>
      </c>
      <c r="E3048" s="7" t="s">
        <v>179</v>
      </c>
      <c r="F3048" s="6" t="s">
        <v>3983</v>
      </c>
      <c r="G3048" s="6" t="s">
        <v>4936</v>
      </c>
      <c r="H3048" s="6" t="s">
        <v>38</v>
      </c>
      <c r="I3048" s="8" t="s">
        <v>39</v>
      </c>
      <c r="J3048" s="15" t="s">
        <v>7586</v>
      </c>
      <c r="K3048" s="7" t="s">
        <v>3985</v>
      </c>
      <c r="L3048" s="19">
        <v>4329095</v>
      </c>
      <c r="M3048" s="19">
        <f t="shared" si="144"/>
        <v>4329095</v>
      </c>
      <c r="N3048" s="11">
        <f>M3048*(1+VOTOS!$P$3%)^Q3048</f>
        <v>4343742.0438818447</v>
      </c>
      <c r="O3048" s="54">
        <f t="shared" si="142"/>
        <v>4343742.0438818447</v>
      </c>
      <c r="P3048" s="103">
        <f t="shared" si="143"/>
        <v>2.8906457963544858E-5</v>
      </c>
      <c r="Q3048" s="48">
        <v>28</v>
      </c>
      <c r="R3048" s="48"/>
      <c r="S3048" s="48" t="s">
        <v>11</v>
      </c>
      <c r="T3048" s="75"/>
    </row>
    <row r="3049" spans="1:20" s="47" customFormat="1" ht="14" x14ac:dyDescent="0.15">
      <c r="A3049" s="8" t="s">
        <v>415</v>
      </c>
      <c r="B3049" s="114" t="s">
        <v>416</v>
      </c>
      <c r="C3049" s="40" t="s">
        <v>65</v>
      </c>
      <c r="D3049" s="6" t="s">
        <v>178</v>
      </c>
      <c r="E3049" s="7" t="s">
        <v>179</v>
      </c>
      <c r="F3049" s="6" t="s">
        <v>3983</v>
      </c>
      <c r="G3049" s="6" t="s">
        <v>4936</v>
      </c>
      <c r="H3049" s="6" t="s">
        <v>38</v>
      </c>
      <c r="I3049" s="8" t="s">
        <v>39</v>
      </c>
      <c r="J3049" s="15" t="s">
        <v>7586</v>
      </c>
      <c r="K3049" s="7" t="s">
        <v>3021</v>
      </c>
      <c r="L3049" s="19">
        <v>25042119</v>
      </c>
      <c r="M3049" s="19">
        <f t="shared" si="144"/>
        <v>0</v>
      </c>
      <c r="N3049" s="11">
        <f>M3049*(1+VOTOS!$P$3%)^Q3049</f>
        <v>0</v>
      </c>
      <c r="O3049" s="54">
        <f t="shared" si="142"/>
        <v>25042119</v>
      </c>
      <c r="P3049" s="103">
        <f t="shared" si="143"/>
        <v>1.6664869895098182E-4</v>
      </c>
      <c r="Q3049" s="6">
        <v>0</v>
      </c>
      <c r="R3049" s="6"/>
      <c r="S3049" s="6" t="s">
        <v>11</v>
      </c>
      <c r="T3049" s="75"/>
    </row>
    <row r="3050" spans="1:20" s="47" customFormat="1" ht="14" x14ac:dyDescent="0.15">
      <c r="A3050" s="8" t="s">
        <v>415</v>
      </c>
      <c r="B3050" s="114" t="s">
        <v>416</v>
      </c>
      <c r="C3050" s="40" t="s">
        <v>65</v>
      </c>
      <c r="D3050" s="6" t="s">
        <v>178</v>
      </c>
      <c r="E3050" s="7" t="s">
        <v>179</v>
      </c>
      <c r="F3050" s="6" t="s">
        <v>3983</v>
      </c>
      <c r="G3050" s="6" t="s">
        <v>4936</v>
      </c>
      <c r="H3050" s="6" t="s">
        <v>38</v>
      </c>
      <c r="I3050" s="8" t="s">
        <v>39</v>
      </c>
      <c r="J3050" s="15" t="s">
        <v>7586</v>
      </c>
      <c r="K3050" s="7" t="s">
        <v>1595</v>
      </c>
      <c r="L3050" s="19">
        <v>7959963</v>
      </c>
      <c r="M3050" s="19">
        <f t="shared" si="144"/>
        <v>7959963</v>
      </c>
      <c r="N3050" s="11">
        <f>M3050*(1+VOTOS!$P$3%)^Q3050</f>
        <v>8044912.7447787346</v>
      </c>
      <c r="O3050" s="54">
        <f t="shared" si="142"/>
        <v>8044912.7447787346</v>
      </c>
      <c r="P3050" s="103">
        <f t="shared" si="143"/>
        <v>5.3536773069864739E-5</v>
      </c>
      <c r="Q3050" s="6">
        <v>88</v>
      </c>
      <c r="R3050" s="6"/>
      <c r="S3050" s="6" t="s">
        <v>11</v>
      </c>
      <c r="T3050" s="75"/>
    </row>
    <row r="3051" spans="1:20" s="47" customFormat="1" ht="14" x14ac:dyDescent="0.15">
      <c r="A3051" s="8" t="s">
        <v>415</v>
      </c>
      <c r="B3051" s="114" t="s">
        <v>416</v>
      </c>
      <c r="C3051" s="40" t="s">
        <v>65</v>
      </c>
      <c r="D3051" s="6" t="s">
        <v>178</v>
      </c>
      <c r="E3051" s="7" t="s">
        <v>179</v>
      </c>
      <c r="F3051" s="6" t="s">
        <v>3983</v>
      </c>
      <c r="G3051" s="6" t="s">
        <v>4936</v>
      </c>
      <c r="H3051" s="6" t="s">
        <v>38</v>
      </c>
      <c r="I3051" s="8" t="s">
        <v>39</v>
      </c>
      <c r="J3051" s="15" t="s">
        <v>7586</v>
      </c>
      <c r="K3051" s="7" t="s">
        <v>3022</v>
      </c>
      <c r="L3051" s="19">
        <v>7577584</v>
      </c>
      <c r="M3051" s="19">
        <f t="shared" si="144"/>
        <v>7577584</v>
      </c>
      <c r="N3051" s="11">
        <f>M3051*(1+VOTOS!$P$3%)^Q3051</f>
        <v>7645529.9400462518</v>
      </c>
      <c r="O3051" s="54">
        <f t="shared" si="142"/>
        <v>7645529.9400462518</v>
      </c>
      <c r="P3051" s="103">
        <f t="shared" si="143"/>
        <v>5.0878985811843069E-5</v>
      </c>
      <c r="Q3051" s="6">
        <v>74</v>
      </c>
      <c r="R3051" s="6"/>
      <c r="S3051" s="6" t="s">
        <v>11</v>
      </c>
      <c r="T3051" s="75"/>
    </row>
    <row r="3052" spans="1:20" s="47" customFormat="1" ht="14" x14ac:dyDescent="0.15">
      <c r="A3052" s="8" t="s">
        <v>415</v>
      </c>
      <c r="B3052" s="114" t="s">
        <v>416</v>
      </c>
      <c r="C3052" s="40" t="s">
        <v>65</v>
      </c>
      <c r="D3052" s="6" t="s">
        <v>178</v>
      </c>
      <c r="E3052" s="7" t="s">
        <v>179</v>
      </c>
      <c r="F3052" s="6" t="s">
        <v>3983</v>
      </c>
      <c r="G3052" s="6" t="s">
        <v>4936</v>
      </c>
      <c r="H3052" s="6" t="s">
        <v>38</v>
      </c>
      <c r="I3052" s="8" t="s">
        <v>39</v>
      </c>
      <c r="J3052" s="15" t="s">
        <v>7586</v>
      </c>
      <c r="K3052" s="7" t="s">
        <v>4331</v>
      </c>
      <c r="L3052" s="19">
        <v>7538720</v>
      </c>
      <c r="M3052" s="19">
        <f t="shared" si="144"/>
        <v>7538720</v>
      </c>
      <c r="N3052" s="11">
        <f>M3052*(1+VOTOS!$P$3%)^Q3052</f>
        <v>7593482.4253974417</v>
      </c>
      <c r="O3052" s="54">
        <f t="shared" si="142"/>
        <v>7593482.4253974417</v>
      </c>
      <c r="P3052" s="103">
        <f t="shared" si="143"/>
        <v>5.0532623325511286E-5</v>
      </c>
      <c r="Q3052" s="6">
        <v>60</v>
      </c>
      <c r="R3052" s="6"/>
      <c r="S3052" s="6" t="s">
        <v>11</v>
      </c>
      <c r="T3052" s="75"/>
    </row>
    <row r="3053" spans="1:20" s="47" customFormat="1" ht="14" x14ac:dyDescent="0.15">
      <c r="A3053" s="8" t="s">
        <v>415</v>
      </c>
      <c r="B3053" s="114" t="s">
        <v>416</v>
      </c>
      <c r="C3053" s="40" t="s">
        <v>65</v>
      </c>
      <c r="D3053" s="6" t="s">
        <v>178</v>
      </c>
      <c r="E3053" s="7" t="s">
        <v>179</v>
      </c>
      <c r="F3053" s="6" t="s">
        <v>3983</v>
      </c>
      <c r="G3053" s="6" t="s">
        <v>4936</v>
      </c>
      <c r="H3053" s="6" t="s">
        <v>38</v>
      </c>
      <c r="I3053" s="8" t="s">
        <v>39</v>
      </c>
      <c r="J3053" s="15" t="s">
        <v>7586</v>
      </c>
      <c r="K3053" s="7" t="s">
        <v>3299</v>
      </c>
      <c r="L3053" s="19">
        <v>7202262</v>
      </c>
      <c r="M3053" s="19">
        <f t="shared" si="144"/>
        <v>7202262</v>
      </c>
      <c r="N3053" s="11">
        <f>M3053*(1+VOTOS!$P$3%)^Q3053</f>
        <v>7291429.1473506074</v>
      </c>
      <c r="O3053" s="54">
        <f t="shared" si="142"/>
        <v>7291429.1473506074</v>
      </c>
      <c r="P3053" s="103">
        <f t="shared" si="143"/>
        <v>4.8522538404168011E-5</v>
      </c>
      <c r="Q3053" s="6">
        <v>102</v>
      </c>
      <c r="R3053" s="6"/>
      <c r="S3053" s="6" t="s">
        <v>11</v>
      </c>
      <c r="T3053" s="75"/>
    </row>
    <row r="3054" spans="1:20" s="47" customFormat="1" ht="14" x14ac:dyDescent="0.15">
      <c r="A3054" s="8" t="s">
        <v>415</v>
      </c>
      <c r="B3054" s="114" t="s">
        <v>416</v>
      </c>
      <c r="C3054" s="40" t="s">
        <v>65</v>
      </c>
      <c r="D3054" s="6" t="s">
        <v>178</v>
      </c>
      <c r="E3054" s="7" t="s">
        <v>179</v>
      </c>
      <c r="F3054" s="6" t="s">
        <v>3983</v>
      </c>
      <c r="G3054" s="6" t="s">
        <v>4936</v>
      </c>
      <c r="H3054" s="6" t="s">
        <v>38</v>
      </c>
      <c r="I3054" s="8" t="s">
        <v>39</v>
      </c>
      <c r="J3054" s="15" t="s">
        <v>7586</v>
      </c>
      <c r="K3054" s="7" t="s">
        <v>4333</v>
      </c>
      <c r="L3054" s="19">
        <v>6559657</v>
      </c>
      <c r="M3054" s="19">
        <f t="shared" si="144"/>
        <v>6559657</v>
      </c>
      <c r="N3054" s="11">
        <f>M3054*(1+VOTOS!$P$3%)^Q3054</f>
        <v>6595362.4177477323</v>
      </c>
      <c r="O3054" s="54">
        <f t="shared" si="142"/>
        <v>6595362.4177477323</v>
      </c>
      <c r="P3054" s="103">
        <f t="shared" si="143"/>
        <v>4.3890397854425235E-5</v>
      </c>
      <c r="Q3054" s="6">
        <v>45</v>
      </c>
      <c r="R3054" s="6"/>
      <c r="S3054" s="6" t="s">
        <v>11</v>
      </c>
      <c r="T3054" s="75"/>
    </row>
    <row r="3055" spans="1:20" s="47" customFormat="1" ht="14" x14ac:dyDescent="0.15">
      <c r="A3055" s="8" t="s">
        <v>415</v>
      </c>
      <c r="B3055" s="114" t="s">
        <v>416</v>
      </c>
      <c r="C3055" s="40" t="s">
        <v>65</v>
      </c>
      <c r="D3055" s="6" t="s">
        <v>178</v>
      </c>
      <c r="E3055" s="7" t="s">
        <v>179</v>
      </c>
      <c r="F3055" s="6" t="s">
        <v>3983</v>
      </c>
      <c r="G3055" s="6" t="s">
        <v>4936</v>
      </c>
      <c r="H3055" s="6" t="s">
        <v>38</v>
      </c>
      <c r="I3055" s="8" t="s">
        <v>39</v>
      </c>
      <c r="J3055" s="15" t="s">
        <v>7586</v>
      </c>
      <c r="K3055" s="7" t="s">
        <v>4328</v>
      </c>
      <c r="L3055" s="19">
        <v>5305713</v>
      </c>
      <c r="M3055" s="19">
        <f t="shared" si="144"/>
        <v>5305713</v>
      </c>
      <c r="N3055" s="11">
        <f>M3055*(1+VOTOS!$P$3%)^Q3055</f>
        <v>5389573.6177637968</v>
      </c>
      <c r="O3055" s="54">
        <f t="shared" si="142"/>
        <v>5389573.6177637968</v>
      </c>
      <c r="P3055" s="103">
        <f t="shared" si="143"/>
        <v>3.586619132753394E-5</v>
      </c>
      <c r="Q3055" s="6">
        <v>130</v>
      </c>
      <c r="R3055" s="6"/>
      <c r="S3055" s="6" t="s">
        <v>11</v>
      </c>
      <c r="T3055" s="75"/>
    </row>
    <row r="3056" spans="1:20" s="47" customFormat="1" ht="14" x14ac:dyDescent="0.15">
      <c r="A3056" s="8" t="s">
        <v>415</v>
      </c>
      <c r="B3056" s="114" t="s">
        <v>416</v>
      </c>
      <c r="C3056" s="40" t="s">
        <v>65</v>
      </c>
      <c r="D3056" s="6" t="s">
        <v>178</v>
      </c>
      <c r="E3056" s="7" t="s">
        <v>179</v>
      </c>
      <c r="F3056" s="6" t="s">
        <v>3983</v>
      </c>
      <c r="G3056" s="6" t="s">
        <v>4936</v>
      </c>
      <c r="H3056" s="6" t="s">
        <v>38</v>
      </c>
      <c r="I3056" s="8" t="s">
        <v>39</v>
      </c>
      <c r="J3056" s="15" t="s">
        <v>7586</v>
      </c>
      <c r="K3056" s="7" t="s">
        <v>3985</v>
      </c>
      <c r="L3056" s="19">
        <v>4823521</v>
      </c>
      <c r="M3056" s="19">
        <f t="shared" si="144"/>
        <v>4823521</v>
      </c>
      <c r="N3056" s="11">
        <f>M3056*(1+VOTOS!$P$3%)^Q3056</f>
        <v>4839840.8829667633</v>
      </c>
      <c r="O3056" s="54">
        <f t="shared" si="142"/>
        <v>4839840.8829667633</v>
      </c>
      <c r="P3056" s="103">
        <f t="shared" si="143"/>
        <v>3.2207864928530292E-5</v>
      </c>
      <c r="Q3056" s="6">
        <v>28</v>
      </c>
      <c r="R3056" s="6"/>
      <c r="S3056" s="6" t="s">
        <v>11</v>
      </c>
      <c r="T3056" s="75"/>
    </row>
    <row r="3057" spans="1:20" s="47" customFormat="1" ht="14" x14ac:dyDescent="0.15">
      <c r="A3057" s="8" t="s">
        <v>415</v>
      </c>
      <c r="B3057" s="114" t="s">
        <v>416</v>
      </c>
      <c r="C3057" s="40" t="s">
        <v>65</v>
      </c>
      <c r="D3057" s="6" t="s">
        <v>178</v>
      </c>
      <c r="E3057" s="7" t="s">
        <v>179</v>
      </c>
      <c r="F3057" s="6" t="s">
        <v>3983</v>
      </c>
      <c r="G3057" s="6" t="s">
        <v>4936</v>
      </c>
      <c r="H3057" s="6" t="s">
        <v>38</v>
      </c>
      <c r="I3057" s="8" t="s">
        <v>39</v>
      </c>
      <c r="J3057" s="15" t="s">
        <v>7586</v>
      </c>
      <c r="K3057" s="7" t="s">
        <v>3984</v>
      </c>
      <c r="L3057" s="19">
        <v>4667676</v>
      </c>
      <c r="M3057" s="19">
        <f t="shared" si="144"/>
        <v>4667676</v>
      </c>
      <c r="N3057" s="11">
        <f>M3057*(1+VOTOS!$P$3%)^Q3057</f>
        <v>4675001.643929773</v>
      </c>
      <c r="O3057" s="54">
        <f t="shared" si="142"/>
        <v>4675001.643929773</v>
      </c>
      <c r="P3057" s="103">
        <f t="shared" si="143"/>
        <v>3.1110903256812965E-5</v>
      </c>
      <c r="Q3057" s="6">
        <v>13</v>
      </c>
      <c r="R3057" s="6"/>
      <c r="S3057" s="6" t="s">
        <v>11</v>
      </c>
      <c r="T3057" s="75"/>
    </row>
    <row r="3058" spans="1:20" s="47" customFormat="1" ht="14" x14ac:dyDescent="0.15">
      <c r="A3058" s="8" t="s">
        <v>415</v>
      </c>
      <c r="B3058" s="114" t="s">
        <v>416</v>
      </c>
      <c r="C3058" s="40" t="s">
        <v>65</v>
      </c>
      <c r="D3058" s="6" t="s">
        <v>178</v>
      </c>
      <c r="E3058" s="7" t="s">
        <v>179</v>
      </c>
      <c r="F3058" s="6" t="s">
        <v>3983</v>
      </c>
      <c r="G3058" s="6" t="s">
        <v>4936</v>
      </c>
      <c r="H3058" s="6" t="s">
        <v>38</v>
      </c>
      <c r="I3058" s="8" t="s">
        <v>39</v>
      </c>
      <c r="J3058" s="15" t="s">
        <v>7586</v>
      </c>
      <c r="K3058" s="7" t="s">
        <v>4337</v>
      </c>
      <c r="L3058" s="19">
        <v>4116640</v>
      </c>
      <c r="M3058" s="19">
        <f t="shared" si="144"/>
        <v>4116640</v>
      </c>
      <c r="N3058" s="11">
        <f>M3058*(1+VOTOS!$P$3%)^Q3058</f>
        <v>4119620.660360225</v>
      </c>
      <c r="O3058" s="54">
        <f t="shared" si="142"/>
        <v>4119620.660360225</v>
      </c>
      <c r="P3058" s="103">
        <f t="shared" si="143"/>
        <v>2.7414989251533228E-5</v>
      </c>
      <c r="Q3058" s="6">
        <v>6</v>
      </c>
      <c r="R3058" s="6"/>
      <c r="S3058" s="6" t="s">
        <v>11</v>
      </c>
      <c r="T3058" s="75"/>
    </row>
    <row r="3059" spans="1:20" s="47" customFormat="1" ht="14" x14ac:dyDescent="0.15">
      <c r="A3059" s="8" t="s">
        <v>415</v>
      </c>
      <c r="B3059" s="114" t="s">
        <v>416</v>
      </c>
      <c r="C3059" s="40" t="s">
        <v>65</v>
      </c>
      <c r="D3059" s="6" t="s">
        <v>178</v>
      </c>
      <c r="E3059" s="7" t="s">
        <v>179</v>
      </c>
      <c r="F3059" s="6" t="s">
        <v>3983</v>
      </c>
      <c r="G3059" s="6" t="s">
        <v>4936</v>
      </c>
      <c r="H3059" s="6" t="s">
        <v>38</v>
      </c>
      <c r="I3059" s="8" t="s">
        <v>39</v>
      </c>
      <c r="J3059" s="15" t="s">
        <v>7586</v>
      </c>
      <c r="K3059" s="7" t="s">
        <v>4329</v>
      </c>
      <c r="L3059" s="19">
        <v>3862473</v>
      </c>
      <c r="M3059" s="19">
        <f t="shared" si="144"/>
        <v>3862473</v>
      </c>
      <c r="N3059" s="11">
        <f>M3059*(1+VOTOS!$P$3%)^Q3059</f>
        <v>3917374.0803896142</v>
      </c>
      <c r="O3059" s="54">
        <f t="shared" si="142"/>
        <v>3917374.0803896142</v>
      </c>
      <c r="P3059" s="103">
        <f t="shared" si="143"/>
        <v>2.6069091589303128E-5</v>
      </c>
      <c r="Q3059" s="6">
        <v>117</v>
      </c>
      <c r="R3059" s="6"/>
      <c r="S3059" s="6" t="s">
        <v>11</v>
      </c>
      <c r="T3059" s="75"/>
    </row>
    <row r="3060" spans="1:20" s="47" customFormat="1" ht="14" x14ac:dyDescent="0.15">
      <c r="A3060" s="8" t="s">
        <v>415</v>
      </c>
      <c r="B3060" s="114" t="s">
        <v>416</v>
      </c>
      <c r="C3060" s="40" t="s">
        <v>65</v>
      </c>
      <c r="D3060" s="6" t="s">
        <v>178</v>
      </c>
      <c r="E3060" s="7" t="s">
        <v>179</v>
      </c>
      <c r="F3060" s="6" t="s">
        <v>3983</v>
      </c>
      <c r="G3060" s="6" t="s">
        <v>4936</v>
      </c>
      <c r="H3060" s="6" t="s">
        <v>38</v>
      </c>
      <c r="I3060" s="8" t="s">
        <v>39</v>
      </c>
      <c r="J3060" s="15" t="s">
        <v>7586</v>
      </c>
      <c r="K3060" s="7" t="s">
        <v>4330</v>
      </c>
      <c r="L3060" s="19">
        <v>3653526</v>
      </c>
      <c r="M3060" s="19">
        <f t="shared" si="144"/>
        <v>3653526</v>
      </c>
      <c r="N3060" s="11">
        <f>M3060*(1+VOTOS!$P$3%)^Q3060</f>
        <v>3692962.3586523305</v>
      </c>
      <c r="O3060" s="54">
        <f t="shared" si="142"/>
        <v>3692962.3586523305</v>
      </c>
      <c r="P3060" s="103">
        <f t="shared" si="143"/>
        <v>2.4575690753021338E-5</v>
      </c>
      <c r="Q3060" s="6">
        <v>89</v>
      </c>
      <c r="R3060" s="6"/>
      <c r="S3060" s="6" t="s">
        <v>11</v>
      </c>
      <c r="T3060" s="75"/>
    </row>
    <row r="3061" spans="1:20" s="47" customFormat="1" ht="14" x14ac:dyDescent="0.15">
      <c r="A3061" s="8" t="s">
        <v>415</v>
      </c>
      <c r="B3061" s="114" t="s">
        <v>416</v>
      </c>
      <c r="C3061" s="40" t="s">
        <v>65</v>
      </c>
      <c r="D3061" s="6" t="s">
        <v>178</v>
      </c>
      <c r="E3061" s="7" t="s">
        <v>179</v>
      </c>
      <c r="F3061" s="6" t="s">
        <v>3983</v>
      </c>
      <c r="G3061" s="6" t="s">
        <v>4936</v>
      </c>
      <c r="H3061" s="6" t="s">
        <v>38</v>
      </c>
      <c r="I3061" s="8" t="s">
        <v>39</v>
      </c>
      <c r="J3061" s="15" t="s">
        <v>7586</v>
      </c>
      <c r="K3061" s="7" t="s">
        <v>4335</v>
      </c>
      <c r="L3061" s="19">
        <v>3534654</v>
      </c>
      <c r="M3061" s="19">
        <f t="shared" si="144"/>
        <v>3534654</v>
      </c>
      <c r="N3061" s="11">
        <f>M3061*(1+VOTOS!$P$3%)^Q3061</f>
        <v>3541910.0854925378</v>
      </c>
      <c r="O3061" s="54">
        <f t="shared" si="142"/>
        <v>3541910.0854925378</v>
      </c>
      <c r="P3061" s="103">
        <f t="shared" si="143"/>
        <v>2.3570477703931211E-5</v>
      </c>
      <c r="Q3061" s="6">
        <v>17</v>
      </c>
      <c r="R3061" s="6"/>
      <c r="S3061" s="6" t="s">
        <v>11</v>
      </c>
    </row>
    <row r="3062" spans="1:20" s="47" customFormat="1" ht="14" x14ac:dyDescent="0.15">
      <c r="A3062" s="8" t="s">
        <v>415</v>
      </c>
      <c r="B3062" s="114" t="s">
        <v>416</v>
      </c>
      <c r="C3062" s="40" t="s">
        <v>65</v>
      </c>
      <c r="D3062" s="6" t="s">
        <v>178</v>
      </c>
      <c r="E3062" s="7" t="s">
        <v>179</v>
      </c>
      <c r="F3062" s="6" t="s">
        <v>3983</v>
      </c>
      <c r="G3062" s="6" t="s">
        <v>4936</v>
      </c>
      <c r="H3062" s="6" t="s">
        <v>38</v>
      </c>
      <c r="I3062" s="8" t="s">
        <v>39</v>
      </c>
      <c r="J3062" s="15" t="s">
        <v>7586</v>
      </c>
      <c r="K3062" s="7" t="s">
        <v>4229</v>
      </c>
      <c r="L3062" s="19">
        <v>3259338</v>
      </c>
      <c r="M3062" s="19">
        <f t="shared" si="144"/>
        <v>3259338</v>
      </c>
      <c r="N3062" s="11">
        <f>M3062*(1+VOTOS!$P$3%)^Q3062</f>
        <v>3271944.0508858082</v>
      </c>
      <c r="O3062" s="54">
        <f t="shared" si="142"/>
        <v>3271944.0508858082</v>
      </c>
      <c r="P3062" s="103">
        <f t="shared" si="143"/>
        <v>2.1773924927060882E-5</v>
      </c>
      <c r="Q3062" s="6">
        <v>32</v>
      </c>
      <c r="R3062" s="6"/>
      <c r="S3062" s="6" t="s">
        <v>11</v>
      </c>
      <c r="T3062" s="75"/>
    </row>
    <row r="3063" spans="1:20" s="47" customFormat="1" ht="14" x14ac:dyDescent="0.15">
      <c r="A3063" s="8" t="s">
        <v>415</v>
      </c>
      <c r="B3063" s="114" t="s">
        <v>416</v>
      </c>
      <c r="C3063" s="40" t="s">
        <v>65</v>
      </c>
      <c r="D3063" s="6" t="s">
        <v>178</v>
      </c>
      <c r="E3063" s="7" t="s">
        <v>179</v>
      </c>
      <c r="F3063" s="6" t="s">
        <v>3983</v>
      </c>
      <c r="G3063" s="6" t="s">
        <v>4936</v>
      </c>
      <c r="H3063" s="6" t="s">
        <v>38</v>
      </c>
      <c r="I3063" s="8" t="s">
        <v>39</v>
      </c>
      <c r="J3063" s="15" t="s">
        <v>7586</v>
      </c>
      <c r="K3063" s="7" t="s">
        <v>4112</v>
      </c>
      <c r="L3063" s="19">
        <v>3191080</v>
      </c>
      <c r="M3063" s="19">
        <f t="shared" si="144"/>
        <v>3191080</v>
      </c>
      <c r="N3063" s="11">
        <f>M3063*(1+VOTOS!$P$3%)^Q3063</f>
        <v>3230976.6977654644</v>
      </c>
      <c r="O3063" s="54">
        <f t="shared" si="142"/>
        <v>3230976.6977654644</v>
      </c>
      <c r="P3063" s="103">
        <f t="shared" si="143"/>
        <v>2.1501297994133573E-5</v>
      </c>
      <c r="Q3063" s="6">
        <v>103</v>
      </c>
      <c r="R3063" s="6"/>
      <c r="S3063" s="6" t="s">
        <v>11</v>
      </c>
      <c r="T3063" s="75"/>
    </row>
    <row r="3064" spans="1:20" s="47" customFormat="1" ht="14" x14ac:dyDescent="0.15">
      <c r="A3064" s="8" t="s">
        <v>415</v>
      </c>
      <c r="B3064" s="114" t="s">
        <v>416</v>
      </c>
      <c r="C3064" s="40" t="s">
        <v>65</v>
      </c>
      <c r="D3064" s="6" t="s">
        <v>178</v>
      </c>
      <c r="E3064" s="7" t="s">
        <v>179</v>
      </c>
      <c r="F3064" s="6" t="s">
        <v>3983</v>
      </c>
      <c r="G3064" s="6" t="s">
        <v>4936</v>
      </c>
      <c r="H3064" s="6" t="s">
        <v>38</v>
      </c>
      <c r="I3064" s="8" t="s">
        <v>39</v>
      </c>
      <c r="J3064" s="15" t="s">
        <v>7586</v>
      </c>
      <c r="K3064" s="7" t="s">
        <v>4332</v>
      </c>
      <c r="L3064" s="19">
        <v>3128612</v>
      </c>
      <c r="M3064" s="19">
        <f t="shared" si="144"/>
        <v>3128612</v>
      </c>
      <c r="N3064" s="11">
        <f>M3064*(1+VOTOS!$P$3%)^Q3064</f>
        <v>3146021.0964366817</v>
      </c>
      <c r="O3064" s="54">
        <f t="shared" si="142"/>
        <v>3146021.0964366817</v>
      </c>
      <c r="P3064" s="103">
        <f t="shared" si="143"/>
        <v>2.0935940868003792E-5</v>
      </c>
      <c r="Q3064" s="6">
        <v>46</v>
      </c>
      <c r="R3064" s="6"/>
      <c r="S3064" s="6" t="s">
        <v>11</v>
      </c>
      <c r="T3064" s="75"/>
    </row>
    <row r="3065" spans="1:20" s="47" customFormat="1" ht="14" x14ac:dyDescent="0.15">
      <c r="A3065" s="8" t="s">
        <v>415</v>
      </c>
      <c r="B3065" s="114" t="s">
        <v>416</v>
      </c>
      <c r="C3065" s="40" t="s">
        <v>65</v>
      </c>
      <c r="D3065" s="6" t="s">
        <v>178</v>
      </c>
      <c r="E3065" s="7" t="s">
        <v>179</v>
      </c>
      <c r="F3065" s="6" t="s">
        <v>3983</v>
      </c>
      <c r="G3065" s="6" t="s">
        <v>4936</v>
      </c>
      <c r="H3065" s="6" t="s">
        <v>38</v>
      </c>
      <c r="I3065" s="8" t="s">
        <v>39</v>
      </c>
      <c r="J3065" s="15" t="s">
        <v>7586</v>
      </c>
      <c r="K3065" s="7" t="s">
        <v>3187</v>
      </c>
      <c r="L3065" s="19">
        <v>2943666</v>
      </c>
      <c r="M3065" s="19">
        <f t="shared" si="144"/>
        <v>2943666</v>
      </c>
      <c r="N3065" s="11">
        <f>M3065*(1+VOTOS!$P$3%)^Q3065</f>
        <v>2985147.0591989174</v>
      </c>
      <c r="O3065" s="54">
        <f t="shared" si="142"/>
        <v>2985147.0591989174</v>
      </c>
      <c r="P3065" s="103">
        <f t="shared" si="143"/>
        <v>1.9865366568733623E-5</v>
      </c>
      <c r="Q3065" s="6">
        <v>116</v>
      </c>
      <c r="R3065" s="6"/>
      <c r="S3065" s="6" t="s">
        <v>11</v>
      </c>
    </row>
    <row r="3066" spans="1:20" s="47" customFormat="1" ht="14" x14ac:dyDescent="0.15">
      <c r="A3066" s="8" t="s">
        <v>415</v>
      </c>
      <c r="B3066" s="114" t="s">
        <v>416</v>
      </c>
      <c r="C3066" s="40" t="s">
        <v>65</v>
      </c>
      <c r="D3066" s="6" t="s">
        <v>178</v>
      </c>
      <c r="E3066" s="7" t="s">
        <v>179</v>
      </c>
      <c r="F3066" s="6" t="s">
        <v>3983</v>
      </c>
      <c r="G3066" s="6" t="s">
        <v>4936</v>
      </c>
      <c r="H3066" s="6" t="s">
        <v>38</v>
      </c>
      <c r="I3066" s="8" t="s">
        <v>39</v>
      </c>
      <c r="J3066" s="15" t="s">
        <v>7586</v>
      </c>
      <c r="K3066" s="7" t="s">
        <v>3304</v>
      </c>
      <c r="L3066" s="19">
        <v>2875220</v>
      </c>
      <c r="M3066" s="19">
        <f t="shared" si="144"/>
        <v>2875220</v>
      </c>
      <c r="N3066" s="11">
        <f>M3066*(1+VOTOS!$P$3%)^Q3066</f>
        <v>2896106.0417618947</v>
      </c>
      <c r="O3066" s="54">
        <f t="shared" si="142"/>
        <v>2896106.0417618947</v>
      </c>
      <c r="P3066" s="103">
        <f t="shared" si="143"/>
        <v>1.9272822075627767E-5</v>
      </c>
      <c r="Q3066" s="6">
        <v>60</v>
      </c>
      <c r="R3066" s="6"/>
      <c r="S3066" s="6" t="s">
        <v>11</v>
      </c>
    </row>
    <row r="3067" spans="1:20" s="47" customFormat="1" ht="14" x14ac:dyDescent="0.15">
      <c r="A3067" s="8" t="s">
        <v>415</v>
      </c>
      <c r="B3067" s="114" t="s">
        <v>416</v>
      </c>
      <c r="C3067" s="40" t="s">
        <v>65</v>
      </c>
      <c r="D3067" s="6" t="s">
        <v>178</v>
      </c>
      <c r="E3067" s="7" t="s">
        <v>179</v>
      </c>
      <c r="F3067" s="6" t="s">
        <v>3983</v>
      </c>
      <c r="G3067" s="6" t="s">
        <v>4936</v>
      </c>
      <c r="H3067" s="6" t="s">
        <v>38</v>
      </c>
      <c r="I3067" s="8" t="s">
        <v>39</v>
      </c>
      <c r="J3067" s="15" t="s">
        <v>7586</v>
      </c>
      <c r="K3067" s="7" t="s">
        <v>2074</v>
      </c>
      <c r="L3067" s="19">
        <v>2234998</v>
      </c>
      <c r="M3067" s="19">
        <f t="shared" si="144"/>
        <v>2234998</v>
      </c>
      <c r="N3067" s="11">
        <f>M3067*(1+VOTOS!$P$3%)^Q3067</f>
        <v>2254766.5491995122</v>
      </c>
      <c r="O3067" s="54">
        <f t="shared" si="142"/>
        <v>2254766.5491995122</v>
      </c>
      <c r="P3067" s="103">
        <f t="shared" si="143"/>
        <v>1.5004876858156198E-5</v>
      </c>
      <c r="Q3067" s="6">
        <v>73</v>
      </c>
      <c r="R3067" s="6"/>
      <c r="S3067" s="6" t="s">
        <v>11</v>
      </c>
    </row>
    <row r="3068" spans="1:20" s="47" customFormat="1" ht="14" x14ac:dyDescent="0.15">
      <c r="A3068" s="8" t="s">
        <v>415</v>
      </c>
      <c r="B3068" s="114" t="s">
        <v>416</v>
      </c>
      <c r="C3068" s="40" t="s">
        <v>65</v>
      </c>
      <c r="D3068" s="6" t="s">
        <v>178</v>
      </c>
      <c r="E3068" s="7" t="s">
        <v>179</v>
      </c>
      <c r="F3068" s="6" t="s">
        <v>3983</v>
      </c>
      <c r="G3068" s="6" t="s">
        <v>4936</v>
      </c>
      <c r="H3068" s="6" t="s">
        <v>38</v>
      </c>
      <c r="I3068" s="8" t="s">
        <v>39</v>
      </c>
      <c r="J3068" s="15" t="s">
        <v>7586</v>
      </c>
      <c r="K3068" s="7" t="s">
        <v>4336</v>
      </c>
      <c r="L3068" s="19">
        <v>1223566</v>
      </c>
      <c r="M3068" s="19">
        <f t="shared" si="144"/>
        <v>1223566</v>
      </c>
      <c r="N3068" s="11">
        <f>M3068*(1+VOTOS!$P$3%)^Q3068</f>
        <v>1224451.9250928718</v>
      </c>
      <c r="O3068" s="54">
        <f t="shared" si="142"/>
        <v>1224451.9250928718</v>
      </c>
      <c r="P3068" s="103">
        <f t="shared" si="143"/>
        <v>8.1484047034818461E-6</v>
      </c>
      <c r="Q3068" s="6">
        <v>6</v>
      </c>
      <c r="R3068" s="6"/>
      <c r="S3068" s="6" t="s">
        <v>11</v>
      </c>
    </row>
    <row r="3069" spans="1:20" s="47" customFormat="1" ht="14" x14ac:dyDescent="0.15">
      <c r="A3069" s="8" t="s">
        <v>415</v>
      </c>
      <c r="B3069" s="114" t="s">
        <v>416</v>
      </c>
      <c r="C3069" s="40" t="s">
        <v>65</v>
      </c>
      <c r="D3069" s="6" t="s">
        <v>178</v>
      </c>
      <c r="E3069" s="7" t="s">
        <v>179</v>
      </c>
      <c r="F3069" s="6" t="s">
        <v>3983</v>
      </c>
      <c r="G3069" s="6" t="s">
        <v>4936</v>
      </c>
      <c r="H3069" s="6" t="s">
        <v>38</v>
      </c>
      <c r="I3069" s="8" t="s">
        <v>39</v>
      </c>
      <c r="J3069" s="15" t="s">
        <v>7586</v>
      </c>
      <c r="K3069" s="7" t="s">
        <v>3298</v>
      </c>
      <c r="L3069" s="19">
        <v>1064071</v>
      </c>
      <c r="M3069" s="19">
        <f t="shared" si="144"/>
        <v>1064071</v>
      </c>
      <c r="N3069" s="11">
        <f>M3069*(1+VOTOS!$P$3%)^Q3069</f>
        <v>1069992.0009596832</v>
      </c>
      <c r="O3069" s="54">
        <f t="shared" si="142"/>
        <v>1069992.0009596832</v>
      </c>
      <c r="P3069" s="103">
        <f t="shared" si="143"/>
        <v>7.1205146356779504E-6</v>
      </c>
      <c r="Q3069" s="6">
        <v>46</v>
      </c>
      <c r="R3069" s="6"/>
      <c r="S3069" s="6" t="s">
        <v>11</v>
      </c>
    </row>
    <row r="3070" spans="1:20" s="47" customFormat="1" ht="14" x14ac:dyDescent="0.15">
      <c r="A3070" s="8" t="s">
        <v>415</v>
      </c>
      <c r="B3070" s="114" t="s">
        <v>416</v>
      </c>
      <c r="C3070" s="40" t="s">
        <v>65</v>
      </c>
      <c r="D3070" s="6" t="s">
        <v>178</v>
      </c>
      <c r="E3070" s="7" t="s">
        <v>179</v>
      </c>
      <c r="F3070" s="6" t="s">
        <v>3983</v>
      </c>
      <c r="G3070" s="6" t="s">
        <v>4936</v>
      </c>
      <c r="H3070" s="6" t="s">
        <v>38</v>
      </c>
      <c r="I3070" s="8" t="s">
        <v>39</v>
      </c>
      <c r="J3070" s="15" t="s">
        <v>7586</v>
      </c>
      <c r="K3070" s="7" t="s">
        <v>3018</v>
      </c>
      <c r="L3070" s="19">
        <v>869889</v>
      </c>
      <c r="M3070" s="19">
        <f t="shared" si="144"/>
        <v>869889</v>
      </c>
      <c r="N3070" s="11">
        <f>M3070*(1+VOTOS!$P$3%)^Q3070</f>
        <v>871674.74450371042</v>
      </c>
      <c r="O3070" s="54">
        <f t="shared" si="142"/>
        <v>871674.74450371042</v>
      </c>
      <c r="P3070" s="103">
        <f t="shared" si="143"/>
        <v>5.8007655853713024E-6</v>
      </c>
      <c r="Q3070" s="6">
        <v>17</v>
      </c>
      <c r="R3070" s="6"/>
      <c r="S3070" s="6" t="s">
        <v>11</v>
      </c>
    </row>
    <row r="3071" spans="1:20" s="47" customFormat="1" ht="14" x14ac:dyDescent="0.15">
      <c r="A3071" s="8" t="s">
        <v>415</v>
      </c>
      <c r="B3071" s="114" t="s">
        <v>416</v>
      </c>
      <c r="C3071" s="40" t="s">
        <v>65</v>
      </c>
      <c r="D3071" s="6" t="s">
        <v>178</v>
      </c>
      <c r="E3071" s="7" t="s">
        <v>179</v>
      </c>
      <c r="F3071" s="6" t="s">
        <v>3983</v>
      </c>
      <c r="G3071" s="6" t="s">
        <v>4936</v>
      </c>
      <c r="H3071" s="6" t="s">
        <v>38</v>
      </c>
      <c r="I3071" s="8" t="s">
        <v>39</v>
      </c>
      <c r="J3071" s="15" t="s">
        <v>7586</v>
      </c>
      <c r="K3071" s="7" t="s">
        <v>4334</v>
      </c>
      <c r="L3071" s="19">
        <v>781612</v>
      </c>
      <c r="M3071" s="19">
        <f t="shared" si="144"/>
        <v>781612</v>
      </c>
      <c r="N3071" s="11">
        <f>M3071*(1+VOTOS!$P$3%)^Q3071</f>
        <v>784635.01898267632</v>
      </c>
      <c r="O3071" s="54">
        <f t="shared" si="142"/>
        <v>784635.01898267632</v>
      </c>
      <c r="P3071" s="103">
        <f t="shared" si="143"/>
        <v>5.2215391622746431E-6</v>
      </c>
      <c r="Q3071" s="6">
        <v>32</v>
      </c>
      <c r="R3071" s="6"/>
      <c r="S3071" s="6" t="s">
        <v>11</v>
      </c>
    </row>
    <row r="3072" spans="1:20" s="47" customFormat="1" ht="14" x14ac:dyDescent="0.15">
      <c r="A3072" s="8" t="s">
        <v>415</v>
      </c>
      <c r="B3072" s="114" t="s">
        <v>416</v>
      </c>
      <c r="C3072" s="40" t="s">
        <v>65</v>
      </c>
      <c r="D3072" s="6" t="s">
        <v>178</v>
      </c>
      <c r="E3072" s="7" t="s">
        <v>179</v>
      </c>
      <c r="F3072" s="6" t="s">
        <v>3983</v>
      </c>
      <c r="G3072" s="6" t="s">
        <v>4936</v>
      </c>
      <c r="H3072" s="6" t="s">
        <v>38</v>
      </c>
      <c r="I3072" s="8" t="s">
        <v>39</v>
      </c>
      <c r="J3072" s="15" t="s">
        <v>7586</v>
      </c>
      <c r="K3072" s="7" t="s">
        <v>3294</v>
      </c>
      <c r="L3072" s="19">
        <v>763562</v>
      </c>
      <c r="M3072" s="19">
        <f t="shared" si="144"/>
        <v>763562</v>
      </c>
      <c r="N3072" s="11">
        <f>M3072*(1+VOTOS!$P$3%)^Q3072</f>
        <v>769108.63219503057</v>
      </c>
      <c r="O3072" s="54">
        <f t="shared" si="142"/>
        <v>769108.63219503057</v>
      </c>
      <c r="P3072" s="103">
        <f t="shared" si="143"/>
        <v>5.1182151521311371E-6</v>
      </c>
      <c r="Q3072" s="6">
        <v>60</v>
      </c>
      <c r="R3072" s="6"/>
      <c r="S3072" s="6" t="s">
        <v>11</v>
      </c>
    </row>
    <row r="3073" spans="1:20" s="47" customFormat="1" ht="14" x14ac:dyDescent="0.15">
      <c r="A3073" s="8" t="s">
        <v>415</v>
      </c>
      <c r="B3073" s="114" t="s">
        <v>416</v>
      </c>
      <c r="C3073" s="40" t="s">
        <v>65</v>
      </c>
      <c r="D3073" s="6" t="s">
        <v>178</v>
      </c>
      <c r="E3073" s="7" t="s">
        <v>179</v>
      </c>
      <c r="F3073" s="6" t="s">
        <v>3983</v>
      </c>
      <c r="G3073" s="6" t="s">
        <v>4936</v>
      </c>
      <c r="H3073" s="6" t="s">
        <v>38</v>
      </c>
      <c r="I3073" s="8" t="s">
        <v>39</v>
      </c>
      <c r="J3073" s="15" t="s">
        <v>7586</v>
      </c>
      <c r="K3073" s="7" t="s">
        <v>3021</v>
      </c>
      <c r="L3073" s="19">
        <v>3553373</v>
      </c>
      <c r="M3073" s="19">
        <f t="shared" si="144"/>
        <v>0</v>
      </c>
      <c r="N3073" s="11">
        <f>M3073*(1+VOTOS!$P$3%)^Q3073</f>
        <v>0</v>
      </c>
      <c r="O3073" s="54">
        <f t="shared" si="142"/>
        <v>3553373</v>
      </c>
      <c r="P3073" s="103">
        <f t="shared" si="143"/>
        <v>2.3646760377488306E-5</v>
      </c>
      <c r="Q3073" s="6">
        <v>0</v>
      </c>
      <c r="R3073" s="6"/>
      <c r="S3073" s="6" t="s">
        <v>11</v>
      </c>
    </row>
    <row r="3074" spans="1:20" s="47" customFormat="1" ht="14" x14ac:dyDescent="0.15">
      <c r="A3074" s="8" t="s">
        <v>415</v>
      </c>
      <c r="B3074" s="114" t="s">
        <v>416</v>
      </c>
      <c r="C3074" s="40" t="s">
        <v>65</v>
      </c>
      <c r="D3074" s="6" t="s">
        <v>585</v>
      </c>
      <c r="E3074" s="7" t="s">
        <v>586</v>
      </c>
      <c r="F3074" s="6" t="s">
        <v>4338</v>
      </c>
      <c r="G3074" s="6" t="s">
        <v>5224</v>
      </c>
      <c r="H3074" s="6" t="s">
        <v>38</v>
      </c>
      <c r="I3074" s="8" t="s">
        <v>39</v>
      </c>
      <c r="J3074" s="15" t="s">
        <v>7586</v>
      </c>
      <c r="K3074" s="7" t="s">
        <v>4339</v>
      </c>
      <c r="L3074" s="19">
        <v>16757968</v>
      </c>
      <c r="M3074" s="19">
        <f t="shared" si="144"/>
        <v>16757968</v>
      </c>
      <c r="N3074" s="11">
        <f>M3074*(1+VOTOS!$P$3%)^Q3074</f>
        <v>18050672.232095089</v>
      </c>
      <c r="O3074" s="54">
        <f t="shared" si="142"/>
        <v>18050672.232095089</v>
      </c>
      <c r="P3074" s="103">
        <f t="shared" si="143"/>
        <v>1.201224641840118E-4</v>
      </c>
      <c r="Q3074" s="6">
        <v>616</v>
      </c>
      <c r="R3074" s="6"/>
      <c r="S3074" s="6" t="s">
        <v>11</v>
      </c>
    </row>
    <row r="3075" spans="1:20" s="47" customFormat="1" ht="14" x14ac:dyDescent="0.15">
      <c r="A3075" s="8" t="s">
        <v>415</v>
      </c>
      <c r="B3075" s="114" t="s">
        <v>416</v>
      </c>
      <c r="C3075" s="40" t="s">
        <v>88</v>
      </c>
      <c r="D3075" s="6" t="s">
        <v>1035</v>
      </c>
      <c r="E3075" s="7" t="s">
        <v>1036</v>
      </c>
      <c r="F3075" s="6" t="s">
        <v>5123</v>
      </c>
      <c r="G3075" s="6" t="s">
        <v>5224</v>
      </c>
      <c r="H3075" s="6" t="s">
        <v>38</v>
      </c>
      <c r="I3075" s="8" t="s">
        <v>39</v>
      </c>
      <c r="J3075" s="15" t="s">
        <v>7586</v>
      </c>
      <c r="K3075" s="7" t="s">
        <v>5124</v>
      </c>
      <c r="L3075" s="19">
        <v>4389416</v>
      </c>
      <c r="M3075" s="19">
        <f t="shared" si="144"/>
        <v>0</v>
      </c>
      <c r="N3075" s="11">
        <f>M3075*(1+VOTOS!$P$3%)^Q3075</f>
        <v>0</v>
      </c>
      <c r="O3075" s="54">
        <f t="shared" si="142"/>
        <v>4389416</v>
      </c>
      <c r="P3075" s="103">
        <f t="shared" si="143"/>
        <v>2.921040609840656E-5</v>
      </c>
      <c r="Q3075" s="6">
        <v>0</v>
      </c>
      <c r="R3075" s="6"/>
      <c r="S3075" s="6" t="s">
        <v>11</v>
      </c>
    </row>
    <row r="3076" spans="1:20" s="47" customFormat="1" ht="14" x14ac:dyDescent="0.15">
      <c r="A3076" s="8" t="s">
        <v>415</v>
      </c>
      <c r="B3076" s="114" t="s">
        <v>416</v>
      </c>
      <c r="C3076" s="40" t="s">
        <v>65</v>
      </c>
      <c r="D3076" s="6" t="s">
        <v>1351</v>
      </c>
      <c r="E3076" s="7" t="s">
        <v>1352</v>
      </c>
      <c r="F3076" s="6" t="s">
        <v>4910</v>
      </c>
      <c r="G3076" s="6" t="s">
        <v>2379</v>
      </c>
      <c r="H3076" s="6" t="s">
        <v>38</v>
      </c>
      <c r="I3076" s="8" t="s">
        <v>39</v>
      </c>
      <c r="J3076" s="15" t="s">
        <v>7586</v>
      </c>
      <c r="K3076" s="7" t="s">
        <v>4911</v>
      </c>
      <c r="L3076" s="19">
        <v>2150616</v>
      </c>
      <c r="M3076" s="19">
        <f t="shared" si="144"/>
        <v>2150616</v>
      </c>
      <c r="N3076" s="11">
        <f>M3076*(1+VOTOS!$P$3%)^Q3076</f>
        <v>2153211.8884170111</v>
      </c>
      <c r="O3076" s="54">
        <f t="shared" si="142"/>
        <v>2153211.8884170111</v>
      </c>
      <c r="P3076" s="103">
        <f t="shared" si="143"/>
        <v>1.4329057368127734E-5</v>
      </c>
      <c r="Q3076" s="6">
        <v>10</v>
      </c>
      <c r="R3076" s="6"/>
      <c r="S3076" s="6" t="s">
        <v>11</v>
      </c>
    </row>
    <row r="3077" spans="1:20" s="47" customFormat="1" ht="14" x14ac:dyDescent="0.15">
      <c r="A3077" s="8" t="s">
        <v>5234</v>
      </c>
      <c r="B3077" s="114" t="s">
        <v>416</v>
      </c>
      <c r="C3077" s="40" t="s">
        <v>65</v>
      </c>
      <c r="D3077" s="6" t="s">
        <v>539</v>
      </c>
      <c r="E3077" s="7" t="s">
        <v>540</v>
      </c>
      <c r="F3077" s="6" t="s">
        <v>6477</v>
      </c>
      <c r="G3077" s="6" t="s">
        <v>5224</v>
      </c>
      <c r="H3077" s="6" t="s">
        <v>38</v>
      </c>
      <c r="I3077" s="8" t="s">
        <v>39</v>
      </c>
      <c r="J3077" s="15" t="s">
        <v>7586</v>
      </c>
      <c r="K3077" s="7" t="s">
        <v>1441</v>
      </c>
      <c r="L3077" s="19">
        <v>18483610.134299997</v>
      </c>
      <c r="M3077" s="19">
        <f t="shared" si="144"/>
        <v>18483610.134299997</v>
      </c>
      <c r="N3077" s="11">
        <f>M3077*(1+VOTOS!$P$3%)^Q3077</f>
        <v>20964359.219931319</v>
      </c>
      <c r="O3077" s="54">
        <f t="shared" si="142"/>
        <v>20964359.219931319</v>
      </c>
      <c r="P3077" s="103">
        <f t="shared" si="143"/>
        <v>1.3951228282009899E-4</v>
      </c>
      <c r="Q3077" s="6">
        <v>1044</v>
      </c>
      <c r="R3077" s="6"/>
      <c r="S3077" s="6" t="s">
        <v>7577</v>
      </c>
    </row>
    <row r="3078" spans="1:20" s="47" customFormat="1" ht="14" x14ac:dyDescent="0.15">
      <c r="A3078" s="14" t="s">
        <v>5234</v>
      </c>
      <c r="B3078" s="115" t="s">
        <v>416</v>
      </c>
      <c r="C3078" s="40" t="s">
        <v>65</v>
      </c>
      <c r="D3078" s="6" t="s">
        <v>429</v>
      </c>
      <c r="E3078" s="7" t="s">
        <v>430</v>
      </c>
      <c r="F3078" s="6" t="s">
        <v>2757</v>
      </c>
      <c r="G3078" s="6" t="s">
        <v>102</v>
      </c>
      <c r="H3078" s="14" t="s">
        <v>38</v>
      </c>
      <c r="I3078" s="14" t="s">
        <v>39</v>
      </c>
      <c r="J3078" s="15" t="s">
        <v>7586</v>
      </c>
      <c r="K3078" s="65" t="s">
        <v>7601</v>
      </c>
      <c r="L3078" s="109">
        <v>13450371</v>
      </c>
      <c r="M3078" s="19">
        <f t="shared" si="144"/>
        <v>0</v>
      </c>
      <c r="N3078" s="11">
        <f>M3078*(1+VOTOS!$P$3%)^Q3078</f>
        <v>0</v>
      </c>
      <c r="O3078" s="54">
        <f t="shared" si="142"/>
        <v>13450371</v>
      </c>
      <c r="P3078" s="103">
        <f t="shared" si="143"/>
        <v>8.9508672471287921E-5</v>
      </c>
      <c r="Q3078" s="6">
        <v>0</v>
      </c>
      <c r="R3078" s="6"/>
      <c r="S3078" s="6" t="s">
        <v>11</v>
      </c>
    </row>
    <row r="3079" spans="1:20" s="47" customFormat="1" ht="14" x14ac:dyDescent="0.15">
      <c r="A3079" s="8" t="s">
        <v>415</v>
      </c>
      <c r="B3079" s="114" t="s">
        <v>416</v>
      </c>
      <c r="C3079" s="40" t="s">
        <v>65</v>
      </c>
      <c r="D3079" s="6" t="s">
        <v>429</v>
      </c>
      <c r="E3079" s="7" t="s">
        <v>430</v>
      </c>
      <c r="F3079" s="6" t="s">
        <v>2757</v>
      </c>
      <c r="G3079" s="6" t="s">
        <v>102</v>
      </c>
      <c r="H3079" s="6" t="s">
        <v>38</v>
      </c>
      <c r="I3079" s="8" t="s">
        <v>39</v>
      </c>
      <c r="J3079" s="15" t="s">
        <v>7586</v>
      </c>
      <c r="K3079" s="7" t="s">
        <v>2758</v>
      </c>
      <c r="L3079" s="19">
        <v>11427811</v>
      </c>
      <c r="M3079" s="19">
        <f t="shared" si="144"/>
        <v>11427811</v>
      </c>
      <c r="N3079" s="11">
        <f>M3079*(1+VOTOS!$P$3%)^Q3079</f>
        <v>11451270.488144685</v>
      </c>
      <c r="O3079" s="54">
        <f t="shared" ref="O3079:O3142" si="145">+IF(N3079&gt;0,N3079,L3079)</f>
        <v>11451270.488144685</v>
      </c>
      <c r="P3079" s="103">
        <f t="shared" ref="P3079:P3142" si="146">+O3079/$O$4</f>
        <v>7.6205185678779257E-5</v>
      </c>
      <c r="Q3079" s="6">
        <v>17</v>
      </c>
      <c r="R3079" s="6"/>
      <c r="S3079" s="6" t="s">
        <v>11</v>
      </c>
    </row>
    <row r="3080" spans="1:20" s="47" customFormat="1" ht="14" x14ac:dyDescent="0.15">
      <c r="A3080" s="8" t="s">
        <v>415</v>
      </c>
      <c r="B3080" s="114" t="s">
        <v>416</v>
      </c>
      <c r="C3080" s="40" t="s">
        <v>65</v>
      </c>
      <c r="D3080" s="6" t="s">
        <v>429</v>
      </c>
      <c r="E3080" s="7" t="s">
        <v>430</v>
      </c>
      <c r="F3080" s="6" t="s">
        <v>2757</v>
      </c>
      <c r="G3080" s="6" t="s">
        <v>102</v>
      </c>
      <c r="H3080" s="6" t="s">
        <v>38</v>
      </c>
      <c r="I3080" s="8" t="s">
        <v>39</v>
      </c>
      <c r="J3080" s="15" t="s">
        <v>7586</v>
      </c>
      <c r="K3080" s="7" t="s">
        <v>4341</v>
      </c>
      <c r="L3080" s="19">
        <v>5795435</v>
      </c>
      <c r="M3080" s="19">
        <f t="shared" si="144"/>
        <v>5795435</v>
      </c>
      <c r="N3080" s="11">
        <f>M3080*(1+VOTOS!$P$3%)^Q3080</f>
        <v>5847400.940470201</v>
      </c>
      <c r="O3080" s="54">
        <f t="shared" si="145"/>
        <v>5847400.940470201</v>
      </c>
      <c r="P3080" s="103">
        <f t="shared" si="146"/>
        <v>3.8912911442282754E-5</v>
      </c>
      <c r="Q3080" s="6">
        <v>74</v>
      </c>
      <c r="R3080" s="6"/>
      <c r="S3080" s="6" t="s">
        <v>11</v>
      </c>
    </row>
    <row r="3081" spans="1:20" s="47" customFormat="1" ht="14" x14ac:dyDescent="0.15">
      <c r="A3081" s="8" t="s">
        <v>415</v>
      </c>
      <c r="B3081" s="114" t="s">
        <v>416</v>
      </c>
      <c r="C3081" s="40" t="s">
        <v>65</v>
      </c>
      <c r="D3081" s="6" t="s">
        <v>429</v>
      </c>
      <c r="E3081" s="7" t="s">
        <v>430</v>
      </c>
      <c r="F3081" s="6" t="s">
        <v>2757</v>
      </c>
      <c r="G3081" s="6" t="s">
        <v>102</v>
      </c>
      <c r="H3081" s="6" t="s">
        <v>38</v>
      </c>
      <c r="I3081" s="8" t="s">
        <v>39</v>
      </c>
      <c r="J3081" s="15" t="s">
        <v>7586</v>
      </c>
      <c r="K3081" s="7" t="s">
        <v>4342</v>
      </c>
      <c r="L3081" s="19">
        <v>5262004</v>
      </c>
      <c r="M3081" s="19">
        <f t="shared" si="144"/>
        <v>5262004</v>
      </c>
      <c r="N3081" s="11">
        <f>M3081*(1+VOTOS!$P$3%)^Q3081</f>
        <v>5286818.1242829282</v>
      </c>
      <c r="O3081" s="54">
        <f t="shared" si="145"/>
        <v>5286818.1242829282</v>
      </c>
      <c r="P3081" s="103">
        <f t="shared" si="146"/>
        <v>3.5182380612528036E-5</v>
      </c>
      <c r="Q3081" s="6">
        <v>39</v>
      </c>
      <c r="R3081" s="6"/>
      <c r="S3081" s="6" t="s">
        <v>11</v>
      </c>
    </row>
    <row r="3082" spans="1:20" s="47" customFormat="1" ht="14" x14ac:dyDescent="0.15">
      <c r="A3082" s="8" t="s">
        <v>415</v>
      </c>
      <c r="B3082" s="114" t="s">
        <v>416</v>
      </c>
      <c r="C3082" s="40" t="s">
        <v>65</v>
      </c>
      <c r="D3082" s="6" t="s">
        <v>429</v>
      </c>
      <c r="E3082" s="7" t="s">
        <v>430</v>
      </c>
      <c r="F3082" s="6" t="s">
        <v>2757</v>
      </c>
      <c r="G3082" s="6" t="s">
        <v>102</v>
      </c>
      <c r="H3082" s="6" t="s">
        <v>38</v>
      </c>
      <c r="I3082" s="8" t="s">
        <v>39</v>
      </c>
      <c r="J3082" s="15" t="s">
        <v>7586</v>
      </c>
      <c r="K3082" s="7" t="s">
        <v>4340</v>
      </c>
      <c r="L3082" s="19">
        <v>2688440</v>
      </c>
      <c r="M3082" s="19">
        <f t="shared" si="144"/>
        <v>2688440</v>
      </c>
      <c r="N3082" s="11">
        <f>M3082*(1+VOTOS!$P$3%)^Q3082</f>
        <v>2730932.7317442354</v>
      </c>
      <c r="O3082" s="54">
        <f t="shared" si="145"/>
        <v>2730932.7317442354</v>
      </c>
      <c r="P3082" s="103">
        <f t="shared" si="146"/>
        <v>1.8173637249620426E-5</v>
      </c>
      <c r="Q3082" s="6">
        <v>130</v>
      </c>
      <c r="R3082" s="6"/>
      <c r="S3082" s="6" t="s">
        <v>11</v>
      </c>
    </row>
    <row r="3083" spans="1:20" s="47" customFormat="1" ht="14" x14ac:dyDescent="0.15">
      <c r="A3083" s="8" t="s">
        <v>415</v>
      </c>
      <c r="B3083" s="114" t="s">
        <v>416</v>
      </c>
      <c r="C3083" s="40" t="s">
        <v>65</v>
      </c>
      <c r="D3083" s="6" t="s">
        <v>429</v>
      </c>
      <c r="E3083" s="7" t="s">
        <v>430</v>
      </c>
      <c r="F3083" s="6" t="s">
        <v>2757</v>
      </c>
      <c r="G3083" s="6" t="s">
        <v>102</v>
      </c>
      <c r="H3083" s="6" t="s">
        <v>38</v>
      </c>
      <c r="I3083" s="8" t="s">
        <v>39</v>
      </c>
      <c r="J3083" s="15" t="s">
        <v>7586</v>
      </c>
      <c r="K3083" s="7" t="s">
        <v>2758</v>
      </c>
      <c r="L3083" s="19">
        <v>1591050</v>
      </c>
      <c r="M3083" s="19">
        <f t="shared" si="144"/>
        <v>1591050</v>
      </c>
      <c r="N3083" s="11">
        <f>M3083*(1+VOTOS!$P$3%)^Q3083</f>
        <v>1594316.1739516519</v>
      </c>
      <c r="O3083" s="54">
        <f t="shared" si="145"/>
        <v>1594316.1739516519</v>
      </c>
      <c r="P3083" s="103">
        <f t="shared" si="146"/>
        <v>1.0609753755484909E-5</v>
      </c>
      <c r="Q3083" s="6">
        <v>17</v>
      </c>
      <c r="R3083" s="6"/>
      <c r="S3083" s="6" t="s">
        <v>11</v>
      </c>
    </row>
    <row r="3084" spans="1:20" s="47" customFormat="1" ht="14" x14ac:dyDescent="0.15">
      <c r="A3084" s="14" t="s">
        <v>5234</v>
      </c>
      <c r="B3084" s="115" t="s">
        <v>416</v>
      </c>
      <c r="C3084" s="40" t="s">
        <v>65</v>
      </c>
      <c r="D3084" s="12" t="s">
        <v>666</v>
      </c>
      <c r="E3084" s="51" t="s">
        <v>667</v>
      </c>
      <c r="F3084" s="14" t="s">
        <v>6015</v>
      </c>
      <c r="G3084" s="14" t="s">
        <v>37</v>
      </c>
      <c r="H3084" s="14" t="s">
        <v>38</v>
      </c>
      <c r="I3084" s="14" t="s">
        <v>39</v>
      </c>
      <c r="J3084" s="15" t="s">
        <v>7586</v>
      </c>
      <c r="K3084" s="52" t="s">
        <v>4567</v>
      </c>
      <c r="L3084" s="109">
        <v>6850592.5</v>
      </c>
      <c r="M3084" s="19">
        <f t="shared" si="144"/>
        <v>6850592.5</v>
      </c>
      <c r="N3084" s="11">
        <f>M3084*(1+VOTOS!$P$3%)^Q3084</f>
        <v>6968951.8652468007</v>
      </c>
      <c r="O3084" s="54">
        <f t="shared" si="145"/>
        <v>6968951.8652468007</v>
      </c>
      <c r="P3084" s="103">
        <f t="shared" si="146"/>
        <v>4.6376537121135686E-5</v>
      </c>
      <c r="Q3084" s="6">
        <v>142</v>
      </c>
      <c r="R3084" s="6"/>
      <c r="S3084" s="6" t="s">
        <v>7</v>
      </c>
      <c r="T3084" s="75"/>
    </row>
    <row r="3085" spans="1:20" s="47" customFormat="1" ht="14" x14ac:dyDescent="0.15">
      <c r="A3085" s="14" t="s">
        <v>5234</v>
      </c>
      <c r="B3085" s="115" t="s">
        <v>416</v>
      </c>
      <c r="C3085" s="40" t="s">
        <v>65</v>
      </c>
      <c r="D3085" s="12" t="s">
        <v>666</v>
      </c>
      <c r="E3085" s="51" t="s">
        <v>667</v>
      </c>
      <c r="F3085" s="14" t="s">
        <v>6015</v>
      </c>
      <c r="G3085" s="14" t="s">
        <v>37</v>
      </c>
      <c r="H3085" s="14" t="s">
        <v>38</v>
      </c>
      <c r="I3085" s="14" t="s">
        <v>39</v>
      </c>
      <c r="J3085" s="15" t="s">
        <v>7586</v>
      </c>
      <c r="K3085" s="52" t="s">
        <v>6016</v>
      </c>
      <c r="L3085" s="109">
        <v>6408711</v>
      </c>
      <c r="M3085" s="19">
        <f t="shared" si="144"/>
        <v>0</v>
      </c>
      <c r="N3085" s="11">
        <f>M3085*(1+VOTOS!$P$3%)^Q3085</f>
        <v>0</v>
      </c>
      <c r="O3085" s="54">
        <f t="shared" si="145"/>
        <v>6408711</v>
      </c>
      <c r="P3085" s="103">
        <f t="shared" si="146"/>
        <v>4.2648281884725714E-5</v>
      </c>
      <c r="Q3085" s="6">
        <v>0</v>
      </c>
      <c r="R3085" s="6"/>
      <c r="S3085" s="6" t="s">
        <v>7</v>
      </c>
      <c r="T3085" s="75"/>
    </row>
    <row r="3086" spans="1:20" s="47" customFormat="1" ht="14" x14ac:dyDescent="0.15">
      <c r="A3086" s="14" t="s">
        <v>5234</v>
      </c>
      <c r="B3086" s="115" t="s">
        <v>416</v>
      </c>
      <c r="C3086" s="40" t="s">
        <v>65</v>
      </c>
      <c r="D3086" s="12" t="s">
        <v>77</v>
      </c>
      <c r="E3086" s="51" t="s">
        <v>78</v>
      </c>
      <c r="F3086" s="14" t="s">
        <v>2759</v>
      </c>
      <c r="G3086" s="14" t="s">
        <v>37</v>
      </c>
      <c r="H3086" s="14" t="s">
        <v>38</v>
      </c>
      <c r="I3086" s="14" t="s">
        <v>39</v>
      </c>
      <c r="J3086" s="15" t="s">
        <v>7586</v>
      </c>
      <c r="K3086" s="52" t="s">
        <v>5756</v>
      </c>
      <c r="L3086" s="109">
        <v>8101115.5</v>
      </c>
      <c r="M3086" s="19">
        <f t="shared" si="144"/>
        <v>8101115.5</v>
      </c>
      <c r="N3086" s="11">
        <f>M3086*(1+VOTOS!$P$3%)^Q3086</f>
        <v>8261983.756398838</v>
      </c>
      <c r="O3086" s="54">
        <f t="shared" si="145"/>
        <v>8261983.756398838</v>
      </c>
      <c r="P3086" s="103">
        <f t="shared" si="146"/>
        <v>5.4981323415882326E-5</v>
      </c>
      <c r="Q3086" s="6">
        <v>163</v>
      </c>
      <c r="R3086" s="6"/>
      <c r="S3086" s="6" t="s">
        <v>7</v>
      </c>
      <c r="T3086" s="75"/>
    </row>
    <row r="3087" spans="1:20" s="47" customFormat="1" ht="14" x14ac:dyDescent="0.15">
      <c r="A3087" s="14" t="s">
        <v>5234</v>
      </c>
      <c r="B3087" s="115" t="s">
        <v>416</v>
      </c>
      <c r="C3087" s="40" t="s">
        <v>65</v>
      </c>
      <c r="D3087" s="12" t="s">
        <v>77</v>
      </c>
      <c r="E3087" s="51" t="s">
        <v>78</v>
      </c>
      <c r="F3087" s="14" t="s">
        <v>2759</v>
      </c>
      <c r="G3087" s="14" t="s">
        <v>37</v>
      </c>
      <c r="H3087" s="14" t="s">
        <v>38</v>
      </c>
      <c r="I3087" s="14" t="s">
        <v>39</v>
      </c>
      <c r="J3087" s="15" t="s">
        <v>7586</v>
      </c>
      <c r="K3087" s="52" t="s">
        <v>5744</v>
      </c>
      <c r="L3087" s="109">
        <v>7285161.5</v>
      </c>
      <c r="M3087" s="19">
        <f t="shared" si="144"/>
        <v>7285161.5</v>
      </c>
      <c r="N3087" s="11">
        <f>M3087*(1+VOTOS!$P$3%)^Q3087</f>
        <v>7441487.5919635016</v>
      </c>
      <c r="O3087" s="54">
        <f t="shared" si="145"/>
        <v>7441487.5919635016</v>
      </c>
      <c r="P3087" s="103">
        <f t="shared" si="146"/>
        <v>4.9521137786326791E-5</v>
      </c>
      <c r="Q3087" s="6">
        <v>176</v>
      </c>
      <c r="R3087" s="6"/>
      <c r="S3087" s="6" t="s">
        <v>7</v>
      </c>
      <c r="T3087" s="75"/>
    </row>
    <row r="3088" spans="1:20" s="47" customFormat="1" ht="14" x14ac:dyDescent="0.15">
      <c r="A3088" s="14" t="s">
        <v>5234</v>
      </c>
      <c r="B3088" s="115" t="s">
        <v>416</v>
      </c>
      <c r="C3088" s="40" t="s">
        <v>65</v>
      </c>
      <c r="D3088" s="12" t="s">
        <v>77</v>
      </c>
      <c r="E3088" s="51" t="s">
        <v>78</v>
      </c>
      <c r="F3088" s="14" t="s">
        <v>2759</v>
      </c>
      <c r="G3088" s="14" t="s">
        <v>37</v>
      </c>
      <c r="H3088" s="14" t="s">
        <v>38</v>
      </c>
      <c r="I3088" s="14" t="s">
        <v>39</v>
      </c>
      <c r="J3088" s="15" t="s">
        <v>7586</v>
      </c>
      <c r="K3088" s="52" t="s">
        <v>5795</v>
      </c>
      <c r="L3088" s="109">
        <v>5560166</v>
      </c>
      <c r="M3088" s="19">
        <f t="shared" si="144"/>
        <v>5560166</v>
      </c>
      <c r="N3088" s="11">
        <f>M3088*(1+VOTOS!$P$3%)^Q3088</f>
        <v>5565534.4448217656</v>
      </c>
      <c r="O3088" s="54">
        <f t="shared" si="145"/>
        <v>5565534.4448217656</v>
      </c>
      <c r="P3088" s="103">
        <f t="shared" si="146"/>
        <v>3.7037164235040259E-5</v>
      </c>
      <c r="Q3088" s="6">
        <v>8</v>
      </c>
      <c r="R3088" s="6"/>
      <c r="S3088" s="6" t="s">
        <v>7</v>
      </c>
      <c r="T3088" s="75"/>
    </row>
    <row r="3089" spans="1:20" s="47" customFormat="1" ht="14" x14ac:dyDescent="0.15">
      <c r="A3089" s="14" t="s">
        <v>5234</v>
      </c>
      <c r="B3089" s="115" t="s">
        <v>416</v>
      </c>
      <c r="C3089" s="40" t="s">
        <v>65</v>
      </c>
      <c r="D3089" s="12" t="s">
        <v>77</v>
      </c>
      <c r="E3089" s="51" t="s">
        <v>78</v>
      </c>
      <c r="F3089" s="14" t="s">
        <v>2759</v>
      </c>
      <c r="G3089" s="14" t="s">
        <v>37</v>
      </c>
      <c r="H3089" s="14" t="s">
        <v>38</v>
      </c>
      <c r="I3089" s="14" t="s">
        <v>39</v>
      </c>
      <c r="J3089" s="15" t="s">
        <v>7586</v>
      </c>
      <c r="K3089" s="52" t="s">
        <v>5794</v>
      </c>
      <c r="L3089" s="109">
        <v>5318203</v>
      </c>
      <c r="M3089" s="19">
        <f t="shared" si="144"/>
        <v>5318203</v>
      </c>
      <c r="N3089" s="11">
        <f>M3089*(1+VOTOS!$P$3%)^Q3089</f>
        <v>5323980.0266151289</v>
      </c>
      <c r="O3089" s="54">
        <f t="shared" si="145"/>
        <v>5323980.0266151289</v>
      </c>
      <c r="P3089" s="103">
        <f t="shared" si="146"/>
        <v>3.5429683273864513E-5</v>
      </c>
      <c r="Q3089" s="6">
        <v>9</v>
      </c>
      <c r="R3089" s="6"/>
      <c r="S3089" s="6" t="s">
        <v>7</v>
      </c>
      <c r="T3089" s="75"/>
    </row>
    <row r="3090" spans="1:20" s="47" customFormat="1" ht="14" x14ac:dyDescent="0.15">
      <c r="A3090" s="14" t="s">
        <v>5234</v>
      </c>
      <c r="B3090" s="115" t="s">
        <v>416</v>
      </c>
      <c r="C3090" s="40" t="s">
        <v>65</v>
      </c>
      <c r="D3090" s="12" t="s">
        <v>77</v>
      </c>
      <c r="E3090" s="51" t="s">
        <v>78</v>
      </c>
      <c r="F3090" s="14" t="s">
        <v>2759</v>
      </c>
      <c r="G3090" s="14" t="s">
        <v>37</v>
      </c>
      <c r="H3090" s="14" t="s">
        <v>38</v>
      </c>
      <c r="I3090" s="14" t="s">
        <v>39</v>
      </c>
      <c r="J3090" s="15" t="s">
        <v>7586</v>
      </c>
      <c r="K3090" s="52" t="s">
        <v>5749</v>
      </c>
      <c r="L3090" s="109">
        <v>5274494</v>
      </c>
      <c r="M3090" s="19">
        <f t="shared" ref="M3090:M3153" si="147">+IF(Q3090&gt;0,L3090,0)</f>
        <v>5274494</v>
      </c>
      <c r="N3090" s="11">
        <f>M3090*(1+VOTOS!$P$3%)^Q3090</f>
        <v>5383776.7531882357</v>
      </c>
      <c r="O3090" s="54">
        <f t="shared" si="145"/>
        <v>5383776.7531882357</v>
      </c>
      <c r="P3090" s="103">
        <f t="shared" si="146"/>
        <v>3.5827614722274922E-5</v>
      </c>
      <c r="Q3090" s="6">
        <v>170</v>
      </c>
      <c r="R3090" s="6"/>
      <c r="S3090" s="6" t="s">
        <v>7</v>
      </c>
      <c r="T3090" s="75"/>
    </row>
    <row r="3091" spans="1:20" s="47" customFormat="1" ht="14" x14ac:dyDescent="0.15">
      <c r="A3091" s="14" t="s">
        <v>5234</v>
      </c>
      <c r="B3091" s="115" t="s">
        <v>416</v>
      </c>
      <c r="C3091" s="40" t="s">
        <v>65</v>
      </c>
      <c r="D3091" s="12" t="s">
        <v>77</v>
      </c>
      <c r="E3091" s="51" t="s">
        <v>78</v>
      </c>
      <c r="F3091" s="14" t="s">
        <v>2759</v>
      </c>
      <c r="G3091" s="14" t="s">
        <v>37</v>
      </c>
      <c r="H3091" s="14" t="s">
        <v>38</v>
      </c>
      <c r="I3091" s="14" t="s">
        <v>39</v>
      </c>
      <c r="J3091" s="15" t="s">
        <v>7586</v>
      </c>
      <c r="K3091" s="52" t="s">
        <v>5758</v>
      </c>
      <c r="L3091" s="109">
        <v>4915417.5</v>
      </c>
      <c r="M3091" s="19">
        <f t="shared" si="147"/>
        <v>4915417.5</v>
      </c>
      <c r="N3091" s="11">
        <f>M3091*(1+VOTOS!$P$3%)^Q3091</f>
        <v>5011211.7585951956</v>
      </c>
      <c r="O3091" s="54">
        <f t="shared" si="145"/>
        <v>5011211.7585951956</v>
      </c>
      <c r="P3091" s="103">
        <f t="shared" si="146"/>
        <v>3.334829291953093E-5</v>
      </c>
      <c r="Q3091" s="6">
        <v>160</v>
      </c>
      <c r="R3091" s="6"/>
      <c r="S3091" s="6" t="s">
        <v>7</v>
      </c>
      <c r="T3091" s="75"/>
    </row>
    <row r="3092" spans="1:20" s="47" customFormat="1" ht="14" x14ac:dyDescent="0.15">
      <c r="A3092" s="14" t="s">
        <v>5234</v>
      </c>
      <c r="B3092" s="115" t="s">
        <v>416</v>
      </c>
      <c r="C3092" s="40" t="s">
        <v>65</v>
      </c>
      <c r="D3092" s="12" t="s">
        <v>77</v>
      </c>
      <c r="E3092" s="51" t="s">
        <v>78</v>
      </c>
      <c r="F3092" s="14" t="s">
        <v>2759</v>
      </c>
      <c r="G3092" s="14" t="s">
        <v>37</v>
      </c>
      <c r="H3092" s="14" t="s">
        <v>38</v>
      </c>
      <c r="I3092" s="14" t="s">
        <v>39</v>
      </c>
      <c r="J3092" s="15" t="s">
        <v>7586</v>
      </c>
      <c r="K3092" s="52" t="s">
        <v>5790</v>
      </c>
      <c r="L3092" s="109">
        <v>4431835.5</v>
      </c>
      <c r="M3092" s="19">
        <f t="shared" si="147"/>
        <v>4431835.5</v>
      </c>
      <c r="N3092" s="11">
        <f>M3092*(1+VOTOS!$P$3%)^Q3092</f>
        <v>4472653.4063914809</v>
      </c>
      <c r="O3092" s="54">
        <f t="shared" si="145"/>
        <v>4472653.4063914809</v>
      </c>
      <c r="P3092" s="103">
        <f t="shared" si="146"/>
        <v>2.9764329090274557E-5</v>
      </c>
      <c r="Q3092" s="6">
        <v>76</v>
      </c>
      <c r="R3092" s="6"/>
      <c r="S3092" s="6" t="s">
        <v>7</v>
      </c>
    </row>
    <row r="3093" spans="1:20" s="47" customFormat="1" ht="14" x14ac:dyDescent="0.15">
      <c r="A3093" s="14" t="s">
        <v>5234</v>
      </c>
      <c r="B3093" s="115" t="s">
        <v>416</v>
      </c>
      <c r="C3093" s="40" t="s">
        <v>65</v>
      </c>
      <c r="D3093" s="12" t="s">
        <v>77</v>
      </c>
      <c r="E3093" s="51" t="s">
        <v>78</v>
      </c>
      <c r="F3093" s="14" t="s">
        <v>2759</v>
      </c>
      <c r="G3093" s="14" t="s">
        <v>37</v>
      </c>
      <c r="H3093" s="14" t="s">
        <v>38</v>
      </c>
      <c r="I3093" s="14" t="s">
        <v>39</v>
      </c>
      <c r="J3093" s="15" t="s">
        <v>7586</v>
      </c>
      <c r="K3093" s="52" t="s">
        <v>5773</v>
      </c>
      <c r="L3093" s="109">
        <v>4280966.5</v>
      </c>
      <c r="M3093" s="19">
        <f t="shared" si="147"/>
        <v>4280966.5</v>
      </c>
      <c r="N3093" s="11">
        <f>M3093*(1+VOTOS!$P$3%)^Q3093</f>
        <v>4353879.2494284688</v>
      </c>
      <c r="O3093" s="54">
        <f t="shared" si="145"/>
        <v>4353879.2494284688</v>
      </c>
      <c r="P3093" s="103">
        <f t="shared" si="146"/>
        <v>2.8973918393524585E-5</v>
      </c>
      <c r="Q3093" s="6">
        <v>140</v>
      </c>
      <c r="R3093" s="6"/>
      <c r="S3093" s="6" t="s">
        <v>7</v>
      </c>
    </row>
    <row r="3094" spans="1:20" s="47" customFormat="1" ht="14" x14ac:dyDescent="0.15">
      <c r="A3094" s="14" t="s">
        <v>5234</v>
      </c>
      <c r="B3094" s="115" t="s">
        <v>416</v>
      </c>
      <c r="C3094" s="40" t="s">
        <v>65</v>
      </c>
      <c r="D3094" s="12" t="s">
        <v>77</v>
      </c>
      <c r="E3094" s="51" t="s">
        <v>78</v>
      </c>
      <c r="F3094" s="14" t="s">
        <v>2759</v>
      </c>
      <c r="G3094" s="14" t="s">
        <v>37</v>
      </c>
      <c r="H3094" s="14" t="s">
        <v>38</v>
      </c>
      <c r="I3094" s="14" t="s">
        <v>39</v>
      </c>
      <c r="J3094" s="15" t="s">
        <v>7586</v>
      </c>
      <c r="K3094" s="52" t="s">
        <v>5734</v>
      </c>
      <c r="L3094" s="109">
        <v>4188800</v>
      </c>
      <c r="M3094" s="19">
        <f t="shared" si="147"/>
        <v>4188800</v>
      </c>
      <c r="N3094" s="11">
        <f>M3094*(1+VOTOS!$P$3%)^Q3094</f>
        <v>4279200.0765794702</v>
      </c>
      <c r="O3094" s="54">
        <f t="shared" si="145"/>
        <v>4279200.0765794702</v>
      </c>
      <c r="P3094" s="103">
        <f t="shared" si="146"/>
        <v>2.8476948189285036E-5</v>
      </c>
      <c r="Q3094" s="6">
        <v>177</v>
      </c>
      <c r="R3094" s="6"/>
      <c r="S3094" s="6" t="s">
        <v>7</v>
      </c>
    </row>
    <row r="3095" spans="1:20" s="47" customFormat="1" ht="14" x14ac:dyDescent="0.15">
      <c r="A3095" s="14" t="s">
        <v>5234</v>
      </c>
      <c r="B3095" s="115" t="s">
        <v>416</v>
      </c>
      <c r="C3095" s="40" t="s">
        <v>65</v>
      </c>
      <c r="D3095" s="12" t="s">
        <v>77</v>
      </c>
      <c r="E3095" s="51" t="s">
        <v>78</v>
      </c>
      <c r="F3095" s="14" t="s">
        <v>2759</v>
      </c>
      <c r="G3095" s="14" t="s">
        <v>37</v>
      </c>
      <c r="H3095" s="14" t="s">
        <v>38</v>
      </c>
      <c r="I3095" s="14" t="s">
        <v>39</v>
      </c>
      <c r="J3095" s="15" t="s">
        <v>7586</v>
      </c>
      <c r="K3095" s="52" t="s">
        <v>5741</v>
      </c>
      <c r="L3095" s="109">
        <v>4188800</v>
      </c>
      <c r="M3095" s="19">
        <f t="shared" si="147"/>
        <v>4188800</v>
      </c>
      <c r="N3095" s="11">
        <f>M3095*(1+VOTOS!$P$3%)^Q3095</f>
        <v>4278683.900860223</v>
      </c>
      <c r="O3095" s="54">
        <f t="shared" si="145"/>
        <v>4278683.900860223</v>
      </c>
      <c r="P3095" s="103">
        <f t="shared" si="146"/>
        <v>2.8473513175976353E-5</v>
      </c>
      <c r="Q3095" s="6">
        <v>176</v>
      </c>
      <c r="R3095" s="6"/>
      <c r="S3095" s="6" t="s">
        <v>7</v>
      </c>
    </row>
    <row r="3096" spans="1:20" s="47" customFormat="1" ht="14" x14ac:dyDescent="0.15">
      <c r="A3096" s="14" t="s">
        <v>5234</v>
      </c>
      <c r="B3096" s="115" t="s">
        <v>416</v>
      </c>
      <c r="C3096" s="40" t="s">
        <v>65</v>
      </c>
      <c r="D3096" s="12" t="s">
        <v>77</v>
      </c>
      <c r="E3096" s="51" t="s">
        <v>78</v>
      </c>
      <c r="F3096" s="14" t="s">
        <v>2759</v>
      </c>
      <c r="G3096" s="14" t="s">
        <v>37</v>
      </c>
      <c r="H3096" s="14" t="s">
        <v>38</v>
      </c>
      <c r="I3096" s="14" t="s">
        <v>39</v>
      </c>
      <c r="J3096" s="15" t="s">
        <v>7586</v>
      </c>
      <c r="K3096" s="52" t="s">
        <v>5735</v>
      </c>
      <c r="L3096" s="109">
        <v>4014424</v>
      </c>
      <c r="M3096" s="19">
        <f t="shared" si="147"/>
        <v>4014424</v>
      </c>
      <c r="N3096" s="11">
        <f>M3096*(1+VOTOS!$P$3%)^Q3096</f>
        <v>4101060.802192146</v>
      </c>
      <c r="O3096" s="54">
        <f t="shared" si="145"/>
        <v>4101060.802192146</v>
      </c>
      <c r="P3096" s="103">
        <f t="shared" si="146"/>
        <v>2.7291478289205113E-5</v>
      </c>
      <c r="Q3096" s="6">
        <v>177</v>
      </c>
      <c r="R3096" s="6"/>
      <c r="S3096" s="6" t="s">
        <v>7</v>
      </c>
      <c r="T3096" s="75"/>
    </row>
    <row r="3097" spans="1:20" s="47" customFormat="1" ht="14" x14ac:dyDescent="0.15">
      <c r="A3097" s="14" t="s">
        <v>5234</v>
      </c>
      <c r="B3097" s="115" t="s">
        <v>416</v>
      </c>
      <c r="C3097" s="40" t="s">
        <v>65</v>
      </c>
      <c r="D3097" s="12" t="s">
        <v>77</v>
      </c>
      <c r="E3097" s="51" t="s">
        <v>78</v>
      </c>
      <c r="F3097" s="14" t="s">
        <v>2759</v>
      </c>
      <c r="G3097" s="14" t="s">
        <v>37</v>
      </c>
      <c r="H3097" s="14" t="s">
        <v>38</v>
      </c>
      <c r="I3097" s="14" t="s">
        <v>39</v>
      </c>
      <c r="J3097" s="15" t="s">
        <v>7586</v>
      </c>
      <c r="K3097" s="52" t="s">
        <v>5748</v>
      </c>
      <c r="L3097" s="109">
        <v>3874640</v>
      </c>
      <c r="M3097" s="19">
        <f t="shared" si="147"/>
        <v>3874640</v>
      </c>
      <c r="N3097" s="11">
        <f>M3097*(1+VOTOS!$P$3%)^Q3097</f>
        <v>3954919.0422765226</v>
      </c>
      <c r="O3097" s="54">
        <f t="shared" si="145"/>
        <v>3954919.0422765226</v>
      </c>
      <c r="P3097" s="103">
        <f t="shared" si="146"/>
        <v>2.631894341097275E-5</v>
      </c>
      <c r="Q3097" s="6">
        <v>170</v>
      </c>
      <c r="R3097" s="6"/>
      <c r="S3097" s="6" t="s">
        <v>7</v>
      </c>
    </row>
    <row r="3098" spans="1:20" s="47" customFormat="1" ht="14" x14ac:dyDescent="0.15">
      <c r="A3098" s="14" t="s">
        <v>5234</v>
      </c>
      <c r="B3098" s="115" t="s">
        <v>416</v>
      </c>
      <c r="C3098" s="40" t="s">
        <v>65</v>
      </c>
      <c r="D3098" s="12" t="s">
        <v>77</v>
      </c>
      <c r="E3098" s="51" t="s">
        <v>78</v>
      </c>
      <c r="F3098" s="14" t="s">
        <v>2759</v>
      </c>
      <c r="G3098" s="14" t="s">
        <v>37</v>
      </c>
      <c r="H3098" s="14" t="s">
        <v>38</v>
      </c>
      <c r="I3098" s="14" t="s">
        <v>39</v>
      </c>
      <c r="J3098" s="15" t="s">
        <v>7586</v>
      </c>
      <c r="K3098" s="52" t="s">
        <v>5770</v>
      </c>
      <c r="L3098" s="109">
        <v>3750015</v>
      </c>
      <c r="M3098" s="19">
        <f t="shared" si="147"/>
        <v>3750015</v>
      </c>
      <c r="N3098" s="11">
        <f>M3098*(1+VOTOS!$P$3%)^Q3098</f>
        <v>3814804.9280341053</v>
      </c>
      <c r="O3098" s="54">
        <f t="shared" si="145"/>
        <v>3814804.9280341053</v>
      </c>
      <c r="P3098" s="103">
        <f t="shared" si="146"/>
        <v>2.53865209253529E-5</v>
      </c>
      <c r="Q3098" s="6">
        <v>142</v>
      </c>
      <c r="R3098" s="6"/>
      <c r="S3098" s="6" t="s">
        <v>7</v>
      </c>
    </row>
    <row r="3099" spans="1:20" s="47" customFormat="1" ht="14" x14ac:dyDescent="0.15">
      <c r="A3099" s="14" t="s">
        <v>5234</v>
      </c>
      <c r="B3099" s="115" t="s">
        <v>416</v>
      </c>
      <c r="C3099" s="40" t="s">
        <v>65</v>
      </c>
      <c r="D3099" s="12" t="s">
        <v>77</v>
      </c>
      <c r="E3099" s="51" t="s">
        <v>78</v>
      </c>
      <c r="F3099" s="14" t="s">
        <v>2759</v>
      </c>
      <c r="G3099" s="14" t="s">
        <v>37</v>
      </c>
      <c r="H3099" s="14" t="s">
        <v>38</v>
      </c>
      <c r="I3099" s="14" t="s">
        <v>39</v>
      </c>
      <c r="J3099" s="15" t="s">
        <v>7586</v>
      </c>
      <c r="K3099" s="52" t="s">
        <v>5772</v>
      </c>
      <c r="L3099" s="109">
        <v>3574770.5</v>
      </c>
      <c r="M3099" s="19">
        <f t="shared" si="147"/>
        <v>3574770.5</v>
      </c>
      <c r="N3099" s="11">
        <f>M3099*(1+VOTOS!$P$3%)^Q3099</f>
        <v>3636094.0314825862</v>
      </c>
      <c r="O3099" s="54">
        <f t="shared" si="145"/>
        <v>3636094.0314825862</v>
      </c>
      <c r="P3099" s="103">
        <f t="shared" si="146"/>
        <v>2.4197247030493038E-5</v>
      </c>
      <c r="Q3099" s="6">
        <v>141</v>
      </c>
      <c r="R3099" s="6"/>
      <c r="S3099" s="6" t="s">
        <v>7</v>
      </c>
    </row>
    <row r="3100" spans="1:20" s="47" customFormat="1" ht="14" x14ac:dyDescent="0.15">
      <c r="A3100" s="14" t="s">
        <v>5234</v>
      </c>
      <c r="B3100" s="115" t="s">
        <v>416</v>
      </c>
      <c r="C3100" s="40" t="s">
        <v>65</v>
      </c>
      <c r="D3100" s="12" t="s">
        <v>77</v>
      </c>
      <c r="E3100" s="51" t="s">
        <v>78</v>
      </c>
      <c r="F3100" s="14" t="s">
        <v>2759</v>
      </c>
      <c r="G3100" s="14" t="s">
        <v>37</v>
      </c>
      <c r="H3100" s="14" t="s">
        <v>38</v>
      </c>
      <c r="I3100" s="14" t="s">
        <v>39</v>
      </c>
      <c r="J3100" s="15" t="s">
        <v>7586</v>
      </c>
      <c r="K3100" s="52" t="s">
        <v>5754</v>
      </c>
      <c r="L3100" s="109">
        <v>3542410</v>
      </c>
      <c r="M3100" s="19">
        <f t="shared" si="147"/>
        <v>3542410</v>
      </c>
      <c r="N3100" s="11">
        <f>M3100*(1+VOTOS!$P$3%)^Q3100</f>
        <v>3615369.3824711139</v>
      </c>
      <c r="O3100" s="54">
        <f t="shared" si="145"/>
        <v>3615369.3824711139</v>
      </c>
      <c r="P3100" s="103">
        <f t="shared" si="146"/>
        <v>2.4059329955904516E-5</v>
      </c>
      <c r="Q3100" s="6">
        <v>169</v>
      </c>
      <c r="R3100" s="6"/>
      <c r="S3100" s="6" t="s">
        <v>7</v>
      </c>
    </row>
    <row r="3101" spans="1:20" s="47" customFormat="1" ht="14" x14ac:dyDescent="0.15">
      <c r="A3101" s="14" t="s">
        <v>5234</v>
      </c>
      <c r="B3101" s="115" t="s">
        <v>416</v>
      </c>
      <c r="C3101" s="40" t="s">
        <v>65</v>
      </c>
      <c r="D3101" s="12" t="s">
        <v>77</v>
      </c>
      <c r="E3101" s="51" t="s">
        <v>78</v>
      </c>
      <c r="F3101" s="14" t="s">
        <v>2759</v>
      </c>
      <c r="G3101" s="14" t="s">
        <v>37</v>
      </c>
      <c r="H3101" s="14" t="s">
        <v>38</v>
      </c>
      <c r="I3101" s="14" t="s">
        <v>39</v>
      </c>
      <c r="J3101" s="15" t="s">
        <v>7586</v>
      </c>
      <c r="K3101" s="52" t="s">
        <v>5771</v>
      </c>
      <c r="L3101" s="109">
        <v>3113430.5</v>
      </c>
      <c r="M3101" s="19">
        <f t="shared" si="147"/>
        <v>3113430.5</v>
      </c>
      <c r="N3101" s="11">
        <f>M3101*(1+VOTOS!$P$3%)^Q3101</f>
        <v>3167222.0016431105</v>
      </c>
      <c r="O3101" s="54">
        <f t="shared" si="145"/>
        <v>3167222.0016431105</v>
      </c>
      <c r="P3101" s="103">
        <f t="shared" si="146"/>
        <v>2.1077027301992645E-5</v>
      </c>
      <c r="Q3101" s="6">
        <v>142</v>
      </c>
      <c r="R3101" s="6"/>
      <c r="S3101" s="6" t="s">
        <v>7</v>
      </c>
    </row>
    <row r="3102" spans="1:20" s="47" customFormat="1" ht="14" x14ac:dyDescent="0.15">
      <c r="A3102" s="14" t="s">
        <v>5234</v>
      </c>
      <c r="B3102" s="115" t="s">
        <v>416</v>
      </c>
      <c r="C3102" s="40" t="s">
        <v>65</v>
      </c>
      <c r="D3102" s="12" t="s">
        <v>77</v>
      </c>
      <c r="E3102" s="51" t="s">
        <v>78</v>
      </c>
      <c r="F3102" s="14" t="s">
        <v>2759</v>
      </c>
      <c r="G3102" s="14" t="s">
        <v>37</v>
      </c>
      <c r="H3102" s="14" t="s">
        <v>38</v>
      </c>
      <c r="I3102" s="14" t="s">
        <v>39</v>
      </c>
      <c r="J3102" s="15" t="s">
        <v>7586</v>
      </c>
      <c r="K3102" s="52" t="s">
        <v>5775</v>
      </c>
      <c r="L3102" s="109">
        <v>3113430.5</v>
      </c>
      <c r="M3102" s="19">
        <f t="shared" si="147"/>
        <v>3113430.5</v>
      </c>
      <c r="N3102" s="11">
        <f>M3102*(1+VOTOS!$P$3%)^Q3102</f>
        <v>3166457.9595490186</v>
      </c>
      <c r="O3102" s="54">
        <f t="shared" si="145"/>
        <v>3166457.9595490186</v>
      </c>
      <c r="P3102" s="103">
        <f t="shared" si="146"/>
        <v>2.1071942803315668E-5</v>
      </c>
      <c r="Q3102" s="6">
        <v>140</v>
      </c>
      <c r="R3102" s="6"/>
      <c r="S3102" s="6" t="s">
        <v>7</v>
      </c>
    </row>
    <row r="3103" spans="1:20" s="47" customFormat="1" ht="14" x14ac:dyDescent="0.15">
      <c r="A3103" s="14" t="s">
        <v>5234</v>
      </c>
      <c r="B3103" s="115" t="s">
        <v>416</v>
      </c>
      <c r="C3103" s="40" t="s">
        <v>65</v>
      </c>
      <c r="D3103" s="12" t="s">
        <v>77</v>
      </c>
      <c r="E3103" s="51" t="s">
        <v>78</v>
      </c>
      <c r="F3103" s="14" t="s">
        <v>2759</v>
      </c>
      <c r="G3103" s="14" t="s">
        <v>37</v>
      </c>
      <c r="H3103" s="14" t="s">
        <v>38</v>
      </c>
      <c r="I3103" s="14" t="s">
        <v>39</v>
      </c>
      <c r="J3103" s="15" t="s">
        <v>7586</v>
      </c>
      <c r="K3103" s="52" t="s">
        <v>5778</v>
      </c>
      <c r="L3103" s="109">
        <v>3113430.5</v>
      </c>
      <c r="M3103" s="19">
        <f t="shared" si="147"/>
        <v>3113430.5</v>
      </c>
      <c r="N3103" s="11">
        <f>M3103*(1+VOTOS!$P$3%)^Q3103</f>
        <v>3164930.4282554998</v>
      </c>
      <c r="O3103" s="54">
        <f t="shared" si="145"/>
        <v>3164930.4282554998</v>
      </c>
      <c r="P3103" s="103">
        <f t="shared" si="146"/>
        <v>2.1061777485329925E-5</v>
      </c>
      <c r="Q3103" s="6">
        <v>136</v>
      </c>
      <c r="R3103" s="6"/>
      <c r="S3103" s="6" t="s">
        <v>7</v>
      </c>
    </row>
    <row r="3104" spans="1:20" s="47" customFormat="1" ht="14" x14ac:dyDescent="0.15">
      <c r="A3104" s="14" t="s">
        <v>5234</v>
      </c>
      <c r="B3104" s="115" t="s">
        <v>416</v>
      </c>
      <c r="C3104" s="40" t="s">
        <v>65</v>
      </c>
      <c r="D3104" s="12" t="s">
        <v>77</v>
      </c>
      <c r="E3104" s="51" t="s">
        <v>78</v>
      </c>
      <c r="F3104" s="14" t="s">
        <v>2759</v>
      </c>
      <c r="G3104" s="14" t="s">
        <v>37</v>
      </c>
      <c r="H3104" s="14" t="s">
        <v>38</v>
      </c>
      <c r="I3104" s="14" t="s">
        <v>39</v>
      </c>
      <c r="J3104" s="15" t="s">
        <v>7586</v>
      </c>
      <c r="K3104" s="52" t="s">
        <v>5730</v>
      </c>
      <c r="L3104" s="109">
        <v>3015798.5</v>
      </c>
      <c r="M3104" s="19">
        <f t="shared" si="147"/>
        <v>3015798.5</v>
      </c>
      <c r="N3104" s="11">
        <f>M3104*(1+VOTOS!$P$3%)^Q3104</f>
        <v>3080883.5876977299</v>
      </c>
      <c r="O3104" s="54">
        <f t="shared" si="145"/>
        <v>3080883.5876977299</v>
      </c>
      <c r="P3104" s="103">
        <f t="shared" si="146"/>
        <v>2.0502467922513258E-5</v>
      </c>
      <c r="Q3104" s="6">
        <v>177</v>
      </c>
      <c r="R3104" s="6"/>
      <c r="S3104" s="6" t="s">
        <v>7</v>
      </c>
    </row>
    <row r="3105" spans="1:19" s="47" customFormat="1" ht="14" x14ac:dyDescent="0.15">
      <c r="A3105" s="14" t="s">
        <v>5234</v>
      </c>
      <c r="B3105" s="115" t="s">
        <v>416</v>
      </c>
      <c r="C3105" s="40" t="s">
        <v>65</v>
      </c>
      <c r="D3105" s="12" t="s">
        <v>77</v>
      </c>
      <c r="E3105" s="51" t="s">
        <v>78</v>
      </c>
      <c r="F3105" s="14" t="s">
        <v>2759</v>
      </c>
      <c r="G3105" s="14" t="s">
        <v>37</v>
      </c>
      <c r="H3105" s="14" t="s">
        <v>38</v>
      </c>
      <c r="I3105" s="14" t="s">
        <v>39</v>
      </c>
      <c r="J3105" s="15" t="s">
        <v>7586</v>
      </c>
      <c r="K3105" s="52" t="s">
        <v>5774</v>
      </c>
      <c r="L3105" s="109">
        <v>2915356.5</v>
      </c>
      <c r="M3105" s="19">
        <f t="shared" si="147"/>
        <v>2915356.5</v>
      </c>
      <c r="N3105" s="11">
        <f>M3105*(1+VOTOS!$P$3%)^Q3105</f>
        <v>2965010.394273445</v>
      </c>
      <c r="O3105" s="54">
        <f t="shared" si="145"/>
        <v>2965010.394273445</v>
      </c>
      <c r="P3105" s="103">
        <f t="shared" si="146"/>
        <v>1.9731362373200414E-5</v>
      </c>
      <c r="Q3105" s="6">
        <v>140</v>
      </c>
      <c r="R3105" s="6"/>
      <c r="S3105" s="6" t="s">
        <v>7</v>
      </c>
    </row>
    <row r="3106" spans="1:19" s="47" customFormat="1" ht="14" x14ac:dyDescent="0.15">
      <c r="A3106" s="14" t="s">
        <v>5234</v>
      </c>
      <c r="B3106" s="115" t="s">
        <v>416</v>
      </c>
      <c r="C3106" s="40" t="s">
        <v>65</v>
      </c>
      <c r="D3106" s="12" t="s">
        <v>77</v>
      </c>
      <c r="E3106" s="51" t="s">
        <v>78</v>
      </c>
      <c r="F3106" s="14" t="s">
        <v>2759</v>
      </c>
      <c r="G3106" s="14" t="s">
        <v>37</v>
      </c>
      <c r="H3106" s="14" t="s">
        <v>38</v>
      </c>
      <c r="I3106" s="14" t="s">
        <v>39</v>
      </c>
      <c r="J3106" s="15" t="s">
        <v>7586</v>
      </c>
      <c r="K3106" s="52" t="s">
        <v>5768</v>
      </c>
      <c r="L3106" s="109">
        <v>2899286.5</v>
      </c>
      <c r="M3106" s="19">
        <f t="shared" si="147"/>
        <v>2899286.5</v>
      </c>
      <c r="N3106" s="11">
        <f>M3106*(1+VOTOS!$P$3%)^Q3106</f>
        <v>2951869.7530563441</v>
      </c>
      <c r="O3106" s="54">
        <f t="shared" si="145"/>
        <v>2951869.7530563441</v>
      </c>
      <c r="P3106" s="103">
        <f t="shared" si="146"/>
        <v>1.9643914870766155E-5</v>
      </c>
      <c r="Q3106" s="6">
        <v>149</v>
      </c>
      <c r="R3106" s="6"/>
      <c r="S3106" s="6" t="s">
        <v>7</v>
      </c>
    </row>
    <row r="3107" spans="1:19" s="47" customFormat="1" ht="14" x14ac:dyDescent="0.15">
      <c r="A3107" s="14" t="s">
        <v>5234</v>
      </c>
      <c r="B3107" s="115" t="s">
        <v>416</v>
      </c>
      <c r="C3107" s="40" t="s">
        <v>65</v>
      </c>
      <c r="D3107" s="12" t="s">
        <v>77</v>
      </c>
      <c r="E3107" s="51" t="s">
        <v>78</v>
      </c>
      <c r="F3107" s="14" t="s">
        <v>2759</v>
      </c>
      <c r="G3107" s="14" t="s">
        <v>37</v>
      </c>
      <c r="H3107" s="14" t="s">
        <v>38</v>
      </c>
      <c r="I3107" s="14" t="s">
        <v>39</v>
      </c>
      <c r="J3107" s="15" t="s">
        <v>7586</v>
      </c>
      <c r="K3107" s="52" t="s">
        <v>5793</v>
      </c>
      <c r="L3107" s="109">
        <v>2727283.5</v>
      </c>
      <c r="M3107" s="19">
        <f t="shared" si="147"/>
        <v>2727283.5</v>
      </c>
      <c r="N3107" s="11">
        <f>M3107*(1+VOTOS!$P$3%)^Q3107</f>
        <v>2733871.3766055745</v>
      </c>
      <c r="O3107" s="54">
        <f t="shared" si="145"/>
        <v>2733871.3766055745</v>
      </c>
      <c r="P3107" s="103">
        <f t="shared" si="146"/>
        <v>1.8193193156323896E-5</v>
      </c>
      <c r="Q3107" s="6">
        <v>20</v>
      </c>
      <c r="R3107" s="6"/>
      <c r="S3107" s="6" t="s">
        <v>7</v>
      </c>
    </row>
    <row r="3108" spans="1:19" s="47" customFormat="1" ht="14" x14ac:dyDescent="0.15">
      <c r="A3108" s="14" t="s">
        <v>5234</v>
      </c>
      <c r="B3108" s="115" t="s">
        <v>416</v>
      </c>
      <c r="C3108" s="40" t="s">
        <v>65</v>
      </c>
      <c r="D3108" s="12" t="s">
        <v>77</v>
      </c>
      <c r="E3108" s="51" t="s">
        <v>78</v>
      </c>
      <c r="F3108" s="14" t="s">
        <v>2759</v>
      </c>
      <c r="G3108" s="14" t="s">
        <v>37</v>
      </c>
      <c r="H3108" s="14" t="s">
        <v>38</v>
      </c>
      <c r="I3108" s="14" t="s">
        <v>39</v>
      </c>
      <c r="J3108" s="15" t="s">
        <v>7586</v>
      </c>
      <c r="K3108" s="52" t="s">
        <v>5757</v>
      </c>
      <c r="L3108" s="109">
        <v>2601823.5</v>
      </c>
      <c r="M3108" s="19">
        <f t="shared" si="147"/>
        <v>2601823.5</v>
      </c>
      <c r="N3108" s="11">
        <f>M3108*(1+VOTOS!$P$3%)^Q3108</f>
        <v>2652849.2120504268</v>
      </c>
      <c r="O3108" s="54">
        <f t="shared" si="145"/>
        <v>2652849.2120504268</v>
      </c>
      <c r="P3108" s="103">
        <f t="shared" si="146"/>
        <v>1.7654012014771628E-5</v>
      </c>
      <c r="Q3108" s="6">
        <v>161</v>
      </c>
      <c r="R3108" s="6"/>
      <c r="S3108" s="6" t="s">
        <v>7</v>
      </c>
    </row>
    <row r="3109" spans="1:19" s="47" customFormat="1" ht="14" x14ac:dyDescent="0.15">
      <c r="A3109" s="14" t="s">
        <v>5234</v>
      </c>
      <c r="B3109" s="115" t="s">
        <v>416</v>
      </c>
      <c r="C3109" s="40" t="s">
        <v>65</v>
      </c>
      <c r="D3109" s="12" t="s">
        <v>77</v>
      </c>
      <c r="E3109" s="51" t="s">
        <v>78</v>
      </c>
      <c r="F3109" s="14" t="s">
        <v>2759</v>
      </c>
      <c r="G3109" s="14" t="s">
        <v>37</v>
      </c>
      <c r="H3109" s="14" t="s">
        <v>38</v>
      </c>
      <c r="I3109" s="14" t="s">
        <v>39</v>
      </c>
      <c r="J3109" s="15" t="s">
        <v>7586</v>
      </c>
      <c r="K3109" s="52" t="s">
        <v>5737</v>
      </c>
      <c r="L3109" s="109">
        <v>2165824.5</v>
      </c>
      <c r="M3109" s="19">
        <f t="shared" si="147"/>
        <v>2165824.5</v>
      </c>
      <c r="N3109" s="11">
        <f>M3109*(1+VOTOS!$P$3%)^Q3109</f>
        <v>2212565.9774297392</v>
      </c>
      <c r="O3109" s="54">
        <f t="shared" si="145"/>
        <v>2212565.9774297392</v>
      </c>
      <c r="P3109" s="103">
        <f t="shared" si="146"/>
        <v>1.4724043180286517E-5</v>
      </c>
      <c r="Q3109" s="6">
        <v>177</v>
      </c>
      <c r="R3109" s="6"/>
      <c r="S3109" s="6" t="s">
        <v>7</v>
      </c>
    </row>
    <row r="3110" spans="1:19" s="47" customFormat="1" ht="14" x14ac:dyDescent="0.15">
      <c r="A3110" s="14" t="s">
        <v>5234</v>
      </c>
      <c r="B3110" s="115" t="s">
        <v>416</v>
      </c>
      <c r="C3110" s="40" t="s">
        <v>65</v>
      </c>
      <c r="D3110" s="12" t="s">
        <v>77</v>
      </c>
      <c r="E3110" s="51" t="s">
        <v>78</v>
      </c>
      <c r="F3110" s="14" t="s">
        <v>2759</v>
      </c>
      <c r="G3110" s="14" t="s">
        <v>37</v>
      </c>
      <c r="H3110" s="14" t="s">
        <v>38</v>
      </c>
      <c r="I3110" s="14" t="s">
        <v>39</v>
      </c>
      <c r="J3110" s="15" t="s">
        <v>7586</v>
      </c>
      <c r="K3110" s="52" t="s">
        <v>5751</v>
      </c>
      <c r="L3110" s="109">
        <v>2162384.5</v>
      </c>
      <c r="M3110" s="19">
        <f t="shared" si="147"/>
        <v>2162384.5</v>
      </c>
      <c r="N3110" s="11">
        <f>M3110*(1+VOTOS!$P$3%)^Q3110</f>
        <v>2206920.9138496416</v>
      </c>
      <c r="O3110" s="54">
        <f t="shared" si="145"/>
        <v>2206920.9138496416</v>
      </c>
      <c r="P3110" s="103">
        <f t="shared" si="146"/>
        <v>1.4686476770626103E-5</v>
      </c>
      <c r="Q3110" s="6">
        <v>169</v>
      </c>
      <c r="R3110" s="6"/>
      <c r="S3110" s="6" t="s">
        <v>7</v>
      </c>
    </row>
    <row r="3111" spans="1:19" s="47" customFormat="1" ht="14" x14ac:dyDescent="0.15">
      <c r="A3111" s="14" t="s">
        <v>5234</v>
      </c>
      <c r="B3111" s="115" t="s">
        <v>416</v>
      </c>
      <c r="C3111" s="40" t="s">
        <v>65</v>
      </c>
      <c r="D3111" s="12" t="s">
        <v>77</v>
      </c>
      <c r="E3111" s="51" t="s">
        <v>78</v>
      </c>
      <c r="F3111" s="14" t="s">
        <v>2759</v>
      </c>
      <c r="G3111" s="14" t="s">
        <v>37</v>
      </c>
      <c r="H3111" s="14" t="s">
        <v>38</v>
      </c>
      <c r="I3111" s="14" t="s">
        <v>39</v>
      </c>
      <c r="J3111" s="15" t="s">
        <v>7586</v>
      </c>
      <c r="K3111" s="52" t="s">
        <v>5792</v>
      </c>
      <c r="L3111" s="109">
        <v>2105855.5</v>
      </c>
      <c r="M3111" s="19">
        <f t="shared" si="147"/>
        <v>2105855.5</v>
      </c>
      <c r="N3111" s="11">
        <f>M3111*(1+VOTOS!$P$3%)^Q3111</f>
        <v>2122688.5836603693</v>
      </c>
      <c r="O3111" s="54">
        <f t="shared" si="145"/>
        <v>2122688.5836603693</v>
      </c>
      <c r="P3111" s="103">
        <f t="shared" si="146"/>
        <v>1.4125932823220865E-5</v>
      </c>
      <c r="Q3111" s="6">
        <v>66</v>
      </c>
      <c r="R3111" s="6"/>
      <c r="S3111" s="6" t="s">
        <v>7</v>
      </c>
    </row>
    <row r="3112" spans="1:19" s="47" customFormat="1" ht="14" x14ac:dyDescent="0.15">
      <c r="A3112" s="14" t="s">
        <v>5234</v>
      </c>
      <c r="B3112" s="115" t="s">
        <v>416</v>
      </c>
      <c r="C3112" s="40" t="s">
        <v>65</v>
      </c>
      <c r="D3112" s="12" t="s">
        <v>77</v>
      </c>
      <c r="E3112" s="51" t="s">
        <v>78</v>
      </c>
      <c r="F3112" s="14" t="s">
        <v>2759</v>
      </c>
      <c r="G3112" s="14" t="s">
        <v>37</v>
      </c>
      <c r="H3112" s="14" t="s">
        <v>38</v>
      </c>
      <c r="I3112" s="14" t="s">
        <v>39</v>
      </c>
      <c r="J3112" s="15" t="s">
        <v>7586</v>
      </c>
      <c r="K3112" s="52" t="s">
        <v>5731</v>
      </c>
      <c r="L3112" s="109">
        <v>1945894</v>
      </c>
      <c r="M3112" s="19">
        <f t="shared" si="147"/>
        <v>1945894</v>
      </c>
      <c r="N3112" s="11">
        <f>M3112*(1+VOTOS!$P$3%)^Q3112</f>
        <v>1987889.0741538224</v>
      </c>
      <c r="O3112" s="54">
        <f t="shared" si="145"/>
        <v>1987889.0741538224</v>
      </c>
      <c r="P3112" s="103">
        <f t="shared" si="146"/>
        <v>1.3228877630787008E-5</v>
      </c>
      <c r="Q3112" s="6">
        <v>177</v>
      </c>
      <c r="R3112" s="6"/>
      <c r="S3112" s="6" t="s">
        <v>7</v>
      </c>
    </row>
    <row r="3113" spans="1:19" s="47" customFormat="1" ht="14" x14ac:dyDescent="0.15">
      <c r="A3113" s="14" t="s">
        <v>5234</v>
      </c>
      <c r="B3113" s="115" t="s">
        <v>416</v>
      </c>
      <c r="C3113" s="40" t="s">
        <v>65</v>
      </c>
      <c r="D3113" s="12" t="s">
        <v>77</v>
      </c>
      <c r="E3113" s="51" t="s">
        <v>78</v>
      </c>
      <c r="F3113" s="14" t="s">
        <v>2759</v>
      </c>
      <c r="G3113" s="14" t="s">
        <v>37</v>
      </c>
      <c r="H3113" s="14" t="s">
        <v>38</v>
      </c>
      <c r="I3113" s="14" t="s">
        <v>39</v>
      </c>
      <c r="J3113" s="15" t="s">
        <v>7586</v>
      </c>
      <c r="K3113" s="52" t="s">
        <v>5750</v>
      </c>
      <c r="L3113" s="109">
        <v>1937320</v>
      </c>
      <c r="M3113" s="19">
        <f t="shared" si="147"/>
        <v>1937320</v>
      </c>
      <c r="N3113" s="11">
        <f>M3113*(1+VOTOS!$P$3%)^Q3113</f>
        <v>1977220.9913728051</v>
      </c>
      <c r="O3113" s="54">
        <f t="shared" si="145"/>
        <v>1977220.9913728051</v>
      </c>
      <c r="P3113" s="103">
        <f t="shared" si="146"/>
        <v>1.3157884352791726E-5</v>
      </c>
      <c r="Q3113" s="6">
        <v>169</v>
      </c>
      <c r="R3113" s="6"/>
      <c r="S3113" s="6" t="s">
        <v>7</v>
      </c>
    </row>
    <row r="3114" spans="1:19" s="47" customFormat="1" ht="14" x14ac:dyDescent="0.15">
      <c r="A3114" s="14" t="s">
        <v>5234</v>
      </c>
      <c r="B3114" s="115" t="s">
        <v>416</v>
      </c>
      <c r="C3114" s="40" t="s">
        <v>65</v>
      </c>
      <c r="D3114" s="12" t="s">
        <v>77</v>
      </c>
      <c r="E3114" s="51" t="s">
        <v>78</v>
      </c>
      <c r="F3114" s="14" t="s">
        <v>2759</v>
      </c>
      <c r="G3114" s="14" t="s">
        <v>37</v>
      </c>
      <c r="H3114" s="14" t="s">
        <v>38</v>
      </c>
      <c r="I3114" s="14" t="s">
        <v>39</v>
      </c>
      <c r="J3114" s="15" t="s">
        <v>7586</v>
      </c>
      <c r="K3114" s="52" t="s">
        <v>5767</v>
      </c>
      <c r="L3114" s="109">
        <v>1937320</v>
      </c>
      <c r="M3114" s="19">
        <f t="shared" si="147"/>
        <v>1937320</v>
      </c>
      <c r="N3114" s="11">
        <f>M3114*(1+VOTOS!$P$3%)^Q3114</f>
        <v>1972456.4336746701</v>
      </c>
      <c r="O3114" s="54">
        <f t="shared" si="145"/>
        <v>1972456.4336746701</v>
      </c>
      <c r="P3114" s="103">
        <f t="shared" si="146"/>
        <v>1.3126177477607918E-5</v>
      </c>
      <c r="Q3114" s="6">
        <v>149</v>
      </c>
      <c r="R3114" s="6"/>
      <c r="S3114" s="6" t="s">
        <v>7</v>
      </c>
    </row>
    <row r="3115" spans="1:19" s="47" customFormat="1" ht="14" x14ac:dyDescent="0.15">
      <c r="A3115" s="14" t="s">
        <v>5234</v>
      </c>
      <c r="B3115" s="115" t="s">
        <v>416</v>
      </c>
      <c r="C3115" s="40" t="s">
        <v>65</v>
      </c>
      <c r="D3115" s="12" t="s">
        <v>77</v>
      </c>
      <c r="E3115" s="51" t="s">
        <v>78</v>
      </c>
      <c r="F3115" s="14" t="s">
        <v>2759</v>
      </c>
      <c r="G3115" s="14" t="s">
        <v>37</v>
      </c>
      <c r="H3115" s="14" t="s">
        <v>38</v>
      </c>
      <c r="I3115" s="14" t="s">
        <v>39</v>
      </c>
      <c r="J3115" s="15" t="s">
        <v>7586</v>
      </c>
      <c r="K3115" s="52" t="s">
        <v>5743</v>
      </c>
      <c r="L3115" s="109">
        <v>1854045.5</v>
      </c>
      <c r="M3115" s="19">
        <f t="shared" si="147"/>
        <v>1854045.5</v>
      </c>
      <c r="N3115" s="11">
        <f>M3115*(1+VOTOS!$P$3%)^Q3115</f>
        <v>1893829.88739313</v>
      </c>
      <c r="O3115" s="54">
        <f t="shared" si="145"/>
        <v>1893829.88739313</v>
      </c>
      <c r="P3115" s="103">
        <f t="shared" si="146"/>
        <v>1.260293854400059E-5</v>
      </c>
      <c r="Q3115" s="6">
        <v>176</v>
      </c>
      <c r="R3115" s="6"/>
      <c r="S3115" s="6" t="s">
        <v>7</v>
      </c>
    </row>
    <row r="3116" spans="1:19" s="47" customFormat="1" ht="14" x14ac:dyDescent="0.15">
      <c r="A3116" s="14" t="s">
        <v>5234</v>
      </c>
      <c r="B3116" s="115" t="s">
        <v>416</v>
      </c>
      <c r="C3116" s="40" t="s">
        <v>65</v>
      </c>
      <c r="D3116" s="12" t="s">
        <v>77</v>
      </c>
      <c r="E3116" s="51" t="s">
        <v>78</v>
      </c>
      <c r="F3116" s="14" t="s">
        <v>2759</v>
      </c>
      <c r="G3116" s="14" t="s">
        <v>37</v>
      </c>
      <c r="H3116" s="14" t="s">
        <v>38</v>
      </c>
      <c r="I3116" s="14" t="s">
        <v>39</v>
      </c>
      <c r="J3116" s="15" t="s">
        <v>7586</v>
      </c>
      <c r="K3116" s="52" t="s">
        <v>5745</v>
      </c>
      <c r="L3116" s="109">
        <v>1801987.5</v>
      </c>
      <c r="M3116" s="19">
        <f t="shared" si="147"/>
        <v>1801987.5</v>
      </c>
      <c r="N3116" s="11">
        <f>M3116*(1+VOTOS!$P$3%)^Q3116</f>
        <v>1839323.0539338533</v>
      </c>
      <c r="O3116" s="54">
        <f t="shared" si="145"/>
        <v>1839323.0539338533</v>
      </c>
      <c r="P3116" s="103">
        <f t="shared" si="146"/>
        <v>1.2240209939447345E-5</v>
      </c>
      <c r="Q3116" s="6">
        <v>170</v>
      </c>
      <c r="R3116" s="6"/>
      <c r="S3116" s="6" t="s">
        <v>7</v>
      </c>
    </row>
    <row r="3117" spans="1:19" s="47" customFormat="1" ht="14" x14ac:dyDescent="0.15">
      <c r="A3117" s="14" t="s">
        <v>5234</v>
      </c>
      <c r="B3117" s="115" t="s">
        <v>416</v>
      </c>
      <c r="C3117" s="40" t="s">
        <v>65</v>
      </c>
      <c r="D3117" s="12" t="s">
        <v>77</v>
      </c>
      <c r="E3117" s="51" t="s">
        <v>78</v>
      </c>
      <c r="F3117" s="14" t="s">
        <v>2759</v>
      </c>
      <c r="G3117" s="14" t="s">
        <v>37</v>
      </c>
      <c r="H3117" s="14" t="s">
        <v>38</v>
      </c>
      <c r="I3117" s="14" t="s">
        <v>39</v>
      </c>
      <c r="J3117" s="15" t="s">
        <v>7586</v>
      </c>
      <c r="K3117" s="52" t="s">
        <v>5746</v>
      </c>
      <c r="L3117" s="109">
        <v>1801987.5</v>
      </c>
      <c r="M3117" s="19">
        <f t="shared" si="147"/>
        <v>1801987.5</v>
      </c>
      <c r="N3117" s="11">
        <f>M3117*(1+VOTOS!$P$3%)^Q3117</f>
        <v>1839323.0539338533</v>
      </c>
      <c r="O3117" s="54">
        <f t="shared" si="145"/>
        <v>1839323.0539338533</v>
      </c>
      <c r="P3117" s="103">
        <f t="shared" si="146"/>
        <v>1.2240209939447345E-5</v>
      </c>
      <c r="Q3117" s="6">
        <v>170</v>
      </c>
      <c r="R3117" s="6"/>
      <c r="S3117" s="6" t="s">
        <v>7</v>
      </c>
    </row>
    <row r="3118" spans="1:19" s="47" customFormat="1" ht="14" x14ac:dyDescent="0.15">
      <c r="A3118" s="14" t="s">
        <v>5234</v>
      </c>
      <c r="B3118" s="115" t="s">
        <v>416</v>
      </c>
      <c r="C3118" s="40" t="s">
        <v>65</v>
      </c>
      <c r="D3118" s="12" t="s">
        <v>77</v>
      </c>
      <c r="E3118" s="51" t="s">
        <v>78</v>
      </c>
      <c r="F3118" s="14" t="s">
        <v>2759</v>
      </c>
      <c r="G3118" s="14" t="s">
        <v>37</v>
      </c>
      <c r="H3118" s="14" t="s">
        <v>38</v>
      </c>
      <c r="I3118" s="14" t="s">
        <v>39</v>
      </c>
      <c r="J3118" s="15" t="s">
        <v>7586</v>
      </c>
      <c r="K3118" s="52" t="s">
        <v>5762</v>
      </c>
      <c r="L3118" s="109">
        <v>1751304.5</v>
      </c>
      <c r="M3118" s="19">
        <f t="shared" si="147"/>
        <v>1751304.5</v>
      </c>
      <c r="N3118" s="11">
        <f>M3118*(1+VOTOS!$P$3%)^Q3118</f>
        <v>1784573.5374840312</v>
      </c>
      <c r="O3118" s="54">
        <f t="shared" si="145"/>
        <v>1784573.5374840312</v>
      </c>
      <c r="P3118" s="103">
        <f t="shared" si="146"/>
        <v>1.1875866343581586E-5</v>
      </c>
      <c r="Q3118" s="6">
        <v>156</v>
      </c>
      <c r="R3118" s="6"/>
      <c r="S3118" s="6" t="s">
        <v>7</v>
      </c>
    </row>
    <row r="3119" spans="1:19" s="47" customFormat="1" ht="14" x14ac:dyDescent="0.15">
      <c r="A3119" s="14" t="s">
        <v>5234</v>
      </c>
      <c r="B3119" s="115" t="s">
        <v>416</v>
      </c>
      <c r="C3119" s="40" t="s">
        <v>65</v>
      </c>
      <c r="D3119" s="12" t="s">
        <v>77</v>
      </c>
      <c r="E3119" s="51" t="s">
        <v>78</v>
      </c>
      <c r="F3119" s="14" t="s">
        <v>2759</v>
      </c>
      <c r="G3119" s="14" t="s">
        <v>37</v>
      </c>
      <c r="H3119" s="14" t="s">
        <v>38</v>
      </c>
      <c r="I3119" s="14" t="s">
        <v>39</v>
      </c>
      <c r="J3119" s="15" t="s">
        <v>7586</v>
      </c>
      <c r="K3119" s="52" t="s">
        <v>5752</v>
      </c>
      <c r="L3119" s="109">
        <v>1672173.5</v>
      </c>
      <c r="M3119" s="19">
        <f t="shared" si="147"/>
        <v>1672173.5</v>
      </c>
      <c r="N3119" s="11">
        <f>M3119*(1+VOTOS!$P$3%)^Q3119</f>
        <v>1706613.5410863117</v>
      </c>
      <c r="O3119" s="54">
        <f t="shared" si="145"/>
        <v>1706613.5410863117</v>
      </c>
      <c r="P3119" s="103">
        <f t="shared" si="146"/>
        <v>1.135706312369819E-5</v>
      </c>
      <c r="Q3119" s="6">
        <v>169</v>
      </c>
      <c r="R3119" s="6"/>
      <c r="S3119" s="6" t="s">
        <v>7</v>
      </c>
    </row>
    <row r="3120" spans="1:19" s="47" customFormat="1" ht="14" x14ac:dyDescent="0.15">
      <c r="A3120" s="14" t="s">
        <v>5234</v>
      </c>
      <c r="B3120" s="115" t="s">
        <v>416</v>
      </c>
      <c r="C3120" s="40" t="s">
        <v>65</v>
      </c>
      <c r="D3120" s="12" t="s">
        <v>77</v>
      </c>
      <c r="E3120" s="51" t="s">
        <v>78</v>
      </c>
      <c r="F3120" s="14" t="s">
        <v>2759</v>
      </c>
      <c r="G3120" s="14" t="s">
        <v>37</v>
      </c>
      <c r="H3120" s="14" t="s">
        <v>38</v>
      </c>
      <c r="I3120" s="14" t="s">
        <v>39</v>
      </c>
      <c r="J3120" s="15" t="s">
        <v>7586</v>
      </c>
      <c r="K3120" s="52" t="s">
        <v>5764</v>
      </c>
      <c r="L3120" s="109">
        <v>1672173.5</v>
      </c>
      <c r="M3120" s="19">
        <f t="shared" si="147"/>
        <v>1672173.5</v>
      </c>
      <c r="N3120" s="11">
        <f>M3120*(1+VOTOS!$P$3%)^Q3120</f>
        <v>1703733.7716344707</v>
      </c>
      <c r="O3120" s="54">
        <f t="shared" si="145"/>
        <v>1703733.7716344707</v>
      </c>
      <c r="P3120" s="103">
        <f t="shared" si="146"/>
        <v>1.1337899017320927E-5</v>
      </c>
      <c r="Q3120" s="6">
        <v>155</v>
      </c>
      <c r="R3120" s="6"/>
      <c r="S3120" s="6" t="s">
        <v>7</v>
      </c>
    </row>
    <row r="3121" spans="1:19" s="47" customFormat="1" ht="14" x14ac:dyDescent="0.15">
      <c r="A3121" s="14" t="s">
        <v>5234</v>
      </c>
      <c r="B3121" s="115" t="s">
        <v>416</v>
      </c>
      <c r="C3121" s="40" t="s">
        <v>65</v>
      </c>
      <c r="D3121" s="12" t="s">
        <v>77</v>
      </c>
      <c r="E3121" s="51" t="s">
        <v>78</v>
      </c>
      <c r="F3121" s="14" t="s">
        <v>2759</v>
      </c>
      <c r="G3121" s="14" t="s">
        <v>37</v>
      </c>
      <c r="H3121" s="14" t="s">
        <v>38</v>
      </c>
      <c r="I3121" s="14" t="s">
        <v>39</v>
      </c>
      <c r="J3121" s="15" t="s">
        <v>7586</v>
      </c>
      <c r="K3121" s="52" t="s">
        <v>5729</v>
      </c>
      <c r="L3121" s="109">
        <v>1639843</v>
      </c>
      <c r="M3121" s="19">
        <f t="shared" si="147"/>
        <v>1639843</v>
      </c>
      <c r="N3121" s="11">
        <f>M3121*(1+VOTOS!$P$3%)^Q3121</f>
        <v>1675435.1700803901</v>
      </c>
      <c r="O3121" s="54">
        <f t="shared" si="145"/>
        <v>1675435.1700803901</v>
      </c>
      <c r="P3121" s="103">
        <f t="shared" si="146"/>
        <v>1.1149579285627304E-5</v>
      </c>
      <c r="Q3121" s="6">
        <v>178</v>
      </c>
      <c r="R3121" s="6"/>
      <c r="S3121" s="6" t="s">
        <v>7</v>
      </c>
    </row>
    <row r="3122" spans="1:19" s="47" customFormat="1" ht="14" x14ac:dyDescent="0.15">
      <c r="A3122" s="14" t="s">
        <v>5234</v>
      </c>
      <c r="B3122" s="115" t="s">
        <v>416</v>
      </c>
      <c r="C3122" s="40" t="s">
        <v>65</v>
      </c>
      <c r="D3122" s="12" t="s">
        <v>77</v>
      </c>
      <c r="E3122" s="51" t="s">
        <v>78</v>
      </c>
      <c r="F3122" s="14" t="s">
        <v>2759</v>
      </c>
      <c r="G3122" s="14" t="s">
        <v>37</v>
      </c>
      <c r="H3122" s="14" t="s">
        <v>38</v>
      </c>
      <c r="I3122" s="14" t="s">
        <v>39</v>
      </c>
      <c r="J3122" s="15" t="s">
        <v>7586</v>
      </c>
      <c r="K3122" s="52" t="s">
        <v>5732</v>
      </c>
      <c r="L3122" s="109">
        <v>1623907.5</v>
      </c>
      <c r="M3122" s="19">
        <f t="shared" si="147"/>
        <v>1623907.5</v>
      </c>
      <c r="N3122" s="11">
        <f>M3122*(1+VOTOS!$P$3%)^Q3122</f>
        <v>1658953.6617546733</v>
      </c>
      <c r="O3122" s="54">
        <f t="shared" si="145"/>
        <v>1658953.6617546733</v>
      </c>
      <c r="P3122" s="103">
        <f t="shared" si="146"/>
        <v>1.1039899193490114E-5</v>
      </c>
      <c r="Q3122" s="6">
        <v>177</v>
      </c>
      <c r="R3122" s="6"/>
      <c r="S3122" s="6" t="s">
        <v>7</v>
      </c>
    </row>
    <row r="3123" spans="1:19" s="47" customFormat="1" ht="14" x14ac:dyDescent="0.15">
      <c r="A3123" s="14" t="s">
        <v>5234</v>
      </c>
      <c r="B3123" s="115" t="s">
        <v>416</v>
      </c>
      <c r="C3123" s="40" t="s">
        <v>65</v>
      </c>
      <c r="D3123" s="12" t="s">
        <v>77</v>
      </c>
      <c r="E3123" s="51" t="s">
        <v>78</v>
      </c>
      <c r="F3123" s="14" t="s">
        <v>2759</v>
      </c>
      <c r="G3123" s="14" t="s">
        <v>37</v>
      </c>
      <c r="H3123" s="14" t="s">
        <v>38</v>
      </c>
      <c r="I3123" s="14" t="s">
        <v>39</v>
      </c>
      <c r="J3123" s="15" t="s">
        <v>7586</v>
      </c>
      <c r="K3123" s="52" t="s">
        <v>5759</v>
      </c>
      <c r="L3123" s="109">
        <v>1576588</v>
      </c>
      <c r="M3123" s="19">
        <f t="shared" si="147"/>
        <v>1576588</v>
      </c>
      <c r="N3123" s="11">
        <f>M3123*(1+VOTOS!$P$3%)^Q3123</f>
        <v>1607313.3816324009</v>
      </c>
      <c r="O3123" s="54">
        <f t="shared" si="145"/>
        <v>1607313.3816324009</v>
      </c>
      <c r="P3123" s="103">
        <f t="shared" si="146"/>
        <v>1.069624674555466E-5</v>
      </c>
      <c r="Q3123" s="6">
        <v>160</v>
      </c>
      <c r="R3123" s="6"/>
      <c r="S3123" s="6" t="s">
        <v>7</v>
      </c>
    </row>
    <row r="3124" spans="1:19" s="47" customFormat="1" ht="14" x14ac:dyDescent="0.15">
      <c r="A3124" s="14" t="s">
        <v>5234</v>
      </c>
      <c r="B3124" s="115" t="s">
        <v>416</v>
      </c>
      <c r="C3124" s="40" t="s">
        <v>65</v>
      </c>
      <c r="D3124" s="12" t="s">
        <v>77</v>
      </c>
      <c r="E3124" s="51" t="s">
        <v>78</v>
      </c>
      <c r="F3124" s="14" t="s">
        <v>2759</v>
      </c>
      <c r="G3124" s="14" t="s">
        <v>37</v>
      </c>
      <c r="H3124" s="14" t="s">
        <v>38</v>
      </c>
      <c r="I3124" s="14" t="s">
        <v>39</v>
      </c>
      <c r="J3124" s="15" t="s">
        <v>7586</v>
      </c>
      <c r="K3124" s="52" t="s">
        <v>5776</v>
      </c>
      <c r="L3124" s="109">
        <v>1556715</v>
      </c>
      <c r="M3124" s="19">
        <f t="shared" si="147"/>
        <v>1556715</v>
      </c>
      <c r="N3124" s="11">
        <f>M3124*(1+VOTOS!$P$3%)^Q3124</f>
        <v>1582464.9599924455</v>
      </c>
      <c r="O3124" s="54">
        <f t="shared" si="145"/>
        <v>1582464.9599924455</v>
      </c>
      <c r="P3124" s="103">
        <f t="shared" si="146"/>
        <v>1.0530887051461521E-5</v>
      </c>
      <c r="Q3124" s="6">
        <v>136</v>
      </c>
      <c r="R3124" s="6"/>
      <c r="S3124" s="6" t="s">
        <v>7</v>
      </c>
    </row>
    <row r="3125" spans="1:19" s="47" customFormat="1" ht="14" x14ac:dyDescent="0.15">
      <c r="A3125" s="14" t="s">
        <v>5234</v>
      </c>
      <c r="B3125" s="115" t="s">
        <v>416</v>
      </c>
      <c r="C3125" s="40" t="s">
        <v>65</v>
      </c>
      <c r="D3125" s="12" t="s">
        <v>77</v>
      </c>
      <c r="E3125" s="51" t="s">
        <v>78</v>
      </c>
      <c r="F3125" s="14" t="s">
        <v>2759</v>
      </c>
      <c r="G3125" s="14" t="s">
        <v>37</v>
      </c>
      <c r="H3125" s="14" t="s">
        <v>38</v>
      </c>
      <c r="I3125" s="14" t="s">
        <v>39</v>
      </c>
      <c r="J3125" s="15" t="s">
        <v>7586</v>
      </c>
      <c r="K3125" s="52" t="s">
        <v>5777</v>
      </c>
      <c r="L3125" s="109">
        <v>1449643</v>
      </c>
      <c r="M3125" s="19">
        <f t="shared" si="147"/>
        <v>1449643</v>
      </c>
      <c r="N3125" s="11">
        <f>M3125*(1+VOTOS!$P$3%)^Q3125</f>
        <v>1473621.8588491336</v>
      </c>
      <c r="O3125" s="54">
        <f t="shared" si="145"/>
        <v>1473621.8588491336</v>
      </c>
      <c r="P3125" s="103">
        <f t="shared" si="146"/>
        <v>9.8065649126152407E-6</v>
      </c>
      <c r="Q3125" s="6">
        <v>136</v>
      </c>
      <c r="R3125" s="6"/>
      <c r="S3125" s="6" t="s">
        <v>7</v>
      </c>
    </row>
    <row r="3126" spans="1:19" s="47" customFormat="1" ht="14" x14ac:dyDescent="0.15">
      <c r="A3126" s="14" t="s">
        <v>5234</v>
      </c>
      <c r="B3126" s="115" t="s">
        <v>416</v>
      </c>
      <c r="C3126" s="40" t="s">
        <v>65</v>
      </c>
      <c r="D3126" s="12" t="s">
        <v>77</v>
      </c>
      <c r="E3126" s="51" t="s">
        <v>78</v>
      </c>
      <c r="F3126" s="14" t="s">
        <v>2759</v>
      </c>
      <c r="G3126" s="14" t="s">
        <v>37</v>
      </c>
      <c r="H3126" s="14" t="s">
        <v>38</v>
      </c>
      <c r="I3126" s="14" t="s">
        <v>39</v>
      </c>
      <c r="J3126" s="15" t="s">
        <v>7586</v>
      </c>
      <c r="K3126" s="52" t="s">
        <v>5787</v>
      </c>
      <c r="L3126" s="109">
        <v>1449643</v>
      </c>
      <c r="M3126" s="19">
        <f t="shared" si="147"/>
        <v>1449643</v>
      </c>
      <c r="N3126" s="11">
        <f>M3126*(1+VOTOS!$P$3%)^Q3126</f>
        <v>1466705.2910588461</v>
      </c>
      <c r="O3126" s="54">
        <f t="shared" si="145"/>
        <v>1466705.2910588461</v>
      </c>
      <c r="P3126" s="103">
        <f t="shared" si="146"/>
        <v>9.7605369777005604E-6</v>
      </c>
      <c r="Q3126" s="6">
        <v>97</v>
      </c>
      <c r="R3126" s="6"/>
      <c r="S3126" s="6" t="s">
        <v>7</v>
      </c>
    </row>
    <row r="3127" spans="1:19" s="47" customFormat="1" ht="14" x14ac:dyDescent="0.15">
      <c r="A3127" s="14" t="s">
        <v>5234</v>
      </c>
      <c r="B3127" s="115" t="s">
        <v>416</v>
      </c>
      <c r="C3127" s="40" t="s">
        <v>65</v>
      </c>
      <c r="D3127" s="12" t="s">
        <v>77</v>
      </c>
      <c r="E3127" s="51" t="s">
        <v>78</v>
      </c>
      <c r="F3127" s="14" t="s">
        <v>2759</v>
      </c>
      <c r="G3127" s="14" t="s">
        <v>37</v>
      </c>
      <c r="H3127" s="14" t="s">
        <v>38</v>
      </c>
      <c r="I3127" s="14" t="s">
        <v>39</v>
      </c>
      <c r="J3127" s="15" t="s">
        <v>7586</v>
      </c>
      <c r="K3127" s="52" t="s">
        <v>5781</v>
      </c>
      <c r="L3127" s="109">
        <v>1363642</v>
      </c>
      <c r="M3127" s="19">
        <f t="shared" si="147"/>
        <v>1363642</v>
      </c>
      <c r="N3127" s="11">
        <f>M3127*(1+VOTOS!$P$3%)^Q3127</f>
        <v>1385863.8993184697</v>
      </c>
      <c r="O3127" s="54">
        <f t="shared" si="145"/>
        <v>1385863.8993184697</v>
      </c>
      <c r="P3127" s="103">
        <f t="shared" si="146"/>
        <v>9.2225588315652283E-6</v>
      </c>
      <c r="Q3127" s="6">
        <v>134</v>
      </c>
      <c r="R3127" s="6"/>
      <c r="S3127" s="6" t="s">
        <v>7</v>
      </c>
    </row>
    <row r="3128" spans="1:19" s="47" customFormat="1" ht="14" x14ac:dyDescent="0.15">
      <c r="A3128" s="14" t="s">
        <v>5234</v>
      </c>
      <c r="B3128" s="115" t="s">
        <v>416</v>
      </c>
      <c r="C3128" s="40" t="s">
        <v>65</v>
      </c>
      <c r="D3128" s="12" t="s">
        <v>77</v>
      </c>
      <c r="E3128" s="51" t="s">
        <v>78</v>
      </c>
      <c r="F3128" s="14" t="s">
        <v>2759</v>
      </c>
      <c r="G3128" s="14" t="s">
        <v>37</v>
      </c>
      <c r="H3128" s="14" t="s">
        <v>38</v>
      </c>
      <c r="I3128" s="14" t="s">
        <v>39</v>
      </c>
      <c r="J3128" s="15" t="s">
        <v>7586</v>
      </c>
      <c r="K3128" s="52" t="s">
        <v>5738</v>
      </c>
      <c r="L3128" s="109">
        <v>1362126</v>
      </c>
      <c r="M3128" s="19">
        <f t="shared" si="147"/>
        <v>1362126</v>
      </c>
      <c r="N3128" s="11">
        <f>M3128*(1+VOTOS!$P$3%)^Q3128</f>
        <v>1391522.5562239513</v>
      </c>
      <c r="O3128" s="54">
        <f t="shared" si="145"/>
        <v>1391522.5562239513</v>
      </c>
      <c r="P3128" s="103">
        <f t="shared" si="146"/>
        <v>9.2602157012218455E-6</v>
      </c>
      <c r="Q3128" s="6">
        <v>177</v>
      </c>
      <c r="R3128" s="6"/>
      <c r="S3128" s="6" t="s">
        <v>7</v>
      </c>
    </row>
    <row r="3129" spans="1:19" s="47" customFormat="1" ht="14" x14ac:dyDescent="0.15">
      <c r="A3129" s="14" t="s">
        <v>5234</v>
      </c>
      <c r="B3129" s="115" t="s">
        <v>416</v>
      </c>
      <c r="C3129" s="40" t="s">
        <v>65</v>
      </c>
      <c r="D3129" s="12" t="s">
        <v>77</v>
      </c>
      <c r="E3129" s="51" t="s">
        <v>78</v>
      </c>
      <c r="F3129" s="14" t="s">
        <v>2759</v>
      </c>
      <c r="G3129" s="14" t="s">
        <v>37</v>
      </c>
      <c r="H3129" s="14" t="s">
        <v>38</v>
      </c>
      <c r="I3129" s="14" t="s">
        <v>39</v>
      </c>
      <c r="J3129" s="15" t="s">
        <v>7586</v>
      </c>
      <c r="K3129" s="52" t="s">
        <v>5782</v>
      </c>
      <c r="L3129" s="109">
        <v>1362094</v>
      </c>
      <c r="M3129" s="19">
        <f t="shared" si="147"/>
        <v>1362094</v>
      </c>
      <c r="N3129" s="11">
        <f>M3129*(1+VOTOS!$P$3%)^Q3129</f>
        <v>1384290.6731226316</v>
      </c>
      <c r="O3129" s="54">
        <f t="shared" si="145"/>
        <v>1384290.6731226316</v>
      </c>
      <c r="P3129" s="103">
        <f t="shared" si="146"/>
        <v>9.2120894260531791E-6</v>
      </c>
      <c r="Q3129" s="6">
        <v>134</v>
      </c>
      <c r="R3129" s="6"/>
      <c r="S3129" s="6" t="s">
        <v>7</v>
      </c>
    </row>
    <row r="3130" spans="1:19" s="47" customFormat="1" ht="14" x14ac:dyDescent="0.15">
      <c r="A3130" s="14" t="s">
        <v>5234</v>
      </c>
      <c r="B3130" s="115" t="s">
        <v>416</v>
      </c>
      <c r="C3130" s="40" t="s">
        <v>65</v>
      </c>
      <c r="D3130" s="12" t="s">
        <v>77</v>
      </c>
      <c r="E3130" s="51" t="s">
        <v>78</v>
      </c>
      <c r="F3130" s="14" t="s">
        <v>2759</v>
      </c>
      <c r="G3130" s="14" t="s">
        <v>37</v>
      </c>
      <c r="H3130" s="14" t="s">
        <v>38</v>
      </c>
      <c r="I3130" s="14" t="s">
        <v>39</v>
      </c>
      <c r="J3130" s="15" t="s">
        <v>7586</v>
      </c>
      <c r="K3130" s="52" t="s">
        <v>5786</v>
      </c>
      <c r="L3130" s="109">
        <v>1353447.5</v>
      </c>
      <c r="M3130" s="19">
        <f t="shared" si="147"/>
        <v>1353447.5</v>
      </c>
      <c r="N3130" s="11">
        <f>M3130*(1+VOTOS!$P$3%)^Q3130</f>
        <v>1371030.4696488972</v>
      </c>
      <c r="O3130" s="54">
        <f t="shared" si="145"/>
        <v>1371030.4696488972</v>
      </c>
      <c r="P3130" s="103">
        <f t="shared" si="146"/>
        <v>9.1238462683266645E-6</v>
      </c>
      <c r="Q3130" s="6">
        <v>107</v>
      </c>
      <c r="R3130" s="6"/>
      <c r="S3130" s="6" t="s">
        <v>7</v>
      </c>
    </row>
    <row r="3131" spans="1:19" s="47" customFormat="1" ht="14" x14ac:dyDescent="0.15">
      <c r="A3131" s="14" t="s">
        <v>5234</v>
      </c>
      <c r="B3131" s="115" t="s">
        <v>416</v>
      </c>
      <c r="C3131" s="40" t="s">
        <v>65</v>
      </c>
      <c r="D3131" s="12" t="s">
        <v>77</v>
      </c>
      <c r="E3131" s="51" t="s">
        <v>78</v>
      </c>
      <c r="F3131" s="14" t="s">
        <v>2759</v>
      </c>
      <c r="G3131" s="14" t="s">
        <v>37</v>
      </c>
      <c r="H3131" s="14" t="s">
        <v>38</v>
      </c>
      <c r="I3131" s="14" t="s">
        <v>39</v>
      </c>
      <c r="J3131" s="15" t="s">
        <v>7586</v>
      </c>
      <c r="K3131" s="52" t="s">
        <v>5736</v>
      </c>
      <c r="L3131" s="109">
        <v>1319424.5</v>
      </c>
      <c r="M3131" s="19">
        <f t="shared" si="147"/>
        <v>1319424.5</v>
      </c>
      <c r="N3131" s="11">
        <f>M3131*(1+VOTOS!$P$3%)^Q3131</f>
        <v>1347899.4990070732</v>
      </c>
      <c r="O3131" s="54">
        <f t="shared" si="145"/>
        <v>1347899.4990070732</v>
      </c>
      <c r="P3131" s="103">
        <f t="shared" si="146"/>
        <v>8.9699157577762877E-6</v>
      </c>
      <c r="Q3131" s="6">
        <v>177</v>
      </c>
      <c r="R3131" s="6"/>
      <c r="S3131" s="6" t="s">
        <v>7</v>
      </c>
    </row>
    <row r="3132" spans="1:19" s="47" customFormat="1" ht="14" x14ac:dyDescent="0.15">
      <c r="A3132" s="14" t="s">
        <v>5234</v>
      </c>
      <c r="B3132" s="115" t="s">
        <v>416</v>
      </c>
      <c r="C3132" s="40" t="s">
        <v>65</v>
      </c>
      <c r="D3132" s="12" t="s">
        <v>77</v>
      </c>
      <c r="E3132" s="51" t="s">
        <v>78</v>
      </c>
      <c r="F3132" s="14" t="s">
        <v>2759</v>
      </c>
      <c r="G3132" s="14" t="s">
        <v>37</v>
      </c>
      <c r="H3132" s="14" t="s">
        <v>38</v>
      </c>
      <c r="I3132" s="14" t="s">
        <v>39</v>
      </c>
      <c r="J3132" s="15" t="s">
        <v>7586</v>
      </c>
      <c r="K3132" s="52" t="s">
        <v>5733</v>
      </c>
      <c r="L3132" s="109">
        <v>1254130.5</v>
      </c>
      <c r="M3132" s="19">
        <f t="shared" si="147"/>
        <v>1254130.5</v>
      </c>
      <c r="N3132" s="11">
        <f>M3132*(1+VOTOS!$P$3%)^Q3132</f>
        <v>1281196.3645055024</v>
      </c>
      <c r="O3132" s="54">
        <f t="shared" si="145"/>
        <v>1281196.3645055024</v>
      </c>
      <c r="P3132" s="103">
        <f t="shared" si="146"/>
        <v>8.5260239856527239E-6</v>
      </c>
      <c r="Q3132" s="6">
        <v>177</v>
      </c>
      <c r="R3132" s="6"/>
      <c r="S3132" s="6" t="s">
        <v>7</v>
      </c>
    </row>
    <row r="3133" spans="1:19" s="47" customFormat="1" ht="14" x14ac:dyDescent="0.15">
      <c r="A3133" s="14" t="s">
        <v>5234</v>
      </c>
      <c r="B3133" s="115" t="s">
        <v>416</v>
      </c>
      <c r="C3133" s="40" t="s">
        <v>65</v>
      </c>
      <c r="D3133" s="12" t="s">
        <v>77</v>
      </c>
      <c r="E3133" s="51" t="s">
        <v>78</v>
      </c>
      <c r="F3133" s="14" t="s">
        <v>2759</v>
      </c>
      <c r="G3133" s="14" t="s">
        <v>37</v>
      </c>
      <c r="H3133" s="14" t="s">
        <v>38</v>
      </c>
      <c r="I3133" s="14" t="s">
        <v>39</v>
      </c>
      <c r="J3133" s="15" t="s">
        <v>7586</v>
      </c>
      <c r="K3133" s="52" t="s">
        <v>5755</v>
      </c>
      <c r="L3133" s="109">
        <v>1254130.5</v>
      </c>
      <c r="M3133" s="19">
        <f t="shared" si="147"/>
        <v>1254130.5</v>
      </c>
      <c r="N3133" s="11">
        <f>M3133*(1+VOTOS!$P$3%)^Q3133</f>
        <v>1279188.7527257991</v>
      </c>
      <c r="O3133" s="54">
        <f t="shared" si="145"/>
        <v>1279188.7527257991</v>
      </c>
      <c r="P3133" s="103">
        <f t="shared" si="146"/>
        <v>8.5126638586169015E-6</v>
      </c>
      <c r="Q3133" s="6">
        <v>164</v>
      </c>
      <c r="R3133" s="6"/>
      <c r="S3133" s="6" t="s">
        <v>7</v>
      </c>
    </row>
    <row r="3134" spans="1:19" s="47" customFormat="1" ht="14" x14ac:dyDescent="0.15">
      <c r="A3134" s="14" t="s">
        <v>5234</v>
      </c>
      <c r="B3134" s="115" t="s">
        <v>416</v>
      </c>
      <c r="C3134" s="40" t="s">
        <v>65</v>
      </c>
      <c r="D3134" s="12" t="s">
        <v>77</v>
      </c>
      <c r="E3134" s="51" t="s">
        <v>78</v>
      </c>
      <c r="F3134" s="14" t="s">
        <v>2759</v>
      </c>
      <c r="G3134" s="14" t="s">
        <v>37</v>
      </c>
      <c r="H3134" s="14" t="s">
        <v>38</v>
      </c>
      <c r="I3134" s="14" t="s">
        <v>39</v>
      </c>
      <c r="J3134" s="15" t="s">
        <v>7586</v>
      </c>
      <c r="K3134" s="52" t="s">
        <v>5763</v>
      </c>
      <c r="L3134" s="109">
        <v>1149619.5</v>
      </c>
      <c r="M3134" s="19">
        <f t="shared" si="147"/>
        <v>1149619.5</v>
      </c>
      <c r="N3134" s="11">
        <f>M3134*(1+VOTOS!$P$3%)^Q3134</f>
        <v>1171458.4972948013</v>
      </c>
      <c r="O3134" s="54">
        <f t="shared" si="145"/>
        <v>1171458.4972948013</v>
      </c>
      <c r="P3134" s="103">
        <f t="shared" si="146"/>
        <v>7.7957474145558874E-6</v>
      </c>
      <c r="Q3134" s="6">
        <v>156</v>
      </c>
      <c r="R3134" s="6"/>
      <c r="S3134" s="6" t="s">
        <v>7</v>
      </c>
    </row>
    <row r="3135" spans="1:19" s="47" customFormat="1" ht="14" x14ac:dyDescent="0.15">
      <c r="A3135" s="14" t="s">
        <v>5234</v>
      </c>
      <c r="B3135" s="115" t="s">
        <v>416</v>
      </c>
      <c r="C3135" s="40" t="s">
        <v>65</v>
      </c>
      <c r="D3135" s="12" t="s">
        <v>77</v>
      </c>
      <c r="E3135" s="51" t="s">
        <v>78</v>
      </c>
      <c r="F3135" s="14" t="s">
        <v>2759</v>
      </c>
      <c r="G3135" s="14" t="s">
        <v>37</v>
      </c>
      <c r="H3135" s="14" t="s">
        <v>38</v>
      </c>
      <c r="I3135" s="14" t="s">
        <v>39</v>
      </c>
      <c r="J3135" s="15" t="s">
        <v>7586</v>
      </c>
      <c r="K3135" s="52" t="s">
        <v>5789</v>
      </c>
      <c r="L3135" s="109">
        <v>1145653.5</v>
      </c>
      <c r="M3135" s="19">
        <f t="shared" si="147"/>
        <v>1145653.5</v>
      </c>
      <c r="N3135" s="11">
        <f>M3135*(1+VOTOS!$P$3%)^Q3135</f>
        <v>1157321.4878728413</v>
      </c>
      <c r="O3135" s="54">
        <f t="shared" si="145"/>
        <v>1157321.4878728413</v>
      </c>
      <c r="P3135" s="103">
        <f t="shared" si="146"/>
        <v>7.7016693444362068E-6</v>
      </c>
      <c r="Q3135" s="6">
        <v>84</v>
      </c>
      <c r="R3135" s="6"/>
      <c r="S3135" s="6" t="s">
        <v>7</v>
      </c>
    </row>
    <row r="3136" spans="1:19" s="47" customFormat="1" ht="14" x14ac:dyDescent="0.15">
      <c r="A3136" s="14" t="s">
        <v>5234</v>
      </c>
      <c r="B3136" s="115" t="s">
        <v>416</v>
      </c>
      <c r="C3136" s="40" t="s">
        <v>65</v>
      </c>
      <c r="D3136" s="12" t="s">
        <v>77</v>
      </c>
      <c r="E3136" s="51" t="s">
        <v>78</v>
      </c>
      <c r="F3136" s="14" t="s">
        <v>2759</v>
      </c>
      <c r="G3136" s="14" t="s">
        <v>37</v>
      </c>
      <c r="H3136" s="14" t="s">
        <v>38</v>
      </c>
      <c r="I3136" s="14" t="s">
        <v>39</v>
      </c>
      <c r="J3136" s="15" t="s">
        <v>7586</v>
      </c>
      <c r="K3136" s="52" t="s">
        <v>5766</v>
      </c>
      <c r="L3136" s="109">
        <v>1136593</v>
      </c>
      <c r="M3136" s="19">
        <f t="shared" si="147"/>
        <v>1136593</v>
      </c>
      <c r="N3136" s="11">
        <f>M3136*(1+VOTOS!$P$3%)^Q3136</f>
        <v>1157346.557759109</v>
      </c>
      <c r="O3136" s="54">
        <f t="shared" si="145"/>
        <v>1157346.557759109</v>
      </c>
      <c r="P3136" s="103">
        <f t="shared" si="146"/>
        <v>7.7018361779190027E-6</v>
      </c>
      <c r="Q3136" s="6">
        <v>150</v>
      </c>
      <c r="R3136" s="6"/>
      <c r="S3136" s="6" t="s">
        <v>7</v>
      </c>
    </row>
    <row r="3137" spans="1:19" s="47" customFormat="1" ht="14" x14ac:dyDescent="0.15">
      <c r="A3137" s="14" t="s">
        <v>5234</v>
      </c>
      <c r="B3137" s="115" t="s">
        <v>416</v>
      </c>
      <c r="C3137" s="40" t="s">
        <v>65</v>
      </c>
      <c r="D3137" s="12" t="s">
        <v>77</v>
      </c>
      <c r="E3137" s="51" t="s">
        <v>78</v>
      </c>
      <c r="F3137" s="14" t="s">
        <v>2759</v>
      </c>
      <c r="G3137" s="14" t="s">
        <v>37</v>
      </c>
      <c r="H3137" s="14" t="s">
        <v>38</v>
      </c>
      <c r="I3137" s="14" t="s">
        <v>39</v>
      </c>
      <c r="J3137" s="15" t="s">
        <v>7586</v>
      </c>
      <c r="K3137" s="52" t="s">
        <v>5739</v>
      </c>
      <c r="L3137" s="109">
        <v>1047200</v>
      </c>
      <c r="M3137" s="19">
        <f t="shared" si="147"/>
        <v>1047200</v>
      </c>
      <c r="N3137" s="11">
        <f>M3137*(1+VOTOS!$P$3%)^Q3137</f>
        <v>1069800.0191448675</v>
      </c>
      <c r="O3137" s="54">
        <f t="shared" si="145"/>
        <v>1069800.0191448675</v>
      </c>
      <c r="P3137" s="103">
        <f t="shared" si="146"/>
        <v>7.119237047321259E-6</v>
      </c>
      <c r="Q3137" s="6">
        <v>177</v>
      </c>
      <c r="R3137" s="6"/>
      <c r="S3137" s="6" t="s">
        <v>7</v>
      </c>
    </row>
    <row r="3138" spans="1:19" s="47" customFormat="1" ht="14" x14ac:dyDescent="0.15">
      <c r="A3138" s="14" t="s">
        <v>5234</v>
      </c>
      <c r="B3138" s="115" t="s">
        <v>416</v>
      </c>
      <c r="C3138" s="40" t="s">
        <v>65</v>
      </c>
      <c r="D3138" s="12" t="s">
        <v>77</v>
      </c>
      <c r="E3138" s="51" t="s">
        <v>78</v>
      </c>
      <c r="F3138" s="14" t="s">
        <v>2759</v>
      </c>
      <c r="G3138" s="14" t="s">
        <v>37</v>
      </c>
      <c r="H3138" s="14" t="s">
        <v>38</v>
      </c>
      <c r="I3138" s="14" t="s">
        <v>39</v>
      </c>
      <c r="J3138" s="15" t="s">
        <v>7586</v>
      </c>
      <c r="K3138" s="52" t="s">
        <v>5769</v>
      </c>
      <c r="L3138" s="109">
        <v>1046563.5</v>
      </c>
      <c r="M3138" s="19">
        <f t="shared" si="147"/>
        <v>1046563.5</v>
      </c>
      <c r="N3138" s="11">
        <f>M3138*(1+VOTOS!$P$3%)^Q3138</f>
        <v>1065544.6228935232</v>
      </c>
      <c r="O3138" s="54">
        <f t="shared" si="145"/>
        <v>1065544.6228935232</v>
      </c>
      <c r="P3138" s="103">
        <f t="shared" si="146"/>
        <v>7.0909185073124277E-6</v>
      </c>
      <c r="Q3138" s="6">
        <v>149</v>
      </c>
      <c r="R3138" s="6"/>
      <c r="S3138" s="6" t="s">
        <v>7</v>
      </c>
    </row>
    <row r="3139" spans="1:19" s="47" customFormat="1" ht="14" x14ac:dyDescent="0.15">
      <c r="A3139" s="14" t="s">
        <v>5234</v>
      </c>
      <c r="B3139" s="115" t="s">
        <v>416</v>
      </c>
      <c r="C3139" s="40" t="s">
        <v>65</v>
      </c>
      <c r="D3139" s="12" t="s">
        <v>77</v>
      </c>
      <c r="E3139" s="51" t="s">
        <v>78</v>
      </c>
      <c r="F3139" s="14" t="s">
        <v>2759</v>
      </c>
      <c r="G3139" s="14" t="s">
        <v>37</v>
      </c>
      <c r="H3139" s="14" t="s">
        <v>38</v>
      </c>
      <c r="I3139" s="14" t="s">
        <v>39</v>
      </c>
      <c r="J3139" s="15" t="s">
        <v>7586</v>
      </c>
      <c r="K3139" s="52" t="s">
        <v>5742</v>
      </c>
      <c r="L3139" s="109">
        <v>1045108.5</v>
      </c>
      <c r="M3139" s="19">
        <f t="shared" si="147"/>
        <v>1045108.5</v>
      </c>
      <c r="N3139" s="11">
        <f>M3139*(1+VOTOS!$P$3%)^Q3139</f>
        <v>1067534.5954932622</v>
      </c>
      <c r="O3139" s="54">
        <f t="shared" si="145"/>
        <v>1067534.5954932622</v>
      </c>
      <c r="P3139" s="103">
        <f t="shared" si="146"/>
        <v>7.104161250256609E-6</v>
      </c>
      <c r="Q3139" s="6">
        <v>176</v>
      </c>
      <c r="R3139" s="6"/>
      <c r="S3139" s="6" t="s">
        <v>7</v>
      </c>
    </row>
    <row r="3140" spans="1:19" s="47" customFormat="1" ht="14" x14ac:dyDescent="0.15">
      <c r="A3140" s="14" t="s">
        <v>5234</v>
      </c>
      <c r="B3140" s="115" t="s">
        <v>416</v>
      </c>
      <c r="C3140" s="40" t="s">
        <v>65</v>
      </c>
      <c r="D3140" s="12" t="s">
        <v>77</v>
      </c>
      <c r="E3140" s="51" t="s">
        <v>78</v>
      </c>
      <c r="F3140" s="14" t="s">
        <v>2759</v>
      </c>
      <c r="G3140" s="14" t="s">
        <v>37</v>
      </c>
      <c r="H3140" s="14" t="s">
        <v>38</v>
      </c>
      <c r="I3140" s="14" t="s">
        <v>39</v>
      </c>
      <c r="J3140" s="15" t="s">
        <v>7586</v>
      </c>
      <c r="K3140" s="52" t="s">
        <v>5753</v>
      </c>
      <c r="L3140" s="109">
        <v>1045108.5</v>
      </c>
      <c r="M3140" s="19">
        <f t="shared" si="147"/>
        <v>1045108.5</v>
      </c>
      <c r="N3140" s="11">
        <f>M3140*(1+VOTOS!$P$3%)^Q3140</f>
        <v>1066633.5269661932</v>
      </c>
      <c r="O3140" s="54">
        <f t="shared" si="145"/>
        <v>1066633.5269661932</v>
      </c>
      <c r="P3140" s="103">
        <f t="shared" si="146"/>
        <v>7.0981648767986878E-6</v>
      </c>
      <c r="Q3140" s="6">
        <v>169</v>
      </c>
      <c r="R3140" s="6"/>
      <c r="S3140" s="6" t="s">
        <v>7</v>
      </c>
    </row>
    <row r="3141" spans="1:19" s="47" customFormat="1" ht="14" x14ac:dyDescent="0.15">
      <c r="A3141" s="14" t="s">
        <v>5234</v>
      </c>
      <c r="B3141" s="115" t="s">
        <v>416</v>
      </c>
      <c r="C3141" s="40" t="s">
        <v>65</v>
      </c>
      <c r="D3141" s="12" t="s">
        <v>77</v>
      </c>
      <c r="E3141" s="51" t="s">
        <v>78</v>
      </c>
      <c r="F3141" s="14" t="s">
        <v>2759</v>
      </c>
      <c r="G3141" s="14" t="s">
        <v>37</v>
      </c>
      <c r="H3141" s="14" t="s">
        <v>38</v>
      </c>
      <c r="I3141" s="14" t="s">
        <v>39</v>
      </c>
      <c r="J3141" s="15" t="s">
        <v>7586</v>
      </c>
      <c r="K3141" s="52" t="s">
        <v>5761</v>
      </c>
      <c r="L3141" s="109">
        <v>1014942</v>
      </c>
      <c r="M3141" s="19">
        <f t="shared" si="147"/>
        <v>1014942</v>
      </c>
      <c r="N3141" s="11">
        <f>M3141*(1+VOTOS!$P$3%)^Q3141</f>
        <v>1034222.5668243973</v>
      </c>
      <c r="O3141" s="54">
        <f t="shared" si="145"/>
        <v>1034222.5668243973</v>
      </c>
      <c r="P3141" s="103">
        <f t="shared" si="146"/>
        <v>6.8824784830321531E-6</v>
      </c>
      <c r="Q3141" s="6">
        <v>156</v>
      </c>
      <c r="R3141" s="6"/>
      <c r="S3141" s="6" t="s">
        <v>7</v>
      </c>
    </row>
    <row r="3142" spans="1:19" s="47" customFormat="1" ht="14" x14ac:dyDescent="0.15">
      <c r="A3142" s="14" t="s">
        <v>5234</v>
      </c>
      <c r="B3142" s="115" t="s">
        <v>416</v>
      </c>
      <c r="C3142" s="40" t="s">
        <v>65</v>
      </c>
      <c r="D3142" s="12" t="s">
        <v>77</v>
      </c>
      <c r="E3142" s="51" t="s">
        <v>78</v>
      </c>
      <c r="F3142" s="14" t="s">
        <v>2759</v>
      </c>
      <c r="G3142" s="14" t="s">
        <v>37</v>
      </c>
      <c r="H3142" s="14" t="s">
        <v>38</v>
      </c>
      <c r="I3142" s="14" t="s">
        <v>39</v>
      </c>
      <c r="J3142" s="15" t="s">
        <v>7586</v>
      </c>
      <c r="K3142" s="52" t="s">
        <v>5765</v>
      </c>
      <c r="L3142" s="109">
        <v>1012711</v>
      </c>
      <c r="M3142" s="19">
        <f t="shared" si="147"/>
        <v>1012711</v>
      </c>
      <c r="N3142" s="11">
        <f>M3142*(1+VOTOS!$P$3%)^Q3142</f>
        <v>1031202.5411513047</v>
      </c>
      <c r="O3142" s="54">
        <f t="shared" si="145"/>
        <v>1031202.5411513047</v>
      </c>
      <c r="P3142" s="103">
        <f t="shared" si="146"/>
        <v>6.8623810084845938E-6</v>
      </c>
      <c r="Q3142" s="6">
        <v>150</v>
      </c>
      <c r="R3142" s="6"/>
      <c r="S3142" s="6" t="s">
        <v>7</v>
      </c>
    </row>
    <row r="3143" spans="1:19" s="47" customFormat="1" ht="14" x14ac:dyDescent="0.15">
      <c r="A3143" s="14" t="s">
        <v>5234</v>
      </c>
      <c r="B3143" s="115" t="s">
        <v>416</v>
      </c>
      <c r="C3143" s="40" t="s">
        <v>65</v>
      </c>
      <c r="D3143" s="12" t="s">
        <v>77</v>
      </c>
      <c r="E3143" s="51" t="s">
        <v>78</v>
      </c>
      <c r="F3143" s="14" t="s">
        <v>2759</v>
      </c>
      <c r="G3143" s="14" t="s">
        <v>37</v>
      </c>
      <c r="H3143" s="14" t="s">
        <v>38</v>
      </c>
      <c r="I3143" s="14" t="s">
        <v>39</v>
      </c>
      <c r="J3143" s="15" t="s">
        <v>7586</v>
      </c>
      <c r="K3143" s="52" t="s">
        <v>5779</v>
      </c>
      <c r="L3143" s="109">
        <v>1012711</v>
      </c>
      <c r="M3143" s="19">
        <f t="shared" si="147"/>
        <v>1012711</v>
      </c>
      <c r="N3143" s="11">
        <f>M3143*(1+VOTOS!$P$3%)^Q3143</f>
        <v>1029338.2937601467</v>
      </c>
      <c r="O3143" s="54">
        <f t="shared" ref="O3143:O3206" si="148">+IF(N3143&gt;0,N3143,L3143)</f>
        <v>1029338.2937601467</v>
      </c>
      <c r="P3143" s="103">
        <f t="shared" ref="P3143:P3206" si="149">+O3143/$O$4</f>
        <v>6.8499749336528575E-6</v>
      </c>
      <c r="Q3143" s="6">
        <v>135</v>
      </c>
      <c r="R3143" s="6"/>
      <c r="S3143" s="6" t="s">
        <v>7</v>
      </c>
    </row>
    <row r="3144" spans="1:19" s="47" customFormat="1" ht="14" x14ac:dyDescent="0.15">
      <c r="A3144" s="14" t="s">
        <v>5234</v>
      </c>
      <c r="B3144" s="115" t="s">
        <v>416</v>
      </c>
      <c r="C3144" s="40" t="s">
        <v>65</v>
      </c>
      <c r="D3144" s="12" t="s">
        <v>77</v>
      </c>
      <c r="E3144" s="51" t="s">
        <v>78</v>
      </c>
      <c r="F3144" s="14" t="s">
        <v>2759</v>
      </c>
      <c r="G3144" s="14" t="s">
        <v>37</v>
      </c>
      <c r="H3144" s="14" t="s">
        <v>38</v>
      </c>
      <c r="I3144" s="14" t="s">
        <v>39</v>
      </c>
      <c r="J3144" s="15" t="s">
        <v>7586</v>
      </c>
      <c r="K3144" s="52" t="s">
        <v>5785</v>
      </c>
      <c r="L3144" s="109">
        <v>972947</v>
      </c>
      <c r="M3144" s="19">
        <f t="shared" si="147"/>
        <v>972947</v>
      </c>
      <c r="N3144" s="11">
        <f>M3144*(1+VOTOS!$P$3%)^Q3144</f>
        <v>986300.40982045652</v>
      </c>
      <c r="O3144" s="54">
        <f t="shared" si="148"/>
        <v>986300.40982045652</v>
      </c>
      <c r="P3144" s="103">
        <f t="shared" si="149"/>
        <v>6.5635691640711089E-6</v>
      </c>
      <c r="Q3144" s="6">
        <v>113</v>
      </c>
      <c r="R3144" s="6"/>
      <c r="S3144" s="6" t="s">
        <v>7</v>
      </c>
    </row>
    <row r="3145" spans="1:19" s="47" customFormat="1" ht="14" x14ac:dyDescent="0.15">
      <c r="A3145" s="14" t="s">
        <v>5234</v>
      </c>
      <c r="B3145" s="115" t="s">
        <v>416</v>
      </c>
      <c r="C3145" s="40" t="s">
        <v>65</v>
      </c>
      <c r="D3145" s="12" t="s">
        <v>77</v>
      </c>
      <c r="E3145" s="51" t="s">
        <v>78</v>
      </c>
      <c r="F3145" s="14" t="s">
        <v>2759</v>
      </c>
      <c r="G3145" s="14" t="s">
        <v>37</v>
      </c>
      <c r="H3145" s="14" t="s">
        <v>38</v>
      </c>
      <c r="I3145" s="14" t="s">
        <v>39</v>
      </c>
      <c r="J3145" s="15" t="s">
        <v>7586</v>
      </c>
      <c r="K3145" s="52" t="s">
        <v>5784</v>
      </c>
      <c r="L3145" s="109">
        <v>966429</v>
      </c>
      <c r="M3145" s="19">
        <f t="shared" si="147"/>
        <v>966429</v>
      </c>
      <c r="N3145" s="11">
        <f>M3145*(1+VOTOS!$P$3%)^Q3145</f>
        <v>979692.95219819166</v>
      </c>
      <c r="O3145" s="54">
        <f t="shared" si="148"/>
        <v>979692.95219819166</v>
      </c>
      <c r="P3145" s="103">
        <f t="shared" si="149"/>
        <v>6.5195982758198322E-6</v>
      </c>
      <c r="Q3145" s="6">
        <v>113</v>
      </c>
      <c r="R3145" s="6"/>
      <c r="S3145" s="6" t="s">
        <v>7</v>
      </c>
    </row>
    <row r="3146" spans="1:19" s="47" customFormat="1" ht="14" x14ac:dyDescent="0.15">
      <c r="A3146" s="14" t="s">
        <v>5234</v>
      </c>
      <c r="B3146" s="115" t="s">
        <v>416</v>
      </c>
      <c r="C3146" s="40" t="s">
        <v>65</v>
      </c>
      <c r="D3146" s="12" t="s">
        <v>77</v>
      </c>
      <c r="E3146" s="51" t="s">
        <v>78</v>
      </c>
      <c r="F3146" s="14" t="s">
        <v>2759</v>
      </c>
      <c r="G3146" s="14" t="s">
        <v>37</v>
      </c>
      <c r="H3146" s="14" t="s">
        <v>38</v>
      </c>
      <c r="I3146" s="14" t="s">
        <v>39</v>
      </c>
      <c r="J3146" s="15" t="s">
        <v>7586</v>
      </c>
      <c r="K3146" s="52" t="s">
        <v>5747</v>
      </c>
      <c r="L3146" s="109">
        <v>836087</v>
      </c>
      <c r="M3146" s="19">
        <f t="shared" si="147"/>
        <v>836087</v>
      </c>
      <c r="N3146" s="11">
        <f>M3146*(1+VOTOS!$P$3%)^Q3146</f>
        <v>853409.96771309106</v>
      </c>
      <c r="O3146" s="54">
        <f t="shared" si="148"/>
        <v>853409.96771309106</v>
      </c>
      <c r="P3146" s="103">
        <f t="shared" si="149"/>
        <v>5.6792183118044448E-6</v>
      </c>
      <c r="Q3146" s="6">
        <v>170</v>
      </c>
      <c r="R3146" s="6"/>
      <c r="S3146" s="6" t="s">
        <v>7</v>
      </c>
    </row>
    <row r="3147" spans="1:19" s="47" customFormat="1" ht="14" x14ac:dyDescent="0.15">
      <c r="A3147" s="14" t="s">
        <v>5234</v>
      </c>
      <c r="B3147" s="115" t="s">
        <v>416</v>
      </c>
      <c r="C3147" s="40" t="s">
        <v>65</v>
      </c>
      <c r="D3147" s="12" t="s">
        <v>77</v>
      </c>
      <c r="E3147" s="51" t="s">
        <v>78</v>
      </c>
      <c r="F3147" s="14" t="s">
        <v>2759</v>
      </c>
      <c r="G3147" s="14" t="s">
        <v>37</v>
      </c>
      <c r="H3147" s="14" t="s">
        <v>38</v>
      </c>
      <c r="I3147" s="14" t="s">
        <v>39</v>
      </c>
      <c r="J3147" s="15" t="s">
        <v>7586</v>
      </c>
      <c r="K3147" s="52" t="s">
        <v>5760</v>
      </c>
      <c r="L3147" s="109">
        <v>810111.5</v>
      </c>
      <c r="M3147" s="19">
        <f t="shared" si="147"/>
        <v>810111.5</v>
      </c>
      <c r="N3147" s="11">
        <f>M3147*(1+VOTOS!$P$3%)^Q3147</f>
        <v>825899.38180697605</v>
      </c>
      <c r="O3147" s="54">
        <f t="shared" si="148"/>
        <v>825899.38180697605</v>
      </c>
      <c r="P3147" s="103">
        <f t="shared" si="149"/>
        <v>5.4961426164675895E-6</v>
      </c>
      <c r="Q3147" s="6">
        <v>160</v>
      </c>
      <c r="R3147" s="6"/>
      <c r="S3147" s="6" t="s">
        <v>7</v>
      </c>
    </row>
    <row r="3148" spans="1:19" s="47" customFormat="1" ht="14" x14ac:dyDescent="0.15">
      <c r="A3148" s="14" t="s">
        <v>5234</v>
      </c>
      <c r="B3148" s="115" t="s">
        <v>416</v>
      </c>
      <c r="C3148" s="40" t="s">
        <v>65</v>
      </c>
      <c r="D3148" s="12" t="s">
        <v>77</v>
      </c>
      <c r="E3148" s="51" t="s">
        <v>78</v>
      </c>
      <c r="F3148" s="14" t="s">
        <v>2759</v>
      </c>
      <c r="G3148" s="14" t="s">
        <v>37</v>
      </c>
      <c r="H3148" s="14" t="s">
        <v>38</v>
      </c>
      <c r="I3148" s="14" t="s">
        <v>39</v>
      </c>
      <c r="J3148" s="15" t="s">
        <v>7586</v>
      </c>
      <c r="K3148" s="52" t="s">
        <v>5780</v>
      </c>
      <c r="L3148" s="109">
        <v>778357.5</v>
      </c>
      <c r="M3148" s="19">
        <f t="shared" si="147"/>
        <v>778357.5</v>
      </c>
      <c r="N3148" s="11">
        <f>M3148*(1+VOTOS!$P$3%)^Q3148</f>
        <v>791137.03809419798</v>
      </c>
      <c r="O3148" s="54">
        <f t="shared" si="148"/>
        <v>791137.03809419798</v>
      </c>
      <c r="P3148" s="103">
        <f t="shared" si="149"/>
        <v>5.2648083850384792E-6</v>
      </c>
      <c r="Q3148" s="6">
        <v>135</v>
      </c>
      <c r="R3148" s="6"/>
      <c r="S3148" s="6" t="s">
        <v>7</v>
      </c>
    </row>
    <row r="3149" spans="1:19" s="47" customFormat="1" ht="14" x14ac:dyDescent="0.15">
      <c r="A3149" s="14" t="s">
        <v>5234</v>
      </c>
      <c r="B3149" s="115" t="s">
        <v>416</v>
      </c>
      <c r="C3149" s="40" t="s">
        <v>65</v>
      </c>
      <c r="D3149" s="12" t="s">
        <v>77</v>
      </c>
      <c r="E3149" s="51" t="s">
        <v>78</v>
      </c>
      <c r="F3149" s="14" t="s">
        <v>2759</v>
      </c>
      <c r="G3149" s="14" t="s">
        <v>37</v>
      </c>
      <c r="H3149" s="14" t="s">
        <v>38</v>
      </c>
      <c r="I3149" s="14" t="s">
        <v>39</v>
      </c>
      <c r="J3149" s="15" t="s">
        <v>7586</v>
      </c>
      <c r="K3149" s="52" t="s">
        <v>5783</v>
      </c>
      <c r="L3149" s="109">
        <v>778357.5</v>
      </c>
      <c r="M3149" s="19">
        <f t="shared" si="147"/>
        <v>778357.5</v>
      </c>
      <c r="N3149" s="11">
        <f>M3149*(1+VOTOS!$P$3%)^Q3149</f>
        <v>790946.18882661115</v>
      </c>
      <c r="O3149" s="54">
        <f t="shared" si="148"/>
        <v>790946.18882661115</v>
      </c>
      <c r="P3149" s="103">
        <f t="shared" si="149"/>
        <v>5.263538333484971E-6</v>
      </c>
      <c r="Q3149" s="6">
        <v>133</v>
      </c>
      <c r="R3149" s="6"/>
      <c r="S3149" s="6" t="s">
        <v>7</v>
      </c>
    </row>
    <row r="3150" spans="1:19" s="47" customFormat="1" ht="14" x14ac:dyDescent="0.15">
      <c r="A3150" s="14" t="s">
        <v>5234</v>
      </c>
      <c r="B3150" s="115" t="s">
        <v>416</v>
      </c>
      <c r="C3150" s="40" t="s">
        <v>65</v>
      </c>
      <c r="D3150" s="12" t="s">
        <v>77</v>
      </c>
      <c r="E3150" s="51" t="s">
        <v>78</v>
      </c>
      <c r="F3150" s="14" t="s">
        <v>2759</v>
      </c>
      <c r="G3150" s="14" t="s">
        <v>37</v>
      </c>
      <c r="H3150" s="14" t="s">
        <v>38</v>
      </c>
      <c r="I3150" s="14" t="s">
        <v>39</v>
      </c>
      <c r="J3150" s="15" t="s">
        <v>7586</v>
      </c>
      <c r="K3150" s="52" t="s">
        <v>5788</v>
      </c>
      <c r="L3150" s="109">
        <v>773143</v>
      </c>
      <c r="M3150" s="19">
        <f t="shared" si="147"/>
        <v>773143</v>
      </c>
      <c r="N3150" s="11">
        <f>M3150*(1+VOTOS!$P$3%)^Q3150</f>
        <v>781017.12873785326</v>
      </c>
      <c r="O3150" s="54">
        <f t="shared" si="148"/>
        <v>781017.12873785326</v>
      </c>
      <c r="P3150" s="103">
        <f t="shared" si="149"/>
        <v>5.1974630566444765E-6</v>
      </c>
      <c r="Q3150" s="6">
        <v>84</v>
      </c>
      <c r="R3150" s="6"/>
      <c r="S3150" s="6" t="s">
        <v>7</v>
      </c>
    </row>
    <row r="3151" spans="1:19" s="47" customFormat="1" ht="14" x14ac:dyDescent="0.15">
      <c r="A3151" s="14" t="s">
        <v>5234</v>
      </c>
      <c r="B3151" s="115" t="s">
        <v>416</v>
      </c>
      <c r="C3151" s="40" t="s">
        <v>65</v>
      </c>
      <c r="D3151" s="12" t="s">
        <v>77</v>
      </c>
      <c r="E3151" s="51" t="s">
        <v>78</v>
      </c>
      <c r="F3151" s="14" t="s">
        <v>2759</v>
      </c>
      <c r="G3151" s="14" t="s">
        <v>37</v>
      </c>
      <c r="H3151" s="14" t="s">
        <v>38</v>
      </c>
      <c r="I3151" s="14" t="s">
        <v>39</v>
      </c>
      <c r="J3151" s="15" t="s">
        <v>7586</v>
      </c>
      <c r="K3151" s="52" t="s">
        <v>5791</v>
      </c>
      <c r="L3151" s="109">
        <v>676500</v>
      </c>
      <c r="M3151" s="19">
        <f t="shared" si="147"/>
        <v>676500</v>
      </c>
      <c r="N3151" s="11">
        <f>M3151*(1+VOTOS!$P$3%)^Q3151</f>
        <v>682483.64004507835</v>
      </c>
      <c r="O3151" s="54">
        <f t="shared" si="148"/>
        <v>682483.64004507835</v>
      </c>
      <c r="P3151" s="103">
        <f t="shared" si="149"/>
        <v>4.5417486702639861E-6</v>
      </c>
      <c r="Q3151" s="6">
        <v>73</v>
      </c>
      <c r="R3151" s="6"/>
      <c r="S3151" s="6" t="s">
        <v>7</v>
      </c>
    </row>
    <row r="3152" spans="1:19" s="47" customFormat="1" ht="14" x14ac:dyDescent="0.15">
      <c r="A3152" s="14" t="s">
        <v>5234</v>
      </c>
      <c r="B3152" s="115" t="s">
        <v>416</v>
      </c>
      <c r="C3152" s="40" t="s">
        <v>65</v>
      </c>
      <c r="D3152" s="12" t="s">
        <v>77</v>
      </c>
      <c r="E3152" s="51" t="s">
        <v>78</v>
      </c>
      <c r="F3152" s="14" t="s">
        <v>2759</v>
      </c>
      <c r="G3152" s="14" t="s">
        <v>37</v>
      </c>
      <c r="H3152" s="14" t="s">
        <v>38</v>
      </c>
      <c r="I3152" s="14" t="s">
        <v>39</v>
      </c>
      <c r="J3152" s="15" t="s">
        <v>7586</v>
      </c>
      <c r="K3152" s="52" t="s">
        <v>5740</v>
      </c>
      <c r="L3152" s="109">
        <v>209440</v>
      </c>
      <c r="M3152" s="19">
        <f t="shared" si="147"/>
        <v>209440</v>
      </c>
      <c r="N3152" s="11">
        <f>M3152*(1+VOTOS!$P$3%)^Q3152</f>
        <v>213960.00382897348</v>
      </c>
      <c r="O3152" s="54">
        <f t="shared" si="148"/>
        <v>213960.00382897348</v>
      </c>
      <c r="P3152" s="103">
        <f t="shared" si="149"/>
        <v>1.4238474094642517E-6</v>
      </c>
      <c r="Q3152" s="6">
        <v>177</v>
      </c>
      <c r="R3152" s="6"/>
      <c r="S3152" s="6" t="s">
        <v>7</v>
      </c>
    </row>
    <row r="3153" spans="1:20" s="47" customFormat="1" ht="14" x14ac:dyDescent="0.15">
      <c r="A3153" s="8" t="s">
        <v>415</v>
      </c>
      <c r="B3153" s="114" t="s">
        <v>416</v>
      </c>
      <c r="C3153" s="40" t="s">
        <v>65</v>
      </c>
      <c r="D3153" s="6" t="s">
        <v>77</v>
      </c>
      <c r="E3153" s="7" t="s">
        <v>78</v>
      </c>
      <c r="F3153" s="6" t="s">
        <v>2759</v>
      </c>
      <c r="G3153" s="6" t="s">
        <v>5224</v>
      </c>
      <c r="H3153" s="6" t="s">
        <v>38</v>
      </c>
      <c r="I3153" s="8" t="s">
        <v>39</v>
      </c>
      <c r="J3153" s="15" t="s">
        <v>7586</v>
      </c>
      <c r="K3153" s="7" t="s">
        <v>2760</v>
      </c>
      <c r="L3153" s="19">
        <v>922994</v>
      </c>
      <c r="M3153" s="19">
        <f t="shared" si="147"/>
        <v>0</v>
      </c>
      <c r="N3153" s="11">
        <f>M3153*(1+VOTOS!$P$3%)^Q3153</f>
        <v>0</v>
      </c>
      <c r="O3153" s="54">
        <f t="shared" si="148"/>
        <v>922994</v>
      </c>
      <c r="P3153" s="103">
        <f t="shared" si="149"/>
        <v>6.1422816990671801E-6</v>
      </c>
      <c r="Q3153" s="6">
        <v>0</v>
      </c>
      <c r="R3153" s="6"/>
      <c r="S3153" s="6" t="s">
        <v>11</v>
      </c>
    </row>
    <row r="3154" spans="1:20" s="47" customFormat="1" ht="14" x14ac:dyDescent="0.15">
      <c r="A3154" s="8" t="s">
        <v>415</v>
      </c>
      <c r="B3154" s="114" t="s">
        <v>416</v>
      </c>
      <c r="C3154" s="40" t="s">
        <v>65</v>
      </c>
      <c r="D3154" s="6" t="s">
        <v>996</v>
      </c>
      <c r="E3154" s="7" t="s">
        <v>997</v>
      </c>
      <c r="F3154" s="6" t="s">
        <v>2761</v>
      </c>
      <c r="G3154" s="6" t="s">
        <v>2762</v>
      </c>
      <c r="H3154" s="6" t="s">
        <v>38</v>
      </c>
      <c r="I3154" s="8" t="s">
        <v>39</v>
      </c>
      <c r="J3154" s="15" t="s">
        <v>7586</v>
      </c>
      <c r="K3154" s="7" t="s">
        <v>2769</v>
      </c>
      <c r="L3154" s="19">
        <v>1083305</v>
      </c>
      <c r="M3154" s="19">
        <f t="shared" ref="M3154:M3217" si="150">+IF(Q3154&gt;0,L3154,0)</f>
        <v>1083305</v>
      </c>
      <c r="N3154" s="11">
        <f>M3154*(1+VOTOS!$P$3%)^Q3154</f>
        <v>1089333.0281528486</v>
      </c>
      <c r="O3154" s="54">
        <f t="shared" si="148"/>
        <v>1089333.0281528486</v>
      </c>
      <c r="P3154" s="103">
        <f t="shared" si="149"/>
        <v>7.2492240718928563E-6</v>
      </c>
      <c r="Q3154" s="6">
        <v>46</v>
      </c>
      <c r="R3154" s="6"/>
      <c r="S3154" s="6" t="s">
        <v>11</v>
      </c>
    </row>
    <row r="3155" spans="1:20" s="47" customFormat="1" ht="14" x14ac:dyDescent="0.15">
      <c r="A3155" s="8" t="s">
        <v>415</v>
      </c>
      <c r="B3155" s="114" t="s">
        <v>416</v>
      </c>
      <c r="C3155" s="40" t="s">
        <v>65</v>
      </c>
      <c r="D3155" s="6" t="s">
        <v>996</v>
      </c>
      <c r="E3155" s="7" t="s">
        <v>997</v>
      </c>
      <c r="F3155" s="6" t="s">
        <v>2761</v>
      </c>
      <c r="G3155" s="6" t="s">
        <v>2762</v>
      </c>
      <c r="H3155" s="6" t="s">
        <v>38</v>
      </c>
      <c r="I3155" s="8" t="s">
        <v>39</v>
      </c>
      <c r="J3155" s="15" t="s">
        <v>7586</v>
      </c>
      <c r="K3155" s="7" t="s">
        <v>2767</v>
      </c>
      <c r="L3155" s="19">
        <v>294012</v>
      </c>
      <c r="M3155" s="19">
        <f t="shared" si="150"/>
        <v>294012</v>
      </c>
      <c r="N3155" s="11">
        <f>M3155*(1+VOTOS!$P$3%)^Q3155</f>
        <v>294686.6486063184</v>
      </c>
      <c r="O3155" s="54">
        <f t="shared" si="148"/>
        <v>294686.6486063184</v>
      </c>
      <c r="P3155" s="103">
        <f t="shared" si="149"/>
        <v>1.9610619448165755E-6</v>
      </c>
      <c r="Q3155" s="48">
        <v>19</v>
      </c>
      <c r="R3155" s="48"/>
      <c r="S3155" s="48" t="s">
        <v>11</v>
      </c>
    </row>
    <row r="3156" spans="1:20" s="47" customFormat="1" ht="14" x14ac:dyDescent="0.15">
      <c r="A3156" s="8" t="s">
        <v>415</v>
      </c>
      <c r="B3156" s="114" t="s">
        <v>416</v>
      </c>
      <c r="C3156" s="40" t="s">
        <v>65</v>
      </c>
      <c r="D3156" s="6" t="s">
        <v>996</v>
      </c>
      <c r="E3156" s="7" t="s">
        <v>997</v>
      </c>
      <c r="F3156" s="6" t="s">
        <v>2761</v>
      </c>
      <c r="G3156" s="6" t="s">
        <v>2762</v>
      </c>
      <c r="H3156" s="6" t="s">
        <v>38</v>
      </c>
      <c r="I3156" s="8" t="s">
        <v>39</v>
      </c>
      <c r="J3156" s="15" t="s">
        <v>7586</v>
      </c>
      <c r="K3156" s="7" t="s">
        <v>2768</v>
      </c>
      <c r="L3156" s="19">
        <v>428562</v>
      </c>
      <c r="M3156" s="19">
        <f t="shared" si="150"/>
        <v>428562</v>
      </c>
      <c r="N3156" s="11">
        <f>M3156*(1+VOTOS!$P$3%)^Q3156</f>
        <v>429545.39100452029</v>
      </c>
      <c r="O3156" s="54">
        <f t="shared" si="148"/>
        <v>429545.39100452029</v>
      </c>
      <c r="P3156" s="103">
        <f t="shared" si="149"/>
        <v>2.8585113165261322E-6</v>
      </c>
      <c r="Q3156" s="6">
        <v>19</v>
      </c>
      <c r="R3156" s="6"/>
      <c r="S3156" s="6" t="s">
        <v>11</v>
      </c>
    </row>
    <row r="3157" spans="1:20" s="47" customFormat="1" ht="14" x14ac:dyDescent="0.15">
      <c r="A3157" s="8" t="s">
        <v>415</v>
      </c>
      <c r="B3157" s="114" t="s">
        <v>416</v>
      </c>
      <c r="C3157" s="40" t="s">
        <v>65</v>
      </c>
      <c r="D3157" s="6" t="s">
        <v>996</v>
      </c>
      <c r="E3157" s="7" t="s">
        <v>997</v>
      </c>
      <c r="F3157" s="6" t="s">
        <v>2761</v>
      </c>
      <c r="G3157" s="6" t="s">
        <v>2762</v>
      </c>
      <c r="H3157" s="6" t="s">
        <v>38</v>
      </c>
      <c r="I3157" s="8" t="s">
        <v>39</v>
      </c>
      <c r="J3157" s="15" t="s">
        <v>7586</v>
      </c>
      <c r="K3157" s="7" t="s">
        <v>2766</v>
      </c>
      <c r="L3157" s="19">
        <v>214281</v>
      </c>
      <c r="M3157" s="19">
        <f t="shared" si="150"/>
        <v>214281</v>
      </c>
      <c r="N3157" s="11">
        <f>M3157*(1+VOTOS!$P$3%)^Q3157</f>
        <v>214462.01987249361</v>
      </c>
      <c r="O3157" s="54">
        <f t="shared" si="148"/>
        <v>214462.01987249361</v>
      </c>
      <c r="P3157" s="103">
        <f t="shared" si="149"/>
        <v>1.4271881938645313E-6</v>
      </c>
      <c r="Q3157" s="48">
        <v>7</v>
      </c>
      <c r="R3157" s="48"/>
      <c r="S3157" s="48" t="s">
        <v>11</v>
      </c>
    </row>
    <row r="3158" spans="1:20" s="47" customFormat="1" ht="14" x14ac:dyDescent="0.15">
      <c r="A3158" s="8" t="s">
        <v>415</v>
      </c>
      <c r="B3158" s="114" t="s">
        <v>416</v>
      </c>
      <c r="C3158" s="40" t="s">
        <v>65</v>
      </c>
      <c r="D3158" s="6" t="s">
        <v>996</v>
      </c>
      <c r="E3158" s="7" t="s">
        <v>997</v>
      </c>
      <c r="F3158" s="6" t="s">
        <v>2761</v>
      </c>
      <c r="G3158" s="6" t="s">
        <v>2762</v>
      </c>
      <c r="H3158" s="6" t="s">
        <v>38</v>
      </c>
      <c r="I3158" s="8" t="s">
        <v>39</v>
      </c>
      <c r="J3158" s="15" t="s">
        <v>7586</v>
      </c>
      <c r="K3158" s="7" t="s">
        <v>2764</v>
      </c>
      <c r="L3158" s="19">
        <v>310672</v>
      </c>
      <c r="M3158" s="19">
        <f t="shared" si="150"/>
        <v>310672</v>
      </c>
      <c r="N3158" s="11">
        <f>M3158*(1+VOTOS!$P$3%)^Q3158</f>
        <v>311647.92822430987</v>
      </c>
      <c r="O3158" s="54">
        <f t="shared" si="148"/>
        <v>311647.92822430987</v>
      </c>
      <c r="P3158" s="103">
        <f t="shared" si="149"/>
        <v>2.0739347883999035E-6</v>
      </c>
      <c r="Q3158" s="48">
        <v>26</v>
      </c>
      <c r="R3158" s="48"/>
      <c r="S3158" s="48" t="s">
        <v>11</v>
      </c>
    </row>
    <row r="3159" spans="1:20" s="47" customFormat="1" ht="14" x14ac:dyDescent="0.15">
      <c r="A3159" s="8" t="s">
        <v>415</v>
      </c>
      <c r="B3159" s="114" t="s">
        <v>416</v>
      </c>
      <c r="C3159" s="40" t="s">
        <v>65</v>
      </c>
      <c r="D3159" s="6" t="s">
        <v>996</v>
      </c>
      <c r="E3159" s="7" t="s">
        <v>997</v>
      </c>
      <c r="F3159" s="6" t="s">
        <v>2761</v>
      </c>
      <c r="G3159" s="6" t="s">
        <v>2762</v>
      </c>
      <c r="H3159" s="6" t="s">
        <v>38</v>
      </c>
      <c r="I3159" s="8" t="s">
        <v>39</v>
      </c>
      <c r="J3159" s="15" t="s">
        <v>7586</v>
      </c>
      <c r="K3159" s="7" t="s">
        <v>2771</v>
      </c>
      <c r="L3159" s="19">
        <v>294012</v>
      </c>
      <c r="M3159" s="19">
        <f t="shared" si="150"/>
        <v>294012</v>
      </c>
      <c r="N3159" s="11">
        <f>M3159*(1+VOTOS!$P$3%)^Q3159</f>
        <v>294971.17410659191</v>
      </c>
      <c r="O3159" s="54">
        <f t="shared" si="148"/>
        <v>294971.17410659191</v>
      </c>
      <c r="P3159" s="103">
        <f t="shared" si="149"/>
        <v>1.9629553869984835E-6</v>
      </c>
      <c r="Q3159" s="48">
        <v>27</v>
      </c>
      <c r="R3159" s="48"/>
      <c r="S3159" s="48" t="s">
        <v>11</v>
      </c>
    </row>
    <row r="3160" spans="1:20" s="47" customFormat="1" ht="14" x14ac:dyDescent="0.15">
      <c r="A3160" s="8" t="s">
        <v>415</v>
      </c>
      <c r="B3160" s="114" t="s">
        <v>416</v>
      </c>
      <c r="C3160" s="40" t="s">
        <v>65</v>
      </c>
      <c r="D3160" s="6" t="s">
        <v>996</v>
      </c>
      <c r="E3160" s="7" t="s">
        <v>997</v>
      </c>
      <c r="F3160" s="6" t="s">
        <v>2761</v>
      </c>
      <c r="G3160" s="6" t="s">
        <v>2762</v>
      </c>
      <c r="H3160" s="6" t="s">
        <v>38</v>
      </c>
      <c r="I3160" s="8" t="s">
        <v>39</v>
      </c>
      <c r="J3160" s="15" t="s">
        <v>7586</v>
      </c>
      <c r="K3160" s="7" t="s">
        <v>5141</v>
      </c>
      <c r="L3160" s="19">
        <v>214281</v>
      </c>
      <c r="M3160" s="19">
        <f t="shared" si="150"/>
        <v>0</v>
      </c>
      <c r="N3160" s="11">
        <f>M3160*(1+VOTOS!$P$3%)^Q3160</f>
        <v>0</v>
      </c>
      <c r="O3160" s="54">
        <f t="shared" si="148"/>
        <v>214281</v>
      </c>
      <c r="P3160" s="103">
        <f t="shared" si="149"/>
        <v>1.4259835543435975E-6</v>
      </c>
      <c r="Q3160" s="6">
        <v>0</v>
      </c>
      <c r="R3160" s="6"/>
      <c r="S3160" s="6" t="s">
        <v>11</v>
      </c>
    </row>
    <row r="3161" spans="1:20" s="47" customFormat="1" ht="14" x14ac:dyDescent="0.15">
      <c r="A3161" s="8" t="s">
        <v>415</v>
      </c>
      <c r="B3161" s="114" t="s">
        <v>416</v>
      </c>
      <c r="C3161" s="40" t="s">
        <v>65</v>
      </c>
      <c r="D3161" s="6" t="s">
        <v>996</v>
      </c>
      <c r="E3161" s="7" t="s">
        <v>997</v>
      </c>
      <c r="F3161" s="6" t="s">
        <v>2761</v>
      </c>
      <c r="G3161" s="6" t="s">
        <v>2762</v>
      </c>
      <c r="H3161" s="6" t="s">
        <v>38</v>
      </c>
      <c r="I3161" s="8" t="s">
        <v>39</v>
      </c>
      <c r="J3161" s="15" t="s">
        <v>7586</v>
      </c>
      <c r="K3161" s="7" t="s">
        <v>2770</v>
      </c>
      <c r="L3161" s="19">
        <v>1307357</v>
      </c>
      <c r="M3161" s="19">
        <f t="shared" si="150"/>
        <v>1307357</v>
      </c>
      <c r="N3161" s="11">
        <f>M3161*(1+VOTOS!$P$3%)^Q3161</f>
        <v>1310198.8389825746</v>
      </c>
      <c r="O3161" s="54">
        <f t="shared" si="148"/>
        <v>1310198.8389825746</v>
      </c>
      <c r="P3161" s="103">
        <f t="shared" si="149"/>
        <v>8.7190278060547905E-6</v>
      </c>
      <c r="Q3161" s="48">
        <v>18</v>
      </c>
      <c r="R3161" s="48"/>
      <c r="S3161" s="48" t="s">
        <v>11</v>
      </c>
    </row>
    <row r="3162" spans="1:20" s="47" customFormat="1" ht="14" x14ac:dyDescent="0.15">
      <c r="A3162" s="8" t="s">
        <v>415</v>
      </c>
      <c r="B3162" s="114" t="s">
        <v>416</v>
      </c>
      <c r="C3162" s="40" t="s">
        <v>65</v>
      </c>
      <c r="D3162" s="6" t="s">
        <v>996</v>
      </c>
      <c r="E3162" s="7" t="s">
        <v>997</v>
      </c>
      <c r="F3162" s="6" t="s">
        <v>2761</v>
      </c>
      <c r="G3162" s="6" t="s">
        <v>2762</v>
      </c>
      <c r="H3162" s="6" t="s">
        <v>38</v>
      </c>
      <c r="I3162" s="8" t="s">
        <v>39</v>
      </c>
      <c r="J3162" s="15" t="s">
        <v>7586</v>
      </c>
      <c r="K3162" s="7" t="s">
        <v>2763</v>
      </c>
      <c r="L3162" s="19">
        <v>216662</v>
      </c>
      <c r="M3162" s="19">
        <f t="shared" si="150"/>
        <v>0</v>
      </c>
      <c r="N3162" s="11">
        <f>M3162*(1+VOTOS!$P$3%)^Q3162</f>
        <v>0</v>
      </c>
      <c r="O3162" s="54">
        <f t="shared" si="148"/>
        <v>216662</v>
      </c>
      <c r="P3162" s="103">
        <f t="shared" si="149"/>
        <v>1.4418284815321588E-6</v>
      </c>
      <c r="Q3162" s="48">
        <v>0</v>
      </c>
      <c r="R3162" s="48"/>
      <c r="S3162" s="48" t="s">
        <v>11</v>
      </c>
    </row>
    <row r="3163" spans="1:20" s="47" customFormat="1" ht="14" x14ac:dyDescent="0.15">
      <c r="A3163" s="8" t="s">
        <v>415</v>
      </c>
      <c r="B3163" s="114" t="s">
        <v>416</v>
      </c>
      <c r="C3163" s="40" t="s">
        <v>65</v>
      </c>
      <c r="D3163" s="6" t="s">
        <v>996</v>
      </c>
      <c r="E3163" s="7" t="s">
        <v>997</v>
      </c>
      <c r="F3163" s="6" t="s">
        <v>2761</v>
      </c>
      <c r="G3163" s="6" t="s">
        <v>2762</v>
      </c>
      <c r="H3163" s="6" t="s">
        <v>38</v>
      </c>
      <c r="I3163" s="8" t="s">
        <v>39</v>
      </c>
      <c r="J3163" s="15" t="s">
        <v>7586</v>
      </c>
      <c r="K3163" s="7" t="s">
        <v>2773</v>
      </c>
      <c r="L3163" s="19">
        <v>214281</v>
      </c>
      <c r="M3163" s="19">
        <f t="shared" si="150"/>
        <v>214281</v>
      </c>
      <c r="N3163" s="11">
        <f>M3163*(1+VOTOS!$P$3%)^Q3163</f>
        <v>214436.15053117333</v>
      </c>
      <c r="O3163" s="54">
        <f t="shared" si="148"/>
        <v>214436.15053117333</v>
      </c>
      <c r="P3163" s="103">
        <f t="shared" si="149"/>
        <v>1.4270160402191573E-6</v>
      </c>
      <c r="Q3163" s="6">
        <v>6</v>
      </c>
      <c r="R3163" s="6"/>
      <c r="S3163" s="6" t="s">
        <v>11</v>
      </c>
    </row>
    <row r="3164" spans="1:20" s="47" customFormat="1" ht="14" x14ac:dyDescent="0.15">
      <c r="A3164" s="8" t="s">
        <v>415</v>
      </c>
      <c r="B3164" s="114" t="s">
        <v>416</v>
      </c>
      <c r="C3164" s="40" t="s">
        <v>65</v>
      </c>
      <c r="D3164" s="6" t="s">
        <v>996</v>
      </c>
      <c r="E3164" s="7" t="s">
        <v>997</v>
      </c>
      <c r="F3164" s="6" t="s">
        <v>2761</v>
      </c>
      <c r="G3164" s="6" t="s">
        <v>2762</v>
      </c>
      <c r="H3164" s="6" t="s">
        <v>38</v>
      </c>
      <c r="I3164" s="8" t="s">
        <v>39</v>
      </c>
      <c r="J3164" s="15" t="s">
        <v>7586</v>
      </c>
      <c r="K3164" s="7" t="s">
        <v>2765</v>
      </c>
      <c r="L3164" s="19">
        <v>216661</v>
      </c>
      <c r="M3164" s="19">
        <f t="shared" si="150"/>
        <v>216661</v>
      </c>
      <c r="N3164" s="11">
        <f>M3164*(1+VOTOS!$P$3%)^Q3164</f>
        <v>217892.8888182196</v>
      </c>
      <c r="O3164" s="54">
        <f t="shared" si="148"/>
        <v>217892.8888182196</v>
      </c>
      <c r="P3164" s="103">
        <f t="shared" si="149"/>
        <v>1.4500197220621477E-6</v>
      </c>
      <c r="Q3164" s="48">
        <v>47</v>
      </c>
      <c r="R3164" s="48"/>
      <c r="S3164" s="48" t="s">
        <v>11</v>
      </c>
    </row>
    <row r="3165" spans="1:20" s="47" customFormat="1" ht="14" x14ac:dyDescent="0.15">
      <c r="A3165" s="8" t="s">
        <v>415</v>
      </c>
      <c r="B3165" s="114" t="s">
        <v>416</v>
      </c>
      <c r="C3165" s="40" t="s">
        <v>65</v>
      </c>
      <c r="D3165" s="6" t="s">
        <v>996</v>
      </c>
      <c r="E3165" s="7" t="s">
        <v>997</v>
      </c>
      <c r="F3165" s="6" t="s">
        <v>2761</v>
      </c>
      <c r="G3165" s="6" t="s">
        <v>2762</v>
      </c>
      <c r="H3165" s="6" t="s">
        <v>38</v>
      </c>
      <c r="I3165" s="8" t="s">
        <v>39</v>
      </c>
      <c r="J3165" s="15" t="s">
        <v>7586</v>
      </c>
      <c r="K3165" s="7" t="s">
        <v>2772</v>
      </c>
      <c r="L3165" s="19">
        <v>216661</v>
      </c>
      <c r="M3165" s="19">
        <f t="shared" si="150"/>
        <v>0</v>
      </c>
      <c r="N3165" s="11">
        <f>M3165*(1+VOTOS!$P$3%)^Q3165</f>
        <v>0</v>
      </c>
      <c r="O3165" s="54">
        <f t="shared" si="148"/>
        <v>216661</v>
      </c>
      <c r="P3165" s="103">
        <f t="shared" si="149"/>
        <v>1.4418218267958343E-6</v>
      </c>
      <c r="Q3165" s="48">
        <v>0</v>
      </c>
      <c r="R3165" s="48"/>
      <c r="S3165" s="48" t="s">
        <v>11</v>
      </c>
      <c r="T3165" s="75"/>
    </row>
    <row r="3166" spans="1:20" s="47" customFormat="1" ht="14" x14ac:dyDescent="0.15">
      <c r="A3166" s="8" t="s">
        <v>415</v>
      </c>
      <c r="B3166" s="114" t="s">
        <v>416</v>
      </c>
      <c r="C3166" s="40" t="s">
        <v>65</v>
      </c>
      <c r="D3166" s="6" t="s">
        <v>1863</v>
      </c>
      <c r="E3166" s="7" t="s">
        <v>1864</v>
      </c>
      <c r="F3166" s="6" t="s">
        <v>2774</v>
      </c>
      <c r="G3166" s="6" t="s">
        <v>2762</v>
      </c>
      <c r="H3166" s="6" t="s">
        <v>38</v>
      </c>
      <c r="I3166" s="8" t="s">
        <v>39</v>
      </c>
      <c r="J3166" s="15" t="s">
        <v>7586</v>
      </c>
      <c r="K3166" s="7" t="s">
        <v>2775</v>
      </c>
      <c r="L3166" s="19">
        <v>211690</v>
      </c>
      <c r="M3166" s="19">
        <f t="shared" si="150"/>
        <v>211690</v>
      </c>
      <c r="N3166" s="11">
        <f>M3166*(1+VOTOS!$P$3%)^Q3166</f>
        <v>214104.09307507993</v>
      </c>
      <c r="O3166" s="54">
        <f t="shared" si="148"/>
        <v>214104.09307507993</v>
      </c>
      <c r="P3166" s="103">
        <f t="shared" si="149"/>
        <v>1.4248062854042816E-6</v>
      </c>
      <c r="Q3166" s="48">
        <v>94</v>
      </c>
      <c r="R3166" s="48"/>
      <c r="S3166" s="48" t="s">
        <v>11</v>
      </c>
      <c r="T3166" s="75"/>
    </row>
    <row r="3167" spans="1:20" s="47" customFormat="1" ht="14" x14ac:dyDescent="0.15">
      <c r="A3167" s="8" t="s">
        <v>415</v>
      </c>
      <c r="B3167" s="114" t="s">
        <v>416</v>
      </c>
      <c r="C3167" s="40" t="s">
        <v>65</v>
      </c>
      <c r="D3167" s="6" t="s">
        <v>1863</v>
      </c>
      <c r="E3167" s="7" t="s">
        <v>1864</v>
      </c>
      <c r="F3167" s="6" t="s">
        <v>2774</v>
      </c>
      <c r="G3167" s="6" t="s">
        <v>2762</v>
      </c>
      <c r="H3167" s="6" t="s">
        <v>38</v>
      </c>
      <c r="I3167" s="8" t="s">
        <v>39</v>
      </c>
      <c r="J3167" s="15" t="s">
        <v>7586</v>
      </c>
      <c r="K3167" s="7" t="s">
        <v>5191</v>
      </c>
      <c r="L3167" s="19">
        <v>211690</v>
      </c>
      <c r="M3167" s="19">
        <f t="shared" si="150"/>
        <v>0</v>
      </c>
      <c r="N3167" s="11">
        <f>M3167*(1+VOTOS!$P$3%)^Q3167</f>
        <v>0</v>
      </c>
      <c r="O3167" s="54">
        <f t="shared" si="148"/>
        <v>211690</v>
      </c>
      <c r="P3167" s="103">
        <f t="shared" si="149"/>
        <v>1.4087411325268976E-6</v>
      </c>
      <c r="Q3167" s="6">
        <v>0</v>
      </c>
      <c r="R3167" s="6"/>
      <c r="S3167" s="6" t="s">
        <v>11</v>
      </c>
    </row>
    <row r="3168" spans="1:20" s="47" customFormat="1" ht="14" x14ac:dyDescent="0.15">
      <c r="A3168" s="14" t="s">
        <v>5234</v>
      </c>
      <c r="B3168" s="115" t="s">
        <v>416</v>
      </c>
      <c r="C3168" s="40" t="s">
        <v>65</v>
      </c>
      <c r="D3168" s="12" t="s">
        <v>1258</v>
      </c>
      <c r="E3168" s="51" t="s">
        <v>1259</v>
      </c>
      <c r="F3168" s="14" t="s">
        <v>5430</v>
      </c>
      <c r="G3168" s="14" t="s">
        <v>37</v>
      </c>
      <c r="H3168" s="14" t="s">
        <v>38</v>
      </c>
      <c r="I3168" s="14" t="s">
        <v>39</v>
      </c>
      <c r="J3168" s="15" t="s">
        <v>7586</v>
      </c>
      <c r="K3168" s="52" t="s">
        <v>4186</v>
      </c>
      <c r="L3168" s="109">
        <v>2605526</v>
      </c>
      <c r="M3168" s="19">
        <f t="shared" si="150"/>
        <v>0</v>
      </c>
      <c r="N3168" s="11">
        <f>M3168*(1+VOTOS!$P$3%)^Q3168</f>
        <v>0</v>
      </c>
      <c r="O3168" s="54">
        <f t="shared" si="148"/>
        <v>2605526</v>
      </c>
      <c r="P3168" s="103">
        <f t="shared" si="149"/>
        <v>1.7339088516549092E-5</v>
      </c>
      <c r="Q3168" s="6">
        <v>0</v>
      </c>
      <c r="R3168" s="6"/>
      <c r="S3168" s="6" t="s">
        <v>7</v>
      </c>
      <c r="T3168" s="75"/>
    </row>
    <row r="3169" spans="1:20" s="47" customFormat="1" ht="14" x14ac:dyDescent="0.15">
      <c r="A3169" s="8" t="s">
        <v>415</v>
      </c>
      <c r="B3169" s="114" t="s">
        <v>416</v>
      </c>
      <c r="C3169" s="40" t="s">
        <v>65</v>
      </c>
      <c r="D3169" s="6" t="s">
        <v>449</v>
      </c>
      <c r="E3169" s="7" t="s">
        <v>450</v>
      </c>
      <c r="F3169" s="6" t="s">
        <v>2776</v>
      </c>
      <c r="G3169" s="6" t="s">
        <v>4936</v>
      </c>
      <c r="H3169" s="6" t="s">
        <v>38</v>
      </c>
      <c r="I3169" s="8" t="s">
        <v>39</v>
      </c>
      <c r="J3169" s="15" t="s">
        <v>7586</v>
      </c>
      <c r="K3169" s="7" t="s">
        <v>2788</v>
      </c>
      <c r="L3169" s="19">
        <v>9941848</v>
      </c>
      <c r="M3169" s="19">
        <f t="shared" si="150"/>
        <v>9941848</v>
      </c>
      <c r="N3169" s="11">
        <f>M3169*(1+VOTOS!$P$3%)^Q3169</f>
        <v>10074650.299363246</v>
      </c>
      <c r="O3169" s="54">
        <f t="shared" si="148"/>
        <v>10074650.299363246</v>
      </c>
      <c r="P3169" s="103">
        <f t="shared" si="149"/>
        <v>6.7044141303497688E-5</v>
      </c>
      <c r="Q3169" s="6">
        <v>110</v>
      </c>
      <c r="R3169" s="6"/>
      <c r="S3169" s="6" t="s">
        <v>11</v>
      </c>
      <c r="T3169" s="75"/>
    </row>
    <row r="3170" spans="1:20" s="47" customFormat="1" ht="14" x14ac:dyDescent="0.15">
      <c r="A3170" s="8" t="s">
        <v>415</v>
      </c>
      <c r="B3170" s="114" t="s">
        <v>416</v>
      </c>
      <c r="C3170" s="40" t="s">
        <v>65</v>
      </c>
      <c r="D3170" s="6" t="s">
        <v>449</v>
      </c>
      <c r="E3170" s="7" t="s">
        <v>450</v>
      </c>
      <c r="F3170" s="6" t="s">
        <v>2776</v>
      </c>
      <c r="G3170" s="6" t="s">
        <v>4936</v>
      </c>
      <c r="H3170" s="6" t="s">
        <v>38</v>
      </c>
      <c r="I3170" s="8" t="s">
        <v>39</v>
      </c>
      <c r="J3170" s="15" t="s">
        <v>7586</v>
      </c>
      <c r="K3170" s="7" t="s">
        <v>2779</v>
      </c>
      <c r="L3170" s="19">
        <v>2460661</v>
      </c>
      <c r="M3170" s="19">
        <f t="shared" si="150"/>
        <v>2460661</v>
      </c>
      <c r="N3170" s="11">
        <f>M3170*(1+VOTOS!$P$3%)^Q3170</f>
        <v>2481527.3230849854</v>
      </c>
      <c r="O3170" s="54">
        <f t="shared" si="148"/>
        <v>2481527.3230849854</v>
      </c>
      <c r="P3170" s="103">
        <f t="shared" si="149"/>
        <v>1.6513910017096617E-5</v>
      </c>
      <c r="Q3170" s="48">
        <v>70</v>
      </c>
      <c r="R3170" s="48"/>
      <c r="S3170" s="48" t="s">
        <v>11</v>
      </c>
      <c r="T3170" s="75"/>
    </row>
    <row r="3171" spans="1:20" s="47" customFormat="1" ht="14" x14ac:dyDescent="0.15">
      <c r="A3171" s="8" t="s">
        <v>415</v>
      </c>
      <c r="B3171" s="114" t="s">
        <v>416</v>
      </c>
      <c r="C3171" s="40" t="s">
        <v>65</v>
      </c>
      <c r="D3171" s="6" t="s">
        <v>449</v>
      </c>
      <c r="E3171" s="7" t="s">
        <v>450</v>
      </c>
      <c r="F3171" s="6" t="s">
        <v>2776</v>
      </c>
      <c r="G3171" s="6" t="s">
        <v>4936</v>
      </c>
      <c r="H3171" s="6" t="s">
        <v>38</v>
      </c>
      <c r="I3171" s="8" t="s">
        <v>39</v>
      </c>
      <c r="J3171" s="15" t="s">
        <v>7586</v>
      </c>
      <c r="K3171" s="7" t="s">
        <v>2790</v>
      </c>
      <c r="L3171" s="19">
        <v>2376848</v>
      </c>
      <c r="M3171" s="19">
        <f t="shared" si="150"/>
        <v>2376848</v>
      </c>
      <c r="N3171" s="11">
        <f>M3171*(1+VOTOS!$P$3%)^Q3171</f>
        <v>2380578.3236392573</v>
      </c>
      <c r="O3171" s="54">
        <f t="shared" si="148"/>
        <v>2380578.3236392573</v>
      </c>
      <c r="P3171" s="103">
        <f t="shared" si="149"/>
        <v>1.5842121043566302E-5</v>
      </c>
      <c r="Q3171" s="6">
        <v>13</v>
      </c>
      <c r="R3171" s="6"/>
      <c r="S3171" s="6" t="s">
        <v>11</v>
      </c>
    </row>
    <row r="3172" spans="1:20" s="47" customFormat="1" ht="14" x14ac:dyDescent="0.15">
      <c r="A3172" s="8" t="s">
        <v>415</v>
      </c>
      <c r="B3172" s="114" t="s">
        <v>416</v>
      </c>
      <c r="C3172" s="40" t="s">
        <v>65</v>
      </c>
      <c r="D3172" s="6" t="s">
        <v>449</v>
      </c>
      <c r="E3172" s="7" t="s">
        <v>450</v>
      </c>
      <c r="F3172" s="6" t="s">
        <v>2776</v>
      </c>
      <c r="G3172" s="6" t="s">
        <v>4936</v>
      </c>
      <c r="H3172" s="6" t="s">
        <v>38</v>
      </c>
      <c r="I3172" s="8" t="s">
        <v>39</v>
      </c>
      <c r="J3172" s="15" t="s">
        <v>7586</v>
      </c>
      <c r="K3172" s="7" t="s">
        <v>2781</v>
      </c>
      <c r="L3172" s="19">
        <v>1912168</v>
      </c>
      <c r="M3172" s="19">
        <f t="shared" si="150"/>
        <v>1912168</v>
      </c>
      <c r="N3172" s="11">
        <f>M3172*(1+VOTOS!$P$3%)^Q3172</f>
        <v>1937710.5658457882</v>
      </c>
      <c r="O3172" s="54">
        <f t="shared" si="148"/>
        <v>1937710.5658457882</v>
      </c>
      <c r="P3172" s="103">
        <f t="shared" si="149"/>
        <v>1.289495288884185E-5</v>
      </c>
      <c r="Q3172" s="48">
        <v>110</v>
      </c>
      <c r="R3172" s="48"/>
      <c r="S3172" s="48" t="s">
        <v>11</v>
      </c>
    </row>
    <row r="3173" spans="1:20" s="47" customFormat="1" ht="14" x14ac:dyDescent="0.15">
      <c r="A3173" s="8" t="s">
        <v>415</v>
      </c>
      <c r="B3173" s="114" t="s">
        <v>416</v>
      </c>
      <c r="C3173" s="40" t="s">
        <v>65</v>
      </c>
      <c r="D3173" s="6" t="s">
        <v>449</v>
      </c>
      <c r="E3173" s="7" t="s">
        <v>450</v>
      </c>
      <c r="F3173" s="6" t="s">
        <v>2776</v>
      </c>
      <c r="G3173" s="6" t="s">
        <v>4936</v>
      </c>
      <c r="H3173" s="6" t="s">
        <v>38</v>
      </c>
      <c r="I3173" s="8" t="s">
        <v>39</v>
      </c>
      <c r="J3173" s="15" t="s">
        <v>7586</v>
      </c>
      <c r="K3173" s="7" t="s">
        <v>2780</v>
      </c>
      <c r="L3173" s="19">
        <v>873210</v>
      </c>
      <c r="M3173" s="19">
        <f t="shared" si="150"/>
        <v>873210</v>
      </c>
      <c r="N3173" s="11">
        <f>M3173*(1+VOTOS!$P$3%)^Q3173</f>
        <v>880614.79163161444</v>
      </c>
      <c r="O3173" s="54">
        <f t="shared" si="148"/>
        <v>880614.79163161444</v>
      </c>
      <c r="P3173" s="103">
        <f t="shared" si="149"/>
        <v>5.8602592417358331E-6</v>
      </c>
      <c r="Q3173" s="48">
        <v>70</v>
      </c>
      <c r="R3173" s="48"/>
      <c r="S3173" s="48" t="s">
        <v>11</v>
      </c>
    </row>
    <row r="3174" spans="1:20" s="47" customFormat="1" ht="14" x14ac:dyDescent="0.15">
      <c r="A3174" s="8" t="s">
        <v>415</v>
      </c>
      <c r="B3174" s="114" t="s">
        <v>416</v>
      </c>
      <c r="C3174" s="40" t="s">
        <v>65</v>
      </c>
      <c r="D3174" s="6" t="s">
        <v>449</v>
      </c>
      <c r="E3174" s="7" t="s">
        <v>450</v>
      </c>
      <c r="F3174" s="6" t="s">
        <v>2776</v>
      </c>
      <c r="G3174" s="6" t="s">
        <v>4936</v>
      </c>
      <c r="H3174" s="6" t="s">
        <v>38</v>
      </c>
      <c r="I3174" s="8" t="s">
        <v>39</v>
      </c>
      <c r="J3174" s="15" t="s">
        <v>7586</v>
      </c>
      <c r="K3174" s="7" t="s">
        <v>2787</v>
      </c>
      <c r="L3174" s="19">
        <v>806040</v>
      </c>
      <c r="M3174" s="19">
        <f t="shared" si="150"/>
        <v>806040</v>
      </c>
      <c r="N3174" s="11">
        <f>M3174*(1+VOTOS!$P$3%)^Q3174</f>
        <v>807305.03254149482</v>
      </c>
      <c r="O3174" s="54">
        <f t="shared" si="148"/>
        <v>807305.03254149482</v>
      </c>
      <c r="P3174" s="103">
        <f t="shared" si="149"/>
        <v>5.3724021249807228E-6</v>
      </c>
      <c r="Q3174" s="6">
        <v>13</v>
      </c>
      <c r="R3174" s="6"/>
      <c r="S3174" s="6" t="s">
        <v>11</v>
      </c>
    </row>
    <row r="3175" spans="1:20" s="47" customFormat="1" ht="14" x14ac:dyDescent="0.15">
      <c r="A3175" s="8" t="s">
        <v>415</v>
      </c>
      <c r="B3175" s="114" t="s">
        <v>416</v>
      </c>
      <c r="C3175" s="40" t="s">
        <v>65</v>
      </c>
      <c r="D3175" s="6" t="s">
        <v>449</v>
      </c>
      <c r="E3175" s="7" t="s">
        <v>450</v>
      </c>
      <c r="F3175" s="6" t="s">
        <v>2776</v>
      </c>
      <c r="G3175" s="6" t="s">
        <v>4936</v>
      </c>
      <c r="H3175" s="6" t="s">
        <v>38</v>
      </c>
      <c r="I3175" s="8" t="s">
        <v>39</v>
      </c>
      <c r="J3175" s="15" t="s">
        <v>7586</v>
      </c>
      <c r="K3175" s="7" t="s">
        <v>2783</v>
      </c>
      <c r="L3175" s="19">
        <v>389833</v>
      </c>
      <c r="M3175" s="19">
        <f t="shared" si="150"/>
        <v>389833</v>
      </c>
      <c r="N3175" s="11">
        <f>M3175*(1+VOTOS!$P$3%)^Q3175</f>
        <v>393138.77081816189</v>
      </c>
      <c r="O3175" s="54">
        <f t="shared" si="148"/>
        <v>393138.77081816189</v>
      </c>
      <c r="P3175" s="103">
        <f t="shared" si="149"/>
        <v>2.6162348587208175E-6</v>
      </c>
      <c r="Q3175" s="48">
        <v>70</v>
      </c>
      <c r="R3175" s="48"/>
      <c r="S3175" s="48" t="s">
        <v>11</v>
      </c>
    </row>
    <row r="3176" spans="1:20" s="47" customFormat="1" ht="14" x14ac:dyDescent="0.15">
      <c r="A3176" s="8" t="s">
        <v>415</v>
      </c>
      <c r="B3176" s="114" t="s">
        <v>416</v>
      </c>
      <c r="C3176" s="40" t="s">
        <v>65</v>
      </c>
      <c r="D3176" s="6" t="s">
        <v>449</v>
      </c>
      <c r="E3176" s="7" t="s">
        <v>450</v>
      </c>
      <c r="F3176" s="6" t="s">
        <v>2776</v>
      </c>
      <c r="G3176" s="6" t="s">
        <v>4936</v>
      </c>
      <c r="H3176" s="6" t="s">
        <v>38</v>
      </c>
      <c r="I3176" s="8" t="s">
        <v>39</v>
      </c>
      <c r="J3176" s="15" t="s">
        <v>7586</v>
      </c>
      <c r="K3176" s="7" t="s">
        <v>2789</v>
      </c>
      <c r="L3176" s="19">
        <v>246730</v>
      </c>
      <c r="M3176" s="19">
        <f t="shared" si="150"/>
        <v>246730</v>
      </c>
      <c r="N3176" s="11">
        <f>M3176*(1+VOTOS!$P$3%)^Q3176</f>
        <v>247117.22827522582</v>
      </c>
      <c r="O3176" s="54">
        <f t="shared" si="148"/>
        <v>247117.22827522582</v>
      </c>
      <c r="P3176" s="103">
        <f t="shared" si="149"/>
        <v>1.6444999954053071E-6</v>
      </c>
      <c r="Q3176" s="6">
        <v>13</v>
      </c>
      <c r="R3176" s="6"/>
      <c r="S3176" s="6" t="s">
        <v>11</v>
      </c>
      <c r="T3176" s="75"/>
    </row>
    <row r="3177" spans="1:20" s="47" customFormat="1" ht="14" x14ac:dyDescent="0.15">
      <c r="A3177" s="8" t="s">
        <v>415</v>
      </c>
      <c r="B3177" s="114" t="s">
        <v>416</v>
      </c>
      <c r="C3177" s="40" t="s">
        <v>65</v>
      </c>
      <c r="D3177" s="6" t="s">
        <v>449</v>
      </c>
      <c r="E3177" s="7" t="s">
        <v>450</v>
      </c>
      <c r="F3177" s="6" t="s">
        <v>2776</v>
      </c>
      <c r="G3177" s="6" t="s">
        <v>4936</v>
      </c>
      <c r="H3177" s="6" t="s">
        <v>38</v>
      </c>
      <c r="I3177" s="8" t="s">
        <v>39</v>
      </c>
      <c r="J3177" s="15" t="s">
        <v>7586</v>
      </c>
      <c r="K3177" s="7" t="s">
        <v>2786</v>
      </c>
      <c r="L3177" s="19">
        <v>1406734</v>
      </c>
      <c r="M3177" s="19">
        <f t="shared" si="150"/>
        <v>1406734</v>
      </c>
      <c r="N3177" s="11">
        <f>M3177*(1+VOTOS!$P$3%)^Q3177</f>
        <v>1425525.0245451806</v>
      </c>
      <c r="O3177" s="54">
        <f t="shared" si="148"/>
        <v>1425525.0245451806</v>
      </c>
      <c r="P3177" s="103">
        <f t="shared" si="149"/>
        <v>9.4864931622807458E-6</v>
      </c>
      <c r="Q3177" s="6">
        <v>110</v>
      </c>
      <c r="R3177" s="6"/>
      <c r="S3177" s="6" t="s">
        <v>11</v>
      </c>
      <c r="T3177" s="75"/>
    </row>
    <row r="3178" spans="1:20" s="47" customFormat="1" ht="14" x14ac:dyDescent="0.15">
      <c r="A3178" s="8" t="s">
        <v>415</v>
      </c>
      <c r="B3178" s="114" t="s">
        <v>416</v>
      </c>
      <c r="C3178" s="40" t="s">
        <v>65</v>
      </c>
      <c r="D3178" s="6" t="s">
        <v>449</v>
      </c>
      <c r="E3178" s="7" t="s">
        <v>450</v>
      </c>
      <c r="F3178" s="6" t="s">
        <v>2776</v>
      </c>
      <c r="G3178" s="6" t="s">
        <v>4936</v>
      </c>
      <c r="H3178" s="6" t="s">
        <v>38</v>
      </c>
      <c r="I3178" s="8" t="s">
        <v>39</v>
      </c>
      <c r="J3178" s="15" t="s">
        <v>7586</v>
      </c>
      <c r="K3178" s="7" t="s">
        <v>2784</v>
      </c>
      <c r="L3178" s="19">
        <v>1354595</v>
      </c>
      <c r="M3178" s="19">
        <f t="shared" si="150"/>
        <v>1354595</v>
      </c>
      <c r="N3178" s="11">
        <f>M3178*(1+VOTOS!$P$3%)^Q3178</f>
        <v>1356720.9574655676</v>
      </c>
      <c r="O3178" s="54">
        <f t="shared" si="148"/>
        <v>1356720.9574655676</v>
      </c>
      <c r="P3178" s="103">
        <f t="shared" si="149"/>
        <v>9.0286202378148269E-6</v>
      </c>
      <c r="Q3178" s="6">
        <v>13</v>
      </c>
      <c r="R3178" s="6"/>
      <c r="S3178" s="6" t="s">
        <v>11</v>
      </c>
    </row>
    <row r="3179" spans="1:20" s="47" customFormat="1" ht="14" x14ac:dyDescent="0.15">
      <c r="A3179" s="8" t="s">
        <v>415</v>
      </c>
      <c r="B3179" s="114" t="s">
        <v>416</v>
      </c>
      <c r="C3179" s="40" t="s">
        <v>65</v>
      </c>
      <c r="D3179" s="6" t="s">
        <v>449</v>
      </c>
      <c r="E3179" s="7" t="s">
        <v>450</v>
      </c>
      <c r="F3179" s="6" t="s">
        <v>2776</v>
      </c>
      <c r="G3179" s="6" t="s">
        <v>4936</v>
      </c>
      <c r="H3179" s="6" t="s">
        <v>38</v>
      </c>
      <c r="I3179" s="8" t="s">
        <v>39</v>
      </c>
      <c r="J3179" s="15" t="s">
        <v>7586</v>
      </c>
      <c r="K3179" s="7" t="s">
        <v>2777</v>
      </c>
      <c r="L3179" s="19">
        <v>1141890</v>
      </c>
      <c r="M3179" s="19">
        <f t="shared" si="150"/>
        <v>1141890</v>
      </c>
      <c r="N3179" s="11">
        <f>M3179*(1+VOTOS!$P$3%)^Q3179</f>
        <v>1143682.1294337844</v>
      </c>
      <c r="O3179" s="54">
        <f t="shared" si="148"/>
        <v>1143682.1294337844</v>
      </c>
      <c r="P3179" s="103">
        <f t="shared" si="149"/>
        <v>7.6109030103893581E-6</v>
      </c>
      <c r="Q3179" s="48">
        <v>13</v>
      </c>
      <c r="R3179" s="48"/>
      <c r="S3179" s="48" t="s">
        <v>11</v>
      </c>
    </row>
    <row r="3180" spans="1:20" s="47" customFormat="1" ht="14" x14ac:dyDescent="0.15">
      <c r="A3180" s="8" t="s">
        <v>415</v>
      </c>
      <c r="B3180" s="114" t="s">
        <v>416</v>
      </c>
      <c r="C3180" s="40" t="s">
        <v>65</v>
      </c>
      <c r="D3180" s="6" t="s">
        <v>449</v>
      </c>
      <c r="E3180" s="7" t="s">
        <v>450</v>
      </c>
      <c r="F3180" s="6" t="s">
        <v>2776</v>
      </c>
      <c r="G3180" s="6" t="s">
        <v>4936</v>
      </c>
      <c r="H3180" s="6" t="s">
        <v>38</v>
      </c>
      <c r="I3180" s="8" t="s">
        <v>39</v>
      </c>
      <c r="J3180" s="15" t="s">
        <v>7586</v>
      </c>
      <c r="K3180" s="7" t="s">
        <v>2782</v>
      </c>
      <c r="L3180" s="19">
        <v>963366</v>
      </c>
      <c r="M3180" s="19">
        <f t="shared" si="150"/>
        <v>963366</v>
      </c>
      <c r="N3180" s="11">
        <f>M3180*(1+VOTOS!$P$3%)^Q3180</f>
        <v>964761.5587050966</v>
      </c>
      <c r="O3180" s="54">
        <f t="shared" si="148"/>
        <v>964761.5587050966</v>
      </c>
      <c r="P3180" s="103">
        <f t="shared" si="149"/>
        <v>6.4202337891663882E-6</v>
      </c>
      <c r="Q3180" s="48">
        <v>12</v>
      </c>
      <c r="R3180" s="48"/>
      <c r="S3180" s="48" t="s">
        <v>11</v>
      </c>
    </row>
    <row r="3181" spans="1:20" s="47" customFormat="1" ht="14" x14ac:dyDescent="0.15">
      <c r="A3181" s="8" t="s">
        <v>415</v>
      </c>
      <c r="B3181" s="114" t="s">
        <v>416</v>
      </c>
      <c r="C3181" s="40" t="s">
        <v>65</v>
      </c>
      <c r="D3181" s="6" t="s">
        <v>449</v>
      </c>
      <c r="E3181" s="7" t="s">
        <v>450</v>
      </c>
      <c r="F3181" s="6" t="s">
        <v>2776</v>
      </c>
      <c r="G3181" s="6" t="s">
        <v>4936</v>
      </c>
      <c r="H3181" s="6" t="s">
        <v>38</v>
      </c>
      <c r="I3181" s="8" t="s">
        <v>39</v>
      </c>
      <c r="J3181" s="15" t="s">
        <v>7586</v>
      </c>
      <c r="K3181" s="7" t="s">
        <v>2778</v>
      </c>
      <c r="L3181" s="19">
        <v>880196</v>
      </c>
      <c r="M3181" s="19">
        <f t="shared" si="150"/>
        <v>880196</v>
      </c>
      <c r="N3181" s="11">
        <f>M3181*(1+VOTOS!$P$3%)^Q3181</f>
        <v>887660.03267825674</v>
      </c>
      <c r="O3181" s="54">
        <f t="shared" si="148"/>
        <v>887660.03267825674</v>
      </c>
      <c r="P3181" s="103">
        <f t="shared" si="149"/>
        <v>5.9071434632435647E-6</v>
      </c>
      <c r="Q3181" s="48">
        <v>70</v>
      </c>
      <c r="R3181" s="48"/>
      <c r="S3181" s="48" t="s">
        <v>11</v>
      </c>
    </row>
    <row r="3182" spans="1:20" s="47" customFormat="1" ht="14" x14ac:dyDescent="0.15">
      <c r="A3182" s="8" t="s">
        <v>415</v>
      </c>
      <c r="B3182" s="114" t="s">
        <v>416</v>
      </c>
      <c r="C3182" s="40" t="s">
        <v>65</v>
      </c>
      <c r="D3182" s="6" t="s">
        <v>449</v>
      </c>
      <c r="E3182" s="7" t="s">
        <v>450</v>
      </c>
      <c r="F3182" s="6" t="s">
        <v>2776</v>
      </c>
      <c r="G3182" s="6" t="s">
        <v>4936</v>
      </c>
      <c r="H3182" s="6" t="s">
        <v>38</v>
      </c>
      <c r="I3182" s="8" t="s">
        <v>39</v>
      </c>
      <c r="J3182" s="15" t="s">
        <v>7586</v>
      </c>
      <c r="K3182" s="7" t="s">
        <v>2785</v>
      </c>
      <c r="L3182" s="19">
        <v>235515</v>
      </c>
      <c r="M3182" s="19">
        <f t="shared" si="150"/>
        <v>235515</v>
      </c>
      <c r="N3182" s="11">
        <f>M3182*(1+VOTOS!$P$3%)^Q3182</f>
        <v>237512.15933294361</v>
      </c>
      <c r="O3182" s="54">
        <f t="shared" si="148"/>
        <v>237512.15933294361</v>
      </c>
      <c r="P3182" s="103">
        <f t="shared" si="149"/>
        <v>1.5805807942160702E-6</v>
      </c>
      <c r="Q3182" s="6">
        <v>70</v>
      </c>
      <c r="R3182" s="6"/>
      <c r="S3182" s="6" t="s">
        <v>11</v>
      </c>
    </row>
    <row r="3183" spans="1:20" s="47" customFormat="1" ht="14" x14ac:dyDescent="0.15">
      <c r="A3183" s="8" t="s">
        <v>5234</v>
      </c>
      <c r="B3183" s="114" t="s">
        <v>416</v>
      </c>
      <c r="C3183" s="40" t="s">
        <v>65</v>
      </c>
      <c r="D3183" s="6" t="s">
        <v>1518</v>
      </c>
      <c r="E3183" s="17" t="s">
        <v>1519</v>
      </c>
      <c r="F3183" s="6" t="s">
        <v>5303</v>
      </c>
      <c r="G3183" s="6" t="s">
        <v>4936</v>
      </c>
      <c r="H3183" s="6" t="s">
        <v>38</v>
      </c>
      <c r="I3183" s="8" t="s">
        <v>39</v>
      </c>
      <c r="J3183" s="15" t="s">
        <v>7586</v>
      </c>
      <c r="K3183" s="7" t="s">
        <v>5305</v>
      </c>
      <c r="L3183" s="19">
        <v>909759.5</v>
      </c>
      <c r="M3183" s="19">
        <f t="shared" si="150"/>
        <v>0</v>
      </c>
      <c r="N3183" s="11">
        <f>M3183*(1+VOTOS!$P$3%)^Q3183</f>
        <v>0</v>
      </c>
      <c r="O3183" s="54">
        <f t="shared" si="148"/>
        <v>909759.5</v>
      </c>
      <c r="P3183" s="103">
        <f t="shared" si="149"/>
        <v>6.0542095911809916E-6</v>
      </c>
      <c r="Q3183" s="6">
        <v>0</v>
      </c>
      <c r="R3183" s="6"/>
      <c r="S3183" s="6" t="s">
        <v>93</v>
      </c>
    </row>
    <row r="3184" spans="1:20" s="47" customFormat="1" ht="14" x14ac:dyDescent="0.15">
      <c r="A3184" s="8" t="s">
        <v>5234</v>
      </c>
      <c r="B3184" s="114" t="s">
        <v>416</v>
      </c>
      <c r="C3184" s="40" t="s">
        <v>65</v>
      </c>
      <c r="D3184" s="6" t="s">
        <v>1518</v>
      </c>
      <c r="E3184" s="7" t="s">
        <v>1519</v>
      </c>
      <c r="F3184" s="6" t="s">
        <v>5303</v>
      </c>
      <c r="G3184" s="6" t="s">
        <v>4936</v>
      </c>
      <c r="H3184" s="6" t="s">
        <v>38</v>
      </c>
      <c r="I3184" s="8" t="s">
        <v>39</v>
      </c>
      <c r="J3184" s="15" t="s">
        <v>7586</v>
      </c>
      <c r="K3184" s="7" t="s">
        <v>5304</v>
      </c>
      <c r="L3184" s="19">
        <v>480829.5</v>
      </c>
      <c r="M3184" s="19">
        <f t="shared" si="150"/>
        <v>0</v>
      </c>
      <c r="N3184" s="11">
        <f>M3184*(1+VOTOS!$P$3%)^Q3184</f>
        <v>0</v>
      </c>
      <c r="O3184" s="54">
        <f t="shared" si="148"/>
        <v>480829.5</v>
      </c>
      <c r="P3184" s="103">
        <f t="shared" si="149"/>
        <v>3.1997935395263918E-6</v>
      </c>
      <c r="Q3184" s="6">
        <v>0</v>
      </c>
      <c r="R3184" s="6"/>
      <c r="S3184" s="6" t="s">
        <v>93</v>
      </c>
    </row>
    <row r="3185" spans="1:20" s="47" customFormat="1" ht="14" x14ac:dyDescent="0.15">
      <c r="A3185" s="8" t="s">
        <v>5234</v>
      </c>
      <c r="B3185" s="114" t="s">
        <v>416</v>
      </c>
      <c r="C3185" s="40" t="s">
        <v>65</v>
      </c>
      <c r="D3185" s="6" t="s">
        <v>1518</v>
      </c>
      <c r="E3185" s="17" t="s">
        <v>1519</v>
      </c>
      <c r="F3185" s="6" t="s">
        <v>5303</v>
      </c>
      <c r="G3185" s="6" t="s">
        <v>4936</v>
      </c>
      <c r="H3185" s="6" t="s">
        <v>38</v>
      </c>
      <c r="I3185" s="8" t="s">
        <v>39</v>
      </c>
      <c r="J3185" s="15" t="s">
        <v>7586</v>
      </c>
      <c r="K3185" s="17" t="s">
        <v>7613</v>
      </c>
      <c r="L3185" s="19">
        <v>19457696</v>
      </c>
      <c r="M3185" s="19">
        <f t="shared" si="150"/>
        <v>0</v>
      </c>
      <c r="N3185" s="11">
        <f>M3185*(1+VOTOS!$P$3%)^Q3185</f>
        <v>0</v>
      </c>
      <c r="O3185" s="54">
        <f t="shared" si="148"/>
        <v>19457696</v>
      </c>
      <c r="P3185" s="103">
        <f t="shared" si="149"/>
        <v>1.294858363616802E-4</v>
      </c>
      <c r="Q3185" s="6">
        <v>0</v>
      </c>
      <c r="R3185" s="6"/>
      <c r="S3185" s="6" t="s">
        <v>93</v>
      </c>
    </row>
    <row r="3186" spans="1:20" s="47" customFormat="1" ht="14" x14ac:dyDescent="0.15">
      <c r="A3186" s="8" t="s">
        <v>5234</v>
      </c>
      <c r="B3186" s="114" t="s">
        <v>416</v>
      </c>
      <c r="C3186" s="40" t="s">
        <v>65</v>
      </c>
      <c r="D3186" s="6" t="s">
        <v>1518</v>
      </c>
      <c r="E3186" s="7" t="s">
        <v>1519</v>
      </c>
      <c r="F3186" s="6" t="s">
        <v>5303</v>
      </c>
      <c r="G3186" s="6" t="s">
        <v>4936</v>
      </c>
      <c r="H3186" s="6" t="s">
        <v>38</v>
      </c>
      <c r="I3186" s="8" t="s">
        <v>39</v>
      </c>
      <c r="J3186" s="15" t="s">
        <v>7586</v>
      </c>
      <c r="K3186" s="17" t="s">
        <v>7614</v>
      </c>
      <c r="L3186" s="19">
        <v>5802616</v>
      </c>
      <c r="M3186" s="19">
        <f t="shared" si="150"/>
        <v>0</v>
      </c>
      <c r="N3186" s="11">
        <f>M3186*(1+VOTOS!$P$3%)^Q3186</f>
        <v>0</v>
      </c>
      <c r="O3186" s="54">
        <f t="shared" si="148"/>
        <v>5802616</v>
      </c>
      <c r="P3186" s="103">
        <f t="shared" si="149"/>
        <v>3.8614879472146517E-5</v>
      </c>
      <c r="Q3186" s="6">
        <v>0</v>
      </c>
      <c r="R3186" s="6"/>
      <c r="S3186" s="6" t="s">
        <v>93</v>
      </c>
    </row>
    <row r="3187" spans="1:20" s="47" customFormat="1" ht="14" x14ac:dyDescent="0.15">
      <c r="A3187" s="8" t="s">
        <v>415</v>
      </c>
      <c r="B3187" s="114" t="s">
        <v>416</v>
      </c>
      <c r="C3187" s="40" t="s">
        <v>65</v>
      </c>
      <c r="D3187" s="6" t="s">
        <v>640</v>
      </c>
      <c r="E3187" s="7" t="s">
        <v>641</v>
      </c>
      <c r="F3187" s="6" t="s">
        <v>4343</v>
      </c>
      <c r="G3187" s="6" t="s">
        <v>102</v>
      </c>
      <c r="H3187" s="6" t="s">
        <v>38</v>
      </c>
      <c r="I3187" s="8" t="s">
        <v>39</v>
      </c>
      <c r="J3187" s="15" t="s">
        <v>7586</v>
      </c>
      <c r="K3187" s="7" t="s">
        <v>1342</v>
      </c>
      <c r="L3187" s="19">
        <v>2484888</v>
      </c>
      <c r="M3187" s="19">
        <f t="shared" si="150"/>
        <v>2484888</v>
      </c>
      <c r="N3187" s="11">
        <f>M3187*(1+VOTOS!$P$3%)^Q3187</f>
        <v>2562822.7398205642</v>
      </c>
      <c r="O3187" s="54">
        <f t="shared" si="148"/>
        <v>2562822.7398205642</v>
      </c>
      <c r="P3187" s="103">
        <f t="shared" si="149"/>
        <v>1.7054909579859738E-5</v>
      </c>
      <c r="Q3187" s="6">
        <v>256</v>
      </c>
      <c r="R3187" s="6"/>
      <c r="S3187" s="6" t="s">
        <v>11</v>
      </c>
    </row>
    <row r="3188" spans="1:20" s="47" customFormat="1" ht="14" x14ac:dyDescent="0.15">
      <c r="A3188" s="8" t="s">
        <v>415</v>
      </c>
      <c r="B3188" s="114" t="s">
        <v>416</v>
      </c>
      <c r="C3188" s="40" t="s">
        <v>65</v>
      </c>
      <c r="D3188" s="6" t="s">
        <v>640</v>
      </c>
      <c r="E3188" s="7" t="s">
        <v>641</v>
      </c>
      <c r="F3188" s="6" t="s">
        <v>4343</v>
      </c>
      <c r="G3188" s="6" t="s">
        <v>102</v>
      </c>
      <c r="H3188" s="6" t="s">
        <v>38</v>
      </c>
      <c r="I3188" s="8" t="s">
        <v>39</v>
      </c>
      <c r="J3188" s="15" t="s">
        <v>7586</v>
      </c>
      <c r="K3188" s="7" t="s">
        <v>2095</v>
      </c>
      <c r="L3188" s="19">
        <v>1749984</v>
      </c>
      <c r="M3188" s="19">
        <f t="shared" si="150"/>
        <v>1749984</v>
      </c>
      <c r="N3188" s="11">
        <f>M3188*(1+VOTOS!$P$3%)^Q3188</f>
        <v>1789693.0541983002</v>
      </c>
      <c r="O3188" s="54">
        <f t="shared" si="148"/>
        <v>1789693.0541983002</v>
      </c>
      <c r="P3188" s="103">
        <f t="shared" si="149"/>
        <v>1.190993537742376E-5</v>
      </c>
      <c r="Q3188" s="6">
        <v>186</v>
      </c>
      <c r="R3188" s="6"/>
      <c r="S3188" s="6" t="s">
        <v>11</v>
      </c>
    </row>
    <row r="3189" spans="1:20" s="47" customFormat="1" ht="14" x14ac:dyDescent="0.15">
      <c r="A3189" s="8" t="s">
        <v>415</v>
      </c>
      <c r="B3189" s="114" t="s">
        <v>416</v>
      </c>
      <c r="C3189" s="40" t="s">
        <v>65</v>
      </c>
      <c r="D3189" s="6" t="s">
        <v>640</v>
      </c>
      <c r="E3189" s="7" t="s">
        <v>641</v>
      </c>
      <c r="F3189" s="6" t="s">
        <v>4343</v>
      </c>
      <c r="G3189" s="6" t="s">
        <v>102</v>
      </c>
      <c r="H3189" s="6" t="s">
        <v>38</v>
      </c>
      <c r="I3189" s="8" t="s">
        <v>39</v>
      </c>
      <c r="J3189" s="15" t="s">
        <v>7586</v>
      </c>
      <c r="K3189" s="7" t="s">
        <v>1343</v>
      </c>
      <c r="L3189" s="19">
        <v>1728066</v>
      </c>
      <c r="M3189" s="19">
        <f t="shared" si="150"/>
        <v>1728066</v>
      </c>
      <c r="N3189" s="11">
        <f>M3189*(1+VOTOS!$P$3%)^Q3189</f>
        <v>1770264.8866078195</v>
      </c>
      <c r="O3189" s="54">
        <f t="shared" si="148"/>
        <v>1770264.8866078195</v>
      </c>
      <c r="P3189" s="103">
        <f t="shared" si="149"/>
        <v>1.178064604484151E-5</v>
      </c>
      <c r="Q3189" s="6">
        <v>200</v>
      </c>
      <c r="R3189" s="6"/>
      <c r="S3189" s="6" t="s">
        <v>11</v>
      </c>
    </row>
    <row r="3190" spans="1:20" s="47" customFormat="1" ht="14" x14ac:dyDescent="0.15">
      <c r="A3190" s="8" t="s">
        <v>415</v>
      </c>
      <c r="B3190" s="114" t="s">
        <v>416</v>
      </c>
      <c r="C3190" s="40" t="s">
        <v>65</v>
      </c>
      <c r="D3190" s="6" t="s">
        <v>640</v>
      </c>
      <c r="E3190" s="7" t="s">
        <v>641</v>
      </c>
      <c r="F3190" s="6" t="s">
        <v>4343</v>
      </c>
      <c r="G3190" s="6" t="s">
        <v>102</v>
      </c>
      <c r="H3190" s="6" t="s">
        <v>38</v>
      </c>
      <c r="I3190" s="8" t="s">
        <v>39</v>
      </c>
      <c r="J3190" s="15" t="s">
        <v>7586</v>
      </c>
      <c r="K3190" s="7" t="s">
        <v>1348</v>
      </c>
      <c r="L3190" s="19">
        <v>1647258</v>
      </c>
      <c r="M3190" s="19">
        <f t="shared" si="150"/>
        <v>1647258</v>
      </c>
      <c r="N3190" s="11">
        <f>M3190*(1+VOTOS!$P$3%)^Q3190</f>
        <v>1690335.8801756301</v>
      </c>
      <c r="O3190" s="54">
        <f t="shared" si="148"/>
        <v>1690335.8801756301</v>
      </c>
      <c r="P3190" s="103">
        <f t="shared" si="149"/>
        <v>1.1248739582358483E-5</v>
      </c>
      <c r="Q3190" s="6">
        <v>214</v>
      </c>
      <c r="R3190" s="6"/>
      <c r="S3190" s="6" t="s">
        <v>11</v>
      </c>
    </row>
    <row r="3191" spans="1:20" s="47" customFormat="1" ht="14" x14ac:dyDescent="0.15">
      <c r="A3191" s="8" t="s">
        <v>415</v>
      </c>
      <c r="B3191" s="114" t="s">
        <v>416</v>
      </c>
      <c r="C3191" s="40" t="s">
        <v>65</v>
      </c>
      <c r="D3191" s="6" t="s">
        <v>640</v>
      </c>
      <c r="E3191" s="7" t="s">
        <v>641</v>
      </c>
      <c r="F3191" s="6" t="s">
        <v>4343</v>
      </c>
      <c r="G3191" s="6" t="s">
        <v>102</v>
      </c>
      <c r="H3191" s="6" t="s">
        <v>38</v>
      </c>
      <c r="I3191" s="8" t="s">
        <v>39</v>
      </c>
      <c r="J3191" s="15" t="s">
        <v>7586</v>
      </c>
      <c r="K3191" s="7" t="s">
        <v>4006</v>
      </c>
      <c r="L3191" s="19">
        <v>1342975</v>
      </c>
      <c r="M3191" s="19">
        <f t="shared" si="150"/>
        <v>1342975</v>
      </c>
      <c r="N3191" s="11">
        <f>M3191*(1+VOTOS!$P$3%)^Q3191</f>
        <v>1387603.9355717271</v>
      </c>
      <c r="O3191" s="54">
        <f t="shared" si="148"/>
        <v>1387603.9355717271</v>
      </c>
      <c r="P3191" s="103">
        <f t="shared" si="149"/>
        <v>9.2341383140256737E-6</v>
      </c>
      <c r="Q3191" s="6">
        <v>271</v>
      </c>
      <c r="R3191" s="6"/>
      <c r="S3191" s="6" t="s">
        <v>11</v>
      </c>
      <c r="T3191" s="75"/>
    </row>
    <row r="3192" spans="1:20" s="47" customFormat="1" ht="14" x14ac:dyDescent="0.15">
      <c r="A3192" s="8" t="s">
        <v>415</v>
      </c>
      <c r="B3192" s="114" t="s">
        <v>416</v>
      </c>
      <c r="C3192" s="40" t="s">
        <v>65</v>
      </c>
      <c r="D3192" s="6" t="s">
        <v>640</v>
      </c>
      <c r="E3192" s="7" t="s">
        <v>641</v>
      </c>
      <c r="F3192" s="6" t="s">
        <v>4343</v>
      </c>
      <c r="G3192" s="6" t="s">
        <v>102</v>
      </c>
      <c r="H3192" s="6" t="s">
        <v>38</v>
      </c>
      <c r="I3192" s="8" t="s">
        <v>39</v>
      </c>
      <c r="J3192" s="15" t="s">
        <v>7586</v>
      </c>
      <c r="K3192" s="7" t="s">
        <v>1346</v>
      </c>
      <c r="L3192" s="19">
        <v>1247696</v>
      </c>
      <c r="M3192" s="19">
        <f t="shared" si="150"/>
        <v>1247696</v>
      </c>
      <c r="N3192" s="11">
        <f>M3192*(1+VOTOS!$P$3%)^Q3192</f>
        <v>1284656.6747548929</v>
      </c>
      <c r="O3192" s="54">
        <f t="shared" si="148"/>
        <v>1284656.6747548929</v>
      </c>
      <c r="P3192" s="103">
        <f t="shared" si="149"/>
        <v>8.549051437963278E-6</v>
      </c>
      <c r="Q3192" s="6">
        <v>242</v>
      </c>
      <c r="R3192" s="6"/>
      <c r="S3192" s="6" t="s">
        <v>11</v>
      </c>
    </row>
    <row r="3193" spans="1:20" s="47" customFormat="1" ht="14" x14ac:dyDescent="0.15">
      <c r="A3193" s="8" t="s">
        <v>415</v>
      </c>
      <c r="B3193" s="114" t="s">
        <v>416</v>
      </c>
      <c r="C3193" s="40" t="s">
        <v>65</v>
      </c>
      <c r="D3193" s="6" t="s">
        <v>640</v>
      </c>
      <c r="E3193" s="7" t="s">
        <v>641</v>
      </c>
      <c r="F3193" s="6" t="s">
        <v>4343</v>
      </c>
      <c r="G3193" s="6" t="s">
        <v>102</v>
      </c>
      <c r="H3193" s="6" t="s">
        <v>38</v>
      </c>
      <c r="I3193" s="8" t="s">
        <v>39</v>
      </c>
      <c r="J3193" s="15" t="s">
        <v>7586</v>
      </c>
      <c r="K3193" s="7" t="s">
        <v>1347</v>
      </c>
      <c r="L3193" s="19">
        <v>1218680</v>
      </c>
      <c r="M3193" s="19">
        <f t="shared" si="150"/>
        <v>1218680</v>
      </c>
      <c r="N3193" s="11">
        <f>M3193*(1+VOTOS!$P$3%)^Q3193</f>
        <v>1252814.9101111039</v>
      </c>
      <c r="O3193" s="54">
        <f t="shared" si="148"/>
        <v>1252814.9101111039</v>
      </c>
      <c r="P3193" s="103">
        <f t="shared" si="149"/>
        <v>8.3371528901530542E-6</v>
      </c>
      <c r="Q3193" s="6">
        <v>229</v>
      </c>
      <c r="R3193" s="6"/>
      <c r="S3193" s="6" t="s">
        <v>11</v>
      </c>
      <c r="T3193" s="75"/>
    </row>
    <row r="3194" spans="1:20" s="47" customFormat="1" ht="14" x14ac:dyDescent="0.15">
      <c r="A3194" s="8" t="s">
        <v>415</v>
      </c>
      <c r="B3194" s="114" t="s">
        <v>416</v>
      </c>
      <c r="C3194" s="40" t="s">
        <v>65</v>
      </c>
      <c r="D3194" s="6" t="s">
        <v>640</v>
      </c>
      <c r="E3194" s="7" t="s">
        <v>641</v>
      </c>
      <c r="F3194" s="6" t="s">
        <v>4343</v>
      </c>
      <c r="G3194" s="6" t="s">
        <v>102</v>
      </c>
      <c r="H3194" s="6" t="s">
        <v>38</v>
      </c>
      <c r="I3194" s="8" t="s">
        <v>39</v>
      </c>
      <c r="J3194" s="15" t="s">
        <v>7586</v>
      </c>
      <c r="K3194" s="7" t="s">
        <v>2642</v>
      </c>
      <c r="L3194" s="19">
        <v>1129572</v>
      </c>
      <c r="M3194" s="19">
        <f t="shared" si="150"/>
        <v>1129572</v>
      </c>
      <c r="N3194" s="11">
        <f>M3194*(1+VOTOS!$P$3%)^Q3194</f>
        <v>1169081.9850581135</v>
      </c>
      <c r="O3194" s="54">
        <f t="shared" si="148"/>
        <v>1169081.9850581135</v>
      </c>
      <c r="P3194" s="103">
        <f t="shared" si="149"/>
        <v>7.7799323522488552E-6</v>
      </c>
      <c r="Q3194" s="6">
        <v>285</v>
      </c>
      <c r="R3194" s="6"/>
      <c r="S3194" s="6" t="s">
        <v>11</v>
      </c>
      <c r="T3194" s="75"/>
    </row>
    <row r="3195" spans="1:20" s="47" customFormat="1" ht="14" x14ac:dyDescent="0.15">
      <c r="A3195" s="8" t="s">
        <v>415</v>
      </c>
      <c r="B3195" s="114" t="s">
        <v>416</v>
      </c>
      <c r="C3195" s="40" t="s">
        <v>65</v>
      </c>
      <c r="D3195" s="6" t="s">
        <v>640</v>
      </c>
      <c r="E3195" s="7" t="s">
        <v>641</v>
      </c>
      <c r="F3195" s="6" t="s">
        <v>4343</v>
      </c>
      <c r="G3195" s="6" t="s">
        <v>102</v>
      </c>
      <c r="H3195" s="6" t="s">
        <v>38</v>
      </c>
      <c r="I3195" s="8" t="s">
        <v>39</v>
      </c>
      <c r="J3195" s="15" t="s">
        <v>7586</v>
      </c>
      <c r="K3195" s="7" t="s">
        <v>1650</v>
      </c>
      <c r="L3195" s="19">
        <v>1123449</v>
      </c>
      <c r="M3195" s="19">
        <f t="shared" si="150"/>
        <v>1123449</v>
      </c>
      <c r="N3195" s="11">
        <f>M3195*(1+VOTOS!$P$3%)^Q3195</f>
        <v>1147002.545064884</v>
      </c>
      <c r="O3195" s="54">
        <f t="shared" si="148"/>
        <v>1147002.545064884</v>
      </c>
      <c r="P3195" s="103">
        <f t="shared" si="149"/>
        <v>7.6329995009019731E-6</v>
      </c>
      <c r="Q3195" s="6">
        <v>172</v>
      </c>
      <c r="R3195" s="6"/>
      <c r="S3195" s="6" t="s">
        <v>11</v>
      </c>
      <c r="T3195" s="75"/>
    </row>
    <row r="3196" spans="1:20" s="47" customFormat="1" ht="14" x14ac:dyDescent="0.15">
      <c r="A3196" s="8" t="s">
        <v>415</v>
      </c>
      <c r="B3196" s="114" t="s">
        <v>416</v>
      </c>
      <c r="C3196" s="40" t="s">
        <v>65</v>
      </c>
      <c r="D3196" s="6" t="s">
        <v>640</v>
      </c>
      <c r="E3196" s="7" t="s">
        <v>641</v>
      </c>
      <c r="F3196" s="6" t="s">
        <v>4343</v>
      </c>
      <c r="G3196" s="6" t="s">
        <v>102</v>
      </c>
      <c r="H3196" s="6" t="s">
        <v>38</v>
      </c>
      <c r="I3196" s="8" t="s">
        <v>39</v>
      </c>
      <c r="J3196" s="15" t="s">
        <v>7586</v>
      </c>
      <c r="K3196" s="7" t="s">
        <v>4237</v>
      </c>
      <c r="L3196" s="19">
        <v>365958</v>
      </c>
      <c r="M3196" s="19">
        <f t="shared" si="150"/>
        <v>365958</v>
      </c>
      <c r="N3196" s="11">
        <f>M3196*(1+VOTOS!$P$3%)^Q3196</f>
        <v>372730.10532687797</v>
      </c>
      <c r="O3196" s="54">
        <f t="shared" si="148"/>
        <v>372730.10532687797</v>
      </c>
      <c r="P3196" s="103">
        <f t="shared" si="149"/>
        <v>2.4804205711420277E-6</v>
      </c>
      <c r="Q3196" s="6">
        <v>152</v>
      </c>
      <c r="R3196" s="6"/>
      <c r="S3196" s="6" t="s">
        <v>11</v>
      </c>
      <c r="T3196" s="75"/>
    </row>
    <row r="3197" spans="1:20" s="47" customFormat="1" ht="14" x14ac:dyDescent="0.15">
      <c r="A3197" s="8" t="s">
        <v>415</v>
      </c>
      <c r="B3197" s="114" t="s">
        <v>416</v>
      </c>
      <c r="C3197" s="40" t="s">
        <v>65</v>
      </c>
      <c r="D3197" s="6" t="s">
        <v>640</v>
      </c>
      <c r="E3197" s="7" t="s">
        <v>641</v>
      </c>
      <c r="F3197" s="6" t="s">
        <v>4343</v>
      </c>
      <c r="G3197" s="6" t="s">
        <v>102</v>
      </c>
      <c r="H3197" s="6" t="s">
        <v>38</v>
      </c>
      <c r="I3197" s="8" t="s">
        <v>39</v>
      </c>
      <c r="J3197" s="15" t="s">
        <v>7586</v>
      </c>
      <c r="K3197" s="7" t="s">
        <v>3001</v>
      </c>
      <c r="L3197" s="19">
        <v>202731</v>
      </c>
      <c r="M3197" s="19">
        <f t="shared" si="150"/>
        <v>202731</v>
      </c>
      <c r="N3197" s="11">
        <f>M3197*(1+VOTOS!$P$3%)^Q3197</f>
        <v>205662.22536795869</v>
      </c>
      <c r="O3197" s="54">
        <f t="shared" si="148"/>
        <v>205662.22536795869</v>
      </c>
      <c r="P3197" s="103">
        <f t="shared" si="149"/>
        <v>1.3686278817273378E-6</v>
      </c>
      <c r="Q3197" s="6">
        <v>119</v>
      </c>
      <c r="R3197" s="6"/>
      <c r="S3197" s="6" t="s">
        <v>11</v>
      </c>
    </row>
    <row r="3198" spans="1:20" s="47" customFormat="1" ht="14" x14ac:dyDescent="0.15">
      <c r="A3198" s="8" t="s">
        <v>415</v>
      </c>
      <c r="B3198" s="114" t="s">
        <v>416</v>
      </c>
      <c r="C3198" s="40" t="s">
        <v>65</v>
      </c>
      <c r="D3198" s="6" t="s">
        <v>1592</v>
      </c>
      <c r="E3198" s="7" t="s">
        <v>1593</v>
      </c>
      <c r="F3198" s="6" t="s">
        <v>4344</v>
      </c>
      <c r="G3198" s="6" t="s">
        <v>5224</v>
      </c>
      <c r="H3198" s="6" t="s">
        <v>38</v>
      </c>
      <c r="I3198" s="8" t="s">
        <v>39</v>
      </c>
      <c r="J3198" s="15" t="s">
        <v>7586</v>
      </c>
      <c r="K3198" s="7" t="s">
        <v>4345</v>
      </c>
      <c r="L3198" s="19">
        <v>1080000</v>
      </c>
      <c r="M3198" s="19">
        <f t="shared" si="150"/>
        <v>1080000</v>
      </c>
      <c r="N3198" s="11">
        <f>M3198*(1+VOTOS!$P$3%)^Q3198</f>
        <v>1196760.7751372349</v>
      </c>
      <c r="O3198" s="54">
        <f t="shared" si="148"/>
        <v>1196760.7751372349</v>
      </c>
      <c r="P3198" s="103">
        <f t="shared" si="149"/>
        <v>7.9641274020057444E-6</v>
      </c>
      <c r="Q3198" s="6">
        <v>851</v>
      </c>
      <c r="R3198" s="6"/>
      <c r="S3198" s="6" t="s">
        <v>11</v>
      </c>
      <c r="T3198" s="75"/>
    </row>
    <row r="3199" spans="1:20" s="47" customFormat="1" ht="14" x14ac:dyDescent="0.15">
      <c r="A3199" s="8" t="s">
        <v>5234</v>
      </c>
      <c r="B3199" s="114" t="s">
        <v>416</v>
      </c>
      <c r="C3199" s="40" t="s">
        <v>65</v>
      </c>
      <c r="D3199" s="6" t="s">
        <v>1906</v>
      </c>
      <c r="E3199" s="7" t="s">
        <v>1907</v>
      </c>
      <c r="F3199" s="6" t="s">
        <v>5243</v>
      </c>
      <c r="G3199" s="6" t="s">
        <v>2298</v>
      </c>
      <c r="H3199" s="6" t="s">
        <v>38</v>
      </c>
      <c r="I3199" s="8" t="s">
        <v>39</v>
      </c>
      <c r="J3199" s="15" t="s">
        <v>7586</v>
      </c>
      <c r="K3199" s="7" t="s">
        <v>6514</v>
      </c>
      <c r="L3199" s="19">
        <v>114205.04329999999</v>
      </c>
      <c r="M3199" s="19">
        <f t="shared" si="150"/>
        <v>0</v>
      </c>
      <c r="N3199" s="11">
        <f>M3199*(1+VOTOS!$P$3%)^Q3199</f>
        <v>0</v>
      </c>
      <c r="O3199" s="54">
        <f t="shared" si="148"/>
        <v>114205.04329999999</v>
      </c>
      <c r="P3199" s="103">
        <f t="shared" si="149"/>
        <v>7.6000445008609452E-7</v>
      </c>
      <c r="Q3199" s="6">
        <v>0</v>
      </c>
      <c r="R3199" s="6"/>
      <c r="S3199" s="6" t="s">
        <v>7577</v>
      </c>
      <c r="T3199" s="75"/>
    </row>
    <row r="3200" spans="1:20" s="47" customFormat="1" ht="14" x14ac:dyDescent="0.15">
      <c r="A3200" s="8" t="s">
        <v>415</v>
      </c>
      <c r="B3200" s="114" t="s">
        <v>416</v>
      </c>
      <c r="C3200" s="40" t="s">
        <v>65</v>
      </c>
      <c r="D3200" s="6" t="s">
        <v>851</v>
      </c>
      <c r="E3200" s="7" t="s">
        <v>852</v>
      </c>
      <c r="F3200" s="6" t="s">
        <v>4346</v>
      </c>
      <c r="G3200" s="6" t="s">
        <v>4936</v>
      </c>
      <c r="H3200" s="6" t="s">
        <v>38</v>
      </c>
      <c r="I3200" s="8" t="s">
        <v>39</v>
      </c>
      <c r="J3200" s="15" t="s">
        <v>7586</v>
      </c>
      <c r="K3200" s="7" t="s">
        <v>4347</v>
      </c>
      <c r="L3200" s="19">
        <v>1466162</v>
      </c>
      <c r="M3200" s="19">
        <f t="shared" si="150"/>
        <v>1466162</v>
      </c>
      <c r="N3200" s="11">
        <f>M3200*(1+VOTOS!$P$3%)^Q3200</f>
        <v>1680282.3368264628</v>
      </c>
      <c r="O3200" s="54">
        <f t="shared" si="148"/>
        <v>1680282.3368264628</v>
      </c>
      <c r="P3200" s="103">
        <f t="shared" si="149"/>
        <v>1.1181835902243154E-5</v>
      </c>
      <c r="Q3200" s="6">
        <v>1130</v>
      </c>
      <c r="R3200" s="6"/>
      <c r="S3200" s="6" t="s">
        <v>11</v>
      </c>
    </row>
    <row r="3201" spans="1:19" s="47" customFormat="1" ht="14" x14ac:dyDescent="0.15">
      <c r="A3201" s="8" t="s">
        <v>415</v>
      </c>
      <c r="B3201" s="114" t="s">
        <v>416</v>
      </c>
      <c r="C3201" s="40" t="s">
        <v>65</v>
      </c>
      <c r="D3201" s="6" t="s">
        <v>851</v>
      </c>
      <c r="E3201" s="7" t="s">
        <v>852</v>
      </c>
      <c r="F3201" s="6" t="s">
        <v>4346</v>
      </c>
      <c r="G3201" s="6" t="s">
        <v>4936</v>
      </c>
      <c r="H3201" s="6" t="s">
        <v>38</v>
      </c>
      <c r="I3201" s="8" t="s">
        <v>39</v>
      </c>
      <c r="J3201" s="15" t="s">
        <v>7586</v>
      </c>
      <c r="K3201" s="7" t="s">
        <v>4352</v>
      </c>
      <c r="L3201" s="19">
        <v>1423389</v>
      </c>
      <c r="M3201" s="19">
        <f t="shared" si="150"/>
        <v>1423389</v>
      </c>
      <c r="N3201" s="11">
        <f>M3201*(1+VOTOS!$P$3%)^Q3201</f>
        <v>1634217.1086287757</v>
      </c>
      <c r="O3201" s="54">
        <f t="shared" si="148"/>
        <v>1634217.1086287757</v>
      </c>
      <c r="P3201" s="103">
        <f t="shared" si="149"/>
        <v>1.0875283954861039E-5</v>
      </c>
      <c r="Q3201" s="6">
        <v>1145</v>
      </c>
      <c r="R3201" s="6"/>
      <c r="S3201" s="6" t="s">
        <v>11</v>
      </c>
    </row>
    <row r="3202" spans="1:19" s="47" customFormat="1" ht="14" x14ac:dyDescent="0.15">
      <c r="A3202" s="8" t="s">
        <v>415</v>
      </c>
      <c r="B3202" s="114" t="s">
        <v>416</v>
      </c>
      <c r="C3202" s="40" t="s">
        <v>65</v>
      </c>
      <c r="D3202" s="6" t="s">
        <v>851</v>
      </c>
      <c r="E3202" s="7" t="s">
        <v>852</v>
      </c>
      <c r="F3202" s="6" t="s">
        <v>4346</v>
      </c>
      <c r="G3202" s="6" t="s">
        <v>4936</v>
      </c>
      <c r="H3202" s="6" t="s">
        <v>38</v>
      </c>
      <c r="I3202" s="8" t="s">
        <v>39</v>
      </c>
      <c r="J3202" s="15" t="s">
        <v>7586</v>
      </c>
      <c r="K3202" s="7" t="s">
        <v>4348</v>
      </c>
      <c r="L3202" s="19">
        <v>1206053</v>
      </c>
      <c r="M3202" s="19">
        <f t="shared" si="150"/>
        <v>1206053</v>
      </c>
      <c r="N3202" s="11">
        <f>M3202*(1+VOTOS!$P$3%)^Q3202</f>
        <v>1377525.940715638</v>
      </c>
      <c r="O3202" s="54">
        <f t="shared" si="148"/>
        <v>1377525.940715638</v>
      </c>
      <c r="P3202" s="103">
        <f t="shared" si="149"/>
        <v>9.1670719155790442E-6</v>
      </c>
      <c r="Q3202" s="6">
        <v>1102</v>
      </c>
      <c r="R3202" s="6"/>
      <c r="S3202" s="6" t="s">
        <v>11</v>
      </c>
    </row>
    <row r="3203" spans="1:19" s="47" customFormat="1" ht="14" x14ac:dyDescent="0.15">
      <c r="A3203" s="8" t="s">
        <v>415</v>
      </c>
      <c r="B3203" s="114" t="s">
        <v>416</v>
      </c>
      <c r="C3203" s="40" t="s">
        <v>65</v>
      </c>
      <c r="D3203" s="6" t="s">
        <v>851</v>
      </c>
      <c r="E3203" s="7" t="s">
        <v>852</v>
      </c>
      <c r="F3203" s="6" t="s">
        <v>4346</v>
      </c>
      <c r="G3203" s="6" t="s">
        <v>4936</v>
      </c>
      <c r="H3203" s="6" t="s">
        <v>38</v>
      </c>
      <c r="I3203" s="8" t="s">
        <v>39</v>
      </c>
      <c r="J3203" s="15" t="s">
        <v>7586</v>
      </c>
      <c r="K3203" s="7" t="s">
        <v>4351</v>
      </c>
      <c r="L3203" s="19">
        <v>1116035</v>
      </c>
      <c r="M3203" s="19">
        <f t="shared" si="150"/>
        <v>1116035</v>
      </c>
      <c r="N3203" s="11">
        <f>M3203*(1+VOTOS!$P$3%)^Q3203</f>
        <v>1283659.4047498975</v>
      </c>
      <c r="O3203" s="54">
        <f t="shared" si="148"/>
        <v>1283659.4047498975</v>
      </c>
      <c r="P3203" s="103">
        <f t="shared" si="149"/>
        <v>8.5424148690357306E-6</v>
      </c>
      <c r="Q3203" s="6">
        <v>1160</v>
      </c>
      <c r="R3203" s="6"/>
      <c r="S3203" s="6" t="s">
        <v>11</v>
      </c>
    </row>
    <row r="3204" spans="1:19" s="47" customFormat="1" ht="14" x14ac:dyDescent="0.15">
      <c r="A3204" s="8" t="s">
        <v>415</v>
      </c>
      <c r="B3204" s="114" t="s">
        <v>416</v>
      </c>
      <c r="C3204" s="40" t="s">
        <v>65</v>
      </c>
      <c r="D3204" s="6" t="s">
        <v>851</v>
      </c>
      <c r="E3204" s="7" t="s">
        <v>852</v>
      </c>
      <c r="F3204" s="6" t="s">
        <v>4346</v>
      </c>
      <c r="G3204" s="6" t="s">
        <v>4936</v>
      </c>
      <c r="H3204" s="6" t="s">
        <v>38</v>
      </c>
      <c r="I3204" s="8" t="s">
        <v>39</v>
      </c>
      <c r="J3204" s="15" t="s">
        <v>7586</v>
      </c>
      <c r="K3204" s="7" t="s">
        <v>4349</v>
      </c>
      <c r="L3204" s="19">
        <v>901985</v>
      </c>
      <c r="M3204" s="19">
        <f t="shared" si="150"/>
        <v>901985</v>
      </c>
      <c r="N3204" s="11">
        <f>M3204*(1+VOTOS!$P$3%)^Q3204</f>
        <v>1030226.4789660112</v>
      </c>
      <c r="O3204" s="54">
        <f t="shared" si="148"/>
        <v>1030226.4789660112</v>
      </c>
      <c r="P3204" s="103">
        <f t="shared" si="149"/>
        <v>6.8558855720051801E-6</v>
      </c>
      <c r="Q3204" s="6">
        <v>1102</v>
      </c>
      <c r="R3204" s="6"/>
      <c r="S3204" s="6" t="s">
        <v>11</v>
      </c>
    </row>
    <row r="3205" spans="1:19" s="47" customFormat="1" ht="14" x14ac:dyDescent="0.15">
      <c r="A3205" s="8" t="s">
        <v>415</v>
      </c>
      <c r="B3205" s="114" t="s">
        <v>416</v>
      </c>
      <c r="C3205" s="40" t="s">
        <v>65</v>
      </c>
      <c r="D3205" s="6" t="s">
        <v>851</v>
      </c>
      <c r="E3205" s="7" t="s">
        <v>852</v>
      </c>
      <c r="F3205" s="6" t="s">
        <v>4346</v>
      </c>
      <c r="G3205" s="6" t="s">
        <v>4936</v>
      </c>
      <c r="H3205" s="6" t="s">
        <v>38</v>
      </c>
      <c r="I3205" s="8" t="s">
        <v>39</v>
      </c>
      <c r="J3205" s="15" t="s">
        <v>7586</v>
      </c>
      <c r="K3205" s="7" t="s">
        <v>4350</v>
      </c>
      <c r="L3205" s="19">
        <v>590685</v>
      </c>
      <c r="M3205" s="19">
        <f t="shared" si="150"/>
        <v>590685</v>
      </c>
      <c r="N3205" s="11">
        <f>M3205*(1+VOTOS!$P$3%)^Q3205</f>
        <v>673609.60269807361</v>
      </c>
      <c r="O3205" s="54">
        <f t="shared" si="148"/>
        <v>673609.60269807361</v>
      </c>
      <c r="P3205" s="103">
        <f t="shared" si="149"/>
        <v>4.4826942915861765E-6</v>
      </c>
      <c r="Q3205" s="6">
        <v>1089</v>
      </c>
      <c r="R3205" s="6"/>
      <c r="S3205" s="6" t="s">
        <v>11</v>
      </c>
    </row>
    <row r="3206" spans="1:19" s="47" customFormat="1" ht="14" x14ac:dyDescent="0.15">
      <c r="A3206" s="8" t="s">
        <v>415</v>
      </c>
      <c r="B3206" s="114" t="s">
        <v>416</v>
      </c>
      <c r="C3206" s="40" t="s">
        <v>65</v>
      </c>
      <c r="D3206" s="6" t="s">
        <v>851</v>
      </c>
      <c r="E3206" s="7" t="s">
        <v>852</v>
      </c>
      <c r="F3206" s="6" t="s">
        <v>4346</v>
      </c>
      <c r="G3206" s="6" t="s">
        <v>4936</v>
      </c>
      <c r="H3206" s="6" t="s">
        <v>38</v>
      </c>
      <c r="I3206" s="8" t="s">
        <v>39</v>
      </c>
      <c r="J3206" s="15" t="s">
        <v>7586</v>
      </c>
      <c r="K3206" s="7" t="s">
        <v>1402</v>
      </c>
      <c r="L3206" s="19">
        <v>196313</v>
      </c>
      <c r="M3206" s="19">
        <f t="shared" si="150"/>
        <v>196313</v>
      </c>
      <c r="N3206" s="11">
        <f>M3206*(1+VOTOS!$P$3%)^Q3206</f>
        <v>226152.87731270154</v>
      </c>
      <c r="O3206" s="54">
        <f t="shared" si="148"/>
        <v>226152.87731270154</v>
      </c>
      <c r="P3206" s="103">
        <f t="shared" si="149"/>
        <v>1.5049877675360748E-6</v>
      </c>
      <c r="Q3206" s="6">
        <v>1173</v>
      </c>
      <c r="R3206" s="6"/>
      <c r="S3206" s="6" t="s">
        <v>11</v>
      </c>
    </row>
    <row r="3207" spans="1:19" s="47" customFormat="1" ht="14" x14ac:dyDescent="0.15">
      <c r="A3207" s="14" t="s">
        <v>5234</v>
      </c>
      <c r="B3207" s="115" t="s">
        <v>416</v>
      </c>
      <c r="C3207" s="40" t="s">
        <v>65</v>
      </c>
      <c r="D3207" s="12" t="s">
        <v>170</v>
      </c>
      <c r="E3207" s="51" t="s">
        <v>171</v>
      </c>
      <c r="F3207" s="14" t="s">
        <v>5458</v>
      </c>
      <c r="G3207" s="14" t="s">
        <v>37</v>
      </c>
      <c r="H3207" s="14" t="s">
        <v>38</v>
      </c>
      <c r="I3207" s="14" t="s">
        <v>39</v>
      </c>
      <c r="J3207" s="15" t="s">
        <v>7586</v>
      </c>
      <c r="K3207" s="52" t="s">
        <v>5460</v>
      </c>
      <c r="L3207" s="109">
        <v>40197336.5</v>
      </c>
      <c r="M3207" s="19">
        <f t="shared" si="150"/>
        <v>40197336.5</v>
      </c>
      <c r="N3207" s="11">
        <f>M3207*(1+VOTOS!$P$3%)^Q3207</f>
        <v>42067642.536810175</v>
      </c>
      <c r="O3207" s="54">
        <f t="shared" ref="O3207:O3270" si="151">+IF(N3207&gt;0,N3207,L3207)</f>
        <v>42067642.536810175</v>
      </c>
      <c r="P3207" s="103">
        <f t="shared" ref="P3207:P3270" si="152">+O3207/$O$4</f>
        <v>2.7994906887449881E-4</v>
      </c>
      <c r="Q3207" s="6">
        <v>377</v>
      </c>
      <c r="R3207" s="6"/>
      <c r="S3207" s="6" t="s">
        <v>7</v>
      </c>
    </row>
    <row r="3208" spans="1:19" s="47" customFormat="1" ht="14" x14ac:dyDescent="0.15">
      <c r="A3208" s="14" t="s">
        <v>5234</v>
      </c>
      <c r="B3208" s="115" t="s">
        <v>416</v>
      </c>
      <c r="C3208" s="40" t="s">
        <v>65</v>
      </c>
      <c r="D3208" s="12" t="s">
        <v>170</v>
      </c>
      <c r="E3208" s="51" t="s">
        <v>171</v>
      </c>
      <c r="F3208" s="14" t="s">
        <v>5458</v>
      </c>
      <c r="G3208" s="14" t="s">
        <v>37</v>
      </c>
      <c r="H3208" s="14" t="s">
        <v>38</v>
      </c>
      <c r="I3208" s="14" t="s">
        <v>39</v>
      </c>
      <c r="J3208" s="15" t="s">
        <v>7586</v>
      </c>
      <c r="K3208" s="52" t="s">
        <v>6136</v>
      </c>
      <c r="L3208" s="109">
        <v>12483554.5</v>
      </c>
      <c r="M3208" s="19">
        <f t="shared" si="150"/>
        <v>0</v>
      </c>
      <c r="N3208" s="11">
        <f>M3208*(1+VOTOS!$P$3%)^Q3208</f>
        <v>0</v>
      </c>
      <c r="O3208" s="54">
        <f t="shared" si="151"/>
        <v>12483554.5</v>
      </c>
      <c r="P3208" s="103">
        <f t="shared" si="152"/>
        <v>8.3074763589641683E-5</v>
      </c>
      <c r="Q3208" s="6">
        <v>0</v>
      </c>
      <c r="R3208" s="6"/>
      <c r="S3208" s="6" t="s">
        <v>7</v>
      </c>
    </row>
    <row r="3209" spans="1:19" s="47" customFormat="1" ht="14" x14ac:dyDescent="0.15">
      <c r="A3209" s="14" t="s">
        <v>5234</v>
      </c>
      <c r="B3209" s="115" t="s">
        <v>416</v>
      </c>
      <c r="C3209" s="40" t="s">
        <v>65</v>
      </c>
      <c r="D3209" s="12" t="s">
        <v>170</v>
      </c>
      <c r="E3209" s="51" t="s">
        <v>171</v>
      </c>
      <c r="F3209" s="14" t="s">
        <v>5458</v>
      </c>
      <c r="G3209" s="14" t="s">
        <v>37</v>
      </c>
      <c r="H3209" s="14" t="s">
        <v>38</v>
      </c>
      <c r="I3209" s="14" t="s">
        <v>39</v>
      </c>
      <c r="J3209" s="15" t="s">
        <v>7586</v>
      </c>
      <c r="K3209" s="52" t="s">
        <v>5459</v>
      </c>
      <c r="L3209" s="109">
        <v>12250964</v>
      </c>
      <c r="M3209" s="19">
        <f t="shared" si="150"/>
        <v>12250964</v>
      </c>
      <c r="N3209" s="11">
        <f>M3209*(1+VOTOS!$P$3%)^Q3209</f>
        <v>12909439.041767931</v>
      </c>
      <c r="O3209" s="54">
        <f t="shared" si="151"/>
        <v>12909439.041767931</v>
      </c>
      <c r="P3209" s="103">
        <f t="shared" si="152"/>
        <v>8.5908912919774679E-5</v>
      </c>
      <c r="Q3209" s="6">
        <v>434</v>
      </c>
      <c r="R3209" s="6"/>
      <c r="S3209" s="6" t="s">
        <v>7</v>
      </c>
    </row>
    <row r="3210" spans="1:19" s="47" customFormat="1" ht="14" x14ac:dyDescent="0.15">
      <c r="A3210" s="14" t="s">
        <v>5234</v>
      </c>
      <c r="B3210" s="115" t="s">
        <v>416</v>
      </c>
      <c r="C3210" s="40" t="s">
        <v>65</v>
      </c>
      <c r="D3210" s="12" t="s">
        <v>170</v>
      </c>
      <c r="E3210" s="51" t="s">
        <v>171</v>
      </c>
      <c r="F3210" s="14" t="s">
        <v>5458</v>
      </c>
      <c r="G3210" s="14" t="s">
        <v>37</v>
      </c>
      <c r="H3210" s="14" t="s">
        <v>38</v>
      </c>
      <c r="I3210" s="14" t="s">
        <v>39</v>
      </c>
      <c r="J3210" s="15" t="s">
        <v>7586</v>
      </c>
      <c r="K3210" s="52" t="s">
        <v>6135</v>
      </c>
      <c r="L3210" s="109">
        <v>3762624.5</v>
      </c>
      <c r="M3210" s="19">
        <f t="shared" si="150"/>
        <v>0</v>
      </c>
      <c r="N3210" s="11">
        <f>M3210*(1+VOTOS!$P$3%)^Q3210</f>
        <v>0</v>
      </c>
      <c r="O3210" s="54">
        <f t="shared" si="151"/>
        <v>3762624.5</v>
      </c>
      <c r="P3210" s="103">
        <f t="shared" si="152"/>
        <v>2.5039273935487987E-5</v>
      </c>
      <c r="Q3210" s="6">
        <v>0</v>
      </c>
      <c r="R3210" s="6"/>
      <c r="S3210" s="6" t="s">
        <v>7</v>
      </c>
    </row>
    <row r="3211" spans="1:19" s="47" customFormat="1" ht="14" x14ac:dyDescent="0.15">
      <c r="A3211" s="14" t="s">
        <v>5234</v>
      </c>
      <c r="B3211" s="115" t="s">
        <v>416</v>
      </c>
      <c r="C3211" s="40" t="s">
        <v>65</v>
      </c>
      <c r="D3211" s="12" t="s">
        <v>170</v>
      </c>
      <c r="E3211" s="51" t="s">
        <v>171</v>
      </c>
      <c r="F3211" s="14" t="s">
        <v>5458</v>
      </c>
      <c r="G3211" s="14" t="s">
        <v>37</v>
      </c>
      <c r="H3211" s="14" t="s">
        <v>38</v>
      </c>
      <c r="I3211" s="14" t="s">
        <v>39</v>
      </c>
      <c r="J3211" s="15" t="s">
        <v>7586</v>
      </c>
      <c r="K3211" s="52" t="s">
        <v>6144</v>
      </c>
      <c r="L3211" s="109">
        <v>7495171</v>
      </c>
      <c r="M3211" s="19">
        <f t="shared" si="150"/>
        <v>0</v>
      </c>
      <c r="N3211" s="11">
        <f>M3211*(1+VOTOS!$P$3%)^Q3211</f>
        <v>0</v>
      </c>
      <c r="O3211" s="54">
        <f t="shared" si="151"/>
        <v>7495171</v>
      </c>
      <c r="P3211" s="103">
        <f t="shared" si="152"/>
        <v>4.9878386711808584E-5</v>
      </c>
      <c r="Q3211" s="6">
        <v>0</v>
      </c>
      <c r="R3211" s="6"/>
      <c r="S3211" s="6" t="s">
        <v>7</v>
      </c>
    </row>
    <row r="3212" spans="1:19" s="47" customFormat="1" ht="14" x14ac:dyDescent="0.15">
      <c r="A3212" s="14" t="s">
        <v>5234</v>
      </c>
      <c r="B3212" s="115" t="s">
        <v>416</v>
      </c>
      <c r="C3212" s="40" t="s">
        <v>65</v>
      </c>
      <c r="D3212" s="12" t="s">
        <v>170</v>
      </c>
      <c r="E3212" s="51" t="s">
        <v>171</v>
      </c>
      <c r="F3212" s="14" t="s">
        <v>5458</v>
      </c>
      <c r="G3212" s="14" t="s">
        <v>37</v>
      </c>
      <c r="H3212" s="14" t="s">
        <v>38</v>
      </c>
      <c r="I3212" s="14" t="s">
        <v>39</v>
      </c>
      <c r="J3212" s="15" t="s">
        <v>7586</v>
      </c>
      <c r="K3212" s="52" t="s">
        <v>6126</v>
      </c>
      <c r="L3212" s="109">
        <v>6509911</v>
      </c>
      <c r="M3212" s="19">
        <f t="shared" si="150"/>
        <v>0</v>
      </c>
      <c r="N3212" s="11">
        <f>M3212*(1+VOTOS!$P$3%)^Q3212</f>
        <v>0</v>
      </c>
      <c r="O3212" s="54">
        <f t="shared" si="151"/>
        <v>6509911</v>
      </c>
      <c r="P3212" s="103">
        <f t="shared" si="152"/>
        <v>4.3321741200762002E-5</v>
      </c>
      <c r="Q3212" s="6">
        <v>0</v>
      </c>
      <c r="R3212" s="6"/>
      <c r="S3212" s="6" t="s">
        <v>7</v>
      </c>
    </row>
    <row r="3213" spans="1:19" s="47" customFormat="1" ht="14" x14ac:dyDescent="0.15">
      <c r="A3213" s="14" t="s">
        <v>5234</v>
      </c>
      <c r="B3213" s="115" t="s">
        <v>416</v>
      </c>
      <c r="C3213" s="40" t="s">
        <v>65</v>
      </c>
      <c r="D3213" s="12" t="s">
        <v>170</v>
      </c>
      <c r="E3213" s="51" t="s">
        <v>171</v>
      </c>
      <c r="F3213" s="14" t="s">
        <v>5458</v>
      </c>
      <c r="G3213" s="14" t="s">
        <v>37</v>
      </c>
      <c r="H3213" s="14" t="s">
        <v>38</v>
      </c>
      <c r="I3213" s="14" t="s">
        <v>39</v>
      </c>
      <c r="J3213" s="15" t="s">
        <v>7586</v>
      </c>
      <c r="K3213" s="52" t="s">
        <v>6131</v>
      </c>
      <c r="L3213" s="109">
        <v>6290002</v>
      </c>
      <c r="M3213" s="19">
        <f t="shared" si="150"/>
        <v>0</v>
      </c>
      <c r="N3213" s="11">
        <f>M3213*(1+VOTOS!$P$3%)^Q3213</f>
        <v>0</v>
      </c>
      <c r="O3213" s="54">
        <f t="shared" si="151"/>
        <v>6290002</v>
      </c>
      <c r="P3213" s="103">
        <f t="shared" si="152"/>
        <v>4.1858304790384288E-5</v>
      </c>
      <c r="Q3213" s="6">
        <v>0</v>
      </c>
      <c r="R3213" s="6"/>
      <c r="S3213" s="6" t="s">
        <v>7</v>
      </c>
    </row>
    <row r="3214" spans="1:19" s="47" customFormat="1" ht="14" x14ac:dyDescent="0.15">
      <c r="A3214" s="14" t="s">
        <v>5234</v>
      </c>
      <c r="B3214" s="115" t="s">
        <v>416</v>
      </c>
      <c r="C3214" s="40" t="s">
        <v>65</v>
      </c>
      <c r="D3214" s="12" t="s">
        <v>170</v>
      </c>
      <c r="E3214" s="51" t="s">
        <v>171</v>
      </c>
      <c r="F3214" s="14" t="s">
        <v>5458</v>
      </c>
      <c r="G3214" s="14" t="s">
        <v>37</v>
      </c>
      <c r="H3214" s="14" t="s">
        <v>38</v>
      </c>
      <c r="I3214" s="14" t="s">
        <v>39</v>
      </c>
      <c r="J3214" s="15" t="s">
        <v>7586</v>
      </c>
      <c r="K3214" s="52" t="s">
        <v>6133</v>
      </c>
      <c r="L3214" s="109">
        <v>5834769.5</v>
      </c>
      <c r="M3214" s="19">
        <f t="shared" si="150"/>
        <v>0</v>
      </c>
      <c r="N3214" s="11">
        <f>M3214*(1+VOTOS!$P$3%)^Q3214</f>
        <v>0</v>
      </c>
      <c r="O3214" s="54">
        <f t="shared" si="151"/>
        <v>5834769.5</v>
      </c>
      <c r="P3214" s="103">
        <f t="shared" si="152"/>
        <v>3.8828852536555337E-5</v>
      </c>
      <c r="Q3214" s="6">
        <v>0</v>
      </c>
      <c r="R3214" s="6"/>
      <c r="S3214" s="6" t="s">
        <v>7</v>
      </c>
    </row>
    <row r="3215" spans="1:19" s="47" customFormat="1" ht="14" x14ac:dyDescent="0.15">
      <c r="A3215" s="14" t="s">
        <v>5234</v>
      </c>
      <c r="B3215" s="115" t="s">
        <v>416</v>
      </c>
      <c r="C3215" s="40" t="s">
        <v>65</v>
      </c>
      <c r="D3215" s="12" t="s">
        <v>170</v>
      </c>
      <c r="E3215" s="51" t="s">
        <v>171</v>
      </c>
      <c r="F3215" s="14" t="s">
        <v>5458</v>
      </c>
      <c r="G3215" s="14" t="s">
        <v>37</v>
      </c>
      <c r="H3215" s="14" t="s">
        <v>38</v>
      </c>
      <c r="I3215" s="14" t="s">
        <v>39</v>
      </c>
      <c r="J3215" s="15" t="s">
        <v>7586</v>
      </c>
      <c r="K3215" s="52" t="s">
        <v>5460</v>
      </c>
      <c r="L3215" s="109">
        <v>5609716</v>
      </c>
      <c r="M3215" s="19">
        <f t="shared" si="150"/>
        <v>0</v>
      </c>
      <c r="N3215" s="11">
        <f>M3215*(1+VOTOS!$P$3%)^Q3215</f>
        <v>0</v>
      </c>
      <c r="O3215" s="54">
        <f t="shared" si="151"/>
        <v>5609716</v>
      </c>
      <c r="P3215" s="103">
        <f t="shared" si="152"/>
        <v>3.7331180835156398E-5</v>
      </c>
      <c r="Q3215" s="6">
        <v>0</v>
      </c>
      <c r="R3215" s="6"/>
      <c r="S3215" s="6" t="s">
        <v>7</v>
      </c>
    </row>
    <row r="3216" spans="1:19" s="47" customFormat="1" ht="14" x14ac:dyDescent="0.15">
      <c r="A3216" s="14" t="s">
        <v>5234</v>
      </c>
      <c r="B3216" s="115" t="s">
        <v>416</v>
      </c>
      <c r="C3216" s="40" t="s">
        <v>65</v>
      </c>
      <c r="D3216" s="12" t="s">
        <v>170</v>
      </c>
      <c r="E3216" s="51" t="s">
        <v>171</v>
      </c>
      <c r="F3216" s="14" t="s">
        <v>5458</v>
      </c>
      <c r="G3216" s="14" t="s">
        <v>37</v>
      </c>
      <c r="H3216" s="14" t="s">
        <v>38</v>
      </c>
      <c r="I3216" s="14" t="s">
        <v>39</v>
      </c>
      <c r="J3216" s="15" t="s">
        <v>7586</v>
      </c>
      <c r="K3216" s="52" t="s">
        <v>6127</v>
      </c>
      <c r="L3216" s="109">
        <v>4939052</v>
      </c>
      <c r="M3216" s="19">
        <f t="shared" si="150"/>
        <v>0</v>
      </c>
      <c r="N3216" s="11">
        <f>M3216*(1+VOTOS!$P$3%)^Q3216</f>
        <v>0</v>
      </c>
      <c r="O3216" s="54">
        <f t="shared" si="151"/>
        <v>4939052</v>
      </c>
      <c r="P3216" s="103">
        <f t="shared" si="152"/>
        <v>3.2868088752842543E-5</v>
      </c>
      <c r="Q3216" s="6">
        <v>0</v>
      </c>
      <c r="R3216" s="6"/>
      <c r="S3216" s="6" t="s">
        <v>7</v>
      </c>
    </row>
    <row r="3217" spans="1:20" s="47" customFormat="1" ht="14" x14ac:dyDescent="0.15">
      <c r="A3217" s="14" t="s">
        <v>5234</v>
      </c>
      <c r="B3217" s="115" t="s">
        <v>416</v>
      </c>
      <c r="C3217" s="40" t="s">
        <v>65</v>
      </c>
      <c r="D3217" s="12" t="s">
        <v>170</v>
      </c>
      <c r="E3217" s="51" t="s">
        <v>171</v>
      </c>
      <c r="F3217" s="14" t="s">
        <v>5458</v>
      </c>
      <c r="G3217" s="14" t="s">
        <v>37</v>
      </c>
      <c r="H3217" s="14" t="s">
        <v>38</v>
      </c>
      <c r="I3217" s="14" t="s">
        <v>39</v>
      </c>
      <c r="J3217" s="15" t="s">
        <v>7586</v>
      </c>
      <c r="K3217" s="52" t="s">
        <v>6125</v>
      </c>
      <c r="L3217" s="109">
        <v>4236672</v>
      </c>
      <c r="M3217" s="19">
        <f t="shared" si="150"/>
        <v>0</v>
      </c>
      <c r="N3217" s="11">
        <f>M3217*(1+VOTOS!$P$3%)^Q3217</f>
        <v>0</v>
      </c>
      <c r="O3217" s="54">
        <f t="shared" si="151"/>
        <v>4236672</v>
      </c>
      <c r="P3217" s="103">
        <f t="shared" si="152"/>
        <v>2.8193935053261825E-5</v>
      </c>
      <c r="Q3217" s="6">
        <v>0</v>
      </c>
      <c r="R3217" s="6"/>
      <c r="S3217" s="6" t="s">
        <v>7</v>
      </c>
    </row>
    <row r="3218" spans="1:20" s="47" customFormat="1" ht="14" x14ac:dyDescent="0.15">
      <c r="A3218" s="14" t="s">
        <v>5234</v>
      </c>
      <c r="B3218" s="115" t="s">
        <v>416</v>
      </c>
      <c r="C3218" s="40" t="s">
        <v>65</v>
      </c>
      <c r="D3218" s="12" t="s">
        <v>170</v>
      </c>
      <c r="E3218" s="51" t="s">
        <v>171</v>
      </c>
      <c r="F3218" s="14" t="s">
        <v>5458</v>
      </c>
      <c r="G3218" s="14" t="s">
        <v>37</v>
      </c>
      <c r="H3218" s="14" t="s">
        <v>38</v>
      </c>
      <c r="I3218" s="14" t="s">
        <v>39</v>
      </c>
      <c r="J3218" s="15" t="s">
        <v>7586</v>
      </c>
      <c r="K3218" s="52" t="s">
        <v>6129</v>
      </c>
      <c r="L3218" s="109">
        <v>3202874</v>
      </c>
      <c r="M3218" s="19">
        <f t="shared" ref="M3218:M3281" si="153">+IF(Q3218&gt;0,L3218,0)</f>
        <v>0</v>
      </c>
      <c r="N3218" s="11">
        <f>M3218*(1+VOTOS!$P$3%)^Q3218</f>
        <v>0</v>
      </c>
      <c r="O3218" s="54">
        <f t="shared" si="151"/>
        <v>3202874</v>
      </c>
      <c r="P3218" s="103">
        <f t="shared" si="152"/>
        <v>2.1314281950498155E-5</v>
      </c>
      <c r="Q3218" s="6">
        <v>0</v>
      </c>
      <c r="R3218" s="6"/>
      <c r="S3218" s="6" t="s">
        <v>7</v>
      </c>
      <c r="T3218" s="75"/>
    </row>
    <row r="3219" spans="1:20" s="47" customFormat="1" ht="14" x14ac:dyDescent="0.15">
      <c r="A3219" s="14" t="s">
        <v>5234</v>
      </c>
      <c r="B3219" s="115" t="s">
        <v>416</v>
      </c>
      <c r="C3219" s="40" t="s">
        <v>65</v>
      </c>
      <c r="D3219" s="12" t="s">
        <v>170</v>
      </c>
      <c r="E3219" s="51" t="s">
        <v>171</v>
      </c>
      <c r="F3219" s="14" t="s">
        <v>5458</v>
      </c>
      <c r="G3219" s="14" t="s">
        <v>37</v>
      </c>
      <c r="H3219" s="14" t="s">
        <v>38</v>
      </c>
      <c r="I3219" s="14" t="s">
        <v>39</v>
      </c>
      <c r="J3219" s="15" t="s">
        <v>7586</v>
      </c>
      <c r="K3219" s="52" t="s">
        <v>6130</v>
      </c>
      <c r="L3219" s="109">
        <v>3053250</v>
      </c>
      <c r="M3219" s="19">
        <f t="shared" si="153"/>
        <v>0</v>
      </c>
      <c r="N3219" s="11">
        <f>M3219*(1+VOTOS!$P$3%)^Q3219</f>
        <v>0</v>
      </c>
      <c r="O3219" s="54">
        <f t="shared" si="151"/>
        <v>3053250</v>
      </c>
      <c r="P3219" s="103">
        <f t="shared" si="152"/>
        <v>2.0318573682685765E-5</v>
      </c>
      <c r="Q3219" s="6">
        <v>0</v>
      </c>
      <c r="R3219" s="6"/>
      <c r="S3219" s="6" t="s">
        <v>7</v>
      </c>
      <c r="T3219" s="75"/>
    </row>
    <row r="3220" spans="1:20" s="47" customFormat="1" ht="14" x14ac:dyDescent="0.15">
      <c r="A3220" s="14" t="s">
        <v>5234</v>
      </c>
      <c r="B3220" s="115" t="s">
        <v>416</v>
      </c>
      <c r="C3220" s="40" t="s">
        <v>65</v>
      </c>
      <c r="D3220" s="12" t="s">
        <v>170</v>
      </c>
      <c r="E3220" s="51" t="s">
        <v>171</v>
      </c>
      <c r="F3220" s="14" t="s">
        <v>5458</v>
      </c>
      <c r="G3220" s="14" t="s">
        <v>37</v>
      </c>
      <c r="H3220" s="14" t="s">
        <v>38</v>
      </c>
      <c r="I3220" s="14" t="s">
        <v>39</v>
      </c>
      <c r="J3220" s="15" t="s">
        <v>7586</v>
      </c>
      <c r="K3220" s="52" t="s">
        <v>6128</v>
      </c>
      <c r="L3220" s="109">
        <v>2135780</v>
      </c>
      <c r="M3220" s="19">
        <f t="shared" si="153"/>
        <v>0</v>
      </c>
      <c r="N3220" s="11">
        <f>M3220*(1+VOTOS!$P$3%)^Q3220</f>
        <v>0</v>
      </c>
      <c r="O3220" s="54">
        <f t="shared" si="151"/>
        <v>2135780</v>
      </c>
      <c r="P3220" s="103">
        <f t="shared" si="152"/>
        <v>1.4213052747074955E-5</v>
      </c>
      <c r="Q3220" s="6">
        <v>0</v>
      </c>
      <c r="R3220" s="6"/>
      <c r="S3220" s="6" t="s">
        <v>7</v>
      </c>
    </row>
    <row r="3221" spans="1:20" s="47" customFormat="1" ht="14" x14ac:dyDescent="0.15">
      <c r="A3221" s="14" t="s">
        <v>5234</v>
      </c>
      <c r="B3221" s="115" t="s">
        <v>416</v>
      </c>
      <c r="C3221" s="40" t="s">
        <v>65</v>
      </c>
      <c r="D3221" s="12" t="s">
        <v>170</v>
      </c>
      <c r="E3221" s="51" t="s">
        <v>171</v>
      </c>
      <c r="F3221" s="14" t="s">
        <v>5458</v>
      </c>
      <c r="G3221" s="14" t="s">
        <v>37</v>
      </c>
      <c r="H3221" s="14" t="s">
        <v>38</v>
      </c>
      <c r="I3221" s="14" t="s">
        <v>39</v>
      </c>
      <c r="J3221" s="15" t="s">
        <v>7586</v>
      </c>
      <c r="K3221" s="52" t="s">
        <v>6143</v>
      </c>
      <c r="L3221" s="109">
        <v>1941080</v>
      </c>
      <c r="M3221" s="19">
        <f t="shared" si="153"/>
        <v>0</v>
      </c>
      <c r="N3221" s="11">
        <f>M3221*(1+VOTOS!$P$3%)^Q3221</f>
        <v>0</v>
      </c>
      <c r="O3221" s="54">
        <f t="shared" si="151"/>
        <v>1941080</v>
      </c>
      <c r="P3221" s="103">
        <f t="shared" si="152"/>
        <v>1.291737558470079E-5</v>
      </c>
      <c r="Q3221" s="6">
        <v>0</v>
      </c>
      <c r="R3221" s="6"/>
      <c r="S3221" s="6" t="s">
        <v>7</v>
      </c>
    </row>
    <row r="3222" spans="1:20" s="47" customFormat="1" ht="14" x14ac:dyDescent="0.15">
      <c r="A3222" s="14" t="s">
        <v>5234</v>
      </c>
      <c r="B3222" s="115" t="s">
        <v>416</v>
      </c>
      <c r="C3222" s="40" t="s">
        <v>65</v>
      </c>
      <c r="D3222" s="12" t="s">
        <v>170</v>
      </c>
      <c r="E3222" s="51" t="s">
        <v>171</v>
      </c>
      <c r="F3222" s="14" t="s">
        <v>5458</v>
      </c>
      <c r="G3222" s="14" t="s">
        <v>37</v>
      </c>
      <c r="H3222" s="14" t="s">
        <v>38</v>
      </c>
      <c r="I3222" s="14" t="s">
        <v>39</v>
      </c>
      <c r="J3222" s="15" t="s">
        <v>7586</v>
      </c>
      <c r="K3222" s="52" t="s">
        <v>6137</v>
      </c>
      <c r="L3222" s="109">
        <v>1518617</v>
      </c>
      <c r="M3222" s="19">
        <f t="shared" si="153"/>
        <v>0</v>
      </c>
      <c r="N3222" s="11">
        <f>M3222*(1+VOTOS!$P$3%)^Q3222</f>
        <v>0</v>
      </c>
      <c r="O3222" s="54">
        <f t="shared" si="151"/>
        <v>1518617</v>
      </c>
      <c r="P3222" s="103">
        <f t="shared" si="152"/>
        <v>1.0105995712856534E-5</v>
      </c>
      <c r="Q3222" s="6">
        <v>0</v>
      </c>
      <c r="R3222" s="6"/>
      <c r="S3222" s="6" t="s">
        <v>7</v>
      </c>
    </row>
    <row r="3223" spans="1:20" s="47" customFormat="1" ht="14" x14ac:dyDescent="0.15">
      <c r="A3223" s="14" t="s">
        <v>5234</v>
      </c>
      <c r="B3223" s="115" t="s">
        <v>416</v>
      </c>
      <c r="C3223" s="40" t="s">
        <v>65</v>
      </c>
      <c r="D3223" s="12" t="s">
        <v>170</v>
      </c>
      <c r="E3223" s="51" t="s">
        <v>171</v>
      </c>
      <c r="F3223" s="14" t="s">
        <v>5458</v>
      </c>
      <c r="G3223" s="14" t="s">
        <v>37</v>
      </c>
      <c r="H3223" s="14" t="s">
        <v>38</v>
      </c>
      <c r="I3223" s="14" t="s">
        <v>39</v>
      </c>
      <c r="J3223" s="15" t="s">
        <v>7586</v>
      </c>
      <c r="K3223" s="52" t="s">
        <v>5461</v>
      </c>
      <c r="L3223" s="109">
        <v>1359514.5</v>
      </c>
      <c r="M3223" s="19">
        <f t="shared" si="153"/>
        <v>1359514.5</v>
      </c>
      <c r="N3223" s="11">
        <f>M3223*(1+VOTOS!$P$3%)^Q3223</f>
        <v>1422770.1382555587</v>
      </c>
      <c r="O3223" s="54">
        <f t="shared" si="151"/>
        <v>1422770.1382555587</v>
      </c>
      <c r="P3223" s="103">
        <f t="shared" si="152"/>
        <v>9.4681601204194173E-6</v>
      </c>
      <c r="Q3223" s="6">
        <v>377</v>
      </c>
      <c r="R3223" s="6"/>
      <c r="S3223" s="6" t="s">
        <v>7</v>
      </c>
    </row>
    <row r="3224" spans="1:20" s="47" customFormat="1" ht="14" x14ac:dyDescent="0.15">
      <c r="A3224" s="14" t="s">
        <v>5234</v>
      </c>
      <c r="B3224" s="115" t="s">
        <v>416</v>
      </c>
      <c r="C3224" s="40" t="s">
        <v>65</v>
      </c>
      <c r="D3224" s="12" t="s">
        <v>170</v>
      </c>
      <c r="E3224" s="51" t="s">
        <v>171</v>
      </c>
      <c r="F3224" s="14" t="s">
        <v>5458</v>
      </c>
      <c r="G3224" s="14" t="s">
        <v>37</v>
      </c>
      <c r="H3224" s="14" t="s">
        <v>38</v>
      </c>
      <c r="I3224" s="14" t="s">
        <v>39</v>
      </c>
      <c r="J3224" s="15" t="s">
        <v>7586</v>
      </c>
      <c r="K3224" s="52" t="s">
        <v>6140</v>
      </c>
      <c r="L3224" s="109">
        <v>1168978.5</v>
      </c>
      <c r="M3224" s="19">
        <f t="shared" si="153"/>
        <v>0</v>
      </c>
      <c r="N3224" s="11">
        <f>M3224*(1+VOTOS!$P$3%)^Q3224</f>
        <v>0</v>
      </c>
      <c r="O3224" s="54">
        <f t="shared" si="151"/>
        <v>1168978.5</v>
      </c>
      <c r="P3224" s="103">
        <f t="shared" si="152"/>
        <v>7.7792436864735891E-6</v>
      </c>
      <c r="Q3224" s="6">
        <v>0</v>
      </c>
      <c r="R3224" s="6"/>
      <c r="S3224" s="6" t="s">
        <v>7</v>
      </c>
    </row>
    <row r="3225" spans="1:20" s="47" customFormat="1" ht="14" x14ac:dyDescent="0.15">
      <c r="A3225" s="14" t="s">
        <v>5234</v>
      </c>
      <c r="B3225" s="115" t="s">
        <v>416</v>
      </c>
      <c r="C3225" s="40" t="s">
        <v>65</v>
      </c>
      <c r="D3225" s="12" t="s">
        <v>170</v>
      </c>
      <c r="E3225" s="51" t="s">
        <v>171</v>
      </c>
      <c r="F3225" s="14" t="s">
        <v>5458</v>
      </c>
      <c r="G3225" s="14" t="s">
        <v>37</v>
      </c>
      <c r="H3225" s="14" t="s">
        <v>38</v>
      </c>
      <c r="I3225" s="14" t="s">
        <v>39</v>
      </c>
      <c r="J3225" s="15" t="s">
        <v>7586</v>
      </c>
      <c r="K3225" s="52" t="s">
        <v>6141</v>
      </c>
      <c r="L3225" s="109">
        <v>1051395.5</v>
      </c>
      <c r="M3225" s="19">
        <f t="shared" si="153"/>
        <v>0</v>
      </c>
      <c r="N3225" s="11">
        <f>M3225*(1+VOTOS!$P$3%)^Q3225</f>
        <v>0</v>
      </c>
      <c r="O3225" s="54">
        <f t="shared" si="151"/>
        <v>1051395.5</v>
      </c>
      <c r="P3225" s="103">
        <f t="shared" si="152"/>
        <v>6.9967598252335193E-6</v>
      </c>
      <c r="Q3225" s="6">
        <v>0</v>
      </c>
      <c r="R3225" s="6"/>
      <c r="S3225" s="6" t="s">
        <v>7</v>
      </c>
    </row>
    <row r="3226" spans="1:20" s="47" customFormat="1" ht="14" x14ac:dyDescent="0.15">
      <c r="A3226" s="14" t="s">
        <v>5234</v>
      </c>
      <c r="B3226" s="115" t="s">
        <v>416</v>
      </c>
      <c r="C3226" s="40" t="s">
        <v>65</v>
      </c>
      <c r="D3226" s="12" t="s">
        <v>170</v>
      </c>
      <c r="E3226" s="51" t="s">
        <v>171</v>
      </c>
      <c r="F3226" s="14" t="s">
        <v>5458</v>
      </c>
      <c r="G3226" s="14" t="s">
        <v>37</v>
      </c>
      <c r="H3226" s="14" t="s">
        <v>38</v>
      </c>
      <c r="I3226" s="14" t="s">
        <v>39</v>
      </c>
      <c r="J3226" s="15" t="s">
        <v>7586</v>
      </c>
      <c r="K3226" s="52" t="s">
        <v>6138</v>
      </c>
      <c r="L3226" s="109">
        <v>1018980</v>
      </c>
      <c r="M3226" s="19">
        <f t="shared" si="153"/>
        <v>0</v>
      </c>
      <c r="N3226" s="11">
        <f>M3226*(1+VOTOS!$P$3%)^Q3226</f>
        <v>0</v>
      </c>
      <c r="O3226" s="54">
        <f t="shared" si="151"/>
        <v>1018980</v>
      </c>
      <c r="P3226" s="103">
        <f t="shared" si="152"/>
        <v>6.7810432199076857E-6</v>
      </c>
      <c r="Q3226" s="6">
        <v>0</v>
      </c>
      <c r="R3226" s="6"/>
      <c r="S3226" s="6" t="s">
        <v>7</v>
      </c>
    </row>
    <row r="3227" spans="1:20" s="47" customFormat="1" ht="14" x14ac:dyDescent="0.15">
      <c r="A3227" s="14" t="s">
        <v>5234</v>
      </c>
      <c r="B3227" s="115" t="s">
        <v>416</v>
      </c>
      <c r="C3227" s="40" t="s">
        <v>65</v>
      </c>
      <c r="D3227" s="12" t="s">
        <v>170</v>
      </c>
      <c r="E3227" s="51" t="s">
        <v>171</v>
      </c>
      <c r="F3227" s="14" t="s">
        <v>5458</v>
      </c>
      <c r="G3227" s="14" t="s">
        <v>37</v>
      </c>
      <c r="H3227" s="14" t="s">
        <v>38</v>
      </c>
      <c r="I3227" s="14" t="s">
        <v>39</v>
      </c>
      <c r="J3227" s="15" t="s">
        <v>7586</v>
      </c>
      <c r="K3227" s="52" t="s">
        <v>6132</v>
      </c>
      <c r="L3227" s="109">
        <v>907639</v>
      </c>
      <c r="M3227" s="19">
        <f t="shared" si="153"/>
        <v>0</v>
      </c>
      <c r="N3227" s="11">
        <f>M3227*(1+VOTOS!$P$3%)^Q3227</f>
        <v>0</v>
      </c>
      <c r="O3227" s="54">
        <f t="shared" si="151"/>
        <v>907639</v>
      </c>
      <c r="P3227" s="103">
        <f t="shared" si="152"/>
        <v>6.0400982228049546E-6</v>
      </c>
      <c r="Q3227" s="6">
        <v>0</v>
      </c>
      <c r="R3227" s="6"/>
      <c r="S3227" s="6" t="s">
        <v>7</v>
      </c>
    </row>
    <row r="3228" spans="1:20" s="47" customFormat="1" ht="14" x14ac:dyDescent="0.15">
      <c r="A3228" s="14" t="s">
        <v>5234</v>
      </c>
      <c r="B3228" s="115" t="s">
        <v>416</v>
      </c>
      <c r="C3228" s="40" t="s">
        <v>65</v>
      </c>
      <c r="D3228" s="12" t="s">
        <v>170</v>
      </c>
      <c r="E3228" s="51" t="s">
        <v>171</v>
      </c>
      <c r="F3228" s="14" t="s">
        <v>5458</v>
      </c>
      <c r="G3228" s="14" t="s">
        <v>37</v>
      </c>
      <c r="H3228" s="14" t="s">
        <v>38</v>
      </c>
      <c r="I3228" s="14" t="s">
        <v>39</v>
      </c>
      <c r="J3228" s="15" t="s">
        <v>7586</v>
      </c>
      <c r="K3228" s="52" t="s">
        <v>6134</v>
      </c>
      <c r="L3228" s="109">
        <v>720543.5</v>
      </c>
      <c r="M3228" s="19">
        <f t="shared" si="153"/>
        <v>0</v>
      </c>
      <c r="N3228" s="11">
        <f>M3228*(1+VOTOS!$P$3%)^Q3228</f>
        <v>0</v>
      </c>
      <c r="O3228" s="54">
        <f t="shared" si="151"/>
        <v>720543.5</v>
      </c>
      <c r="P3228" s="103">
        <f t="shared" si="152"/>
        <v>4.795027002810216E-6</v>
      </c>
      <c r="Q3228" s="6">
        <v>0</v>
      </c>
      <c r="R3228" s="6"/>
      <c r="S3228" s="6" t="s">
        <v>7</v>
      </c>
      <c r="T3228" s="75"/>
    </row>
    <row r="3229" spans="1:20" s="47" customFormat="1" ht="14" x14ac:dyDescent="0.15">
      <c r="A3229" s="14" t="s">
        <v>5234</v>
      </c>
      <c r="B3229" s="115" t="s">
        <v>416</v>
      </c>
      <c r="C3229" s="40" t="s">
        <v>65</v>
      </c>
      <c r="D3229" s="12" t="s">
        <v>170</v>
      </c>
      <c r="E3229" s="51" t="s">
        <v>171</v>
      </c>
      <c r="F3229" s="14" t="s">
        <v>5458</v>
      </c>
      <c r="G3229" s="14" t="s">
        <v>37</v>
      </c>
      <c r="H3229" s="14" t="s">
        <v>38</v>
      </c>
      <c r="I3229" s="14" t="s">
        <v>39</v>
      </c>
      <c r="J3229" s="15" t="s">
        <v>7586</v>
      </c>
      <c r="K3229" s="52" t="s">
        <v>6139</v>
      </c>
      <c r="L3229" s="109">
        <v>381272</v>
      </c>
      <c r="M3229" s="19">
        <f t="shared" si="153"/>
        <v>0</v>
      </c>
      <c r="N3229" s="11">
        <f>M3229*(1+VOTOS!$P$3%)^Q3229</f>
        <v>0</v>
      </c>
      <c r="O3229" s="54">
        <f t="shared" si="151"/>
        <v>381272</v>
      </c>
      <c r="P3229" s="103">
        <f t="shared" si="152"/>
        <v>2.5372646279030434E-6</v>
      </c>
      <c r="Q3229" s="6">
        <v>0</v>
      </c>
      <c r="R3229" s="6"/>
      <c r="S3229" s="6" t="s">
        <v>7</v>
      </c>
      <c r="T3229" s="75"/>
    </row>
    <row r="3230" spans="1:20" s="47" customFormat="1" ht="14" x14ac:dyDescent="0.15">
      <c r="A3230" s="14" t="s">
        <v>5234</v>
      </c>
      <c r="B3230" s="115" t="s">
        <v>416</v>
      </c>
      <c r="C3230" s="40" t="s">
        <v>65</v>
      </c>
      <c r="D3230" s="12" t="s">
        <v>170</v>
      </c>
      <c r="E3230" s="51" t="s">
        <v>171</v>
      </c>
      <c r="F3230" s="14" t="s">
        <v>5458</v>
      </c>
      <c r="G3230" s="14" t="s">
        <v>37</v>
      </c>
      <c r="H3230" s="14" t="s">
        <v>38</v>
      </c>
      <c r="I3230" s="14" t="s">
        <v>39</v>
      </c>
      <c r="J3230" s="15" t="s">
        <v>7586</v>
      </c>
      <c r="K3230" s="52" t="s">
        <v>5461</v>
      </c>
      <c r="L3230" s="109">
        <v>189726.5</v>
      </c>
      <c r="M3230" s="19">
        <f t="shared" si="153"/>
        <v>0</v>
      </c>
      <c r="N3230" s="11">
        <f>M3230*(1+VOTOS!$P$3%)^Q3230</f>
        <v>0</v>
      </c>
      <c r="O3230" s="54">
        <f t="shared" si="151"/>
        <v>189726.5</v>
      </c>
      <c r="P3230" s="103">
        <f t="shared" si="152"/>
        <v>1.262579831264417E-6</v>
      </c>
      <c r="Q3230" s="6">
        <v>0</v>
      </c>
      <c r="R3230" s="6"/>
      <c r="S3230" s="6" t="s">
        <v>7</v>
      </c>
    </row>
    <row r="3231" spans="1:20" s="47" customFormat="1" ht="14" x14ac:dyDescent="0.15">
      <c r="A3231" s="14" t="s">
        <v>5234</v>
      </c>
      <c r="B3231" s="115" t="s">
        <v>416</v>
      </c>
      <c r="C3231" s="40" t="s">
        <v>65</v>
      </c>
      <c r="D3231" s="12" t="s">
        <v>170</v>
      </c>
      <c r="E3231" s="51" t="s">
        <v>171</v>
      </c>
      <c r="F3231" s="14" t="s">
        <v>5458</v>
      </c>
      <c r="G3231" s="14" t="s">
        <v>37</v>
      </c>
      <c r="H3231" s="14" t="s">
        <v>38</v>
      </c>
      <c r="I3231" s="14" t="s">
        <v>39</v>
      </c>
      <c r="J3231" s="15" t="s">
        <v>7586</v>
      </c>
      <c r="K3231" s="52" t="s">
        <v>6142</v>
      </c>
      <c r="L3231" s="109">
        <v>158399.5</v>
      </c>
      <c r="M3231" s="19">
        <f t="shared" si="153"/>
        <v>0</v>
      </c>
      <c r="N3231" s="11">
        <f>M3231*(1+VOTOS!$P$3%)^Q3231</f>
        <v>0</v>
      </c>
      <c r="O3231" s="54">
        <f t="shared" si="151"/>
        <v>158399.5</v>
      </c>
      <c r="P3231" s="103">
        <f t="shared" si="152"/>
        <v>1.0541069064277684E-6</v>
      </c>
      <c r="Q3231" s="6">
        <v>0</v>
      </c>
      <c r="R3231" s="6"/>
      <c r="S3231" s="6" t="s">
        <v>7</v>
      </c>
    </row>
    <row r="3232" spans="1:20" s="47" customFormat="1" ht="14" x14ac:dyDescent="0.15">
      <c r="A3232" s="8" t="s">
        <v>415</v>
      </c>
      <c r="B3232" s="114" t="s">
        <v>416</v>
      </c>
      <c r="C3232" s="40" t="s">
        <v>65</v>
      </c>
      <c r="D3232" s="6" t="s">
        <v>248</v>
      </c>
      <c r="E3232" s="7" t="s">
        <v>249</v>
      </c>
      <c r="F3232" s="6" t="s">
        <v>2791</v>
      </c>
      <c r="G3232" s="6" t="s">
        <v>4936</v>
      </c>
      <c r="H3232" s="6" t="s">
        <v>38</v>
      </c>
      <c r="I3232" s="8" t="s">
        <v>39</v>
      </c>
      <c r="J3232" s="15" t="s">
        <v>7586</v>
      </c>
      <c r="K3232" s="7" t="s">
        <v>2794</v>
      </c>
      <c r="L3232" s="19">
        <v>45419533</v>
      </c>
      <c r="M3232" s="19">
        <f t="shared" si="153"/>
        <v>45419533</v>
      </c>
      <c r="N3232" s="11">
        <f>M3232*(1+VOTOS!$P$3%)^Q3232</f>
        <v>46657939.554130353</v>
      </c>
      <c r="O3232" s="54">
        <f t="shared" si="151"/>
        <v>46657939.554130353</v>
      </c>
      <c r="P3232" s="103">
        <f t="shared" si="152"/>
        <v>3.1049628517576229E-4</v>
      </c>
      <c r="Q3232" s="6">
        <v>223</v>
      </c>
      <c r="R3232" s="6"/>
      <c r="S3232" s="6" t="s">
        <v>11</v>
      </c>
    </row>
    <row r="3233" spans="1:20" s="47" customFormat="1" ht="14" x14ac:dyDescent="0.15">
      <c r="A3233" s="8" t="s">
        <v>415</v>
      </c>
      <c r="B3233" s="114" t="s">
        <v>416</v>
      </c>
      <c r="C3233" s="40" t="s">
        <v>65</v>
      </c>
      <c r="D3233" s="6" t="s">
        <v>248</v>
      </c>
      <c r="E3233" s="7" t="s">
        <v>249</v>
      </c>
      <c r="F3233" s="6" t="s">
        <v>2791</v>
      </c>
      <c r="G3233" s="6" t="s">
        <v>4936</v>
      </c>
      <c r="H3233" s="6" t="s">
        <v>38</v>
      </c>
      <c r="I3233" s="8" t="s">
        <v>39</v>
      </c>
      <c r="J3233" s="15" t="s">
        <v>7586</v>
      </c>
      <c r="K3233" s="7" t="s">
        <v>2793</v>
      </c>
      <c r="L3233" s="19">
        <v>11350255</v>
      </c>
      <c r="M3233" s="19">
        <f t="shared" si="153"/>
        <v>11350255</v>
      </c>
      <c r="N3233" s="11">
        <f>M3233*(1+VOTOS!$P$3%)^Q3233</f>
        <v>11744428.526108012</v>
      </c>
      <c r="O3233" s="54">
        <f t="shared" si="151"/>
        <v>11744428.526108012</v>
      </c>
      <c r="P3233" s="103">
        <f t="shared" si="152"/>
        <v>7.8156075122823952E-5</v>
      </c>
      <c r="Q3233" s="6">
        <v>283</v>
      </c>
      <c r="R3233" s="6"/>
      <c r="S3233" s="6" t="s">
        <v>11</v>
      </c>
    </row>
    <row r="3234" spans="1:20" s="47" customFormat="1" ht="14" x14ac:dyDescent="0.15">
      <c r="A3234" s="8" t="s">
        <v>415</v>
      </c>
      <c r="B3234" s="114" t="s">
        <v>416</v>
      </c>
      <c r="C3234" s="40" t="s">
        <v>65</v>
      </c>
      <c r="D3234" s="6" t="s">
        <v>248</v>
      </c>
      <c r="E3234" s="7" t="s">
        <v>249</v>
      </c>
      <c r="F3234" s="6" t="s">
        <v>2791</v>
      </c>
      <c r="G3234" s="6" t="s">
        <v>4936</v>
      </c>
      <c r="H3234" s="6" t="s">
        <v>38</v>
      </c>
      <c r="I3234" s="8" t="s">
        <v>39</v>
      </c>
      <c r="J3234" s="15" t="s">
        <v>7586</v>
      </c>
      <c r="K3234" s="7" t="s">
        <v>2792</v>
      </c>
      <c r="L3234" s="19">
        <v>6517146</v>
      </c>
      <c r="M3234" s="19">
        <f t="shared" si="153"/>
        <v>6517146</v>
      </c>
      <c r="N3234" s="11">
        <f>M3234*(1+VOTOS!$P$3%)^Q3234</f>
        <v>6610577.922888577</v>
      </c>
      <c r="O3234" s="54">
        <f t="shared" si="151"/>
        <v>6610577.922888577</v>
      </c>
      <c r="P3234" s="103">
        <f t="shared" si="152"/>
        <v>4.3991653029181158E-5</v>
      </c>
      <c r="Q3234" s="6">
        <v>118</v>
      </c>
      <c r="R3234" s="6"/>
      <c r="S3234" s="6" t="s">
        <v>11</v>
      </c>
    </row>
    <row r="3235" spans="1:20" s="47" customFormat="1" ht="14" x14ac:dyDescent="0.15">
      <c r="A3235" s="8" t="s">
        <v>415</v>
      </c>
      <c r="B3235" s="114" t="s">
        <v>416</v>
      </c>
      <c r="C3235" s="40" t="s">
        <v>65</v>
      </c>
      <c r="D3235" s="6" t="s">
        <v>82</v>
      </c>
      <c r="E3235" s="7" t="s">
        <v>83</v>
      </c>
      <c r="F3235" s="6" t="s">
        <v>5094</v>
      </c>
      <c r="G3235" s="6" t="s">
        <v>5224</v>
      </c>
      <c r="H3235" s="6" t="s">
        <v>38</v>
      </c>
      <c r="I3235" s="8" t="s">
        <v>39</v>
      </c>
      <c r="J3235" s="15" t="s">
        <v>7586</v>
      </c>
      <c r="K3235" s="7" t="s">
        <v>5095</v>
      </c>
      <c r="L3235" s="19">
        <v>10935029</v>
      </c>
      <c r="M3235" s="19">
        <f t="shared" si="153"/>
        <v>0</v>
      </c>
      <c r="N3235" s="11">
        <f>M3235*(1+VOTOS!$P$3%)^Q3235</f>
        <v>0</v>
      </c>
      <c r="O3235" s="54">
        <f t="shared" si="151"/>
        <v>10935029</v>
      </c>
      <c r="P3235" s="103">
        <f t="shared" si="152"/>
        <v>7.2769734695424758E-5</v>
      </c>
      <c r="Q3235" s="6">
        <v>0</v>
      </c>
      <c r="R3235" s="6"/>
      <c r="S3235" s="6" t="s">
        <v>11</v>
      </c>
    </row>
    <row r="3236" spans="1:20" s="47" customFormat="1" ht="14" x14ac:dyDescent="0.15">
      <c r="A3236" s="8" t="s">
        <v>415</v>
      </c>
      <c r="B3236" s="114" t="s">
        <v>416</v>
      </c>
      <c r="C3236" s="40" t="s">
        <v>65</v>
      </c>
      <c r="D3236" s="6" t="s">
        <v>82</v>
      </c>
      <c r="E3236" s="7" t="s">
        <v>83</v>
      </c>
      <c r="F3236" s="6" t="s">
        <v>5094</v>
      </c>
      <c r="G3236" s="6" t="s">
        <v>5224</v>
      </c>
      <c r="H3236" s="6" t="s">
        <v>38</v>
      </c>
      <c r="I3236" s="8" t="s">
        <v>39</v>
      </c>
      <c r="J3236" s="15" t="s">
        <v>7586</v>
      </c>
      <c r="K3236" s="7" t="s">
        <v>5178</v>
      </c>
      <c r="L3236" s="19">
        <v>2358104</v>
      </c>
      <c r="M3236" s="19">
        <f t="shared" si="153"/>
        <v>0</v>
      </c>
      <c r="N3236" s="11">
        <f>M3236*(1+VOTOS!$P$3%)^Q3236</f>
        <v>0</v>
      </c>
      <c r="O3236" s="54">
        <f t="shared" si="151"/>
        <v>2358104</v>
      </c>
      <c r="P3236" s="103">
        <f t="shared" si="152"/>
        <v>1.569256034567626E-5</v>
      </c>
      <c r="Q3236" s="6">
        <v>0</v>
      </c>
      <c r="R3236" s="6"/>
      <c r="S3236" s="6" t="s">
        <v>11</v>
      </c>
    </row>
    <row r="3237" spans="1:20" s="47" customFormat="1" ht="14" x14ac:dyDescent="0.15">
      <c r="A3237" s="8" t="s">
        <v>415</v>
      </c>
      <c r="B3237" s="114" t="s">
        <v>416</v>
      </c>
      <c r="C3237" s="40" t="s">
        <v>65</v>
      </c>
      <c r="D3237" s="6" t="s">
        <v>82</v>
      </c>
      <c r="E3237" s="7" t="s">
        <v>83</v>
      </c>
      <c r="F3237" s="6" t="s">
        <v>5094</v>
      </c>
      <c r="G3237" s="6" t="s">
        <v>5224</v>
      </c>
      <c r="H3237" s="6" t="s">
        <v>38</v>
      </c>
      <c r="I3237" s="8" t="s">
        <v>39</v>
      </c>
      <c r="J3237" s="15" t="s">
        <v>7586</v>
      </c>
      <c r="K3237" s="7" t="s">
        <v>5215</v>
      </c>
      <c r="L3237" s="19">
        <v>4294472</v>
      </c>
      <c r="M3237" s="19">
        <f t="shared" si="153"/>
        <v>0</v>
      </c>
      <c r="N3237" s="11">
        <f>M3237*(1+VOTOS!$P$3%)^Q3237</f>
        <v>0</v>
      </c>
      <c r="O3237" s="54">
        <f t="shared" si="151"/>
        <v>4294472</v>
      </c>
      <c r="P3237" s="103">
        <f t="shared" si="152"/>
        <v>2.8578578812816151E-5</v>
      </c>
      <c r="Q3237" s="6">
        <v>0</v>
      </c>
      <c r="R3237" s="6"/>
      <c r="S3237" s="6" t="s">
        <v>11</v>
      </c>
    </row>
    <row r="3238" spans="1:20" s="47" customFormat="1" ht="14" x14ac:dyDescent="0.15">
      <c r="A3238" s="8" t="s">
        <v>415</v>
      </c>
      <c r="B3238" s="114" t="s">
        <v>416</v>
      </c>
      <c r="C3238" s="40" t="s">
        <v>65</v>
      </c>
      <c r="D3238" s="6" t="s">
        <v>511</v>
      </c>
      <c r="E3238" s="7" t="s">
        <v>512</v>
      </c>
      <c r="F3238" s="6" t="s">
        <v>4871</v>
      </c>
      <c r="G3238" s="6" t="s">
        <v>5224</v>
      </c>
      <c r="H3238" s="6" t="s">
        <v>38</v>
      </c>
      <c r="I3238" s="8" t="s">
        <v>39</v>
      </c>
      <c r="J3238" s="15" t="s">
        <v>7586</v>
      </c>
      <c r="K3238" s="7" t="s">
        <v>4872</v>
      </c>
      <c r="L3238" s="19">
        <v>19782957</v>
      </c>
      <c r="M3238" s="19">
        <f t="shared" si="153"/>
        <v>19782957</v>
      </c>
      <c r="N3238" s="11">
        <f>M3238*(1+VOTOS!$P$3%)^Q3238</f>
        <v>20354252.795944657</v>
      </c>
      <c r="O3238" s="54">
        <f t="shared" si="151"/>
        <v>20354252.795944657</v>
      </c>
      <c r="P3238" s="103">
        <f t="shared" si="152"/>
        <v>1.3545218543860289E-4</v>
      </c>
      <c r="Q3238" s="6">
        <v>236</v>
      </c>
      <c r="R3238" s="6"/>
      <c r="S3238" s="6" t="s">
        <v>11</v>
      </c>
    </row>
    <row r="3239" spans="1:20" s="47" customFormat="1" ht="14" x14ac:dyDescent="0.15">
      <c r="A3239" s="14" t="s">
        <v>5234</v>
      </c>
      <c r="B3239" s="115" t="s">
        <v>416</v>
      </c>
      <c r="C3239" s="40" t="s">
        <v>65</v>
      </c>
      <c r="D3239" s="12" t="s">
        <v>653</v>
      </c>
      <c r="E3239" s="51" t="s">
        <v>654</v>
      </c>
      <c r="F3239" s="14" t="s">
        <v>5898</v>
      </c>
      <c r="G3239" s="14" t="s">
        <v>37</v>
      </c>
      <c r="H3239" s="14" t="s">
        <v>38</v>
      </c>
      <c r="I3239" s="14" t="s">
        <v>39</v>
      </c>
      <c r="J3239" s="15" t="s">
        <v>7586</v>
      </c>
      <c r="K3239" s="52" t="s">
        <v>5904</v>
      </c>
      <c r="L3239" s="109">
        <v>1719282</v>
      </c>
      <c r="M3239" s="19">
        <f t="shared" si="153"/>
        <v>1719282</v>
      </c>
      <c r="N3239" s="11">
        <f>M3239*(1+VOTOS!$P$3%)^Q3239</f>
        <v>1760204.3819850739</v>
      </c>
      <c r="O3239" s="54">
        <f t="shared" si="151"/>
        <v>1760204.3819850739</v>
      </c>
      <c r="P3239" s="103">
        <f t="shared" si="152"/>
        <v>1.1713696039286035E-5</v>
      </c>
      <c r="Q3239" s="6">
        <v>195</v>
      </c>
      <c r="R3239" s="6"/>
      <c r="S3239" s="6" t="s">
        <v>7</v>
      </c>
    </row>
    <row r="3240" spans="1:20" s="47" customFormat="1" ht="14" x14ac:dyDescent="0.15">
      <c r="A3240" s="14" t="s">
        <v>5234</v>
      </c>
      <c r="B3240" s="115" t="s">
        <v>416</v>
      </c>
      <c r="C3240" s="40" t="s">
        <v>65</v>
      </c>
      <c r="D3240" s="12" t="s">
        <v>653</v>
      </c>
      <c r="E3240" s="51" t="s">
        <v>654</v>
      </c>
      <c r="F3240" s="14" t="s">
        <v>5898</v>
      </c>
      <c r="G3240" s="14" t="s">
        <v>37</v>
      </c>
      <c r="H3240" s="14" t="s">
        <v>38</v>
      </c>
      <c r="I3240" s="14" t="s">
        <v>39</v>
      </c>
      <c r="J3240" s="15" t="s">
        <v>7586</v>
      </c>
      <c r="K3240" s="52" t="s">
        <v>5900</v>
      </c>
      <c r="L3240" s="109">
        <v>1611574.5</v>
      </c>
      <c r="M3240" s="19">
        <f t="shared" si="153"/>
        <v>1611574.5</v>
      </c>
      <c r="N3240" s="11">
        <f>M3240*(1+VOTOS!$P$3%)^Q3240</f>
        <v>1664125.3387539489</v>
      </c>
      <c r="O3240" s="54">
        <f t="shared" si="151"/>
        <v>1664125.3387539489</v>
      </c>
      <c r="P3240" s="103">
        <f t="shared" si="152"/>
        <v>1.1074315340275616E-5</v>
      </c>
      <c r="Q3240" s="6">
        <v>266</v>
      </c>
      <c r="R3240" s="6"/>
      <c r="S3240" s="6" t="s">
        <v>7</v>
      </c>
    </row>
    <row r="3241" spans="1:20" s="47" customFormat="1" ht="14" x14ac:dyDescent="0.15">
      <c r="A3241" s="14" t="s">
        <v>5234</v>
      </c>
      <c r="B3241" s="115" t="s">
        <v>416</v>
      </c>
      <c r="C3241" s="40" t="s">
        <v>65</v>
      </c>
      <c r="D3241" s="12" t="s">
        <v>653</v>
      </c>
      <c r="E3241" s="51" t="s">
        <v>654</v>
      </c>
      <c r="F3241" s="14" t="s">
        <v>5898</v>
      </c>
      <c r="G3241" s="14" t="s">
        <v>37</v>
      </c>
      <c r="H3241" s="14" t="s">
        <v>38</v>
      </c>
      <c r="I3241" s="14" t="s">
        <v>39</v>
      </c>
      <c r="J3241" s="15" t="s">
        <v>7586</v>
      </c>
      <c r="K3241" s="52" t="s">
        <v>5899</v>
      </c>
      <c r="L3241" s="109">
        <v>1476195</v>
      </c>
      <c r="M3241" s="19">
        <f t="shared" si="153"/>
        <v>1476195</v>
      </c>
      <c r="N3241" s="11">
        <f>M3241*(1+VOTOS!$P$3%)^Q3241</f>
        <v>1509509.376281288</v>
      </c>
      <c r="O3241" s="54">
        <f t="shared" si="151"/>
        <v>1509509.376281288</v>
      </c>
      <c r="P3241" s="103">
        <f t="shared" si="152"/>
        <v>1.0045386878466024E-5</v>
      </c>
      <c r="Q3241" s="6">
        <v>185</v>
      </c>
      <c r="R3241" s="6"/>
      <c r="S3241" s="6" t="s">
        <v>7</v>
      </c>
    </row>
    <row r="3242" spans="1:20" s="47" customFormat="1" ht="14" x14ac:dyDescent="0.15">
      <c r="A3242" s="14" t="s">
        <v>5234</v>
      </c>
      <c r="B3242" s="115" t="s">
        <v>416</v>
      </c>
      <c r="C3242" s="40" t="s">
        <v>65</v>
      </c>
      <c r="D3242" s="12" t="s">
        <v>653</v>
      </c>
      <c r="E3242" s="51" t="s">
        <v>654</v>
      </c>
      <c r="F3242" s="14" t="s">
        <v>5898</v>
      </c>
      <c r="G3242" s="14" t="s">
        <v>37</v>
      </c>
      <c r="H3242" s="14" t="s">
        <v>38</v>
      </c>
      <c r="I3242" s="14" t="s">
        <v>39</v>
      </c>
      <c r="J3242" s="15" t="s">
        <v>7586</v>
      </c>
      <c r="K3242" s="52" t="s">
        <v>5906</v>
      </c>
      <c r="L3242" s="109">
        <v>1222161.5</v>
      </c>
      <c r="M3242" s="19">
        <f t="shared" si="153"/>
        <v>1222161.5</v>
      </c>
      <c r="N3242" s="11">
        <f>M3242*(1+VOTOS!$P$3%)^Q3242</f>
        <v>1251251.4106431934</v>
      </c>
      <c r="O3242" s="54">
        <f t="shared" si="151"/>
        <v>1251251.4106431934</v>
      </c>
      <c r="P3242" s="103">
        <f t="shared" si="152"/>
        <v>8.3267482134506602E-6</v>
      </c>
      <c r="Q3242" s="6">
        <v>195</v>
      </c>
      <c r="R3242" s="6"/>
      <c r="S3242" s="6" t="s">
        <v>7</v>
      </c>
    </row>
    <row r="3243" spans="1:20" s="47" customFormat="1" ht="14" x14ac:dyDescent="0.15">
      <c r="A3243" s="14" t="s">
        <v>5234</v>
      </c>
      <c r="B3243" s="115" t="s">
        <v>416</v>
      </c>
      <c r="C3243" s="40" t="s">
        <v>65</v>
      </c>
      <c r="D3243" s="12" t="s">
        <v>653</v>
      </c>
      <c r="E3243" s="51" t="s">
        <v>654</v>
      </c>
      <c r="F3243" s="14" t="s">
        <v>5898</v>
      </c>
      <c r="G3243" s="14" t="s">
        <v>37</v>
      </c>
      <c r="H3243" s="14" t="s">
        <v>38</v>
      </c>
      <c r="I3243" s="14" t="s">
        <v>39</v>
      </c>
      <c r="J3243" s="15" t="s">
        <v>7586</v>
      </c>
      <c r="K3243" s="52" t="s">
        <v>5912</v>
      </c>
      <c r="L3243" s="109">
        <v>1153960</v>
      </c>
      <c r="M3243" s="19">
        <f t="shared" si="153"/>
        <v>1153960</v>
      </c>
      <c r="N3243" s="11">
        <f>M3243*(1+VOTOS!$P$3%)^Q3243</f>
        <v>1174605.5089099831</v>
      </c>
      <c r="O3243" s="54">
        <f t="shared" si="151"/>
        <v>1174605.5089099831</v>
      </c>
      <c r="P3243" s="103">
        <f t="shared" si="152"/>
        <v>7.8166899470649642E-6</v>
      </c>
      <c r="Q3243" s="6">
        <v>147</v>
      </c>
      <c r="R3243" s="6"/>
      <c r="S3243" s="6" t="s">
        <v>7</v>
      </c>
    </row>
    <row r="3244" spans="1:20" s="47" customFormat="1" ht="14" x14ac:dyDescent="0.15">
      <c r="A3244" s="14" t="s">
        <v>5234</v>
      </c>
      <c r="B3244" s="115" t="s">
        <v>416</v>
      </c>
      <c r="C3244" s="40" t="s">
        <v>65</v>
      </c>
      <c r="D3244" s="12" t="s">
        <v>653</v>
      </c>
      <c r="E3244" s="51" t="s">
        <v>654</v>
      </c>
      <c r="F3244" s="14" t="s">
        <v>5898</v>
      </c>
      <c r="G3244" s="14" t="s">
        <v>37</v>
      </c>
      <c r="H3244" s="14" t="s">
        <v>38</v>
      </c>
      <c r="I3244" s="14" t="s">
        <v>39</v>
      </c>
      <c r="J3244" s="15" t="s">
        <v>7586</v>
      </c>
      <c r="K3244" s="52" t="s">
        <v>5911</v>
      </c>
      <c r="L3244" s="109">
        <v>1053978.5</v>
      </c>
      <c r="M3244" s="19">
        <f t="shared" si="153"/>
        <v>1053978.5</v>
      </c>
      <c r="N3244" s="11">
        <f>M3244*(1+VOTOS!$P$3%)^Q3244</f>
        <v>1072835.2389794106</v>
      </c>
      <c r="O3244" s="54">
        <f t="shared" si="151"/>
        <v>1072835.2389794106</v>
      </c>
      <c r="P3244" s="103">
        <f t="shared" si="152"/>
        <v>7.1394356350069427E-6</v>
      </c>
      <c r="Q3244" s="6">
        <v>147</v>
      </c>
      <c r="R3244" s="6"/>
      <c r="S3244" s="6" t="s">
        <v>7</v>
      </c>
    </row>
    <row r="3245" spans="1:20" s="47" customFormat="1" ht="14" x14ac:dyDescent="0.15">
      <c r="A3245" s="14" t="s">
        <v>5234</v>
      </c>
      <c r="B3245" s="115" t="s">
        <v>416</v>
      </c>
      <c r="C3245" s="40" t="s">
        <v>65</v>
      </c>
      <c r="D3245" s="12" t="s">
        <v>653</v>
      </c>
      <c r="E3245" s="51" t="s">
        <v>654</v>
      </c>
      <c r="F3245" s="14" t="s">
        <v>5898</v>
      </c>
      <c r="G3245" s="14" t="s">
        <v>37</v>
      </c>
      <c r="H3245" s="14" t="s">
        <v>38</v>
      </c>
      <c r="I3245" s="14" t="s">
        <v>39</v>
      </c>
      <c r="J3245" s="15" t="s">
        <v>7586</v>
      </c>
      <c r="K3245" s="52" t="s">
        <v>5917</v>
      </c>
      <c r="L3245" s="109">
        <v>999127</v>
      </c>
      <c r="M3245" s="19">
        <f t="shared" si="153"/>
        <v>999127</v>
      </c>
      <c r="N3245" s="11">
        <f>M3245*(1+VOTOS!$P$3%)^Q3245</f>
        <v>1012839.7225775744</v>
      </c>
      <c r="O3245" s="54">
        <f t="shared" si="151"/>
        <v>1012839.7225775744</v>
      </c>
      <c r="P3245" s="103">
        <f t="shared" si="152"/>
        <v>6.7401812927023519E-6</v>
      </c>
      <c r="Q3245" s="6">
        <v>113</v>
      </c>
      <c r="R3245" s="6"/>
      <c r="S3245" s="6" t="s">
        <v>7</v>
      </c>
    </row>
    <row r="3246" spans="1:20" s="47" customFormat="1" ht="14" x14ac:dyDescent="0.15">
      <c r="A3246" s="14" t="s">
        <v>5234</v>
      </c>
      <c r="B3246" s="115" t="s">
        <v>416</v>
      </c>
      <c r="C3246" s="40" t="s">
        <v>65</v>
      </c>
      <c r="D3246" s="12" t="s">
        <v>653</v>
      </c>
      <c r="E3246" s="51" t="s">
        <v>654</v>
      </c>
      <c r="F3246" s="14" t="s">
        <v>5898</v>
      </c>
      <c r="G3246" s="14" t="s">
        <v>37</v>
      </c>
      <c r="H3246" s="14" t="s">
        <v>38</v>
      </c>
      <c r="I3246" s="14" t="s">
        <v>39</v>
      </c>
      <c r="J3246" s="15" t="s">
        <v>7586</v>
      </c>
      <c r="K3246" s="52" t="s">
        <v>5908</v>
      </c>
      <c r="L3246" s="109">
        <v>985482</v>
      </c>
      <c r="M3246" s="19">
        <f t="shared" si="153"/>
        <v>985482</v>
      </c>
      <c r="N3246" s="11">
        <f>M3246*(1+VOTOS!$P$3%)^Q3246</f>
        <v>1006628.6210818216</v>
      </c>
      <c r="O3246" s="54">
        <f t="shared" si="151"/>
        <v>1006628.6210818216</v>
      </c>
      <c r="P3246" s="103">
        <f t="shared" si="152"/>
        <v>6.6988480499636002E-6</v>
      </c>
      <c r="Q3246" s="6">
        <v>176</v>
      </c>
      <c r="R3246" s="6"/>
      <c r="S3246" s="6" t="s">
        <v>7</v>
      </c>
    </row>
    <row r="3247" spans="1:20" s="47" customFormat="1" ht="14" x14ac:dyDescent="0.15">
      <c r="A3247" s="14" t="s">
        <v>5234</v>
      </c>
      <c r="B3247" s="115" t="s">
        <v>416</v>
      </c>
      <c r="C3247" s="40" t="s">
        <v>65</v>
      </c>
      <c r="D3247" s="12" t="s">
        <v>653</v>
      </c>
      <c r="E3247" s="51" t="s">
        <v>654</v>
      </c>
      <c r="F3247" s="14" t="s">
        <v>5898</v>
      </c>
      <c r="G3247" s="14" t="s">
        <v>37</v>
      </c>
      <c r="H3247" s="14" t="s">
        <v>38</v>
      </c>
      <c r="I3247" s="14" t="s">
        <v>39</v>
      </c>
      <c r="J3247" s="15" t="s">
        <v>7586</v>
      </c>
      <c r="K3247" s="52" t="s">
        <v>5907</v>
      </c>
      <c r="L3247" s="109">
        <v>563709.5</v>
      </c>
      <c r="M3247" s="19">
        <f t="shared" si="153"/>
        <v>563709.5</v>
      </c>
      <c r="N3247" s="11">
        <f>M3247*(1+VOTOS!$P$3%)^Q3247</f>
        <v>577126.92395233305</v>
      </c>
      <c r="O3247" s="54">
        <f t="shared" si="151"/>
        <v>577126.92395233305</v>
      </c>
      <c r="P3247" s="103">
        <f t="shared" si="152"/>
        <v>3.8406275046547988E-6</v>
      </c>
      <c r="Q3247" s="6">
        <v>195</v>
      </c>
      <c r="R3247" s="6"/>
      <c r="S3247" s="6" t="s">
        <v>7</v>
      </c>
    </row>
    <row r="3248" spans="1:20" s="47" customFormat="1" ht="14" x14ac:dyDescent="0.15">
      <c r="A3248" s="14" t="s">
        <v>5234</v>
      </c>
      <c r="B3248" s="115" t="s">
        <v>416</v>
      </c>
      <c r="C3248" s="40" t="s">
        <v>65</v>
      </c>
      <c r="D3248" s="12" t="s">
        <v>653</v>
      </c>
      <c r="E3248" s="51" t="s">
        <v>654</v>
      </c>
      <c r="F3248" s="14" t="s">
        <v>5898</v>
      </c>
      <c r="G3248" s="14" t="s">
        <v>37</v>
      </c>
      <c r="H3248" s="14" t="s">
        <v>38</v>
      </c>
      <c r="I3248" s="14" t="s">
        <v>39</v>
      </c>
      <c r="J3248" s="15" t="s">
        <v>7586</v>
      </c>
      <c r="K3248" s="52" t="s">
        <v>5903</v>
      </c>
      <c r="L3248" s="109">
        <v>537191.5</v>
      </c>
      <c r="M3248" s="19">
        <f t="shared" si="153"/>
        <v>537191.5</v>
      </c>
      <c r="N3248" s="11">
        <f>M3248*(1+VOTOS!$P$3%)^Q3248</f>
        <v>549977.74202552857</v>
      </c>
      <c r="O3248" s="54">
        <f t="shared" si="151"/>
        <v>549977.74202552857</v>
      </c>
      <c r="P3248" s="103">
        <f t="shared" si="152"/>
        <v>3.6599568575068685E-6</v>
      </c>
      <c r="Q3248" s="6">
        <v>195</v>
      </c>
      <c r="R3248" s="6"/>
      <c r="S3248" s="6" t="s">
        <v>7</v>
      </c>
      <c r="T3248" s="75"/>
    </row>
    <row r="3249" spans="1:20" s="47" customFormat="1" ht="14" x14ac:dyDescent="0.15">
      <c r="A3249" s="14" t="s">
        <v>5234</v>
      </c>
      <c r="B3249" s="115" t="s">
        <v>416</v>
      </c>
      <c r="C3249" s="40" t="s">
        <v>65</v>
      </c>
      <c r="D3249" s="12" t="s">
        <v>653</v>
      </c>
      <c r="E3249" s="51" t="s">
        <v>654</v>
      </c>
      <c r="F3249" s="14" t="s">
        <v>5898</v>
      </c>
      <c r="G3249" s="14" t="s">
        <v>37</v>
      </c>
      <c r="H3249" s="14" t="s">
        <v>38</v>
      </c>
      <c r="I3249" s="14" t="s">
        <v>39</v>
      </c>
      <c r="J3249" s="15" t="s">
        <v>7586</v>
      </c>
      <c r="K3249" s="52" t="s">
        <v>5901</v>
      </c>
      <c r="L3249" s="109">
        <v>513683</v>
      </c>
      <c r="M3249" s="19">
        <f t="shared" si="153"/>
        <v>513683</v>
      </c>
      <c r="N3249" s="11">
        <f>M3249*(1+VOTOS!$P$3%)^Q3249</f>
        <v>514241.00058078626</v>
      </c>
      <c r="O3249" s="54">
        <f t="shared" si="151"/>
        <v>514241.00058078626</v>
      </c>
      <c r="P3249" s="103">
        <f t="shared" si="152"/>
        <v>3.4221382660963758E-6</v>
      </c>
      <c r="Q3249" s="6">
        <v>9</v>
      </c>
      <c r="R3249" s="6"/>
      <c r="S3249" s="6" t="s">
        <v>7</v>
      </c>
      <c r="T3249" s="75"/>
    </row>
    <row r="3250" spans="1:20" s="47" customFormat="1" ht="14" x14ac:dyDescent="0.15">
      <c r="A3250" s="14" t="s">
        <v>5234</v>
      </c>
      <c r="B3250" s="115" t="s">
        <v>416</v>
      </c>
      <c r="C3250" s="40" t="s">
        <v>65</v>
      </c>
      <c r="D3250" s="12" t="s">
        <v>653</v>
      </c>
      <c r="E3250" s="51" t="s">
        <v>654</v>
      </c>
      <c r="F3250" s="14" t="s">
        <v>5898</v>
      </c>
      <c r="G3250" s="14" t="s">
        <v>37</v>
      </c>
      <c r="H3250" s="14" t="s">
        <v>38</v>
      </c>
      <c r="I3250" s="14" t="s">
        <v>39</v>
      </c>
      <c r="J3250" s="15" t="s">
        <v>7586</v>
      </c>
      <c r="K3250" s="52" t="s">
        <v>5909</v>
      </c>
      <c r="L3250" s="109">
        <v>477981</v>
      </c>
      <c r="M3250" s="19">
        <f t="shared" si="153"/>
        <v>477981</v>
      </c>
      <c r="N3250" s="11">
        <f>M3250*(1+VOTOS!$P$3%)^Q3250</f>
        <v>487884.33473725937</v>
      </c>
      <c r="O3250" s="54">
        <f t="shared" si="151"/>
        <v>487884.33473725937</v>
      </c>
      <c r="P3250" s="103">
        <f t="shared" si="152"/>
        <v>3.2467416045155592E-6</v>
      </c>
      <c r="Q3250" s="6">
        <v>170</v>
      </c>
      <c r="R3250" s="6"/>
      <c r="S3250" s="6" t="s">
        <v>7</v>
      </c>
      <c r="T3250" s="75"/>
    </row>
    <row r="3251" spans="1:20" s="47" customFormat="1" ht="14" x14ac:dyDescent="0.15">
      <c r="A3251" s="14" t="s">
        <v>5234</v>
      </c>
      <c r="B3251" s="115" t="s">
        <v>416</v>
      </c>
      <c r="C3251" s="40" t="s">
        <v>65</v>
      </c>
      <c r="D3251" s="12" t="s">
        <v>653</v>
      </c>
      <c r="E3251" s="51" t="s">
        <v>654</v>
      </c>
      <c r="F3251" s="14" t="s">
        <v>5898</v>
      </c>
      <c r="G3251" s="14" t="s">
        <v>37</v>
      </c>
      <c r="H3251" s="14" t="s">
        <v>38</v>
      </c>
      <c r="I3251" s="14" t="s">
        <v>39</v>
      </c>
      <c r="J3251" s="15" t="s">
        <v>7586</v>
      </c>
      <c r="K3251" s="52" t="s">
        <v>5910</v>
      </c>
      <c r="L3251" s="109">
        <v>430929</v>
      </c>
      <c r="M3251" s="19">
        <f t="shared" si="153"/>
        <v>430929</v>
      </c>
      <c r="N3251" s="11">
        <f>M3251*(1+VOTOS!$P$3%)^Q3251</f>
        <v>439539.21065102541</v>
      </c>
      <c r="O3251" s="54">
        <f t="shared" si="151"/>
        <v>439539.21065102541</v>
      </c>
      <c r="P3251" s="103">
        <f t="shared" si="152"/>
        <v>2.9250175511479243E-6</v>
      </c>
      <c r="Q3251" s="6">
        <v>164</v>
      </c>
      <c r="R3251" s="6"/>
      <c r="S3251" s="6" t="s">
        <v>7</v>
      </c>
      <c r="T3251" s="75"/>
    </row>
    <row r="3252" spans="1:20" s="47" customFormat="1" ht="14" x14ac:dyDescent="0.15">
      <c r="A3252" s="14" t="s">
        <v>5234</v>
      </c>
      <c r="B3252" s="115" t="s">
        <v>416</v>
      </c>
      <c r="C3252" s="40" t="s">
        <v>65</v>
      </c>
      <c r="D3252" s="12" t="s">
        <v>653</v>
      </c>
      <c r="E3252" s="51" t="s">
        <v>654</v>
      </c>
      <c r="F3252" s="14" t="s">
        <v>5898</v>
      </c>
      <c r="G3252" s="14" t="s">
        <v>37</v>
      </c>
      <c r="H3252" s="14" t="s">
        <v>38</v>
      </c>
      <c r="I3252" s="14" t="s">
        <v>39</v>
      </c>
      <c r="J3252" s="15" t="s">
        <v>7586</v>
      </c>
      <c r="K3252" s="52" t="s">
        <v>5902</v>
      </c>
      <c r="L3252" s="109">
        <v>326673</v>
      </c>
      <c r="M3252" s="19">
        <f t="shared" si="153"/>
        <v>326673</v>
      </c>
      <c r="N3252" s="11">
        <f>M3252*(1+VOTOS!$P$3%)^Q3252</f>
        <v>327027.85644595436</v>
      </c>
      <c r="O3252" s="54">
        <f t="shared" si="151"/>
        <v>327027.85644595436</v>
      </c>
      <c r="P3252" s="103">
        <f t="shared" si="152"/>
        <v>2.1762841554042109E-6</v>
      </c>
      <c r="Q3252" s="6">
        <v>9</v>
      </c>
      <c r="R3252" s="6"/>
      <c r="S3252" s="6" t="s">
        <v>7</v>
      </c>
    </row>
    <row r="3253" spans="1:20" s="47" customFormat="1" ht="14" x14ac:dyDescent="0.15">
      <c r="A3253" s="14" t="s">
        <v>5234</v>
      </c>
      <c r="B3253" s="115" t="s">
        <v>416</v>
      </c>
      <c r="C3253" s="40" t="s">
        <v>65</v>
      </c>
      <c r="D3253" s="12" t="s">
        <v>653</v>
      </c>
      <c r="E3253" s="51" t="s">
        <v>654</v>
      </c>
      <c r="F3253" s="14" t="s">
        <v>5898</v>
      </c>
      <c r="G3253" s="14" t="s">
        <v>37</v>
      </c>
      <c r="H3253" s="14" t="s">
        <v>38</v>
      </c>
      <c r="I3253" s="14" t="s">
        <v>39</v>
      </c>
      <c r="J3253" s="15" t="s">
        <v>7586</v>
      </c>
      <c r="K3253" s="52" t="s">
        <v>5905</v>
      </c>
      <c r="L3253" s="109">
        <v>140037</v>
      </c>
      <c r="M3253" s="19">
        <f t="shared" si="153"/>
        <v>140037</v>
      </c>
      <c r="N3253" s="11">
        <f>M3253*(1+VOTOS!$P$3%)^Q3253</f>
        <v>143370.16326585389</v>
      </c>
      <c r="O3253" s="54">
        <f t="shared" si="151"/>
        <v>143370.16326585389</v>
      </c>
      <c r="P3253" s="103">
        <f t="shared" si="152"/>
        <v>9.5409063333036605E-7</v>
      </c>
      <c r="Q3253" s="6">
        <v>195</v>
      </c>
      <c r="R3253" s="6"/>
      <c r="S3253" s="6" t="s">
        <v>7</v>
      </c>
    </row>
    <row r="3254" spans="1:20" s="47" customFormat="1" ht="14" x14ac:dyDescent="0.15">
      <c r="A3254" s="14" t="s">
        <v>5234</v>
      </c>
      <c r="B3254" s="115" t="s">
        <v>416</v>
      </c>
      <c r="C3254" s="40" t="s">
        <v>65</v>
      </c>
      <c r="D3254" s="12" t="s">
        <v>653</v>
      </c>
      <c r="E3254" s="51" t="s">
        <v>654</v>
      </c>
      <c r="F3254" s="14" t="s">
        <v>5898</v>
      </c>
      <c r="G3254" s="14" t="s">
        <v>37</v>
      </c>
      <c r="H3254" s="14" t="s">
        <v>38</v>
      </c>
      <c r="I3254" s="14" t="s">
        <v>39</v>
      </c>
      <c r="J3254" s="15" t="s">
        <v>7586</v>
      </c>
      <c r="K3254" s="52" t="s">
        <v>5915</v>
      </c>
      <c r="L3254" s="109">
        <v>139342.5</v>
      </c>
      <c r="M3254" s="19">
        <f t="shared" si="153"/>
        <v>139342.5</v>
      </c>
      <c r="N3254" s="11">
        <f>M3254*(1+VOTOS!$P$3%)^Q3254</f>
        <v>141254.93460117248</v>
      </c>
      <c r="O3254" s="54">
        <f t="shared" si="151"/>
        <v>141254.93460117248</v>
      </c>
      <c r="P3254" s="103">
        <f t="shared" si="152"/>
        <v>9.4001434430095223E-7</v>
      </c>
      <c r="Q3254" s="6">
        <v>113</v>
      </c>
      <c r="R3254" s="6"/>
      <c r="S3254" s="6" t="s">
        <v>7</v>
      </c>
    </row>
    <row r="3255" spans="1:20" s="47" customFormat="1" ht="14" x14ac:dyDescent="0.15">
      <c r="A3255" s="14" t="s">
        <v>5234</v>
      </c>
      <c r="B3255" s="115" t="s">
        <v>416</v>
      </c>
      <c r="C3255" s="40" t="s">
        <v>65</v>
      </c>
      <c r="D3255" s="12" t="s">
        <v>653</v>
      </c>
      <c r="E3255" s="51" t="s">
        <v>654</v>
      </c>
      <c r="F3255" s="14" t="s">
        <v>5898</v>
      </c>
      <c r="G3255" s="14" t="s">
        <v>37</v>
      </c>
      <c r="H3255" s="14" t="s">
        <v>38</v>
      </c>
      <c r="I3255" s="14" t="s">
        <v>39</v>
      </c>
      <c r="J3255" s="15" t="s">
        <v>7586</v>
      </c>
      <c r="K3255" s="52" t="s">
        <v>5918</v>
      </c>
      <c r="L3255" s="109">
        <v>124875</v>
      </c>
      <c r="M3255" s="19">
        <f t="shared" si="153"/>
        <v>124875</v>
      </c>
      <c r="N3255" s="11">
        <f>M3255*(1+VOTOS!$P$3%)^Q3255</f>
        <v>126588.87244251692</v>
      </c>
      <c r="O3255" s="54">
        <f t="shared" si="151"/>
        <v>126588.87244251692</v>
      </c>
      <c r="P3255" s="103">
        <f t="shared" si="152"/>
        <v>8.4241556771682303E-7</v>
      </c>
      <c r="Q3255" s="6">
        <v>113</v>
      </c>
      <c r="R3255" s="6"/>
      <c r="S3255" s="6" t="s">
        <v>7</v>
      </c>
    </row>
    <row r="3256" spans="1:20" s="47" customFormat="1" ht="14" x14ac:dyDescent="0.15">
      <c r="A3256" s="14" t="s">
        <v>5234</v>
      </c>
      <c r="B3256" s="115" t="s">
        <v>416</v>
      </c>
      <c r="C3256" s="40" t="s">
        <v>65</v>
      </c>
      <c r="D3256" s="12" t="s">
        <v>653</v>
      </c>
      <c r="E3256" s="51" t="s">
        <v>654</v>
      </c>
      <c r="F3256" s="14" t="s">
        <v>5898</v>
      </c>
      <c r="G3256" s="14" t="s">
        <v>37</v>
      </c>
      <c r="H3256" s="14" t="s">
        <v>38</v>
      </c>
      <c r="I3256" s="14" t="s">
        <v>39</v>
      </c>
      <c r="J3256" s="15" t="s">
        <v>7586</v>
      </c>
      <c r="K3256" s="52" t="s">
        <v>5916</v>
      </c>
      <c r="L3256" s="109">
        <v>81611</v>
      </c>
      <c r="M3256" s="19">
        <f t="shared" si="153"/>
        <v>81611</v>
      </c>
      <c r="N3256" s="11">
        <f>M3256*(1+VOTOS!$P$3%)^Q3256</f>
        <v>82731.086838088071</v>
      </c>
      <c r="O3256" s="54">
        <f t="shared" si="151"/>
        <v>82731.086838088071</v>
      </c>
      <c r="P3256" s="103">
        <f t="shared" si="152"/>
        <v>5.5055356874424538E-7</v>
      </c>
      <c r="Q3256" s="6">
        <v>113</v>
      </c>
      <c r="R3256" s="6"/>
      <c r="S3256" s="6" t="s">
        <v>7</v>
      </c>
    </row>
    <row r="3257" spans="1:20" s="47" customFormat="1" ht="14" x14ac:dyDescent="0.15">
      <c r="A3257" s="14" t="s">
        <v>5234</v>
      </c>
      <c r="B3257" s="115" t="s">
        <v>416</v>
      </c>
      <c r="C3257" s="40" t="s">
        <v>65</v>
      </c>
      <c r="D3257" s="12" t="s">
        <v>653</v>
      </c>
      <c r="E3257" s="51" t="s">
        <v>654</v>
      </c>
      <c r="F3257" s="14" t="s">
        <v>5898</v>
      </c>
      <c r="G3257" s="14" t="s">
        <v>37</v>
      </c>
      <c r="H3257" s="14" t="s">
        <v>38</v>
      </c>
      <c r="I3257" s="14" t="s">
        <v>39</v>
      </c>
      <c r="J3257" s="15" t="s">
        <v>7586</v>
      </c>
      <c r="K3257" s="52" t="s">
        <v>5914</v>
      </c>
      <c r="L3257" s="109">
        <v>71400</v>
      </c>
      <c r="M3257" s="19">
        <f t="shared" si="153"/>
        <v>71400</v>
      </c>
      <c r="N3257" s="11">
        <f>M3257*(1+VOTOS!$P$3%)^Q3257</f>
        <v>72397.408610072118</v>
      </c>
      <c r="O3257" s="54">
        <f t="shared" si="151"/>
        <v>72397.408610072118</v>
      </c>
      <c r="P3257" s="103">
        <f t="shared" si="152"/>
        <v>4.8178566487489045E-7</v>
      </c>
      <c r="Q3257" s="6">
        <v>115</v>
      </c>
      <c r="R3257" s="6"/>
      <c r="S3257" s="6" t="s">
        <v>7</v>
      </c>
    </row>
    <row r="3258" spans="1:20" s="47" customFormat="1" ht="14" x14ac:dyDescent="0.15">
      <c r="A3258" s="14" t="s">
        <v>5234</v>
      </c>
      <c r="B3258" s="115" t="s">
        <v>416</v>
      </c>
      <c r="C3258" s="40" t="s">
        <v>65</v>
      </c>
      <c r="D3258" s="12" t="s">
        <v>653</v>
      </c>
      <c r="E3258" s="51" t="s">
        <v>654</v>
      </c>
      <c r="F3258" s="14" t="s">
        <v>5898</v>
      </c>
      <c r="G3258" s="14" t="s">
        <v>37</v>
      </c>
      <c r="H3258" s="14" t="s">
        <v>38</v>
      </c>
      <c r="I3258" s="14" t="s">
        <v>39</v>
      </c>
      <c r="J3258" s="15" t="s">
        <v>7586</v>
      </c>
      <c r="K3258" s="52" t="s">
        <v>5913</v>
      </c>
      <c r="L3258" s="109">
        <v>53550</v>
      </c>
      <c r="M3258" s="19">
        <f t="shared" si="153"/>
        <v>53550</v>
      </c>
      <c r="N3258" s="11">
        <f>M3258*(1+VOTOS!$P$3%)^Q3258</f>
        <v>54508.063539576411</v>
      </c>
      <c r="O3258" s="54">
        <f t="shared" si="151"/>
        <v>54508.063539576411</v>
      </c>
      <c r="P3258" s="103">
        <f t="shared" si="152"/>
        <v>3.6273679041329758E-7</v>
      </c>
      <c r="Q3258" s="6">
        <v>147</v>
      </c>
      <c r="R3258" s="6"/>
      <c r="S3258" s="6" t="s">
        <v>7</v>
      </c>
    </row>
    <row r="3259" spans="1:20" s="47" customFormat="1" ht="14" x14ac:dyDescent="0.15">
      <c r="A3259" s="14" t="s">
        <v>5234</v>
      </c>
      <c r="B3259" s="115" t="s">
        <v>416</v>
      </c>
      <c r="C3259" s="40" t="s">
        <v>65</v>
      </c>
      <c r="D3259" s="12" t="s">
        <v>653</v>
      </c>
      <c r="E3259" s="51" t="s">
        <v>654</v>
      </c>
      <c r="F3259" s="14" t="s">
        <v>5898</v>
      </c>
      <c r="G3259" s="14" t="s">
        <v>37</v>
      </c>
      <c r="H3259" s="14" t="s">
        <v>38</v>
      </c>
      <c r="I3259" s="14" t="s">
        <v>39</v>
      </c>
      <c r="J3259" s="15" t="s">
        <v>7586</v>
      </c>
      <c r="K3259" s="52" t="s">
        <v>5556</v>
      </c>
      <c r="L3259" s="109">
        <v>17814.5</v>
      </c>
      <c r="M3259" s="19">
        <f t="shared" si="153"/>
        <v>17814.5</v>
      </c>
      <c r="N3259" s="11">
        <f>M3259*(1+VOTOS!$P$3%)^Q3259</f>
        <v>18133.219382367581</v>
      </c>
      <c r="O3259" s="54">
        <f t="shared" si="151"/>
        <v>18133.219382367581</v>
      </c>
      <c r="P3259" s="103">
        <f t="shared" si="152"/>
        <v>1.2067179370341158E-7</v>
      </c>
      <c r="Q3259" s="6">
        <v>147</v>
      </c>
      <c r="R3259" s="6"/>
      <c r="S3259" s="6" t="s">
        <v>7</v>
      </c>
    </row>
    <row r="3260" spans="1:20" s="47" customFormat="1" ht="14" x14ac:dyDescent="0.15">
      <c r="A3260" s="14" t="s">
        <v>5234</v>
      </c>
      <c r="B3260" s="115" t="s">
        <v>416</v>
      </c>
      <c r="C3260" s="40" t="s">
        <v>65</v>
      </c>
      <c r="D3260" s="12" t="s">
        <v>294</v>
      </c>
      <c r="E3260" s="51" t="s">
        <v>295</v>
      </c>
      <c r="F3260" s="14" t="s">
        <v>6004</v>
      </c>
      <c r="G3260" s="14" t="s">
        <v>37</v>
      </c>
      <c r="H3260" s="14" t="s">
        <v>38</v>
      </c>
      <c r="I3260" s="14" t="s">
        <v>39</v>
      </c>
      <c r="J3260" s="15" t="s">
        <v>7586</v>
      </c>
      <c r="K3260" s="52" t="s">
        <v>6008</v>
      </c>
      <c r="L3260" s="109">
        <v>23341347.5</v>
      </c>
      <c r="M3260" s="19">
        <f t="shared" si="153"/>
        <v>23341347.5</v>
      </c>
      <c r="N3260" s="11">
        <f>M3260*(1+VOTOS!$P$3%)^Q3260</f>
        <v>24427376.250599783</v>
      </c>
      <c r="O3260" s="54">
        <f t="shared" si="151"/>
        <v>24427376.250599783</v>
      </c>
      <c r="P3260" s="103">
        <f t="shared" si="152"/>
        <v>1.6255774804634407E-4</v>
      </c>
      <c r="Q3260" s="6">
        <v>377</v>
      </c>
      <c r="R3260" s="6"/>
      <c r="S3260" s="6" t="s">
        <v>7</v>
      </c>
    </row>
    <row r="3261" spans="1:20" s="47" customFormat="1" ht="14" x14ac:dyDescent="0.15">
      <c r="A3261" s="14" t="s">
        <v>5234</v>
      </c>
      <c r="B3261" s="115" t="s">
        <v>416</v>
      </c>
      <c r="C3261" s="40" t="s">
        <v>65</v>
      </c>
      <c r="D3261" s="12" t="s">
        <v>294</v>
      </c>
      <c r="E3261" s="51" t="s">
        <v>295</v>
      </c>
      <c r="F3261" s="14" t="s">
        <v>6004</v>
      </c>
      <c r="G3261" s="14" t="s">
        <v>37</v>
      </c>
      <c r="H3261" s="14" t="s">
        <v>38</v>
      </c>
      <c r="I3261" s="14" t="s">
        <v>39</v>
      </c>
      <c r="J3261" s="15" t="s">
        <v>7586</v>
      </c>
      <c r="K3261" s="52" t="s">
        <v>6005</v>
      </c>
      <c r="L3261" s="109">
        <v>6678077.5</v>
      </c>
      <c r="M3261" s="19">
        <f t="shared" si="153"/>
        <v>6678077.5</v>
      </c>
      <c r="N3261" s="11">
        <f>M3261*(1+VOTOS!$P$3%)^Q3261</f>
        <v>6718478.5853359597</v>
      </c>
      <c r="O3261" s="54">
        <f t="shared" si="151"/>
        <v>6718478.5853359597</v>
      </c>
      <c r="P3261" s="103">
        <f t="shared" si="152"/>
        <v>4.4709703487004058E-5</v>
      </c>
      <c r="Q3261" s="6">
        <v>50</v>
      </c>
      <c r="R3261" s="6"/>
      <c r="S3261" s="6" t="s">
        <v>7</v>
      </c>
    </row>
    <row r="3262" spans="1:20" s="47" customFormat="1" ht="14" x14ac:dyDescent="0.15">
      <c r="A3262" s="14" t="s">
        <v>5234</v>
      </c>
      <c r="B3262" s="115" t="s">
        <v>416</v>
      </c>
      <c r="C3262" s="40" t="s">
        <v>65</v>
      </c>
      <c r="D3262" s="12" t="s">
        <v>294</v>
      </c>
      <c r="E3262" s="51" t="s">
        <v>295</v>
      </c>
      <c r="F3262" s="14" t="s">
        <v>6004</v>
      </c>
      <c r="G3262" s="14" t="s">
        <v>37</v>
      </c>
      <c r="H3262" s="14" t="s">
        <v>38</v>
      </c>
      <c r="I3262" s="14" t="s">
        <v>39</v>
      </c>
      <c r="J3262" s="15" t="s">
        <v>7586</v>
      </c>
      <c r="K3262" s="52" t="s">
        <v>6006</v>
      </c>
      <c r="L3262" s="109">
        <v>6555487</v>
      </c>
      <c r="M3262" s="19">
        <f t="shared" si="153"/>
        <v>0</v>
      </c>
      <c r="N3262" s="11">
        <f>M3262*(1+VOTOS!$P$3%)^Q3262</f>
        <v>0</v>
      </c>
      <c r="O3262" s="54">
        <f t="shared" si="151"/>
        <v>6555487</v>
      </c>
      <c r="P3262" s="103">
        <f t="shared" si="152"/>
        <v>4.3625037463486011E-5</v>
      </c>
      <c r="Q3262" s="6">
        <v>0</v>
      </c>
      <c r="R3262" s="6"/>
      <c r="S3262" s="6" t="s">
        <v>7</v>
      </c>
    </row>
    <row r="3263" spans="1:20" s="47" customFormat="1" ht="14" x14ac:dyDescent="0.15">
      <c r="A3263" s="14" t="s">
        <v>5234</v>
      </c>
      <c r="B3263" s="115" t="s">
        <v>416</v>
      </c>
      <c r="C3263" s="40" t="s">
        <v>65</v>
      </c>
      <c r="D3263" s="12" t="s">
        <v>294</v>
      </c>
      <c r="E3263" s="51" t="s">
        <v>295</v>
      </c>
      <c r="F3263" s="14" t="s">
        <v>6004</v>
      </c>
      <c r="G3263" s="14" t="s">
        <v>37</v>
      </c>
      <c r="H3263" s="14" t="s">
        <v>38</v>
      </c>
      <c r="I3263" s="14" t="s">
        <v>39</v>
      </c>
      <c r="J3263" s="15" t="s">
        <v>7586</v>
      </c>
      <c r="K3263" s="52" t="s">
        <v>5005</v>
      </c>
      <c r="L3263" s="109">
        <v>4340494.5</v>
      </c>
      <c r="M3263" s="19">
        <f t="shared" si="153"/>
        <v>4340494.5</v>
      </c>
      <c r="N3263" s="11">
        <f>M3263*(1+VOTOS!$P$3%)^Q3263</f>
        <v>4367280.4578316119</v>
      </c>
      <c r="O3263" s="54">
        <f t="shared" si="151"/>
        <v>4367280.4578316119</v>
      </c>
      <c r="P3263" s="103">
        <f t="shared" si="152"/>
        <v>2.9063099901876765E-5</v>
      </c>
      <c r="Q3263" s="6">
        <v>51</v>
      </c>
      <c r="R3263" s="6"/>
      <c r="S3263" s="6" t="s">
        <v>7</v>
      </c>
    </row>
    <row r="3264" spans="1:20" s="47" customFormat="1" ht="14" x14ac:dyDescent="0.15">
      <c r="A3264" s="14" t="s">
        <v>5234</v>
      </c>
      <c r="B3264" s="115" t="s">
        <v>416</v>
      </c>
      <c r="C3264" s="40" t="s">
        <v>65</v>
      </c>
      <c r="D3264" s="12" t="s">
        <v>294</v>
      </c>
      <c r="E3264" s="51" t="s">
        <v>295</v>
      </c>
      <c r="F3264" s="14" t="s">
        <v>6004</v>
      </c>
      <c r="G3264" s="14" t="s">
        <v>37</v>
      </c>
      <c r="H3264" s="14" t="s">
        <v>38</v>
      </c>
      <c r="I3264" s="14" t="s">
        <v>39</v>
      </c>
      <c r="J3264" s="15" t="s">
        <v>7586</v>
      </c>
      <c r="K3264" s="52" t="s">
        <v>6007</v>
      </c>
      <c r="L3264" s="109">
        <v>3726367</v>
      </c>
      <c r="M3264" s="19">
        <f t="shared" si="153"/>
        <v>0</v>
      </c>
      <c r="N3264" s="11">
        <f>M3264*(1+VOTOS!$P$3%)^Q3264</f>
        <v>0</v>
      </c>
      <c r="O3264" s="54">
        <f t="shared" si="151"/>
        <v>3726367</v>
      </c>
      <c r="P3264" s="103">
        <f t="shared" si="152"/>
        <v>2.4797989833203541E-5</v>
      </c>
      <c r="Q3264" s="6">
        <v>0</v>
      </c>
      <c r="R3264" s="6"/>
      <c r="S3264" s="6" t="s">
        <v>7</v>
      </c>
    </row>
    <row r="3265" spans="1:19" s="47" customFormat="1" ht="14" x14ac:dyDescent="0.15">
      <c r="A3265" s="14" t="s">
        <v>5234</v>
      </c>
      <c r="B3265" s="115" t="s">
        <v>416</v>
      </c>
      <c r="C3265" s="40" t="s">
        <v>65</v>
      </c>
      <c r="D3265" s="12" t="s">
        <v>294</v>
      </c>
      <c r="E3265" s="51" t="s">
        <v>295</v>
      </c>
      <c r="F3265" s="14" t="s">
        <v>6004</v>
      </c>
      <c r="G3265" s="14" t="s">
        <v>37</v>
      </c>
      <c r="H3265" s="14" t="s">
        <v>38</v>
      </c>
      <c r="I3265" s="14" t="s">
        <v>39</v>
      </c>
      <c r="J3265" s="15" t="s">
        <v>7586</v>
      </c>
      <c r="K3265" s="52" t="s">
        <v>6008</v>
      </c>
      <c r="L3265" s="109">
        <v>1310062</v>
      </c>
      <c r="M3265" s="19">
        <f t="shared" si="153"/>
        <v>1310062</v>
      </c>
      <c r="N3265" s="11">
        <f>M3265*(1+VOTOS!$P$3%)^Q3265</f>
        <v>1336882.7221687706</v>
      </c>
      <c r="O3265" s="54">
        <f t="shared" si="151"/>
        <v>1336882.7221687706</v>
      </c>
      <c r="P3265" s="103">
        <f t="shared" si="152"/>
        <v>8.8966020127718636E-6</v>
      </c>
      <c r="Q3265" s="6">
        <v>168</v>
      </c>
      <c r="R3265" s="6"/>
      <c r="S3265" s="6" t="s">
        <v>7</v>
      </c>
    </row>
    <row r="3266" spans="1:19" s="47" customFormat="1" ht="14" x14ac:dyDescent="0.15">
      <c r="A3266" s="8" t="s">
        <v>415</v>
      </c>
      <c r="B3266" s="114" t="s">
        <v>416</v>
      </c>
      <c r="C3266" s="40" t="s">
        <v>65</v>
      </c>
      <c r="D3266" s="6" t="s">
        <v>1317</v>
      </c>
      <c r="E3266" s="7" t="s">
        <v>1318</v>
      </c>
      <c r="F3266" s="6" t="s">
        <v>2795</v>
      </c>
      <c r="G3266" s="6" t="s">
        <v>4936</v>
      </c>
      <c r="H3266" s="6" t="s">
        <v>38</v>
      </c>
      <c r="I3266" s="8" t="s">
        <v>39</v>
      </c>
      <c r="J3266" s="15" t="s">
        <v>7586</v>
      </c>
      <c r="K3266" s="7" t="s">
        <v>2798</v>
      </c>
      <c r="L3266" s="19">
        <v>1220722</v>
      </c>
      <c r="M3266" s="19">
        <f t="shared" si="153"/>
        <v>1220722</v>
      </c>
      <c r="N3266" s="11">
        <f>M3266*(1+VOTOS!$P$3%)^Q3266</f>
        <v>1227958.993852675</v>
      </c>
      <c r="O3266" s="54">
        <f t="shared" si="151"/>
        <v>1227958.993852675</v>
      </c>
      <c r="P3266" s="103">
        <f t="shared" si="152"/>
        <v>8.1717433213501202E-6</v>
      </c>
      <c r="Q3266" s="6">
        <v>49</v>
      </c>
      <c r="R3266" s="6"/>
      <c r="S3266" s="6" t="s">
        <v>11</v>
      </c>
    </row>
    <row r="3267" spans="1:19" s="47" customFormat="1" ht="14" x14ac:dyDescent="0.15">
      <c r="A3267" s="8" t="s">
        <v>415</v>
      </c>
      <c r="B3267" s="114" t="s">
        <v>416</v>
      </c>
      <c r="C3267" s="40" t="s">
        <v>65</v>
      </c>
      <c r="D3267" s="6" t="s">
        <v>1317</v>
      </c>
      <c r="E3267" s="7" t="s">
        <v>1318</v>
      </c>
      <c r="F3267" s="6" t="s">
        <v>2795</v>
      </c>
      <c r="G3267" s="6" t="s">
        <v>4936</v>
      </c>
      <c r="H3267" s="6" t="s">
        <v>38</v>
      </c>
      <c r="I3267" s="8" t="s">
        <v>39</v>
      </c>
      <c r="J3267" s="15" t="s">
        <v>7586</v>
      </c>
      <c r="K3267" s="7" t="s">
        <v>2796</v>
      </c>
      <c r="L3267" s="19">
        <v>819720</v>
      </c>
      <c r="M3267" s="19">
        <f t="shared" si="153"/>
        <v>819720</v>
      </c>
      <c r="N3267" s="11">
        <f>M3267*(1+VOTOS!$P$3%)^Q3267</f>
        <v>824579.67206367606</v>
      </c>
      <c r="O3267" s="54">
        <f t="shared" si="151"/>
        <v>824579.67206367606</v>
      </c>
      <c r="P3267" s="103">
        <f t="shared" si="152"/>
        <v>5.4873602961010952E-6</v>
      </c>
      <c r="Q3267" s="6">
        <v>49</v>
      </c>
      <c r="R3267" s="6"/>
      <c r="S3267" s="6" t="s">
        <v>11</v>
      </c>
    </row>
    <row r="3268" spans="1:19" s="47" customFormat="1" ht="14" x14ac:dyDescent="0.15">
      <c r="A3268" s="8" t="s">
        <v>415</v>
      </c>
      <c r="B3268" s="114" t="s">
        <v>416</v>
      </c>
      <c r="C3268" s="40" t="s">
        <v>65</v>
      </c>
      <c r="D3268" s="6" t="s">
        <v>1317</v>
      </c>
      <c r="E3268" s="7" t="s">
        <v>1318</v>
      </c>
      <c r="F3268" s="6" t="s">
        <v>2795</v>
      </c>
      <c r="G3268" s="6" t="s">
        <v>4936</v>
      </c>
      <c r="H3268" s="6" t="s">
        <v>38</v>
      </c>
      <c r="I3268" s="8" t="s">
        <v>39</v>
      </c>
      <c r="J3268" s="15" t="s">
        <v>7586</v>
      </c>
      <c r="K3268" s="7" t="s">
        <v>2797</v>
      </c>
      <c r="L3268" s="19">
        <v>241122</v>
      </c>
      <c r="M3268" s="19">
        <f t="shared" si="153"/>
        <v>241122</v>
      </c>
      <c r="N3268" s="11">
        <f>M3268*(1+VOTOS!$P$3%)^Q3268</f>
        <v>242639.27463404989</v>
      </c>
      <c r="O3268" s="54">
        <f t="shared" si="151"/>
        <v>242639.27463404989</v>
      </c>
      <c r="P3268" s="103">
        <f t="shared" si="152"/>
        <v>1.6147003946500844E-6</v>
      </c>
      <c r="Q3268" s="6">
        <v>52</v>
      </c>
      <c r="R3268" s="6"/>
      <c r="S3268" s="6" t="s">
        <v>11</v>
      </c>
    </row>
    <row r="3269" spans="1:19" s="47" customFormat="1" ht="14" x14ac:dyDescent="0.15">
      <c r="A3269" s="8" t="s">
        <v>415</v>
      </c>
      <c r="B3269" s="114" t="s">
        <v>416</v>
      </c>
      <c r="C3269" s="40" t="s">
        <v>65</v>
      </c>
      <c r="D3269" s="6" t="s">
        <v>1188</v>
      </c>
      <c r="E3269" s="7" t="s">
        <v>1189</v>
      </c>
      <c r="F3269" s="6" t="s">
        <v>4353</v>
      </c>
      <c r="G3269" s="6" t="s">
        <v>4936</v>
      </c>
      <c r="H3269" s="6" t="s">
        <v>38</v>
      </c>
      <c r="I3269" s="8" t="s">
        <v>39</v>
      </c>
      <c r="J3269" s="15" t="s">
        <v>7586</v>
      </c>
      <c r="K3269" s="7" t="s">
        <v>4355</v>
      </c>
      <c r="L3269" s="19">
        <v>1352660</v>
      </c>
      <c r="M3269" s="19">
        <f t="shared" si="153"/>
        <v>1352660</v>
      </c>
      <c r="N3269" s="11">
        <f>M3269*(1+VOTOS!$P$3%)^Q3269</f>
        <v>1374039.7661547803</v>
      </c>
      <c r="O3269" s="54">
        <f t="shared" si="151"/>
        <v>1374039.7661547803</v>
      </c>
      <c r="P3269" s="103">
        <f t="shared" si="152"/>
        <v>9.1438723430954631E-6</v>
      </c>
      <c r="Q3269" s="6">
        <v>130</v>
      </c>
      <c r="R3269" s="6"/>
      <c r="S3269" s="6" t="s">
        <v>11</v>
      </c>
    </row>
    <row r="3270" spans="1:19" s="47" customFormat="1" ht="14" x14ac:dyDescent="0.15">
      <c r="A3270" s="8" t="s">
        <v>415</v>
      </c>
      <c r="B3270" s="114" t="s">
        <v>416</v>
      </c>
      <c r="C3270" s="40" t="s">
        <v>65</v>
      </c>
      <c r="D3270" s="6" t="s">
        <v>1188</v>
      </c>
      <c r="E3270" s="7" t="s">
        <v>1189</v>
      </c>
      <c r="F3270" s="6" t="s">
        <v>4353</v>
      </c>
      <c r="G3270" s="6" t="s">
        <v>4936</v>
      </c>
      <c r="H3270" s="6" t="s">
        <v>38</v>
      </c>
      <c r="I3270" s="8" t="s">
        <v>39</v>
      </c>
      <c r="J3270" s="15" t="s">
        <v>7586</v>
      </c>
      <c r="K3270" s="7" t="s">
        <v>4354</v>
      </c>
      <c r="L3270" s="19">
        <v>1003694</v>
      </c>
      <c r="M3270" s="19">
        <f t="shared" si="153"/>
        <v>1003694</v>
      </c>
      <c r="N3270" s="11">
        <f>M3270*(1+VOTOS!$P$3%)^Q3270</f>
        <v>1021281.4351312156</v>
      </c>
      <c r="O3270" s="54">
        <f t="shared" si="151"/>
        <v>1021281.4351312156</v>
      </c>
      <c r="P3270" s="103">
        <f t="shared" si="152"/>
        <v>6.7963586638737962E-6</v>
      </c>
      <c r="Q3270" s="6">
        <v>144</v>
      </c>
      <c r="R3270" s="6"/>
      <c r="S3270" s="6" t="s">
        <v>11</v>
      </c>
    </row>
    <row r="3271" spans="1:19" s="47" customFormat="1" ht="14" x14ac:dyDescent="0.15">
      <c r="A3271" s="8" t="s">
        <v>415</v>
      </c>
      <c r="B3271" s="114" t="s">
        <v>416</v>
      </c>
      <c r="C3271" s="40" t="s">
        <v>65</v>
      </c>
      <c r="D3271" s="6" t="s">
        <v>1188</v>
      </c>
      <c r="E3271" s="7" t="s">
        <v>1189</v>
      </c>
      <c r="F3271" s="6" t="s">
        <v>4353</v>
      </c>
      <c r="G3271" s="6" t="s">
        <v>4936</v>
      </c>
      <c r="H3271" s="6" t="s">
        <v>38</v>
      </c>
      <c r="I3271" s="8" t="s">
        <v>39</v>
      </c>
      <c r="J3271" s="15" t="s">
        <v>7586</v>
      </c>
      <c r="K3271" s="7" t="s">
        <v>2220</v>
      </c>
      <c r="L3271" s="19">
        <v>504796</v>
      </c>
      <c r="M3271" s="19">
        <f t="shared" si="153"/>
        <v>504796</v>
      </c>
      <c r="N3271" s="11">
        <f>M3271*(1+VOTOS!$P$3%)^Q3271</f>
        <v>514509.58447201754</v>
      </c>
      <c r="O3271" s="54">
        <f t="shared" ref="O3271:O3334" si="154">+IF(N3271&gt;0,N3271,L3271)</f>
        <v>514509.58447201754</v>
      </c>
      <c r="P3271" s="103">
        <f t="shared" ref="P3271:P3334" si="155">+O3271/$O$4</f>
        <v>3.42392562107352E-6</v>
      </c>
      <c r="Q3271" s="6">
        <v>158</v>
      </c>
      <c r="R3271" s="6"/>
      <c r="S3271" s="6" t="s">
        <v>11</v>
      </c>
    </row>
    <row r="3272" spans="1:19" s="47" customFormat="1" ht="14" x14ac:dyDescent="0.15">
      <c r="A3272" s="8" t="s">
        <v>415</v>
      </c>
      <c r="B3272" s="114" t="s">
        <v>416</v>
      </c>
      <c r="C3272" s="40" t="s">
        <v>65</v>
      </c>
      <c r="D3272" s="6" t="s">
        <v>1188</v>
      </c>
      <c r="E3272" s="7" t="s">
        <v>1189</v>
      </c>
      <c r="F3272" s="6" t="s">
        <v>4353</v>
      </c>
      <c r="G3272" s="6" t="s">
        <v>4936</v>
      </c>
      <c r="H3272" s="6" t="s">
        <v>38</v>
      </c>
      <c r="I3272" s="8" t="s">
        <v>39</v>
      </c>
      <c r="J3272" s="15" t="s">
        <v>7586</v>
      </c>
      <c r="K3272" s="7" t="s">
        <v>2323</v>
      </c>
      <c r="L3272" s="19">
        <v>170400</v>
      </c>
      <c r="M3272" s="19">
        <f t="shared" si="153"/>
        <v>170400</v>
      </c>
      <c r="N3272" s="11">
        <f>M3272*(1+VOTOS!$P$3%)^Q3272</f>
        <v>172780.37012823933</v>
      </c>
      <c r="O3272" s="54">
        <f t="shared" si="154"/>
        <v>172780.37012823933</v>
      </c>
      <c r="P3272" s="103">
        <f t="shared" si="155"/>
        <v>1.1498078052476377E-6</v>
      </c>
      <c r="Q3272" s="6">
        <v>115</v>
      </c>
      <c r="R3272" s="6"/>
      <c r="S3272" s="6" t="s">
        <v>11</v>
      </c>
    </row>
    <row r="3273" spans="1:19" s="47" customFormat="1" ht="14" x14ac:dyDescent="0.15">
      <c r="A3273" s="8" t="s">
        <v>415</v>
      </c>
      <c r="B3273" s="114" t="s">
        <v>416</v>
      </c>
      <c r="C3273" s="40" t="s">
        <v>65</v>
      </c>
      <c r="D3273" s="6" t="s">
        <v>1188</v>
      </c>
      <c r="E3273" s="7" t="s">
        <v>1189</v>
      </c>
      <c r="F3273" s="6" t="s">
        <v>4353</v>
      </c>
      <c r="G3273" s="6" t="s">
        <v>4936</v>
      </c>
      <c r="H3273" s="6" t="s">
        <v>38</v>
      </c>
      <c r="I3273" s="8" t="s">
        <v>39</v>
      </c>
      <c r="J3273" s="15" t="s">
        <v>7586</v>
      </c>
      <c r="K3273" s="7" t="s">
        <v>4356</v>
      </c>
      <c r="L3273" s="19">
        <v>123945</v>
      </c>
      <c r="M3273" s="19">
        <f t="shared" si="153"/>
        <v>123945</v>
      </c>
      <c r="N3273" s="11">
        <f>M3273*(1+VOTOS!$P$3%)^Q3273</f>
        <v>125706.75067343921</v>
      </c>
      <c r="O3273" s="54">
        <f t="shared" si="154"/>
        <v>125706.75067343921</v>
      </c>
      <c r="P3273" s="103">
        <f t="shared" si="155"/>
        <v>8.365452799375365E-7</v>
      </c>
      <c r="Q3273" s="6">
        <v>117</v>
      </c>
      <c r="R3273" s="6"/>
      <c r="S3273" s="6" t="s">
        <v>11</v>
      </c>
    </row>
    <row r="3274" spans="1:19" s="47" customFormat="1" ht="14" x14ac:dyDescent="0.15">
      <c r="A3274" s="8" t="s">
        <v>5234</v>
      </c>
      <c r="B3274" s="114" t="s">
        <v>416</v>
      </c>
      <c r="C3274" s="40" t="s">
        <v>65</v>
      </c>
      <c r="D3274" s="6" t="s">
        <v>69</v>
      </c>
      <c r="E3274" s="7" t="s">
        <v>70</v>
      </c>
      <c r="F3274" s="6" t="s">
        <v>5327</v>
      </c>
      <c r="G3274" s="6" t="s">
        <v>4936</v>
      </c>
      <c r="H3274" s="6" t="s">
        <v>38</v>
      </c>
      <c r="I3274" s="8" t="s">
        <v>39</v>
      </c>
      <c r="J3274" s="15" t="s">
        <v>7586</v>
      </c>
      <c r="K3274" s="7" t="s">
        <v>5328</v>
      </c>
      <c r="L3274" s="19">
        <v>7557037.5</v>
      </c>
      <c r="M3274" s="19">
        <f t="shared" si="153"/>
        <v>0</v>
      </c>
      <c r="N3274" s="11">
        <f>M3274*(1+VOTOS!$P$3%)^Q3274</f>
        <v>0</v>
      </c>
      <c r="O3274" s="54">
        <f t="shared" si="154"/>
        <v>7557037.5</v>
      </c>
      <c r="P3274" s="103">
        <f t="shared" si="155"/>
        <v>5.0290091956626363E-5</v>
      </c>
      <c r="Q3274" s="6">
        <v>0</v>
      </c>
      <c r="R3274" s="6"/>
      <c r="S3274" s="6" t="s">
        <v>93</v>
      </c>
    </row>
    <row r="3275" spans="1:19" s="47" customFormat="1" ht="14" x14ac:dyDescent="0.15">
      <c r="A3275" s="8" t="s">
        <v>5234</v>
      </c>
      <c r="B3275" s="114" t="s">
        <v>416</v>
      </c>
      <c r="C3275" s="40" t="s">
        <v>65</v>
      </c>
      <c r="D3275" s="6" t="s">
        <v>69</v>
      </c>
      <c r="E3275" s="7" t="s">
        <v>70</v>
      </c>
      <c r="F3275" s="6" t="s">
        <v>5327</v>
      </c>
      <c r="G3275" s="6" t="s">
        <v>4936</v>
      </c>
      <c r="H3275" s="6" t="s">
        <v>38</v>
      </c>
      <c r="I3275" s="8" t="s">
        <v>39</v>
      </c>
      <c r="J3275" s="15" t="s">
        <v>7586</v>
      </c>
      <c r="K3275" s="7" t="s">
        <v>3969</v>
      </c>
      <c r="L3275" s="19">
        <v>2523661.5</v>
      </c>
      <c r="M3275" s="19">
        <f t="shared" si="153"/>
        <v>0</v>
      </c>
      <c r="N3275" s="11">
        <f>M3275*(1+VOTOS!$P$3%)^Q3275</f>
        <v>0</v>
      </c>
      <c r="O3275" s="54">
        <f t="shared" si="154"/>
        <v>2523661.5</v>
      </c>
      <c r="P3275" s="103">
        <f t="shared" si="155"/>
        <v>1.6794301854714579E-5</v>
      </c>
      <c r="Q3275" s="6">
        <v>0</v>
      </c>
      <c r="R3275" s="6"/>
      <c r="S3275" s="6" t="s">
        <v>93</v>
      </c>
    </row>
    <row r="3276" spans="1:19" s="47" customFormat="1" ht="14" x14ac:dyDescent="0.15">
      <c r="A3276" s="8" t="s">
        <v>5234</v>
      </c>
      <c r="B3276" s="114" t="s">
        <v>416</v>
      </c>
      <c r="C3276" s="40" t="s">
        <v>65</v>
      </c>
      <c r="D3276" s="6" t="s">
        <v>69</v>
      </c>
      <c r="E3276" s="7" t="s">
        <v>70</v>
      </c>
      <c r="F3276" s="6" t="s">
        <v>5327</v>
      </c>
      <c r="G3276" s="6" t="s">
        <v>4936</v>
      </c>
      <c r="H3276" s="6" t="s">
        <v>38</v>
      </c>
      <c r="I3276" s="8" t="s">
        <v>39</v>
      </c>
      <c r="J3276" s="15" t="s">
        <v>7586</v>
      </c>
      <c r="K3276" s="7" t="s">
        <v>5329</v>
      </c>
      <c r="L3276" s="19">
        <v>1675009</v>
      </c>
      <c r="M3276" s="19">
        <f t="shared" si="153"/>
        <v>0</v>
      </c>
      <c r="N3276" s="11">
        <f>M3276*(1+VOTOS!$P$3%)^Q3276</f>
        <v>0</v>
      </c>
      <c r="O3276" s="54">
        <f t="shared" si="154"/>
        <v>1675009</v>
      </c>
      <c r="P3276" s="103">
        <f t="shared" si="155"/>
        <v>1.114674323611293E-5</v>
      </c>
      <c r="Q3276" s="6">
        <v>0</v>
      </c>
      <c r="R3276" s="6"/>
      <c r="S3276" s="6" t="s">
        <v>93</v>
      </c>
    </row>
    <row r="3277" spans="1:19" s="47" customFormat="1" ht="14" x14ac:dyDescent="0.15">
      <c r="A3277" s="8" t="s">
        <v>415</v>
      </c>
      <c r="B3277" s="114" t="s">
        <v>416</v>
      </c>
      <c r="C3277" s="40" t="s">
        <v>65</v>
      </c>
      <c r="D3277" s="6" t="s">
        <v>69</v>
      </c>
      <c r="E3277" s="7" t="s">
        <v>70</v>
      </c>
      <c r="F3277" s="6" t="s">
        <v>4357</v>
      </c>
      <c r="G3277" s="6" t="s">
        <v>4936</v>
      </c>
      <c r="H3277" s="6" t="s">
        <v>38</v>
      </c>
      <c r="I3277" s="8" t="s">
        <v>39</v>
      </c>
      <c r="J3277" s="15" t="s">
        <v>7586</v>
      </c>
      <c r="K3277" s="7" t="s">
        <v>4358</v>
      </c>
      <c r="L3277" s="19">
        <v>93345412</v>
      </c>
      <c r="M3277" s="19">
        <f t="shared" si="153"/>
        <v>93345412</v>
      </c>
      <c r="N3277" s="11">
        <f>M3277*(1+VOTOS!$P$3%)^Q3277</f>
        <v>97007491.587121353</v>
      </c>
      <c r="O3277" s="54">
        <f t="shared" si="154"/>
        <v>97007491.587121353</v>
      </c>
      <c r="P3277" s="103">
        <f t="shared" si="155"/>
        <v>6.4555927801046261E-4</v>
      </c>
      <c r="Q3277" s="6">
        <v>319</v>
      </c>
      <c r="R3277" s="6"/>
      <c r="S3277" s="6" t="s">
        <v>11</v>
      </c>
    </row>
    <row r="3278" spans="1:19" s="47" customFormat="1" ht="14" x14ac:dyDescent="0.15">
      <c r="A3278" s="8" t="s">
        <v>415</v>
      </c>
      <c r="B3278" s="114" t="s">
        <v>416</v>
      </c>
      <c r="C3278" s="40" t="s">
        <v>65</v>
      </c>
      <c r="D3278" s="6" t="s">
        <v>69</v>
      </c>
      <c r="E3278" s="7" t="s">
        <v>70</v>
      </c>
      <c r="F3278" s="6" t="s">
        <v>4357</v>
      </c>
      <c r="G3278" s="6" t="s">
        <v>4936</v>
      </c>
      <c r="H3278" s="6" t="s">
        <v>38</v>
      </c>
      <c r="I3278" s="8" t="s">
        <v>39</v>
      </c>
      <c r="J3278" s="15" t="s">
        <v>7586</v>
      </c>
      <c r="K3278" s="7" t="s">
        <v>4359</v>
      </c>
      <c r="L3278" s="19">
        <v>92685243</v>
      </c>
      <c r="M3278" s="19">
        <f t="shared" si="153"/>
        <v>92685243</v>
      </c>
      <c r="N3278" s="11">
        <f>M3278*(1+VOTOS!$P$3%)^Q3278</f>
        <v>95269839.322417498</v>
      </c>
      <c r="O3278" s="54">
        <f t="shared" si="154"/>
        <v>95269839.322417498</v>
      </c>
      <c r="P3278" s="103">
        <f t="shared" si="155"/>
        <v>6.3399566036524159E-4</v>
      </c>
      <c r="Q3278" s="6">
        <v>228</v>
      </c>
      <c r="R3278" s="6"/>
      <c r="S3278" s="6" t="s">
        <v>11</v>
      </c>
    </row>
    <row r="3279" spans="1:19" s="47" customFormat="1" ht="14" x14ac:dyDescent="0.15">
      <c r="A3279" s="8" t="s">
        <v>415</v>
      </c>
      <c r="B3279" s="114" t="s">
        <v>416</v>
      </c>
      <c r="C3279" s="40" t="s">
        <v>65</v>
      </c>
      <c r="D3279" s="6" t="s">
        <v>69</v>
      </c>
      <c r="E3279" s="7" t="s">
        <v>70</v>
      </c>
      <c r="F3279" s="6" t="s">
        <v>4357</v>
      </c>
      <c r="G3279" s="6" t="s">
        <v>4936</v>
      </c>
      <c r="H3279" s="6" t="s">
        <v>38</v>
      </c>
      <c r="I3279" s="8" t="s">
        <v>39</v>
      </c>
      <c r="J3279" s="15" t="s">
        <v>7586</v>
      </c>
      <c r="K3279" s="7" t="s">
        <v>2644</v>
      </c>
      <c r="L3279" s="19">
        <v>76236084</v>
      </c>
      <c r="M3279" s="19">
        <f t="shared" si="153"/>
        <v>76236084</v>
      </c>
      <c r="N3279" s="11">
        <f>M3279*(1+VOTOS!$P$3%)^Q3279</f>
        <v>79226939.158670977</v>
      </c>
      <c r="O3279" s="54">
        <f t="shared" si="154"/>
        <v>79226939.158670977</v>
      </c>
      <c r="P3279" s="103">
        <f t="shared" si="155"/>
        <v>5.2723438989572379E-4</v>
      </c>
      <c r="Q3279" s="6">
        <v>319</v>
      </c>
      <c r="R3279" s="6"/>
      <c r="S3279" s="6" t="s">
        <v>11</v>
      </c>
    </row>
    <row r="3280" spans="1:19" s="47" customFormat="1" ht="14" x14ac:dyDescent="0.15">
      <c r="A3280" s="14" t="s">
        <v>5234</v>
      </c>
      <c r="B3280" s="115" t="s">
        <v>416</v>
      </c>
      <c r="C3280" s="40" t="s">
        <v>65</v>
      </c>
      <c r="D3280" s="12" t="s">
        <v>1700</v>
      </c>
      <c r="E3280" s="51" t="s">
        <v>1701</v>
      </c>
      <c r="F3280" s="14" t="s">
        <v>2799</v>
      </c>
      <c r="G3280" s="14" t="s">
        <v>37</v>
      </c>
      <c r="H3280" s="14" t="s">
        <v>38</v>
      </c>
      <c r="I3280" s="14" t="s">
        <v>39</v>
      </c>
      <c r="J3280" s="15" t="s">
        <v>7586</v>
      </c>
      <c r="K3280" s="52" t="s">
        <v>5963</v>
      </c>
      <c r="L3280" s="109">
        <v>627128.5</v>
      </c>
      <c r="M3280" s="19">
        <f t="shared" si="153"/>
        <v>627128.5</v>
      </c>
      <c r="N3280" s="11">
        <f>M3280*(1+VOTOS!$P$3%)^Q3280</f>
        <v>639658.89013448067</v>
      </c>
      <c r="O3280" s="54">
        <f t="shared" si="154"/>
        <v>639658.89013448067</v>
      </c>
      <c r="P3280" s="103">
        <f t="shared" si="155"/>
        <v>4.2567612514476194E-6</v>
      </c>
      <c r="Q3280" s="6">
        <v>164</v>
      </c>
      <c r="R3280" s="6"/>
      <c r="S3280" s="6" t="s">
        <v>7</v>
      </c>
    </row>
    <row r="3281" spans="1:19" s="47" customFormat="1" ht="14" x14ac:dyDescent="0.15">
      <c r="A3281" s="8" t="s">
        <v>415</v>
      </c>
      <c r="B3281" s="114" t="s">
        <v>416</v>
      </c>
      <c r="C3281" s="40" t="s">
        <v>65</v>
      </c>
      <c r="D3281" s="6" t="s">
        <v>1700</v>
      </c>
      <c r="E3281" s="7" t="s">
        <v>1701</v>
      </c>
      <c r="F3281" s="6" t="s">
        <v>2799</v>
      </c>
      <c r="G3281" s="6" t="s">
        <v>5224</v>
      </c>
      <c r="H3281" s="6" t="s">
        <v>38</v>
      </c>
      <c r="I3281" s="8" t="s">
        <v>39</v>
      </c>
      <c r="J3281" s="15" t="s">
        <v>7586</v>
      </c>
      <c r="K3281" s="7" t="s">
        <v>2800</v>
      </c>
      <c r="L3281" s="19">
        <v>7028</v>
      </c>
      <c r="M3281" s="19">
        <f t="shared" si="153"/>
        <v>7028</v>
      </c>
      <c r="N3281" s="11">
        <f>M3281*(1+VOTOS!$P$3%)^Q3281</f>
        <v>7092.7289923372227</v>
      </c>
      <c r="O3281" s="54">
        <f t="shared" si="154"/>
        <v>7092.7289923372227</v>
      </c>
      <c r="P3281" s="103">
        <f t="shared" si="155"/>
        <v>4.7200241264922763E-8</v>
      </c>
      <c r="Q3281" s="6">
        <v>76</v>
      </c>
      <c r="R3281" s="6"/>
      <c r="S3281" s="6" t="s">
        <v>11</v>
      </c>
    </row>
    <row r="3282" spans="1:19" s="47" customFormat="1" ht="14" x14ac:dyDescent="0.15">
      <c r="A3282" s="8" t="s">
        <v>415</v>
      </c>
      <c r="B3282" s="114" t="s">
        <v>416</v>
      </c>
      <c r="C3282" s="40" t="s">
        <v>65</v>
      </c>
      <c r="D3282" s="6" t="s">
        <v>172</v>
      </c>
      <c r="E3282" s="7" t="s">
        <v>173</v>
      </c>
      <c r="F3282" s="6" t="s">
        <v>4360</v>
      </c>
      <c r="G3282" s="6" t="s">
        <v>4936</v>
      </c>
      <c r="H3282" s="6" t="s">
        <v>38</v>
      </c>
      <c r="I3282" s="8" t="s">
        <v>39</v>
      </c>
      <c r="J3282" s="15" t="s">
        <v>7586</v>
      </c>
      <c r="K3282" s="7" t="s">
        <v>5049</v>
      </c>
      <c r="L3282" s="19">
        <v>10000320</v>
      </c>
      <c r="M3282" s="19">
        <f t="shared" ref="M3282:M3345" si="156">+IF(Q3282&gt;0,L3282,0)</f>
        <v>0</v>
      </c>
      <c r="N3282" s="11">
        <f>M3282*(1+VOTOS!$P$3%)^Q3282</f>
        <v>0</v>
      </c>
      <c r="O3282" s="54">
        <f t="shared" si="154"/>
        <v>10000320</v>
      </c>
      <c r="P3282" s="103">
        <f t="shared" si="155"/>
        <v>6.6549492760316426E-5</v>
      </c>
      <c r="Q3282" s="6">
        <v>0</v>
      </c>
      <c r="R3282" s="6"/>
      <c r="S3282" s="6" t="s">
        <v>11</v>
      </c>
    </row>
    <row r="3283" spans="1:19" s="47" customFormat="1" ht="14" x14ac:dyDescent="0.15">
      <c r="A3283" s="8" t="s">
        <v>415</v>
      </c>
      <c r="B3283" s="114" t="s">
        <v>416</v>
      </c>
      <c r="C3283" s="40" t="s">
        <v>65</v>
      </c>
      <c r="D3283" s="6" t="s">
        <v>172</v>
      </c>
      <c r="E3283" s="7" t="s">
        <v>173</v>
      </c>
      <c r="F3283" s="6" t="s">
        <v>4360</v>
      </c>
      <c r="G3283" s="6" t="s">
        <v>4936</v>
      </c>
      <c r="H3283" s="6" t="s">
        <v>38</v>
      </c>
      <c r="I3283" s="8" t="s">
        <v>39</v>
      </c>
      <c r="J3283" s="15" t="s">
        <v>7586</v>
      </c>
      <c r="K3283" s="7" t="s">
        <v>4368</v>
      </c>
      <c r="L3283" s="19">
        <v>21581603</v>
      </c>
      <c r="M3283" s="19">
        <f t="shared" si="156"/>
        <v>21581603</v>
      </c>
      <c r="N3283" s="11">
        <f>M3283*(1+VOTOS!$P$3%)^Q3283</f>
        <v>26825154.723060004</v>
      </c>
      <c r="O3283" s="54">
        <f t="shared" si="154"/>
        <v>26825154.723060004</v>
      </c>
      <c r="P3283" s="103">
        <f t="shared" si="155"/>
        <v>1.7851433154505552E-4</v>
      </c>
      <c r="Q3283" s="6">
        <v>1803</v>
      </c>
      <c r="R3283" s="6"/>
      <c r="S3283" s="6" t="s">
        <v>11</v>
      </c>
    </row>
    <row r="3284" spans="1:19" s="47" customFormat="1" ht="14" x14ac:dyDescent="0.15">
      <c r="A3284" s="8" t="s">
        <v>415</v>
      </c>
      <c r="B3284" s="114" t="s">
        <v>416</v>
      </c>
      <c r="C3284" s="40" t="s">
        <v>65</v>
      </c>
      <c r="D3284" s="6" t="s">
        <v>172</v>
      </c>
      <c r="E3284" s="7" t="s">
        <v>173</v>
      </c>
      <c r="F3284" s="6" t="s">
        <v>4360</v>
      </c>
      <c r="G3284" s="6" t="s">
        <v>4936</v>
      </c>
      <c r="H3284" s="6" t="s">
        <v>38</v>
      </c>
      <c r="I3284" s="8" t="s">
        <v>39</v>
      </c>
      <c r="J3284" s="15" t="s">
        <v>7586</v>
      </c>
      <c r="K3284" s="7" t="s">
        <v>2045</v>
      </c>
      <c r="L3284" s="19">
        <v>19585375</v>
      </c>
      <c r="M3284" s="19">
        <f t="shared" si="156"/>
        <v>19585375</v>
      </c>
      <c r="N3284" s="11">
        <f>M3284*(1+VOTOS!$P$3%)^Q3284</f>
        <v>24086857.23769585</v>
      </c>
      <c r="O3284" s="54">
        <f t="shared" si="154"/>
        <v>24086857.23769585</v>
      </c>
      <c r="P3284" s="103">
        <f t="shared" si="155"/>
        <v>1.6029168380199987E-4</v>
      </c>
      <c r="Q3284" s="6">
        <v>1715</v>
      </c>
      <c r="R3284" s="6"/>
      <c r="S3284" s="6" t="s">
        <v>11</v>
      </c>
    </row>
    <row r="3285" spans="1:19" s="47" customFormat="1" ht="14" x14ac:dyDescent="0.15">
      <c r="A3285" s="8" t="s">
        <v>415</v>
      </c>
      <c r="B3285" s="114" t="s">
        <v>416</v>
      </c>
      <c r="C3285" s="40" t="s">
        <v>65</v>
      </c>
      <c r="D3285" s="6" t="s">
        <v>172</v>
      </c>
      <c r="E3285" s="7" t="s">
        <v>173</v>
      </c>
      <c r="F3285" s="6" t="s">
        <v>4360</v>
      </c>
      <c r="G3285" s="6" t="s">
        <v>4936</v>
      </c>
      <c r="H3285" s="6" t="s">
        <v>38</v>
      </c>
      <c r="I3285" s="8" t="s">
        <v>39</v>
      </c>
      <c r="J3285" s="15" t="s">
        <v>7586</v>
      </c>
      <c r="K3285" s="7" t="s">
        <v>4370</v>
      </c>
      <c r="L3285" s="19">
        <v>15394733</v>
      </c>
      <c r="M3285" s="19">
        <f t="shared" si="156"/>
        <v>15394733</v>
      </c>
      <c r="N3285" s="11">
        <f>M3285*(1+VOTOS!$P$3%)^Q3285</f>
        <v>18737640.335642237</v>
      </c>
      <c r="O3285" s="54">
        <f t="shared" si="154"/>
        <v>18737640.335642237</v>
      </c>
      <c r="P3285" s="103">
        <f t="shared" si="155"/>
        <v>1.2469405577643876E-4</v>
      </c>
      <c r="Q3285" s="6">
        <v>1629</v>
      </c>
      <c r="R3285" s="6"/>
      <c r="S3285" s="6" t="s">
        <v>11</v>
      </c>
    </row>
    <row r="3286" spans="1:19" s="47" customFormat="1" ht="14" x14ac:dyDescent="0.15">
      <c r="A3286" s="8" t="s">
        <v>415</v>
      </c>
      <c r="B3286" s="114" t="s">
        <v>416</v>
      </c>
      <c r="C3286" s="40" t="s">
        <v>65</v>
      </c>
      <c r="D3286" s="6" t="s">
        <v>172</v>
      </c>
      <c r="E3286" s="7" t="s">
        <v>173</v>
      </c>
      <c r="F3286" s="6" t="s">
        <v>4360</v>
      </c>
      <c r="G3286" s="6" t="s">
        <v>4936</v>
      </c>
      <c r="H3286" s="6" t="s">
        <v>38</v>
      </c>
      <c r="I3286" s="8" t="s">
        <v>39</v>
      </c>
      <c r="J3286" s="15" t="s">
        <v>7586</v>
      </c>
      <c r="K3286" s="7" t="s">
        <v>4374</v>
      </c>
      <c r="L3286" s="19">
        <v>12083475</v>
      </c>
      <c r="M3286" s="19">
        <f t="shared" si="156"/>
        <v>12083475</v>
      </c>
      <c r="N3286" s="11">
        <f>M3286*(1+VOTOS!$P$3%)^Q3286</f>
        <v>13930260.678258285</v>
      </c>
      <c r="O3286" s="54">
        <f t="shared" si="154"/>
        <v>13930260.678258285</v>
      </c>
      <c r="P3286" s="103">
        <f t="shared" si="155"/>
        <v>9.2702211744931194E-5</v>
      </c>
      <c r="Q3286" s="6">
        <v>1179</v>
      </c>
      <c r="R3286" s="6"/>
      <c r="S3286" s="6" t="s">
        <v>11</v>
      </c>
    </row>
    <row r="3287" spans="1:19" s="47" customFormat="1" ht="14" x14ac:dyDescent="0.15">
      <c r="A3287" s="8" t="s">
        <v>415</v>
      </c>
      <c r="B3287" s="114" t="s">
        <v>416</v>
      </c>
      <c r="C3287" s="40" t="s">
        <v>65</v>
      </c>
      <c r="D3287" s="6" t="s">
        <v>172</v>
      </c>
      <c r="E3287" s="7" t="s">
        <v>173</v>
      </c>
      <c r="F3287" s="6" t="s">
        <v>4360</v>
      </c>
      <c r="G3287" s="6" t="s">
        <v>4936</v>
      </c>
      <c r="H3287" s="6" t="s">
        <v>38</v>
      </c>
      <c r="I3287" s="8" t="s">
        <v>39</v>
      </c>
      <c r="J3287" s="15" t="s">
        <v>7586</v>
      </c>
      <c r="K3287" s="7" t="s">
        <v>2033</v>
      </c>
      <c r="L3287" s="19">
        <v>10800266</v>
      </c>
      <c r="M3287" s="19">
        <f t="shared" si="156"/>
        <v>10800266</v>
      </c>
      <c r="N3287" s="11">
        <f>M3287*(1+VOTOS!$P$3%)^Q3287</f>
        <v>12813582.924427301</v>
      </c>
      <c r="O3287" s="54">
        <f t="shared" si="154"/>
        <v>12813582.924427301</v>
      </c>
      <c r="P3287" s="103">
        <f t="shared" si="155"/>
        <v>8.5271015733785399E-5</v>
      </c>
      <c r="Q3287" s="6">
        <v>1417</v>
      </c>
      <c r="R3287" s="6"/>
      <c r="S3287" s="6" t="s">
        <v>11</v>
      </c>
    </row>
    <row r="3288" spans="1:19" s="47" customFormat="1" ht="14" x14ac:dyDescent="0.15">
      <c r="A3288" s="8" t="s">
        <v>415</v>
      </c>
      <c r="B3288" s="114" t="s">
        <v>416</v>
      </c>
      <c r="C3288" s="40" t="s">
        <v>65</v>
      </c>
      <c r="D3288" s="6" t="s">
        <v>172</v>
      </c>
      <c r="E3288" s="7" t="s">
        <v>173</v>
      </c>
      <c r="F3288" s="6" t="s">
        <v>4360</v>
      </c>
      <c r="G3288" s="6" t="s">
        <v>4936</v>
      </c>
      <c r="H3288" s="6" t="s">
        <v>38</v>
      </c>
      <c r="I3288" s="8" t="s">
        <v>39</v>
      </c>
      <c r="J3288" s="15" t="s">
        <v>7586</v>
      </c>
      <c r="K3288" s="7" t="s">
        <v>4371</v>
      </c>
      <c r="L3288" s="19">
        <v>9274966</v>
      </c>
      <c r="M3288" s="19">
        <f t="shared" si="156"/>
        <v>9274966</v>
      </c>
      <c r="N3288" s="11">
        <f>M3288*(1+VOTOS!$P$3%)^Q3288</f>
        <v>11134805.717485333</v>
      </c>
      <c r="O3288" s="54">
        <f t="shared" si="154"/>
        <v>11134805.717485333</v>
      </c>
      <c r="P3288" s="103">
        <f t="shared" si="155"/>
        <v>7.4099196074057635E-5</v>
      </c>
      <c r="Q3288" s="6">
        <v>1515</v>
      </c>
      <c r="R3288" s="6"/>
      <c r="S3288" s="6" t="s">
        <v>11</v>
      </c>
    </row>
    <row r="3289" spans="1:19" s="47" customFormat="1" ht="14" x14ac:dyDescent="0.15">
      <c r="A3289" s="8" t="s">
        <v>415</v>
      </c>
      <c r="B3289" s="114" t="s">
        <v>416</v>
      </c>
      <c r="C3289" s="40" t="s">
        <v>65</v>
      </c>
      <c r="D3289" s="6" t="s">
        <v>172</v>
      </c>
      <c r="E3289" s="7" t="s">
        <v>173</v>
      </c>
      <c r="F3289" s="6" t="s">
        <v>4360</v>
      </c>
      <c r="G3289" s="6" t="s">
        <v>4936</v>
      </c>
      <c r="H3289" s="6" t="s">
        <v>38</v>
      </c>
      <c r="I3289" s="8" t="s">
        <v>39</v>
      </c>
      <c r="J3289" s="15" t="s">
        <v>7586</v>
      </c>
      <c r="K3289" s="7" t="s">
        <v>4373</v>
      </c>
      <c r="L3289" s="19">
        <v>8736845</v>
      </c>
      <c r="M3289" s="19">
        <f t="shared" si="156"/>
        <v>8736845</v>
      </c>
      <c r="N3289" s="11">
        <f>M3289*(1+VOTOS!$P$3%)^Q3289</f>
        <v>10230109.710877443</v>
      </c>
      <c r="O3289" s="54">
        <f t="shared" si="154"/>
        <v>10230109.710877443</v>
      </c>
      <c r="P3289" s="103">
        <f t="shared" si="155"/>
        <v>6.8078682696281838E-5</v>
      </c>
      <c r="Q3289" s="6">
        <v>1308</v>
      </c>
      <c r="R3289" s="6"/>
      <c r="S3289" s="6" t="s">
        <v>11</v>
      </c>
    </row>
    <row r="3290" spans="1:19" s="47" customFormat="1" ht="14" x14ac:dyDescent="0.15">
      <c r="A3290" s="8" t="s">
        <v>415</v>
      </c>
      <c r="B3290" s="114" t="s">
        <v>416</v>
      </c>
      <c r="C3290" s="40" t="s">
        <v>65</v>
      </c>
      <c r="D3290" s="6" t="s">
        <v>172</v>
      </c>
      <c r="E3290" s="7" t="s">
        <v>173</v>
      </c>
      <c r="F3290" s="6" t="s">
        <v>4360</v>
      </c>
      <c r="G3290" s="6" t="s">
        <v>4936</v>
      </c>
      <c r="H3290" s="6" t="s">
        <v>38</v>
      </c>
      <c r="I3290" s="8" t="s">
        <v>39</v>
      </c>
      <c r="J3290" s="15" t="s">
        <v>7586</v>
      </c>
      <c r="K3290" s="7" t="s">
        <v>4361</v>
      </c>
      <c r="L3290" s="19">
        <v>4947576</v>
      </c>
      <c r="M3290" s="19">
        <f t="shared" si="156"/>
        <v>4947576</v>
      </c>
      <c r="N3290" s="11">
        <f>M3290*(1+VOTOS!$P$3%)^Q3290</f>
        <v>5570465.6260147365</v>
      </c>
      <c r="O3290" s="54">
        <f t="shared" si="154"/>
        <v>5570465.6260147365</v>
      </c>
      <c r="P3290" s="103">
        <f t="shared" si="155"/>
        <v>3.7069979945647659E-5</v>
      </c>
      <c r="Q3290" s="6">
        <v>983</v>
      </c>
      <c r="R3290" s="6"/>
      <c r="S3290" s="6" t="s">
        <v>11</v>
      </c>
    </row>
    <row r="3291" spans="1:19" s="47" customFormat="1" ht="14" x14ac:dyDescent="0.15">
      <c r="A3291" s="8" t="s">
        <v>415</v>
      </c>
      <c r="B3291" s="114" t="s">
        <v>416</v>
      </c>
      <c r="C3291" s="40" t="s">
        <v>65</v>
      </c>
      <c r="D3291" s="6" t="s">
        <v>172</v>
      </c>
      <c r="E3291" s="7" t="s">
        <v>173</v>
      </c>
      <c r="F3291" s="6" t="s">
        <v>4360</v>
      </c>
      <c r="G3291" s="6" t="s">
        <v>4936</v>
      </c>
      <c r="H3291" s="6" t="s">
        <v>38</v>
      </c>
      <c r="I3291" s="8" t="s">
        <v>39</v>
      </c>
      <c r="J3291" s="15" t="s">
        <v>7586</v>
      </c>
      <c r="K3291" s="7" t="s">
        <v>4366</v>
      </c>
      <c r="L3291" s="19">
        <v>4641004</v>
      </c>
      <c r="M3291" s="19">
        <f t="shared" si="156"/>
        <v>4641004</v>
      </c>
      <c r="N3291" s="11">
        <f>M3291*(1+VOTOS!$P$3%)^Q3291</f>
        <v>4822495.7209247062</v>
      </c>
      <c r="O3291" s="54">
        <f t="shared" si="154"/>
        <v>4822495.7209247062</v>
      </c>
      <c r="P3291" s="103">
        <f t="shared" si="155"/>
        <v>3.2092437448635214E-5</v>
      </c>
      <c r="Q3291" s="6">
        <v>318</v>
      </c>
      <c r="R3291" s="6"/>
      <c r="S3291" s="6" t="s">
        <v>11</v>
      </c>
    </row>
    <row r="3292" spans="1:19" s="47" customFormat="1" ht="14" x14ac:dyDescent="0.15">
      <c r="A3292" s="8" t="s">
        <v>415</v>
      </c>
      <c r="B3292" s="114" t="s">
        <v>416</v>
      </c>
      <c r="C3292" s="40" t="s">
        <v>65</v>
      </c>
      <c r="D3292" s="6" t="s">
        <v>172</v>
      </c>
      <c r="E3292" s="7" t="s">
        <v>173</v>
      </c>
      <c r="F3292" s="6" t="s">
        <v>4360</v>
      </c>
      <c r="G3292" s="6" t="s">
        <v>4936</v>
      </c>
      <c r="H3292" s="6" t="s">
        <v>38</v>
      </c>
      <c r="I3292" s="8" t="s">
        <v>39</v>
      </c>
      <c r="J3292" s="15" t="s">
        <v>7586</v>
      </c>
      <c r="K3292" s="7" t="s">
        <v>2062</v>
      </c>
      <c r="L3292" s="19">
        <v>4321833</v>
      </c>
      <c r="M3292" s="19">
        <f t="shared" si="156"/>
        <v>4321833</v>
      </c>
      <c r="N3292" s="11">
        <f>M3292*(1+VOTOS!$P$3%)^Q3292</f>
        <v>4407653.9883758547</v>
      </c>
      <c r="O3292" s="54">
        <f t="shared" si="154"/>
        <v>4407653.9883758547</v>
      </c>
      <c r="P3292" s="103">
        <f t="shared" si="155"/>
        <v>2.9331775102136606E-5</v>
      </c>
      <c r="Q3292" s="6">
        <v>163</v>
      </c>
      <c r="R3292" s="6"/>
      <c r="S3292" s="6" t="s">
        <v>11</v>
      </c>
    </row>
    <row r="3293" spans="1:19" s="47" customFormat="1" ht="14" x14ac:dyDescent="0.15">
      <c r="A3293" s="8" t="s">
        <v>415</v>
      </c>
      <c r="B3293" s="114" t="s">
        <v>416</v>
      </c>
      <c r="C3293" s="40" t="s">
        <v>65</v>
      </c>
      <c r="D3293" s="6" t="s">
        <v>172</v>
      </c>
      <c r="E3293" s="7" t="s">
        <v>173</v>
      </c>
      <c r="F3293" s="6" t="s">
        <v>4360</v>
      </c>
      <c r="G3293" s="6" t="s">
        <v>4936</v>
      </c>
      <c r="H3293" s="6" t="s">
        <v>38</v>
      </c>
      <c r="I3293" s="8" t="s">
        <v>39</v>
      </c>
      <c r="J3293" s="15" t="s">
        <v>7586</v>
      </c>
      <c r="K3293" s="7" t="s">
        <v>4362</v>
      </c>
      <c r="L3293" s="19">
        <v>3789649</v>
      </c>
      <c r="M3293" s="19">
        <f t="shared" si="156"/>
        <v>3789649</v>
      </c>
      <c r="N3293" s="11">
        <f>M3293*(1+VOTOS!$P$3%)^Q3293</f>
        <v>4205945.525401216</v>
      </c>
      <c r="O3293" s="54">
        <f t="shared" si="154"/>
        <v>4205945.525401216</v>
      </c>
      <c r="P3293" s="103">
        <f t="shared" si="155"/>
        <v>2.7989458466626417E-5</v>
      </c>
      <c r="Q3293" s="6">
        <v>864</v>
      </c>
      <c r="R3293" s="6"/>
      <c r="S3293" s="6" t="s">
        <v>11</v>
      </c>
    </row>
    <row r="3294" spans="1:19" s="47" customFormat="1" ht="14" x14ac:dyDescent="0.15">
      <c r="A3294" s="8" t="s">
        <v>415</v>
      </c>
      <c r="B3294" s="114" t="s">
        <v>416</v>
      </c>
      <c r="C3294" s="40" t="s">
        <v>65</v>
      </c>
      <c r="D3294" s="6" t="s">
        <v>172</v>
      </c>
      <c r="E3294" s="7" t="s">
        <v>173</v>
      </c>
      <c r="F3294" s="6" t="s">
        <v>4360</v>
      </c>
      <c r="G3294" s="6" t="s">
        <v>4936</v>
      </c>
      <c r="H3294" s="6" t="s">
        <v>38</v>
      </c>
      <c r="I3294" s="8" t="s">
        <v>39</v>
      </c>
      <c r="J3294" s="15" t="s">
        <v>7586</v>
      </c>
      <c r="K3294" s="7" t="s">
        <v>4372</v>
      </c>
      <c r="L3294" s="19">
        <v>3736970</v>
      </c>
      <c r="M3294" s="19">
        <f t="shared" si="156"/>
        <v>3736970</v>
      </c>
      <c r="N3294" s="11">
        <f>M3294*(1+VOTOS!$P$3%)^Q3294</f>
        <v>4463644.1409424664</v>
      </c>
      <c r="O3294" s="54">
        <f t="shared" si="154"/>
        <v>4463644.1409424664</v>
      </c>
      <c r="P3294" s="103">
        <f t="shared" si="155"/>
        <v>2.9704374804234214E-5</v>
      </c>
      <c r="Q3294" s="6">
        <v>1473</v>
      </c>
      <c r="R3294" s="6"/>
      <c r="S3294" s="6" t="s">
        <v>11</v>
      </c>
    </row>
    <row r="3295" spans="1:19" s="47" customFormat="1" ht="14" x14ac:dyDescent="0.15">
      <c r="A3295" s="8" t="s">
        <v>415</v>
      </c>
      <c r="B3295" s="114" t="s">
        <v>416</v>
      </c>
      <c r="C3295" s="40" t="s">
        <v>65</v>
      </c>
      <c r="D3295" s="6" t="s">
        <v>172</v>
      </c>
      <c r="E3295" s="7" t="s">
        <v>173</v>
      </c>
      <c r="F3295" s="6" t="s">
        <v>4360</v>
      </c>
      <c r="G3295" s="6" t="s">
        <v>4936</v>
      </c>
      <c r="H3295" s="6" t="s">
        <v>38</v>
      </c>
      <c r="I3295" s="8" t="s">
        <v>39</v>
      </c>
      <c r="J3295" s="15" t="s">
        <v>7586</v>
      </c>
      <c r="K3295" s="7" t="s">
        <v>3626</v>
      </c>
      <c r="L3295" s="19">
        <v>3709653</v>
      </c>
      <c r="M3295" s="19">
        <f t="shared" si="156"/>
        <v>3709653</v>
      </c>
      <c r="N3295" s="11">
        <f>M3295*(1+VOTOS!$P$3%)^Q3295</f>
        <v>3854723.1845987421</v>
      </c>
      <c r="O3295" s="54">
        <f t="shared" si="154"/>
        <v>3854723.1845987421</v>
      </c>
      <c r="P3295" s="103">
        <f t="shared" si="155"/>
        <v>2.5652166397323073E-5</v>
      </c>
      <c r="Q3295" s="6">
        <v>318</v>
      </c>
      <c r="R3295" s="6"/>
      <c r="S3295" s="6" t="s">
        <v>11</v>
      </c>
    </row>
    <row r="3296" spans="1:19" s="47" customFormat="1" ht="14" x14ac:dyDescent="0.15">
      <c r="A3296" s="8" t="s">
        <v>415</v>
      </c>
      <c r="B3296" s="114" t="s">
        <v>416</v>
      </c>
      <c r="C3296" s="40" t="s">
        <v>65</v>
      </c>
      <c r="D3296" s="6" t="s">
        <v>172</v>
      </c>
      <c r="E3296" s="7" t="s">
        <v>173</v>
      </c>
      <c r="F3296" s="6" t="s">
        <v>4360</v>
      </c>
      <c r="G3296" s="6" t="s">
        <v>4936</v>
      </c>
      <c r="H3296" s="6" t="s">
        <v>38</v>
      </c>
      <c r="I3296" s="8" t="s">
        <v>39</v>
      </c>
      <c r="J3296" s="15" t="s">
        <v>7586</v>
      </c>
      <c r="K3296" s="7" t="s">
        <v>4363</v>
      </c>
      <c r="L3296" s="19">
        <v>3702652</v>
      </c>
      <c r="M3296" s="19">
        <f t="shared" si="156"/>
        <v>3702652</v>
      </c>
      <c r="N3296" s="11">
        <f>M3296*(1+VOTOS!$P$3%)^Q3296</f>
        <v>4044474.6602415643</v>
      </c>
      <c r="O3296" s="54">
        <f t="shared" si="154"/>
        <v>4044474.6602415643</v>
      </c>
      <c r="P3296" s="103">
        <f t="shared" si="155"/>
        <v>2.6914912434905006E-5</v>
      </c>
      <c r="Q3296" s="6">
        <v>732</v>
      </c>
      <c r="R3296" s="6"/>
      <c r="S3296" s="6" t="s">
        <v>11</v>
      </c>
    </row>
    <row r="3297" spans="1:20" s="47" customFormat="1" ht="14" x14ac:dyDescent="0.15">
      <c r="A3297" s="8" t="s">
        <v>415</v>
      </c>
      <c r="B3297" s="114" t="s">
        <v>416</v>
      </c>
      <c r="C3297" s="40" t="s">
        <v>65</v>
      </c>
      <c r="D3297" s="6" t="s">
        <v>172</v>
      </c>
      <c r="E3297" s="7" t="s">
        <v>173</v>
      </c>
      <c r="F3297" s="6" t="s">
        <v>4360</v>
      </c>
      <c r="G3297" s="6" t="s">
        <v>4936</v>
      </c>
      <c r="H3297" s="6" t="s">
        <v>38</v>
      </c>
      <c r="I3297" s="8" t="s">
        <v>39</v>
      </c>
      <c r="J3297" s="15" t="s">
        <v>7586</v>
      </c>
      <c r="K3297" s="7" t="s">
        <v>2051</v>
      </c>
      <c r="L3297" s="19">
        <v>2861689</v>
      </c>
      <c r="M3297" s="19">
        <f t="shared" si="156"/>
        <v>2861689</v>
      </c>
      <c r="N3297" s="11">
        <f>M3297*(1+VOTOS!$P$3%)^Q3297</f>
        <v>3016956.8601352102</v>
      </c>
      <c r="O3297" s="54">
        <f t="shared" si="154"/>
        <v>3016956.8601352102</v>
      </c>
      <c r="P3297" s="103">
        <f t="shared" si="155"/>
        <v>2.0077052406498508E-5</v>
      </c>
      <c r="Q3297" s="6">
        <v>438</v>
      </c>
      <c r="R3297" s="6"/>
      <c r="S3297" s="6" t="s">
        <v>11</v>
      </c>
    </row>
    <row r="3298" spans="1:20" s="47" customFormat="1" ht="14" x14ac:dyDescent="0.15">
      <c r="A3298" s="8" t="s">
        <v>415</v>
      </c>
      <c r="B3298" s="114" t="s">
        <v>416</v>
      </c>
      <c r="C3298" s="40" t="s">
        <v>65</v>
      </c>
      <c r="D3298" s="6" t="s">
        <v>172</v>
      </c>
      <c r="E3298" s="7" t="s">
        <v>173</v>
      </c>
      <c r="F3298" s="6" t="s">
        <v>4360</v>
      </c>
      <c r="G3298" s="6" t="s">
        <v>4936</v>
      </c>
      <c r="H3298" s="6" t="s">
        <v>38</v>
      </c>
      <c r="I3298" s="8" t="s">
        <v>39</v>
      </c>
      <c r="J3298" s="15" t="s">
        <v>7586</v>
      </c>
      <c r="K3298" s="7" t="s">
        <v>4364</v>
      </c>
      <c r="L3298" s="19">
        <v>2385354</v>
      </c>
      <c r="M3298" s="19">
        <f t="shared" si="156"/>
        <v>2385354</v>
      </c>
      <c r="N3298" s="11">
        <f>M3298*(1+VOTOS!$P$3%)^Q3298</f>
        <v>2564405.0828915294</v>
      </c>
      <c r="O3298" s="54">
        <f t="shared" si="154"/>
        <v>2564405.0828915294</v>
      </c>
      <c r="P3298" s="103">
        <f t="shared" si="155"/>
        <v>1.7065439655771862E-5</v>
      </c>
      <c r="Q3298" s="6">
        <v>600</v>
      </c>
      <c r="R3298" s="6"/>
      <c r="S3298" s="6" t="s">
        <v>11</v>
      </c>
    </row>
    <row r="3299" spans="1:20" s="47" customFormat="1" ht="14" x14ac:dyDescent="0.15">
      <c r="A3299" s="8" t="s">
        <v>415</v>
      </c>
      <c r="B3299" s="114" t="s">
        <v>416</v>
      </c>
      <c r="C3299" s="40" t="s">
        <v>65</v>
      </c>
      <c r="D3299" s="6" t="s">
        <v>172</v>
      </c>
      <c r="E3299" s="7" t="s">
        <v>173</v>
      </c>
      <c r="F3299" s="6" t="s">
        <v>4360</v>
      </c>
      <c r="G3299" s="6" t="s">
        <v>4936</v>
      </c>
      <c r="H3299" s="6" t="s">
        <v>38</v>
      </c>
      <c r="I3299" s="8" t="s">
        <v>39</v>
      </c>
      <c r="J3299" s="15" t="s">
        <v>7586</v>
      </c>
      <c r="K3299" s="7" t="s">
        <v>4367</v>
      </c>
      <c r="L3299" s="19">
        <v>1717614</v>
      </c>
      <c r="M3299" s="19">
        <f t="shared" si="156"/>
        <v>1717614</v>
      </c>
      <c r="N3299" s="11">
        <f>M3299*(1+VOTOS!$P$3%)^Q3299</f>
        <v>1726130.1839172849</v>
      </c>
      <c r="O3299" s="54">
        <f t="shared" si="154"/>
        <v>1726130.1839172849</v>
      </c>
      <c r="P3299" s="103">
        <f t="shared" si="155"/>
        <v>1.148694123567716E-5</v>
      </c>
      <c r="Q3299" s="6">
        <v>41</v>
      </c>
      <c r="R3299" s="6"/>
      <c r="S3299" s="6" t="s">
        <v>11</v>
      </c>
    </row>
    <row r="3300" spans="1:20" s="47" customFormat="1" ht="14" x14ac:dyDescent="0.15">
      <c r="A3300" s="8" t="s">
        <v>415</v>
      </c>
      <c r="B3300" s="114" t="s">
        <v>416</v>
      </c>
      <c r="C3300" s="40" t="s">
        <v>65</v>
      </c>
      <c r="D3300" s="6" t="s">
        <v>172</v>
      </c>
      <c r="E3300" s="7" t="s">
        <v>173</v>
      </c>
      <c r="F3300" s="6" t="s">
        <v>4360</v>
      </c>
      <c r="G3300" s="6" t="s">
        <v>4936</v>
      </c>
      <c r="H3300" s="6" t="s">
        <v>38</v>
      </c>
      <c r="I3300" s="8" t="s">
        <v>39</v>
      </c>
      <c r="J3300" s="15" t="s">
        <v>7586</v>
      </c>
      <c r="K3300" s="7" t="s">
        <v>4369</v>
      </c>
      <c r="L3300" s="19">
        <v>240000</v>
      </c>
      <c r="M3300" s="19">
        <f t="shared" si="156"/>
        <v>240000</v>
      </c>
      <c r="N3300" s="11">
        <f>M3300*(1+VOTOS!$P$3%)^Q3300</f>
        <v>293351.02961002209</v>
      </c>
      <c r="O3300" s="54">
        <f t="shared" si="154"/>
        <v>293351.02961002209</v>
      </c>
      <c r="P3300" s="103">
        <f t="shared" si="155"/>
        <v>1.9521737525662714E-6</v>
      </c>
      <c r="Q3300" s="6">
        <v>1664</v>
      </c>
      <c r="R3300" s="6"/>
      <c r="S3300" s="6" t="s">
        <v>11</v>
      </c>
    </row>
    <row r="3301" spans="1:20" s="47" customFormat="1" ht="14" x14ac:dyDescent="0.15">
      <c r="A3301" s="8" t="s">
        <v>415</v>
      </c>
      <c r="B3301" s="114" t="s">
        <v>416</v>
      </c>
      <c r="C3301" s="40" t="s">
        <v>65</v>
      </c>
      <c r="D3301" s="6" t="s">
        <v>172</v>
      </c>
      <c r="E3301" s="7" t="s">
        <v>173</v>
      </c>
      <c r="F3301" s="6" t="s">
        <v>4360</v>
      </c>
      <c r="G3301" s="6" t="s">
        <v>4936</v>
      </c>
      <c r="H3301" s="6" t="s">
        <v>38</v>
      </c>
      <c r="I3301" s="8" t="s">
        <v>39</v>
      </c>
      <c r="J3301" s="15" t="s">
        <v>7586</v>
      </c>
      <c r="K3301" s="7" t="s">
        <v>4365</v>
      </c>
      <c r="L3301" s="19">
        <v>123829</v>
      </c>
      <c r="M3301" s="19">
        <f t="shared" si="156"/>
        <v>123829</v>
      </c>
      <c r="N3301" s="11">
        <f>M3301*(1+VOTOS!$P$3%)^Q3301</f>
        <v>131765.90060181433</v>
      </c>
      <c r="O3301" s="54">
        <f t="shared" si="154"/>
        <v>131765.90060181433</v>
      </c>
      <c r="P3301" s="103">
        <f t="shared" si="155"/>
        <v>8.7686732506129964E-7</v>
      </c>
      <c r="Q3301" s="6">
        <v>515</v>
      </c>
      <c r="R3301" s="6"/>
      <c r="S3301" s="6" t="s">
        <v>11</v>
      </c>
      <c r="T3301" s="75"/>
    </row>
    <row r="3302" spans="1:20" s="47" customFormat="1" ht="14" x14ac:dyDescent="0.15">
      <c r="A3302" s="8" t="s">
        <v>415</v>
      </c>
      <c r="B3302" s="114" t="s">
        <v>416</v>
      </c>
      <c r="C3302" s="40" t="s">
        <v>65</v>
      </c>
      <c r="D3302" s="6" t="s">
        <v>172</v>
      </c>
      <c r="E3302" s="7" t="s">
        <v>173</v>
      </c>
      <c r="F3302" s="6" t="s">
        <v>4360</v>
      </c>
      <c r="G3302" s="6" t="s">
        <v>4936</v>
      </c>
      <c r="H3302" s="6" t="s">
        <v>38</v>
      </c>
      <c r="I3302" s="8" t="s">
        <v>39</v>
      </c>
      <c r="J3302" s="15" t="s">
        <v>7586</v>
      </c>
      <c r="K3302" s="7" t="s">
        <v>5049</v>
      </c>
      <c r="L3302" s="19">
        <v>1397897</v>
      </c>
      <c r="M3302" s="19">
        <f t="shared" si="156"/>
        <v>0</v>
      </c>
      <c r="N3302" s="11">
        <f>M3302*(1+VOTOS!$P$3%)^Q3302</f>
        <v>0</v>
      </c>
      <c r="O3302" s="54">
        <f t="shared" si="154"/>
        <v>1397897</v>
      </c>
      <c r="P3302" s="103">
        <f t="shared" si="155"/>
        <v>9.3026359437666039E-6</v>
      </c>
      <c r="Q3302" s="6">
        <v>0</v>
      </c>
      <c r="R3302" s="6"/>
      <c r="S3302" s="6" t="s">
        <v>11</v>
      </c>
      <c r="T3302" s="75"/>
    </row>
    <row r="3303" spans="1:20" s="47" customFormat="1" ht="14" x14ac:dyDescent="0.15">
      <c r="A3303" s="8" t="s">
        <v>415</v>
      </c>
      <c r="B3303" s="114" t="s">
        <v>416</v>
      </c>
      <c r="C3303" s="40" t="s">
        <v>65</v>
      </c>
      <c r="D3303" s="6" t="s">
        <v>1138</v>
      </c>
      <c r="E3303" s="7" t="s">
        <v>1139</v>
      </c>
      <c r="F3303" s="6" t="s">
        <v>2801</v>
      </c>
      <c r="G3303" s="6" t="s">
        <v>4936</v>
      </c>
      <c r="H3303" s="6" t="s">
        <v>38</v>
      </c>
      <c r="I3303" s="8" t="s">
        <v>39</v>
      </c>
      <c r="J3303" s="15" t="s">
        <v>7586</v>
      </c>
      <c r="K3303" s="7" t="s">
        <v>2802</v>
      </c>
      <c r="L3303" s="19">
        <v>452752</v>
      </c>
      <c r="M3303" s="19">
        <f t="shared" si="156"/>
        <v>452752</v>
      </c>
      <c r="N3303" s="11">
        <f>M3303*(1+VOTOS!$P$3%)^Q3303</f>
        <v>454064.68831735465</v>
      </c>
      <c r="O3303" s="54">
        <f t="shared" si="154"/>
        <v>454064.68831735465</v>
      </c>
      <c r="P3303" s="103">
        <f t="shared" si="155"/>
        <v>3.0216807750043127E-6</v>
      </c>
      <c r="Q3303" s="6">
        <v>24</v>
      </c>
      <c r="R3303" s="6"/>
      <c r="S3303" s="6" t="s">
        <v>11</v>
      </c>
      <c r="T3303" s="75"/>
    </row>
    <row r="3304" spans="1:20" s="47" customFormat="1" ht="14" x14ac:dyDescent="0.15">
      <c r="A3304" s="8" t="s">
        <v>415</v>
      </c>
      <c r="B3304" s="114" t="s">
        <v>416</v>
      </c>
      <c r="C3304" s="40" t="s">
        <v>65</v>
      </c>
      <c r="D3304" s="6" t="s">
        <v>1138</v>
      </c>
      <c r="E3304" s="7" t="s">
        <v>1139</v>
      </c>
      <c r="F3304" s="6" t="s">
        <v>2801</v>
      </c>
      <c r="G3304" s="6" t="s">
        <v>4936</v>
      </c>
      <c r="H3304" s="6" t="s">
        <v>38</v>
      </c>
      <c r="I3304" s="8" t="s">
        <v>39</v>
      </c>
      <c r="J3304" s="15" t="s">
        <v>7586</v>
      </c>
      <c r="K3304" s="7" t="s">
        <v>2803</v>
      </c>
      <c r="L3304" s="19">
        <v>452752</v>
      </c>
      <c r="M3304" s="19">
        <f t="shared" si="156"/>
        <v>452752</v>
      </c>
      <c r="N3304" s="11">
        <f>M3304*(1+VOTOS!$P$3%)^Q3304</f>
        <v>454064.68831735465</v>
      </c>
      <c r="O3304" s="54">
        <f t="shared" si="154"/>
        <v>454064.68831735465</v>
      </c>
      <c r="P3304" s="103">
        <f t="shared" si="155"/>
        <v>3.0216807750043127E-6</v>
      </c>
      <c r="Q3304" s="6">
        <v>24</v>
      </c>
      <c r="R3304" s="6"/>
      <c r="S3304" s="6" t="s">
        <v>11</v>
      </c>
      <c r="T3304" s="75"/>
    </row>
    <row r="3305" spans="1:20" s="47" customFormat="1" ht="14" x14ac:dyDescent="0.15">
      <c r="A3305" s="8" t="s">
        <v>415</v>
      </c>
      <c r="B3305" s="114" t="s">
        <v>416</v>
      </c>
      <c r="C3305" s="40" t="s">
        <v>65</v>
      </c>
      <c r="D3305" s="6" t="s">
        <v>1138</v>
      </c>
      <c r="E3305" s="7" t="s">
        <v>1139</v>
      </c>
      <c r="F3305" s="6" t="s">
        <v>2801</v>
      </c>
      <c r="G3305" s="6" t="s">
        <v>4936</v>
      </c>
      <c r="H3305" s="6" t="s">
        <v>38</v>
      </c>
      <c r="I3305" s="8" t="s">
        <v>39</v>
      </c>
      <c r="J3305" s="15" t="s">
        <v>7586</v>
      </c>
      <c r="K3305" s="7" t="s">
        <v>2804</v>
      </c>
      <c r="L3305" s="19">
        <v>2825041</v>
      </c>
      <c r="M3305" s="19">
        <f t="shared" si="156"/>
        <v>2825041</v>
      </c>
      <c r="N3305" s="11">
        <f>M3305*(1+VOTOS!$P$3%)^Q3305</f>
        <v>2830840.3622617447</v>
      </c>
      <c r="O3305" s="54">
        <f t="shared" si="154"/>
        <v>2830840.3622617447</v>
      </c>
      <c r="P3305" s="103">
        <f t="shared" si="155"/>
        <v>1.8838496187516948E-5</v>
      </c>
      <c r="Q3305" s="6">
        <v>17</v>
      </c>
      <c r="R3305" s="6"/>
      <c r="S3305" s="6" t="s">
        <v>11</v>
      </c>
      <c r="T3305" s="75"/>
    </row>
    <row r="3306" spans="1:20" s="47" customFormat="1" ht="14" x14ac:dyDescent="0.15">
      <c r="A3306" s="8" t="s">
        <v>415</v>
      </c>
      <c r="B3306" s="114" t="s">
        <v>416</v>
      </c>
      <c r="C3306" s="40" t="s">
        <v>65</v>
      </c>
      <c r="D3306" s="6" t="s">
        <v>1567</v>
      </c>
      <c r="E3306" s="7" t="s">
        <v>1568</v>
      </c>
      <c r="F3306" s="6" t="s">
        <v>5132</v>
      </c>
      <c r="G3306" s="6" t="s">
        <v>5224</v>
      </c>
      <c r="H3306" s="6" t="s">
        <v>38</v>
      </c>
      <c r="I3306" s="8" t="s">
        <v>39</v>
      </c>
      <c r="J3306" s="15" t="s">
        <v>7586</v>
      </c>
      <c r="K3306" s="7" t="s">
        <v>5133</v>
      </c>
      <c r="L3306" s="19">
        <v>1190512</v>
      </c>
      <c r="M3306" s="19">
        <f t="shared" si="156"/>
        <v>0</v>
      </c>
      <c r="N3306" s="11">
        <f>M3306*(1+VOTOS!$P$3%)^Q3306</f>
        <v>0</v>
      </c>
      <c r="O3306" s="54">
        <f t="shared" si="154"/>
        <v>1190512</v>
      </c>
      <c r="P3306" s="103">
        <f t="shared" si="155"/>
        <v>7.9225434511165476E-6</v>
      </c>
      <c r="Q3306" s="6">
        <v>0</v>
      </c>
      <c r="R3306" s="6"/>
      <c r="S3306" s="6" t="s">
        <v>11</v>
      </c>
      <c r="T3306" s="75"/>
    </row>
    <row r="3307" spans="1:20" s="47" customFormat="1" ht="28" x14ac:dyDescent="0.15">
      <c r="A3307" s="8" t="s">
        <v>5234</v>
      </c>
      <c r="B3307" s="114" t="s">
        <v>416</v>
      </c>
      <c r="C3307" s="40" t="s">
        <v>65</v>
      </c>
      <c r="D3307" s="6" t="s">
        <v>467</v>
      </c>
      <c r="E3307" s="7" t="s">
        <v>468</v>
      </c>
      <c r="F3307" s="6" t="s">
        <v>5259</v>
      </c>
      <c r="G3307" s="6" t="s">
        <v>118</v>
      </c>
      <c r="H3307" s="6" t="s">
        <v>38</v>
      </c>
      <c r="I3307" s="8" t="s">
        <v>39</v>
      </c>
      <c r="J3307" s="15" t="s">
        <v>7586</v>
      </c>
      <c r="K3307" s="7" t="s">
        <v>5298</v>
      </c>
      <c r="L3307" s="19">
        <v>14821181</v>
      </c>
      <c r="M3307" s="19">
        <f t="shared" si="156"/>
        <v>0</v>
      </c>
      <c r="N3307" s="11">
        <f>M3307*(1+VOTOS!$P$3%)^Q3307</f>
        <v>0</v>
      </c>
      <c r="O3307" s="54">
        <f t="shared" si="154"/>
        <v>14821181</v>
      </c>
      <c r="P3307" s="103">
        <f t="shared" si="155"/>
        <v>9.8631051572233624E-5</v>
      </c>
      <c r="Q3307" s="6">
        <v>0</v>
      </c>
      <c r="R3307" s="6"/>
      <c r="S3307" s="6" t="s">
        <v>93</v>
      </c>
    </row>
    <row r="3308" spans="1:20" s="47" customFormat="1" ht="28" x14ac:dyDescent="0.15">
      <c r="A3308" s="8" t="s">
        <v>5234</v>
      </c>
      <c r="B3308" s="114" t="s">
        <v>416</v>
      </c>
      <c r="C3308" s="40" t="s">
        <v>65</v>
      </c>
      <c r="D3308" s="6" t="s">
        <v>467</v>
      </c>
      <c r="E3308" s="7" t="s">
        <v>468</v>
      </c>
      <c r="F3308" s="6" t="s">
        <v>5259</v>
      </c>
      <c r="G3308" s="6" t="s">
        <v>118</v>
      </c>
      <c r="H3308" s="6" t="s">
        <v>38</v>
      </c>
      <c r="I3308" s="8" t="s">
        <v>39</v>
      </c>
      <c r="J3308" s="15" t="s">
        <v>7586</v>
      </c>
      <c r="K3308" s="7" t="s">
        <v>5260</v>
      </c>
      <c r="L3308" s="19">
        <v>10759626</v>
      </c>
      <c r="M3308" s="19">
        <f t="shared" si="156"/>
        <v>0</v>
      </c>
      <c r="N3308" s="11">
        <f>M3308*(1+VOTOS!$P$3%)^Q3308</f>
        <v>0</v>
      </c>
      <c r="O3308" s="54">
        <f t="shared" si="154"/>
        <v>10759626</v>
      </c>
      <c r="P3308" s="103">
        <f t="shared" si="155"/>
        <v>7.1602473979903879E-5</v>
      </c>
      <c r="Q3308" s="6">
        <v>0</v>
      </c>
      <c r="R3308" s="6"/>
      <c r="S3308" s="6" t="s">
        <v>93</v>
      </c>
    </row>
    <row r="3309" spans="1:20" s="47" customFormat="1" ht="28" x14ac:dyDescent="0.15">
      <c r="A3309" s="8" t="s">
        <v>5234</v>
      </c>
      <c r="B3309" s="114" t="s">
        <v>416</v>
      </c>
      <c r="C3309" s="40" t="s">
        <v>65</v>
      </c>
      <c r="D3309" s="6" t="s">
        <v>467</v>
      </c>
      <c r="E3309" s="7" t="s">
        <v>468</v>
      </c>
      <c r="F3309" s="6" t="s">
        <v>5259</v>
      </c>
      <c r="G3309" s="6" t="s">
        <v>118</v>
      </c>
      <c r="H3309" s="6" t="s">
        <v>38</v>
      </c>
      <c r="I3309" s="8" t="s">
        <v>39</v>
      </c>
      <c r="J3309" s="15" t="s">
        <v>7586</v>
      </c>
      <c r="K3309" s="7" t="s">
        <v>5297</v>
      </c>
      <c r="L3309" s="19">
        <v>7533981.5</v>
      </c>
      <c r="M3309" s="19">
        <f t="shared" si="156"/>
        <v>0</v>
      </c>
      <c r="N3309" s="11">
        <f>M3309*(1+VOTOS!$P$3%)^Q3309</f>
        <v>0</v>
      </c>
      <c r="O3309" s="54">
        <f t="shared" si="154"/>
        <v>7533981.5</v>
      </c>
      <c r="P3309" s="103">
        <f t="shared" si="155"/>
        <v>5.0136660355929398E-5</v>
      </c>
      <c r="Q3309" s="6">
        <v>0</v>
      </c>
      <c r="R3309" s="6"/>
      <c r="S3309" s="6" t="s">
        <v>93</v>
      </c>
      <c r="T3309" s="75"/>
    </row>
    <row r="3310" spans="1:20" s="47" customFormat="1" ht="28" x14ac:dyDescent="0.15">
      <c r="A3310" s="8" t="s">
        <v>5234</v>
      </c>
      <c r="B3310" s="114" t="s">
        <v>416</v>
      </c>
      <c r="C3310" s="40" t="s">
        <v>65</v>
      </c>
      <c r="D3310" s="6" t="s">
        <v>467</v>
      </c>
      <c r="E3310" s="7" t="s">
        <v>468</v>
      </c>
      <c r="F3310" s="6" t="s">
        <v>5259</v>
      </c>
      <c r="G3310" s="6" t="s">
        <v>118</v>
      </c>
      <c r="H3310" s="6" t="s">
        <v>38</v>
      </c>
      <c r="I3310" s="8" t="s">
        <v>39</v>
      </c>
      <c r="J3310" s="15" t="s">
        <v>7586</v>
      </c>
      <c r="K3310" s="7" t="s">
        <v>5260</v>
      </c>
      <c r="L3310" s="19">
        <v>1206687</v>
      </c>
      <c r="M3310" s="19">
        <f t="shared" si="156"/>
        <v>0</v>
      </c>
      <c r="N3310" s="11">
        <f>M3310*(1+VOTOS!$P$3%)^Q3310</f>
        <v>0</v>
      </c>
      <c r="O3310" s="54">
        <f t="shared" si="154"/>
        <v>1206687</v>
      </c>
      <c r="P3310" s="103">
        <f t="shared" si="155"/>
        <v>8.0301838111648373E-6</v>
      </c>
      <c r="Q3310" s="6">
        <v>0</v>
      </c>
      <c r="R3310" s="6"/>
      <c r="S3310" s="6" t="s">
        <v>93</v>
      </c>
      <c r="T3310" s="75"/>
    </row>
    <row r="3311" spans="1:20" s="47" customFormat="1" ht="14" x14ac:dyDescent="0.15">
      <c r="A3311" s="8" t="s">
        <v>5234</v>
      </c>
      <c r="B3311" s="114" t="s">
        <v>416</v>
      </c>
      <c r="C3311" s="40" t="s">
        <v>65</v>
      </c>
      <c r="D3311" s="6" t="s">
        <v>186</v>
      </c>
      <c r="E3311" s="17" t="s">
        <v>187</v>
      </c>
      <c r="F3311" s="6" t="s">
        <v>5388</v>
      </c>
      <c r="G3311" s="6" t="s">
        <v>4936</v>
      </c>
      <c r="H3311" s="6" t="s">
        <v>38</v>
      </c>
      <c r="I3311" s="8" t="s">
        <v>39</v>
      </c>
      <c r="J3311" s="15" t="s">
        <v>7586</v>
      </c>
      <c r="K3311" s="7" t="s">
        <v>6355</v>
      </c>
      <c r="L3311" s="19">
        <v>5670129.5999999996</v>
      </c>
      <c r="M3311" s="19">
        <f t="shared" si="156"/>
        <v>0</v>
      </c>
      <c r="N3311" s="11">
        <f>M3311*(1+VOTOS!$P$3%)^Q3311</f>
        <v>0</v>
      </c>
      <c r="O3311" s="54">
        <f t="shared" si="154"/>
        <v>5670129.5999999996</v>
      </c>
      <c r="P3311" s="103">
        <f t="shared" si="155"/>
        <v>3.7733217413568349E-5</v>
      </c>
      <c r="Q3311" s="6">
        <v>0</v>
      </c>
      <c r="R3311" s="6"/>
      <c r="S3311" s="6" t="s">
        <v>95</v>
      </c>
      <c r="T3311" s="75"/>
    </row>
    <row r="3312" spans="1:20" s="47" customFormat="1" ht="14" x14ac:dyDescent="0.15">
      <c r="A3312" s="8" t="s">
        <v>5234</v>
      </c>
      <c r="B3312" s="114" t="s">
        <v>416</v>
      </c>
      <c r="C3312" s="40" t="s">
        <v>65</v>
      </c>
      <c r="D3312" s="6" t="s">
        <v>186</v>
      </c>
      <c r="E3312" s="7" t="s">
        <v>187</v>
      </c>
      <c r="F3312" s="6" t="s">
        <v>5388</v>
      </c>
      <c r="G3312" s="6" t="s">
        <v>118</v>
      </c>
      <c r="H3312" s="6" t="s">
        <v>38</v>
      </c>
      <c r="I3312" s="8" t="s">
        <v>39</v>
      </c>
      <c r="J3312" s="15" t="s">
        <v>7586</v>
      </c>
      <c r="K3312" s="7" t="s">
        <v>4954</v>
      </c>
      <c r="L3312" s="19">
        <v>118644337</v>
      </c>
      <c r="M3312" s="19">
        <f t="shared" si="156"/>
        <v>0</v>
      </c>
      <c r="N3312" s="11">
        <f>M3312*(1+VOTOS!$P$3%)^Q3312</f>
        <v>0</v>
      </c>
      <c r="O3312" s="54">
        <f t="shared" si="154"/>
        <v>118644337</v>
      </c>
      <c r="P3312" s="103">
        <f t="shared" si="155"/>
        <v>7.8954677912647213E-4</v>
      </c>
      <c r="Q3312" s="6">
        <v>0</v>
      </c>
      <c r="R3312" s="6"/>
      <c r="S3312" s="6" t="s">
        <v>93</v>
      </c>
      <c r="T3312" s="75"/>
    </row>
    <row r="3313" spans="1:20" s="47" customFormat="1" ht="14" x14ac:dyDescent="0.15">
      <c r="A3313" s="8" t="s">
        <v>415</v>
      </c>
      <c r="B3313" s="114" t="s">
        <v>416</v>
      </c>
      <c r="C3313" s="40" t="s">
        <v>65</v>
      </c>
      <c r="D3313" s="6" t="s">
        <v>972</v>
      </c>
      <c r="E3313" s="7" t="s">
        <v>973</v>
      </c>
      <c r="F3313" s="6" t="s">
        <v>2805</v>
      </c>
      <c r="G3313" s="6" t="s">
        <v>4936</v>
      </c>
      <c r="H3313" s="6" t="s">
        <v>38</v>
      </c>
      <c r="I3313" s="8" t="s">
        <v>39</v>
      </c>
      <c r="J3313" s="15" t="s">
        <v>7586</v>
      </c>
      <c r="K3313" s="7" t="s">
        <v>2807</v>
      </c>
      <c r="L3313" s="19">
        <v>2940624</v>
      </c>
      <c r="M3313" s="19">
        <f t="shared" si="156"/>
        <v>2940624</v>
      </c>
      <c r="N3313" s="11">
        <f>M3313*(1+VOTOS!$P$3%)^Q3313</f>
        <v>2956630.3564846469</v>
      </c>
      <c r="O3313" s="54">
        <f t="shared" si="154"/>
        <v>2956630.3564846469</v>
      </c>
      <c r="P3313" s="103">
        <f t="shared" si="155"/>
        <v>1.9675595431326874E-5</v>
      </c>
      <c r="Q3313" s="48">
        <v>45</v>
      </c>
      <c r="R3313" s="48"/>
      <c r="S3313" s="48" t="s">
        <v>11</v>
      </c>
      <c r="T3313" s="75"/>
    </row>
    <row r="3314" spans="1:20" s="47" customFormat="1" ht="14" x14ac:dyDescent="0.15">
      <c r="A3314" s="8" t="s">
        <v>415</v>
      </c>
      <c r="B3314" s="114" t="s">
        <v>416</v>
      </c>
      <c r="C3314" s="40" t="s">
        <v>65</v>
      </c>
      <c r="D3314" s="6" t="s">
        <v>972</v>
      </c>
      <c r="E3314" s="7" t="s">
        <v>973</v>
      </c>
      <c r="F3314" s="6" t="s">
        <v>2805</v>
      </c>
      <c r="G3314" s="6" t="s">
        <v>4936</v>
      </c>
      <c r="H3314" s="6" t="s">
        <v>38</v>
      </c>
      <c r="I3314" s="8" t="s">
        <v>39</v>
      </c>
      <c r="J3314" s="15" t="s">
        <v>7586</v>
      </c>
      <c r="K3314" s="7" t="s">
        <v>2806</v>
      </c>
      <c r="L3314" s="19">
        <v>2314380</v>
      </c>
      <c r="M3314" s="19">
        <f t="shared" si="156"/>
        <v>2314380</v>
      </c>
      <c r="N3314" s="11">
        <f>M3314*(1+VOTOS!$P$3%)^Q3314</f>
        <v>2326977.595381435</v>
      </c>
      <c r="O3314" s="54">
        <f t="shared" si="154"/>
        <v>2326977.595381435</v>
      </c>
      <c r="P3314" s="103">
        <f t="shared" si="155"/>
        <v>1.5485422330210966E-5</v>
      </c>
      <c r="Q3314" s="6">
        <v>45</v>
      </c>
      <c r="R3314" s="6"/>
      <c r="S3314" s="6" t="s">
        <v>11</v>
      </c>
      <c r="T3314" s="75"/>
    </row>
    <row r="3315" spans="1:20" s="47" customFormat="1" ht="14" x14ac:dyDescent="0.15">
      <c r="A3315" s="8" t="s">
        <v>415</v>
      </c>
      <c r="B3315" s="114" t="s">
        <v>416</v>
      </c>
      <c r="C3315" s="40" t="s">
        <v>65</v>
      </c>
      <c r="D3315" s="6" t="s">
        <v>1208</v>
      </c>
      <c r="E3315" s="7" t="s">
        <v>1209</v>
      </c>
      <c r="F3315" s="6" t="s">
        <v>5044</v>
      </c>
      <c r="G3315" s="6" t="s">
        <v>1823</v>
      </c>
      <c r="H3315" s="6" t="s">
        <v>38</v>
      </c>
      <c r="I3315" s="8" t="s">
        <v>39</v>
      </c>
      <c r="J3315" s="15" t="s">
        <v>7586</v>
      </c>
      <c r="K3315" s="7" t="s">
        <v>5045</v>
      </c>
      <c r="L3315" s="19">
        <v>1839791</v>
      </c>
      <c r="M3315" s="19">
        <f t="shared" si="156"/>
        <v>0</v>
      </c>
      <c r="N3315" s="11">
        <f>M3315*(1+VOTOS!$P$3%)^Q3315</f>
        <v>0</v>
      </c>
      <c r="O3315" s="54">
        <f t="shared" si="154"/>
        <v>1839791</v>
      </c>
      <c r="P3315" s="103">
        <f t="shared" si="155"/>
        <v>1.2243323997131624E-5</v>
      </c>
      <c r="Q3315" s="6">
        <v>0</v>
      </c>
      <c r="R3315" s="6"/>
      <c r="S3315" s="6" t="s">
        <v>11</v>
      </c>
      <c r="T3315" s="75"/>
    </row>
    <row r="3316" spans="1:20" s="47" customFormat="1" ht="14" x14ac:dyDescent="0.15">
      <c r="A3316" s="8" t="s">
        <v>415</v>
      </c>
      <c r="B3316" s="114" t="s">
        <v>416</v>
      </c>
      <c r="C3316" s="40" t="s">
        <v>65</v>
      </c>
      <c r="D3316" s="6" t="s">
        <v>1208</v>
      </c>
      <c r="E3316" s="7" t="s">
        <v>1209</v>
      </c>
      <c r="F3316" s="6" t="s">
        <v>5044</v>
      </c>
      <c r="G3316" s="6" t="s">
        <v>1823</v>
      </c>
      <c r="H3316" s="6" t="s">
        <v>38</v>
      </c>
      <c r="I3316" s="8" t="s">
        <v>39</v>
      </c>
      <c r="J3316" s="15" t="s">
        <v>7586</v>
      </c>
      <c r="K3316" s="7" t="s">
        <v>5046</v>
      </c>
      <c r="L3316" s="19">
        <v>927172</v>
      </c>
      <c r="M3316" s="19">
        <f t="shared" si="156"/>
        <v>0</v>
      </c>
      <c r="N3316" s="11">
        <f>M3316*(1+VOTOS!$P$3%)^Q3316</f>
        <v>0</v>
      </c>
      <c r="O3316" s="54">
        <f t="shared" si="154"/>
        <v>927172</v>
      </c>
      <c r="P3316" s="103">
        <f t="shared" si="155"/>
        <v>6.1700851874308121E-6</v>
      </c>
      <c r="Q3316" s="6">
        <v>0</v>
      </c>
      <c r="R3316" s="6"/>
      <c r="S3316" s="6" t="s">
        <v>11</v>
      </c>
      <c r="T3316" s="75"/>
    </row>
    <row r="3317" spans="1:20" s="47" customFormat="1" ht="14" x14ac:dyDescent="0.15">
      <c r="A3317" s="8" t="s">
        <v>415</v>
      </c>
      <c r="B3317" s="114" t="s">
        <v>416</v>
      </c>
      <c r="C3317" s="40" t="s">
        <v>65</v>
      </c>
      <c r="D3317" s="6" t="s">
        <v>1208</v>
      </c>
      <c r="E3317" s="7" t="s">
        <v>1209</v>
      </c>
      <c r="F3317" s="6" t="s">
        <v>5044</v>
      </c>
      <c r="G3317" s="6" t="s">
        <v>1823</v>
      </c>
      <c r="H3317" s="6" t="s">
        <v>38</v>
      </c>
      <c r="I3317" s="8" t="s">
        <v>39</v>
      </c>
      <c r="J3317" s="15" t="s">
        <v>7586</v>
      </c>
      <c r="K3317" s="7" t="s">
        <v>5047</v>
      </c>
      <c r="L3317" s="19">
        <v>169867</v>
      </c>
      <c r="M3317" s="19">
        <f t="shared" si="156"/>
        <v>0</v>
      </c>
      <c r="N3317" s="11">
        <f>M3317*(1+VOTOS!$P$3%)^Q3317</f>
        <v>0</v>
      </c>
      <c r="O3317" s="54">
        <f t="shared" si="154"/>
        <v>169867</v>
      </c>
      <c r="P3317" s="103">
        <f t="shared" si="155"/>
        <v>1.1304200952286197E-6</v>
      </c>
      <c r="Q3317" s="6">
        <v>0</v>
      </c>
      <c r="R3317" s="6"/>
      <c r="S3317" s="6" t="s">
        <v>11</v>
      </c>
      <c r="T3317" s="75"/>
    </row>
    <row r="3318" spans="1:20" s="47" customFormat="1" ht="14" x14ac:dyDescent="0.15">
      <c r="A3318" s="8" t="s">
        <v>5234</v>
      </c>
      <c r="B3318" s="114" t="s">
        <v>416</v>
      </c>
      <c r="C3318" s="40" t="s">
        <v>65</v>
      </c>
      <c r="D3318" s="6" t="s">
        <v>210</v>
      </c>
      <c r="E3318" s="7" t="s">
        <v>211</v>
      </c>
      <c r="F3318" s="6" t="s">
        <v>5306</v>
      </c>
      <c r="G3318" s="6" t="s">
        <v>2099</v>
      </c>
      <c r="H3318" s="6" t="s">
        <v>38</v>
      </c>
      <c r="I3318" s="8" t="s">
        <v>39</v>
      </c>
      <c r="J3318" s="15" t="s">
        <v>7586</v>
      </c>
      <c r="K3318" s="7" t="s">
        <v>4096</v>
      </c>
      <c r="L3318" s="19">
        <v>10994243.4</v>
      </c>
      <c r="M3318" s="19">
        <f t="shared" si="156"/>
        <v>0</v>
      </c>
      <c r="N3318" s="11">
        <f>M3318*(1+VOTOS!$P$3%)^Q3318</f>
        <v>0</v>
      </c>
      <c r="O3318" s="54">
        <f t="shared" si="154"/>
        <v>10994243.4</v>
      </c>
      <c r="P3318" s="103">
        <f t="shared" si="155"/>
        <v>7.3163790914036416E-5</v>
      </c>
      <c r="Q3318" s="6">
        <v>0</v>
      </c>
      <c r="R3318" s="6"/>
      <c r="S3318" s="6" t="s">
        <v>95</v>
      </c>
      <c r="T3318" s="75"/>
    </row>
    <row r="3319" spans="1:20" s="47" customFormat="1" ht="14" x14ac:dyDescent="0.15">
      <c r="A3319" s="8" t="s">
        <v>5234</v>
      </c>
      <c r="B3319" s="114" t="s">
        <v>416</v>
      </c>
      <c r="C3319" s="40" t="s">
        <v>65</v>
      </c>
      <c r="D3319" s="6" t="s">
        <v>210</v>
      </c>
      <c r="E3319" s="7" t="s">
        <v>211</v>
      </c>
      <c r="F3319" s="6" t="s">
        <v>5306</v>
      </c>
      <c r="G3319" s="6" t="s">
        <v>2099</v>
      </c>
      <c r="H3319" s="6" t="s">
        <v>38</v>
      </c>
      <c r="I3319" s="8" t="s">
        <v>39</v>
      </c>
      <c r="J3319" s="8" t="s">
        <v>7586</v>
      </c>
      <c r="K3319" s="7" t="s">
        <v>5308</v>
      </c>
      <c r="L3319" s="19">
        <v>10942057.5</v>
      </c>
      <c r="M3319" s="19">
        <f t="shared" si="156"/>
        <v>0</v>
      </c>
      <c r="N3319" s="11">
        <f>M3319*(1+VOTOS!$P$3%)^Q3319</f>
        <v>0</v>
      </c>
      <c r="O3319" s="54">
        <f t="shared" si="154"/>
        <v>10942057.5</v>
      </c>
      <c r="P3319" s="103">
        <f t="shared" si="155"/>
        <v>7.2816507509681296E-5</v>
      </c>
      <c r="Q3319" s="6">
        <v>0</v>
      </c>
      <c r="R3319" s="6"/>
      <c r="S3319" s="6" t="s">
        <v>93</v>
      </c>
      <c r="T3319" s="75"/>
    </row>
    <row r="3320" spans="1:20" s="47" customFormat="1" ht="14" x14ac:dyDescent="0.15">
      <c r="A3320" s="8" t="s">
        <v>5234</v>
      </c>
      <c r="B3320" s="114" t="s">
        <v>416</v>
      </c>
      <c r="C3320" s="40" t="s">
        <v>65</v>
      </c>
      <c r="D3320" s="6" t="s">
        <v>210</v>
      </c>
      <c r="E3320" s="7" t="s">
        <v>211</v>
      </c>
      <c r="F3320" s="6" t="s">
        <v>5306</v>
      </c>
      <c r="G3320" s="6" t="s">
        <v>2099</v>
      </c>
      <c r="H3320" s="6" t="s">
        <v>38</v>
      </c>
      <c r="I3320" s="8" t="s">
        <v>39</v>
      </c>
      <c r="J3320" s="15" t="s">
        <v>7586</v>
      </c>
      <c r="K3320" s="7" t="s">
        <v>2342</v>
      </c>
      <c r="L3320" s="19">
        <v>3107342.5</v>
      </c>
      <c r="M3320" s="19">
        <f t="shared" si="156"/>
        <v>0</v>
      </c>
      <c r="N3320" s="11">
        <f>M3320*(1+VOTOS!$P$3%)^Q3320</f>
        <v>0</v>
      </c>
      <c r="O3320" s="54">
        <f t="shared" si="154"/>
        <v>3107342.5</v>
      </c>
      <c r="P3320" s="103">
        <f t="shared" si="155"/>
        <v>2.067854500731712E-5</v>
      </c>
      <c r="Q3320" s="6">
        <v>0</v>
      </c>
      <c r="R3320" s="6"/>
      <c r="S3320" s="6" t="s">
        <v>93</v>
      </c>
      <c r="T3320" s="75"/>
    </row>
    <row r="3321" spans="1:20" s="47" customFormat="1" ht="14" x14ac:dyDescent="0.15">
      <c r="A3321" s="8" t="s">
        <v>5234</v>
      </c>
      <c r="B3321" s="114" t="s">
        <v>416</v>
      </c>
      <c r="C3321" s="40" t="s">
        <v>65</v>
      </c>
      <c r="D3321" s="6" t="s">
        <v>210</v>
      </c>
      <c r="E3321" s="7" t="s">
        <v>211</v>
      </c>
      <c r="F3321" s="6" t="s">
        <v>5306</v>
      </c>
      <c r="G3321" s="6" t="s">
        <v>2099</v>
      </c>
      <c r="H3321" s="6" t="s">
        <v>38</v>
      </c>
      <c r="I3321" s="8" t="s">
        <v>39</v>
      </c>
      <c r="J3321" s="8" t="s">
        <v>7586</v>
      </c>
      <c r="K3321" s="7" t="s">
        <v>4202</v>
      </c>
      <c r="L3321" s="19">
        <v>1430315</v>
      </c>
      <c r="M3321" s="19">
        <f t="shared" si="156"/>
        <v>0</v>
      </c>
      <c r="N3321" s="11">
        <f>M3321*(1+VOTOS!$P$3%)^Q3321</f>
        <v>0</v>
      </c>
      <c r="O3321" s="54">
        <f t="shared" si="154"/>
        <v>1430315</v>
      </c>
      <c r="P3321" s="103">
        <f t="shared" si="155"/>
        <v>9.5183691859332496E-6</v>
      </c>
      <c r="Q3321" s="6">
        <v>0</v>
      </c>
      <c r="R3321" s="6"/>
      <c r="S3321" s="6" t="s">
        <v>93</v>
      </c>
      <c r="T3321" s="75"/>
    </row>
    <row r="3322" spans="1:20" s="47" customFormat="1" ht="14" x14ac:dyDescent="0.15">
      <c r="A3322" s="8" t="s">
        <v>5234</v>
      </c>
      <c r="B3322" s="114" t="s">
        <v>416</v>
      </c>
      <c r="C3322" s="40" t="s">
        <v>65</v>
      </c>
      <c r="D3322" s="6" t="s">
        <v>210</v>
      </c>
      <c r="E3322" s="7" t="s">
        <v>211</v>
      </c>
      <c r="F3322" s="6" t="s">
        <v>5306</v>
      </c>
      <c r="G3322" s="6" t="s">
        <v>2099</v>
      </c>
      <c r="H3322" s="6" t="s">
        <v>38</v>
      </c>
      <c r="I3322" s="8" t="s">
        <v>39</v>
      </c>
      <c r="J3322" s="8" t="s">
        <v>7586</v>
      </c>
      <c r="K3322" s="7" t="s">
        <v>5307</v>
      </c>
      <c r="L3322" s="19">
        <v>1141050.5</v>
      </c>
      <c r="M3322" s="19">
        <f t="shared" si="156"/>
        <v>0</v>
      </c>
      <c r="N3322" s="11">
        <f>M3322*(1+VOTOS!$P$3%)^Q3322</f>
        <v>0</v>
      </c>
      <c r="O3322" s="54">
        <f t="shared" si="154"/>
        <v>1141050.5</v>
      </c>
      <c r="P3322" s="103">
        <f t="shared" si="155"/>
        <v>7.593390210403811E-6</v>
      </c>
      <c r="Q3322" s="6">
        <v>0</v>
      </c>
      <c r="R3322" s="6"/>
      <c r="S3322" s="6" t="s">
        <v>93</v>
      </c>
      <c r="T3322" s="75"/>
    </row>
    <row r="3323" spans="1:20" s="47" customFormat="1" ht="14" x14ac:dyDescent="0.15">
      <c r="A3323" s="8" t="s">
        <v>5234</v>
      </c>
      <c r="B3323" s="114" t="s">
        <v>416</v>
      </c>
      <c r="C3323" s="40" t="s">
        <v>65</v>
      </c>
      <c r="D3323" s="6" t="s">
        <v>210</v>
      </c>
      <c r="E3323" s="7" t="s">
        <v>211</v>
      </c>
      <c r="F3323" s="6" t="s">
        <v>5306</v>
      </c>
      <c r="G3323" s="6" t="s">
        <v>2099</v>
      </c>
      <c r="H3323" s="6" t="s">
        <v>38</v>
      </c>
      <c r="I3323" s="8" t="s">
        <v>39</v>
      </c>
      <c r="J3323" s="15" t="s">
        <v>7586</v>
      </c>
      <c r="K3323" s="7" t="s">
        <v>2346</v>
      </c>
      <c r="L3323" s="19">
        <v>216686</v>
      </c>
      <c r="M3323" s="19">
        <f t="shared" si="156"/>
        <v>0</v>
      </c>
      <c r="N3323" s="11">
        <f>M3323*(1+VOTOS!$P$3%)^Q3323</f>
        <v>0</v>
      </c>
      <c r="O3323" s="54">
        <f t="shared" si="154"/>
        <v>216686</v>
      </c>
      <c r="P3323" s="103">
        <f t="shared" si="155"/>
        <v>1.441988195203946E-6</v>
      </c>
      <c r="Q3323" s="6">
        <v>0</v>
      </c>
      <c r="R3323" s="6"/>
      <c r="S3323" s="6" t="s">
        <v>93</v>
      </c>
      <c r="T3323" s="75"/>
    </row>
    <row r="3324" spans="1:20" s="47" customFormat="1" ht="14" x14ac:dyDescent="0.15">
      <c r="A3324" s="8" t="s">
        <v>415</v>
      </c>
      <c r="B3324" s="114" t="s">
        <v>416</v>
      </c>
      <c r="C3324" s="40" t="s">
        <v>65</v>
      </c>
      <c r="D3324" s="6" t="s">
        <v>210</v>
      </c>
      <c r="E3324" s="7" t="s">
        <v>211</v>
      </c>
      <c r="F3324" s="6" t="s">
        <v>4375</v>
      </c>
      <c r="G3324" s="6" t="s">
        <v>1703</v>
      </c>
      <c r="H3324" s="6" t="s">
        <v>38</v>
      </c>
      <c r="I3324" s="8" t="s">
        <v>39</v>
      </c>
      <c r="J3324" s="15" t="s">
        <v>7586</v>
      </c>
      <c r="K3324" s="7" t="s">
        <v>4378</v>
      </c>
      <c r="L3324" s="19">
        <v>36265970</v>
      </c>
      <c r="M3324" s="19">
        <f t="shared" si="156"/>
        <v>36265970</v>
      </c>
      <c r="N3324" s="11">
        <f>M3324*(1+VOTOS!$P$3%)^Q3324</f>
        <v>36865853.26481548</v>
      </c>
      <c r="O3324" s="54">
        <f t="shared" si="154"/>
        <v>36865853.26481548</v>
      </c>
      <c r="P3324" s="103">
        <f t="shared" si="155"/>
        <v>2.4533253285392121E-4</v>
      </c>
      <c r="Q3324" s="6">
        <v>136</v>
      </c>
      <c r="R3324" s="6"/>
      <c r="S3324" s="6" t="s">
        <v>11</v>
      </c>
    </row>
    <row r="3325" spans="1:20" s="47" customFormat="1" ht="14" x14ac:dyDescent="0.15">
      <c r="A3325" s="8" t="s">
        <v>415</v>
      </c>
      <c r="B3325" s="114" t="s">
        <v>416</v>
      </c>
      <c r="C3325" s="40" t="s">
        <v>65</v>
      </c>
      <c r="D3325" s="6" t="s">
        <v>210</v>
      </c>
      <c r="E3325" s="7" t="s">
        <v>211</v>
      </c>
      <c r="F3325" s="6" t="s">
        <v>4375</v>
      </c>
      <c r="G3325" s="6" t="s">
        <v>1703</v>
      </c>
      <c r="H3325" s="6" t="s">
        <v>38</v>
      </c>
      <c r="I3325" s="8" t="s">
        <v>39</v>
      </c>
      <c r="J3325" s="15" t="s">
        <v>7586</v>
      </c>
      <c r="K3325" s="7" t="s">
        <v>4376</v>
      </c>
      <c r="L3325" s="19">
        <v>28880652</v>
      </c>
      <c r="M3325" s="19">
        <f t="shared" si="156"/>
        <v>28880652</v>
      </c>
      <c r="N3325" s="11">
        <f>M3325*(1+VOTOS!$P$3%)^Q3325</f>
        <v>31202454.473608896</v>
      </c>
      <c r="O3325" s="54">
        <f t="shared" si="154"/>
        <v>31202454.473608896</v>
      </c>
      <c r="P3325" s="103">
        <f t="shared" si="155"/>
        <v>2.0764410719812347E-4</v>
      </c>
      <c r="Q3325" s="6">
        <v>641</v>
      </c>
      <c r="R3325" s="6"/>
      <c r="S3325" s="6" t="s">
        <v>11</v>
      </c>
      <c r="T3325" s="75"/>
    </row>
    <row r="3326" spans="1:20" s="47" customFormat="1" ht="14" x14ac:dyDescent="0.15">
      <c r="A3326" s="8" t="s">
        <v>415</v>
      </c>
      <c r="B3326" s="114" t="s">
        <v>416</v>
      </c>
      <c r="C3326" s="40" t="s">
        <v>65</v>
      </c>
      <c r="D3326" s="6" t="s">
        <v>210</v>
      </c>
      <c r="E3326" s="7" t="s">
        <v>211</v>
      </c>
      <c r="F3326" s="6" t="s">
        <v>4375</v>
      </c>
      <c r="G3326" s="6" t="s">
        <v>1703</v>
      </c>
      <c r="H3326" s="6" t="s">
        <v>38</v>
      </c>
      <c r="I3326" s="8" t="s">
        <v>39</v>
      </c>
      <c r="J3326" s="15" t="s">
        <v>7586</v>
      </c>
      <c r="K3326" s="7" t="s">
        <v>4377</v>
      </c>
      <c r="L3326" s="19">
        <v>23410273</v>
      </c>
      <c r="M3326" s="19">
        <f t="shared" si="156"/>
        <v>23410273</v>
      </c>
      <c r="N3326" s="11">
        <f>M3326*(1+VOTOS!$P$3%)^Q3326</f>
        <v>24973955.289964113</v>
      </c>
      <c r="O3326" s="54">
        <f t="shared" si="154"/>
        <v>24973955.289964113</v>
      </c>
      <c r="P3326" s="103">
        <f t="shared" si="155"/>
        <v>1.661950874337954E-4</v>
      </c>
      <c r="Q3326" s="6">
        <v>536</v>
      </c>
      <c r="R3326" s="6"/>
      <c r="S3326" s="6" t="s">
        <v>11</v>
      </c>
    </row>
    <row r="3327" spans="1:20" s="47" customFormat="1" ht="14" x14ac:dyDescent="0.15">
      <c r="A3327" s="8" t="s">
        <v>415</v>
      </c>
      <c r="B3327" s="114" t="s">
        <v>416</v>
      </c>
      <c r="C3327" s="40" t="s">
        <v>65</v>
      </c>
      <c r="D3327" s="6" t="s">
        <v>210</v>
      </c>
      <c r="E3327" s="7" t="s">
        <v>211</v>
      </c>
      <c r="F3327" s="6" t="s">
        <v>4375</v>
      </c>
      <c r="G3327" s="6" t="s">
        <v>1703</v>
      </c>
      <c r="H3327" s="6" t="s">
        <v>38</v>
      </c>
      <c r="I3327" s="8" t="s">
        <v>39</v>
      </c>
      <c r="J3327" s="15" t="s">
        <v>7586</v>
      </c>
      <c r="K3327" s="7" t="s">
        <v>2283</v>
      </c>
      <c r="L3327" s="19">
        <v>11518520</v>
      </c>
      <c r="M3327" s="19">
        <f t="shared" si="156"/>
        <v>11518520</v>
      </c>
      <c r="N3327" s="11">
        <f>M3327*(1+VOTOS!$P$3%)^Q3327</f>
        <v>12012358.319980621</v>
      </c>
      <c r="O3327" s="54">
        <f t="shared" si="154"/>
        <v>12012358.319980621</v>
      </c>
      <c r="P3327" s="103">
        <f t="shared" si="155"/>
        <v>7.9939077254515564E-5</v>
      </c>
      <c r="Q3327" s="6">
        <v>348</v>
      </c>
      <c r="R3327" s="6"/>
      <c r="S3327" s="6" t="s">
        <v>11</v>
      </c>
      <c r="T3327" s="75"/>
    </row>
    <row r="3328" spans="1:20" s="47" customFormat="1" ht="14" x14ac:dyDescent="0.15">
      <c r="A3328" s="8" t="s">
        <v>415</v>
      </c>
      <c r="B3328" s="114" t="s">
        <v>416</v>
      </c>
      <c r="C3328" s="40" t="s">
        <v>65</v>
      </c>
      <c r="D3328" s="6" t="s">
        <v>210</v>
      </c>
      <c r="E3328" s="7" t="s">
        <v>211</v>
      </c>
      <c r="F3328" s="6" t="s">
        <v>4375</v>
      </c>
      <c r="G3328" s="6" t="s">
        <v>1703</v>
      </c>
      <c r="H3328" s="6" t="s">
        <v>38</v>
      </c>
      <c r="I3328" s="8" t="s">
        <v>39</v>
      </c>
      <c r="J3328" s="15" t="s">
        <v>7586</v>
      </c>
      <c r="K3328" s="7" t="s">
        <v>3304</v>
      </c>
      <c r="L3328" s="19">
        <v>35214564</v>
      </c>
      <c r="M3328" s="19">
        <f t="shared" si="156"/>
        <v>0</v>
      </c>
      <c r="N3328" s="11">
        <f>M3328*(1+VOTOS!$P$3%)^Q3328</f>
        <v>0</v>
      </c>
      <c r="O3328" s="54">
        <f t="shared" si="154"/>
        <v>35214564</v>
      </c>
      <c r="P3328" s="103">
        <f t="shared" si="155"/>
        <v>2.343436382011475E-4</v>
      </c>
      <c r="Q3328" s="6">
        <v>0</v>
      </c>
      <c r="R3328" s="6"/>
      <c r="S3328" s="6" t="s">
        <v>11</v>
      </c>
    </row>
    <row r="3329" spans="1:20" s="47" customFormat="1" ht="14" x14ac:dyDescent="0.15">
      <c r="A3329" s="8" t="s">
        <v>415</v>
      </c>
      <c r="B3329" s="114" t="s">
        <v>416</v>
      </c>
      <c r="C3329" s="40" t="s">
        <v>65</v>
      </c>
      <c r="D3329" s="6" t="s">
        <v>210</v>
      </c>
      <c r="E3329" s="7" t="s">
        <v>211</v>
      </c>
      <c r="F3329" s="6" t="s">
        <v>4375</v>
      </c>
      <c r="G3329" s="6" t="s">
        <v>1703</v>
      </c>
      <c r="H3329" s="6" t="s">
        <v>38</v>
      </c>
      <c r="I3329" s="8" t="s">
        <v>39</v>
      </c>
      <c r="J3329" s="15" t="s">
        <v>7586</v>
      </c>
      <c r="K3329" s="7" t="s">
        <v>3304</v>
      </c>
      <c r="L3329" s="19">
        <v>70491743</v>
      </c>
      <c r="M3329" s="19">
        <f t="shared" si="156"/>
        <v>0</v>
      </c>
      <c r="N3329" s="11">
        <f>M3329*(1+VOTOS!$P$3%)^Q3329</f>
        <v>0</v>
      </c>
      <c r="O3329" s="54">
        <f t="shared" si="154"/>
        <v>70491743</v>
      </c>
      <c r="P3329" s="103">
        <f t="shared" si="155"/>
        <v>4.6910396271725163E-4</v>
      </c>
      <c r="Q3329" s="6">
        <v>0</v>
      </c>
      <c r="R3329" s="6"/>
      <c r="S3329" s="6" t="s">
        <v>11</v>
      </c>
      <c r="T3329" s="75"/>
    </row>
    <row r="3330" spans="1:20" s="47" customFormat="1" ht="14" x14ac:dyDescent="0.15">
      <c r="A3330" s="8" t="s">
        <v>5234</v>
      </c>
      <c r="B3330" s="114" t="s">
        <v>416</v>
      </c>
      <c r="C3330" s="40" t="s">
        <v>65</v>
      </c>
      <c r="D3330" s="6" t="s">
        <v>1218</v>
      </c>
      <c r="E3330" s="7" t="s">
        <v>1219</v>
      </c>
      <c r="F3330" s="6" t="s">
        <v>6479</v>
      </c>
      <c r="G3330" s="6" t="s">
        <v>118</v>
      </c>
      <c r="H3330" s="6" t="s">
        <v>38</v>
      </c>
      <c r="I3330" s="8" t="s">
        <v>39</v>
      </c>
      <c r="J3330" s="8" t="s">
        <v>7586</v>
      </c>
      <c r="K3330" s="7" t="s">
        <v>5276</v>
      </c>
      <c r="L3330" s="19">
        <v>1636934</v>
      </c>
      <c r="M3330" s="19">
        <f t="shared" si="156"/>
        <v>0</v>
      </c>
      <c r="N3330" s="11">
        <f>M3330*(1+VOTOS!$P$3%)^Q3330</f>
        <v>0</v>
      </c>
      <c r="O3330" s="54">
        <f t="shared" si="154"/>
        <v>1636934</v>
      </c>
      <c r="P3330" s="103">
        <f t="shared" si="155"/>
        <v>1.0893364150558763E-5</v>
      </c>
      <c r="Q3330" s="6">
        <v>0</v>
      </c>
      <c r="R3330" s="6"/>
      <c r="S3330" s="6" t="s">
        <v>93</v>
      </c>
      <c r="T3330" s="75"/>
    </row>
    <row r="3331" spans="1:20" s="47" customFormat="1" ht="14" x14ac:dyDescent="0.15">
      <c r="A3331" s="8" t="s">
        <v>5234</v>
      </c>
      <c r="B3331" s="114" t="s">
        <v>416</v>
      </c>
      <c r="C3331" s="40" t="s">
        <v>65</v>
      </c>
      <c r="D3331" s="6" t="s">
        <v>1218</v>
      </c>
      <c r="E3331" s="7" t="s">
        <v>1219</v>
      </c>
      <c r="F3331" s="6" t="s">
        <v>6479</v>
      </c>
      <c r="G3331" s="6" t="s">
        <v>118</v>
      </c>
      <c r="H3331" s="6" t="s">
        <v>38</v>
      </c>
      <c r="I3331" s="8" t="s">
        <v>39</v>
      </c>
      <c r="J3331" s="8" t="s">
        <v>7586</v>
      </c>
      <c r="K3331" s="7" t="s">
        <v>5275</v>
      </c>
      <c r="L3331" s="19">
        <v>1235601.5</v>
      </c>
      <c r="M3331" s="19">
        <f t="shared" si="156"/>
        <v>0</v>
      </c>
      <c r="N3331" s="11">
        <f>M3331*(1+VOTOS!$P$3%)^Q3331</f>
        <v>0</v>
      </c>
      <c r="O3331" s="54">
        <f t="shared" si="154"/>
        <v>1235601.5</v>
      </c>
      <c r="P3331" s="103">
        <f t="shared" si="155"/>
        <v>8.2226021846187035E-6</v>
      </c>
      <c r="Q3331" s="6">
        <v>0</v>
      </c>
      <c r="R3331" s="6"/>
      <c r="S3331" s="6" t="s">
        <v>93</v>
      </c>
      <c r="T3331" s="75"/>
    </row>
    <row r="3332" spans="1:20" s="47" customFormat="1" ht="14" x14ac:dyDescent="0.15">
      <c r="A3332" s="8" t="s">
        <v>415</v>
      </c>
      <c r="B3332" s="114" t="s">
        <v>416</v>
      </c>
      <c r="C3332" s="40" t="s">
        <v>65</v>
      </c>
      <c r="D3332" s="6" t="s">
        <v>994</v>
      </c>
      <c r="E3332" s="7" t="s">
        <v>995</v>
      </c>
      <c r="F3332" s="6" t="s">
        <v>4981</v>
      </c>
      <c r="G3332" s="6" t="s">
        <v>4936</v>
      </c>
      <c r="H3332" s="6" t="s">
        <v>38</v>
      </c>
      <c r="I3332" s="8" t="s">
        <v>39</v>
      </c>
      <c r="J3332" s="15" t="s">
        <v>7586</v>
      </c>
      <c r="K3332" s="7" t="s">
        <v>4982</v>
      </c>
      <c r="L3332" s="19">
        <v>1012131</v>
      </c>
      <c r="M3332" s="19">
        <f t="shared" si="156"/>
        <v>0</v>
      </c>
      <c r="N3332" s="11">
        <f>M3332*(1+VOTOS!$P$3%)^Q3332</f>
        <v>0</v>
      </c>
      <c r="O3332" s="54">
        <f t="shared" si="154"/>
        <v>1012131</v>
      </c>
      <c r="P3332" s="103">
        <f t="shared" si="155"/>
        <v>6.7354649308213964E-6</v>
      </c>
      <c r="Q3332" s="6">
        <v>0</v>
      </c>
      <c r="R3332" s="6"/>
      <c r="S3332" s="6" t="s">
        <v>11</v>
      </c>
    </row>
    <row r="3333" spans="1:20" s="47" customFormat="1" ht="14" x14ac:dyDescent="0.15">
      <c r="A3333" s="8" t="s">
        <v>415</v>
      </c>
      <c r="B3333" s="114" t="s">
        <v>416</v>
      </c>
      <c r="C3333" s="40" t="s">
        <v>65</v>
      </c>
      <c r="D3333" s="6" t="s">
        <v>994</v>
      </c>
      <c r="E3333" s="7" t="s">
        <v>995</v>
      </c>
      <c r="F3333" s="6" t="s">
        <v>4981</v>
      </c>
      <c r="G3333" s="6" t="s">
        <v>4936</v>
      </c>
      <c r="H3333" s="6" t="s">
        <v>38</v>
      </c>
      <c r="I3333" s="8" t="s">
        <v>39</v>
      </c>
      <c r="J3333" s="15" t="s">
        <v>7586</v>
      </c>
      <c r="K3333" s="7" t="s">
        <v>4548</v>
      </c>
      <c r="L3333" s="19">
        <v>3823562</v>
      </c>
      <c r="M3333" s="19">
        <f t="shared" si="156"/>
        <v>0</v>
      </c>
      <c r="N3333" s="11">
        <f>M3333*(1+VOTOS!$P$3%)^Q3333</f>
        <v>0</v>
      </c>
      <c r="O3333" s="54">
        <f t="shared" si="154"/>
        <v>3823562</v>
      </c>
      <c r="P3333" s="103">
        <f t="shared" si="155"/>
        <v>2.5444796930260331E-5</v>
      </c>
      <c r="Q3333" s="6">
        <v>0</v>
      </c>
      <c r="R3333" s="6"/>
      <c r="S3333" s="6" t="s">
        <v>11</v>
      </c>
    </row>
    <row r="3334" spans="1:20" s="47" customFormat="1" ht="14" x14ac:dyDescent="0.15">
      <c r="A3334" s="8" t="s">
        <v>415</v>
      </c>
      <c r="B3334" s="114" t="s">
        <v>416</v>
      </c>
      <c r="C3334" s="40" t="s">
        <v>65</v>
      </c>
      <c r="D3334" s="6" t="s">
        <v>994</v>
      </c>
      <c r="E3334" s="7" t="s">
        <v>995</v>
      </c>
      <c r="F3334" s="6" t="s">
        <v>4981</v>
      </c>
      <c r="G3334" s="6" t="s">
        <v>4936</v>
      </c>
      <c r="H3334" s="6" t="s">
        <v>38</v>
      </c>
      <c r="I3334" s="8" t="s">
        <v>39</v>
      </c>
      <c r="J3334" s="15" t="s">
        <v>7586</v>
      </c>
      <c r="K3334" s="7" t="s">
        <v>4548</v>
      </c>
      <c r="L3334" s="19">
        <v>508839</v>
      </c>
      <c r="M3334" s="19">
        <f t="shared" si="156"/>
        <v>0</v>
      </c>
      <c r="N3334" s="11">
        <f>M3334*(1+VOTOS!$P$3%)^Q3334</f>
        <v>0</v>
      </c>
      <c r="O3334" s="54">
        <f t="shared" si="154"/>
        <v>508839</v>
      </c>
      <c r="P3334" s="103">
        <f t="shared" si="155"/>
        <v>3.3861893766066135E-6</v>
      </c>
      <c r="Q3334" s="6">
        <v>0</v>
      </c>
      <c r="R3334" s="6"/>
      <c r="S3334" s="6" t="s">
        <v>11</v>
      </c>
    </row>
    <row r="3335" spans="1:20" s="47" customFormat="1" ht="14" x14ac:dyDescent="0.15">
      <c r="A3335" s="8" t="s">
        <v>5234</v>
      </c>
      <c r="B3335" s="114" t="s">
        <v>416</v>
      </c>
      <c r="C3335" s="40" t="s">
        <v>65</v>
      </c>
      <c r="D3335" s="6" t="s">
        <v>801</v>
      </c>
      <c r="E3335" s="7" t="s">
        <v>802</v>
      </c>
      <c r="F3335" s="6" t="s">
        <v>5380</v>
      </c>
      <c r="G3335" s="6" t="s">
        <v>4936</v>
      </c>
      <c r="H3335" s="6" t="s">
        <v>38</v>
      </c>
      <c r="I3335" s="8" t="s">
        <v>39</v>
      </c>
      <c r="J3335" s="15" t="s">
        <v>7586</v>
      </c>
      <c r="K3335" s="7" t="s">
        <v>2016</v>
      </c>
      <c r="L3335" s="19">
        <v>2626105.5</v>
      </c>
      <c r="M3335" s="19">
        <f t="shared" si="156"/>
        <v>0</v>
      </c>
      <c r="N3335" s="11">
        <f>M3335*(1+VOTOS!$P$3%)^Q3335</f>
        <v>0</v>
      </c>
      <c r="O3335" s="54">
        <f t="shared" ref="O3335:O3398" si="157">+IF(N3335&gt;0,N3335,L3335)</f>
        <v>2626105.5</v>
      </c>
      <c r="P3335" s="103">
        <f t="shared" ref="P3335:P3398" si="158">+O3335/$O$4</f>
        <v>1.7476039662738507E-5</v>
      </c>
      <c r="Q3335" s="6">
        <v>0</v>
      </c>
      <c r="R3335" s="6"/>
      <c r="S3335" s="6" t="s">
        <v>93</v>
      </c>
    </row>
    <row r="3336" spans="1:20" s="47" customFormat="1" ht="14" x14ac:dyDescent="0.15">
      <c r="A3336" s="8" t="s">
        <v>415</v>
      </c>
      <c r="B3336" s="114" t="s">
        <v>416</v>
      </c>
      <c r="C3336" s="40" t="s">
        <v>65</v>
      </c>
      <c r="D3336" s="6" t="s">
        <v>801</v>
      </c>
      <c r="E3336" s="7" t="s">
        <v>802</v>
      </c>
      <c r="F3336" s="6" t="s">
        <v>5380</v>
      </c>
      <c r="G3336" s="6" t="s">
        <v>4936</v>
      </c>
      <c r="H3336" s="6" t="s">
        <v>38</v>
      </c>
      <c r="I3336" s="8" t="s">
        <v>39</v>
      </c>
      <c r="J3336" s="15" t="s">
        <v>7586</v>
      </c>
      <c r="K3336" s="7" t="s">
        <v>2808</v>
      </c>
      <c r="L3336" s="19">
        <v>7723034</v>
      </c>
      <c r="M3336" s="19">
        <f t="shared" si="156"/>
        <v>7723034</v>
      </c>
      <c r="N3336" s="11">
        <f>M3336*(1+VOTOS!$P$3%)^Q3336</f>
        <v>7780073.7770622028</v>
      </c>
      <c r="O3336" s="54">
        <f t="shared" si="157"/>
        <v>7780073.7770622028</v>
      </c>
      <c r="P3336" s="103">
        <f t="shared" si="158"/>
        <v>5.1774339571266596E-5</v>
      </c>
      <c r="Q3336" s="6">
        <v>61</v>
      </c>
      <c r="R3336" s="6"/>
      <c r="S3336" s="6" t="s">
        <v>11</v>
      </c>
    </row>
    <row r="3337" spans="1:20" s="47" customFormat="1" ht="14" x14ac:dyDescent="0.15">
      <c r="A3337" s="8" t="s">
        <v>415</v>
      </c>
      <c r="B3337" s="114" t="s">
        <v>416</v>
      </c>
      <c r="C3337" s="40" t="s">
        <v>65</v>
      </c>
      <c r="D3337" s="6" t="s">
        <v>1597</v>
      </c>
      <c r="E3337" s="7" t="s">
        <v>1598</v>
      </c>
      <c r="F3337" s="6" t="s">
        <v>6472</v>
      </c>
      <c r="G3337" s="6" t="s">
        <v>4936</v>
      </c>
      <c r="H3337" s="6" t="s">
        <v>38</v>
      </c>
      <c r="I3337" s="8" t="s">
        <v>39</v>
      </c>
      <c r="J3337" s="15" t="s">
        <v>7586</v>
      </c>
      <c r="K3337" s="7" t="s">
        <v>2811</v>
      </c>
      <c r="L3337" s="19">
        <v>328068</v>
      </c>
      <c r="M3337" s="19">
        <f t="shared" si="156"/>
        <v>328068</v>
      </c>
      <c r="N3337" s="11">
        <f>M3337*(1+VOTOS!$P$3%)^Q3337</f>
        <v>328503.61808813683</v>
      </c>
      <c r="O3337" s="54">
        <f t="shared" si="157"/>
        <v>328503.61808813683</v>
      </c>
      <c r="P3337" s="103">
        <f t="shared" si="158"/>
        <v>2.1861049600107009E-6</v>
      </c>
      <c r="Q3337" s="6">
        <v>11</v>
      </c>
      <c r="R3337" s="6"/>
      <c r="S3337" s="6" t="s">
        <v>11</v>
      </c>
    </row>
    <row r="3338" spans="1:20" s="47" customFormat="1" ht="14" x14ac:dyDescent="0.15">
      <c r="A3338" s="8" t="s">
        <v>415</v>
      </c>
      <c r="B3338" s="114" t="s">
        <v>416</v>
      </c>
      <c r="C3338" s="40" t="s">
        <v>65</v>
      </c>
      <c r="D3338" s="6" t="s">
        <v>1597</v>
      </c>
      <c r="E3338" s="7" t="s">
        <v>1598</v>
      </c>
      <c r="F3338" s="6" t="s">
        <v>6472</v>
      </c>
      <c r="G3338" s="6" t="s">
        <v>4936</v>
      </c>
      <c r="H3338" s="6" t="s">
        <v>38</v>
      </c>
      <c r="I3338" s="8" t="s">
        <v>39</v>
      </c>
      <c r="J3338" s="15" t="s">
        <v>7586</v>
      </c>
      <c r="K3338" s="7" t="s">
        <v>2810</v>
      </c>
      <c r="L3338" s="19">
        <v>287104</v>
      </c>
      <c r="M3338" s="19">
        <f t="shared" si="156"/>
        <v>287104</v>
      </c>
      <c r="N3338" s="11">
        <f>M3338*(1+VOTOS!$P$3%)^Q3338</f>
        <v>287485.22491549444</v>
      </c>
      <c r="O3338" s="54">
        <f t="shared" si="157"/>
        <v>287485.22491549444</v>
      </c>
      <c r="P3338" s="103">
        <f t="shared" si="158"/>
        <v>1.913138368993356E-6</v>
      </c>
      <c r="Q3338" s="6">
        <v>11</v>
      </c>
      <c r="R3338" s="6"/>
      <c r="S3338" s="6" t="s">
        <v>11</v>
      </c>
    </row>
    <row r="3339" spans="1:20" s="47" customFormat="1" ht="14" x14ac:dyDescent="0.15">
      <c r="A3339" s="8" t="s">
        <v>415</v>
      </c>
      <c r="B3339" s="114" t="s">
        <v>416</v>
      </c>
      <c r="C3339" s="40" t="s">
        <v>65</v>
      </c>
      <c r="D3339" s="6" t="s">
        <v>1597</v>
      </c>
      <c r="E3339" s="7" t="s">
        <v>1598</v>
      </c>
      <c r="F3339" s="6" t="s">
        <v>6472</v>
      </c>
      <c r="G3339" s="6" t="s">
        <v>4936</v>
      </c>
      <c r="H3339" s="6" t="s">
        <v>38</v>
      </c>
      <c r="I3339" s="8" t="s">
        <v>39</v>
      </c>
      <c r="J3339" s="15" t="s">
        <v>7586</v>
      </c>
      <c r="K3339" s="7" t="s">
        <v>2809</v>
      </c>
      <c r="L3339" s="19">
        <v>283905</v>
      </c>
      <c r="M3339" s="19">
        <f t="shared" si="156"/>
        <v>283905</v>
      </c>
      <c r="N3339" s="11">
        <f>M3339*(1+VOTOS!$P$3%)^Q3339</f>
        <v>284281.97719165689</v>
      </c>
      <c r="O3339" s="54">
        <f t="shared" si="157"/>
        <v>284281.97719165689</v>
      </c>
      <c r="P3339" s="103">
        <f t="shared" si="158"/>
        <v>1.8918216000092607E-6</v>
      </c>
      <c r="Q3339" s="6">
        <v>11</v>
      </c>
      <c r="R3339" s="6"/>
      <c r="S3339" s="6" t="s">
        <v>11</v>
      </c>
    </row>
    <row r="3340" spans="1:20" s="47" customFormat="1" ht="14" x14ac:dyDescent="0.15">
      <c r="A3340" s="8" t="s">
        <v>415</v>
      </c>
      <c r="B3340" s="114" t="s">
        <v>416</v>
      </c>
      <c r="C3340" s="40" t="s">
        <v>65</v>
      </c>
      <c r="D3340" s="6" t="s">
        <v>1597</v>
      </c>
      <c r="E3340" s="7" t="s">
        <v>1598</v>
      </c>
      <c r="F3340" s="6" t="s">
        <v>6472</v>
      </c>
      <c r="G3340" s="6" t="s">
        <v>4936</v>
      </c>
      <c r="H3340" s="6" t="s">
        <v>38</v>
      </c>
      <c r="I3340" s="8" t="s">
        <v>39</v>
      </c>
      <c r="J3340" s="15" t="s">
        <v>7586</v>
      </c>
      <c r="K3340" s="7" t="s">
        <v>2812</v>
      </c>
      <c r="L3340" s="19">
        <v>119871</v>
      </c>
      <c r="M3340" s="19">
        <f t="shared" si="156"/>
        <v>119871</v>
      </c>
      <c r="N3340" s="11">
        <f>M3340*(1+VOTOS!$P$3%)^Q3340</f>
        <v>120030.16814758845</v>
      </c>
      <c r="O3340" s="54">
        <f t="shared" si="157"/>
        <v>120030.16814758845</v>
      </c>
      <c r="P3340" s="103">
        <f t="shared" si="158"/>
        <v>7.9876912000390999E-7</v>
      </c>
      <c r="Q3340" s="6">
        <v>11</v>
      </c>
      <c r="R3340" s="6"/>
      <c r="S3340" s="6" t="s">
        <v>11</v>
      </c>
    </row>
    <row r="3341" spans="1:20" s="47" customFormat="1" ht="14" x14ac:dyDescent="0.15">
      <c r="A3341" s="8" t="s">
        <v>5234</v>
      </c>
      <c r="B3341" s="114" t="s">
        <v>416</v>
      </c>
      <c r="C3341" s="40" t="s">
        <v>65</v>
      </c>
      <c r="D3341" s="6" t="s">
        <v>1090</v>
      </c>
      <c r="E3341" s="17" t="s">
        <v>1091</v>
      </c>
      <c r="F3341" s="6" t="s">
        <v>6365</v>
      </c>
      <c r="G3341" s="6" t="s">
        <v>4936</v>
      </c>
      <c r="H3341" s="6" t="s">
        <v>38</v>
      </c>
      <c r="I3341" s="8" t="s">
        <v>39</v>
      </c>
      <c r="J3341" s="15" t="s">
        <v>7586</v>
      </c>
      <c r="K3341" s="7" t="s">
        <v>6366</v>
      </c>
      <c r="L3341" s="19">
        <v>1568631.5999999999</v>
      </c>
      <c r="M3341" s="19">
        <f t="shared" si="156"/>
        <v>1568631.5999999999</v>
      </c>
      <c r="N3341" s="11">
        <f>M3341*(1+VOTOS!$P$3%)^Q3341</f>
        <v>1714272.0365108261</v>
      </c>
      <c r="O3341" s="54">
        <f t="shared" si="157"/>
        <v>1714272.0365108261</v>
      </c>
      <c r="P3341" s="103">
        <f t="shared" si="158"/>
        <v>1.1408028391390487E-5</v>
      </c>
      <c r="Q3341" s="6">
        <v>736</v>
      </c>
      <c r="R3341" s="6"/>
      <c r="S3341" s="6" t="s">
        <v>95</v>
      </c>
    </row>
    <row r="3342" spans="1:20" s="47" customFormat="1" ht="14" x14ac:dyDescent="0.15">
      <c r="A3342" s="8" t="s">
        <v>5234</v>
      </c>
      <c r="B3342" s="114" t="s">
        <v>416</v>
      </c>
      <c r="C3342" s="40" t="s">
        <v>65</v>
      </c>
      <c r="D3342" s="6" t="s">
        <v>1090</v>
      </c>
      <c r="E3342" s="7" t="s">
        <v>1091</v>
      </c>
      <c r="F3342" s="6" t="s">
        <v>6365</v>
      </c>
      <c r="G3342" s="6" t="s">
        <v>4936</v>
      </c>
      <c r="H3342" s="6" t="s">
        <v>38</v>
      </c>
      <c r="I3342" s="8" t="s">
        <v>39</v>
      </c>
      <c r="J3342" s="15" t="s">
        <v>7586</v>
      </c>
      <c r="K3342" s="7" t="s">
        <v>4841</v>
      </c>
      <c r="L3342" s="19">
        <v>1254905.3999999999</v>
      </c>
      <c r="M3342" s="19">
        <f t="shared" si="156"/>
        <v>1254905.3999999999</v>
      </c>
      <c r="N3342" s="11">
        <f>M3342*(1+VOTOS!$P$3%)^Q3342</f>
        <v>1382880.5079642476</v>
      </c>
      <c r="O3342" s="54">
        <f t="shared" si="157"/>
        <v>1382880.5079642476</v>
      </c>
      <c r="P3342" s="103">
        <f t="shared" si="158"/>
        <v>9.2027051487501794E-6</v>
      </c>
      <c r="Q3342" s="6">
        <v>805</v>
      </c>
      <c r="R3342" s="6"/>
      <c r="S3342" s="6" t="s">
        <v>95</v>
      </c>
    </row>
    <row r="3343" spans="1:20" s="47" customFormat="1" ht="14" x14ac:dyDescent="0.15">
      <c r="A3343" s="8" t="s">
        <v>5234</v>
      </c>
      <c r="B3343" s="114" t="s">
        <v>416</v>
      </c>
      <c r="C3343" s="40" t="s">
        <v>65</v>
      </c>
      <c r="D3343" s="6" t="s">
        <v>1090</v>
      </c>
      <c r="E3343" s="7" t="s">
        <v>1091</v>
      </c>
      <c r="F3343" s="6" t="s">
        <v>6365</v>
      </c>
      <c r="G3343" s="6" t="s">
        <v>4936</v>
      </c>
      <c r="H3343" s="6" t="s">
        <v>38</v>
      </c>
      <c r="I3343" s="8" t="s">
        <v>39</v>
      </c>
      <c r="J3343" s="15" t="s">
        <v>7586</v>
      </c>
      <c r="K3343" s="7" t="s">
        <v>6367</v>
      </c>
      <c r="L3343" s="19">
        <v>911299.79999999993</v>
      </c>
      <c r="M3343" s="19">
        <f t="shared" si="156"/>
        <v>911299.79999999993</v>
      </c>
      <c r="N3343" s="11">
        <f>M3343*(1+VOTOS!$P$3%)^Q3343</f>
        <v>959354.82739706768</v>
      </c>
      <c r="O3343" s="54">
        <f t="shared" si="157"/>
        <v>959354.82739706768</v>
      </c>
      <c r="P3343" s="103">
        <f t="shared" si="158"/>
        <v>6.3842534179342027E-6</v>
      </c>
      <c r="Q3343" s="6">
        <v>426</v>
      </c>
      <c r="R3343" s="6"/>
      <c r="S3343" s="6" t="s">
        <v>95</v>
      </c>
    </row>
    <row r="3344" spans="1:20" s="47" customFormat="1" ht="14" x14ac:dyDescent="0.15">
      <c r="A3344" s="8" t="s">
        <v>5234</v>
      </c>
      <c r="B3344" s="114" t="s">
        <v>416</v>
      </c>
      <c r="C3344" s="40" t="s">
        <v>65</v>
      </c>
      <c r="D3344" s="6" t="s">
        <v>1090</v>
      </c>
      <c r="E3344" s="7" t="s">
        <v>1091</v>
      </c>
      <c r="F3344" s="6" t="s">
        <v>6365</v>
      </c>
      <c r="G3344" s="6" t="s">
        <v>4936</v>
      </c>
      <c r="H3344" s="6" t="s">
        <v>38</v>
      </c>
      <c r="I3344" s="8" t="s">
        <v>39</v>
      </c>
      <c r="J3344" s="15" t="s">
        <v>7586</v>
      </c>
      <c r="K3344" s="7" t="s">
        <v>6368</v>
      </c>
      <c r="L3344" s="19">
        <v>261438.59999999998</v>
      </c>
      <c r="M3344" s="19">
        <f t="shared" si="156"/>
        <v>261438.59999999998</v>
      </c>
      <c r="N3344" s="11">
        <f>M3344*(1+VOTOS!$P$3%)^Q3344</f>
        <v>272910.61247619666</v>
      </c>
      <c r="O3344" s="54">
        <f t="shared" si="157"/>
        <v>272910.61247619666</v>
      </c>
      <c r="P3344" s="103">
        <f t="shared" si="158"/>
        <v>1.8161481661784994E-6</v>
      </c>
      <c r="Q3344" s="6">
        <v>356</v>
      </c>
      <c r="R3344" s="6"/>
      <c r="S3344" s="6" t="s">
        <v>95</v>
      </c>
    </row>
    <row r="3345" spans="1:19" s="47" customFormat="1" ht="28" x14ac:dyDescent="0.15">
      <c r="A3345" s="14" t="s">
        <v>5234</v>
      </c>
      <c r="B3345" s="115" t="s">
        <v>416</v>
      </c>
      <c r="C3345" s="40" t="s">
        <v>65</v>
      </c>
      <c r="D3345" s="12" t="s">
        <v>582</v>
      </c>
      <c r="E3345" s="51" t="s">
        <v>583</v>
      </c>
      <c r="F3345" s="14" t="s">
        <v>5576</v>
      </c>
      <c r="G3345" s="14" t="s">
        <v>37</v>
      </c>
      <c r="H3345" s="14" t="s">
        <v>38</v>
      </c>
      <c r="I3345" s="14" t="s">
        <v>39</v>
      </c>
      <c r="J3345" s="15" t="s">
        <v>7586</v>
      </c>
      <c r="K3345" s="52" t="s">
        <v>4576</v>
      </c>
      <c r="L3345" s="109">
        <v>16777579.5</v>
      </c>
      <c r="M3345" s="19">
        <f t="shared" si="156"/>
        <v>16777579.5</v>
      </c>
      <c r="N3345" s="11">
        <f>M3345*(1+VOTOS!$P$3%)^Q3345</f>
        <v>17083928.795844063</v>
      </c>
      <c r="O3345" s="54">
        <f t="shared" si="157"/>
        <v>17083928.795844063</v>
      </c>
      <c r="P3345" s="103">
        <f t="shared" si="158"/>
        <v>1.1368904152234986E-4</v>
      </c>
      <c r="Q3345" s="6">
        <v>150</v>
      </c>
      <c r="R3345" s="6"/>
      <c r="S3345" s="6" t="s">
        <v>7</v>
      </c>
    </row>
    <row r="3346" spans="1:19" s="47" customFormat="1" ht="14" x14ac:dyDescent="0.15">
      <c r="A3346" s="14" t="s">
        <v>5234</v>
      </c>
      <c r="B3346" s="115" t="s">
        <v>416</v>
      </c>
      <c r="C3346" s="40" t="s">
        <v>65</v>
      </c>
      <c r="D3346" s="12" t="s">
        <v>302</v>
      </c>
      <c r="E3346" s="51" t="s">
        <v>303</v>
      </c>
      <c r="F3346" s="14" t="s">
        <v>6236</v>
      </c>
      <c r="G3346" s="14" t="s">
        <v>37</v>
      </c>
      <c r="H3346" s="14" t="s">
        <v>38</v>
      </c>
      <c r="I3346" s="14" t="s">
        <v>39</v>
      </c>
      <c r="J3346" s="15" t="s">
        <v>7586</v>
      </c>
      <c r="K3346" s="52" t="s">
        <v>5258</v>
      </c>
      <c r="L3346" s="109">
        <v>6279624.5</v>
      </c>
      <c r="M3346" s="19">
        <f t="shared" ref="M3346:M3409" si="159">+IF(Q3346&gt;0,L3346,0)</f>
        <v>0</v>
      </c>
      <c r="N3346" s="11">
        <f>M3346*(1+VOTOS!$P$3%)^Q3346</f>
        <v>0</v>
      </c>
      <c r="O3346" s="54">
        <f t="shared" si="157"/>
        <v>6279624.5</v>
      </c>
      <c r="P3346" s="103">
        <f t="shared" si="158"/>
        <v>4.1789245264177114E-5</v>
      </c>
      <c r="Q3346" s="6">
        <v>0</v>
      </c>
      <c r="R3346" s="6"/>
      <c r="S3346" s="6" t="s">
        <v>7</v>
      </c>
    </row>
    <row r="3347" spans="1:19" s="47" customFormat="1" ht="14" x14ac:dyDescent="0.15">
      <c r="A3347" s="14" t="s">
        <v>5234</v>
      </c>
      <c r="B3347" s="115" t="s">
        <v>416</v>
      </c>
      <c r="C3347" s="40" t="s">
        <v>65</v>
      </c>
      <c r="D3347" s="12" t="s">
        <v>302</v>
      </c>
      <c r="E3347" s="51" t="s">
        <v>303</v>
      </c>
      <c r="F3347" s="14" t="s">
        <v>6236</v>
      </c>
      <c r="G3347" s="14" t="s">
        <v>37</v>
      </c>
      <c r="H3347" s="14" t="s">
        <v>38</v>
      </c>
      <c r="I3347" s="14" t="s">
        <v>39</v>
      </c>
      <c r="J3347" s="15" t="s">
        <v>7586</v>
      </c>
      <c r="K3347" s="52" t="s">
        <v>6239</v>
      </c>
      <c r="L3347" s="109">
        <v>1136707.5</v>
      </c>
      <c r="M3347" s="19">
        <f t="shared" si="159"/>
        <v>0</v>
      </c>
      <c r="N3347" s="11">
        <f>M3347*(1+VOTOS!$P$3%)^Q3347</f>
        <v>0</v>
      </c>
      <c r="O3347" s="54">
        <f t="shared" si="157"/>
        <v>1136707.5</v>
      </c>
      <c r="P3347" s="103">
        <f t="shared" si="158"/>
        <v>7.5644886905466408E-6</v>
      </c>
      <c r="Q3347" s="6">
        <v>0</v>
      </c>
      <c r="R3347" s="6"/>
      <c r="S3347" s="6" t="s">
        <v>7</v>
      </c>
    </row>
    <row r="3348" spans="1:19" s="47" customFormat="1" ht="14" x14ac:dyDescent="0.15">
      <c r="A3348" s="14" t="s">
        <v>5234</v>
      </c>
      <c r="B3348" s="115" t="s">
        <v>416</v>
      </c>
      <c r="C3348" s="40" t="s">
        <v>65</v>
      </c>
      <c r="D3348" s="12" t="s">
        <v>302</v>
      </c>
      <c r="E3348" s="51" t="s">
        <v>303</v>
      </c>
      <c r="F3348" s="14" t="s">
        <v>6236</v>
      </c>
      <c r="G3348" s="14" t="s">
        <v>37</v>
      </c>
      <c r="H3348" s="14" t="s">
        <v>38</v>
      </c>
      <c r="I3348" s="14" t="s">
        <v>39</v>
      </c>
      <c r="J3348" s="15" t="s">
        <v>7586</v>
      </c>
      <c r="K3348" s="52" t="s">
        <v>6244</v>
      </c>
      <c r="L3348" s="109">
        <v>3523355.5</v>
      </c>
      <c r="M3348" s="19">
        <f t="shared" si="159"/>
        <v>0</v>
      </c>
      <c r="N3348" s="11">
        <f>M3348*(1+VOTOS!$P$3%)^Q3348</f>
        <v>0</v>
      </c>
      <c r="O3348" s="54">
        <f t="shared" si="157"/>
        <v>3523355.5</v>
      </c>
      <c r="P3348" s="103">
        <f t="shared" si="158"/>
        <v>2.344700182986855E-5</v>
      </c>
      <c r="Q3348" s="6">
        <v>0</v>
      </c>
      <c r="R3348" s="6"/>
      <c r="S3348" s="6" t="s">
        <v>7</v>
      </c>
    </row>
    <row r="3349" spans="1:19" s="47" customFormat="1" ht="14" x14ac:dyDescent="0.15">
      <c r="A3349" s="14" t="s">
        <v>5234</v>
      </c>
      <c r="B3349" s="115" t="s">
        <v>416</v>
      </c>
      <c r="C3349" s="40" t="s">
        <v>65</v>
      </c>
      <c r="D3349" s="12" t="s">
        <v>302</v>
      </c>
      <c r="E3349" s="51" t="s">
        <v>303</v>
      </c>
      <c r="F3349" s="14" t="s">
        <v>6236</v>
      </c>
      <c r="G3349" s="14" t="s">
        <v>37</v>
      </c>
      <c r="H3349" s="14" t="s">
        <v>38</v>
      </c>
      <c r="I3349" s="14" t="s">
        <v>39</v>
      </c>
      <c r="J3349" s="15" t="s">
        <v>7586</v>
      </c>
      <c r="K3349" s="52" t="s">
        <v>4167</v>
      </c>
      <c r="L3349" s="109">
        <v>3411655.5</v>
      </c>
      <c r="M3349" s="19">
        <f t="shared" si="159"/>
        <v>0</v>
      </c>
      <c r="N3349" s="11">
        <f>M3349*(1+VOTOS!$P$3%)^Q3349</f>
        <v>0</v>
      </c>
      <c r="O3349" s="54">
        <f t="shared" si="157"/>
        <v>3411655.5</v>
      </c>
      <c r="P3349" s="103">
        <f t="shared" si="158"/>
        <v>2.2703667782425334E-5</v>
      </c>
      <c r="Q3349" s="6">
        <v>0</v>
      </c>
      <c r="R3349" s="6"/>
      <c r="S3349" s="6" t="s">
        <v>7</v>
      </c>
    </row>
    <row r="3350" spans="1:19" s="47" customFormat="1" ht="14" x14ac:dyDescent="0.15">
      <c r="A3350" s="14" t="s">
        <v>5234</v>
      </c>
      <c r="B3350" s="115" t="s">
        <v>416</v>
      </c>
      <c r="C3350" s="40" t="s">
        <v>65</v>
      </c>
      <c r="D3350" s="12" t="s">
        <v>302</v>
      </c>
      <c r="E3350" s="51" t="s">
        <v>303</v>
      </c>
      <c r="F3350" s="14" t="s">
        <v>6236</v>
      </c>
      <c r="G3350" s="14" t="s">
        <v>37</v>
      </c>
      <c r="H3350" s="14" t="s">
        <v>38</v>
      </c>
      <c r="I3350" s="14" t="s">
        <v>39</v>
      </c>
      <c r="J3350" s="15" t="s">
        <v>7586</v>
      </c>
      <c r="K3350" s="52" t="s">
        <v>6243</v>
      </c>
      <c r="L3350" s="109">
        <v>2484894.5</v>
      </c>
      <c r="M3350" s="19">
        <f t="shared" si="159"/>
        <v>0</v>
      </c>
      <c r="N3350" s="11">
        <f>M3350*(1+VOTOS!$P$3%)^Q3350</f>
        <v>0</v>
      </c>
      <c r="O3350" s="54">
        <f t="shared" si="157"/>
        <v>2484894.5</v>
      </c>
      <c r="P3350" s="103">
        <f t="shared" si="158"/>
        <v>1.6536317691623878E-5</v>
      </c>
      <c r="Q3350" s="6">
        <v>0</v>
      </c>
      <c r="R3350" s="6"/>
      <c r="S3350" s="6" t="s">
        <v>7</v>
      </c>
    </row>
    <row r="3351" spans="1:19" s="47" customFormat="1" ht="14" x14ac:dyDescent="0.15">
      <c r="A3351" s="14" t="s">
        <v>5234</v>
      </c>
      <c r="B3351" s="115" t="s">
        <v>416</v>
      </c>
      <c r="C3351" s="40" t="s">
        <v>65</v>
      </c>
      <c r="D3351" s="12" t="s">
        <v>302</v>
      </c>
      <c r="E3351" s="51" t="s">
        <v>303</v>
      </c>
      <c r="F3351" s="14" t="s">
        <v>6236</v>
      </c>
      <c r="G3351" s="14" t="s">
        <v>37</v>
      </c>
      <c r="H3351" s="14" t="s">
        <v>38</v>
      </c>
      <c r="I3351" s="14" t="s">
        <v>39</v>
      </c>
      <c r="J3351" s="15" t="s">
        <v>7586</v>
      </c>
      <c r="K3351" s="52" t="s">
        <v>6241</v>
      </c>
      <c r="L3351" s="109">
        <v>2400030.5</v>
      </c>
      <c r="M3351" s="19">
        <f t="shared" si="159"/>
        <v>0</v>
      </c>
      <c r="N3351" s="11">
        <f>M3351*(1+VOTOS!$P$3%)^Q3351</f>
        <v>0</v>
      </c>
      <c r="O3351" s="54">
        <f t="shared" si="157"/>
        <v>2400030.5</v>
      </c>
      <c r="P3351" s="103">
        <f t="shared" si="158"/>
        <v>1.5971570148184121E-5</v>
      </c>
      <c r="Q3351" s="6">
        <v>0</v>
      </c>
      <c r="R3351" s="6"/>
      <c r="S3351" s="6" t="s">
        <v>7</v>
      </c>
    </row>
    <row r="3352" spans="1:19" s="47" customFormat="1" ht="14" x14ac:dyDescent="0.15">
      <c r="A3352" s="14" t="s">
        <v>5234</v>
      </c>
      <c r="B3352" s="115" t="s">
        <v>416</v>
      </c>
      <c r="C3352" s="40" t="s">
        <v>65</v>
      </c>
      <c r="D3352" s="12" t="s">
        <v>302</v>
      </c>
      <c r="E3352" s="51" t="s">
        <v>303</v>
      </c>
      <c r="F3352" s="14" t="s">
        <v>6236</v>
      </c>
      <c r="G3352" s="14" t="s">
        <v>37</v>
      </c>
      <c r="H3352" s="14" t="s">
        <v>38</v>
      </c>
      <c r="I3352" s="14" t="s">
        <v>39</v>
      </c>
      <c r="J3352" s="15" t="s">
        <v>7586</v>
      </c>
      <c r="K3352" s="52" t="s">
        <v>6245</v>
      </c>
      <c r="L3352" s="109">
        <v>1753723</v>
      </c>
      <c r="M3352" s="19">
        <f t="shared" si="159"/>
        <v>0</v>
      </c>
      <c r="N3352" s="11">
        <f>M3352*(1+VOTOS!$P$3%)^Q3352</f>
        <v>0</v>
      </c>
      <c r="O3352" s="54">
        <f t="shared" si="157"/>
        <v>1753723</v>
      </c>
      <c r="P3352" s="103">
        <f t="shared" si="158"/>
        <v>1.1670564151157203E-5</v>
      </c>
      <c r="Q3352" s="6">
        <v>0</v>
      </c>
      <c r="R3352" s="6"/>
      <c r="S3352" s="6" t="s">
        <v>7</v>
      </c>
    </row>
    <row r="3353" spans="1:19" s="47" customFormat="1" ht="14" x14ac:dyDescent="0.15">
      <c r="A3353" s="14" t="s">
        <v>5234</v>
      </c>
      <c r="B3353" s="115" t="s">
        <v>416</v>
      </c>
      <c r="C3353" s="40" t="s">
        <v>65</v>
      </c>
      <c r="D3353" s="12" t="s">
        <v>302</v>
      </c>
      <c r="E3353" s="51" t="s">
        <v>303</v>
      </c>
      <c r="F3353" s="14" t="s">
        <v>6236</v>
      </c>
      <c r="G3353" s="14" t="s">
        <v>37</v>
      </c>
      <c r="H3353" s="14" t="s">
        <v>38</v>
      </c>
      <c r="I3353" s="14" t="s">
        <v>39</v>
      </c>
      <c r="J3353" s="15" t="s">
        <v>7586</v>
      </c>
      <c r="K3353" s="52" t="s">
        <v>4940</v>
      </c>
      <c r="L3353" s="109">
        <v>1724386</v>
      </c>
      <c r="M3353" s="19">
        <f t="shared" si="159"/>
        <v>0</v>
      </c>
      <c r="N3353" s="11">
        <f>M3353*(1+VOTOS!$P$3%)^Q3353</f>
        <v>0</v>
      </c>
      <c r="O3353" s="54">
        <f t="shared" si="157"/>
        <v>1724386</v>
      </c>
      <c r="P3353" s="103">
        <f t="shared" si="158"/>
        <v>1.1475334151606249E-5</v>
      </c>
      <c r="Q3353" s="6">
        <v>0</v>
      </c>
      <c r="R3353" s="6"/>
      <c r="S3353" s="6" t="s">
        <v>7</v>
      </c>
    </row>
    <row r="3354" spans="1:19" s="47" customFormat="1" ht="14" x14ac:dyDescent="0.15">
      <c r="A3354" s="14" t="s">
        <v>5234</v>
      </c>
      <c r="B3354" s="115" t="s">
        <v>416</v>
      </c>
      <c r="C3354" s="40" t="s">
        <v>65</v>
      </c>
      <c r="D3354" s="12" t="s">
        <v>302</v>
      </c>
      <c r="E3354" s="51" t="s">
        <v>303</v>
      </c>
      <c r="F3354" s="14" t="s">
        <v>6236</v>
      </c>
      <c r="G3354" s="14" t="s">
        <v>37</v>
      </c>
      <c r="H3354" s="14" t="s">
        <v>38</v>
      </c>
      <c r="I3354" s="14" t="s">
        <v>39</v>
      </c>
      <c r="J3354" s="15" t="s">
        <v>7586</v>
      </c>
      <c r="K3354" s="52" t="s">
        <v>6237</v>
      </c>
      <c r="L3354" s="109">
        <v>1669099</v>
      </c>
      <c r="M3354" s="19">
        <f t="shared" si="159"/>
        <v>0</v>
      </c>
      <c r="N3354" s="11">
        <f>M3354*(1+VOTOS!$P$3%)^Q3354</f>
        <v>0</v>
      </c>
      <c r="O3354" s="54">
        <f t="shared" si="157"/>
        <v>1669099</v>
      </c>
      <c r="P3354" s="103">
        <f t="shared" si="158"/>
        <v>1.1107413744435316E-5</v>
      </c>
      <c r="Q3354" s="6">
        <v>0</v>
      </c>
      <c r="R3354" s="6"/>
      <c r="S3354" s="6" t="s">
        <v>7</v>
      </c>
    </row>
    <row r="3355" spans="1:19" s="47" customFormat="1" ht="14" x14ac:dyDescent="0.15">
      <c r="A3355" s="14" t="s">
        <v>5234</v>
      </c>
      <c r="B3355" s="115" t="s">
        <v>416</v>
      </c>
      <c r="C3355" s="40" t="s">
        <v>65</v>
      </c>
      <c r="D3355" s="12" t="s">
        <v>302</v>
      </c>
      <c r="E3355" s="51" t="s">
        <v>303</v>
      </c>
      <c r="F3355" s="14" t="s">
        <v>6236</v>
      </c>
      <c r="G3355" s="14" t="s">
        <v>37</v>
      </c>
      <c r="H3355" s="14" t="s">
        <v>38</v>
      </c>
      <c r="I3355" s="14" t="s">
        <v>39</v>
      </c>
      <c r="J3355" s="15" t="s">
        <v>7586</v>
      </c>
      <c r="K3355" s="52" t="s">
        <v>6246</v>
      </c>
      <c r="L3355" s="109">
        <v>1599779</v>
      </c>
      <c r="M3355" s="19">
        <f t="shared" si="159"/>
        <v>0</v>
      </c>
      <c r="N3355" s="11">
        <f>M3355*(1+VOTOS!$P$3%)^Q3355</f>
        <v>0</v>
      </c>
      <c r="O3355" s="54">
        <f t="shared" si="157"/>
        <v>1599779</v>
      </c>
      <c r="P3355" s="103">
        <f t="shared" si="158"/>
        <v>1.0646107422423107E-5</v>
      </c>
      <c r="Q3355" s="6">
        <v>0</v>
      </c>
      <c r="R3355" s="6"/>
      <c r="S3355" s="6" t="s">
        <v>7</v>
      </c>
    </row>
    <row r="3356" spans="1:19" s="47" customFormat="1" ht="14" x14ac:dyDescent="0.15">
      <c r="A3356" s="14" t="s">
        <v>5234</v>
      </c>
      <c r="B3356" s="115" t="s">
        <v>416</v>
      </c>
      <c r="C3356" s="40" t="s">
        <v>65</v>
      </c>
      <c r="D3356" s="12" t="s">
        <v>302</v>
      </c>
      <c r="E3356" s="51" t="s">
        <v>303</v>
      </c>
      <c r="F3356" s="14" t="s">
        <v>6236</v>
      </c>
      <c r="G3356" s="14" t="s">
        <v>37</v>
      </c>
      <c r="H3356" s="14" t="s">
        <v>38</v>
      </c>
      <c r="I3356" s="14" t="s">
        <v>39</v>
      </c>
      <c r="J3356" s="15" t="s">
        <v>7586</v>
      </c>
      <c r="K3356" s="52" t="s">
        <v>6250</v>
      </c>
      <c r="L3356" s="109">
        <v>1302717.5</v>
      </c>
      <c r="M3356" s="19">
        <f t="shared" si="159"/>
        <v>0</v>
      </c>
      <c r="N3356" s="11">
        <f>M3356*(1+VOTOS!$P$3%)^Q3356</f>
        <v>0</v>
      </c>
      <c r="O3356" s="54">
        <f t="shared" si="157"/>
        <v>1302717.5</v>
      </c>
      <c r="P3356" s="103">
        <f t="shared" si="158"/>
        <v>8.6692414677717822E-6</v>
      </c>
      <c r="Q3356" s="6">
        <v>0</v>
      </c>
      <c r="R3356" s="6"/>
      <c r="S3356" s="6" t="s">
        <v>7</v>
      </c>
    </row>
    <row r="3357" spans="1:19" s="47" customFormat="1" ht="14" x14ac:dyDescent="0.15">
      <c r="A3357" s="14" t="s">
        <v>5234</v>
      </c>
      <c r="B3357" s="115" t="s">
        <v>416</v>
      </c>
      <c r="C3357" s="40" t="s">
        <v>65</v>
      </c>
      <c r="D3357" s="12" t="s">
        <v>302</v>
      </c>
      <c r="E3357" s="51" t="s">
        <v>303</v>
      </c>
      <c r="F3357" s="14" t="s">
        <v>6236</v>
      </c>
      <c r="G3357" s="14" t="s">
        <v>37</v>
      </c>
      <c r="H3357" s="14" t="s">
        <v>38</v>
      </c>
      <c r="I3357" s="14" t="s">
        <v>39</v>
      </c>
      <c r="J3357" s="15" t="s">
        <v>7586</v>
      </c>
      <c r="K3357" s="52" t="s">
        <v>6242</v>
      </c>
      <c r="L3357" s="109">
        <v>1209500</v>
      </c>
      <c r="M3357" s="19">
        <f t="shared" si="159"/>
        <v>0</v>
      </c>
      <c r="N3357" s="11">
        <f>M3357*(1+VOTOS!$P$3%)^Q3357</f>
        <v>0</v>
      </c>
      <c r="O3357" s="54">
        <f t="shared" si="157"/>
        <v>1209500</v>
      </c>
      <c r="P3357" s="103">
        <f t="shared" si="158"/>
        <v>8.0489035844455694E-6</v>
      </c>
      <c r="Q3357" s="6">
        <v>0</v>
      </c>
      <c r="R3357" s="6"/>
      <c r="S3357" s="6" t="s">
        <v>7</v>
      </c>
    </row>
    <row r="3358" spans="1:19" s="47" customFormat="1" ht="14" x14ac:dyDescent="0.15">
      <c r="A3358" s="14" t="s">
        <v>5234</v>
      </c>
      <c r="B3358" s="115" t="s">
        <v>416</v>
      </c>
      <c r="C3358" s="40" t="s">
        <v>65</v>
      </c>
      <c r="D3358" s="12" t="s">
        <v>302</v>
      </c>
      <c r="E3358" s="51" t="s">
        <v>303</v>
      </c>
      <c r="F3358" s="14" t="s">
        <v>6236</v>
      </c>
      <c r="G3358" s="14" t="s">
        <v>37</v>
      </c>
      <c r="H3358" s="14" t="s">
        <v>38</v>
      </c>
      <c r="I3358" s="14" t="s">
        <v>39</v>
      </c>
      <c r="J3358" s="15" t="s">
        <v>7586</v>
      </c>
      <c r="K3358" s="52" t="s">
        <v>6247</v>
      </c>
      <c r="L3358" s="109">
        <v>1085353</v>
      </c>
      <c r="M3358" s="19">
        <f t="shared" si="159"/>
        <v>0</v>
      </c>
      <c r="N3358" s="11">
        <f>M3358*(1+VOTOS!$P$3%)^Q3358</f>
        <v>0</v>
      </c>
      <c r="O3358" s="54">
        <f t="shared" si="157"/>
        <v>1085353</v>
      </c>
      <c r="P3358" s="103">
        <f t="shared" si="158"/>
        <v>7.2227380339716845E-6</v>
      </c>
      <c r="Q3358" s="6">
        <v>0</v>
      </c>
      <c r="R3358" s="6"/>
      <c r="S3358" s="6" t="s">
        <v>7</v>
      </c>
    </row>
    <row r="3359" spans="1:19" s="47" customFormat="1" ht="14" x14ac:dyDescent="0.15">
      <c r="A3359" s="14" t="s">
        <v>5234</v>
      </c>
      <c r="B3359" s="115" t="s">
        <v>416</v>
      </c>
      <c r="C3359" s="40" t="s">
        <v>65</v>
      </c>
      <c r="D3359" s="12" t="s">
        <v>302</v>
      </c>
      <c r="E3359" s="51" t="s">
        <v>303</v>
      </c>
      <c r="F3359" s="14" t="s">
        <v>6236</v>
      </c>
      <c r="G3359" s="14" t="s">
        <v>37</v>
      </c>
      <c r="H3359" s="14" t="s">
        <v>38</v>
      </c>
      <c r="I3359" s="14" t="s">
        <v>39</v>
      </c>
      <c r="J3359" s="15" t="s">
        <v>7586</v>
      </c>
      <c r="K3359" s="52" t="s">
        <v>6240</v>
      </c>
      <c r="L3359" s="109">
        <v>1063975</v>
      </c>
      <c r="M3359" s="19">
        <f t="shared" si="159"/>
        <v>0</v>
      </c>
      <c r="N3359" s="11">
        <f>M3359*(1+VOTOS!$P$3%)^Q3359</f>
        <v>0</v>
      </c>
      <c r="O3359" s="54">
        <f t="shared" si="157"/>
        <v>1063975</v>
      </c>
      <c r="P3359" s="103">
        <f t="shared" si="158"/>
        <v>7.0804730808271802E-6</v>
      </c>
      <c r="Q3359" s="6">
        <v>0</v>
      </c>
      <c r="R3359" s="6"/>
      <c r="S3359" s="6" t="s">
        <v>7</v>
      </c>
    </row>
    <row r="3360" spans="1:19" s="47" customFormat="1" ht="14" x14ac:dyDescent="0.15">
      <c r="A3360" s="14" t="s">
        <v>5234</v>
      </c>
      <c r="B3360" s="115" t="s">
        <v>416</v>
      </c>
      <c r="C3360" s="40" t="s">
        <v>65</v>
      </c>
      <c r="D3360" s="12" t="s">
        <v>302</v>
      </c>
      <c r="E3360" s="51" t="s">
        <v>303</v>
      </c>
      <c r="F3360" s="14" t="s">
        <v>6236</v>
      </c>
      <c r="G3360" s="14" t="s">
        <v>37</v>
      </c>
      <c r="H3360" s="14" t="s">
        <v>38</v>
      </c>
      <c r="I3360" s="14" t="s">
        <v>39</v>
      </c>
      <c r="J3360" s="15" t="s">
        <v>7586</v>
      </c>
      <c r="K3360" s="52" t="s">
        <v>3132</v>
      </c>
      <c r="L3360" s="109">
        <v>1040717</v>
      </c>
      <c r="M3360" s="19">
        <f t="shared" si="159"/>
        <v>0</v>
      </c>
      <c r="N3360" s="11">
        <f>M3360*(1+VOTOS!$P$3%)^Q3360</f>
        <v>0</v>
      </c>
      <c r="O3360" s="54">
        <f t="shared" si="157"/>
        <v>1040717</v>
      </c>
      <c r="P3360" s="103">
        <f t="shared" si="158"/>
        <v>6.9256972233926745E-6</v>
      </c>
      <c r="Q3360" s="6">
        <v>0</v>
      </c>
      <c r="R3360" s="6"/>
      <c r="S3360" s="6" t="s">
        <v>7</v>
      </c>
    </row>
    <row r="3361" spans="1:20" s="47" customFormat="1" ht="14" x14ac:dyDescent="0.15">
      <c r="A3361" s="14" t="s">
        <v>5234</v>
      </c>
      <c r="B3361" s="115" t="s">
        <v>416</v>
      </c>
      <c r="C3361" s="40" t="s">
        <v>65</v>
      </c>
      <c r="D3361" s="12" t="s">
        <v>302</v>
      </c>
      <c r="E3361" s="51" t="s">
        <v>303</v>
      </c>
      <c r="F3361" s="14" t="s">
        <v>6236</v>
      </c>
      <c r="G3361" s="14" t="s">
        <v>37</v>
      </c>
      <c r="H3361" s="14" t="s">
        <v>38</v>
      </c>
      <c r="I3361" s="14" t="s">
        <v>39</v>
      </c>
      <c r="J3361" s="15" t="s">
        <v>7586</v>
      </c>
      <c r="K3361" s="52" t="s">
        <v>6248</v>
      </c>
      <c r="L3361" s="109">
        <v>1036008</v>
      </c>
      <c r="M3361" s="19">
        <f t="shared" si="159"/>
        <v>0</v>
      </c>
      <c r="N3361" s="11">
        <f>M3361*(1+VOTOS!$P$3%)^Q3361</f>
        <v>0</v>
      </c>
      <c r="O3361" s="54">
        <f t="shared" si="157"/>
        <v>1036008</v>
      </c>
      <c r="P3361" s="103">
        <f t="shared" si="158"/>
        <v>6.8943600700407489E-6</v>
      </c>
      <c r="Q3361" s="6">
        <v>0</v>
      </c>
      <c r="R3361" s="6"/>
      <c r="S3361" s="6" t="s">
        <v>7</v>
      </c>
    </row>
    <row r="3362" spans="1:20" s="47" customFormat="1" ht="14" x14ac:dyDescent="0.15">
      <c r="A3362" s="14" t="s">
        <v>5234</v>
      </c>
      <c r="B3362" s="115" t="s">
        <v>416</v>
      </c>
      <c r="C3362" s="40" t="s">
        <v>65</v>
      </c>
      <c r="D3362" s="12" t="s">
        <v>302</v>
      </c>
      <c r="E3362" s="51" t="s">
        <v>303</v>
      </c>
      <c r="F3362" s="14" t="s">
        <v>6236</v>
      </c>
      <c r="G3362" s="14" t="s">
        <v>37</v>
      </c>
      <c r="H3362" s="14" t="s">
        <v>38</v>
      </c>
      <c r="I3362" s="14" t="s">
        <v>39</v>
      </c>
      <c r="J3362" s="15" t="s">
        <v>7586</v>
      </c>
      <c r="K3362" s="52" t="s">
        <v>4852</v>
      </c>
      <c r="L3362" s="109">
        <v>969580.5</v>
      </c>
      <c r="M3362" s="19">
        <f t="shared" si="159"/>
        <v>0</v>
      </c>
      <c r="N3362" s="11">
        <f>M3362*(1+VOTOS!$P$3%)^Q3362</f>
        <v>0</v>
      </c>
      <c r="O3362" s="54">
        <f t="shared" si="157"/>
        <v>969580.5</v>
      </c>
      <c r="P3362" s="103">
        <f t="shared" si="158"/>
        <v>6.4523025728470673E-6</v>
      </c>
      <c r="Q3362" s="6">
        <v>0</v>
      </c>
      <c r="R3362" s="6"/>
      <c r="S3362" s="6" t="s">
        <v>7</v>
      </c>
      <c r="T3362" s="75"/>
    </row>
    <row r="3363" spans="1:20" s="47" customFormat="1" ht="14" x14ac:dyDescent="0.15">
      <c r="A3363" s="14" t="s">
        <v>5234</v>
      </c>
      <c r="B3363" s="115" t="s">
        <v>416</v>
      </c>
      <c r="C3363" s="40" t="s">
        <v>65</v>
      </c>
      <c r="D3363" s="12" t="s">
        <v>302</v>
      </c>
      <c r="E3363" s="51" t="s">
        <v>303</v>
      </c>
      <c r="F3363" s="14" t="s">
        <v>6236</v>
      </c>
      <c r="G3363" s="14" t="s">
        <v>37</v>
      </c>
      <c r="H3363" s="14" t="s">
        <v>38</v>
      </c>
      <c r="I3363" s="14" t="s">
        <v>39</v>
      </c>
      <c r="J3363" s="15" t="s">
        <v>7586</v>
      </c>
      <c r="K3363" s="52" t="s">
        <v>5258</v>
      </c>
      <c r="L3363" s="109">
        <v>896005</v>
      </c>
      <c r="M3363" s="19">
        <f t="shared" si="159"/>
        <v>0</v>
      </c>
      <c r="N3363" s="11">
        <f>M3363*(1+VOTOS!$P$3%)^Q3363</f>
        <v>0</v>
      </c>
      <c r="O3363" s="54">
        <f t="shared" si="157"/>
        <v>896005</v>
      </c>
      <c r="P3363" s="103">
        <f t="shared" si="158"/>
        <v>5.9626770204060792E-6</v>
      </c>
      <c r="Q3363" s="6">
        <v>0</v>
      </c>
      <c r="R3363" s="6"/>
      <c r="S3363" s="6" t="s">
        <v>7</v>
      </c>
      <c r="T3363" s="75"/>
    </row>
    <row r="3364" spans="1:20" s="47" customFormat="1" ht="14" x14ac:dyDescent="0.15">
      <c r="A3364" s="14" t="s">
        <v>5234</v>
      </c>
      <c r="B3364" s="115" t="s">
        <v>416</v>
      </c>
      <c r="C3364" s="40" t="s">
        <v>65</v>
      </c>
      <c r="D3364" s="12" t="s">
        <v>302</v>
      </c>
      <c r="E3364" s="51" t="s">
        <v>303</v>
      </c>
      <c r="F3364" s="14" t="s">
        <v>6236</v>
      </c>
      <c r="G3364" s="14" t="s">
        <v>37</v>
      </c>
      <c r="H3364" s="14" t="s">
        <v>38</v>
      </c>
      <c r="I3364" s="14" t="s">
        <v>39</v>
      </c>
      <c r="J3364" s="15" t="s">
        <v>7586</v>
      </c>
      <c r="K3364" s="52" t="s">
        <v>6251</v>
      </c>
      <c r="L3364" s="109">
        <v>778943</v>
      </c>
      <c r="M3364" s="19">
        <f t="shared" si="159"/>
        <v>0</v>
      </c>
      <c r="N3364" s="11">
        <f>M3364*(1+VOTOS!$P$3%)^Q3364</f>
        <v>0</v>
      </c>
      <c r="O3364" s="54">
        <f t="shared" si="157"/>
        <v>778943</v>
      </c>
      <c r="P3364" s="103">
        <f t="shared" si="158"/>
        <v>5.1836602767910588E-6</v>
      </c>
      <c r="Q3364" s="6">
        <v>0</v>
      </c>
      <c r="R3364" s="6"/>
      <c r="S3364" s="6" t="s">
        <v>7</v>
      </c>
      <c r="T3364" s="75"/>
    </row>
    <row r="3365" spans="1:20" s="47" customFormat="1" ht="14" x14ac:dyDescent="0.15">
      <c r="A3365" s="14" t="s">
        <v>5234</v>
      </c>
      <c r="B3365" s="115" t="s">
        <v>416</v>
      </c>
      <c r="C3365" s="40" t="s">
        <v>65</v>
      </c>
      <c r="D3365" s="12" t="s">
        <v>302</v>
      </c>
      <c r="E3365" s="51" t="s">
        <v>303</v>
      </c>
      <c r="F3365" s="14" t="s">
        <v>6236</v>
      </c>
      <c r="G3365" s="14" t="s">
        <v>37</v>
      </c>
      <c r="H3365" s="14" t="s">
        <v>38</v>
      </c>
      <c r="I3365" s="14" t="s">
        <v>39</v>
      </c>
      <c r="J3365" s="15" t="s">
        <v>7586</v>
      </c>
      <c r="K3365" s="52" t="s">
        <v>6253</v>
      </c>
      <c r="L3365" s="109">
        <v>743962</v>
      </c>
      <c r="M3365" s="19">
        <f t="shared" si="159"/>
        <v>0</v>
      </c>
      <c r="N3365" s="11">
        <f>M3365*(1+VOTOS!$P$3%)^Q3365</f>
        <v>0</v>
      </c>
      <c r="O3365" s="54">
        <f t="shared" si="157"/>
        <v>743962</v>
      </c>
      <c r="P3365" s="103">
        <f t="shared" si="158"/>
        <v>4.9508709454247992E-6</v>
      </c>
      <c r="Q3365" s="6">
        <v>0</v>
      </c>
      <c r="R3365" s="6"/>
      <c r="S3365" s="6" t="s">
        <v>7</v>
      </c>
      <c r="T3365" s="75"/>
    </row>
    <row r="3366" spans="1:20" s="47" customFormat="1" ht="14" x14ac:dyDescent="0.15">
      <c r="A3366" s="14" t="s">
        <v>5234</v>
      </c>
      <c r="B3366" s="115" t="s">
        <v>416</v>
      </c>
      <c r="C3366" s="40" t="s">
        <v>65</v>
      </c>
      <c r="D3366" s="12" t="s">
        <v>302</v>
      </c>
      <c r="E3366" s="51" t="s">
        <v>303</v>
      </c>
      <c r="F3366" s="14" t="s">
        <v>6236</v>
      </c>
      <c r="G3366" s="14" t="s">
        <v>37</v>
      </c>
      <c r="H3366" s="14" t="s">
        <v>38</v>
      </c>
      <c r="I3366" s="14" t="s">
        <v>39</v>
      </c>
      <c r="J3366" s="15" t="s">
        <v>7586</v>
      </c>
      <c r="K3366" s="52" t="s">
        <v>4926</v>
      </c>
      <c r="L3366" s="109">
        <v>704962</v>
      </c>
      <c r="M3366" s="19">
        <f t="shared" si="159"/>
        <v>0</v>
      </c>
      <c r="N3366" s="11">
        <f>M3366*(1+VOTOS!$P$3%)^Q3366</f>
        <v>0</v>
      </c>
      <c r="O3366" s="54">
        <f t="shared" si="157"/>
        <v>704962</v>
      </c>
      <c r="P3366" s="103">
        <f t="shared" si="158"/>
        <v>4.6913362287704984E-6</v>
      </c>
      <c r="Q3366" s="6">
        <v>0</v>
      </c>
      <c r="R3366" s="6"/>
      <c r="S3366" s="6" t="s">
        <v>7</v>
      </c>
      <c r="T3366" s="75"/>
    </row>
    <row r="3367" spans="1:20" s="47" customFormat="1" ht="14" x14ac:dyDescent="0.15">
      <c r="A3367" s="14" t="s">
        <v>5234</v>
      </c>
      <c r="B3367" s="115" t="s">
        <v>416</v>
      </c>
      <c r="C3367" s="40" t="s">
        <v>65</v>
      </c>
      <c r="D3367" s="12" t="s">
        <v>302</v>
      </c>
      <c r="E3367" s="51" t="s">
        <v>303</v>
      </c>
      <c r="F3367" s="14" t="s">
        <v>6236</v>
      </c>
      <c r="G3367" s="14" t="s">
        <v>37</v>
      </c>
      <c r="H3367" s="14" t="s">
        <v>38</v>
      </c>
      <c r="I3367" s="14" t="s">
        <v>39</v>
      </c>
      <c r="J3367" s="15" t="s">
        <v>7586</v>
      </c>
      <c r="K3367" s="52" t="s">
        <v>6249</v>
      </c>
      <c r="L3367" s="109">
        <v>691548.5</v>
      </c>
      <c r="M3367" s="19">
        <f t="shared" si="159"/>
        <v>0</v>
      </c>
      <c r="N3367" s="11">
        <f>M3367*(1+VOTOS!$P$3%)^Q3367</f>
        <v>0</v>
      </c>
      <c r="O3367" s="54">
        <f t="shared" si="157"/>
        <v>691548.5</v>
      </c>
      <c r="P3367" s="103">
        <f t="shared" si="158"/>
        <v>4.6020729230822296E-6</v>
      </c>
      <c r="Q3367" s="6">
        <v>0</v>
      </c>
      <c r="R3367" s="6"/>
      <c r="S3367" s="6" t="s">
        <v>7</v>
      </c>
      <c r="T3367" s="75"/>
    </row>
    <row r="3368" spans="1:20" s="47" customFormat="1" ht="14" x14ac:dyDescent="0.15">
      <c r="A3368" s="14" t="s">
        <v>5234</v>
      </c>
      <c r="B3368" s="115" t="s">
        <v>416</v>
      </c>
      <c r="C3368" s="40" t="s">
        <v>65</v>
      </c>
      <c r="D3368" s="12" t="s">
        <v>302</v>
      </c>
      <c r="E3368" s="51" t="s">
        <v>303</v>
      </c>
      <c r="F3368" s="14" t="s">
        <v>6236</v>
      </c>
      <c r="G3368" s="14" t="s">
        <v>37</v>
      </c>
      <c r="H3368" s="14" t="s">
        <v>38</v>
      </c>
      <c r="I3368" s="14" t="s">
        <v>39</v>
      </c>
      <c r="J3368" s="15" t="s">
        <v>7586</v>
      </c>
      <c r="K3368" s="52" t="s">
        <v>6252</v>
      </c>
      <c r="L3368" s="109">
        <v>617353.5</v>
      </c>
      <c r="M3368" s="19">
        <f t="shared" si="159"/>
        <v>0</v>
      </c>
      <c r="N3368" s="11">
        <f>M3368*(1+VOTOS!$P$3%)^Q3368</f>
        <v>0</v>
      </c>
      <c r="O3368" s="54">
        <f t="shared" si="157"/>
        <v>617353.5</v>
      </c>
      <c r="P3368" s="103">
        <f t="shared" si="158"/>
        <v>4.1083247614882328E-6</v>
      </c>
      <c r="Q3368" s="6">
        <v>0</v>
      </c>
      <c r="R3368" s="6"/>
      <c r="S3368" s="6" t="s">
        <v>7</v>
      </c>
      <c r="T3368" s="75"/>
    </row>
    <row r="3369" spans="1:20" s="47" customFormat="1" ht="14" x14ac:dyDescent="0.15">
      <c r="A3369" s="14" t="s">
        <v>5234</v>
      </c>
      <c r="B3369" s="115" t="s">
        <v>416</v>
      </c>
      <c r="C3369" s="40" t="s">
        <v>65</v>
      </c>
      <c r="D3369" s="12" t="s">
        <v>302</v>
      </c>
      <c r="E3369" s="51" t="s">
        <v>303</v>
      </c>
      <c r="F3369" s="14" t="s">
        <v>6236</v>
      </c>
      <c r="G3369" s="14" t="s">
        <v>37</v>
      </c>
      <c r="H3369" s="14" t="s">
        <v>38</v>
      </c>
      <c r="I3369" s="14" t="s">
        <v>39</v>
      </c>
      <c r="J3369" s="15" t="s">
        <v>7586</v>
      </c>
      <c r="K3369" s="52" t="s">
        <v>6238</v>
      </c>
      <c r="L3369" s="109">
        <v>611859.5</v>
      </c>
      <c r="M3369" s="19">
        <f t="shared" si="159"/>
        <v>0</v>
      </c>
      <c r="N3369" s="11">
        <f>M3369*(1+VOTOS!$P$3%)^Q3369</f>
        <v>0</v>
      </c>
      <c r="O3369" s="54">
        <f t="shared" si="157"/>
        <v>611859.5</v>
      </c>
      <c r="P3369" s="103">
        <f t="shared" si="158"/>
        <v>4.0717636401215992E-6</v>
      </c>
      <c r="Q3369" s="6">
        <v>0</v>
      </c>
      <c r="R3369" s="6"/>
      <c r="S3369" s="6" t="s">
        <v>7</v>
      </c>
      <c r="T3369" s="75"/>
    </row>
    <row r="3370" spans="1:20" s="47" customFormat="1" ht="14" x14ac:dyDescent="0.15">
      <c r="A3370" s="14" t="s">
        <v>5234</v>
      </c>
      <c r="B3370" s="115" t="s">
        <v>416</v>
      </c>
      <c r="C3370" s="40" t="s">
        <v>65</v>
      </c>
      <c r="D3370" s="12" t="s">
        <v>362</v>
      </c>
      <c r="E3370" s="51" t="s">
        <v>363</v>
      </c>
      <c r="F3370" s="14" t="s">
        <v>6099</v>
      </c>
      <c r="G3370" s="14" t="s">
        <v>37</v>
      </c>
      <c r="H3370" s="14" t="s">
        <v>38</v>
      </c>
      <c r="I3370" s="14" t="s">
        <v>39</v>
      </c>
      <c r="J3370" s="15" t="s">
        <v>7586</v>
      </c>
      <c r="K3370" s="52" t="s">
        <v>4226</v>
      </c>
      <c r="L3370" s="109">
        <v>27602579.5</v>
      </c>
      <c r="M3370" s="19">
        <f t="shared" si="159"/>
        <v>27602579.5</v>
      </c>
      <c r="N3370" s="11">
        <f>M3370*(1+VOTOS!$P$3%)^Q3370</f>
        <v>28716630.103853028</v>
      </c>
      <c r="O3370" s="54">
        <f t="shared" si="157"/>
        <v>28716630.103853028</v>
      </c>
      <c r="P3370" s="103">
        <f t="shared" si="158"/>
        <v>1.9110160146845818E-4</v>
      </c>
      <c r="Q3370" s="6">
        <v>328</v>
      </c>
      <c r="R3370" s="6"/>
      <c r="S3370" s="6" t="s">
        <v>7</v>
      </c>
      <c r="T3370" s="75"/>
    </row>
    <row r="3371" spans="1:20" s="47" customFormat="1" ht="14" x14ac:dyDescent="0.15">
      <c r="A3371" s="14" t="s">
        <v>5234</v>
      </c>
      <c r="B3371" s="115" t="s">
        <v>416</v>
      </c>
      <c r="C3371" s="40" t="s">
        <v>65</v>
      </c>
      <c r="D3371" s="12" t="s">
        <v>362</v>
      </c>
      <c r="E3371" s="51" t="s">
        <v>363</v>
      </c>
      <c r="F3371" s="14" t="s">
        <v>6099</v>
      </c>
      <c r="G3371" s="14" t="s">
        <v>37</v>
      </c>
      <c r="H3371" s="14" t="s">
        <v>38</v>
      </c>
      <c r="I3371" s="14" t="s">
        <v>39</v>
      </c>
      <c r="J3371" s="15" t="s">
        <v>7586</v>
      </c>
      <c r="K3371" s="52" t="s">
        <v>4226</v>
      </c>
      <c r="L3371" s="109">
        <v>6603618</v>
      </c>
      <c r="M3371" s="19">
        <f t="shared" si="159"/>
        <v>0</v>
      </c>
      <c r="N3371" s="11">
        <f>M3371*(1+VOTOS!$P$3%)^Q3371</f>
        <v>0</v>
      </c>
      <c r="O3371" s="54">
        <f t="shared" si="157"/>
        <v>6603618</v>
      </c>
      <c r="P3371" s="103">
        <f t="shared" si="158"/>
        <v>4.3945336577519043E-5</v>
      </c>
      <c r="Q3371" s="6">
        <v>0</v>
      </c>
      <c r="R3371" s="6"/>
      <c r="S3371" s="6" t="s">
        <v>7</v>
      </c>
      <c r="T3371" s="75"/>
    </row>
    <row r="3372" spans="1:20" s="47" customFormat="1" ht="14" x14ac:dyDescent="0.15">
      <c r="A3372" s="8" t="s">
        <v>415</v>
      </c>
      <c r="B3372" s="114" t="s">
        <v>416</v>
      </c>
      <c r="C3372" s="40" t="s">
        <v>65</v>
      </c>
      <c r="D3372" s="6" t="s">
        <v>1611</v>
      </c>
      <c r="E3372" s="7" t="s">
        <v>1612</v>
      </c>
      <c r="F3372" s="6" t="s">
        <v>4912</v>
      </c>
      <c r="G3372" s="6" t="s">
        <v>5224</v>
      </c>
      <c r="H3372" s="6" t="s">
        <v>38</v>
      </c>
      <c r="I3372" s="8" t="s">
        <v>39</v>
      </c>
      <c r="J3372" s="15" t="s">
        <v>7586</v>
      </c>
      <c r="K3372" s="7" t="s">
        <v>4913</v>
      </c>
      <c r="L3372" s="19">
        <v>940303</v>
      </c>
      <c r="M3372" s="19">
        <f t="shared" si="159"/>
        <v>940303</v>
      </c>
      <c r="N3372" s="11">
        <f>M3372*(1+VOTOS!$P$3%)^Q3372</f>
        <v>941437.98721583979</v>
      </c>
      <c r="O3372" s="54">
        <f t="shared" si="157"/>
        <v>941437.98721583979</v>
      </c>
      <c r="P3372" s="103">
        <f t="shared" si="158"/>
        <v>6.2650215707604758E-6</v>
      </c>
      <c r="Q3372" s="6">
        <v>10</v>
      </c>
      <c r="R3372" s="6"/>
      <c r="S3372" s="6" t="s">
        <v>11</v>
      </c>
      <c r="T3372" s="75"/>
    </row>
    <row r="3373" spans="1:20" s="47" customFormat="1" ht="14" x14ac:dyDescent="0.15">
      <c r="A3373" s="8" t="s">
        <v>415</v>
      </c>
      <c r="B3373" s="114" t="s">
        <v>416</v>
      </c>
      <c r="C3373" s="40" t="s">
        <v>65</v>
      </c>
      <c r="D3373" s="6" t="s">
        <v>1543</v>
      </c>
      <c r="E3373" s="7" t="s">
        <v>1544</v>
      </c>
      <c r="F3373" s="6" t="s">
        <v>4379</v>
      </c>
      <c r="G3373" s="6" t="s">
        <v>106</v>
      </c>
      <c r="H3373" s="6" t="s">
        <v>38</v>
      </c>
      <c r="I3373" s="8" t="s">
        <v>39</v>
      </c>
      <c r="J3373" s="15" t="s">
        <v>7586</v>
      </c>
      <c r="K3373" s="7" t="s">
        <v>4380</v>
      </c>
      <c r="L3373" s="19">
        <v>1270219</v>
      </c>
      <c r="M3373" s="19">
        <f t="shared" si="159"/>
        <v>1270219</v>
      </c>
      <c r="N3373" s="11">
        <f>M3373*(1+VOTOS!$P$3%)^Q3373</f>
        <v>1513381.3382316025</v>
      </c>
      <c r="O3373" s="54">
        <f t="shared" si="157"/>
        <v>1513381.3382316025</v>
      </c>
      <c r="P3373" s="103">
        <f t="shared" si="158"/>
        <v>1.0071153764303743E-5</v>
      </c>
      <c r="Q3373" s="6">
        <v>1452</v>
      </c>
      <c r="R3373" s="6"/>
      <c r="S3373" s="6" t="s">
        <v>11</v>
      </c>
      <c r="T3373" s="75"/>
    </row>
    <row r="3374" spans="1:20" s="47" customFormat="1" ht="14" x14ac:dyDescent="0.15">
      <c r="A3374" s="8" t="s">
        <v>415</v>
      </c>
      <c r="B3374" s="114" t="s">
        <v>416</v>
      </c>
      <c r="C3374" s="40" t="s">
        <v>65</v>
      </c>
      <c r="D3374" s="6" t="s">
        <v>443</v>
      </c>
      <c r="E3374" s="7" t="s">
        <v>444</v>
      </c>
      <c r="F3374" s="6" t="s">
        <v>4381</v>
      </c>
      <c r="G3374" s="6" t="s">
        <v>4936</v>
      </c>
      <c r="H3374" s="6" t="s">
        <v>38</v>
      </c>
      <c r="I3374" s="8" t="s">
        <v>39</v>
      </c>
      <c r="J3374" s="15" t="s">
        <v>7586</v>
      </c>
      <c r="K3374" s="7" t="s">
        <v>4384</v>
      </c>
      <c r="L3374" s="19">
        <v>10462177</v>
      </c>
      <c r="M3374" s="19">
        <f t="shared" si="159"/>
        <v>10462177</v>
      </c>
      <c r="N3374" s="11">
        <f>M3374*(1+VOTOS!$P$3%)^Q3374</f>
        <v>12308097.268762991</v>
      </c>
      <c r="O3374" s="54">
        <f t="shared" si="157"/>
        <v>12308097.268762991</v>
      </c>
      <c r="P3374" s="103">
        <f t="shared" si="158"/>
        <v>8.1907141979537963E-5</v>
      </c>
      <c r="Q3374" s="6">
        <v>1347</v>
      </c>
      <c r="R3374" s="6"/>
      <c r="S3374" s="6" t="s">
        <v>11</v>
      </c>
      <c r="T3374" s="75"/>
    </row>
    <row r="3375" spans="1:20" s="47" customFormat="1" ht="14" x14ac:dyDescent="0.15">
      <c r="A3375" s="8" t="s">
        <v>415</v>
      </c>
      <c r="B3375" s="114" t="s">
        <v>416</v>
      </c>
      <c r="C3375" s="40" t="s">
        <v>65</v>
      </c>
      <c r="D3375" s="6" t="s">
        <v>443</v>
      </c>
      <c r="E3375" s="7" t="s">
        <v>444</v>
      </c>
      <c r="F3375" s="6" t="s">
        <v>4381</v>
      </c>
      <c r="G3375" s="6" t="s">
        <v>4936</v>
      </c>
      <c r="H3375" s="6" t="s">
        <v>38</v>
      </c>
      <c r="I3375" s="8" t="s">
        <v>39</v>
      </c>
      <c r="J3375" s="15" t="s">
        <v>7586</v>
      </c>
      <c r="K3375" s="7" t="s">
        <v>4383</v>
      </c>
      <c r="L3375" s="19">
        <v>8346179</v>
      </c>
      <c r="M3375" s="19">
        <f t="shared" si="159"/>
        <v>8346179</v>
      </c>
      <c r="N3375" s="11">
        <f>M3375*(1+VOTOS!$P$3%)^Q3375</f>
        <v>9911581.2149877362</v>
      </c>
      <c r="O3375" s="54">
        <f t="shared" si="157"/>
        <v>9911581.2149877362</v>
      </c>
      <c r="P3375" s="103">
        <f t="shared" si="158"/>
        <v>6.5958959544306039E-5</v>
      </c>
      <c r="Q3375" s="6">
        <v>1425</v>
      </c>
      <c r="R3375" s="6"/>
      <c r="S3375" s="6" t="s">
        <v>11</v>
      </c>
      <c r="T3375" s="75"/>
    </row>
    <row r="3376" spans="1:20" s="47" customFormat="1" ht="14" x14ac:dyDescent="0.15">
      <c r="A3376" s="8" t="s">
        <v>415</v>
      </c>
      <c r="B3376" s="114" t="s">
        <v>416</v>
      </c>
      <c r="C3376" s="40" t="s">
        <v>65</v>
      </c>
      <c r="D3376" s="6" t="s">
        <v>443</v>
      </c>
      <c r="E3376" s="7" t="s">
        <v>444</v>
      </c>
      <c r="F3376" s="6" t="s">
        <v>4381</v>
      </c>
      <c r="G3376" s="6" t="s">
        <v>4936</v>
      </c>
      <c r="H3376" s="6" t="s">
        <v>38</v>
      </c>
      <c r="I3376" s="8" t="s">
        <v>39</v>
      </c>
      <c r="J3376" s="15" t="s">
        <v>7586</v>
      </c>
      <c r="K3376" s="7" t="s">
        <v>4382</v>
      </c>
      <c r="L3376" s="19">
        <v>6384993</v>
      </c>
      <c r="M3376" s="19">
        <f t="shared" si="159"/>
        <v>6384993</v>
      </c>
      <c r="N3376" s="11">
        <f>M3376*(1+VOTOS!$P$3%)^Q3376</f>
        <v>7660705.987466001</v>
      </c>
      <c r="O3376" s="54">
        <f t="shared" si="157"/>
        <v>7660705.987466001</v>
      </c>
      <c r="P3376" s="103">
        <f t="shared" si="158"/>
        <v>5.0979978405869141E-5</v>
      </c>
      <c r="Q3376" s="6">
        <v>1510</v>
      </c>
      <c r="R3376" s="6"/>
      <c r="S3376" s="6" t="s">
        <v>11</v>
      </c>
    </row>
    <row r="3377" spans="1:20" s="47" customFormat="1" ht="14" x14ac:dyDescent="0.15">
      <c r="A3377" s="8" t="s">
        <v>415</v>
      </c>
      <c r="B3377" s="114" t="s">
        <v>416</v>
      </c>
      <c r="C3377" s="40" t="s">
        <v>65</v>
      </c>
      <c r="D3377" s="6" t="s">
        <v>1183</v>
      </c>
      <c r="E3377" s="7" t="s">
        <v>1184</v>
      </c>
      <c r="F3377" s="6" t="s">
        <v>4385</v>
      </c>
      <c r="G3377" s="6" t="s">
        <v>4386</v>
      </c>
      <c r="H3377" s="6" t="s">
        <v>38</v>
      </c>
      <c r="I3377" s="8" t="s">
        <v>39</v>
      </c>
      <c r="J3377" s="15" t="s">
        <v>7586</v>
      </c>
      <c r="K3377" s="7" t="s">
        <v>2665</v>
      </c>
      <c r="L3377" s="19">
        <v>2415208</v>
      </c>
      <c r="M3377" s="19">
        <f t="shared" si="159"/>
        <v>2415208</v>
      </c>
      <c r="N3377" s="11">
        <f>M3377*(1+VOTOS!$P$3%)^Q3377</f>
        <v>2820850.1509335823</v>
      </c>
      <c r="O3377" s="54">
        <f t="shared" si="157"/>
        <v>2820850.1509335823</v>
      </c>
      <c r="P3377" s="103">
        <f t="shared" si="158"/>
        <v>1.8772013965302302E-5</v>
      </c>
      <c r="Q3377" s="6">
        <v>1287</v>
      </c>
      <c r="R3377" s="6"/>
      <c r="S3377" s="6" t="s">
        <v>11</v>
      </c>
      <c r="T3377" s="75"/>
    </row>
    <row r="3378" spans="1:20" s="47" customFormat="1" ht="14" x14ac:dyDescent="0.15">
      <c r="A3378" s="8" t="s">
        <v>415</v>
      </c>
      <c r="B3378" s="114" t="s">
        <v>416</v>
      </c>
      <c r="C3378" s="40" t="s">
        <v>65</v>
      </c>
      <c r="D3378" s="6" t="s">
        <v>1183</v>
      </c>
      <c r="E3378" s="7" t="s">
        <v>1184</v>
      </c>
      <c r="F3378" s="6" t="s">
        <v>4385</v>
      </c>
      <c r="G3378" s="6" t="s">
        <v>4386</v>
      </c>
      <c r="H3378" s="6" t="s">
        <v>38</v>
      </c>
      <c r="I3378" s="8" t="s">
        <v>39</v>
      </c>
      <c r="J3378" s="15" t="s">
        <v>7586</v>
      </c>
      <c r="K3378" s="7" t="s">
        <v>4214</v>
      </c>
      <c r="L3378" s="19">
        <v>811125</v>
      </c>
      <c r="M3378" s="19">
        <f t="shared" si="159"/>
        <v>811125</v>
      </c>
      <c r="N3378" s="11">
        <f>M3378*(1+VOTOS!$P$3%)^Q3378</f>
        <v>947356.11950440798</v>
      </c>
      <c r="O3378" s="54">
        <f t="shared" si="157"/>
        <v>947356.11950440798</v>
      </c>
      <c r="P3378" s="103">
        <f t="shared" si="158"/>
        <v>6.3044051806742246E-6</v>
      </c>
      <c r="Q3378" s="6">
        <v>1287</v>
      </c>
      <c r="R3378" s="6"/>
      <c r="S3378" s="6" t="s">
        <v>11</v>
      </c>
      <c r="T3378" s="75"/>
    </row>
    <row r="3379" spans="1:20" s="47" customFormat="1" ht="14" x14ac:dyDescent="0.15">
      <c r="A3379" s="14" t="s">
        <v>5234</v>
      </c>
      <c r="B3379" s="115" t="s">
        <v>416</v>
      </c>
      <c r="C3379" s="40" t="s">
        <v>65</v>
      </c>
      <c r="D3379" s="12" t="s">
        <v>149</v>
      </c>
      <c r="E3379" s="51" t="s">
        <v>150</v>
      </c>
      <c r="F3379" s="14" t="s">
        <v>5450</v>
      </c>
      <c r="G3379" s="14" t="s">
        <v>37</v>
      </c>
      <c r="H3379" s="14" t="s">
        <v>38</v>
      </c>
      <c r="I3379" s="14" t="s">
        <v>39</v>
      </c>
      <c r="J3379" s="15" t="s">
        <v>7586</v>
      </c>
      <c r="K3379" s="52" t="s">
        <v>5454</v>
      </c>
      <c r="L3379" s="109">
        <v>57588862.5</v>
      </c>
      <c r="M3379" s="19">
        <f t="shared" si="159"/>
        <v>57588862.5</v>
      </c>
      <c r="N3379" s="11">
        <f>M3379*(1+VOTOS!$P$3%)^Q3379</f>
        <v>58831709.515881531</v>
      </c>
      <c r="O3379" s="54">
        <f t="shared" si="157"/>
        <v>58831709.515881531</v>
      </c>
      <c r="P3379" s="103">
        <f t="shared" si="158"/>
        <v>3.9150951434596063E-4</v>
      </c>
      <c r="Q3379" s="6">
        <v>177</v>
      </c>
      <c r="R3379" s="6"/>
      <c r="S3379" s="6" t="s">
        <v>7</v>
      </c>
      <c r="T3379" s="75"/>
    </row>
    <row r="3380" spans="1:20" s="47" customFormat="1" ht="14" x14ac:dyDescent="0.15">
      <c r="A3380" s="14" t="s">
        <v>5234</v>
      </c>
      <c r="B3380" s="115" t="s">
        <v>416</v>
      </c>
      <c r="C3380" s="40" t="s">
        <v>65</v>
      </c>
      <c r="D3380" s="12" t="s">
        <v>149</v>
      </c>
      <c r="E3380" s="51" t="s">
        <v>150</v>
      </c>
      <c r="F3380" s="14" t="s">
        <v>5450</v>
      </c>
      <c r="G3380" s="14" t="s">
        <v>37</v>
      </c>
      <c r="H3380" s="14" t="s">
        <v>38</v>
      </c>
      <c r="I3380" s="14" t="s">
        <v>39</v>
      </c>
      <c r="J3380" s="15" t="s">
        <v>7586</v>
      </c>
      <c r="K3380" s="52" t="s">
        <v>5455</v>
      </c>
      <c r="L3380" s="109">
        <v>57256464</v>
      </c>
      <c r="M3380" s="19">
        <f t="shared" si="159"/>
        <v>57256464</v>
      </c>
      <c r="N3380" s="11">
        <f>M3380*(1+VOTOS!$P$3%)^Q3380</f>
        <v>58231647.107083917</v>
      </c>
      <c r="O3380" s="54">
        <f t="shared" si="157"/>
        <v>58231647.107083917</v>
      </c>
      <c r="P3380" s="103">
        <f t="shared" si="158"/>
        <v>3.875162572371866E-4</v>
      </c>
      <c r="Q3380" s="6">
        <v>140</v>
      </c>
      <c r="R3380" s="6"/>
      <c r="S3380" s="6" t="s">
        <v>7</v>
      </c>
      <c r="T3380" s="75"/>
    </row>
    <row r="3381" spans="1:20" s="47" customFormat="1" ht="14" x14ac:dyDescent="0.15">
      <c r="A3381" s="14" t="s">
        <v>5234</v>
      </c>
      <c r="B3381" s="115" t="s">
        <v>416</v>
      </c>
      <c r="C3381" s="40" t="s">
        <v>65</v>
      </c>
      <c r="D3381" s="12" t="s">
        <v>149</v>
      </c>
      <c r="E3381" s="51" t="s">
        <v>150</v>
      </c>
      <c r="F3381" s="14" t="s">
        <v>5450</v>
      </c>
      <c r="G3381" s="14" t="s">
        <v>37</v>
      </c>
      <c r="H3381" s="14" t="s">
        <v>38</v>
      </c>
      <c r="I3381" s="14" t="s">
        <v>39</v>
      </c>
      <c r="J3381" s="15" t="s">
        <v>7586</v>
      </c>
      <c r="K3381" s="52" t="s">
        <v>5453</v>
      </c>
      <c r="L3381" s="109">
        <v>29218200</v>
      </c>
      <c r="M3381" s="19">
        <f t="shared" si="159"/>
        <v>29218200</v>
      </c>
      <c r="N3381" s="11">
        <f>M3381*(1+VOTOS!$P$3%)^Q3381</f>
        <v>29902828.498522993</v>
      </c>
      <c r="O3381" s="54">
        <f t="shared" si="157"/>
        <v>29902828.498522993</v>
      </c>
      <c r="P3381" s="103">
        <f t="shared" si="158"/>
        <v>1.9899543901349552E-4</v>
      </c>
      <c r="Q3381" s="6">
        <v>192</v>
      </c>
      <c r="R3381" s="6"/>
      <c r="S3381" s="6" t="s">
        <v>7</v>
      </c>
    </row>
    <row r="3382" spans="1:20" s="47" customFormat="1" ht="14" x14ac:dyDescent="0.15">
      <c r="A3382" s="14" t="s">
        <v>5234</v>
      </c>
      <c r="B3382" s="115" t="s">
        <v>416</v>
      </c>
      <c r="C3382" s="40" t="s">
        <v>65</v>
      </c>
      <c r="D3382" s="12" t="s">
        <v>149</v>
      </c>
      <c r="E3382" s="51" t="s">
        <v>150</v>
      </c>
      <c r="F3382" s="14" t="s">
        <v>5450</v>
      </c>
      <c r="G3382" s="14" t="s">
        <v>37</v>
      </c>
      <c r="H3382" s="14" t="s">
        <v>38</v>
      </c>
      <c r="I3382" s="14" t="s">
        <v>39</v>
      </c>
      <c r="J3382" s="15" t="s">
        <v>7586</v>
      </c>
      <c r="K3382" s="52" t="s">
        <v>5456</v>
      </c>
      <c r="L3382" s="109">
        <v>13011253.5</v>
      </c>
      <c r="M3382" s="19">
        <f t="shared" si="159"/>
        <v>13011253.5</v>
      </c>
      <c r="N3382" s="11">
        <f>M3382*(1+VOTOS!$P$3%)^Q3382</f>
        <v>13167572.358477466</v>
      </c>
      <c r="O3382" s="54">
        <f t="shared" si="157"/>
        <v>13167572.358477466</v>
      </c>
      <c r="P3382" s="103">
        <f t="shared" si="158"/>
        <v>8.7626722079037355E-5</v>
      </c>
      <c r="Q3382" s="6">
        <v>99</v>
      </c>
      <c r="R3382" s="6"/>
      <c r="S3382" s="6" t="s">
        <v>7</v>
      </c>
    </row>
    <row r="3383" spans="1:20" s="47" customFormat="1" ht="14" x14ac:dyDescent="0.15">
      <c r="A3383" s="14" t="s">
        <v>5234</v>
      </c>
      <c r="B3383" s="115" t="s">
        <v>416</v>
      </c>
      <c r="C3383" s="40" t="s">
        <v>65</v>
      </c>
      <c r="D3383" s="12" t="s">
        <v>149</v>
      </c>
      <c r="E3383" s="51" t="s">
        <v>150</v>
      </c>
      <c r="F3383" s="14" t="s">
        <v>5450</v>
      </c>
      <c r="G3383" s="14" t="s">
        <v>37</v>
      </c>
      <c r="H3383" s="14" t="s">
        <v>38</v>
      </c>
      <c r="I3383" s="14" t="s">
        <v>39</v>
      </c>
      <c r="J3383" s="15" t="s">
        <v>7586</v>
      </c>
      <c r="K3383" s="52" t="s">
        <v>5451</v>
      </c>
      <c r="L3383" s="109">
        <v>12381037.5</v>
      </c>
      <c r="M3383" s="19">
        <f t="shared" si="159"/>
        <v>12381037.5</v>
      </c>
      <c r="N3383" s="11">
        <f>M3383*(1+VOTOS!$P$3%)^Q3383</f>
        <v>12671144.731581064</v>
      </c>
      <c r="O3383" s="54">
        <f t="shared" si="157"/>
        <v>12671144.731581064</v>
      </c>
      <c r="P3383" s="103">
        <f t="shared" si="158"/>
        <v>8.4323127117859789E-5</v>
      </c>
      <c r="Q3383" s="6">
        <v>192</v>
      </c>
      <c r="R3383" s="6"/>
      <c r="S3383" s="6" t="s">
        <v>7</v>
      </c>
    </row>
    <row r="3384" spans="1:20" s="47" customFormat="1" ht="14" x14ac:dyDescent="0.15">
      <c r="A3384" s="14" t="s">
        <v>5234</v>
      </c>
      <c r="B3384" s="115" t="s">
        <v>416</v>
      </c>
      <c r="C3384" s="40" t="s">
        <v>65</v>
      </c>
      <c r="D3384" s="12" t="s">
        <v>149</v>
      </c>
      <c r="E3384" s="51" t="s">
        <v>150</v>
      </c>
      <c r="F3384" s="14" t="s">
        <v>5450</v>
      </c>
      <c r="G3384" s="14" t="s">
        <v>37</v>
      </c>
      <c r="H3384" s="14" t="s">
        <v>38</v>
      </c>
      <c r="I3384" s="14" t="s">
        <v>39</v>
      </c>
      <c r="J3384" s="15" t="s">
        <v>7586</v>
      </c>
      <c r="K3384" s="52" t="s">
        <v>5452</v>
      </c>
      <c r="L3384" s="109">
        <v>6626762.5</v>
      </c>
      <c r="M3384" s="19">
        <f t="shared" si="159"/>
        <v>6626762.5</v>
      </c>
      <c r="N3384" s="11">
        <f>M3384*(1+VOTOS!$P$3%)^Q3384</f>
        <v>6782037.9947410682</v>
      </c>
      <c r="O3384" s="54">
        <f t="shared" si="157"/>
        <v>6782037.9947410682</v>
      </c>
      <c r="P3384" s="103">
        <f t="shared" si="158"/>
        <v>4.5132674597534044E-5</v>
      </c>
      <c r="Q3384" s="6">
        <v>192</v>
      </c>
      <c r="R3384" s="6"/>
      <c r="S3384" s="6" t="s">
        <v>7</v>
      </c>
    </row>
    <row r="3385" spans="1:20" s="47" customFormat="1" ht="14" x14ac:dyDescent="0.15">
      <c r="A3385" s="14" t="s">
        <v>5234</v>
      </c>
      <c r="B3385" s="115" t="s">
        <v>416</v>
      </c>
      <c r="C3385" s="40" t="s">
        <v>65</v>
      </c>
      <c r="D3385" s="12" t="s">
        <v>149</v>
      </c>
      <c r="E3385" s="51" t="s">
        <v>150</v>
      </c>
      <c r="F3385" s="14" t="s">
        <v>5450</v>
      </c>
      <c r="G3385" s="14" t="s">
        <v>37</v>
      </c>
      <c r="H3385" s="14" t="s">
        <v>38</v>
      </c>
      <c r="I3385" s="14" t="s">
        <v>39</v>
      </c>
      <c r="J3385" s="15" t="s">
        <v>7586</v>
      </c>
      <c r="K3385" s="52" t="s">
        <v>5457</v>
      </c>
      <c r="L3385" s="109">
        <v>2726746.5</v>
      </c>
      <c r="M3385" s="19">
        <f t="shared" si="159"/>
        <v>0</v>
      </c>
      <c r="N3385" s="11">
        <f>M3385*(1+VOTOS!$P$3%)^Q3385</f>
        <v>0</v>
      </c>
      <c r="O3385" s="54">
        <f t="shared" si="157"/>
        <v>2726746.5</v>
      </c>
      <c r="P3385" s="103">
        <f t="shared" si="158"/>
        <v>1.8145778981169418E-5</v>
      </c>
      <c r="Q3385" s="6">
        <v>0</v>
      </c>
      <c r="R3385" s="6"/>
      <c r="S3385" s="6" t="s">
        <v>7</v>
      </c>
    </row>
    <row r="3386" spans="1:20" s="47" customFormat="1" ht="14" x14ac:dyDescent="0.15">
      <c r="A3386" s="8" t="s">
        <v>415</v>
      </c>
      <c r="B3386" s="114" t="s">
        <v>416</v>
      </c>
      <c r="C3386" s="40" t="s">
        <v>65</v>
      </c>
      <c r="D3386" s="6" t="s">
        <v>1104</v>
      </c>
      <c r="E3386" s="7" t="s">
        <v>1105</v>
      </c>
      <c r="F3386" s="6" t="s">
        <v>4387</v>
      </c>
      <c r="G3386" s="6" t="s">
        <v>4936</v>
      </c>
      <c r="H3386" s="6" t="s">
        <v>38</v>
      </c>
      <c r="I3386" s="8" t="s">
        <v>39</v>
      </c>
      <c r="J3386" s="15" t="s">
        <v>7586</v>
      </c>
      <c r="K3386" s="7" t="s">
        <v>4180</v>
      </c>
      <c r="L3386" s="19">
        <v>3891513</v>
      </c>
      <c r="M3386" s="19">
        <f t="shared" si="159"/>
        <v>3891513</v>
      </c>
      <c r="N3386" s="11">
        <f>M3386*(1+VOTOS!$P$3%)^Q3386</f>
        <v>4058355.4625822366</v>
      </c>
      <c r="O3386" s="54">
        <f t="shared" si="157"/>
        <v>4058355.4625822366</v>
      </c>
      <c r="P3386" s="103">
        <f t="shared" si="158"/>
        <v>2.7007285514454256E-5</v>
      </c>
      <c r="Q3386" s="6">
        <v>348</v>
      </c>
      <c r="R3386" s="6"/>
      <c r="S3386" s="6" t="s">
        <v>11</v>
      </c>
    </row>
    <row r="3387" spans="1:20" s="47" customFormat="1" ht="14" x14ac:dyDescent="0.15">
      <c r="A3387" s="8" t="s">
        <v>415</v>
      </c>
      <c r="B3387" s="114" t="s">
        <v>416</v>
      </c>
      <c r="C3387" s="40" t="s">
        <v>65</v>
      </c>
      <c r="D3387" s="6" t="s">
        <v>471</v>
      </c>
      <c r="E3387" s="7" t="s">
        <v>472</v>
      </c>
      <c r="F3387" s="6" t="s">
        <v>2813</v>
      </c>
      <c r="G3387" s="6" t="s">
        <v>4936</v>
      </c>
      <c r="H3387" s="6" t="s">
        <v>38</v>
      </c>
      <c r="I3387" s="8" t="s">
        <v>39</v>
      </c>
      <c r="J3387" s="15" t="s">
        <v>7586</v>
      </c>
      <c r="K3387" s="7" t="s">
        <v>5053</v>
      </c>
      <c r="L3387" s="19">
        <v>23404941.82</v>
      </c>
      <c r="M3387" s="19">
        <f t="shared" si="159"/>
        <v>0</v>
      </c>
      <c r="N3387" s="11">
        <f>M3387*(1+VOTOS!$P$3%)^Q3387</f>
        <v>0</v>
      </c>
      <c r="O3387" s="54">
        <f t="shared" si="157"/>
        <v>23404941.82</v>
      </c>
      <c r="P3387" s="103">
        <f t="shared" si="158"/>
        <v>1.5575371650164367E-4</v>
      </c>
      <c r="Q3387" s="6">
        <v>0</v>
      </c>
      <c r="R3387" s="6"/>
      <c r="S3387" s="6" t="s">
        <v>11</v>
      </c>
      <c r="T3387" s="75"/>
    </row>
    <row r="3388" spans="1:20" s="47" customFormat="1" ht="14" x14ac:dyDescent="0.15">
      <c r="A3388" s="8" t="s">
        <v>415</v>
      </c>
      <c r="B3388" s="114" t="s">
        <v>416</v>
      </c>
      <c r="C3388" s="40" t="s">
        <v>65</v>
      </c>
      <c r="D3388" s="6" t="s">
        <v>471</v>
      </c>
      <c r="E3388" s="7" t="s">
        <v>472</v>
      </c>
      <c r="F3388" s="6" t="s">
        <v>2813</v>
      </c>
      <c r="G3388" s="6" t="s">
        <v>4936</v>
      </c>
      <c r="H3388" s="6" t="s">
        <v>38</v>
      </c>
      <c r="I3388" s="8" t="s">
        <v>39</v>
      </c>
      <c r="J3388" s="15" t="s">
        <v>7586</v>
      </c>
      <c r="K3388" s="7" t="s">
        <v>4388</v>
      </c>
      <c r="L3388" s="19">
        <v>248831</v>
      </c>
      <c r="M3388" s="19">
        <f t="shared" si="159"/>
        <v>248831</v>
      </c>
      <c r="N3388" s="11">
        <f>M3388*(1+VOTOS!$P$3%)^Q3388</f>
        <v>282397.74612656864</v>
      </c>
      <c r="O3388" s="54">
        <f t="shared" si="157"/>
        <v>282397.74612656864</v>
      </c>
      <c r="P3388" s="103">
        <f t="shared" si="158"/>
        <v>1.8792825390967244E-6</v>
      </c>
      <c r="Q3388" s="6">
        <v>1049</v>
      </c>
      <c r="R3388" s="6"/>
      <c r="S3388" s="6" t="s">
        <v>11</v>
      </c>
    </row>
    <row r="3389" spans="1:20" s="47" customFormat="1" ht="14" x14ac:dyDescent="0.15">
      <c r="A3389" s="8" t="s">
        <v>415</v>
      </c>
      <c r="B3389" s="114" t="s">
        <v>416</v>
      </c>
      <c r="C3389" s="40" t="s">
        <v>65</v>
      </c>
      <c r="D3389" s="6" t="s">
        <v>471</v>
      </c>
      <c r="E3389" s="7" t="s">
        <v>472</v>
      </c>
      <c r="F3389" s="6" t="s">
        <v>2813</v>
      </c>
      <c r="G3389" s="6" t="s">
        <v>4936</v>
      </c>
      <c r="H3389" s="6" t="s">
        <v>38</v>
      </c>
      <c r="I3389" s="8" t="s">
        <v>39</v>
      </c>
      <c r="J3389" s="15" t="s">
        <v>7586</v>
      </c>
      <c r="K3389" s="7" t="s">
        <v>2814</v>
      </c>
      <c r="L3389" s="19">
        <v>2113890</v>
      </c>
      <c r="M3389" s="19">
        <f t="shared" si="159"/>
        <v>2113890</v>
      </c>
      <c r="N3389" s="11">
        <f>M3389*(1+VOTOS!$P$3%)^Q3389</f>
        <v>2145489.0929554445</v>
      </c>
      <c r="O3389" s="54">
        <f t="shared" si="157"/>
        <v>2145489.0929554445</v>
      </c>
      <c r="P3389" s="103">
        <f t="shared" si="158"/>
        <v>1.42776642006432E-5</v>
      </c>
      <c r="Q3389" s="6">
        <v>123</v>
      </c>
      <c r="R3389" s="6"/>
      <c r="S3389" s="6" t="s">
        <v>11</v>
      </c>
    </row>
    <row r="3390" spans="1:20" s="47" customFormat="1" ht="14" x14ac:dyDescent="0.15">
      <c r="A3390" s="8" t="s">
        <v>415</v>
      </c>
      <c r="B3390" s="114" t="s">
        <v>416</v>
      </c>
      <c r="C3390" s="40" t="s">
        <v>65</v>
      </c>
      <c r="D3390" s="6" t="s">
        <v>471</v>
      </c>
      <c r="E3390" s="7" t="s">
        <v>472</v>
      </c>
      <c r="F3390" s="6" t="s">
        <v>2813</v>
      </c>
      <c r="G3390" s="6" t="s">
        <v>4936</v>
      </c>
      <c r="H3390" s="6" t="s">
        <v>38</v>
      </c>
      <c r="I3390" s="8" t="s">
        <v>39</v>
      </c>
      <c r="J3390" s="15" t="s">
        <v>7586</v>
      </c>
      <c r="K3390" s="7" t="s">
        <v>2815</v>
      </c>
      <c r="L3390" s="19">
        <v>790400</v>
      </c>
      <c r="M3390" s="19">
        <f t="shared" si="159"/>
        <v>790400</v>
      </c>
      <c r="N3390" s="11">
        <f>M3390*(1+VOTOS!$P$3%)^Q3390</f>
        <v>797583.48950353754</v>
      </c>
      <c r="O3390" s="54">
        <f t="shared" si="157"/>
        <v>797583.48950353754</v>
      </c>
      <c r="P3390" s="103">
        <f t="shared" si="158"/>
        <v>5.3077078193961375E-6</v>
      </c>
      <c r="Q3390" s="6">
        <v>75</v>
      </c>
      <c r="R3390" s="6"/>
      <c r="S3390" s="6" t="s">
        <v>11</v>
      </c>
    </row>
    <row r="3391" spans="1:20" s="47" customFormat="1" ht="14" x14ac:dyDescent="0.15">
      <c r="A3391" s="8" t="s">
        <v>415</v>
      </c>
      <c r="B3391" s="114" t="s">
        <v>416</v>
      </c>
      <c r="C3391" s="40" t="s">
        <v>65</v>
      </c>
      <c r="D3391" s="6" t="s">
        <v>350</v>
      </c>
      <c r="E3391" s="7" t="s">
        <v>351</v>
      </c>
      <c r="F3391" s="6" t="s">
        <v>4389</v>
      </c>
      <c r="G3391" s="6" t="s">
        <v>102</v>
      </c>
      <c r="H3391" s="6" t="s">
        <v>38</v>
      </c>
      <c r="I3391" s="8" t="s">
        <v>39</v>
      </c>
      <c r="J3391" s="15" t="s">
        <v>7586</v>
      </c>
      <c r="K3391" s="7" t="s">
        <v>4393</v>
      </c>
      <c r="L3391" s="19">
        <v>9825206</v>
      </c>
      <c r="M3391" s="19">
        <f t="shared" si="159"/>
        <v>9825206</v>
      </c>
      <c r="N3391" s="11">
        <f>M3391*(1+VOTOS!$P$3%)^Q3391</f>
        <v>9921680.2399143279</v>
      </c>
      <c r="O3391" s="54">
        <f t="shared" si="157"/>
        <v>9921680.2399143279</v>
      </c>
      <c r="P3391" s="103">
        <f t="shared" si="158"/>
        <v>6.6026165892326752E-5</v>
      </c>
      <c r="Q3391" s="6">
        <v>81</v>
      </c>
      <c r="R3391" s="6"/>
      <c r="S3391" s="6" t="s">
        <v>11</v>
      </c>
      <c r="T3391" s="75"/>
    </row>
    <row r="3392" spans="1:20" s="47" customFormat="1" ht="14" x14ac:dyDescent="0.15">
      <c r="A3392" s="8" t="s">
        <v>415</v>
      </c>
      <c r="B3392" s="114" t="s">
        <v>416</v>
      </c>
      <c r="C3392" s="40" t="s">
        <v>65</v>
      </c>
      <c r="D3392" s="6" t="s">
        <v>350</v>
      </c>
      <c r="E3392" s="7" t="s">
        <v>351</v>
      </c>
      <c r="F3392" s="6" t="s">
        <v>4389</v>
      </c>
      <c r="G3392" s="6" t="s">
        <v>102</v>
      </c>
      <c r="H3392" s="6" t="s">
        <v>38</v>
      </c>
      <c r="I3392" s="8" t="s">
        <v>39</v>
      </c>
      <c r="J3392" s="15" t="s">
        <v>7586</v>
      </c>
      <c r="K3392" s="7" t="s">
        <v>4394</v>
      </c>
      <c r="L3392" s="19">
        <v>3993285</v>
      </c>
      <c r="M3392" s="19">
        <f t="shared" si="159"/>
        <v>3993285</v>
      </c>
      <c r="N3392" s="11">
        <f>M3392*(1+VOTOS!$P$3%)^Q3392</f>
        <v>4029091.5978810126</v>
      </c>
      <c r="O3392" s="54">
        <f t="shared" si="157"/>
        <v>4029091.5978810126</v>
      </c>
      <c r="P3392" s="103">
        <f t="shared" si="158"/>
        <v>2.6812542211032664E-5</v>
      </c>
      <c r="Q3392" s="6">
        <v>74</v>
      </c>
      <c r="R3392" s="6"/>
      <c r="S3392" s="6" t="s">
        <v>11</v>
      </c>
      <c r="T3392" s="75"/>
    </row>
    <row r="3393" spans="1:20" s="47" customFormat="1" ht="14" x14ac:dyDescent="0.15">
      <c r="A3393" s="8" t="s">
        <v>415</v>
      </c>
      <c r="B3393" s="114" t="s">
        <v>416</v>
      </c>
      <c r="C3393" s="40" t="s">
        <v>65</v>
      </c>
      <c r="D3393" s="6" t="s">
        <v>350</v>
      </c>
      <c r="E3393" s="7" t="s">
        <v>351</v>
      </c>
      <c r="F3393" s="6" t="s">
        <v>4389</v>
      </c>
      <c r="G3393" s="6" t="s">
        <v>102</v>
      </c>
      <c r="H3393" s="6" t="s">
        <v>38</v>
      </c>
      <c r="I3393" s="8" t="s">
        <v>39</v>
      </c>
      <c r="J3393" s="15" t="s">
        <v>7586</v>
      </c>
      <c r="K3393" s="7" t="s">
        <v>4396</v>
      </c>
      <c r="L3393" s="19">
        <v>3732675</v>
      </c>
      <c r="M3393" s="19">
        <f t="shared" si="159"/>
        <v>3732675</v>
      </c>
      <c r="N3393" s="11">
        <f>M3393*(1+VOTOS!$P$3%)^Q3393</f>
        <v>3756163.0811151704</v>
      </c>
      <c r="O3393" s="54">
        <f t="shared" si="157"/>
        <v>3756163.0811151704</v>
      </c>
      <c r="P3393" s="103">
        <f t="shared" si="158"/>
        <v>2.4996274896527497E-5</v>
      </c>
      <c r="Q3393" s="6">
        <v>52</v>
      </c>
      <c r="R3393" s="6"/>
      <c r="S3393" s="6" t="s">
        <v>11</v>
      </c>
      <c r="T3393" s="75"/>
    </row>
    <row r="3394" spans="1:20" s="47" customFormat="1" ht="14" x14ac:dyDescent="0.15">
      <c r="A3394" s="8" t="s">
        <v>415</v>
      </c>
      <c r="B3394" s="114" t="s">
        <v>416</v>
      </c>
      <c r="C3394" s="40" t="s">
        <v>65</v>
      </c>
      <c r="D3394" s="6" t="s">
        <v>350</v>
      </c>
      <c r="E3394" s="7" t="s">
        <v>351</v>
      </c>
      <c r="F3394" s="6" t="s">
        <v>4389</v>
      </c>
      <c r="G3394" s="6" t="s">
        <v>102</v>
      </c>
      <c r="H3394" s="6" t="s">
        <v>38</v>
      </c>
      <c r="I3394" s="8" t="s">
        <v>39</v>
      </c>
      <c r="J3394" s="15" t="s">
        <v>7586</v>
      </c>
      <c r="K3394" s="7" t="s">
        <v>2222</v>
      </c>
      <c r="L3394" s="19">
        <v>3586536</v>
      </c>
      <c r="M3394" s="19">
        <f t="shared" si="159"/>
        <v>3586536</v>
      </c>
      <c r="N3394" s="11">
        <f>M3394*(1+VOTOS!$P$3%)^Q3394</f>
        <v>3667475.9908889988</v>
      </c>
      <c r="O3394" s="54">
        <f t="shared" si="157"/>
        <v>3667475.9908889988</v>
      </c>
      <c r="P3394" s="103">
        <f t="shared" si="158"/>
        <v>2.4406085695687911E-5</v>
      </c>
      <c r="Q3394" s="6">
        <v>185</v>
      </c>
      <c r="R3394" s="6"/>
      <c r="S3394" s="6" t="s">
        <v>11</v>
      </c>
      <c r="T3394" s="75"/>
    </row>
    <row r="3395" spans="1:20" s="47" customFormat="1" ht="14" x14ac:dyDescent="0.15">
      <c r="A3395" s="8" t="s">
        <v>415</v>
      </c>
      <c r="B3395" s="114" t="s">
        <v>416</v>
      </c>
      <c r="C3395" s="40" t="s">
        <v>65</v>
      </c>
      <c r="D3395" s="6" t="s">
        <v>350</v>
      </c>
      <c r="E3395" s="7" t="s">
        <v>351</v>
      </c>
      <c r="F3395" s="6" t="s">
        <v>4389</v>
      </c>
      <c r="G3395" s="6" t="s">
        <v>102</v>
      </c>
      <c r="H3395" s="6" t="s">
        <v>38</v>
      </c>
      <c r="I3395" s="8" t="s">
        <v>39</v>
      </c>
      <c r="J3395" s="15" t="s">
        <v>7586</v>
      </c>
      <c r="K3395" s="7" t="s">
        <v>4397</v>
      </c>
      <c r="L3395" s="19">
        <v>3358143</v>
      </c>
      <c r="M3395" s="19">
        <f t="shared" si="159"/>
        <v>3358143</v>
      </c>
      <c r="N3395" s="11">
        <f>M3395*(1+VOTOS!$P$3%)^Q3395</f>
        <v>3376421.9890800118</v>
      </c>
      <c r="O3395" s="54">
        <f t="shared" si="157"/>
        <v>3376421.9890800118</v>
      </c>
      <c r="P3395" s="103">
        <f t="shared" si="158"/>
        <v>2.2469198057467505E-5</v>
      </c>
      <c r="Q3395" s="6">
        <v>45</v>
      </c>
      <c r="R3395" s="6"/>
      <c r="S3395" s="6" t="s">
        <v>11</v>
      </c>
      <c r="T3395" s="75"/>
    </row>
    <row r="3396" spans="1:20" s="47" customFormat="1" ht="14" x14ac:dyDescent="0.15">
      <c r="A3396" s="8" t="s">
        <v>415</v>
      </c>
      <c r="B3396" s="114" t="s">
        <v>416</v>
      </c>
      <c r="C3396" s="40" t="s">
        <v>65</v>
      </c>
      <c r="D3396" s="6" t="s">
        <v>350</v>
      </c>
      <c r="E3396" s="7" t="s">
        <v>351</v>
      </c>
      <c r="F3396" s="6" t="s">
        <v>4389</v>
      </c>
      <c r="G3396" s="6" t="s">
        <v>102</v>
      </c>
      <c r="H3396" s="6" t="s">
        <v>38</v>
      </c>
      <c r="I3396" s="8" t="s">
        <v>39</v>
      </c>
      <c r="J3396" s="15" t="s">
        <v>7586</v>
      </c>
      <c r="K3396" s="7" t="s">
        <v>4391</v>
      </c>
      <c r="L3396" s="19">
        <v>3087291</v>
      </c>
      <c r="M3396" s="19">
        <f t="shared" si="159"/>
        <v>3087291</v>
      </c>
      <c r="N3396" s="11">
        <f>M3396*(1+VOTOS!$P$3%)^Q3396</f>
        <v>3136087.8592490042</v>
      </c>
      <c r="O3396" s="54">
        <f t="shared" si="157"/>
        <v>3136087.8592490042</v>
      </c>
      <c r="P3396" s="103">
        <f t="shared" si="158"/>
        <v>2.0869837793671385E-5</v>
      </c>
      <c r="Q3396" s="6">
        <v>130</v>
      </c>
      <c r="R3396" s="6"/>
      <c r="S3396" s="6" t="s">
        <v>11</v>
      </c>
      <c r="T3396" s="75"/>
    </row>
    <row r="3397" spans="1:20" s="47" customFormat="1" ht="14" x14ac:dyDescent="0.15">
      <c r="A3397" s="8" t="s">
        <v>415</v>
      </c>
      <c r="B3397" s="114" t="s">
        <v>416</v>
      </c>
      <c r="C3397" s="40" t="s">
        <v>65</v>
      </c>
      <c r="D3397" s="6" t="s">
        <v>350</v>
      </c>
      <c r="E3397" s="7" t="s">
        <v>351</v>
      </c>
      <c r="F3397" s="6" t="s">
        <v>4389</v>
      </c>
      <c r="G3397" s="6" t="s">
        <v>102</v>
      </c>
      <c r="H3397" s="6" t="s">
        <v>38</v>
      </c>
      <c r="I3397" s="8" t="s">
        <v>39</v>
      </c>
      <c r="J3397" s="15" t="s">
        <v>7586</v>
      </c>
      <c r="K3397" s="7" t="s">
        <v>4398</v>
      </c>
      <c r="L3397" s="19">
        <v>2889912</v>
      </c>
      <c r="M3397" s="19">
        <f t="shared" si="159"/>
        <v>2889912</v>
      </c>
      <c r="N3397" s="11">
        <f>M3397*(1+VOTOS!$P$3%)^Q3397</f>
        <v>2903189.7709357375</v>
      </c>
      <c r="O3397" s="54">
        <f t="shared" si="157"/>
        <v>2903189.7709357375</v>
      </c>
      <c r="P3397" s="103">
        <f t="shared" si="158"/>
        <v>1.9319962425473642E-5</v>
      </c>
      <c r="Q3397" s="6">
        <v>38</v>
      </c>
      <c r="R3397" s="6"/>
      <c r="S3397" s="6" t="s">
        <v>11</v>
      </c>
      <c r="T3397" s="75"/>
    </row>
    <row r="3398" spans="1:20" s="47" customFormat="1" ht="14" x14ac:dyDescent="0.15">
      <c r="A3398" s="8" t="s">
        <v>415</v>
      </c>
      <c r="B3398" s="114" t="s">
        <v>416</v>
      </c>
      <c r="C3398" s="40" t="s">
        <v>65</v>
      </c>
      <c r="D3398" s="6" t="s">
        <v>350</v>
      </c>
      <c r="E3398" s="7" t="s">
        <v>351</v>
      </c>
      <c r="F3398" s="6" t="s">
        <v>4389</v>
      </c>
      <c r="G3398" s="6" t="s">
        <v>102</v>
      </c>
      <c r="H3398" s="6" t="s">
        <v>38</v>
      </c>
      <c r="I3398" s="8" t="s">
        <v>39</v>
      </c>
      <c r="J3398" s="15" t="s">
        <v>7586</v>
      </c>
      <c r="K3398" s="7" t="s">
        <v>4390</v>
      </c>
      <c r="L3398" s="19">
        <v>2370321</v>
      </c>
      <c r="M3398" s="19">
        <f t="shared" si="159"/>
        <v>2370321</v>
      </c>
      <c r="N3398" s="11">
        <f>M3398*(1+VOTOS!$P$3%)^Q3398</f>
        <v>2416223.5800053091</v>
      </c>
      <c r="O3398" s="54">
        <f t="shared" si="157"/>
        <v>2416223.5800053091</v>
      </c>
      <c r="P3398" s="103">
        <f t="shared" si="158"/>
        <v>1.6079330825900487E-5</v>
      </c>
      <c r="Q3398" s="6">
        <v>159</v>
      </c>
      <c r="R3398" s="6"/>
      <c r="S3398" s="6" t="s">
        <v>11</v>
      </c>
      <c r="T3398" s="75"/>
    </row>
    <row r="3399" spans="1:20" s="47" customFormat="1" ht="14" x14ac:dyDescent="0.15">
      <c r="A3399" s="8" t="s">
        <v>415</v>
      </c>
      <c r="B3399" s="114" t="s">
        <v>416</v>
      </c>
      <c r="C3399" s="40" t="s">
        <v>65</v>
      </c>
      <c r="D3399" s="6" t="s">
        <v>350</v>
      </c>
      <c r="E3399" s="7" t="s">
        <v>351</v>
      </c>
      <c r="F3399" s="6" t="s">
        <v>4389</v>
      </c>
      <c r="G3399" s="6" t="s">
        <v>102</v>
      </c>
      <c r="H3399" s="6" t="s">
        <v>38</v>
      </c>
      <c r="I3399" s="8" t="s">
        <v>39</v>
      </c>
      <c r="J3399" s="15" t="s">
        <v>7586</v>
      </c>
      <c r="K3399" s="7" t="s">
        <v>4392</v>
      </c>
      <c r="L3399" s="19">
        <v>1699778</v>
      </c>
      <c r="M3399" s="19">
        <f t="shared" si="159"/>
        <v>1699778</v>
      </c>
      <c r="N3399" s="11">
        <f>M3399*(1+VOTOS!$P$3%)^Q3399</f>
        <v>1722691.2780978365</v>
      </c>
      <c r="O3399" s="54">
        <f t="shared" ref="O3399:O3462" si="160">+IF(N3399&gt;0,N3399,L3399)</f>
        <v>1722691.2780978365</v>
      </c>
      <c r="P3399" s="103">
        <f t="shared" ref="P3399:P3462" si="161">+O3399/$O$4</f>
        <v>1.1464056224204048E-5</v>
      </c>
      <c r="Q3399" s="6">
        <v>111</v>
      </c>
      <c r="R3399" s="6"/>
      <c r="S3399" s="6" t="s">
        <v>11</v>
      </c>
    </row>
    <row r="3400" spans="1:20" s="47" customFormat="1" ht="14" x14ac:dyDescent="0.15">
      <c r="A3400" s="8" t="s">
        <v>415</v>
      </c>
      <c r="B3400" s="114" t="s">
        <v>416</v>
      </c>
      <c r="C3400" s="40" t="s">
        <v>65</v>
      </c>
      <c r="D3400" s="6" t="s">
        <v>350</v>
      </c>
      <c r="E3400" s="7" t="s">
        <v>351</v>
      </c>
      <c r="F3400" s="6" t="s">
        <v>4389</v>
      </c>
      <c r="G3400" s="6" t="s">
        <v>102</v>
      </c>
      <c r="H3400" s="6" t="s">
        <v>38</v>
      </c>
      <c r="I3400" s="8" t="s">
        <v>39</v>
      </c>
      <c r="J3400" s="15" t="s">
        <v>7586</v>
      </c>
      <c r="K3400" s="7" t="s">
        <v>4395</v>
      </c>
      <c r="L3400" s="19">
        <v>1456384</v>
      </c>
      <c r="M3400" s="19">
        <f t="shared" si="159"/>
        <v>1456384</v>
      </c>
      <c r="N3400" s="11">
        <f>M3400*(1+VOTOS!$P$3%)^Q3400</f>
        <v>1466963.398114007</v>
      </c>
      <c r="O3400" s="54">
        <f t="shared" si="160"/>
        <v>1466963.398114007</v>
      </c>
      <c r="P3400" s="103">
        <f t="shared" si="161"/>
        <v>9.7622546120961423E-6</v>
      </c>
      <c r="Q3400" s="6">
        <v>60</v>
      </c>
      <c r="R3400" s="6"/>
      <c r="S3400" s="6" t="s">
        <v>11</v>
      </c>
      <c r="T3400" s="75"/>
    </row>
    <row r="3401" spans="1:20" s="47" customFormat="1" ht="14" x14ac:dyDescent="0.15">
      <c r="A3401" s="8" t="s">
        <v>5234</v>
      </c>
      <c r="B3401" s="114" t="s">
        <v>416</v>
      </c>
      <c r="C3401" s="40" t="s">
        <v>65</v>
      </c>
      <c r="D3401" s="6" t="s">
        <v>1647</v>
      </c>
      <c r="E3401" s="7" t="s">
        <v>1648</v>
      </c>
      <c r="F3401" s="6" t="s">
        <v>5370</v>
      </c>
      <c r="G3401" s="6" t="s">
        <v>5224</v>
      </c>
      <c r="H3401" s="6" t="s">
        <v>38</v>
      </c>
      <c r="I3401" s="8" t="s">
        <v>39</v>
      </c>
      <c r="J3401" s="15" t="s">
        <v>7586</v>
      </c>
      <c r="K3401" s="7" t="s">
        <v>3950</v>
      </c>
      <c r="L3401" s="19">
        <v>441199.5</v>
      </c>
      <c r="M3401" s="19">
        <f t="shared" si="159"/>
        <v>0</v>
      </c>
      <c r="N3401" s="11">
        <f>M3401*(1+VOTOS!$P$3%)^Q3401</f>
        <v>0</v>
      </c>
      <c r="O3401" s="54">
        <f t="shared" si="160"/>
        <v>441199.5</v>
      </c>
      <c r="P3401" s="103">
        <f t="shared" si="161"/>
        <v>2.9360663389876749E-6</v>
      </c>
      <c r="Q3401" s="6">
        <v>0</v>
      </c>
      <c r="R3401" s="6"/>
      <c r="S3401" s="6" t="s">
        <v>93</v>
      </c>
      <c r="T3401" s="75"/>
    </row>
    <row r="3402" spans="1:20" s="47" customFormat="1" ht="14" x14ac:dyDescent="0.15">
      <c r="A3402" s="8" t="s">
        <v>5234</v>
      </c>
      <c r="B3402" s="114" t="s">
        <v>416</v>
      </c>
      <c r="C3402" s="40" t="s">
        <v>65</v>
      </c>
      <c r="D3402" s="6" t="s">
        <v>1647</v>
      </c>
      <c r="E3402" s="7" t="s">
        <v>1648</v>
      </c>
      <c r="F3402" s="6" t="s">
        <v>5370</v>
      </c>
      <c r="G3402" s="6" t="s">
        <v>5224</v>
      </c>
      <c r="H3402" s="6" t="s">
        <v>38</v>
      </c>
      <c r="I3402" s="8" t="s">
        <v>39</v>
      </c>
      <c r="J3402" s="15" t="s">
        <v>7586</v>
      </c>
      <c r="K3402" s="7" t="s">
        <v>2807</v>
      </c>
      <c r="L3402" s="19">
        <v>382662</v>
      </c>
      <c r="M3402" s="19">
        <f t="shared" si="159"/>
        <v>0</v>
      </c>
      <c r="N3402" s="11">
        <f>M3402*(1+VOTOS!$P$3%)^Q3402</f>
        <v>0</v>
      </c>
      <c r="O3402" s="54">
        <f t="shared" si="160"/>
        <v>382662</v>
      </c>
      <c r="P3402" s="103">
        <f t="shared" si="161"/>
        <v>2.5465147113940556E-6</v>
      </c>
      <c r="Q3402" s="6">
        <v>0</v>
      </c>
      <c r="R3402" s="6"/>
      <c r="S3402" s="6" t="s">
        <v>93</v>
      </c>
      <c r="T3402" s="75"/>
    </row>
    <row r="3403" spans="1:20" s="47" customFormat="1" ht="14" x14ac:dyDescent="0.15">
      <c r="A3403" s="8" t="s">
        <v>415</v>
      </c>
      <c r="B3403" s="114" t="s">
        <v>416</v>
      </c>
      <c r="C3403" s="40" t="s">
        <v>65</v>
      </c>
      <c r="D3403" s="6" t="s">
        <v>832</v>
      </c>
      <c r="E3403" s="7" t="s">
        <v>833</v>
      </c>
      <c r="F3403" s="6" t="s">
        <v>4399</v>
      </c>
      <c r="G3403" s="6" t="s">
        <v>2285</v>
      </c>
      <c r="H3403" s="6" t="s">
        <v>38</v>
      </c>
      <c r="I3403" s="8" t="s">
        <v>39</v>
      </c>
      <c r="J3403" s="15" t="s">
        <v>7586</v>
      </c>
      <c r="K3403" s="7" t="s">
        <v>4405</v>
      </c>
      <c r="L3403" s="19">
        <v>1141097</v>
      </c>
      <c r="M3403" s="19">
        <f t="shared" si="159"/>
        <v>1141097</v>
      </c>
      <c r="N3403" s="11">
        <f>M3403*(1+VOTOS!$P$3%)^Q3403</f>
        <v>1161512.3768593844</v>
      </c>
      <c r="O3403" s="54">
        <f t="shared" si="160"/>
        <v>1161512.3768593844</v>
      </c>
      <c r="P3403" s="103">
        <f t="shared" si="161"/>
        <v>7.7295586056067731E-6</v>
      </c>
      <c r="Q3403" s="6">
        <v>147</v>
      </c>
      <c r="R3403" s="6"/>
      <c r="S3403" s="6" t="s">
        <v>11</v>
      </c>
      <c r="T3403" s="75"/>
    </row>
    <row r="3404" spans="1:20" s="47" customFormat="1" ht="14" x14ac:dyDescent="0.15">
      <c r="A3404" s="8" t="s">
        <v>415</v>
      </c>
      <c r="B3404" s="114" t="s">
        <v>416</v>
      </c>
      <c r="C3404" s="40" t="s">
        <v>65</v>
      </c>
      <c r="D3404" s="6" t="s">
        <v>832</v>
      </c>
      <c r="E3404" s="7" t="s">
        <v>833</v>
      </c>
      <c r="F3404" s="6" t="s">
        <v>4399</v>
      </c>
      <c r="G3404" s="6" t="s">
        <v>2285</v>
      </c>
      <c r="H3404" s="6" t="s">
        <v>38</v>
      </c>
      <c r="I3404" s="8" t="s">
        <v>39</v>
      </c>
      <c r="J3404" s="15" t="s">
        <v>7586</v>
      </c>
      <c r="K3404" s="7" t="s">
        <v>4051</v>
      </c>
      <c r="L3404" s="19">
        <v>1013239</v>
      </c>
      <c r="M3404" s="19">
        <f t="shared" si="159"/>
        <v>1013239</v>
      </c>
      <c r="N3404" s="11">
        <f>M3404*(1+VOTOS!$P$3%)^Q3404</f>
        <v>1038357.7202837977</v>
      </c>
      <c r="O3404" s="54">
        <f t="shared" si="160"/>
        <v>1038357.7202837977</v>
      </c>
      <c r="P3404" s="103">
        <f t="shared" si="161"/>
        <v>6.9099968389656791E-6</v>
      </c>
      <c r="Q3404" s="6">
        <v>203</v>
      </c>
      <c r="R3404" s="6"/>
      <c r="S3404" s="6" t="s">
        <v>11</v>
      </c>
      <c r="T3404" s="75"/>
    </row>
    <row r="3405" spans="1:20" s="47" customFormat="1" ht="14" x14ac:dyDescent="0.15">
      <c r="A3405" s="8" t="s">
        <v>415</v>
      </c>
      <c r="B3405" s="114" t="s">
        <v>416</v>
      </c>
      <c r="C3405" s="40" t="s">
        <v>65</v>
      </c>
      <c r="D3405" s="6" t="s">
        <v>832</v>
      </c>
      <c r="E3405" s="7" t="s">
        <v>833</v>
      </c>
      <c r="F3405" s="6" t="s">
        <v>4399</v>
      </c>
      <c r="G3405" s="6" t="s">
        <v>2285</v>
      </c>
      <c r="H3405" s="6" t="s">
        <v>38</v>
      </c>
      <c r="I3405" s="8" t="s">
        <v>39</v>
      </c>
      <c r="J3405" s="15" t="s">
        <v>7586</v>
      </c>
      <c r="K3405" s="7" t="s">
        <v>4407</v>
      </c>
      <c r="L3405" s="19">
        <v>995420</v>
      </c>
      <c r="M3405" s="19">
        <f t="shared" si="159"/>
        <v>995420</v>
      </c>
      <c r="N3405" s="11">
        <f>M3405*(1+VOTOS!$P$3%)^Q3405</f>
        <v>1009568.8713167523</v>
      </c>
      <c r="O3405" s="54">
        <f t="shared" si="160"/>
        <v>1009568.8713167523</v>
      </c>
      <c r="P3405" s="103">
        <f t="shared" si="161"/>
        <v>6.7184146400050226E-6</v>
      </c>
      <c r="Q3405" s="6">
        <v>117</v>
      </c>
      <c r="R3405" s="6"/>
      <c r="S3405" s="6" t="s">
        <v>11</v>
      </c>
      <c r="T3405" s="75"/>
    </row>
    <row r="3406" spans="1:20" s="47" customFormat="1" ht="14" x14ac:dyDescent="0.15">
      <c r="A3406" s="8" t="s">
        <v>415</v>
      </c>
      <c r="B3406" s="114" t="s">
        <v>416</v>
      </c>
      <c r="C3406" s="40" t="s">
        <v>65</v>
      </c>
      <c r="D3406" s="6" t="s">
        <v>832</v>
      </c>
      <c r="E3406" s="7" t="s">
        <v>833</v>
      </c>
      <c r="F3406" s="6" t="s">
        <v>4399</v>
      </c>
      <c r="G3406" s="6" t="s">
        <v>2285</v>
      </c>
      <c r="H3406" s="6" t="s">
        <v>38</v>
      </c>
      <c r="I3406" s="8" t="s">
        <v>39</v>
      </c>
      <c r="J3406" s="15" t="s">
        <v>7586</v>
      </c>
      <c r="K3406" s="7" t="s">
        <v>4403</v>
      </c>
      <c r="L3406" s="19">
        <v>918648</v>
      </c>
      <c r="M3406" s="19">
        <f t="shared" si="159"/>
        <v>918648</v>
      </c>
      <c r="N3406" s="11">
        <f>M3406*(1+VOTOS!$P$3%)^Q3406</f>
        <v>938247.29792862339</v>
      </c>
      <c r="O3406" s="54">
        <f t="shared" si="160"/>
        <v>938247.29792862339</v>
      </c>
      <c r="P3406" s="103">
        <f t="shared" si="161"/>
        <v>6.2437883748607411E-6</v>
      </c>
      <c r="Q3406" s="6">
        <v>175</v>
      </c>
      <c r="R3406" s="6"/>
      <c r="S3406" s="6" t="s">
        <v>11</v>
      </c>
      <c r="T3406" s="75"/>
    </row>
    <row r="3407" spans="1:20" s="47" customFormat="1" ht="14" x14ac:dyDescent="0.15">
      <c r="A3407" s="8" t="s">
        <v>415</v>
      </c>
      <c r="B3407" s="114" t="s">
        <v>416</v>
      </c>
      <c r="C3407" s="40" t="s">
        <v>65</v>
      </c>
      <c r="D3407" s="6" t="s">
        <v>832</v>
      </c>
      <c r="E3407" s="7" t="s">
        <v>833</v>
      </c>
      <c r="F3407" s="6" t="s">
        <v>4399</v>
      </c>
      <c r="G3407" s="6" t="s">
        <v>2285</v>
      </c>
      <c r="H3407" s="6" t="s">
        <v>38</v>
      </c>
      <c r="I3407" s="8" t="s">
        <v>39</v>
      </c>
      <c r="J3407" s="15" t="s">
        <v>7586</v>
      </c>
      <c r="K3407" s="7" t="s">
        <v>4406</v>
      </c>
      <c r="L3407" s="19">
        <v>872830</v>
      </c>
      <c r="M3407" s="19">
        <f t="shared" si="159"/>
        <v>872830</v>
      </c>
      <c r="N3407" s="11">
        <f>M3407*(1+VOTOS!$P$3%)^Q3407</f>
        <v>886625.70719388232</v>
      </c>
      <c r="O3407" s="54">
        <f t="shared" si="160"/>
        <v>886625.70719388232</v>
      </c>
      <c r="P3407" s="103">
        <f t="shared" si="161"/>
        <v>5.9002602998713743E-6</v>
      </c>
      <c r="Q3407" s="6">
        <v>130</v>
      </c>
      <c r="R3407" s="6"/>
      <c r="S3407" s="6" t="s">
        <v>11</v>
      </c>
      <c r="T3407" s="75"/>
    </row>
    <row r="3408" spans="1:20" s="47" customFormat="1" ht="14" x14ac:dyDescent="0.15">
      <c r="A3408" s="8" t="s">
        <v>415</v>
      </c>
      <c r="B3408" s="114" t="s">
        <v>416</v>
      </c>
      <c r="C3408" s="40" t="s">
        <v>65</v>
      </c>
      <c r="D3408" s="6" t="s">
        <v>832</v>
      </c>
      <c r="E3408" s="7" t="s">
        <v>833</v>
      </c>
      <c r="F3408" s="6" t="s">
        <v>4399</v>
      </c>
      <c r="G3408" s="6" t="s">
        <v>2285</v>
      </c>
      <c r="H3408" s="6" t="s">
        <v>38</v>
      </c>
      <c r="I3408" s="8" t="s">
        <v>39</v>
      </c>
      <c r="J3408" s="15" t="s">
        <v>7586</v>
      </c>
      <c r="K3408" s="7" t="s">
        <v>4404</v>
      </c>
      <c r="L3408" s="19">
        <v>713376</v>
      </c>
      <c r="M3408" s="19">
        <f t="shared" si="159"/>
        <v>713376</v>
      </c>
      <c r="N3408" s="11">
        <f>M3408*(1+VOTOS!$P$3%)^Q3408</f>
        <v>727103.20472489879</v>
      </c>
      <c r="O3408" s="54">
        <f t="shared" si="160"/>
        <v>727103.20472489879</v>
      </c>
      <c r="P3408" s="103">
        <f t="shared" si="161"/>
        <v>4.8386801081207922E-6</v>
      </c>
      <c r="Q3408" s="6">
        <v>158</v>
      </c>
      <c r="R3408" s="6"/>
      <c r="S3408" s="6" t="s">
        <v>11</v>
      </c>
      <c r="T3408" s="75"/>
    </row>
    <row r="3409" spans="1:20" s="47" customFormat="1" ht="14" x14ac:dyDescent="0.15">
      <c r="A3409" s="8" t="s">
        <v>415</v>
      </c>
      <c r="B3409" s="114" t="s">
        <v>416</v>
      </c>
      <c r="C3409" s="40" t="s">
        <v>65</v>
      </c>
      <c r="D3409" s="6" t="s">
        <v>832</v>
      </c>
      <c r="E3409" s="7" t="s">
        <v>833</v>
      </c>
      <c r="F3409" s="6" t="s">
        <v>4399</v>
      </c>
      <c r="G3409" s="6" t="s">
        <v>2285</v>
      </c>
      <c r="H3409" s="6" t="s">
        <v>38</v>
      </c>
      <c r="I3409" s="8" t="s">
        <v>39</v>
      </c>
      <c r="J3409" s="15" t="s">
        <v>7586</v>
      </c>
      <c r="K3409" s="7" t="s">
        <v>4163</v>
      </c>
      <c r="L3409" s="19">
        <v>543737</v>
      </c>
      <c r="M3409" s="19">
        <f t="shared" si="159"/>
        <v>543737</v>
      </c>
      <c r="N3409" s="11">
        <f>M3409*(1+VOTOS!$P$3%)^Q3409</f>
        <v>556209.16487730236</v>
      </c>
      <c r="O3409" s="54">
        <f t="shared" si="160"/>
        <v>556209.16487730236</v>
      </c>
      <c r="P3409" s="103">
        <f t="shared" si="161"/>
        <v>3.7014253335116953E-6</v>
      </c>
      <c r="Q3409" s="6">
        <v>188</v>
      </c>
      <c r="R3409" s="6"/>
      <c r="S3409" s="6" t="s">
        <v>11</v>
      </c>
      <c r="T3409" s="75"/>
    </row>
    <row r="3410" spans="1:20" s="47" customFormat="1" ht="14" x14ac:dyDescent="0.15">
      <c r="A3410" s="8" t="s">
        <v>415</v>
      </c>
      <c r="B3410" s="114" t="s">
        <v>416</v>
      </c>
      <c r="C3410" s="40" t="s">
        <v>65</v>
      </c>
      <c r="D3410" s="6" t="s">
        <v>832</v>
      </c>
      <c r="E3410" s="7" t="s">
        <v>833</v>
      </c>
      <c r="F3410" s="6" t="s">
        <v>4399</v>
      </c>
      <c r="G3410" s="6" t="s">
        <v>2285</v>
      </c>
      <c r="H3410" s="6" t="s">
        <v>38</v>
      </c>
      <c r="I3410" s="8" t="s">
        <v>39</v>
      </c>
      <c r="J3410" s="15" t="s">
        <v>7586</v>
      </c>
      <c r="K3410" s="7" t="s">
        <v>4400</v>
      </c>
      <c r="L3410" s="19">
        <v>354413</v>
      </c>
      <c r="M3410" s="19">
        <f t="shared" ref="M3410:M3473" si="162">+IF(Q3410&gt;0,L3410,0)</f>
        <v>354413</v>
      </c>
      <c r="N3410" s="11">
        <f>M3410*(1+VOTOS!$P$3%)^Q3410</f>
        <v>365043.90995134256</v>
      </c>
      <c r="O3410" s="54">
        <f t="shared" si="160"/>
        <v>365043.90995134256</v>
      </c>
      <c r="P3410" s="103">
        <f t="shared" si="161"/>
        <v>2.4292709675794849E-6</v>
      </c>
      <c r="Q3410" s="6">
        <v>245</v>
      </c>
      <c r="R3410" s="6"/>
      <c r="S3410" s="6" t="s">
        <v>11</v>
      </c>
      <c r="T3410" s="75"/>
    </row>
    <row r="3411" spans="1:20" s="47" customFormat="1" ht="14" x14ac:dyDescent="0.15">
      <c r="A3411" s="8" t="s">
        <v>415</v>
      </c>
      <c r="B3411" s="114" t="s">
        <v>416</v>
      </c>
      <c r="C3411" s="40" t="s">
        <v>65</v>
      </c>
      <c r="D3411" s="6" t="s">
        <v>832</v>
      </c>
      <c r="E3411" s="7" t="s">
        <v>833</v>
      </c>
      <c r="F3411" s="6" t="s">
        <v>4399</v>
      </c>
      <c r="G3411" s="6" t="s">
        <v>2285</v>
      </c>
      <c r="H3411" s="6" t="s">
        <v>38</v>
      </c>
      <c r="I3411" s="8" t="s">
        <v>39</v>
      </c>
      <c r="J3411" s="15" t="s">
        <v>7586</v>
      </c>
      <c r="K3411" s="7" t="s">
        <v>4401</v>
      </c>
      <c r="L3411" s="19">
        <v>354413</v>
      </c>
      <c r="M3411" s="19">
        <f t="shared" si="162"/>
        <v>354413</v>
      </c>
      <c r="N3411" s="11">
        <f>M3411*(1+VOTOS!$P$3%)^Q3411</f>
        <v>364383.96961020934</v>
      </c>
      <c r="O3411" s="54">
        <f t="shared" si="160"/>
        <v>364383.96961020934</v>
      </c>
      <c r="P3411" s="103">
        <f t="shared" si="161"/>
        <v>2.4248792386193629E-6</v>
      </c>
      <c r="Q3411" s="6">
        <v>230</v>
      </c>
      <c r="R3411" s="6"/>
      <c r="S3411" s="6" t="s">
        <v>11</v>
      </c>
      <c r="T3411" s="75"/>
    </row>
    <row r="3412" spans="1:20" s="47" customFormat="1" ht="14" x14ac:dyDescent="0.15">
      <c r="A3412" s="8" t="s">
        <v>415</v>
      </c>
      <c r="B3412" s="114" t="s">
        <v>416</v>
      </c>
      <c r="C3412" s="40" t="s">
        <v>65</v>
      </c>
      <c r="D3412" s="6" t="s">
        <v>832</v>
      </c>
      <c r="E3412" s="7" t="s">
        <v>833</v>
      </c>
      <c r="F3412" s="6" t="s">
        <v>4399</v>
      </c>
      <c r="G3412" s="6" t="s">
        <v>2285</v>
      </c>
      <c r="H3412" s="6" t="s">
        <v>38</v>
      </c>
      <c r="I3412" s="8" t="s">
        <v>39</v>
      </c>
      <c r="J3412" s="15" t="s">
        <v>7586</v>
      </c>
      <c r="K3412" s="7" t="s">
        <v>4402</v>
      </c>
      <c r="L3412" s="19">
        <v>300111</v>
      </c>
      <c r="M3412" s="19">
        <f t="shared" si="162"/>
        <v>300111</v>
      </c>
      <c r="N3412" s="11">
        <f>M3412*(1+VOTOS!$P$3%)^Q3412</f>
        <v>308070.75128829596</v>
      </c>
      <c r="O3412" s="54">
        <f t="shared" si="160"/>
        <v>308070.75128829596</v>
      </c>
      <c r="P3412" s="103">
        <f t="shared" si="161"/>
        <v>2.0501296191047581E-6</v>
      </c>
      <c r="Q3412" s="6">
        <v>217</v>
      </c>
      <c r="R3412" s="6"/>
      <c r="S3412" s="6" t="s">
        <v>11</v>
      </c>
      <c r="T3412" s="75"/>
    </row>
    <row r="3413" spans="1:20" s="47" customFormat="1" ht="14" x14ac:dyDescent="0.15">
      <c r="A3413" s="8" t="s">
        <v>415</v>
      </c>
      <c r="B3413" s="114" t="s">
        <v>416</v>
      </c>
      <c r="C3413" s="40" t="s">
        <v>65</v>
      </c>
      <c r="D3413" s="6" t="s">
        <v>1576</v>
      </c>
      <c r="E3413" s="7" t="s">
        <v>1577</v>
      </c>
      <c r="F3413" s="6" t="s">
        <v>2816</v>
      </c>
      <c r="G3413" s="6" t="s">
        <v>4936</v>
      </c>
      <c r="H3413" s="6" t="s">
        <v>38</v>
      </c>
      <c r="I3413" s="8" t="s">
        <v>39</v>
      </c>
      <c r="J3413" s="15" t="s">
        <v>7586</v>
      </c>
      <c r="K3413" s="7" t="s">
        <v>2817</v>
      </c>
      <c r="L3413" s="19">
        <v>443269</v>
      </c>
      <c r="M3413" s="19">
        <f t="shared" si="162"/>
        <v>443269</v>
      </c>
      <c r="N3413" s="11">
        <f>M3413*(1+VOTOS!$P$3%)^Q3413</f>
        <v>444554.19374347432</v>
      </c>
      <c r="O3413" s="54">
        <f t="shared" si="160"/>
        <v>444554.19374347432</v>
      </c>
      <c r="P3413" s="103">
        <f t="shared" si="161"/>
        <v>2.9583909412998433E-6</v>
      </c>
      <c r="Q3413" s="6">
        <v>24</v>
      </c>
      <c r="R3413" s="6"/>
      <c r="S3413" s="6" t="s">
        <v>11</v>
      </c>
      <c r="T3413" s="75"/>
    </row>
    <row r="3414" spans="1:20" s="47" customFormat="1" ht="14" x14ac:dyDescent="0.15">
      <c r="A3414" s="8" t="s">
        <v>415</v>
      </c>
      <c r="B3414" s="114" t="s">
        <v>416</v>
      </c>
      <c r="C3414" s="40" t="s">
        <v>65</v>
      </c>
      <c r="D3414" s="6" t="s">
        <v>1576</v>
      </c>
      <c r="E3414" s="7" t="s">
        <v>1577</v>
      </c>
      <c r="F3414" s="6" t="s">
        <v>2816</v>
      </c>
      <c r="G3414" s="6" t="s">
        <v>4936</v>
      </c>
      <c r="H3414" s="6" t="s">
        <v>38</v>
      </c>
      <c r="I3414" s="8" t="s">
        <v>39</v>
      </c>
      <c r="J3414" s="15" t="s">
        <v>7586</v>
      </c>
      <c r="K3414" s="7" t="s">
        <v>2819</v>
      </c>
      <c r="L3414" s="19">
        <v>212772</v>
      </c>
      <c r="M3414" s="19">
        <f t="shared" si="162"/>
        <v>212772</v>
      </c>
      <c r="N3414" s="11">
        <f>M3414*(1+VOTOS!$P$3%)^Q3414</f>
        <v>214705.76192895582</v>
      </c>
      <c r="O3414" s="54">
        <f t="shared" si="160"/>
        <v>214705.76192895582</v>
      </c>
      <c r="P3414" s="103">
        <f t="shared" si="161"/>
        <v>1.4288102329814713E-6</v>
      </c>
      <c r="Q3414" s="48">
        <v>75</v>
      </c>
      <c r="R3414" s="48"/>
      <c r="S3414" s="48" t="s">
        <v>11</v>
      </c>
      <c r="T3414" s="75"/>
    </row>
    <row r="3415" spans="1:20" s="47" customFormat="1" ht="14" x14ac:dyDescent="0.15">
      <c r="A3415" s="8" t="s">
        <v>415</v>
      </c>
      <c r="B3415" s="114" t="s">
        <v>416</v>
      </c>
      <c r="C3415" s="40" t="s">
        <v>65</v>
      </c>
      <c r="D3415" s="6" t="s">
        <v>1576</v>
      </c>
      <c r="E3415" s="7" t="s">
        <v>1577</v>
      </c>
      <c r="F3415" s="6" t="s">
        <v>2816</v>
      </c>
      <c r="G3415" s="6" t="s">
        <v>4936</v>
      </c>
      <c r="H3415" s="6" t="s">
        <v>38</v>
      </c>
      <c r="I3415" s="8" t="s">
        <v>39</v>
      </c>
      <c r="J3415" s="15" t="s">
        <v>7586</v>
      </c>
      <c r="K3415" s="7" t="s">
        <v>2821</v>
      </c>
      <c r="L3415" s="19">
        <v>151309</v>
      </c>
      <c r="M3415" s="19">
        <f t="shared" si="162"/>
        <v>151309</v>
      </c>
      <c r="N3415" s="11">
        <f>M3415*(1+VOTOS!$P$3%)^Q3415</f>
        <v>152684.16018887999</v>
      </c>
      <c r="O3415" s="54">
        <f t="shared" si="160"/>
        <v>152684.16018887999</v>
      </c>
      <c r="P3415" s="103">
        <f t="shared" si="161"/>
        <v>1.0160728269800228E-6</v>
      </c>
      <c r="Q3415" s="6">
        <v>75</v>
      </c>
      <c r="R3415" s="6"/>
      <c r="S3415" s="6" t="s">
        <v>11</v>
      </c>
      <c r="T3415" s="75"/>
    </row>
    <row r="3416" spans="1:20" s="47" customFormat="1" ht="14" x14ac:dyDescent="0.15">
      <c r="A3416" s="8" t="s">
        <v>415</v>
      </c>
      <c r="B3416" s="114" t="s">
        <v>416</v>
      </c>
      <c r="C3416" s="40" t="s">
        <v>65</v>
      </c>
      <c r="D3416" s="6" t="s">
        <v>1576</v>
      </c>
      <c r="E3416" s="7" t="s">
        <v>1577</v>
      </c>
      <c r="F3416" s="6" t="s">
        <v>2816</v>
      </c>
      <c r="G3416" s="6" t="s">
        <v>4936</v>
      </c>
      <c r="H3416" s="6" t="s">
        <v>38</v>
      </c>
      <c r="I3416" s="8" t="s">
        <v>39</v>
      </c>
      <c r="J3416" s="15" t="s">
        <v>7586</v>
      </c>
      <c r="K3416" s="7" t="s">
        <v>2818</v>
      </c>
      <c r="L3416" s="19">
        <v>287147</v>
      </c>
      <c r="M3416" s="19">
        <f t="shared" si="162"/>
        <v>287147</v>
      </c>
      <c r="N3416" s="11">
        <f>M3416*(1+VOTOS!$P$3%)^Q3416</f>
        <v>287528.28201212623</v>
      </c>
      <c r="O3416" s="54">
        <f t="shared" si="160"/>
        <v>287528.28201212623</v>
      </c>
      <c r="P3416" s="103">
        <f t="shared" si="161"/>
        <v>1.9134249026183375E-6</v>
      </c>
      <c r="Q3416" s="6">
        <v>11</v>
      </c>
      <c r="R3416" s="6"/>
      <c r="S3416" s="6" t="s">
        <v>11</v>
      </c>
      <c r="T3416" s="75"/>
    </row>
    <row r="3417" spans="1:20" s="47" customFormat="1" ht="14" x14ac:dyDescent="0.15">
      <c r="A3417" s="8" t="s">
        <v>415</v>
      </c>
      <c r="B3417" s="114" t="s">
        <v>416</v>
      </c>
      <c r="C3417" s="40" t="s">
        <v>65</v>
      </c>
      <c r="D3417" s="6" t="s">
        <v>1576</v>
      </c>
      <c r="E3417" s="7" t="s">
        <v>1577</v>
      </c>
      <c r="F3417" s="6" t="s">
        <v>2816</v>
      </c>
      <c r="G3417" s="6" t="s">
        <v>4936</v>
      </c>
      <c r="H3417" s="6" t="s">
        <v>38</v>
      </c>
      <c r="I3417" s="8" t="s">
        <v>39</v>
      </c>
      <c r="J3417" s="15" t="s">
        <v>7586</v>
      </c>
      <c r="K3417" s="7" t="s">
        <v>2820</v>
      </c>
      <c r="L3417" s="19">
        <v>81910</v>
      </c>
      <c r="M3417" s="19">
        <f t="shared" si="162"/>
        <v>81910</v>
      </c>
      <c r="N3417" s="11">
        <f>M3417*(1+VOTOS!$P$3%)^Q3417</f>
        <v>82018.762444369117</v>
      </c>
      <c r="O3417" s="54">
        <f t="shared" si="160"/>
        <v>82018.762444369117</v>
      </c>
      <c r="P3417" s="103">
        <f t="shared" si="161"/>
        <v>5.4581323772655826E-7</v>
      </c>
      <c r="Q3417" s="48">
        <v>11</v>
      </c>
      <c r="R3417" s="48"/>
      <c r="S3417" s="48" t="s">
        <v>11</v>
      </c>
      <c r="T3417" s="75"/>
    </row>
    <row r="3418" spans="1:20" s="47" customFormat="1" ht="14" x14ac:dyDescent="0.15">
      <c r="A3418" s="8" t="s">
        <v>415</v>
      </c>
      <c r="B3418" s="114" t="s">
        <v>416</v>
      </c>
      <c r="C3418" s="40" t="s">
        <v>65</v>
      </c>
      <c r="D3418" s="6" t="s">
        <v>218</v>
      </c>
      <c r="E3418" s="7" t="s">
        <v>219</v>
      </c>
      <c r="F3418" s="6" t="s">
        <v>4408</v>
      </c>
      <c r="G3418" s="6" t="s">
        <v>5224</v>
      </c>
      <c r="H3418" s="6" t="s">
        <v>38</v>
      </c>
      <c r="I3418" s="8" t="s">
        <v>39</v>
      </c>
      <c r="J3418" s="15" t="s">
        <v>7586</v>
      </c>
      <c r="K3418" s="7" t="s">
        <v>4409</v>
      </c>
      <c r="L3418" s="19">
        <v>35473120</v>
      </c>
      <c r="M3418" s="19">
        <f t="shared" si="162"/>
        <v>35473120</v>
      </c>
      <c r="N3418" s="11">
        <f>M3418*(1+VOTOS!$P$3%)^Q3418</f>
        <v>39651081.158471718</v>
      </c>
      <c r="O3418" s="54">
        <f t="shared" si="160"/>
        <v>39651081.158471718</v>
      </c>
      <c r="P3418" s="103">
        <f t="shared" si="161"/>
        <v>2.6386749008976037E-4</v>
      </c>
      <c r="Q3418" s="6">
        <v>923</v>
      </c>
      <c r="R3418" s="6"/>
      <c r="S3418" s="6" t="s">
        <v>11</v>
      </c>
      <c r="T3418" s="75"/>
    </row>
    <row r="3419" spans="1:20" s="47" customFormat="1" ht="14" x14ac:dyDescent="0.15">
      <c r="A3419" s="8" t="s">
        <v>415</v>
      </c>
      <c r="B3419" s="114" t="s">
        <v>416</v>
      </c>
      <c r="C3419" s="40" t="s">
        <v>65</v>
      </c>
      <c r="D3419" s="6" t="s">
        <v>218</v>
      </c>
      <c r="E3419" s="7" t="s">
        <v>219</v>
      </c>
      <c r="F3419" s="6" t="s">
        <v>4408</v>
      </c>
      <c r="G3419" s="6" t="s">
        <v>5224</v>
      </c>
      <c r="H3419" s="6" t="s">
        <v>38</v>
      </c>
      <c r="I3419" s="8" t="s">
        <v>39</v>
      </c>
      <c r="J3419" s="15" t="s">
        <v>7586</v>
      </c>
      <c r="K3419" s="7" t="s">
        <v>4410</v>
      </c>
      <c r="L3419" s="19">
        <v>35473120</v>
      </c>
      <c r="M3419" s="19">
        <f t="shared" si="162"/>
        <v>35473120</v>
      </c>
      <c r="N3419" s="11">
        <f>M3419*(1+VOTOS!$P$3%)^Q3419</f>
        <v>39109531.519418761</v>
      </c>
      <c r="O3419" s="54">
        <f t="shared" si="160"/>
        <v>39109531.519418761</v>
      </c>
      <c r="P3419" s="103">
        <f t="shared" si="161"/>
        <v>2.6026362003525144E-4</v>
      </c>
      <c r="Q3419" s="6">
        <v>809</v>
      </c>
      <c r="R3419" s="6"/>
      <c r="S3419" s="6" t="s">
        <v>11</v>
      </c>
      <c r="T3419" s="75"/>
    </row>
    <row r="3420" spans="1:20" s="47" customFormat="1" ht="14" x14ac:dyDescent="0.15">
      <c r="A3420" s="8" t="s">
        <v>415</v>
      </c>
      <c r="B3420" s="114" t="s">
        <v>416</v>
      </c>
      <c r="C3420" s="40" t="s">
        <v>65</v>
      </c>
      <c r="D3420" s="6" t="s">
        <v>218</v>
      </c>
      <c r="E3420" s="7" t="s">
        <v>219</v>
      </c>
      <c r="F3420" s="6" t="s">
        <v>4408</v>
      </c>
      <c r="G3420" s="6" t="s">
        <v>5224</v>
      </c>
      <c r="H3420" s="6" t="s">
        <v>38</v>
      </c>
      <c r="I3420" s="8" t="s">
        <v>39</v>
      </c>
      <c r="J3420" s="15" t="s">
        <v>7586</v>
      </c>
      <c r="K3420" s="7" t="s">
        <v>4412</v>
      </c>
      <c r="L3420" s="19">
        <v>17736560</v>
      </c>
      <c r="M3420" s="19">
        <f t="shared" si="162"/>
        <v>17736560</v>
      </c>
      <c r="N3420" s="11">
        <f>M3420*(1+VOTOS!$P$3%)^Q3420</f>
        <v>18830188.088301975</v>
      </c>
      <c r="O3420" s="54">
        <f t="shared" si="160"/>
        <v>18830188.088301975</v>
      </c>
      <c r="P3420" s="103">
        <f t="shared" si="161"/>
        <v>1.2530993666781153E-4</v>
      </c>
      <c r="Q3420" s="6">
        <v>496</v>
      </c>
      <c r="R3420" s="6"/>
      <c r="S3420" s="6" t="s">
        <v>11</v>
      </c>
      <c r="T3420" s="75"/>
    </row>
    <row r="3421" spans="1:20" s="47" customFormat="1" ht="14" x14ac:dyDescent="0.15">
      <c r="A3421" s="8" t="s">
        <v>415</v>
      </c>
      <c r="B3421" s="114" t="s">
        <v>416</v>
      </c>
      <c r="C3421" s="40" t="s">
        <v>65</v>
      </c>
      <c r="D3421" s="6" t="s">
        <v>218</v>
      </c>
      <c r="E3421" s="7" t="s">
        <v>219</v>
      </c>
      <c r="F3421" s="6" t="s">
        <v>4408</v>
      </c>
      <c r="G3421" s="6" t="s">
        <v>5224</v>
      </c>
      <c r="H3421" s="6" t="s">
        <v>38</v>
      </c>
      <c r="I3421" s="8" t="s">
        <v>39</v>
      </c>
      <c r="J3421" s="15" t="s">
        <v>7586</v>
      </c>
      <c r="K3421" s="7" t="s">
        <v>4411</v>
      </c>
      <c r="L3421" s="19">
        <v>1337700</v>
      </c>
      <c r="M3421" s="19">
        <f t="shared" si="162"/>
        <v>1337700</v>
      </c>
      <c r="N3421" s="11">
        <f>M3421*(1+VOTOS!$P$3%)^Q3421</f>
        <v>1442803.0000751866</v>
      </c>
      <c r="O3421" s="54">
        <f t="shared" si="160"/>
        <v>1442803.0000751866</v>
      </c>
      <c r="P3421" s="103">
        <f t="shared" si="161"/>
        <v>9.601473533653568E-6</v>
      </c>
      <c r="Q3421" s="6">
        <v>627</v>
      </c>
      <c r="R3421" s="6"/>
      <c r="S3421" s="6" t="s">
        <v>11</v>
      </c>
    </row>
    <row r="3422" spans="1:20" s="47" customFormat="1" ht="14" x14ac:dyDescent="0.15">
      <c r="A3422" s="8" t="s">
        <v>415</v>
      </c>
      <c r="B3422" s="114" t="s">
        <v>416</v>
      </c>
      <c r="C3422" s="40" t="s">
        <v>65</v>
      </c>
      <c r="D3422" s="6" t="s">
        <v>840</v>
      </c>
      <c r="E3422" s="7" t="s">
        <v>841</v>
      </c>
      <c r="F3422" s="6" t="s">
        <v>2822</v>
      </c>
      <c r="G3422" s="6" t="s">
        <v>4936</v>
      </c>
      <c r="H3422" s="6" t="s">
        <v>38</v>
      </c>
      <c r="I3422" s="8" t="s">
        <v>39</v>
      </c>
      <c r="J3422" s="15" t="s">
        <v>7586</v>
      </c>
      <c r="K3422" s="7" t="s">
        <v>1345</v>
      </c>
      <c r="L3422" s="19">
        <v>4994310</v>
      </c>
      <c r="M3422" s="19">
        <f t="shared" si="162"/>
        <v>4994310</v>
      </c>
      <c r="N3422" s="11">
        <f>M3422*(1+VOTOS!$P$3%)^Q3422</f>
        <v>4996117.7422604747</v>
      </c>
      <c r="O3422" s="54">
        <f t="shared" si="160"/>
        <v>4996117.7422604747</v>
      </c>
      <c r="P3422" s="103">
        <f t="shared" si="161"/>
        <v>3.3247846220746127E-5</v>
      </c>
      <c r="Q3422" s="6">
        <v>3</v>
      </c>
      <c r="R3422" s="6"/>
      <c r="S3422" s="6" t="s">
        <v>11</v>
      </c>
    </row>
    <row r="3423" spans="1:20" s="47" customFormat="1" ht="14" x14ac:dyDescent="0.15">
      <c r="A3423" s="8" t="s">
        <v>415</v>
      </c>
      <c r="B3423" s="114" t="s">
        <v>416</v>
      </c>
      <c r="C3423" s="40" t="s">
        <v>65</v>
      </c>
      <c r="D3423" s="6" t="s">
        <v>840</v>
      </c>
      <c r="E3423" s="7" t="s">
        <v>841</v>
      </c>
      <c r="F3423" s="6" t="s">
        <v>2822</v>
      </c>
      <c r="G3423" s="6" t="s">
        <v>4936</v>
      </c>
      <c r="H3423" s="6" t="s">
        <v>38</v>
      </c>
      <c r="I3423" s="8" t="s">
        <v>39</v>
      </c>
      <c r="J3423" s="15" t="s">
        <v>7586</v>
      </c>
      <c r="K3423" s="7" t="s">
        <v>2642</v>
      </c>
      <c r="L3423" s="19">
        <v>1267200</v>
      </c>
      <c r="M3423" s="19">
        <f t="shared" si="162"/>
        <v>1267200</v>
      </c>
      <c r="N3423" s="11">
        <f>M3423*(1+VOTOS!$P$3%)^Q3423</f>
        <v>1271947.667810437</v>
      </c>
      <c r="O3423" s="54">
        <f t="shared" si="160"/>
        <v>1271947.667810437</v>
      </c>
      <c r="P3423" s="103">
        <f t="shared" si="161"/>
        <v>8.4644763478020749E-6</v>
      </c>
      <c r="Q3423" s="6">
        <v>31</v>
      </c>
      <c r="R3423" s="6"/>
      <c r="S3423" s="6" t="s">
        <v>11</v>
      </c>
    </row>
    <row r="3424" spans="1:20" s="47" customFormat="1" ht="14" x14ac:dyDescent="0.15">
      <c r="A3424" s="8" t="s">
        <v>415</v>
      </c>
      <c r="B3424" s="114" t="s">
        <v>416</v>
      </c>
      <c r="C3424" s="40" t="s">
        <v>65</v>
      </c>
      <c r="D3424" s="6" t="s">
        <v>840</v>
      </c>
      <c r="E3424" s="7" t="s">
        <v>841</v>
      </c>
      <c r="F3424" s="6" t="s">
        <v>2822</v>
      </c>
      <c r="G3424" s="6" t="s">
        <v>4936</v>
      </c>
      <c r="H3424" s="6" t="s">
        <v>38</v>
      </c>
      <c r="I3424" s="8" t="s">
        <v>39</v>
      </c>
      <c r="J3424" s="15" t="s">
        <v>7586</v>
      </c>
      <c r="K3424" s="7" t="s">
        <v>1345</v>
      </c>
      <c r="L3424" s="19">
        <v>708672</v>
      </c>
      <c r="M3424" s="19">
        <f t="shared" si="162"/>
        <v>708672</v>
      </c>
      <c r="N3424" s="11">
        <f>M3424*(1+VOTOS!$P$3%)^Q3424</f>
        <v>708928.51117435948</v>
      </c>
      <c r="O3424" s="54">
        <f t="shared" si="160"/>
        <v>708928.51117435948</v>
      </c>
      <c r="P3424" s="103">
        <f t="shared" si="161"/>
        <v>4.7177323147639211E-6</v>
      </c>
      <c r="Q3424" s="6">
        <v>3</v>
      </c>
      <c r="R3424" s="6"/>
      <c r="S3424" s="6" t="s">
        <v>11</v>
      </c>
    </row>
    <row r="3425" spans="1:20" s="47" customFormat="1" ht="14" x14ac:dyDescent="0.15">
      <c r="A3425" s="8" t="s">
        <v>5234</v>
      </c>
      <c r="B3425" s="114" t="s">
        <v>416</v>
      </c>
      <c r="C3425" s="40" t="s">
        <v>65</v>
      </c>
      <c r="D3425" s="6" t="s">
        <v>853</v>
      </c>
      <c r="E3425" s="7" t="s">
        <v>854</v>
      </c>
      <c r="F3425" s="6" t="s">
        <v>5330</v>
      </c>
      <c r="G3425" s="6" t="s">
        <v>5331</v>
      </c>
      <c r="H3425" s="6" t="s">
        <v>38</v>
      </c>
      <c r="I3425" s="8" t="s">
        <v>39</v>
      </c>
      <c r="J3425" s="15" t="s">
        <v>7586</v>
      </c>
      <c r="K3425" s="7" t="s">
        <v>5332</v>
      </c>
      <c r="L3425" s="19">
        <v>695606</v>
      </c>
      <c r="M3425" s="19">
        <f t="shared" si="162"/>
        <v>0</v>
      </c>
      <c r="N3425" s="11">
        <f>M3425*(1+VOTOS!$P$3%)^Q3425</f>
        <v>0</v>
      </c>
      <c r="O3425" s="54">
        <f t="shared" si="160"/>
        <v>695606</v>
      </c>
      <c r="P3425" s="103">
        <f t="shared" si="161"/>
        <v>4.6290745157187636E-6</v>
      </c>
      <c r="Q3425" s="6">
        <v>0</v>
      </c>
      <c r="R3425" s="6"/>
      <c r="S3425" s="6" t="s">
        <v>93</v>
      </c>
    </row>
    <row r="3426" spans="1:20" s="47" customFormat="1" ht="14" x14ac:dyDescent="0.15">
      <c r="A3426" s="8" t="s">
        <v>415</v>
      </c>
      <c r="B3426" s="114" t="s">
        <v>416</v>
      </c>
      <c r="C3426" s="40" t="s">
        <v>65</v>
      </c>
      <c r="D3426" s="6" t="s">
        <v>853</v>
      </c>
      <c r="E3426" s="7" t="s">
        <v>854</v>
      </c>
      <c r="F3426" s="6" t="s">
        <v>2823</v>
      </c>
      <c r="G3426" s="6" t="s">
        <v>5331</v>
      </c>
      <c r="H3426" s="6" t="s">
        <v>38</v>
      </c>
      <c r="I3426" s="8" t="s">
        <v>39</v>
      </c>
      <c r="J3426" s="15" t="s">
        <v>7586</v>
      </c>
      <c r="K3426" s="7" t="s">
        <v>2825</v>
      </c>
      <c r="L3426" s="19">
        <v>3450184</v>
      </c>
      <c r="M3426" s="19">
        <f t="shared" si="162"/>
        <v>3450184</v>
      </c>
      <c r="N3426" s="11">
        <f>M3426*(1+VOTOS!$P$3%)^Q3426</f>
        <v>3461022.2214833079</v>
      </c>
      <c r="O3426" s="54">
        <f t="shared" si="160"/>
        <v>3461022.2214833079</v>
      </c>
      <c r="P3426" s="103">
        <f t="shared" si="161"/>
        <v>2.3032190297100261E-5</v>
      </c>
      <c r="Q3426" s="6">
        <v>26</v>
      </c>
      <c r="R3426" s="6"/>
      <c r="S3426" s="6" t="s">
        <v>11</v>
      </c>
    </row>
    <row r="3427" spans="1:20" s="47" customFormat="1" ht="14" x14ac:dyDescent="0.15">
      <c r="A3427" s="8" t="s">
        <v>415</v>
      </c>
      <c r="B3427" s="114" t="s">
        <v>416</v>
      </c>
      <c r="C3427" s="40" t="s">
        <v>65</v>
      </c>
      <c r="D3427" s="6" t="s">
        <v>853</v>
      </c>
      <c r="E3427" s="7" t="s">
        <v>854</v>
      </c>
      <c r="F3427" s="6" t="s">
        <v>2823</v>
      </c>
      <c r="G3427" s="6" t="s">
        <v>5331</v>
      </c>
      <c r="H3427" s="6" t="s">
        <v>38</v>
      </c>
      <c r="I3427" s="8" t="s">
        <v>39</v>
      </c>
      <c r="J3427" s="15" t="s">
        <v>7586</v>
      </c>
      <c r="K3427" s="7" t="s">
        <v>2824</v>
      </c>
      <c r="L3427" s="19">
        <v>3375986</v>
      </c>
      <c r="M3427" s="19">
        <f t="shared" si="162"/>
        <v>3375986</v>
      </c>
      <c r="N3427" s="11">
        <f>M3427*(1+VOTOS!$P$3%)^Q3427</f>
        <v>3386591.139897625</v>
      </c>
      <c r="O3427" s="54">
        <f t="shared" si="160"/>
        <v>3386591.139897625</v>
      </c>
      <c r="P3427" s="103">
        <f t="shared" si="161"/>
        <v>2.2536871074802481E-5</v>
      </c>
      <c r="Q3427" s="6">
        <v>26</v>
      </c>
      <c r="R3427" s="6"/>
      <c r="S3427" s="6" t="s">
        <v>11</v>
      </c>
    </row>
    <row r="3428" spans="1:20" s="47" customFormat="1" ht="14" x14ac:dyDescent="0.15">
      <c r="A3428" s="8" t="s">
        <v>415</v>
      </c>
      <c r="B3428" s="114" t="s">
        <v>416</v>
      </c>
      <c r="C3428" s="40" t="s">
        <v>65</v>
      </c>
      <c r="D3428" s="6" t="s">
        <v>853</v>
      </c>
      <c r="E3428" s="7" t="s">
        <v>854</v>
      </c>
      <c r="F3428" s="6" t="s">
        <v>2823</v>
      </c>
      <c r="G3428" s="6" t="s">
        <v>5331</v>
      </c>
      <c r="H3428" s="6" t="s">
        <v>38</v>
      </c>
      <c r="I3428" s="8" t="s">
        <v>39</v>
      </c>
      <c r="J3428" s="15" t="s">
        <v>7586</v>
      </c>
      <c r="K3428" s="7" t="s">
        <v>5030</v>
      </c>
      <c r="L3428" s="19">
        <v>6900367</v>
      </c>
      <c r="M3428" s="19">
        <f t="shared" si="162"/>
        <v>0</v>
      </c>
      <c r="N3428" s="11">
        <f>M3428*(1+VOTOS!$P$3%)^Q3428</f>
        <v>0</v>
      </c>
      <c r="O3428" s="54">
        <f t="shared" si="160"/>
        <v>6900367</v>
      </c>
      <c r="P3428" s="103">
        <f t="shared" si="161"/>
        <v>4.592012292706897E-5</v>
      </c>
      <c r="Q3428" s="6">
        <v>0</v>
      </c>
      <c r="R3428" s="6"/>
      <c r="S3428" s="6" t="s">
        <v>11</v>
      </c>
    </row>
    <row r="3429" spans="1:20" s="47" customFormat="1" ht="14" x14ac:dyDescent="0.15">
      <c r="A3429" s="8" t="s">
        <v>415</v>
      </c>
      <c r="B3429" s="114" t="s">
        <v>416</v>
      </c>
      <c r="C3429" s="40" t="s">
        <v>65</v>
      </c>
      <c r="D3429" s="6" t="s">
        <v>1246</v>
      </c>
      <c r="E3429" s="7" t="s">
        <v>1247</v>
      </c>
      <c r="F3429" s="6" t="s">
        <v>2826</v>
      </c>
      <c r="G3429" s="6" t="s">
        <v>1703</v>
      </c>
      <c r="H3429" s="6" t="s">
        <v>38</v>
      </c>
      <c r="I3429" s="8" t="s">
        <v>39</v>
      </c>
      <c r="J3429" s="15" t="s">
        <v>7586</v>
      </c>
      <c r="K3429" s="7" t="s">
        <v>2827</v>
      </c>
      <c r="L3429" s="19">
        <v>2662293</v>
      </c>
      <c r="M3429" s="19">
        <f t="shared" si="162"/>
        <v>2662293</v>
      </c>
      <c r="N3429" s="11">
        <f>M3429*(1+VOTOS!$P$3%)^Q3429</f>
        <v>2950474.2641478023</v>
      </c>
      <c r="O3429" s="54">
        <f t="shared" si="160"/>
        <v>2950474.2641478023</v>
      </c>
      <c r="P3429" s="103">
        <f t="shared" si="161"/>
        <v>1.9634628260036089E-5</v>
      </c>
      <c r="Q3429" s="48">
        <v>852</v>
      </c>
      <c r="R3429" s="48"/>
      <c r="S3429" s="48" t="s">
        <v>11</v>
      </c>
    </row>
    <row r="3430" spans="1:20" s="47" customFormat="1" ht="14" x14ac:dyDescent="0.15">
      <c r="A3430" s="8" t="s">
        <v>415</v>
      </c>
      <c r="B3430" s="114" t="s">
        <v>416</v>
      </c>
      <c r="C3430" s="40" t="s">
        <v>65</v>
      </c>
      <c r="D3430" s="6" t="s">
        <v>1798</v>
      </c>
      <c r="E3430" s="7" t="s">
        <v>1799</v>
      </c>
      <c r="F3430" s="6" t="s">
        <v>2828</v>
      </c>
      <c r="G3430" s="6" t="s">
        <v>102</v>
      </c>
      <c r="H3430" s="6" t="s">
        <v>38</v>
      </c>
      <c r="I3430" s="8" t="s">
        <v>39</v>
      </c>
      <c r="J3430" s="15" t="s">
        <v>7586</v>
      </c>
      <c r="K3430" s="7" t="s">
        <v>2831</v>
      </c>
      <c r="L3430" s="19">
        <v>55930</v>
      </c>
      <c r="M3430" s="19">
        <f t="shared" si="162"/>
        <v>0</v>
      </c>
      <c r="N3430" s="11">
        <f>M3430*(1+VOTOS!$P$3%)^Q3430</f>
        <v>0</v>
      </c>
      <c r="O3430" s="54">
        <f t="shared" si="160"/>
        <v>55930</v>
      </c>
      <c r="P3430" s="103">
        <f t="shared" si="161"/>
        <v>3.7219940262756566E-7</v>
      </c>
      <c r="Q3430" s="48">
        <v>0</v>
      </c>
      <c r="R3430" s="48"/>
      <c r="S3430" s="48" t="s">
        <v>11</v>
      </c>
      <c r="T3430" s="75"/>
    </row>
    <row r="3431" spans="1:20" s="47" customFormat="1" ht="14" x14ac:dyDescent="0.15">
      <c r="A3431" s="8" t="s">
        <v>415</v>
      </c>
      <c r="B3431" s="114" t="s">
        <v>416</v>
      </c>
      <c r="C3431" s="40" t="s">
        <v>65</v>
      </c>
      <c r="D3431" s="6" t="s">
        <v>1798</v>
      </c>
      <c r="E3431" s="7" t="s">
        <v>1799</v>
      </c>
      <c r="F3431" s="6" t="s">
        <v>2828</v>
      </c>
      <c r="G3431" s="6" t="s">
        <v>102</v>
      </c>
      <c r="H3431" s="6" t="s">
        <v>38</v>
      </c>
      <c r="I3431" s="8" t="s">
        <v>39</v>
      </c>
      <c r="J3431" s="15" t="s">
        <v>7586</v>
      </c>
      <c r="K3431" s="7" t="s">
        <v>2829</v>
      </c>
      <c r="L3431" s="19">
        <v>166600</v>
      </c>
      <c r="M3431" s="19">
        <f t="shared" si="162"/>
        <v>166600</v>
      </c>
      <c r="N3431" s="11">
        <f>M3431*(1+VOTOS!$P$3%)^Q3431</f>
        <v>166720.62702009734</v>
      </c>
      <c r="O3431" s="54">
        <f t="shared" si="160"/>
        <v>166720.62702009734</v>
      </c>
      <c r="P3431" s="103">
        <f t="shared" si="161"/>
        <v>1.1094818126689328E-6</v>
      </c>
      <c r="Q3431" s="48">
        <v>6</v>
      </c>
      <c r="R3431" s="48"/>
      <c r="S3431" s="48" t="s">
        <v>11</v>
      </c>
      <c r="T3431" s="75"/>
    </row>
    <row r="3432" spans="1:20" s="47" customFormat="1" ht="14" x14ac:dyDescent="0.15">
      <c r="A3432" s="8" t="s">
        <v>415</v>
      </c>
      <c r="B3432" s="114" t="s">
        <v>416</v>
      </c>
      <c r="C3432" s="40" t="s">
        <v>65</v>
      </c>
      <c r="D3432" s="6" t="s">
        <v>1798</v>
      </c>
      <c r="E3432" s="7" t="s">
        <v>1799</v>
      </c>
      <c r="F3432" s="6" t="s">
        <v>2828</v>
      </c>
      <c r="G3432" s="6" t="s">
        <v>102</v>
      </c>
      <c r="H3432" s="6" t="s">
        <v>38</v>
      </c>
      <c r="I3432" s="8" t="s">
        <v>39</v>
      </c>
      <c r="J3432" s="15" t="s">
        <v>7586</v>
      </c>
      <c r="K3432" s="7" t="s">
        <v>2830</v>
      </c>
      <c r="L3432" s="19">
        <v>166600</v>
      </c>
      <c r="M3432" s="19">
        <f t="shared" si="162"/>
        <v>166600</v>
      </c>
      <c r="N3432" s="11">
        <f>M3432*(1+VOTOS!$P$3%)^Q3432</f>
        <v>167506.83439648937</v>
      </c>
      <c r="O3432" s="54">
        <f t="shared" si="160"/>
        <v>167506.83439648937</v>
      </c>
      <c r="P3432" s="103">
        <f t="shared" si="161"/>
        <v>1.1147138154551747E-6</v>
      </c>
      <c r="Q3432" s="48">
        <v>45</v>
      </c>
      <c r="R3432" s="48"/>
      <c r="S3432" s="48" t="s">
        <v>11</v>
      </c>
      <c r="T3432" s="75"/>
    </row>
    <row r="3433" spans="1:20" s="47" customFormat="1" ht="14" x14ac:dyDescent="0.15">
      <c r="A3433" s="8" t="s">
        <v>415</v>
      </c>
      <c r="B3433" s="114" t="s">
        <v>416</v>
      </c>
      <c r="C3433" s="40" t="s">
        <v>65</v>
      </c>
      <c r="D3433" s="6" t="s">
        <v>863</v>
      </c>
      <c r="E3433" s="7" t="s">
        <v>864</v>
      </c>
      <c r="F3433" s="6" t="s">
        <v>3986</v>
      </c>
      <c r="G3433" s="6" t="s">
        <v>4936</v>
      </c>
      <c r="H3433" s="6" t="s">
        <v>38</v>
      </c>
      <c r="I3433" s="8" t="s">
        <v>39</v>
      </c>
      <c r="J3433" s="15" t="s">
        <v>7586</v>
      </c>
      <c r="K3433" s="7" t="s">
        <v>3978</v>
      </c>
      <c r="L3433" s="19">
        <v>3001340</v>
      </c>
      <c r="M3433" s="19">
        <f t="shared" si="162"/>
        <v>3001340</v>
      </c>
      <c r="N3433" s="11">
        <f>M3433*(1+VOTOS!$P$3%)^Q3433</f>
        <v>3006050.4272344923</v>
      </c>
      <c r="O3433" s="54">
        <f t="shared" si="160"/>
        <v>3006050.4272344923</v>
      </c>
      <c r="P3433" s="103">
        <f t="shared" si="161"/>
        <v>2.0004472971303714E-5</v>
      </c>
      <c r="Q3433" s="48">
        <v>13</v>
      </c>
      <c r="R3433" s="48"/>
      <c r="S3433" s="48" t="s">
        <v>11</v>
      </c>
      <c r="T3433" s="75"/>
    </row>
    <row r="3434" spans="1:20" s="47" customFormat="1" ht="14" x14ac:dyDescent="0.15">
      <c r="A3434" s="8" t="s">
        <v>415</v>
      </c>
      <c r="B3434" s="114" t="s">
        <v>416</v>
      </c>
      <c r="C3434" s="40" t="s">
        <v>65</v>
      </c>
      <c r="D3434" s="6" t="s">
        <v>863</v>
      </c>
      <c r="E3434" s="7" t="s">
        <v>864</v>
      </c>
      <c r="F3434" s="6" t="s">
        <v>3986</v>
      </c>
      <c r="G3434" s="6" t="s">
        <v>4936</v>
      </c>
      <c r="H3434" s="6" t="s">
        <v>38</v>
      </c>
      <c r="I3434" s="8" t="s">
        <v>39</v>
      </c>
      <c r="J3434" s="15" t="s">
        <v>7586</v>
      </c>
      <c r="K3434" s="7" t="s">
        <v>4201</v>
      </c>
      <c r="L3434" s="19">
        <v>1191326</v>
      </c>
      <c r="M3434" s="19">
        <f t="shared" si="162"/>
        <v>1191326</v>
      </c>
      <c r="N3434" s="11">
        <f>M3434*(1+VOTOS!$P$3%)^Q3434</f>
        <v>1204039.9836765914</v>
      </c>
      <c r="O3434" s="54">
        <f t="shared" si="160"/>
        <v>1204039.9836765914</v>
      </c>
      <c r="P3434" s="103">
        <f t="shared" si="161"/>
        <v>8.0125686154859872E-6</v>
      </c>
      <c r="Q3434" s="6">
        <v>88</v>
      </c>
      <c r="R3434" s="6"/>
      <c r="S3434" s="6" t="s">
        <v>11</v>
      </c>
    </row>
    <row r="3435" spans="1:20" s="47" customFormat="1" ht="14" x14ac:dyDescent="0.15">
      <c r="A3435" s="8" t="s">
        <v>415</v>
      </c>
      <c r="B3435" s="114" t="s">
        <v>416</v>
      </c>
      <c r="C3435" s="40" t="s">
        <v>65</v>
      </c>
      <c r="D3435" s="6" t="s">
        <v>863</v>
      </c>
      <c r="E3435" s="7" t="s">
        <v>864</v>
      </c>
      <c r="F3435" s="6" t="s">
        <v>3986</v>
      </c>
      <c r="G3435" s="6" t="s">
        <v>4936</v>
      </c>
      <c r="H3435" s="6" t="s">
        <v>38</v>
      </c>
      <c r="I3435" s="8" t="s">
        <v>39</v>
      </c>
      <c r="J3435" s="15" t="s">
        <v>7586</v>
      </c>
      <c r="K3435" s="7" t="s">
        <v>4413</v>
      </c>
      <c r="L3435" s="19">
        <v>600526</v>
      </c>
      <c r="M3435" s="19">
        <f t="shared" si="162"/>
        <v>600526</v>
      </c>
      <c r="N3435" s="11">
        <f>M3435*(1+VOTOS!$P$3%)^Q3435</f>
        <v>604888.31353256572</v>
      </c>
      <c r="O3435" s="54">
        <f t="shared" si="160"/>
        <v>604888.31353256572</v>
      </c>
      <c r="P3435" s="103">
        <f t="shared" si="161"/>
        <v>4.0253722323121152E-6</v>
      </c>
      <c r="Q3435" s="6">
        <v>60</v>
      </c>
      <c r="R3435" s="6"/>
      <c r="S3435" s="6" t="s">
        <v>11</v>
      </c>
    </row>
    <row r="3436" spans="1:20" s="47" customFormat="1" ht="14" x14ac:dyDescent="0.15">
      <c r="A3436" s="8" t="s">
        <v>415</v>
      </c>
      <c r="B3436" s="114" t="s">
        <v>416</v>
      </c>
      <c r="C3436" s="40" t="s">
        <v>65</v>
      </c>
      <c r="D3436" s="6" t="s">
        <v>863</v>
      </c>
      <c r="E3436" s="7" t="s">
        <v>864</v>
      </c>
      <c r="F3436" s="6" t="s">
        <v>3986</v>
      </c>
      <c r="G3436" s="6" t="s">
        <v>4936</v>
      </c>
      <c r="H3436" s="6" t="s">
        <v>38</v>
      </c>
      <c r="I3436" s="8" t="s">
        <v>39</v>
      </c>
      <c r="J3436" s="15" t="s">
        <v>7586</v>
      </c>
      <c r="K3436" s="7" t="s">
        <v>4415</v>
      </c>
      <c r="L3436" s="19">
        <v>579595</v>
      </c>
      <c r="M3436" s="19">
        <f t="shared" si="162"/>
        <v>579595</v>
      </c>
      <c r="N3436" s="11">
        <f>M3436*(1+VOTOS!$P$3%)^Q3436</f>
        <v>581836.68345325347</v>
      </c>
      <c r="O3436" s="54">
        <f t="shared" si="160"/>
        <v>581836.68345325347</v>
      </c>
      <c r="P3436" s="103">
        <f t="shared" si="161"/>
        <v>3.8719697122850882E-6</v>
      </c>
      <c r="Q3436" s="6">
        <v>32</v>
      </c>
      <c r="R3436" s="6"/>
      <c r="S3436" s="6" t="s">
        <v>11</v>
      </c>
    </row>
    <row r="3437" spans="1:20" s="47" customFormat="1" ht="14" x14ac:dyDescent="0.15">
      <c r="A3437" s="8" t="s">
        <v>415</v>
      </c>
      <c r="B3437" s="114" t="s">
        <v>416</v>
      </c>
      <c r="C3437" s="40" t="s">
        <v>65</v>
      </c>
      <c r="D3437" s="6" t="s">
        <v>863</v>
      </c>
      <c r="E3437" s="7" t="s">
        <v>864</v>
      </c>
      <c r="F3437" s="6" t="s">
        <v>3986</v>
      </c>
      <c r="G3437" s="6" t="s">
        <v>4936</v>
      </c>
      <c r="H3437" s="6" t="s">
        <v>38</v>
      </c>
      <c r="I3437" s="8" t="s">
        <v>39</v>
      </c>
      <c r="J3437" s="15" t="s">
        <v>7586</v>
      </c>
      <c r="K3437" s="7" t="s">
        <v>4414</v>
      </c>
      <c r="L3437" s="19">
        <v>481414</v>
      </c>
      <c r="M3437" s="19">
        <f t="shared" si="162"/>
        <v>481414</v>
      </c>
      <c r="N3437" s="11">
        <f>M3437*(1+VOTOS!$P$3%)^Q3437</f>
        <v>484151.2186204918</v>
      </c>
      <c r="O3437" s="54">
        <f t="shared" si="160"/>
        <v>484151.2186204918</v>
      </c>
      <c r="P3437" s="103">
        <f t="shared" si="161"/>
        <v>3.2218987010898446E-6</v>
      </c>
      <c r="Q3437" s="6">
        <v>47</v>
      </c>
      <c r="R3437" s="6"/>
      <c r="S3437" s="6" t="s">
        <v>11</v>
      </c>
    </row>
    <row r="3438" spans="1:20" s="47" customFormat="1" ht="14" x14ac:dyDescent="0.15">
      <c r="A3438" s="8" t="s">
        <v>415</v>
      </c>
      <c r="B3438" s="114" t="s">
        <v>416</v>
      </c>
      <c r="C3438" s="40" t="s">
        <v>65</v>
      </c>
      <c r="D3438" s="6" t="s">
        <v>863</v>
      </c>
      <c r="E3438" s="7" t="s">
        <v>864</v>
      </c>
      <c r="F3438" s="6" t="s">
        <v>3986</v>
      </c>
      <c r="G3438" s="6" t="s">
        <v>4936</v>
      </c>
      <c r="H3438" s="6" t="s">
        <v>38</v>
      </c>
      <c r="I3438" s="8" t="s">
        <v>39</v>
      </c>
      <c r="J3438" s="15" t="s">
        <v>7586</v>
      </c>
      <c r="K3438" s="7" t="s">
        <v>3978</v>
      </c>
      <c r="L3438" s="19">
        <v>458305</v>
      </c>
      <c r="M3438" s="19">
        <f t="shared" si="162"/>
        <v>458305</v>
      </c>
      <c r="N3438" s="11">
        <f>M3438*(1+VOTOS!$P$3%)^Q3438</f>
        <v>459024.28283823357</v>
      </c>
      <c r="O3438" s="54">
        <f t="shared" si="160"/>
        <v>459024.28283823357</v>
      </c>
      <c r="P3438" s="103">
        <f t="shared" si="161"/>
        <v>3.0546855688170445E-6</v>
      </c>
      <c r="Q3438" s="6">
        <v>13</v>
      </c>
      <c r="R3438" s="6"/>
      <c r="S3438" s="6" t="s">
        <v>11</v>
      </c>
    </row>
    <row r="3439" spans="1:20" s="47" customFormat="1" ht="14" x14ac:dyDescent="0.15">
      <c r="A3439" s="8" t="s">
        <v>415</v>
      </c>
      <c r="B3439" s="114" t="s">
        <v>416</v>
      </c>
      <c r="C3439" s="40" t="s">
        <v>65</v>
      </c>
      <c r="D3439" s="6" t="s">
        <v>863</v>
      </c>
      <c r="E3439" s="7" t="s">
        <v>864</v>
      </c>
      <c r="F3439" s="6" t="s">
        <v>3986</v>
      </c>
      <c r="G3439" s="6" t="s">
        <v>4936</v>
      </c>
      <c r="H3439" s="6" t="s">
        <v>38</v>
      </c>
      <c r="I3439" s="8" t="s">
        <v>39</v>
      </c>
      <c r="J3439" s="15" t="s">
        <v>7586</v>
      </c>
      <c r="K3439" s="7" t="s">
        <v>4400</v>
      </c>
      <c r="L3439" s="19">
        <v>442886</v>
      </c>
      <c r="M3439" s="19">
        <f t="shared" si="162"/>
        <v>442886</v>
      </c>
      <c r="N3439" s="11">
        <f>M3439*(1+VOTOS!$P$3%)^Q3439</f>
        <v>446587.78262714949</v>
      </c>
      <c r="O3439" s="54">
        <f t="shared" si="160"/>
        <v>446587.78262714949</v>
      </c>
      <c r="P3439" s="103">
        <f t="shared" si="161"/>
        <v>2.9719239391130734E-6</v>
      </c>
      <c r="Q3439" s="6">
        <v>69</v>
      </c>
      <c r="R3439" s="6"/>
      <c r="S3439" s="6" t="s">
        <v>11</v>
      </c>
    </row>
    <row r="3440" spans="1:20" s="47" customFormat="1" ht="14" x14ac:dyDescent="0.15">
      <c r="A3440" s="8" t="s">
        <v>415</v>
      </c>
      <c r="B3440" s="114" t="s">
        <v>416</v>
      </c>
      <c r="C3440" s="40" t="s">
        <v>65</v>
      </c>
      <c r="D3440" s="6" t="s">
        <v>1553</v>
      </c>
      <c r="E3440" s="7" t="s">
        <v>1554</v>
      </c>
      <c r="F3440" s="6" t="s">
        <v>2832</v>
      </c>
      <c r="G3440" s="6" t="s">
        <v>113</v>
      </c>
      <c r="H3440" s="6" t="s">
        <v>38</v>
      </c>
      <c r="I3440" s="8" t="s">
        <v>39</v>
      </c>
      <c r="J3440" s="15" t="s">
        <v>7586</v>
      </c>
      <c r="K3440" s="7" t="s">
        <v>2833</v>
      </c>
      <c r="L3440" s="19">
        <v>835089</v>
      </c>
      <c r="M3440" s="19">
        <f t="shared" si="162"/>
        <v>835089</v>
      </c>
      <c r="N3440" s="11">
        <f>M3440*(1+VOTOS!$P$3%)^Q3440</f>
        <v>838419.98435145721</v>
      </c>
      <c r="O3440" s="54">
        <f t="shared" si="160"/>
        <v>838419.98435145721</v>
      </c>
      <c r="P3440" s="103">
        <f t="shared" si="161"/>
        <v>5.5794639250245902E-6</v>
      </c>
      <c r="Q3440" s="48">
        <v>33</v>
      </c>
      <c r="R3440" s="48"/>
      <c r="S3440" s="48" t="s">
        <v>11</v>
      </c>
    </row>
    <row r="3441" spans="1:20" s="47" customFormat="1" ht="14" x14ac:dyDescent="0.15">
      <c r="A3441" s="8" t="s">
        <v>415</v>
      </c>
      <c r="B3441" s="114" t="s">
        <v>416</v>
      </c>
      <c r="C3441" s="40" t="s">
        <v>65</v>
      </c>
      <c r="D3441" s="6" t="s">
        <v>1553</v>
      </c>
      <c r="E3441" s="7" t="s">
        <v>1554</v>
      </c>
      <c r="F3441" s="6" t="s">
        <v>2832</v>
      </c>
      <c r="G3441" s="6" t="s">
        <v>113</v>
      </c>
      <c r="H3441" s="6" t="s">
        <v>38</v>
      </c>
      <c r="I3441" s="8" t="s">
        <v>39</v>
      </c>
      <c r="J3441" s="15" t="s">
        <v>7586</v>
      </c>
      <c r="K3441" s="7" t="s">
        <v>2040</v>
      </c>
      <c r="L3441" s="19">
        <v>413519</v>
      </c>
      <c r="M3441" s="19">
        <f t="shared" si="162"/>
        <v>413519</v>
      </c>
      <c r="N3441" s="11">
        <f>M3441*(1+VOTOS!$P$3%)^Q3441</f>
        <v>414118.03509172302</v>
      </c>
      <c r="O3441" s="54">
        <f t="shared" si="160"/>
        <v>414118.03509172302</v>
      </c>
      <c r="P3441" s="103">
        <f t="shared" si="161"/>
        <v>2.7558463307427247E-6</v>
      </c>
      <c r="Q3441" s="48">
        <v>12</v>
      </c>
      <c r="R3441" s="48"/>
      <c r="S3441" s="48" t="s">
        <v>11</v>
      </c>
    </row>
    <row r="3442" spans="1:20" s="47" customFormat="1" ht="14" x14ac:dyDescent="0.15">
      <c r="A3442" s="8" t="s">
        <v>415</v>
      </c>
      <c r="B3442" s="114" t="s">
        <v>416</v>
      </c>
      <c r="C3442" s="40" t="s">
        <v>65</v>
      </c>
      <c r="D3442" s="6" t="s">
        <v>1553</v>
      </c>
      <c r="E3442" s="7" t="s">
        <v>1554</v>
      </c>
      <c r="F3442" s="6" t="s">
        <v>2832</v>
      </c>
      <c r="G3442" s="6" t="s">
        <v>113</v>
      </c>
      <c r="H3442" s="6" t="s">
        <v>38</v>
      </c>
      <c r="I3442" s="8" t="s">
        <v>39</v>
      </c>
      <c r="J3442" s="15" t="s">
        <v>7586</v>
      </c>
      <c r="K3442" s="7" t="s">
        <v>5207</v>
      </c>
      <c r="L3442" s="19">
        <v>1248909</v>
      </c>
      <c r="M3442" s="19">
        <f t="shared" si="162"/>
        <v>0</v>
      </c>
      <c r="N3442" s="11">
        <f>M3442*(1+VOTOS!$P$3%)^Q3442</f>
        <v>0</v>
      </c>
      <c r="O3442" s="54">
        <f t="shared" si="160"/>
        <v>1248909</v>
      </c>
      <c r="P3442" s="103">
        <f t="shared" si="161"/>
        <v>8.3111600882565792E-6</v>
      </c>
      <c r="Q3442" s="6">
        <v>0</v>
      </c>
      <c r="R3442" s="6"/>
      <c r="S3442" s="6" t="s">
        <v>11</v>
      </c>
    </row>
    <row r="3443" spans="1:20" s="47" customFormat="1" ht="14" x14ac:dyDescent="0.15">
      <c r="A3443" s="8" t="s">
        <v>415</v>
      </c>
      <c r="B3443" s="114" t="s">
        <v>416</v>
      </c>
      <c r="C3443" s="40" t="s">
        <v>65</v>
      </c>
      <c r="D3443" s="6" t="s">
        <v>270</v>
      </c>
      <c r="E3443" s="7" t="s">
        <v>271</v>
      </c>
      <c r="F3443" s="6" t="s">
        <v>2834</v>
      </c>
      <c r="G3443" s="6" t="s">
        <v>96</v>
      </c>
      <c r="H3443" s="6" t="s">
        <v>38</v>
      </c>
      <c r="I3443" s="8" t="s">
        <v>39</v>
      </c>
      <c r="J3443" s="15" t="s">
        <v>7586</v>
      </c>
      <c r="K3443" s="7" t="s">
        <v>2838</v>
      </c>
      <c r="L3443" s="19">
        <v>16982169</v>
      </c>
      <c r="M3443" s="19">
        <f t="shared" si="162"/>
        <v>16982169</v>
      </c>
      <c r="N3443" s="11">
        <f>M3443*(1+VOTOS!$P$3%)^Q3443</f>
        <v>17045794.076635655</v>
      </c>
      <c r="O3443" s="54">
        <f t="shared" si="160"/>
        <v>17045794.076635655</v>
      </c>
      <c r="P3443" s="103">
        <f t="shared" si="161"/>
        <v>1.1343526502121023E-4</v>
      </c>
      <c r="Q3443" s="6">
        <v>31</v>
      </c>
      <c r="R3443" s="6"/>
      <c r="S3443" s="6" t="s">
        <v>11</v>
      </c>
    </row>
    <row r="3444" spans="1:20" s="47" customFormat="1" ht="14" x14ac:dyDescent="0.15">
      <c r="A3444" s="8" t="s">
        <v>415</v>
      </c>
      <c r="B3444" s="114" t="s">
        <v>416</v>
      </c>
      <c r="C3444" s="40" t="s">
        <v>65</v>
      </c>
      <c r="D3444" s="6" t="s">
        <v>270</v>
      </c>
      <c r="E3444" s="7" t="s">
        <v>271</v>
      </c>
      <c r="F3444" s="6" t="s">
        <v>2834</v>
      </c>
      <c r="G3444" s="6" t="s">
        <v>96</v>
      </c>
      <c r="H3444" s="6" t="s">
        <v>38</v>
      </c>
      <c r="I3444" s="8" t="s">
        <v>39</v>
      </c>
      <c r="J3444" s="15" t="s">
        <v>7586</v>
      </c>
      <c r="K3444" s="7" t="s">
        <v>2837</v>
      </c>
      <c r="L3444" s="19">
        <v>15599186</v>
      </c>
      <c r="M3444" s="19">
        <f t="shared" si="162"/>
        <v>15599186</v>
      </c>
      <c r="N3444" s="11">
        <f>M3444*(1+VOTOS!$P$3%)^Q3444</f>
        <v>15676529.068312168</v>
      </c>
      <c r="O3444" s="54">
        <f t="shared" si="160"/>
        <v>15676529.068312168</v>
      </c>
      <c r="P3444" s="103">
        <f t="shared" si="161"/>
        <v>1.0432316743249522E-4</v>
      </c>
      <c r="Q3444" s="48">
        <v>41</v>
      </c>
      <c r="R3444" s="48"/>
      <c r="S3444" s="48" t="s">
        <v>11</v>
      </c>
      <c r="T3444" s="75"/>
    </row>
    <row r="3445" spans="1:20" s="47" customFormat="1" ht="14" x14ac:dyDescent="0.15">
      <c r="A3445" s="8" t="s">
        <v>415</v>
      </c>
      <c r="B3445" s="114" t="s">
        <v>416</v>
      </c>
      <c r="C3445" s="40" t="s">
        <v>65</v>
      </c>
      <c r="D3445" s="6" t="s">
        <v>270</v>
      </c>
      <c r="E3445" s="7" t="s">
        <v>271</v>
      </c>
      <c r="F3445" s="6" t="s">
        <v>2834</v>
      </c>
      <c r="G3445" s="6" t="s">
        <v>96</v>
      </c>
      <c r="H3445" s="6" t="s">
        <v>38</v>
      </c>
      <c r="I3445" s="8" t="s">
        <v>39</v>
      </c>
      <c r="J3445" s="15" t="s">
        <v>7586</v>
      </c>
      <c r="K3445" s="7" t="s">
        <v>2835</v>
      </c>
      <c r="L3445" s="19">
        <v>14200000</v>
      </c>
      <c r="M3445" s="19">
        <f t="shared" si="162"/>
        <v>14200000</v>
      </c>
      <c r="N3445" s="11">
        <f>M3445*(1+VOTOS!$P$3%)^Q3445</f>
        <v>14303150.991235074</v>
      </c>
      <c r="O3445" s="54">
        <f t="shared" si="160"/>
        <v>14303150.991235074</v>
      </c>
      <c r="P3445" s="103">
        <f t="shared" si="161"/>
        <v>9.5183698455740537E-5</v>
      </c>
      <c r="Q3445" s="48">
        <v>60</v>
      </c>
      <c r="R3445" s="48"/>
      <c r="S3445" s="48" t="s">
        <v>11</v>
      </c>
      <c r="T3445" s="75"/>
    </row>
    <row r="3446" spans="1:20" s="47" customFormat="1" ht="14" x14ac:dyDescent="0.15">
      <c r="A3446" s="8" t="s">
        <v>415</v>
      </c>
      <c r="B3446" s="114" t="s">
        <v>416</v>
      </c>
      <c r="C3446" s="40" t="s">
        <v>65</v>
      </c>
      <c r="D3446" s="6" t="s">
        <v>270</v>
      </c>
      <c r="E3446" s="7" t="s">
        <v>271</v>
      </c>
      <c r="F3446" s="6" t="s">
        <v>2834</v>
      </c>
      <c r="G3446" s="6" t="s">
        <v>96</v>
      </c>
      <c r="H3446" s="6" t="s">
        <v>38</v>
      </c>
      <c r="I3446" s="8" t="s">
        <v>39</v>
      </c>
      <c r="J3446" s="15" t="s">
        <v>7586</v>
      </c>
      <c r="K3446" s="7" t="s">
        <v>2836</v>
      </c>
      <c r="L3446" s="19">
        <v>5763706</v>
      </c>
      <c r="M3446" s="19">
        <f t="shared" si="162"/>
        <v>5763706</v>
      </c>
      <c r="N3446" s="11">
        <f>M3446*(1+VOTOS!$P$3%)^Q3446</f>
        <v>5792283.3056933386</v>
      </c>
      <c r="O3446" s="54">
        <f t="shared" si="160"/>
        <v>5792283.3056933386</v>
      </c>
      <c r="P3446" s="103">
        <f t="shared" si="161"/>
        <v>3.8546118116014338E-5</v>
      </c>
      <c r="Q3446" s="6">
        <v>41</v>
      </c>
      <c r="R3446" s="6"/>
      <c r="S3446" s="6" t="s">
        <v>11</v>
      </c>
      <c r="T3446" s="75"/>
    </row>
    <row r="3447" spans="1:20" s="47" customFormat="1" ht="14" x14ac:dyDescent="0.15">
      <c r="A3447" s="8" t="s">
        <v>415</v>
      </c>
      <c r="B3447" s="114" t="s">
        <v>416</v>
      </c>
      <c r="C3447" s="40" t="s">
        <v>65</v>
      </c>
      <c r="D3447" s="6" t="s">
        <v>270</v>
      </c>
      <c r="E3447" s="7" t="s">
        <v>271</v>
      </c>
      <c r="F3447" s="6" t="s">
        <v>2834</v>
      </c>
      <c r="G3447" s="6" t="s">
        <v>96</v>
      </c>
      <c r="H3447" s="6" t="s">
        <v>38</v>
      </c>
      <c r="I3447" s="8" t="s">
        <v>39</v>
      </c>
      <c r="J3447" s="15" t="s">
        <v>7586</v>
      </c>
      <c r="K3447" s="7" t="s">
        <v>3626</v>
      </c>
      <c r="L3447" s="19">
        <v>5482777</v>
      </c>
      <c r="M3447" s="19">
        <f t="shared" si="162"/>
        <v>0</v>
      </c>
      <c r="N3447" s="11">
        <f>M3447*(1+VOTOS!$P$3%)^Q3447</f>
        <v>0</v>
      </c>
      <c r="O3447" s="54">
        <f t="shared" si="160"/>
        <v>5482777</v>
      </c>
      <c r="P3447" s="103">
        <f t="shared" si="161"/>
        <v>3.6486435260864592E-5</v>
      </c>
      <c r="Q3447" s="6">
        <v>0</v>
      </c>
      <c r="R3447" s="6"/>
      <c r="S3447" s="6" t="s">
        <v>11</v>
      </c>
      <c r="T3447" s="75"/>
    </row>
    <row r="3448" spans="1:20" s="47" customFormat="1" ht="14" x14ac:dyDescent="0.15">
      <c r="A3448" s="8" t="s">
        <v>415</v>
      </c>
      <c r="B3448" s="114" t="s">
        <v>416</v>
      </c>
      <c r="C3448" s="40" t="s">
        <v>65</v>
      </c>
      <c r="D3448" s="6" t="s">
        <v>781</v>
      </c>
      <c r="E3448" s="7" t="s">
        <v>783</v>
      </c>
      <c r="F3448" s="6" t="s">
        <v>2839</v>
      </c>
      <c r="G3448" s="6" t="s">
        <v>113</v>
      </c>
      <c r="H3448" s="6" t="s">
        <v>38</v>
      </c>
      <c r="I3448" s="8" t="s">
        <v>39</v>
      </c>
      <c r="J3448" s="15" t="s">
        <v>7586</v>
      </c>
      <c r="K3448" s="7" t="s">
        <v>2840</v>
      </c>
      <c r="L3448" s="19">
        <v>8324337</v>
      </c>
      <c r="M3448" s="19">
        <f t="shared" si="162"/>
        <v>8324337</v>
      </c>
      <c r="N3448" s="11">
        <f>M3448*(1+VOTOS!$P$3%)^Q3448</f>
        <v>8457949.4918106496</v>
      </c>
      <c r="O3448" s="54">
        <f t="shared" si="160"/>
        <v>8457949.4918106496</v>
      </c>
      <c r="P3448" s="103">
        <f t="shared" si="161"/>
        <v>5.6285423713678646E-5</v>
      </c>
      <c r="Q3448" s="6">
        <v>132</v>
      </c>
      <c r="R3448" s="6"/>
      <c r="S3448" s="6" t="s">
        <v>11</v>
      </c>
      <c r="T3448" s="75"/>
    </row>
    <row r="3449" spans="1:20" s="47" customFormat="1" ht="14" x14ac:dyDescent="0.15">
      <c r="A3449" s="8" t="s">
        <v>415</v>
      </c>
      <c r="B3449" s="114" t="s">
        <v>416</v>
      </c>
      <c r="C3449" s="40" t="s">
        <v>65</v>
      </c>
      <c r="D3449" s="6" t="s">
        <v>590</v>
      </c>
      <c r="E3449" s="7" t="s">
        <v>591</v>
      </c>
      <c r="F3449" s="6" t="s">
        <v>2841</v>
      </c>
      <c r="G3449" s="6" t="s">
        <v>5224</v>
      </c>
      <c r="H3449" s="6" t="s">
        <v>38</v>
      </c>
      <c r="I3449" s="8" t="s">
        <v>39</v>
      </c>
      <c r="J3449" s="15" t="s">
        <v>7586</v>
      </c>
      <c r="K3449" s="7" t="s">
        <v>2845</v>
      </c>
      <c r="L3449" s="19">
        <v>3741497</v>
      </c>
      <c r="M3449" s="19">
        <f t="shared" si="162"/>
        <v>3741497</v>
      </c>
      <c r="N3449" s="11">
        <f>M3449*(1+VOTOS!$P$3%)^Q3449</f>
        <v>3781426.7352563576</v>
      </c>
      <c r="O3449" s="54">
        <f t="shared" si="160"/>
        <v>3781426.7352563576</v>
      </c>
      <c r="P3449" s="103">
        <f t="shared" si="161"/>
        <v>2.5164397853429683E-5</v>
      </c>
      <c r="Q3449" s="48">
        <v>88</v>
      </c>
      <c r="R3449" s="48"/>
      <c r="S3449" s="48" t="s">
        <v>11</v>
      </c>
      <c r="T3449" s="75"/>
    </row>
    <row r="3450" spans="1:20" s="47" customFormat="1" ht="14" x14ac:dyDescent="0.15">
      <c r="A3450" s="8" t="s">
        <v>415</v>
      </c>
      <c r="B3450" s="114" t="s">
        <v>416</v>
      </c>
      <c r="C3450" s="40" t="s">
        <v>65</v>
      </c>
      <c r="D3450" s="6" t="s">
        <v>590</v>
      </c>
      <c r="E3450" s="7" t="s">
        <v>591</v>
      </c>
      <c r="F3450" s="6" t="s">
        <v>2841</v>
      </c>
      <c r="G3450" s="6" t="s">
        <v>5224</v>
      </c>
      <c r="H3450" s="6" t="s">
        <v>38</v>
      </c>
      <c r="I3450" s="8" t="s">
        <v>39</v>
      </c>
      <c r="J3450" s="15" t="s">
        <v>7586</v>
      </c>
      <c r="K3450" s="7" t="s">
        <v>2844</v>
      </c>
      <c r="L3450" s="19">
        <v>3539550</v>
      </c>
      <c r="M3450" s="19">
        <f t="shared" si="162"/>
        <v>3539550</v>
      </c>
      <c r="N3450" s="11">
        <f>M3450*(1+VOTOS!$P$3%)^Q3450</f>
        <v>3590294.1390234721</v>
      </c>
      <c r="O3450" s="54">
        <f t="shared" si="160"/>
        <v>3590294.1390234721</v>
      </c>
      <c r="P3450" s="103">
        <f t="shared" si="161"/>
        <v>2.3892460822488585E-5</v>
      </c>
      <c r="Q3450" s="6">
        <v>118</v>
      </c>
      <c r="R3450" s="6"/>
      <c r="S3450" s="6" t="s">
        <v>11</v>
      </c>
      <c r="T3450" s="75"/>
    </row>
    <row r="3451" spans="1:20" s="47" customFormat="1" ht="14" x14ac:dyDescent="0.15">
      <c r="A3451" s="8" t="s">
        <v>415</v>
      </c>
      <c r="B3451" s="114" t="s">
        <v>416</v>
      </c>
      <c r="C3451" s="40" t="s">
        <v>65</v>
      </c>
      <c r="D3451" s="6" t="s">
        <v>590</v>
      </c>
      <c r="E3451" s="7" t="s">
        <v>591</v>
      </c>
      <c r="F3451" s="6" t="s">
        <v>2841</v>
      </c>
      <c r="G3451" s="6" t="s">
        <v>5224</v>
      </c>
      <c r="H3451" s="6" t="s">
        <v>38</v>
      </c>
      <c r="I3451" s="8" t="s">
        <v>39</v>
      </c>
      <c r="J3451" s="15" t="s">
        <v>7586</v>
      </c>
      <c r="K3451" s="7" t="s">
        <v>2846</v>
      </c>
      <c r="L3451" s="19">
        <v>3426567</v>
      </c>
      <c r="M3451" s="19">
        <f t="shared" si="162"/>
        <v>3426567</v>
      </c>
      <c r="N3451" s="11">
        <f>M3451*(1+VOTOS!$P$3%)^Q3451</f>
        <v>3449376.9641622612</v>
      </c>
      <c r="O3451" s="54">
        <f t="shared" si="160"/>
        <v>3449376.9641622612</v>
      </c>
      <c r="P3451" s="103">
        <f t="shared" si="161"/>
        <v>2.29546941801981E-5</v>
      </c>
      <c r="Q3451" s="48">
        <v>55</v>
      </c>
      <c r="R3451" s="48"/>
      <c r="S3451" s="48" t="s">
        <v>11</v>
      </c>
      <c r="T3451" s="75"/>
    </row>
    <row r="3452" spans="1:20" s="47" customFormat="1" ht="14" x14ac:dyDescent="0.15">
      <c r="A3452" s="8" t="s">
        <v>415</v>
      </c>
      <c r="B3452" s="114" t="s">
        <v>416</v>
      </c>
      <c r="C3452" s="40" t="s">
        <v>65</v>
      </c>
      <c r="D3452" s="6" t="s">
        <v>590</v>
      </c>
      <c r="E3452" s="7" t="s">
        <v>591</v>
      </c>
      <c r="F3452" s="6" t="s">
        <v>2841</v>
      </c>
      <c r="G3452" s="6" t="s">
        <v>5224</v>
      </c>
      <c r="H3452" s="6" t="s">
        <v>38</v>
      </c>
      <c r="I3452" s="8" t="s">
        <v>39</v>
      </c>
      <c r="J3452" s="15" t="s">
        <v>7586</v>
      </c>
      <c r="K3452" s="7" t="s">
        <v>2850</v>
      </c>
      <c r="L3452" s="19">
        <v>3281190</v>
      </c>
      <c r="M3452" s="19">
        <f t="shared" si="162"/>
        <v>3281190</v>
      </c>
      <c r="N3452" s="11">
        <f>M3452*(1+VOTOS!$P$3%)^Q3452</f>
        <v>3292291.566011989</v>
      </c>
      <c r="O3452" s="54">
        <f t="shared" si="160"/>
        <v>3292291.566011989</v>
      </c>
      <c r="P3452" s="103">
        <f t="shared" si="161"/>
        <v>2.1909332275083766E-5</v>
      </c>
      <c r="Q3452" s="48">
        <v>28</v>
      </c>
      <c r="R3452" s="48"/>
      <c r="S3452" s="48" t="s">
        <v>11</v>
      </c>
    </row>
    <row r="3453" spans="1:20" s="47" customFormat="1" ht="14" x14ac:dyDescent="0.15">
      <c r="A3453" s="8" t="s">
        <v>415</v>
      </c>
      <c r="B3453" s="114" t="s">
        <v>416</v>
      </c>
      <c r="C3453" s="40" t="s">
        <v>65</v>
      </c>
      <c r="D3453" s="6" t="s">
        <v>590</v>
      </c>
      <c r="E3453" s="7" t="s">
        <v>591</v>
      </c>
      <c r="F3453" s="6" t="s">
        <v>2841</v>
      </c>
      <c r="G3453" s="6" t="s">
        <v>5224</v>
      </c>
      <c r="H3453" s="6" t="s">
        <v>38</v>
      </c>
      <c r="I3453" s="8" t="s">
        <v>39</v>
      </c>
      <c r="J3453" s="15" t="s">
        <v>7586</v>
      </c>
      <c r="K3453" s="7" t="s">
        <v>2842</v>
      </c>
      <c r="L3453" s="19">
        <v>481633</v>
      </c>
      <c r="M3453" s="19">
        <f t="shared" si="162"/>
        <v>481633</v>
      </c>
      <c r="N3453" s="11">
        <f>M3453*(1+VOTOS!$P$3%)^Q3453</f>
        <v>488537.84720099781</v>
      </c>
      <c r="O3453" s="54">
        <f t="shared" si="160"/>
        <v>488537.84720099781</v>
      </c>
      <c r="P3453" s="103">
        <f t="shared" si="161"/>
        <v>3.2510905576464929E-6</v>
      </c>
      <c r="Q3453" s="6">
        <v>118</v>
      </c>
      <c r="R3453" s="6"/>
      <c r="S3453" s="6" t="s">
        <v>11</v>
      </c>
      <c r="T3453" s="75"/>
    </row>
    <row r="3454" spans="1:20" s="47" customFormat="1" ht="14" x14ac:dyDescent="0.15">
      <c r="A3454" s="8" t="s">
        <v>415</v>
      </c>
      <c r="B3454" s="114" t="s">
        <v>416</v>
      </c>
      <c r="C3454" s="40" t="s">
        <v>65</v>
      </c>
      <c r="D3454" s="6" t="s">
        <v>590</v>
      </c>
      <c r="E3454" s="7" t="s">
        <v>591</v>
      </c>
      <c r="F3454" s="6" t="s">
        <v>2841</v>
      </c>
      <c r="G3454" s="6" t="s">
        <v>5224</v>
      </c>
      <c r="H3454" s="6" t="s">
        <v>38</v>
      </c>
      <c r="I3454" s="8" t="s">
        <v>39</v>
      </c>
      <c r="J3454" s="15" t="s">
        <v>7586</v>
      </c>
      <c r="K3454" s="7" t="s">
        <v>2843</v>
      </c>
      <c r="L3454" s="19">
        <v>481633</v>
      </c>
      <c r="M3454" s="19">
        <f t="shared" si="162"/>
        <v>481633</v>
      </c>
      <c r="N3454" s="11">
        <f>M3454*(1+VOTOS!$P$3%)^Q3454</f>
        <v>483262.55529641756</v>
      </c>
      <c r="O3454" s="54">
        <f t="shared" si="160"/>
        <v>483262.55529641756</v>
      </c>
      <c r="P3454" s="103">
        <f t="shared" si="161"/>
        <v>3.2159848809869039E-6</v>
      </c>
      <c r="Q3454" s="6">
        <v>28</v>
      </c>
      <c r="R3454" s="6"/>
      <c r="S3454" s="6" t="s">
        <v>11</v>
      </c>
    </row>
    <row r="3455" spans="1:20" s="47" customFormat="1" ht="14" x14ac:dyDescent="0.15">
      <c r="A3455" s="8" t="s">
        <v>415</v>
      </c>
      <c r="B3455" s="114" t="s">
        <v>416</v>
      </c>
      <c r="C3455" s="40" t="s">
        <v>65</v>
      </c>
      <c r="D3455" s="6" t="s">
        <v>590</v>
      </c>
      <c r="E3455" s="7" t="s">
        <v>591</v>
      </c>
      <c r="F3455" s="6" t="s">
        <v>2841</v>
      </c>
      <c r="G3455" s="6" t="s">
        <v>5224</v>
      </c>
      <c r="H3455" s="6" t="s">
        <v>38</v>
      </c>
      <c r="I3455" s="8" t="s">
        <v>39</v>
      </c>
      <c r="J3455" s="15" t="s">
        <v>7586</v>
      </c>
      <c r="K3455" s="7" t="s">
        <v>2847</v>
      </c>
      <c r="L3455" s="19">
        <v>481633</v>
      </c>
      <c r="M3455" s="19">
        <f t="shared" si="162"/>
        <v>481633</v>
      </c>
      <c r="N3455" s="11">
        <f>M3455*(1+VOTOS!$P$3%)^Q3455</f>
        <v>484839.13356439909</v>
      </c>
      <c r="O3455" s="54">
        <f t="shared" si="160"/>
        <v>484839.13356439909</v>
      </c>
      <c r="P3455" s="103">
        <f t="shared" si="161"/>
        <v>3.2264765936552097E-6</v>
      </c>
      <c r="Q3455" s="48">
        <v>55</v>
      </c>
      <c r="R3455" s="48"/>
      <c r="S3455" s="48" t="s">
        <v>11</v>
      </c>
    </row>
    <row r="3456" spans="1:20" s="47" customFormat="1" ht="14" x14ac:dyDescent="0.15">
      <c r="A3456" s="8" t="s">
        <v>415</v>
      </c>
      <c r="B3456" s="114" t="s">
        <v>416</v>
      </c>
      <c r="C3456" s="40" t="s">
        <v>65</v>
      </c>
      <c r="D3456" s="6" t="s">
        <v>590</v>
      </c>
      <c r="E3456" s="7" t="s">
        <v>591</v>
      </c>
      <c r="F3456" s="6" t="s">
        <v>2841</v>
      </c>
      <c r="G3456" s="6" t="s">
        <v>5224</v>
      </c>
      <c r="H3456" s="6" t="s">
        <v>38</v>
      </c>
      <c r="I3456" s="8" t="s">
        <v>39</v>
      </c>
      <c r="J3456" s="15" t="s">
        <v>7586</v>
      </c>
      <c r="K3456" s="7" t="s">
        <v>2848</v>
      </c>
      <c r="L3456" s="19">
        <v>481633</v>
      </c>
      <c r="M3456" s="19">
        <f t="shared" si="162"/>
        <v>481633</v>
      </c>
      <c r="N3456" s="11">
        <f>M3456*(1+VOTOS!$P$3%)^Q3456</f>
        <v>486773.04907146131</v>
      </c>
      <c r="O3456" s="54">
        <f t="shared" si="160"/>
        <v>486773.04907146131</v>
      </c>
      <c r="P3456" s="103">
        <f t="shared" si="161"/>
        <v>3.2393462914285109E-6</v>
      </c>
      <c r="Q3456" s="48">
        <v>88</v>
      </c>
      <c r="R3456" s="48"/>
      <c r="S3456" s="48" t="s">
        <v>11</v>
      </c>
      <c r="T3456" s="75"/>
    </row>
    <row r="3457" spans="1:20" s="47" customFormat="1" ht="14" x14ac:dyDescent="0.15">
      <c r="A3457" s="8" t="s">
        <v>415</v>
      </c>
      <c r="B3457" s="114" t="s">
        <v>416</v>
      </c>
      <c r="C3457" s="40" t="s">
        <v>65</v>
      </c>
      <c r="D3457" s="6" t="s">
        <v>590</v>
      </c>
      <c r="E3457" s="7" t="s">
        <v>591</v>
      </c>
      <c r="F3457" s="6" t="s">
        <v>2841</v>
      </c>
      <c r="G3457" s="6" t="s">
        <v>5224</v>
      </c>
      <c r="H3457" s="6" t="s">
        <v>38</v>
      </c>
      <c r="I3457" s="8" t="s">
        <v>39</v>
      </c>
      <c r="J3457" s="15" t="s">
        <v>7586</v>
      </c>
      <c r="K3457" s="7" t="s">
        <v>2849</v>
      </c>
      <c r="L3457" s="19">
        <v>481633</v>
      </c>
      <c r="M3457" s="19">
        <f t="shared" si="162"/>
        <v>481633</v>
      </c>
      <c r="N3457" s="11">
        <f>M3457*(1+VOTOS!$P$3%)^Q3457</f>
        <v>489245.55667531036</v>
      </c>
      <c r="O3457" s="54">
        <f t="shared" si="160"/>
        <v>489245.55667531036</v>
      </c>
      <c r="P3457" s="103">
        <f t="shared" si="161"/>
        <v>3.2558001775923716E-6</v>
      </c>
      <c r="Q3457" s="48">
        <v>130</v>
      </c>
      <c r="R3457" s="48"/>
      <c r="S3457" s="48" t="s">
        <v>11</v>
      </c>
      <c r="T3457" s="75"/>
    </row>
    <row r="3458" spans="1:20" s="47" customFormat="1" ht="14" x14ac:dyDescent="0.15">
      <c r="A3458" s="8" t="s">
        <v>415</v>
      </c>
      <c r="B3458" s="114" t="s">
        <v>416</v>
      </c>
      <c r="C3458" s="40" t="s">
        <v>65</v>
      </c>
      <c r="D3458" s="6" t="s">
        <v>590</v>
      </c>
      <c r="E3458" s="7" t="s">
        <v>591</v>
      </c>
      <c r="F3458" s="6" t="s">
        <v>2841</v>
      </c>
      <c r="G3458" s="6" t="s">
        <v>5224</v>
      </c>
      <c r="H3458" s="6" t="s">
        <v>38</v>
      </c>
      <c r="I3458" s="8" t="s">
        <v>39</v>
      </c>
      <c r="J3458" s="15" t="s">
        <v>7586</v>
      </c>
      <c r="K3458" s="7" t="s">
        <v>5115</v>
      </c>
      <c r="L3458" s="19">
        <v>3073956</v>
      </c>
      <c r="M3458" s="19">
        <f t="shared" si="162"/>
        <v>0</v>
      </c>
      <c r="N3458" s="11">
        <f>M3458*(1+VOTOS!$P$3%)^Q3458</f>
        <v>0</v>
      </c>
      <c r="O3458" s="54">
        <f t="shared" si="160"/>
        <v>3073956</v>
      </c>
      <c r="P3458" s="103">
        <f t="shared" si="161"/>
        <v>2.0456366653020227E-5</v>
      </c>
      <c r="Q3458" s="6">
        <v>0</v>
      </c>
      <c r="R3458" s="6"/>
      <c r="S3458" s="6" t="s">
        <v>11</v>
      </c>
      <c r="T3458" s="75"/>
    </row>
    <row r="3459" spans="1:20" s="47" customFormat="1" ht="14" x14ac:dyDescent="0.15">
      <c r="A3459" s="8" t="s">
        <v>415</v>
      </c>
      <c r="B3459" s="114" t="s">
        <v>416</v>
      </c>
      <c r="C3459" s="40" t="s">
        <v>65</v>
      </c>
      <c r="D3459" s="6" t="s">
        <v>590</v>
      </c>
      <c r="E3459" s="7" t="s">
        <v>591</v>
      </c>
      <c r="F3459" s="6" t="s">
        <v>2841</v>
      </c>
      <c r="G3459" s="6" t="s">
        <v>5224</v>
      </c>
      <c r="H3459" s="6" t="s">
        <v>38</v>
      </c>
      <c r="I3459" s="8" t="s">
        <v>39</v>
      </c>
      <c r="J3459" s="15" t="s">
        <v>7586</v>
      </c>
      <c r="K3459" s="7" t="s">
        <v>5134</v>
      </c>
      <c r="L3459" s="19">
        <v>481633</v>
      </c>
      <c r="M3459" s="19">
        <f t="shared" si="162"/>
        <v>0</v>
      </c>
      <c r="N3459" s="11">
        <f>M3459*(1+VOTOS!$P$3%)^Q3459</f>
        <v>0</v>
      </c>
      <c r="O3459" s="54">
        <f t="shared" si="160"/>
        <v>481633</v>
      </c>
      <c r="P3459" s="103">
        <f t="shared" si="161"/>
        <v>3.205140620163103E-6</v>
      </c>
      <c r="Q3459" s="6">
        <v>0</v>
      </c>
      <c r="R3459" s="6"/>
      <c r="S3459" s="6" t="s">
        <v>11</v>
      </c>
      <c r="T3459" s="75"/>
    </row>
    <row r="3460" spans="1:20" s="47" customFormat="1" ht="14" x14ac:dyDescent="0.15">
      <c r="A3460" s="8" t="s">
        <v>415</v>
      </c>
      <c r="B3460" s="114" t="s">
        <v>416</v>
      </c>
      <c r="C3460" s="40" t="s">
        <v>65</v>
      </c>
      <c r="D3460" s="6" t="s">
        <v>1653</v>
      </c>
      <c r="E3460" s="7" t="s">
        <v>1654</v>
      </c>
      <c r="F3460" s="6" t="s">
        <v>2851</v>
      </c>
      <c r="G3460" s="6" t="s">
        <v>68</v>
      </c>
      <c r="H3460" s="6" t="s">
        <v>38</v>
      </c>
      <c r="I3460" s="8" t="s">
        <v>39</v>
      </c>
      <c r="J3460" s="15" t="s">
        <v>7586</v>
      </c>
      <c r="K3460" s="7" t="s">
        <v>2852</v>
      </c>
      <c r="L3460" s="19">
        <v>157242</v>
      </c>
      <c r="M3460" s="19">
        <f t="shared" si="162"/>
        <v>0</v>
      </c>
      <c r="N3460" s="11">
        <f>M3460*(1+VOTOS!$P$3%)^Q3460</f>
        <v>0</v>
      </c>
      <c r="O3460" s="54">
        <f t="shared" si="160"/>
        <v>157242</v>
      </c>
      <c r="P3460" s="103">
        <f t="shared" si="161"/>
        <v>1.0464040491321954E-6</v>
      </c>
      <c r="Q3460" s="48">
        <v>0</v>
      </c>
      <c r="R3460" s="48"/>
      <c r="S3460" s="48" t="s">
        <v>11</v>
      </c>
      <c r="T3460" s="75"/>
    </row>
    <row r="3461" spans="1:20" s="47" customFormat="1" ht="14" x14ac:dyDescent="0.15">
      <c r="A3461" s="8" t="s">
        <v>415</v>
      </c>
      <c r="B3461" s="114" t="s">
        <v>416</v>
      </c>
      <c r="C3461" s="40" t="s">
        <v>65</v>
      </c>
      <c r="D3461" s="6" t="s">
        <v>1653</v>
      </c>
      <c r="E3461" s="7" t="s">
        <v>1654</v>
      </c>
      <c r="F3461" s="6" t="s">
        <v>2851</v>
      </c>
      <c r="G3461" s="6" t="s">
        <v>68</v>
      </c>
      <c r="H3461" s="6" t="s">
        <v>38</v>
      </c>
      <c r="I3461" s="8" t="s">
        <v>39</v>
      </c>
      <c r="J3461" s="15" t="s">
        <v>7586</v>
      </c>
      <c r="K3461" s="7" t="s">
        <v>2854</v>
      </c>
      <c r="L3461" s="19">
        <v>353715</v>
      </c>
      <c r="M3461" s="19">
        <f t="shared" si="162"/>
        <v>0</v>
      </c>
      <c r="N3461" s="11">
        <f>M3461*(1+VOTOS!$P$3%)^Q3461</f>
        <v>0</v>
      </c>
      <c r="O3461" s="54">
        <f t="shared" si="160"/>
        <v>353715</v>
      </c>
      <c r="P3461" s="103">
        <f t="shared" si="161"/>
        <v>2.3538800590096441E-6</v>
      </c>
      <c r="Q3461" s="6">
        <v>0</v>
      </c>
      <c r="R3461" s="6"/>
      <c r="S3461" s="6" t="s">
        <v>11</v>
      </c>
      <c r="T3461" s="75"/>
    </row>
    <row r="3462" spans="1:20" s="47" customFormat="1" ht="14" x14ac:dyDescent="0.15">
      <c r="A3462" s="8" t="s">
        <v>415</v>
      </c>
      <c r="B3462" s="114" t="s">
        <v>416</v>
      </c>
      <c r="C3462" s="40" t="s">
        <v>65</v>
      </c>
      <c r="D3462" s="6" t="s">
        <v>1653</v>
      </c>
      <c r="E3462" s="7" t="s">
        <v>1654</v>
      </c>
      <c r="F3462" s="6" t="s">
        <v>2851</v>
      </c>
      <c r="G3462" s="6" t="s">
        <v>68</v>
      </c>
      <c r="H3462" s="6" t="s">
        <v>38</v>
      </c>
      <c r="I3462" s="8" t="s">
        <v>39</v>
      </c>
      <c r="J3462" s="15" t="s">
        <v>7586</v>
      </c>
      <c r="K3462" s="7" t="s">
        <v>2853</v>
      </c>
      <c r="L3462" s="19">
        <v>155173</v>
      </c>
      <c r="M3462" s="19">
        <f t="shared" si="162"/>
        <v>0</v>
      </c>
      <c r="N3462" s="11">
        <f>M3462*(1+VOTOS!$P$3%)^Q3462</f>
        <v>0</v>
      </c>
      <c r="O3462" s="54">
        <f t="shared" si="160"/>
        <v>155173</v>
      </c>
      <c r="P3462" s="103">
        <f t="shared" si="161"/>
        <v>1.0326353996768683E-6</v>
      </c>
      <c r="Q3462" s="6">
        <v>0</v>
      </c>
      <c r="R3462" s="6"/>
      <c r="S3462" s="6" t="s">
        <v>11</v>
      </c>
      <c r="T3462" s="75"/>
    </row>
    <row r="3463" spans="1:20" s="47" customFormat="1" ht="14" x14ac:dyDescent="0.15">
      <c r="A3463" s="8" t="s">
        <v>415</v>
      </c>
      <c r="B3463" s="114" t="s">
        <v>416</v>
      </c>
      <c r="C3463" s="40" t="s">
        <v>65</v>
      </c>
      <c r="D3463" s="6" t="s">
        <v>1653</v>
      </c>
      <c r="E3463" s="7" t="s">
        <v>1654</v>
      </c>
      <c r="F3463" s="6" t="s">
        <v>2851</v>
      </c>
      <c r="G3463" s="6" t="s">
        <v>68</v>
      </c>
      <c r="H3463" s="6" t="s">
        <v>38</v>
      </c>
      <c r="I3463" s="8" t="s">
        <v>39</v>
      </c>
      <c r="J3463" s="15" t="s">
        <v>7586</v>
      </c>
      <c r="K3463" s="7" t="s">
        <v>2855</v>
      </c>
      <c r="L3463" s="19">
        <v>155173</v>
      </c>
      <c r="M3463" s="19">
        <f t="shared" si="162"/>
        <v>0</v>
      </c>
      <c r="N3463" s="11">
        <f>M3463*(1+VOTOS!$P$3%)^Q3463</f>
        <v>0</v>
      </c>
      <c r="O3463" s="54">
        <f t="shared" ref="O3463:O3526" si="163">+IF(N3463&gt;0,N3463,L3463)</f>
        <v>155173</v>
      </c>
      <c r="P3463" s="103">
        <f t="shared" ref="P3463:P3526" si="164">+O3463/$O$4</f>
        <v>1.0326353996768683E-6</v>
      </c>
      <c r="Q3463" s="6">
        <v>0</v>
      </c>
      <c r="R3463" s="6"/>
      <c r="S3463" s="6" t="s">
        <v>11</v>
      </c>
      <c r="T3463" s="75"/>
    </row>
    <row r="3464" spans="1:20" s="47" customFormat="1" ht="14" x14ac:dyDescent="0.15">
      <c r="A3464" s="8" t="s">
        <v>415</v>
      </c>
      <c r="B3464" s="114" t="s">
        <v>416</v>
      </c>
      <c r="C3464" s="40" t="s">
        <v>65</v>
      </c>
      <c r="D3464" s="6" t="s">
        <v>774</v>
      </c>
      <c r="E3464" s="7" t="s">
        <v>775</v>
      </c>
      <c r="F3464" s="6" t="s">
        <v>4905</v>
      </c>
      <c r="G3464" s="6" t="s">
        <v>4936</v>
      </c>
      <c r="H3464" s="6" t="s">
        <v>38</v>
      </c>
      <c r="I3464" s="8" t="s">
        <v>39</v>
      </c>
      <c r="J3464" s="15" t="s">
        <v>7586</v>
      </c>
      <c r="K3464" s="7" t="s">
        <v>4906</v>
      </c>
      <c r="L3464" s="19">
        <v>8652751</v>
      </c>
      <c r="M3464" s="19">
        <f t="shared" si="162"/>
        <v>8652751</v>
      </c>
      <c r="N3464" s="11">
        <f>M3464*(1+VOTOS!$P$3%)^Q3464</f>
        <v>8722968.6705403663</v>
      </c>
      <c r="O3464" s="54">
        <f t="shared" si="163"/>
        <v>8722968.6705403663</v>
      </c>
      <c r="P3464" s="103">
        <f t="shared" si="164"/>
        <v>5.80490564690523E-5</v>
      </c>
      <c r="Q3464" s="6">
        <v>67</v>
      </c>
      <c r="R3464" s="6"/>
      <c r="S3464" s="6" t="s">
        <v>11</v>
      </c>
      <c r="T3464" s="75"/>
    </row>
    <row r="3465" spans="1:20" s="47" customFormat="1" ht="14" x14ac:dyDescent="0.15">
      <c r="A3465" s="8" t="s">
        <v>415</v>
      </c>
      <c r="B3465" s="114" t="s">
        <v>416</v>
      </c>
      <c r="C3465" s="40" t="s">
        <v>65</v>
      </c>
      <c r="D3465" s="6" t="s">
        <v>1475</v>
      </c>
      <c r="E3465" s="7" t="s">
        <v>1476</v>
      </c>
      <c r="F3465" s="6" t="s">
        <v>2856</v>
      </c>
      <c r="G3465" s="6" t="s">
        <v>4936</v>
      </c>
      <c r="H3465" s="6" t="s">
        <v>38</v>
      </c>
      <c r="I3465" s="8" t="s">
        <v>39</v>
      </c>
      <c r="J3465" s="15" t="s">
        <v>7586</v>
      </c>
      <c r="K3465" s="7" t="s">
        <v>2857</v>
      </c>
      <c r="L3465" s="19">
        <v>300018</v>
      </c>
      <c r="M3465" s="19">
        <f t="shared" si="162"/>
        <v>300018</v>
      </c>
      <c r="N3465" s="11">
        <f>M3465*(1+VOTOS!$P$3%)^Q3465</f>
        <v>300996.76786359568</v>
      </c>
      <c r="O3465" s="54">
        <f t="shared" si="163"/>
        <v>300996.76786359568</v>
      </c>
      <c r="P3465" s="103">
        <f t="shared" si="164"/>
        <v>2.0030541246497115E-6</v>
      </c>
      <c r="Q3465" s="6">
        <v>27</v>
      </c>
      <c r="R3465" s="6"/>
      <c r="S3465" s="6" t="s">
        <v>11</v>
      </c>
      <c r="T3465" s="75"/>
    </row>
    <row r="3466" spans="1:20" s="47" customFormat="1" ht="14" x14ac:dyDescent="0.15">
      <c r="A3466" s="8" t="s">
        <v>415</v>
      </c>
      <c r="B3466" s="114" t="s">
        <v>416</v>
      </c>
      <c r="C3466" s="40" t="s">
        <v>65</v>
      </c>
      <c r="D3466" s="6" t="s">
        <v>1475</v>
      </c>
      <c r="E3466" s="7" t="s">
        <v>1476</v>
      </c>
      <c r="F3466" s="6" t="s">
        <v>2856</v>
      </c>
      <c r="G3466" s="6" t="s">
        <v>4936</v>
      </c>
      <c r="H3466" s="6" t="s">
        <v>38</v>
      </c>
      <c r="I3466" s="8" t="s">
        <v>39</v>
      </c>
      <c r="J3466" s="15" t="s">
        <v>7586</v>
      </c>
      <c r="K3466" s="7" t="s">
        <v>2858</v>
      </c>
      <c r="L3466" s="19">
        <v>180032</v>
      </c>
      <c r="M3466" s="19">
        <f t="shared" si="162"/>
        <v>180032</v>
      </c>
      <c r="N3466" s="11">
        <f>M3466*(1+VOTOS!$P$3%)^Q3466</f>
        <v>180619.32988027006</v>
      </c>
      <c r="O3466" s="54">
        <f t="shared" si="163"/>
        <v>180619.32988027006</v>
      </c>
      <c r="P3466" s="103">
        <f t="shared" si="164"/>
        <v>1.201974015455529E-6</v>
      </c>
      <c r="Q3466" s="6">
        <v>27</v>
      </c>
      <c r="R3466" s="6"/>
      <c r="S3466" s="6" t="s">
        <v>11</v>
      </c>
      <c r="T3466" s="75"/>
    </row>
    <row r="3467" spans="1:20" s="47" customFormat="1" ht="14" x14ac:dyDescent="0.15">
      <c r="A3467" s="8" t="s">
        <v>415</v>
      </c>
      <c r="B3467" s="114" t="s">
        <v>416</v>
      </c>
      <c r="C3467" s="40" t="s">
        <v>65</v>
      </c>
      <c r="D3467" s="6" t="s">
        <v>1475</v>
      </c>
      <c r="E3467" s="7" t="s">
        <v>1476</v>
      </c>
      <c r="F3467" s="6" t="s">
        <v>2856</v>
      </c>
      <c r="G3467" s="6" t="s">
        <v>4936</v>
      </c>
      <c r="H3467" s="6" t="s">
        <v>38</v>
      </c>
      <c r="I3467" s="8" t="s">
        <v>39</v>
      </c>
      <c r="J3467" s="15" t="s">
        <v>7586</v>
      </c>
      <c r="K3467" s="7" t="s">
        <v>5031</v>
      </c>
      <c r="L3467" s="19">
        <v>99918</v>
      </c>
      <c r="M3467" s="19">
        <f t="shared" si="162"/>
        <v>0</v>
      </c>
      <c r="N3467" s="11">
        <f>M3467*(1+VOTOS!$P$3%)^Q3467</f>
        <v>0</v>
      </c>
      <c r="O3467" s="54">
        <f t="shared" si="163"/>
        <v>99918</v>
      </c>
      <c r="P3467" s="103">
        <f t="shared" si="164"/>
        <v>6.6492794406831947E-7</v>
      </c>
      <c r="Q3467" s="6">
        <v>0</v>
      </c>
      <c r="R3467" s="6"/>
      <c r="S3467" s="6" t="s">
        <v>11</v>
      </c>
      <c r="T3467" s="75"/>
    </row>
    <row r="3468" spans="1:20" s="47" customFormat="1" ht="14" x14ac:dyDescent="0.15">
      <c r="A3468" s="8" t="s">
        <v>415</v>
      </c>
      <c r="B3468" s="114" t="s">
        <v>416</v>
      </c>
      <c r="C3468" s="40" t="s">
        <v>65</v>
      </c>
      <c r="D3468" s="6" t="s">
        <v>1475</v>
      </c>
      <c r="E3468" s="7" t="s">
        <v>1476</v>
      </c>
      <c r="F3468" s="6" t="s">
        <v>2856</v>
      </c>
      <c r="G3468" s="6" t="s">
        <v>4936</v>
      </c>
      <c r="H3468" s="6" t="s">
        <v>38</v>
      </c>
      <c r="I3468" s="8" t="s">
        <v>39</v>
      </c>
      <c r="J3468" s="15" t="s">
        <v>7586</v>
      </c>
      <c r="K3468" s="7" t="s">
        <v>5201</v>
      </c>
      <c r="L3468" s="19">
        <v>1003244</v>
      </c>
      <c r="M3468" s="19">
        <f t="shared" si="162"/>
        <v>0</v>
      </c>
      <c r="N3468" s="11">
        <f>M3468*(1+VOTOS!$P$3%)^Q3468</f>
        <v>0</v>
      </c>
      <c r="O3468" s="54">
        <f t="shared" si="163"/>
        <v>1003244</v>
      </c>
      <c r="P3468" s="103">
        <f t="shared" si="164"/>
        <v>6.6763242891058379E-6</v>
      </c>
      <c r="Q3468" s="6">
        <v>0</v>
      </c>
      <c r="R3468" s="6"/>
      <c r="S3468" s="6" t="s">
        <v>11</v>
      </c>
      <c r="T3468" s="75"/>
    </row>
    <row r="3469" spans="1:20" s="47" customFormat="1" ht="14" x14ac:dyDescent="0.15">
      <c r="A3469" s="8" t="s">
        <v>415</v>
      </c>
      <c r="B3469" s="114" t="s">
        <v>416</v>
      </c>
      <c r="C3469" s="40" t="s">
        <v>65</v>
      </c>
      <c r="D3469" s="6" t="s">
        <v>1475</v>
      </c>
      <c r="E3469" s="7" t="s">
        <v>1476</v>
      </c>
      <c r="F3469" s="6" t="s">
        <v>2856</v>
      </c>
      <c r="G3469" s="6" t="s">
        <v>4936</v>
      </c>
      <c r="H3469" s="6" t="s">
        <v>38</v>
      </c>
      <c r="I3469" s="8" t="s">
        <v>39</v>
      </c>
      <c r="J3469" s="15" t="s">
        <v>7586</v>
      </c>
      <c r="K3469" s="7" t="s">
        <v>5202</v>
      </c>
      <c r="L3469" s="19">
        <v>321300</v>
      </c>
      <c r="M3469" s="19">
        <f t="shared" si="162"/>
        <v>0</v>
      </c>
      <c r="N3469" s="11">
        <f>M3469*(1+VOTOS!$P$3%)^Q3469</f>
        <v>0</v>
      </c>
      <c r="O3469" s="54">
        <f t="shared" si="163"/>
        <v>321300</v>
      </c>
      <c r="P3469" s="103">
        <f t="shared" si="164"/>
        <v>2.1381667810519729E-6</v>
      </c>
      <c r="Q3469" s="6">
        <v>0</v>
      </c>
      <c r="R3469" s="6"/>
      <c r="S3469" s="6" t="s">
        <v>11</v>
      </c>
      <c r="T3469" s="75"/>
    </row>
    <row r="3470" spans="1:20" s="47" customFormat="1" ht="14" x14ac:dyDescent="0.15">
      <c r="A3470" s="8" t="s">
        <v>415</v>
      </c>
      <c r="B3470" s="114" t="s">
        <v>416</v>
      </c>
      <c r="C3470" s="40" t="s">
        <v>65</v>
      </c>
      <c r="D3470" s="6" t="s">
        <v>1475</v>
      </c>
      <c r="E3470" s="7" t="s">
        <v>1476</v>
      </c>
      <c r="F3470" s="6" t="s">
        <v>2856</v>
      </c>
      <c r="G3470" s="6" t="s">
        <v>4936</v>
      </c>
      <c r="H3470" s="6" t="s">
        <v>38</v>
      </c>
      <c r="I3470" s="8" t="s">
        <v>39</v>
      </c>
      <c r="J3470" s="15" t="s">
        <v>7586</v>
      </c>
      <c r="K3470" s="7" t="s">
        <v>5200</v>
      </c>
      <c r="L3470" s="19">
        <v>82943</v>
      </c>
      <c r="M3470" s="19">
        <f t="shared" si="162"/>
        <v>0</v>
      </c>
      <c r="N3470" s="11">
        <f>M3470*(1+VOTOS!$P$3%)^Q3470</f>
        <v>0</v>
      </c>
      <c r="O3470" s="54">
        <f t="shared" si="163"/>
        <v>82943</v>
      </c>
      <c r="P3470" s="103">
        <f t="shared" si="164"/>
        <v>5.5196379496045375E-7</v>
      </c>
      <c r="Q3470" s="6">
        <v>0</v>
      </c>
      <c r="R3470" s="6"/>
      <c r="S3470" s="6" t="s">
        <v>11</v>
      </c>
      <c r="T3470" s="75"/>
    </row>
    <row r="3471" spans="1:20" s="47" customFormat="1" ht="14" x14ac:dyDescent="0.15">
      <c r="A3471" s="8" t="s">
        <v>415</v>
      </c>
      <c r="B3471" s="114" t="s">
        <v>416</v>
      </c>
      <c r="C3471" s="40" t="s">
        <v>65</v>
      </c>
      <c r="D3471" s="6" t="s">
        <v>568</v>
      </c>
      <c r="E3471" s="7" t="s">
        <v>569</v>
      </c>
      <c r="F3471" s="6" t="s">
        <v>2859</v>
      </c>
      <c r="G3471" s="6" t="s">
        <v>4936</v>
      </c>
      <c r="H3471" s="6" t="s">
        <v>38</v>
      </c>
      <c r="I3471" s="8" t="s">
        <v>39</v>
      </c>
      <c r="J3471" s="15" t="s">
        <v>7586</v>
      </c>
      <c r="K3471" s="7" t="s">
        <v>2860</v>
      </c>
      <c r="L3471" s="19">
        <v>3431913</v>
      </c>
      <c r="M3471" s="19">
        <f t="shared" si="162"/>
        <v>3431913</v>
      </c>
      <c r="N3471" s="11">
        <f>M3471*(1+VOTOS!$P$3%)^Q3471</f>
        <v>3451842.5108256834</v>
      </c>
      <c r="O3471" s="54">
        <f t="shared" si="163"/>
        <v>3451842.5108256834</v>
      </c>
      <c r="P3471" s="103">
        <f t="shared" si="164"/>
        <v>2.2971101743138848E-5</v>
      </c>
      <c r="Q3471" s="48">
        <v>48</v>
      </c>
      <c r="R3471" s="48"/>
      <c r="S3471" s="48" t="s">
        <v>11</v>
      </c>
      <c r="T3471" s="75"/>
    </row>
    <row r="3472" spans="1:20" s="47" customFormat="1" ht="14" x14ac:dyDescent="0.15">
      <c r="A3472" s="8" t="s">
        <v>415</v>
      </c>
      <c r="B3472" s="114" t="s">
        <v>416</v>
      </c>
      <c r="C3472" s="40" t="s">
        <v>65</v>
      </c>
      <c r="D3472" s="6" t="s">
        <v>568</v>
      </c>
      <c r="E3472" s="7" t="s">
        <v>569</v>
      </c>
      <c r="F3472" s="6" t="s">
        <v>2859</v>
      </c>
      <c r="G3472" s="6" t="s">
        <v>4936</v>
      </c>
      <c r="H3472" s="6" t="s">
        <v>38</v>
      </c>
      <c r="I3472" s="8" t="s">
        <v>39</v>
      </c>
      <c r="J3472" s="15" t="s">
        <v>7586</v>
      </c>
      <c r="K3472" s="7" t="s">
        <v>2862</v>
      </c>
      <c r="L3472" s="19">
        <v>3431913</v>
      </c>
      <c r="M3472" s="19">
        <f t="shared" si="162"/>
        <v>3431913</v>
      </c>
      <c r="N3472" s="11">
        <f>M3472*(1+VOTOS!$P$3%)^Q3472</f>
        <v>3475239.9275068939</v>
      </c>
      <c r="O3472" s="54">
        <f t="shared" si="163"/>
        <v>3475239.9275068939</v>
      </c>
      <c r="P3472" s="103">
        <f t="shared" si="164"/>
        <v>2.3126805381826044E-5</v>
      </c>
      <c r="Q3472" s="6">
        <v>104</v>
      </c>
      <c r="R3472" s="6"/>
      <c r="S3472" s="6" t="s">
        <v>11</v>
      </c>
      <c r="T3472" s="75"/>
    </row>
    <row r="3473" spans="1:20" s="47" customFormat="1" ht="14" x14ac:dyDescent="0.15">
      <c r="A3473" s="8" t="s">
        <v>415</v>
      </c>
      <c r="B3473" s="114" t="s">
        <v>416</v>
      </c>
      <c r="C3473" s="40" t="s">
        <v>65</v>
      </c>
      <c r="D3473" s="6" t="s">
        <v>568</v>
      </c>
      <c r="E3473" s="7" t="s">
        <v>569</v>
      </c>
      <c r="F3473" s="6" t="s">
        <v>2859</v>
      </c>
      <c r="G3473" s="6" t="s">
        <v>4936</v>
      </c>
      <c r="H3473" s="6" t="s">
        <v>38</v>
      </c>
      <c r="I3473" s="8" t="s">
        <v>39</v>
      </c>
      <c r="J3473" s="15" t="s">
        <v>7586</v>
      </c>
      <c r="K3473" s="7" t="s">
        <v>2863</v>
      </c>
      <c r="L3473" s="19">
        <v>3431913</v>
      </c>
      <c r="M3473" s="19">
        <f t="shared" si="162"/>
        <v>3431913</v>
      </c>
      <c r="N3473" s="11">
        <f>M3473*(1+VOTOS!$P$3%)^Q3473</f>
        <v>3466865.5570031833</v>
      </c>
      <c r="O3473" s="54">
        <f t="shared" si="163"/>
        <v>3466865.5570031833</v>
      </c>
      <c r="P3473" s="103">
        <f t="shared" si="164"/>
        <v>2.3071076154240435E-5</v>
      </c>
      <c r="Q3473" s="48">
        <v>84</v>
      </c>
      <c r="R3473" s="48"/>
      <c r="S3473" s="48" t="s">
        <v>11</v>
      </c>
      <c r="T3473" s="75"/>
    </row>
    <row r="3474" spans="1:20" s="47" customFormat="1" ht="14" x14ac:dyDescent="0.15">
      <c r="A3474" s="8" t="s">
        <v>415</v>
      </c>
      <c r="B3474" s="114" t="s">
        <v>416</v>
      </c>
      <c r="C3474" s="40" t="s">
        <v>65</v>
      </c>
      <c r="D3474" s="6" t="s">
        <v>568</v>
      </c>
      <c r="E3474" s="7" t="s">
        <v>569</v>
      </c>
      <c r="F3474" s="6" t="s">
        <v>2859</v>
      </c>
      <c r="G3474" s="6" t="s">
        <v>4936</v>
      </c>
      <c r="H3474" s="6" t="s">
        <v>38</v>
      </c>
      <c r="I3474" s="8" t="s">
        <v>39</v>
      </c>
      <c r="J3474" s="15" t="s">
        <v>7586</v>
      </c>
      <c r="K3474" s="7" t="s">
        <v>2864</v>
      </c>
      <c r="L3474" s="19">
        <v>3431913</v>
      </c>
      <c r="M3474" s="19">
        <f t="shared" ref="M3474:M3537" si="165">+IF(Q3474&gt;0,L3474,0)</f>
        <v>3431913</v>
      </c>
      <c r="N3474" s="11">
        <f>M3474*(1+VOTOS!$P$3%)^Q3474</f>
        <v>3443109.1487479294</v>
      </c>
      <c r="O3474" s="54">
        <f t="shared" si="163"/>
        <v>3443109.1487479294</v>
      </c>
      <c r="P3474" s="103">
        <f t="shared" si="164"/>
        <v>2.2912983521285278E-5</v>
      </c>
      <c r="Q3474" s="48">
        <v>27</v>
      </c>
      <c r="R3474" s="48"/>
      <c r="S3474" s="48" t="s">
        <v>11</v>
      </c>
      <c r="T3474" s="75"/>
    </row>
    <row r="3475" spans="1:20" s="47" customFormat="1" ht="14" x14ac:dyDescent="0.15">
      <c r="A3475" s="8" t="s">
        <v>415</v>
      </c>
      <c r="B3475" s="114" t="s">
        <v>416</v>
      </c>
      <c r="C3475" s="40" t="s">
        <v>65</v>
      </c>
      <c r="D3475" s="6" t="s">
        <v>568</v>
      </c>
      <c r="E3475" s="7" t="s">
        <v>569</v>
      </c>
      <c r="F3475" s="6" t="s">
        <v>2859</v>
      </c>
      <c r="G3475" s="6" t="s">
        <v>4936</v>
      </c>
      <c r="H3475" s="6" t="s">
        <v>38</v>
      </c>
      <c r="I3475" s="8" t="s">
        <v>39</v>
      </c>
      <c r="J3475" s="15" t="s">
        <v>7586</v>
      </c>
      <c r="K3475" s="7" t="s">
        <v>2865</v>
      </c>
      <c r="L3475" s="19">
        <v>3408718</v>
      </c>
      <c r="M3475" s="19">
        <f t="shared" si="165"/>
        <v>3408718</v>
      </c>
      <c r="N3475" s="11">
        <f>M3475*(1+VOTOS!$P$3%)^Q3475</f>
        <v>3469703.4049019204</v>
      </c>
      <c r="O3475" s="54">
        <f t="shared" si="163"/>
        <v>3469703.4049019204</v>
      </c>
      <c r="P3475" s="103">
        <f t="shared" si="164"/>
        <v>2.3089961283735479E-5</v>
      </c>
      <c r="Q3475" s="6">
        <v>147</v>
      </c>
      <c r="R3475" s="6"/>
      <c r="S3475" s="6" t="s">
        <v>11</v>
      </c>
      <c r="T3475" s="75"/>
    </row>
    <row r="3476" spans="1:20" s="47" customFormat="1" ht="14" x14ac:dyDescent="0.15">
      <c r="A3476" s="8" t="s">
        <v>415</v>
      </c>
      <c r="B3476" s="114" t="s">
        <v>416</v>
      </c>
      <c r="C3476" s="40" t="s">
        <v>65</v>
      </c>
      <c r="D3476" s="6" t="s">
        <v>568</v>
      </c>
      <c r="E3476" s="7" t="s">
        <v>569</v>
      </c>
      <c r="F3476" s="6" t="s">
        <v>2859</v>
      </c>
      <c r="G3476" s="6" t="s">
        <v>4936</v>
      </c>
      <c r="H3476" s="6" t="s">
        <v>38</v>
      </c>
      <c r="I3476" s="8" t="s">
        <v>39</v>
      </c>
      <c r="J3476" s="15" t="s">
        <v>7586</v>
      </c>
      <c r="K3476" s="7" t="s">
        <v>2861</v>
      </c>
      <c r="L3476" s="19">
        <v>23195</v>
      </c>
      <c r="M3476" s="19">
        <f t="shared" si="165"/>
        <v>23195</v>
      </c>
      <c r="N3476" s="11">
        <f>M3476*(1+VOTOS!$P$3%)^Q3476</f>
        <v>23561.613691511633</v>
      </c>
      <c r="O3476" s="54">
        <f t="shared" si="163"/>
        <v>23561.613691511633</v>
      </c>
      <c r="P3476" s="103">
        <f t="shared" si="164"/>
        <v>1.567963264960147E-7</v>
      </c>
      <c r="Q3476" s="48">
        <v>130</v>
      </c>
      <c r="R3476" s="48"/>
      <c r="S3476" s="48" t="s">
        <v>11</v>
      </c>
    </row>
    <row r="3477" spans="1:20" s="47" customFormat="1" ht="14" x14ac:dyDescent="0.15">
      <c r="A3477" s="8" t="s">
        <v>415</v>
      </c>
      <c r="B3477" s="114" t="s">
        <v>416</v>
      </c>
      <c r="C3477" s="40" t="s">
        <v>65</v>
      </c>
      <c r="D3477" s="6" t="s">
        <v>878</v>
      </c>
      <c r="E3477" s="7" t="s">
        <v>879</v>
      </c>
      <c r="F3477" s="6" t="s">
        <v>3987</v>
      </c>
      <c r="G3477" s="6" t="s">
        <v>68</v>
      </c>
      <c r="H3477" s="6" t="s">
        <v>38</v>
      </c>
      <c r="I3477" s="8" t="s">
        <v>39</v>
      </c>
      <c r="J3477" s="15" t="s">
        <v>7586</v>
      </c>
      <c r="K3477" s="7" t="s">
        <v>3990</v>
      </c>
      <c r="L3477" s="19">
        <v>3984750</v>
      </c>
      <c r="M3477" s="19">
        <f t="shared" si="165"/>
        <v>3984750</v>
      </c>
      <c r="N3477" s="11">
        <f>M3477*(1+VOTOS!$P$3%)^Q3477</f>
        <v>4041389.1221589162</v>
      </c>
      <c r="O3477" s="54">
        <f t="shared" si="163"/>
        <v>4041389.1221589162</v>
      </c>
      <c r="P3477" s="103">
        <f t="shared" si="164"/>
        <v>2.6894378992545873E-5</v>
      </c>
      <c r="Q3477" s="48">
        <v>117</v>
      </c>
      <c r="R3477" s="48"/>
      <c r="S3477" s="48" t="s">
        <v>11</v>
      </c>
    </row>
    <row r="3478" spans="1:20" s="47" customFormat="1" ht="14" x14ac:dyDescent="0.15">
      <c r="A3478" s="8" t="s">
        <v>415</v>
      </c>
      <c r="B3478" s="114" t="s">
        <v>416</v>
      </c>
      <c r="C3478" s="40" t="s">
        <v>65</v>
      </c>
      <c r="D3478" s="6" t="s">
        <v>878</v>
      </c>
      <c r="E3478" s="7" t="s">
        <v>879</v>
      </c>
      <c r="F3478" s="6" t="s">
        <v>3987</v>
      </c>
      <c r="G3478" s="6" t="s">
        <v>68</v>
      </c>
      <c r="H3478" s="6" t="s">
        <v>38</v>
      </c>
      <c r="I3478" s="8" t="s">
        <v>39</v>
      </c>
      <c r="J3478" s="15" t="s">
        <v>7586</v>
      </c>
      <c r="K3478" s="7" t="s">
        <v>3989</v>
      </c>
      <c r="L3478" s="19">
        <v>1337490</v>
      </c>
      <c r="M3478" s="19">
        <f t="shared" si="165"/>
        <v>1337490</v>
      </c>
      <c r="N3478" s="11">
        <f>M3478*(1+VOTOS!$P$3%)^Q3478</f>
        <v>1357483.2214244721</v>
      </c>
      <c r="O3478" s="54">
        <f t="shared" si="163"/>
        <v>1357483.2214244721</v>
      </c>
      <c r="P3478" s="103">
        <f t="shared" si="164"/>
        <v>9.0336929034709806E-6</v>
      </c>
      <c r="Q3478" s="48">
        <v>123</v>
      </c>
      <c r="R3478" s="48"/>
      <c r="S3478" s="48" t="s">
        <v>11</v>
      </c>
    </row>
    <row r="3479" spans="1:20" s="47" customFormat="1" ht="14" x14ac:dyDescent="0.15">
      <c r="A3479" s="8" t="s">
        <v>415</v>
      </c>
      <c r="B3479" s="114" t="s">
        <v>416</v>
      </c>
      <c r="C3479" s="40" t="s">
        <v>65</v>
      </c>
      <c r="D3479" s="6" t="s">
        <v>878</v>
      </c>
      <c r="E3479" s="7" t="s">
        <v>879</v>
      </c>
      <c r="F3479" s="6" t="s">
        <v>3987</v>
      </c>
      <c r="G3479" s="6" t="s">
        <v>68</v>
      </c>
      <c r="H3479" s="6" t="s">
        <v>38</v>
      </c>
      <c r="I3479" s="8" t="s">
        <v>39</v>
      </c>
      <c r="J3479" s="15" t="s">
        <v>7586</v>
      </c>
      <c r="K3479" s="7" t="s">
        <v>3988</v>
      </c>
      <c r="L3479" s="19">
        <v>1212750</v>
      </c>
      <c r="M3479" s="19">
        <f t="shared" si="165"/>
        <v>1212750</v>
      </c>
      <c r="N3479" s="11">
        <f>M3479*(1+VOTOS!$P$3%)^Q3479</f>
        <v>1223476.769349104</v>
      </c>
      <c r="O3479" s="54">
        <f t="shared" si="163"/>
        <v>1223476.769349104</v>
      </c>
      <c r="P3479" s="103">
        <f t="shared" si="164"/>
        <v>8.141915299131781E-6</v>
      </c>
      <c r="Q3479" s="48">
        <v>73</v>
      </c>
      <c r="R3479" s="48"/>
      <c r="S3479" s="48" t="s">
        <v>11</v>
      </c>
    </row>
    <row r="3480" spans="1:20" s="47" customFormat="1" ht="14" x14ac:dyDescent="0.15">
      <c r="A3480" s="14" t="s">
        <v>5234</v>
      </c>
      <c r="B3480" s="115" t="s">
        <v>416</v>
      </c>
      <c r="C3480" s="40" t="s">
        <v>65</v>
      </c>
      <c r="D3480" s="12" t="s">
        <v>1778</v>
      </c>
      <c r="E3480" s="51" t="s">
        <v>1779</v>
      </c>
      <c r="F3480" s="14" t="s">
        <v>5663</v>
      </c>
      <c r="G3480" s="14" t="s">
        <v>37</v>
      </c>
      <c r="H3480" s="14" t="s">
        <v>38</v>
      </c>
      <c r="I3480" s="14" t="s">
        <v>39</v>
      </c>
      <c r="J3480" s="15" t="s">
        <v>7586</v>
      </c>
      <c r="K3480" s="52" t="s">
        <v>5665</v>
      </c>
      <c r="L3480" s="109">
        <v>281851.5</v>
      </c>
      <c r="M3480" s="19">
        <f t="shared" si="165"/>
        <v>281851.5</v>
      </c>
      <c r="N3480" s="11">
        <f>M3480*(1+VOTOS!$P$3%)^Q3480</f>
        <v>287691.20858820464</v>
      </c>
      <c r="O3480" s="54">
        <f t="shared" si="163"/>
        <v>287691.20858820464</v>
      </c>
      <c r="P3480" s="103">
        <f t="shared" si="164"/>
        <v>1.9145091360223881E-6</v>
      </c>
      <c r="Q3480" s="6">
        <v>170</v>
      </c>
      <c r="R3480" s="6"/>
      <c r="S3480" s="6" t="s">
        <v>7</v>
      </c>
    </row>
    <row r="3481" spans="1:20" s="47" customFormat="1" ht="14" x14ac:dyDescent="0.15">
      <c r="A3481" s="14" t="s">
        <v>5234</v>
      </c>
      <c r="B3481" s="115" t="s">
        <v>416</v>
      </c>
      <c r="C3481" s="40" t="s">
        <v>65</v>
      </c>
      <c r="D3481" s="12" t="s">
        <v>1778</v>
      </c>
      <c r="E3481" s="51" t="s">
        <v>1779</v>
      </c>
      <c r="F3481" s="14" t="s">
        <v>5663</v>
      </c>
      <c r="G3481" s="14" t="s">
        <v>37</v>
      </c>
      <c r="H3481" s="14" t="s">
        <v>38</v>
      </c>
      <c r="I3481" s="14" t="s">
        <v>39</v>
      </c>
      <c r="J3481" s="15" t="s">
        <v>7586</v>
      </c>
      <c r="K3481" s="52" t="s">
        <v>5664</v>
      </c>
      <c r="L3481" s="109">
        <v>134232</v>
      </c>
      <c r="M3481" s="19">
        <f t="shared" si="165"/>
        <v>134232</v>
      </c>
      <c r="N3481" s="11">
        <f>M3481*(1+VOTOS!$P$3%)^Q3481</f>
        <v>137145.45462598</v>
      </c>
      <c r="O3481" s="54">
        <f t="shared" si="163"/>
        <v>137145.45462598</v>
      </c>
      <c r="P3481" s="103">
        <f t="shared" si="164"/>
        <v>9.1266683863535978E-7</v>
      </c>
      <c r="Q3481" s="6">
        <v>178</v>
      </c>
      <c r="R3481" s="6"/>
      <c r="S3481" s="6" t="s">
        <v>7</v>
      </c>
      <c r="T3481" s="75"/>
    </row>
    <row r="3482" spans="1:20" s="47" customFormat="1" ht="14" x14ac:dyDescent="0.15">
      <c r="A3482" s="14" t="s">
        <v>5234</v>
      </c>
      <c r="B3482" s="115" t="s">
        <v>416</v>
      </c>
      <c r="C3482" s="40" t="s">
        <v>65</v>
      </c>
      <c r="D3482" s="12" t="s">
        <v>1778</v>
      </c>
      <c r="E3482" s="51" t="s">
        <v>1779</v>
      </c>
      <c r="F3482" s="14" t="s">
        <v>5663</v>
      </c>
      <c r="G3482" s="14" t="s">
        <v>37</v>
      </c>
      <c r="H3482" s="14" t="s">
        <v>38</v>
      </c>
      <c r="I3482" s="14" t="s">
        <v>39</v>
      </c>
      <c r="J3482" s="15" t="s">
        <v>7586</v>
      </c>
      <c r="K3482" s="52" t="s">
        <v>5666</v>
      </c>
      <c r="L3482" s="109">
        <v>39270</v>
      </c>
      <c r="M3482" s="19">
        <f t="shared" si="165"/>
        <v>39270</v>
      </c>
      <c r="N3482" s="11">
        <f>M3482*(1+VOTOS!$P$3%)^Q3482</f>
        <v>40083.638941991783</v>
      </c>
      <c r="O3482" s="54">
        <f t="shared" si="163"/>
        <v>40083.638941991783</v>
      </c>
      <c r="P3482" s="103">
        <f t="shared" si="164"/>
        <v>2.6674604808418326E-7</v>
      </c>
      <c r="Q3482" s="6">
        <v>170</v>
      </c>
      <c r="R3482" s="6"/>
      <c r="S3482" s="6" t="s">
        <v>7</v>
      </c>
      <c r="T3482" s="75"/>
    </row>
    <row r="3483" spans="1:20" s="47" customFormat="1" ht="14" x14ac:dyDescent="0.15">
      <c r="A3483" s="8" t="s">
        <v>5234</v>
      </c>
      <c r="B3483" s="114" t="s">
        <v>416</v>
      </c>
      <c r="C3483" s="40" t="s">
        <v>65</v>
      </c>
      <c r="D3483" s="6" t="s">
        <v>1432</v>
      </c>
      <c r="E3483" s="7" t="s">
        <v>1433</v>
      </c>
      <c r="F3483" s="6" t="s">
        <v>5397</v>
      </c>
      <c r="G3483" s="6" t="s">
        <v>5398</v>
      </c>
      <c r="H3483" s="6" t="s">
        <v>38</v>
      </c>
      <c r="I3483" s="8" t="s">
        <v>39</v>
      </c>
      <c r="J3483" s="15" t="s">
        <v>7586</v>
      </c>
      <c r="K3483" s="7" t="s">
        <v>5399</v>
      </c>
      <c r="L3483" s="19">
        <v>1149276.5999999999</v>
      </c>
      <c r="M3483" s="19">
        <f t="shared" si="165"/>
        <v>0</v>
      </c>
      <c r="N3483" s="11">
        <f>M3483*(1+VOTOS!$P$3%)^Q3483</f>
        <v>0</v>
      </c>
      <c r="O3483" s="54">
        <f t="shared" si="163"/>
        <v>1149276.5999999999</v>
      </c>
      <c r="P3483" s="103">
        <f t="shared" si="164"/>
        <v>7.648132736882526E-6</v>
      </c>
      <c r="Q3483" s="6">
        <v>0</v>
      </c>
      <c r="R3483" s="6"/>
      <c r="S3483" s="6" t="s">
        <v>91</v>
      </c>
      <c r="T3483" s="75"/>
    </row>
    <row r="3484" spans="1:20" s="47" customFormat="1" ht="14" x14ac:dyDescent="0.15">
      <c r="A3484" s="8" t="s">
        <v>5234</v>
      </c>
      <c r="B3484" s="114" t="s">
        <v>416</v>
      </c>
      <c r="C3484" s="40" t="s">
        <v>65</v>
      </c>
      <c r="D3484" s="6" t="s">
        <v>1432</v>
      </c>
      <c r="E3484" s="7" t="s">
        <v>1433</v>
      </c>
      <c r="F3484" s="6" t="s">
        <v>5397</v>
      </c>
      <c r="G3484" s="6" t="s">
        <v>5398</v>
      </c>
      <c r="H3484" s="6" t="s">
        <v>38</v>
      </c>
      <c r="I3484" s="8" t="s">
        <v>39</v>
      </c>
      <c r="J3484" s="15" t="s">
        <v>7586</v>
      </c>
      <c r="K3484" s="7" t="s">
        <v>4610</v>
      </c>
      <c r="L3484" s="19">
        <v>315666.59999999998</v>
      </c>
      <c r="M3484" s="19">
        <f t="shared" si="165"/>
        <v>0</v>
      </c>
      <c r="N3484" s="11">
        <f>M3484*(1+VOTOS!$P$3%)^Q3484</f>
        <v>0</v>
      </c>
      <c r="O3484" s="54">
        <f t="shared" si="163"/>
        <v>315666.59999999998</v>
      </c>
      <c r="P3484" s="103">
        <f t="shared" si="164"/>
        <v>2.1006779894417079E-6</v>
      </c>
      <c r="Q3484" s="6">
        <v>0</v>
      </c>
      <c r="R3484" s="6"/>
      <c r="S3484" s="6" t="s">
        <v>91</v>
      </c>
      <c r="T3484" s="75"/>
    </row>
    <row r="3485" spans="1:20" s="47" customFormat="1" ht="14" x14ac:dyDescent="0.15">
      <c r="A3485" s="8" t="s">
        <v>5234</v>
      </c>
      <c r="B3485" s="114" t="s">
        <v>416</v>
      </c>
      <c r="C3485" s="40" t="s">
        <v>65</v>
      </c>
      <c r="D3485" s="6" t="s">
        <v>1432</v>
      </c>
      <c r="E3485" s="7" t="s">
        <v>1433</v>
      </c>
      <c r="F3485" s="6" t="s">
        <v>5397</v>
      </c>
      <c r="G3485" s="6" t="s">
        <v>5398</v>
      </c>
      <c r="H3485" s="6" t="s">
        <v>38</v>
      </c>
      <c r="I3485" s="8" t="s">
        <v>39</v>
      </c>
      <c r="J3485" s="15" t="s">
        <v>7586</v>
      </c>
      <c r="K3485" s="7" t="s">
        <v>2920</v>
      </c>
      <c r="L3485" s="19">
        <v>178983.6</v>
      </c>
      <c r="M3485" s="19">
        <f t="shared" si="165"/>
        <v>0</v>
      </c>
      <c r="N3485" s="11">
        <f>M3485*(1+VOTOS!$P$3%)^Q3485</f>
        <v>0</v>
      </c>
      <c r="O3485" s="54">
        <f t="shared" si="163"/>
        <v>178983.6</v>
      </c>
      <c r="P3485" s="103">
        <f t="shared" si="164"/>
        <v>1.1910886644042762E-6</v>
      </c>
      <c r="Q3485" s="6">
        <v>0</v>
      </c>
      <c r="R3485" s="6"/>
      <c r="S3485" s="6" t="s">
        <v>91</v>
      </c>
      <c r="T3485" s="75"/>
    </row>
    <row r="3486" spans="1:20" s="47" customFormat="1" ht="14" x14ac:dyDescent="0.15">
      <c r="A3486" s="8" t="s">
        <v>5234</v>
      </c>
      <c r="B3486" s="114" t="s">
        <v>416</v>
      </c>
      <c r="C3486" s="40" t="s">
        <v>65</v>
      </c>
      <c r="D3486" s="6" t="s">
        <v>168</v>
      </c>
      <c r="E3486" s="7" t="s">
        <v>169</v>
      </c>
      <c r="F3486" s="6" t="s">
        <v>4416</v>
      </c>
      <c r="G3486" s="6" t="s">
        <v>4936</v>
      </c>
      <c r="H3486" s="6" t="s">
        <v>38</v>
      </c>
      <c r="I3486" s="8" t="s">
        <v>39</v>
      </c>
      <c r="J3486" s="8" t="s">
        <v>7586</v>
      </c>
      <c r="K3486" s="7" t="s">
        <v>5320</v>
      </c>
      <c r="L3486" s="19">
        <v>7704742</v>
      </c>
      <c r="M3486" s="19">
        <f t="shared" si="165"/>
        <v>0</v>
      </c>
      <c r="N3486" s="11">
        <f>M3486*(1+VOTOS!$P$3%)^Q3486</f>
        <v>0</v>
      </c>
      <c r="O3486" s="54">
        <f t="shared" si="163"/>
        <v>7704742</v>
      </c>
      <c r="P3486" s="103">
        <f t="shared" si="164"/>
        <v>5.1273026458063932E-5</v>
      </c>
      <c r="Q3486" s="6">
        <v>0</v>
      </c>
      <c r="R3486" s="6"/>
      <c r="S3486" s="6" t="s">
        <v>93</v>
      </c>
      <c r="T3486" s="75"/>
    </row>
    <row r="3487" spans="1:20" s="47" customFormat="1" ht="14" x14ac:dyDescent="0.15">
      <c r="A3487" s="8" t="s">
        <v>5234</v>
      </c>
      <c r="B3487" s="114" t="s">
        <v>416</v>
      </c>
      <c r="C3487" s="40" t="s">
        <v>65</v>
      </c>
      <c r="D3487" s="6" t="s">
        <v>168</v>
      </c>
      <c r="E3487" s="7" t="s">
        <v>169</v>
      </c>
      <c r="F3487" s="6" t="s">
        <v>4416</v>
      </c>
      <c r="G3487" s="6" t="s">
        <v>4936</v>
      </c>
      <c r="H3487" s="6" t="s">
        <v>38</v>
      </c>
      <c r="I3487" s="8" t="s">
        <v>39</v>
      </c>
      <c r="J3487" s="8" t="s">
        <v>7586</v>
      </c>
      <c r="K3487" s="7" t="s">
        <v>5324</v>
      </c>
      <c r="L3487" s="19">
        <v>5451496</v>
      </c>
      <c r="M3487" s="19">
        <f t="shared" si="165"/>
        <v>0</v>
      </c>
      <c r="N3487" s="11">
        <f>M3487*(1+VOTOS!$P$3%)^Q3487</f>
        <v>0</v>
      </c>
      <c r="O3487" s="54">
        <f t="shared" si="163"/>
        <v>5451496</v>
      </c>
      <c r="P3487" s="103">
        <f t="shared" si="164"/>
        <v>3.6278268453898868E-5</v>
      </c>
      <c r="Q3487" s="6">
        <v>0</v>
      </c>
      <c r="R3487" s="6"/>
      <c r="S3487" s="6" t="s">
        <v>93</v>
      </c>
      <c r="T3487" s="75"/>
    </row>
    <row r="3488" spans="1:20" s="47" customFormat="1" ht="14" x14ac:dyDescent="0.15">
      <c r="A3488" s="8" t="s">
        <v>5234</v>
      </c>
      <c r="B3488" s="114" t="s">
        <v>416</v>
      </c>
      <c r="C3488" s="40" t="s">
        <v>65</v>
      </c>
      <c r="D3488" s="6" t="s">
        <v>168</v>
      </c>
      <c r="E3488" s="7" t="s">
        <v>169</v>
      </c>
      <c r="F3488" s="6" t="s">
        <v>4416</v>
      </c>
      <c r="G3488" s="6" t="s">
        <v>4936</v>
      </c>
      <c r="H3488" s="6" t="s">
        <v>38</v>
      </c>
      <c r="I3488" s="8" t="s">
        <v>39</v>
      </c>
      <c r="J3488" s="8" t="s">
        <v>7586</v>
      </c>
      <c r="K3488" s="7" t="s">
        <v>5317</v>
      </c>
      <c r="L3488" s="19">
        <v>4880708.5</v>
      </c>
      <c r="M3488" s="19">
        <f t="shared" si="165"/>
        <v>0</v>
      </c>
      <c r="N3488" s="11">
        <f>M3488*(1+VOTOS!$P$3%)^Q3488</f>
        <v>0</v>
      </c>
      <c r="O3488" s="54">
        <f t="shared" si="163"/>
        <v>4880708.5</v>
      </c>
      <c r="P3488" s="103">
        <f t="shared" si="164"/>
        <v>3.2479828144095873E-5</v>
      </c>
      <c r="Q3488" s="6">
        <v>0</v>
      </c>
      <c r="R3488" s="6"/>
      <c r="S3488" s="6" t="s">
        <v>93</v>
      </c>
    </row>
    <row r="3489" spans="1:20" s="47" customFormat="1" ht="14" x14ac:dyDescent="0.15">
      <c r="A3489" s="8" t="s">
        <v>5234</v>
      </c>
      <c r="B3489" s="114" t="s">
        <v>416</v>
      </c>
      <c r="C3489" s="40" t="s">
        <v>65</v>
      </c>
      <c r="D3489" s="6" t="s">
        <v>168</v>
      </c>
      <c r="E3489" s="7" t="s">
        <v>169</v>
      </c>
      <c r="F3489" s="6" t="s">
        <v>4416</v>
      </c>
      <c r="G3489" s="6" t="s">
        <v>4936</v>
      </c>
      <c r="H3489" s="6" t="s">
        <v>38</v>
      </c>
      <c r="I3489" s="8" t="s">
        <v>39</v>
      </c>
      <c r="J3489" s="8" t="s">
        <v>7586</v>
      </c>
      <c r="K3489" s="7" t="s">
        <v>5321</v>
      </c>
      <c r="L3489" s="19">
        <v>4847809.5</v>
      </c>
      <c r="M3489" s="19">
        <f t="shared" si="165"/>
        <v>0</v>
      </c>
      <c r="N3489" s="11">
        <f>M3489*(1+VOTOS!$P$3%)^Q3489</f>
        <v>0</v>
      </c>
      <c r="O3489" s="54">
        <f t="shared" si="163"/>
        <v>4847809.5</v>
      </c>
      <c r="P3489" s="103">
        <f t="shared" si="164"/>
        <v>3.2260893973757156E-5</v>
      </c>
      <c r="Q3489" s="6">
        <v>0</v>
      </c>
      <c r="R3489" s="6"/>
      <c r="S3489" s="6" t="s">
        <v>93</v>
      </c>
    </row>
    <row r="3490" spans="1:20" s="47" customFormat="1" ht="14" x14ac:dyDescent="0.15">
      <c r="A3490" s="8" t="s">
        <v>5234</v>
      </c>
      <c r="B3490" s="114" t="s">
        <v>416</v>
      </c>
      <c r="C3490" s="40" t="s">
        <v>65</v>
      </c>
      <c r="D3490" s="6" t="s">
        <v>168</v>
      </c>
      <c r="E3490" s="7" t="s">
        <v>169</v>
      </c>
      <c r="F3490" s="6" t="s">
        <v>4416</v>
      </c>
      <c r="G3490" s="6" t="s">
        <v>4936</v>
      </c>
      <c r="H3490" s="6" t="s">
        <v>38</v>
      </c>
      <c r="I3490" s="8" t="s">
        <v>39</v>
      </c>
      <c r="J3490" s="8" t="s">
        <v>7586</v>
      </c>
      <c r="K3490" s="7" t="s">
        <v>5325</v>
      </c>
      <c r="L3490" s="19">
        <v>4368754.5</v>
      </c>
      <c r="M3490" s="19">
        <f t="shared" si="165"/>
        <v>0</v>
      </c>
      <c r="N3490" s="11">
        <f>M3490*(1+VOTOS!$P$3%)^Q3490</f>
        <v>0</v>
      </c>
      <c r="O3490" s="54">
        <f t="shared" si="163"/>
        <v>4368754.5</v>
      </c>
      <c r="P3490" s="103">
        <f t="shared" si="164"/>
        <v>2.9072909263838537E-5</v>
      </c>
      <c r="Q3490" s="6">
        <v>0</v>
      </c>
      <c r="R3490" s="6"/>
      <c r="S3490" s="6" t="s">
        <v>93</v>
      </c>
    </row>
    <row r="3491" spans="1:20" s="47" customFormat="1" ht="14" x14ac:dyDescent="0.15">
      <c r="A3491" s="8" t="s">
        <v>5234</v>
      </c>
      <c r="B3491" s="114" t="s">
        <v>416</v>
      </c>
      <c r="C3491" s="40" t="s">
        <v>65</v>
      </c>
      <c r="D3491" s="6" t="s">
        <v>168</v>
      </c>
      <c r="E3491" s="7" t="s">
        <v>169</v>
      </c>
      <c r="F3491" s="6" t="s">
        <v>4416</v>
      </c>
      <c r="G3491" s="6" t="s">
        <v>4936</v>
      </c>
      <c r="H3491" s="6" t="s">
        <v>38</v>
      </c>
      <c r="I3491" s="8" t="s">
        <v>39</v>
      </c>
      <c r="J3491" s="8" t="s">
        <v>7586</v>
      </c>
      <c r="K3491" s="7" t="s">
        <v>5323</v>
      </c>
      <c r="L3491" s="19">
        <v>4328038</v>
      </c>
      <c r="M3491" s="19">
        <f t="shared" si="165"/>
        <v>0</v>
      </c>
      <c r="N3491" s="11">
        <f>M3491*(1+VOTOS!$P$3%)^Q3491</f>
        <v>0</v>
      </c>
      <c r="O3491" s="54">
        <f t="shared" si="163"/>
        <v>4328038</v>
      </c>
      <c r="P3491" s="103">
        <f t="shared" si="164"/>
        <v>2.8801951692283286E-5</v>
      </c>
      <c r="Q3491" s="6">
        <v>0</v>
      </c>
      <c r="R3491" s="6"/>
      <c r="S3491" s="6" t="s">
        <v>93</v>
      </c>
    </row>
    <row r="3492" spans="1:20" s="47" customFormat="1" ht="14" x14ac:dyDescent="0.15">
      <c r="A3492" s="8" t="s">
        <v>5234</v>
      </c>
      <c r="B3492" s="114" t="s">
        <v>416</v>
      </c>
      <c r="C3492" s="40" t="s">
        <v>65</v>
      </c>
      <c r="D3492" s="6" t="s">
        <v>168</v>
      </c>
      <c r="E3492" s="7" t="s">
        <v>169</v>
      </c>
      <c r="F3492" s="6" t="s">
        <v>4416</v>
      </c>
      <c r="G3492" s="6" t="s">
        <v>4936</v>
      </c>
      <c r="H3492" s="6" t="s">
        <v>38</v>
      </c>
      <c r="I3492" s="8" t="s">
        <v>39</v>
      </c>
      <c r="J3492" s="8" t="s">
        <v>7586</v>
      </c>
      <c r="K3492" s="7" t="s">
        <v>5319</v>
      </c>
      <c r="L3492" s="19">
        <v>4229727</v>
      </c>
      <c r="M3492" s="19">
        <f t="shared" si="165"/>
        <v>0</v>
      </c>
      <c r="N3492" s="11">
        <f>M3492*(1+VOTOS!$P$3%)^Q3492</f>
        <v>0</v>
      </c>
      <c r="O3492" s="54">
        <f t="shared" si="163"/>
        <v>4229727</v>
      </c>
      <c r="P3492" s="103">
        <f t="shared" si="164"/>
        <v>2.8147717909488388E-5</v>
      </c>
      <c r="Q3492" s="6">
        <v>0</v>
      </c>
      <c r="R3492" s="6"/>
      <c r="S3492" s="6" t="s">
        <v>93</v>
      </c>
    </row>
    <row r="3493" spans="1:20" s="47" customFormat="1" ht="14" x14ac:dyDescent="0.15">
      <c r="A3493" s="8" t="s">
        <v>5234</v>
      </c>
      <c r="B3493" s="114" t="s">
        <v>416</v>
      </c>
      <c r="C3493" s="40" t="s">
        <v>65</v>
      </c>
      <c r="D3493" s="6" t="s">
        <v>168</v>
      </c>
      <c r="E3493" s="7" t="s">
        <v>169</v>
      </c>
      <c r="F3493" s="6" t="s">
        <v>4416</v>
      </c>
      <c r="G3493" s="6" t="s">
        <v>4936</v>
      </c>
      <c r="H3493" s="6" t="s">
        <v>38</v>
      </c>
      <c r="I3493" s="8" t="s">
        <v>39</v>
      </c>
      <c r="J3493" s="8" t="s">
        <v>7586</v>
      </c>
      <c r="K3493" s="7" t="s">
        <v>4035</v>
      </c>
      <c r="L3493" s="19">
        <v>3824610</v>
      </c>
      <c r="M3493" s="19">
        <f t="shared" si="165"/>
        <v>0</v>
      </c>
      <c r="N3493" s="11">
        <f>M3493*(1+VOTOS!$P$3%)^Q3493</f>
        <v>0</v>
      </c>
      <c r="O3493" s="54">
        <f t="shared" si="163"/>
        <v>3824610</v>
      </c>
      <c r="P3493" s="103">
        <f t="shared" si="164"/>
        <v>2.5451771093928374E-5</v>
      </c>
      <c r="Q3493" s="6">
        <v>0</v>
      </c>
      <c r="R3493" s="6"/>
      <c r="S3493" s="6" t="s">
        <v>93</v>
      </c>
    </row>
    <row r="3494" spans="1:20" s="47" customFormat="1" ht="14" x14ac:dyDescent="0.15">
      <c r="A3494" s="8" t="s">
        <v>5234</v>
      </c>
      <c r="B3494" s="114" t="s">
        <v>416</v>
      </c>
      <c r="C3494" s="40" t="s">
        <v>65</v>
      </c>
      <c r="D3494" s="6" t="s">
        <v>168</v>
      </c>
      <c r="E3494" s="7" t="s">
        <v>169</v>
      </c>
      <c r="F3494" s="6" t="s">
        <v>4416</v>
      </c>
      <c r="G3494" s="6" t="s">
        <v>4936</v>
      </c>
      <c r="H3494" s="6" t="s">
        <v>38</v>
      </c>
      <c r="I3494" s="8" t="s">
        <v>39</v>
      </c>
      <c r="J3494" s="8" t="s">
        <v>7586</v>
      </c>
      <c r="K3494" s="7" t="s">
        <v>5318</v>
      </c>
      <c r="L3494" s="19">
        <v>3132686.5</v>
      </c>
      <c r="M3494" s="19">
        <f t="shared" si="165"/>
        <v>0</v>
      </c>
      <c r="N3494" s="11">
        <f>M3494*(1+VOTOS!$P$3%)^Q3494</f>
        <v>0</v>
      </c>
      <c r="O3494" s="54">
        <f t="shared" si="163"/>
        <v>3132686.5</v>
      </c>
      <c r="P3494" s="103">
        <f t="shared" si="164"/>
        <v>2.0847202644724469E-5</v>
      </c>
      <c r="Q3494" s="6">
        <v>0</v>
      </c>
      <c r="R3494" s="6"/>
      <c r="S3494" s="6" t="s">
        <v>93</v>
      </c>
    </row>
    <row r="3495" spans="1:20" s="47" customFormat="1" ht="14" x14ac:dyDescent="0.15">
      <c r="A3495" s="8" t="s">
        <v>5234</v>
      </c>
      <c r="B3495" s="114" t="s">
        <v>416</v>
      </c>
      <c r="C3495" s="40" t="s">
        <v>65</v>
      </c>
      <c r="D3495" s="6" t="s">
        <v>168</v>
      </c>
      <c r="E3495" s="7" t="s">
        <v>169</v>
      </c>
      <c r="F3495" s="6" t="s">
        <v>4416</v>
      </c>
      <c r="G3495" s="6" t="s">
        <v>4936</v>
      </c>
      <c r="H3495" s="6" t="s">
        <v>38</v>
      </c>
      <c r="I3495" s="8" t="s">
        <v>39</v>
      </c>
      <c r="J3495" s="8" t="s">
        <v>7586</v>
      </c>
      <c r="K3495" s="7" t="s">
        <v>5322</v>
      </c>
      <c r="L3495" s="19">
        <v>2336961.5</v>
      </c>
      <c r="M3495" s="19">
        <f t="shared" si="165"/>
        <v>0</v>
      </c>
      <c r="N3495" s="11">
        <f>M3495*(1+VOTOS!$P$3%)^Q3495</f>
        <v>0</v>
      </c>
      <c r="O3495" s="54">
        <f t="shared" si="163"/>
        <v>2336961.5</v>
      </c>
      <c r="P3495" s="103">
        <f t="shared" si="164"/>
        <v>1.5551862582936167E-5</v>
      </c>
      <c r="Q3495" s="6">
        <v>0</v>
      </c>
      <c r="R3495" s="6"/>
      <c r="S3495" s="6" t="s">
        <v>93</v>
      </c>
    </row>
    <row r="3496" spans="1:20" s="47" customFormat="1" ht="14" x14ac:dyDescent="0.15">
      <c r="A3496" s="8" t="s">
        <v>5234</v>
      </c>
      <c r="B3496" s="114" t="s">
        <v>416</v>
      </c>
      <c r="C3496" s="40" t="s">
        <v>65</v>
      </c>
      <c r="D3496" s="6" t="s">
        <v>168</v>
      </c>
      <c r="E3496" s="7" t="s">
        <v>169</v>
      </c>
      <c r="F3496" s="6" t="s">
        <v>4416</v>
      </c>
      <c r="G3496" s="6" t="s">
        <v>4936</v>
      </c>
      <c r="H3496" s="6" t="s">
        <v>38</v>
      </c>
      <c r="I3496" s="8" t="s">
        <v>39</v>
      </c>
      <c r="J3496" s="8" t="s">
        <v>7586</v>
      </c>
      <c r="K3496" s="7" t="s">
        <v>5326</v>
      </c>
      <c r="L3496" s="19">
        <v>608706</v>
      </c>
      <c r="M3496" s="19">
        <f t="shared" si="165"/>
        <v>0</v>
      </c>
      <c r="N3496" s="11">
        <f>M3496*(1+VOTOS!$P$3%)^Q3496</f>
        <v>0</v>
      </c>
      <c r="O3496" s="54">
        <f t="shared" si="163"/>
        <v>608706</v>
      </c>
      <c r="P3496" s="103">
        <f t="shared" si="164"/>
        <v>4.0507779291223854E-6</v>
      </c>
      <c r="Q3496" s="6">
        <v>0</v>
      </c>
      <c r="R3496" s="6"/>
      <c r="S3496" s="6" t="s">
        <v>93</v>
      </c>
      <c r="T3496" s="75"/>
    </row>
    <row r="3497" spans="1:20" s="47" customFormat="1" ht="14" x14ac:dyDescent="0.15">
      <c r="A3497" s="8" t="s">
        <v>415</v>
      </c>
      <c r="B3497" s="114" t="s">
        <v>416</v>
      </c>
      <c r="C3497" s="40" t="s">
        <v>65</v>
      </c>
      <c r="D3497" s="6" t="s">
        <v>168</v>
      </c>
      <c r="E3497" s="7" t="s">
        <v>169</v>
      </c>
      <c r="F3497" s="6" t="s">
        <v>4416</v>
      </c>
      <c r="G3497" s="6" t="s">
        <v>4936</v>
      </c>
      <c r="H3497" s="6" t="s">
        <v>38</v>
      </c>
      <c r="I3497" s="8" t="s">
        <v>39</v>
      </c>
      <c r="J3497" s="15" t="s">
        <v>7586</v>
      </c>
      <c r="K3497" s="7" t="s">
        <v>4424</v>
      </c>
      <c r="L3497" s="19">
        <v>41789731</v>
      </c>
      <c r="M3497" s="19">
        <f t="shared" si="165"/>
        <v>41789731</v>
      </c>
      <c r="N3497" s="11">
        <f>M3497*(1+VOTOS!$P$3%)^Q3497</f>
        <v>42810224.499577142</v>
      </c>
      <c r="O3497" s="54">
        <f t="shared" si="163"/>
        <v>42810224.499577142</v>
      </c>
      <c r="P3497" s="103">
        <f t="shared" si="164"/>
        <v>2.8489075603601986E-4</v>
      </c>
      <c r="Q3497" s="6">
        <v>200</v>
      </c>
      <c r="R3497" s="6"/>
      <c r="S3497" s="6" t="s">
        <v>11</v>
      </c>
      <c r="T3497" s="75"/>
    </row>
    <row r="3498" spans="1:20" s="47" customFormat="1" ht="14" x14ac:dyDescent="0.15">
      <c r="A3498" s="8" t="s">
        <v>415</v>
      </c>
      <c r="B3498" s="114" t="s">
        <v>416</v>
      </c>
      <c r="C3498" s="40" t="s">
        <v>65</v>
      </c>
      <c r="D3498" s="6" t="s">
        <v>168</v>
      </c>
      <c r="E3498" s="7" t="s">
        <v>169</v>
      </c>
      <c r="F3498" s="6" t="s">
        <v>4416</v>
      </c>
      <c r="G3498" s="6" t="s">
        <v>4936</v>
      </c>
      <c r="H3498" s="6" t="s">
        <v>38</v>
      </c>
      <c r="I3498" s="8" t="s">
        <v>39</v>
      </c>
      <c r="J3498" s="15" t="s">
        <v>7586</v>
      </c>
      <c r="K3498" s="7" t="s">
        <v>4426</v>
      </c>
      <c r="L3498" s="19">
        <v>23206354</v>
      </c>
      <c r="M3498" s="19">
        <f t="shared" si="165"/>
        <v>23206354</v>
      </c>
      <c r="N3498" s="11">
        <f>M3498*(1+VOTOS!$P$3%)^Q3498</f>
        <v>23573147.149664402</v>
      </c>
      <c r="O3498" s="54">
        <f t="shared" si="163"/>
        <v>23573147.149664402</v>
      </c>
      <c r="P3498" s="103">
        <f t="shared" si="164"/>
        <v>1.5687307861893067E-4</v>
      </c>
      <c r="Q3498" s="6">
        <v>130</v>
      </c>
      <c r="R3498" s="6"/>
      <c r="S3498" s="6" t="s">
        <v>11</v>
      </c>
      <c r="T3498" s="75"/>
    </row>
    <row r="3499" spans="1:20" s="47" customFormat="1" ht="14" x14ac:dyDescent="0.15">
      <c r="A3499" s="8" t="s">
        <v>415</v>
      </c>
      <c r="B3499" s="114" t="s">
        <v>416</v>
      </c>
      <c r="C3499" s="40" t="s">
        <v>65</v>
      </c>
      <c r="D3499" s="6" t="s">
        <v>168</v>
      </c>
      <c r="E3499" s="7" t="s">
        <v>169</v>
      </c>
      <c r="F3499" s="6" t="s">
        <v>4416</v>
      </c>
      <c r="G3499" s="6" t="s">
        <v>4936</v>
      </c>
      <c r="H3499" s="6" t="s">
        <v>38</v>
      </c>
      <c r="I3499" s="8" t="s">
        <v>39</v>
      </c>
      <c r="J3499" s="15" t="s">
        <v>7586</v>
      </c>
      <c r="K3499" s="7" t="s">
        <v>4428</v>
      </c>
      <c r="L3499" s="19">
        <v>20254188</v>
      </c>
      <c r="M3499" s="19">
        <f t="shared" si="165"/>
        <v>20254188</v>
      </c>
      <c r="N3499" s="11">
        <f>M3499*(1+VOTOS!$P$3%)^Q3499</f>
        <v>20527217.6793404</v>
      </c>
      <c r="O3499" s="54">
        <f t="shared" si="163"/>
        <v>20527217.6793404</v>
      </c>
      <c r="P3499" s="103">
        <f t="shared" si="164"/>
        <v>1.3660322113099414E-4</v>
      </c>
      <c r="Q3499" s="6">
        <v>111</v>
      </c>
      <c r="R3499" s="6"/>
      <c r="S3499" s="6" t="s">
        <v>11</v>
      </c>
      <c r="T3499" s="75"/>
    </row>
    <row r="3500" spans="1:20" s="47" customFormat="1" ht="14" x14ac:dyDescent="0.15">
      <c r="A3500" s="8" t="s">
        <v>415</v>
      </c>
      <c r="B3500" s="114" t="s">
        <v>416</v>
      </c>
      <c r="C3500" s="40" t="s">
        <v>65</v>
      </c>
      <c r="D3500" s="6" t="s">
        <v>168</v>
      </c>
      <c r="E3500" s="7" t="s">
        <v>169</v>
      </c>
      <c r="F3500" s="6" t="s">
        <v>4416</v>
      </c>
      <c r="G3500" s="6" t="s">
        <v>4936</v>
      </c>
      <c r="H3500" s="6" t="s">
        <v>38</v>
      </c>
      <c r="I3500" s="8" t="s">
        <v>39</v>
      </c>
      <c r="J3500" s="15" t="s">
        <v>7586</v>
      </c>
      <c r="K3500" s="7" t="s">
        <v>4429</v>
      </c>
      <c r="L3500" s="19">
        <v>15282390</v>
      </c>
      <c r="M3500" s="19">
        <f t="shared" si="165"/>
        <v>15282390</v>
      </c>
      <c r="N3500" s="11">
        <f>M3500*(1+VOTOS!$P$3%)^Q3500</f>
        <v>15445485.623699393</v>
      </c>
      <c r="O3500" s="54">
        <f t="shared" si="163"/>
        <v>15445485.623699393</v>
      </c>
      <c r="P3500" s="103">
        <f t="shared" si="164"/>
        <v>1.0278563422910009E-4</v>
      </c>
      <c r="Q3500" s="6">
        <v>88</v>
      </c>
      <c r="R3500" s="6"/>
      <c r="S3500" s="6" t="s">
        <v>11</v>
      </c>
    </row>
    <row r="3501" spans="1:20" s="47" customFormat="1" ht="14" x14ac:dyDescent="0.15">
      <c r="A3501" s="8" t="s">
        <v>415</v>
      </c>
      <c r="B3501" s="114" t="s">
        <v>416</v>
      </c>
      <c r="C3501" s="40" t="s">
        <v>65</v>
      </c>
      <c r="D3501" s="6" t="s">
        <v>168</v>
      </c>
      <c r="E3501" s="7" t="s">
        <v>169</v>
      </c>
      <c r="F3501" s="6" t="s">
        <v>4416</v>
      </c>
      <c r="G3501" s="6" t="s">
        <v>4936</v>
      </c>
      <c r="H3501" s="6" t="s">
        <v>38</v>
      </c>
      <c r="I3501" s="8" t="s">
        <v>39</v>
      </c>
      <c r="J3501" s="15" t="s">
        <v>7586</v>
      </c>
      <c r="K3501" s="7" t="s">
        <v>4427</v>
      </c>
      <c r="L3501" s="19">
        <v>10484332</v>
      </c>
      <c r="M3501" s="19">
        <f t="shared" si="165"/>
        <v>10484332</v>
      </c>
      <c r="N3501" s="11">
        <f>M3501*(1+VOTOS!$P$3%)^Q3501</f>
        <v>10635921.741699597</v>
      </c>
      <c r="O3501" s="54">
        <f t="shared" si="163"/>
        <v>10635921.741699597</v>
      </c>
      <c r="P3501" s="103">
        <f t="shared" si="164"/>
        <v>7.0779254758700661E-5</v>
      </c>
      <c r="Q3501" s="6">
        <v>119</v>
      </c>
      <c r="R3501" s="6"/>
      <c r="S3501" s="6" t="s">
        <v>11</v>
      </c>
      <c r="T3501" s="75"/>
    </row>
    <row r="3502" spans="1:20" s="47" customFormat="1" ht="14" x14ac:dyDescent="0.15">
      <c r="A3502" s="8" t="s">
        <v>415</v>
      </c>
      <c r="B3502" s="114" t="s">
        <v>416</v>
      </c>
      <c r="C3502" s="40" t="s">
        <v>65</v>
      </c>
      <c r="D3502" s="6" t="s">
        <v>168</v>
      </c>
      <c r="E3502" s="7" t="s">
        <v>169</v>
      </c>
      <c r="F3502" s="6" t="s">
        <v>4416</v>
      </c>
      <c r="G3502" s="6" t="s">
        <v>4936</v>
      </c>
      <c r="H3502" s="6" t="s">
        <v>38</v>
      </c>
      <c r="I3502" s="8" t="s">
        <v>39</v>
      </c>
      <c r="J3502" s="15" t="s">
        <v>7586</v>
      </c>
      <c r="K3502" s="7" t="s">
        <v>4425</v>
      </c>
      <c r="L3502" s="19">
        <v>10418555</v>
      </c>
      <c r="M3502" s="19">
        <f t="shared" si="165"/>
        <v>10418555</v>
      </c>
      <c r="N3502" s="11">
        <f>M3502*(1+VOTOS!$P$3%)^Q3502</f>
        <v>10628005.750813929</v>
      </c>
      <c r="O3502" s="54">
        <f t="shared" si="163"/>
        <v>10628005.750813929</v>
      </c>
      <c r="P3502" s="103">
        <f t="shared" si="164"/>
        <v>7.0726575926609639E-5</v>
      </c>
      <c r="Q3502" s="6">
        <v>165</v>
      </c>
      <c r="R3502" s="6"/>
      <c r="S3502" s="6" t="s">
        <v>11</v>
      </c>
    </row>
    <row r="3503" spans="1:20" s="47" customFormat="1" ht="14" x14ac:dyDescent="0.15">
      <c r="A3503" s="8" t="s">
        <v>415</v>
      </c>
      <c r="B3503" s="114" t="s">
        <v>416</v>
      </c>
      <c r="C3503" s="40" t="s">
        <v>65</v>
      </c>
      <c r="D3503" s="6" t="s">
        <v>168</v>
      </c>
      <c r="E3503" s="7" t="s">
        <v>169</v>
      </c>
      <c r="F3503" s="6" t="s">
        <v>4416</v>
      </c>
      <c r="G3503" s="6" t="s">
        <v>4936</v>
      </c>
      <c r="H3503" s="6" t="s">
        <v>38</v>
      </c>
      <c r="I3503" s="8" t="s">
        <v>39</v>
      </c>
      <c r="J3503" s="15" t="s">
        <v>7586</v>
      </c>
      <c r="K3503" s="7" t="s">
        <v>4421</v>
      </c>
      <c r="L3503" s="19">
        <v>4150035</v>
      </c>
      <c r="M3503" s="19">
        <f t="shared" si="165"/>
        <v>4150035</v>
      </c>
      <c r="N3503" s="11">
        <f>M3503*(1+VOTOS!$P$3%)^Q3503</f>
        <v>4408050.7273261305</v>
      </c>
      <c r="O3503" s="54">
        <f t="shared" si="163"/>
        <v>4408050.7273261305</v>
      </c>
      <c r="P3503" s="103">
        <f t="shared" si="164"/>
        <v>2.933441529524034E-5</v>
      </c>
      <c r="Q3503" s="6">
        <v>500</v>
      </c>
      <c r="R3503" s="6"/>
      <c r="S3503" s="6" t="s">
        <v>11</v>
      </c>
    </row>
    <row r="3504" spans="1:20" s="47" customFormat="1" ht="14" x14ac:dyDescent="0.15">
      <c r="A3504" s="8" t="s">
        <v>415</v>
      </c>
      <c r="B3504" s="114" t="s">
        <v>416</v>
      </c>
      <c r="C3504" s="40" t="s">
        <v>65</v>
      </c>
      <c r="D3504" s="6" t="s">
        <v>168</v>
      </c>
      <c r="E3504" s="7" t="s">
        <v>169</v>
      </c>
      <c r="F3504" s="6" t="s">
        <v>4416</v>
      </c>
      <c r="G3504" s="6" t="s">
        <v>4936</v>
      </c>
      <c r="H3504" s="6" t="s">
        <v>38</v>
      </c>
      <c r="I3504" s="8" t="s">
        <v>39</v>
      </c>
      <c r="J3504" s="15" t="s">
        <v>7586</v>
      </c>
      <c r="K3504" s="7" t="s">
        <v>4419</v>
      </c>
      <c r="L3504" s="19">
        <v>3355961</v>
      </c>
      <c r="M3504" s="19">
        <f t="shared" si="165"/>
        <v>3355961</v>
      </c>
      <c r="N3504" s="11">
        <f>M3504*(1+VOTOS!$P$3%)^Q3504</f>
        <v>3579689.5767447366</v>
      </c>
      <c r="O3504" s="54">
        <f t="shared" si="163"/>
        <v>3579689.5767447366</v>
      </c>
      <c r="P3504" s="103">
        <f t="shared" si="164"/>
        <v>2.3821890256687188E-5</v>
      </c>
      <c r="Q3504" s="6">
        <v>535</v>
      </c>
      <c r="R3504" s="6"/>
      <c r="S3504" s="6" t="s">
        <v>11</v>
      </c>
    </row>
    <row r="3505" spans="1:19" s="47" customFormat="1" ht="14" x14ac:dyDescent="0.15">
      <c r="A3505" s="8" t="s">
        <v>415</v>
      </c>
      <c r="B3505" s="114" t="s">
        <v>416</v>
      </c>
      <c r="C3505" s="40" t="s">
        <v>65</v>
      </c>
      <c r="D3505" s="6" t="s">
        <v>168</v>
      </c>
      <c r="E3505" s="7" t="s">
        <v>169</v>
      </c>
      <c r="F3505" s="6" t="s">
        <v>4416</v>
      </c>
      <c r="G3505" s="6" t="s">
        <v>4936</v>
      </c>
      <c r="H3505" s="6" t="s">
        <v>38</v>
      </c>
      <c r="I3505" s="8" t="s">
        <v>39</v>
      </c>
      <c r="J3505" s="15" t="s">
        <v>7586</v>
      </c>
      <c r="K3505" s="7" t="s">
        <v>4339</v>
      </c>
      <c r="L3505" s="19">
        <v>2403084</v>
      </c>
      <c r="M3505" s="19">
        <f t="shared" si="165"/>
        <v>2403084</v>
      </c>
      <c r="N3505" s="11">
        <f>M3505*(1+VOTOS!$P$3%)^Q3505</f>
        <v>2478453.081546919</v>
      </c>
      <c r="O3505" s="54">
        <f t="shared" si="163"/>
        <v>2478453.081546919</v>
      </c>
      <c r="P3505" s="103">
        <f t="shared" si="164"/>
        <v>1.6493451750263055E-5</v>
      </c>
      <c r="Q3505" s="6">
        <v>256</v>
      </c>
      <c r="R3505" s="6"/>
      <c r="S3505" s="6" t="s">
        <v>11</v>
      </c>
    </row>
    <row r="3506" spans="1:19" s="47" customFormat="1" ht="14" x14ac:dyDescent="0.15">
      <c r="A3506" s="8" t="s">
        <v>415</v>
      </c>
      <c r="B3506" s="114" t="s">
        <v>416</v>
      </c>
      <c r="C3506" s="40" t="s">
        <v>65</v>
      </c>
      <c r="D3506" s="6" t="s">
        <v>168</v>
      </c>
      <c r="E3506" s="7" t="s">
        <v>169</v>
      </c>
      <c r="F3506" s="6" t="s">
        <v>4416</v>
      </c>
      <c r="G3506" s="6" t="s">
        <v>4936</v>
      </c>
      <c r="H3506" s="6" t="s">
        <v>38</v>
      </c>
      <c r="I3506" s="8" t="s">
        <v>39</v>
      </c>
      <c r="J3506" s="15" t="s">
        <v>7586</v>
      </c>
      <c r="K3506" s="7" t="s">
        <v>4417</v>
      </c>
      <c r="L3506" s="19">
        <v>1841075</v>
      </c>
      <c r="M3506" s="19">
        <f t="shared" si="165"/>
        <v>1841075</v>
      </c>
      <c r="N3506" s="11">
        <f>M3506*(1+VOTOS!$P$3%)^Q3506</f>
        <v>1985967.6964214318</v>
      </c>
      <c r="O3506" s="54">
        <f t="shared" si="163"/>
        <v>1985967.6964214318</v>
      </c>
      <c r="P3506" s="103">
        <f t="shared" si="164"/>
        <v>1.3216091368598241E-5</v>
      </c>
      <c r="Q3506" s="6">
        <v>628</v>
      </c>
      <c r="R3506" s="6"/>
      <c r="S3506" s="6" t="s">
        <v>11</v>
      </c>
    </row>
    <row r="3507" spans="1:19" s="47" customFormat="1" ht="14" x14ac:dyDescent="0.15">
      <c r="A3507" s="8" t="s">
        <v>415</v>
      </c>
      <c r="B3507" s="114" t="s">
        <v>416</v>
      </c>
      <c r="C3507" s="40" t="s">
        <v>65</v>
      </c>
      <c r="D3507" s="6" t="s">
        <v>168</v>
      </c>
      <c r="E3507" s="7" t="s">
        <v>169</v>
      </c>
      <c r="F3507" s="6" t="s">
        <v>4416</v>
      </c>
      <c r="G3507" s="6" t="s">
        <v>4936</v>
      </c>
      <c r="H3507" s="6" t="s">
        <v>38</v>
      </c>
      <c r="I3507" s="8" t="s">
        <v>39</v>
      </c>
      <c r="J3507" s="15" t="s">
        <v>7586</v>
      </c>
      <c r="K3507" s="7" t="s">
        <v>1764</v>
      </c>
      <c r="L3507" s="19">
        <v>1824377</v>
      </c>
      <c r="M3507" s="19">
        <f t="shared" si="165"/>
        <v>1824377</v>
      </c>
      <c r="N3507" s="11">
        <f>M3507*(1+VOTOS!$P$3%)^Q3507</f>
        <v>1951172.3036541492</v>
      </c>
      <c r="O3507" s="54">
        <f t="shared" si="163"/>
        <v>1951172.3036541492</v>
      </c>
      <c r="P3507" s="103">
        <f t="shared" si="164"/>
        <v>1.298453720442563E-5</v>
      </c>
      <c r="Q3507" s="6">
        <v>557</v>
      </c>
      <c r="R3507" s="6"/>
      <c r="S3507" s="6" t="s">
        <v>11</v>
      </c>
    </row>
    <row r="3508" spans="1:19" s="47" customFormat="1" ht="14" x14ac:dyDescent="0.15">
      <c r="A3508" s="8" t="s">
        <v>415</v>
      </c>
      <c r="B3508" s="114" t="s">
        <v>416</v>
      </c>
      <c r="C3508" s="40" t="s">
        <v>65</v>
      </c>
      <c r="D3508" s="6" t="s">
        <v>168</v>
      </c>
      <c r="E3508" s="7" t="s">
        <v>169</v>
      </c>
      <c r="F3508" s="6" t="s">
        <v>4416</v>
      </c>
      <c r="G3508" s="6" t="s">
        <v>4936</v>
      </c>
      <c r="H3508" s="6" t="s">
        <v>38</v>
      </c>
      <c r="I3508" s="8" t="s">
        <v>39</v>
      </c>
      <c r="J3508" s="15" t="s">
        <v>7586</v>
      </c>
      <c r="K3508" s="7" t="s">
        <v>4420</v>
      </c>
      <c r="L3508" s="19">
        <v>1386353</v>
      </c>
      <c r="M3508" s="19">
        <f t="shared" si="165"/>
        <v>1386353</v>
      </c>
      <c r="N3508" s="11">
        <f>M3508*(1+VOTOS!$P$3%)^Q3508</f>
        <v>1476814.6855991168</v>
      </c>
      <c r="O3508" s="54">
        <f t="shared" si="163"/>
        <v>1476814.6855991168</v>
      </c>
      <c r="P3508" s="103">
        <f t="shared" si="164"/>
        <v>9.8278123327660926E-6</v>
      </c>
      <c r="Q3508" s="6">
        <v>524</v>
      </c>
      <c r="R3508" s="6"/>
      <c r="S3508" s="6" t="s">
        <v>11</v>
      </c>
    </row>
    <row r="3509" spans="1:19" s="47" customFormat="1" ht="14" x14ac:dyDescent="0.15">
      <c r="A3509" s="8" t="s">
        <v>415</v>
      </c>
      <c r="B3509" s="114" t="s">
        <v>416</v>
      </c>
      <c r="C3509" s="40" t="s">
        <v>65</v>
      </c>
      <c r="D3509" s="6" t="s">
        <v>168</v>
      </c>
      <c r="E3509" s="7" t="s">
        <v>169</v>
      </c>
      <c r="F3509" s="6" t="s">
        <v>4416</v>
      </c>
      <c r="G3509" s="6" t="s">
        <v>4936</v>
      </c>
      <c r="H3509" s="6" t="s">
        <v>38</v>
      </c>
      <c r="I3509" s="8" t="s">
        <v>39</v>
      </c>
      <c r="J3509" s="15" t="s">
        <v>7586</v>
      </c>
      <c r="K3509" s="7" t="s">
        <v>4423</v>
      </c>
      <c r="L3509" s="19">
        <v>742153</v>
      </c>
      <c r="M3509" s="19">
        <f t="shared" si="165"/>
        <v>742153</v>
      </c>
      <c r="N3509" s="11">
        <f>M3509*(1+VOTOS!$P$3%)^Q3509</f>
        <v>777715.27858908672</v>
      </c>
      <c r="O3509" s="54">
        <f t="shared" si="163"/>
        <v>777715.27858908672</v>
      </c>
      <c r="P3509" s="103">
        <f t="shared" si="164"/>
        <v>5.1754901145215251E-6</v>
      </c>
      <c r="Q3509" s="6">
        <v>388</v>
      </c>
      <c r="R3509" s="6"/>
      <c r="S3509" s="6" t="s">
        <v>11</v>
      </c>
    </row>
    <row r="3510" spans="1:19" s="47" customFormat="1" ht="14" x14ac:dyDescent="0.15">
      <c r="A3510" s="8" t="s">
        <v>415</v>
      </c>
      <c r="B3510" s="114" t="s">
        <v>416</v>
      </c>
      <c r="C3510" s="40" t="s">
        <v>65</v>
      </c>
      <c r="D3510" s="6" t="s">
        <v>168</v>
      </c>
      <c r="E3510" s="7" t="s">
        <v>169</v>
      </c>
      <c r="F3510" s="6" t="s">
        <v>4416</v>
      </c>
      <c r="G3510" s="6" t="s">
        <v>4936</v>
      </c>
      <c r="H3510" s="6" t="s">
        <v>38</v>
      </c>
      <c r="I3510" s="8" t="s">
        <v>39</v>
      </c>
      <c r="J3510" s="15" t="s">
        <v>7586</v>
      </c>
      <c r="K3510" s="7" t="s">
        <v>4418</v>
      </c>
      <c r="L3510" s="19">
        <v>579891</v>
      </c>
      <c r="M3510" s="19">
        <f t="shared" si="165"/>
        <v>579891</v>
      </c>
      <c r="N3510" s="11">
        <f>M3510*(1+VOTOS!$P$3%)^Q3510</f>
        <v>622367.20877153391</v>
      </c>
      <c r="O3510" s="54">
        <f t="shared" si="163"/>
        <v>622367.20877153391</v>
      </c>
      <c r="P3510" s="103">
        <f t="shared" si="164"/>
        <v>4.1416896713704702E-6</v>
      </c>
      <c r="Q3510" s="6">
        <v>586</v>
      </c>
      <c r="R3510" s="6"/>
      <c r="S3510" s="6" t="s">
        <v>11</v>
      </c>
    </row>
    <row r="3511" spans="1:19" s="47" customFormat="1" ht="14" x14ac:dyDescent="0.15">
      <c r="A3511" s="8" t="s">
        <v>415</v>
      </c>
      <c r="B3511" s="114" t="s">
        <v>416</v>
      </c>
      <c r="C3511" s="40" t="s">
        <v>65</v>
      </c>
      <c r="D3511" s="6" t="s">
        <v>168</v>
      </c>
      <c r="E3511" s="7" t="s">
        <v>169</v>
      </c>
      <c r="F3511" s="6" t="s">
        <v>4416</v>
      </c>
      <c r="G3511" s="6" t="s">
        <v>4936</v>
      </c>
      <c r="H3511" s="6" t="s">
        <v>38</v>
      </c>
      <c r="I3511" s="8" t="s">
        <v>39</v>
      </c>
      <c r="J3511" s="15" t="s">
        <v>7586</v>
      </c>
      <c r="K3511" s="7" t="s">
        <v>4422</v>
      </c>
      <c r="L3511" s="19">
        <v>322622</v>
      </c>
      <c r="M3511" s="19">
        <f t="shared" si="165"/>
        <v>322622</v>
      </c>
      <c r="N3511" s="11">
        <f>M3511*(1+VOTOS!$P$3%)^Q3511</f>
        <v>341689.35724960541</v>
      </c>
      <c r="O3511" s="54">
        <f t="shared" si="163"/>
        <v>341689.35724960541</v>
      </c>
      <c r="P3511" s="103">
        <f t="shared" si="164"/>
        <v>2.2738525773735028E-6</v>
      </c>
      <c r="Q3511" s="6">
        <v>476</v>
      </c>
      <c r="R3511" s="6"/>
      <c r="S3511" s="6" t="s">
        <v>11</v>
      </c>
    </row>
    <row r="3512" spans="1:19" s="47" customFormat="1" ht="14" x14ac:dyDescent="0.15">
      <c r="A3512" s="8" t="s">
        <v>415</v>
      </c>
      <c r="B3512" s="114" t="s">
        <v>416</v>
      </c>
      <c r="C3512" s="40" t="s">
        <v>65</v>
      </c>
      <c r="D3512" s="6" t="s">
        <v>1830</v>
      </c>
      <c r="E3512" s="7" t="s">
        <v>1831</v>
      </c>
      <c r="F3512" s="6" t="s">
        <v>2866</v>
      </c>
      <c r="G3512" s="6" t="s">
        <v>4936</v>
      </c>
      <c r="H3512" s="6" t="s">
        <v>38</v>
      </c>
      <c r="I3512" s="8" t="s">
        <v>39</v>
      </c>
      <c r="J3512" s="15" t="s">
        <v>7586</v>
      </c>
      <c r="K3512" s="7" t="s">
        <v>2867</v>
      </c>
      <c r="L3512" s="19">
        <v>321300</v>
      </c>
      <c r="M3512" s="19">
        <f t="shared" si="165"/>
        <v>321300</v>
      </c>
      <c r="N3512" s="11">
        <f>M3512*(1+VOTOS!$P$3%)^Q3512</f>
        <v>322270.4360979934</v>
      </c>
      <c r="O3512" s="54">
        <f t="shared" si="163"/>
        <v>322270.4360979934</v>
      </c>
      <c r="P3512" s="103">
        <f t="shared" si="164"/>
        <v>2.1446247774038659E-6</v>
      </c>
      <c r="Q3512" s="6">
        <v>25</v>
      </c>
      <c r="R3512" s="6"/>
      <c r="S3512" s="6" t="s">
        <v>11</v>
      </c>
    </row>
    <row r="3513" spans="1:19" s="47" customFormat="1" ht="14" x14ac:dyDescent="0.15">
      <c r="A3513" s="8" t="s">
        <v>415</v>
      </c>
      <c r="B3513" s="114" t="s">
        <v>416</v>
      </c>
      <c r="C3513" s="40" t="s">
        <v>65</v>
      </c>
      <c r="D3513" s="6" t="s">
        <v>947</v>
      </c>
      <c r="E3513" s="7" t="s">
        <v>948</v>
      </c>
      <c r="F3513" s="6" t="s">
        <v>4430</v>
      </c>
      <c r="G3513" s="6" t="s">
        <v>5224</v>
      </c>
      <c r="H3513" s="6" t="s">
        <v>38</v>
      </c>
      <c r="I3513" s="8" t="s">
        <v>39</v>
      </c>
      <c r="J3513" s="15" t="s">
        <v>7586</v>
      </c>
      <c r="K3513" s="7" t="s">
        <v>2472</v>
      </c>
      <c r="L3513" s="19">
        <v>1398619</v>
      </c>
      <c r="M3513" s="19">
        <f t="shared" si="165"/>
        <v>1398619</v>
      </c>
      <c r="N3513" s="11">
        <f>M3513*(1+VOTOS!$P$3%)^Q3513</f>
        <v>1550013.2272624143</v>
      </c>
      <c r="O3513" s="54">
        <f t="shared" si="163"/>
        <v>1550013.2272624143</v>
      </c>
      <c r="P3513" s="103">
        <f t="shared" si="164"/>
        <v>1.0314929326871013E-5</v>
      </c>
      <c r="Q3513" s="6">
        <v>852</v>
      </c>
      <c r="R3513" s="6"/>
      <c r="S3513" s="6" t="s">
        <v>11</v>
      </c>
    </row>
    <row r="3514" spans="1:19" s="47" customFormat="1" ht="14" x14ac:dyDescent="0.15">
      <c r="A3514" s="8" t="s">
        <v>415</v>
      </c>
      <c r="B3514" s="114" t="s">
        <v>416</v>
      </c>
      <c r="C3514" s="40" t="s">
        <v>65</v>
      </c>
      <c r="D3514" s="6" t="s">
        <v>947</v>
      </c>
      <c r="E3514" s="7" t="s">
        <v>948</v>
      </c>
      <c r="F3514" s="6" t="s">
        <v>4430</v>
      </c>
      <c r="G3514" s="6" t="s">
        <v>5224</v>
      </c>
      <c r="H3514" s="6" t="s">
        <v>38</v>
      </c>
      <c r="I3514" s="8" t="s">
        <v>39</v>
      </c>
      <c r="J3514" s="15" t="s">
        <v>7586</v>
      </c>
      <c r="K3514" s="7" t="s">
        <v>4182</v>
      </c>
      <c r="L3514" s="19">
        <v>921078</v>
      </c>
      <c r="M3514" s="19">
        <f t="shared" si="165"/>
        <v>921078</v>
      </c>
      <c r="N3514" s="11">
        <f>M3514*(1+VOTOS!$P$3%)^Q3514</f>
        <v>1013785.7440817489</v>
      </c>
      <c r="O3514" s="54">
        <f t="shared" si="163"/>
        <v>1013785.7440817489</v>
      </c>
      <c r="P3514" s="103">
        <f t="shared" si="164"/>
        <v>6.7464768163699106E-6</v>
      </c>
      <c r="Q3514" s="6">
        <v>795</v>
      </c>
      <c r="R3514" s="6"/>
      <c r="S3514" s="6" t="s">
        <v>11</v>
      </c>
    </row>
    <row r="3515" spans="1:19" s="47" customFormat="1" ht="14" x14ac:dyDescent="0.15">
      <c r="A3515" s="8" t="s">
        <v>415</v>
      </c>
      <c r="B3515" s="114" t="s">
        <v>416</v>
      </c>
      <c r="C3515" s="40" t="s">
        <v>65</v>
      </c>
      <c r="D3515" s="6" t="s">
        <v>947</v>
      </c>
      <c r="E3515" s="7" t="s">
        <v>948</v>
      </c>
      <c r="F3515" s="6" t="s">
        <v>4430</v>
      </c>
      <c r="G3515" s="6" t="s">
        <v>5224</v>
      </c>
      <c r="H3515" s="6" t="s">
        <v>38</v>
      </c>
      <c r="I3515" s="8" t="s">
        <v>39</v>
      </c>
      <c r="J3515" s="15" t="s">
        <v>7586</v>
      </c>
      <c r="K3515" s="7" t="s">
        <v>4183</v>
      </c>
      <c r="L3515" s="19">
        <v>765665</v>
      </c>
      <c r="M3515" s="19">
        <f t="shared" si="165"/>
        <v>765665</v>
      </c>
      <c r="N3515" s="11">
        <f>M3515*(1+VOTOS!$P$3%)^Q3515</f>
        <v>839989.86331124348</v>
      </c>
      <c r="O3515" s="54">
        <f t="shared" si="163"/>
        <v>839989.86331124348</v>
      </c>
      <c r="P3515" s="103">
        <f t="shared" si="164"/>
        <v>5.5899110555633002E-6</v>
      </c>
      <c r="Q3515" s="6">
        <v>768</v>
      </c>
      <c r="R3515" s="6"/>
      <c r="S3515" s="6" t="s">
        <v>11</v>
      </c>
    </row>
    <row r="3516" spans="1:19" s="47" customFormat="1" ht="14" x14ac:dyDescent="0.15">
      <c r="A3516" s="8" t="s">
        <v>415</v>
      </c>
      <c r="B3516" s="114" t="s">
        <v>416</v>
      </c>
      <c r="C3516" s="40" t="s">
        <v>65</v>
      </c>
      <c r="D3516" s="6" t="s">
        <v>947</v>
      </c>
      <c r="E3516" s="7" t="s">
        <v>948</v>
      </c>
      <c r="F3516" s="6" t="s">
        <v>4430</v>
      </c>
      <c r="G3516" s="6" t="s">
        <v>5224</v>
      </c>
      <c r="H3516" s="6" t="s">
        <v>38</v>
      </c>
      <c r="I3516" s="8" t="s">
        <v>39</v>
      </c>
      <c r="J3516" s="15" t="s">
        <v>7586</v>
      </c>
      <c r="K3516" s="7" t="s">
        <v>4296</v>
      </c>
      <c r="L3516" s="19">
        <v>760094</v>
      </c>
      <c r="M3516" s="19">
        <f t="shared" si="165"/>
        <v>760094</v>
      </c>
      <c r="N3516" s="11">
        <f>M3516*(1+VOTOS!$P$3%)^Q3516</f>
        <v>832571.40150135814</v>
      </c>
      <c r="O3516" s="54">
        <f t="shared" si="163"/>
        <v>832571.40150135814</v>
      </c>
      <c r="P3516" s="103">
        <f t="shared" si="164"/>
        <v>5.5405431482853679E-6</v>
      </c>
      <c r="Q3516" s="6">
        <v>755</v>
      </c>
      <c r="R3516" s="6"/>
      <c r="S3516" s="6" t="s">
        <v>11</v>
      </c>
    </row>
    <row r="3517" spans="1:19" s="47" customFormat="1" ht="14" x14ac:dyDescent="0.15">
      <c r="A3517" s="8" t="s">
        <v>415</v>
      </c>
      <c r="B3517" s="114" t="s">
        <v>416</v>
      </c>
      <c r="C3517" s="40" t="s">
        <v>65</v>
      </c>
      <c r="D3517" s="6" t="s">
        <v>947</v>
      </c>
      <c r="E3517" s="7" t="s">
        <v>948</v>
      </c>
      <c r="F3517" s="6" t="s">
        <v>4430</v>
      </c>
      <c r="G3517" s="6" t="s">
        <v>5224</v>
      </c>
      <c r="H3517" s="6" t="s">
        <v>38</v>
      </c>
      <c r="I3517" s="8" t="s">
        <v>39</v>
      </c>
      <c r="J3517" s="15" t="s">
        <v>7586</v>
      </c>
      <c r="K3517" s="7" t="s">
        <v>4431</v>
      </c>
      <c r="L3517" s="19">
        <v>703540</v>
      </c>
      <c r="M3517" s="19">
        <f t="shared" si="165"/>
        <v>703540</v>
      </c>
      <c r="N3517" s="11">
        <f>M3517*(1+VOTOS!$P$3%)^Q3517</f>
        <v>773138.85460083594</v>
      </c>
      <c r="O3517" s="54">
        <f t="shared" si="163"/>
        <v>773138.85460083594</v>
      </c>
      <c r="P3517" s="103">
        <f t="shared" si="164"/>
        <v>5.1450352195707399E-6</v>
      </c>
      <c r="Q3517" s="6">
        <v>782</v>
      </c>
      <c r="R3517" s="6"/>
      <c r="S3517" s="6" t="s">
        <v>11</v>
      </c>
    </row>
    <row r="3518" spans="1:19" s="47" customFormat="1" ht="14" x14ac:dyDescent="0.15">
      <c r="A3518" s="8" t="s">
        <v>415</v>
      </c>
      <c r="B3518" s="114" t="s">
        <v>416</v>
      </c>
      <c r="C3518" s="40" t="s">
        <v>65</v>
      </c>
      <c r="D3518" s="6" t="s">
        <v>947</v>
      </c>
      <c r="E3518" s="7" t="s">
        <v>948</v>
      </c>
      <c r="F3518" s="6" t="s">
        <v>4430</v>
      </c>
      <c r="G3518" s="6" t="s">
        <v>5224</v>
      </c>
      <c r="H3518" s="6" t="s">
        <v>38</v>
      </c>
      <c r="I3518" s="8" t="s">
        <v>39</v>
      </c>
      <c r="J3518" s="15" t="s">
        <v>7586</v>
      </c>
      <c r="K3518" s="7" t="s">
        <v>4181</v>
      </c>
      <c r="L3518" s="19">
        <v>497651</v>
      </c>
      <c r="M3518" s="19">
        <f t="shared" si="165"/>
        <v>497651</v>
      </c>
      <c r="N3518" s="11">
        <f>M3518*(1+VOTOS!$P$3%)^Q3518</f>
        <v>549659.76959290786</v>
      </c>
      <c r="O3518" s="54">
        <f t="shared" si="163"/>
        <v>549659.76959290786</v>
      </c>
      <c r="P3518" s="103">
        <f t="shared" si="164"/>
        <v>3.6578408348093277E-6</v>
      </c>
      <c r="Q3518" s="6">
        <v>824</v>
      </c>
      <c r="R3518" s="6"/>
      <c r="S3518" s="6" t="s">
        <v>11</v>
      </c>
    </row>
    <row r="3519" spans="1:19" s="47" customFormat="1" ht="14" x14ac:dyDescent="0.15">
      <c r="A3519" s="8" t="s">
        <v>415</v>
      </c>
      <c r="B3519" s="114" t="s">
        <v>416</v>
      </c>
      <c r="C3519" s="40" t="s">
        <v>65</v>
      </c>
      <c r="D3519" s="6" t="s">
        <v>947</v>
      </c>
      <c r="E3519" s="7" t="s">
        <v>948</v>
      </c>
      <c r="F3519" s="6" t="s">
        <v>4430</v>
      </c>
      <c r="G3519" s="6" t="s">
        <v>5224</v>
      </c>
      <c r="H3519" s="6" t="s">
        <v>38</v>
      </c>
      <c r="I3519" s="8" t="s">
        <v>39</v>
      </c>
      <c r="J3519" s="15" t="s">
        <v>7586</v>
      </c>
      <c r="K3519" s="7" t="s">
        <v>3974</v>
      </c>
      <c r="L3519" s="19">
        <v>421342</v>
      </c>
      <c r="M3519" s="19">
        <f t="shared" si="165"/>
        <v>421342</v>
      </c>
      <c r="N3519" s="11">
        <f>M3519*(1+VOTOS!$P$3%)^Q3519</f>
        <v>466162.43955409242</v>
      </c>
      <c r="O3519" s="54">
        <f t="shared" si="163"/>
        <v>466162.43955409242</v>
      </c>
      <c r="P3519" s="103">
        <f t="shared" si="164"/>
        <v>3.1021881196038243E-6</v>
      </c>
      <c r="Q3519" s="6">
        <v>838</v>
      </c>
      <c r="R3519" s="6"/>
      <c r="S3519" s="6" t="s">
        <v>11</v>
      </c>
    </row>
    <row r="3520" spans="1:19" s="47" customFormat="1" ht="14" x14ac:dyDescent="0.15">
      <c r="A3520" s="8" t="s">
        <v>415</v>
      </c>
      <c r="B3520" s="114" t="s">
        <v>416</v>
      </c>
      <c r="C3520" s="40" t="s">
        <v>65</v>
      </c>
      <c r="D3520" s="6" t="s">
        <v>947</v>
      </c>
      <c r="E3520" s="7" t="s">
        <v>948</v>
      </c>
      <c r="F3520" s="6" t="s">
        <v>4430</v>
      </c>
      <c r="G3520" s="6" t="s">
        <v>5224</v>
      </c>
      <c r="H3520" s="6" t="s">
        <v>38</v>
      </c>
      <c r="I3520" s="8" t="s">
        <v>39</v>
      </c>
      <c r="J3520" s="15" t="s">
        <v>7586</v>
      </c>
      <c r="K3520" s="7" t="s">
        <v>3942</v>
      </c>
      <c r="L3520" s="19">
        <v>222720</v>
      </c>
      <c r="M3520" s="19">
        <f t="shared" si="165"/>
        <v>222720</v>
      </c>
      <c r="N3520" s="11">
        <f>M3520*(1+VOTOS!$P$3%)^Q3520</f>
        <v>243486.65767282777</v>
      </c>
      <c r="O3520" s="54">
        <f t="shared" si="163"/>
        <v>243486.65767282777</v>
      </c>
      <c r="P3520" s="103">
        <f t="shared" si="164"/>
        <v>1.6203395053389788E-6</v>
      </c>
      <c r="Q3520" s="6">
        <v>739</v>
      </c>
      <c r="R3520" s="6"/>
      <c r="S3520" s="6" t="s">
        <v>11</v>
      </c>
    </row>
    <row r="3521" spans="1:20" s="47" customFormat="1" ht="14" x14ac:dyDescent="0.15">
      <c r="A3521" s="8" t="s">
        <v>415</v>
      </c>
      <c r="B3521" s="114" t="s">
        <v>416</v>
      </c>
      <c r="C3521" s="40" t="s">
        <v>65</v>
      </c>
      <c r="D3521" s="6" t="s">
        <v>734</v>
      </c>
      <c r="E3521" s="7" t="s">
        <v>6422</v>
      </c>
      <c r="F3521" s="6" t="s">
        <v>5216</v>
      </c>
      <c r="G3521" s="6" t="s">
        <v>4936</v>
      </c>
      <c r="H3521" s="6" t="s">
        <v>38</v>
      </c>
      <c r="I3521" s="8" t="s">
        <v>39</v>
      </c>
      <c r="J3521" s="15" t="s">
        <v>7586</v>
      </c>
      <c r="K3521" s="7" t="s">
        <v>2408</v>
      </c>
      <c r="L3521" s="19">
        <v>10644101</v>
      </c>
      <c r="M3521" s="19">
        <f t="shared" si="165"/>
        <v>0</v>
      </c>
      <c r="N3521" s="11">
        <f>M3521*(1+VOTOS!$P$3%)^Q3521</f>
        <v>0</v>
      </c>
      <c r="O3521" s="54">
        <f t="shared" si="163"/>
        <v>10644101</v>
      </c>
      <c r="P3521" s="103">
        <f t="shared" si="164"/>
        <v>7.0833685566019567E-5</v>
      </c>
      <c r="Q3521" s="6">
        <v>0</v>
      </c>
      <c r="R3521" s="6"/>
      <c r="S3521" s="6" t="s">
        <v>11</v>
      </c>
    </row>
    <row r="3522" spans="1:20" s="47" customFormat="1" ht="14" x14ac:dyDescent="0.15">
      <c r="A3522" s="8" t="s">
        <v>415</v>
      </c>
      <c r="B3522" s="114" t="s">
        <v>416</v>
      </c>
      <c r="C3522" s="40" t="s">
        <v>65</v>
      </c>
      <c r="D3522" s="6" t="s">
        <v>734</v>
      </c>
      <c r="E3522" s="7" t="s">
        <v>6422</v>
      </c>
      <c r="F3522" s="6" t="s">
        <v>5216</v>
      </c>
      <c r="G3522" s="6" t="s">
        <v>4936</v>
      </c>
      <c r="H3522" s="6" t="s">
        <v>38</v>
      </c>
      <c r="I3522" s="8" t="s">
        <v>39</v>
      </c>
      <c r="J3522" s="15" t="s">
        <v>7586</v>
      </c>
      <c r="K3522" s="17" t="s">
        <v>7622</v>
      </c>
      <c r="L3522" s="19">
        <v>1511213</v>
      </c>
      <c r="M3522" s="19">
        <f t="shared" si="165"/>
        <v>0</v>
      </c>
      <c r="N3522" s="11">
        <f>M3522*(1+VOTOS!$P$3%)^Q3522</f>
        <v>0</v>
      </c>
      <c r="O3522" s="54">
        <f t="shared" si="163"/>
        <v>1511213</v>
      </c>
      <c r="P3522" s="103">
        <f t="shared" si="164"/>
        <v>1.0056724045110163E-5</v>
      </c>
      <c r="Q3522" s="6">
        <v>0</v>
      </c>
      <c r="R3522" s="6"/>
      <c r="S3522" s="6" t="s">
        <v>11</v>
      </c>
    </row>
    <row r="3523" spans="1:20" s="47" customFormat="1" ht="14" x14ac:dyDescent="0.15">
      <c r="A3523" s="8" t="s">
        <v>415</v>
      </c>
      <c r="B3523" s="114" t="s">
        <v>416</v>
      </c>
      <c r="C3523" s="40" t="s">
        <v>65</v>
      </c>
      <c r="D3523" s="6" t="s">
        <v>896</v>
      </c>
      <c r="E3523" s="7" t="s">
        <v>897</v>
      </c>
      <c r="F3523" s="6" t="s">
        <v>3991</v>
      </c>
      <c r="G3523" s="6" t="s">
        <v>3992</v>
      </c>
      <c r="H3523" s="6" t="s">
        <v>38</v>
      </c>
      <c r="I3523" s="8" t="s">
        <v>39</v>
      </c>
      <c r="J3523" s="15" t="s">
        <v>7586</v>
      </c>
      <c r="K3523" s="7" t="s">
        <v>3187</v>
      </c>
      <c r="L3523" s="19">
        <v>6261534</v>
      </c>
      <c r="M3523" s="19">
        <f t="shared" si="165"/>
        <v>6261534</v>
      </c>
      <c r="N3523" s="11">
        <f>M3523*(1+VOTOS!$P$3%)^Q3523</f>
        <v>6381252.3292083414</v>
      </c>
      <c r="O3523" s="54">
        <f t="shared" si="163"/>
        <v>6381252.3292083414</v>
      </c>
      <c r="P3523" s="103">
        <f t="shared" si="164"/>
        <v>4.2465551670786819E-5</v>
      </c>
      <c r="Q3523" s="48">
        <v>157</v>
      </c>
      <c r="R3523" s="48"/>
      <c r="S3523" s="48" t="s">
        <v>11</v>
      </c>
    </row>
    <row r="3524" spans="1:20" s="47" customFormat="1" ht="14" x14ac:dyDescent="0.15">
      <c r="A3524" s="8" t="s">
        <v>5234</v>
      </c>
      <c r="B3524" s="114" t="s">
        <v>416</v>
      </c>
      <c r="C3524" s="40" t="s">
        <v>88</v>
      </c>
      <c r="D3524" s="6" t="s">
        <v>403</v>
      </c>
      <c r="E3524" s="7" t="s">
        <v>404</v>
      </c>
      <c r="F3524" s="6" t="s">
        <v>6374</v>
      </c>
      <c r="G3524" s="6" t="s">
        <v>5224</v>
      </c>
      <c r="H3524" s="6" t="s">
        <v>38</v>
      </c>
      <c r="I3524" s="8" t="s">
        <v>39</v>
      </c>
      <c r="J3524" s="15" t="s">
        <v>7587</v>
      </c>
      <c r="K3524" s="7" t="s">
        <v>4611</v>
      </c>
      <c r="L3524" s="19">
        <v>29448680.370000001</v>
      </c>
      <c r="M3524" s="19">
        <f t="shared" si="165"/>
        <v>29448680.370000001</v>
      </c>
      <c r="N3524" s="11">
        <f>M3524*(1+VOTOS!$P$3%)^Q3524</f>
        <v>46568699.849739999</v>
      </c>
      <c r="O3524" s="54">
        <f t="shared" si="163"/>
        <v>46568699.849739999</v>
      </c>
      <c r="P3524" s="103">
        <f t="shared" si="164"/>
        <v>3.0990241847337089E-4</v>
      </c>
      <c r="Q3524" s="6">
        <v>3799</v>
      </c>
      <c r="R3524" s="6"/>
      <c r="S3524" s="6" t="s">
        <v>690</v>
      </c>
    </row>
    <row r="3525" spans="1:20" s="47" customFormat="1" ht="14" x14ac:dyDescent="0.15">
      <c r="A3525" s="8" t="s">
        <v>415</v>
      </c>
      <c r="B3525" s="114" t="s">
        <v>416</v>
      </c>
      <c r="C3525" s="40" t="s">
        <v>65</v>
      </c>
      <c r="D3525" s="6" t="s">
        <v>867</v>
      </c>
      <c r="E3525" s="7" t="s">
        <v>869</v>
      </c>
      <c r="F3525" s="6" t="s">
        <v>2868</v>
      </c>
      <c r="G3525" s="6" t="s">
        <v>4936</v>
      </c>
      <c r="H3525" s="6" t="s">
        <v>38</v>
      </c>
      <c r="I3525" s="8" t="s">
        <v>39</v>
      </c>
      <c r="J3525" s="15" t="s">
        <v>7586</v>
      </c>
      <c r="K3525" s="7" t="s">
        <v>2869</v>
      </c>
      <c r="L3525" s="19">
        <v>4482019</v>
      </c>
      <c r="M3525" s="19">
        <f t="shared" si="165"/>
        <v>4482019</v>
      </c>
      <c r="N3525" s="11">
        <f>M3525*(1+VOTOS!$P$3%)^Q3525</f>
        <v>4503154.9353783177</v>
      </c>
      <c r="O3525" s="54">
        <f t="shared" si="163"/>
        <v>4503154.9353783177</v>
      </c>
      <c r="P3525" s="103">
        <f t="shared" si="164"/>
        <v>2.9967308723175113E-5</v>
      </c>
      <c r="Q3525" s="6">
        <v>39</v>
      </c>
      <c r="R3525" s="6"/>
      <c r="S3525" s="6" t="s">
        <v>11</v>
      </c>
    </row>
    <row r="3526" spans="1:20" s="47" customFormat="1" ht="14" x14ac:dyDescent="0.15">
      <c r="A3526" s="8" t="s">
        <v>415</v>
      </c>
      <c r="B3526" s="114" t="s">
        <v>416</v>
      </c>
      <c r="C3526" s="40" t="s">
        <v>65</v>
      </c>
      <c r="D3526" s="6" t="s">
        <v>867</v>
      </c>
      <c r="E3526" s="7" t="s">
        <v>869</v>
      </c>
      <c r="F3526" s="6" t="s">
        <v>2868</v>
      </c>
      <c r="G3526" s="6" t="s">
        <v>4936</v>
      </c>
      <c r="H3526" s="6" t="s">
        <v>38</v>
      </c>
      <c r="I3526" s="8" t="s">
        <v>39</v>
      </c>
      <c r="J3526" s="15" t="s">
        <v>7586</v>
      </c>
      <c r="K3526" s="7" t="s">
        <v>2870</v>
      </c>
      <c r="L3526" s="19">
        <v>2240477</v>
      </c>
      <c r="M3526" s="19">
        <f t="shared" si="165"/>
        <v>2240477</v>
      </c>
      <c r="N3526" s="11">
        <f>M3526*(1+VOTOS!$P$3%)^Q3526</f>
        <v>2251042.4565695967</v>
      </c>
      <c r="O3526" s="54">
        <f t="shared" si="163"/>
        <v>2251042.4565695967</v>
      </c>
      <c r="P3526" s="103">
        <f t="shared" si="164"/>
        <v>1.498009400365621E-5</v>
      </c>
      <c r="Q3526" s="6">
        <v>39</v>
      </c>
      <c r="R3526" s="6"/>
      <c r="S3526" s="6" t="s">
        <v>11</v>
      </c>
      <c r="T3526" s="75"/>
    </row>
    <row r="3527" spans="1:20" s="47" customFormat="1" ht="14" x14ac:dyDescent="0.15">
      <c r="A3527" s="14" t="s">
        <v>5234</v>
      </c>
      <c r="B3527" s="115" t="s">
        <v>416</v>
      </c>
      <c r="C3527" s="40" t="s">
        <v>65</v>
      </c>
      <c r="D3527" s="12" t="s">
        <v>447</v>
      </c>
      <c r="E3527" s="51" t="s">
        <v>448</v>
      </c>
      <c r="F3527" s="14" t="s">
        <v>5546</v>
      </c>
      <c r="G3527" s="14" t="s">
        <v>37</v>
      </c>
      <c r="H3527" s="14" t="s">
        <v>38</v>
      </c>
      <c r="I3527" s="14" t="s">
        <v>39</v>
      </c>
      <c r="J3527" s="15" t="s">
        <v>7586</v>
      </c>
      <c r="K3527" s="52" t="s">
        <v>5549</v>
      </c>
      <c r="L3527" s="109">
        <v>6738600</v>
      </c>
      <c r="M3527" s="19">
        <f t="shared" si="165"/>
        <v>6738600</v>
      </c>
      <c r="N3527" s="11">
        <f>M3527*(1+VOTOS!$P$3%)^Q3527</f>
        <v>6889012.6671144571</v>
      </c>
      <c r="O3527" s="54">
        <f t="shared" ref="O3527:O3590" si="166">+IF(N3527&gt;0,N3527,L3527)</f>
        <v>6889012.6671144571</v>
      </c>
      <c r="P3527" s="103">
        <f t="shared" ref="P3527:P3590" si="167">+O3527/$O$4</f>
        <v>4.5844562835575432E-5</v>
      </c>
      <c r="Q3527" s="6">
        <v>183</v>
      </c>
      <c r="R3527" s="6"/>
      <c r="S3527" s="6" t="s">
        <v>7</v>
      </c>
    </row>
    <row r="3528" spans="1:20" s="47" customFormat="1" ht="14" x14ac:dyDescent="0.15">
      <c r="A3528" s="14" t="s">
        <v>5234</v>
      </c>
      <c r="B3528" s="115" t="s">
        <v>416</v>
      </c>
      <c r="C3528" s="40" t="s">
        <v>65</v>
      </c>
      <c r="D3528" s="12" t="s">
        <v>447</v>
      </c>
      <c r="E3528" s="51" t="s">
        <v>448</v>
      </c>
      <c r="F3528" s="14" t="s">
        <v>5546</v>
      </c>
      <c r="G3528" s="14" t="s">
        <v>37</v>
      </c>
      <c r="H3528" s="14" t="s">
        <v>38</v>
      </c>
      <c r="I3528" s="14" t="s">
        <v>39</v>
      </c>
      <c r="J3528" s="15" t="s">
        <v>7586</v>
      </c>
      <c r="K3528" s="52" t="s">
        <v>5550</v>
      </c>
      <c r="L3528" s="109">
        <v>3369300</v>
      </c>
      <c r="M3528" s="19">
        <f t="shared" si="165"/>
        <v>3369300</v>
      </c>
      <c r="N3528" s="11">
        <f>M3528*(1+VOTOS!$P$3%)^Q3528</f>
        <v>3444506.3335572286</v>
      </c>
      <c r="O3528" s="54">
        <f t="shared" si="166"/>
        <v>3444506.3335572286</v>
      </c>
      <c r="P3528" s="103">
        <f t="shared" si="167"/>
        <v>2.2922281417787716E-5</v>
      </c>
      <c r="Q3528" s="6">
        <v>183</v>
      </c>
      <c r="R3528" s="6"/>
      <c r="S3528" s="6" t="s">
        <v>7</v>
      </c>
    </row>
    <row r="3529" spans="1:20" s="47" customFormat="1" ht="14" x14ac:dyDescent="0.15">
      <c r="A3529" s="14" t="s">
        <v>5234</v>
      </c>
      <c r="B3529" s="115" t="s">
        <v>416</v>
      </c>
      <c r="C3529" s="40" t="s">
        <v>65</v>
      </c>
      <c r="D3529" s="12" t="s">
        <v>447</v>
      </c>
      <c r="E3529" s="51" t="s">
        <v>448</v>
      </c>
      <c r="F3529" s="14" t="s">
        <v>5546</v>
      </c>
      <c r="G3529" s="14" t="s">
        <v>37</v>
      </c>
      <c r="H3529" s="14" t="s">
        <v>38</v>
      </c>
      <c r="I3529" s="14" t="s">
        <v>39</v>
      </c>
      <c r="J3529" s="15" t="s">
        <v>7586</v>
      </c>
      <c r="K3529" s="52" t="s">
        <v>5551</v>
      </c>
      <c r="L3529" s="109">
        <v>3369300</v>
      </c>
      <c r="M3529" s="19">
        <f t="shared" si="165"/>
        <v>3369300</v>
      </c>
      <c r="N3529" s="11">
        <f>M3529*(1+VOTOS!$P$3%)^Q3529</f>
        <v>3427512.2216911963</v>
      </c>
      <c r="O3529" s="54">
        <f t="shared" si="166"/>
        <v>3427512.2216911963</v>
      </c>
      <c r="P3529" s="103">
        <f t="shared" si="167"/>
        <v>2.2809190084250736E-5</v>
      </c>
      <c r="Q3529" s="6">
        <v>142</v>
      </c>
      <c r="R3529" s="6"/>
      <c r="S3529" s="6" t="s">
        <v>7</v>
      </c>
    </row>
    <row r="3530" spans="1:20" s="47" customFormat="1" ht="14" x14ac:dyDescent="0.15">
      <c r="A3530" s="14" t="s">
        <v>5234</v>
      </c>
      <c r="B3530" s="115" t="s">
        <v>416</v>
      </c>
      <c r="C3530" s="40" t="s">
        <v>65</v>
      </c>
      <c r="D3530" s="12" t="s">
        <v>447</v>
      </c>
      <c r="E3530" s="51" t="s">
        <v>448</v>
      </c>
      <c r="F3530" s="14" t="s">
        <v>5546</v>
      </c>
      <c r="G3530" s="14" t="s">
        <v>37</v>
      </c>
      <c r="H3530" s="14" t="s">
        <v>38</v>
      </c>
      <c r="I3530" s="14" t="s">
        <v>39</v>
      </c>
      <c r="J3530" s="15" t="s">
        <v>7586</v>
      </c>
      <c r="K3530" s="52" t="s">
        <v>5553</v>
      </c>
      <c r="L3530" s="109">
        <v>3369300</v>
      </c>
      <c r="M3530" s="19">
        <f t="shared" si="165"/>
        <v>3369300</v>
      </c>
      <c r="N3530" s="11">
        <f>M3530*(1+VOTOS!$P$3%)^Q3530</f>
        <v>3380699.6770574683</v>
      </c>
      <c r="O3530" s="54">
        <f t="shared" si="166"/>
        <v>3380699.6770574683</v>
      </c>
      <c r="P3530" s="103">
        <f t="shared" si="167"/>
        <v>2.2497664943035829E-5</v>
      </c>
      <c r="Q3530" s="6">
        <v>28</v>
      </c>
      <c r="R3530" s="6"/>
      <c r="S3530" s="6" t="s">
        <v>7</v>
      </c>
    </row>
    <row r="3531" spans="1:20" s="47" customFormat="1" ht="14" x14ac:dyDescent="0.15">
      <c r="A3531" s="14" t="s">
        <v>5234</v>
      </c>
      <c r="B3531" s="115" t="s">
        <v>416</v>
      </c>
      <c r="C3531" s="40" t="s">
        <v>65</v>
      </c>
      <c r="D3531" s="12" t="s">
        <v>447</v>
      </c>
      <c r="E3531" s="51" t="s">
        <v>448</v>
      </c>
      <c r="F3531" s="14" t="s">
        <v>5546</v>
      </c>
      <c r="G3531" s="14" t="s">
        <v>37</v>
      </c>
      <c r="H3531" s="14" t="s">
        <v>38</v>
      </c>
      <c r="I3531" s="14" t="s">
        <v>39</v>
      </c>
      <c r="J3531" s="15" t="s">
        <v>7586</v>
      </c>
      <c r="K3531" s="52" t="s">
        <v>5547</v>
      </c>
      <c r="L3531" s="109">
        <v>3279300</v>
      </c>
      <c r="M3531" s="19">
        <f t="shared" si="165"/>
        <v>3279300</v>
      </c>
      <c r="N3531" s="11">
        <f>M3531*(1+VOTOS!$P$3%)^Q3531</f>
        <v>3397279.7937250808</v>
      </c>
      <c r="O3531" s="54">
        <f t="shared" si="166"/>
        <v>3397279.7937250808</v>
      </c>
      <c r="P3531" s="103">
        <f t="shared" si="167"/>
        <v>2.2608001247687728E-5</v>
      </c>
      <c r="Q3531" s="6">
        <v>293</v>
      </c>
      <c r="R3531" s="6"/>
      <c r="S3531" s="6" t="s">
        <v>7</v>
      </c>
    </row>
    <row r="3532" spans="1:20" s="47" customFormat="1" ht="14" x14ac:dyDescent="0.15">
      <c r="A3532" s="14" t="s">
        <v>5234</v>
      </c>
      <c r="B3532" s="115" t="s">
        <v>416</v>
      </c>
      <c r="C3532" s="40" t="s">
        <v>65</v>
      </c>
      <c r="D3532" s="12" t="s">
        <v>447</v>
      </c>
      <c r="E3532" s="51" t="s">
        <v>448</v>
      </c>
      <c r="F3532" s="14" t="s">
        <v>5546</v>
      </c>
      <c r="G3532" s="14" t="s">
        <v>37</v>
      </c>
      <c r="H3532" s="14" t="s">
        <v>38</v>
      </c>
      <c r="I3532" s="14" t="s">
        <v>39</v>
      </c>
      <c r="J3532" s="15" t="s">
        <v>7586</v>
      </c>
      <c r="K3532" s="52" t="s">
        <v>5548</v>
      </c>
      <c r="L3532" s="109">
        <v>3279300</v>
      </c>
      <c r="M3532" s="19">
        <f t="shared" si="165"/>
        <v>3279300</v>
      </c>
      <c r="N3532" s="11">
        <f>M3532*(1+VOTOS!$P$3%)^Q3532</f>
        <v>3380518.682766356</v>
      </c>
      <c r="O3532" s="54">
        <f t="shared" si="166"/>
        <v>3380518.682766356</v>
      </c>
      <c r="P3532" s="103">
        <f t="shared" si="167"/>
        <v>2.2496460473752244E-5</v>
      </c>
      <c r="Q3532" s="6">
        <v>252</v>
      </c>
      <c r="R3532" s="6"/>
      <c r="S3532" s="6" t="s">
        <v>7</v>
      </c>
    </row>
    <row r="3533" spans="1:20" s="47" customFormat="1" ht="14" x14ac:dyDescent="0.15">
      <c r="A3533" s="14" t="s">
        <v>5234</v>
      </c>
      <c r="B3533" s="115" t="s">
        <v>416</v>
      </c>
      <c r="C3533" s="40" t="s">
        <v>65</v>
      </c>
      <c r="D3533" s="12" t="s">
        <v>447</v>
      </c>
      <c r="E3533" s="51" t="s">
        <v>448</v>
      </c>
      <c r="F3533" s="14" t="s">
        <v>5546</v>
      </c>
      <c r="G3533" s="14" t="s">
        <v>37</v>
      </c>
      <c r="H3533" s="14" t="s">
        <v>38</v>
      </c>
      <c r="I3533" s="14" t="s">
        <v>39</v>
      </c>
      <c r="J3533" s="15" t="s">
        <v>7586</v>
      </c>
      <c r="K3533" s="52" t="s">
        <v>5552</v>
      </c>
      <c r="L3533" s="109">
        <v>1684650</v>
      </c>
      <c r="M3533" s="19">
        <f t="shared" si="165"/>
        <v>1684650</v>
      </c>
      <c r="N3533" s="11">
        <f>M3533*(1+VOTOS!$P$3%)^Q3533</f>
        <v>1693819.8593400109</v>
      </c>
      <c r="O3533" s="54">
        <f t="shared" si="166"/>
        <v>1693819.8593400109</v>
      </c>
      <c r="P3533" s="103">
        <f t="shared" si="167"/>
        <v>1.1271924545057382E-5</v>
      </c>
      <c r="Q3533" s="6">
        <v>45</v>
      </c>
      <c r="R3533" s="6"/>
      <c r="S3533" s="6" t="s">
        <v>7</v>
      </c>
    </row>
    <row r="3534" spans="1:20" s="47" customFormat="1" ht="14" x14ac:dyDescent="0.15">
      <c r="A3534" s="8" t="s">
        <v>415</v>
      </c>
      <c r="B3534" s="114" t="s">
        <v>416</v>
      </c>
      <c r="C3534" s="40" t="s">
        <v>65</v>
      </c>
      <c r="D3534" s="6" t="s">
        <v>949</v>
      </c>
      <c r="E3534" s="7" t="s">
        <v>950</v>
      </c>
      <c r="F3534" s="6" t="s">
        <v>2871</v>
      </c>
      <c r="G3534" s="6" t="s">
        <v>4936</v>
      </c>
      <c r="H3534" s="6" t="s">
        <v>38</v>
      </c>
      <c r="I3534" s="8" t="s">
        <v>39</v>
      </c>
      <c r="J3534" s="15" t="s">
        <v>7586</v>
      </c>
      <c r="K3534" s="7" t="s">
        <v>2872</v>
      </c>
      <c r="L3534" s="19">
        <v>5673534</v>
      </c>
      <c r="M3534" s="19">
        <f t="shared" si="165"/>
        <v>5673534</v>
      </c>
      <c r="N3534" s="11">
        <f>M3534*(1+VOTOS!$P$3%)^Q3534</f>
        <v>5690670.0167967407</v>
      </c>
      <c r="O3534" s="54">
        <f t="shared" si="166"/>
        <v>5690670.0167967407</v>
      </c>
      <c r="P3534" s="103">
        <f t="shared" si="167"/>
        <v>3.7869908471345365E-5</v>
      </c>
      <c r="Q3534" s="6">
        <v>25</v>
      </c>
      <c r="R3534" s="6"/>
      <c r="S3534" s="6" t="s">
        <v>11</v>
      </c>
    </row>
    <row r="3535" spans="1:20" s="47" customFormat="1" ht="14" x14ac:dyDescent="0.15">
      <c r="A3535" s="14" t="s">
        <v>5234</v>
      </c>
      <c r="B3535" s="115" t="s">
        <v>416</v>
      </c>
      <c r="C3535" s="40" t="s">
        <v>65</v>
      </c>
      <c r="D3535" s="12" t="s">
        <v>750</v>
      </c>
      <c r="E3535" s="51" t="s">
        <v>751</v>
      </c>
      <c r="F3535" s="14" t="s">
        <v>6330</v>
      </c>
      <c r="G3535" s="14" t="s">
        <v>37</v>
      </c>
      <c r="H3535" s="14" t="s">
        <v>38</v>
      </c>
      <c r="I3535" s="14" t="s">
        <v>39</v>
      </c>
      <c r="J3535" s="15" t="s">
        <v>7586</v>
      </c>
      <c r="K3535" s="52" t="s">
        <v>3942</v>
      </c>
      <c r="L3535" s="109">
        <v>1816463.5</v>
      </c>
      <c r="M3535" s="19">
        <f t="shared" si="165"/>
        <v>0</v>
      </c>
      <c r="N3535" s="11">
        <f>M3535*(1+VOTOS!$P$3%)^Q3535</f>
        <v>0</v>
      </c>
      <c r="O3535" s="54">
        <f t="shared" si="166"/>
        <v>1816463.5</v>
      </c>
      <c r="P3535" s="103">
        <f t="shared" si="167"/>
        <v>1.2088085635522567E-5</v>
      </c>
      <c r="Q3535" s="6">
        <v>0</v>
      </c>
      <c r="R3535" s="6"/>
      <c r="S3535" s="6" t="s">
        <v>7</v>
      </c>
    </row>
    <row r="3536" spans="1:20" s="47" customFormat="1" ht="14" x14ac:dyDescent="0.15">
      <c r="A3536" s="14" t="s">
        <v>5234</v>
      </c>
      <c r="B3536" s="115" t="s">
        <v>416</v>
      </c>
      <c r="C3536" s="40" t="s">
        <v>65</v>
      </c>
      <c r="D3536" s="12" t="s">
        <v>750</v>
      </c>
      <c r="E3536" s="51" t="s">
        <v>751</v>
      </c>
      <c r="F3536" s="14" t="s">
        <v>6330</v>
      </c>
      <c r="G3536" s="14" t="s">
        <v>37</v>
      </c>
      <c r="H3536" s="14" t="s">
        <v>38</v>
      </c>
      <c r="I3536" s="14" t="s">
        <v>39</v>
      </c>
      <c r="J3536" s="15" t="s">
        <v>7586</v>
      </c>
      <c r="K3536" s="52" t="s">
        <v>4231</v>
      </c>
      <c r="L3536" s="109">
        <v>1374935.5</v>
      </c>
      <c r="M3536" s="19">
        <f t="shared" si="165"/>
        <v>0</v>
      </c>
      <c r="N3536" s="11">
        <f>M3536*(1+VOTOS!$P$3%)^Q3536</f>
        <v>0</v>
      </c>
      <c r="O3536" s="54">
        <f t="shared" si="166"/>
        <v>1374935.5</v>
      </c>
      <c r="P3536" s="103">
        <f t="shared" si="167"/>
        <v>9.1498332156523034E-6</v>
      </c>
      <c r="Q3536" s="6">
        <v>0</v>
      </c>
      <c r="R3536" s="6"/>
      <c r="S3536" s="6" t="s">
        <v>7</v>
      </c>
    </row>
    <row r="3537" spans="1:20" s="47" customFormat="1" ht="14" x14ac:dyDescent="0.15">
      <c r="A3537" s="14" t="s">
        <v>5234</v>
      </c>
      <c r="B3537" s="115" t="s">
        <v>416</v>
      </c>
      <c r="C3537" s="40" t="s">
        <v>65</v>
      </c>
      <c r="D3537" s="12" t="s">
        <v>750</v>
      </c>
      <c r="E3537" s="51" t="s">
        <v>751</v>
      </c>
      <c r="F3537" s="14" t="s">
        <v>6330</v>
      </c>
      <c r="G3537" s="14" t="s">
        <v>37</v>
      </c>
      <c r="H3537" s="14" t="s">
        <v>38</v>
      </c>
      <c r="I3537" s="14" t="s">
        <v>39</v>
      </c>
      <c r="J3537" s="15" t="s">
        <v>7586</v>
      </c>
      <c r="K3537" s="52" t="s">
        <v>4212</v>
      </c>
      <c r="L3537" s="109">
        <v>1324585.5</v>
      </c>
      <c r="M3537" s="19">
        <f t="shared" si="165"/>
        <v>0</v>
      </c>
      <c r="N3537" s="11">
        <f>M3537*(1+VOTOS!$P$3%)^Q3537</f>
        <v>0</v>
      </c>
      <c r="O3537" s="54">
        <f t="shared" si="166"/>
        <v>1324585.5</v>
      </c>
      <c r="P3537" s="103">
        <f t="shared" si="167"/>
        <v>8.8147672417152769E-6</v>
      </c>
      <c r="Q3537" s="6">
        <v>0</v>
      </c>
      <c r="R3537" s="6"/>
      <c r="S3537" s="6" t="s">
        <v>7</v>
      </c>
    </row>
    <row r="3538" spans="1:20" s="47" customFormat="1" ht="14" x14ac:dyDescent="0.15">
      <c r="A3538" s="14" t="s">
        <v>5234</v>
      </c>
      <c r="B3538" s="115" t="s">
        <v>416</v>
      </c>
      <c r="C3538" s="40" t="s">
        <v>65</v>
      </c>
      <c r="D3538" s="12" t="s">
        <v>750</v>
      </c>
      <c r="E3538" s="51" t="s">
        <v>751</v>
      </c>
      <c r="F3538" s="14" t="s">
        <v>6330</v>
      </c>
      <c r="G3538" s="14" t="s">
        <v>37</v>
      </c>
      <c r="H3538" s="14" t="s">
        <v>38</v>
      </c>
      <c r="I3538" s="14" t="s">
        <v>39</v>
      </c>
      <c r="J3538" s="15" t="s">
        <v>7586</v>
      </c>
      <c r="K3538" s="52" t="s">
        <v>2209</v>
      </c>
      <c r="L3538" s="109">
        <v>1297474</v>
      </c>
      <c r="M3538" s="19">
        <f t="shared" ref="M3538:M3601" si="168">+IF(Q3538&gt;0,L3538,0)</f>
        <v>0</v>
      </c>
      <c r="N3538" s="11">
        <f>M3538*(1+VOTOS!$P$3%)^Q3538</f>
        <v>0</v>
      </c>
      <c r="O3538" s="54">
        <f t="shared" si="166"/>
        <v>1297474</v>
      </c>
      <c r="P3538" s="103">
        <f t="shared" si="167"/>
        <v>8.6343473578544286E-6</v>
      </c>
      <c r="Q3538" s="6">
        <v>0</v>
      </c>
      <c r="R3538" s="6"/>
      <c r="S3538" s="6" t="s">
        <v>7</v>
      </c>
    </row>
    <row r="3539" spans="1:20" s="47" customFormat="1" ht="14" x14ac:dyDescent="0.15">
      <c r="A3539" s="14" t="s">
        <v>5234</v>
      </c>
      <c r="B3539" s="115" t="s">
        <v>416</v>
      </c>
      <c r="C3539" s="40" t="s">
        <v>65</v>
      </c>
      <c r="D3539" s="12" t="s">
        <v>750</v>
      </c>
      <c r="E3539" s="51" t="s">
        <v>751</v>
      </c>
      <c r="F3539" s="14" t="s">
        <v>6330</v>
      </c>
      <c r="G3539" s="14" t="s">
        <v>37</v>
      </c>
      <c r="H3539" s="14" t="s">
        <v>38</v>
      </c>
      <c r="I3539" s="14" t="s">
        <v>39</v>
      </c>
      <c r="J3539" s="15" t="s">
        <v>7586</v>
      </c>
      <c r="K3539" s="52" t="s">
        <v>4186</v>
      </c>
      <c r="L3539" s="109">
        <v>1192901.5</v>
      </c>
      <c r="M3539" s="19">
        <f t="shared" si="168"/>
        <v>0</v>
      </c>
      <c r="N3539" s="11">
        <f>M3539*(1+VOTOS!$P$3%)^Q3539</f>
        <v>0</v>
      </c>
      <c r="O3539" s="54">
        <f t="shared" si="166"/>
        <v>1192901.5</v>
      </c>
      <c r="P3539" s="103">
        <f t="shared" si="167"/>
        <v>7.9384449435638666E-6</v>
      </c>
      <c r="Q3539" s="6">
        <v>0</v>
      </c>
      <c r="R3539" s="6"/>
      <c r="S3539" s="6" t="s">
        <v>7</v>
      </c>
    </row>
    <row r="3540" spans="1:20" s="47" customFormat="1" ht="14" x14ac:dyDescent="0.15">
      <c r="A3540" s="14" t="s">
        <v>5234</v>
      </c>
      <c r="B3540" s="115" t="s">
        <v>416</v>
      </c>
      <c r="C3540" s="40" t="s">
        <v>65</v>
      </c>
      <c r="D3540" s="12" t="s">
        <v>750</v>
      </c>
      <c r="E3540" s="51" t="s">
        <v>751</v>
      </c>
      <c r="F3540" s="14" t="s">
        <v>6330</v>
      </c>
      <c r="G3540" s="14" t="s">
        <v>37</v>
      </c>
      <c r="H3540" s="14" t="s">
        <v>38</v>
      </c>
      <c r="I3540" s="14" t="s">
        <v>39</v>
      </c>
      <c r="J3540" s="15" t="s">
        <v>7586</v>
      </c>
      <c r="K3540" s="52" t="s">
        <v>4187</v>
      </c>
      <c r="L3540" s="109">
        <v>1084455.5</v>
      </c>
      <c r="M3540" s="19">
        <f t="shared" si="168"/>
        <v>0</v>
      </c>
      <c r="N3540" s="11">
        <f>M3540*(1+VOTOS!$P$3%)^Q3540</f>
        <v>0</v>
      </c>
      <c r="O3540" s="54">
        <f t="shared" si="166"/>
        <v>1084455.5</v>
      </c>
      <c r="P3540" s="103">
        <f t="shared" si="167"/>
        <v>7.2167654081204735E-6</v>
      </c>
      <c r="Q3540" s="6">
        <v>0</v>
      </c>
      <c r="R3540" s="6"/>
      <c r="S3540" s="6" t="s">
        <v>7</v>
      </c>
    </row>
    <row r="3541" spans="1:20" s="47" customFormat="1" ht="14" x14ac:dyDescent="0.15">
      <c r="A3541" s="14" t="s">
        <v>5234</v>
      </c>
      <c r="B3541" s="115" t="s">
        <v>416</v>
      </c>
      <c r="C3541" s="40" t="s">
        <v>65</v>
      </c>
      <c r="D3541" s="12" t="s">
        <v>750</v>
      </c>
      <c r="E3541" s="51" t="s">
        <v>751</v>
      </c>
      <c r="F3541" s="14" t="s">
        <v>6330</v>
      </c>
      <c r="G3541" s="14" t="s">
        <v>37</v>
      </c>
      <c r="H3541" s="14" t="s">
        <v>38</v>
      </c>
      <c r="I3541" s="14" t="s">
        <v>39</v>
      </c>
      <c r="J3541" s="15" t="s">
        <v>7586</v>
      </c>
      <c r="K3541" s="52" t="s">
        <v>3287</v>
      </c>
      <c r="L3541" s="109">
        <v>774611.5</v>
      </c>
      <c r="M3541" s="19">
        <f t="shared" si="168"/>
        <v>0</v>
      </c>
      <c r="N3541" s="11">
        <f>M3541*(1+VOTOS!$P$3%)^Q3541</f>
        <v>0</v>
      </c>
      <c r="O3541" s="54">
        <f t="shared" si="166"/>
        <v>774611.5</v>
      </c>
      <c r="P3541" s="103">
        <f t="shared" si="167"/>
        <v>5.1548352864016195E-6</v>
      </c>
      <c r="Q3541" s="6">
        <v>0</v>
      </c>
      <c r="R3541" s="6"/>
      <c r="S3541" s="6" t="s">
        <v>7</v>
      </c>
    </row>
    <row r="3542" spans="1:20" s="47" customFormat="1" ht="14" x14ac:dyDescent="0.15">
      <c r="A3542" s="14" t="s">
        <v>5234</v>
      </c>
      <c r="B3542" s="115" t="s">
        <v>416</v>
      </c>
      <c r="C3542" s="40" t="s">
        <v>65</v>
      </c>
      <c r="D3542" s="12" t="s">
        <v>750</v>
      </c>
      <c r="E3542" s="51" t="s">
        <v>751</v>
      </c>
      <c r="F3542" s="14" t="s">
        <v>6330</v>
      </c>
      <c r="G3542" s="14" t="s">
        <v>37</v>
      </c>
      <c r="H3542" s="14" t="s">
        <v>38</v>
      </c>
      <c r="I3542" s="14" t="s">
        <v>39</v>
      </c>
      <c r="J3542" s="15" t="s">
        <v>7586</v>
      </c>
      <c r="K3542" s="52" t="s">
        <v>3974</v>
      </c>
      <c r="L3542" s="109">
        <v>724261.5</v>
      </c>
      <c r="M3542" s="19">
        <f t="shared" si="168"/>
        <v>0</v>
      </c>
      <c r="N3542" s="11">
        <f>M3542*(1+VOTOS!$P$3%)^Q3542</f>
        <v>0</v>
      </c>
      <c r="O3542" s="54">
        <f t="shared" si="166"/>
        <v>724261.5</v>
      </c>
      <c r="P3542" s="103">
        <f t="shared" si="167"/>
        <v>4.819769312464593E-6</v>
      </c>
      <c r="Q3542" s="6">
        <v>0</v>
      </c>
      <c r="R3542" s="6"/>
      <c r="S3542" s="6" t="s">
        <v>7</v>
      </c>
      <c r="T3542" s="75"/>
    </row>
    <row r="3543" spans="1:20" s="47" customFormat="1" ht="14" x14ac:dyDescent="0.15">
      <c r="A3543" s="14" t="s">
        <v>5234</v>
      </c>
      <c r="B3543" s="115" t="s">
        <v>416</v>
      </c>
      <c r="C3543" s="40" t="s">
        <v>65</v>
      </c>
      <c r="D3543" s="12" t="s">
        <v>750</v>
      </c>
      <c r="E3543" s="51" t="s">
        <v>751</v>
      </c>
      <c r="F3543" s="14" t="s">
        <v>6330</v>
      </c>
      <c r="G3543" s="14" t="s">
        <v>37</v>
      </c>
      <c r="H3543" s="14" t="s">
        <v>38</v>
      </c>
      <c r="I3543" s="14" t="s">
        <v>39</v>
      </c>
      <c r="J3543" s="15" t="s">
        <v>7586</v>
      </c>
      <c r="K3543" s="52" t="s">
        <v>2093</v>
      </c>
      <c r="L3543" s="109">
        <v>325336.5</v>
      </c>
      <c r="M3543" s="19">
        <f t="shared" si="168"/>
        <v>0</v>
      </c>
      <c r="N3543" s="11">
        <f>M3543*(1+VOTOS!$P$3%)^Q3543</f>
        <v>0</v>
      </c>
      <c r="O3543" s="54">
        <f t="shared" si="166"/>
        <v>325336.5</v>
      </c>
      <c r="P3543" s="103">
        <f t="shared" si="167"/>
        <v>2.1650286242256933E-6</v>
      </c>
      <c r="Q3543" s="6">
        <v>0</v>
      </c>
      <c r="R3543" s="6"/>
      <c r="S3543" s="6" t="s">
        <v>7</v>
      </c>
      <c r="T3543" s="75"/>
    </row>
    <row r="3544" spans="1:20" s="47" customFormat="1" ht="14" x14ac:dyDescent="0.15">
      <c r="A3544" s="8" t="s">
        <v>415</v>
      </c>
      <c r="B3544" s="114" t="s">
        <v>416</v>
      </c>
      <c r="C3544" s="40" t="s">
        <v>65</v>
      </c>
      <c r="D3544" s="6" t="s">
        <v>1439</v>
      </c>
      <c r="E3544" s="7" t="s">
        <v>1440</v>
      </c>
      <c r="F3544" s="6" t="s">
        <v>4432</v>
      </c>
      <c r="G3544" s="6" t="s">
        <v>4936</v>
      </c>
      <c r="H3544" s="6" t="s">
        <v>38</v>
      </c>
      <c r="I3544" s="8" t="s">
        <v>39</v>
      </c>
      <c r="J3544" s="15" t="s">
        <v>7586</v>
      </c>
      <c r="K3544" s="7" t="s">
        <v>4433</v>
      </c>
      <c r="L3544" s="19">
        <v>1451963</v>
      </c>
      <c r="M3544" s="19">
        <f t="shared" si="168"/>
        <v>1451963</v>
      </c>
      <c r="N3544" s="11">
        <f>M3544*(1+VOTOS!$P$3%)^Q3544</f>
        <v>1745007.8051730141</v>
      </c>
      <c r="O3544" s="54">
        <f t="shared" si="166"/>
        <v>1745007.8051730141</v>
      </c>
      <c r="P3544" s="103">
        <f t="shared" si="167"/>
        <v>1.1612566827567234E-5</v>
      </c>
      <c r="Q3544" s="6">
        <v>1524</v>
      </c>
      <c r="R3544" s="6"/>
      <c r="S3544" s="6" t="s">
        <v>11</v>
      </c>
      <c r="T3544" s="75"/>
    </row>
    <row r="3545" spans="1:20" s="47" customFormat="1" ht="14" x14ac:dyDescent="0.15">
      <c r="A3545" s="8" t="s">
        <v>415</v>
      </c>
      <c r="B3545" s="114" t="s">
        <v>416</v>
      </c>
      <c r="C3545" s="40" t="s">
        <v>65</v>
      </c>
      <c r="D3545" s="6" t="s">
        <v>1439</v>
      </c>
      <c r="E3545" s="7" t="s">
        <v>1440</v>
      </c>
      <c r="F3545" s="6" t="s">
        <v>4432</v>
      </c>
      <c r="G3545" s="6" t="s">
        <v>4936</v>
      </c>
      <c r="H3545" s="6" t="s">
        <v>38</v>
      </c>
      <c r="I3545" s="8" t="s">
        <v>39</v>
      </c>
      <c r="J3545" s="15" t="s">
        <v>7586</v>
      </c>
      <c r="K3545" s="7" t="s">
        <v>4434</v>
      </c>
      <c r="L3545" s="19">
        <v>179244</v>
      </c>
      <c r="M3545" s="19">
        <f t="shared" si="168"/>
        <v>179244</v>
      </c>
      <c r="N3545" s="11">
        <f>M3545*(1+VOTOS!$P$3%)^Q3545</f>
        <v>208919.7419136767</v>
      </c>
      <c r="O3545" s="54">
        <f t="shared" si="166"/>
        <v>208919.7419136767</v>
      </c>
      <c r="P3545" s="103">
        <f t="shared" si="167"/>
        <v>1.3903057954116872E-6</v>
      </c>
      <c r="Q3545" s="6">
        <v>1270</v>
      </c>
      <c r="R3545" s="6"/>
      <c r="S3545" s="6" t="s">
        <v>11</v>
      </c>
      <c r="T3545" s="75"/>
    </row>
    <row r="3546" spans="1:20" s="47" customFormat="1" ht="14" x14ac:dyDescent="0.15">
      <c r="A3546" s="8" t="s">
        <v>415</v>
      </c>
      <c r="B3546" s="114" t="s">
        <v>416</v>
      </c>
      <c r="C3546" s="40" t="s">
        <v>65</v>
      </c>
      <c r="D3546" s="6" t="s">
        <v>1177</v>
      </c>
      <c r="E3546" s="7" t="s">
        <v>1179</v>
      </c>
      <c r="F3546" s="6" t="s">
        <v>4435</v>
      </c>
      <c r="G3546" s="6" t="s">
        <v>4155</v>
      </c>
      <c r="H3546" s="6" t="s">
        <v>38</v>
      </c>
      <c r="I3546" s="8" t="s">
        <v>39</v>
      </c>
      <c r="J3546" s="15" t="s">
        <v>7586</v>
      </c>
      <c r="K3546" s="7" t="s">
        <v>4436</v>
      </c>
      <c r="L3546" s="19">
        <v>413172</v>
      </c>
      <c r="M3546" s="19">
        <f t="shared" si="168"/>
        <v>413172</v>
      </c>
      <c r="N3546" s="11">
        <f>M3546*(1+VOTOS!$P$3%)^Q3546</f>
        <v>423261.54425208643</v>
      </c>
      <c r="O3546" s="54">
        <f t="shared" si="166"/>
        <v>423261.54425208643</v>
      </c>
      <c r="P3546" s="103">
        <f t="shared" si="167"/>
        <v>2.8166939732853126E-6</v>
      </c>
      <c r="Q3546" s="6">
        <v>200</v>
      </c>
      <c r="R3546" s="6"/>
      <c r="S3546" s="6" t="s">
        <v>11</v>
      </c>
      <c r="T3546" s="75"/>
    </row>
    <row r="3547" spans="1:20" s="47" customFormat="1" ht="14" x14ac:dyDescent="0.15">
      <c r="A3547" s="8" t="s">
        <v>415</v>
      </c>
      <c r="B3547" s="114" t="s">
        <v>416</v>
      </c>
      <c r="C3547" s="40" t="s">
        <v>65</v>
      </c>
      <c r="D3547" s="6" t="s">
        <v>1177</v>
      </c>
      <c r="E3547" s="7" t="s">
        <v>1179</v>
      </c>
      <c r="F3547" s="6" t="s">
        <v>4435</v>
      </c>
      <c r="G3547" s="6" t="s">
        <v>4155</v>
      </c>
      <c r="H3547" s="6" t="s">
        <v>38</v>
      </c>
      <c r="I3547" s="8" t="s">
        <v>39</v>
      </c>
      <c r="J3547" s="15" t="s">
        <v>7586</v>
      </c>
      <c r="K3547" s="7" t="s">
        <v>4920</v>
      </c>
      <c r="L3547" s="19">
        <v>2911663</v>
      </c>
      <c r="M3547" s="19">
        <f t="shared" si="168"/>
        <v>2911663</v>
      </c>
      <c r="N3547" s="11">
        <f>M3547*(1+VOTOS!$P$3%)^Q3547</f>
        <v>2923629.6372611229</v>
      </c>
      <c r="O3547" s="54">
        <f t="shared" si="166"/>
        <v>2923629.6372611229</v>
      </c>
      <c r="P3547" s="103">
        <f t="shared" si="167"/>
        <v>1.9455984346376479E-5</v>
      </c>
      <c r="Q3547" s="6">
        <v>34</v>
      </c>
      <c r="R3547" s="6"/>
      <c r="S3547" s="6" t="s">
        <v>11</v>
      </c>
      <c r="T3547" s="75"/>
    </row>
    <row r="3548" spans="1:20" s="47" customFormat="1" ht="14" x14ac:dyDescent="0.15">
      <c r="A3548" s="14" t="s">
        <v>5234</v>
      </c>
      <c r="B3548" s="115" t="s">
        <v>416</v>
      </c>
      <c r="C3548" s="40" t="s">
        <v>65</v>
      </c>
      <c r="D3548" s="12" t="s">
        <v>531</v>
      </c>
      <c r="E3548" s="51" t="s">
        <v>532</v>
      </c>
      <c r="F3548" s="14" t="s">
        <v>6068</v>
      </c>
      <c r="G3548" s="14" t="s">
        <v>37</v>
      </c>
      <c r="H3548" s="14" t="s">
        <v>38</v>
      </c>
      <c r="I3548" s="14" t="s">
        <v>39</v>
      </c>
      <c r="J3548" s="15" t="s">
        <v>7586</v>
      </c>
      <c r="K3548" s="52" t="s">
        <v>4030</v>
      </c>
      <c r="L3548" s="109">
        <v>19009392</v>
      </c>
      <c r="M3548" s="19">
        <f t="shared" si="168"/>
        <v>19009392</v>
      </c>
      <c r="N3548" s="11">
        <f>M3548*(1+VOTOS!$P$3%)^Q3548</f>
        <v>19110558.135064613</v>
      </c>
      <c r="O3548" s="54">
        <f t="shared" si="166"/>
        <v>19110558.135064613</v>
      </c>
      <c r="P3548" s="103">
        <f t="shared" si="167"/>
        <v>1.27175725402296E-4</v>
      </c>
      <c r="Q3548" s="6">
        <v>44</v>
      </c>
      <c r="R3548" s="6"/>
      <c r="S3548" s="6" t="s">
        <v>7</v>
      </c>
      <c r="T3548" s="75"/>
    </row>
    <row r="3549" spans="1:20" s="47" customFormat="1" ht="14" x14ac:dyDescent="0.15">
      <c r="A3549" s="8" t="s">
        <v>415</v>
      </c>
      <c r="B3549" s="114" t="s">
        <v>416</v>
      </c>
      <c r="C3549" s="40" t="s">
        <v>65</v>
      </c>
      <c r="D3549" s="6" t="s">
        <v>1714</v>
      </c>
      <c r="E3549" s="7" t="s">
        <v>1715</v>
      </c>
      <c r="F3549" s="6" t="s">
        <v>2873</v>
      </c>
      <c r="G3549" s="6" t="s">
        <v>96</v>
      </c>
      <c r="H3549" s="6" t="s">
        <v>38</v>
      </c>
      <c r="I3549" s="8" t="s">
        <v>39</v>
      </c>
      <c r="J3549" s="15" t="s">
        <v>7586</v>
      </c>
      <c r="K3549" s="7" t="s">
        <v>2874</v>
      </c>
      <c r="L3549" s="19">
        <v>609588</v>
      </c>
      <c r="M3549" s="19">
        <f t="shared" si="168"/>
        <v>609588</v>
      </c>
      <c r="N3549" s="11">
        <f>M3549*(1+VOTOS!$P$3%)^Q3549</f>
        <v>610839.38772938598</v>
      </c>
      <c r="O3549" s="54">
        <f t="shared" si="166"/>
        <v>610839.38772938598</v>
      </c>
      <c r="P3549" s="103">
        <f t="shared" si="167"/>
        <v>4.0649750619393071E-6</v>
      </c>
      <c r="Q3549" s="6">
        <v>17</v>
      </c>
      <c r="R3549" s="6"/>
      <c r="S3549" s="6" t="s">
        <v>11</v>
      </c>
      <c r="T3549" s="75"/>
    </row>
    <row r="3550" spans="1:20" s="47" customFormat="1" ht="14" x14ac:dyDescent="0.15">
      <c r="A3550" s="8" t="s">
        <v>415</v>
      </c>
      <c r="B3550" s="114" t="s">
        <v>416</v>
      </c>
      <c r="C3550" s="40" t="s">
        <v>65</v>
      </c>
      <c r="D3550" s="6" t="s">
        <v>912</v>
      </c>
      <c r="E3550" s="7" t="s">
        <v>913</v>
      </c>
      <c r="F3550" s="6" t="s">
        <v>2875</v>
      </c>
      <c r="G3550" s="6" t="s">
        <v>5224</v>
      </c>
      <c r="H3550" s="6" t="s">
        <v>38</v>
      </c>
      <c r="I3550" s="8" t="s">
        <v>39</v>
      </c>
      <c r="J3550" s="15" t="s">
        <v>7586</v>
      </c>
      <c r="K3550" s="7" t="s">
        <v>2877</v>
      </c>
      <c r="L3550" s="19">
        <v>2672269</v>
      </c>
      <c r="M3550" s="19">
        <f t="shared" si="168"/>
        <v>2672269</v>
      </c>
      <c r="N3550" s="11">
        <f>M3550*(1+VOTOS!$P$3%)^Q3550</f>
        <v>2680016.85378558</v>
      </c>
      <c r="O3550" s="54">
        <f t="shared" si="166"/>
        <v>2680016.85378558</v>
      </c>
      <c r="P3550" s="103">
        <f t="shared" si="167"/>
        <v>1.7834805507076719E-5</v>
      </c>
      <c r="Q3550" s="6">
        <v>24</v>
      </c>
      <c r="R3550" s="6"/>
      <c r="S3550" s="6" t="s">
        <v>11</v>
      </c>
      <c r="T3550" s="75"/>
    </row>
    <row r="3551" spans="1:20" s="47" customFormat="1" ht="14" x14ac:dyDescent="0.15">
      <c r="A3551" s="8" t="s">
        <v>415</v>
      </c>
      <c r="B3551" s="114" t="s">
        <v>416</v>
      </c>
      <c r="C3551" s="40" t="s">
        <v>65</v>
      </c>
      <c r="D3551" s="6" t="s">
        <v>912</v>
      </c>
      <c r="E3551" s="7" t="s">
        <v>913</v>
      </c>
      <c r="F3551" s="6" t="s">
        <v>2875</v>
      </c>
      <c r="G3551" s="6" t="s">
        <v>5224</v>
      </c>
      <c r="H3551" s="6" t="s">
        <v>38</v>
      </c>
      <c r="I3551" s="8" t="s">
        <v>39</v>
      </c>
      <c r="J3551" s="15" t="s">
        <v>7586</v>
      </c>
      <c r="K3551" s="7" t="s">
        <v>2879</v>
      </c>
      <c r="L3551" s="19">
        <v>2672269</v>
      </c>
      <c r="M3551" s="19">
        <f t="shared" si="168"/>
        <v>2672269</v>
      </c>
      <c r="N3551" s="11">
        <f>M3551*(1+VOTOS!$P$3%)^Q3551</f>
        <v>2680016.85378558</v>
      </c>
      <c r="O3551" s="54">
        <f t="shared" si="166"/>
        <v>2680016.85378558</v>
      </c>
      <c r="P3551" s="103">
        <f t="shared" si="167"/>
        <v>1.7834805507076719E-5</v>
      </c>
      <c r="Q3551" s="6">
        <v>24</v>
      </c>
      <c r="R3551" s="6"/>
      <c r="S3551" s="6" t="s">
        <v>11</v>
      </c>
      <c r="T3551" s="75"/>
    </row>
    <row r="3552" spans="1:20" s="47" customFormat="1" ht="14" x14ac:dyDescent="0.15">
      <c r="A3552" s="8" t="s">
        <v>415</v>
      </c>
      <c r="B3552" s="114" t="s">
        <v>416</v>
      </c>
      <c r="C3552" s="40" t="s">
        <v>65</v>
      </c>
      <c r="D3552" s="6" t="s">
        <v>912</v>
      </c>
      <c r="E3552" s="7" t="s">
        <v>913</v>
      </c>
      <c r="F3552" s="6" t="s">
        <v>2875</v>
      </c>
      <c r="G3552" s="6" t="s">
        <v>5224</v>
      </c>
      <c r="H3552" s="6" t="s">
        <v>38</v>
      </c>
      <c r="I3552" s="8" t="s">
        <v>39</v>
      </c>
      <c r="J3552" s="15" t="s">
        <v>7586</v>
      </c>
      <c r="K3552" s="7" t="s">
        <v>2876</v>
      </c>
      <c r="L3552" s="19">
        <v>348450</v>
      </c>
      <c r="M3552" s="19">
        <f t="shared" si="168"/>
        <v>348450</v>
      </c>
      <c r="N3552" s="11">
        <f>M3552*(1+VOTOS!$P$3%)^Q3552</f>
        <v>349291.69672980916</v>
      </c>
      <c r="O3552" s="54">
        <f t="shared" si="166"/>
        <v>349291.69672980916</v>
      </c>
      <c r="P3552" s="103">
        <f t="shared" si="167"/>
        <v>2.3244441420633614E-6</v>
      </c>
      <c r="Q3552" s="6">
        <v>20</v>
      </c>
      <c r="R3552" s="6"/>
      <c r="S3552" s="6" t="s">
        <v>11</v>
      </c>
      <c r="T3552" s="75"/>
    </row>
    <row r="3553" spans="1:20" s="47" customFormat="1" ht="14" x14ac:dyDescent="0.15">
      <c r="A3553" s="8" t="s">
        <v>415</v>
      </c>
      <c r="B3553" s="114" t="s">
        <v>416</v>
      </c>
      <c r="C3553" s="40" t="s">
        <v>65</v>
      </c>
      <c r="D3553" s="6" t="s">
        <v>912</v>
      </c>
      <c r="E3553" s="7" t="s">
        <v>913</v>
      </c>
      <c r="F3553" s="6" t="s">
        <v>2875</v>
      </c>
      <c r="G3553" s="6" t="s">
        <v>5224</v>
      </c>
      <c r="H3553" s="6" t="s">
        <v>38</v>
      </c>
      <c r="I3553" s="8" t="s">
        <v>39</v>
      </c>
      <c r="J3553" s="15" t="s">
        <v>7586</v>
      </c>
      <c r="K3553" s="7" t="s">
        <v>2878</v>
      </c>
      <c r="L3553" s="19">
        <v>348450</v>
      </c>
      <c r="M3553" s="19">
        <f t="shared" si="168"/>
        <v>348450</v>
      </c>
      <c r="N3553" s="11">
        <f>M3553*(1+VOTOS!$P$3%)^Q3553</f>
        <v>349460.27989756473</v>
      </c>
      <c r="O3553" s="54">
        <f t="shared" si="166"/>
        <v>349460.27989756473</v>
      </c>
      <c r="P3553" s="103">
        <f t="shared" si="167"/>
        <v>2.3255660185935185E-6</v>
      </c>
      <c r="Q3553" s="6">
        <v>24</v>
      </c>
      <c r="R3553" s="6"/>
      <c r="S3553" s="6" t="s">
        <v>11</v>
      </c>
      <c r="T3553" s="75"/>
    </row>
    <row r="3554" spans="1:20" s="47" customFormat="1" ht="14" x14ac:dyDescent="0.15">
      <c r="A3554" s="8" t="s">
        <v>415</v>
      </c>
      <c r="B3554" s="114" t="s">
        <v>416</v>
      </c>
      <c r="C3554" s="40" t="s">
        <v>65</v>
      </c>
      <c r="D3554" s="6" t="s">
        <v>912</v>
      </c>
      <c r="E3554" s="7" t="s">
        <v>913</v>
      </c>
      <c r="F3554" s="6" t="s">
        <v>2875</v>
      </c>
      <c r="G3554" s="6" t="s">
        <v>5224</v>
      </c>
      <c r="H3554" s="6" t="s">
        <v>38</v>
      </c>
      <c r="I3554" s="8" t="s">
        <v>39</v>
      </c>
      <c r="J3554" s="15" t="s">
        <v>7586</v>
      </c>
      <c r="K3554" s="7" t="s">
        <v>5210</v>
      </c>
      <c r="L3554" s="19">
        <v>2672269</v>
      </c>
      <c r="M3554" s="19">
        <f t="shared" si="168"/>
        <v>0</v>
      </c>
      <c r="N3554" s="11">
        <f>M3554*(1+VOTOS!$P$3%)^Q3554</f>
        <v>0</v>
      </c>
      <c r="O3554" s="54">
        <f t="shared" si="166"/>
        <v>2672269</v>
      </c>
      <c r="P3554" s="103">
        <f t="shared" si="167"/>
        <v>1.7783245583053143E-5</v>
      </c>
      <c r="Q3554" s="6">
        <v>0</v>
      </c>
      <c r="R3554" s="6"/>
      <c r="S3554" s="6" t="s">
        <v>11</v>
      </c>
      <c r="T3554" s="75"/>
    </row>
    <row r="3555" spans="1:20" s="47" customFormat="1" ht="14" x14ac:dyDescent="0.15">
      <c r="A3555" s="8" t="s">
        <v>415</v>
      </c>
      <c r="B3555" s="114" t="s">
        <v>416</v>
      </c>
      <c r="C3555" s="40" t="s">
        <v>65</v>
      </c>
      <c r="D3555" s="6" t="s">
        <v>912</v>
      </c>
      <c r="E3555" s="7" t="s">
        <v>913</v>
      </c>
      <c r="F3555" s="6" t="s">
        <v>2875</v>
      </c>
      <c r="G3555" s="6" t="s">
        <v>5224</v>
      </c>
      <c r="H3555" s="6" t="s">
        <v>38</v>
      </c>
      <c r="I3555" s="8" t="s">
        <v>39</v>
      </c>
      <c r="J3555" s="15" t="s">
        <v>7586</v>
      </c>
      <c r="K3555" s="7" t="s">
        <v>5122</v>
      </c>
      <c r="L3555" s="19">
        <v>348450</v>
      </c>
      <c r="M3555" s="19">
        <f t="shared" si="168"/>
        <v>0</v>
      </c>
      <c r="N3555" s="11">
        <f>M3555*(1+VOTOS!$P$3%)^Q3555</f>
        <v>0</v>
      </c>
      <c r="O3555" s="54">
        <f t="shared" si="166"/>
        <v>348450</v>
      </c>
      <c r="P3555" s="103">
        <f t="shared" si="167"/>
        <v>2.3188428722613133E-6</v>
      </c>
      <c r="Q3555" s="6">
        <v>0</v>
      </c>
      <c r="R3555" s="6"/>
      <c r="S3555" s="6" t="s">
        <v>11</v>
      </c>
      <c r="T3555" s="75"/>
    </row>
    <row r="3556" spans="1:20" s="47" customFormat="1" ht="14" x14ac:dyDescent="0.15">
      <c r="A3556" s="8" t="s">
        <v>415</v>
      </c>
      <c r="B3556" s="114" t="s">
        <v>416</v>
      </c>
      <c r="C3556" s="40" t="s">
        <v>65</v>
      </c>
      <c r="D3556" s="6" t="s">
        <v>633</v>
      </c>
      <c r="E3556" s="7" t="s">
        <v>634</v>
      </c>
      <c r="F3556" s="6" t="s">
        <v>2880</v>
      </c>
      <c r="G3556" s="6" t="s">
        <v>4936</v>
      </c>
      <c r="H3556" s="6" t="s">
        <v>38</v>
      </c>
      <c r="I3556" s="8" t="s">
        <v>39</v>
      </c>
      <c r="J3556" s="15" t="s">
        <v>7586</v>
      </c>
      <c r="K3556" s="7" t="s">
        <v>2883</v>
      </c>
      <c r="L3556" s="19">
        <v>5849682</v>
      </c>
      <c r="M3556" s="19">
        <f t="shared" si="168"/>
        <v>5849682</v>
      </c>
      <c r="N3556" s="11">
        <f>M3556*(1+VOTOS!$P$3%)^Q3556</f>
        <v>6052830.7204957567</v>
      </c>
      <c r="O3556" s="54">
        <f t="shared" si="166"/>
        <v>6052830.7204957567</v>
      </c>
      <c r="P3556" s="103">
        <f t="shared" si="167"/>
        <v>4.0279992461546551E-5</v>
      </c>
      <c r="Q3556" s="48">
        <v>283</v>
      </c>
      <c r="R3556" s="48"/>
      <c r="S3556" s="48" t="s">
        <v>11</v>
      </c>
      <c r="T3556" s="75"/>
    </row>
    <row r="3557" spans="1:20" s="47" customFormat="1" ht="14" x14ac:dyDescent="0.15">
      <c r="A3557" s="8" t="s">
        <v>415</v>
      </c>
      <c r="B3557" s="114" t="s">
        <v>416</v>
      </c>
      <c r="C3557" s="40" t="s">
        <v>65</v>
      </c>
      <c r="D3557" s="6" t="s">
        <v>633</v>
      </c>
      <c r="E3557" s="7" t="s">
        <v>634</v>
      </c>
      <c r="F3557" s="6" t="s">
        <v>2880</v>
      </c>
      <c r="G3557" s="6" t="s">
        <v>4936</v>
      </c>
      <c r="H3557" s="6" t="s">
        <v>38</v>
      </c>
      <c r="I3557" s="8" t="s">
        <v>39</v>
      </c>
      <c r="J3557" s="15" t="s">
        <v>7586</v>
      </c>
      <c r="K3557" s="7" t="s">
        <v>2881</v>
      </c>
      <c r="L3557" s="19">
        <v>5115512</v>
      </c>
      <c r="M3557" s="19">
        <f t="shared" si="168"/>
        <v>5115512</v>
      </c>
      <c r="N3557" s="11">
        <f>M3557*(1+VOTOS!$P$3%)^Q3557</f>
        <v>5284232.5659238668</v>
      </c>
      <c r="O3557" s="54">
        <f t="shared" si="166"/>
        <v>5284232.5659238668</v>
      </c>
      <c r="P3557" s="103">
        <f t="shared" si="167"/>
        <v>3.5165174403396957E-5</v>
      </c>
      <c r="Q3557" s="48">
        <v>269</v>
      </c>
      <c r="R3557" s="48"/>
      <c r="S3557" s="48" t="s">
        <v>11</v>
      </c>
    </row>
    <row r="3558" spans="1:20" s="47" customFormat="1" ht="14" x14ac:dyDescent="0.15">
      <c r="A3558" s="8" t="s">
        <v>415</v>
      </c>
      <c r="B3558" s="114" t="s">
        <v>416</v>
      </c>
      <c r="C3558" s="40" t="s">
        <v>65</v>
      </c>
      <c r="D3558" s="6" t="s">
        <v>633</v>
      </c>
      <c r="E3558" s="7" t="s">
        <v>634</v>
      </c>
      <c r="F3558" s="6" t="s">
        <v>2880</v>
      </c>
      <c r="G3558" s="6" t="s">
        <v>4936</v>
      </c>
      <c r="H3558" s="6" t="s">
        <v>38</v>
      </c>
      <c r="I3558" s="8" t="s">
        <v>39</v>
      </c>
      <c r="J3558" s="15" t="s">
        <v>7586</v>
      </c>
      <c r="K3558" s="7" t="s">
        <v>2884</v>
      </c>
      <c r="L3558" s="19">
        <v>1600938</v>
      </c>
      <c r="M3558" s="19">
        <f t="shared" si="168"/>
        <v>1600938</v>
      </c>
      <c r="N3558" s="11">
        <f>M3558*(1+VOTOS!$P$3%)^Q3558</f>
        <v>1653740.3715649622</v>
      </c>
      <c r="O3558" s="54">
        <f t="shared" si="166"/>
        <v>1653740.3715649622</v>
      </c>
      <c r="P3558" s="103">
        <f t="shared" si="167"/>
        <v>1.1005206121894644E-5</v>
      </c>
      <c r="Q3558" s="6">
        <v>269</v>
      </c>
      <c r="R3558" s="6"/>
      <c r="S3558" s="6" t="s">
        <v>11</v>
      </c>
      <c r="T3558" s="75"/>
    </row>
    <row r="3559" spans="1:20" s="47" customFormat="1" ht="14" x14ac:dyDescent="0.15">
      <c r="A3559" s="8" t="s">
        <v>415</v>
      </c>
      <c r="B3559" s="114" t="s">
        <v>416</v>
      </c>
      <c r="C3559" s="40" t="s">
        <v>65</v>
      </c>
      <c r="D3559" s="6" t="s">
        <v>633</v>
      </c>
      <c r="E3559" s="7" t="s">
        <v>634</v>
      </c>
      <c r="F3559" s="6" t="s">
        <v>2880</v>
      </c>
      <c r="G3559" s="6" t="s">
        <v>4936</v>
      </c>
      <c r="H3559" s="6" t="s">
        <v>38</v>
      </c>
      <c r="I3559" s="8" t="s">
        <v>39</v>
      </c>
      <c r="J3559" s="15" t="s">
        <v>7586</v>
      </c>
      <c r="K3559" s="7" t="s">
        <v>2882</v>
      </c>
      <c r="L3559" s="19">
        <v>1062550</v>
      </c>
      <c r="M3559" s="19">
        <f t="shared" si="168"/>
        <v>1062550</v>
      </c>
      <c r="N3559" s="11">
        <f>M3559*(1+VOTOS!$P$3%)^Q3559</f>
        <v>1097595.1797048671</v>
      </c>
      <c r="O3559" s="54">
        <f t="shared" si="166"/>
        <v>1097595.1797048671</v>
      </c>
      <c r="P3559" s="103">
        <f t="shared" si="167"/>
        <v>7.3042065119443434E-6</v>
      </c>
      <c r="Q3559" s="48">
        <v>269</v>
      </c>
      <c r="R3559" s="48"/>
      <c r="S3559" s="48" t="s">
        <v>11</v>
      </c>
      <c r="T3559" s="75"/>
    </row>
    <row r="3560" spans="1:20" s="47" customFormat="1" ht="14" x14ac:dyDescent="0.15">
      <c r="A3560" s="8" t="s">
        <v>415</v>
      </c>
      <c r="B3560" s="114" t="s">
        <v>416</v>
      </c>
      <c r="C3560" s="40" t="s">
        <v>65</v>
      </c>
      <c r="D3560" s="6" t="s">
        <v>633</v>
      </c>
      <c r="E3560" s="7" t="s">
        <v>634</v>
      </c>
      <c r="F3560" s="6" t="s">
        <v>2880</v>
      </c>
      <c r="G3560" s="6" t="s">
        <v>4936</v>
      </c>
      <c r="H3560" s="6" t="s">
        <v>38</v>
      </c>
      <c r="I3560" s="8" t="s">
        <v>39</v>
      </c>
      <c r="J3560" s="15" t="s">
        <v>7586</v>
      </c>
      <c r="K3560" s="7" t="s">
        <v>2885</v>
      </c>
      <c r="L3560" s="19">
        <v>976748</v>
      </c>
      <c r="M3560" s="19">
        <f t="shared" si="168"/>
        <v>976748</v>
      </c>
      <c r="N3560" s="11">
        <f>M3560*(1+VOTOS!$P$3%)^Q3560</f>
        <v>1011034.4875044503</v>
      </c>
      <c r="O3560" s="54">
        <f t="shared" si="166"/>
        <v>1011034.4875044503</v>
      </c>
      <c r="P3560" s="103">
        <f t="shared" si="167"/>
        <v>6.7281679292870267E-6</v>
      </c>
      <c r="Q3560" s="6">
        <v>286</v>
      </c>
      <c r="R3560" s="6"/>
      <c r="S3560" s="6" t="s">
        <v>11</v>
      </c>
      <c r="T3560" s="75"/>
    </row>
    <row r="3561" spans="1:20" s="47" customFormat="1" ht="14" x14ac:dyDescent="0.15">
      <c r="A3561" s="8" t="s">
        <v>415</v>
      </c>
      <c r="B3561" s="114" t="s">
        <v>416</v>
      </c>
      <c r="C3561" s="40" t="s">
        <v>65</v>
      </c>
      <c r="D3561" s="6" t="s">
        <v>1162</v>
      </c>
      <c r="E3561" s="7" t="s">
        <v>1163</v>
      </c>
      <c r="F3561" s="6" t="s">
        <v>2886</v>
      </c>
      <c r="G3561" s="6" t="s">
        <v>4936</v>
      </c>
      <c r="H3561" s="6" t="s">
        <v>38</v>
      </c>
      <c r="I3561" s="8" t="s">
        <v>39</v>
      </c>
      <c r="J3561" s="15" t="s">
        <v>7586</v>
      </c>
      <c r="K3561" s="7" t="s">
        <v>2888</v>
      </c>
      <c r="L3561" s="19">
        <v>2844797</v>
      </c>
      <c r="M3561" s="19">
        <f t="shared" si="168"/>
        <v>2844797</v>
      </c>
      <c r="N3561" s="11">
        <f>M3561*(1+VOTOS!$P$3%)^Q3561</f>
        <v>2860626.813769104</v>
      </c>
      <c r="O3561" s="54">
        <f t="shared" si="166"/>
        <v>2860626.813769104</v>
      </c>
      <c r="P3561" s="103">
        <f t="shared" si="167"/>
        <v>1.9036717168340016E-5</v>
      </c>
      <c r="Q3561" s="48">
        <v>46</v>
      </c>
      <c r="R3561" s="48"/>
      <c r="S3561" s="48" t="s">
        <v>11</v>
      </c>
      <c r="T3561" s="75"/>
    </row>
    <row r="3562" spans="1:20" s="47" customFormat="1" ht="14" x14ac:dyDescent="0.15">
      <c r="A3562" s="8" t="s">
        <v>415</v>
      </c>
      <c r="B3562" s="114" t="s">
        <v>416</v>
      </c>
      <c r="C3562" s="40" t="s">
        <v>65</v>
      </c>
      <c r="D3562" s="6" t="s">
        <v>1162</v>
      </c>
      <c r="E3562" s="7" t="s">
        <v>1163</v>
      </c>
      <c r="F3562" s="6" t="s">
        <v>2886</v>
      </c>
      <c r="G3562" s="6" t="s">
        <v>4936</v>
      </c>
      <c r="H3562" s="6" t="s">
        <v>38</v>
      </c>
      <c r="I3562" s="8" t="s">
        <v>39</v>
      </c>
      <c r="J3562" s="15" t="s">
        <v>7586</v>
      </c>
      <c r="K3562" s="7" t="s">
        <v>2887</v>
      </c>
      <c r="L3562" s="19">
        <v>401731</v>
      </c>
      <c r="M3562" s="19">
        <f t="shared" si="168"/>
        <v>401731</v>
      </c>
      <c r="N3562" s="11">
        <f>M3562*(1+VOTOS!$P$3%)^Q3562</f>
        <v>402701.3993943549</v>
      </c>
      <c r="O3562" s="54">
        <f t="shared" si="166"/>
        <v>402701.3993943549</v>
      </c>
      <c r="P3562" s="103">
        <f t="shared" si="167"/>
        <v>2.6798716304642166E-6</v>
      </c>
      <c r="Q3562" s="6">
        <v>20</v>
      </c>
      <c r="R3562" s="6"/>
      <c r="S3562" s="6" t="s">
        <v>11</v>
      </c>
      <c r="T3562" s="75"/>
    </row>
    <row r="3563" spans="1:20" s="47" customFormat="1" ht="14" x14ac:dyDescent="0.15">
      <c r="A3563" s="8" t="s">
        <v>415</v>
      </c>
      <c r="B3563" s="114" t="s">
        <v>416</v>
      </c>
      <c r="C3563" s="40" t="s">
        <v>65</v>
      </c>
      <c r="D3563" s="6" t="s">
        <v>1162</v>
      </c>
      <c r="E3563" s="7" t="s">
        <v>1163</v>
      </c>
      <c r="F3563" s="6" t="s">
        <v>2886</v>
      </c>
      <c r="G3563" s="6" t="s">
        <v>4936</v>
      </c>
      <c r="H3563" s="6" t="s">
        <v>38</v>
      </c>
      <c r="I3563" s="8" t="s">
        <v>39</v>
      </c>
      <c r="J3563" s="15" t="s">
        <v>7586</v>
      </c>
      <c r="K3563" s="7" t="s">
        <v>2889</v>
      </c>
      <c r="L3563" s="19">
        <v>268335</v>
      </c>
      <c r="M3563" s="19">
        <f t="shared" si="168"/>
        <v>268335</v>
      </c>
      <c r="N3563" s="11">
        <f>M3563*(1+VOTOS!$P$3%)^Q3563</f>
        <v>269828.14452937501</v>
      </c>
      <c r="O3563" s="54">
        <f t="shared" si="166"/>
        <v>269828.14452937501</v>
      </c>
      <c r="P3563" s="103">
        <f t="shared" si="167"/>
        <v>1.7956351547637733E-6</v>
      </c>
      <c r="Q3563" s="48">
        <v>46</v>
      </c>
      <c r="R3563" s="48"/>
      <c r="S3563" s="48" t="s">
        <v>11</v>
      </c>
      <c r="T3563" s="75"/>
    </row>
    <row r="3564" spans="1:20" s="47" customFormat="1" ht="14" x14ac:dyDescent="0.15">
      <c r="A3564" s="8" t="s">
        <v>415</v>
      </c>
      <c r="B3564" s="114" t="s">
        <v>416</v>
      </c>
      <c r="C3564" s="40" t="s">
        <v>65</v>
      </c>
      <c r="D3564" s="6" t="s">
        <v>1162</v>
      </c>
      <c r="E3564" s="7" t="s">
        <v>1163</v>
      </c>
      <c r="F3564" s="6" t="s">
        <v>2886</v>
      </c>
      <c r="G3564" s="6" t="s">
        <v>4936</v>
      </c>
      <c r="H3564" s="6" t="s">
        <v>38</v>
      </c>
      <c r="I3564" s="8" t="s">
        <v>39</v>
      </c>
      <c r="J3564" s="15" t="s">
        <v>7586</v>
      </c>
      <c r="K3564" s="7" t="s">
        <v>5107</v>
      </c>
      <c r="L3564" s="19">
        <v>2288065</v>
      </c>
      <c r="M3564" s="19">
        <f t="shared" si="168"/>
        <v>0</v>
      </c>
      <c r="N3564" s="11">
        <f>M3564*(1+VOTOS!$P$3%)^Q3564</f>
        <v>0</v>
      </c>
      <c r="O3564" s="54">
        <f t="shared" si="166"/>
        <v>2288065</v>
      </c>
      <c r="P3564" s="103">
        <f t="shared" si="167"/>
        <v>1.5226469268246757E-5</v>
      </c>
      <c r="Q3564" s="6">
        <v>0</v>
      </c>
      <c r="R3564" s="6"/>
      <c r="S3564" s="6" t="s">
        <v>11</v>
      </c>
      <c r="T3564" s="75"/>
    </row>
    <row r="3565" spans="1:20" s="47" customFormat="1" ht="14" x14ac:dyDescent="0.15">
      <c r="A3565" s="8" t="s">
        <v>415</v>
      </c>
      <c r="B3565" s="114" t="s">
        <v>416</v>
      </c>
      <c r="C3565" s="40" t="s">
        <v>65</v>
      </c>
      <c r="D3565" s="6" t="s">
        <v>1162</v>
      </c>
      <c r="E3565" s="7" t="s">
        <v>1163</v>
      </c>
      <c r="F3565" s="6" t="s">
        <v>2886</v>
      </c>
      <c r="G3565" s="6" t="s">
        <v>4936</v>
      </c>
      <c r="H3565" s="6" t="s">
        <v>38</v>
      </c>
      <c r="I3565" s="8" t="s">
        <v>39</v>
      </c>
      <c r="J3565" s="15" t="s">
        <v>7586</v>
      </c>
      <c r="K3565" s="7" t="s">
        <v>5108</v>
      </c>
      <c r="L3565" s="19">
        <v>129826</v>
      </c>
      <c r="M3565" s="19">
        <f t="shared" si="168"/>
        <v>0</v>
      </c>
      <c r="N3565" s="11">
        <f>M3565*(1+VOTOS!$P$3%)^Q3565</f>
        <v>0</v>
      </c>
      <c r="O3565" s="54">
        <f t="shared" si="166"/>
        <v>129826</v>
      </c>
      <c r="P3565" s="103">
        <f t="shared" si="167"/>
        <v>8.6395779806054604E-7</v>
      </c>
      <c r="Q3565" s="6">
        <v>0</v>
      </c>
      <c r="R3565" s="6"/>
      <c r="S3565" s="6" t="s">
        <v>11</v>
      </c>
      <c r="T3565" s="75"/>
    </row>
    <row r="3566" spans="1:20" s="47" customFormat="1" ht="14" x14ac:dyDescent="0.15">
      <c r="A3566" s="8" t="s">
        <v>415</v>
      </c>
      <c r="B3566" s="114" t="s">
        <v>416</v>
      </c>
      <c r="C3566" s="40" t="s">
        <v>65</v>
      </c>
      <c r="D3566" s="6" t="s">
        <v>1162</v>
      </c>
      <c r="E3566" s="7" t="s">
        <v>1163</v>
      </c>
      <c r="F3566" s="6" t="s">
        <v>2886</v>
      </c>
      <c r="G3566" s="6" t="s">
        <v>4936</v>
      </c>
      <c r="H3566" s="6" t="s">
        <v>38</v>
      </c>
      <c r="I3566" s="8" t="s">
        <v>39</v>
      </c>
      <c r="J3566" s="15" t="s">
        <v>7586</v>
      </c>
      <c r="K3566" s="17" t="s">
        <v>7611</v>
      </c>
      <c r="L3566" s="19">
        <v>3704336.4</v>
      </c>
      <c r="M3566" s="19">
        <f t="shared" si="168"/>
        <v>0</v>
      </c>
      <c r="N3566" s="11">
        <f>M3566*(1+VOTOS!$P$3%)^Q3566</f>
        <v>0</v>
      </c>
      <c r="O3566" s="54">
        <f t="shared" si="166"/>
        <v>3704336.4</v>
      </c>
      <c r="P3566" s="103">
        <f t="shared" si="167"/>
        <v>2.4651381999133689E-5</v>
      </c>
      <c r="Q3566" s="6">
        <v>0</v>
      </c>
      <c r="R3566" s="6"/>
      <c r="S3566" s="6" t="s">
        <v>11</v>
      </c>
    </row>
    <row r="3567" spans="1:20" s="47" customFormat="1" ht="14" x14ac:dyDescent="0.15">
      <c r="A3567" s="8" t="s">
        <v>415</v>
      </c>
      <c r="B3567" s="114" t="s">
        <v>416</v>
      </c>
      <c r="C3567" s="40" t="s">
        <v>65</v>
      </c>
      <c r="D3567" s="6" t="s">
        <v>1175</v>
      </c>
      <c r="E3567" s="7" t="s">
        <v>1176</v>
      </c>
      <c r="F3567" s="6" t="s">
        <v>5010</v>
      </c>
      <c r="G3567" s="6" t="s">
        <v>5224</v>
      </c>
      <c r="H3567" s="6" t="s">
        <v>38</v>
      </c>
      <c r="I3567" s="8" t="s">
        <v>39</v>
      </c>
      <c r="J3567" s="15" t="s">
        <v>7586</v>
      </c>
      <c r="K3567" s="7" t="s">
        <v>5011</v>
      </c>
      <c r="L3567" s="19">
        <v>3379488</v>
      </c>
      <c r="M3567" s="19">
        <f t="shared" si="168"/>
        <v>0</v>
      </c>
      <c r="N3567" s="11">
        <f>M3567*(1+VOTOS!$P$3%)^Q3567</f>
        <v>0</v>
      </c>
      <c r="O3567" s="54">
        <f t="shared" si="166"/>
        <v>3379488</v>
      </c>
      <c r="P3567" s="103">
        <f t="shared" si="167"/>
        <v>2.248960155170797E-5</v>
      </c>
      <c r="Q3567" s="6">
        <v>0</v>
      </c>
      <c r="R3567" s="6"/>
      <c r="S3567" s="6" t="s">
        <v>11</v>
      </c>
    </row>
    <row r="3568" spans="1:20" s="47" customFormat="1" ht="14" x14ac:dyDescent="0.15">
      <c r="A3568" s="8" t="s">
        <v>415</v>
      </c>
      <c r="B3568" s="114" t="s">
        <v>416</v>
      </c>
      <c r="C3568" s="40" t="s">
        <v>65</v>
      </c>
      <c r="D3568" s="6" t="s">
        <v>714</v>
      </c>
      <c r="E3568" s="7" t="s">
        <v>715</v>
      </c>
      <c r="F3568" s="6" t="s">
        <v>2890</v>
      </c>
      <c r="G3568" s="6" t="s">
        <v>4936</v>
      </c>
      <c r="H3568" s="6" t="s">
        <v>38</v>
      </c>
      <c r="I3568" s="8" t="s">
        <v>39</v>
      </c>
      <c r="J3568" s="15" t="s">
        <v>7586</v>
      </c>
      <c r="K3568" s="7" t="s">
        <v>2896</v>
      </c>
      <c r="L3568" s="19">
        <v>1840605</v>
      </c>
      <c r="M3568" s="19">
        <f t="shared" si="168"/>
        <v>0</v>
      </c>
      <c r="N3568" s="11">
        <f>M3568*(1+VOTOS!$P$3%)^Q3568</f>
        <v>0</v>
      </c>
      <c r="O3568" s="54">
        <f t="shared" si="166"/>
        <v>1840605</v>
      </c>
      <c r="P3568" s="103">
        <f t="shared" si="167"/>
        <v>1.2248740952499741E-5</v>
      </c>
      <c r="Q3568" s="6">
        <v>0</v>
      </c>
      <c r="R3568" s="6"/>
      <c r="S3568" s="6" t="s">
        <v>11</v>
      </c>
    </row>
    <row r="3569" spans="1:20" s="47" customFormat="1" ht="14" x14ac:dyDescent="0.15">
      <c r="A3569" s="8" t="s">
        <v>415</v>
      </c>
      <c r="B3569" s="114" t="s">
        <v>416</v>
      </c>
      <c r="C3569" s="40" t="s">
        <v>65</v>
      </c>
      <c r="D3569" s="6" t="s">
        <v>714</v>
      </c>
      <c r="E3569" s="7" t="s">
        <v>715</v>
      </c>
      <c r="F3569" s="6" t="s">
        <v>2890</v>
      </c>
      <c r="G3569" s="6" t="s">
        <v>4936</v>
      </c>
      <c r="H3569" s="6" t="s">
        <v>38</v>
      </c>
      <c r="I3569" s="8" t="s">
        <v>39</v>
      </c>
      <c r="J3569" s="15" t="s">
        <v>7586</v>
      </c>
      <c r="K3569" s="7" t="s">
        <v>2893</v>
      </c>
      <c r="L3569" s="19">
        <v>1716372</v>
      </c>
      <c r="M3569" s="19">
        <f t="shared" si="168"/>
        <v>0</v>
      </c>
      <c r="N3569" s="11">
        <f>M3569*(1+VOTOS!$P$3%)^Q3569</f>
        <v>0</v>
      </c>
      <c r="O3569" s="54">
        <f t="shared" si="166"/>
        <v>1716372</v>
      </c>
      <c r="P3569" s="103">
        <f t="shared" si="167"/>
        <v>1.1422003094701951E-5</v>
      </c>
      <c r="Q3569" s="6">
        <v>0</v>
      </c>
      <c r="R3569" s="6"/>
      <c r="S3569" s="6" t="s">
        <v>11</v>
      </c>
    </row>
    <row r="3570" spans="1:20" s="47" customFormat="1" ht="14" x14ac:dyDescent="0.15">
      <c r="A3570" s="8" t="s">
        <v>415</v>
      </c>
      <c r="B3570" s="114" t="s">
        <v>416</v>
      </c>
      <c r="C3570" s="40" t="s">
        <v>65</v>
      </c>
      <c r="D3570" s="6" t="s">
        <v>714</v>
      </c>
      <c r="E3570" s="7" t="s">
        <v>715</v>
      </c>
      <c r="F3570" s="6" t="s">
        <v>2890</v>
      </c>
      <c r="G3570" s="6" t="s">
        <v>4936</v>
      </c>
      <c r="H3570" s="6" t="s">
        <v>38</v>
      </c>
      <c r="I3570" s="8" t="s">
        <v>39</v>
      </c>
      <c r="J3570" s="15" t="s">
        <v>7586</v>
      </c>
      <c r="K3570" s="7" t="s">
        <v>2897</v>
      </c>
      <c r="L3570" s="19">
        <v>2088253</v>
      </c>
      <c r="M3570" s="19">
        <f t="shared" si="168"/>
        <v>2088253</v>
      </c>
      <c r="N3570" s="11">
        <f>M3570*(1+VOTOS!$P$3%)^Q3570</f>
        <v>2162599.5687990636</v>
      </c>
      <c r="O3570" s="54">
        <f t="shared" si="166"/>
        <v>2162599.5687990636</v>
      </c>
      <c r="P3570" s="103">
        <f t="shared" si="167"/>
        <v>1.4391529905768686E-5</v>
      </c>
      <c r="Q3570" s="6">
        <v>290</v>
      </c>
      <c r="R3570" s="6"/>
      <c r="S3570" s="6" t="s">
        <v>11</v>
      </c>
    </row>
    <row r="3571" spans="1:20" s="47" customFormat="1" ht="14" x14ac:dyDescent="0.15">
      <c r="A3571" s="8" t="s">
        <v>415</v>
      </c>
      <c r="B3571" s="114" t="s">
        <v>416</v>
      </c>
      <c r="C3571" s="40" t="s">
        <v>65</v>
      </c>
      <c r="D3571" s="6" t="s">
        <v>714</v>
      </c>
      <c r="E3571" s="7" t="s">
        <v>715</v>
      </c>
      <c r="F3571" s="6" t="s">
        <v>2890</v>
      </c>
      <c r="G3571" s="6" t="s">
        <v>4936</v>
      </c>
      <c r="H3571" s="6" t="s">
        <v>38</v>
      </c>
      <c r="I3571" s="8" t="s">
        <v>39</v>
      </c>
      <c r="J3571" s="15" t="s">
        <v>7586</v>
      </c>
      <c r="K3571" s="7" t="s">
        <v>2891</v>
      </c>
      <c r="L3571" s="19">
        <v>470307</v>
      </c>
      <c r="M3571" s="19">
        <f t="shared" si="168"/>
        <v>470307</v>
      </c>
      <c r="N3571" s="11">
        <f>M3571*(1+VOTOS!$P$3%)^Q3571</f>
        <v>472182.95005727629</v>
      </c>
      <c r="O3571" s="54">
        <f t="shared" si="166"/>
        <v>472182.95005727629</v>
      </c>
      <c r="P3571" s="103">
        <f t="shared" si="167"/>
        <v>3.1422530295412106E-6</v>
      </c>
      <c r="Q3571" s="6">
        <v>33</v>
      </c>
      <c r="R3571" s="6"/>
      <c r="S3571" s="6" t="s">
        <v>11</v>
      </c>
    </row>
    <row r="3572" spans="1:20" s="47" customFormat="1" ht="14" x14ac:dyDescent="0.15">
      <c r="A3572" s="8" t="s">
        <v>415</v>
      </c>
      <c r="B3572" s="114" t="s">
        <v>416</v>
      </c>
      <c r="C3572" s="40" t="s">
        <v>65</v>
      </c>
      <c r="D3572" s="6" t="s">
        <v>714</v>
      </c>
      <c r="E3572" s="7" t="s">
        <v>715</v>
      </c>
      <c r="F3572" s="6" t="s">
        <v>2890</v>
      </c>
      <c r="G3572" s="6" t="s">
        <v>4936</v>
      </c>
      <c r="H3572" s="6" t="s">
        <v>38</v>
      </c>
      <c r="I3572" s="8" t="s">
        <v>39</v>
      </c>
      <c r="J3572" s="15" t="s">
        <v>7586</v>
      </c>
      <c r="K3572" s="7" t="s">
        <v>2892</v>
      </c>
      <c r="L3572" s="19">
        <v>1961568</v>
      </c>
      <c r="M3572" s="19">
        <f t="shared" si="168"/>
        <v>1961568</v>
      </c>
      <c r="N3572" s="11">
        <f>M3572*(1+VOTOS!$P$3%)^Q3572</f>
        <v>1995699.2209031181</v>
      </c>
      <c r="O3572" s="54">
        <f t="shared" si="166"/>
        <v>1995699.2209031181</v>
      </c>
      <c r="P3572" s="103">
        <f t="shared" si="167"/>
        <v>1.328085209805898E-5</v>
      </c>
      <c r="Q3572" s="6">
        <v>143</v>
      </c>
      <c r="R3572" s="6"/>
      <c r="S3572" s="6" t="s">
        <v>11</v>
      </c>
      <c r="T3572" s="75"/>
    </row>
    <row r="3573" spans="1:20" s="47" customFormat="1" ht="14" x14ac:dyDescent="0.15">
      <c r="A3573" s="8" t="s">
        <v>415</v>
      </c>
      <c r="B3573" s="114" t="s">
        <v>416</v>
      </c>
      <c r="C3573" s="40" t="s">
        <v>65</v>
      </c>
      <c r="D3573" s="6" t="s">
        <v>714</v>
      </c>
      <c r="E3573" s="7" t="s">
        <v>715</v>
      </c>
      <c r="F3573" s="6" t="s">
        <v>2890</v>
      </c>
      <c r="G3573" s="6" t="s">
        <v>4936</v>
      </c>
      <c r="H3573" s="6" t="s">
        <v>38</v>
      </c>
      <c r="I3573" s="8" t="s">
        <v>39</v>
      </c>
      <c r="J3573" s="15" t="s">
        <v>7586</v>
      </c>
      <c r="K3573" s="7" t="s">
        <v>2894</v>
      </c>
      <c r="L3573" s="19">
        <v>980784</v>
      </c>
      <c r="M3573" s="19">
        <f t="shared" si="168"/>
        <v>980784</v>
      </c>
      <c r="N3573" s="11">
        <f>M3573*(1+VOTOS!$P$3%)^Q3573</f>
        <v>1010081.5690613517</v>
      </c>
      <c r="O3573" s="54">
        <f t="shared" si="166"/>
        <v>1010081.5690613517</v>
      </c>
      <c r="P3573" s="103">
        <f t="shared" si="167"/>
        <v>6.7218265083094819E-6</v>
      </c>
      <c r="Q3573" s="6">
        <v>244</v>
      </c>
      <c r="R3573" s="6"/>
      <c r="S3573" s="6" t="s">
        <v>11</v>
      </c>
      <c r="T3573" s="75"/>
    </row>
    <row r="3574" spans="1:20" s="47" customFormat="1" ht="14" x14ac:dyDescent="0.15">
      <c r="A3574" s="8" t="s">
        <v>415</v>
      </c>
      <c r="B3574" s="114" t="s">
        <v>416</v>
      </c>
      <c r="C3574" s="40" t="s">
        <v>65</v>
      </c>
      <c r="D3574" s="6" t="s">
        <v>714</v>
      </c>
      <c r="E3574" s="7" t="s">
        <v>715</v>
      </c>
      <c r="F3574" s="6" t="s">
        <v>2890</v>
      </c>
      <c r="G3574" s="6" t="s">
        <v>4936</v>
      </c>
      <c r="H3574" s="6" t="s">
        <v>38</v>
      </c>
      <c r="I3574" s="8" t="s">
        <v>39</v>
      </c>
      <c r="J3574" s="15" t="s">
        <v>7586</v>
      </c>
      <c r="K3574" s="7" t="s">
        <v>2899</v>
      </c>
      <c r="L3574" s="19">
        <v>902321</v>
      </c>
      <c r="M3574" s="19">
        <f t="shared" si="168"/>
        <v>902321</v>
      </c>
      <c r="N3574" s="11">
        <f>M3574*(1+VOTOS!$P$3%)^Q3574</f>
        <v>918021.35674344318</v>
      </c>
      <c r="O3574" s="54">
        <f t="shared" si="166"/>
        <v>918021.35674344318</v>
      </c>
      <c r="P3574" s="103">
        <f t="shared" si="167"/>
        <v>6.1091900693591438E-6</v>
      </c>
      <c r="Q3574" s="6">
        <v>143</v>
      </c>
      <c r="R3574" s="6"/>
      <c r="S3574" s="6" t="s">
        <v>11</v>
      </c>
      <c r="T3574" s="75"/>
    </row>
    <row r="3575" spans="1:20" s="47" customFormat="1" ht="14" x14ac:dyDescent="0.15">
      <c r="A3575" s="8" t="s">
        <v>415</v>
      </c>
      <c r="B3575" s="114" t="s">
        <v>416</v>
      </c>
      <c r="C3575" s="40" t="s">
        <v>65</v>
      </c>
      <c r="D3575" s="6" t="s">
        <v>714</v>
      </c>
      <c r="E3575" s="7" t="s">
        <v>715</v>
      </c>
      <c r="F3575" s="6" t="s">
        <v>2890</v>
      </c>
      <c r="G3575" s="6" t="s">
        <v>4936</v>
      </c>
      <c r="H3575" s="6" t="s">
        <v>38</v>
      </c>
      <c r="I3575" s="8" t="s">
        <v>39</v>
      </c>
      <c r="J3575" s="15" t="s">
        <v>7586</v>
      </c>
      <c r="K3575" s="7" t="s">
        <v>2898</v>
      </c>
      <c r="L3575" s="19">
        <v>838320</v>
      </c>
      <c r="M3575" s="19">
        <f t="shared" si="168"/>
        <v>838320</v>
      </c>
      <c r="N3575" s="11">
        <f>M3575*(1+VOTOS!$P$3%)^Q3575</f>
        <v>854554.53147065348</v>
      </c>
      <c r="O3575" s="54">
        <f t="shared" si="166"/>
        <v>854554.53147065348</v>
      </c>
      <c r="P3575" s="103">
        <f t="shared" si="167"/>
        <v>5.6868350818175664E-6</v>
      </c>
      <c r="Q3575" s="6">
        <v>159</v>
      </c>
      <c r="R3575" s="6"/>
      <c r="S3575" s="6" t="s">
        <v>11</v>
      </c>
      <c r="T3575" s="75"/>
    </row>
    <row r="3576" spans="1:20" s="47" customFormat="1" ht="14" x14ac:dyDescent="0.15">
      <c r="A3576" s="8" t="s">
        <v>415</v>
      </c>
      <c r="B3576" s="114" t="s">
        <v>416</v>
      </c>
      <c r="C3576" s="40" t="s">
        <v>65</v>
      </c>
      <c r="D3576" s="6" t="s">
        <v>714</v>
      </c>
      <c r="E3576" s="7" t="s">
        <v>715</v>
      </c>
      <c r="F3576" s="6" t="s">
        <v>2890</v>
      </c>
      <c r="G3576" s="6" t="s">
        <v>4936</v>
      </c>
      <c r="H3576" s="6" t="s">
        <v>38</v>
      </c>
      <c r="I3576" s="8" t="s">
        <v>39</v>
      </c>
      <c r="J3576" s="15" t="s">
        <v>7586</v>
      </c>
      <c r="K3576" s="7" t="s">
        <v>2895</v>
      </c>
      <c r="L3576" s="19">
        <v>670656</v>
      </c>
      <c r="M3576" s="19">
        <f t="shared" si="168"/>
        <v>670656</v>
      </c>
      <c r="N3576" s="11">
        <f>M3576*(1+VOTOS!$P$3%)^Q3576</f>
        <v>684799.16723391856</v>
      </c>
      <c r="O3576" s="54">
        <f t="shared" si="166"/>
        <v>684799.16723391856</v>
      </c>
      <c r="P3576" s="103">
        <f t="shared" si="167"/>
        <v>4.5571578931578571E-6</v>
      </c>
      <c r="Q3576" s="6">
        <v>173</v>
      </c>
      <c r="R3576" s="6"/>
      <c r="S3576" s="6" t="s">
        <v>11</v>
      </c>
    </row>
    <row r="3577" spans="1:20" s="47" customFormat="1" ht="14" x14ac:dyDescent="0.15">
      <c r="A3577" s="8" t="s">
        <v>415</v>
      </c>
      <c r="B3577" s="114" t="s">
        <v>416</v>
      </c>
      <c r="C3577" s="40" t="s">
        <v>65</v>
      </c>
      <c r="D3577" s="6" t="s">
        <v>1635</v>
      </c>
      <c r="E3577" s="7" t="s">
        <v>1636</v>
      </c>
      <c r="F3577" s="6" t="s">
        <v>6473</v>
      </c>
      <c r="G3577" s="6" t="s">
        <v>5224</v>
      </c>
      <c r="H3577" s="6" t="s">
        <v>38</v>
      </c>
      <c r="I3577" s="8" t="s">
        <v>39</v>
      </c>
      <c r="J3577" s="15" t="s">
        <v>7586</v>
      </c>
      <c r="K3577" s="7" t="s">
        <v>2900</v>
      </c>
      <c r="L3577" s="19">
        <v>886550</v>
      </c>
      <c r="M3577" s="19">
        <f t="shared" si="168"/>
        <v>886550</v>
      </c>
      <c r="N3577" s="11">
        <f>M3577*(1+VOTOS!$P$3%)^Q3577</f>
        <v>889334.96023865009</v>
      </c>
      <c r="O3577" s="54">
        <f t="shared" si="166"/>
        <v>889334.96023865009</v>
      </c>
      <c r="P3577" s="103">
        <f t="shared" si="167"/>
        <v>5.918289664520569E-6</v>
      </c>
      <c r="Q3577" s="48">
        <v>26</v>
      </c>
      <c r="R3577" s="48"/>
      <c r="S3577" s="48" t="s">
        <v>11</v>
      </c>
    </row>
    <row r="3578" spans="1:20" s="47" customFormat="1" ht="14" x14ac:dyDescent="0.15">
      <c r="A3578" s="8" t="s">
        <v>415</v>
      </c>
      <c r="B3578" s="114" t="s">
        <v>416</v>
      </c>
      <c r="C3578" s="40" t="s">
        <v>65</v>
      </c>
      <c r="D3578" s="6" t="s">
        <v>1712</v>
      </c>
      <c r="E3578" s="7" t="s">
        <v>1713</v>
      </c>
      <c r="F3578" s="6" t="s">
        <v>2901</v>
      </c>
      <c r="G3578" s="6" t="s">
        <v>4936</v>
      </c>
      <c r="H3578" s="6" t="s">
        <v>38</v>
      </c>
      <c r="I3578" s="8" t="s">
        <v>39</v>
      </c>
      <c r="J3578" s="15" t="s">
        <v>7586</v>
      </c>
      <c r="K3578" s="7" t="s">
        <v>2902</v>
      </c>
      <c r="L3578" s="19">
        <v>612700</v>
      </c>
      <c r="M3578" s="19">
        <f t="shared" si="168"/>
        <v>0</v>
      </c>
      <c r="N3578" s="11">
        <f>M3578*(1+VOTOS!$P$3%)^Q3578</f>
        <v>0</v>
      </c>
      <c r="O3578" s="54">
        <f t="shared" si="166"/>
        <v>612700</v>
      </c>
      <c r="P3578" s="103">
        <f t="shared" si="167"/>
        <v>4.0773569460023154E-6</v>
      </c>
      <c r="Q3578" s="6">
        <v>0</v>
      </c>
      <c r="R3578" s="6"/>
      <c r="S3578" s="6" t="s">
        <v>11</v>
      </c>
    </row>
    <row r="3579" spans="1:20" s="47" customFormat="1" ht="14" x14ac:dyDescent="0.15">
      <c r="A3579" s="8" t="s">
        <v>5234</v>
      </c>
      <c r="B3579" s="114" t="s">
        <v>416</v>
      </c>
      <c r="C3579" s="40" t="s">
        <v>65</v>
      </c>
      <c r="D3579" s="6" t="s">
        <v>545</v>
      </c>
      <c r="E3579" s="17" t="s">
        <v>546</v>
      </c>
      <c r="F3579" s="6" t="s">
        <v>3993</v>
      </c>
      <c r="G3579" s="6" t="s">
        <v>4936</v>
      </c>
      <c r="H3579" s="6" t="s">
        <v>38</v>
      </c>
      <c r="I3579" s="8" t="s">
        <v>39</v>
      </c>
      <c r="J3579" s="15" t="s">
        <v>7586</v>
      </c>
      <c r="K3579" s="7" t="s">
        <v>2758</v>
      </c>
      <c r="L3579" s="19">
        <v>864000</v>
      </c>
      <c r="M3579" s="19">
        <f t="shared" si="168"/>
        <v>864000</v>
      </c>
      <c r="N3579" s="11">
        <f>M3579*(1+VOTOS!$P$3%)^Q3579</f>
        <v>906493.7676951671</v>
      </c>
      <c r="O3579" s="54">
        <f t="shared" si="166"/>
        <v>906493.7676951671</v>
      </c>
      <c r="P3579" s="103">
        <f t="shared" si="167"/>
        <v>6.0324770037860271E-6</v>
      </c>
      <c r="Q3579" s="6">
        <v>398</v>
      </c>
      <c r="R3579" s="6"/>
      <c r="S3579" s="6" t="s">
        <v>95</v>
      </c>
    </row>
    <row r="3580" spans="1:20" s="47" customFormat="1" ht="14" x14ac:dyDescent="0.15">
      <c r="A3580" s="8" t="s">
        <v>5234</v>
      </c>
      <c r="B3580" s="114" t="s">
        <v>416</v>
      </c>
      <c r="C3580" s="40" t="s">
        <v>65</v>
      </c>
      <c r="D3580" s="6" t="s">
        <v>545</v>
      </c>
      <c r="E3580" s="7" t="s">
        <v>546</v>
      </c>
      <c r="F3580" s="6" t="s">
        <v>3993</v>
      </c>
      <c r="G3580" s="6" t="s">
        <v>4936</v>
      </c>
      <c r="H3580" s="6" t="s">
        <v>38</v>
      </c>
      <c r="I3580" s="8" t="s">
        <v>39</v>
      </c>
      <c r="J3580" s="8" t="s">
        <v>7586</v>
      </c>
      <c r="K3580" s="7" t="s">
        <v>4329</v>
      </c>
      <c r="L3580" s="19">
        <v>492345</v>
      </c>
      <c r="M3580" s="19">
        <f t="shared" si="168"/>
        <v>492345</v>
      </c>
      <c r="N3580" s="11">
        <f>M3580*(1+VOTOS!$P$3%)^Q3580</f>
        <v>517870.0492438763</v>
      </c>
      <c r="O3580" s="54">
        <f t="shared" si="166"/>
        <v>517870.0492438763</v>
      </c>
      <c r="P3580" s="103">
        <f t="shared" si="167"/>
        <v>3.446288628057908E-6</v>
      </c>
      <c r="Q3580" s="6">
        <v>419</v>
      </c>
      <c r="R3580" s="6"/>
      <c r="S3580" s="6" t="s">
        <v>95</v>
      </c>
    </row>
    <row r="3581" spans="1:20" s="47" customFormat="1" ht="14" x14ac:dyDescent="0.15">
      <c r="A3581" s="8" t="s">
        <v>5234</v>
      </c>
      <c r="B3581" s="114" t="s">
        <v>416</v>
      </c>
      <c r="C3581" s="40" t="s">
        <v>65</v>
      </c>
      <c r="D3581" s="6" t="s">
        <v>545</v>
      </c>
      <c r="E3581" s="7" t="s">
        <v>546</v>
      </c>
      <c r="F3581" s="6" t="s">
        <v>3993</v>
      </c>
      <c r="G3581" s="6" t="s">
        <v>4936</v>
      </c>
      <c r="H3581" s="6" t="s">
        <v>38</v>
      </c>
      <c r="I3581" s="8" t="s">
        <v>39</v>
      </c>
      <c r="J3581" s="8" t="s">
        <v>7586</v>
      </c>
      <c r="K3581" s="7" t="s">
        <v>4471</v>
      </c>
      <c r="L3581" s="19">
        <v>132378</v>
      </c>
      <c r="M3581" s="19">
        <f t="shared" si="168"/>
        <v>132378</v>
      </c>
      <c r="N3581" s="11">
        <f>M3581*(1+VOTOS!$P$3%)^Q3581</f>
        <v>140083.36337491893</v>
      </c>
      <c r="O3581" s="54">
        <f t="shared" si="166"/>
        <v>140083.36337491893</v>
      </c>
      <c r="P3581" s="103">
        <f t="shared" si="167"/>
        <v>9.3221784670489975E-7</v>
      </c>
      <c r="Q3581" s="6">
        <v>469</v>
      </c>
      <c r="R3581" s="6"/>
      <c r="S3581" s="6" t="s">
        <v>95</v>
      </c>
    </row>
    <row r="3582" spans="1:20" s="47" customFormat="1" ht="14" x14ac:dyDescent="0.15">
      <c r="A3582" s="8" t="s">
        <v>5234</v>
      </c>
      <c r="B3582" s="114" t="s">
        <v>416</v>
      </c>
      <c r="C3582" s="40" t="s">
        <v>65</v>
      </c>
      <c r="D3582" s="6" t="s">
        <v>545</v>
      </c>
      <c r="E3582" s="7" t="s">
        <v>546</v>
      </c>
      <c r="F3582" s="6" t="s">
        <v>3993</v>
      </c>
      <c r="G3582" s="6" t="s">
        <v>4936</v>
      </c>
      <c r="H3582" s="6" t="s">
        <v>38</v>
      </c>
      <c r="I3582" s="8" t="s">
        <v>39</v>
      </c>
      <c r="J3582" s="15" t="s">
        <v>7586</v>
      </c>
      <c r="K3582" s="7" t="s">
        <v>5347</v>
      </c>
      <c r="L3582" s="19">
        <v>1186230.5</v>
      </c>
      <c r="M3582" s="19">
        <f t="shared" si="168"/>
        <v>0</v>
      </c>
      <c r="N3582" s="11">
        <f>M3582*(1+VOTOS!$P$3%)^Q3582</f>
        <v>0</v>
      </c>
      <c r="O3582" s="54">
        <f t="shared" si="166"/>
        <v>1186230.5</v>
      </c>
      <c r="P3582" s="103">
        <f t="shared" si="167"/>
        <v>7.8940511975433321E-6</v>
      </c>
      <c r="Q3582" s="6">
        <v>0</v>
      </c>
      <c r="R3582" s="6"/>
      <c r="S3582" s="6" t="s">
        <v>93</v>
      </c>
    </row>
    <row r="3583" spans="1:20" s="47" customFormat="1" ht="14" x14ac:dyDescent="0.15">
      <c r="A3583" s="8" t="s">
        <v>5234</v>
      </c>
      <c r="B3583" s="114" t="s">
        <v>416</v>
      </c>
      <c r="C3583" s="40" t="s">
        <v>65</v>
      </c>
      <c r="D3583" s="6" t="s">
        <v>545</v>
      </c>
      <c r="E3583" s="7" t="s">
        <v>546</v>
      </c>
      <c r="F3583" s="6" t="s">
        <v>3993</v>
      </c>
      <c r="G3583" s="6" t="s">
        <v>4936</v>
      </c>
      <c r="H3583" s="6" t="s">
        <v>38</v>
      </c>
      <c r="I3583" s="8" t="s">
        <v>39</v>
      </c>
      <c r="J3583" s="15" t="s">
        <v>7586</v>
      </c>
      <c r="K3583" s="7" t="s">
        <v>3296</v>
      </c>
      <c r="L3583" s="19">
        <v>678352.5</v>
      </c>
      <c r="M3583" s="19">
        <f t="shared" si="168"/>
        <v>0</v>
      </c>
      <c r="N3583" s="11">
        <f>M3583*(1+VOTOS!$P$3%)^Q3583</f>
        <v>0</v>
      </c>
      <c r="O3583" s="54">
        <f t="shared" si="166"/>
        <v>678352.5</v>
      </c>
      <c r="P3583" s="103">
        <f t="shared" si="167"/>
        <v>4.5142570225445332E-6</v>
      </c>
      <c r="Q3583" s="6">
        <v>0</v>
      </c>
      <c r="R3583" s="6"/>
      <c r="S3583" s="6" t="s">
        <v>93</v>
      </c>
    </row>
    <row r="3584" spans="1:20" s="47" customFormat="1" ht="14" x14ac:dyDescent="0.15">
      <c r="A3584" s="8" t="s">
        <v>5234</v>
      </c>
      <c r="B3584" s="114" t="s">
        <v>416</v>
      </c>
      <c r="C3584" s="40" t="s">
        <v>65</v>
      </c>
      <c r="D3584" s="6" t="s">
        <v>545</v>
      </c>
      <c r="E3584" s="7" t="s">
        <v>546</v>
      </c>
      <c r="F3584" s="6" t="s">
        <v>3993</v>
      </c>
      <c r="G3584" s="6" t="s">
        <v>4936</v>
      </c>
      <c r="H3584" s="6" t="s">
        <v>38</v>
      </c>
      <c r="I3584" s="8" t="s">
        <v>39</v>
      </c>
      <c r="J3584" s="15" t="s">
        <v>7586</v>
      </c>
      <c r="K3584" s="7" t="s">
        <v>4283</v>
      </c>
      <c r="L3584" s="19">
        <v>489182.5</v>
      </c>
      <c r="M3584" s="19">
        <f t="shared" si="168"/>
        <v>0</v>
      </c>
      <c r="N3584" s="11">
        <f>M3584*(1+VOTOS!$P$3%)^Q3584</f>
        <v>0</v>
      </c>
      <c r="O3584" s="54">
        <f t="shared" si="166"/>
        <v>489182.5</v>
      </c>
      <c r="P3584" s="103">
        <f t="shared" si="167"/>
        <v>3.2553805520446835E-6</v>
      </c>
      <c r="Q3584" s="6">
        <v>0</v>
      </c>
      <c r="R3584" s="6"/>
      <c r="S3584" s="6" t="s">
        <v>93</v>
      </c>
    </row>
    <row r="3585" spans="1:19" s="47" customFormat="1" ht="14" x14ac:dyDescent="0.15">
      <c r="A3585" s="8" t="s">
        <v>5234</v>
      </c>
      <c r="B3585" s="114" t="s">
        <v>416</v>
      </c>
      <c r="C3585" s="40" t="s">
        <v>65</v>
      </c>
      <c r="D3585" s="6" t="s">
        <v>545</v>
      </c>
      <c r="E3585" s="7" t="s">
        <v>546</v>
      </c>
      <c r="F3585" s="6" t="s">
        <v>3993</v>
      </c>
      <c r="G3585" s="6" t="s">
        <v>4936</v>
      </c>
      <c r="H3585" s="6" t="s">
        <v>38</v>
      </c>
      <c r="I3585" s="8" t="s">
        <v>39</v>
      </c>
      <c r="J3585" s="15" t="s">
        <v>7586</v>
      </c>
      <c r="K3585" s="7" t="s">
        <v>4475</v>
      </c>
      <c r="L3585" s="19">
        <v>483105.5</v>
      </c>
      <c r="M3585" s="19">
        <f t="shared" si="168"/>
        <v>0</v>
      </c>
      <c r="N3585" s="11">
        <f>M3585*(1+VOTOS!$P$3%)^Q3585</f>
        <v>0</v>
      </c>
      <c r="O3585" s="54">
        <f t="shared" si="166"/>
        <v>483105.5</v>
      </c>
      <c r="P3585" s="103">
        <f t="shared" si="167"/>
        <v>3.2149397194008839E-6</v>
      </c>
      <c r="Q3585" s="6">
        <v>0</v>
      </c>
      <c r="R3585" s="6"/>
      <c r="S3585" s="6" t="s">
        <v>93</v>
      </c>
    </row>
    <row r="3586" spans="1:19" s="47" customFormat="1" ht="14" x14ac:dyDescent="0.15">
      <c r="A3586" s="8" t="s">
        <v>415</v>
      </c>
      <c r="B3586" s="114" t="s">
        <v>416</v>
      </c>
      <c r="C3586" s="40" t="s">
        <v>65</v>
      </c>
      <c r="D3586" s="6" t="s">
        <v>545</v>
      </c>
      <c r="E3586" s="7" t="s">
        <v>546</v>
      </c>
      <c r="F3586" s="6" t="s">
        <v>3993</v>
      </c>
      <c r="G3586" s="6" t="s">
        <v>4936</v>
      </c>
      <c r="H3586" s="6" t="s">
        <v>38</v>
      </c>
      <c r="I3586" s="8" t="s">
        <v>39</v>
      </c>
      <c r="J3586" s="15" t="s">
        <v>7586</v>
      </c>
      <c r="K3586" s="7" t="s">
        <v>3994</v>
      </c>
      <c r="L3586" s="19">
        <v>6121001</v>
      </c>
      <c r="M3586" s="19">
        <f t="shared" si="168"/>
        <v>6121001</v>
      </c>
      <c r="N3586" s="11">
        <f>M3586*(1+VOTOS!$P$3%)^Q3586</f>
        <v>6130607.5523442039</v>
      </c>
      <c r="O3586" s="54">
        <f t="shared" si="166"/>
        <v>6130607.5523442039</v>
      </c>
      <c r="P3586" s="103">
        <f t="shared" si="167"/>
        <v>4.079757676965055E-5</v>
      </c>
      <c r="Q3586" s="48">
        <v>13</v>
      </c>
      <c r="R3586" s="48"/>
      <c r="S3586" s="48" t="s">
        <v>11</v>
      </c>
    </row>
    <row r="3587" spans="1:19" s="47" customFormat="1" ht="14" x14ac:dyDescent="0.15">
      <c r="A3587" s="8" t="s">
        <v>415</v>
      </c>
      <c r="B3587" s="114" t="s">
        <v>416</v>
      </c>
      <c r="C3587" s="40" t="s">
        <v>65</v>
      </c>
      <c r="D3587" s="6" t="s">
        <v>545</v>
      </c>
      <c r="E3587" s="7" t="s">
        <v>546</v>
      </c>
      <c r="F3587" s="6" t="s">
        <v>3993</v>
      </c>
      <c r="G3587" s="6" t="s">
        <v>4936</v>
      </c>
      <c r="H3587" s="6" t="s">
        <v>38</v>
      </c>
      <c r="I3587" s="8" t="s">
        <v>39</v>
      </c>
      <c r="J3587" s="15" t="s">
        <v>7586</v>
      </c>
      <c r="K3587" s="7" t="s">
        <v>4945</v>
      </c>
      <c r="L3587" s="19">
        <v>15705453</v>
      </c>
      <c r="M3587" s="19">
        <f t="shared" si="168"/>
        <v>0</v>
      </c>
      <c r="N3587" s="11">
        <f>M3587*(1+VOTOS!$P$3%)^Q3587</f>
        <v>0</v>
      </c>
      <c r="O3587" s="54">
        <f t="shared" si="166"/>
        <v>15705453</v>
      </c>
      <c r="P3587" s="103">
        <f t="shared" si="167"/>
        <v>1.045156485713447E-4</v>
      </c>
      <c r="Q3587" s="6">
        <v>0</v>
      </c>
      <c r="R3587" s="6"/>
      <c r="S3587" s="6" t="s">
        <v>11</v>
      </c>
    </row>
    <row r="3588" spans="1:19" s="47" customFormat="1" ht="14" x14ac:dyDescent="0.15">
      <c r="A3588" s="8" t="s">
        <v>415</v>
      </c>
      <c r="B3588" s="114" t="s">
        <v>416</v>
      </c>
      <c r="C3588" s="40" t="s">
        <v>65</v>
      </c>
      <c r="D3588" s="6" t="s">
        <v>545</v>
      </c>
      <c r="E3588" s="7" t="s">
        <v>546</v>
      </c>
      <c r="F3588" s="6" t="s">
        <v>3993</v>
      </c>
      <c r="G3588" s="6" t="s">
        <v>4936</v>
      </c>
      <c r="H3588" s="6" t="s">
        <v>38</v>
      </c>
      <c r="I3588" s="8" t="s">
        <v>39</v>
      </c>
      <c r="J3588" s="15" t="s">
        <v>7586</v>
      </c>
      <c r="K3588" s="7" t="s">
        <v>4443</v>
      </c>
      <c r="L3588" s="19">
        <v>2382474</v>
      </c>
      <c r="M3588" s="19">
        <f t="shared" si="168"/>
        <v>2382474</v>
      </c>
      <c r="N3588" s="11">
        <f>M3588*(1+VOTOS!$P$3%)^Q3588</f>
        <v>2395442.2435290613</v>
      </c>
      <c r="O3588" s="54">
        <f t="shared" si="166"/>
        <v>2395442.2435290613</v>
      </c>
      <c r="P3588" s="103">
        <f t="shared" si="167"/>
        <v>1.5941036511180982E-5</v>
      </c>
      <c r="Q3588" s="6">
        <v>45</v>
      </c>
      <c r="R3588" s="6"/>
      <c r="S3588" s="6" t="s">
        <v>11</v>
      </c>
    </row>
    <row r="3589" spans="1:19" s="47" customFormat="1" ht="14" x14ac:dyDescent="0.15">
      <c r="A3589" s="8" t="s">
        <v>415</v>
      </c>
      <c r="B3589" s="114" t="s">
        <v>416</v>
      </c>
      <c r="C3589" s="40" t="s">
        <v>65</v>
      </c>
      <c r="D3589" s="6" t="s">
        <v>545</v>
      </c>
      <c r="E3589" s="7" t="s">
        <v>546</v>
      </c>
      <c r="F3589" s="6" t="s">
        <v>3993</v>
      </c>
      <c r="G3589" s="6" t="s">
        <v>4936</v>
      </c>
      <c r="H3589" s="6" t="s">
        <v>38</v>
      </c>
      <c r="I3589" s="8" t="s">
        <v>39</v>
      </c>
      <c r="J3589" s="15" t="s">
        <v>7586</v>
      </c>
      <c r="K3589" s="7" t="s">
        <v>4438</v>
      </c>
      <c r="L3589" s="19">
        <v>1906449</v>
      </c>
      <c r="M3589" s="19">
        <f t="shared" si="168"/>
        <v>1906449</v>
      </c>
      <c r="N3589" s="11">
        <f>M3589*(1+VOTOS!$P$3%)^Q3589</f>
        <v>1949708.4164674049</v>
      </c>
      <c r="O3589" s="54">
        <f t="shared" si="166"/>
        <v>1949708.4164674049</v>
      </c>
      <c r="P3589" s="103">
        <f t="shared" si="167"/>
        <v>1.2974795421189079E-5</v>
      </c>
      <c r="Q3589" s="6">
        <v>186</v>
      </c>
      <c r="R3589" s="6"/>
      <c r="S3589" s="6" t="s">
        <v>11</v>
      </c>
    </row>
    <row r="3590" spans="1:19" s="47" customFormat="1" ht="14" x14ac:dyDescent="0.15">
      <c r="A3590" s="8" t="s">
        <v>415</v>
      </c>
      <c r="B3590" s="114" t="s">
        <v>416</v>
      </c>
      <c r="C3590" s="40" t="s">
        <v>65</v>
      </c>
      <c r="D3590" s="6" t="s">
        <v>545</v>
      </c>
      <c r="E3590" s="7" t="s">
        <v>546</v>
      </c>
      <c r="F3590" s="6" t="s">
        <v>3993</v>
      </c>
      <c r="G3590" s="6" t="s">
        <v>4936</v>
      </c>
      <c r="H3590" s="6" t="s">
        <v>38</v>
      </c>
      <c r="I3590" s="8" t="s">
        <v>39</v>
      </c>
      <c r="J3590" s="15" t="s">
        <v>7586</v>
      </c>
      <c r="K3590" s="7" t="s">
        <v>4437</v>
      </c>
      <c r="L3590" s="19">
        <v>1377000</v>
      </c>
      <c r="M3590" s="19">
        <f t="shared" si="168"/>
        <v>1377000</v>
      </c>
      <c r="N3590" s="11">
        <f>M3590*(1+VOTOS!$P$3%)^Q3590</f>
        <v>1413010.2916494214</v>
      </c>
      <c r="O3590" s="54">
        <f t="shared" si="166"/>
        <v>1413010.2916494214</v>
      </c>
      <c r="P3590" s="103">
        <f t="shared" si="167"/>
        <v>9.403210914688307E-6</v>
      </c>
      <c r="Q3590" s="6">
        <v>214</v>
      </c>
      <c r="R3590" s="6"/>
      <c r="S3590" s="6" t="s">
        <v>11</v>
      </c>
    </row>
    <row r="3591" spans="1:19" s="47" customFormat="1" ht="14" x14ac:dyDescent="0.15">
      <c r="A3591" s="8" t="s">
        <v>415</v>
      </c>
      <c r="B3591" s="114" t="s">
        <v>416</v>
      </c>
      <c r="C3591" s="40" t="s">
        <v>65</v>
      </c>
      <c r="D3591" s="6" t="s">
        <v>545</v>
      </c>
      <c r="E3591" s="7" t="s">
        <v>546</v>
      </c>
      <c r="F3591" s="6" t="s">
        <v>3993</v>
      </c>
      <c r="G3591" s="6" t="s">
        <v>4936</v>
      </c>
      <c r="H3591" s="6" t="s">
        <v>38</v>
      </c>
      <c r="I3591" s="8" t="s">
        <v>39</v>
      </c>
      <c r="J3591" s="15" t="s">
        <v>7586</v>
      </c>
      <c r="K3591" s="7" t="s">
        <v>4440</v>
      </c>
      <c r="L3591" s="19">
        <v>1242081</v>
      </c>
      <c r="M3591" s="19">
        <f t="shared" si="168"/>
        <v>1242081</v>
      </c>
      <c r="N3591" s="11">
        <f>M3591*(1+VOTOS!$P$3%)^Q3591</f>
        <v>1258824.4496581547</v>
      </c>
      <c r="O3591" s="54">
        <f t="shared" ref="O3591:O3654" si="169">+IF(N3591&gt;0,N3591,L3591)</f>
        <v>1258824.4496581547</v>
      </c>
      <c r="P3591" s="103">
        <f t="shared" ref="P3591:P3654" si="170">+O3591/$O$4</f>
        <v>8.3771447912701478E-6</v>
      </c>
      <c r="Q3591" s="6">
        <v>111</v>
      </c>
      <c r="R3591" s="6"/>
      <c r="S3591" s="6" t="s">
        <v>11</v>
      </c>
    </row>
    <row r="3592" spans="1:19" s="47" customFormat="1" ht="14" x14ac:dyDescent="0.15">
      <c r="A3592" s="8" t="s">
        <v>415</v>
      </c>
      <c r="B3592" s="114" t="s">
        <v>416</v>
      </c>
      <c r="C3592" s="40" t="s">
        <v>65</v>
      </c>
      <c r="D3592" s="6" t="s">
        <v>545</v>
      </c>
      <c r="E3592" s="7" t="s">
        <v>546</v>
      </c>
      <c r="F3592" s="6" t="s">
        <v>3993</v>
      </c>
      <c r="G3592" s="6" t="s">
        <v>4936</v>
      </c>
      <c r="H3592" s="6" t="s">
        <v>38</v>
      </c>
      <c r="I3592" s="8" t="s">
        <v>39</v>
      </c>
      <c r="J3592" s="15" t="s">
        <v>7586</v>
      </c>
      <c r="K3592" s="7" t="s">
        <v>4442</v>
      </c>
      <c r="L3592" s="19">
        <v>1105032</v>
      </c>
      <c r="M3592" s="19">
        <f t="shared" si="168"/>
        <v>1105032</v>
      </c>
      <c r="N3592" s="11">
        <f>M3592*(1+VOTOS!$P$3%)^Q3592</f>
        <v>1113059.1229680616</v>
      </c>
      <c r="O3592" s="54">
        <f t="shared" si="169"/>
        <v>1113059.1229680616</v>
      </c>
      <c r="P3592" s="103">
        <f t="shared" si="170"/>
        <v>7.4071149768974559E-6</v>
      </c>
      <c r="Q3592" s="6">
        <v>60</v>
      </c>
      <c r="R3592" s="6"/>
      <c r="S3592" s="6" t="s">
        <v>11</v>
      </c>
    </row>
    <row r="3593" spans="1:19" s="47" customFormat="1" ht="14" x14ac:dyDescent="0.15">
      <c r="A3593" s="8" t="s">
        <v>415</v>
      </c>
      <c r="B3593" s="114" t="s">
        <v>416</v>
      </c>
      <c r="C3593" s="40" t="s">
        <v>65</v>
      </c>
      <c r="D3593" s="6" t="s">
        <v>545</v>
      </c>
      <c r="E3593" s="7" t="s">
        <v>546</v>
      </c>
      <c r="F3593" s="6" t="s">
        <v>3993</v>
      </c>
      <c r="G3593" s="6" t="s">
        <v>4936</v>
      </c>
      <c r="H3593" s="6" t="s">
        <v>38</v>
      </c>
      <c r="I3593" s="8" t="s">
        <v>39</v>
      </c>
      <c r="J3593" s="15" t="s">
        <v>7586</v>
      </c>
      <c r="K3593" s="7" t="s">
        <v>4444</v>
      </c>
      <c r="L3593" s="19">
        <v>1065953</v>
      </c>
      <c r="M3593" s="19">
        <f t="shared" si="168"/>
        <v>1065953</v>
      </c>
      <c r="N3593" s="11">
        <f>M3593*(1+VOTOS!$P$3%)^Q3593</f>
        <v>1071755.1779438236</v>
      </c>
      <c r="O3593" s="54">
        <f t="shared" si="169"/>
        <v>1071755.1779438236</v>
      </c>
      <c r="P3593" s="103">
        <f t="shared" si="170"/>
        <v>7.132248113600778E-6</v>
      </c>
      <c r="Q3593" s="6">
        <v>45</v>
      </c>
      <c r="R3593" s="6"/>
      <c r="S3593" s="6" t="s">
        <v>11</v>
      </c>
    </row>
    <row r="3594" spans="1:19" s="47" customFormat="1" ht="14" x14ac:dyDescent="0.15">
      <c r="A3594" s="8" t="s">
        <v>415</v>
      </c>
      <c r="B3594" s="114" t="s">
        <v>416</v>
      </c>
      <c r="C3594" s="40" t="s">
        <v>65</v>
      </c>
      <c r="D3594" s="6" t="s">
        <v>545</v>
      </c>
      <c r="E3594" s="7" t="s">
        <v>546</v>
      </c>
      <c r="F3594" s="6" t="s">
        <v>3993</v>
      </c>
      <c r="G3594" s="6" t="s">
        <v>4936</v>
      </c>
      <c r="H3594" s="6" t="s">
        <v>38</v>
      </c>
      <c r="I3594" s="8" t="s">
        <v>39</v>
      </c>
      <c r="J3594" s="15" t="s">
        <v>7586</v>
      </c>
      <c r="K3594" s="7" t="s">
        <v>4439</v>
      </c>
      <c r="L3594" s="19">
        <v>907200</v>
      </c>
      <c r="M3594" s="19">
        <f t="shared" si="168"/>
        <v>907200</v>
      </c>
      <c r="N3594" s="11">
        <f>M3594*(1+VOTOS!$P$3%)^Q3594</f>
        <v>926219.80070556188</v>
      </c>
      <c r="O3594" s="54">
        <f t="shared" si="169"/>
        <v>926219.80070556188</v>
      </c>
      <c r="P3594" s="103">
        <f t="shared" si="170"/>
        <v>6.1637485521979811E-6</v>
      </c>
      <c r="Q3594" s="6">
        <v>172</v>
      </c>
      <c r="R3594" s="6"/>
      <c r="S3594" s="6" t="s">
        <v>11</v>
      </c>
    </row>
    <row r="3595" spans="1:19" s="47" customFormat="1" ht="14" x14ac:dyDescent="0.15">
      <c r="A3595" s="8" t="s">
        <v>415</v>
      </c>
      <c r="B3595" s="114" t="s">
        <v>416</v>
      </c>
      <c r="C3595" s="40" t="s">
        <v>65</v>
      </c>
      <c r="D3595" s="6" t="s">
        <v>545</v>
      </c>
      <c r="E3595" s="7" t="s">
        <v>546</v>
      </c>
      <c r="F3595" s="6" t="s">
        <v>3993</v>
      </c>
      <c r="G3595" s="6" t="s">
        <v>4936</v>
      </c>
      <c r="H3595" s="6" t="s">
        <v>38</v>
      </c>
      <c r="I3595" s="8" t="s">
        <v>39</v>
      </c>
      <c r="J3595" s="15" t="s">
        <v>7586</v>
      </c>
      <c r="K3595" s="7" t="s">
        <v>3994</v>
      </c>
      <c r="L3595" s="19">
        <v>868545</v>
      </c>
      <c r="M3595" s="19">
        <f t="shared" si="168"/>
        <v>868545</v>
      </c>
      <c r="N3595" s="11">
        <f>M3595*(1+VOTOS!$P$3%)^Q3595</f>
        <v>869908.1304758481</v>
      </c>
      <c r="O3595" s="54">
        <f t="shared" si="169"/>
        <v>869908.1304758481</v>
      </c>
      <c r="P3595" s="103">
        <f t="shared" si="170"/>
        <v>5.7890092348287703E-6</v>
      </c>
      <c r="Q3595" s="6">
        <v>13</v>
      </c>
      <c r="R3595" s="6"/>
      <c r="S3595" s="6" t="s">
        <v>11</v>
      </c>
    </row>
    <row r="3596" spans="1:19" s="47" customFormat="1" ht="14" x14ac:dyDescent="0.15">
      <c r="A3596" s="8" t="s">
        <v>415</v>
      </c>
      <c r="B3596" s="114" t="s">
        <v>416</v>
      </c>
      <c r="C3596" s="40" t="s">
        <v>65</v>
      </c>
      <c r="D3596" s="6" t="s">
        <v>545</v>
      </c>
      <c r="E3596" s="7" t="s">
        <v>546</v>
      </c>
      <c r="F3596" s="6" t="s">
        <v>3993</v>
      </c>
      <c r="G3596" s="6" t="s">
        <v>4936</v>
      </c>
      <c r="H3596" s="6" t="s">
        <v>38</v>
      </c>
      <c r="I3596" s="8" t="s">
        <v>39</v>
      </c>
      <c r="J3596" s="15" t="s">
        <v>7586</v>
      </c>
      <c r="K3596" s="7" t="s">
        <v>4445</v>
      </c>
      <c r="L3596" s="19">
        <v>545264</v>
      </c>
      <c r="M3596" s="19">
        <f t="shared" si="168"/>
        <v>545264</v>
      </c>
      <c r="N3596" s="11">
        <f>M3596*(1+VOTOS!$P$3%)^Q3596</f>
        <v>547108.84418456757</v>
      </c>
      <c r="O3596" s="54">
        <f t="shared" si="169"/>
        <v>547108.84418456757</v>
      </c>
      <c r="P3596" s="103">
        <f t="shared" si="170"/>
        <v>3.6408650988334338E-6</v>
      </c>
      <c r="Q3596" s="6">
        <v>28</v>
      </c>
      <c r="R3596" s="6"/>
      <c r="S3596" s="6" t="s">
        <v>11</v>
      </c>
    </row>
    <row r="3597" spans="1:19" s="47" customFormat="1" ht="14" x14ac:dyDescent="0.15">
      <c r="A3597" s="8" t="s">
        <v>415</v>
      </c>
      <c r="B3597" s="114" t="s">
        <v>416</v>
      </c>
      <c r="C3597" s="40" t="s">
        <v>65</v>
      </c>
      <c r="D3597" s="6" t="s">
        <v>545</v>
      </c>
      <c r="E3597" s="7" t="s">
        <v>546</v>
      </c>
      <c r="F3597" s="6" t="s">
        <v>3993</v>
      </c>
      <c r="G3597" s="6" t="s">
        <v>4936</v>
      </c>
      <c r="H3597" s="6" t="s">
        <v>38</v>
      </c>
      <c r="I3597" s="8" t="s">
        <v>39</v>
      </c>
      <c r="J3597" s="15" t="s">
        <v>7586</v>
      </c>
      <c r="K3597" s="7" t="s">
        <v>4441</v>
      </c>
      <c r="L3597" s="19">
        <v>494549</v>
      </c>
      <c r="M3597" s="19">
        <f t="shared" si="168"/>
        <v>494549</v>
      </c>
      <c r="N3597" s="11">
        <f>M3597*(1+VOTOS!$P$3%)^Q3597</f>
        <v>498983.47366653197</v>
      </c>
      <c r="O3597" s="54">
        <f t="shared" si="169"/>
        <v>498983.47366653197</v>
      </c>
      <c r="P3597" s="103">
        <f t="shared" si="170"/>
        <v>3.3206034475185205E-6</v>
      </c>
      <c r="Q3597" s="6">
        <v>74</v>
      </c>
      <c r="R3597" s="6"/>
      <c r="S3597" s="6" t="s">
        <v>11</v>
      </c>
    </row>
    <row r="3598" spans="1:19" s="47" customFormat="1" ht="14" x14ac:dyDescent="0.15">
      <c r="A3598" s="8" t="s">
        <v>415</v>
      </c>
      <c r="B3598" s="114" t="s">
        <v>416</v>
      </c>
      <c r="C3598" s="40" t="s">
        <v>65</v>
      </c>
      <c r="D3598" s="6" t="s">
        <v>545</v>
      </c>
      <c r="E3598" s="7" t="s">
        <v>546</v>
      </c>
      <c r="F3598" s="6" t="s">
        <v>3993</v>
      </c>
      <c r="G3598" s="6" t="s">
        <v>4936</v>
      </c>
      <c r="H3598" s="6" t="s">
        <v>38</v>
      </c>
      <c r="I3598" s="8" t="s">
        <v>39</v>
      </c>
      <c r="J3598" s="15" t="s">
        <v>7586</v>
      </c>
      <c r="K3598" s="7" t="s">
        <v>4945</v>
      </c>
      <c r="L3598" s="19">
        <v>2226248</v>
      </c>
      <c r="M3598" s="19">
        <f t="shared" si="168"/>
        <v>0</v>
      </c>
      <c r="N3598" s="11">
        <f>M3598*(1+VOTOS!$P$3%)^Q3598</f>
        <v>0</v>
      </c>
      <c r="O3598" s="54">
        <f t="shared" si="169"/>
        <v>2226248</v>
      </c>
      <c r="P3598" s="103">
        <f t="shared" si="170"/>
        <v>1.4815093432877041E-5</v>
      </c>
      <c r="Q3598" s="6">
        <v>0</v>
      </c>
      <c r="R3598" s="6"/>
      <c r="S3598" s="6" t="s">
        <v>11</v>
      </c>
    </row>
    <row r="3599" spans="1:19" s="47" customFormat="1" ht="14" x14ac:dyDescent="0.15">
      <c r="A3599" s="8" t="s">
        <v>415</v>
      </c>
      <c r="B3599" s="114" t="s">
        <v>416</v>
      </c>
      <c r="C3599" s="40" t="s">
        <v>65</v>
      </c>
      <c r="D3599" s="6" t="s">
        <v>1230</v>
      </c>
      <c r="E3599" s="7" t="s">
        <v>1231</v>
      </c>
      <c r="F3599" s="6" t="s">
        <v>3995</v>
      </c>
      <c r="G3599" s="6" t="s">
        <v>1703</v>
      </c>
      <c r="H3599" s="6" t="s">
        <v>38</v>
      </c>
      <c r="I3599" s="8" t="s">
        <v>39</v>
      </c>
      <c r="J3599" s="15" t="s">
        <v>7586</v>
      </c>
      <c r="K3599" s="7" t="s">
        <v>3997</v>
      </c>
      <c r="L3599" s="19">
        <v>2022970</v>
      </c>
      <c r="M3599" s="19">
        <f t="shared" si="168"/>
        <v>2022970</v>
      </c>
      <c r="N3599" s="11">
        <f>M3599*(1+VOTOS!$P$3%)^Q3599</f>
        <v>2025656.1575153875</v>
      </c>
      <c r="O3599" s="54">
        <f t="shared" si="169"/>
        <v>2025656.1575153875</v>
      </c>
      <c r="P3599" s="103">
        <f t="shared" si="170"/>
        <v>1.3480207612302473E-5</v>
      </c>
      <c r="Q3599" s="48">
        <v>11</v>
      </c>
      <c r="R3599" s="48"/>
      <c r="S3599" s="48" t="s">
        <v>11</v>
      </c>
    </row>
    <row r="3600" spans="1:19" s="47" customFormat="1" ht="14" x14ac:dyDescent="0.15">
      <c r="A3600" s="8" t="s">
        <v>415</v>
      </c>
      <c r="B3600" s="114" t="s">
        <v>416</v>
      </c>
      <c r="C3600" s="40" t="s">
        <v>65</v>
      </c>
      <c r="D3600" s="6" t="s">
        <v>1230</v>
      </c>
      <c r="E3600" s="7" t="s">
        <v>1231</v>
      </c>
      <c r="F3600" s="6" t="s">
        <v>3995</v>
      </c>
      <c r="G3600" s="6" t="s">
        <v>1703</v>
      </c>
      <c r="H3600" s="6" t="s">
        <v>38</v>
      </c>
      <c r="I3600" s="8" t="s">
        <v>39</v>
      </c>
      <c r="J3600" s="15" t="s">
        <v>7586</v>
      </c>
      <c r="K3600" s="7" t="s">
        <v>3996</v>
      </c>
      <c r="L3600" s="19">
        <v>741591</v>
      </c>
      <c r="M3600" s="19">
        <f t="shared" si="168"/>
        <v>0</v>
      </c>
      <c r="N3600" s="11">
        <f>M3600*(1+VOTOS!$P$3%)^Q3600</f>
        <v>0</v>
      </c>
      <c r="O3600" s="54">
        <f t="shared" si="169"/>
        <v>741591</v>
      </c>
      <c r="P3600" s="103">
        <f t="shared" si="170"/>
        <v>4.9350925655994829E-6</v>
      </c>
      <c r="Q3600" s="48">
        <v>0</v>
      </c>
      <c r="R3600" s="48"/>
      <c r="S3600" s="48" t="s">
        <v>11</v>
      </c>
    </row>
    <row r="3601" spans="1:20" s="47" customFormat="1" ht="14" x14ac:dyDescent="0.15">
      <c r="A3601" s="8" t="s">
        <v>415</v>
      </c>
      <c r="B3601" s="114" t="s">
        <v>416</v>
      </c>
      <c r="C3601" s="40" t="s">
        <v>65</v>
      </c>
      <c r="D3601" s="6" t="s">
        <v>1444</v>
      </c>
      <c r="E3601" s="7" t="s">
        <v>1445</v>
      </c>
      <c r="F3601" s="6" t="s">
        <v>4446</v>
      </c>
      <c r="G3601" s="6" t="s">
        <v>6102</v>
      </c>
      <c r="H3601" s="6" t="s">
        <v>38</v>
      </c>
      <c r="I3601" s="8" t="s">
        <v>39</v>
      </c>
      <c r="J3601" s="15" t="s">
        <v>7586</v>
      </c>
      <c r="K3601" s="7" t="s">
        <v>3078</v>
      </c>
      <c r="L3601" s="19">
        <v>493282</v>
      </c>
      <c r="M3601" s="19">
        <f t="shared" si="168"/>
        <v>493282</v>
      </c>
      <c r="N3601" s="11">
        <f>M3601*(1+VOTOS!$P$3%)^Q3601</f>
        <v>568261.62111813307</v>
      </c>
      <c r="O3601" s="54">
        <f t="shared" si="169"/>
        <v>568261.62111813307</v>
      </c>
      <c r="P3601" s="103">
        <f t="shared" si="170"/>
        <v>3.781631251856628E-6</v>
      </c>
      <c r="Q3601" s="6">
        <v>1173</v>
      </c>
      <c r="R3601" s="6"/>
      <c r="S3601" s="6" t="s">
        <v>11</v>
      </c>
    </row>
    <row r="3602" spans="1:20" s="47" customFormat="1" ht="14" x14ac:dyDescent="0.15">
      <c r="A3602" s="8" t="s">
        <v>415</v>
      </c>
      <c r="B3602" s="114" t="s">
        <v>416</v>
      </c>
      <c r="C3602" s="40" t="s">
        <v>65</v>
      </c>
      <c r="D3602" s="6" t="s">
        <v>1444</v>
      </c>
      <c r="E3602" s="7" t="s">
        <v>1445</v>
      </c>
      <c r="F3602" s="6" t="s">
        <v>4446</v>
      </c>
      <c r="G3602" s="6" t="s">
        <v>6102</v>
      </c>
      <c r="H3602" s="6" t="s">
        <v>38</v>
      </c>
      <c r="I3602" s="8" t="s">
        <v>39</v>
      </c>
      <c r="J3602" s="15" t="s">
        <v>7586</v>
      </c>
      <c r="K3602" s="7" t="s">
        <v>4194</v>
      </c>
      <c r="L3602" s="19">
        <v>1110478</v>
      </c>
      <c r="M3602" s="19">
        <f t="shared" ref="M3602:M3665" si="171">+IF(Q3602&gt;0,L3602,0)</f>
        <v>1110478</v>
      </c>
      <c r="N3602" s="11">
        <f>M3602*(1+VOTOS!$P$3%)^Q3602</f>
        <v>1138831.3017083507</v>
      </c>
      <c r="O3602" s="54">
        <f t="shared" si="169"/>
        <v>1138831.3017083507</v>
      </c>
      <c r="P3602" s="103">
        <f t="shared" si="170"/>
        <v>7.5786220309211714E-6</v>
      </c>
      <c r="Q3602" s="6">
        <v>209</v>
      </c>
      <c r="R3602" s="6"/>
      <c r="S3602" s="6" t="s">
        <v>11</v>
      </c>
    </row>
    <row r="3603" spans="1:20" s="47" customFormat="1" ht="14" x14ac:dyDescent="0.15">
      <c r="A3603" s="8" t="s">
        <v>415</v>
      </c>
      <c r="B3603" s="114" t="s">
        <v>416</v>
      </c>
      <c r="C3603" s="40" t="s">
        <v>65</v>
      </c>
      <c r="D3603" s="6" t="s">
        <v>1749</v>
      </c>
      <c r="E3603" s="7" t="s">
        <v>1750</v>
      </c>
      <c r="F3603" s="6" t="s">
        <v>4935</v>
      </c>
      <c r="G3603" s="6" t="s">
        <v>4936</v>
      </c>
      <c r="H3603" s="6" t="s">
        <v>38</v>
      </c>
      <c r="I3603" s="8" t="s">
        <v>39</v>
      </c>
      <c r="J3603" s="15" t="s">
        <v>7586</v>
      </c>
      <c r="K3603" s="7" t="s">
        <v>4937</v>
      </c>
      <c r="L3603" s="19">
        <v>262845</v>
      </c>
      <c r="M3603" s="19">
        <f t="shared" si="171"/>
        <v>0</v>
      </c>
      <c r="N3603" s="11">
        <f>M3603*(1+VOTOS!$P$3%)^Q3603</f>
        <v>0</v>
      </c>
      <c r="O3603" s="54">
        <f t="shared" si="169"/>
        <v>262845</v>
      </c>
      <c r="P3603" s="103">
        <f t="shared" si="170"/>
        <v>1.7491641692051224E-6</v>
      </c>
      <c r="Q3603" s="6">
        <v>0</v>
      </c>
      <c r="R3603" s="6"/>
      <c r="S3603" s="6" t="s">
        <v>11</v>
      </c>
    </row>
    <row r="3604" spans="1:20" s="47" customFormat="1" ht="14" x14ac:dyDescent="0.15">
      <c r="A3604" s="8" t="s">
        <v>415</v>
      </c>
      <c r="B3604" s="114" t="s">
        <v>416</v>
      </c>
      <c r="C3604" s="40" t="s">
        <v>65</v>
      </c>
      <c r="D3604" s="6" t="s">
        <v>1749</v>
      </c>
      <c r="E3604" s="7" t="s">
        <v>1750</v>
      </c>
      <c r="F3604" s="6" t="s">
        <v>4935</v>
      </c>
      <c r="G3604" s="6" t="s">
        <v>4936</v>
      </c>
      <c r="H3604" s="6" t="s">
        <v>38</v>
      </c>
      <c r="I3604" s="8" t="s">
        <v>39</v>
      </c>
      <c r="J3604" s="15" t="s">
        <v>7586</v>
      </c>
      <c r="K3604" s="7" t="s">
        <v>4938</v>
      </c>
      <c r="L3604" s="19">
        <v>255165</v>
      </c>
      <c r="M3604" s="19">
        <f t="shared" si="171"/>
        <v>0</v>
      </c>
      <c r="N3604" s="11">
        <f>M3604*(1+VOTOS!$P$3%)^Q3604</f>
        <v>0</v>
      </c>
      <c r="O3604" s="54">
        <f t="shared" si="169"/>
        <v>255165</v>
      </c>
      <c r="P3604" s="103">
        <f t="shared" si="170"/>
        <v>1.6980557942331986E-6</v>
      </c>
      <c r="Q3604" s="6">
        <v>0</v>
      </c>
      <c r="R3604" s="6"/>
      <c r="S3604" s="6" t="s">
        <v>11</v>
      </c>
    </row>
    <row r="3605" spans="1:20" s="47" customFormat="1" ht="14" x14ac:dyDescent="0.15">
      <c r="A3605" s="8" t="s">
        <v>415</v>
      </c>
      <c r="B3605" s="114" t="s">
        <v>416</v>
      </c>
      <c r="C3605" s="40" t="s">
        <v>65</v>
      </c>
      <c r="D3605" s="6" t="s">
        <v>1643</v>
      </c>
      <c r="E3605" s="7" t="s">
        <v>1644</v>
      </c>
      <c r="F3605" s="6" t="s">
        <v>2903</v>
      </c>
      <c r="G3605" s="6" t="s">
        <v>4936</v>
      </c>
      <c r="H3605" s="6" t="s">
        <v>38</v>
      </c>
      <c r="I3605" s="8" t="s">
        <v>39</v>
      </c>
      <c r="J3605" s="15" t="s">
        <v>7586</v>
      </c>
      <c r="K3605" s="7" t="s">
        <v>2904</v>
      </c>
      <c r="L3605" s="19">
        <v>336703</v>
      </c>
      <c r="M3605" s="19">
        <f t="shared" si="171"/>
        <v>336703</v>
      </c>
      <c r="N3605" s="11">
        <f>M3605*(1+VOTOS!$P$3%)^Q3605</f>
        <v>339681.13681315305</v>
      </c>
      <c r="O3605" s="54">
        <f t="shared" si="169"/>
        <v>339681.13681315305</v>
      </c>
      <c r="P3605" s="103">
        <f t="shared" si="170"/>
        <v>2.2604883998875018E-6</v>
      </c>
      <c r="Q3605" s="6">
        <v>73</v>
      </c>
      <c r="R3605" s="6"/>
      <c r="S3605" s="6" t="s">
        <v>11</v>
      </c>
    </row>
    <row r="3606" spans="1:20" s="47" customFormat="1" ht="14" x14ac:dyDescent="0.15">
      <c r="A3606" s="8" t="s">
        <v>415</v>
      </c>
      <c r="B3606" s="114" t="s">
        <v>416</v>
      </c>
      <c r="C3606" s="40" t="s">
        <v>65</v>
      </c>
      <c r="D3606" s="6" t="s">
        <v>1643</v>
      </c>
      <c r="E3606" s="7" t="s">
        <v>1644</v>
      </c>
      <c r="F3606" s="6" t="s">
        <v>2903</v>
      </c>
      <c r="G3606" s="6" t="s">
        <v>4936</v>
      </c>
      <c r="H3606" s="6" t="s">
        <v>38</v>
      </c>
      <c r="I3606" s="8" t="s">
        <v>39</v>
      </c>
      <c r="J3606" s="15" t="s">
        <v>7586</v>
      </c>
      <c r="K3606" s="7" t="s">
        <v>2907</v>
      </c>
      <c r="L3606" s="19">
        <v>123641</v>
      </c>
      <c r="M3606" s="19">
        <f t="shared" si="171"/>
        <v>123641</v>
      </c>
      <c r="N3606" s="11">
        <f>M3606*(1+VOTOS!$P$3%)^Q3606</f>
        <v>123790.24014318114</v>
      </c>
      <c r="O3606" s="54">
        <f t="shared" si="169"/>
        <v>123790.24014318114</v>
      </c>
      <c r="P3606" s="103">
        <f t="shared" si="170"/>
        <v>8.2379140769560031E-7</v>
      </c>
      <c r="Q3606" s="6">
        <v>10</v>
      </c>
      <c r="R3606" s="6"/>
      <c r="S3606" s="6" t="s">
        <v>11</v>
      </c>
      <c r="T3606" s="75"/>
    </row>
    <row r="3607" spans="1:20" s="47" customFormat="1" ht="14" x14ac:dyDescent="0.15">
      <c r="A3607" s="8" t="s">
        <v>415</v>
      </c>
      <c r="B3607" s="114" t="s">
        <v>416</v>
      </c>
      <c r="C3607" s="40" t="s">
        <v>65</v>
      </c>
      <c r="D3607" s="6" t="s">
        <v>1643</v>
      </c>
      <c r="E3607" s="7" t="s">
        <v>1644</v>
      </c>
      <c r="F3607" s="6" t="s">
        <v>2903</v>
      </c>
      <c r="G3607" s="6" t="s">
        <v>4936</v>
      </c>
      <c r="H3607" s="6" t="s">
        <v>38</v>
      </c>
      <c r="I3607" s="8" t="s">
        <v>39</v>
      </c>
      <c r="J3607" s="15" t="s">
        <v>7586</v>
      </c>
      <c r="K3607" s="7" t="s">
        <v>2905</v>
      </c>
      <c r="L3607" s="19">
        <v>203966</v>
      </c>
      <c r="M3607" s="19">
        <f t="shared" si="171"/>
        <v>203966</v>
      </c>
      <c r="N3607" s="11">
        <f>M3607*(1+VOTOS!$P$3%)^Q3607</f>
        <v>204606.72776497266</v>
      </c>
      <c r="O3607" s="54">
        <f t="shared" si="169"/>
        <v>204606.72776497266</v>
      </c>
      <c r="P3607" s="103">
        <f t="shared" si="170"/>
        <v>1.3616038234883566E-6</v>
      </c>
      <c r="Q3607" s="6">
        <v>26</v>
      </c>
      <c r="R3607" s="6"/>
      <c r="S3607" s="6" t="s">
        <v>11</v>
      </c>
      <c r="T3607" s="75"/>
    </row>
    <row r="3608" spans="1:20" s="47" customFormat="1" ht="14" x14ac:dyDescent="0.15">
      <c r="A3608" s="8" t="s">
        <v>415</v>
      </c>
      <c r="B3608" s="114" t="s">
        <v>416</v>
      </c>
      <c r="C3608" s="40" t="s">
        <v>65</v>
      </c>
      <c r="D3608" s="6" t="s">
        <v>1643</v>
      </c>
      <c r="E3608" s="7" t="s">
        <v>1644</v>
      </c>
      <c r="F3608" s="6" t="s">
        <v>2903</v>
      </c>
      <c r="G3608" s="6" t="s">
        <v>4936</v>
      </c>
      <c r="H3608" s="6" t="s">
        <v>38</v>
      </c>
      <c r="I3608" s="8" t="s">
        <v>39</v>
      </c>
      <c r="J3608" s="15" t="s">
        <v>7586</v>
      </c>
      <c r="K3608" s="7" t="s">
        <v>2906</v>
      </c>
      <c r="L3608" s="19">
        <v>189448</v>
      </c>
      <c r="M3608" s="19">
        <f t="shared" si="171"/>
        <v>189448</v>
      </c>
      <c r="N3608" s="11">
        <f>M3608*(1+VOTOS!$P$3%)^Q3608</f>
        <v>189997.27681456119</v>
      </c>
      <c r="O3608" s="54">
        <f t="shared" si="169"/>
        <v>189997.27681456119</v>
      </c>
      <c r="P3608" s="103">
        <f t="shared" si="170"/>
        <v>1.2643817795681014E-6</v>
      </c>
      <c r="Q3608" s="6">
        <v>24</v>
      </c>
      <c r="R3608" s="6"/>
      <c r="S3608" s="6" t="s">
        <v>11</v>
      </c>
      <c r="T3608" s="75"/>
    </row>
    <row r="3609" spans="1:20" s="47" customFormat="1" ht="14" x14ac:dyDescent="0.15">
      <c r="A3609" s="8" t="s">
        <v>415</v>
      </c>
      <c r="B3609" s="114" t="s">
        <v>416</v>
      </c>
      <c r="C3609" s="40" t="s">
        <v>65</v>
      </c>
      <c r="D3609" s="6" t="s">
        <v>1095</v>
      </c>
      <c r="E3609" s="7" t="s">
        <v>1096</v>
      </c>
      <c r="F3609" s="6" t="s">
        <v>2908</v>
      </c>
      <c r="G3609" s="6" t="s">
        <v>4936</v>
      </c>
      <c r="H3609" s="6" t="s">
        <v>38</v>
      </c>
      <c r="I3609" s="8" t="s">
        <v>39</v>
      </c>
      <c r="J3609" s="15" t="s">
        <v>7586</v>
      </c>
      <c r="K3609" s="7" t="s">
        <v>2909</v>
      </c>
      <c r="L3609" s="19">
        <v>3969312</v>
      </c>
      <c r="M3609" s="19">
        <f t="shared" si="171"/>
        <v>3969312</v>
      </c>
      <c r="N3609" s="11">
        <f>M3609*(1+VOTOS!$P$3%)^Q3609</f>
        <v>3972185.9872652856</v>
      </c>
      <c r="O3609" s="54">
        <f t="shared" si="169"/>
        <v>3972185.9872652856</v>
      </c>
      <c r="P3609" s="103">
        <f t="shared" si="170"/>
        <v>2.6433850377002084E-5</v>
      </c>
      <c r="Q3609" s="6">
        <v>6</v>
      </c>
      <c r="R3609" s="6"/>
      <c r="S3609" s="6" t="s">
        <v>11</v>
      </c>
      <c r="T3609" s="75"/>
    </row>
    <row r="3610" spans="1:20" s="47" customFormat="1" ht="14" x14ac:dyDescent="0.15">
      <c r="A3610" s="8" t="s">
        <v>415</v>
      </c>
      <c r="B3610" s="114" t="s">
        <v>416</v>
      </c>
      <c r="C3610" s="40" t="s">
        <v>65</v>
      </c>
      <c r="D3610" s="6" t="s">
        <v>779</v>
      </c>
      <c r="E3610" s="7" t="s">
        <v>780</v>
      </c>
      <c r="F3610" s="6" t="s">
        <v>2910</v>
      </c>
      <c r="G3610" s="6" t="s">
        <v>6102</v>
      </c>
      <c r="H3610" s="6" t="s">
        <v>38</v>
      </c>
      <c r="I3610" s="8" t="s">
        <v>39</v>
      </c>
      <c r="J3610" s="15" t="s">
        <v>7586</v>
      </c>
      <c r="K3610" s="7" t="s">
        <v>1335</v>
      </c>
      <c r="L3610" s="19">
        <v>8416324</v>
      </c>
      <c r="M3610" s="19">
        <f t="shared" si="171"/>
        <v>8416324</v>
      </c>
      <c r="N3610" s="11">
        <f>M3610*(1+VOTOS!$P$3%)^Q3610</f>
        <v>8834522.5722756889</v>
      </c>
      <c r="O3610" s="54">
        <f t="shared" si="169"/>
        <v>8834522.5722756889</v>
      </c>
      <c r="P3610" s="103">
        <f t="shared" si="170"/>
        <v>5.8791418271066627E-5</v>
      </c>
      <c r="Q3610" s="6">
        <v>402</v>
      </c>
      <c r="R3610" s="6"/>
      <c r="S3610" s="6" t="s">
        <v>11</v>
      </c>
      <c r="T3610" s="75"/>
    </row>
    <row r="3611" spans="1:20" s="47" customFormat="1" ht="14" x14ac:dyDescent="0.15">
      <c r="A3611" s="8" t="s">
        <v>415</v>
      </c>
      <c r="B3611" s="114" t="s">
        <v>416</v>
      </c>
      <c r="C3611" s="40" t="s">
        <v>65</v>
      </c>
      <c r="D3611" s="6" t="s">
        <v>1523</v>
      </c>
      <c r="E3611" s="7" t="s">
        <v>1524</v>
      </c>
      <c r="F3611" s="6" t="s">
        <v>2911</v>
      </c>
      <c r="G3611" s="6" t="s">
        <v>2912</v>
      </c>
      <c r="H3611" s="6" t="s">
        <v>38</v>
      </c>
      <c r="I3611" s="8" t="s">
        <v>39</v>
      </c>
      <c r="J3611" s="15" t="s">
        <v>7586</v>
      </c>
      <c r="K3611" s="7" t="s">
        <v>2281</v>
      </c>
      <c r="L3611" s="19">
        <v>693000</v>
      </c>
      <c r="M3611" s="19">
        <f t="shared" si="171"/>
        <v>693000</v>
      </c>
      <c r="N3611" s="11">
        <f>M3611*(1+VOTOS!$P$3%)^Q3611</f>
        <v>698792.31531503506</v>
      </c>
      <c r="O3611" s="54">
        <f t="shared" si="169"/>
        <v>698792.31531503506</v>
      </c>
      <c r="P3611" s="103">
        <f t="shared" si="170"/>
        <v>4.6502786039869405E-6</v>
      </c>
      <c r="Q3611" s="48">
        <v>69</v>
      </c>
      <c r="R3611" s="48"/>
      <c r="S3611" s="48" t="s">
        <v>11</v>
      </c>
      <c r="T3611" s="75"/>
    </row>
    <row r="3612" spans="1:20" s="47" customFormat="1" ht="14" x14ac:dyDescent="0.15">
      <c r="A3612" s="8" t="s">
        <v>415</v>
      </c>
      <c r="B3612" s="114" t="s">
        <v>416</v>
      </c>
      <c r="C3612" s="40" t="s">
        <v>65</v>
      </c>
      <c r="D3612" s="6" t="s">
        <v>1523</v>
      </c>
      <c r="E3612" s="7" t="s">
        <v>1524</v>
      </c>
      <c r="F3612" s="6" t="s">
        <v>2911</v>
      </c>
      <c r="G3612" s="6" t="s">
        <v>2912</v>
      </c>
      <c r="H3612" s="6" t="s">
        <v>38</v>
      </c>
      <c r="I3612" s="8" t="s">
        <v>39</v>
      </c>
      <c r="J3612" s="15" t="s">
        <v>7586</v>
      </c>
      <c r="K3612" s="7" t="s">
        <v>2913</v>
      </c>
      <c r="L3612" s="19">
        <v>693000</v>
      </c>
      <c r="M3612" s="19">
        <f t="shared" si="171"/>
        <v>693000</v>
      </c>
      <c r="N3612" s="11">
        <f>M3612*(1+VOTOS!$P$3%)^Q3612</f>
        <v>694087.62288627843</v>
      </c>
      <c r="O3612" s="54">
        <f t="shared" si="169"/>
        <v>694087.62288627843</v>
      </c>
      <c r="P3612" s="103">
        <f t="shared" si="170"/>
        <v>4.6189701163858377E-6</v>
      </c>
      <c r="Q3612" s="48">
        <v>13</v>
      </c>
      <c r="R3612" s="48"/>
      <c r="S3612" s="48" t="s">
        <v>11</v>
      </c>
      <c r="T3612" s="75"/>
    </row>
    <row r="3613" spans="1:20" s="47" customFormat="1" ht="28" x14ac:dyDescent="0.15">
      <c r="A3613" s="8" t="s">
        <v>415</v>
      </c>
      <c r="B3613" s="114" t="s">
        <v>416</v>
      </c>
      <c r="C3613" s="40" t="s">
        <v>65</v>
      </c>
      <c r="D3613" s="6" t="s">
        <v>1395</v>
      </c>
      <c r="E3613" s="7" t="s">
        <v>1396</v>
      </c>
      <c r="F3613" s="6" t="s">
        <v>2914</v>
      </c>
      <c r="G3613" s="6" t="s">
        <v>107</v>
      </c>
      <c r="H3613" s="6" t="s">
        <v>38</v>
      </c>
      <c r="I3613" s="8" t="s">
        <v>39</v>
      </c>
      <c r="J3613" s="15" t="s">
        <v>7586</v>
      </c>
      <c r="K3613" s="7" t="s">
        <v>2915</v>
      </c>
      <c r="L3613" s="19">
        <v>1819675</v>
      </c>
      <c r="M3613" s="19">
        <f t="shared" si="171"/>
        <v>1819675</v>
      </c>
      <c r="N3613" s="11">
        <f>M3613*(1+VOTOS!$P$3%)^Q3613</f>
        <v>1820333.6502235204</v>
      </c>
      <c r="O3613" s="54">
        <f t="shared" si="169"/>
        <v>1820333.6502235204</v>
      </c>
      <c r="P3613" s="103">
        <f t="shared" si="170"/>
        <v>1.2113840464796181E-5</v>
      </c>
      <c r="Q3613" s="48">
        <v>3</v>
      </c>
      <c r="R3613" s="48"/>
      <c r="S3613" s="48" t="s">
        <v>11</v>
      </c>
      <c r="T3613" s="75"/>
    </row>
    <row r="3614" spans="1:20" s="47" customFormat="1" ht="14" x14ac:dyDescent="0.15">
      <c r="A3614" s="8" t="s">
        <v>415</v>
      </c>
      <c r="B3614" s="114" t="s">
        <v>416</v>
      </c>
      <c r="C3614" s="40" t="s">
        <v>65</v>
      </c>
      <c r="D3614" s="6" t="s">
        <v>936</v>
      </c>
      <c r="E3614" s="7" t="s">
        <v>937</v>
      </c>
      <c r="F3614" s="6" t="s">
        <v>2916</v>
      </c>
      <c r="G3614" s="6" t="s">
        <v>113</v>
      </c>
      <c r="H3614" s="6" t="s">
        <v>38</v>
      </c>
      <c r="I3614" s="8" t="s">
        <v>39</v>
      </c>
      <c r="J3614" s="15" t="s">
        <v>7586</v>
      </c>
      <c r="K3614" s="7" t="s">
        <v>2917</v>
      </c>
      <c r="L3614" s="19">
        <v>5857025</v>
      </c>
      <c r="M3614" s="19">
        <f t="shared" si="171"/>
        <v>5857025</v>
      </c>
      <c r="N3614" s="11">
        <f>M3614*(1+VOTOS!$P$3%)^Q3614</f>
        <v>5884645.0752181523</v>
      </c>
      <c r="O3614" s="54">
        <f t="shared" si="169"/>
        <v>5884645.0752181523</v>
      </c>
      <c r="P3614" s="103">
        <f t="shared" si="170"/>
        <v>3.9160761338663376E-5</v>
      </c>
      <c r="Q3614" s="48">
        <v>39</v>
      </c>
      <c r="R3614" s="48"/>
      <c r="S3614" s="48" t="s">
        <v>11</v>
      </c>
      <c r="T3614" s="75"/>
    </row>
    <row r="3615" spans="1:20" s="47" customFormat="1" ht="14" x14ac:dyDescent="0.15">
      <c r="A3615" s="14" t="s">
        <v>5234</v>
      </c>
      <c r="B3615" s="115" t="s">
        <v>416</v>
      </c>
      <c r="C3615" s="40" t="s">
        <v>65</v>
      </c>
      <c r="D3615" s="12" t="s">
        <v>136</v>
      </c>
      <c r="E3615" s="51" t="s">
        <v>137</v>
      </c>
      <c r="F3615" s="14" t="s">
        <v>5415</v>
      </c>
      <c r="G3615" s="14" t="s">
        <v>37</v>
      </c>
      <c r="H3615" s="14" t="s">
        <v>38</v>
      </c>
      <c r="I3615" s="14" t="s">
        <v>39</v>
      </c>
      <c r="J3615" s="15" t="s">
        <v>7586</v>
      </c>
      <c r="K3615" s="52" t="s">
        <v>5406</v>
      </c>
      <c r="L3615" s="109">
        <v>137571641</v>
      </c>
      <c r="M3615" s="19">
        <f t="shared" si="171"/>
        <v>0</v>
      </c>
      <c r="N3615" s="11">
        <f>M3615*(1+VOTOS!$P$3%)^Q3615</f>
        <v>0</v>
      </c>
      <c r="O3615" s="54">
        <f t="shared" si="169"/>
        <v>137571641</v>
      </c>
      <c r="P3615" s="103">
        <f t="shared" si="170"/>
        <v>9.1550299657954448E-4</v>
      </c>
      <c r="Q3615" s="6">
        <v>0</v>
      </c>
      <c r="R3615" s="6"/>
      <c r="S3615" s="6" t="s">
        <v>7</v>
      </c>
      <c r="T3615" s="75"/>
    </row>
    <row r="3616" spans="1:20" s="47" customFormat="1" ht="14" x14ac:dyDescent="0.15">
      <c r="A3616" s="14" t="s">
        <v>5234</v>
      </c>
      <c r="B3616" s="115" t="s">
        <v>416</v>
      </c>
      <c r="C3616" s="40" t="s">
        <v>65</v>
      </c>
      <c r="D3616" s="12" t="s">
        <v>136</v>
      </c>
      <c r="E3616" s="51" t="s">
        <v>137</v>
      </c>
      <c r="F3616" s="14" t="s">
        <v>5415</v>
      </c>
      <c r="G3616" s="14" t="s">
        <v>37</v>
      </c>
      <c r="H3616" s="14" t="s">
        <v>38</v>
      </c>
      <c r="I3616" s="14" t="s">
        <v>39</v>
      </c>
      <c r="J3616" s="15" t="s">
        <v>7586</v>
      </c>
      <c r="K3616" s="52" t="s">
        <v>4163</v>
      </c>
      <c r="L3616" s="109">
        <v>48664901</v>
      </c>
      <c r="M3616" s="19">
        <f t="shared" si="171"/>
        <v>0</v>
      </c>
      <c r="N3616" s="11">
        <f>M3616*(1+VOTOS!$P$3%)^Q3616</f>
        <v>0</v>
      </c>
      <c r="O3616" s="54">
        <f t="shared" si="169"/>
        <v>48664901</v>
      </c>
      <c r="P3616" s="103">
        <f t="shared" si="170"/>
        <v>3.2385208441140041E-4</v>
      </c>
      <c r="Q3616" s="6">
        <v>0</v>
      </c>
      <c r="R3616" s="6"/>
      <c r="S3616" s="6" t="s">
        <v>7</v>
      </c>
      <c r="T3616" s="75"/>
    </row>
    <row r="3617" spans="1:20" s="47" customFormat="1" ht="14" x14ac:dyDescent="0.15">
      <c r="A3617" s="14" t="s">
        <v>5234</v>
      </c>
      <c r="B3617" s="115" t="s">
        <v>416</v>
      </c>
      <c r="C3617" s="40" t="s">
        <v>65</v>
      </c>
      <c r="D3617" s="12" t="s">
        <v>136</v>
      </c>
      <c r="E3617" s="51" t="s">
        <v>137</v>
      </c>
      <c r="F3617" s="14" t="s">
        <v>5415</v>
      </c>
      <c r="G3617" s="14" t="s">
        <v>37</v>
      </c>
      <c r="H3617" s="14" t="s">
        <v>38</v>
      </c>
      <c r="I3617" s="14" t="s">
        <v>39</v>
      </c>
      <c r="J3617" s="15" t="s">
        <v>7586</v>
      </c>
      <c r="K3617" s="52" t="s">
        <v>5372</v>
      </c>
      <c r="L3617" s="109">
        <v>37577818.5</v>
      </c>
      <c r="M3617" s="19">
        <f t="shared" si="171"/>
        <v>0</v>
      </c>
      <c r="N3617" s="11">
        <f>M3617*(1+VOTOS!$P$3%)^Q3617</f>
        <v>0</v>
      </c>
      <c r="O3617" s="54">
        <f t="shared" si="169"/>
        <v>37577818.5</v>
      </c>
      <c r="P3617" s="103">
        <f t="shared" si="170"/>
        <v>2.5007047376626295E-4</v>
      </c>
      <c r="Q3617" s="6">
        <v>0</v>
      </c>
      <c r="R3617" s="6"/>
      <c r="S3617" s="6" t="s">
        <v>7</v>
      </c>
      <c r="T3617" s="75"/>
    </row>
    <row r="3618" spans="1:20" s="47" customFormat="1" ht="14" x14ac:dyDescent="0.15">
      <c r="A3618" s="14" t="s">
        <v>5234</v>
      </c>
      <c r="B3618" s="115" t="s">
        <v>416</v>
      </c>
      <c r="C3618" s="40" t="s">
        <v>65</v>
      </c>
      <c r="D3618" s="12" t="s">
        <v>136</v>
      </c>
      <c r="E3618" s="51" t="s">
        <v>137</v>
      </c>
      <c r="F3618" s="14" t="s">
        <v>5415</v>
      </c>
      <c r="G3618" s="14" t="s">
        <v>37</v>
      </c>
      <c r="H3618" s="14" t="s">
        <v>38</v>
      </c>
      <c r="I3618" s="14" t="s">
        <v>39</v>
      </c>
      <c r="J3618" s="15" t="s">
        <v>7586</v>
      </c>
      <c r="K3618" s="52" t="s">
        <v>4051</v>
      </c>
      <c r="L3618" s="109">
        <v>5214649</v>
      </c>
      <c r="M3618" s="19">
        <f t="shared" si="171"/>
        <v>0</v>
      </c>
      <c r="N3618" s="11">
        <f>M3618*(1+VOTOS!$P$3%)^Q3618</f>
        <v>0</v>
      </c>
      <c r="O3618" s="54">
        <f t="shared" si="169"/>
        <v>5214649</v>
      </c>
      <c r="P3618" s="103">
        <f t="shared" si="170"/>
        <v>3.4702114119657301E-5</v>
      </c>
      <c r="Q3618" s="6">
        <v>0</v>
      </c>
      <c r="R3618" s="6"/>
      <c r="S3618" s="6" t="s">
        <v>7</v>
      </c>
      <c r="T3618" s="75"/>
    </row>
    <row r="3619" spans="1:20" s="47" customFormat="1" ht="14" x14ac:dyDescent="0.15">
      <c r="A3619" s="14" t="s">
        <v>5234</v>
      </c>
      <c r="B3619" s="115" t="s">
        <v>416</v>
      </c>
      <c r="C3619" s="40" t="s">
        <v>65</v>
      </c>
      <c r="D3619" s="12" t="s">
        <v>136</v>
      </c>
      <c r="E3619" s="51" t="s">
        <v>137</v>
      </c>
      <c r="F3619" s="14" t="s">
        <v>5415</v>
      </c>
      <c r="G3619" s="14" t="s">
        <v>37</v>
      </c>
      <c r="H3619" s="14" t="s">
        <v>38</v>
      </c>
      <c r="I3619" s="14" t="s">
        <v>39</v>
      </c>
      <c r="J3619" s="15" t="s">
        <v>7586</v>
      </c>
      <c r="K3619" s="52" t="s">
        <v>4051</v>
      </c>
      <c r="L3619" s="109">
        <v>1489162.5</v>
      </c>
      <c r="M3619" s="19">
        <f t="shared" si="171"/>
        <v>0</v>
      </c>
      <c r="N3619" s="11">
        <f>M3619*(1+VOTOS!$P$3%)^Q3619</f>
        <v>0</v>
      </c>
      <c r="O3619" s="54">
        <f t="shared" si="169"/>
        <v>1489162.5</v>
      </c>
      <c r="P3619" s="103">
        <f t="shared" si="170"/>
        <v>9.909983781787453E-6</v>
      </c>
      <c r="Q3619" s="6">
        <v>0</v>
      </c>
      <c r="R3619" s="6"/>
      <c r="S3619" s="6" t="s">
        <v>7</v>
      </c>
    </row>
    <row r="3620" spans="1:20" s="47" customFormat="1" ht="14" x14ac:dyDescent="0.15">
      <c r="A3620" s="14" t="s">
        <v>5234</v>
      </c>
      <c r="B3620" s="115" t="s">
        <v>416</v>
      </c>
      <c r="C3620" s="40" t="s">
        <v>65</v>
      </c>
      <c r="D3620" s="12" t="s">
        <v>136</v>
      </c>
      <c r="E3620" s="51" t="s">
        <v>137</v>
      </c>
      <c r="F3620" s="14" t="s">
        <v>5415</v>
      </c>
      <c r="G3620" s="14" t="s">
        <v>37</v>
      </c>
      <c r="H3620" s="14" t="s">
        <v>38</v>
      </c>
      <c r="I3620" s="14" t="s">
        <v>39</v>
      </c>
      <c r="J3620" s="15" t="s">
        <v>7586</v>
      </c>
      <c r="K3620" s="52" t="s">
        <v>4247</v>
      </c>
      <c r="L3620" s="109">
        <v>863475.5</v>
      </c>
      <c r="M3620" s="19">
        <f t="shared" si="171"/>
        <v>0</v>
      </c>
      <c r="N3620" s="11">
        <f>M3620*(1+VOTOS!$P$3%)^Q3620</f>
        <v>0</v>
      </c>
      <c r="O3620" s="54">
        <f t="shared" si="169"/>
        <v>863475.5</v>
      </c>
      <c r="P3620" s="103">
        <f t="shared" si="170"/>
        <v>5.7462017751392559E-6</v>
      </c>
      <c r="Q3620" s="6">
        <v>0</v>
      </c>
      <c r="R3620" s="6"/>
      <c r="S3620" s="6" t="s">
        <v>7</v>
      </c>
    </row>
    <row r="3621" spans="1:20" s="47" customFormat="1" ht="14" x14ac:dyDescent="0.15">
      <c r="A3621" s="14" t="s">
        <v>5234</v>
      </c>
      <c r="B3621" s="115" t="s">
        <v>416</v>
      </c>
      <c r="C3621" s="40" t="s">
        <v>65</v>
      </c>
      <c r="D3621" s="12" t="s">
        <v>136</v>
      </c>
      <c r="E3621" s="51" t="s">
        <v>137</v>
      </c>
      <c r="F3621" s="14" t="s">
        <v>5415</v>
      </c>
      <c r="G3621" s="14" t="s">
        <v>37</v>
      </c>
      <c r="H3621" s="14" t="s">
        <v>38</v>
      </c>
      <c r="I3621" s="14" t="s">
        <v>39</v>
      </c>
      <c r="J3621" s="15" t="s">
        <v>7586</v>
      </c>
      <c r="K3621" s="52" t="s">
        <v>3976</v>
      </c>
      <c r="L3621" s="109">
        <v>536658</v>
      </c>
      <c r="M3621" s="19">
        <f t="shared" si="171"/>
        <v>0</v>
      </c>
      <c r="N3621" s="11">
        <f>M3621*(1+VOTOS!$P$3%)^Q3621</f>
        <v>0</v>
      </c>
      <c r="O3621" s="54">
        <f t="shared" si="169"/>
        <v>536658</v>
      </c>
      <c r="P3621" s="103">
        <f t="shared" si="170"/>
        <v>3.5713174864170241E-6</v>
      </c>
      <c r="Q3621" s="6">
        <v>0</v>
      </c>
      <c r="R3621" s="6"/>
      <c r="S3621" s="6" t="s">
        <v>7</v>
      </c>
      <c r="T3621" s="75"/>
    </row>
    <row r="3622" spans="1:20" s="47" customFormat="1" ht="14" x14ac:dyDescent="0.15">
      <c r="A3622" s="14" t="s">
        <v>5234</v>
      </c>
      <c r="B3622" s="115" t="s">
        <v>416</v>
      </c>
      <c r="C3622" s="40" t="s">
        <v>65</v>
      </c>
      <c r="D3622" s="12" t="s">
        <v>136</v>
      </c>
      <c r="E3622" s="51" t="s">
        <v>137</v>
      </c>
      <c r="F3622" s="14" t="s">
        <v>5415</v>
      </c>
      <c r="G3622" s="14" t="s">
        <v>37</v>
      </c>
      <c r="H3622" s="14" t="s">
        <v>38</v>
      </c>
      <c r="I3622" s="14" t="s">
        <v>39</v>
      </c>
      <c r="J3622" s="15" t="s">
        <v>7586</v>
      </c>
      <c r="K3622" s="52" t="s">
        <v>4414</v>
      </c>
      <c r="L3622" s="109">
        <v>298175</v>
      </c>
      <c r="M3622" s="19">
        <f t="shared" si="171"/>
        <v>0</v>
      </c>
      <c r="N3622" s="11">
        <f>M3622*(1+VOTOS!$P$3%)^Q3622</f>
        <v>0</v>
      </c>
      <c r="O3622" s="54">
        <f t="shared" si="169"/>
        <v>298175</v>
      </c>
      <c r="P3622" s="103">
        <f t="shared" si="170"/>
        <v>1.9842760035486216E-6</v>
      </c>
      <c r="Q3622" s="6">
        <v>0</v>
      </c>
      <c r="R3622" s="6"/>
      <c r="S3622" s="6" t="s">
        <v>7</v>
      </c>
      <c r="T3622" s="75"/>
    </row>
    <row r="3623" spans="1:20" s="47" customFormat="1" ht="14" x14ac:dyDescent="0.15">
      <c r="A3623" s="14" t="s">
        <v>5234</v>
      </c>
      <c r="B3623" s="115" t="s">
        <v>416</v>
      </c>
      <c r="C3623" s="40" t="s">
        <v>65</v>
      </c>
      <c r="D3623" s="12" t="s">
        <v>136</v>
      </c>
      <c r="E3623" s="51" t="s">
        <v>137</v>
      </c>
      <c r="F3623" s="14" t="s">
        <v>5415</v>
      </c>
      <c r="G3623" s="14" t="s">
        <v>37</v>
      </c>
      <c r="H3623" s="14" t="s">
        <v>38</v>
      </c>
      <c r="I3623" s="14" t="s">
        <v>39</v>
      </c>
      <c r="J3623" s="15" t="s">
        <v>7586</v>
      </c>
      <c r="K3623" s="52" t="s">
        <v>4478</v>
      </c>
      <c r="L3623" s="109">
        <v>231560</v>
      </c>
      <c r="M3623" s="19">
        <f t="shared" si="171"/>
        <v>0</v>
      </c>
      <c r="N3623" s="11">
        <f>M3623*(1+VOTOS!$P$3%)^Q3623</f>
        <v>0</v>
      </c>
      <c r="O3623" s="54">
        <f t="shared" si="169"/>
        <v>231560</v>
      </c>
      <c r="P3623" s="103">
        <f t="shared" si="170"/>
        <v>1.5409707432941017E-6</v>
      </c>
      <c r="Q3623" s="6">
        <v>0</v>
      </c>
      <c r="R3623" s="6"/>
      <c r="S3623" s="6" t="s">
        <v>7</v>
      </c>
    </row>
    <row r="3624" spans="1:20" s="47" customFormat="1" ht="14" x14ac:dyDescent="0.15">
      <c r="A3624" s="14" t="s">
        <v>5234</v>
      </c>
      <c r="B3624" s="115" t="s">
        <v>416</v>
      </c>
      <c r="C3624" s="40" t="s">
        <v>65</v>
      </c>
      <c r="D3624" s="12" t="s">
        <v>136</v>
      </c>
      <c r="E3624" s="51" t="s">
        <v>137</v>
      </c>
      <c r="F3624" s="14" t="s">
        <v>5415</v>
      </c>
      <c r="G3624" s="14" t="s">
        <v>37</v>
      </c>
      <c r="H3624" s="14" t="s">
        <v>38</v>
      </c>
      <c r="I3624" s="14" t="s">
        <v>39</v>
      </c>
      <c r="J3624" s="15" t="s">
        <v>7586</v>
      </c>
      <c r="K3624" s="52" t="s">
        <v>4401</v>
      </c>
      <c r="L3624" s="109">
        <v>192620</v>
      </c>
      <c r="M3624" s="19">
        <f t="shared" si="171"/>
        <v>0</v>
      </c>
      <c r="N3624" s="11">
        <f>M3624*(1+VOTOS!$P$3%)^Q3624</f>
        <v>0</v>
      </c>
      <c r="O3624" s="54">
        <f t="shared" si="169"/>
        <v>192620</v>
      </c>
      <c r="P3624" s="103">
        <f t="shared" si="170"/>
        <v>1.2818353108192688E-6</v>
      </c>
      <c r="Q3624" s="6">
        <v>0</v>
      </c>
      <c r="R3624" s="6"/>
      <c r="S3624" s="6" t="s">
        <v>7</v>
      </c>
    </row>
    <row r="3625" spans="1:20" s="47" customFormat="1" ht="14" x14ac:dyDescent="0.15">
      <c r="A3625" s="8" t="s">
        <v>415</v>
      </c>
      <c r="B3625" s="114" t="s">
        <v>416</v>
      </c>
      <c r="C3625" s="40" t="s">
        <v>65</v>
      </c>
      <c r="D3625" s="6" t="s">
        <v>325</v>
      </c>
      <c r="E3625" s="7" t="s">
        <v>326</v>
      </c>
      <c r="F3625" s="6" t="s">
        <v>2918</v>
      </c>
      <c r="G3625" s="6" t="s">
        <v>5224</v>
      </c>
      <c r="H3625" s="6" t="s">
        <v>38</v>
      </c>
      <c r="I3625" s="8" t="s">
        <v>39</v>
      </c>
      <c r="J3625" s="15" t="s">
        <v>7586</v>
      </c>
      <c r="K3625" s="7" t="s">
        <v>2921</v>
      </c>
      <c r="L3625" s="19">
        <v>5550000</v>
      </c>
      <c r="M3625" s="19">
        <f t="shared" si="171"/>
        <v>5550000</v>
      </c>
      <c r="N3625" s="11">
        <f>M3625*(1+VOTOS!$P$3%)^Q3625</f>
        <v>5851128.6774175726</v>
      </c>
      <c r="O3625" s="54">
        <f t="shared" si="169"/>
        <v>5851128.6774175726</v>
      </c>
      <c r="P3625" s="103">
        <f t="shared" si="170"/>
        <v>3.8937718548754497E-5</v>
      </c>
      <c r="Q3625" s="48">
        <v>438</v>
      </c>
      <c r="R3625" s="48"/>
      <c r="S3625" s="48" t="s">
        <v>11</v>
      </c>
    </row>
    <row r="3626" spans="1:20" s="47" customFormat="1" ht="14" x14ac:dyDescent="0.15">
      <c r="A3626" s="8" t="s">
        <v>415</v>
      </c>
      <c r="B3626" s="114" t="s">
        <v>416</v>
      </c>
      <c r="C3626" s="40" t="s">
        <v>65</v>
      </c>
      <c r="D3626" s="6" t="s">
        <v>325</v>
      </c>
      <c r="E3626" s="7" t="s">
        <v>326</v>
      </c>
      <c r="F3626" s="6" t="s">
        <v>2918</v>
      </c>
      <c r="G3626" s="6" t="s">
        <v>5224</v>
      </c>
      <c r="H3626" s="6" t="s">
        <v>38</v>
      </c>
      <c r="I3626" s="8" t="s">
        <v>39</v>
      </c>
      <c r="J3626" s="15" t="s">
        <v>7586</v>
      </c>
      <c r="K3626" s="7" t="s">
        <v>2919</v>
      </c>
      <c r="L3626" s="19">
        <v>5250000</v>
      </c>
      <c r="M3626" s="19">
        <f t="shared" si="171"/>
        <v>5250000</v>
      </c>
      <c r="N3626" s="11">
        <f>M3626*(1+VOTOS!$P$3%)^Q3626</f>
        <v>5470464.1155795241</v>
      </c>
      <c r="O3626" s="54">
        <f t="shared" si="169"/>
        <v>5470464.1155795241</v>
      </c>
      <c r="P3626" s="103">
        <f t="shared" si="170"/>
        <v>3.6404496261652661E-5</v>
      </c>
      <c r="Q3626" s="48">
        <v>341</v>
      </c>
      <c r="R3626" s="48"/>
      <c r="S3626" s="48" t="s">
        <v>11</v>
      </c>
    </row>
    <row r="3627" spans="1:20" s="47" customFormat="1" ht="14" x14ac:dyDescent="0.15">
      <c r="A3627" s="8" t="s">
        <v>415</v>
      </c>
      <c r="B3627" s="114" t="s">
        <v>416</v>
      </c>
      <c r="C3627" s="40" t="s">
        <v>65</v>
      </c>
      <c r="D3627" s="6" t="s">
        <v>325</v>
      </c>
      <c r="E3627" s="7" t="s">
        <v>326</v>
      </c>
      <c r="F3627" s="6" t="s">
        <v>2918</v>
      </c>
      <c r="G3627" s="6" t="s">
        <v>5224</v>
      </c>
      <c r="H3627" s="6" t="s">
        <v>38</v>
      </c>
      <c r="I3627" s="8" t="s">
        <v>39</v>
      </c>
      <c r="J3627" s="15" t="s">
        <v>7586</v>
      </c>
      <c r="K3627" s="7" t="s">
        <v>2920</v>
      </c>
      <c r="L3627" s="19">
        <v>5250000</v>
      </c>
      <c r="M3627" s="19">
        <f t="shared" si="171"/>
        <v>5250000</v>
      </c>
      <c r="N3627" s="11">
        <f>M3627*(1+VOTOS!$P$3%)^Q3627</f>
        <v>5510867.1558328038</v>
      </c>
      <c r="O3627" s="54">
        <f t="shared" si="169"/>
        <v>5510867.1558328038</v>
      </c>
      <c r="P3627" s="103">
        <f t="shared" si="170"/>
        <v>3.6673367841245154E-5</v>
      </c>
      <c r="Q3627" s="48">
        <v>402</v>
      </c>
      <c r="R3627" s="48"/>
      <c r="S3627" s="48" t="s">
        <v>11</v>
      </c>
    </row>
    <row r="3628" spans="1:20" s="47" customFormat="1" ht="14" x14ac:dyDescent="0.15">
      <c r="A3628" s="8" t="s">
        <v>415</v>
      </c>
      <c r="B3628" s="114" t="s">
        <v>416</v>
      </c>
      <c r="C3628" s="40" t="s">
        <v>65</v>
      </c>
      <c r="D3628" s="6" t="s">
        <v>325</v>
      </c>
      <c r="E3628" s="7" t="s">
        <v>326</v>
      </c>
      <c r="F3628" s="6" t="s">
        <v>2918</v>
      </c>
      <c r="G3628" s="6" t="s">
        <v>5224</v>
      </c>
      <c r="H3628" s="6" t="s">
        <v>38</v>
      </c>
      <c r="I3628" s="8" t="s">
        <v>39</v>
      </c>
      <c r="J3628" s="15" t="s">
        <v>7586</v>
      </c>
      <c r="K3628" s="7" t="s">
        <v>2925</v>
      </c>
      <c r="L3628" s="19">
        <v>5038950</v>
      </c>
      <c r="M3628" s="19">
        <f t="shared" si="171"/>
        <v>5038950</v>
      </c>
      <c r="N3628" s="11">
        <f>M3628*(1+VOTOS!$P$3%)^Q3628</f>
        <v>5230953.2664971398</v>
      </c>
      <c r="O3628" s="54">
        <f t="shared" si="169"/>
        <v>5230953.2664971398</v>
      </c>
      <c r="P3628" s="103">
        <f t="shared" si="170"/>
        <v>3.4810614714159641E-5</v>
      </c>
      <c r="Q3628" s="48">
        <v>310</v>
      </c>
      <c r="R3628" s="48"/>
      <c r="S3628" s="48" t="s">
        <v>11</v>
      </c>
    </row>
    <row r="3629" spans="1:20" s="47" customFormat="1" ht="14" x14ac:dyDescent="0.15">
      <c r="A3629" s="8" t="s">
        <v>415</v>
      </c>
      <c r="B3629" s="114" t="s">
        <v>416</v>
      </c>
      <c r="C3629" s="40" t="s">
        <v>65</v>
      </c>
      <c r="D3629" s="6" t="s">
        <v>325</v>
      </c>
      <c r="E3629" s="7" t="s">
        <v>326</v>
      </c>
      <c r="F3629" s="6" t="s">
        <v>2918</v>
      </c>
      <c r="G3629" s="6" t="s">
        <v>5224</v>
      </c>
      <c r="H3629" s="6" t="s">
        <v>38</v>
      </c>
      <c r="I3629" s="8" t="s">
        <v>39</v>
      </c>
      <c r="J3629" s="15" t="s">
        <v>7586</v>
      </c>
      <c r="K3629" s="7" t="s">
        <v>2924</v>
      </c>
      <c r="L3629" s="19">
        <v>3885000</v>
      </c>
      <c r="M3629" s="19">
        <f t="shared" si="171"/>
        <v>3885000</v>
      </c>
      <c r="N3629" s="11">
        <f>M3629*(1+VOTOS!$P$3%)^Q3629</f>
        <v>3979390.5400840323</v>
      </c>
      <c r="O3629" s="54">
        <f t="shared" si="169"/>
        <v>3979390.5400840323</v>
      </c>
      <c r="P3629" s="103">
        <f t="shared" si="170"/>
        <v>2.6481794776346555E-5</v>
      </c>
      <c r="Q3629" s="6">
        <v>199</v>
      </c>
      <c r="R3629" s="6"/>
      <c r="S3629" s="6" t="s">
        <v>11</v>
      </c>
    </row>
    <row r="3630" spans="1:20" s="47" customFormat="1" ht="14" x14ac:dyDescent="0.15">
      <c r="A3630" s="8" t="s">
        <v>415</v>
      </c>
      <c r="B3630" s="114" t="s">
        <v>416</v>
      </c>
      <c r="C3630" s="40" t="s">
        <v>65</v>
      </c>
      <c r="D3630" s="6" t="s">
        <v>325</v>
      </c>
      <c r="E3630" s="7" t="s">
        <v>326</v>
      </c>
      <c r="F3630" s="6" t="s">
        <v>2918</v>
      </c>
      <c r="G3630" s="6" t="s">
        <v>5224</v>
      </c>
      <c r="H3630" s="6" t="s">
        <v>38</v>
      </c>
      <c r="I3630" s="8" t="s">
        <v>39</v>
      </c>
      <c r="J3630" s="15" t="s">
        <v>7586</v>
      </c>
      <c r="K3630" s="7" t="s">
        <v>2926</v>
      </c>
      <c r="L3630" s="19">
        <v>3885000</v>
      </c>
      <c r="M3630" s="19">
        <f t="shared" si="171"/>
        <v>3885000</v>
      </c>
      <c r="N3630" s="11">
        <f>M3630*(1+VOTOS!$P$3%)^Q3630</f>
        <v>3970280.2180027245</v>
      </c>
      <c r="O3630" s="54">
        <f t="shared" si="169"/>
        <v>3970280.2180027245</v>
      </c>
      <c r="P3630" s="103">
        <f t="shared" si="170"/>
        <v>2.6421167985064461E-5</v>
      </c>
      <c r="Q3630" s="48">
        <v>180</v>
      </c>
      <c r="R3630" s="48"/>
      <c r="S3630" s="48" t="s">
        <v>11</v>
      </c>
    </row>
    <row r="3631" spans="1:20" s="47" customFormat="1" ht="14" x14ac:dyDescent="0.15">
      <c r="A3631" s="8" t="s">
        <v>415</v>
      </c>
      <c r="B3631" s="114" t="s">
        <v>416</v>
      </c>
      <c r="C3631" s="40" t="s">
        <v>65</v>
      </c>
      <c r="D3631" s="6" t="s">
        <v>325</v>
      </c>
      <c r="E3631" s="7" t="s">
        <v>326</v>
      </c>
      <c r="F3631" s="6" t="s">
        <v>2918</v>
      </c>
      <c r="G3631" s="6" t="s">
        <v>5224</v>
      </c>
      <c r="H3631" s="6" t="s">
        <v>38</v>
      </c>
      <c r="I3631" s="8" t="s">
        <v>39</v>
      </c>
      <c r="J3631" s="15" t="s">
        <v>7586</v>
      </c>
      <c r="K3631" s="7" t="s">
        <v>2927</v>
      </c>
      <c r="L3631" s="19">
        <v>3449880</v>
      </c>
      <c r="M3631" s="19">
        <f t="shared" si="171"/>
        <v>3449880</v>
      </c>
      <c r="N3631" s="11">
        <f>M3631*(1+VOTOS!$P$3%)^Q3631</f>
        <v>3490906.1590989782</v>
      </c>
      <c r="O3631" s="54">
        <f t="shared" si="169"/>
        <v>3490906.1590989782</v>
      </c>
      <c r="P3631" s="103">
        <f t="shared" si="170"/>
        <v>2.3231060022269434E-5</v>
      </c>
      <c r="Q3631" s="48">
        <v>98</v>
      </c>
      <c r="R3631" s="48"/>
      <c r="S3631" s="48" t="s">
        <v>11</v>
      </c>
    </row>
    <row r="3632" spans="1:20" s="47" customFormat="1" ht="14" x14ac:dyDescent="0.15">
      <c r="A3632" s="8" t="s">
        <v>415</v>
      </c>
      <c r="B3632" s="114" t="s">
        <v>416</v>
      </c>
      <c r="C3632" s="40" t="s">
        <v>65</v>
      </c>
      <c r="D3632" s="6" t="s">
        <v>325</v>
      </c>
      <c r="E3632" s="7" t="s">
        <v>326</v>
      </c>
      <c r="F3632" s="6" t="s">
        <v>2918</v>
      </c>
      <c r="G3632" s="6" t="s">
        <v>5224</v>
      </c>
      <c r="H3632" s="6" t="s">
        <v>38</v>
      </c>
      <c r="I3632" s="8" t="s">
        <v>39</v>
      </c>
      <c r="J3632" s="15" t="s">
        <v>7586</v>
      </c>
      <c r="K3632" s="7" t="s">
        <v>2923</v>
      </c>
      <c r="L3632" s="19">
        <v>3270750</v>
      </c>
      <c r="M3632" s="19">
        <f t="shared" si="171"/>
        <v>3270750</v>
      </c>
      <c r="N3632" s="11">
        <f>M3632*(1+VOTOS!$P$3%)^Q3632</f>
        <v>3364391.5057470356</v>
      </c>
      <c r="O3632" s="54">
        <f t="shared" si="169"/>
        <v>3364391.5057470356</v>
      </c>
      <c r="P3632" s="103">
        <f t="shared" si="170"/>
        <v>2.2389138363030626E-5</v>
      </c>
      <c r="Q3632" s="48">
        <v>234</v>
      </c>
      <c r="R3632" s="48"/>
      <c r="S3632" s="48" t="s">
        <v>11</v>
      </c>
    </row>
    <row r="3633" spans="1:20" s="47" customFormat="1" ht="14" x14ac:dyDescent="0.15">
      <c r="A3633" s="8" t="s">
        <v>415</v>
      </c>
      <c r="B3633" s="114" t="s">
        <v>416</v>
      </c>
      <c r="C3633" s="40" t="s">
        <v>65</v>
      </c>
      <c r="D3633" s="6" t="s">
        <v>325</v>
      </c>
      <c r="E3633" s="7" t="s">
        <v>326</v>
      </c>
      <c r="F3633" s="6" t="s">
        <v>2918</v>
      </c>
      <c r="G3633" s="6" t="s">
        <v>5224</v>
      </c>
      <c r="H3633" s="6" t="s">
        <v>38</v>
      </c>
      <c r="I3633" s="8" t="s">
        <v>39</v>
      </c>
      <c r="J3633" s="15" t="s">
        <v>7586</v>
      </c>
      <c r="K3633" s="7" t="s">
        <v>2922</v>
      </c>
      <c r="L3633" s="19">
        <v>2590000</v>
      </c>
      <c r="M3633" s="19">
        <f t="shared" si="171"/>
        <v>2590000</v>
      </c>
      <c r="N3633" s="11">
        <f>M3633*(1+VOTOS!$P$3%)^Q3633</f>
        <v>2673165.5278900801</v>
      </c>
      <c r="O3633" s="54">
        <f t="shared" si="169"/>
        <v>2673165.5278900801</v>
      </c>
      <c r="P3633" s="103">
        <f t="shared" si="170"/>
        <v>1.7789211739769159E-5</v>
      </c>
      <c r="Q3633" s="48">
        <v>262</v>
      </c>
      <c r="R3633" s="48"/>
      <c r="S3633" s="48" t="s">
        <v>11</v>
      </c>
    </row>
    <row r="3634" spans="1:20" s="47" customFormat="1" ht="14" x14ac:dyDescent="0.15">
      <c r="A3634" s="8" t="s">
        <v>415</v>
      </c>
      <c r="B3634" s="114" t="s">
        <v>416</v>
      </c>
      <c r="C3634" s="40" t="s">
        <v>65</v>
      </c>
      <c r="D3634" s="6" t="s">
        <v>1152</v>
      </c>
      <c r="E3634" s="7" t="s">
        <v>1153</v>
      </c>
      <c r="F3634" s="6" t="s">
        <v>2928</v>
      </c>
      <c r="G3634" s="6" t="s">
        <v>4936</v>
      </c>
      <c r="H3634" s="6" t="s">
        <v>38</v>
      </c>
      <c r="I3634" s="8" t="s">
        <v>39</v>
      </c>
      <c r="J3634" s="15" t="s">
        <v>7586</v>
      </c>
      <c r="K3634" s="7" t="s">
        <v>2931</v>
      </c>
      <c r="L3634" s="19">
        <v>2546581</v>
      </c>
      <c r="M3634" s="19">
        <f t="shared" si="171"/>
        <v>2546581</v>
      </c>
      <c r="N3634" s="11">
        <f>M3634*(1+VOTOS!$P$3%)^Q3634</f>
        <v>2563842.3369765813</v>
      </c>
      <c r="O3634" s="54">
        <f t="shared" si="169"/>
        <v>2563842.3369765813</v>
      </c>
      <c r="P3634" s="103">
        <f t="shared" si="170"/>
        <v>1.706169473009021E-5</v>
      </c>
      <c r="Q3634" s="48">
        <v>56</v>
      </c>
      <c r="R3634" s="48"/>
      <c r="S3634" s="48" t="s">
        <v>11</v>
      </c>
    </row>
    <row r="3635" spans="1:20" s="47" customFormat="1" ht="14" x14ac:dyDescent="0.15">
      <c r="A3635" s="8" t="s">
        <v>415</v>
      </c>
      <c r="B3635" s="114" t="s">
        <v>416</v>
      </c>
      <c r="C3635" s="40" t="s">
        <v>65</v>
      </c>
      <c r="D3635" s="6" t="s">
        <v>1152</v>
      </c>
      <c r="E3635" s="7" t="s">
        <v>1153</v>
      </c>
      <c r="F3635" s="6" t="s">
        <v>2928</v>
      </c>
      <c r="G3635" s="6" t="s">
        <v>4936</v>
      </c>
      <c r="H3635" s="6" t="s">
        <v>38</v>
      </c>
      <c r="I3635" s="8" t="s">
        <v>39</v>
      </c>
      <c r="J3635" s="15" t="s">
        <v>7586</v>
      </c>
      <c r="K3635" s="7" t="s">
        <v>2930</v>
      </c>
      <c r="L3635" s="19">
        <v>649487</v>
      </c>
      <c r="M3635" s="19">
        <f t="shared" si="171"/>
        <v>649487</v>
      </c>
      <c r="N3635" s="11">
        <f>M3635*(1+VOTOS!$P$3%)^Q3635</f>
        <v>666070.03979606216</v>
      </c>
      <c r="O3635" s="54">
        <f t="shared" si="169"/>
        <v>666070.03979606216</v>
      </c>
      <c r="P3635" s="103">
        <f t="shared" si="170"/>
        <v>4.43252048847154E-6</v>
      </c>
      <c r="Q3635" s="48">
        <v>209</v>
      </c>
      <c r="R3635" s="48"/>
      <c r="S3635" s="48" t="s">
        <v>11</v>
      </c>
    </row>
    <row r="3636" spans="1:20" s="47" customFormat="1" ht="14" x14ac:dyDescent="0.15">
      <c r="A3636" s="8" t="s">
        <v>415</v>
      </c>
      <c r="B3636" s="114" t="s">
        <v>416</v>
      </c>
      <c r="C3636" s="40" t="s">
        <v>65</v>
      </c>
      <c r="D3636" s="6" t="s">
        <v>1152</v>
      </c>
      <c r="E3636" s="7" t="s">
        <v>1153</v>
      </c>
      <c r="F3636" s="6" t="s">
        <v>2928</v>
      </c>
      <c r="G3636" s="6" t="s">
        <v>4936</v>
      </c>
      <c r="H3636" s="6" t="s">
        <v>38</v>
      </c>
      <c r="I3636" s="8" t="s">
        <v>39</v>
      </c>
      <c r="J3636" s="15" t="s">
        <v>7586</v>
      </c>
      <c r="K3636" s="7" t="s">
        <v>2929</v>
      </c>
      <c r="L3636" s="19">
        <v>400674</v>
      </c>
      <c r="M3636" s="19">
        <f t="shared" si="171"/>
        <v>400674</v>
      </c>
      <c r="N3636" s="11">
        <f>M3636*(1+VOTOS!$P$3%)^Q3636</f>
        <v>403292.55308962823</v>
      </c>
      <c r="O3636" s="54">
        <f t="shared" si="169"/>
        <v>403292.55308962823</v>
      </c>
      <c r="P3636" s="103">
        <f t="shared" si="170"/>
        <v>2.6838056024334965E-6</v>
      </c>
      <c r="Q3636" s="48">
        <v>54</v>
      </c>
      <c r="R3636" s="48"/>
      <c r="S3636" s="48" t="s">
        <v>11</v>
      </c>
    </row>
    <row r="3637" spans="1:20" s="47" customFormat="1" ht="14" x14ac:dyDescent="0.15">
      <c r="A3637" s="8" t="s">
        <v>415</v>
      </c>
      <c r="B3637" s="114" t="s">
        <v>416</v>
      </c>
      <c r="C3637" s="40" t="s">
        <v>65</v>
      </c>
      <c r="D3637" s="6" t="s">
        <v>597</v>
      </c>
      <c r="E3637" s="7" t="s">
        <v>598</v>
      </c>
      <c r="F3637" s="6" t="s">
        <v>4893</v>
      </c>
      <c r="G3637" s="6" t="s">
        <v>5224</v>
      </c>
      <c r="H3637" s="6" t="s">
        <v>38</v>
      </c>
      <c r="I3637" s="8" t="s">
        <v>39</v>
      </c>
      <c r="J3637" s="15" t="s">
        <v>7586</v>
      </c>
      <c r="K3637" s="7" t="s">
        <v>4074</v>
      </c>
      <c r="L3637" s="19">
        <v>15520216</v>
      </c>
      <c r="M3637" s="19">
        <f t="shared" si="171"/>
        <v>15520216</v>
      </c>
      <c r="N3637" s="11">
        <f>M3637*(1+VOTOS!$P$3%)^Q3637</f>
        <v>15870472.108299289</v>
      </c>
      <c r="O3637" s="54">
        <f t="shared" si="169"/>
        <v>15870472.108299289</v>
      </c>
      <c r="P3637" s="103">
        <f t="shared" si="170"/>
        <v>1.0561380722557551E-4</v>
      </c>
      <c r="Q3637" s="6">
        <v>185</v>
      </c>
      <c r="R3637" s="6"/>
      <c r="S3637" s="6" t="s">
        <v>11</v>
      </c>
    </row>
    <row r="3638" spans="1:20" s="47" customFormat="1" ht="14" x14ac:dyDescent="0.15">
      <c r="A3638" s="8" t="s">
        <v>415</v>
      </c>
      <c r="B3638" s="114" t="s">
        <v>416</v>
      </c>
      <c r="C3638" s="40" t="s">
        <v>65</v>
      </c>
      <c r="D3638" s="6" t="s">
        <v>411</v>
      </c>
      <c r="E3638" s="7" t="s">
        <v>412</v>
      </c>
      <c r="F3638" s="6" t="s">
        <v>4447</v>
      </c>
      <c r="G3638" s="6" t="s">
        <v>5224</v>
      </c>
      <c r="H3638" s="6" t="s">
        <v>38</v>
      </c>
      <c r="I3638" s="8" t="s">
        <v>39</v>
      </c>
      <c r="J3638" s="15" t="s">
        <v>7586</v>
      </c>
      <c r="K3638" s="7" t="s">
        <v>4448</v>
      </c>
      <c r="L3638" s="19">
        <v>10185630</v>
      </c>
      <c r="M3638" s="19">
        <f t="shared" si="171"/>
        <v>10185630</v>
      </c>
      <c r="N3638" s="11">
        <f>M3638*(1+VOTOS!$P$3%)^Q3638</f>
        <v>11675970.208574051</v>
      </c>
      <c r="O3638" s="54">
        <f t="shared" si="169"/>
        <v>11675970.208574051</v>
      </c>
      <c r="P3638" s="103">
        <f t="shared" si="170"/>
        <v>7.7700503070418647E-5</v>
      </c>
      <c r="Q3638" s="6">
        <v>1132</v>
      </c>
      <c r="R3638" s="6"/>
      <c r="S3638" s="6" t="s">
        <v>11</v>
      </c>
    </row>
    <row r="3639" spans="1:20" s="47" customFormat="1" ht="14" x14ac:dyDescent="0.15">
      <c r="A3639" s="8" t="s">
        <v>415</v>
      </c>
      <c r="B3639" s="114" t="s">
        <v>416</v>
      </c>
      <c r="C3639" s="40" t="s">
        <v>65</v>
      </c>
      <c r="D3639" s="6" t="s">
        <v>411</v>
      </c>
      <c r="E3639" s="7" t="s">
        <v>412</v>
      </c>
      <c r="F3639" s="6" t="s">
        <v>4447</v>
      </c>
      <c r="G3639" s="6" t="s">
        <v>5224</v>
      </c>
      <c r="H3639" s="6" t="s">
        <v>38</v>
      </c>
      <c r="I3639" s="8" t="s">
        <v>39</v>
      </c>
      <c r="J3639" s="15" t="s">
        <v>7586</v>
      </c>
      <c r="K3639" s="7" t="s">
        <v>2947</v>
      </c>
      <c r="L3639" s="19">
        <v>8622684</v>
      </c>
      <c r="M3639" s="19">
        <f t="shared" si="171"/>
        <v>8622684</v>
      </c>
      <c r="N3639" s="11">
        <f>M3639*(1+VOTOS!$P$3%)^Q3639</f>
        <v>9813053.6626930013</v>
      </c>
      <c r="O3639" s="54">
        <f t="shared" si="169"/>
        <v>9813053.6626930013</v>
      </c>
      <c r="P3639" s="103">
        <f t="shared" si="170"/>
        <v>6.5303284663089224E-5</v>
      </c>
      <c r="Q3639" s="6">
        <v>1072</v>
      </c>
      <c r="R3639" s="6"/>
      <c r="S3639" s="6" t="s">
        <v>11</v>
      </c>
    </row>
    <row r="3640" spans="1:20" s="47" customFormat="1" ht="14" x14ac:dyDescent="0.15">
      <c r="A3640" s="8" t="s">
        <v>415</v>
      </c>
      <c r="B3640" s="114" t="s">
        <v>416</v>
      </c>
      <c r="C3640" s="40" t="s">
        <v>65</v>
      </c>
      <c r="D3640" s="6" t="s">
        <v>411</v>
      </c>
      <c r="E3640" s="7" t="s">
        <v>412</v>
      </c>
      <c r="F3640" s="6" t="s">
        <v>4447</v>
      </c>
      <c r="G3640" s="6" t="s">
        <v>5224</v>
      </c>
      <c r="H3640" s="6" t="s">
        <v>38</v>
      </c>
      <c r="I3640" s="8" t="s">
        <v>39</v>
      </c>
      <c r="J3640" s="15" t="s">
        <v>7586</v>
      </c>
      <c r="K3640" s="7" t="s">
        <v>4450</v>
      </c>
      <c r="L3640" s="19">
        <v>6612908</v>
      </c>
      <c r="M3640" s="19">
        <f t="shared" si="171"/>
        <v>6612908</v>
      </c>
      <c r="N3640" s="11">
        <f>M3640*(1+VOTOS!$P$3%)^Q3640</f>
        <v>7650312.5104979454</v>
      </c>
      <c r="O3640" s="54">
        <f t="shared" si="169"/>
        <v>7650312.5104979454</v>
      </c>
      <c r="P3640" s="103">
        <f t="shared" si="170"/>
        <v>5.0910812557152293E-5</v>
      </c>
      <c r="Q3640" s="6">
        <v>1208</v>
      </c>
      <c r="R3640" s="6"/>
      <c r="S3640" s="6" t="s">
        <v>11</v>
      </c>
    </row>
    <row r="3641" spans="1:20" s="47" customFormat="1" ht="14" x14ac:dyDescent="0.15">
      <c r="A3641" s="8" t="s">
        <v>415</v>
      </c>
      <c r="B3641" s="114" t="s">
        <v>416</v>
      </c>
      <c r="C3641" s="40" t="s">
        <v>65</v>
      </c>
      <c r="D3641" s="6" t="s">
        <v>411</v>
      </c>
      <c r="E3641" s="7" t="s">
        <v>412</v>
      </c>
      <c r="F3641" s="6" t="s">
        <v>4447</v>
      </c>
      <c r="G3641" s="6" t="s">
        <v>5224</v>
      </c>
      <c r="H3641" s="6" t="s">
        <v>38</v>
      </c>
      <c r="I3641" s="8" t="s">
        <v>39</v>
      </c>
      <c r="J3641" s="15" t="s">
        <v>7586</v>
      </c>
      <c r="K3641" s="7" t="s">
        <v>4449</v>
      </c>
      <c r="L3641" s="19">
        <v>3145200</v>
      </c>
      <c r="M3641" s="19">
        <f t="shared" si="171"/>
        <v>3145200</v>
      </c>
      <c r="N3641" s="11">
        <f>M3641*(1+VOTOS!$P$3%)^Q3641</f>
        <v>3579397.827857547</v>
      </c>
      <c r="O3641" s="54">
        <f t="shared" si="169"/>
        <v>3579397.827857547</v>
      </c>
      <c r="P3641" s="103">
        <f t="shared" si="170"/>
        <v>2.3819948744769982E-5</v>
      </c>
      <c r="Q3641" s="6">
        <v>1072</v>
      </c>
      <c r="R3641" s="6"/>
      <c r="S3641" s="6" t="s">
        <v>11</v>
      </c>
    </row>
    <row r="3642" spans="1:20" s="47" customFormat="1" ht="14" x14ac:dyDescent="0.15">
      <c r="A3642" s="14" t="s">
        <v>5234</v>
      </c>
      <c r="B3642" s="115" t="s">
        <v>416</v>
      </c>
      <c r="C3642" s="40" t="s">
        <v>65</v>
      </c>
      <c r="D3642" s="12" t="s">
        <v>132</v>
      </c>
      <c r="E3642" s="51" t="s">
        <v>133</v>
      </c>
      <c r="F3642" s="14" t="s">
        <v>5563</v>
      </c>
      <c r="G3642" s="14" t="s">
        <v>37</v>
      </c>
      <c r="H3642" s="14" t="s">
        <v>38</v>
      </c>
      <c r="I3642" s="14" t="s">
        <v>39</v>
      </c>
      <c r="J3642" s="15" t="s">
        <v>7586</v>
      </c>
      <c r="K3642" s="52" t="s">
        <v>5568</v>
      </c>
      <c r="L3642" s="109">
        <v>86684084</v>
      </c>
      <c r="M3642" s="19">
        <f t="shared" si="171"/>
        <v>86684084</v>
      </c>
      <c r="N3642" s="11">
        <f>M3642*(1+VOTOS!$P$3%)^Q3642</f>
        <v>86977370.606601506</v>
      </c>
      <c r="O3642" s="54">
        <f t="shared" si="169"/>
        <v>86977370.606601506</v>
      </c>
      <c r="P3642" s="103">
        <f t="shared" si="170"/>
        <v>5.7881146758257589E-4</v>
      </c>
      <c r="Q3642" s="6">
        <v>28</v>
      </c>
      <c r="R3642" s="6"/>
      <c r="S3642" s="6" t="s">
        <v>7</v>
      </c>
    </row>
    <row r="3643" spans="1:20" s="47" customFormat="1" ht="14" x14ac:dyDescent="0.15">
      <c r="A3643" s="14" t="s">
        <v>5234</v>
      </c>
      <c r="B3643" s="115" t="s">
        <v>416</v>
      </c>
      <c r="C3643" s="40" t="s">
        <v>65</v>
      </c>
      <c r="D3643" s="12" t="s">
        <v>132</v>
      </c>
      <c r="E3643" s="51" t="s">
        <v>133</v>
      </c>
      <c r="F3643" s="14" t="s">
        <v>5563</v>
      </c>
      <c r="G3643" s="14" t="s">
        <v>37</v>
      </c>
      <c r="H3643" s="14" t="s">
        <v>38</v>
      </c>
      <c r="I3643" s="14" t="s">
        <v>39</v>
      </c>
      <c r="J3643" s="15" t="s">
        <v>7586</v>
      </c>
      <c r="K3643" s="52" t="s">
        <v>5567</v>
      </c>
      <c r="L3643" s="109">
        <v>63123430.5</v>
      </c>
      <c r="M3643" s="19">
        <f t="shared" si="171"/>
        <v>63123430.5</v>
      </c>
      <c r="N3643" s="11">
        <f>M3643*(1+VOTOS!$P$3%)^Q3643</f>
        <v>63597310.682792641</v>
      </c>
      <c r="O3643" s="54">
        <f t="shared" si="169"/>
        <v>63597310.682792641</v>
      </c>
      <c r="P3643" s="103">
        <f t="shared" si="170"/>
        <v>4.2322333353933707E-4</v>
      </c>
      <c r="Q3643" s="6">
        <v>62</v>
      </c>
      <c r="R3643" s="6"/>
      <c r="S3643" s="6" t="s">
        <v>7</v>
      </c>
    </row>
    <row r="3644" spans="1:20" s="47" customFormat="1" ht="14" x14ac:dyDescent="0.15">
      <c r="A3644" s="14" t="s">
        <v>5234</v>
      </c>
      <c r="B3644" s="115" t="s">
        <v>416</v>
      </c>
      <c r="C3644" s="40" t="s">
        <v>65</v>
      </c>
      <c r="D3644" s="12" t="s">
        <v>132</v>
      </c>
      <c r="E3644" s="51" t="s">
        <v>133</v>
      </c>
      <c r="F3644" s="14" t="s">
        <v>5563</v>
      </c>
      <c r="G3644" s="14" t="s">
        <v>37</v>
      </c>
      <c r="H3644" s="14" t="s">
        <v>38</v>
      </c>
      <c r="I3644" s="14" t="s">
        <v>39</v>
      </c>
      <c r="J3644" s="15" t="s">
        <v>7586</v>
      </c>
      <c r="K3644" s="52" t="s">
        <v>5570</v>
      </c>
      <c r="L3644" s="109">
        <v>33949565.5</v>
      </c>
      <c r="M3644" s="19">
        <f t="shared" si="171"/>
        <v>0</v>
      </c>
      <c r="N3644" s="11">
        <f>M3644*(1+VOTOS!$P$3%)^Q3644</f>
        <v>0</v>
      </c>
      <c r="O3644" s="54">
        <f t="shared" si="169"/>
        <v>33949565.5</v>
      </c>
      <c r="P3644" s="103">
        <f t="shared" si="170"/>
        <v>2.2592540673279838E-4</v>
      </c>
      <c r="Q3644" s="6">
        <v>0</v>
      </c>
      <c r="R3644" s="6"/>
      <c r="S3644" s="6" t="s">
        <v>7</v>
      </c>
    </row>
    <row r="3645" spans="1:20" s="47" customFormat="1" ht="14" x14ac:dyDescent="0.15">
      <c r="A3645" s="14" t="s">
        <v>5234</v>
      </c>
      <c r="B3645" s="115" t="s">
        <v>416</v>
      </c>
      <c r="C3645" s="40" t="s">
        <v>65</v>
      </c>
      <c r="D3645" s="12" t="s">
        <v>132</v>
      </c>
      <c r="E3645" s="51" t="s">
        <v>133</v>
      </c>
      <c r="F3645" s="14" t="s">
        <v>5563</v>
      </c>
      <c r="G3645" s="14" t="s">
        <v>37</v>
      </c>
      <c r="H3645" s="14" t="s">
        <v>38</v>
      </c>
      <c r="I3645" s="14" t="s">
        <v>39</v>
      </c>
      <c r="J3645" s="15" t="s">
        <v>7586</v>
      </c>
      <c r="K3645" s="52" t="s">
        <v>5568</v>
      </c>
      <c r="L3645" s="109">
        <v>12118128</v>
      </c>
      <c r="M3645" s="19">
        <f t="shared" si="171"/>
        <v>0</v>
      </c>
      <c r="N3645" s="11">
        <f>M3645*(1+VOTOS!$P$3%)^Q3645</f>
        <v>0</v>
      </c>
      <c r="O3645" s="54">
        <f t="shared" si="169"/>
        <v>12118128</v>
      </c>
      <c r="P3645" s="103">
        <f t="shared" si="170"/>
        <v>8.0642946586168015E-5</v>
      </c>
      <c r="Q3645" s="6">
        <v>0</v>
      </c>
      <c r="R3645" s="6"/>
      <c r="S3645" s="6" t="s">
        <v>7</v>
      </c>
    </row>
    <row r="3646" spans="1:20" s="47" customFormat="1" ht="14" x14ac:dyDescent="0.15">
      <c r="A3646" s="14" t="s">
        <v>5234</v>
      </c>
      <c r="B3646" s="115" t="s">
        <v>416</v>
      </c>
      <c r="C3646" s="40" t="s">
        <v>65</v>
      </c>
      <c r="D3646" s="12" t="s">
        <v>132</v>
      </c>
      <c r="E3646" s="51" t="s">
        <v>133</v>
      </c>
      <c r="F3646" s="14" t="s">
        <v>5563</v>
      </c>
      <c r="G3646" s="14" t="s">
        <v>37</v>
      </c>
      <c r="H3646" s="14" t="s">
        <v>38</v>
      </c>
      <c r="I3646" s="14" t="s">
        <v>39</v>
      </c>
      <c r="J3646" s="15" t="s">
        <v>7586</v>
      </c>
      <c r="K3646" s="52" t="s">
        <v>5567</v>
      </c>
      <c r="L3646" s="109">
        <v>8847520</v>
      </c>
      <c r="M3646" s="19">
        <f t="shared" si="171"/>
        <v>0</v>
      </c>
      <c r="N3646" s="11">
        <f>M3646*(1+VOTOS!$P$3%)^Q3646</f>
        <v>0</v>
      </c>
      <c r="O3646" s="54">
        <f t="shared" si="169"/>
        <v>8847520</v>
      </c>
      <c r="P3646" s="103">
        <f t="shared" si="170"/>
        <v>5.8877912725468263E-5</v>
      </c>
      <c r="Q3646" s="6">
        <v>0</v>
      </c>
      <c r="R3646" s="6"/>
      <c r="S3646" s="6" t="s">
        <v>7</v>
      </c>
    </row>
    <row r="3647" spans="1:20" s="47" customFormat="1" ht="14" x14ac:dyDescent="0.15">
      <c r="A3647" s="14" t="s">
        <v>5234</v>
      </c>
      <c r="B3647" s="115" t="s">
        <v>416</v>
      </c>
      <c r="C3647" s="40" t="s">
        <v>65</v>
      </c>
      <c r="D3647" s="12" t="s">
        <v>132</v>
      </c>
      <c r="E3647" s="51" t="s">
        <v>133</v>
      </c>
      <c r="F3647" s="14" t="s">
        <v>5563</v>
      </c>
      <c r="G3647" s="14" t="s">
        <v>37</v>
      </c>
      <c r="H3647" s="14" t="s">
        <v>38</v>
      </c>
      <c r="I3647" s="14" t="s">
        <v>39</v>
      </c>
      <c r="J3647" s="15" t="s">
        <v>7586</v>
      </c>
      <c r="K3647" s="52" t="s">
        <v>5569</v>
      </c>
      <c r="L3647" s="109">
        <v>6388079</v>
      </c>
      <c r="M3647" s="19">
        <f t="shared" si="171"/>
        <v>0</v>
      </c>
      <c r="N3647" s="11">
        <f>M3647*(1+VOTOS!$P$3%)^Q3647</f>
        <v>0</v>
      </c>
      <c r="O3647" s="54">
        <f t="shared" si="169"/>
        <v>6388079</v>
      </c>
      <c r="P3647" s="103">
        <f t="shared" si="170"/>
        <v>4.2510981364879264E-5</v>
      </c>
      <c r="Q3647" s="6">
        <v>0</v>
      </c>
      <c r="R3647" s="6"/>
      <c r="S3647" s="6" t="s">
        <v>7</v>
      </c>
      <c r="T3647" s="75"/>
    </row>
    <row r="3648" spans="1:20" s="47" customFormat="1" ht="14" x14ac:dyDescent="0.15">
      <c r="A3648" s="14" t="s">
        <v>5234</v>
      </c>
      <c r="B3648" s="115" t="s">
        <v>416</v>
      </c>
      <c r="C3648" s="40" t="s">
        <v>65</v>
      </c>
      <c r="D3648" s="12" t="s">
        <v>132</v>
      </c>
      <c r="E3648" s="51" t="s">
        <v>133</v>
      </c>
      <c r="F3648" s="14" t="s">
        <v>5563</v>
      </c>
      <c r="G3648" s="14" t="s">
        <v>37</v>
      </c>
      <c r="H3648" s="14" t="s">
        <v>38</v>
      </c>
      <c r="I3648" s="14" t="s">
        <v>39</v>
      </c>
      <c r="J3648" s="15" t="s">
        <v>7586</v>
      </c>
      <c r="K3648" s="52" t="s">
        <v>5566</v>
      </c>
      <c r="L3648" s="109">
        <v>4819122.5</v>
      </c>
      <c r="M3648" s="19">
        <f t="shared" si="171"/>
        <v>4819122.5</v>
      </c>
      <c r="N3648" s="11">
        <f>M3648*(1+VOTOS!$P$3%)^Q3648</f>
        <v>4936208.6198213929</v>
      </c>
      <c r="O3648" s="54">
        <f t="shared" si="169"/>
        <v>4936208.6198213929</v>
      </c>
      <c r="P3648" s="103">
        <f t="shared" si="170"/>
        <v>3.2849166807483696E-5</v>
      </c>
      <c r="Q3648" s="6">
        <v>199</v>
      </c>
      <c r="R3648" s="6"/>
      <c r="S3648" s="6" t="s">
        <v>7</v>
      </c>
      <c r="T3648" s="75"/>
    </row>
    <row r="3649" spans="1:20" s="47" customFormat="1" ht="14" x14ac:dyDescent="0.15">
      <c r="A3649" s="14" t="s">
        <v>5234</v>
      </c>
      <c r="B3649" s="115" t="s">
        <v>416</v>
      </c>
      <c r="C3649" s="40" t="s">
        <v>65</v>
      </c>
      <c r="D3649" s="12" t="s">
        <v>132</v>
      </c>
      <c r="E3649" s="51" t="s">
        <v>133</v>
      </c>
      <c r="F3649" s="14" t="s">
        <v>5563</v>
      </c>
      <c r="G3649" s="14" t="s">
        <v>37</v>
      </c>
      <c r="H3649" s="14" t="s">
        <v>38</v>
      </c>
      <c r="I3649" s="14" t="s">
        <v>39</v>
      </c>
      <c r="J3649" s="15" t="s">
        <v>7586</v>
      </c>
      <c r="K3649" s="52" t="s">
        <v>5570</v>
      </c>
      <c r="L3649" s="109">
        <v>4746029</v>
      </c>
      <c r="M3649" s="19">
        <f t="shared" si="171"/>
        <v>0</v>
      </c>
      <c r="N3649" s="11">
        <f>M3649*(1+VOTOS!$P$3%)^Q3649</f>
        <v>0</v>
      </c>
      <c r="O3649" s="54">
        <f t="shared" si="169"/>
        <v>4746029</v>
      </c>
      <c r="P3649" s="103">
        <f t="shared" si="170"/>
        <v>3.1583571583284514E-5</v>
      </c>
      <c r="Q3649" s="6">
        <v>0</v>
      </c>
      <c r="R3649" s="6"/>
      <c r="S3649" s="6" t="s">
        <v>7</v>
      </c>
      <c r="T3649" s="75"/>
    </row>
    <row r="3650" spans="1:20" s="47" customFormat="1" ht="14" x14ac:dyDescent="0.15">
      <c r="A3650" s="14" t="s">
        <v>5234</v>
      </c>
      <c r="B3650" s="115" t="s">
        <v>416</v>
      </c>
      <c r="C3650" s="40" t="s">
        <v>65</v>
      </c>
      <c r="D3650" s="12" t="s">
        <v>132</v>
      </c>
      <c r="E3650" s="51" t="s">
        <v>133</v>
      </c>
      <c r="F3650" s="14" t="s">
        <v>5563</v>
      </c>
      <c r="G3650" s="14" t="s">
        <v>37</v>
      </c>
      <c r="H3650" s="14" t="s">
        <v>38</v>
      </c>
      <c r="I3650" s="14" t="s">
        <v>39</v>
      </c>
      <c r="J3650" s="15" t="s">
        <v>7586</v>
      </c>
      <c r="K3650" s="52" t="s">
        <v>5565</v>
      </c>
      <c r="L3650" s="109">
        <v>4613534.5</v>
      </c>
      <c r="M3650" s="19">
        <f t="shared" si="171"/>
        <v>4613534.5</v>
      </c>
      <c r="N3650" s="11">
        <f>M3650*(1+VOTOS!$P$3%)^Q3650</f>
        <v>4732471.2954119276</v>
      </c>
      <c r="O3650" s="54">
        <f t="shared" si="169"/>
        <v>4732471.2954119276</v>
      </c>
      <c r="P3650" s="103">
        <f t="shared" si="170"/>
        <v>3.1493348634085846E-5</v>
      </c>
      <c r="Q3650" s="6">
        <v>211</v>
      </c>
      <c r="R3650" s="6"/>
      <c r="S3650" s="6" t="s">
        <v>7</v>
      </c>
      <c r="T3650" s="75"/>
    </row>
    <row r="3651" spans="1:20" s="47" customFormat="1" ht="14" x14ac:dyDescent="0.15">
      <c r="A3651" s="14" t="s">
        <v>5234</v>
      </c>
      <c r="B3651" s="115" t="s">
        <v>416</v>
      </c>
      <c r="C3651" s="40" t="s">
        <v>65</v>
      </c>
      <c r="D3651" s="12" t="s">
        <v>132</v>
      </c>
      <c r="E3651" s="51" t="s">
        <v>133</v>
      </c>
      <c r="F3651" s="14" t="s">
        <v>5563</v>
      </c>
      <c r="G3651" s="14" t="s">
        <v>37</v>
      </c>
      <c r="H3651" s="14" t="s">
        <v>38</v>
      </c>
      <c r="I3651" s="14" t="s">
        <v>39</v>
      </c>
      <c r="J3651" s="15" t="s">
        <v>7586</v>
      </c>
      <c r="K3651" s="52" t="s">
        <v>5564</v>
      </c>
      <c r="L3651" s="109">
        <v>3899877</v>
      </c>
      <c r="M3651" s="19">
        <f t="shared" si="171"/>
        <v>3899877</v>
      </c>
      <c r="N3651" s="11">
        <f>M3651*(1+VOTOS!$P$3%)^Q3651</f>
        <v>4012982.4139164682</v>
      </c>
      <c r="O3651" s="54">
        <f t="shared" si="169"/>
        <v>4012982.4139164682</v>
      </c>
      <c r="P3651" s="103">
        <f t="shared" si="170"/>
        <v>2.6705339839346255E-5</v>
      </c>
      <c r="Q3651" s="6">
        <v>237</v>
      </c>
      <c r="R3651" s="6"/>
      <c r="S3651" s="6" t="s">
        <v>7</v>
      </c>
      <c r="T3651" s="75"/>
    </row>
    <row r="3652" spans="1:20" s="47" customFormat="1" ht="14" x14ac:dyDescent="0.15">
      <c r="A3652" s="14" t="s">
        <v>5234</v>
      </c>
      <c r="B3652" s="115" t="s">
        <v>416</v>
      </c>
      <c r="C3652" s="40" t="s">
        <v>65</v>
      </c>
      <c r="D3652" s="12" t="s">
        <v>132</v>
      </c>
      <c r="E3652" s="51" t="s">
        <v>133</v>
      </c>
      <c r="F3652" s="14" t="s">
        <v>5563</v>
      </c>
      <c r="G3652" s="14" t="s">
        <v>37</v>
      </c>
      <c r="H3652" s="14" t="s">
        <v>38</v>
      </c>
      <c r="I3652" s="14" t="s">
        <v>39</v>
      </c>
      <c r="J3652" s="15" t="s">
        <v>7586</v>
      </c>
      <c r="K3652" s="52" t="s">
        <v>2046</v>
      </c>
      <c r="L3652" s="109">
        <v>2782884</v>
      </c>
      <c r="M3652" s="19">
        <f t="shared" si="171"/>
        <v>2782884</v>
      </c>
      <c r="N3652" s="11">
        <f>M3652*(1+VOTOS!$P$3%)^Q3652</f>
        <v>2809870.3119048448</v>
      </c>
      <c r="O3652" s="54">
        <f t="shared" si="169"/>
        <v>2809870.3119048448</v>
      </c>
      <c r="P3652" s="103">
        <f t="shared" si="170"/>
        <v>1.869894603168094E-5</v>
      </c>
      <c r="Q3652" s="6">
        <v>80</v>
      </c>
      <c r="R3652" s="6"/>
      <c r="S3652" s="6" t="s">
        <v>7</v>
      </c>
      <c r="T3652" s="75"/>
    </row>
    <row r="3653" spans="1:20" s="47" customFormat="1" ht="14" x14ac:dyDescent="0.15">
      <c r="A3653" s="14" t="s">
        <v>5234</v>
      </c>
      <c r="B3653" s="115" t="s">
        <v>416</v>
      </c>
      <c r="C3653" s="40" t="s">
        <v>65</v>
      </c>
      <c r="D3653" s="12" t="s">
        <v>132</v>
      </c>
      <c r="E3653" s="51" t="s">
        <v>133</v>
      </c>
      <c r="F3653" s="14" t="s">
        <v>5563</v>
      </c>
      <c r="G3653" s="14" t="s">
        <v>37</v>
      </c>
      <c r="H3653" s="14" t="s">
        <v>38</v>
      </c>
      <c r="I3653" s="14" t="s">
        <v>39</v>
      </c>
      <c r="J3653" s="15" t="s">
        <v>7586</v>
      </c>
      <c r="K3653" s="52" t="s">
        <v>6204</v>
      </c>
      <c r="L3653" s="109">
        <v>2487095.5</v>
      </c>
      <c r="M3653" s="19">
        <f t="shared" si="171"/>
        <v>0</v>
      </c>
      <c r="N3653" s="11">
        <f>M3653*(1+VOTOS!$P$3%)^Q3653</f>
        <v>0</v>
      </c>
      <c r="O3653" s="54">
        <f t="shared" si="169"/>
        <v>2487095.5</v>
      </c>
      <c r="P3653" s="103">
        <f t="shared" si="170"/>
        <v>1.6550964766274034E-5</v>
      </c>
      <c r="Q3653" s="6">
        <v>0</v>
      </c>
      <c r="R3653" s="6"/>
      <c r="S3653" s="6" t="s">
        <v>7</v>
      </c>
      <c r="T3653" s="75"/>
    </row>
    <row r="3654" spans="1:20" s="47" customFormat="1" ht="14" x14ac:dyDescent="0.15">
      <c r="A3654" s="14" t="s">
        <v>5234</v>
      </c>
      <c r="B3654" s="115" t="s">
        <v>416</v>
      </c>
      <c r="C3654" s="40" t="s">
        <v>65</v>
      </c>
      <c r="D3654" s="12" t="s">
        <v>132</v>
      </c>
      <c r="E3654" s="51" t="s">
        <v>133</v>
      </c>
      <c r="F3654" s="14" t="s">
        <v>5563</v>
      </c>
      <c r="G3654" s="14" t="s">
        <v>37</v>
      </c>
      <c r="H3654" s="14" t="s">
        <v>38</v>
      </c>
      <c r="I3654" s="14" t="s">
        <v>39</v>
      </c>
      <c r="J3654" s="15" t="s">
        <v>7586</v>
      </c>
      <c r="K3654" s="52" t="s">
        <v>6208</v>
      </c>
      <c r="L3654" s="109">
        <v>2457766</v>
      </c>
      <c r="M3654" s="19">
        <f t="shared" si="171"/>
        <v>0</v>
      </c>
      <c r="N3654" s="11">
        <f>M3654*(1+VOTOS!$P$3%)^Q3654</f>
        <v>0</v>
      </c>
      <c r="O3654" s="54">
        <f t="shared" si="169"/>
        <v>2457766</v>
      </c>
      <c r="P3654" s="103">
        <f t="shared" si="170"/>
        <v>1.6355784677245515E-5</v>
      </c>
      <c r="Q3654" s="6">
        <v>0</v>
      </c>
      <c r="R3654" s="6"/>
      <c r="S3654" s="6" t="s">
        <v>7</v>
      </c>
      <c r="T3654" s="75"/>
    </row>
    <row r="3655" spans="1:20" s="47" customFormat="1" ht="14" x14ac:dyDescent="0.15">
      <c r="A3655" s="14" t="s">
        <v>5234</v>
      </c>
      <c r="B3655" s="115" t="s">
        <v>416</v>
      </c>
      <c r="C3655" s="40" t="s">
        <v>65</v>
      </c>
      <c r="D3655" s="12" t="s">
        <v>132</v>
      </c>
      <c r="E3655" s="51" t="s">
        <v>133</v>
      </c>
      <c r="F3655" s="14" t="s">
        <v>5563</v>
      </c>
      <c r="G3655" s="14" t="s">
        <v>37</v>
      </c>
      <c r="H3655" s="14" t="s">
        <v>38</v>
      </c>
      <c r="I3655" s="14" t="s">
        <v>39</v>
      </c>
      <c r="J3655" s="15" t="s">
        <v>7586</v>
      </c>
      <c r="K3655" s="52" t="s">
        <v>6205</v>
      </c>
      <c r="L3655" s="109">
        <v>1818228.5</v>
      </c>
      <c r="M3655" s="19">
        <f t="shared" si="171"/>
        <v>0</v>
      </c>
      <c r="N3655" s="11">
        <f>M3655*(1+VOTOS!$P$3%)^Q3655</f>
        <v>0</v>
      </c>
      <c r="O3655" s="54">
        <f t="shared" ref="O3655:O3718" si="172">+IF(N3655&gt;0,N3655,L3655)</f>
        <v>1818228.5</v>
      </c>
      <c r="P3655" s="103">
        <f t="shared" ref="P3655:P3718" si="173">+O3655/$O$4</f>
        <v>1.2099831245135255E-5</v>
      </c>
      <c r="Q3655" s="6">
        <v>0</v>
      </c>
      <c r="R3655" s="6"/>
      <c r="S3655" s="6" t="s">
        <v>7</v>
      </c>
      <c r="T3655" s="75"/>
    </row>
    <row r="3656" spans="1:20" s="47" customFormat="1" ht="14" x14ac:dyDescent="0.15">
      <c r="A3656" s="14" t="s">
        <v>5234</v>
      </c>
      <c r="B3656" s="115" t="s">
        <v>416</v>
      </c>
      <c r="C3656" s="40" t="s">
        <v>65</v>
      </c>
      <c r="D3656" s="12" t="s">
        <v>132</v>
      </c>
      <c r="E3656" s="51" t="s">
        <v>133</v>
      </c>
      <c r="F3656" s="14" t="s">
        <v>5563</v>
      </c>
      <c r="G3656" s="14" t="s">
        <v>37</v>
      </c>
      <c r="H3656" s="14" t="s">
        <v>38</v>
      </c>
      <c r="I3656" s="14" t="s">
        <v>39</v>
      </c>
      <c r="J3656" s="15" t="s">
        <v>7586</v>
      </c>
      <c r="K3656" s="52" t="s">
        <v>2053</v>
      </c>
      <c r="L3656" s="109">
        <v>1574029.5</v>
      </c>
      <c r="M3656" s="19">
        <f t="shared" si="171"/>
        <v>0</v>
      </c>
      <c r="N3656" s="11">
        <f>M3656*(1+VOTOS!$P$3%)^Q3656</f>
        <v>0</v>
      </c>
      <c r="O3656" s="54">
        <f t="shared" si="172"/>
        <v>1574029.5</v>
      </c>
      <c r="P3656" s="103">
        <f t="shared" si="173"/>
        <v>1.0474751289436187E-5</v>
      </c>
      <c r="Q3656" s="6">
        <v>0</v>
      </c>
      <c r="R3656" s="6"/>
      <c r="S3656" s="6" t="s">
        <v>7</v>
      </c>
      <c r="T3656" s="75"/>
    </row>
    <row r="3657" spans="1:20" s="47" customFormat="1" ht="14" x14ac:dyDescent="0.15">
      <c r="A3657" s="14" t="s">
        <v>5234</v>
      </c>
      <c r="B3657" s="115" t="s">
        <v>416</v>
      </c>
      <c r="C3657" s="40" t="s">
        <v>65</v>
      </c>
      <c r="D3657" s="12" t="s">
        <v>132</v>
      </c>
      <c r="E3657" s="51" t="s">
        <v>133</v>
      </c>
      <c r="F3657" s="14" t="s">
        <v>5563</v>
      </c>
      <c r="G3657" s="14" t="s">
        <v>37</v>
      </c>
      <c r="H3657" s="14" t="s">
        <v>38</v>
      </c>
      <c r="I3657" s="14" t="s">
        <v>39</v>
      </c>
      <c r="J3657" s="15" t="s">
        <v>7586</v>
      </c>
      <c r="K3657" s="52" t="s">
        <v>6206</v>
      </c>
      <c r="L3657" s="109">
        <v>1290497</v>
      </c>
      <c r="M3657" s="19">
        <f t="shared" si="171"/>
        <v>0</v>
      </c>
      <c r="N3657" s="11">
        <f>M3657*(1+VOTOS!$P$3%)^Q3657</f>
        <v>0</v>
      </c>
      <c r="O3657" s="54">
        <f t="shared" si="172"/>
        <v>1290497</v>
      </c>
      <c r="P3657" s="103">
        <f t="shared" si="173"/>
        <v>8.5879172625186066E-6</v>
      </c>
      <c r="Q3657" s="6">
        <v>0</v>
      </c>
      <c r="R3657" s="6"/>
      <c r="S3657" s="6" t="s">
        <v>7</v>
      </c>
      <c r="T3657" s="75"/>
    </row>
    <row r="3658" spans="1:20" s="47" customFormat="1" ht="14" x14ac:dyDescent="0.15">
      <c r="A3658" s="14" t="s">
        <v>5234</v>
      </c>
      <c r="B3658" s="115" t="s">
        <v>416</v>
      </c>
      <c r="C3658" s="40" t="s">
        <v>65</v>
      </c>
      <c r="D3658" s="12" t="s">
        <v>132</v>
      </c>
      <c r="E3658" s="51" t="s">
        <v>133</v>
      </c>
      <c r="F3658" s="14" t="s">
        <v>5563</v>
      </c>
      <c r="G3658" s="14" t="s">
        <v>37</v>
      </c>
      <c r="H3658" s="14" t="s">
        <v>38</v>
      </c>
      <c r="I3658" s="14" t="s">
        <v>39</v>
      </c>
      <c r="J3658" s="15" t="s">
        <v>7586</v>
      </c>
      <c r="K3658" s="52" t="s">
        <v>6203</v>
      </c>
      <c r="L3658" s="109">
        <v>1286770</v>
      </c>
      <c r="M3658" s="19">
        <f t="shared" si="171"/>
        <v>0</v>
      </c>
      <c r="N3658" s="11">
        <f>M3658*(1+VOTOS!$P$3%)^Q3658</f>
        <v>0</v>
      </c>
      <c r="O3658" s="54">
        <f t="shared" si="172"/>
        <v>1286770</v>
      </c>
      <c r="P3658" s="103">
        <f t="shared" si="173"/>
        <v>8.5631150602373092E-6</v>
      </c>
      <c r="Q3658" s="6">
        <v>0</v>
      </c>
      <c r="R3658" s="6"/>
      <c r="S3658" s="6" t="s">
        <v>7</v>
      </c>
      <c r="T3658" s="75"/>
    </row>
    <row r="3659" spans="1:20" s="47" customFormat="1" ht="14" x14ac:dyDescent="0.15">
      <c r="A3659" s="14" t="s">
        <v>5234</v>
      </c>
      <c r="B3659" s="115" t="s">
        <v>416</v>
      </c>
      <c r="C3659" s="40" t="s">
        <v>65</v>
      </c>
      <c r="D3659" s="12" t="s">
        <v>132</v>
      </c>
      <c r="E3659" s="51" t="s">
        <v>133</v>
      </c>
      <c r="F3659" s="14" t="s">
        <v>5563</v>
      </c>
      <c r="G3659" s="14" t="s">
        <v>37</v>
      </c>
      <c r="H3659" s="14" t="s">
        <v>38</v>
      </c>
      <c r="I3659" s="14" t="s">
        <v>39</v>
      </c>
      <c r="J3659" s="15" t="s">
        <v>7586</v>
      </c>
      <c r="K3659" s="52" t="s">
        <v>5569</v>
      </c>
      <c r="L3659" s="109">
        <v>911334.5</v>
      </c>
      <c r="M3659" s="19">
        <f t="shared" si="171"/>
        <v>0</v>
      </c>
      <c r="N3659" s="11">
        <f>M3659*(1+VOTOS!$P$3%)^Q3659</f>
        <v>0</v>
      </c>
      <c r="O3659" s="54">
        <f t="shared" si="172"/>
        <v>911334.5</v>
      </c>
      <c r="P3659" s="103">
        <f t="shared" si="173"/>
        <v>6.0646908008920301E-6</v>
      </c>
      <c r="Q3659" s="6">
        <v>0</v>
      </c>
      <c r="R3659" s="6"/>
      <c r="S3659" s="6" t="s">
        <v>7</v>
      </c>
      <c r="T3659" s="75"/>
    </row>
    <row r="3660" spans="1:20" s="47" customFormat="1" ht="14" x14ac:dyDescent="0.15">
      <c r="A3660" s="14" t="s">
        <v>5234</v>
      </c>
      <c r="B3660" s="115" t="s">
        <v>416</v>
      </c>
      <c r="C3660" s="40" t="s">
        <v>65</v>
      </c>
      <c r="D3660" s="12" t="s">
        <v>132</v>
      </c>
      <c r="E3660" s="51" t="s">
        <v>133</v>
      </c>
      <c r="F3660" s="14" t="s">
        <v>5563</v>
      </c>
      <c r="G3660" s="14" t="s">
        <v>37</v>
      </c>
      <c r="H3660" s="14" t="s">
        <v>38</v>
      </c>
      <c r="I3660" s="14" t="s">
        <v>39</v>
      </c>
      <c r="J3660" s="15" t="s">
        <v>7586</v>
      </c>
      <c r="K3660" s="52" t="s">
        <v>6207</v>
      </c>
      <c r="L3660" s="109">
        <v>613017.5</v>
      </c>
      <c r="M3660" s="19">
        <f t="shared" si="171"/>
        <v>0</v>
      </c>
      <c r="N3660" s="11">
        <f>M3660*(1+VOTOS!$P$3%)^Q3660</f>
        <v>0</v>
      </c>
      <c r="O3660" s="54">
        <f t="shared" si="172"/>
        <v>613017.5</v>
      </c>
      <c r="P3660" s="103">
        <f t="shared" si="173"/>
        <v>4.0794698247853345E-6</v>
      </c>
      <c r="Q3660" s="6">
        <v>0</v>
      </c>
      <c r="R3660" s="6"/>
      <c r="S3660" s="6" t="s">
        <v>7</v>
      </c>
      <c r="T3660" s="75"/>
    </row>
    <row r="3661" spans="1:20" s="47" customFormat="1" ht="14" x14ac:dyDescent="0.15">
      <c r="A3661" s="14" t="s">
        <v>5234</v>
      </c>
      <c r="B3661" s="115" t="s">
        <v>416</v>
      </c>
      <c r="C3661" s="40" t="s">
        <v>65</v>
      </c>
      <c r="D3661" s="12" t="s">
        <v>132</v>
      </c>
      <c r="E3661" s="51" t="s">
        <v>133</v>
      </c>
      <c r="F3661" s="14" t="s">
        <v>5563</v>
      </c>
      <c r="G3661" s="14" t="s">
        <v>37</v>
      </c>
      <c r="H3661" s="14" t="s">
        <v>38</v>
      </c>
      <c r="I3661" s="14" t="s">
        <v>39</v>
      </c>
      <c r="J3661" s="15" t="s">
        <v>7586</v>
      </c>
      <c r="K3661" s="52" t="s">
        <v>5824</v>
      </c>
      <c r="L3661" s="109">
        <v>560588.5</v>
      </c>
      <c r="M3661" s="19">
        <f t="shared" si="171"/>
        <v>0</v>
      </c>
      <c r="N3661" s="11">
        <f>M3661*(1+VOTOS!$P$3%)^Q3661</f>
        <v>0</v>
      </c>
      <c r="O3661" s="54">
        <f t="shared" si="172"/>
        <v>560588.5</v>
      </c>
      <c r="P3661" s="103">
        <f t="shared" si="173"/>
        <v>3.7305686540297354E-6</v>
      </c>
      <c r="Q3661" s="6">
        <v>0</v>
      </c>
      <c r="R3661" s="6"/>
      <c r="S3661" s="6" t="s">
        <v>7</v>
      </c>
      <c r="T3661" s="75"/>
    </row>
    <row r="3662" spans="1:20" s="47" customFormat="1" ht="14" x14ac:dyDescent="0.15">
      <c r="A3662" s="14" t="s">
        <v>5234</v>
      </c>
      <c r="B3662" s="115" t="s">
        <v>416</v>
      </c>
      <c r="C3662" s="40" t="s">
        <v>65</v>
      </c>
      <c r="D3662" s="12" t="s">
        <v>132</v>
      </c>
      <c r="E3662" s="51" t="s">
        <v>133</v>
      </c>
      <c r="F3662" s="14" t="s">
        <v>5563</v>
      </c>
      <c r="G3662" s="14" t="s">
        <v>37</v>
      </c>
      <c r="H3662" s="14" t="s">
        <v>38</v>
      </c>
      <c r="I3662" s="14" t="s">
        <v>39</v>
      </c>
      <c r="J3662" s="15" t="s">
        <v>7586</v>
      </c>
      <c r="K3662" s="52" t="s">
        <v>5564</v>
      </c>
      <c r="L3662" s="109">
        <v>544244.5</v>
      </c>
      <c r="M3662" s="19">
        <f t="shared" si="171"/>
        <v>0</v>
      </c>
      <c r="N3662" s="11">
        <f>M3662*(1+VOTOS!$P$3%)^Q3662</f>
        <v>0</v>
      </c>
      <c r="O3662" s="54">
        <f t="shared" si="172"/>
        <v>544244.5</v>
      </c>
      <c r="P3662" s="103">
        <f t="shared" si="173"/>
        <v>3.6218036435426101E-6</v>
      </c>
      <c r="Q3662" s="6">
        <v>0</v>
      </c>
      <c r="R3662" s="6"/>
      <c r="S3662" s="6" t="s">
        <v>7</v>
      </c>
      <c r="T3662" s="75"/>
    </row>
    <row r="3663" spans="1:20" s="47" customFormat="1" ht="14" x14ac:dyDescent="0.15">
      <c r="A3663" s="14" t="s">
        <v>5234</v>
      </c>
      <c r="B3663" s="115" t="s">
        <v>416</v>
      </c>
      <c r="C3663" s="40" t="s">
        <v>65</v>
      </c>
      <c r="D3663" s="12" t="s">
        <v>132</v>
      </c>
      <c r="E3663" s="51" t="s">
        <v>133</v>
      </c>
      <c r="F3663" s="14" t="s">
        <v>5563</v>
      </c>
      <c r="G3663" s="14" t="s">
        <v>37</v>
      </c>
      <c r="H3663" s="14" t="s">
        <v>38</v>
      </c>
      <c r="I3663" s="14" t="s">
        <v>39</v>
      </c>
      <c r="J3663" s="15" t="s">
        <v>7586</v>
      </c>
      <c r="K3663" s="52" t="s">
        <v>5622</v>
      </c>
      <c r="L3663" s="109">
        <v>468294.5</v>
      </c>
      <c r="M3663" s="19">
        <f t="shared" si="171"/>
        <v>0</v>
      </c>
      <c r="N3663" s="11">
        <f>M3663*(1+VOTOS!$P$3%)^Q3663</f>
        <v>0</v>
      </c>
      <c r="O3663" s="54">
        <f t="shared" si="172"/>
        <v>468294.5</v>
      </c>
      <c r="P3663" s="103">
        <f t="shared" si="173"/>
        <v>3.1163764196991698E-6</v>
      </c>
      <c r="Q3663" s="6">
        <v>0</v>
      </c>
      <c r="R3663" s="6"/>
      <c r="S3663" s="6" t="s">
        <v>7</v>
      </c>
      <c r="T3663" s="75"/>
    </row>
    <row r="3664" spans="1:20" s="47" customFormat="1" ht="14" x14ac:dyDescent="0.15">
      <c r="A3664" s="14" t="s">
        <v>5234</v>
      </c>
      <c r="B3664" s="115" t="s">
        <v>416</v>
      </c>
      <c r="C3664" s="40" t="s">
        <v>65</v>
      </c>
      <c r="D3664" s="12" t="s">
        <v>132</v>
      </c>
      <c r="E3664" s="51" t="s">
        <v>133</v>
      </c>
      <c r="F3664" s="14" t="s">
        <v>5563</v>
      </c>
      <c r="G3664" s="14" t="s">
        <v>37</v>
      </c>
      <c r="H3664" s="14" t="s">
        <v>38</v>
      </c>
      <c r="I3664" s="14" t="s">
        <v>39</v>
      </c>
      <c r="J3664" s="15" t="s">
        <v>7586</v>
      </c>
      <c r="K3664" s="52" t="s">
        <v>6202</v>
      </c>
      <c r="L3664" s="109">
        <v>288138.5</v>
      </c>
      <c r="M3664" s="19">
        <f t="shared" si="171"/>
        <v>0</v>
      </c>
      <c r="N3664" s="11">
        <f>M3664*(1+VOTOS!$P$3%)^Q3664</f>
        <v>0</v>
      </c>
      <c r="O3664" s="54">
        <f t="shared" si="172"/>
        <v>288138.5</v>
      </c>
      <c r="P3664" s="103">
        <f t="shared" si="173"/>
        <v>1.9174857424280858E-6</v>
      </c>
      <c r="Q3664" s="6">
        <v>0</v>
      </c>
      <c r="R3664" s="6"/>
      <c r="S3664" s="6" t="s">
        <v>7</v>
      </c>
      <c r="T3664" s="75"/>
    </row>
    <row r="3665" spans="1:20" s="47" customFormat="1" ht="14" x14ac:dyDescent="0.15">
      <c r="A3665" s="8" t="s">
        <v>415</v>
      </c>
      <c r="B3665" s="114" t="s">
        <v>416</v>
      </c>
      <c r="C3665" s="40" t="s">
        <v>65</v>
      </c>
      <c r="D3665" s="6" t="s">
        <v>455</v>
      </c>
      <c r="E3665" s="7" t="s">
        <v>456</v>
      </c>
      <c r="F3665" s="6" t="s">
        <v>4451</v>
      </c>
      <c r="G3665" s="6" t="s">
        <v>5224</v>
      </c>
      <c r="H3665" s="6" t="s">
        <v>38</v>
      </c>
      <c r="I3665" s="8" t="s">
        <v>39</v>
      </c>
      <c r="J3665" s="15" t="s">
        <v>7586</v>
      </c>
      <c r="K3665" s="7" t="s">
        <v>2279</v>
      </c>
      <c r="L3665" s="19">
        <v>295609</v>
      </c>
      <c r="M3665" s="19">
        <f t="shared" si="171"/>
        <v>295609</v>
      </c>
      <c r="N3665" s="11">
        <f>M3665*(1+VOTOS!$P$3%)^Q3665</f>
        <v>325205.48676972452</v>
      </c>
      <c r="O3665" s="54">
        <f t="shared" si="172"/>
        <v>325205.48676972452</v>
      </c>
      <c r="P3665" s="103">
        <f t="shared" si="173"/>
        <v>2.1641567657231931E-6</v>
      </c>
      <c r="Q3665" s="6">
        <v>791</v>
      </c>
      <c r="R3665" s="6"/>
      <c r="S3665" s="6" t="s">
        <v>11</v>
      </c>
      <c r="T3665" s="75"/>
    </row>
    <row r="3666" spans="1:20" s="47" customFormat="1" ht="14" x14ac:dyDescent="0.15">
      <c r="A3666" s="8" t="s">
        <v>415</v>
      </c>
      <c r="B3666" s="114" t="s">
        <v>416</v>
      </c>
      <c r="C3666" s="40" t="s">
        <v>65</v>
      </c>
      <c r="D3666" s="6" t="s">
        <v>455</v>
      </c>
      <c r="E3666" s="7" t="s">
        <v>456</v>
      </c>
      <c r="F3666" s="6" t="s">
        <v>4451</v>
      </c>
      <c r="G3666" s="6" t="s">
        <v>5224</v>
      </c>
      <c r="H3666" s="6" t="s">
        <v>38</v>
      </c>
      <c r="I3666" s="8" t="s">
        <v>39</v>
      </c>
      <c r="J3666" s="15" t="s">
        <v>7586</v>
      </c>
      <c r="K3666" s="7" t="s">
        <v>4057</v>
      </c>
      <c r="L3666" s="19">
        <f>24112724-18000000</f>
        <v>6112724</v>
      </c>
      <c r="M3666" s="19">
        <f t="shared" ref="M3666:M3729" si="174">+IF(Q3666&gt;0,L3666,0)</f>
        <v>6112724</v>
      </c>
      <c r="N3666" s="11">
        <f>M3666*(1+VOTOS!$P$3%)^Q3666</f>
        <v>6163816.0993387904</v>
      </c>
      <c r="O3666" s="54">
        <f t="shared" si="172"/>
        <v>6163816.0993387904</v>
      </c>
      <c r="P3666" s="103">
        <f t="shared" si="173"/>
        <v>4.1018570893618267E-5</v>
      </c>
      <c r="Q3666" s="6">
        <v>69</v>
      </c>
      <c r="R3666" s="6"/>
      <c r="S3666" s="6" t="s">
        <v>11</v>
      </c>
      <c r="T3666" s="75"/>
    </row>
    <row r="3667" spans="1:20" s="47" customFormat="1" ht="14" x14ac:dyDescent="0.15">
      <c r="A3667" s="8" t="s">
        <v>5234</v>
      </c>
      <c r="B3667" s="114" t="s">
        <v>416</v>
      </c>
      <c r="C3667" s="40" t="s">
        <v>65</v>
      </c>
      <c r="D3667" s="6" t="s">
        <v>97</v>
      </c>
      <c r="E3667" s="17" t="s">
        <v>98</v>
      </c>
      <c r="F3667" s="6" t="s">
        <v>6364</v>
      </c>
      <c r="G3667" s="6" t="s">
        <v>4936</v>
      </c>
      <c r="H3667" s="6" t="s">
        <v>38</v>
      </c>
      <c r="I3667" s="8" t="s">
        <v>39</v>
      </c>
      <c r="J3667" s="15" t="s">
        <v>7586</v>
      </c>
      <c r="K3667" s="7" t="s">
        <v>1421</v>
      </c>
      <c r="L3667" s="19">
        <v>1094239.2</v>
      </c>
      <c r="M3667" s="19">
        <f t="shared" si="174"/>
        <v>1094239.2</v>
      </c>
      <c r="N3667" s="11">
        <f>M3667*(1+VOTOS!$P$3%)^Q3667</f>
        <v>1209909.3867479174</v>
      </c>
      <c r="O3667" s="54">
        <f t="shared" si="172"/>
        <v>1209909.3867479174</v>
      </c>
      <c r="P3667" s="103">
        <f t="shared" si="173"/>
        <v>8.0516279453076917E-6</v>
      </c>
      <c r="Q3667" s="6">
        <v>833</v>
      </c>
      <c r="R3667" s="6"/>
      <c r="S3667" s="6" t="s">
        <v>95</v>
      </c>
      <c r="T3667" s="75"/>
    </row>
    <row r="3668" spans="1:20" s="47" customFormat="1" ht="14" x14ac:dyDescent="0.15">
      <c r="A3668" s="8" t="s">
        <v>5234</v>
      </c>
      <c r="B3668" s="114" t="s">
        <v>416</v>
      </c>
      <c r="C3668" s="40" t="s">
        <v>65</v>
      </c>
      <c r="D3668" s="6" t="s">
        <v>97</v>
      </c>
      <c r="E3668" s="7" t="s">
        <v>98</v>
      </c>
      <c r="F3668" s="6" t="s">
        <v>6364</v>
      </c>
      <c r="G3668" s="6" t="s">
        <v>4936</v>
      </c>
      <c r="H3668" s="6" t="s">
        <v>38</v>
      </c>
      <c r="I3668" s="8" t="s">
        <v>39</v>
      </c>
      <c r="J3668" s="15" t="s">
        <v>7586</v>
      </c>
      <c r="K3668" s="7" t="s">
        <v>2344</v>
      </c>
      <c r="L3668" s="19">
        <v>469357.2</v>
      </c>
      <c r="M3668" s="19">
        <f t="shared" si="174"/>
        <v>469357.2</v>
      </c>
      <c r="N3668" s="11">
        <f>M3668*(1+VOTOS!$P$3%)^Q3668</f>
        <v>519849.36364712787</v>
      </c>
      <c r="O3668" s="54">
        <f t="shared" si="172"/>
        <v>519849.36364712787</v>
      </c>
      <c r="P3668" s="103">
        <f t="shared" si="173"/>
        <v>3.4594604435147714E-6</v>
      </c>
      <c r="Q3668" s="6">
        <v>847</v>
      </c>
      <c r="R3668" s="6"/>
      <c r="S3668" s="6" t="s">
        <v>95</v>
      </c>
      <c r="T3668" s="75"/>
    </row>
    <row r="3669" spans="1:20" s="47" customFormat="1" ht="14" x14ac:dyDescent="0.15">
      <c r="A3669" s="8" t="s">
        <v>415</v>
      </c>
      <c r="B3669" s="114" t="s">
        <v>416</v>
      </c>
      <c r="C3669" s="40" t="s">
        <v>65</v>
      </c>
      <c r="D3669" s="6" t="s">
        <v>97</v>
      </c>
      <c r="E3669" s="17" t="s">
        <v>98</v>
      </c>
      <c r="F3669" s="6" t="s">
        <v>4452</v>
      </c>
      <c r="G3669" s="6" t="s">
        <v>4936</v>
      </c>
      <c r="H3669" s="6" t="s">
        <v>38</v>
      </c>
      <c r="I3669" s="8" t="s">
        <v>39</v>
      </c>
      <c r="J3669" s="15" t="s">
        <v>7586</v>
      </c>
      <c r="K3669" s="7" t="s">
        <v>4326</v>
      </c>
      <c r="L3669" s="19">
        <v>55800905</v>
      </c>
      <c r="M3669" s="19">
        <f t="shared" si="174"/>
        <v>55800905</v>
      </c>
      <c r="N3669" s="11">
        <f>M3669*(1+VOTOS!$P$3%)^Q3669</f>
        <v>63680711.584887572</v>
      </c>
      <c r="O3669" s="54">
        <f t="shared" si="172"/>
        <v>63680711.584887572</v>
      </c>
      <c r="P3669" s="103">
        <f t="shared" si="173"/>
        <v>4.2377834455200171E-4</v>
      </c>
      <c r="Q3669" s="6">
        <v>1095</v>
      </c>
      <c r="R3669" s="6"/>
      <c r="S3669" s="6" t="s">
        <v>11</v>
      </c>
      <c r="T3669" s="75"/>
    </row>
    <row r="3670" spans="1:20" s="47" customFormat="1" ht="14" x14ac:dyDescent="0.15">
      <c r="A3670" s="8" t="s">
        <v>415</v>
      </c>
      <c r="B3670" s="114" t="s">
        <v>416</v>
      </c>
      <c r="C3670" s="40" t="s">
        <v>65</v>
      </c>
      <c r="D3670" s="6" t="s">
        <v>97</v>
      </c>
      <c r="E3670" s="7" t="s">
        <v>98</v>
      </c>
      <c r="F3670" s="6" t="s">
        <v>4452</v>
      </c>
      <c r="G3670" s="6" t="s">
        <v>4936</v>
      </c>
      <c r="H3670" s="6" t="s">
        <v>38</v>
      </c>
      <c r="I3670" s="8" t="s">
        <v>39</v>
      </c>
      <c r="J3670" s="15" t="s">
        <v>7586</v>
      </c>
      <c r="K3670" s="7" t="s">
        <v>4457</v>
      </c>
      <c r="L3670" s="19">
        <v>45761618</v>
      </c>
      <c r="M3670" s="19">
        <f t="shared" si="174"/>
        <v>45761618</v>
      </c>
      <c r="N3670" s="11">
        <f>M3670*(1+VOTOS!$P$3%)^Q3670</f>
        <v>51959824.001670107</v>
      </c>
      <c r="O3670" s="54">
        <f t="shared" si="172"/>
        <v>51959824.001670107</v>
      </c>
      <c r="P3670" s="103">
        <f t="shared" si="173"/>
        <v>3.4577892819694377E-4</v>
      </c>
      <c r="Q3670" s="6">
        <v>1053</v>
      </c>
      <c r="R3670" s="6"/>
      <c r="S3670" s="6" t="s">
        <v>11</v>
      </c>
      <c r="T3670" s="75"/>
    </row>
    <row r="3671" spans="1:20" s="47" customFormat="1" ht="14" x14ac:dyDescent="0.15">
      <c r="A3671" s="8" t="s">
        <v>415</v>
      </c>
      <c r="B3671" s="114" t="s">
        <v>416</v>
      </c>
      <c r="C3671" s="40" t="s">
        <v>65</v>
      </c>
      <c r="D3671" s="6" t="s">
        <v>97</v>
      </c>
      <c r="E3671" s="7" t="s">
        <v>98</v>
      </c>
      <c r="F3671" s="6" t="s">
        <v>4452</v>
      </c>
      <c r="G3671" s="6" t="s">
        <v>4936</v>
      </c>
      <c r="H3671" s="6" t="s">
        <v>38</v>
      </c>
      <c r="I3671" s="8" t="s">
        <v>39</v>
      </c>
      <c r="J3671" s="15" t="s">
        <v>7586</v>
      </c>
      <c r="K3671" s="7" t="s">
        <v>4331</v>
      </c>
      <c r="L3671" s="19">
        <v>79434537</v>
      </c>
      <c r="M3671" s="19">
        <f t="shared" si="174"/>
        <v>79434537</v>
      </c>
      <c r="N3671" s="11">
        <f>M3671*(1+VOTOS!$P$3%)^Q3671</f>
        <v>84658604.028873995</v>
      </c>
      <c r="O3671" s="54">
        <f t="shared" si="172"/>
        <v>84658604.028873995</v>
      </c>
      <c r="P3671" s="103">
        <f t="shared" si="173"/>
        <v>5.633806874098074E-4</v>
      </c>
      <c r="Q3671" s="6">
        <v>528</v>
      </c>
      <c r="R3671" s="6"/>
      <c r="S3671" s="6" t="s">
        <v>11</v>
      </c>
      <c r="T3671" s="75"/>
    </row>
    <row r="3672" spans="1:20" s="47" customFormat="1" ht="14" x14ac:dyDescent="0.15">
      <c r="A3672" s="8" t="s">
        <v>415</v>
      </c>
      <c r="B3672" s="114" t="s">
        <v>416</v>
      </c>
      <c r="C3672" s="40" t="s">
        <v>65</v>
      </c>
      <c r="D3672" s="6" t="s">
        <v>97</v>
      </c>
      <c r="E3672" s="7" t="s">
        <v>98</v>
      </c>
      <c r="F3672" s="6" t="s">
        <v>4452</v>
      </c>
      <c r="G3672" s="6" t="s">
        <v>4936</v>
      </c>
      <c r="H3672" s="6" t="s">
        <v>38</v>
      </c>
      <c r="I3672" s="8" t="s">
        <v>39</v>
      </c>
      <c r="J3672" s="15" t="s">
        <v>7586</v>
      </c>
      <c r="K3672" s="7" t="s">
        <v>4472</v>
      </c>
      <c r="L3672" s="19">
        <v>42546342</v>
      </c>
      <c r="M3672" s="19">
        <f t="shared" si="174"/>
        <v>42546342</v>
      </c>
      <c r="N3672" s="11">
        <f>M3672*(1+VOTOS!$P$3%)^Q3672</f>
        <v>45850471.793227583</v>
      </c>
      <c r="O3672" s="54">
        <f t="shared" si="172"/>
        <v>45850471.793227583</v>
      </c>
      <c r="P3672" s="103">
        <f t="shared" si="173"/>
        <v>3.051228001364448E-4</v>
      </c>
      <c r="Q3672" s="6">
        <v>620</v>
      </c>
      <c r="R3672" s="6"/>
      <c r="S3672" s="6" t="s">
        <v>11</v>
      </c>
      <c r="T3672" s="75"/>
    </row>
    <row r="3673" spans="1:20" s="47" customFormat="1" ht="14" x14ac:dyDescent="0.15">
      <c r="A3673" s="8" t="s">
        <v>415</v>
      </c>
      <c r="B3673" s="114" t="s">
        <v>416</v>
      </c>
      <c r="C3673" s="40" t="s">
        <v>65</v>
      </c>
      <c r="D3673" s="6" t="s">
        <v>97</v>
      </c>
      <c r="E3673" s="7" t="s">
        <v>98</v>
      </c>
      <c r="F3673" s="6" t="s">
        <v>4452</v>
      </c>
      <c r="G3673" s="6" t="s">
        <v>4936</v>
      </c>
      <c r="H3673" s="6" t="s">
        <v>38</v>
      </c>
      <c r="I3673" s="8" t="s">
        <v>39</v>
      </c>
      <c r="J3673" s="15" t="s">
        <v>7586</v>
      </c>
      <c r="K3673" s="7" t="s">
        <v>4454</v>
      </c>
      <c r="L3673" s="19">
        <v>42069134</v>
      </c>
      <c r="M3673" s="19">
        <f t="shared" si="174"/>
        <v>42069134</v>
      </c>
      <c r="N3673" s="11">
        <f>M3673*(1+VOTOS!$P$3%)^Q3673</f>
        <v>48172273.939639956</v>
      </c>
      <c r="O3673" s="54">
        <f t="shared" si="172"/>
        <v>48172273.939639956</v>
      </c>
      <c r="P3673" s="103">
        <f t="shared" si="173"/>
        <v>3.2057378121840588E-4</v>
      </c>
      <c r="Q3673" s="6">
        <v>1123</v>
      </c>
      <c r="R3673" s="6"/>
      <c r="S3673" s="6" t="s">
        <v>11</v>
      </c>
      <c r="T3673" s="75"/>
    </row>
    <row r="3674" spans="1:20" s="47" customFormat="1" ht="14" x14ac:dyDescent="0.15">
      <c r="A3674" s="8" t="s">
        <v>415</v>
      </c>
      <c r="B3674" s="114" t="s">
        <v>416</v>
      </c>
      <c r="C3674" s="40" t="s">
        <v>65</v>
      </c>
      <c r="D3674" s="6" t="s">
        <v>97</v>
      </c>
      <c r="E3674" s="7" t="s">
        <v>98</v>
      </c>
      <c r="F3674" s="6" t="s">
        <v>4452</v>
      </c>
      <c r="G3674" s="6" t="s">
        <v>4936</v>
      </c>
      <c r="H3674" s="6" t="s">
        <v>38</v>
      </c>
      <c r="I3674" s="8" t="s">
        <v>39</v>
      </c>
      <c r="J3674" s="15" t="s">
        <v>7586</v>
      </c>
      <c r="K3674" s="7" t="s">
        <v>4455</v>
      </c>
      <c r="L3674" s="19">
        <v>38185417</v>
      </c>
      <c r="M3674" s="19">
        <f t="shared" si="174"/>
        <v>38185417</v>
      </c>
      <c r="N3674" s="11">
        <f>M3674*(1+VOTOS!$P$3%)^Q3674</f>
        <v>43577689.76552733</v>
      </c>
      <c r="O3674" s="54">
        <f t="shared" si="172"/>
        <v>43577689.76552733</v>
      </c>
      <c r="P3674" s="103">
        <f t="shared" si="173"/>
        <v>2.89998035019107E-4</v>
      </c>
      <c r="Q3674" s="6">
        <v>1095</v>
      </c>
      <c r="R3674" s="6"/>
      <c r="S3674" s="6" t="s">
        <v>11</v>
      </c>
      <c r="T3674" s="75"/>
    </row>
    <row r="3675" spans="1:20" s="47" customFormat="1" ht="14" x14ac:dyDescent="0.15">
      <c r="A3675" s="8" t="s">
        <v>415</v>
      </c>
      <c r="B3675" s="114" t="s">
        <v>416</v>
      </c>
      <c r="C3675" s="40" t="s">
        <v>65</v>
      </c>
      <c r="D3675" s="6" t="s">
        <v>97</v>
      </c>
      <c r="E3675" s="7" t="s">
        <v>98</v>
      </c>
      <c r="F3675" s="6" t="s">
        <v>4452</v>
      </c>
      <c r="G3675" s="6" t="s">
        <v>4936</v>
      </c>
      <c r="H3675" s="6" t="s">
        <v>38</v>
      </c>
      <c r="I3675" s="8" t="s">
        <v>39</v>
      </c>
      <c r="J3675" s="15" t="s">
        <v>7586</v>
      </c>
      <c r="K3675" s="7" t="s">
        <v>4111</v>
      </c>
      <c r="L3675" s="19">
        <v>37887702</v>
      </c>
      <c r="M3675" s="19">
        <f t="shared" si="174"/>
        <v>37887702</v>
      </c>
      <c r="N3675" s="11">
        <f>M3675*(1+VOTOS!$P$3%)^Q3675</f>
        <v>41151452.99362652</v>
      </c>
      <c r="O3675" s="54">
        <f t="shared" si="172"/>
        <v>41151452.99362652</v>
      </c>
      <c r="P3675" s="103">
        <f t="shared" si="173"/>
        <v>2.7385206904137564E-4</v>
      </c>
      <c r="Q3675" s="6">
        <v>685</v>
      </c>
      <c r="R3675" s="6"/>
      <c r="S3675" s="6" t="s">
        <v>11</v>
      </c>
      <c r="T3675" s="75"/>
    </row>
    <row r="3676" spans="1:20" s="47" customFormat="1" ht="14" x14ac:dyDescent="0.15">
      <c r="A3676" s="8" t="s">
        <v>415</v>
      </c>
      <c r="B3676" s="114" t="s">
        <v>416</v>
      </c>
      <c r="C3676" s="40" t="s">
        <v>65</v>
      </c>
      <c r="D3676" s="6" t="s">
        <v>97</v>
      </c>
      <c r="E3676" s="7" t="s">
        <v>98</v>
      </c>
      <c r="F3676" s="6" t="s">
        <v>4452</v>
      </c>
      <c r="G3676" s="6" t="s">
        <v>4936</v>
      </c>
      <c r="H3676" s="6" t="s">
        <v>38</v>
      </c>
      <c r="I3676" s="8" t="s">
        <v>39</v>
      </c>
      <c r="J3676" s="15" t="s">
        <v>7586</v>
      </c>
      <c r="K3676" s="7" t="s">
        <v>4067</v>
      </c>
      <c r="L3676" s="19">
        <v>37128301</v>
      </c>
      <c r="M3676" s="19">
        <f t="shared" si="174"/>
        <v>37128301</v>
      </c>
      <c r="N3676" s="11">
        <f>M3676*(1+VOTOS!$P$3%)^Q3676</f>
        <v>42838987.66587995</v>
      </c>
      <c r="O3676" s="54">
        <f t="shared" si="172"/>
        <v>42838987.66587995</v>
      </c>
      <c r="P3676" s="103">
        <f t="shared" si="173"/>
        <v>2.850821673236219E-4</v>
      </c>
      <c r="Q3676" s="6">
        <v>1186</v>
      </c>
      <c r="R3676" s="6"/>
      <c r="S3676" s="6" t="s">
        <v>11</v>
      </c>
      <c r="T3676" s="75"/>
    </row>
    <row r="3677" spans="1:20" s="47" customFormat="1" ht="14" x14ac:dyDescent="0.15">
      <c r="A3677" s="8" t="s">
        <v>415</v>
      </c>
      <c r="B3677" s="114" t="s">
        <v>416</v>
      </c>
      <c r="C3677" s="40" t="s">
        <v>65</v>
      </c>
      <c r="D3677" s="6" t="s">
        <v>97</v>
      </c>
      <c r="E3677" s="7" t="s">
        <v>98</v>
      </c>
      <c r="F3677" s="6" t="s">
        <v>4452</v>
      </c>
      <c r="G3677" s="6" t="s">
        <v>4936</v>
      </c>
      <c r="H3677" s="6" t="s">
        <v>38</v>
      </c>
      <c r="I3677" s="8" t="s">
        <v>39</v>
      </c>
      <c r="J3677" s="15" t="s">
        <v>7586</v>
      </c>
      <c r="K3677" s="7" t="s">
        <v>4341</v>
      </c>
      <c r="L3677" s="19">
        <v>35850213</v>
      </c>
      <c r="M3677" s="19">
        <f t="shared" si="174"/>
        <v>35850213</v>
      </c>
      <c r="N3677" s="11">
        <f>M3677*(1+VOTOS!$P$3%)^Q3677</f>
        <v>38760363.646875866</v>
      </c>
      <c r="O3677" s="54">
        <f t="shared" si="172"/>
        <v>38760363.646875866</v>
      </c>
      <c r="P3677" s="103">
        <f t="shared" si="173"/>
        <v>2.5793999991050259E-4</v>
      </c>
      <c r="Q3677" s="6">
        <v>647</v>
      </c>
      <c r="R3677" s="6"/>
      <c r="S3677" s="6" t="s">
        <v>11</v>
      </c>
      <c r="T3677" s="75"/>
    </row>
    <row r="3678" spans="1:20" s="47" customFormat="1" ht="14" x14ac:dyDescent="0.15">
      <c r="A3678" s="8" t="s">
        <v>415</v>
      </c>
      <c r="B3678" s="114" t="s">
        <v>416</v>
      </c>
      <c r="C3678" s="40" t="s">
        <v>65</v>
      </c>
      <c r="D3678" s="6" t="s">
        <v>97</v>
      </c>
      <c r="E3678" s="7" t="s">
        <v>98</v>
      </c>
      <c r="F3678" s="6" t="s">
        <v>4452</v>
      </c>
      <c r="G3678" s="6" t="s">
        <v>4936</v>
      </c>
      <c r="H3678" s="6" t="s">
        <v>38</v>
      </c>
      <c r="I3678" s="8" t="s">
        <v>39</v>
      </c>
      <c r="J3678" s="15" t="s">
        <v>7586</v>
      </c>
      <c r="K3678" s="7" t="s">
        <v>4070</v>
      </c>
      <c r="L3678" s="19">
        <v>32187956</v>
      </c>
      <c r="M3678" s="19">
        <f t="shared" si="174"/>
        <v>32187956</v>
      </c>
      <c r="N3678" s="11">
        <f>M3678*(1+VOTOS!$P$3%)^Q3678</f>
        <v>36857593.360231221</v>
      </c>
      <c r="O3678" s="54">
        <f t="shared" si="172"/>
        <v>36857593.360231221</v>
      </c>
      <c r="P3678" s="103">
        <f t="shared" si="173"/>
        <v>2.452775653668477E-4</v>
      </c>
      <c r="Q3678" s="6">
        <v>1123</v>
      </c>
      <c r="R3678" s="6"/>
      <c r="S3678" s="6" t="s">
        <v>11</v>
      </c>
      <c r="T3678" s="75"/>
    </row>
    <row r="3679" spans="1:20" s="47" customFormat="1" ht="14" x14ac:dyDescent="0.15">
      <c r="A3679" s="8" t="s">
        <v>415</v>
      </c>
      <c r="B3679" s="114" t="s">
        <v>416</v>
      </c>
      <c r="C3679" s="40" t="s">
        <v>65</v>
      </c>
      <c r="D3679" s="6" t="s">
        <v>97</v>
      </c>
      <c r="E3679" s="7" t="s">
        <v>98</v>
      </c>
      <c r="F3679" s="6" t="s">
        <v>4452</v>
      </c>
      <c r="G3679" s="6" t="s">
        <v>4936</v>
      </c>
      <c r="H3679" s="6" t="s">
        <v>38</v>
      </c>
      <c r="I3679" s="8" t="s">
        <v>39</v>
      </c>
      <c r="J3679" s="15" t="s">
        <v>7586</v>
      </c>
      <c r="K3679" s="7" t="s">
        <v>4474</v>
      </c>
      <c r="L3679" s="19">
        <v>29734708</v>
      </c>
      <c r="M3679" s="19">
        <f t="shared" si="174"/>
        <v>29734708</v>
      </c>
      <c r="N3679" s="11">
        <f>M3679*(1+VOTOS!$P$3%)^Q3679</f>
        <v>34308189.573784754</v>
      </c>
      <c r="O3679" s="54">
        <f t="shared" si="172"/>
        <v>34308189.573784754</v>
      </c>
      <c r="P3679" s="103">
        <f t="shared" si="173"/>
        <v>2.2831195538344293E-4</v>
      </c>
      <c r="Q3679" s="6">
        <v>1186</v>
      </c>
      <c r="R3679" s="6"/>
      <c r="S3679" s="6" t="s">
        <v>11</v>
      </c>
      <c r="T3679" s="75"/>
    </row>
    <row r="3680" spans="1:20" s="47" customFormat="1" ht="14" x14ac:dyDescent="0.15">
      <c r="A3680" s="8" t="s">
        <v>415</v>
      </c>
      <c r="B3680" s="114" t="s">
        <v>416</v>
      </c>
      <c r="C3680" s="40" t="s">
        <v>65</v>
      </c>
      <c r="D3680" s="6" t="s">
        <v>97</v>
      </c>
      <c r="E3680" s="7" t="s">
        <v>98</v>
      </c>
      <c r="F3680" s="6" t="s">
        <v>4452</v>
      </c>
      <c r="G3680" s="6" t="s">
        <v>4936</v>
      </c>
      <c r="H3680" s="6" t="s">
        <v>38</v>
      </c>
      <c r="I3680" s="8" t="s">
        <v>39</v>
      </c>
      <c r="J3680" s="15" t="s">
        <v>7586</v>
      </c>
      <c r="K3680" s="7" t="s">
        <v>2336</v>
      </c>
      <c r="L3680" s="19">
        <v>29415493</v>
      </c>
      <c r="M3680" s="19">
        <f t="shared" si="174"/>
        <v>29415493</v>
      </c>
      <c r="N3680" s="11">
        <f>M3680*(1+VOTOS!$P$3%)^Q3680</f>
        <v>33118842.970532864</v>
      </c>
      <c r="O3680" s="54">
        <f t="shared" si="172"/>
        <v>33118842.970532864</v>
      </c>
      <c r="P3680" s="103">
        <f t="shared" si="173"/>
        <v>2.2039716734039845E-4</v>
      </c>
      <c r="Q3680" s="6">
        <v>983</v>
      </c>
      <c r="R3680" s="6"/>
      <c r="S3680" s="6" t="s">
        <v>11</v>
      </c>
      <c r="T3680" s="75"/>
    </row>
    <row r="3681" spans="1:20" s="47" customFormat="1" ht="14" x14ac:dyDescent="0.15">
      <c r="A3681" s="8" t="s">
        <v>415</v>
      </c>
      <c r="B3681" s="114" t="s">
        <v>416</v>
      </c>
      <c r="C3681" s="40" t="s">
        <v>65</v>
      </c>
      <c r="D3681" s="6" t="s">
        <v>97</v>
      </c>
      <c r="E3681" s="7" t="s">
        <v>98</v>
      </c>
      <c r="F3681" s="6" t="s">
        <v>4452</v>
      </c>
      <c r="G3681" s="6" t="s">
        <v>4936</v>
      </c>
      <c r="H3681" s="6" t="s">
        <v>38</v>
      </c>
      <c r="I3681" s="8" t="s">
        <v>39</v>
      </c>
      <c r="J3681" s="15" t="s">
        <v>7586</v>
      </c>
      <c r="K3681" s="7" t="s">
        <v>4327</v>
      </c>
      <c r="L3681" s="19">
        <v>29389315</v>
      </c>
      <c r="M3681" s="19">
        <f t="shared" si="174"/>
        <v>29389315</v>
      </c>
      <c r="N3681" s="11">
        <f>M3681*(1+VOTOS!$P$3%)^Q3681</f>
        <v>33770876.985589892</v>
      </c>
      <c r="O3681" s="54">
        <f t="shared" si="172"/>
        <v>33770876.985589892</v>
      </c>
      <c r="P3681" s="103">
        <f t="shared" si="173"/>
        <v>2.24736281785188E-4</v>
      </c>
      <c r="Q3681" s="6">
        <v>1152</v>
      </c>
      <c r="R3681" s="6"/>
      <c r="S3681" s="6" t="s">
        <v>11</v>
      </c>
      <c r="T3681" s="75"/>
    </row>
    <row r="3682" spans="1:20" s="47" customFormat="1" ht="14" x14ac:dyDescent="0.15">
      <c r="A3682" s="8" t="s">
        <v>415</v>
      </c>
      <c r="B3682" s="114" t="s">
        <v>416</v>
      </c>
      <c r="C3682" s="40" t="s">
        <v>65</v>
      </c>
      <c r="D3682" s="6" t="s">
        <v>97</v>
      </c>
      <c r="E3682" s="7" t="s">
        <v>98</v>
      </c>
      <c r="F3682" s="6" t="s">
        <v>4452</v>
      </c>
      <c r="G3682" s="6" t="s">
        <v>4936</v>
      </c>
      <c r="H3682" s="6" t="s">
        <v>38</v>
      </c>
      <c r="I3682" s="8" t="s">
        <v>39</v>
      </c>
      <c r="J3682" s="15" t="s">
        <v>7586</v>
      </c>
      <c r="K3682" s="7" t="s">
        <v>4470</v>
      </c>
      <c r="L3682" s="19">
        <v>26742130</v>
      </c>
      <c r="M3682" s="19">
        <f t="shared" si="174"/>
        <v>26742130</v>
      </c>
      <c r="N3682" s="11">
        <f>M3682*(1+VOTOS!$P$3%)^Q3682</f>
        <v>29059789.462332916</v>
      </c>
      <c r="O3682" s="54">
        <f t="shared" si="172"/>
        <v>29059789.462332916</v>
      </c>
      <c r="P3682" s="103">
        <f t="shared" si="173"/>
        <v>1.9338523651641587E-4</v>
      </c>
      <c r="Q3682" s="6">
        <v>689</v>
      </c>
      <c r="R3682" s="6"/>
      <c r="S3682" s="6" t="s">
        <v>11</v>
      </c>
      <c r="T3682" s="75"/>
    </row>
    <row r="3683" spans="1:20" s="47" customFormat="1" ht="14" x14ac:dyDescent="0.15">
      <c r="A3683" s="8" t="s">
        <v>415</v>
      </c>
      <c r="B3683" s="114" t="s">
        <v>416</v>
      </c>
      <c r="C3683" s="40" t="s">
        <v>65</v>
      </c>
      <c r="D3683" s="6" t="s">
        <v>97</v>
      </c>
      <c r="E3683" s="7" t="s">
        <v>98</v>
      </c>
      <c r="F3683" s="6" t="s">
        <v>4452</v>
      </c>
      <c r="G3683" s="6" t="s">
        <v>4936</v>
      </c>
      <c r="H3683" s="6" t="s">
        <v>38</v>
      </c>
      <c r="I3683" s="8" t="s">
        <v>39</v>
      </c>
      <c r="J3683" s="15" t="s">
        <v>7586</v>
      </c>
      <c r="K3683" s="7" t="s">
        <v>4456</v>
      </c>
      <c r="L3683" s="19">
        <v>26268790</v>
      </c>
      <c r="M3683" s="19">
        <f t="shared" si="174"/>
        <v>26268790</v>
      </c>
      <c r="N3683" s="11">
        <f>M3683*(1+VOTOS!$P$3%)^Q3683</f>
        <v>29855578.15521298</v>
      </c>
      <c r="O3683" s="54">
        <f t="shared" si="172"/>
        <v>29855578.15521298</v>
      </c>
      <c r="P3683" s="103">
        <f t="shared" si="173"/>
        <v>1.9868100043752673E-4</v>
      </c>
      <c r="Q3683" s="6">
        <v>1061</v>
      </c>
      <c r="R3683" s="6"/>
      <c r="S3683" s="6" t="s">
        <v>11</v>
      </c>
      <c r="T3683" s="75"/>
    </row>
    <row r="3684" spans="1:20" s="47" customFormat="1" ht="14" x14ac:dyDescent="0.15">
      <c r="A3684" s="8" t="s">
        <v>415</v>
      </c>
      <c r="B3684" s="114" t="s">
        <v>416</v>
      </c>
      <c r="C3684" s="40" t="s">
        <v>65</v>
      </c>
      <c r="D3684" s="6" t="s">
        <v>97</v>
      </c>
      <c r="E3684" s="7" t="s">
        <v>98</v>
      </c>
      <c r="F3684" s="6" t="s">
        <v>4452</v>
      </c>
      <c r="G3684" s="6" t="s">
        <v>4936</v>
      </c>
      <c r="H3684" s="6" t="s">
        <v>38</v>
      </c>
      <c r="I3684" s="8" t="s">
        <v>39</v>
      </c>
      <c r="J3684" s="15" t="s">
        <v>7586</v>
      </c>
      <c r="K3684" s="7" t="s">
        <v>4462</v>
      </c>
      <c r="L3684" s="19">
        <v>24391084</v>
      </c>
      <c r="M3684" s="19">
        <f t="shared" si="174"/>
        <v>24391084</v>
      </c>
      <c r="N3684" s="11">
        <f>M3684*(1+VOTOS!$P$3%)^Q3684</f>
        <v>27303317.743050329</v>
      </c>
      <c r="O3684" s="54">
        <f t="shared" si="172"/>
        <v>27303317.743050329</v>
      </c>
      <c r="P3684" s="103">
        <f t="shared" si="173"/>
        <v>1.8169638036320305E-4</v>
      </c>
      <c r="Q3684" s="6">
        <v>935</v>
      </c>
      <c r="R3684" s="6"/>
      <c r="S3684" s="6" t="s">
        <v>11</v>
      </c>
      <c r="T3684" s="75"/>
    </row>
    <row r="3685" spans="1:20" s="47" customFormat="1" ht="14" x14ac:dyDescent="0.15">
      <c r="A3685" s="8" t="s">
        <v>415</v>
      </c>
      <c r="B3685" s="114" t="s">
        <v>416</v>
      </c>
      <c r="C3685" s="40" t="s">
        <v>65</v>
      </c>
      <c r="D3685" s="6" t="s">
        <v>97</v>
      </c>
      <c r="E3685" s="7" t="s">
        <v>98</v>
      </c>
      <c r="F3685" s="6" t="s">
        <v>4452</v>
      </c>
      <c r="G3685" s="6" t="s">
        <v>4936</v>
      </c>
      <c r="H3685" s="6" t="s">
        <v>38</v>
      </c>
      <c r="I3685" s="8" t="s">
        <v>39</v>
      </c>
      <c r="J3685" s="15" t="s">
        <v>7586</v>
      </c>
      <c r="K3685" s="7" t="s">
        <v>4469</v>
      </c>
      <c r="L3685" s="19">
        <v>23308921</v>
      </c>
      <c r="M3685" s="19">
        <f t="shared" si="174"/>
        <v>23308921</v>
      </c>
      <c r="N3685" s="11">
        <f>M3685*(1+VOTOS!$P$3%)^Q3685</f>
        <v>25371847.528149817</v>
      </c>
      <c r="O3685" s="54">
        <f t="shared" si="172"/>
        <v>25371847.528149817</v>
      </c>
      <c r="P3685" s="103">
        <f t="shared" si="173"/>
        <v>1.6884295536447418E-4</v>
      </c>
      <c r="Q3685" s="6">
        <v>703</v>
      </c>
      <c r="R3685" s="6"/>
      <c r="S3685" s="6" t="s">
        <v>11</v>
      </c>
      <c r="T3685" s="75"/>
    </row>
    <row r="3686" spans="1:20" s="47" customFormat="1" ht="14" x14ac:dyDescent="0.15">
      <c r="A3686" s="8" t="s">
        <v>415</v>
      </c>
      <c r="B3686" s="114" t="s">
        <v>416</v>
      </c>
      <c r="C3686" s="40" t="s">
        <v>65</v>
      </c>
      <c r="D3686" s="6" t="s">
        <v>97</v>
      </c>
      <c r="E3686" s="7" t="s">
        <v>98</v>
      </c>
      <c r="F3686" s="6" t="s">
        <v>4452</v>
      </c>
      <c r="G3686" s="6" t="s">
        <v>4936</v>
      </c>
      <c r="H3686" s="6" t="s">
        <v>38</v>
      </c>
      <c r="I3686" s="8" t="s">
        <v>39</v>
      </c>
      <c r="J3686" s="15" t="s">
        <v>7586</v>
      </c>
      <c r="K3686" s="7" t="s">
        <v>1456</v>
      </c>
      <c r="L3686" s="19">
        <v>23195067</v>
      </c>
      <c r="M3686" s="19">
        <f t="shared" si="174"/>
        <v>23195067</v>
      </c>
      <c r="N3686" s="11">
        <f>M3686*(1+VOTOS!$P$3%)^Q3686</f>
        <v>26862958.032180812</v>
      </c>
      <c r="O3686" s="54">
        <f t="shared" si="172"/>
        <v>26862958.032180812</v>
      </c>
      <c r="P3686" s="103">
        <f t="shared" si="173"/>
        <v>1.787659025994469E-4</v>
      </c>
      <c r="Q3686" s="6">
        <v>1217</v>
      </c>
      <c r="R3686" s="6"/>
      <c r="S3686" s="6" t="s">
        <v>11</v>
      </c>
      <c r="T3686" s="75"/>
    </row>
    <row r="3687" spans="1:20" s="47" customFormat="1" ht="14" x14ac:dyDescent="0.15">
      <c r="A3687" s="8" t="s">
        <v>415</v>
      </c>
      <c r="B3687" s="114" t="s">
        <v>416</v>
      </c>
      <c r="C3687" s="40" t="s">
        <v>65</v>
      </c>
      <c r="D3687" s="6" t="s">
        <v>97</v>
      </c>
      <c r="E3687" s="7" t="s">
        <v>98</v>
      </c>
      <c r="F3687" s="6" t="s">
        <v>4452</v>
      </c>
      <c r="G3687" s="6" t="s">
        <v>4936</v>
      </c>
      <c r="H3687" s="6" t="s">
        <v>38</v>
      </c>
      <c r="I3687" s="8" t="s">
        <v>39</v>
      </c>
      <c r="J3687" s="15" t="s">
        <v>7586</v>
      </c>
      <c r="K3687" s="7" t="s">
        <v>4471</v>
      </c>
      <c r="L3687" s="19">
        <v>21596122</v>
      </c>
      <c r="M3687" s="19">
        <f t="shared" si="174"/>
        <v>21596122</v>
      </c>
      <c r="N3687" s="11">
        <f>M3687*(1+VOTOS!$P$3%)^Q3687</f>
        <v>23456471.425150663</v>
      </c>
      <c r="O3687" s="54">
        <f t="shared" si="172"/>
        <v>23456471.425150663</v>
      </c>
      <c r="P3687" s="103">
        <f t="shared" si="173"/>
        <v>1.5609663243682534E-4</v>
      </c>
      <c r="Q3687" s="6">
        <v>685</v>
      </c>
      <c r="R3687" s="6"/>
      <c r="S3687" s="6" t="s">
        <v>11</v>
      </c>
      <c r="T3687" s="75"/>
    </row>
    <row r="3688" spans="1:20" s="47" customFormat="1" ht="14" x14ac:dyDescent="0.15">
      <c r="A3688" s="8" t="s">
        <v>415</v>
      </c>
      <c r="B3688" s="114" t="s">
        <v>416</v>
      </c>
      <c r="C3688" s="40" t="s">
        <v>65</v>
      </c>
      <c r="D3688" s="6" t="s">
        <v>97</v>
      </c>
      <c r="E3688" s="7" t="s">
        <v>98</v>
      </c>
      <c r="F3688" s="6" t="s">
        <v>4452</v>
      </c>
      <c r="G3688" s="6" t="s">
        <v>4936</v>
      </c>
      <c r="H3688" s="6" t="s">
        <v>38</v>
      </c>
      <c r="I3688" s="8" t="s">
        <v>39</v>
      </c>
      <c r="J3688" s="15" t="s">
        <v>7586</v>
      </c>
      <c r="K3688" s="7" t="s">
        <v>4459</v>
      </c>
      <c r="L3688" s="19">
        <v>19295969</v>
      </c>
      <c r="M3688" s="19">
        <f t="shared" si="174"/>
        <v>19295969</v>
      </c>
      <c r="N3688" s="11">
        <f>M3688*(1+VOTOS!$P$3%)^Q3688</f>
        <v>21835642.861585617</v>
      </c>
      <c r="O3688" s="54">
        <f t="shared" si="172"/>
        <v>21835642.861585617</v>
      </c>
      <c r="P3688" s="103">
        <f t="shared" si="173"/>
        <v>1.4531044571913169E-4</v>
      </c>
      <c r="Q3688" s="6">
        <v>1025</v>
      </c>
      <c r="R3688" s="6"/>
      <c r="S3688" s="6" t="s">
        <v>11</v>
      </c>
      <c r="T3688" s="75"/>
    </row>
    <row r="3689" spans="1:20" s="47" customFormat="1" ht="14" x14ac:dyDescent="0.15">
      <c r="A3689" s="8" t="s">
        <v>415</v>
      </c>
      <c r="B3689" s="114" t="s">
        <v>416</v>
      </c>
      <c r="C3689" s="40" t="s">
        <v>65</v>
      </c>
      <c r="D3689" s="6" t="s">
        <v>97</v>
      </c>
      <c r="E3689" s="7" t="s">
        <v>98</v>
      </c>
      <c r="F3689" s="6" t="s">
        <v>4452</v>
      </c>
      <c r="G3689" s="6" t="s">
        <v>4936</v>
      </c>
      <c r="H3689" s="6" t="s">
        <v>38</v>
      </c>
      <c r="I3689" s="8" t="s">
        <v>39</v>
      </c>
      <c r="J3689" s="15" t="s">
        <v>7586</v>
      </c>
      <c r="K3689" s="7" t="s">
        <v>4475</v>
      </c>
      <c r="L3689" s="19">
        <v>16278859</v>
      </c>
      <c r="M3689" s="19">
        <f t="shared" si="174"/>
        <v>16278859</v>
      </c>
      <c r="N3689" s="11">
        <f>M3689*(1+VOTOS!$P$3%)^Q3689</f>
        <v>18705823.689826146</v>
      </c>
      <c r="O3689" s="54">
        <f t="shared" si="172"/>
        <v>18705823.689826146</v>
      </c>
      <c r="P3689" s="103">
        <f t="shared" si="173"/>
        <v>1.2448232438780365E-4</v>
      </c>
      <c r="Q3689" s="6">
        <v>1152</v>
      </c>
      <c r="R3689" s="6"/>
      <c r="S3689" s="6" t="s">
        <v>11</v>
      </c>
      <c r="T3689" s="75"/>
    </row>
    <row r="3690" spans="1:20" s="47" customFormat="1" ht="14" x14ac:dyDescent="0.15">
      <c r="A3690" s="8" t="s">
        <v>415</v>
      </c>
      <c r="B3690" s="114" t="s">
        <v>416</v>
      </c>
      <c r="C3690" s="40" t="s">
        <v>65</v>
      </c>
      <c r="D3690" s="6" t="s">
        <v>97</v>
      </c>
      <c r="E3690" s="7" t="s">
        <v>98</v>
      </c>
      <c r="F3690" s="6" t="s">
        <v>4452</v>
      </c>
      <c r="G3690" s="6" t="s">
        <v>4936</v>
      </c>
      <c r="H3690" s="6" t="s">
        <v>38</v>
      </c>
      <c r="I3690" s="8" t="s">
        <v>39</v>
      </c>
      <c r="J3690" s="15" t="s">
        <v>7586</v>
      </c>
      <c r="K3690" s="7" t="s">
        <v>4284</v>
      </c>
      <c r="L3690" s="19">
        <v>16238375</v>
      </c>
      <c r="M3690" s="19">
        <f t="shared" si="174"/>
        <v>16238375</v>
      </c>
      <c r="N3690" s="11">
        <f>M3690*(1+VOTOS!$P$3%)^Q3690</f>
        <v>18236496.533128634</v>
      </c>
      <c r="O3690" s="54">
        <f t="shared" si="172"/>
        <v>18236496.533128634</v>
      </c>
      <c r="P3690" s="103">
        <f t="shared" si="173"/>
        <v>1.2135907591006884E-4</v>
      </c>
      <c r="Q3690" s="6">
        <v>962</v>
      </c>
      <c r="R3690" s="6"/>
      <c r="S3690" s="6" t="s">
        <v>11</v>
      </c>
      <c r="T3690" s="75"/>
    </row>
    <row r="3691" spans="1:20" s="47" customFormat="1" ht="14" x14ac:dyDescent="0.15">
      <c r="A3691" s="8" t="s">
        <v>415</v>
      </c>
      <c r="B3691" s="114" t="s">
        <v>416</v>
      </c>
      <c r="C3691" s="40" t="s">
        <v>65</v>
      </c>
      <c r="D3691" s="6" t="s">
        <v>97</v>
      </c>
      <c r="E3691" s="7" t="s">
        <v>98</v>
      </c>
      <c r="F3691" s="6" t="s">
        <v>4452</v>
      </c>
      <c r="G3691" s="6" t="s">
        <v>4936</v>
      </c>
      <c r="H3691" s="6" t="s">
        <v>38</v>
      </c>
      <c r="I3691" s="8" t="s">
        <v>39</v>
      </c>
      <c r="J3691" s="15" t="s">
        <v>7586</v>
      </c>
      <c r="K3691" s="7" t="s">
        <v>4129</v>
      </c>
      <c r="L3691" s="19">
        <v>15755064</v>
      </c>
      <c r="M3691" s="19">
        <f t="shared" si="174"/>
        <v>15755064</v>
      </c>
      <c r="N3691" s="11">
        <f>M3691*(1+VOTOS!$P$3%)^Q3691</f>
        <v>17163933.457196359</v>
      </c>
      <c r="O3691" s="54">
        <f t="shared" si="172"/>
        <v>17163933.457196359</v>
      </c>
      <c r="P3691" s="103">
        <f t="shared" si="173"/>
        <v>1.1422145144837784E-4</v>
      </c>
      <c r="Q3691" s="6">
        <v>710</v>
      </c>
      <c r="R3691" s="6"/>
      <c r="S3691" s="6" t="s">
        <v>11</v>
      </c>
      <c r="T3691" s="75"/>
    </row>
    <row r="3692" spans="1:20" s="47" customFormat="1" ht="14" x14ac:dyDescent="0.15">
      <c r="A3692" s="8" t="s">
        <v>415</v>
      </c>
      <c r="B3692" s="114" t="s">
        <v>416</v>
      </c>
      <c r="C3692" s="40" t="s">
        <v>65</v>
      </c>
      <c r="D3692" s="6" t="s">
        <v>97</v>
      </c>
      <c r="E3692" s="7" t="s">
        <v>98</v>
      </c>
      <c r="F3692" s="6" t="s">
        <v>4452</v>
      </c>
      <c r="G3692" s="6" t="s">
        <v>4936</v>
      </c>
      <c r="H3692" s="6" t="s">
        <v>38</v>
      </c>
      <c r="I3692" s="8" t="s">
        <v>39</v>
      </c>
      <c r="J3692" s="15" t="s">
        <v>7586</v>
      </c>
      <c r="K3692" s="7" t="s">
        <v>4468</v>
      </c>
      <c r="L3692" s="19">
        <v>12084522</v>
      </c>
      <c r="M3692" s="19">
        <f t="shared" si="174"/>
        <v>12084522</v>
      </c>
      <c r="N3692" s="11">
        <f>M3692*(1+VOTOS!$P$3%)^Q3692</f>
        <v>13198552.667013381</v>
      </c>
      <c r="O3692" s="54">
        <f t="shared" si="172"/>
        <v>13198552.667013381</v>
      </c>
      <c r="P3692" s="103">
        <f t="shared" si="173"/>
        <v>8.7832887863594571E-5</v>
      </c>
      <c r="Q3692" s="6">
        <v>731</v>
      </c>
      <c r="R3692" s="6"/>
      <c r="S3692" s="6" t="s">
        <v>11</v>
      </c>
      <c r="T3692" s="75"/>
    </row>
    <row r="3693" spans="1:20" s="47" customFormat="1" ht="14" x14ac:dyDescent="0.15">
      <c r="A3693" s="8" t="s">
        <v>415</v>
      </c>
      <c r="B3693" s="114" t="s">
        <v>416</v>
      </c>
      <c r="C3693" s="40" t="s">
        <v>65</v>
      </c>
      <c r="D3693" s="6" t="s">
        <v>97</v>
      </c>
      <c r="E3693" s="7" t="s">
        <v>98</v>
      </c>
      <c r="F3693" s="6" t="s">
        <v>4452</v>
      </c>
      <c r="G3693" s="6" t="s">
        <v>4936</v>
      </c>
      <c r="H3693" s="6" t="s">
        <v>38</v>
      </c>
      <c r="I3693" s="8" t="s">
        <v>39</v>
      </c>
      <c r="J3693" s="15" t="s">
        <v>7586</v>
      </c>
      <c r="K3693" s="7" t="s">
        <v>4467</v>
      </c>
      <c r="L3693" s="19">
        <v>9080414</v>
      </c>
      <c r="M3693" s="19">
        <f t="shared" si="174"/>
        <v>9080414</v>
      </c>
      <c r="N3693" s="11">
        <f>M3693*(1+VOTOS!$P$3%)^Q3693</f>
        <v>9925884.337188717</v>
      </c>
      <c r="O3693" s="54">
        <f t="shared" si="172"/>
        <v>9925884.337188717</v>
      </c>
      <c r="P3693" s="103">
        <f t="shared" si="173"/>
        <v>6.6054143051170235E-5</v>
      </c>
      <c r="Q3693" s="6">
        <v>738</v>
      </c>
      <c r="R3693" s="6"/>
      <c r="S3693" s="6" t="s">
        <v>11</v>
      </c>
      <c r="T3693" s="75"/>
    </row>
    <row r="3694" spans="1:20" s="47" customFormat="1" ht="14" x14ac:dyDescent="0.15">
      <c r="A3694" s="8" t="s">
        <v>415</v>
      </c>
      <c r="B3694" s="114" t="s">
        <v>416</v>
      </c>
      <c r="C3694" s="40" t="s">
        <v>65</v>
      </c>
      <c r="D3694" s="6" t="s">
        <v>97</v>
      </c>
      <c r="E3694" s="7" t="s">
        <v>98</v>
      </c>
      <c r="F3694" s="6" t="s">
        <v>4452</v>
      </c>
      <c r="G3694" s="6" t="s">
        <v>4936</v>
      </c>
      <c r="H3694" s="6" t="s">
        <v>38</v>
      </c>
      <c r="I3694" s="8" t="s">
        <v>39</v>
      </c>
      <c r="J3694" s="15" t="s">
        <v>7586</v>
      </c>
      <c r="K3694" s="7" t="s">
        <v>4283</v>
      </c>
      <c r="L3694" s="19">
        <v>8547024</v>
      </c>
      <c r="M3694" s="19">
        <f t="shared" si="174"/>
        <v>8547024</v>
      </c>
      <c r="N3694" s="11">
        <f>M3694*(1+VOTOS!$P$3%)^Q3694</f>
        <v>9623076.7140763439</v>
      </c>
      <c r="O3694" s="54">
        <f t="shared" si="172"/>
        <v>9623076.7140763439</v>
      </c>
      <c r="P3694" s="103">
        <f t="shared" si="173"/>
        <v>6.4039038162318128E-5</v>
      </c>
      <c r="Q3694" s="6">
        <v>983</v>
      </c>
      <c r="R3694" s="6"/>
      <c r="S3694" s="6" t="s">
        <v>11</v>
      </c>
    </row>
    <row r="3695" spans="1:20" s="47" customFormat="1" ht="14" x14ac:dyDescent="0.15">
      <c r="A3695" s="8" t="s">
        <v>415</v>
      </c>
      <c r="B3695" s="114" t="s">
        <v>416</v>
      </c>
      <c r="C3695" s="40" t="s">
        <v>65</v>
      </c>
      <c r="D3695" s="6" t="s">
        <v>97</v>
      </c>
      <c r="E3695" s="7" t="s">
        <v>98</v>
      </c>
      <c r="F3695" s="6" t="s">
        <v>4452</v>
      </c>
      <c r="G3695" s="6" t="s">
        <v>4936</v>
      </c>
      <c r="H3695" s="6" t="s">
        <v>38</v>
      </c>
      <c r="I3695" s="8" t="s">
        <v>39</v>
      </c>
      <c r="J3695" s="15" t="s">
        <v>7586</v>
      </c>
      <c r="K3695" s="7" t="s">
        <v>3296</v>
      </c>
      <c r="L3695" s="19">
        <v>7047288</v>
      </c>
      <c r="M3695" s="19">
        <f t="shared" si="174"/>
        <v>7047288</v>
      </c>
      <c r="N3695" s="11">
        <f>M3695*(1+VOTOS!$P$3%)^Q3695</f>
        <v>7537078.7734521106</v>
      </c>
      <c r="O3695" s="54">
        <f t="shared" si="172"/>
        <v>7537078.7734521106</v>
      </c>
      <c r="P3695" s="103">
        <f t="shared" si="173"/>
        <v>5.0157271894077973E-5</v>
      </c>
      <c r="Q3695" s="6">
        <v>557</v>
      </c>
      <c r="R3695" s="6"/>
      <c r="S3695" s="6" t="s">
        <v>11</v>
      </c>
    </row>
    <row r="3696" spans="1:20" s="47" customFormat="1" ht="14" x14ac:dyDescent="0.15">
      <c r="A3696" s="8" t="s">
        <v>415</v>
      </c>
      <c r="B3696" s="114" t="s">
        <v>416</v>
      </c>
      <c r="C3696" s="40" t="s">
        <v>65</v>
      </c>
      <c r="D3696" s="6" t="s">
        <v>97</v>
      </c>
      <c r="E3696" s="7" t="s">
        <v>98</v>
      </c>
      <c r="F3696" s="6" t="s">
        <v>4452</v>
      </c>
      <c r="G3696" s="6" t="s">
        <v>4936</v>
      </c>
      <c r="H3696" s="6" t="s">
        <v>38</v>
      </c>
      <c r="I3696" s="8" t="s">
        <v>39</v>
      </c>
      <c r="J3696" s="15" t="s">
        <v>7586</v>
      </c>
      <c r="K3696" s="7" t="s">
        <v>4461</v>
      </c>
      <c r="L3696" s="19">
        <v>6139837</v>
      </c>
      <c r="M3696" s="19">
        <f t="shared" si="174"/>
        <v>6139837</v>
      </c>
      <c r="N3696" s="11">
        <f>M3696*(1+VOTOS!$P$3%)^Q3696</f>
        <v>6936218.6724371631</v>
      </c>
      <c r="O3696" s="54">
        <f t="shared" si="172"/>
        <v>6936218.6724371631</v>
      </c>
      <c r="P3696" s="103">
        <f t="shared" si="173"/>
        <v>4.6158706353929531E-5</v>
      </c>
      <c r="Q3696" s="6">
        <v>1011</v>
      </c>
      <c r="R3696" s="6"/>
      <c r="S3696" s="6" t="s">
        <v>11</v>
      </c>
    </row>
    <row r="3697" spans="1:20" s="47" customFormat="1" ht="14" x14ac:dyDescent="0.15">
      <c r="A3697" s="8" t="s">
        <v>415</v>
      </c>
      <c r="B3697" s="114" t="s">
        <v>416</v>
      </c>
      <c r="C3697" s="40" t="s">
        <v>65</v>
      </c>
      <c r="D3697" s="6" t="s">
        <v>97</v>
      </c>
      <c r="E3697" s="7" t="s">
        <v>98</v>
      </c>
      <c r="F3697" s="6" t="s">
        <v>4452</v>
      </c>
      <c r="G3697" s="6" t="s">
        <v>4936</v>
      </c>
      <c r="H3697" s="6" t="s">
        <v>38</v>
      </c>
      <c r="I3697" s="8" t="s">
        <v>39</v>
      </c>
      <c r="J3697" s="15" t="s">
        <v>7586</v>
      </c>
      <c r="K3697" s="7" t="s">
        <v>4458</v>
      </c>
      <c r="L3697" s="19">
        <v>3552855</v>
      </c>
      <c r="M3697" s="19">
        <f t="shared" si="174"/>
        <v>3552855</v>
      </c>
      <c r="N3697" s="11">
        <f>M3697*(1+VOTOS!$P$3%)^Q3697</f>
        <v>4020470.4370637606</v>
      </c>
      <c r="O3697" s="54">
        <f t="shared" si="172"/>
        <v>4020470.4370637606</v>
      </c>
      <c r="P3697" s="103">
        <f t="shared" si="173"/>
        <v>2.6755170658983009E-5</v>
      </c>
      <c r="Q3697" s="6">
        <v>1025</v>
      </c>
      <c r="R3697" s="6"/>
      <c r="S3697" s="6" t="s">
        <v>11</v>
      </c>
    </row>
    <row r="3698" spans="1:20" s="47" customFormat="1" ht="14" x14ac:dyDescent="0.15">
      <c r="A3698" s="8" t="s">
        <v>415</v>
      </c>
      <c r="B3698" s="114" t="s">
        <v>416</v>
      </c>
      <c r="C3698" s="40" t="s">
        <v>65</v>
      </c>
      <c r="D3698" s="6" t="s">
        <v>97</v>
      </c>
      <c r="E3698" s="7" t="s">
        <v>98</v>
      </c>
      <c r="F3698" s="6" t="s">
        <v>4452</v>
      </c>
      <c r="G3698" s="6" t="s">
        <v>4936</v>
      </c>
      <c r="H3698" s="6" t="s">
        <v>38</v>
      </c>
      <c r="I3698" s="8" t="s">
        <v>39</v>
      </c>
      <c r="J3698" s="15" t="s">
        <v>7586</v>
      </c>
      <c r="K3698" s="7" t="s">
        <v>4453</v>
      </c>
      <c r="L3698" s="19">
        <v>3183111</v>
      </c>
      <c r="M3698" s="19">
        <f t="shared" si="174"/>
        <v>3183111</v>
      </c>
      <c r="N3698" s="11">
        <f>M3698*(1+VOTOS!$P$3%)^Q3698</f>
        <v>3498849.5464409175</v>
      </c>
      <c r="O3698" s="54">
        <f t="shared" si="172"/>
        <v>3498849.5464409175</v>
      </c>
      <c r="P3698" s="103">
        <f t="shared" si="173"/>
        <v>2.3283921170553167E-5</v>
      </c>
      <c r="Q3698" s="6">
        <v>784</v>
      </c>
      <c r="R3698" s="6"/>
      <c r="S3698" s="6" t="s">
        <v>11</v>
      </c>
    </row>
    <row r="3699" spans="1:20" s="47" customFormat="1" ht="14" x14ac:dyDescent="0.15">
      <c r="A3699" s="8" t="s">
        <v>415</v>
      </c>
      <c r="B3699" s="114" t="s">
        <v>416</v>
      </c>
      <c r="C3699" s="40" t="s">
        <v>65</v>
      </c>
      <c r="D3699" s="6" t="s">
        <v>97</v>
      </c>
      <c r="E3699" s="7" t="s">
        <v>98</v>
      </c>
      <c r="F3699" s="6" t="s">
        <v>4452</v>
      </c>
      <c r="G3699" s="6" t="s">
        <v>4936</v>
      </c>
      <c r="H3699" s="6" t="s">
        <v>38</v>
      </c>
      <c r="I3699" s="8" t="s">
        <v>39</v>
      </c>
      <c r="J3699" s="15" t="s">
        <v>7586</v>
      </c>
      <c r="K3699" s="7" t="s">
        <v>4473</v>
      </c>
      <c r="L3699" s="19">
        <v>2941395</v>
      </c>
      <c r="M3699" s="19">
        <f t="shared" si="174"/>
        <v>2941395</v>
      </c>
      <c r="N3699" s="11">
        <f>M3699*(1+VOTOS!$P$3%)^Q3699</f>
        <v>3406524.7770599877</v>
      </c>
      <c r="O3699" s="54">
        <f t="shared" si="172"/>
        <v>3406524.7770599877</v>
      </c>
      <c r="P3699" s="103">
        <f t="shared" si="173"/>
        <v>2.2669524174105646E-5</v>
      </c>
      <c r="Q3699" s="6">
        <v>1217</v>
      </c>
      <c r="R3699" s="6"/>
      <c r="S3699" s="6" t="s">
        <v>11</v>
      </c>
    </row>
    <row r="3700" spans="1:20" s="47" customFormat="1" ht="14" x14ac:dyDescent="0.15">
      <c r="A3700" s="8" t="s">
        <v>415</v>
      </c>
      <c r="B3700" s="114" t="s">
        <v>416</v>
      </c>
      <c r="C3700" s="40" t="s">
        <v>65</v>
      </c>
      <c r="D3700" s="6" t="s">
        <v>97</v>
      </c>
      <c r="E3700" s="7" t="s">
        <v>98</v>
      </c>
      <c r="F3700" s="6" t="s">
        <v>4452</v>
      </c>
      <c r="G3700" s="6" t="s">
        <v>4936</v>
      </c>
      <c r="H3700" s="6" t="s">
        <v>38</v>
      </c>
      <c r="I3700" s="8" t="s">
        <v>39</v>
      </c>
      <c r="J3700" s="15" t="s">
        <v>7586</v>
      </c>
      <c r="K3700" s="7" t="s">
        <v>4460</v>
      </c>
      <c r="L3700" s="19">
        <v>2717709</v>
      </c>
      <c r="M3700" s="19">
        <f t="shared" si="174"/>
        <v>2717709</v>
      </c>
      <c r="N3700" s="11">
        <f>M3700*(1+VOTOS!$P$3%)^Q3700</f>
        <v>3070215.6933564409</v>
      </c>
      <c r="O3700" s="54">
        <f t="shared" si="172"/>
        <v>3070215.6933564409</v>
      </c>
      <c r="P3700" s="103">
        <f t="shared" si="173"/>
        <v>2.0431475898534679E-5</v>
      </c>
      <c r="Q3700" s="6">
        <v>1011</v>
      </c>
      <c r="R3700" s="6"/>
      <c r="S3700" s="6" t="s">
        <v>11</v>
      </c>
    </row>
    <row r="3701" spans="1:20" s="47" customFormat="1" ht="14" x14ac:dyDescent="0.15">
      <c r="A3701" s="8" t="s">
        <v>415</v>
      </c>
      <c r="B3701" s="114" t="s">
        <v>416</v>
      </c>
      <c r="C3701" s="40" t="s">
        <v>65</v>
      </c>
      <c r="D3701" s="6" t="s">
        <v>97</v>
      </c>
      <c r="E3701" s="7" t="s">
        <v>98</v>
      </c>
      <c r="F3701" s="6" t="s">
        <v>4452</v>
      </c>
      <c r="G3701" s="6" t="s">
        <v>4936</v>
      </c>
      <c r="H3701" s="6" t="s">
        <v>38</v>
      </c>
      <c r="I3701" s="8" t="s">
        <v>39</v>
      </c>
      <c r="J3701" s="15" t="s">
        <v>7586</v>
      </c>
      <c r="K3701" s="7" t="s">
        <v>4463</v>
      </c>
      <c r="L3701" s="19">
        <v>1308510</v>
      </c>
      <c r="M3701" s="19">
        <f t="shared" si="174"/>
        <v>1308510</v>
      </c>
      <c r="N3701" s="11">
        <f>M3701*(1+VOTOS!$P$3%)^Q3701</f>
        <v>1458571.5212167846</v>
      </c>
      <c r="O3701" s="54">
        <f t="shared" si="172"/>
        <v>1458571.5212167846</v>
      </c>
      <c r="P3701" s="103">
        <f t="shared" si="173"/>
        <v>9.7064088840777224E-6</v>
      </c>
      <c r="Q3701" s="6">
        <v>900</v>
      </c>
      <c r="R3701" s="6"/>
      <c r="S3701" s="6" t="s">
        <v>11</v>
      </c>
    </row>
    <row r="3702" spans="1:20" s="47" customFormat="1" ht="14" x14ac:dyDescent="0.15">
      <c r="A3702" s="8" t="s">
        <v>415</v>
      </c>
      <c r="B3702" s="114" t="s">
        <v>416</v>
      </c>
      <c r="C3702" s="40" t="s">
        <v>65</v>
      </c>
      <c r="D3702" s="6" t="s">
        <v>97</v>
      </c>
      <c r="E3702" s="7" t="s">
        <v>98</v>
      </c>
      <c r="F3702" s="6" t="s">
        <v>4452</v>
      </c>
      <c r="G3702" s="6" t="s">
        <v>4936</v>
      </c>
      <c r="H3702" s="6" t="s">
        <v>38</v>
      </c>
      <c r="I3702" s="8" t="s">
        <v>39</v>
      </c>
      <c r="J3702" s="15" t="s">
        <v>7586</v>
      </c>
      <c r="K3702" s="7" t="s">
        <v>4223</v>
      </c>
      <c r="L3702" s="19">
        <v>1106266</v>
      </c>
      <c r="M3702" s="19">
        <f t="shared" si="174"/>
        <v>1106266</v>
      </c>
      <c r="N3702" s="11">
        <f>M3702*(1+VOTOS!$P$3%)^Q3702</f>
        <v>1230162.4199170386</v>
      </c>
      <c r="O3702" s="54">
        <f t="shared" si="172"/>
        <v>1230162.4199170386</v>
      </c>
      <c r="P3702" s="103">
        <f t="shared" si="173"/>
        <v>8.1864065408189238E-6</v>
      </c>
      <c r="Q3702" s="6">
        <v>880</v>
      </c>
      <c r="R3702" s="6"/>
      <c r="S3702" s="6" t="s">
        <v>11</v>
      </c>
    </row>
    <row r="3703" spans="1:20" s="47" customFormat="1" ht="14" x14ac:dyDescent="0.15">
      <c r="A3703" s="8" t="s">
        <v>415</v>
      </c>
      <c r="B3703" s="114" t="s">
        <v>416</v>
      </c>
      <c r="C3703" s="40" t="s">
        <v>65</v>
      </c>
      <c r="D3703" s="6" t="s">
        <v>97</v>
      </c>
      <c r="E3703" s="7" t="s">
        <v>98</v>
      </c>
      <c r="F3703" s="6" t="s">
        <v>4452</v>
      </c>
      <c r="G3703" s="6" t="s">
        <v>4936</v>
      </c>
      <c r="H3703" s="6" t="s">
        <v>38</v>
      </c>
      <c r="I3703" s="8" t="s">
        <v>39</v>
      </c>
      <c r="J3703" s="15" t="s">
        <v>7586</v>
      </c>
      <c r="K3703" s="7" t="s">
        <v>4464</v>
      </c>
      <c r="L3703" s="19">
        <v>1106266</v>
      </c>
      <c r="M3703" s="19">
        <f t="shared" si="174"/>
        <v>1106266</v>
      </c>
      <c r="N3703" s="11">
        <f>M3703*(1+VOTOS!$P$3%)^Q3703</f>
        <v>1229124.0829446823</v>
      </c>
      <c r="O3703" s="54">
        <f t="shared" si="172"/>
        <v>1229124.0829446823</v>
      </c>
      <c r="P3703" s="103">
        <f t="shared" si="173"/>
        <v>8.179496682051945E-6</v>
      </c>
      <c r="Q3703" s="6">
        <v>873</v>
      </c>
      <c r="R3703" s="6"/>
      <c r="S3703" s="6" t="s">
        <v>11</v>
      </c>
      <c r="T3703" s="75"/>
    </row>
    <row r="3704" spans="1:20" s="47" customFormat="1" ht="14" x14ac:dyDescent="0.15">
      <c r="A3704" s="8" t="s">
        <v>415</v>
      </c>
      <c r="B3704" s="114" t="s">
        <v>416</v>
      </c>
      <c r="C3704" s="40" t="s">
        <v>65</v>
      </c>
      <c r="D3704" s="6" t="s">
        <v>97</v>
      </c>
      <c r="E3704" s="7" t="s">
        <v>98</v>
      </c>
      <c r="F3704" s="6" t="s">
        <v>4452</v>
      </c>
      <c r="G3704" s="6" t="s">
        <v>4936</v>
      </c>
      <c r="H3704" s="6" t="s">
        <v>38</v>
      </c>
      <c r="I3704" s="8" t="s">
        <v>39</v>
      </c>
      <c r="J3704" s="15" t="s">
        <v>7586</v>
      </c>
      <c r="K3704" s="7" t="s">
        <v>1726</v>
      </c>
      <c r="L3704" s="19">
        <v>994174</v>
      </c>
      <c r="M3704" s="19">
        <f t="shared" si="174"/>
        <v>994174</v>
      </c>
      <c r="N3704" s="11">
        <f>M3704*(1+VOTOS!$P$3%)^Q3704</f>
        <v>1109257.0611877008</v>
      </c>
      <c r="O3704" s="54">
        <f t="shared" si="172"/>
        <v>1109257.0611877008</v>
      </c>
      <c r="P3704" s="103">
        <f t="shared" si="173"/>
        <v>7.3818132582598128E-6</v>
      </c>
      <c r="Q3704" s="6">
        <v>908</v>
      </c>
      <c r="R3704" s="6"/>
      <c r="S3704" s="6" t="s">
        <v>11</v>
      </c>
      <c r="T3704" s="75"/>
    </row>
    <row r="3705" spans="1:20" s="47" customFormat="1" ht="14" x14ac:dyDescent="0.15">
      <c r="A3705" s="8" t="s">
        <v>415</v>
      </c>
      <c r="B3705" s="114" t="s">
        <v>416</v>
      </c>
      <c r="C3705" s="40" t="s">
        <v>65</v>
      </c>
      <c r="D3705" s="6" t="s">
        <v>97</v>
      </c>
      <c r="E3705" s="7" t="s">
        <v>98</v>
      </c>
      <c r="F3705" s="6" t="s">
        <v>4452</v>
      </c>
      <c r="G3705" s="6" t="s">
        <v>4936</v>
      </c>
      <c r="H3705" s="6" t="s">
        <v>38</v>
      </c>
      <c r="I3705" s="8" t="s">
        <v>39</v>
      </c>
      <c r="J3705" s="15" t="s">
        <v>7586</v>
      </c>
      <c r="K3705" s="7" t="s">
        <v>4465</v>
      </c>
      <c r="L3705" s="19">
        <v>921888</v>
      </c>
      <c r="M3705" s="19">
        <f t="shared" si="174"/>
        <v>921888</v>
      </c>
      <c r="N3705" s="11">
        <f>M3705*(1+VOTOS!$P$3%)^Q3705</f>
        <v>1024022.6099425459</v>
      </c>
      <c r="O3705" s="54">
        <f t="shared" si="172"/>
        <v>1024022.6099425459</v>
      </c>
      <c r="P3705" s="103">
        <f t="shared" si="173"/>
        <v>6.8146004594624758E-6</v>
      </c>
      <c r="Q3705" s="6">
        <v>871</v>
      </c>
      <c r="R3705" s="6"/>
      <c r="S3705" s="6" t="s">
        <v>11</v>
      </c>
      <c r="T3705" s="75"/>
    </row>
    <row r="3706" spans="1:20" s="47" customFormat="1" ht="14" x14ac:dyDescent="0.15">
      <c r="A3706" s="8" t="s">
        <v>415</v>
      </c>
      <c r="B3706" s="114" t="s">
        <v>416</v>
      </c>
      <c r="C3706" s="40" t="s">
        <v>65</v>
      </c>
      <c r="D3706" s="6" t="s">
        <v>97</v>
      </c>
      <c r="E3706" s="7" t="s">
        <v>98</v>
      </c>
      <c r="F3706" s="6" t="s">
        <v>4452</v>
      </c>
      <c r="G3706" s="6" t="s">
        <v>4936</v>
      </c>
      <c r="H3706" s="6" t="s">
        <v>38</v>
      </c>
      <c r="I3706" s="8" t="s">
        <v>39</v>
      </c>
      <c r="J3706" s="15" t="s">
        <v>7586</v>
      </c>
      <c r="K3706" s="7" t="s">
        <v>1441</v>
      </c>
      <c r="L3706" s="19">
        <v>921888</v>
      </c>
      <c r="M3706" s="19">
        <f t="shared" si="174"/>
        <v>921888</v>
      </c>
      <c r="N3706" s="11">
        <f>M3706*(1+VOTOS!$P$3%)^Q3706</f>
        <v>1023281.7010450836</v>
      </c>
      <c r="O3706" s="54">
        <f t="shared" si="172"/>
        <v>1023281.7010450836</v>
      </c>
      <c r="P3706" s="103">
        <f t="shared" si="173"/>
        <v>6.8096699061094113E-6</v>
      </c>
      <c r="Q3706" s="6">
        <v>865</v>
      </c>
      <c r="R3706" s="6"/>
      <c r="S3706" s="6" t="s">
        <v>11</v>
      </c>
      <c r="T3706" s="75"/>
    </row>
    <row r="3707" spans="1:20" s="47" customFormat="1" ht="14" x14ac:dyDescent="0.15">
      <c r="A3707" s="8" t="s">
        <v>415</v>
      </c>
      <c r="B3707" s="114" t="s">
        <v>416</v>
      </c>
      <c r="C3707" s="40" t="s">
        <v>65</v>
      </c>
      <c r="D3707" s="6" t="s">
        <v>97</v>
      </c>
      <c r="E3707" s="7" t="s">
        <v>98</v>
      </c>
      <c r="F3707" s="6" t="s">
        <v>4452</v>
      </c>
      <c r="G3707" s="6" t="s">
        <v>4936</v>
      </c>
      <c r="H3707" s="6" t="s">
        <v>38</v>
      </c>
      <c r="I3707" s="8" t="s">
        <v>39</v>
      </c>
      <c r="J3707" s="15" t="s">
        <v>7586</v>
      </c>
      <c r="K3707" s="7" t="s">
        <v>4466</v>
      </c>
      <c r="L3707" s="19">
        <v>827566</v>
      </c>
      <c r="M3707" s="19">
        <f t="shared" si="174"/>
        <v>827566</v>
      </c>
      <c r="N3707" s="11">
        <f>M3707*(1+VOTOS!$P$3%)^Q3707</f>
        <v>909653.77071359567</v>
      </c>
      <c r="O3707" s="54">
        <f t="shared" si="172"/>
        <v>909653.77071359567</v>
      </c>
      <c r="P3707" s="103">
        <f t="shared" si="173"/>
        <v>6.0535059906581959E-6</v>
      </c>
      <c r="Q3707" s="6">
        <v>784</v>
      </c>
      <c r="R3707" s="6"/>
      <c r="S3707" s="6" t="s">
        <v>11</v>
      </c>
      <c r="T3707" s="75"/>
    </row>
    <row r="3708" spans="1:20" s="47" customFormat="1" ht="14" x14ac:dyDescent="0.15">
      <c r="A3708" s="8" t="s">
        <v>415</v>
      </c>
      <c r="B3708" s="114" t="s">
        <v>416</v>
      </c>
      <c r="C3708" s="40" t="s">
        <v>65</v>
      </c>
      <c r="D3708" s="6" t="s">
        <v>97</v>
      </c>
      <c r="E3708" s="7" t="s">
        <v>98</v>
      </c>
      <c r="F3708" s="6" t="s">
        <v>4452</v>
      </c>
      <c r="G3708" s="6" t="s">
        <v>4936</v>
      </c>
      <c r="H3708" s="6" t="s">
        <v>38</v>
      </c>
      <c r="I3708" s="8" t="s">
        <v>39</v>
      </c>
      <c r="J3708" s="15" t="s">
        <v>7586</v>
      </c>
      <c r="K3708" s="7" t="s">
        <v>4341</v>
      </c>
      <c r="L3708" s="19">
        <v>737538</v>
      </c>
      <c r="M3708" s="19">
        <f t="shared" si="174"/>
        <v>737538</v>
      </c>
      <c r="N3708" s="11">
        <f>M3708*(1+VOTOS!$P$3%)^Q3708</f>
        <v>797407.84478434012</v>
      </c>
      <c r="O3708" s="54">
        <f t="shared" si="172"/>
        <v>797407.84478434012</v>
      </c>
      <c r="P3708" s="103">
        <f t="shared" si="173"/>
        <v>5.3065389501030932E-6</v>
      </c>
      <c r="Q3708" s="6">
        <v>647</v>
      </c>
      <c r="R3708" s="6"/>
      <c r="S3708" s="6" t="s">
        <v>11</v>
      </c>
      <c r="T3708" s="75"/>
    </row>
    <row r="3709" spans="1:20" s="47" customFormat="1" ht="14" x14ac:dyDescent="0.15">
      <c r="A3709" s="14" t="s">
        <v>5234</v>
      </c>
      <c r="B3709" s="115" t="s">
        <v>416</v>
      </c>
      <c r="C3709" s="40" t="s">
        <v>65</v>
      </c>
      <c r="D3709" s="12" t="s">
        <v>1393</v>
      </c>
      <c r="E3709" s="51" t="s">
        <v>1394</v>
      </c>
      <c r="F3709" s="14" t="s">
        <v>5946</v>
      </c>
      <c r="G3709" s="14" t="s">
        <v>37</v>
      </c>
      <c r="H3709" s="14" t="s">
        <v>38</v>
      </c>
      <c r="I3709" s="14" t="s">
        <v>39</v>
      </c>
      <c r="J3709" s="15" t="s">
        <v>7586</v>
      </c>
      <c r="K3709" s="52" t="s">
        <v>2061</v>
      </c>
      <c r="L3709" s="109">
        <v>1265844</v>
      </c>
      <c r="M3709" s="19">
        <f t="shared" si="174"/>
        <v>1265844</v>
      </c>
      <c r="N3709" s="11">
        <f>M3709*(1+VOTOS!$P$3%)^Q3709</f>
        <v>1287714.2969621199</v>
      </c>
      <c r="O3709" s="54">
        <f t="shared" si="172"/>
        <v>1287714.2969621199</v>
      </c>
      <c r="P3709" s="103">
        <f t="shared" si="173"/>
        <v>8.5693991075322136E-6</v>
      </c>
      <c r="Q3709" s="6">
        <v>142</v>
      </c>
      <c r="R3709" s="6"/>
      <c r="S3709" s="6" t="s">
        <v>7</v>
      </c>
    </row>
    <row r="3710" spans="1:20" s="47" customFormat="1" ht="14" x14ac:dyDescent="0.15">
      <c r="A3710" s="14" t="s">
        <v>5234</v>
      </c>
      <c r="B3710" s="115" t="s">
        <v>416</v>
      </c>
      <c r="C3710" s="40" t="s">
        <v>65</v>
      </c>
      <c r="D3710" s="12" t="s">
        <v>1393</v>
      </c>
      <c r="E3710" s="51" t="s">
        <v>1394</v>
      </c>
      <c r="F3710" s="14" t="s">
        <v>5946</v>
      </c>
      <c r="G3710" s="14" t="s">
        <v>37</v>
      </c>
      <c r="H3710" s="14" t="s">
        <v>38</v>
      </c>
      <c r="I3710" s="14" t="s">
        <v>39</v>
      </c>
      <c r="J3710" s="15" t="s">
        <v>7586</v>
      </c>
      <c r="K3710" s="52" t="s">
        <v>5947</v>
      </c>
      <c r="L3710" s="109">
        <v>558982.5</v>
      </c>
      <c r="M3710" s="19">
        <f t="shared" si="174"/>
        <v>558982.5</v>
      </c>
      <c r="N3710" s="11">
        <f>M3710*(1+VOTOS!$P$3%)^Q3710</f>
        <v>568228.75060558761</v>
      </c>
      <c r="O3710" s="54">
        <f t="shared" si="172"/>
        <v>568228.75060558761</v>
      </c>
      <c r="P3710" s="103">
        <f t="shared" si="173"/>
        <v>3.7814125072627878E-6</v>
      </c>
      <c r="Q3710" s="6">
        <v>136</v>
      </c>
      <c r="R3710" s="6"/>
      <c r="S3710" s="6" t="s">
        <v>7</v>
      </c>
    </row>
    <row r="3711" spans="1:20" s="47" customFormat="1" ht="14" x14ac:dyDescent="0.15">
      <c r="A3711" s="14" t="s">
        <v>5234</v>
      </c>
      <c r="B3711" s="115" t="s">
        <v>416</v>
      </c>
      <c r="C3711" s="40" t="s">
        <v>65</v>
      </c>
      <c r="D3711" s="12" t="s">
        <v>1670</v>
      </c>
      <c r="E3711" s="51" t="s">
        <v>1671</v>
      </c>
      <c r="F3711" s="14" t="s">
        <v>6033</v>
      </c>
      <c r="G3711" s="14" t="s">
        <v>37</v>
      </c>
      <c r="H3711" s="14" t="s">
        <v>38</v>
      </c>
      <c r="I3711" s="14" t="s">
        <v>39</v>
      </c>
      <c r="J3711" s="15" t="s">
        <v>7586</v>
      </c>
      <c r="K3711" s="52" t="s">
        <v>6034</v>
      </c>
      <c r="L3711" s="109">
        <v>774398.5</v>
      </c>
      <c r="M3711" s="19">
        <f t="shared" si="174"/>
        <v>0</v>
      </c>
      <c r="N3711" s="11">
        <f>M3711*(1+VOTOS!$P$3%)^Q3711</f>
        <v>0</v>
      </c>
      <c r="O3711" s="54">
        <f t="shared" si="172"/>
        <v>774398.5</v>
      </c>
      <c r="P3711" s="103">
        <f t="shared" si="173"/>
        <v>5.1534178275645077E-6</v>
      </c>
      <c r="Q3711" s="6">
        <v>0</v>
      </c>
      <c r="R3711" s="6"/>
      <c r="S3711" s="6" t="s">
        <v>7</v>
      </c>
      <c r="T3711" s="75"/>
    </row>
    <row r="3712" spans="1:20" s="47" customFormat="1" ht="14" x14ac:dyDescent="0.15">
      <c r="A3712" s="14" t="s">
        <v>5234</v>
      </c>
      <c r="B3712" s="115" t="s">
        <v>416</v>
      </c>
      <c r="C3712" s="40" t="s">
        <v>65</v>
      </c>
      <c r="D3712" s="12" t="s">
        <v>965</v>
      </c>
      <c r="E3712" s="51" t="s">
        <v>966</v>
      </c>
      <c r="F3712" s="14" t="s">
        <v>2932</v>
      </c>
      <c r="G3712" s="14" t="s">
        <v>37</v>
      </c>
      <c r="H3712" s="14" t="s">
        <v>38</v>
      </c>
      <c r="I3712" s="14" t="s">
        <v>39</v>
      </c>
      <c r="J3712" s="15" t="s">
        <v>7586</v>
      </c>
      <c r="K3712" s="52" t="s">
        <v>5965</v>
      </c>
      <c r="L3712" s="109">
        <v>5325102.5</v>
      </c>
      <c r="M3712" s="19">
        <f t="shared" si="174"/>
        <v>5325102.5</v>
      </c>
      <c r="N3712" s="11">
        <f>M3712*(1+VOTOS!$P$3%)^Q3712</f>
        <v>5393631.535675534</v>
      </c>
      <c r="O3712" s="54">
        <f t="shared" si="172"/>
        <v>5393631.535675534</v>
      </c>
      <c r="P3712" s="103">
        <f t="shared" si="173"/>
        <v>3.589319570126289E-5</v>
      </c>
      <c r="Q3712" s="6">
        <v>106</v>
      </c>
      <c r="R3712" s="6"/>
      <c r="S3712" s="6" t="s">
        <v>7</v>
      </c>
      <c r="T3712" s="75"/>
    </row>
    <row r="3713" spans="1:20" s="47" customFormat="1" ht="14" x14ac:dyDescent="0.15">
      <c r="A3713" s="8" t="s">
        <v>415</v>
      </c>
      <c r="B3713" s="114" t="s">
        <v>416</v>
      </c>
      <c r="C3713" s="40" t="s">
        <v>65</v>
      </c>
      <c r="D3713" s="6" t="s">
        <v>965</v>
      </c>
      <c r="E3713" s="7" t="s">
        <v>966</v>
      </c>
      <c r="F3713" s="6" t="s">
        <v>2932</v>
      </c>
      <c r="G3713" s="6" t="s">
        <v>5224</v>
      </c>
      <c r="H3713" s="6" t="s">
        <v>38</v>
      </c>
      <c r="I3713" s="8" t="s">
        <v>39</v>
      </c>
      <c r="J3713" s="15" t="s">
        <v>7586</v>
      </c>
      <c r="K3713" s="7" t="s">
        <v>2408</v>
      </c>
      <c r="L3713" s="19">
        <v>4881768</v>
      </c>
      <c r="M3713" s="19">
        <f t="shared" si="174"/>
        <v>4881768</v>
      </c>
      <c r="N3713" s="11">
        <f>M3713*(1+VOTOS!$P$3%)^Q3713</f>
        <v>4887660.5094046239</v>
      </c>
      <c r="O3713" s="54">
        <f t="shared" si="172"/>
        <v>4887660.5094046239</v>
      </c>
      <c r="P3713" s="103">
        <f t="shared" si="173"/>
        <v>3.2526091933608878E-5</v>
      </c>
      <c r="Q3713" s="48">
        <v>10</v>
      </c>
      <c r="R3713" s="48"/>
      <c r="S3713" s="48" t="s">
        <v>11</v>
      </c>
      <c r="T3713" s="75"/>
    </row>
    <row r="3714" spans="1:20" s="47" customFormat="1" ht="14" x14ac:dyDescent="0.15">
      <c r="A3714" s="14" t="s">
        <v>5234</v>
      </c>
      <c r="B3714" s="115" t="s">
        <v>416</v>
      </c>
      <c r="C3714" s="40" t="s">
        <v>65</v>
      </c>
      <c r="D3714" s="12" t="s">
        <v>668</v>
      </c>
      <c r="E3714" s="51" t="s">
        <v>669</v>
      </c>
      <c r="F3714" s="14" t="s">
        <v>6047</v>
      </c>
      <c r="G3714" s="14" t="s">
        <v>37</v>
      </c>
      <c r="H3714" s="14" t="s">
        <v>38</v>
      </c>
      <c r="I3714" s="14" t="s">
        <v>39</v>
      </c>
      <c r="J3714" s="15" t="s">
        <v>7586</v>
      </c>
      <c r="K3714" s="52" t="s">
        <v>6048</v>
      </c>
      <c r="L3714" s="109">
        <v>6639009.5</v>
      </c>
      <c r="M3714" s="19">
        <f t="shared" si="174"/>
        <v>6639009.5</v>
      </c>
      <c r="N3714" s="11">
        <f>M3714*(1+VOTOS!$P$3%)^Q3714</f>
        <v>6700155.828265829</v>
      </c>
      <c r="O3714" s="54">
        <f t="shared" si="172"/>
        <v>6700155.828265829</v>
      </c>
      <c r="P3714" s="103">
        <f t="shared" si="173"/>
        <v>4.458777036996503E-5</v>
      </c>
      <c r="Q3714" s="6">
        <v>76</v>
      </c>
      <c r="R3714" s="6"/>
      <c r="S3714" s="6" t="s">
        <v>7</v>
      </c>
      <c r="T3714" s="75"/>
    </row>
    <row r="3715" spans="1:20" s="47" customFormat="1" ht="14" x14ac:dyDescent="0.15">
      <c r="A3715" s="14" t="s">
        <v>5234</v>
      </c>
      <c r="B3715" s="115" t="s">
        <v>416</v>
      </c>
      <c r="C3715" s="40" t="s">
        <v>65</v>
      </c>
      <c r="D3715" s="12" t="s">
        <v>668</v>
      </c>
      <c r="E3715" s="51" t="s">
        <v>669</v>
      </c>
      <c r="F3715" s="14" t="s">
        <v>6047</v>
      </c>
      <c r="G3715" s="14" t="s">
        <v>37</v>
      </c>
      <c r="H3715" s="14" t="s">
        <v>38</v>
      </c>
      <c r="I3715" s="14" t="s">
        <v>39</v>
      </c>
      <c r="J3715" s="15" t="s">
        <v>7586</v>
      </c>
      <c r="K3715" s="52" t="s">
        <v>6049</v>
      </c>
      <c r="L3715" s="109">
        <v>6178077</v>
      </c>
      <c r="M3715" s="19">
        <f t="shared" si="174"/>
        <v>6178077</v>
      </c>
      <c r="N3715" s="11">
        <f>M3715*(1+VOTOS!$P$3%)^Q3715</f>
        <v>6234978.0669880155</v>
      </c>
      <c r="O3715" s="54">
        <f t="shared" si="172"/>
        <v>6234978.0669880155</v>
      </c>
      <c r="P3715" s="103">
        <f t="shared" si="173"/>
        <v>4.1492135024654274E-5</v>
      </c>
      <c r="Q3715" s="6">
        <v>76</v>
      </c>
      <c r="R3715" s="6"/>
      <c r="S3715" s="6" t="s">
        <v>7</v>
      </c>
      <c r="T3715" s="75"/>
    </row>
    <row r="3716" spans="1:20" s="47" customFormat="1" ht="14" x14ac:dyDescent="0.15">
      <c r="A3716" s="14" t="s">
        <v>5234</v>
      </c>
      <c r="B3716" s="115" t="s">
        <v>416</v>
      </c>
      <c r="C3716" s="40" t="s">
        <v>65</v>
      </c>
      <c r="D3716" s="12" t="s">
        <v>1050</v>
      </c>
      <c r="E3716" s="51" t="s">
        <v>1051</v>
      </c>
      <c r="F3716" s="14" t="s">
        <v>5813</v>
      </c>
      <c r="G3716" s="14" t="s">
        <v>37</v>
      </c>
      <c r="H3716" s="14" t="s">
        <v>38</v>
      </c>
      <c r="I3716" s="14" t="s">
        <v>39</v>
      </c>
      <c r="J3716" s="15" t="s">
        <v>7586</v>
      </c>
      <c r="K3716" s="52" t="s">
        <v>5815</v>
      </c>
      <c r="L3716" s="109">
        <v>2171437.5</v>
      </c>
      <c r="M3716" s="19">
        <f t="shared" si="174"/>
        <v>2171437.5</v>
      </c>
      <c r="N3716" s="11">
        <f>M3716*(1+VOTOS!$P$3%)^Q3716</f>
        <v>2229567.7134811599</v>
      </c>
      <c r="O3716" s="54">
        <f t="shared" si="172"/>
        <v>2229567.7134811599</v>
      </c>
      <c r="P3716" s="103">
        <f t="shared" si="173"/>
        <v>1.4837185250766945E-5</v>
      </c>
      <c r="Q3716" s="6">
        <v>219</v>
      </c>
      <c r="R3716" s="6"/>
      <c r="S3716" s="6" t="s">
        <v>7</v>
      </c>
    </row>
    <row r="3717" spans="1:20" s="47" customFormat="1" ht="14" x14ac:dyDescent="0.15">
      <c r="A3717" s="14" t="s">
        <v>5234</v>
      </c>
      <c r="B3717" s="115" t="s">
        <v>416</v>
      </c>
      <c r="C3717" s="40" t="s">
        <v>65</v>
      </c>
      <c r="D3717" s="12" t="s">
        <v>1050</v>
      </c>
      <c r="E3717" s="51" t="s">
        <v>1051</v>
      </c>
      <c r="F3717" s="14" t="s">
        <v>5813</v>
      </c>
      <c r="G3717" s="14" t="s">
        <v>37</v>
      </c>
      <c r="H3717" s="14" t="s">
        <v>38</v>
      </c>
      <c r="I3717" s="14" t="s">
        <v>39</v>
      </c>
      <c r="J3717" s="15" t="s">
        <v>7586</v>
      </c>
      <c r="K3717" s="52" t="s">
        <v>5814</v>
      </c>
      <c r="L3717" s="109">
        <v>2035723</v>
      </c>
      <c r="M3717" s="19">
        <f t="shared" si="174"/>
        <v>2035723</v>
      </c>
      <c r="N3717" s="11">
        <f>M3717*(1+VOTOS!$P$3%)^Q3717</f>
        <v>2090220.0843409062</v>
      </c>
      <c r="O3717" s="54">
        <f t="shared" si="172"/>
        <v>2090220.0843409062</v>
      </c>
      <c r="P3717" s="103">
        <f t="shared" si="173"/>
        <v>1.3909863521398628E-5</v>
      </c>
      <c r="Q3717" s="6">
        <v>219</v>
      </c>
      <c r="R3717" s="6"/>
      <c r="S3717" s="6" t="s">
        <v>7</v>
      </c>
      <c r="T3717" s="75"/>
    </row>
    <row r="3718" spans="1:20" s="47" customFormat="1" ht="14" x14ac:dyDescent="0.15">
      <c r="A3718" s="8" t="s">
        <v>415</v>
      </c>
      <c r="B3718" s="114" t="s">
        <v>416</v>
      </c>
      <c r="C3718" s="40" t="s">
        <v>65</v>
      </c>
      <c r="D3718" s="40" t="s">
        <v>7605</v>
      </c>
      <c r="E3718" s="17" t="s">
        <v>7606</v>
      </c>
      <c r="F3718" s="40" t="s">
        <v>7631</v>
      </c>
      <c r="G3718" s="40" t="s">
        <v>4936</v>
      </c>
      <c r="H3718" s="40" t="s">
        <v>38</v>
      </c>
      <c r="I3718" s="8" t="s">
        <v>39</v>
      </c>
      <c r="J3718" s="15" t="s">
        <v>7586</v>
      </c>
      <c r="K3718" s="17" t="s">
        <v>9</v>
      </c>
      <c r="L3718" s="19">
        <v>740460</v>
      </c>
      <c r="M3718" s="19">
        <f t="shared" si="174"/>
        <v>0</v>
      </c>
      <c r="N3718" s="11">
        <f>M3718*(1+VOTOS!$P$3%)^Q3718</f>
        <v>0</v>
      </c>
      <c r="O3718" s="54">
        <f t="shared" si="172"/>
        <v>740460</v>
      </c>
      <c r="P3718" s="103">
        <f t="shared" si="173"/>
        <v>4.927566058816508E-6</v>
      </c>
      <c r="Q3718" s="6">
        <v>0</v>
      </c>
      <c r="R3718" s="6"/>
      <c r="S3718" s="6" t="s">
        <v>11</v>
      </c>
    </row>
    <row r="3719" spans="1:20" s="47" customFormat="1" ht="14" x14ac:dyDescent="0.15">
      <c r="A3719" s="8" t="s">
        <v>415</v>
      </c>
      <c r="B3719" s="114" t="s">
        <v>416</v>
      </c>
      <c r="C3719" s="40" t="s">
        <v>65</v>
      </c>
      <c r="D3719" s="6" t="s">
        <v>1157</v>
      </c>
      <c r="E3719" s="7" t="s">
        <v>1158</v>
      </c>
      <c r="F3719" s="6" t="s">
        <v>2933</v>
      </c>
      <c r="G3719" s="6" t="s">
        <v>4936</v>
      </c>
      <c r="H3719" s="6" t="s">
        <v>38</v>
      </c>
      <c r="I3719" s="8" t="s">
        <v>39</v>
      </c>
      <c r="J3719" s="15" t="s">
        <v>7586</v>
      </c>
      <c r="K3719" s="7" t="s">
        <v>2934</v>
      </c>
      <c r="L3719" s="19">
        <v>1780000</v>
      </c>
      <c r="M3719" s="19">
        <f t="shared" si="174"/>
        <v>1780000</v>
      </c>
      <c r="N3719" s="11">
        <f>M3719*(1+VOTOS!$P$3%)^Q3719</f>
        <v>1821927.9756552661</v>
      </c>
      <c r="O3719" s="54">
        <f t="shared" ref="O3719:O3782" si="175">+IF(N3719&gt;0,N3719,L3719)</f>
        <v>1821927.9756552661</v>
      </c>
      <c r="P3719" s="103">
        <f t="shared" ref="P3719:P3782" si="176">+O3719/$O$4</f>
        <v>1.2124450280159844E-5</v>
      </c>
      <c r="Q3719" s="48">
        <v>193</v>
      </c>
      <c r="R3719" s="48"/>
      <c r="S3719" s="48" t="s">
        <v>11</v>
      </c>
    </row>
    <row r="3720" spans="1:20" s="47" customFormat="1" ht="14" x14ac:dyDescent="0.15">
      <c r="A3720" s="8" t="s">
        <v>415</v>
      </c>
      <c r="B3720" s="114" t="s">
        <v>416</v>
      </c>
      <c r="C3720" s="40" t="s">
        <v>65</v>
      </c>
      <c r="D3720" s="6" t="s">
        <v>1157</v>
      </c>
      <c r="E3720" s="7" t="s">
        <v>1158</v>
      </c>
      <c r="F3720" s="6" t="s">
        <v>2933</v>
      </c>
      <c r="G3720" s="6" t="s">
        <v>4936</v>
      </c>
      <c r="H3720" s="6" t="s">
        <v>38</v>
      </c>
      <c r="I3720" s="8" t="s">
        <v>39</v>
      </c>
      <c r="J3720" s="15" t="s">
        <v>7586</v>
      </c>
      <c r="K3720" s="7" t="s">
        <v>2935</v>
      </c>
      <c r="L3720" s="19">
        <v>1780000</v>
      </c>
      <c r="M3720" s="19">
        <f t="shared" si="174"/>
        <v>1780000</v>
      </c>
      <c r="N3720" s="11">
        <f>M3720*(1+VOTOS!$P$3%)^Q3720</f>
        <v>1797477.9182286358</v>
      </c>
      <c r="O3720" s="54">
        <f t="shared" si="175"/>
        <v>1797477.9182286358</v>
      </c>
      <c r="P3720" s="103">
        <f t="shared" si="176"/>
        <v>1.1961741594867488E-5</v>
      </c>
      <c r="Q3720" s="48">
        <v>81</v>
      </c>
      <c r="R3720" s="48"/>
      <c r="S3720" s="48" t="s">
        <v>11</v>
      </c>
    </row>
    <row r="3721" spans="1:20" s="47" customFormat="1" ht="14" x14ac:dyDescent="0.15">
      <c r="A3721" s="8" t="s">
        <v>415</v>
      </c>
      <c r="B3721" s="114" t="s">
        <v>416</v>
      </c>
      <c r="C3721" s="40" t="s">
        <v>65</v>
      </c>
      <c r="D3721" s="6" t="s">
        <v>1721</v>
      </c>
      <c r="E3721" s="7" t="s">
        <v>1722</v>
      </c>
      <c r="F3721" s="6" t="s">
        <v>5032</v>
      </c>
      <c r="G3721" s="6" t="s">
        <v>113</v>
      </c>
      <c r="H3721" s="6" t="s">
        <v>38</v>
      </c>
      <c r="I3721" s="8" t="s">
        <v>39</v>
      </c>
      <c r="J3721" s="15" t="s">
        <v>7586</v>
      </c>
      <c r="K3721" s="7" t="s">
        <v>5033</v>
      </c>
      <c r="L3721" s="19">
        <v>595206</v>
      </c>
      <c r="M3721" s="19">
        <f t="shared" si="174"/>
        <v>0</v>
      </c>
      <c r="N3721" s="11">
        <f>M3721*(1+VOTOS!$P$3%)^Q3721</f>
        <v>0</v>
      </c>
      <c r="O3721" s="54">
        <f t="shared" si="175"/>
        <v>595206</v>
      </c>
      <c r="P3721" s="103">
        <f t="shared" si="176"/>
        <v>3.96093898874205E-6</v>
      </c>
      <c r="Q3721" s="6">
        <v>0</v>
      </c>
      <c r="R3721" s="6"/>
      <c r="S3721" s="6" t="s">
        <v>11</v>
      </c>
    </row>
    <row r="3722" spans="1:20" s="47" customFormat="1" ht="14" x14ac:dyDescent="0.15">
      <c r="A3722" s="8" t="s">
        <v>415</v>
      </c>
      <c r="B3722" s="114" t="s">
        <v>416</v>
      </c>
      <c r="C3722" s="40" t="s">
        <v>65</v>
      </c>
      <c r="D3722" s="6" t="s">
        <v>1816</v>
      </c>
      <c r="E3722" s="7" t="s">
        <v>1818</v>
      </c>
      <c r="F3722" s="6" t="s">
        <v>2936</v>
      </c>
      <c r="G3722" s="6" t="s">
        <v>4936</v>
      </c>
      <c r="H3722" s="6" t="s">
        <v>38</v>
      </c>
      <c r="I3722" s="8" t="s">
        <v>39</v>
      </c>
      <c r="J3722" s="15" t="s">
        <v>7586</v>
      </c>
      <c r="K3722" s="7" t="s">
        <v>2937</v>
      </c>
      <c r="L3722" s="19">
        <v>339150</v>
      </c>
      <c r="M3722" s="19">
        <f t="shared" si="174"/>
        <v>339150</v>
      </c>
      <c r="N3722" s="11">
        <f>M3722*(1+VOTOS!$P$3%)^Q3722</f>
        <v>339559.36901642563</v>
      </c>
      <c r="O3722" s="54">
        <f t="shared" si="175"/>
        <v>339559.36901642563</v>
      </c>
      <c r="P3722" s="103">
        <f t="shared" si="176"/>
        <v>2.259678067307469E-6</v>
      </c>
      <c r="Q3722" s="48">
        <v>10</v>
      </c>
      <c r="R3722" s="48"/>
      <c r="S3722" s="48" t="s">
        <v>11</v>
      </c>
      <c r="T3722" s="75"/>
    </row>
    <row r="3723" spans="1:20" s="47" customFormat="1" ht="14" x14ac:dyDescent="0.15">
      <c r="A3723" s="14" t="s">
        <v>5234</v>
      </c>
      <c r="B3723" s="115" t="s">
        <v>416</v>
      </c>
      <c r="C3723" s="40" t="s">
        <v>65</v>
      </c>
      <c r="D3723" s="12" t="s">
        <v>574</v>
      </c>
      <c r="E3723" s="51" t="s">
        <v>575</v>
      </c>
      <c r="F3723" s="14" t="s">
        <v>5407</v>
      </c>
      <c r="G3723" s="14" t="s">
        <v>2745</v>
      </c>
      <c r="H3723" s="14" t="s">
        <v>38</v>
      </c>
      <c r="I3723" s="14" t="s">
        <v>39</v>
      </c>
      <c r="J3723" s="15" t="s">
        <v>7586</v>
      </c>
      <c r="K3723" s="52" t="s">
        <v>5408</v>
      </c>
      <c r="L3723" s="109">
        <v>3922246</v>
      </c>
      <c r="M3723" s="19">
        <f t="shared" si="174"/>
        <v>3922246</v>
      </c>
      <c r="N3723" s="11">
        <f>M3723*(1+VOTOS!$P$3%)^Q3723</f>
        <v>3926033.0022636717</v>
      </c>
      <c r="O3723" s="54">
        <f t="shared" si="175"/>
        <v>3926033.0022636717</v>
      </c>
      <c r="P3723" s="103">
        <f t="shared" si="176"/>
        <v>2.6126714431229159E-5</v>
      </c>
      <c r="Q3723" s="6">
        <v>8</v>
      </c>
      <c r="R3723" s="6"/>
      <c r="S3723" s="6" t="s">
        <v>7</v>
      </c>
      <c r="T3723" s="75"/>
    </row>
    <row r="3724" spans="1:20" s="47" customFormat="1" ht="14" x14ac:dyDescent="0.15">
      <c r="A3724" s="14" t="s">
        <v>5234</v>
      </c>
      <c r="B3724" s="115" t="s">
        <v>416</v>
      </c>
      <c r="C3724" s="40" t="s">
        <v>65</v>
      </c>
      <c r="D3724" s="12" t="s">
        <v>574</v>
      </c>
      <c r="E3724" s="51" t="s">
        <v>575</v>
      </c>
      <c r="F3724" s="14" t="s">
        <v>5407</v>
      </c>
      <c r="G3724" s="14" t="s">
        <v>2745</v>
      </c>
      <c r="H3724" s="14" t="s">
        <v>38</v>
      </c>
      <c r="I3724" s="14" t="s">
        <v>39</v>
      </c>
      <c r="J3724" s="15" t="s">
        <v>7586</v>
      </c>
      <c r="K3724" s="52" t="s">
        <v>6120</v>
      </c>
      <c r="L3724" s="109">
        <v>1812984.5</v>
      </c>
      <c r="M3724" s="19">
        <f t="shared" si="174"/>
        <v>0</v>
      </c>
      <c r="N3724" s="11">
        <f>M3724*(1+VOTOS!$P$3%)^Q3724</f>
        <v>0</v>
      </c>
      <c r="O3724" s="54">
        <f t="shared" si="175"/>
        <v>1812984.5</v>
      </c>
      <c r="P3724" s="103">
        <f t="shared" si="176"/>
        <v>1.2064933807849739E-5</v>
      </c>
      <c r="Q3724" s="6">
        <v>0</v>
      </c>
      <c r="R3724" s="6"/>
      <c r="S3724" s="6" t="s">
        <v>7</v>
      </c>
      <c r="T3724" s="75"/>
    </row>
    <row r="3725" spans="1:20" s="47" customFormat="1" ht="14" x14ac:dyDescent="0.15">
      <c r="A3725" s="14" t="s">
        <v>5234</v>
      </c>
      <c r="B3725" s="115" t="s">
        <v>416</v>
      </c>
      <c r="C3725" s="40" t="s">
        <v>65</v>
      </c>
      <c r="D3725" s="12" t="s">
        <v>574</v>
      </c>
      <c r="E3725" s="51" t="s">
        <v>575</v>
      </c>
      <c r="F3725" s="14" t="s">
        <v>5407</v>
      </c>
      <c r="G3725" s="14" t="s">
        <v>2745</v>
      </c>
      <c r="H3725" s="14" t="s">
        <v>38</v>
      </c>
      <c r="I3725" s="14" t="s">
        <v>39</v>
      </c>
      <c r="J3725" s="15" t="s">
        <v>7586</v>
      </c>
      <c r="K3725" s="52" t="s">
        <v>4842</v>
      </c>
      <c r="L3725" s="109">
        <v>1580018</v>
      </c>
      <c r="M3725" s="19">
        <f t="shared" si="174"/>
        <v>0</v>
      </c>
      <c r="N3725" s="11">
        <f>M3725*(1+VOTOS!$P$3%)^Q3725</f>
        <v>0</v>
      </c>
      <c r="O3725" s="54">
        <f t="shared" si="175"/>
        <v>1580018</v>
      </c>
      <c r="P3725" s="103">
        <f t="shared" si="176"/>
        <v>1.051460317791527E-5</v>
      </c>
      <c r="Q3725" s="6">
        <v>0</v>
      </c>
      <c r="R3725" s="6"/>
      <c r="S3725" s="6" t="s">
        <v>7</v>
      </c>
      <c r="T3725" s="75"/>
    </row>
    <row r="3726" spans="1:20" s="47" customFormat="1" ht="14" x14ac:dyDescent="0.15">
      <c r="A3726" s="14" t="s">
        <v>5234</v>
      </c>
      <c r="B3726" s="115" t="s">
        <v>416</v>
      </c>
      <c r="C3726" s="40" t="s">
        <v>65</v>
      </c>
      <c r="D3726" s="12" t="s">
        <v>574</v>
      </c>
      <c r="E3726" s="51" t="s">
        <v>575</v>
      </c>
      <c r="F3726" s="14" t="s">
        <v>5407</v>
      </c>
      <c r="G3726" s="14" t="s">
        <v>2745</v>
      </c>
      <c r="H3726" s="14" t="s">
        <v>38</v>
      </c>
      <c r="I3726" s="14" t="s">
        <v>39</v>
      </c>
      <c r="J3726" s="15" t="s">
        <v>7586</v>
      </c>
      <c r="K3726" s="52" t="s">
        <v>6122</v>
      </c>
      <c r="L3726" s="109">
        <v>1417386</v>
      </c>
      <c r="M3726" s="19">
        <f t="shared" si="174"/>
        <v>0</v>
      </c>
      <c r="N3726" s="11">
        <f>M3726*(1+VOTOS!$P$3%)^Q3726</f>
        <v>0</v>
      </c>
      <c r="O3726" s="54">
        <f t="shared" si="175"/>
        <v>1417386</v>
      </c>
      <c r="P3726" s="103">
        <f t="shared" si="176"/>
        <v>9.4323300999941858E-6</v>
      </c>
      <c r="Q3726" s="6">
        <v>0</v>
      </c>
      <c r="R3726" s="6"/>
      <c r="S3726" s="6" t="s">
        <v>7</v>
      </c>
      <c r="T3726" s="75"/>
    </row>
    <row r="3727" spans="1:20" s="47" customFormat="1" ht="14" x14ac:dyDescent="0.15">
      <c r="A3727" s="14" t="s">
        <v>5234</v>
      </c>
      <c r="B3727" s="115" t="s">
        <v>416</v>
      </c>
      <c r="C3727" s="40" t="s">
        <v>65</v>
      </c>
      <c r="D3727" s="12" t="s">
        <v>574</v>
      </c>
      <c r="E3727" s="51" t="s">
        <v>575</v>
      </c>
      <c r="F3727" s="14" t="s">
        <v>5407</v>
      </c>
      <c r="G3727" s="14" t="s">
        <v>2745</v>
      </c>
      <c r="H3727" s="14" t="s">
        <v>38</v>
      </c>
      <c r="I3727" s="14" t="s">
        <v>39</v>
      </c>
      <c r="J3727" s="15" t="s">
        <v>7586</v>
      </c>
      <c r="K3727" s="52" t="s">
        <v>5359</v>
      </c>
      <c r="L3727" s="109">
        <v>1028019</v>
      </c>
      <c r="M3727" s="19">
        <f t="shared" si="174"/>
        <v>0</v>
      </c>
      <c r="N3727" s="11">
        <f>M3727*(1+VOTOS!$P$3%)^Q3727</f>
        <v>0</v>
      </c>
      <c r="O3727" s="54">
        <f t="shared" si="175"/>
        <v>1028019</v>
      </c>
      <c r="P3727" s="103">
        <f t="shared" si="176"/>
        <v>6.8411953815445633E-6</v>
      </c>
      <c r="Q3727" s="6">
        <v>0</v>
      </c>
      <c r="R3727" s="6"/>
      <c r="S3727" s="6" t="s">
        <v>7</v>
      </c>
    </row>
    <row r="3728" spans="1:20" s="47" customFormat="1" ht="14" x14ac:dyDescent="0.15">
      <c r="A3728" s="14" t="s">
        <v>5234</v>
      </c>
      <c r="B3728" s="115" t="s">
        <v>416</v>
      </c>
      <c r="C3728" s="40" t="s">
        <v>65</v>
      </c>
      <c r="D3728" s="12" t="s">
        <v>574</v>
      </c>
      <c r="E3728" s="51" t="s">
        <v>575</v>
      </c>
      <c r="F3728" s="14" t="s">
        <v>5407</v>
      </c>
      <c r="G3728" s="14" t="s">
        <v>2745</v>
      </c>
      <c r="H3728" s="14" t="s">
        <v>38</v>
      </c>
      <c r="I3728" s="14" t="s">
        <v>39</v>
      </c>
      <c r="J3728" s="15" t="s">
        <v>7586</v>
      </c>
      <c r="K3728" s="52" t="s">
        <v>6121</v>
      </c>
      <c r="L3728" s="109">
        <v>968549</v>
      </c>
      <c r="M3728" s="19">
        <f t="shared" si="174"/>
        <v>0</v>
      </c>
      <c r="N3728" s="11">
        <f>M3728*(1+VOTOS!$P$3%)^Q3728</f>
        <v>0</v>
      </c>
      <c r="O3728" s="54">
        <f t="shared" si="175"/>
        <v>968549</v>
      </c>
      <c r="P3728" s="103">
        <f t="shared" si="176"/>
        <v>6.4454382123283772E-6</v>
      </c>
      <c r="Q3728" s="6">
        <v>0</v>
      </c>
      <c r="R3728" s="6"/>
      <c r="S3728" s="6" t="s">
        <v>7</v>
      </c>
    </row>
    <row r="3729" spans="1:20" s="47" customFormat="1" ht="14" x14ac:dyDescent="0.15">
      <c r="A3729" s="14" t="s">
        <v>5234</v>
      </c>
      <c r="B3729" s="115" t="s">
        <v>416</v>
      </c>
      <c r="C3729" s="40" t="s">
        <v>65</v>
      </c>
      <c r="D3729" s="12" t="s">
        <v>574</v>
      </c>
      <c r="E3729" s="51" t="s">
        <v>575</v>
      </c>
      <c r="F3729" s="14" t="s">
        <v>5407</v>
      </c>
      <c r="G3729" s="14" t="s">
        <v>2745</v>
      </c>
      <c r="H3729" s="14" t="s">
        <v>38</v>
      </c>
      <c r="I3729" s="14" t="s">
        <v>39</v>
      </c>
      <c r="J3729" s="15" t="s">
        <v>7586</v>
      </c>
      <c r="K3729" s="52" t="s">
        <v>4841</v>
      </c>
      <c r="L3729" s="109">
        <v>967970.5</v>
      </c>
      <c r="M3729" s="19">
        <f t="shared" si="174"/>
        <v>0</v>
      </c>
      <c r="N3729" s="11">
        <f>M3729*(1+VOTOS!$P$3%)^Q3729</f>
        <v>0</v>
      </c>
      <c r="O3729" s="54">
        <f t="shared" si="175"/>
        <v>967970.5</v>
      </c>
      <c r="P3729" s="103">
        <f t="shared" si="176"/>
        <v>6.441588447364671E-6</v>
      </c>
      <c r="Q3729" s="6">
        <v>0</v>
      </c>
      <c r="R3729" s="6"/>
      <c r="S3729" s="6" t="s">
        <v>7</v>
      </c>
    </row>
    <row r="3730" spans="1:20" s="47" customFormat="1" ht="14" x14ac:dyDescent="0.15">
      <c r="A3730" s="14" t="s">
        <v>5234</v>
      </c>
      <c r="B3730" s="115" t="s">
        <v>416</v>
      </c>
      <c r="C3730" s="40" t="s">
        <v>65</v>
      </c>
      <c r="D3730" s="12" t="s">
        <v>574</v>
      </c>
      <c r="E3730" s="51" t="s">
        <v>575</v>
      </c>
      <c r="F3730" s="14" t="s">
        <v>5407</v>
      </c>
      <c r="G3730" s="14" t="s">
        <v>2745</v>
      </c>
      <c r="H3730" s="14" t="s">
        <v>38</v>
      </c>
      <c r="I3730" s="14" t="s">
        <v>39</v>
      </c>
      <c r="J3730" s="15" t="s">
        <v>7586</v>
      </c>
      <c r="K3730" s="52" t="s">
        <v>4109</v>
      </c>
      <c r="L3730" s="109">
        <v>811750.5</v>
      </c>
      <c r="M3730" s="19">
        <f t="shared" ref="M3730:M3793" si="177">+IF(Q3730&gt;0,L3730,0)</f>
        <v>0</v>
      </c>
      <c r="N3730" s="11">
        <f>M3730*(1+VOTOS!$P$3%)^Q3730</f>
        <v>0</v>
      </c>
      <c r="O3730" s="54">
        <f t="shared" si="175"/>
        <v>811750.5</v>
      </c>
      <c r="P3730" s="103">
        <f t="shared" si="176"/>
        <v>5.4019855387560836E-6</v>
      </c>
      <c r="Q3730" s="6">
        <v>0</v>
      </c>
      <c r="R3730" s="6"/>
      <c r="S3730" s="6" t="s">
        <v>7</v>
      </c>
    </row>
    <row r="3731" spans="1:20" s="47" customFormat="1" ht="14" x14ac:dyDescent="0.15">
      <c r="A3731" s="14" t="s">
        <v>5234</v>
      </c>
      <c r="B3731" s="115" t="s">
        <v>416</v>
      </c>
      <c r="C3731" s="40" t="s">
        <v>65</v>
      </c>
      <c r="D3731" s="12" t="s">
        <v>574</v>
      </c>
      <c r="E3731" s="51" t="s">
        <v>575</v>
      </c>
      <c r="F3731" s="14" t="s">
        <v>5407</v>
      </c>
      <c r="G3731" s="14" t="s">
        <v>2745</v>
      </c>
      <c r="H3731" s="14" t="s">
        <v>38</v>
      </c>
      <c r="I3731" s="14" t="s">
        <v>39</v>
      </c>
      <c r="J3731" s="15" t="s">
        <v>7586</v>
      </c>
      <c r="K3731" s="52" t="s">
        <v>5068</v>
      </c>
      <c r="L3731" s="109">
        <v>810114</v>
      </c>
      <c r="M3731" s="19">
        <f t="shared" si="177"/>
        <v>0</v>
      </c>
      <c r="N3731" s="11">
        <f>M3731*(1+VOTOS!$P$3%)^Q3731</f>
        <v>0</v>
      </c>
      <c r="O3731" s="54">
        <f t="shared" si="175"/>
        <v>810114</v>
      </c>
      <c r="P3731" s="103">
        <f t="shared" si="176"/>
        <v>5.3910950627610896E-6</v>
      </c>
      <c r="Q3731" s="6">
        <v>0</v>
      </c>
      <c r="R3731" s="6"/>
      <c r="S3731" s="6" t="s">
        <v>7</v>
      </c>
    </row>
    <row r="3732" spans="1:20" s="47" customFormat="1" ht="14" x14ac:dyDescent="0.15">
      <c r="A3732" s="14" t="s">
        <v>5234</v>
      </c>
      <c r="B3732" s="115" t="s">
        <v>416</v>
      </c>
      <c r="C3732" s="40" t="s">
        <v>65</v>
      </c>
      <c r="D3732" s="12" t="s">
        <v>574</v>
      </c>
      <c r="E3732" s="51" t="s">
        <v>575</v>
      </c>
      <c r="F3732" s="14" t="s">
        <v>5407</v>
      </c>
      <c r="G3732" s="14" t="s">
        <v>2745</v>
      </c>
      <c r="H3732" s="14" t="s">
        <v>38</v>
      </c>
      <c r="I3732" s="14" t="s">
        <v>39</v>
      </c>
      <c r="J3732" s="15" t="s">
        <v>7586</v>
      </c>
      <c r="K3732" s="52" t="s">
        <v>6119</v>
      </c>
      <c r="L3732" s="109">
        <v>776562</v>
      </c>
      <c r="M3732" s="19">
        <f t="shared" si="177"/>
        <v>0</v>
      </c>
      <c r="N3732" s="11">
        <f>M3732*(1+VOTOS!$P$3%)^Q3732</f>
        <v>0</v>
      </c>
      <c r="O3732" s="54">
        <f t="shared" si="175"/>
        <v>776562</v>
      </c>
      <c r="P3732" s="103">
        <f t="shared" si="176"/>
        <v>5.1678153496024975E-6</v>
      </c>
      <c r="Q3732" s="6">
        <v>0</v>
      </c>
      <c r="R3732" s="6"/>
      <c r="S3732" s="6" t="s">
        <v>7</v>
      </c>
    </row>
    <row r="3733" spans="1:20" s="47" customFormat="1" ht="14" x14ac:dyDescent="0.15">
      <c r="A3733" s="14" t="s">
        <v>5234</v>
      </c>
      <c r="B3733" s="115" t="s">
        <v>416</v>
      </c>
      <c r="C3733" s="40" t="s">
        <v>65</v>
      </c>
      <c r="D3733" s="12" t="s">
        <v>574</v>
      </c>
      <c r="E3733" s="51" t="s">
        <v>575</v>
      </c>
      <c r="F3733" s="14" t="s">
        <v>5407</v>
      </c>
      <c r="G3733" s="14" t="s">
        <v>2745</v>
      </c>
      <c r="H3733" s="14" t="s">
        <v>38</v>
      </c>
      <c r="I3733" s="14" t="s">
        <v>39</v>
      </c>
      <c r="J3733" s="15" t="s">
        <v>7586</v>
      </c>
      <c r="K3733" s="52" t="s">
        <v>6029</v>
      </c>
      <c r="L3733" s="109">
        <v>727479.5</v>
      </c>
      <c r="M3733" s="19">
        <f t="shared" si="177"/>
        <v>0</v>
      </c>
      <c r="N3733" s="11">
        <f>M3733*(1+VOTOS!$P$3%)^Q3733</f>
        <v>0</v>
      </c>
      <c r="O3733" s="54">
        <f t="shared" si="175"/>
        <v>727479.5</v>
      </c>
      <c r="P3733" s="103">
        <f t="shared" si="176"/>
        <v>4.8411842539567346E-6</v>
      </c>
      <c r="Q3733" s="6">
        <v>0</v>
      </c>
      <c r="R3733" s="6"/>
      <c r="S3733" s="6" t="s">
        <v>7</v>
      </c>
    </row>
    <row r="3734" spans="1:20" s="47" customFormat="1" ht="14" x14ac:dyDescent="0.15">
      <c r="A3734" s="14" t="s">
        <v>5234</v>
      </c>
      <c r="B3734" s="115" t="s">
        <v>416</v>
      </c>
      <c r="C3734" s="40" t="s">
        <v>65</v>
      </c>
      <c r="D3734" s="12" t="s">
        <v>574</v>
      </c>
      <c r="E3734" s="51" t="s">
        <v>575</v>
      </c>
      <c r="F3734" s="14" t="s">
        <v>5407</v>
      </c>
      <c r="G3734" s="14" t="s">
        <v>2745</v>
      </c>
      <c r="H3734" s="14" t="s">
        <v>38</v>
      </c>
      <c r="I3734" s="14" t="s">
        <v>39</v>
      </c>
      <c r="J3734" s="15" t="s">
        <v>7586</v>
      </c>
      <c r="K3734" s="52" t="s">
        <v>6026</v>
      </c>
      <c r="L3734" s="109">
        <v>712563.5</v>
      </c>
      <c r="M3734" s="19">
        <f t="shared" si="177"/>
        <v>0</v>
      </c>
      <c r="N3734" s="11">
        <f>M3734*(1+VOTOS!$P$3%)^Q3734</f>
        <v>0</v>
      </c>
      <c r="O3734" s="54">
        <f t="shared" si="175"/>
        <v>712563.5</v>
      </c>
      <c r="P3734" s="103">
        <f t="shared" si="176"/>
        <v>4.7419222069409509E-6</v>
      </c>
      <c r="Q3734" s="6">
        <v>0</v>
      </c>
      <c r="R3734" s="6"/>
      <c r="S3734" s="6" t="s">
        <v>7</v>
      </c>
      <c r="T3734" s="75"/>
    </row>
    <row r="3735" spans="1:20" s="47" customFormat="1" ht="14" x14ac:dyDescent="0.15">
      <c r="A3735" s="14" t="s">
        <v>5234</v>
      </c>
      <c r="B3735" s="115" t="s">
        <v>416</v>
      </c>
      <c r="C3735" s="40" t="s">
        <v>65</v>
      </c>
      <c r="D3735" s="12" t="s">
        <v>574</v>
      </c>
      <c r="E3735" s="51" t="s">
        <v>575</v>
      </c>
      <c r="F3735" s="14" t="s">
        <v>5407</v>
      </c>
      <c r="G3735" s="14" t="s">
        <v>2745</v>
      </c>
      <c r="H3735" s="14" t="s">
        <v>38</v>
      </c>
      <c r="I3735" s="14" t="s">
        <v>39</v>
      </c>
      <c r="J3735" s="15" t="s">
        <v>7586</v>
      </c>
      <c r="K3735" s="52" t="s">
        <v>6024</v>
      </c>
      <c r="L3735" s="109">
        <v>654631.5</v>
      </c>
      <c r="M3735" s="19">
        <f t="shared" si="177"/>
        <v>0</v>
      </c>
      <c r="N3735" s="11">
        <f>M3735*(1+VOTOS!$P$3%)^Q3735</f>
        <v>0</v>
      </c>
      <c r="O3735" s="54">
        <f t="shared" si="175"/>
        <v>654631.5</v>
      </c>
      <c r="P3735" s="103">
        <f t="shared" si="176"/>
        <v>4.3564000221917977E-6</v>
      </c>
      <c r="Q3735" s="6">
        <v>0</v>
      </c>
      <c r="R3735" s="6"/>
      <c r="S3735" s="6" t="s">
        <v>7</v>
      </c>
      <c r="T3735" s="75"/>
    </row>
    <row r="3736" spans="1:20" s="47" customFormat="1" ht="14" x14ac:dyDescent="0.15">
      <c r="A3736" s="14" t="s">
        <v>5234</v>
      </c>
      <c r="B3736" s="115" t="s">
        <v>416</v>
      </c>
      <c r="C3736" s="40" t="s">
        <v>65</v>
      </c>
      <c r="D3736" s="12" t="s">
        <v>574</v>
      </c>
      <c r="E3736" s="51" t="s">
        <v>575</v>
      </c>
      <c r="F3736" s="14" t="s">
        <v>5407</v>
      </c>
      <c r="G3736" s="14" t="s">
        <v>2745</v>
      </c>
      <c r="H3736" s="14" t="s">
        <v>38</v>
      </c>
      <c r="I3736" s="14" t="s">
        <v>39</v>
      </c>
      <c r="J3736" s="15" t="s">
        <v>7586</v>
      </c>
      <c r="K3736" s="52" t="s">
        <v>5408</v>
      </c>
      <c r="L3736" s="109">
        <v>627572</v>
      </c>
      <c r="M3736" s="19">
        <f t="shared" si="177"/>
        <v>0</v>
      </c>
      <c r="N3736" s="11">
        <f>M3736*(1+VOTOS!$P$3%)^Q3736</f>
        <v>0</v>
      </c>
      <c r="O3736" s="54">
        <f t="shared" si="175"/>
        <v>627572</v>
      </c>
      <c r="P3736" s="103">
        <f t="shared" si="176"/>
        <v>4.1763261846198225E-6</v>
      </c>
      <c r="Q3736" s="6">
        <v>0</v>
      </c>
      <c r="R3736" s="6"/>
      <c r="S3736" s="6" t="s">
        <v>7</v>
      </c>
    </row>
    <row r="3737" spans="1:20" s="47" customFormat="1" ht="14" x14ac:dyDescent="0.15">
      <c r="A3737" s="14" t="s">
        <v>5234</v>
      </c>
      <c r="B3737" s="115" t="s">
        <v>416</v>
      </c>
      <c r="C3737" s="40" t="s">
        <v>65</v>
      </c>
      <c r="D3737" s="12" t="s">
        <v>574</v>
      </c>
      <c r="E3737" s="51" t="s">
        <v>575</v>
      </c>
      <c r="F3737" s="14" t="s">
        <v>5407</v>
      </c>
      <c r="G3737" s="14" t="s">
        <v>2745</v>
      </c>
      <c r="H3737" s="14" t="s">
        <v>38</v>
      </c>
      <c r="I3737" s="14" t="s">
        <v>39</v>
      </c>
      <c r="J3737" s="15" t="s">
        <v>7586</v>
      </c>
      <c r="K3737" s="52" t="s">
        <v>6118</v>
      </c>
      <c r="L3737" s="109">
        <v>103588</v>
      </c>
      <c r="M3737" s="19">
        <f t="shared" si="177"/>
        <v>0</v>
      </c>
      <c r="N3737" s="11">
        <f>M3737*(1+VOTOS!$P$3%)^Q3737</f>
        <v>0</v>
      </c>
      <c r="O3737" s="54">
        <f t="shared" si="175"/>
        <v>103588</v>
      </c>
      <c r="P3737" s="103">
        <f t="shared" si="176"/>
        <v>6.8935082637912162E-7</v>
      </c>
      <c r="Q3737" s="6">
        <v>0</v>
      </c>
      <c r="R3737" s="6"/>
      <c r="S3737" s="6" t="s">
        <v>7</v>
      </c>
      <c r="T3737" s="75"/>
    </row>
    <row r="3738" spans="1:20" s="47" customFormat="1" ht="14" x14ac:dyDescent="0.15">
      <c r="A3738" s="14" t="s">
        <v>5234</v>
      </c>
      <c r="B3738" s="115" t="s">
        <v>416</v>
      </c>
      <c r="C3738" s="40" t="s">
        <v>65</v>
      </c>
      <c r="D3738" s="12" t="s">
        <v>419</v>
      </c>
      <c r="E3738" s="51" t="s">
        <v>420</v>
      </c>
      <c r="F3738" s="14" t="s">
        <v>5709</v>
      </c>
      <c r="G3738" s="14" t="s">
        <v>106</v>
      </c>
      <c r="H3738" s="14" t="s">
        <v>38</v>
      </c>
      <c r="I3738" s="14" t="s">
        <v>39</v>
      </c>
      <c r="J3738" s="15" t="s">
        <v>7586</v>
      </c>
      <c r="K3738" s="52" t="s">
        <v>5710</v>
      </c>
      <c r="L3738" s="109">
        <v>8019865</v>
      </c>
      <c r="M3738" s="19">
        <f t="shared" si="177"/>
        <v>8019865</v>
      </c>
      <c r="N3738" s="11">
        <f>M3738*(1+VOTOS!$P$3%)^Q3738</f>
        <v>8199865.9582542172</v>
      </c>
      <c r="O3738" s="54">
        <f t="shared" si="175"/>
        <v>8199865.9582542172</v>
      </c>
      <c r="P3738" s="103">
        <f t="shared" si="176"/>
        <v>5.456794584817327E-5</v>
      </c>
      <c r="Q3738" s="6">
        <v>184</v>
      </c>
      <c r="R3738" s="6"/>
      <c r="S3738" s="6" t="s">
        <v>7</v>
      </c>
      <c r="T3738" s="75"/>
    </row>
    <row r="3739" spans="1:20" s="47" customFormat="1" ht="14" x14ac:dyDescent="0.15">
      <c r="A3739" s="14" t="s">
        <v>5234</v>
      </c>
      <c r="B3739" s="115" t="s">
        <v>416</v>
      </c>
      <c r="C3739" s="40" t="s">
        <v>65</v>
      </c>
      <c r="D3739" s="12" t="s">
        <v>419</v>
      </c>
      <c r="E3739" s="51" t="s">
        <v>420</v>
      </c>
      <c r="F3739" s="14" t="s">
        <v>5709</v>
      </c>
      <c r="G3739" s="14" t="s">
        <v>106</v>
      </c>
      <c r="H3739" s="14" t="s">
        <v>38</v>
      </c>
      <c r="I3739" s="14" t="s">
        <v>39</v>
      </c>
      <c r="J3739" s="15" t="s">
        <v>7586</v>
      </c>
      <c r="K3739" s="52" t="s">
        <v>2779</v>
      </c>
      <c r="L3739" s="109">
        <v>5861086</v>
      </c>
      <c r="M3739" s="19">
        <f t="shared" si="177"/>
        <v>5861086</v>
      </c>
      <c r="N3739" s="11">
        <f>M3739*(1+VOTOS!$P$3%)^Q3739</f>
        <v>5986854.0655455599</v>
      </c>
      <c r="O3739" s="54">
        <f t="shared" si="175"/>
        <v>5986854.0655455599</v>
      </c>
      <c r="P3739" s="103">
        <f t="shared" si="176"/>
        <v>3.9840935219282501E-5</v>
      </c>
      <c r="Q3739" s="6">
        <v>176</v>
      </c>
      <c r="R3739" s="6"/>
      <c r="S3739" s="6" t="s">
        <v>7</v>
      </c>
      <c r="T3739" s="75"/>
    </row>
    <row r="3740" spans="1:20" s="47" customFormat="1" ht="14" x14ac:dyDescent="0.15">
      <c r="A3740" s="14" t="s">
        <v>5234</v>
      </c>
      <c r="B3740" s="115" t="s">
        <v>416</v>
      </c>
      <c r="C3740" s="40" t="s">
        <v>65</v>
      </c>
      <c r="D3740" s="12" t="s">
        <v>419</v>
      </c>
      <c r="E3740" s="51" t="s">
        <v>420</v>
      </c>
      <c r="F3740" s="14" t="s">
        <v>5709</v>
      </c>
      <c r="G3740" s="14" t="s">
        <v>106</v>
      </c>
      <c r="H3740" s="14" t="s">
        <v>38</v>
      </c>
      <c r="I3740" s="14" t="s">
        <v>39</v>
      </c>
      <c r="J3740" s="15" t="s">
        <v>7586</v>
      </c>
      <c r="K3740" s="52" t="s">
        <v>5711</v>
      </c>
      <c r="L3740" s="109">
        <v>2889600</v>
      </c>
      <c r="M3740" s="19">
        <f t="shared" si="177"/>
        <v>2889600</v>
      </c>
      <c r="N3740" s="11">
        <f>M3740*(1+VOTOS!$P$3%)^Q3740</f>
        <v>2944137.7384075075</v>
      </c>
      <c r="O3740" s="54">
        <f t="shared" si="175"/>
        <v>2944137.7384075075</v>
      </c>
      <c r="P3740" s="103">
        <f t="shared" si="176"/>
        <v>1.9592460352021214E-5</v>
      </c>
      <c r="Q3740" s="6">
        <v>155</v>
      </c>
      <c r="R3740" s="6"/>
      <c r="S3740" s="6" t="s">
        <v>7</v>
      </c>
      <c r="T3740" s="75"/>
    </row>
    <row r="3741" spans="1:20" s="47" customFormat="1" ht="14" x14ac:dyDescent="0.15">
      <c r="A3741" s="14" t="s">
        <v>5234</v>
      </c>
      <c r="B3741" s="115" t="s">
        <v>416</v>
      </c>
      <c r="C3741" s="40" t="s">
        <v>65</v>
      </c>
      <c r="D3741" s="12" t="s">
        <v>419</v>
      </c>
      <c r="E3741" s="51" t="s">
        <v>420</v>
      </c>
      <c r="F3741" s="14" t="s">
        <v>5709</v>
      </c>
      <c r="G3741" s="14" t="s">
        <v>106</v>
      </c>
      <c r="H3741" s="14" t="s">
        <v>38</v>
      </c>
      <c r="I3741" s="14" t="s">
        <v>39</v>
      </c>
      <c r="J3741" s="15" t="s">
        <v>7586</v>
      </c>
      <c r="K3741" s="52" t="s">
        <v>5712</v>
      </c>
      <c r="L3741" s="109">
        <v>2889600</v>
      </c>
      <c r="M3741" s="19">
        <f t="shared" si="177"/>
        <v>2889600</v>
      </c>
      <c r="N3741" s="11">
        <f>M3741*(1+VOTOS!$P$3%)^Q3741</f>
        <v>2944137.7384075075</v>
      </c>
      <c r="O3741" s="54">
        <f t="shared" si="175"/>
        <v>2944137.7384075075</v>
      </c>
      <c r="P3741" s="103">
        <f t="shared" si="176"/>
        <v>1.9592460352021214E-5</v>
      </c>
      <c r="Q3741" s="6">
        <v>155</v>
      </c>
      <c r="R3741" s="6"/>
      <c r="S3741" s="6" t="s">
        <v>7</v>
      </c>
      <c r="T3741" s="75"/>
    </row>
    <row r="3742" spans="1:20" s="47" customFormat="1" ht="14" x14ac:dyDescent="0.15">
      <c r="A3742" s="14" t="s">
        <v>5234</v>
      </c>
      <c r="B3742" s="115" t="s">
        <v>416</v>
      </c>
      <c r="C3742" s="40" t="s">
        <v>65</v>
      </c>
      <c r="D3742" s="12" t="s">
        <v>419</v>
      </c>
      <c r="E3742" s="51" t="s">
        <v>420</v>
      </c>
      <c r="F3742" s="14" t="s">
        <v>5709</v>
      </c>
      <c r="G3742" s="14" t="s">
        <v>106</v>
      </c>
      <c r="H3742" s="14" t="s">
        <v>38</v>
      </c>
      <c r="I3742" s="14" t="s">
        <v>39</v>
      </c>
      <c r="J3742" s="15" t="s">
        <v>7586</v>
      </c>
      <c r="K3742" s="52" t="s">
        <v>5713</v>
      </c>
      <c r="L3742" s="109">
        <v>2889600</v>
      </c>
      <c r="M3742" s="19">
        <f t="shared" si="177"/>
        <v>2889600</v>
      </c>
      <c r="N3742" s="11">
        <f>M3742*(1+VOTOS!$P$3%)^Q3742</f>
        <v>2944137.7384075075</v>
      </c>
      <c r="O3742" s="54">
        <f t="shared" si="175"/>
        <v>2944137.7384075075</v>
      </c>
      <c r="P3742" s="103">
        <f t="shared" si="176"/>
        <v>1.9592460352021214E-5</v>
      </c>
      <c r="Q3742" s="6">
        <v>155</v>
      </c>
      <c r="R3742" s="6"/>
      <c r="S3742" s="6" t="s">
        <v>7</v>
      </c>
      <c r="T3742" s="75"/>
    </row>
    <row r="3743" spans="1:20" s="47" customFormat="1" ht="14" x14ac:dyDescent="0.15">
      <c r="A3743" s="14" t="s">
        <v>5234</v>
      </c>
      <c r="B3743" s="115" t="s">
        <v>416</v>
      </c>
      <c r="C3743" s="40" t="s">
        <v>65</v>
      </c>
      <c r="D3743" s="12" t="s">
        <v>419</v>
      </c>
      <c r="E3743" s="51" t="s">
        <v>420</v>
      </c>
      <c r="F3743" s="14" t="s">
        <v>5709</v>
      </c>
      <c r="G3743" s="14" t="s">
        <v>106</v>
      </c>
      <c r="H3743" s="14" t="s">
        <v>38</v>
      </c>
      <c r="I3743" s="14" t="s">
        <v>39</v>
      </c>
      <c r="J3743" s="15" t="s">
        <v>7586</v>
      </c>
      <c r="K3743" s="52" t="s">
        <v>5717</v>
      </c>
      <c r="L3743" s="109">
        <v>2129755</v>
      </c>
      <c r="M3743" s="19">
        <f t="shared" si="177"/>
        <v>2129755</v>
      </c>
      <c r="N3743" s="11">
        <f>M3743*(1+VOTOS!$P$3%)^Q3743</f>
        <v>2161330.5074331639</v>
      </c>
      <c r="O3743" s="54">
        <f t="shared" si="175"/>
        <v>2161330.5074331639</v>
      </c>
      <c r="P3743" s="103">
        <f t="shared" si="176"/>
        <v>1.4383084636999053E-5</v>
      </c>
      <c r="Q3743" s="6">
        <v>122</v>
      </c>
      <c r="R3743" s="6"/>
      <c r="S3743" s="6" t="s">
        <v>7</v>
      </c>
    </row>
    <row r="3744" spans="1:20" s="47" customFormat="1" ht="14" x14ac:dyDescent="0.15">
      <c r="A3744" s="14" t="s">
        <v>5234</v>
      </c>
      <c r="B3744" s="115" t="s">
        <v>416</v>
      </c>
      <c r="C3744" s="40" t="s">
        <v>65</v>
      </c>
      <c r="D3744" s="12" t="s">
        <v>419</v>
      </c>
      <c r="E3744" s="51" t="s">
        <v>420</v>
      </c>
      <c r="F3744" s="14" t="s">
        <v>5709</v>
      </c>
      <c r="G3744" s="14" t="s">
        <v>106</v>
      </c>
      <c r="H3744" s="14" t="s">
        <v>38</v>
      </c>
      <c r="I3744" s="14" t="s">
        <v>39</v>
      </c>
      <c r="J3744" s="15" t="s">
        <v>7586</v>
      </c>
      <c r="K3744" s="52" t="s">
        <v>5716</v>
      </c>
      <c r="L3744" s="109">
        <v>1746444</v>
      </c>
      <c r="M3744" s="19">
        <f t="shared" si="177"/>
        <v>1746444</v>
      </c>
      <c r="N3744" s="11">
        <f>M3744*(1+VOTOS!$P$3%)^Q3744</f>
        <v>1772336.5817775305</v>
      </c>
      <c r="O3744" s="54">
        <f t="shared" si="175"/>
        <v>1772336.5817775305</v>
      </c>
      <c r="P3744" s="103">
        <f t="shared" si="176"/>
        <v>1.1794432629940615E-5</v>
      </c>
      <c r="Q3744" s="6">
        <v>122</v>
      </c>
      <c r="R3744" s="6"/>
      <c r="S3744" s="6" t="s">
        <v>7</v>
      </c>
    </row>
    <row r="3745" spans="1:20" s="47" customFormat="1" ht="14" x14ac:dyDescent="0.15">
      <c r="A3745" s="14" t="s">
        <v>5234</v>
      </c>
      <c r="B3745" s="115" t="s">
        <v>416</v>
      </c>
      <c r="C3745" s="40" t="s">
        <v>65</v>
      </c>
      <c r="D3745" s="12" t="s">
        <v>419</v>
      </c>
      <c r="E3745" s="51" t="s">
        <v>420</v>
      </c>
      <c r="F3745" s="14" t="s">
        <v>5709</v>
      </c>
      <c r="G3745" s="14" t="s">
        <v>106</v>
      </c>
      <c r="H3745" s="14" t="s">
        <v>38</v>
      </c>
      <c r="I3745" s="14" t="s">
        <v>39</v>
      </c>
      <c r="J3745" s="15" t="s">
        <v>7586</v>
      </c>
      <c r="K3745" s="52" t="s">
        <v>5714</v>
      </c>
      <c r="L3745" s="109">
        <v>897141</v>
      </c>
      <c r="M3745" s="19">
        <f t="shared" si="177"/>
        <v>897141</v>
      </c>
      <c r="N3745" s="11">
        <f>M3745*(1+VOTOS!$P$3%)^Q3745</f>
        <v>911870.7965078603</v>
      </c>
      <c r="O3745" s="54">
        <f t="shared" si="175"/>
        <v>911870.7965078603</v>
      </c>
      <c r="P3745" s="103">
        <f t="shared" si="176"/>
        <v>6.0682597127435742E-6</v>
      </c>
      <c r="Q3745" s="6">
        <v>135</v>
      </c>
      <c r="R3745" s="6"/>
      <c r="S3745" s="6" t="s">
        <v>7</v>
      </c>
    </row>
    <row r="3746" spans="1:20" s="47" customFormat="1" ht="14" x14ac:dyDescent="0.15">
      <c r="A3746" s="14" t="s">
        <v>5234</v>
      </c>
      <c r="B3746" s="115" t="s">
        <v>416</v>
      </c>
      <c r="C3746" s="40" t="s">
        <v>65</v>
      </c>
      <c r="D3746" s="12" t="s">
        <v>419</v>
      </c>
      <c r="E3746" s="51" t="s">
        <v>420</v>
      </c>
      <c r="F3746" s="14" t="s">
        <v>5709</v>
      </c>
      <c r="G3746" s="14" t="s">
        <v>106</v>
      </c>
      <c r="H3746" s="14" t="s">
        <v>38</v>
      </c>
      <c r="I3746" s="14" t="s">
        <v>39</v>
      </c>
      <c r="J3746" s="15" t="s">
        <v>7586</v>
      </c>
      <c r="K3746" s="52" t="s">
        <v>5715</v>
      </c>
      <c r="L3746" s="109">
        <v>640934</v>
      </c>
      <c r="M3746" s="19">
        <f t="shared" si="177"/>
        <v>640934</v>
      </c>
      <c r="N3746" s="11">
        <f>M3746*(1+VOTOS!$P$3%)^Q3746</f>
        <v>650436.41519854043</v>
      </c>
      <c r="O3746" s="54">
        <f t="shared" si="175"/>
        <v>650436.41519854043</v>
      </c>
      <c r="P3746" s="103">
        <f t="shared" si="176"/>
        <v>4.3284828389792962E-6</v>
      </c>
      <c r="Q3746" s="6">
        <v>122</v>
      </c>
      <c r="R3746" s="6"/>
      <c r="S3746" s="6" t="s">
        <v>7</v>
      </c>
    </row>
    <row r="3747" spans="1:20" s="47" customFormat="1" ht="14" x14ac:dyDescent="0.15">
      <c r="A3747" s="14" t="s">
        <v>5234</v>
      </c>
      <c r="B3747" s="115" t="s">
        <v>416</v>
      </c>
      <c r="C3747" s="40" t="s">
        <v>65</v>
      </c>
      <c r="D3747" s="12" t="s">
        <v>419</v>
      </c>
      <c r="E3747" s="51" t="s">
        <v>420</v>
      </c>
      <c r="F3747" s="14" t="s">
        <v>5709</v>
      </c>
      <c r="G3747" s="14" t="s">
        <v>106</v>
      </c>
      <c r="H3747" s="14" t="s">
        <v>38</v>
      </c>
      <c r="I3747" s="14" t="s">
        <v>39</v>
      </c>
      <c r="J3747" s="15" t="s">
        <v>7586</v>
      </c>
      <c r="K3747" s="52" t="s">
        <v>2785</v>
      </c>
      <c r="L3747" s="109">
        <v>233544.5</v>
      </c>
      <c r="M3747" s="19">
        <f t="shared" si="177"/>
        <v>233544.5</v>
      </c>
      <c r="N3747" s="11">
        <f>M3747*(1+VOTOS!$P$3%)^Q3747</f>
        <v>238555.9330320021</v>
      </c>
      <c r="O3747" s="54">
        <f t="shared" si="175"/>
        <v>238555.9330320021</v>
      </c>
      <c r="P3747" s="103">
        <f t="shared" si="176"/>
        <v>1.5875268329657204E-6</v>
      </c>
      <c r="Q3747" s="6">
        <v>176</v>
      </c>
      <c r="R3747" s="6"/>
      <c r="S3747" s="6" t="s">
        <v>7</v>
      </c>
      <c r="T3747" s="75"/>
    </row>
    <row r="3748" spans="1:20" s="47" customFormat="1" ht="14" x14ac:dyDescent="0.15">
      <c r="A3748" s="8" t="s">
        <v>415</v>
      </c>
      <c r="B3748" s="114" t="s">
        <v>416</v>
      </c>
      <c r="C3748" s="40" t="s">
        <v>65</v>
      </c>
      <c r="D3748" s="6" t="s">
        <v>905</v>
      </c>
      <c r="E3748" s="7" t="s">
        <v>906</v>
      </c>
      <c r="F3748" s="6" t="s">
        <v>2938</v>
      </c>
      <c r="G3748" s="6" t="s">
        <v>5224</v>
      </c>
      <c r="H3748" s="6" t="s">
        <v>38</v>
      </c>
      <c r="I3748" s="8" t="s">
        <v>39</v>
      </c>
      <c r="J3748" s="15" t="s">
        <v>7586</v>
      </c>
      <c r="K3748" s="7" t="s">
        <v>1677</v>
      </c>
      <c r="L3748" s="19">
        <v>6139575</v>
      </c>
      <c r="M3748" s="19">
        <f t="shared" si="177"/>
        <v>0</v>
      </c>
      <c r="N3748" s="11">
        <f>M3748*(1+VOTOS!$P$3%)^Q3748</f>
        <v>0</v>
      </c>
      <c r="O3748" s="54">
        <f t="shared" si="175"/>
        <v>6139575</v>
      </c>
      <c r="P3748" s="103">
        <f t="shared" si="176"/>
        <v>4.0857252769303357E-5</v>
      </c>
      <c r="Q3748" s="48">
        <v>0</v>
      </c>
      <c r="R3748" s="48"/>
      <c r="S3748" s="48" t="s">
        <v>11</v>
      </c>
    </row>
    <row r="3749" spans="1:20" s="47" customFormat="1" ht="14" x14ac:dyDescent="0.15">
      <c r="A3749" s="8" t="s">
        <v>415</v>
      </c>
      <c r="B3749" s="114" t="s">
        <v>416</v>
      </c>
      <c r="C3749" s="40" t="s">
        <v>65</v>
      </c>
      <c r="D3749" s="6" t="s">
        <v>905</v>
      </c>
      <c r="E3749" s="7" t="s">
        <v>906</v>
      </c>
      <c r="F3749" s="6" t="s">
        <v>2938</v>
      </c>
      <c r="G3749" s="6" t="s">
        <v>5224</v>
      </c>
      <c r="H3749" s="6" t="s">
        <v>38</v>
      </c>
      <c r="I3749" s="8" t="s">
        <v>39</v>
      </c>
      <c r="J3749" s="15" t="s">
        <v>7586</v>
      </c>
      <c r="K3749" s="7" t="s">
        <v>4059</v>
      </c>
      <c r="L3749" s="19">
        <v>525750</v>
      </c>
      <c r="M3749" s="19">
        <f t="shared" si="177"/>
        <v>0</v>
      </c>
      <c r="N3749" s="11">
        <f>M3749*(1+VOTOS!$P$3%)^Q3749</f>
        <v>0</v>
      </c>
      <c r="O3749" s="54">
        <f t="shared" si="175"/>
        <v>525750</v>
      </c>
      <c r="P3749" s="103">
        <f t="shared" si="176"/>
        <v>3.4987276225897133E-6</v>
      </c>
      <c r="Q3749" s="6">
        <v>0</v>
      </c>
      <c r="R3749" s="6"/>
      <c r="S3749" s="6" t="s">
        <v>11</v>
      </c>
    </row>
    <row r="3750" spans="1:20" s="47" customFormat="1" ht="14" x14ac:dyDescent="0.15">
      <c r="A3750" s="8" t="s">
        <v>415</v>
      </c>
      <c r="B3750" s="114" t="s">
        <v>416</v>
      </c>
      <c r="C3750" s="40" t="s">
        <v>65</v>
      </c>
      <c r="D3750" s="6" t="s">
        <v>232</v>
      </c>
      <c r="E3750" s="7" t="s">
        <v>233</v>
      </c>
      <c r="F3750" s="6" t="s">
        <v>3998</v>
      </c>
      <c r="G3750" s="6" t="s">
        <v>68</v>
      </c>
      <c r="H3750" s="6" t="s">
        <v>38</v>
      </c>
      <c r="I3750" s="8" t="s">
        <v>39</v>
      </c>
      <c r="J3750" s="15" t="s">
        <v>7586</v>
      </c>
      <c r="K3750" s="7" t="s">
        <v>3999</v>
      </c>
      <c r="L3750" s="19">
        <v>3605352</v>
      </c>
      <c r="M3750" s="19">
        <f t="shared" si="177"/>
        <v>3605352</v>
      </c>
      <c r="N3750" s="11">
        <f>M3750*(1+VOTOS!$P$3%)^Q3750</f>
        <v>3656598.3698736164</v>
      </c>
      <c r="O3750" s="54">
        <f t="shared" si="175"/>
        <v>3656598.3698736164</v>
      </c>
      <c r="P3750" s="103">
        <f t="shared" si="176"/>
        <v>2.4333697995993034E-5</v>
      </c>
      <c r="Q3750" s="48">
        <v>117</v>
      </c>
      <c r="R3750" s="48"/>
      <c r="S3750" s="48" t="s">
        <v>11</v>
      </c>
    </row>
    <row r="3751" spans="1:20" s="47" customFormat="1" ht="14" x14ac:dyDescent="0.15">
      <c r="A3751" s="8" t="s">
        <v>415</v>
      </c>
      <c r="B3751" s="114" t="s">
        <v>416</v>
      </c>
      <c r="C3751" s="40" t="s">
        <v>65</v>
      </c>
      <c r="D3751" s="6" t="s">
        <v>232</v>
      </c>
      <c r="E3751" s="7" t="s">
        <v>233</v>
      </c>
      <c r="F3751" s="6" t="s">
        <v>3998</v>
      </c>
      <c r="G3751" s="6" t="s">
        <v>68</v>
      </c>
      <c r="H3751" s="6" t="s">
        <v>38</v>
      </c>
      <c r="I3751" s="8" t="s">
        <v>39</v>
      </c>
      <c r="J3751" s="15" t="s">
        <v>7586</v>
      </c>
      <c r="K3751" s="7" t="s">
        <v>4000</v>
      </c>
      <c r="L3751" s="19">
        <v>679350</v>
      </c>
      <c r="M3751" s="19">
        <f t="shared" si="177"/>
        <v>679350</v>
      </c>
      <c r="N3751" s="11">
        <f>M3751*(1+VOTOS!$P$3%)^Q3751</f>
        <v>691504.2570609008</v>
      </c>
      <c r="O3751" s="54">
        <f t="shared" si="175"/>
        <v>691504.2570609008</v>
      </c>
      <c r="P3751" s="103">
        <f t="shared" si="176"/>
        <v>4.6017784979883053E-6</v>
      </c>
      <c r="Q3751" s="48">
        <v>147</v>
      </c>
      <c r="R3751" s="48"/>
      <c r="S3751" s="48" t="s">
        <v>11</v>
      </c>
    </row>
    <row r="3752" spans="1:20" s="47" customFormat="1" ht="14" x14ac:dyDescent="0.15">
      <c r="A3752" s="8" t="s">
        <v>415</v>
      </c>
      <c r="B3752" s="114" t="s">
        <v>416</v>
      </c>
      <c r="C3752" s="40" t="s">
        <v>65</v>
      </c>
      <c r="D3752" s="6" t="s">
        <v>232</v>
      </c>
      <c r="E3752" s="7" t="s">
        <v>233</v>
      </c>
      <c r="F3752" s="6" t="s">
        <v>3998</v>
      </c>
      <c r="G3752" s="6" t="s">
        <v>68</v>
      </c>
      <c r="H3752" s="6" t="s">
        <v>38</v>
      </c>
      <c r="I3752" s="8" t="s">
        <v>39</v>
      </c>
      <c r="J3752" s="15" t="s">
        <v>7586</v>
      </c>
      <c r="K3752" s="7" t="s">
        <v>4479</v>
      </c>
      <c r="L3752" s="19">
        <v>10011170</v>
      </c>
      <c r="M3752" s="19">
        <f t="shared" si="177"/>
        <v>10011170</v>
      </c>
      <c r="N3752" s="11">
        <f>M3752*(1+VOTOS!$P$3%)^Q3752</f>
        <v>10170630.582529208</v>
      </c>
      <c r="O3752" s="54">
        <f t="shared" si="175"/>
        <v>10170630.582529208</v>
      </c>
      <c r="P3752" s="103">
        <f t="shared" si="176"/>
        <v>6.7682864780315059E-5</v>
      </c>
      <c r="Q3752" s="6">
        <v>131</v>
      </c>
      <c r="R3752" s="6"/>
      <c r="S3752" s="6" t="s">
        <v>11</v>
      </c>
    </row>
    <row r="3753" spans="1:20" s="47" customFormat="1" ht="14" x14ac:dyDescent="0.15">
      <c r="A3753" s="8" t="s">
        <v>415</v>
      </c>
      <c r="B3753" s="114" t="s">
        <v>416</v>
      </c>
      <c r="C3753" s="40" t="s">
        <v>65</v>
      </c>
      <c r="D3753" s="6" t="s">
        <v>232</v>
      </c>
      <c r="E3753" s="7" t="s">
        <v>233</v>
      </c>
      <c r="F3753" s="6" t="s">
        <v>3998</v>
      </c>
      <c r="G3753" s="6" t="s">
        <v>68</v>
      </c>
      <c r="H3753" s="6" t="s">
        <v>38</v>
      </c>
      <c r="I3753" s="8" t="s">
        <v>39</v>
      </c>
      <c r="J3753" s="15" t="s">
        <v>7586</v>
      </c>
      <c r="K3753" s="7" t="s">
        <v>2700</v>
      </c>
      <c r="L3753" s="19">
        <v>7609467</v>
      </c>
      <c r="M3753" s="19">
        <f t="shared" si="177"/>
        <v>7609467</v>
      </c>
      <c r="N3753" s="11">
        <f>M3753*(1+VOTOS!$P$3%)^Q3753</f>
        <v>7784011.9124344885</v>
      </c>
      <c r="O3753" s="54">
        <f t="shared" si="175"/>
        <v>7784011.9124344885</v>
      </c>
      <c r="P3753" s="103">
        <f t="shared" si="176"/>
        <v>5.1800546823779222E-5</v>
      </c>
      <c r="Q3753" s="6">
        <v>188</v>
      </c>
      <c r="R3753" s="6"/>
      <c r="S3753" s="6" t="s">
        <v>11</v>
      </c>
      <c r="T3753" s="75"/>
    </row>
    <row r="3754" spans="1:20" s="47" customFormat="1" ht="14" x14ac:dyDescent="0.15">
      <c r="A3754" s="8" t="s">
        <v>415</v>
      </c>
      <c r="B3754" s="114" t="s">
        <v>416</v>
      </c>
      <c r="C3754" s="40" t="s">
        <v>65</v>
      </c>
      <c r="D3754" s="6" t="s">
        <v>232</v>
      </c>
      <c r="E3754" s="7" t="s">
        <v>233</v>
      </c>
      <c r="F3754" s="6" t="s">
        <v>3998</v>
      </c>
      <c r="G3754" s="6" t="s">
        <v>68</v>
      </c>
      <c r="H3754" s="6" t="s">
        <v>38</v>
      </c>
      <c r="I3754" s="8" t="s">
        <v>39</v>
      </c>
      <c r="J3754" s="15" t="s">
        <v>7586</v>
      </c>
      <c r="K3754" s="7" t="s">
        <v>2704</v>
      </c>
      <c r="L3754" s="19">
        <v>7287700</v>
      </c>
      <c r="M3754" s="19">
        <f t="shared" si="177"/>
        <v>7287700</v>
      </c>
      <c r="N3754" s="11">
        <f>M3754*(1+VOTOS!$P$3%)^Q3754</f>
        <v>7480989.4144623633</v>
      </c>
      <c r="O3754" s="54">
        <f t="shared" si="175"/>
        <v>7480989.4144623633</v>
      </c>
      <c r="P3754" s="103">
        <f t="shared" si="176"/>
        <v>4.9784011999392707E-5</v>
      </c>
      <c r="Q3754" s="6">
        <v>217</v>
      </c>
      <c r="R3754" s="6"/>
      <c r="S3754" s="6" t="s">
        <v>11</v>
      </c>
      <c r="T3754" s="75"/>
    </row>
    <row r="3755" spans="1:20" s="47" customFormat="1" ht="14" x14ac:dyDescent="0.15">
      <c r="A3755" s="8" t="s">
        <v>415</v>
      </c>
      <c r="B3755" s="114" t="s">
        <v>416</v>
      </c>
      <c r="C3755" s="40" t="s">
        <v>65</v>
      </c>
      <c r="D3755" s="6" t="s">
        <v>232</v>
      </c>
      <c r="E3755" s="7" t="s">
        <v>233</v>
      </c>
      <c r="F3755" s="6" t="s">
        <v>3998</v>
      </c>
      <c r="G3755" s="6" t="s">
        <v>68</v>
      </c>
      <c r="H3755" s="6" t="s">
        <v>38</v>
      </c>
      <c r="I3755" s="8" t="s">
        <v>39</v>
      </c>
      <c r="J3755" s="15" t="s">
        <v>7586</v>
      </c>
      <c r="K3755" s="7" t="s">
        <v>4203</v>
      </c>
      <c r="L3755" s="19">
        <v>6126063</v>
      </c>
      <c r="M3755" s="19">
        <f t="shared" si="177"/>
        <v>6126063</v>
      </c>
      <c r="N3755" s="11">
        <f>M3755*(1+VOTOS!$P$3%)^Q3755</f>
        <v>6256762.1729873866</v>
      </c>
      <c r="O3755" s="54">
        <f t="shared" si="175"/>
        <v>6256762.1729873866</v>
      </c>
      <c r="P3755" s="103">
        <f t="shared" si="176"/>
        <v>4.1637102506144375E-5</v>
      </c>
      <c r="Q3755" s="6">
        <v>175</v>
      </c>
      <c r="R3755" s="6"/>
      <c r="S3755" s="6" t="s">
        <v>11</v>
      </c>
      <c r="T3755" s="75"/>
    </row>
    <row r="3756" spans="1:20" s="47" customFormat="1" ht="14" x14ac:dyDescent="0.15">
      <c r="A3756" s="8" t="s">
        <v>415</v>
      </c>
      <c r="B3756" s="114" t="s">
        <v>416</v>
      </c>
      <c r="C3756" s="40" t="s">
        <v>65</v>
      </c>
      <c r="D3756" s="6" t="s">
        <v>232</v>
      </c>
      <c r="E3756" s="7" t="s">
        <v>233</v>
      </c>
      <c r="F3756" s="6" t="s">
        <v>3998</v>
      </c>
      <c r="G3756" s="6" t="s">
        <v>68</v>
      </c>
      <c r="H3756" s="6" t="s">
        <v>38</v>
      </c>
      <c r="I3756" s="8" t="s">
        <v>39</v>
      </c>
      <c r="J3756" s="15" t="s">
        <v>7586</v>
      </c>
      <c r="K3756" s="7" t="s">
        <v>4246</v>
      </c>
      <c r="L3756" s="19">
        <v>5930761</v>
      </c>
      <c r="M3756" s="19">
        <f t="shared" si="177"/>
        <v>5930761</v>
      </c>
      <c r="N3756" s="11">
        <f>M3756*(1+VOTOS!$P$3%)^Q3756</f>
        <v>6108659.0628078943</v>
      </c>
      <c r="O3756" s="54">
        <f t="shared" si="175"/>
        <v>6108659.0628078943</v>
      </c>
      <c r="P3756" s="103">
        <f t="shared" si="176"/>
        <v>4.0651515359066038E-5</v>
      </c>
      <c r="Q3756" s="6">
        <v>245</v>
      </c>
      <c r="R3756" s="6"/>
      <c r="S3756" s="6" t="s">
        <v>11</v>
      </c>
    </row>
    <row r="3757" spans="1:20" s="47" customFormat="1" ht="14" x14ac:dyDescent="0.15">
      <c r="A3757" s="8" t="s">
        <v>415</v>
      </c>
      <c r="B3757" s="114" t="s">
        <v>416</v>
      </c>
      <c r="C3757" s="40" t="s">
        <v>65</v>
      </c>
      <c r="D3757" s="6" t="s">
        <v>232</v>
      </c>
      <c r="E3757" s="7" t="s">
        <v>233</v>
      </c>
      <c r="F3757" s="6" t="s">
        <v>3998</v>
      </c>
      <c r="G3757" s="6" t="s">
        <v>68</v>
      </c>
      <c r="H3757" s="6" t="s">
        <v>38</v>
      </c>
      <c r="I3757" s="8" t="s">
        <v>39</v>
      </c>
      <c r="J3757" s="15" t="s">
        <v>7586</v>
      </c>
      <c r="K3757" s="7" t="s">
        <v>4478</v>
      </c>
      <c r="L3757" s="19">
        <v>5750547</v>
      </c>
      <c r="M3757" s="19">
        <f t="shared" si="177"/>
        <v>5750547</v>
      </c>
      <c r="N3757" s="11">
        <f>M3757*(1+VOTOS!$P$3%)^Q3757</f>
        <v>5861202.4410985969</v>
      </c>
      <c r="O3757" s="54">
        <f t="shared" si="175"/>
        <v>5861202.4410985969</v>
      </c>
      <c r="P3757" s="103">
        <f t="shared" si="176"/>
        <v>3.9004756789846727E-5</v>
      </c>
      <c r="Q3757" s="6">
        <v>158</v>
      </c>
      <c r="R3757" s="6"/>
      <c r="S3757" s="6" t="s">
        <v>11</v>
      </c>
      <c r="T3757" s="75"/>
    </row>
    <row r="3758" spans="1:20" s="47" customFormat="1" ht="14" x14ac:dyDescent="0.15">
      <c r="A3758" s="8" t="s">
        <v>415</v>
      </c>
      <c r="B3758" s="114" t="s">
        <v>416</v>
      </c>
      <c r="C3758" s="40" t="s">
        <v>65</v>
      </c>
      <c r="D3758" s="6" t="s">
        <v>232</v>
      </c>
      <c r="E3758" s="7" t="s">
        <v>233</v>
      </c>
      <c r="F3758" s="6" t="s">
        <v>3998</v>
      </c>
      <c r="G3758" s="6" t="s">
        <v>68</v>
      </c>
      <c r="H3758" s="6" t="s">
        <v>38</v>
      </c>
      <c r="I3758" s="8" t="s">
        <v>39</v>
      </c>
      <c r="J3758" s="15" t="s">
        <v>7586</v>
      </c>
      <c r="K3758" s="7" t="s">
        <v>3999</v>
      </c>
      <c r="L3758" s="19">
        <v>5587282</v>
      </c>
      <c r="M3758" s="19">
        <f t="shared" si="177"/>
        <v>5587282</v>
      </c>
      <c r="N3758" s="11">
        <f>M3758*(1+VOTOS!$P$3%)^Q3758</f>
        <v>5666699.4660227904</v>
      </c>
      <c r="O3758" s="54">
        <f t="shared" si="175"/>
        <v>5666699.4660227904</v>
      </c>
      <c r="P3758" s="103">
        <f t="shared" si="176"/>
        <v>3.7710390776392422E-5</v>
      </c>
      <c r="Q3758" s="6">
        <v>117</v>
      </c>
      <c r="R3758" s="6"/>
      <c r="S3758" s="6" t="s">
        <v>11</v>
      </c>
    </row>
    <row r="3759" spans="1:20" s="47" customFormat="1" ht="14" x14ac:dyDescent="0.15">
      <c r="A3759" s="8" t="s">
        <v>415</v>
      </c>
      <c r="B3759" s="114" t="s">
        <v>416</v>
      </c>
      <c r="C3759" s="40" t="s">
        <v>65</v>
      </c>
      <c r="D3759" s="6" t="s">
        <v>232</v>
      </c>
      <c r="E3759" s="7" t="s">
        <v>233</v>
      </c>
      <c r="F3759" s="6" t="s">
        <v>3998</v>
      </c>
      <c r="G3759" s="6" t="s">
        <v>68</v>
      </c>
      <c r="H3759" s="6" t="s">
        <v>38</v>
      </c>
      <c r="I3759" s="8" t="s">
        <v>39</v>
      </c>
      <c r="J3759" s="15" t="s">
        <v>7586</v>
      </c>
      <c r="K3759" s="7" t="s">
        <v>4000</v>
      </c>
      <c r="L3759" s="19">
        <v>5439173</v>
      </c>
      <c r="M3759" s="19">
        <f t="shared" si="177"/>
        <v>5439173</v>
      </c>
      <c r="N3759" s="11">
        <f>M3759*(1+VOTOS!$P$3%)^Q3759</f>
        <v>5536485.2938701864</v>
      </c>
      <c r="O3759" s="54">
        <f t="shared" si="175"/>
        <v>5536485.2938701864</v>
      </c>
      <c r="P3759" s="103">
        <f t="shared" si="176"/>
        <v>3.6843849795007793E-5</v>
      </c>
      <c r="Q3759" s="6">
        <v>147</v>
      </c>
      <c r="R3759" s="6"/>
      <c r="S3759" s="6" t="s">
        <v>11</v>
      </c>
      <c r="T3759" s="75"/>
    </row>
    <row r="3760" spans="1:20" s="47" customFormat="1" ht="14" x14ac:dyDescent="0.15">
      <c r="A3760" s="8" t="s">
        <v>415</v>
      </c>
      <c r="B3760" s="114" t="s">
        <v>416</v>
      </c>
      <c r="C3760" s="40" t="s">
        <v>65</v>
      </c>
      <c r="D3760" s="6" t="s">
        <v>232</v>
      </c>
      <c r="E3760" s="7" t="s">
        <v>233</v>
      </c>
      <c r="F3760" s="6" t="s">
        <v>3998</v>
      </c>
      <c r="G3760" s="6" t="s">
        <v>68</v>
      </c>
      <c r="H3760" s="6" t="s">
        <v>38</v>
      </c>
      <c r="I3760" s="8" t="s">
        <v>39</v>
      </c>
      <c r="J3760" s="15" t="s">
        <v>7586</v>
      </c>
      <c r="K3760" s="7" t="s">
        <v>2705</v>
      </c>
      <c r="L3760" s="19">
        <v>5290987</v>
      </c>
      <c r="M3760" s="19">
        <f t="shared" si="177"/>
        <v>5290987</v>
      </c>
      <c r="N3760" s="11">
        <f>M3760*(1+VOTOS!$P$3%)^Q3760</f>
        <v>5422153.3116779067</v>
      </c>
      <c r="O3760" s="54">
        <f t="shared" si="175"/>
        <v>5422153.3116779067</v>
      </c>
      <c r="P3760" s="103">
        <f t="shared" si="176"/>
        <v>3.6083000600064256E-5</v>
      </c>
      <c r="Q3760" s="6">
        <v>203</v>
      </c>
      <c r="R3760" s="6"/>
      <c r="S3760" s="6" t="s">
        <v>11</v>
      </c>
    </row>
    <row r="3761" spans="1:20" s="47" customFormat="1" ht="14" x14ac:dyDescent="0.15">
      <c r="A3761" s="8" t="s">
        <v>415</v>
      </c>
      <c r="B3761" s="114" t="s">
        <v>416</v>
      </c>
      <c r="C3761" s="40" t="s">
        <v>65</v>
      </c>
      <c r="D3761" s="6" t="s">
        <v>232</v>
      </c>
      <c r="E3761" s="7" t="s">
        <v>233</v>
      </c>
      <c r="F3761" s="6" t="s">
        <v>3998</v>
      </c>
      <c r="G3761" s="6" t="s">
        <v>68</v>
      </c>
      <c r="H3761" s="6" t="s">
        <v>38</v>
      </c>
      <c r="I3761" s="8" t="s">
        <v>39</v>
      </c>
      <c r="J3761" s="15" t="s">
        <v>7586</v>
      </c>
      <c r="K3761" s="7" t="s">
        <v>4306</v>
      </c>
      <c r="L3761" s="19">
        <v>5256006</v>
      </c>
      <c r="M3761" s="19">
        <f t="shared" si="177"/>
        <v>5256006</v>
      </c>
      <c r="N3761" s="11">
        <f>M3761*(1+VOTOS!$P$3%)^Q3761</f>
        <v>5403877.2013867376</v>
      </c>
      <c r="O3761" s="54">
        <f t="shared" si="175"/>
        <v>5403877.2013867376</v>
      </c>
      <c r="P3761" s="103">
        <f t="shared" si="176"/>
        <v>3.5961377905039608E-5</v>
      </c>
      <c r="Q3761" s="6">
        <v>230</v>
      </c>
      <c r="R3761" s="6"/>
      <c r="S3761" s="6" t="s">
        <v>11</v>
      </c>
    </row>
    <row r="3762" spans="1:20" s="47" customFormat="1" ht="14" x14ac:dyDescent="0.15">
      <c r="A3762" s="8" t="s">
        <v>415</v>
      </c>
      <c r="B3762" s="114" t="s">
        <v>416</v>
      </c>
      <c r="C3762" s="40" t="s">
        <v>65</v>
      </c>
      <c r="D3762" s="6" t="s">
        <v>232</v>
      </c>
      <c r="E3762" s="7" t="s">
        <v>233</v>
      </c>
      <c r="F3762" s="6" t="s">
        <v>3998</v>
      </c>
      <c r="G3762" s="6" t="s">
        <v>68</v>
      </c>
      <c r="H3762" s="6" t="s">
        <v>38</v>
      </c>
      <c r="I3762" s="8" t="s">
        <v>39</v>
      </c>
      <c r="J3762" s="15" t="s">
        <v>7586</v>
      </c>
      <c r="K3762" s="7" t="s">
        <v>4194</v>
      </c>
      <c r="L3762" s="19">
        <v>4443519</v>
      </c>
      <c r="M3762" s="19">
        <f t="shared" si="177"/>
        <v>4443519</v>
      </c>
      <c r="N3762" s="11">
        <f>M3762*(1+VOTOS!$P$3%)^Q3762</f>
        <v>4606161.4549388615</v>
      </c>
      <c r="O3762" s="54">
        <f t="shared" si="175"/>
        <v>4606161.4549388615</v>
      </c>
      <c r="P3762" s="103">
        <f t="shared" si="176"/>
        <v>3.0652789950551814E-5</v>
      </c>
      <c r="Q3762" s="6">
        <v>298</v>
      </c>
      <c r="R3762" s="6"/>
      <c r="S3762" s="6" t="s">
        <v>11</v>
      </c>
      <c r="T3762" s="75"/>
    </row>
    <row r="3763" spans="1:20" s="47" customFormat="1" ht="14" x14ac:dyDescent="0.15">
      <c r="A3763" s="8" t="s">
        <v>415</v>
      </c>
      <c r="B3763" s="114" t="s">
        <v>416</v>
      </c>
      <c r="C3763" s="40" t="s">
        <v>65</v>
      </c>
      <c r="D3763" s="6" t="s">
        <v>232</v>
      </c>
      <c r="E3763" s="7" t="s">
        <v>233</v>
      </c>
      <c r="F3763" s="6" t="s">
        <v>3998</v>
      </c>
      <c r="G3763" s="6" t="s">
        <v>68</v>
      </c>
      <c r="H3763" s="6" t="s">
        <v>38</v>
      </c>
      <c r="I3763" s="8" t="s">
        <v>39</v>
      </c>
      <c r="J3763" s="15" t="s">
        <v>7586</v>
      </c>
      <c r="K3763" s="7" t="s">
        <v>4477</v>
      </c>
      <c r="L3763" s="19">
        <v>4133400</v>
      </c>
      <c r="M3763" s="19">
        <f t="shared" si="177"/>
        <v>4133400</v>
      </c>
      <c r="N3763" s="11">
        <f>M3763*(1+VOTOS!$P$3%)^Q3763</f>
        <v>4264066.4545292389</v>
      </c>
      <c r="O3763" s="54">
        <f t="shared" si="175"/>
        <v>4264066.4545292389</v>
      </c>
      <c r="P3763" s="103">
        <f t="shared" si="176"/>
        <v>2.8376237924906574E-5</v>
      </c>
      <c r="Q3763" s="6">
        <v>258</v>
      </c>
      <c r="R3763" s="6"/>
      <c r="S3763" s="6" t="s">
        <v>11</v>
      </c>
      <c r="T3763" s="75"/>
    </row>
    <row r="3764" spans="1:20" s="47" customFormat="1" ht="14" x14ac:dyDescent="0.15">
      <c r="A3764" s="8" t="s">
        <v>415</v>
      </c>
      <c r="B3764" s="114" t="s">
        <v>416</v>
      </c>
      <c r="C3764" s="40" t="s">
        <v>65</v>
      </c>
      <c r="D3764" s="6" t="s">
        <v>232</v>
      </c>
      <c r="E3764" s="7" t="s">
        <v>233</v>
      </c>
      <c r="F3764" s="6" t="s">
        <v>3998</v>
      </c>
      <c r="G3764" s="6" t="s">
        <v>68</v>
      </c>
      <c r="H3764" s="6" t="s">
        <v>38</v>
      </c>
      <c r="I3764" s="8" t="s">
        <v>39</v>
      </c>
      <c r="J3764" s="15" t="s">
        <v>7586</v>
      </c>
      <c r="K3764" s="7" t="s">
        <v>4476</v>
      </c>
      <c r="L3764" s="19">
        <v>2738579</v>
      </c>
      <c r="M3764" s="19">
        <f t="shared" si="177"/>
        <v>2738579</v>
      </c>
      <c r="N3764" s="11">
        <f>M3764*(1+VOTOS!$P$3%)^Q3764</f>
        <v>2834368.5692974534</v>
      </c>
      <c r="O3764" s="54">
        <f t="shared" si="175"/>
        <v>2834368.5692974534</v>
      </c>
      <c r="P3764" s="103">
        <f t="shared" si="176"/>
        <v>1.8861975475037729E-5</v>
      </c>
      <c r="Q3764" s="6">
        <v>285</v>
      </c>
      <c r="R3764" s="6"/>
      <c r="S3764" s="6" t="s">
        <v>11</v>
      </c>
      <c r="T3764" s="75"/>
    </row>
    <row r="3765" spans="1:20" s="47" customFormat="1" ht="14" x14ac:dyDescent="0.15">
      <c r="A3765" s="8" t="s">
        <v>415</v>
      </c>
      <c r="B3765" s="114" t="s">
        <v>416</v>
      </c>
      <c r="C3765" s="40" t="s">
        <v>65</v>
      </c>
      <c r="D3765" s="6" t="s">
        <v>232</v>
      </c>
      <c r="E3765" s="7" t="s">
        <v>233</v>
      </c>
      <c r="F3765" s="6" t="s">
        <v>3998</v>
      </c>
      <c r="G3765" s="6" t="s">
        <v>68</v>
      </c>
      <c r="H3765" s="6" t="s">
        <v>38</v>
      </c>
      <c r="I3765" s="8" t="s">
        <v>39</v>
      </c>
      <c r="J3765" s="15" t="s">
        <v>7586</v>
      </c>
      <c r="K3765" s="17" t="s">
        <v>9</v>
      </c>
      <c r="L3765" s="19">
        <v>-679350</v>
      </c>
      <c r="M3765" s="19">
        <f t="shared" si="177"/>
        <v>0</v>
      </c>
      <c r="N3765" s="11">
        <f>M3765*(1+VOTOS!$P$3%)^Q3765</f>
        <v>0</v>
      </c>
      <c r="O3765" s="54">
        <f t="shared" si="175"/>
        <v>-679350</v>
      </c>
      <c r="P3765" s="103">
        <f t="shared" si="176"/>
        <v>-4.5208951220281919E-6</v>
      </c>
      <c r="Q3765" s="6">
        <v>0</v>
      </c>
      <c r="R3765" s="6"/>
      <c r="S3765" s="6" t="s">
        <v>11</v>
      </c>
      <c r="T3765" s="75"/>
    </row>
    <row r="3766" spans="1:20" s="47" customFormat="1" ht="14" x14ac:dyDescent="0.15">
      <c r="A3766" s="8" t="s">
        <v>415</v>
      </c>
      <c r="B3766" s="114" t="s">
        <v>416</v>
      </c>
      <c r="C3766" s="40" t="s">
        <v>65</v>
      </c>
      <c r="D3766" s="6" t="s">
        <v>236</v>
      </c>
      <c r="E3766" s="7" t="s">
        <v>237</v>
      </c>
      <c r="F3766" s="6" t="s">
        <v>2939</v>
      </c>
      <c r="G3766" s="6" t="s">
        <v>4936</v>
      </c>
      <c r="H3766" s="6" t="s">
        <v>38</v>
      </c>
      <c r="I3766" s="8" t="s">
        <v>39</v>
      </c>
      <c r="J3766" s="15" t="s">
        <v>7586</v>
      </c>
      <c r="K3766" s="7" t="s">
        <v>4482</v>
      </c>
      <c r="L3766" s="19">
        <v>15198636</v>
      </c>
      <c r="M3766" s="19">
        <f t="shared" si="177"/>
        <v>15198636</v>
      </c>
      <c r="N3766" s="11">
        <f>M3766*(1+VOTOS!$P$3%)^Q3766</f>
        <v>15325671.053492703</v>
      </c>
      <c r="O3766" s="54">
        <f t="shared" si="175"/>
        <v>15325671.053492703</v>
      </c>
      <c r="P3766" s="103">
        <f t="shared" si="176"/>
        <v>1.0198829985654495E-4</v>
      </c>
      <c r="Q3766" s="6">
        <v>69</v>
      </c>
      <c r="R3766" s="6"/>
      <c r="S3766" s="6" t="s">
        <v>11</v>
      </c>
    </row>
    <row r="3767" spans="1:20" s="47" customFormat="1" ht="14" x14ac:dyDescent="0.15">
      <c r="A3767" s="8" t="s">
        <v>415</v>
      </c>
      <c r="B3767" s="114" t="s">
        <v>416</v>
      </c>
      <c r="C3767" s="40" t="s">
        <v>65</v>
      </c>
      <c r="D3767" s="6" t="s">
        <v>236</v>
      </c>
      <c r="E3767" s="7" t="s">
        <v>237</v>
      </c>
      <c r="F3767" s="6" t="s">
        <v>2939</v>
      </c>
      <c r="G3767" s="6" t="s">
        <v>4936</v>
      </c>
      <c r="H3767" s="6" t="s">
        <v>38</v>
      </c>
      <c r="I3767" s="8" t="s">
        <v>39</v>
      </c>
      <c r="J3767" s="15" t="s">
        <v>7586</v>
      </c>
      <c r="K3767" s="7" t="s">
        <v>2941</v>
      </c>
      <c r="L3767" s="19">
        <v>12014240</v>
      </c>
      <c r="M3767" s="19">
        <f t="shared" si="177"/>
        <v>12014240</v>
      </c>
      <c r="N3767" s="11">
        <f>M3767*(1+VOTOS!$P$3%)^Q3767</f>
        <v>12024389.365519611</v>
      </c>
      <c r="O3767" s="54">
        <f t="shared" si="175"/>
        <v>12024389.365519611</v>
      </c>
      <c r="P3767" s="103">
        <f t="shared" si="176"/>
        <v>8.0019140690285235E-5</v>
      </c>
      <c r="Q3767" s="6">
        <v>7</v>
      </c>
      <c r="R3767" s="6"/>
      <c r="S3767" s="6" t="s">
        <v>11</v>
      </c>
    </row>
    <row r="3768" spans="1:20" s="47" customFormat="1" ht="14" x14ac:dyDescent="0.15">
      <c r="A3768" s="8" t="s">
        <v>415</v>
      </c>
      <c r="B3768" s="114" t="s">
        <v>416</v>
      </c>
      <c r="C3768" s="40" t="s">
        <v>65</v>
      </c>
      <c r="D3768" s="6" t="s">
        <v>236</v>
      </c>
      <c r="E3768" s="7" t="s">
        <v>237</v>
      </c>
      <c r="F3768" s="6" t="s">
        <v>2939</v>
      </c>
      <c r="G3768" s="6" t="s">
        <v>4936</v>
      </c>
      <c r="H3768" s="6" t="s">
        <v>38</v>
      </c>
      <c r="I3768" s="8" t="s">
        <v>39</v>
      </c>
      <c r="J3768" s="15" t="s">
        <v>7586</v>
      </c>
      <c r="K3768" s="7" t="s">
        <v>2940</v>
      </c>
      <c r="L3768" s="19">
        <v>6257084</v>
      </c>
      <c r="M3768" s="19">
        <f t="shared" si="177"/>
        <v>6257084</v>
      </c>
      <c r="N3768" s="11">
        <f>M3768*(1+VOTOS!$P$3%)^Q3768</f>
        <v>6262369.8468453195</v>
      </c>
      <c r="O3768" s="54">
        <f t="shared" si="175"/>
        <v>6262369.8468453195</v>
      </c>
      <c r="P3768" s="103">
        <f t="shared" si="176"/>
        <v>4.1674420097062539E-5</v>
      </c>
      <c r="Q3768" s="6">
        <v>7</v>
      </c>
      <c r="R3768" s="6"/>
      <c r="S3768" s="6" t="s">
        <v>11</v>
      </c>
    </row>
    <row r="3769" spans="1:20" s="47" customFormat="1" ht="14" x14ac:dyDescent="0.15">
      <c r="A3769" s="8" t="s">
        <v>415</v>
      </c>
      <c r="B3769" s="114" t="s">
        <v>416</v>
      </c>
      <c r="C3769" s="40" t="s">
        <v>65</v>
      </c>
      <c r="D3769" s="6" t="s">
        <v>236</v>
      </c>
      <c r="E3769" s="7" t="s">
        <v>237</v>
      </c>
      <c r="F3769" s="6" t="s">
        <v>2939</v>
      </c>
      <c r="G3769" s="6" t="s">
        <v>4936</v>
      </c>
      <c r="H3769" s="6" t="s">
        <v>38</v>
      </c>
      <c r="I3769" s="8" t="s">
        <v>39</v>
      </c>
      <c r="J3769" s="15" t="s">
        <v>7586</v>
      </c>
      <c r="K3769" s="7" t="s">
        <v>4953</v>
      </c>
      <c r="L3769" s="19">
        <v>15348472</v>
      </c>
      <c r="M3769" s="19">
        <f t="shared" si="177"/>
        <v>0</v>
      </c>
      <c r="N3769" s="11">
        <f>M3769*(1+VOTOS!$P$3%)^Q3769</f>
        <v>0</v>
      </c>
      <c r="O3769" s="54">
        <f t="shared" si="175"/>
        <v>15348472</v>
      </c>
      <c r="P3769" s="103">
        <f t="shared" si="176"/>
        <v>1.0214003414349934E-4</v>
      </c>
      <c r="Q3769" s="6">
        <v>0</v>
      </c>
      <c r="R3769" s="6"/>
      <c r="S3769" s="6" t="s">
        <v>11</v>
      </c>
    </row>
    <row r="3770" spans="1:20" s="47" customFormat="1" ht="14" x14ac:dyDescent="0.15">
      <c r="A3770" s="8" t="s">
        <v>415</v>
      </c>
      <c r="B3770" s="114" t="s">
        <v>416</v>
      </c>
      <c r="C3770" s="40" t="s">
        <v>65</v>
      </c>
      <c r="D3770" s="6" t="s">
        <v>236</v>
      </c>
      <c r="E3770" s="7" t="s">
        <v>237</v>
      </c>
      <c r="F3770" s="6" t="s">
        <v>2939</v>
      </c>
      <c r="G3770" s="6" t="s">
        <v>4936</v>
      </c>
      <c r="H3770" s="6" t="s">
        <v>38</v>
      </c>
      <c r="I3770" s="8" t="s">
        <v>39</v>
      </c>
      <c r="J3770" s="15" t="s">
        <v>7586</v>
      </c>
      <c r="K3770" s="7" t="s">
        <v>4952</v>
      </c>
      <c r="L3770" s="19">
        <v>13061015</v>
      </c>
      <c r="M3770" s="19">
        <f t="shared" si="177"/>
        <v>0</v>
      </c>
      <c r="N3770" s="11">
        <f>M3770*(1+VOTOS!$P$3%)^Q3770</f>
        <v>0</v>
      </c>
      <c r="O3770" s="54">
        <f t="shared" si="175"/>
        <v>13061015</v>
      </c>
      <c r="P3770" s="103">
        <f t="shared" si="176"/>
        <v>8.6917610954937867E-5</v>
      </c>
      <c r="Q3770" s="6">
        <v>0</v>
      </c>
      <c r="R3770" s="6"/>
      <c r="S3770" s="6" t="s">
        <v>11</v>
      </c>
    </row>
    <row r="3771" spans="1:20" s="47" customFormat="1" ht="14" x14ac:dyDescent="0.15">
      <c r="A3771" s="8" t="s">
        <v>415</v>
      </c>
      <c r="B3771" s="114" t="s">
        <v>416</v>
      </c>
      <c r="C3771" s="40" t="s">
        <v>65</v>
      </c>
      <c r="D3771" s="6" t="s">
        <v>236</v>
      </c>
      <c r="E3771" s="7" t="s">
        <v>237</v>
      </c>
      <c r="F3771" s="6" t="s">
        <v>2939</v>
      </c>
      <c r="G3771" s="6" t="s">
        <v>4936</v>
      </c>
      <c r="H3771" s="6" t="s">
        <v>38</v>
      </c>
      <c r="I3771" s="8" t="s">
        <v>39</v>
      </c>
      <c r="J3771" s="15" t="s">
        <v>7586</v>
      </c>
      <c r="K3771" s="7" t="s">
        <v>4483</v>
      </c>
      <c r="L3771" s="19">
        <v>9693374</v>
      </c>
      <c r="M3771" s="19">
        <f t="shared" si="177"/>
        <v>9693374</v>
      </c>
      <c r="N3771" s="11">
        <f>M3771*(1+VOTOS!$P$3%)^Q3771</f>
        <v>9739085.2132862136</v>
      </c>
      <c r="O3771" s="54">
        <f t="shared" si="175"/>
        <v>9739085.2132862136</v>
      </c>
      <c r="P3771" s="103">
        <f t="shared" si="176"/>
        <v>6.4811044135957218E-5</v>
      </c>
      <c r="Q3771" s="6">
        <v>39</v>
      </c>
      <c r="R3771" s="6"/>
      <c r="S3771" s="6" t="s">
        <v>11</v>
      </c>
    </row>
    <row r="3772" spans="1:20" s="47" customFormat="1" ht="14" x14ac:dyDescent="0.15">
      <c r="A3772" s="8" t="s">
        <v>415</v>
      </c>
      <c r="B3772" s="114" t="s">
        <v>416</v>
      </c>
      <c r="C3772" s="40" t="s">
        <v>65</v>
      </c>
      <c r="D3772" s="6" t="s">
        <v>236</v>
      </c>
      <c r="E3772" s="7" t="s">
        <v>237</v>
      </c>
      <c r="F3772" s="6" t="s">
        <v>2939</v>
      </c>
      <c r="G3772" s="6" t="s">
        <v>4936</v>
      </c>
      <c r="H3772" s="6" t="s">
        <v>38</v>
      </c>
      <c r="I3772" s="8" t="s">
        <v>39</v>
      </c>
      <c r="J3772" s="15" t="s">
        <v>7586</v>
      </c>
      <c r="K3772" s="7" t="s">
        <v>4484</v>
      </c>
      <c r="L3772" s="19">
        <v>9293624</v>
      </c>
      <c r="M3772" s="19">
        <f t="shared" si="177"/>
        <v>9293624</v>
      </c>
      <c r="N3772" s="11">
        <f>M3772*(1+VOTOS!$P$3%)^Q3772</f>
        <v>9308209.7982090432</v>
      </c>
      <c r="O3772" s="54">
        <f t="shared" si="175"/>
        <v>9308209.7982090432</v>
      </c>
      <c r="P3772" s="103">
        <f t="shared" si="176"/>
        <v>6.1943681859922393E-5</v>
      </c>
      <c r="Q3772" s="6">
        <v>13</v>
      </c>
      <c r="R3772" s="6"/>
      <c r="S3772" s="6" t="s">
        <v>11</v>
      </c>
    </row>
    <row r="3773" spans="1:20" s="47" customFormat="1" ht="14" x14ac:dyDescent="0.15">
      <c r="A3773" s="8" t="s">
        <v>415</v>
      </c>
      <c r="B3773" s="114" t="s">
        <v>416</v>
      </c>
      <c r="C3773" s="40" t="s">
        <v>65</v>
      </c>
      <c r="D3773" s="6" t="s">
        <v>236</v>
      </c>
      <c r="E3773" s="7" t="s">
        <v>237</v>
      </c>
      <c r="F3773" s="6" t="s">
        <v>2939</v>
      </c>
      <c r="G3773" s="6" t="s">
        <v>4936</v>
      </c>
      <c r="H3773" s="6" t="s">
        <v>38</v>
      </c>
      <c r="I3773" s="8" t="s">
        <v>39</v>
      </c>
      <c r="J3773" s="15" t="s">
        <v>7586</v>
      </c>
      <c r="K3773" s="7" t="s">
        <v>4481</v>
      </c>
      <c r="L3773" s="19">
        <v>8969880</v>
      </c>
      <c r="M3773" s="19">
        <f t="shared" si="177"/>
        <v>8969880</v>
      </c>
      <c r="N3773" s="11">
        <f>M3773*(1+VOTOS!$P$3%)^Q3773</f>
        <v>9076550.2969317026</v>
      </c>
      <c r="O3773" s="54">
        <f t="shared" si="175"/>
        <v>9076550.2969317026</v>
      </c>
      <c r="P3773" s="103">
        <f t="shared" si="176"/>
        <v>6.0402048961863645E-5</v>
      </c>
      <c r="Q3773" s="6">
        <v>98</v>
      </c>
      <c r="R3773" s="6"/>
      <c r="S3773" s="6" t="s">
        <v>11</v>
      </c>
      <c r="T3773" s="75"/>
    </row>
    <row r="3774" spans="1:20" s="47" customFormat="1" ht="14" x14ac:dyDescent="0.15">
      <c r="A3774" s="8" t="s">
        <v>415</v>
      </c>
      <c r="B3774" s="114" t="s">
        <v>416</v>
      </c>
      <c r="C3774" s="40" t="s">
        <v>65</v>
      </c>
      <c r="D3774" s="6" t="s">
        <v>236</v>
      </c>
      <c r="E3774" s="7" t="s">
        <v>237</v>
      </c>
      <c r="F3774" s="6" t="s">
        <v>2939</v>
      </c>
      <c r="G3774" s="6" t="s">
        <v>4936</v>
      </c>
      <c r="H3774" s="6" t="s">
        <v>38</v>
      </c>
      <c r="I3774" s="8" t="s">
        <v>39</v>
      </c>
      <c r="J3774" s="15" t="s">
        <v>7586</v>
      </c>
      <c r="K3774" s="7" t="s">
        <v>4480</v>
      </c>
      <c r="L3774" s="19">
        <v>8223240</v>
      </c>
      <c r="M3774" s="19">
        <f t="shared" si="177"/>
        <v>8223240</v>
      </c>
      <c r="N3774" s="11">
        <f>M3774*(1+VOTOS!$P$3%)^Q3774</f>
        <v>8321031.2137665888</v>
      </c>
      <c r="O3774" s="54">
        <f t="shared" si="175"/>
        <v>8321031.2137665888</v>
      </c>
      <c r="P3774" s="103">
        <f t="shared" si="176"/>
        <v>5.5374268675295054E-5</v>
      </c>
      <c r="Q3774" s="6">
        <v>98</v>
      </c>
      <c r="R3774" s="6"/>
      <c r="S3774" s="6" t="s">
        <v>11</v>
      </c>
      <c r="T3774" s="75"/>
    </row>
    <row r="3775" spans="1:20" s="47" customFormat="1" ht="14" x14ac:dyDescent="0.15">
      <c r="A3775" s="8" t="s">
        <v>415</v>
      </c>
      <c r="B3775" s="114" t="s">
        <v>416</v>
      </c>
      <c r="C3775" s="40" t="s">
        <v>65</v>
      </c>
      <c r="D3775" s="6" t="s">
        <v>236</v>
      </c>
      <c r="E3775" s="7" t="s">
        <v>237</v>
      </c>
      <c r="F3775" s="6" t="s">
        <v>2939</v>
      </c>
      <c r="G3775" s="6" t="s">
        <v>4936</v>
      </c>
      <c r="H3775" s="6" t="s">
        <v>38</v>
      </c>
      <c r="I3775" s="8" t="s">
        <v>39</v>
      </c>
      <c r="J3775" s="15" t="s">
        <v>7586</v>
      </c>
      <c r="K3775" s="7" t="s">
        <v>4485</v>
      </c>
      <c r="L3775" s="19">
        <v>3649223</v>
      </c>
      <c r="M3775" s="19">
        <f t="shared" si="177"/>
        <v>3649223</v>
      </c>
      <c r="N3775" s="11">
        <f>M3775*(1+VOTOS!$P$3%)^Q3775</f>
        <v>3654950.2416333822</v>
      </c>
      <c r="O3775" s="54">
        <f t="shared" si="175"/>
        <v>3654950.2416333822</v>
      </c>
      <c r="P3775" s="103">
        <f t="shared" si="176"/>
        <v>2.4322730137125366E-5</v>
      </c>
      <c r="Q3775" s="6">
        <v>13</v>
      </c>
      <c r="R3775" s="6"/>
      <c r="S3775" s="6" t="s">
        <v>11</v>
      </c>
      <c r="T3775" s="75"/>
    </row>
    <row r="3776" spans="1:20" s="47" customFormat="1" ht="14" x14ac:dyDescent="0.15">
      <c r="A3776" s="8" t="s">
        <v>415</v>
      </c>
      <c r="B3776" s="114" t="s">
        <v>416</v>
      </c>
      <c r="C3776" s="40" t="s">
        <v>65</v>
      </c>
      <c r="D3776" s="6" t="s">
        <v>236</v>
      </c>
      <c r="E3776" s="7" t="s">
        <v>237</v>
      </c>
      <c r="F3776" s="6" t="s">
        <v>2939</v>
      </c>
      <c r="G3776" s="6" t="s">
        <v>4936</v>
      </c>
      <c r="H3776" s="6" t="s">
        <v>38</v>
      </c>
      <c r="I3776" s="8" t="s">
        <v>39</v>
      </c>
      <c r="J3776" s="15" t="s">
        <v>7586</v>
      </c>
      <c r="K3776" s="7" t="s">
        <v>2941</v>
      </c>
      <c r="L3776" s="19">
        <v>3478188</v>
      </c>
      <c r="M3776" s="19">
        <f t="shared" si="177"/>
        <v>3478188</v>
      </c>
      <c r="N3776" s="11">
        <f>M3776*(1+VOTOS!$P$3%)^Q3776</f>
        <v>3481126.2966677812</v>
      </c>
      <c r="O3776" s="54">
        <f t="shared" si="175"/>
        <v>3481126.2966677812</v>
      </c>
      <c r="P3776" s="103">
        <f t="shared" si="176"/>
        <v>2.3165977616500234E-5</v>
      </c>
      <c r="Q3776" s="6">
        <v>7</v>
      </c>
      <c r="R3776" s="6"/>
      <c r="S3776" s="6" t="s">
        <v>11</v>
      </c>
      <c r="T3776" s="75"/>
    </row>
    <row r="3777" spans="1:20" s="47" customFormat="1" ht="14" x14ac:dyDescent="0.15">
      <c r="A3777" s="8" t="s">
        <v>415</v>
      </c>
      <c r="B3777" s="114" t="s">
        <v>416</v>
      </c>
      <c r="C3777" s="40" t="s">
        <v>65</v>
      </c>
      <c r="D3777" s="6" t="s">
        <v>236</v>
      </c>
      <c r="E3777" s="7" t="s">
        <v>237</v>
      </c>
      <c r="F3777" s="6" t="s">
        <v>2939</v>
      </c>
      <c r="G3777" s="6" t="s">
        <v>4936</v>
      </c>
      <c r="H3777" s="6" t="s">
        <v>38</v>
      </c>
      <c r="I3777" s="8" t="s">
        <v>39</v>
      </c>
      <c r="J3777" s="15" t="s">
        <v>7586</v>
      </c>
      <c r="K3777" s="7" t="s">
        <v>2940</v>
      </c>
      <c r="L3777" s="19">
        <v>1811460</v>
      </c>
      <c r="M3777" s="19">
        <f t="shared" si="177"/>
        <v>1811460</v>
      </c>
      <c r="N3777" s="11">
        <f>M3777*(1+VOTOS!$P$3%)^Q3777</f>
        <v>1812990.2815379212</v>
      </c>
      <c r="O3777" s="54">
        <f t="shared" si="175"/>
        <v>1812990.2815379212</v>
      </c>
      <c r="P3777" s="103">
        <f t="shared" si="176"/>
        <v>1.2064972282460154E-5</v>
      </c>
      <c r="Q3777" s="6">
        <v>7</v>
      </c>
      <c r="R3777" s="6"/>
      <c r="S3777" s="6" t="s">
        <v>11</v>
      </c>
      <c r="T3777" s="75"/>
    </row>
    <row r="3778" spans="1:20" s="47" customFormat="1" ht="14" x14ac:dyDescent="0.15">
      <c r="A3778" s="8" t="s">
        <v>415</v>
      </c>
      <c r="B3778" s="114" t="s">
        <v>416</v>
      </c>
      <c r="C3778" s="40" t="s">
        <v>65</v>
      </c>
      <c r="D3778" s="6" t="s">
        <v>236</v>
      </c>
      <c r="E3778" s="7" t="s">
        <v>237</v>
      </c>
      <c r="F3778" s="6" t="s">
        <v>2939</v>
      </c>
      <c r="G3778" s="6" t="s">
        <v>4936</v>
      </c>
      <c r="H3778" s="6" t="s">
        <v>38</v>
      </c>
      <c r="I3778" s="8" t="s">
        <v>39</v>
      </c>
      <c r="J3778" s="15" t="s">
        <v>7586</v>
      </c>
      <c r="K3778" s="7" t="s">
        <v>4952</v>
      </c>
      <c r="L3778" s="19">
        <v>2265566</v>
      </c>
      <c r="M3778" s="19">
        <f t="shared" si="177"/>
        <v>0</v>
      </c>
      <c r="N3778" s="11">
        <f>M3778*(1+VOTOS!$P$3%)^Q3778</f>
        <v>0</v>
      </c>
      <c r="O3778" s="54">
        <f t="shared" si="175"/>
        <v>2265566</v>
      </c>
      <c r="P3778" s="103">
        <f t="shared" si="176"/>
        <v>1.5076744355682522E-5</v>
      </c>
      <c r="Q3778" s="6">
        <v>0</v>
      </c>
      <c r="R3778" s="6"/>
      <c r="S3778" s="6" t="s">
        <v>11</v>
      </c>
      <c r="T3778" s="75"/>
    </row>
    <row r="3779" spans="1:20" s="47" customFormat="1" ht="14" x14ac:dyDescent="0.15">
      <c r="A3779" s="8" t="s">
        <v>415</v>
      </c>
      <c r="B3779" s="114" t="s">
        <v>416</v>
      </c>
      <c r="C3779" s="40" t="s">
        <v>65</v>
      </c>
      <c r="D3779" s="6" t="s">
        <v>236</v>
      </c>
      <c r="E3779" s="7" t="s">
        <v>237</v>
      </c>
      <c r="F3779" s="6" t="s">
        <v>2939</v>
      </c>
      <c r="G3779" s="6" t="s">
        <v>4936</v>
      </c>
      <c r="H3779" s="6" t="s">
        <v>38</v>
      </c>
      <c r="I3779" s="8" t="s">
        <v>39</v>
      </c>
      <c r="J3779" s="15" t="s">
        <v>7586</v>
      </c>
      <c r="K3779" s="7" t="s">
        <v>4953</v>
      </c>
      <c r="L3779" s="19">
        <v>1815492</v>
      </c>
      <c r="M3779" s="19">
        <f t="shared" si="177"/>
        <v>0</v>
      </c>
      <c r="N3779" s="11">
        <f>M3779*(1+VOTOS!$P$3%)^Q3779</f>
        <v>0</v>
      </c>
      <c r="O3779" s="54">
        <f t="shared" si="175"/>
        <v>1815492</v>
      </c>
      <c r="P3779" s="103">
        <f t="shared" si="176"/>
        <v>1.2081620559183345E-5</v>
      </c>
      <c r="Q3779" s="6">
        <v>0</v>
      </c>
      <c r="R3779" s="6"/>
      <c r="S3779" s="6" t="s">
        <v>11</v>
      </c>
      <c r="T3779" s="75"/>
    </row>
    <row r="3780" spans="1:20" s="47" customFormat="1" ht="14" x14ac:dyDescent="0.15">
      <c r="A3780" s="8" t="s">
        <v>415</v>
      </c>
      <c r="B3780" s="114" t="s">
        <v>416</v>
      </c>
      <c r="C3780" s="40" t="s">
        <v>65</v>
      </c>
      <c r="D3780" s="6" t="s">
        <v>236</v>
      </c>
      <c r="E3780" s="7" t="s">
        <v>237</v>
      </c>
      <c r="F3780" s="6" t="s">
        <v>2939</v>
      </c>
      <c r="G3780" s="6" t="s">
        <v>4936</v>
      </c>
      <c r="H3780" s="6" t="s">
        <v>38</v>
      </c>
      <c r="I3780" s="8" t="s">
        <v>39</v>
      </c>
      <c r="J3780" s="15" t="s">
        <v>7586</v>
      </c>
      <c r="K3780" s="17" t="s">
        <v>7602</v>
      </c>
      <c r="L3780" s="19">
        <v>8225125</v>
      </c>
      <c r="M3780" s="19">
        <f t="shared" si="177"/>
        <v>0</v>
      </c>
      <c r="N3780" s="11">
        <f>M3780*(1+VOTOS!$P$3%)^Q3780</f>
        <v>0</v>
      </c>
      <c r="O3780" s="54">
        <f t="shared" si="175"/>
        <v>8225125</v>
      </c>
      <c r="P3780" s="103">
        <f t="shared" si="176"/>
        <v>5.473603811080022E-5</v>
      </c>
      <c r="Q3780" s="6">
        <v>0</v>
      </c>
      <c r="R3780" s="6"/>
      <c r="S3780" s="6" t="s">
        <v>11</v>
      </c>
      <c r="T3780" s="75"/>
    </row>
    <row r="3781" spans="1:20" s="47" customFormat="1" ht="14" x14ac:dyDescent="0.15">
      <c r="A3781" s="8" t="s">
        <v>415</v>
      </c>
      <c r="B3781" s="114" t="s">
        <v>416</v>
      </c>
      <c r="C3781" s="40" t="s">
        <v>65</v>
      </c>
      <c r="D3781" s="6" t="s">
        <v>236</v>
      </c>
      <c r="E3781" s="7" t="s">
        <v>237</v>
      </c>
      <c r="F3781" s="6" t="s">
        <v>2939</v>
      </c>
      <c r="G3781" s="6" t="s">
        <v>4936</v>
      </c>
      <c r="H3781" s="6" t="s">
        <v>38</v>
      </c>
      <c r="I3781" s="8" t="s">
        <v>39</v>
      </c>
      <c r="J3781" s="15" t="s">
        <v>7586</v>
      </c>
      <c r="K3781" s="17" t="s">
        <v>7603</v>
      </c>
      <c r="L3781" s="19">
        <v>-15348472</v>
      </c>
      <c r="M3781" s="19">
        <f t="shared" si="177"/>
        <v>0</v>
      </c>
      <c r="N3781" s="11">
        <f>M3781*(1+VOTOS!$P$3%)^Q3781</f>
        <v>0</v>
      </c>
      <c r="O3781" s="54">
        <f t="shared" si="175"/>
        <v>-15348472</v>
      </c>
      <c r="P3781" s="103">
        <f t="shared" si="176"/>
        <v>-1.0214003414349934E-4</v>
      </c>
      <c r="Q3781" s="6">
        <v>0</v>
      </c>
      <c r="R3781" s="6"/>
      <c r="S3781" s="6" t="s">
        <v>11</v>
      </c>
      <c r="T3781" s="75"/>
    </row>
    <row r="3782" spans="1:20" s="47" customFormat="1" ht="14" x14ac:dyDescent="0.15">
      <c r="A3782" s="8" t="s">
        <v>415</v>
      </c>
      <c r="B3782" s="114" t="s">
        <v>416</v>
      </c>
      <c r="C3782" s="40" t="s">
        <v>65</v>
      </c>
      <c r="D3782" s="6" t="s">
        <v>722</v>
      </c>
      <c r="E3782" s="7" t="s">
        <v>723</v>
      </c>
      <c r="F3782" s="6" t="s">
        <v>2942</v>
      </c>
      <c r="G3782" s="6" t="s">
        <v>102</v>
      </c>
      <c r="H3782" s="6" t="s">
        <v>38</v>
      </c>
      <c r="I3782" s="8" t="s">
        <v>39</v>
      </c>
      <c r="J3782" s="15" t="s">
        <v>7586</v>
      </c>
      <c r="K3782" s="7" t="s">
        <v>1343</v>
      </c>
      <c r="L3782" s="19">
        <v>496311</v>
      </c>
      <c r="M3782" s="19">
        <f t="shared" si="177"/>
        <v>496311</v>
      </c>
      <c r="N3782" s="11">
        <f>M3782*(1+VOTOS!$P$3%)^Q3782</f>
        <v>499916.27969090635</v>
      </c>
      <c r="O3782" s="54">
        <f t="shared" si="175"/>
        <v>499916.27969090635</v>
      </c>
      <c r="P3782" s="103">
        <f t="shared" si="176"/>
        <v>3.3268110256526085E-6</v>
      </c>
      <c r="Q3782" s="6">
        <v>60</v>
      </c>
      <c r="R3782" s="6"/>
      <c r="S3782" s="6" t="s">
        <v>11</v>
      </c>
      <c r="T3782" s="75"/>
    </row>
    <row r="3783" spans="1:20" s="47" customFormat="1" ht="14" x14ac:dyDescent="0.15">
      <c r="A3783" s="8" t="s">
        <v>415</v>
      </c>
      <c r="B3783" s="114" t="s">
        <v>416</v>
      </c>
      <c r="C3783" s="40" t="s">
        <v>65</v>
      </c>
      <c r="D3783" s="6" t="s">
        <v>722</v>
      </c>
      <c r="E3783" s="7" t="s">
        <v>723</v>
      </c>
      <c r="F3783" s="6" t="s">
        <v>2942</v>
      </c>
      <c r="G3783" s="6" t="s">
        <v>102</v>
      </c>
      <c r="H3783" s="6" t="s">
        <v>38</v>
      </c>
      <c r="I3783" s="8" t="s">
        <v>39</v>
      </c>
      <c r="J3783" s="15" t="s">
        <v>7586</v>
      </c>
      <c r="K3783" s="7" t="s">
        <v>4074</v>
      </c>
      <c r="L3783" s="19">
        <v>460751</v>
      </c>
      <c r="M3783" s="19">
        <f t="shared" si="177"/>
        <v>460751</v>
      </c>
      <c r="N3783" s="11">
        <f>M3783*(1+VOTOS!$P$3%)^Q3783</f>
        <v>467300.10149290238</v>
      </c>
      <c r="O3783" s="54">
        <f t="shared" ref="O3783:O3846" si="178">+IF(N3783&gt;0,N3783,L3783)</f>
        <v>467300.10149290238</v>
      </c>
      <c r="P3783" s="103">
        <f t="shared" ref="P3783:P3846" si="179">+O3783/$O$4</f>
        <v>3.1097589598329893E-6</v>
      </c>
      <c r="Q3783" s="6">
        <v>117</v>
      </c>
      <c r="R3783" s="6"/>
      <c r="S3783" s="6" t="s">
        <v>11</v>
      </c>
      <c r="T3783" s="75"/>
    </row>
    <row r="3784" spans="1:20" s="47" customFormat="1" ht="14" x14ac:dyDescent="0.15">
      <c r="A3784" s="8" t="s">
        <v>415</v>
      </c>
      <c r="B3784" s="114" t="s">
        <v>416</v>
      </c>
      <c r="C3784" s="40" t="s">
        <v>65</v>
      </c>
      <c r="D3784" s="6" t="s">
        <v>722</v>
      </c>
      <c r="E3784" s="7" t="s">
        <v>723</v>
      </c>
      <c r="F3784" s="6" t="s">
        <v>2942</v>
      </c>
      <c r="G3784" s="6" t="s">
        <v>102</v>
      </c>
      <c r="H3784" s="6" t="s">
        <v>38</v>
      </c>
      <c r="I3784" s="8" t="s">
        <v>39</v>
      </c>
      <c r="J3784" s="15" t="s">
        <v>7586</v>
      </c>
      <c r="K3784" s="7" t="s">
        <v>1335</v>
      </c>
      <c r="L3784" s="19">
        <v>439214</v>
      </c>
      <c r="M3784" s="19">
        <f t="shared" si="177"/>
        <v>439214</v>
      </c>
      <c r="N3784" s="11">
        <f>M3784*(1+VOTOS!$P$3%)^Q3784</f>
        <v>446156.09380916541</v>
      </c>
      <c r="O3784" s="54">
        <f t="shared" si="178"/>
        <v>446156.09380916541</v>
      </c>
      <c r="P3784" s="103">
        <f t="shared" si="179"/>
        <v>2.9690511638551675E-6</v>
      </c>
      <c r="Q3784" s="6">
        <v>130</v>
      </c>
      <c r="R3784" s="6"/>
      <c r="S3784" s="6" t="s">
        <v>11</v>
      </c>
      <c r="T3784" s="75"/>
    </row>
    <row r="3785" spans="1:20" s="47" customFormat="1" ht="14" x14ac:dyDescent="0.15">
      <c r="A3785" s="8" t="s">
        <v>415</v>
      </c>
      <c r="B3785" s="114" t="s">
        <v>416</v>
      </c>
      <c r="C3785" s="40" t="s">
        <v>65</v>
      </c>
      <c r="D3785" s="6" t="s">
        <v>722</v>
      </c>
      <c r="E3785" s="7" t="s">
        <v>723</v>
      </c>
      <c r="F3785" s="6" t="s">
        <v>2942</v>
      </c>
      <c r="G3785" s="6" t="s">
        <v>102</v>
      </c>
      <c r="H3785" s="6" t="s">
        <v>38</v>
      </c>
      <c r="I3785" s="8" t="s">
        <v>39</v>
      </c>
      <c r="J3785" s="15" t="s">
        <v>7586</v>
      </c>
      <c r="K3785" s="7" t="s">
        <v>1650</v>
      </c>
      <c r="L3785" s="19">
        <v>390999</v>
      </c>
      <c r="M3785" s="19">
        <f t="shared" si="177"/>
        <v>390999</v>
      </c>
      <c r="N3785" s="11">
        <f>M3785*(1+VOTOS!$P$3%)^Q3785</f>
        <v>393222.13797146251</v>
      </c>
      <c r="O3785" s="54">
        <f t="shared" si="178"/>
        <v>393222.13797146251</v>
      </c>
      <c r="P3785" s="103">
        <f t="shared" si="179"/>
        <v>2.6167896451441545E-6</v>
      </c>
      <c r="Q3785" s="6">
        <v>47</v>
      </c>
      <c r="R3785" s="6"/>
      <c r="S3785" s="6" t="s">
        <v>11</v>
      </c>
      <c r="T3785" s="75"/>
    </row>
    <row r="3786" spans="1:20" s="47" customFormat="1" ht="14" x14ac:dyDescent="0.15">
      <c r="A3786" s="8" t="s">
        <v>415</v>
      </c>
      <c r="B3786" s="114" t="s">
        <v>416</v>
      </c>
      <c r="C3786" s="40" t="s">
        <v>65</v>
      </c>
      <c r="D3786" s="6" t="s">
        <v>722</v>
      </c>
      <c r="E3786" s="7" t="s">
        <v>723</v>
      </c>
      <c r="F3786" s="6" t="s">
        <v>2942</v>
      </c>
      <c r="G3786" s="6" t="s">
        <v>102</v>
      </c>
      <c r="H3786" s="6" t="s">
        <v>38</v>
      </c>
      <c r="I3786" s="8" t="s">
        <v>39</v>
      </c>
      <c r="J3786" s="15" t="s">
        <v>7586</v>
      </c>
      <c r="K3786" s="7" t="s">
        <v>1346</v>
      </c>
      <c r="L3786" s="19">
        <v>331323</v>
      </c>
      <c r="M3786" s="19">
        <f t="shared" si="177"/>
        <v>331323</v>
      </c>
      <c r="N3786" s="11">
        <f>M3786*(1+VOTOS!$P$3%)^Q3786</f>
        <v>335141.80294395378</v>
      </c>
      <c r="O3786" s="54">
        <f t="shared" si="178"/>
        <v>335141.80294395378</v>
      </c>
      <c r="P3786" s="103">
        <f t="shared" si="179"/>
        <v>2.230280329899248E-6</v>
      </c>
      <c r="Q3786" s="6">
        <v>95</v>
      </c>
      <c r="R3786" s="6"/>
      <c r="S3786" s="6" t="s">
        <v>11</v>
      </c>
      <c r="T3786" s="75"/>
    </row>
    <row r="3787" spans="1:20" s="47" customFormat="1" ht="14" x14ac:dyDescent="0.15">
      <c r="A3787" s="8" t="s">
        <v>415</v>
      </c>
      <c r="B3787" s="114" t="s">
        <v>416</v>
      </c>
      <c r="C3787" s="40" t="s">
        <v>65</v>
      </c>
      <c r="D3787" s="6" t="s">
        <v>722</v>
      </c>
      <c r="E3787" s="7" t="s">
        <v>723</v>
      </c>
      <c r="F3787" s="6" t="s">
        <v>2942</v>
      </c>
      <c r="G3787" s="6" t="s">
        <v>102</v>
      </c>
      <c r="H3787" s="6" t="s">
        <v>38</v>
      </c>
      <c r="I3787" s="8" t="s">
        <v>39</v>
      </c>
      <c r="J3787" s="15" t="s">
        <v>7586</v>
      </c>
      <c r="K3787" s="7" t="s">
        <v>1837</v>
      </c>
      <c r="L3787" s="19">
        <v>304221</v>
      </c>
      <c r="M3787" s="19">
        <f t="shared" si="177"/>
        <v>304221</v>
      </c>
      <c r="N3787" s="11">
        <f>M3787*(1+VOTOS!$P$3%)^Q3787</f>
        <v>307467.6854816199</v>
      </c>
      <c r="O3787" s="54">
        <f t="shared" si="178"/>
        <v>307467.6854816199</v>
      </c>
      <c r="P3787" s="103">
        <f t="shared" si="179"/>
        <v>2.0461163751750254E-6</v>
      </c>
      <c r="Q3787" s="6">
        <v>88</v>
      </c>
      <c r="R3787" s="6"/>
      <c r="S3787" s="6" t="s">
        <v>11</v>
      </c>
      <c r="T3787" s="75"/>
    </row>
    <row r="3788" spans="1:20" s="47" customFormat="1" ht="14" x14ac:dyDescent="0.15">
      <c r="A3788" s="8" t="s">
        <v>415</v>
      </c>
      <c r="B3788" s="114" t="s">
        <v>416</v>
      </c>
      <c r="C3788" s="40" t="s">
        <v>65</v>
      </c>
      <c r="D3788" s="6" t="s">
        <v>722</v>
      </c>
      <c r="E3788" s="7" t="s">
        <v>723</v>
      </c>
      <c r="F3788" s="6" t="s">
        <v>2942</v>
      </c>
      <c r="G3788" s="6" t="s">
        <v>102</v>
      </c>
      <c r="H3788" s="6" t="s">
        <v>38</v>
      </c>
      <c r="I3788" s="8" t="s">
        <v>39</v>
      </c>
      <c r="J3788" s="15" t="s">
        <v>7586</v>
      </c>
      <c r="K3788" s="7" t="s">
        <v>1348</v>
      </c>
      <c r="L3788" s="19">
        <v>289675</v>
      </c>
      <c r="M3788" s="19">
        <f t="shared" si="177"/>
        <v>289675</v>
      </c>
      <c r="N3788" s="11">
        <f>M3788*(1+VOTOS!$P$3%)^Q3788</f>
        <v>292272.42949506041</v>
      </c>
      <c r="O3788" s="54">
        <f t="shared" si="178"/>
        <v>292272.42949506041</v>
      </c>
      <c r="P3788" s="103">
        <f t="shared" si="179"/>
        <v>1.9449959532016591E-6</v>
      </c>
      <c r="Q3788" s="6">
        <v>74</v>
      </c>
      <c r="R3788" s="6"/>
      <c r="S3788" s="6" t="s">
        <v>11</v>
      </c>
      <c r="T3788" s="75"/>
    </row>
    <row r="3789" spans="1:20" s="47" customFormat="1" ht="14" x14ac:dyDescent="0.15">
      <c r="A3789" s="8" t="s">
        <v>415</v>
      </c>
      <c r="B3789" s="114" t="s">
        <v>416</v>
      </c>
      <c r="C3789" s="40" t="s">
        <v>65</v>
      </c>
      <c r="D3789" s="6" t="s">
        <v>722</v>
      </c>
      <c r="E3789" s="7" t="s">
        <v>723</v>
      </c>
      <c r="F3789" s="6" t="s">
        <v>2942</v>
      </c>
      <c r="G3789" s="6" t="s">
        <v>102</v>
      </c>
      <c r="H3789" s="6" t="s">
        <v>38</v>
      </c>
      <c r="I3789" s="8" t="s">
        <v>39</v>
      </c>
      <c r="J3789" s="15" t="s">
        <v>7586</v>
      </c>
      <c r="K3789" s="7" t="s">
        <v>1342</v>
      </c>
      <c r="L3789" s="19">
        <v>268245</v>
      </c>
      <c r="M3789" s="19">
        <f t="shared" si="177"/>
        <v>268245</v>
      </c>
      <c r="N3789" s="11">
        <f>M3789*(1+VOTOS!$P$3%)^Q3789</f>
        <v>271336.77085714205</v>
      </c>
      <c r="O3789" s="54">
        <f t="shared" si="178"/>
        <v>271336.77085714205</v>
      </c>
      <c r="P3789" s="103">
        <f t="shared" si="179"/>
        <v>1.8056746651872153E-6</v>
      </c>
      <c r="Q3789" s="6">
        <v>95</v>
      </c>
      <c r="R3789" s="6"/>
      <c r="S3789" s="6" t="s">
        <v>11</v>
      </c>
      <c r="T3789" s="75"/>
    </row>
    <row r="3790" spans="1:20" s="47" customFormat="1" ht="14" x14ac:dyDescent="0.15">
      <c r="A3790" s="8" t="s">
        <v>415</v>
      </c>
      <c r="B3790" s="114" t="s">
        <v>416</v>
      </c>
      <c r="C3790" s="40" t="s">
        <v>65</v>
      </c>
      <c r="D3790" s="6" t="s">
        <v>722</v>
      </c>
      <c r="E3790" s="7" t="s">
        <v>723</v>
      </c>
      <c r="F3790" s="6" t="s">
        <v>2942</v>
      </c>
      <c r="G3790" s="6" t="s">
        <v>102</v>
      </c>
      <c r="H3790" s="6" t="s">
        <v>38</v>
      </c>
      <c r="I3790" s="8" t="s">
        <v>39</v>
      </c>
      <c r="J3790" s="15" t="s">
        <v>7586</v>
      </c>
      <c r="K3790" s="7" t="s">
        <v>1347</v>
      </c>
      <c r="L3790" s="19">
        <v>238184</v>
      </c>
      <c r="M3790" s="19">
        <f t="shared" si="177"/>
        <v>238184</v>
      </c>
      <c r="N3790" s="11">
        <f>M3790*(1+VOTOS!$P$3%)^Q3790</f>
        <v>240319.72502580986</v>
      </c>
      <c r="O3790" s="54">
        <f t="shared" si="178"/>
        <v>240319.72502580986</v>
      </c>
      <c r="P3790" s="103">
        <f t="shared" si="179"/>
        <v>1.599264403615721E-6</v>
      </c>
      <c r="Q3790" s="6">
        <v>74</v>
      </c>
      <c r="R3790" s="6"/>
      <c r="S3790" s="6" t="s">
        <v>11</v>
      </c>
      <c r="T3790" s="75"/>
    </row>
    <row r="3791" spans="1:20" s="47" customFormat="1" ht="14" x14ac:dyDescent="0.15">
      <c r="A3791" s="8" t="s">
        <v>415</v>
      </c>
      <c r="B3791" s="114" t="s">
        <v>416</v>
      </c>
      <c r="C3791" s="40" t="s">
        <v>65</v>
      </c>
      <c r="D3791" s="6" t="s">
        <v>722</v>
      </c>
      <c r="E3791" s="7" t="s">
        <v>723</v>
      </c>
      <c r="F3791" s="6" t="s">
        <v>2942</v>
      </c>
      <c r="G3791" s="6" t="s">
        <v>102</v>
      </c>
      <c r="H3791" s="6" t="s">
        <v>38</v>
      </c>
      <c r="I3791" s="8" t="s">
        <v>39</v>
      </c>
      <c r="J3791" s="15" t="s">
        <v>7586</v>
      </c>
      <c r="K3791" s="7" t="s">
        <v>1345</v>
      </c>
      <c r="L3791" s="19">
        <v>190397</v>
      </c>
      <c r="M3791" s="19">
        <f t="shared" si="177"/>
        <v>190397</v>
      </c>
      <c r="N3791" s="11">
        <f>M3791*(1+VOTOS!$P$3%)^Q3791</f>
        <v>192428.9411731734</v>
      </c>
      <c r="O3791" s="54">
        <f t="shared" si="178"/>
        <v>192428.9411731734</v>
      </c>
      <c r="P3791" s="103">
        <f t="shared" si="179"/>
        <v>1.2805638647042754E-6</v>
      </c>
      <c r="Q3791" s="6">
        <v>88</v>
      </c>
      <c r="R3791" s="6"/>
      <c r="S3791" s="6" t="s">
        <v>11</v>
      </c>
    </row>
    <row r="3792" spans="1:20" s="47" customFormat="1" ht="14" x14ac:dyDescent="0.15">
      <c r="A3792" s="8" t="s">
        <v>415</v>
      </c>
      <c r="B3792" s="114" t="s">
        <v>416</v>
      </c>
      <c r="C3792" s="40" t="s">
        <v>65</v>
      </c>
      <c r="D3792" s="6" t="s">
        <v>722</v>
      </c>
      <c r="E3792" s="7" t="s">
        <v>723</v>
      </c>
      <c r="F3792" s="6" t="s">
        <v>2942</v>
      </c>
      <c r="G3792" s="6" t="s">
        <v>102</v>
      </c>
      <c r="H3792" s="6" t="s">
        <v>38</v>
      </c>
      <c r="I3792" s="8" t="s">
        <v>39</v>
      </c>
      <c r="J3792" s="15" t="s">
        <v>7586</v>
      </c>
      <c r="K3792" s="7" t="s">
        <v>2943</v>
      </c>
      <c r="L3792" s="19">
        <v>155086</v>
      </c>
      <c r="M3792" s="19">
        <f t="shared" si="177"/>
        <v>155086</v>
      </c>
      <c r="N3792" s="11">
        <f>M3792*(1+VOTOS!$P$3%)^Q3792</f>
        <v>155441.86490945777</v>
      </c>
      <c r="O3792" s="54">
        <f t="shared" si="178"/>
        <v>155441.86490945777</v>
      </c>
      <c r="P3792" s="103">
        <f t="shared" si="179"/>
        <v>1.0344246247562121E-6</v>
      </c>
      <c r="Q3792" s="6">
        <v>19</v>
      </c>
      <c r="R3792" s="6"/>
      <c r="S3792" s="6" t="s">
        <v>11</v>
      </c>
    </row>
    <row r="3793" spans="1:19" s="47" customFormat="1" ht="14" x14ac:dyDescent="0.15">
      <c r="A3793" s="8" t="s">
        <v>415</v>
      </c>
      <c r="B3793" s="114" t="s">
        <v>416</v>
      </c>
      <c r="C3793" s="40" t="s">
        <v>65</v>
      </c>
      <c r="D3793" s="6" t="s">
        <v>722</v>
      </c>
      <c r="E3793" s="7" t="s">
        <v>723</v>
      </c>
      <c r="F3793" s="6" t="s">
        <v>2942</v>
      </c>
      <c r="G3793" s="6" t="s">
        <v>102</v>
      </c>
      <c r="H3793" s="6" t="s">
        <v>38</v>
      </c>
      <c r="I3793" s="8" t="s">
        <v>39</v>
      </c>
      <c r="J3793" s="15" t="s">
        <v>7586</v>
      </c>
      <c r="K3793" s="7" t="s">
        <v>1343</v>
      </c>
      <c r="L3793" s="19">
        <v>3576343</v>
      </c>
      <c r="M3793" s="19">
        <f t="shared" si="177"/>
        <v>3576343</v>
      </c>
      <c r="N3793" s="11">
        <f>M3793*(1+VOTOS!$P$3%)^Q3793</f>
        <v>3602322.1074258178</v>
      </c>
      <c r="O3793" s="54">
        <f t="shared" si="178"/>
        <v>3602322.1074258178</v>
      </c>
      <c r="P3793" s="103">
        <f t="shared" si="179"/>
        <v>2.3972503780725242E-5</v>
      </c>
      <c r="Q3793" s="6">
        <v>60</v>
      </c>
      <c r="R3793" s="6"/>
      <c r="S3793" s="6" t="s">
        <v>11</v>
      </c>
    </row>
    <row r="3794" spans="1:19" s="47" customFormat="1" ht="14" x14ac:dyDescent="0.15">
      <c r="A3794" s="8" t="s">
        <v>415</v>
      </c>
      <c r="B3794" s="114" t="s">
        <v>416</v>
      </c>
      <c r="C3794" s="40" t="s">
        <v>65</v>
      </c>
      <c r="D3794" s="6" t="s">
        <v>722</v>
      </c>
      <c r="E3794" s="7" t="s">
        <v>723</v>
      </c>
      <c r="F3794" s="6" t="s">
        <v>2942</v>
      </c>
      <c r="G3794" s="6" t="s">
        <v>102</v>
      </c>
      <c r="H3794" s="6" t="s">
        <v>38</v>
      </c>
      <c r="I3794" s="8" t="s">
        <v>39</v>
      </c>
      <c r="J3794" s="15" t="s">
        <v>7586</v>
      </c>
      <c r="K3794" s="7" t="s">
        <v>1650</v>
      </c>
      <c r="L3794" s="19">
        <v>2817478</v>
      </c>
      <c r="M3794" s="19">
        <f t="shared" ref="M3794:M3857" si="180">+IF(Q3794&gt;0,L3794,0)</f>
        <v>2817478</v>
      </c>
      <c r="N3794" s="11">
        <f>M3794*(1+VOTOS!$P$3%)^Q3794</f>
        <v>2833497.586560478</v>
      </c>
      <c r="O3794" s="54">
        <f t="shared" si="178"/>
        <v>2833497.586560478</v>
      </c>
      <c r="P3794" s="103">
        <f t="shared" si="179"/>
        <v>1.8856179314579993E-5</v>
      </c>
      <c r="Q3794" s="6">
        <v>47</v>
      </c>
      <c r="R3794" s="6"/>
      <c r="S3794" s="6" t="s">
        <v>11</v>
      </c>
    </row>
    <row r="3795" spans="1:19" s="47" customFormat="1" ht="14" x14ac:dyDescent="0.15">
      <c r="A3795" s="8" t="s">
        <v>415</v>
      </c>
      <c r="B3795" s="114" t="s">
        <v>416</v>
      </c>
      <c r="C3795" s="40" t="s">
        <v>65</v>
      </c>
      <c r="D3795" s="6" t="s">
        <v>722</v>
      </c>
      <c r="E3795" s="7" t="s">
        <v>723</v>
      </c>
      <c r="F3795" s="6" t="s">
        <v>2942</v>
      </c>
      <c r="G3795" s="6" t="s">
        <v>102</v>
      </c>
      <c r="H3795" s="6" t="s">
        <v>38</v>
      </c>
      <c r="I3795" s="8" t="s">
        <v>39</v>
      </c>
      <c r="J3795" s="15" t="s">
        <v>7586</v>
      </c>
      <c r="K3795" s="7" t="s">
        <v>2943</v>
      </c>
      <c r="L3795" s="19">
        <v>1117937</v>
      </c>
      <c r="M3795" s="19">
        <f t="shared" si="180"/>
        <v>1117937</v>
      </c>
      <c r="N3795" s="11">
        <f>M3795*(1+VOTOS!$P$3%)^Q3795</f>
        <v>1120502.2512108409</v>
      </c>
      <c r="O3795" s="54">
        <f t="shared" si="178"/>
        <v>1120502.2512108409</v>
      </c>
      <c r="P3795" s="103">
        <f t="shared" si="179"/>
        <v>7.4566470327823622E-6</v>
      </c>
      <c r="Q3795" s="6">
        <v>19</v>
      </c>
      <c r="R3795" s="6"/>
      <c r="S3795" s="6" t="s">
        <v>11</v>
      </c>
    </row>
    <row r="3796" spans="1:19" s="47" customFormat="1" ht="14" x14ac:dyDescent="0.15">
      <c r="A3796" s="8" t="s">
        <v>415</v>
      </c>
      <c r="B3796" s="114" t="s">
        <v>416</v>
      </c>
      <c r="C3796" s="40" t="s">
        <v>65</v>
      </c>
      <c r="D3796" s="6" t="s">
        <v>752</v>
      </c>
      <c r="E3796" s="7" t="s">
        <v>753</v>
      </c>
      <c r="F3796" s="6" t="s">
        <v>4914</v>
      </c>
      <c r="G3796" s="6" t="s">
        <v>5224</v>
      </c>
      <c r="H3796" s="6" t="s">
        <v>38</v>
      </c>
      <c r="I3796" s="8" t="s">
        <v>39</v>
      </c>
      <c r="J3796" s="15" t="s">
        <v>7586</v>
      </c>
      <c r="K3796" s="7" t="s">
        <v>2050</v>
      </c>
      <c r="L3796" s="19">
        <v>9827586</v>
      </c>
      <c r="M3796" s="19">
        <f t="shared" si="180"/>
        <v>9827586</v>
      </c>
      <c r="N3796" s="11">
        <f>M3796*(1+VOTOS!$P$3%)^Q3796</f>
        <v>9839448.3299857248</v>
      </c>
      <c r="O3796" s="54">
        <f t="shared" si="178"/>
        <v>9839448.3299857248</v>
      </c>
      <c r="P3796" s="103">
        <f t="shared" si="179"/>
        <v>6.5478934214294396E-5</v>
      </c>
      <c r="Q3796" s="6">
        <v>10</v>
      </c>
      <c r="R3796" s="6"/>
      <c r="S3796" s="6" t="s">
        <v>11</v>
      </c>
    </row>
    <row r="3797" spans="1:19" s="47" customFormat="1" ht="14" x14ac:dyDescent="0.15">
      <c r="A3797" s="8" t="s">
        <v>5234</v>
      </c>
      <c r="B3797" s="114" t="s">
        <v>416</v>
      </c>
      <c r="C3797" s="40" t="s">
        <v>65</v>
      </c>
      <c r="D3797" s="6" t="s">
        <v>393</v>
      </c>
      <c r="E3797" s="7" t="s">
        <v>394</v>
      </c>
      <c r="F3797" s="6" t="s">
        <v>2944</v>
      </c>
      <c r="G3797" s="6" t="s">
        <v>4936</v>
      </c>
      <c r="H3797" s="6" t="s">
        <v>38</v>
      </c>
      <c r="I3797" s="8" t="s">
        <v>39</v>
      </c>
      <c r="J3797" s="8" t="s">
        <v>7586</v>
      </c>
      <c r="K3797" s="7" t="s">
        <v>5350</v>
      </c>
      <c r="L3797" s="19">
        <v>746768</v>
      </c>
      <c r="M3797" s="19">
        <f t="shared" si="180"/>
        <v>0</v>
      </c>
      <c r="N3797" s="11">
        <f>M3797*(1+VOTOS!$P$3%)^Q3797</f>
        <v>0</v>
      </c>
      <c r="O3797" s="54">
        <f t="shared" si="178"/>
        <v>746768</v>
      </c>
      <c r="P3797" s="103">
        <f t="shared" si="179"/>
        <v>4.9695441355512602E-6</v>
      </c>
      <c r="Q3797" s="6">
        <v>0</v>
      </c>
      <c r="R3797" s="6"/>
      <c r="S3797" s="6" t="s">
        <v>93</v>
      </c>
    </row>
    <row r="3798" spans="1:19" s="47" customFormat="1" ht="14" x14ac:dyDescent="0.15">
      <c r="A3798" s="8" t="s">
        <v>5234</v>
      </c>
      <c r="B3798" s="114" t="s">
        <v>416</v>
      </c>
      <c r="C3798" s="40" t="s">
        <v>65</v>
      </c>
      <c r="D3798" s="6" t="s">
        <v>393</v>
      </c>
      <c r="E3798" s="7" t="s">
        <v>394</v>
      </c>
      <c r="F3798" s="6" t="s">
        <v>2944</v>
      </c>
      <c r="G3798" s="6" t="s">
        <v>4936</v>
      </c>
      <c r="H3798" s="6" t="s">
        <v>38</v>
      </c>
      <c r="I3798" s="8" t="s">
        <v>39</v>
      </c>
      <c r="J3798" s="8" t="s">
        <v>7586</v>
      </c>
      <c r="K3798" s="7" t="s">
        <v>5348</v>
      </c>
      <c r="L3798" s="19">
        <v>658291.5</v>
      </c>
      <c r="M3798" s="19">
        <f t="shared" si="180"/>
        <v>0</v>
      </c>
      <c r="N3798" s="11">
        <f>M3798*(1+VOTOS!$P$3%)^Q3798</f>
        <v>0</v>
      </c>
      <c r="O3798" s="54">
        <f t="shared" si="178"/>
        <v>658291.5</v>
      </c>
      <c r="P3798" s="103">
        <f t="shared" si="179"/>
        <v>4.3807563571393552E-6</v>
      </c>
      <c r="Q3798" s="6">
        <v>0</v>
      </c>
      <c r="R3798" s="6"/>
      <c r="S3798" s="6" t="s">
        <v>93</v>
      </c>
    </row>
    <row r="3799" spans="1:19" s="47" customFormat="1" ht="14" x14ac:dyDescent="0.15">
      <c r="A3799" s="8" t="s">
        <v>5234</v>
      </c>
      <c r="B3799" s="114" t="s">
        <v>416</v>
      </c>
      <c r="C3799" s="40" t="s">
        <v>65</v>
      </c>
      <c r="D3799" s="6" t="s">
        <v>393</v>
      </c>
      <c r="E3799" s="7" t="s">
        <v>394</v>
      </c>
      <c r="F3799" s="6" t="s">
        <v>2944</v>
      </c>
      <c r="G3799" s="6" t="s">
        <v>4936</v>
      </c>
      <c r="H3799" s="6" t="s">
        <v>38</v>
      </c>
      <c r="I3799" s="8" t="s">
        <v>39</v>
      </c>
      <c r="J3799" s="8" t="s">
        <v>7586</v>
      </c>
      <c r="K3799" s="7" t="s">
        <v>5353</v>
      </c>
      <c r="L3799" s="19">
        <v>454628.5</v>
      </c>
      <c r="M3799" s="19">
        <f t="shared" si="180"/>
        <v>0</v>
      </c>
      <c r="N3799" s="11">
        <f>M3799*(1+VOTOS!$P$3%)^Q3799</f>
        <v>0</v>
      </c>
      <c r="O3799" s="54">
        <f t="shared" si="178"/>
        <v>454628.5</v>
      </c>
      <c r="P3799" s="103">
        <f t="shared" si="179"/>
        <v>3.0254327930889729E-6</v>
      </c>
      <c r="Q3799" s="6">
        <v>0</v>
      </c>
      <c r="R3799" s="6"/>
      <c r="S3799" s="6" t="s">
        <v>93</v>
      </c>
    </row>
    <row r="3800" spans="1:19" s="47" customFormat="1" ht="14" x14ac:dyDescent="0.15">
      <c r="A3800" s="8" t="s">
        <v>5234</v>
      </c>
      <c r="B3800" s="114" t="s">
        <v>416</v>
      </c>
      <c r="C3800" s="40" t="s">
        <v>65</v>
      </c>
      <c r="D3800" s="6" t="s">
        <v>393</v>
      </c>
      <c r="E3800" s="7" t="s">
        <v>394</v>
      </c>
      <c r="F3800" s="6" t="s">
        <v>2944</v>
      </c>
      <c r="G3800" s="6" t="s">
        <v>4936</v>
      </c>
      <c r="H3800" s="6" t="s">
        <v>38</v>
      </c>
      <c r="I3800" s="8" t="s">
        <v>39</v>
      </c>
      <c r="J3800" s="8" t="s">
        <v>7586</v>
      </c>
      <c r="K3800" s="7" t="s">
        <v>5351</v>
      </c>
      <c r="L3800" s="19">
        <v>422204.5</v>
      </c>
      <c r="M3800" s="19">
        <f t="shared" si="180"/>
        <v>0</v>
      </c>
      <c r="N3800" s="11">
        <f>M3800*(1+VOTOS!$P$3%)^Q3800</f>
        <v>0</v>
      </c>
      <c r="O3800" s="54">
        <f t="shared" si="178"/>
        <v>422204.5</v>
      </c>
      <c r="P3800" s="103">
        <f t="shared" si="179"/>
        <v>2.8096596225043817E-6</v>
      </c>
      <c r="Q3800" s="6">
        <v>0</v>
      </c>
      <c r="R3800" s="6"/>
      <c r="S3800" s="6" t="s">
        <v>93</v>
      </c>
    </row>
    <row r="3801" spans="1:19" s="47" customFormat="1" ht="14" x14ac:dyDescent="0.15">
      <c r="A3801" s="8" t="s">
        <v>5234</v>
      </c>
      <c r="B3801" s="114" t="s">
        <v>416</v>
      </c>
      <c r="C3801" s="40" t="s">
        <v>65</v>
      </c>
      <c r="D3801" s="6" t="s">
        <v>393</v>
      </c>
      <c r="E3801" s="7" t="s">
        <v>394</v>
      </c>
      <c r="F3801" s="6" t="s">
        <v>2944</v>
      </c>
      <c r="G3801" s="6" t="s">
        <v>4936</v>
      </c>
      <c r="H3801" s="6" t="s">
        <v>38</v>
      </c>
      <c r="I3801" s="8" t="s">
        <v>39</v>
      </c>
      <c r="J3801" s="8" t="s">
        <v>7586</v>
      </c>
      <c r="K3801" s="7" t="s">
        <v>5352</v>
      </c>
      <c r="L3801" s="19">
        <v>398872.5</v>
      </c>
      <c r="M3801" s="19">
        <f t="shared" si="180"/>
        <v>0</v>
      </c>
      <c r="N3801" s="11">
        <f>M3801*(1+VOTOS!$P$3%)^Q3801</f>
        <v>0</v>
      </c>
      <c r="O3801" s="54">
        <f t="shared" si="178"/>
        <v>398872.5</v>
      </c>
      <c r="P3801" s="103">
        <f t="shared" si="179"/>
        <v>2.6543913145818646E-6</v>
      </c>
      <c r="Q3801" s="6">
        <v>0</v>
      </c>
      <c r="R3801" s="6"/>
      <c r="S3801" s="6" t="s">
        <v>93</v>
      </c>
    </row>
    <row r="3802" spans="1:19" s="47" customFormat="1" ht="14" x14ac:dyDescent="0.15">
      <c r="A3802" s="8" t="s">
        <v>5234</v>
      </c>
      <c r="B3802" s="114" t="s">
        <v>416</v>
      </c>
      <c r="C3802" s="40" t="s">
        <v>65</v>
      </c>
      <c r="D3802" s="6" t="s">
        <v>393</v>
      </c>
      <c r="E3802" s="7" t="s">
        <v>394</v>
      </c>
      <c r="F3802" s="6" t="s">
        <v>2944</v>
      </c>
      <c r="G3802" s="6" t="s">
        <v>4936</v>
      </c>
      <c r="H3802" s="6" t="s">
        <v>38</v>
      </c>
      <c r="I3802" s="8" t="s">
        <v>39</v>
      </c>
      <c r="J3802" s="8" t="s">
        <v>7586</v>
      </c>
      <c r="K3802" s="7" t="s">
        <v>5354</v>
      </c>
      <c r="L3802" s="19">
        <v>264584</v>
      </c>
      <c r="M3802" s="19">
        <f t="shared" si="180"/>
        <v>0</v>
      </c>
      <c r="N3802" s="11">
        <f>M3802*(1+VOTOS!$P$3%)^Q3802</f>
        <v>0</v>
      </c>
      <c r="O3802" s="54">
        <f t="shared" si="178"/>
        <v>264584</v>
      </c>
      <c r="P3802" s="103">
        <f t="shared" si="179"/>
        <v>1.7607367556733746E-6</v>
      </c>
      <c r="Q3802" s="6">
        <v>0</v>
      </c>
      <c r="R3802" s="6"/>
      <c r="S3802" s="6" t="s">
        <v>93</v>
      </c>
    </row>
    <row r="3803" spans="1:19" s="47" customFormat="1" ht="14" x14ac:dyDescent="0.15">
      <c r="A3803" s="8" t="s">
        <v>5234</v>
      </c>
      <c r="B3803" s="114" t="s">
        <v>416</v>
      </c>
      <c r="C3803" s="40" t="s">
        <v>65</v>
      </c>
      <c r="D3803" s="6" t="s">
        <v>393</v>
      </c>
      <c r="E3803" s="7" t="s">
        <v>394</v>
      </c>
      <c r="F3803" s="6" t="s">
        <v>2944</v>
      </c>
      <c r="G3803" s="6" t="s">
        <v>4936</v>
      </c>
      <c r="H3803" s="6" t="s">
        <v>38</v>
      </c>
      <c r="I3803" s="8" t="s">
        <v>39</v>
      </c>
      <c r="J3803" s="8" t="s">
        <v>7586</v>
      </c>
      <c r="K3803" s="7" t="s">
        <v>5356</v>
      </c>
      <c r="L3803" s="19">
        <v>160305</v>
      </c>
      <c r="M3803" s="19">
        <f t="shared" si="180"/>
        <v>0</v>
      </c>
      <c r="N3803" s="11">
        <f>M3803*(1+VOTOS!$P$3%)^Q3803</f>
        <v>0</v>
      </c>
      <c r="O3803" s="54">
        <f t="shared" si="178"/>
        <v>160305</v>
      </c>
      <c r="P3803" s="103">
        <f t="shared" si="179"/>
        <v>1.0667875064940446E-6</v>
      </c>
      <c r="Q3803" s="6">
        <v>0</v>
      </c>
      <c r="R3803" s="6"/>
      <c r="S3803" s="6" t="s">
        <v>93</v>
      </c>
    </row>
    <row r="3804" spans="1:19" s="47" customFormat="1" ht="14" x14ac:dyDescent="0.15">
      <c r="A3804" s="8" t="s">
        <v>5234</v>
      </c>
      <c r="B3804" s="114" t="s">
        <v>416</v>
      </c>
      <c r="C3804" s="40" t="s">
        <v>65</v>
      </c>
      <c r="D3804" s="6" t="s">
        <v>393</v>
      </c>
      <c r="E3804" s="7" t="s">
        <v>394</v>
      </c>
      <c r="F3804" s="6" t="s">
        <v>2944</v>
      </c>
      <c r="G3804" s="6" t="s">
        <v>4936</v>
      </c>
      <c r="H3804" s="6" t="s">
        <v>38</v>
      </c>
      <c r="I3804" s="8" t="s">
        <v>39</v>
      </c>
      <c r="J3804" s="8" t="s">
        <v>7586</v>
      </c>
      <c r="K3804" s="7" t="s">
        <v>5355</v>
      </c>
      <c r="L3804" s="19">
        <v>145636.5</v>
      </c>
      <c r="M3804" s="19">
        <f t="shared" si="180"/>
        <v>0</v>
      </c>
      <c r="N3804" s="11">
        <f>M3804*(1+VOTOS!$P$3%)^Q3804</f>
        <v>0</v>
      </c>
      <c r="O3804" s="54">
        <f t="shared" si="178"/>
        <v>145636.5</v>
      </c>
      <c r="P3804" s="103">
        <f t="shared" si="179"/>
        <v>9.6917250671856725E-7</v>
      </c>
      <c r="Q3804" s="6">
        <v>0</v>
      </c>
      <c r="R3804" s="6"/>
      <c r="S3804" s="6" t="s">
        <v>93</v>
      </c>
    </row>
    <row r="3805" spans="1:19" s="47" customFormat="1" ht="14" x14ac:dyDescent="0.15">
      <c r="A3805" s="8" t="s">
        <v>5234</v>
      </c>
      <c r="B3805" s="114" t="s">
        <v>416</v>
      </c>
      <c r="C3805" s="40" t="s">
        <v>65</v>
      </c>
      <c r="D3805" s="6" t="s">
        <v>393</v>
      </c>
      <c r="E3805" s="7" t="s">
        <v>394</v>
      </c>
      <c r="F3805" s="6" t="s">
        <v>2944</v>
      </c>
      <c r="G3805" s="6" t="s">
        <v>4936</v>
      </c>
      <c r="H3805" s="6" t="s">
        <v>38</v>
      </c>
      <c r="I3805" s="8" t="s">
        <v>39</v>
      </c>
      <c r="J3805" s="8" t="s">
        <v>7586</v>
      </c>
      <c r="K3805" s="7" t="s">
        <v>5357</v>
      </c>
      <c r="L3805" s="19">
        <v>100583.5</v>
      </c>
      <c r="M3805" s="19">
        <f t="shared" si="180"/>
        <v>0</v>
      </c>
      <c r="N3805" s="11">
        <f>M3805*(1+VOTOS!$P$3%)^Q3805</f>
        <v>0</v>
      </c>
      <c r="O3805" s="54">
        <f t="shared" si="178"/>
        <v>100583.5</v>
      </c>
      <c r="P3805" s="103">
        <f t="shared" si="179"/>
        <v>6.693566710922538E-7</v>
      </c>
      <c r="Q3805" s="6">
        <v>0</v>
      </c>
      <c r="R3805" s="6"/>
      <c r="S3805" s="6" t="s">
        <v>93</v>
      </c>
    </row>
    <row r="3806" spans="1:19" s="47" customFormat="1" ht="14" x14ac:dyDescent="0.15">
      <c r="A3806" s="8" t="s">
        <v>5234</v>
      </c>
      <c r="B3806" s="114" t="s">
        <v>416</v>
      </c>
      <c r="C3806" s="40" t="s">
        <v>65</v>
      </c>
      <c r="D3806" s="6" t="s">
        <v>393</v>
      </c>
      <c r="E3806" s="7" t="s">
        <v>394</v>
      </c>
      <c r="F3806" s="6" t="s">
        <v>2944</v>
      </c>
      <c r="G3806" s="6" t="s">
        <v>4936</v>
      </c>
      <c r="H3806" s="6" t="s">
        <v>38</v>
      </c>
      <c r="I3806" s="8" t="s">
        <v>39</v>
      </c>
      <c r="J3806" s="8" t="s">
        <v>7586</v>
      </c>
      <c r="K3806" s="7" t="s">
        <v>5349</v>
      </c>
      <c r="L3806" s="19">
        <v>17657.5</v>
      </c>
      <c r="M3806" s="19">
        <f t="shared" si="180"/>
        <v>0</v>
      </c>
      <c r="N3806" s="11">
        <f>M3806*(1+VOTOS!$P$3%)^Q3806</f>
        <v>0</v>
      </c>
      <c r="O3806" s="54">
        <f t="shared" si="178"/>
        <v>17657.5</v>
      </c>
      <c r="P3806" s="103">
        <f t="shared" si="179"/>
        <v>1.1750600664931595E-7</v>
      </c>
      <c r="Q3806" s="6">
        <v>0</v>
      </c>
      <c r="R3806" s="6"/>
      <c r="S3806" s="6" t="s">
        <v>93</v>
      </c>
    </row>
    <row r="3807" spans="1:19" s="47" customFormat="1" ht="14" x14ac:dyDescent="0.15">
      <c r="A3807" s="8" t="s">
        <v>415</v>
      </c>
      <c r="B3807" s="114" t="s">
        <v>416</v>
      </c>
      <c r="C3807" s="40" t="s">
        <v>65</v>
      </c>
      <c r="D3807" s="6" t="s">
        <v>393</v>
      </c>
      <c r="E3807" s="7" t="s">
        <v>394</v>
      </c>
      <c r="F3807" s="6" t="s">
        <v>2944</v>
      </c>
      <c r="G3807" s="6" t="s">
        <v>4936</v>
      </c>
      <c r="H3807" s="6" t="s">
        <v>38</v>
      </c>
      <c r="I3807" s="8" t="s">
        <v>39</v>
      </c>
      <c r="J3807" s="15" t="s">
        <v>7586</v>
      </c>
      <c r="K3807" s="7" t="s">
        <v>2949</v>
      </c>
      <c r="L3807" s="19">
        <v>6515153</v>
      </c>
      <c r="M3807" s="19">
        <f t="shared" si="180"/>
        <v>6515153</v>
      </c>
      <c r="N3807" s="11">
        <f>M3807*(1+VOTOS!$P$3%)^Q3807</f>
        <v>6550616.1743024662</v>
      </c>
      <c r="O3807" s="54">
        <f t="shared" si="178"/>
        <v>6550616.1743024662</v>
      </c>
      <c r="P3807" s="103">
        <f t="shared" si="179"/>
        <v>4.3592623402786477E-5</v>
      </c>
      <c r="Q3807" s="48">
        <v>45</v>
      </c>
      <c r="R3807" s="48"/>
      <c r="S3807" s="48" t="s">
        <v>11</v>
      </c>
    </row>
    <row r="3808" spans="1:19" s="47" customFormat="1" ht="14" x14ac:dyDescent="0.15">
      <c r="A3808" s="8" t="s">
        <v>415</v>
      </c>
      <c r="B3808" s="114" t="s">
        <v>416</v>
      </c>
      <c r="C3808" s="40" t="s">
        <v>65</v>
      </c>
      <c r="D3808" s="6" t="s">
        <v>393</v>
      </c>
      <c r="E3808" s="7" t="s">
        <v>394</v>
      </c>
      <c r="F3808" s="6" t="s">
        <v>2944</v>
      </c>
      <c r="G3808" s="6" t="s">
        <v>4936</v>
      </c>
      <c r="H3808" s="6" t="s">
        <v>38</v>
      </c>
      <c r="I3808" s="8" t="s">
        <v>39</v>
      </c>
      <c r="J3808" s="15" t="s">
        <v>7586</v>
      </c>
      <c r="K3808" s="7" t="s">
        <v>2947</v>
      </c>
      <c r="L3808" s="19">
        <v>5480643</v>
      </c>
      <c r="M3808" s="19">
        <f t="shared" si="180"/>
        <v>5480643</v>
      </c>
      <c r="N3808" s="11">
        <f>M3808*(1+VOTOS!$P$3%)^Q3808</f>
        <v>5487920.3547722436</v>
      </c>
      <c r="O3808" s="54">
        <f t="shared" si="178"/>
        <v>5487920.3547722436</v>
      </c>
      <c r="P3808" s="103">
        <f t="shared" si="179"/>
        <v>3.6520662930697075E-5</v>
      </c>
      <c r="Q3808" s="6">
        <v>11</v>
      </c>
      <c r="R3808" s="6"/>
      <c r="S3808" s="6" t="s">
        <v>11</v>
      </c>
    </row>
    <row r="3809" spans="1:19" s="47" customFormat="1" ht="14" x14ac:dyDescent="0.15">
      <c r="A3809" s="8" t="s">
        <v>415</v>
      </c>
      <c r="B3809" s="114" t="s">
        <v>416</v>
      </c>
      <c r="C3809" s="40" t="s">
        <v>65</v>
      </c>
      <c r="D3809" s="6" t="s">
        <v>393</v>
      </c>
      <c r="E3809" s="7" t="s">
        <v>394</v>
      </c>
      <c r="F3809" s="6" t="s">
        <v>2944</v>
      </c>
      <c r="G3809" s="6" t="s">
        <v>4936</v>
      </c>
      <c r="H3809" s="6" t="s">
        <v>38</v>
      </c>
      <c r="I3809" s="8" t="s">
        <v>39</v>
      </c>
      <c r="J3809" s="15" t="s">
        <v>7586</v>
      </c>
      <c r="K3809" s="7" t="s">
        <v>2948</v>
      </c>
      <c r="L3809" s="19">
        <v>5193555</v>
      </c>
      <c r="M3809" s="19">
        <f t="shared" si="180"/>
        <v>5193555</v>
      </c>
      <c r="N3809" s="11">
        <f>M3809*(1+VOTOS!$P$3%)^Q3809</f>
        <v>5200451.1511020074</v>
      </c>
      <c r="O3809" s="54">
        <f t="shared" si="178"/>
        <v>5200451.1511020074</v>
      </c>
      <c r="P3809" s="103">
        <f t="shared" si="179"/>
        <v>3.4607631178866499E-5</v>
      </c>
      <c r="Q3809" s="6">
        <v>11</v>
      </c>
      <c r="R3809" s="6"/>
      <c r="S3809" s="6" t="s">
        <v>11</v>
      </c>
    </row>
    <row r="3810" spans="1:19" s="47" customFormat="1" ht="14" x14ac:dyDescent="0.15">
      <c r="A3810" s="8" t="s">
        <v>415</v>
      </c>
      <c r="B3810" s="114" t="s">
        <v>416</v>
      </c>
      <c r="C3810" s="40" t="s">
        <v>65</v>
      </c>
      <c r="D3810" s="6" t="s">
        <v>393</v>
      </c>
      <c r="E3810" s="7" t="s">
        <v>394</v>
      </c>
      <c r="F3810" s="6" t="s">
        <v>2944</v>
      </c>
      <c r="G3810" s="6" t="s">
        <v>4936</v>
      </c>
      <c r="H3810" s="6" t="s">
        <v>38</v>
      </c>
      <c r="I3810" s="8" t="s">
        <v>39</v>
      </c>
      <c r="J3810" s="15" t="s">
        <v>7586</v>
      </c>
      <c r="K3810" s="7" t="s">
        <v>2946</v>
      </c>
      <c r="L3810" s="19">
        <v>4408172</v>
      </c>
      <c r="M3810" s="19">
        <f t="shared" si="180"/>
        <v>4408172</v>
      </c>
      <c r="N3810" s="11">
        <f>M3810*(1+VOTOS!$P$3%)^Q3810</f>
        <v>4438051.6473949701</v>
      </c>
      <c r="O3810" s="54">
        <f t="shared" si="178"/>
        <v>4438051.6473949701</v>
      </c>
      <c r="P3810" s="103">
        <f t="shared" si="179"/>
        <v>2.9534063507789944E-5</v>
      </c>
      <c r="Q3810" s="6">
        <v>56</v>
      </c>
      <c r="R3810" s="6"/>
      <c r="S3810" s="6" t="s">
        <v>11</v>
      </c>
    </row>
    <row r="3811" spans="1:19" s="47" customFormat="1" ht="14" x14ac:dyDescent="0.15">
      <c r="A3811" s="8" t="s">
        <v>415</v>
      </c>
      <c r="B3811" s="114" t="s">
        <v>416</v>
      </c>
      <c r="C3811" s="40" t="s">
        <v>65</v>
      </c>
      <c r="D3811" s="6" t="s">
        <v>393</v>
      </c>
      <c r="E3811" s="7" t="s">
        <v>394</v>
      </c>
      <c r="F3811" s="6" t="s">
        <v>2944</v>
      </c>
      <c r="G3811" s="6" t="s">
        <v>4936</v>
      </c>
      <c r="H3811" s="6" t="s">
        <v>38</v>
      </c>
      <c r="I3811" s="8" t="s">
        <v>39</v>
      </c>
      <c r="J3811" s="15" t="s">
        <v>7586</v>
      </c>
      <c r="K3811" s="7" t="s">
        <v>5026</v>
      </c>
      <c r="L3811" s="19">
        <v>12231890</v>
      </c>
      <c r="M3811" s="19">
        <f t="shared" si="180"/>
        <v>0</v>
      </c>
      <c r="N3811" s="11">
        <f>M3811*(1+VOTOS!$P$3%)^Q3811</f>
        <v>0</v>
      </c>
      <c r="O3811" s="54">
        <f t="shared" si="178"/>
        <v>12231890</v>
      </c>
      <c r="P3811" s="103">
        <f t="shared" si="179"/>
        <v>8.1400002699912288E-5</v>
      </c>
      <c r="Q3811" s="6">
        <v>0</v>
      </c>
      <c r="R3811" s="6"/>
      <c r="S3811" s="6" t="s">
        <v>11</v>
      </c>
    </row>
    <row r="3812" spans="1:19" s="47" customFormat="1" ht="14" x14ac:dyDescent="0.15">
      <c r="A3812" s="8" t="s">
        <v>415</v>
      </c>
      <c r="B3812" s="114" t="s">
        <v>416</v>
      </c>
      <c r="C3812" s="40" t="s">
        <v>65</v>
      </c>
      <c r="D3812" s="6" t="s">
        <v>393</v>
      </c>
      <c r="E3812" s="7" t="s">
        <v>394</v>
      </c>
      <c r="F3812" s="6" t="s">
        <v>2944</v>
      </c>
      <c r="G3812" s="6" t="s">
        <v>4936</v>
      </c>
      <c r="H3812" s="6" t="s">
        <v>38</v>
      </c>
      <c r="I3812" s="8" t="s">
        <v>39</v>
      </c>
      <c r="J3812" s="15" t="s">
        <v>7586</v>
      </c>
      <c r="K3812" s="7" t="s">
        <v>2257</v>
      </c>
      <c r="L3812" s="19">
        <v>1802369</v>
      </c>
      <c r="M3812" s="19">
        <f t="shared" si="180"/>
        <v>1802369</v>
      </c>
      <c r="N3812" s="11">
        <f>M3812*(1+VOTOS!$P$3%)^Q3812</f>
        <v>1824683.1149548804</v>
      </c>
      <c r="O3812" s="54">
        <f t="shared" si="178"/>
        <v>1824683.1149548804</v>
      </c>
      <c r="P3812" s="103">
        <f t="shared" si="179"/>
        <v>1.214278500573596E-5</v>
      </c>
      <c r="Q3812" s="6">
        <v>102</v>
      </c>
      <c r="R3812" s="6"/>
      <c r="S3812" s="6" t="s">
        <v>11</v>
      </c>
    </row>
    <row r="3813" spans="1:19" s="47" customFormat="1" ht="14" x14ac:dyDescent="0.15">
      <c r="A3813" s="8" t="s">
        <v>415</v>
      </c>
      <c r="B3813" s="114" t="s">
        <v>416</v>
      </c>
      <c r="C3813" s="40" t="s">
        <v>65</v>
      </c>
      <c r="D3813" s="6" t="s">
        <v>393</v>
      </c>
      <c r="E3813" s="7" t="s">
        <v>394</v>
      </c>
      <c r="F3813" s="6" t="s">
        <v>2944</v>
      </c>
      <c r="G3813" s="6" t="s">
        <v>4936</v>
      </c>
      <c r="H3813" s="6" t="s">
        <v>38</v>
      </c>
      <c r="I3813" s="8" t="s">
        <v>39</v>
      </c>
      <c r="J3813" s="15" t="s">
        <v>7586</v>
      </c>
      <c r="K3813" s="7" t="s">
        <v>4492</v>
      </c>
      <c r="L3813" s="19">
        <v>1103607</v>
      </c>
      <c r="M3813" s="19">
        <f t="shared" si="180"/>
        <v>1103607</v>
      </c>
      <c r="N3813" s="11">
        <f>M3813*(1+VOTOS!$P$3%)^Q3813</f>
        <v>1113368.3999101683</v>
      </c>
      <c r="O3813" s="54">
        <f t="shared" si="178"/>
        <v>1113368.3999101683</v>
      </c>
      <c r="P3813" s="103">
        <f t="shared" si="179"/>
        <v>7.4091731333984138E-6</v>
      </c>
      <c r="Q3813" s="6">
        <v>73</v>
      </c>
      <c r="R3813" s="6"/>
      <c r="S3813" s="6" t="s">
        <v>11</v>
      </c>
    </row>
    <row r="3814" spans="1:19" s="47" customFormat="1" ht="14" x14ac:dyDescent="0.15">
      <c r="A3814" s="8" t="s">
        <v>415</v>
      </c>
      <c r="B3814" s="114" t="s">
        <v>416</v>
      </c>
      <c r="C3814" s="40" t="s">
        <v>65</v>
      </c>
      <c r="D3814" s="6" t="s">
        <v>393</v>
      </c>
      <c r="E3814" s="7" t="s">
        <v>394</v>
      </c>
      <c r="F3814" s="6" t="s">
        <v>2944</v>
      </c>
      <c r="G3814" s="6" t="s">
        <v>4936</v>
      </c>
      <c r="H3814" s="6" t="s">
        <v>38</v>
      </c>
      <c r="I3814" s="8" t="s">
        <v>39</v>
      </c>
      <c r="J3814" s="15" t="s">
        <v>7586</v>
      </c>
      <c r="K3814" s="7" t="s">
        <v>4491</v>
      </c>
      <c r="L3814" s="19">
        <v>1058491</v>
      </c>
      <c r="M3814" s="19">
        <f t="shared" si="180"/>
        <v>1058491</v>
      </c>
      <c r="N3814" s="11">
        <f>M3814*(1+VOTOS!$P$3%)^Q3814</f>
        <v>1069142.2951697335</v>
      </c>
      <c r="O3814" s="54">
        <f t="shared" si="178"/>
        <v>1069142.2951697335</v>
      </c>
      <c r="P3814" s="103">
        <f t="shared" si="179"/>
        <v>7.11486006769246E-6</v>
      </c>
      <c r="Q3814" s="6">
        <v>83</v>
      </c>
      <c r="R3814" s="6"/>
      <c r="S3814" s="6" t="s">
        <v>11</v>
      </c>
    </row>
    <row r="3815" spans="1:19" s="47" customFormat="1" ht="14" x14ac:dyDescent="0.15">
      <c r="A3815" s="8" t="s">
        <v>415</v>
      </c>
      <c r="B3815" s="114" t="s">
        <v>416</v>
      </c>
      <c r="C3815" s="40" t="s">
        <v>65</v>
      </c>
      <c r="D3815" s="6" t="s">
        <v>393</v>
      </c>
      <c r="E3815" s="7" t="s">
        <v>394</v>
      </c>
      <c r="F3815" s="6" t="s">
        <v>2944</v>
      </c>
      <c r="G3815" s="6" t="s">
        <v>4936</v>
      </c>
      <c r="H3815" s="6" t="s">
        <v>38</v>
      </c>
      <c r="I3815" s="8" t="s">
        <v>39</v>
      </c>
      <c r="J3815" s="15" t="s">
        <v>7586</v>
      </c>
      <c r="K3815" s="7" t="s">
        <v>2946</v>
      </c>
      <c r="L3815" s="19">
        <v>1055953</v>
      </c>
      <c r="M3815" s="19">
        <f t="shared" si="180"/>
        <v>1055953</v>
      </c>
      <c r="N3815" s="11">
        <f>M3815*(1+VOTOS!$P$3%)^Q3815</f>
        <v>1063110.5027711398</v>
      </c>
      <c r="O3815" s="54">
        <f t="shared" si="178"/>
        <v>1063110.5027711398</v>
      </c>
      <c r="P3815" s="103">
        <f t="shared" si="179"/>
        <v>7.0747200797158816E-6</v>
      </c>
      <c r="Q3815" s="6">
        <v>56</v>
      </c>
      <c r="R3815" s="6"/>
      <c r="S3815" s="6" t="s">
        <v>11</v>
      </c>
    </row>
    <row r="3816" spans="1:19" s="47" customFormat="1" ht="14" x14ac:dyDescent="0.15">
      <c r="A3816" s="8" t="s">
        <v>415</v>
      </c>
      <c r="B3816" s="114" t="s">
        <v>416</v>
      </c>
      <c r="C3816" s="40" t="s">
        <v>65</v>
      </c>
      <c r="D3816" s="6" t="s">
        <v>393</v>
      </c>
      <c r="E3816" s="7" t="s">
        <v>394</v>
      </c>
      <c r="F3816" s="6" t="s">
        <v>2944</v>
      </c>
      <c r="G3816" s="6" t="s">
        <v>4936</v>
      </c>
      <c r="H3816" s="6" t="s">
        <v>38</v>
      </c>
      <c r="I3816" s="8" t="s">
        <v>39</v>
      </c>
      <c r="J3816" s="15" t="s">
        <v>7586</v>
      </c>
      <c r="K3816" s="7" t="s">
        <v>4489</v>
      </c>
      <c r="L3816" s="19">
        <v>953047</v>
      </c>
      <c r="M3816" s="19">
        <f t="shared" si="180"/>
        <v>953047</v>
      </c>
      <c r="N3816" s="11">
        <f>M3816*(1+VOTOS!$P$3%)^Q3816</f>
        <v>963101.85211787815</v>
      </c>
      <c r="O3816" s="54">
        <f t="shared" si="178"/>
        <v>963101.85211787815</v>
      </c>
      <c r="P3816" s="103">
        <f t="shared" si="179"/>
        <v>6.4091888794524651E-6</v>
      </c>
      <c r="Q3816" s="6">
        <v>87</v>
      </c>
      <c r="R3816" s="6"/>
      <c r="S3816" s="6" t="s">
        <v>11</v>
      </c>
    </row>
    <row r="3817" spans="1:19" s="47" customFormat="1" ht="14" x14ac:dyDescent="0.15">
      <c r="A3817" s="8" t="s">
        <v>415</v>
      </c>
      <c r="B3817" s="114" t="s">
        <v>416</v>
      </c>
      <c r="C3817" s="40" t="s">
        <v>65</v>
      </c>
      <c r="D3817" s="6" t="s">
        <v>393</v>
      </c>
      <c r="E3817" s="7" t="s">
        <v>394</v>
      </c>
      <c r="F3817" s="6" t="s">
        <v>2944</v>
      </c>
      <c r="G3817" s="6" t="s">
        <v>4936</v>
      </c>
      <c r="H3817" s="6" t="s">
        <v>38</v>
      </c>
      <c r="I3817" s="8" t="s">
        <v>39</v>
      </c>
      <c r="J3817" s="15" t="s">
        <v>7586</v>
      </c>
      <c r="K3817" s="7" t="s">
        <v>2949</v>
      </c>
      <c r="L3817" s="19">
        <v>782209</v>
      </c>
      <c r="M3817" s="19">
        <f t="shared" si="180"/>
        <v>782209</v>
      </c>
      <c r="N3817" s="11">
        <f>M3817*(1+VOTOS!$P$3%)^Q3817</f>
        <v>786466.70724155789</v>
      </c>
      <c r="O3817" s="54">
        <f t="shared" si="178"/>
        <v>786466.70724155789</v>
      </c>
      <c r="P3817" s="103">
        <f t="shared" si="179"/>
        <v>5.2337285646661264E-6</v>
      </c>
      <c r="Q3817" s="6">
        <v>45</v>
      </c>
      <c r="R3817" s="6"/>
      <c r="S3817" s="6" t="s">
        <v>11</v>
      </c>
    </row>
    <row r="3818" spans="1:19" s="47" customFormat="1" ht="14" x14ac:dyDescent="0.15">
      <c r="A3818" s="8" t="s">
        <v>415</v>
      </c>
      <c r="B3818" s="114" t="s">
        <v>416</v>
      </c>
      <c r="C3818" s="40" t="s">
        <v>65</v>
      </c>
      <c r="D3818" s="6" t="s">
        <v>393</v>
      </c>
      <c r="E3818" s="7" t="s">
        <v>394</v>
      </c>
      <c r="F3818" s="6" t="s">
        <v>2944</v>
      </c>
      <c r="G3818" s="6" t="s">
        <v>4936</v>
      </c>
      <c r="H3818" s="6" t="s">
        <v>38</v>
      </c>
      <c r="I3818" s="8" t="s">
        <v>39</v>
      </c>
      <c r="J3818" s="15" t="s">
        <v>7586</v>
      </c>
      <c r="K3818" s="7" t="s">
        <v>4488</v>
      </c>
      <c r="L3818" s="19">
        <v>679810</v>
      </c>
      <c r="M3818" s="19">
        <f t="shared" si="180"/>
        <v>679810</v>
      </c>
      <c r="N3818" s="11">
        <f>M3818*(1+VOTOS!$P$3%)^Q3818</f>
        <v>688226.3445373713</v>
      </c>
      <c r="O3818" s="54">
        <f t="shared" si="178"/>
        <v>688226.3445373713</v>
      </c>
      <c r="P3818" s="103">
        <f t="shared" si="179"/>
        <v>4.5799648544495407E-6</v>
      </c>
      <c r="Q3818" s="6">
        <v>102</v>
      </c>
      <c r="R3818" s="6"/>
      <c r="S3818" s="6" t="s">
        <v>11</v>
      </c>
    </row>
    <row r="3819" spans="1:19" s="47" customFormat="1" ht="14" x14ac:dyDescent="0.15">
      <c r="A3819" s="8" t="s">
        <v>415</v>
      </c>
      <c r="B3819" s="114" t="s">
        <v>416</v>
      </c>
      <c r="C3819" s="40" t="s">
        <v>65</v>
      </c>
      <c r="D3819" s="6" t="s">
        <v>393</v>
      </c>
      <c r="E3819" s="7" t="s">
        <v>394</v>
      </c>
      <c r="F3819" s="6" t="s">
        <v>2944</v>
      </c>
      <c r="G3819" s="6" t="s">
        <v>4936</v>
      </c>
      <c r="H3819" s="6" t="s">
        <v>38</v>
      </c>
      <c r="I3819" s="8" t="s">
        <v>39</v>
      </c>
      <c r="J3819" s="15" t="s">
        <v>7586</v>
      </c>
      <c r="K3819" s="7" t="s">
        <v>2947</v>
      </c>
      <c r="L3819" s="19">
        <v>658006</v>
      </c>
      <c r="M3819" s="19">
        <f t="shared" si="180"/>
        <v>658006</v>
      </c>
      <c r="N3819" s="11">
        <f>M3819*(1+VOTOS!$P$3%)^Q3819</f>
        <v>658879.71921584115</v>
      </c>
      <c r="O3819" s="54">
        <f t="shared" si="178"/>
        <v>658879.71921584115</v>
      </c>
      <c r="P3819" s="103">
        <f t="shared" si="179"/>
        <v>4.3846708009217646E-6</v>
      </c>
      <c r="Q3819" s="6">
        <v>11</v>
      </c>
      <c r="R3819" s="6"/>
      <c r="S3819" s="6" t="s">
        <v>11</v>
      </c>
    </row>
    <row r="3820" spans="1:19" s="47" customFormat="1" ht="14" x14ac:dyDescent="0.15">
      <c r="A3820" s="8" t="s">
        <v>415</v>
      </c>
      <c r="B3820" s="114" t="s">
        <v>416</v>
      </c>
      <c r="C3820" s="40" t="s">
        <v>65</v>
      </c>
      <c r="D3820" s="6" t="s">
        <v>393</v>
      </c>
      <c r="E3820" s="7" t="s">
        <v>394</v>
      </c>
      <c r="F3820" s="6" t="s">
        <v>2944</v>
      </c>
      <c r="G3820" s="6" t="s">
        <v>4936</v>
      </c>
      <c r="H3820" s="6" t="s">
        <v>38</v>
      </c>
      <c r="I3820" s="8" t="s">
        <v>39</v>
      </c>
      <c r="J3820" s="15" t="s">
        <v>7586</v>
      </c>
      <c r="K3820" s="7" t="s">
        <v>2948</v>
      </c>
      <c r="L3820" s="19">
        <v>623538</v>
      </c>
      <c r="M3820" s="19">
        <f t="shared" si="180"/>
        <v>623538</v>
      </c>
      <c r="N3820" s="11">
        <f>M3820*(1+VOTOS!$P$3%)^Q3820</f>
        <v>624365.95161808119</v>
      </c>
      <c r="O3820" s="54">
        <f t="shared" si="178"/>
        <v>624365.95161808119</v>
      </c>
      <c r="P3820" s="103">
        <f t="shared" si="179"/>
        <v>4.1549907779946614E-6</v>
      </c>
      <c r="Q3820" s="6">
        <v>11</v>
      </c>
      <c r="R3820" s="6"/>
      <c r="S3820" s="6" t="s">
        <v>11</v>
      </c>
    </row>
    <row r="3821" spans="1:19" s="47" customFormat="1" ht="14" x14ac:dyDescent="0.15">
      <c r="A3821" s="8" t="s">
        <v>415</v>
      </c>
      <c r="B3821" s="114" t="s">
        <v>416</v>
      </c>
      <c r="C3821" s="40" t="s">
        <v>65</v>
      </c>
      <c r="D3821" s="6" t="s">
        <v>393</v>
      </c>
      <c r="E3821" s="7" t="s">
        <v>394</v>
      </c>
      <c r="F3821" s="6" t="s">
        <v>2944</v>
      </c>
      <c r="G3821" s="6" t="s">
        <v>4936</v>
      </c>
      <c r="H3821" s="6" t="s">
        <v>38</v>
      </c>
      <c r="I3821" s="8" t="s">
        <v>39</v>
      </c>
      <c r="J3821" s="15" t="s">
        <v>7586</v>
      </c>
      <c r="K3821" s="7" t="s">
        <v>4487</v>
      </c>
      <c r="L3821" s="19">
        <v>363605</v>
      </c>
      <c r="M3821" s="19">
        <f t="shared" si="180"/>
        <v>363605</v>
      </c>
      <c r="N3821" s="11">
        <f>M3821*(1+VOTOS!$P$3%)^Q3821</f>
        <v>368773.27103647473</v>
      </c>
      <c r="O3821" s="54">
        <f t="shared" si="178"/>
        <v>368773.27103647473</v>
      </c>
      <c r="P3821" s="103">
        <f t="shared" si="179"/>
        <v>2.4540888822597757E-6</v>
      </c>
      <c r="Q3821" s="6">
        <v>117</v>
      </c>
      <c r="R3821" s="6"/>
      <c r="S3821" s="6" t="s">
        <v>11</v>
      </c>
    </row>
    <row r="3822" spans="1:19" s="47" customFormat="1" ht="14" x14ac:dyDescent="0.15">
      <c r="A3822" s="8" t="s">
        <v>415</v>
      </c>
      <c r="B3822" s="114" t="s">
        <v>416</v>
      </c>
      <c r="C3822" s="40" t="s">
        <v>65</v>
      </c>
      <c r="D3822" s="6" t="s">
        <v>393</v>
      </c>
      <c r="E3822" s="7" t="s">
        <v>394</v>
      </c>
      <c r="F3822" s="6" t="s">
        <v>2944</v>
      </c>
      <c r="G3822" s="6" t="s">
        <v>4936</v>
      </c>
      <c r="H3822" s="6" t="s">
        <v>38</v>
      </c>
      <c r="I3822" s="8" t="s">
        <v>39</v>
      </c>
      <c r="J3822" s="15" t="s">
        <v>7586</v>
      </c>
      <c r="K3822" s="7" t="s">
        <v>4493</v>
      </c>
      <c r="L3822" s="19">
        <v>216090</v>
      </c>
      <c r="M3822" s="19">
        <f t="shared" si="180"/>
        <v>216090</v>
      </c>
      <c r="N3822" s="11">
        <f>M3822*(1+VOTOS!$P$3%)^Q3822</f>
        <v>217922.43598180916</v>
      </c>
      <c r="O3822" s="54">
        <f t="shared" si="178"/>
        <v>217922.43598180916</v>
      </c>
      <c r="P3822" s="103">
        <f t="shared" si="179"/>
        <v>1.4502163506449723E-6</v>
      </c>
      <c r="Q3822" s="6">
        <v>70</v>
      </c>
      <c r="R3822" s="6"/>
      <c r="S3822" s="6" t="s">
        <v>11</v>
      </c>
    </row>
    <row r="3823" spans="1:19" s="47" customFormat="1" ht="14" x14ac:dyDescent="0.15">
      <c r="A3823" s="8" t="s">
        <v>415</v>
      </c>
      <c r="B3823" s="114" t="s">
        <v>416</v>
      </c>
      <c r="C3823" s="40" t="s">
        <v>65</v>
      </c>
      <c r="D3823" s="6" t="s">
        <v>393</v>
      </c>
      <c r="E3823" s="7" t="s">
        <v>394</v>
      </c>
      <c r="F3823" s="6" t="s">
        <v>2944</v>
      </c>
      <c r="G3823" s="6" t="s">
        <v>4936</v>
      </c>
      <c r="H3823" s="6" t="s">
        <v>38</v>
      </c>
      <c r="I3823" s="8" t="s">
        <v>39</v>
      </c>
      <c r="J3823" s="15" t="s">
        <v>7586</v>
      </c>
      <c r="K3823" s="7" t="s">
        <v>4490</v>
      </c>
      <c r="L3823" s="19">
        <v>195804</v>
      </c>
      <c r="M3823" s="19">
        <f t="shared" si="180"/>
        <v>195804</v>
      </c>
      <c r="N3823" s="11">
        <f>M3823*(1+VOTOS!$P$3%)^Q3823</f>
        <v>197845.90666529286</v>
      </c>
      <c r="O3823" s="54">
        <f t="shared" si="178"/>
        <v>197845.90666529286</v>
      </c>
      <c r="P3823" s="103">
        <f t="shared" si="179"/>
        <v>1.3166123417330793E-6</v>
      </c>
      <c r="Q3823" s="6">
        <v>86</v>
      </c>
      <c r="R3823" s="6"/>
      <c r="S3823" s="6" t="s">
        <v>11</v>
      </c>
    </row>
    <row r="3824" spans="1:19" s="47" customFormat="1" ht="14" x14ac:dyDescent="0.15">
      <c r="A3824" s="8" t="s">
        <v>415</v>
      </c>
      <c r="B3824" s="114" t="s">
        <v>416</v>
      </c>
      <c r="C3824" s="40" t="s">
        <v>65</v>
      </c>
      <c r="D3824" s="6" t="s">
        <v>393</v>
      </c>
      <c r="E3824" s="7" t="s">
        <v>394</v>
      </c>
      <c r="F3824" s="6" t="s">
        <v>2944</v>
      </c>
      <c r="G3824" s="6" t="s">
        <v>4936</v>
      </c>
      <c r="H3824" s="6" t="s">
        <v>38</v>
      </c>
      <c r="I3824" s="8" t="s">
        <v>39</v>
      </c>
      <c r="J3824" s="15" t="s">
        <v>7586</v>
      </c>
      <c r="K3824" s="7" t="s">
        <v>4486</v>
      </c>
      <c r="L3824" s="19">
        <v>143520</v>
      </c>
      <c r="M3824" s="19">
        <f t="shared" si="180"/>
        <v>143520</v>
      </c>
      <c r="N3824" s="11">
        <f>M3824*(1+VOTOS!$P$3%)^Q3824</f>
        <v>145788.43703409139</v>
      </c>
      <c r="O3824" s="54">
        <f t="shared" si="178"/>
        <v>145788.43703409139</v>
      </c>
      <c r="P3824" s="103">
        <f t="shared" si="179"/>
        <v>9.7018360761836749E-7</v>
      </c>
      <c r="Q3824" s="6">
        <v>130</v>
      </c>
      <c r="R3824" s="6"/>
      <c r="S3824" s="6" t="s">
        <v>11</v>
      </c>
    </row>
    <row r="3825" spans="1:19" s="47" customFormat="1" ht="14" x14ac:dyDescent="0.15">
      <c r="A3825" s="8" t="s">
        <v>415</v>
      </c>
      <c r="B3825" s="114" t="s">
        <v>416</v>
      </c>
      <c r="C3825" s="40" t="s">
        <v>65</v>
      </c>
      <c r="D3825" s="6" t="s">
        <v>393</v>
      </c>
      <c r="E3825" s="7" t="s">
        <v>394</v>
      </c>
      <c r="F3825" s="6" t="s">
        <v>2944</v>
      </c>
      <c r="G3825" s="6" t="s">
        <v>4936</v>
      </c>
      <c r="H3825" s="6" t="s">
        <v>38</v>
      </c>
      <c r="I3825" s="8" t="s">
        <v>39</v>
      </c>
      <c r="J3825" s="15" t="s">
        <v>7586</v>
      </c>
      <c r="K3825" s="7" t="s">
        <v>2945</v>
      </c>
      <c r="L3825" s="19">
        <v>84672</v>
      </c>
      <c r="M3825" s="19">
        <f t="shared" si="180"/>
        <v>84672</v>
      </c>
      <c r="N3825" s="11">
        <f>M3825*(1+VOTOS!$P$3%)^Q3825</f>
        <v>85287.070473933534</v>
      </c>
      <c r="O3825" s="54">
        <f t="shared" si="178"/>
        <v>85287.070473933534</v>
      </c>
      <c r="P3825" s="103">
        <f t="shared" si="179"/>
        <v>5.6756296589045513E-7</v>
      </c>
      <c r="Q3825" s="6">
        <v>60</v>
      </c>
      <c r="R3825" s="6"/>
      <c r="S3825" s="6" t="s">
        <v>11</v>
      </c>
    </row>
    <row r="3826" spans="1:19" s="47" customFormat="1" ht="14" x14ac:dyDescent="0.15">
      <c r="A3826" s="8" t="s">
        <v>415</v>
      </c>
      <c r="B3826" s="114" t="s">
        <v>416</v>
      </c>
      <c r="C3826" s="40" t="s">
        <v>65</v>
      </c>
      <c r="D3826" s="6" t="s">
        <v>393</v>
      </c>
      <c r="E3826" s="7" t="s">
        <v>394</v>
      </c>
      <c r="F3826" s="6" t="s">
        <v>2944</v>
      </c>
      <c r="G3826" s="6" t="s">
        <v>4936</v>
      </c>
      <c r="H3826" s="6" t="s">
        <v>38</v>
      </c>
      <c r="I3826" s="8" t="s">
        <v>39</v>
      </c>
      <c r="J3826" s="15" t="s">
        <v>7586</v>
      </c>
      <c r="K3826" s="7" t="s">
        <v>5026</v>
      </c>
      <c r="L3826" s="19">
        <v>1468561</v>
      </c>
      <c r="M3826" s="19">
        <f t="shared" si="180"/>
        <v>0</v>
      </c>
      <c r="N3826" s="11">
        <f>M3826*(1+VOTOS!$P$3%)^Q3826</f>
        <v>0</v>
      </c>
      <c r="O3826" s="54">
        <f t="shared" si="178"/>
        <v>1468561</v>
      </c>
      <c r="P3826" s="103">
        <f t="shared" si="179"/>
        <v>9.7728862313989006E-6</v>
      </c>
      <c r="Q3826" s="6">
        <v>0</v>
      </c>
      <c r="R3826" s="6"/>
      <c r="S3826" s="6" t="s">
        <v>11</v>
      </c>
    </row>
    <row r="3827" spans="1:19" s="47" customFormat="1" ht="14" x14ac:dyDescent="0.15">
      <c r="A3827" s="8" t="s">
        <v>415</v>
      </c>
      <c r="B3827" s="114" t="s">
        <v>416</v>
      </c>
      <c r="C3827" s="40" t="s">
        <v>65</v>
      </c>
      <c r="D3827" s="6" t="s">
        <v>393</v>
      </c>
      <c r="E3827" s="7" t="s">
        <v>394</v>
      </c>
      <c r="F3827" s="6" t="s">
        <v>2944</v>
      </c>
      <c r="G3827" s="6" t="s">
        <v>4936</v>
      </c>
      <c r="H3827" s="6" t="s">
        <v>38</v>
      </c>
      <c r="I3827" s="8" t="s">
        <v>39</v>
      </c>
      <c r="J3827" s="15" t="s">
        <v>7586</v>
      </c>
      <c r="K3827" s="7" t="s">
        <v>2945</v>
      </c>
      <c r="L3827" s="19">
        <v>606597</v>
      </c>
      <c r="M3827" s="19">
        <f t="shared" si="180"/>
        <v>606597</v>
      </c>
      <c r="N3827" s="11">
        <f>M3827*(1+VOTOS!$P$3%)^Q3827</f>
        <v>611003.41421339591</v>
      </c>
      <c r="O3827" s="54">
        <f t="shared" si="178"/>
        <v>611003.41421339591</v>
      </c>
      <c r="P3827" s="103">
        <f t="shared" si="179"/>
        <v>4.0660666149406226E-6</v>
      </c>
      <c r="Q3827" s="48">
        <v>60</v>
      </c>
      <c r="R3827" s="48"/>
      <c r="S3827" s="48" t="s">
        <v>11</v>
      </c>
    </row>
    <row r="3828" spans="1:19" s="47" customFormat="1" ht="14" x14ac:dyDescent="0.15">
      <c r="A3828" s="14" t="s">
        <v>5234</v>
      </c>
      <c r="B3828" s="115" t="s">
        <v>416</v>
      </c>
      <c r="C3828" s="40" t="s">
        <v>65</v>
      </c>
      <c r="D3828" s="12" t="s">
        <v>1080</v>
      </c>
      <c r="E3828" s="51" t="s">
        <v>1081</v>
      </c>
      <c r="F3828" s="14" t="s">
        <v>6103</v>
      </c>
      <c r="G3828" s="14" t="s">
        <v>37</v>
      </c>
      <c r="H3828" s="14" t="s">
        <v>38</v>
      </c>
      <c r="I3828" s="14" t="s">
        <v>39</v>
      </c>
      <c r="J3828" s="15" t="s">
        <v>7586</v>
      </c>
      <c r="K3828" s="52" t="s">
        <v>2410</v>
      </c>
      <c r="L3828" s="109">
        <v>2085094</v>
      </c>
      <c r="M3828" s="19">
        <f t="shared" si="180"/>
        <v>2085094</v>
      </c>
      <c r="N3828" s="11">
        <f>M3828*(1+VOTOS!$P$3%)^Q3828</f>
        <v>2099227.2673737253</v>
      </c>
      <c r="O3828" s="54">
        <f t="shared" si="178"/>
        <v>2099227.2673737253</v>
      </c>
      <c r="P3828" s="103">
        <f t="shared" si="179"/>
        <v>1.3969803949508272E-5</v>
      </c>
      <c r="Q3828" s="6">
        <v>56</v>
      </c>
      <c r="R3828" s="6"/>
      <c r="S3828" s="6" t="s">
        <v>7</v>
      </c>
    </row>
    <row r="3829" spans="1:19" s="47" customFormat="1" ht="14" x14ac:dyDescent="0.15">
      <c r="A3829" s="14" t="s">
        <v>5234</v>
      </c>
      <c r="B3829" s="115" t="s">
        <v>416</v>
      </c>
      <c r="C3829" s="40" t="s">
        <v>65</v>
      </c>
      <c r="D3829" s="12" t="s">
        <v>1080</v>
      </c>
      <c r="E3829" s="51" t="s">
        <v>1081</v>
      </c>
      <c r="F3829" s="14" t="s">
        <v>6103</v>
      </c>
      <c r="G3829" s="14" t="s">
        <v>37</v>
      </c>
      <c r="H3829" s="14" t="s">
        <v>38</v>
      </c>
      <c r="I3829" s="14" t="s">
        <v>39</v>
      </c>
      <c r="J3829" s="15" t="s">
        <v>7586</v>
      </c>
      <c r="K3829" s="52" t="s">
        <v>2202</v>
      </c>
      <c r="L3829" s="109">
        <v>1675962</v>
      </c>
      <c r="M3829" s="19">
        <f t="shared" si="180"/>
        <v>1675962</v>
      </c>
      <c r="N3829" s="11">
        <f>M3829*(1+VOTOS!$P$3%)^Q3829</f>
        <v>1718753.533229592</v>
      </c>
      <c r="O3829" s="54">
        <f t="shared" si="178"/>
        <v>1718753.533229592</v>
      </c>
      <c r="P3829" s="103">
        <f t="shared" si="179"/>
        <v>1.1437851570392849E-5</v>
      </c>
      <c r="Q3829" s="6">
        <v>209</v>
      </c>
      <c r="R3829" s="6"/>
      <c r="S3829" s="6" t="s">
        <v>7</v>
      </c>
    </row>
    <row r="3830" spans="1:19" s="47" customFormat="1" ht="14" x14ac:dyDescent="0.15">
      <c r="A3830" s="14" t="s">
        <v>5234</v>
      </c>
      <c r="B3830" s="115" t="s">
        <v>416</v>
      </c>
      <c r="C3830" s="40" t="s">
        <v>65</v>
      </c>
      <c r="D3830" s="12" t="s">
        <v>1080</v>
      </c>
      <c r="E3830" s="51" t="s">
        <v>1081</v>
      </c>
      <c r="F3830" s="14" t="s">
        <v>6103</v>
      </c>
      <c r="G3830" s="14" t="s">
        <v>37</v>
      </c>
      <c r="H3830" s="14" t="s">
        <v>38</v>
      </c>
      <c r="I3830" s="14" t="s">
        <v>39</v>
      </c>
      <c r="J3830" s="15" t="s">
        <v>7586</v>
      </c>
      <c r="K3830" s="52" t="s">
        <v>3972</v>
      </c>
      <c r="L3830" s="109">
        <v>271111.5</v>
      </c>
      <c r="M3830" s="19">
        <f t="shared" si="180"/>
        <v>271111.5</v>
      </c>
      <c r="N3830" s="11">
        <f>M3830*(1+VOTOS!$P$3%)^Q3830</f>
        <v>274865.58063620509</v>
      </c>
      <c r="O3830" s="54">
        <f t="shared" si="178"/>
        <v>274865.58063620509</v>
      </c>
      <c r="P3830" s="103">
        <f t="shared" si="179"/>
        <v>1.8291579638060883E-6</v>
      </c>
      <c r="Q3830" s="6">
        <v>114</v>
      </c>
      <c r="R3830" s="6"/>
      <c r="S3830" s="6" t="s">
        <v>7</v>
      </c>
    </row>
    <row r="3831" spans="1:19" s="47" customFormat="1" ht="14" x14ac:dyDescent="0.15">
      <c r="A3831" s="8" t="s">
        <v>415</v>
      </c>
      <c r="B3831" s="114" t="s">
        <v>416</v>
      </c>
      <c r="C3831" s="40" t="s">
        <v>65</v>
      </c>
      <c r="D3831" s="6" t="s">
        <v>1756</v>
      </c>
      <c r="E3831" s="7" t="s">
        <v>1757</v>
      </c>
      <c r="F3831" s="6" t="s">
        <v>2950</v>
      </c>
      <c r="G3831" s="6" t="s">
        <v>4936</v>
      </c>
      <c r="H3831" s="6" t="s">
        <v>38</v>
      </c>
      <c r="I3831" s="8" t="s">
        <v>39</v>
      </c>
      <c r="J3831" s="15" t="s">
        <v>7586</v>
      </c>
      <c r="K3831" s="7" t="s">
        <v>2952</v>
      </c>
      <c r="L3831" s="19">
        <v>350519</v>
      </c>
      <c r="M3831" s="19">
        <f t="shared" si="180"/>
        <v>350519</v>
      </c>
      <c r="N3831" s="11">
        <f>M3831*(1+VOTOS!$P$3%)^Q3831</f>
        <v>353022.63584294019</v>
      </c>
      <c r="O3831" s="54">
        <f t="shared" si="178"/>
        <v>353022.63584294019</v>
      </c>
      <c r="P3831" s="103">
        <f t="shared" si="179"/>
        <v>2.3492725581038978E-6</v>
      </c>
      <c r="Q3831" s="6">
        <v>59</v>
      </c>
      <c r="R3831" s="6"/>
      <c r="S3831" s="6" t="s">
        <v>11</v>
      </c>
    </row>
    <row r="3832" spans="1:19" s="47" customFormat="1" ht="14" x14ac:dyDescent="0.15">
      <c r="A3832" s="8" t="s">
        <v>415</v>
      </c>
      <c r="B3832" s="114" t="s">
        <v>416</v>
      </c>
      <c r="C3832" s="40" t="s">
        <v>65</v>
      </c>
      <c r="D3832" s="6" t="s">
        <v>1756</v>
      </c>
      <c r="E3832" s="7" t="s">
        <v>1757</v>
      </c>
      <c r="F3832" s="6" t="s">
        <v>2950</v>
      </c>
      <c r="G3832" s="6" t="s">
        <v>4936</v>
      </c>
      <c r="H3832" s="6" t="s">
        <v>38</v>
      </c>
      <c r="I3832" s="8" t="s">
        <v>39</v>
      </c>
      <c r="J3832" s="15" t="s">
        <v>7586</v>
      </c>
      <c r="K3832" s="7" t="s">
        <v>2951</v>
      </c>
      <c r="L3832" s="19">
        <v>137456</v>
      </c>
      <c r="M3832" s="19">
        <f t="shared" si="180"/>
        <v>137456</v>
      </c>
      <c r="N3832" s="11">
        <f>M3832*(1+VOTOS!$P$3%)^Q3832</f>
        <v>137887.79684683762</v>
      </c>
      <c r="O3832" s="54">
        <f t="shared" si="178"/>
        <v>137887.79684683762</v>
      </c>
      <c r="P3832" s="103">
        <f t="shared" si="179"/>
        <v>9.1760693037768813E-7</v>
      </c>
      <c r="Q3832" s="48">
        <v>26</v>
      </c>
      <c r="R3832" s="48"/>
      <c r="S3832" s="48" t="s">
        <v>11</v>
      </c>
    </row>
    <row r="3833" spans="1:19" s="47" customFormat="1" ht="14" x14ac:dyDescent="0.15">
      <c r="A3833" s="8" t="s">
        <v>415</v>
      </c>
      <c r="B3833" s="114" t="s">
        <v>416</v>
      </c>
      <c r="C3833" s="40" t="s">
        <v>65</v>
      </c>
      <c r="D3833" s="6" t="s">
        <v>1756</v>
      </c>
      <c r="E3833" s="7" t="s">
        <v>1757</v>
      </c>
      <c r="F3833" s="6" t="s">
        <v>2950</v>
      </c>
      <c r="G3833" s="6" t="s">
        <v>4936</v>
      </c>
      <c r="H3833" s="6" t="s">
        <v>38</v>
      </c>
      <c r="I3833" s="8" t="s">
        <v>39</v>
      </c>
      <c r="J3833" s="15" t="s">
        <v>7586</v>
      </c>
      <c r="K3833" s="7" t="s">
        <v>5106</v>
      </c>
      <c r="L3833" s="19">
        <v>511404</v>
      </c>
      <c r="M3833" s="19">
        <f t="shared" si="180"/>
        <v>0</v>
      </c>
      <c r="N3833" s="11">
        <f>M3833*(1+VOTOS!$P$3%)^Q3833</f>
        <v>0</v>
      </c>
      <c r="O3833" s="54">
        <f t="shared" si="178"/>
        <v>511404</v>
      </c>
      <c r="P3833" s="103">
        <f t="shared" si="179"/>
        <v>3.4032587752788773E-6</v>
      </c>
      <c r="Q3833" s="6">
        <v>0</v>
      </c>
      <c r="R3833" s="6"/>
      <c r="S3833" s="6" t="s">
        <v>11</v>
      </c>
    </row>
    <row r="3834" spans="1:19" s="47" customFormat="1" ht="14" x14ac:dyDescent="0.15">
      <c r="A3834" s="8" t="s">
        <v>415</v>
      </c>
      <c r="B3834" s="114" t="s">
        <v>416</v>
      </c>
      <c r="C3834" s="40" t="s">
        <v>65</v>
      </c>
      <c r="D3834" s="6" t="s">
        <v>1661</v>
      </c>
      <c r="E3834" s="7" t="s">
        <v>1662</v>
      </c>
      <c r="F3834" s="6" t="s">
        <v>2953</v>
      </c>
      <c r="G3834" s="6" t="s">
        <v>5224</v>
      </c>
      <c r="H3834" s="6" t="s">
        <v>38</v>
      </c>
      <c r="I3834" s="8" t="s">
        <v>39</v>
      </c>
      <c r="J3834" s="15" t="s">
        <v>7586</v>
      </c>
      <c r="K3834" s="7" t="s">
        <v>2954</v>
      </c>
      <c r="L3834" s="19">
        <v>789565</v>
      </c>
      <c r="M3834" s="19">
        <f t="shared" si="180"/>
        <v>789565</v>
      </c>
      <c r="N3834" s="11">
        <f>M3834*(1+VOTOS!$P$3%)^Q3834</f>
        <v>792045.29680314672</v>
      </c>
      <c r="O3834" s="54">
        <f t="shared" si="178"/>
        <v>792045.29680314672</v>
      </c>
      <c r="P3834" s="103">
        <f t="shared" si="179"/>
        <v>5.2708526072609365E-6</v>
      </c>
      <c r="Q3834" s="6">
        <v>26</v>
      </c>
      <c r="R3834" s="6"/>
      <c r="S3834" s="6" t="s">
        <v>11</v>
      </c>
    </row>
    <row r="3835" spans="1:19" s="47" customFormat="1" ht="14" x14ac:dyDescent="0.15">
      <c r="A3835" s="8" t="s">
        <v>5234</v>
      </c>
      <c r="B3835" s="114" t="s">
        <v>416</v>
      </c>
      <c r="C3835" s="40" t="s">
        <v>65</v>
      </c>
      <c r="D3835" s="6" t="s">
        <v>482</v>
      </c>
      <c r="E3835" s="7" t="s">
        <v>483</v>
      </c>
      <c r="F3835" s="6" t="s">
        <v>5237</v>
      </c>
      <c r="G3835" s="6" t="s">
        <v>2298</v>
      </c>
      <c r="H3835" s="6" t="s">
        <v>38</v>
      </c>
      <c r="I3835" s="8" t="s">
        <v>39</v>
      </c>
      <c r="J3835" s="15" t="s">
        <v>7586</v>
      </c>
      <c r="K3835" s="7" t="s">
        <v>6492</v>
      </c>
      <c r="L3835" s="19">
        <v>2874810.4</v>
      </c>
      <c r="M3835" s="19">
        <f t="shared" si="180"/>
        <v>2874810.4</v>
      </c>
      <c r="N3835" s="11">
        <f>M3835*(1+VOTOS!$P$3%)^Q3835</f>
        <v>3378772.4680586932</v>
      </c>
      <c r="O3835" s="54">
        <f t="shared" si="178"/>
        <v>3378772.4680586932</v>
      </c>
      <c r="P3835" s="103">
        <f t="shared" si="179"/>
        <v>2.2484839875306838E-5</v>
      </c>
      <c r="Q3835" s="6">
        <v>1339</v>
      </c>
      <c r="R3835" s="6"/>
      <c r="S3835" s="6" t="s">
        <v>7577</v>
      </c>
    </row>
    <row r="3836" spans="1:19" s="47" customFormat="1" ht="14" x14ac:dyDescent="0.15">
      <c r="A3836" s="8" t="s">
        <v>5234</v>
      </c>
      <c r="B3836" s="114" t="s">
        <v>416</v>
      </c>
      <c r="C3836" s="40" t="s">
        <v>65</v>
      </c>
      <c r="D3836" s="6" t="s">
        <v>482</v>
      </c>
      <c r="E3836" s="7" t="s">
        <v>483</v>
      </c>
      <c r="F3836" s="6" t="s">
        <v>5237</v>
      </c>
      <c r="G3836" s="6" t="s">
        <v>2298</v>
      </c>
      <c r="H3836" s="6" t="s">
        <v>38</v>
      </c>
      <c r="I3836" s="8" t="s">
        <v>39</v>
      </c>
      <c r="J3836" s="15" t="s">
        <v>7586</v>
      </c>
      <c r="K3836" s="7" t="s">
        <v>6493</v>
      </c>
      <c r="L3836" s="19">
        <v>2874810.4</v>
      </c>
      <c r="M3836" s="19">
        <f t="shared" si="180"/>
        <v>2874810.4</v>
      </c>
      <c r="N3836" s="11">
        <f>M3836*(1+VOTOS!$P$3%)^Q3836</f>
        <v>3373884.9647291973</v>
      </c>
      <c r="O3836" s="54">
        <f t="shared" si="178"/>
        <v>3373884.9647291973</v>
      </c>
      <c r="P3836" s="103">
        <f t="shared" si="179"/>
        <v>2.2452314829364077E-5</v>
      </c>
      <c r="Q3836" s="6">
        <v>1327</v>
      </c>
      <c r="R3836" s="6"/>
      <c r="S3836" s="6" t="s">
        <v>7577</v>
      </c>
    </row>
    <row r="3837" spans="1:19" s="47" customFormat="1" ht="14" x14ac:dyDescent="0.15">
      <c r="A3837" s="8" t="s">
        <v>5234</v>
      </c>
      <c r="B3837" s="114" t="s">
        <v>416</v>
      </c>
      <c r="C3837" s="40" t="s">
        <v>65</v>
      </c>
      <c r="D3837" s="6" t="s">
        <v>482</v>
      </c>
      <c r="E3837" s="7" t="s">
        <v>483</v>
      </c>
      <c r="F3837" s="6" t="s">
        <v>5237</v>
      </c>
      <c r="G3837" s="6" t="s">
        <v>2298</v>
      </c>
      <c r="H3837" s="6" t="s">
        <v>38</v>
      </c>
      <c r="I3837" s="8" t="s">
        <v>39</v>
      </c>
      <c r="J3837" s="15" t="s">
        <v>7586</v>
      </c>
      <c r="K3837" s="7" t="s">
        <v>884</v>
      </c>
      <c r="L3837" s="19">
        <v>2874810.4</v>
      </c>
      <c r="M3837" s="19">
        <f t="shared" si="180"/>
        <v>2874810.4</v>
      </c>
      <c r="N3837" s="11">
        <f>M3837*(1+VOTOS!$P$3%)^Q3837</f>
        <v>3365754.8317539445</v>
      </c>
      <c r="O3837" s="54">
        <f t="shared" si="178"/>
        <v>3365754.8317539445</v>
      </c>
      <c r="P3837" s="103">
        <f t="shared" si="179"/>
        <v>2.2398210938130896E-5</v>
      </c>
      <c r="Q3837" s="6">
        <v>1307</v>
      </c>
      <c r="R3837" s="6"/>
      <c r="S3837" s="6" t="s">
        <v>7577</v>
      </c>
    </row>
    <row r="3838" spans="1:19" s="47" customFormat="1" ht="14" x14ac:dyDescent="0.15">
      <c r="A3838" s="8" t="s">
        <v>5234</v>
      </c>
      <c r="B3838" s="114" t="s">
        <v>416</v>
      </c>
      <c r="C3838" s="40" t="s">
        <v>65</v>
      </c>
      <c r="D3838" s="6" t="s">
        <v>482</v>
      </c>
      <c r="E3838" s="7" t="s">
        <v>483</v>
      </c>
      <c r="F3838" s="6" t="s">
        <v>5237</v>
      </c>
      <c r="G3838" s="6" t="s">
        <v>2298</v>
      </c>
      <c r="H3838" s="6" t="s">
        <v>38</v>
      </c>
      <c r="I3838" s="8" t="s">
        <v>39</v>
      </c>
      <c r="J3838" s="15" t="s">
        <v>7586</v>
      </c>
      <c r="K3838" s="7" t="s">
        <v>716</v>
      </c>
      <c r="L3838" s="19">
        <v>2874810.4</v>
      </c>
      <c r="M3838" s="19">
        <f t="shared" si="180"/>
        <v>2874810.4</v>
      </c>
      <c r="N3838" s="11">
        <f>M3838*(1+VOTOS!$P$3%)^Q3838</f>
        <v>3355214.9409382688</v>
      </c>
      <c r="O3838" s="54">
        <f t="shared" si="178"/>
        <v>3355214.9409382688</v>
      </c>
      <c r="P3838" s="103">
        <f t="shared" si="179"/>
        <v>2.2328070743863879E-5</v>
      </c>
      <c r="Q3838" s="6">
        <v>1281</v>
      </c>
      <c r="R3838" s="6"/>
      <c r="S3838" s="6" t="s">
        <v>7577</v>
      </c>
    </row>
    <row r="3839" spans="1:19" s="47" customFormat="1" ht="14" x14ac:dyDescent="0.15">
      <c r="A3839" s="8" t="s">
        <v>5234</v>
      </c>
      <c r="B3839" s="114" t="s">
        <v>416</v>
      </c>
      <c r="C3839" s="40" t="s">
        <v>65</v>
      </c>
      <c r="D3839" s="6" t="s">
        <v>482</v>
      </c>
      <c r="E3839" s="7" t="s">
        <v>483</v>
      </c>
      <c r="F3839" s="6" t="s">
        <v>5237</v>
      </c>
      <c r="G3839" s="6" t="s">
        <v>2298</v>
      </c>
      <c r="H3839" s="6" t="s">
        <v>38</v>
      </c>
      <c r="I3839" s="8" t="s">
        <v>39</v>
      </c>
      <c r="J3839" s="15" t="s">
        <v>7586</v>
      </c>
      <c r="K3839" s="7" t="s">
        <v>6495</v>
      </c>
      <c r="L3839" s="19">
        <v>2874810.4</v>
      </c>
      <c r="M3839" s="19">
        <f t="shared" si="180"/>
        <v>2874810.4</v>
      </c>
      <c r="N3839" s="11">
        <f>M3839*(1+VOTOS!$P$3%)^Q3839</f>
        <v>3349149.255051346</v>
      </c>
      <c r="O3839" s="54">
        <f t="shared" si="178"/>
        <v>3349149.255051346</v>
      </c>
      <c r="P3839" s="103">
        <f t="shared" si="179"/>
        <v>2.2287705203659352E-5</v>
      </c>
      <c r="Q3839" s="6">
        <v>1266</v>
      </c>
      <c r="R3839" s="6"/>
      <c r="S3839" s="6" t="s">
        <v>7577</v>
      </c>
    </row>
    <row r="3840" spans="1:19" s="47" customFormat="1" ht="14" x14ac:dyDescent="0.15">
      <c r="A3840" s="8" t="s">
        <v>5234</v>
      </c>
      <c r="B3840" s="114" t="s">
        <v>416</v>
      </c>
      <c r="C3840" s="40" t="s">
        <v>65</v>
      </c>
      <c r="D3840" s="6" t="s">
        <v>482</v>
      </c>
      <c r="E3840" s="7" t="s">
        <v>483</v>
      </c>
      <c r="F3840" s="6" t="s">
        <v>5237</v>
      </c>
      <c r="G3840" s="6" t="s">
        <v>2298</v>
      </c>
      <c r="H3840" s="6" t="s">
        <v>38</v>
      </c>
      <c r="I3840" s="8" t="s">
        <v>39</v>
      </c>
      <c r="J3840" s="15" t="s">
        <v>7586</v>
      </c>
      <c r="K3840" s="7" t="s">
        <v>6496</v>
      </c>
      <c r="L3840" s="19">
        <v>2874810.4</v>
      </c>
      <c r="M3840" s="19">
        <f t="shared" si="180"/>
        <v>2874810.4</v>
      </c>
      <c r="N3840" s="11">
        <f>M3840*(1+VOTOS!$P$3%)^Q3840</f>
        <v>3339064.1371794683</v>
      </c>
      <c r="O3840" s="54">
        <f t="shared" si="178"/>
        <v>3339064.1371794683</v>
      </c>
      <c r="P3840" s="103">
        <f t="shared" si="179"/>
        <v>2.2220591403420814E-5</v>
      </c>
      <c r="Q3840" s="6">
        <v>1241</v>
      </c>
      <c r="R3840" s="6"/>
      <c r="S3840" s="6" t="s">
        <v>7577</v>
      </c>
    </row>
    <row r="3841" spans="1:20" s="47" customFormat="1" ht="14" x14ac:dyDescent="0.15">
      <c r="A3841" s="8" t="s">
        <v>5234</v>
      </c>
      <c r="B3841" s="114" t="s">
        <v>416</v>
      </c>
      <c r="C3841" s="40" t="s">
        <v>65</v>
      </c>
      <c r="D3841" s="6" t="s">
        <v>482</v>
      </c>
      <c r="E3841" s="7" t="s">
        <v>483</v>
      </c>
      <c r="F3841" s="6" t="s">
        <v>5237</v>
      </c>
      <c r="G3841" s="6" t="s">
        <v>2298</v>
      </c>
      <c r="H3841" s="6" t="s">
        <v>38</v>
      </c>
      <c r="I3841" s="8" t="s">
        <v>39</v>
      </c>
      <c r="J3841" s="15" t="s">
        <v>7586</v>
      </c>
      <c r="K3841" s="7" t="s">
        <v>567</v>
      </c>
      <c r="L3841" s="19">
        <v>2751137.55</v>
      </c>
      <c r="M3841" s="19">
        <f t="shared" si="180"/>
        <v>2751137.55</v>
      </c>
      <c r="N3841" s="11">
        <f>M3841*(1+VOTOS!$P$3%)^Q3841</f>
        <v>3289680.8271114281</v>
      </c>
      <c r="O3841" s="54">
        <f t="shared" si="178"/>
        <v>3289680.8271114281</v>
      </c>
      <c r="P3841" s="103">
        <f t="shared" si="179"/>
        <v>2.18919584960885E-5</v>
      </c>
      <c r="Q3841" s="6">
        <v>1482</v>
      </c>
      <c r="R3841" s="6"/>
      <c r="S3841" s="6" t="s">
        <v>7577</v>
      </c>
    </row>
    <row r="3842" spans="1:20" s="47" customFormat="1" ht="14" x14ac:dyDescent="0.15">
      <c r="A3842" s="8" t="s">
        <v>5234</v>
      </c>
      <c r="B3842" s="114" t="s">
        <v>416</v>
      </c>
      <c r="C3842" s="40" t="s">
        <v>65</v>
      </c>
      <c r="D3842" s="6" t="s">
        <v>482</v>
      </c>
      <c r="E3842" s="7" t="s">
        <v>483</v>
      </c>
      <c r="F3842" s="6" t="s">
        <v>5237</v>
      </c>
      <c r="G3842" s="6" t="s">
        <v>2298</v>
      </c>
      <c r="H3842" s="6" t="s">
        <v>38</v>
      </c>
      <c r="I3842" s="8" t="s">
        <v>39</v>
      </c>
      <c r="J3842" s="15" t="s">
        <v>7586</v>
      </c>
      <c r="K3842" s="7" t="s">
        <v>1348</v>
      </c>
      <c r="L3842" s="19">
        <v>2751137.55</v>
      </c>
      <c r="M3842" s="19">
        <f t="shared" si="180"/>
        <v>2751137.55</v>
      </c>
      <c r="N3842" s="11">
        <f>M3842*(1+VOTOS!$P$3%)^Q3842</f>
        <v>3243185.4663499277</v>
      </c>
      <c r="O3842" s="54">
        <f t="shared" si="178"/>
        <v>3243185.4663499277</v>
      </c>
      <c r="P3842" s="103">
        <f t="shared" si="179"/>
        <v>2.1582544129909639E-5</v>
      </c>
      <c r="Q3842" s="6">
        <v>1364</v>
      </c>
      <c r="R3842" s="6"/>
      <c r="S3842" s="6" t="s">
        <v>7577</v>
      </c>
    </row>
    <row r="3843" spans="1:20" s="47" customFormat="1" ht="14" x14ac:dyDescent="0.15">
      <c r="A3843" s="8" t="s">
        <v>5234</v>
      </c>
      <c r="B3843" s="114" t="s">
        <v>416</v>
      </c>
      <c r="C3843" s="40" t="s">
        <v>88</v>
      </c>
      <c r="D3843" s="6" t="s">
        <v>284</v>
      </c>
      <c r="E3843" s="17" t="s">
        <v>285</v>
      </c>
      <c r="F3843" s="6" t="s">
        <v>5391</v>
      </c>
      <c r="G3843" s="6" t="s">
        <v>4936</v>
      </c>
      <c r="H3843" s="6" t="s">
        <v>38</v>
      </c>
      <c r="I3843" s="8" t="s">
        <v>5239</v>
      </c>
      <c r="J3843" s="15" t="s">
        <v>7587</v>
      </c>
      <c r="K3843" s="7" t="s">
        <v>5257</v>
      </c>
      <c r="L3843" s="19">
        <v>24996634.476</v>
      </c>
      <c r="M3843" s="19">
        <f t="shared" si="180"/>
        <v>0</v>
      </c>
      <c r="N3843" s="11">
        <f>M3843*(1+VOTOS!$P$3%)^Q3843</f>
        <v>0</v>
      </c>
      <c r="O3843" s="54">
        <f t="shared" si="178"/>
        <v>24996634.476</v>
      </c>
      <c r="P3843" s="103">
        <f t="shared" si="179"/>
        <v>1.6634601143691782E-4</v>
      </c>
      <c r="Q3843" s="6">
        <v>0</v>
      </c>
      <c r="R3843" s="6"/>
      <c r="S3843" s="6" t="s">
        <v>91</v>
      </c>
      <c r="T3843" s="75"/>
    </row>
    <row r="3844" spans="1:20" s="47" customFormat="1" ht="14" x14ac:dyDescent="0.15">
      <c r="A3844" s="8" t="s">
        <v>5234</v>
      </c>
      <c r="B3844" s="114" t="s">
        <v>416</v>
      </c>
      <c r="C3844" s="40" t="s">
        <v>88</v>
      </c>
      <c r="D3844" s="6" t="s">
        <v>284</v>
      </c>
      <c r="E3844" s="7" t="s">
        <v>285</v>
      </c>
      <c r="F3844" s="6" t="s">
        <v>5391</v>
      </c>
      <c r="G3844" s="6" t="s">
        <v>4936</v>
      </c>
      <c r="H3844" s="6" t="s">
        <v>38</v>
      </c>
      <c r="I3844" s="8" t="s">
        <v>5239</v>
      </c>
      <c r="J3844" s="15" t="s">
        <v>7587</v>
      </c>
      <c r="K3844" s="7" t="s">
        <v>5257</v>
      </c>
      <c r="L3844" s="19">
        <v>24485553.252</v>
      </c>
      <c r="M3844" s="19">
        <f t="shared" si="180"/>
        <v>0</v>
      </c>
      <c r="N3844" s="11">
        <f>M3844*(1+VOTOS!$P$3%)^Q3844</f>
        <v>0</v>
      </c>
      <c r="O3844" s="54">
        <f t="shared" si="178"/>
        <v>24485553.252</v>
      </c>
      <c r="P3844" s="103">
        <f t="shared" si="179"/>
        <v>1.6294490065081081E-4</v>
      </c>
      <c r="Q3844" s="6">
        <v>0</v>
      </c>
      <c r="R3844" s="6"/>
      <c r="S3844" s="6" t="s">
        <v>91</v>
      </c>
      <c r="T3844" s="75"/>
    </row>
    <row r="3845" spans="1:20" s="47" customFormat="1" ht="14" x14ac:dyDescent="0.15">
      <c r="A3845" s="8" t="s">
        <v>5234</v>
      </c>
      <c r="B3845" s="114" t="s">
        <v>416</v>
      </c>
      <c r="C3845" s="40" t="s">
        <v>65</v>
      </c>
      <c r="D3845" s="6" t="s">
        <v>606</v>
      </c>
      <c r="E3845" s="7" t="s">
        <v>607</v>
      </c>
      <c r="F3845" s="6" t="s">
        <v>5277</v>
      </c>
      <c r="G3845" s="6" t="s">
        <v>2990</v>
      </c>
      <c r="H3845" s="6" t="s">
        <v>38</v>
      </c>
      <c r="I3845" s="8" t="s">
        <v>39</v>
      </c>
      <c r="J3845" s="8" t="s">
        <v>7586</v>
      </c>
      <c r="K3845" s="7" t="s">
        <v>5278</v>
      </c>
      <c r="L3845" s="19">
        <v>14916800.5</v>
      </c>
      <c r="M3845" s="19">
        <f t="shared" si="180"/>
        <v>0</v>
      </c>
      <c r="N3845" s="11">
        <f>M3845*(1+VOTOS!$P$3%)^Q3845</f>
        <v>0</v>
      </c>
      <c r="O3845" s="54">
        <f t="shared" si="178"/>
        <v>14916800.5</v>
      </c>
      <c r="P3845" s="103">
        <f t="shared" si="179"/>
        <v>9.9267374132211211E-5</v>
      </c>
      <c r="Q3845" s="6">
        <v>0</v>
      </c>
      <c r="R3845" s="6"/>
      <c r="S3845" s="6" t="s">
        <v>93</v>
      </c>
      <c r="T3845" s="75"/>
    </row>
    <row r="3846" spans="1:20" s="47" customFormat="1" ht="14" x14ac:dyDescent="0.15">
      <c r="A3846" s="8" t="s">
        <v>415</v>
      </c>
      <c r="B3846" s="114" t="s">
        <v>416</v>
      </c>
      <c r="C3846" s="40" t="s">
        <v>65</v>
      </c>
      <c r="D3846" s="6" t="s">
        <v>764</v>
      </c>
      <c r="E3846" s="7" t="s">
        <v>765</v>
      </c>
      <c r="F3846" s="6" t="s">
        <v>4494</v>
      </c>
      <c r="G3846" s="6" t="s">
        <v>4936</v>
      </c>
      <c r="H3846" s="6" t="s">
        <v>38</v>
      </c>
      <c r="I3846" s="8" t="s">
        <v>39</v>
      </c>
      <c r="J3846" s="15" t="s">
        <v>7586</v>
      </c>
      <c r="K3846" s="7" t="s">
        <v>3007</v>
      </c>
      <c r="L3846" s="19">
        <v>1450326</v>
      </c>
      <c r="M3846" s="19">
        <f t="shared" si="180"/>
        <v>1450326</v>
      </c>
      <c r="N3846" s="11">
        <f>M3846*(1+VOTOS!$P$3%)^Q3846</f>
        <v>1662735.2518606782</v>
      </c>
      <c r="O3846" s="54">
        <f t="shared" si="178"/>
        <v>1662735.2518606782</v>
      </c>
      <c r="P3846" s="103">
        <f t="shared" si="179"/>
        <v>1.1065064678532798E-5</v>
      </c>
      <c r="Q3846" s="6">
        <v>1133</v>
      </c>
      <c r="R3846" s="6"/>
      <c r="S3846" s="6" t="s">
        <v>11</v>
      </c>
      <c r="T3846" s="75"/>
    </row>
    <row r="3847" spans="1:20" s="47" customFormat="1" ht="14" x14ac:dyDescent="0.15">
      <c r="A3847" s="8" t="s">
        <v>415</v>
      </c>
      <c r="B3847" s="114" t="s">
        <v>416</v>
      </c>
      <c r="C3847" s="40" t="s">
        <v>65</v>
      </c>
      <c r="D3847" s="6" t="s">
        <v>764</v>
      </c>
      <c r="E3847" s="7" t="s">
        <v>765</v>
      </c>
      <c r="F3847" s="6" t="s">
        <v>4494</v>
      </c>
      <c r="G3847" s="6" t="s">
        <v>4936</v>
      </c>
      <c r="H3847" s="6" t="s">
        <v>38</v>
      </c>
      <c r="I3847" s="8" t="s">
        <v>39</v>
      </c>
      <c r="J3847" s="15" t="s">
        <v>7586</v>
      </c>
      <c r="K3847" s="7" t="s">
        <v>4453</v>
      </c>
      <c r="L3847" s="19">
        <v>830032</v>
      </c>
      <c r="M3847" s="19">
        <f t="shared" si="180"/>
        <v>830032</v>
      </c>
      <c r="N3847" s="11">
        <f>M3847*(1+VOTOS!$P$3%)^Q3847</f>
        <v>914237.31745558791</v>
      </c>
      <c r="O3847" s="54">
        <f t="shared" ref="O3847:O3910" si="181">+IF(N3847&gt;0,N3847,L3847)</f>
        <v>914237.31745558791</v>
      </c>
      <c r="P3847" s="103">
        <f t="shared" ref="P3847:P3910" si="182">+O3847/$O$4</f>
        <v>6.084008285657035E-6</v>
      </c>
      <c r="Q3847" s="6">
        <v>801</v>
      </c>
      <c r="R3847" s="6"/>
      <c r="S3847" s="6" t="s">
        <v>11</v>
      </c>
      <c r="T3847" s="75"/>
    </row>
    <row r="3848" spans="1:20" s="47" customFormat="1" ht="14" x14ac:dyDescent="0.15">
      <c r="A3848" s="8" t="s">
        <v>415</v>
      </c>
      <c r="B3848" s="114" t="s">
        <v>416</v>
      </c>
      <c r="C3848" s="40" t="s">
        <v>65</v>
      </c>
      <c r="D3848" s="6" t="s">
        <v>764</v>
      </c>
      <c r="E3848" s="7" t="s">
        <v>765</v>
      </c>
      <c r="F3848" s="6" t="s">
        <v>4494</v>
      </c>
      <c r="G3848" s="6" t="s">
        <v>4936</v>
      </c>
      <c r="H3848" s="6" t="s">
        <v>38</v>
      </c>
      <c r="I3848" s="8" t="s">
        <v>39</v>
      </c>
      <c r="J3848" s="15" t="s">
        <v>7586</v>
      </c>
      <c r="K3848" s="7" t="s">
        <v>4495</v>
      </c>
      <c r="L3848" s="19">
        <v>744192</v>
      </c>
      <c r="M3848" s="19">
        <f t="shared" si="180"/>
        <v>744192</v>
      </c>
      <c r="N3848" s="11">
        <f>M3848*(1+VOTOS!$P$3%)^Q3848</f>
        <v>837884.23970751709</v>
      </c>
      <c r="O3848" s="54">
        <f t="shared" si="181"/>
        <v>837884.23970751709</v>
      </c>
      <c r="P3848" s="103">
        <f t="shared" si="182"/>
        <v>5.5758986856819221E-6</v>
      </c>
      <c r="Q3848" s="6">
        <v>983</v>
      </c>
      <c r="R3848" s="6"/>
      <c r="S3848" s="6" t="s">
        <v>11</v>
      </c>
      <c r="T3848" s="75"/>
    </row>
    <row r="3849" spans="1:20" s="47" customFormat="1" ht="14" x14ac:dyDescent="0.15">
      <c r="A3849" s="8" t="s">
        <v>415</v>
      </c>
      <c r="B3849" s="114" t="s">
        <v>416</v>
      </c>
      <c r="C3849" s="40" t="s">
        <v>65</v>
      </c>
      <c r="D3849" s="6" t="s">
        <v>764</v>
      </c>
      <c r="E3849" s="7" t="s">
        <v>765</v>
      </c>
      <c r="F3849" s="6" t="s">
        <v>4494</v>
      </c>
      <c r="G3849" s="6" t="s">
        <v>4936</v>
      </c>
      <c r="H3849" s="6" t="s">
        <v>38</v>
      </c>
      <c r="I3849" s="8" t="s">
        <v>39</v>
      </c>
      <c r="J3849" s="15" t="s">
        <v>7586</v>
      </c>
      <c r="K3849" s="7" t="s">
        <v>4031</v>
      </c>
      <c r="L3849" s="19">
        <v>642110</v>
      </c>
      <c r="M3849" s="19">
        <f t="shared" si="180"/>
        <v>642110</v>
      </c>
      <c r="N3849" s="11">
        <f>M3849*(1+VOTOS!$P$3%)^Q3849</f>
        <v>715747.95720973436</v>
      </c>
      <c r="O3849" s="54">
        <f t="shared" si="181"/>
        <v>715747.95720973436</v>
      </c>
      <c r="P3849" s="103">
        <f t="shared" si="182"/>
        <v>4.7631139300082887E-6</v>
      </c>
      <c r="Q3849" s="6">
        <v>900</v>
      </c>
      <c r="R3849" s="6"/>
      <c r="S3849" s="6" t="s">
        <v>11</v>
      </c>
      <c r="T3849" s="75"/>
    </row>
    <row r="3850" spans="1:20" s="47" customFormat="1" ht="14" x14ac:dyDescent="0.15">
      <c r="A3850" s="8" t="s">
        <v>415</v>
      </c>
      <c r="B3850" s="114" t="s">
        <v>416</v>
      </c>
      <c r="C3850" s="40" t="s">
        <v>65</v>
      </c>
      <c r="D3850" s="6" t="s">
        <v>764</v>
      </c>
      <c r="E3850" s="7" t="s">
        <v>765</v>
      </c>
      <c r="F3850" s="6" t="s">
        <v>4494</v>
      </c>
      <c r="G3850" s="6" t="s">
        <v>4936</v>
      </c>
      <c r="H3850" s="6" t="s">
        <v>38</v>
      </c>
      <c r="I3850" s="8" t="s">
        <v>39</v>
      </c>
      <c r="J3850" s="15" t="s">
        <v>7586</v>
      </c>
      <c r="K3850" s="7" t="s">
        <v>3284</v>
      </c>
      <c r="L3850" s="19">
        <v>599152</v>
      </c>
      <c r="M3850" s="19">
        <f t="shared" si="180"/>
        <v>599152</v>
      </c>
      <c r="N3850" s="11">
        <f>M3850*(1+VOTOS!$P$3%)^Q3850</f>
        <v>644125.959595358</v>
      </c>
      <c r="O3850" s="54">
        <f t="shared" si="181"/>
        <v>644125.959595358</v>
      </c>
      <c r="P3850" s="103">
        <f t="shared" si="182"/>
        <v>4.2864884208528473E-6</v>
      </c>
      <c r="Q3850" s="6">
        <v>600</v>
      </c>
      <c r="R3850" s="6"/>
      <c r="S3850" s="6" t="s">
        <v>11</v>
      </c>
      <c r="T3850" s="75"/>
    </row>
    <row r="3851" spans="1:20" s="47" customFormat="1" ht="14" x14ac:dyDescent="0.15">
      <c r="A3851" s="8" t="s">
        <v>415</v>
      </c>
      <c r="B3851" s="114" t="s">
        <v>416</v>
      </c>
      <c r="C3851" s="40" t="s">
        <v>65</v>
      </c>
      <c r="D3851" s="6" t="s">
        <v>764</v>
      </c>
      <c r="E3851" s="7" t="s">
        <v>765</v>
      </c>
      <c r="F3851" s="6" t="s">
        <v>4494</v>
      </c>
      <c r="G3851" s="6" t="s">
        <v>4936</v>
      </c>
      <c r="H3851" s="6" t="s">
        <v>38</v>
      </c>
      <c r="I3851" s="8" t="s">
        <v>39</v>
      </c>
      <c r="J3851" s="15" t="s">
        <v>7586</v>
      </c>
      <c r="K3851" s="7" t="s">
        <v>4500</v>
      </c>
      <c r="L3851" s="19">
        <v>597066</v>
      </c>
      <c r="M3851" s="19">
        <f t="shared" si="180"/>
        <v>597066</v>
      </c>
      <c r="N3851" s="11">
        <f>M3851*(1+VOTOS!$P$3%)^Q3851</f>
        <v>612753.94412267243</v>
      </c>
      <c r="O3851" s="54">
        <f t="shared" si="181"/>
        <v>612753.94412267243</v>
      </c>
      <c r="P3851" s="103">
        <f t="shared" si="182"/>
        <v>4.0777159299149553E-6</v>
      </c>
      <c r="Q3851" s="6">
        <v>215</v>
      </c>
      <c r="R3851" s="6"/>
      <c r="S3851" s="6" t="s">
        <v>11</v>
      </c>
      <c r="T3851" s="75"/>
    </row>
    <row r="3852" spans="1:20" s="47" customFormat="1" ht="14" x14ac:dyDescent="0.15">
      <c r="A3852" s="8" t="s">
        <v>415</v>
      </c>
      <c r="B3852" s="114" t="s">
        <v>416</v>
      </c>
      <c r="C3852" s="40" t="s">
        <v>65</v>
      </c>
      <c r="D3852" s="6" t="s">
        <v>764</v>
      </c>
      <c r="E3852" s="7" t="s">
        <v>765</v>
      </c>
      <c r="F3852" s="6" t="s">
        <v>4494</v>
      </c>
      <c r="G3852" s="6" t="s">
        <v>4936</v>
      </c>
      <c r="H3852" s="6" t="s">
        <v>38</v>
      </c>
      <c r="I3852" s="8" t="s">
        <v>39</v>
      </c>
      <c r="J3852" s="15" t="s">
        <v>7586</v>
      </c>
      <c r="K3852" s="7" t="s">
        <v>4477</v>
      </c>
      <c r="L3852" s="19">
        <v>570846</v>
      </c>
      <c r="M3852" s="19">
        <f t="shared" si="180"/>
        <v>570846</v>
      </c>
      <c r="N3852" s="11">
        <f>M3852*(1+VOTOS!$P$3%)^Q3852</f>
        <v>654449.94269127131</v>
      </c>
      <c r="O3852" s="54">
        <f t="shared" si="181"/>
        <v>654449.94269127131</v>
      </c>
      <c r="P3852" s="103">
        <f t="shared" si="182"/>
        <v>4.3551918061744282E-6</v>
      </c>
      <c r="Q3852" s="6">
        <v>1133</v>
      </c>
      <c r="R3852" s="6"/>
      <c r="S3852" s="6" t="s">
        <v>11</v>
      </c>
      <c r="T3852" s="75"/>
    </row>
    <row r="3853" spans="1:20" s="47" customFormat="1" ht="14" x14ac:dyDescent="0.15">
      <c r="A3853" s="8" t="s">
        <v>415</v>
      </c>
      <c r="B3853" s="114" t="s">
        <v>416</v>
      </c>
      <c r="C3853" s="40" t="s">
        <v>65</v>
      </c>
      <c r="D3853" s="6" t="s">
        <v>764</v>
      </c>
      <c r="E3853" s="7" t="s">
        <v>765</v>
      </c>
      <c r="F3853" s="6" t="s">
        <v>4494</v>
      </c>
      <c r="G3853" s="6" t="s">
        <v>4936</v>
      </c>
      <c r="H3853" s="6" t="s">
        <v>38</v>
      </c>
      <c r="I3853" s="8" t="s">
        <v>39</v>
      </c>
      <c r="J3853" s="15" t="s">
        <v>7586</v>
      </c>
      <c r="K3853" s="7" t="s">
        <v>4497</v>
      </c>
      <c r="L3853" s="19">
        <v>533096</v>
      </c>
      <c r="M3853" s="19">
        <f t="shared" si="180"/>
        <v>533096</v>
      </c>
      <c r="N3853" s="11">
        <f>M3853*(1+VOTOS!$P$3%)^Q3853</f>
        <v>563377.99894754495</v>
      </c>
      <c r="O3853" s="54">
        <f t="shared" si="181"/>
        <v>563377.99894754495</v>
      </c>
      <c r="P3853" s="103">
        <f t="shared" si="182"/>
        <v>3.7491320340030317E-6</v>
      </c>
      <c r="Q3853" s="6">
        <v>458</v>
      </c>
      <c r="R3853" s="6"/>
      <c r="S3853" s="6" t="s">
        <v>11</v>
      </c>
      <c r="T3853" s="75"/>
    </row>
    <row r="3854" spans="1:20" s="47" customFormat="1" ht="14" x14ac:dyDescent="0.15">
      <c r="A3854" s="8" t="s">
        <v>415</v>
      </c>
      <c r="B3854" s="114" t="s">
        <v>416</v>
      </c>
      <c r="C3854" s="40" t="s">
        <v>65</v>
      </c>
      <c r="D3854" s="6" t="s">
        <v>764</v>
      </c>
      <c r="E3854" s="7" t="s">
        <v>765</v>
      </c>
      <c r="F3854" s="6" t="s">
        <v>4494</v>
      </c>
      <c r="G3854" s="6" t="s">
        <v>4936</v>
      </c>
      <c r="H3854" s="6" t="s">
        <v>38</v>
      </c>
      <c r="I3854" s="8" t="s">
        <v>39</v>
      </c>
      <c r="J3854" s="15" t="s">
        <v>7586</v>
      </c>
      <c r="K3854" s="7" t="s">
        <v>4502</v>
      </c>
      <c r="L3854" s="19">
        <v>513384</v>
      </c>
      <c r="M3854" s="19">
        <f t="shared" si="180"/>
        <v>513384</v>
      </c>
      <c r="N3854" s="11">
        <f>M3854*(1+VOTOS!$P$3%)^Q3854</f>
        <v>588572.27584780415</v>
      </c>
      <c r="O3854" s="54">
        <f t="shared" si="181"/>
        <v>588572.27584780415</v>
      </c>
      <c r="P3854" s="103">
        <f t="shared" si="182"/>
        <v>3.9167933036599237E-6</v>
      </c>
      <c r="Q3854" s="6">
        <v>1133</v>
      </c>
      <c r="R3854" s="6"/>
      <c r="S3854" s="6" t="s">
        <v>11</v>
      </c>
    </row>
    <row r="3855" spans="1:20" s="47" customFormat="1" ht="14" x14ac:dyDescent="0.15">
      <c r="A3855" s="8" t="s">
        <v>415</v>
      </c>
      <c r="B3855" s="114" t="s">
        <v>416</v>
      </c>
      <c r="C3855" s="40" t="s">
        <v>65</v>
      </c>
      <c r="D3855" s="6" t="s">
        <v>764</v>
      </c>
      <c r="E3855" s="7" t="s">
        <v>765</v>
      </c>
      <c r="F3855" s="6" t="s">
        <v>4494</v>
      </c>
      <c r="G3855" s="6" t="s">
        <v>4936</v>
      </c>
      <c r="H3855" s="6" t="s">
        <v>38</v>
      </c>
      <c r="I3855" s="8" t="s">
        <v>39</v>
      </c>
      <c r="J3855" s="15" t="s">
        <v>7586</v>
      </c>
      <c r="K3855" s="7" t="s">
        <v>3018</v>
      </c>
      <c r="L3855" s="19">
        <v>499294</v>
      </c>
      <c r="M3855" s="19">
        <f t="shared" si="180"/>
        <v>499294</v>
      </c>
      <c r="N3855" s="11">
        <f>M3855*(1+VOTOS!$P$3%)^Q3855</f>
        <v>545848.72151623957</v>
      </c>
      <c r="O3855" s="54">
        <f t="shared" si="181"/>
        <v>545848.72151623957</v>
      </c>
      <c r="P3855" s="103">
        <f t="shared" si="182"/>
        <v>3.6324793147392244E-6</v>
      </c>
      <c r="Q3855" s="6">
        <v>739</v>
      </c>
      <c r="R3855" s="6"/>
      <c r="S3855" s="6" t="s">
        <v>11</v>
      </c>
    </row>
    <row r="3856" spans="1:20" s="47" customFormat="1" ht="14" x14ac:dyDescent="0.15">
      <c r="A3856" s="8" t="s">
        <v>415</v>
      </c>
      <c r="B3856" s="114" t="s">
        <v>416</v>
      </c>
      <c r="C3856" s="40" t="s">
        <v>65</v>
      </c>
      <c r="D3856" s="6" t="s">
        <v>764</v>
      </c>
      <c r="E3856" s="7" t="s">
        <v>765</v>
      </c>
      <c r="F3856" s="6" t="s">
        <v>4494</v>
      </c>
      <c r="G3856" s="6" t="s">
        <v>4936</v>
      </c>
      <c r="H3856" s="6" t="s">
        <v>38</v>
      </c>
      <c r="I3856" s="8" t="s">
        <v>39</v>
      </c>
      <c r="J3856" s="15" t="s">
        <v>7586</v>
      </c>
      <c r="K3856" s="7" t="s">
        <v>4501</v>
      </c>
      <c r="L3856" s="19">
        <v>477654</v>
      </c>
      <c r="M3856" s="19">
        <f t="shared" si="180"/>
        <v>477654</v>
      </c>
      <c r="N3856" s="11">
        <f>M3856*(1+VOTOS!$P$3%)^Q3856</f>
        <v>481530.19512040599</v>
      </c>
      <c r="O3856" s="54">
        <f t="shared" si="181"/>
        <v>481530.19512040599</v>
      </c>
      <c r="P3856" s="103">
        <f t="shared" si="182"/>
        <v>3.2044564807965359E-6</v>
      </c>
      <c r="Q3856" s="6">
        <v>67</v>
      </c>
      <c r="R3856" s="6"/>
      <c r="S3856" s="6" t="s">
        <v>11</v>
      </c>
    </row>
    <row r="3857" spans="1:20" s="47" customFormat="1" ht="14" x14ac:dyDescent="0.15">
      <c r="A3857" s="8" t="s">
        <v>415</v>
      </c>
      <c r="B3857" s="114" t="s">
        <v>416</v>
      </c>
      <c r="C3857" s="40" t="s">
        <v>65</v>
      </c>
      <c r="D3857" s="6" t="s">
        <v>764</v>
      </c>
      <c r="E3857" s="7" t="s">
        <v>765</v>
      </c>
      <c r="F3857" s="6" t="s">
        <v>4494</v>
      </c>
      <c r="G3857" s="6" t="s">
        <v>4936</v>
      </c>
      <c r="H3857" s="6" t="s">
        <v>38</v>
      </c>
      <c r="I3857" s="8" t="s">
        <v>39</v>
      </c>
      <c r="J3857" s="15" t="s">
        <v>7586</v>
      </c>
      <c r="K3857" s="7" t="s">
        <v>4498</v>
      </c>
      <c r="L3857" s="19">
        <v>426477</v>
      </c>
      <c r="M3857" s="19">
        <f t="shared" si="180"/>
        <v>426477</v>
      </c>
      <c r="N3857" s="11">
        <f>M3857*(1+VOTOS!$P$3%)^Q3857</f>
        <v>445405.82046985178</v>
      </c>
      <c r="O3857" s="54">
        <f t="shared" si="181"/>
        <v>445405.82046985178</v>
      </c>
      <c r="P3857" s="103">
        <f t="shared" si="182"/>
        <v>2.9640582926107561E-6</v>
      </c>
      <c r="Q3857" s="6">
        <v>360</v>
      </c>
      <c r="R3857" s="6"/>
      <c r="S3857" s="6" t="s">
        <v>11</v>
      </c>
    </row>
    <row r="3858" spans="1:20" s="47" customFormat="1" ht="14" x14ac:dyDescent="0.15">
      <c r="A3858" s="8" t="s">
        <v>415</v>
      </c>
      <c r="B3858" s="114" t="s">
        <v>416</v>
      </c>
      <c r="C3858" s="40" t="s">
        <v>65</v>
      </c>
      <c r="D3858" s="6" t="s">
        <v>764</v>
      </c>
      <c r="E3858" s="7" t="s">
        <v>765</v>
      </c>
      <c r="F3858" s="6" t="s">
        <v>4494</v>
      </c>
      <c r="G3858" s="6" t="s">
        <v>4936</v>
      </c>
      <c r="H3858" s="6" t="s">
        <v>38</v>
      </c>
      <c r="I3858" s="8" t="s">
        <v>39</v>
      </c>
      <c r="J3858" s="15" t="s">
        <v>7586</v>
      </c>
      <c r="K3858" s="7" t="s">
        <v>4197</v>
      </c>
      <c r="L3858" s="19">
        <v>238749</v>
      </c>
      <c r="M3858" s="19">
        <f t="shared" ref="M3858:M3921" si="183">+IF(Q3858&gt;0,L3858,0)</f>
        <v>238749</v>
      </c>
      <c r="N3858" s="11">
        <f>M3858*(1+VOTOS!$P$3%)^Q3858</f>
        <v>273715.27411525761</v>
      </c>
      <c r="O3858" s="54">
        <f t="shared" si="181"/>
        <v>273715.27411525761</v>
      </c>
      <c r="P3858" s="103">
        <f t="shared" si="182"/>
        <v>1.8215029772168652E-6</v>
      </c>
      <c r="Q3858" s="6">
        <v>1133</v>
      </c>
      <c r="R3858" s="6"/>
      <c r="S3858" s="6" t="s">
        <v>11</v>
      </c>
    </row>
    <row r="3859" spans="1:20" s="47" customFormat="1" ht="14" x14ac:dyDescent="0.15">
      <c r="A3859" s="8" t="s">
        <v>415</v>
      </c>
      <c r="B3859" s="114" t="s">
        <v>416</v>
      </c>
      <c r="C3859" s="40" t="s">
        <v>65</v>
      </c>
      <c r="D3859" s="6" t="s">
        <v>764</v>
      </c>
      <c r="E3859" s="7" t="s">
        <v>765</v>
      </c>
      <c r="F3859" s="6" t="s">
        <v>4494</v>
      </c>
      <c r="G3859" s="6" t="s">
        <v>4936</v>
      </c>
      <c r="H3859" s="6" t="s">
        <v>38</v>
      </c>
      <c r="I3859" s="8" t="s">
        <v>39</v>
      </c>
      <c r="J3859" s="15" t="s">
        <v>7586</v>
      </c>
      <c r="K3859" s="7" t="s">
        <v>4002</v>
      </c>
      <c r="L3859" s="19">
        <v>217002</v>
      </c>
      <c r="M3859" s="19">
        <f t="shared" si="183"/>
        <v>217002</v>
      </c>
      <c r="N3859" s="11">
        <f>M3859*(1+VOTOS!$P$3%)^Q3859</f>
        <v>222703.74026072188</v>
      </c>
      <c r="O3859" s="54">
        <f t="shared" si="181"/>
        <v>222703.74026072188</v>
      </c>
      <c r="P3859" s="103">
        <f t="shared" si="182"/>
        <v>1.482034669908193E-6</v>
      </c>
      <c r="Q3859" s="6">
        <v>215</v>
      </c>
      <c r="R3859" s="6"/>
      <c r="S3859" s="6" t="s">
        <v>11</v>
      </c>
    </row>
    <row r="3860" spans="1:20" s="47" customFormat="1" ht="14" x14ac:dyDescent="0.15">
      <c r="A3860" s="8" t="s">
        <v>415</v>
      </c>
      <c r="B3860" s="114" t="s">
        <v>416</v>
      </c>
      <c r="C3860" s="40" t="s">
        <v>65</v>
      </c>
      <c r="D3860" s="6" t="s">
        <v>764</v>
      </c>
      <c r="E3860" s="7" t="s">
        <v>765</v>
      </c>
      <c r="F3860" s="6" t="s">
        <v>4494</v>
      </c>
      <c r="G3860" s="6" t="s">
        <v>4936</v>
      </c>
      <c r="H3860" s="6" t="s">
        <v>38</v>
      </c>
      <c r="I3860" s="8" t="s">
        <v>39</v>
      </c>
      <c r="J3860" s="15" t="s">
        <v>7586</v>
      </c>
      <c r="K3860" s="7" t="s">
        <v>4496</v>
      </c>
      <c r="L3860" s="19">
        <v>165240</v>
      </c>
      <c r="M3860" s="19">
        <f t="shared" si="183"/>
        <v>165240</v>
      </c>
      <c r="N3860" s="11">
        <f>M3860*(1+VOTOS!$P$3%)^Q3860</f>
        <v>177643.35855264933</v>
      </c>
      <c r="O3860" s="54">
        <f t="shared" si="181"/>
        <v>177643.35855264933</v>
      </c>
      <c r="P3860" s="103">
        <f t="shared" si="182"/>
        <v>1.1821697109610325E-6</v>
      </c>
      <c r="Q3860" s="6">
        <v>600</v>
      </c>
      <c r="R3860" s="6"/>
      <c r="S3860" s="6" t="s">
        <v>11</v>
      </c>
      <c r="T3860" s="75"/>
    </row>
    <row r="3861" spans="1:20" s="47" customFormat="1" ht="14" x14ac:dyDescent="0.15">
      <c r="A3861" s="8" t="s">
        <v>415</v>
      </c>
      <c r="B3861" s="114" t="s">
        <v>416</v>
      </c>
      <c r="C3861" s="40" t="s">
        <v>65</v>
      </c>
      <c r="D3861" s="6" t="s">
        <v>764</v>
      </c>
      <c r="E3861" s="7" t="s">
        <v>765</v>
      </c>
      <c r="F3861" s="6" t="s">
        <v>4494</v>
      </c>
      <c r="G3861" s="6" t="s">
        <v>4936</v>
      </c>
      <c r="H3861" s="6" t="s">
        <v>38</v>
      </c>
      <c r="I3861" s="8" t="s">
        <v>39</v>
      </c>
      <c r="J3861" s="15" t="s">
        <v>7586</v>
      </c>
      <c r="K3861" s="7" t="s">
        <v>1587</v>
      </c>
      <c r="L3861" s="19">
        <v>152668</v>
      </c>
      <c r="M3861" s="19">
        <f t="shared" si="183"/>
        <v>152668</v>
      </c>
      <c r="N3861" s="11">
        <f>M3861*(1+VOTOS!$P$3%)^Q3861</f>
        <v>162179.22851095904</v>
      </c>
      <c r="O3861" s="54">
        <f t="shared" si="181"/>
        <v>162179.22851095904</v>
      </c>
      <c r="P3861" s="103">
        <f t="shared" si="182"/>
        <v>1.0792600030462798E-6</v>
      </c>
      <c r="Q3861" s="6">
        <v>501</v>
      </c>
      <c r="R3861" s="6"/>
      <c r="S3861" s="6" t="s">
        <v>11</v>
      </c>
    </row>
    <row r="3862" spans="1:20" s="47" customFormat="1" ht="14" x14ac:dyDescent="0.15">
      <c r="A3862" s="8" t="s">
        <v>415</v>
      </c>
      <c r="B3862" s="114" t="s">
        <v>416</v>
      </c>
      <c r="C3862" s="40" t="s">
        <v>65</v>
      </c>
      <c r="D3862" s="6" t="s">
        <v>764</v>
      </c>
      <c r="E3862" s="7" t="s">
        <v>765</v>
      </c>
      <c r="F3862" s="6" t="s">
        <v>4494</v>
      </c>
      <c r="G3862" s="6" t="s">
        <v>4936</v>
      </c>
      <c r="H3862" s="6" t="s">
        <v>38</v>
      </c>
      <c r="I3862" s="8" t="s">
        <v>39</v>
      </c>
      <c r="J3862" s="15" t="s">
        <v>7586</v>
      </c>
      <c r="K3862" s="7" t="s">
        <v>4499</v>
      </c>
      <c r="L3862" s="19">
        <v>132869</v>
      </c>
      <c r="M3862" s="19">
        <f t="shared" si="183"/>
        <v>132869</v>
      </c>
      <c r="N3862" s="11">
        <f>M3862*(1+VOTOS!$P$3%)^Q3862</f>
        <v>138766.2780408058</v>
      </c>
      <c r="O3862" s="54">
        <f t="shared" si="181"/>
        <v>138766.2780408058</v>
      </c>
      <c r="P3862" s="103">
        <f t="shared" si="182"/>
        <v>9.2345299108955136E-7</v>
      </c>
      <c r="Q3862" s="6">
        <v>360</v>
      </c>
      <c r="R3862" s="6"/>
      <c r="S3862" s="6" t="s">
        <v>11</v>
      </c>
    </row>
    <row r="3863" spans="1:20" s="47" customFormat="1" ht="14" x14ac:dyDescent="0.15">
      <c r="A3863" s="8" t="s">
        <v>415</v>
      </c>
      <c r="B3863" s="114" t="s">
        <v>416</v>
      </c>
      <c r="C3863" s="40" t="s">
        <v>65</v>
      </c>
      <c r="D3863" s="6" t="s">
        <v>764</v>
      </c>
      <c r="E3863" s="7" t="s">
        <v>765</v>
      </c>
      <c r="F3863" s="6" t="s">
        <v>4494</v>
      </c>
      <c r="G3863" s="6" t="s">
        <v>4936</v>
      </c>
      <c r="H3863" s="6" t="s">
        <v>38</v>
      </c>
      <c r="I3863" s="8" t="s">
        <v>39</v>
      </c>
      <c r="J3863" s="15" t="s">
        <v>7586</v>
      </c>
      <c r="K3863" s="7" t="s">
        <v>3190</v>
      </c>
      <c r="L3863" s="19">
        <v>102258</v>
      </c>
      <c r="M3863" s="19">
        <f t="shared" si="183"/>
        <v>102258</v>
      </c>
      <c r="N3863" s="11">
        <f>M3863*(1+VOTOS!$P$3%)^Q3863</f>
        <v>104313.7567605806</v>
      </c>
      <c r="O3863" s="54">
        <f t="shared" si="181"/>
        <v>104313.7567605806</v>
      </c>
      <c r="P3863" s="103">
        <f t="shared" si="182"/>
        <v>6.9418054625648646E-7</v>
      </c>
      <c r="Q3863" s="6">
        <v>165</v>
      </c>
      <c r="R3863" s="6"/>
      <c r="S3863" s="6" t="s">
        <v>11</v>
      </c>
    </row>
    <row r="3864" spans="1:20" s="47" customFormat="1" ht="14" x14ac:dyDescent="0.15">
      <c r="A3864" s="8" t="s">
        <v>415</v>
      </c>
      <c r="B3864" s="114" t="s">
        <v>416</v>
      </c>
      <c r="C3864" s="40" t="s">
        <v>65</v>
      </c>
      <c r="D3864" s="6" t="s">
        <v>953</v>
      </c>
      <c r="E3864" s="7" t="s">
        <v>954</v>
      </c>
      <c r="F3864" s="6" t="s">
        <v>2955</v>
      </c>
      <c r="G3864" s="6" t="s">
        <v>102</v>
      </c>
      <c r="H3864" s="6" t="s">
        <v>38</v>
      </c>
      <c r="I3864" s="8" t="s">
        <v>39</v>
      </c>
      <c r="J3864" s="15" t="s">
        <v>7586</v>
      </c>
      <c r="K3864" s="7" t="s">
        <v>2956</v>
      </c>
      <c r="L3864" s="19">
        <v>1808399</v>
      </c>
      <c r="M3864" s="19">
        <f t="shared" si="183"/>
        <v>1808399</v>
      </c>
      <c r="N3864" s="11">
        <f>M3864*(1+VOTOS!$P$3%)^Q3864</f>
        <v>1813642.1888548606</v>
      </c>
      <c r="O3864" s="54">
        <f t="shared" si="181"/>
        <v>1813642.1888548606</v>
      </c>
      <c r="P3864" s="103">
        <f t="shared" si="182"/>
        <v>1.2069310553762377E-5</v>
      </c>
      <c r="Q3864" s="6">
        <v>24</v>
      </c>
      <c r="R3864" s="6"/>
      <c r="S3864" s="6" t="s">
        <v>11</v>
      </c>
    </row>
    <row r="3865" spans="1:20" s="47" customFormat="1" ht="14" x14ac:dyDescent="0.15">
      <c r="A3865" s="8" t="s">
        <v>415</v>
      </c>
      <c r="B3865" s="114" t="s">
        <v>416</v>
      </c>
      <c r="C3865" s="40" t="s">
        <v>65</v>
      </c>
      <c r="D3865" s="6" t="s">
        <v>953</v>
      </c>
      <c r="E3865" s="7" t="s">
        <v>954</v>
      </c>
      <c r="F3865" s="6" t="s">
        <v>2955</v>
      </c>
      <c r="G3865" s="6" t="s">
        <v>102</v>
      </c>
      <c r="H3865" s="6" t="s">
        <v>38</v>
      </c>
      <c r="I3865" s="8" t="s">
        <v>39</v>
      </c>
      <c r="J3865" s="15" t="s">
        <v>7586</v>
      </c>
      <c r="K3865" s="7" t="s">
        <v>2959</v>
      </c>
      <c r="L3865" s="19">
        <v>464100</v>
      </c>
      <c r="M3865" s="19">
        <f t="shared" si="183"/>
        <v>464100</v>
      </c>
      <c r="N3865" s="11">
        <f>M3865*(1+VOTOS!$P$3%)^Q3865</f>
        <v>465445.59018642502</v>
      </c>
      <c r="O3865" s="54">
        <f t="shared" si="181"/>
        <v>465445.59018642502</v>
      </c>
      <c r="P3865" s="103">
        <f t="shared" si="182"/>
        <v>3.0974176760776352E-6</v>
      </c>
      <c r="Q3865" s="48">
        <v>24</v>
      </c>
      <c r="R3865" s="48"/>
      <c r="S3865" s="48" t="s">
        <v>11</v>
      </c>
      <c r="T3865" s="75"/>
    </row>
    <row r="3866" spans="1:20" s="47" customFormat="1" ht="14" x14ac:dyDescent="0.15">
      <c r="A3866" s="8" t="s">
        <v>415</v>
      </c>
      <c r="B3866" s="114" t="s">
        <v>416</v>
      </c>
      <c r="C3866" s="40" t="s">
        <v>65</v>
      </c>
      <c r="D3866" s="6" t="s">
        <v>953</v>
      </c>
      <c r="E3866" s="7" t="s">
        <v>954</v>
      </c>
      <c r="F3866" s="6" t="s">
        <v>2955</v>
      </c>
      <c r="G3866" s="6" t="s">
        <v>102</v>
      </c>
      <c r="H3866" s="6" t="s">
        <v>38</v>
      </c>
      <c r="I3866" s="8" t="s">
        <v>39</v>
      </c>
      <c r="J3866" s="15" t="s">
        <v>7586</v>
      </c>
      <c r="K3866" s="7" t="s">
        <v>2961</v>
      </c>
      <c r="L3866" s="19">
        <v>464100</v>
      </c>
      <c r="M3866" s="19">
        <f t="shared" si="183"/>
        <v>464100</v>
      </c>
      <c r="N3866" s="11">
        <f>M3866*(1+VOTOS!$P$3%)^Q3866</f>
        <v>466851.39536030847</v>
      </c>
      <c r="O3866" s="54">
        <f t="shared" si="181"/>
        <v>466851.39536030847</v>
      </c>
      <c r="P3866" s="103">
        <f t="shared" si="182"/>
        <v>3.1067729388334041E-6</v>
      </c>
      <c r="Q3866" s="48">
        <v>49</v>
      </c>
      <c r="R3866" s="48"/>
      <c r="S3866" s="48" t="s">
        <v>11</v>
      </c>
      <c r="T3866" s="75"/>
    </row>
    <row r="3867" spans="1:20" s="47" customFormat="1" ht="14" x14ac:dyDescent="0.15">
      <c r="A3867" s="8" t="s">
        <v>415</v>
      </c>
      <c r="B3867" s="114" t="s">
        <v>416</v>
      </c>
      <c r="C3867" s="40" t="s">
        <v>65</v>
      </c>
      <c r="D3867" s="6" t="s">
        <v>953</v>
      </c>
      <c r="E3867" s="7" t="s">
        <v>954</v>
      </c>
      <c r="F3867" s="6" t="s">
        <v>2955</v>
      </c>
      <c r="G3867" s="6" t="s">
        <v>102</v>
      </c>
      <c r="H3867" s="6" t="s">
        <v>38</v>
      </c>
      <c r="I3867" s="8" t="s">
        <v>39</v>
      </c>
      <c r="J3867" s="15" t="s">
        <v>7586</v>
      </c>
      <c r="K3867" s="7" t="s">
        <v>2958</v>
      </c>
      <c r="L3867" s="19">
        <v>324870</v>
      </c>
      <c r="M3867" s="19">
        <f t="shared" si="183"/>
        <v>324870</v>
      </c>
      <c r="N3867" s="11">
        <f>M3867*(1+VOTOS!$P$3%)^Q3867</f>
        <v>325615.45628319477</v>
      </c>
      <c r="O3867" s="54">
        <f t="shared" si="181"/>
        <v>325615.45628319477</v>
      </c>
      <c r="P3867" s="103">
        <f t="shared" si="182"/>
        <v>2.1668850047364085E-6</v>
      </c>
      <c r="Q3867" s="48">
        <v>19</v>
      </c>
      <c r="R3867" s="48"/>
      <c r="S3867" s="48" t="s">
        <v>11</v>
      </c>
      <c r="T3867" s="75"/>
    </row>
    <row r="3868" spans="1:20" s="47" customFormat="1" ht="14" x14ac:dyDescent="0.15">
      <c r="A3868" s="8" t="s">
        <v>415</v>
      </c>
      <c r="B3868" s="114" t="s">
        <v>416</v>
      </c>
      <c r="C3868" s="40" t="s">
        <v>65</v>
      </c>
      <c r="D3868" s="6" t="s">
        <v>953</v>
      </c>
      <c r="E3868" s="7" t="s">
        <v>954</v>
      </c>
      <c r="F3868" s="6" t="s">
        <v>2955</v>
      </c>
      <c r="G3868" s="6" t="s">
        <v>102</v>
      </c>
      <c r="H3868" s="6" t="s">
        <v>38</v>
      </c>
      <c r="I3868" s="8" t="s">
        <v>39</v>
      </c>
      <c r="J3868" s="15" t="s">
        <v>7586</v>
      </c>
      <c r="K3868" s="7" t="s">
        <v>5055</v>
      </c>
      <c r="L3868" s="19">
        <v>992130</v>
      </c>
      <c r="M3868" s="19">
        <f t="shared" si="183"/>
        <v>0</v>
      </c>
      <c r="N3868" s="11">
        <f>M3868*(1+VOTOS!$P$3%)^Q3868</f>
        <v>0</v>
      </c>
      <c r="O3868" s="54">
        <f t="shared" si="181"/>
        <v>992130</v>
      </c>
      <c r="P3868" s="103">
        <f t="shared" si="182"/>
        <v>6.6023635495956864E-6</v>
      </c>
      <c r="Q3868" s="6">
        <v>0</v>
      </c>
      <c r="R3868" s="6"/>
      <c r="S3868" s="6" t="s">
        <v>11</v>
      </c>
      <c r="T3868" s="75"/>
    </row>
    <row r="3869" spans="1:20" s="47" customFormat="1" ht="14" x14ac:dyDescent="0.15">
      <c r="A3869" s="8" t="s">
        <v>415</v>
      </c>
      <c r="B3869" s="114" t="s">
        <v>416</v>
      </c>
      <c r="C3869" s="40" t="s">
        <v>65</v>
      </c>
      <c r="D3869" s="6" t="s">
        <v>953</v>
      </c>
      <c r="E3869" s="7" t="s">
        <v>954</v>
      </c>
      <c r="F3869" s="6" t="s">
        <v>2955</v>
      </c>
      <c r="G3869" s="6" t="s">
        <v>102</v>
      </c>
      <c r="H3869" s="6" t="s">
        <v>38</v>
      </c>
      <c r="I3869" s="8" t="s">
        <v>39</v>
      </c>
      <c r="J3869" s="15" t="s">
        <v>7586</v>
      </c>
      <c r="K3869" s="7" t="s">
        <v>2960</v>
      </c>
      <c r="L3869" s="19">
        <v>178467</v>
      </c>
      <c r="M3869" s="19">
        <f t="shared" si="183"/>
        <v>178467</v>
      </c>
      <c r="N3869" s="11">
        <f>M3869*(1+VOTOS!$P$3%)^Q3869</f>
        <v>180872.7635775299</v>
      </c>
      <c r="O3869" s="54">
        <f t="shared" si="181"/>
        <v>180872.7635775299</v>
      </c>
      <c r="P3869" s="103">
        <f t="shared" si="182"/>
        <v>1.2036605498865288E-6</v>
      </c>
      <c r="Q3869" s="48">
        <v>111</v>
      </c>
      <c r="R3869" s="48"/>
      <c r="S3869" s="48" t="s">
        <v>11</v>
      </c>
      <c r="T3869" s="75"/>
    </row>
    <row r="3870" spans="1:20" s="47" customFormat="1" ht="14" x14ac:dyDescent="0.15">
      <c r="A3870" s="8" t="s">
        <v>415</v>
      </c>
      <c r="B3870" s="114" t="s">
        <v>416</v>
      </c>
      <c r="C3870" s="40" t="s">
        <v>65</v>
      </c>
      <c r="D3870" s="6" t="s">
        <v>953</v>
      </c>
      <c r="E3870" s="7" t="s">
        <v>954</v>
      </c>
      <c r="F3870" s="6" t="s">
        <v>2955</v>
      </c>
      <c r="G3870" s="6" t="s">
        <v>102</v>
      </c>
      <c r="H3870" s="6" t="s">
        <v>38</v>
      </c>
      <c r="I3870" s="8" t="s">
        <v>39</v>
      </c>
      <c r="J3870" s="15" t="s">
        <v>7586</v>
      </c>
      <c r="K3870" s="7" t="s">
        <v>5096</v>
      </c>
      <c r="L3870" s="19">
        <v>932960</v>
      </c>
      <c r="M3870" s="19">
        <f t="shared" si="183"/>
        <v>0</v>
      </c>
      <c r="N3870" s="11">
        <f>M3870*(1+VOTOS!$P$3%)^Q3870</f>
        <v>0</v>
      </c>
      <c r="O3870" s="54">
        <f t="shared" si="181"/>
        <v>932960</v>
      </c>
      <c r="P3870" s="103">
        <f t="shared" si="182"/>
        <v>6.2086028012768405E-6</v>
      </c>
      <c r="Q3870" s="6">
        <v>0</v>
      </c>
      <c r="R3870" s="6"/>
      <c r="S3870" s="6" t="s">
        <v>11</v>
      </c>
      <c r="T3870" s="75"/>
    </row>
    <row r="3871" spans="1:20" s="47" customFormat="1" ht="14" x14ac:dyDescent="0.15">
      <c r="A3871" s="8" t="s">
        <v>415</v>
      </c>
      <c r="B3871" s="114" t="s">
        <v>416</v>
      </c>
      <c r="C3871" s="40" t="s">
        <v>65</v>
      </c>
      <c r="D3871" s="6" t="s">
        <v>953</v>
      </c>
      <c r="E3871" s="7" t="s">
        <v>954</v>
      </c>
      <c r="F3871" s="6" t="s">
        <v>2955</v>
      </c>
      <c r="G3871" s="6" t="s">
        <v>102</v>
      </c>
      <c r="H3871" s="6" t="s">
        <v>38</v>
      </c>
      <c r="I3871" s="8" t="s">
        <v>39</v>
      </c>
      <c r="J3871" s="15" t="s">
        <v>7586</v>
      </c>
      <c r="K3871" s="7" t="s">
        <v>2962</v>
      </c>
      <c r="L3871" s="19">
        <v>1398171</v>
      </c>
      <c r="M3871" s="19">
        <f t="shared" si="183"/>
        <v>1398171</v>
      </c>
      <c r="N3871" s="11">
        <f>M3871*(1+VOTOS!$P$3%)^Q3871</f>
        <v>1417018.5677125661</v>
      </c>
      <c r="O3871" s="54">
        <f t="shared" si="181"/>
        <v>1417018.5677125661</v>
      </c>
      <c r="P3871" s="103">
        <f t="shared" si="182"/>
        <v>9.4298849350042176E-6</v>
      </c>
      <c r="Q3871" s="48">
        <v>111</v>
      </c>
      <c r="R3871" s="48"/>
      <c r="S3871" s="48" t="s">
        <v>11</v>
      </c>
      <c r="T3871" s="75"/>
    </row>
    <row r="3872" spans="1:20" s="47" customFormat="1" ht="14" x14ac:dyDescent="0.15">
      <c r="A3872" s="8" t="s">
        <v>415</v>
      </c>
      <c r="B3872" s="114" t="s">
        <v>416</v>
      </c>
      <c r="C3872" s="40" t="s">
        <v>65</v>
      </c>
      <c r="D3872" s="6" t="s">
        <v>953</v>
      </c>
      <c r="E3872" s="7" t="s">
        <v>954</v>
      </c>
      <c r="F3872" s="6" t="s">
        <v>2955</v>
      </c>
      <c r="G3872" s="6" t="s">
        <v>102</v>
      </c>
      <c r="H3872" s="6" t="s">
        <v>38</v>
      </c>
      <c r="I3872" s="8" t="s">
        <v>39</v>
      </c>
      <c r="J3872" s="15" t="s">
        <v>7586</v>
      </c>
      <c r="K3872" s="7" t="s">
        <v>2957</v>
      </c>
      <c r="L3872" s="19">
        <v>815322</v>
      </c>
      <c r="M3872" s="19">
        <f t="shared" si="183"/>
        <v>815322</v>
      </c>
      <c r="N3872" s="11">
        <f>M3872*(1+VOTOS!$P$3%)^Q3872</f>
        <v>834426.28009503544</v>
      </c>
      <c r="O3872" s="54">
        <f t="shared" si="181"/>
        <v>834426.28009503544</v>
      </c>
      <c r="P3872" s="103">
        <f t="shared" si="182"/>
        <v>5.5528868762401932E-6</v>
      </c>
      <c r="Q3872" s="48">
        <v>192</v>
      </c>
      <c r="R3872" s="48"/>
      <c r="S3872" s="48" t="s">
        <v>11</v>
      </c>
      <c r="T3872" s="75"/>
    </row>
    <row r="3873" spans="1:20" s="47" customFormat="1" ht="14" x14ac:dyDescent="0.15">
      <c r="A3873" s="8" t="s">
        <v>415</v>
      </c>
      <c r="B3873" s="114" t="s">
        <v>416</v>
      </c>
      <c r="C3873" s="40" t="s">
        <v>65</v>
      </c>
      <c r="D3873" s="6" t="s">
        <v>407</v>
      </c>
      <c r="E3873" s="17" t="s">
        <v>408</v>
      </c>
      <c r="F3873" s="6" t="s">
        <v>4503</v>
      </c>
      <c r="G3873" s="6" t="s">
        <v>4936</v>
      </c>
      <c r="H3873" s="6" t="s">
        <v>38</v>
      </c>
      <c r="I3873" s="8" t="s">
        <v>39</v>
      </c>
      <c r="J3873" s="15" t="s">
        <v>7586</v>
      </c>
      <c r="K3873" s="7" t="s">
        <v>2410</v>
      </c>
      <c r="L3873" s="19">
        <v>6851824</v>
      </c>
      <c r="M3873" s="19">
        <f t="shared" si="183"/>
        <v>0</v>
      </c>
      <c r="N3873" s="11">
        <f>M3873*(1+VOTOS!$P$3%)^Q3873</f>
        <v>0</v>
      </c>
      <c r="O3873" s="54">
        <f t="shared" si="181"/>
        <v>6851824</v>
      </c>
      <c r="P3873" s="103">
        <f t="shared" si="182"/>
        <v>4.5597082061670261E-5</v>
      </c>
      <c r="Q3873" s="6">
        <v>0</v>
      </c>
      <c r="R3873" s="6"/>
      <c r="S3873" s="6" t="s">
        <v>11</v>
      </c>
      <c r="T3873" s="75"/>
    </row>
    <row r="3874" spans="1:20" s="47" customFormat="1" ht="14" x14ac:dyDescent="0.15">
      <c r="A3874" s="8" t="s">
        <v>415</v>
      </c>
      <c r="B3874" s="114" t="s">
        <v>416</v>
      </c>
      <c r="C3874" s="40" t="s">
        <v>65</v>
      </c>
      <c r="D3874" s="6" t="s">
        <v>407</v>
      </c>
      <c r="E3874" s="17" t="s">
        <v>408</v>
      </c>
      <c r="F3874" s="6" t="s">
        <v>4503</v>
      </c>
      <c r="G3874" s="6" t="s">
        <v>4936</v>
      </c>
      <c r="H3874" s="6" t="s">
        <v>38</v>
      </c>
      <c r="I3874" s="8" t="s">
        <v>39</v>
      </c>
      <c r="J3874" s="15" t="s">
        <v>7586</v>
      </c>
      <c r="K3874" s="7" t="s">
        <v>2414</v>
      </c>
      <c r="L3874" s="19">
        <v>5454067</v>
      </c>
      <c r="M3874" s="19">
        <f t="shared" si="183"/>
        <v>5454067</v>
      </c>
      <c r="N3874" s="11">
        <f>M3874*(1+VOTOS!$P$3%)^Q3874</f>
        <v>5596697.7504324513</v>
      </c>
      <c r="O3874" s="54">
        <f t="shared" si="181"/>
        <v>5596697.7504324513</v>
      </c>
      <c r="P3874" s="103">
        <f t="shared" si="182"/>
        <v>3.7244547816878223E-5</v>
      </c>
      <c r="Q3874" s="6">
        <v>214</v>
      </c>
      <c r="R3874" s="6"/>
      <c r="S3874" s="6" t="s">
        <v>11</v>
      </c>
      <c r="T3874" s="75"/>
    </row>
    <row r="3875" spans="1:20" s="47" customFormat="1" ht="14" x14ac:dyDescent="0.15">
      <c r="A3875" s="8" t="s">
        <v>415</v>
      </c>
      <c r="B3875" s="114" t="s">
        <v>416</v>
      </c>
      <c r="C3875" s="40" t="s">
        <v>65</v>
      </c>
      <c r="D3875" s="6" t="s">
        <v>407</v>
      </c>
      <c r="E3875" s="7" t="s">
        <v>408</v>
      </c>
      <c r="F3875" s="6" t="s">
        <v>4503</v>
      </c>
      <c r="G3875" s="6" t="s">
        <v>4936</v>
      </c>
      <c r="H3875" s="6" t="s">
        <v>38</v>
      </c>
      <c r="I3875" s="8" t="s">
        <v>39</v>
      </c>
      <c r="J3875" s="15" t="s">
        <v>7586</v>
      </c>
      <c r="K3875" s="7" t="s">
        <v>2412</v>
      </c>
      <c r="L3875" s="19">
        <v>3428454</v>
      </c>
      <c r="M3875" s="19">
        <f t="shared" si="183"/>
        <v>3428454</v>
      </c>
      <c r="N3875" s="11">
        <f>M3875*(1+VOTOS!$P$3%)^Q3875</f>
        <v>3506249.3773876671</v>
      </c>
      <c r="O3875" s="54">
        <f t="shared" si="181"/>
        <v>3506249.3773876671</v>
      </c>
      <c r="P3875" s="103">
        <f t="shared" si="182"/>
        <v>2.3333165094349434E-5</v>
      </c>
      <c r="Q3875" s="6">
        <v>186</v>
      </c>
      <c r="R3875" s="6"/>
      <c r="S3875" s="6" t="s">
        <v>11</v>
      </c>
      <c r="T3875" s="75"/>
    </row>
    <row r="3876" spans="1:20" s="47" customFormat="1" ht="14" x14ac:dyDescent="0.15">
      <c r="A3876" s="8" t="s">
        <v>415</v>
      </c>
      <c r="B3876" s="114" t="s">
        <v>416</v>
      </c>
      <c r="C3876" s="40" t="s">
        <v>65</v>
      </c>
      <c r="D3876" s="6" t="s">
        <v>407</v>
      </c>
      <c r="E3876" s="7" t="s">
        <v>408</v>
      </c>
      <c r="F3876" s="6" t="s">
        <v>4503</v>
      </c>
      <c r="G3876" s="6" t="s">
        <v>4936</v>
      </c>
      <c r="H3876" s="6" t="s">
        <v>38</v>
      </c>
      <c r="I3876" s="8" t="s">
        <v>39</v>
      </c>
      <c r="J3876" s="15" t="s">
        <v>7586</v>
      </c>
      <c r="K3876" s="7" t="s">
        <v>2330</v>
      </c>
      <c r="L3876" s="19">
        <v>3187502</v>
      </c>
      <c r="M3876" s="19">
        <f t="shared" si="183"/>
        <v>3187502</v>
      </c>
      <c r="N3876" s="11">
        <f>M3876*(1+VOTOS!$P$3%)^Q3876</f>
        <v>3276783.1027086386</v>
      </c>
      <c r="O3876" s="54">
        <f t="shared" si="181"/>
        <v>3276783.1027086386</v>
      </c>
      <c r="P3876" s="103">
        <f t="shared" si="182"/>
        <v>2.1806127541002263E-5</v>
      </c>
      <c r="Q3876" s="6">
        <v>229</v>
      </c>
      <c r="R3876" s="6"/>
      <c r="S3876" s="6" t="s">
        <v>11</v>
      </c>
      <c r="T3876" s="75"/>
    </row>
    <row r="3877" spans="1:20" s="47" customFormat="1" ht="14" x14ac:dyDescent="0.15">
      <c r="A3877" s="8" t="s">
        <v>415</v>
      </c>
      <c r="B3877" s="114" t="s">
        <v>416</v>
      </c>
      <c r="C3877" s="40" t="s">
        <v>65</v>
      </c>
      <c r="D3877" s="6" t="s">
        <v>407</v>
      </c>
      <c r="E3877" s="7" t="s">
        <v>408</v>
      </c>
      <c r="F3877" s="6" t="s">
        <v>4503</v>
      </c>
      <c r="G3877" s="6" t="s">
        <v>4936</v>
      </c>
      <c r="H3877" s="6" t="s">
        <v>38</v>
      </c>
      <c r="I3877" s="8" t="s">
        <v>39</v>
      </c>
      <c r="J3877" s="15" t="s">
        <v>7586</v>
      </c>
      <c r="K3877" s="7" t="s">
        <v>4233</v>
      </c>
      <c r="L3877" s="19">
        <v>3076331</v>
      </c>
      <c r="M3877" s="19">
        <f t="shared" si="183"/>
        <v>3076331</v>
      </c>
      <c r="N3877" s="11">
        <f>M3877*(1+VOTOS!$P$3%)^Q3877</f>
        <v>3167461.5875224373</v>
      </c>
      <c r="O3877" s="54">
        <f t="shared" si="181"/>
        <v>3167461.5875224373</v>
      </c>
      <c r="P3877" s="103">
        <f t="shared" si="182"/>
        <v>2.1078621682846631E-5</v>
      </c>
      <c r="Q3877" s="6">
        <v>242</v>
      </c>
      <c r="R3877" s="6"/>
      <c r="S3877" s="6" t="s">
        <v>11</v>
      </c>
      <c r="T3877" s="75"/>
    </row>
    <row r="3878" spans="1:20" s="47" customFormat="1" ht="14" x14ac:dyDescent="0.15">
      <c r="A3878" s="8" t="s">
        <v>415</v>
      </c>
      <c r="B3878" s="114" t="s">
        <v>416</v>
      </c>
      <c r="C3878" s="40" t="s">
        <v>65</v>
      </c>
      <c r="D3878" s="6" t="s">
        <v>407</v>
      </c>
      <c r="E3878" s="7" t="s">
        <v>408</v>
      </c>
      <c r="F3878" s="6" t="s">
        <v>4503</v>
      </c>
      <c r="G3878" s="6" t="s">
        <v>4936</v>
      </c>
      <c r="H3878" s="6" t="s">
        <v>38</v>
      </c>
      <c r="I3878" s="8" t="s">
        <v>39</v>
      </c>
      <c r="J3878" s="15" t="s">
        <v>7586</v>
      </c>
      <c r="K3878" s="7" t="s">
        <v>4231</v>
      </c>
      <c r="L3878" s="19">
        <v>2840432</v>
      </c>
      <c r="M3878" s="19">
        <f t="shared" si="183"/>
        <v>2840432</v>
      </c>
      <c r="N3878" s="11">
        <f>M3878*(1+VOTOS!$P$3%)^Q3878</f>
        <v>2929517.8376305108</v>
      </c>
      <c r="O3878" s="54">
        <f t="shared" si="181"/>
        <v>2929517.8376305108</v>
      </c>
      <c r="P3878" s="103">
        <f t="shared" si="182"/>
        <v>1.9495168767260399E-5</v>
      </c>
      <c r="Q3878" s="6">
        <v>256</v>
      </c>
      <c r="R3878" s="6"/>
      <c r="S3878" s="6" t="s">
        <v>11</v>
      </c>
      <c r="T3878" s="75"/>
    </row>
    <row r="3879" spans="1:20" s="47" customFormat="1" ht="14" x14ac:dyDescent="0.15">
      <c r="A3879" s="8" t="s">
        <v>415</v>
      </c>
      <c r="B3879" s="114" t="s">
        <v>416</v>
      </c>
      <c r="C3879" s="40" t="s">
        <v>65</v>
      </c>
      <c r="D3879" s="6" t="s">
        <v>407</v>
      </c>
      <c r="E3879" s="7" t="s">
        <v>408</v>
      </c>
      <c r="F3879" s="6" t="s">
        <v>4503</v>
      </c>
      <c r="G3879" s="6" t="s">
        <v>4936</v>
      </c>
      <c r="H3879" s="6" t="s">
        <v>38</v>
      </c>
      <c r="I3879" s="8" t="s">
        <v>39</v>
      </c>
      <c r="J3879" s="15" t="s">
        <v>7586</v>
      </c>
      <c r="K3879" s="7" t="s">
        <v>4235</v>
      </c>
      <c r="L3879" s="19">
        <v>2547855</v>
      </c>
      <c r="M3879" s="19">
        <f t="shared" si="183"/>
        <v>2547855</v>
      </c>
      <c r="N3879" s="11">
        <f>M3879*(1+VOTOS!$P$3%)^Q3879</f>
        <v>2607555.2602180936</v>
      </c>
      <c r="O3879" s="54">
        <f t="shared" si="181"/>
        <v>2607555.2602180936</v>
      </c>
      <c r="P3879" s="103">
        <f t="shared" si="182"/>
        <v>1.7352592708234241E-5</v>
      </c>
      <c r="Q3879" s="6">
        <v>192</v>
      </c>
      <c r="R3879" s="6"/>
      <c r="S3879" s="6" t="s">
        <v>11</v>
      </c>
      <c r="T3879" s="75"/>
    </row>
    <row r="3880" spans="1:20" s="47" customFormat="1" ht="14" x14ac:dyDescent="0.15">
      <c r="A3880" s="8" t="s">
        <v>415</v>
      </c>
      <c r="B3880" s="114" t="s">
        <v>416</v>
      </c>
      <c r="C3880" s="40" t="s">
        <v>65</v>
      </c>
      <c r="D3880" s="6" t="s">
        <v>407</v>
      </c>
      <c r="E3880" s="7" t="s">
        <v>408</v>
      </c>
      <c r="F3880" s="6" t="s">
        <v>4503</v>
      </c>
      <c r="G3880" s="6" t="s">
        <v>4936</v>
      </c>
      <c r="H3880" s="6" t="s">
        <v>38</v>
      </c>
      <c r="I3880" s="8" t="s">
        <v>39</v>
      </c>
      <c r="J3880" s="15" t="s">
        <v>7586</v>
      </c>
      <c r="K3880" s="7" t="s">
        <v>4237</v>
      </c>
      <c r="L3880" s="19">
        <v>2525066</v>
      </c>
      <c r="M3880" s="19">
        <f t="shared" si="183"/>
        <v>2525066</v>
      </c>
      <c r="N3880" s="11">
        <f>M3880*(1+VOTOS!$P$3%)^Q3880</f>
        <v>2617173.1718193726</v>
      </c>
      <c r="O3880" s="54">
        <f t="shared" si="181"/>
        <v>2617173.1718193726</v>
      </c>
      <c r="P3880" s="103">
        <f t="shared" si="182"/>
        <v>1.7416597373932805E-5</v>
      </c>
      <c r="Q3880" s="6">
        <v>297</v>
      </c>
      <c r="R3880" s="6"/>
      <c r="S3880" s="6" t="s">
        <v>11</v>
      </c>
      <c r="T3880" s="75"/>
    </row>
    <row r="3881" spans="1:20" s="47" customFormat="1" ht="14" x14ac:dyDescent="0.15">
      <c r="A3881" s="8" t="s">
        <v>415</v>
      </c>
      <c r="B3881" s="114" t="s">
        <v>416</v>
      </c>
      <c r="C3881" s="40" t="s">
        <v>65</v>
      </c>
      <c r="D3881" s="6" t="s">
        <v>407</v>
      </c>
      <c r="E3881" s="7" t="s">
        <v>408</v>
      </c>
      <c r="F3881" s="6" t="s">
        <v>4503</v>
      </c>
      <c r="G3881" s="6" t="s">
        <v>4936</v>
      </c>
      <c r="H3881" s="6" t="s">
        <v>38</v>
      </c>
      <c r="I3881" s="8" t="s">
        <v>39</v>
      </c>
      <c r="J3881" s="15" t="s">
        <v>7586</v>
      </c>
      <c r="K3881" s="7" t="s">
        <v>2413</v>
      </c>
      <c r="L3881" s="19">
        <v>2178985</v>
      </c>
      <c r="M3881" s="19">
        <f t="shared" si="183"/>
        <v>2178985</v>
      </c>
      <c r="N3881" s="11">
        <f>M3881*(1+VOTOS!$P$3%)^Q3881</f>
        <v>2205961.785427934</v>
      </c>
      <c r="O3881" s="54">
        <f t="shared" si="181"/>
        <v>2205961.785427934</v>
      </c>
      <c r="P3881" s="103">
        <f t="shared" si="182"/>
        <v>1.4680094023878335E-5</v>
      </c>
      <c r="Q3881" s="6">
        <v>102</v>
      </c>
      <c r="R3881" s="6"/>
      <c r="S3881" s="6" t="s">
        <v>11</v>
      </c>
      <c r="T3881" s="75"/>
    </row>
    <row r="3882" spans="1:20" s="47" customFormat="1" ht="14" x14ac:dyDescent="0.15">
      <c r="A3882" s="8" t="s">
        <v>415</v>
      </c>
      <c r="B3882" s="114" t="s">
        <v>416</v>
      </c>
      <c r="C3882" s="40" t="s">
        <v>65</v>
      </c>
      <c r="D3882" s="6" t="s">
        <v>407</v>
      </c>
      <c r="E3882" s="7" t="s">
        <v>408</v>
      </c>
      <c r="F3882" s="6" t="s">
        <v>4503</v>
      </c>
      <c r="G3882" s="6" t="s">
        <v>4936</v>
      </c>
      <c r="H3882" s="6" t="s">
        <v>38</v>
      </c>
      <c r="I3882" s="8" t="s">
        <v>39</v>
      </c>
      <c r="J3882" s="15" t="s">
        <v>7586</v>
      </c>
      <c r="K3882" s="7" t="s">
        <v>2209</v>
      </c>
      <c r="L3882" s="19">
        <v>1586061</v>
      </c>
      <c r="M3882" s="19">
        <f t="shared" si="183"/>
        <v>1586061</v>
      </c>
      <c r="N3882" s="11">
        <f>M3882*(1+VOTOS!$P$3%)^Q3882</f>
        <v>1638768.0229764732</v>
      </c>
      <c r="O3882" s="54">
        <f t="shared" si="181"/>
        <v>1638768.0229764732</v>
      </c>
      <c r="P3882" s="103">
        <f t="shared" si="182"/>
        <v>1.0905569089880211E-5</v>
      </c>
      <c r="Q3882" s="6">
        <v>271</v>
      </c>
      <c r="R3882" s="6"/>
      <c r="S3882" s="6" t="s">
        <v>11</v>
      </c>
      <c r="T3882" s="75"/>
    </row>
    <row r="3883" spans="1:20" s="47" customFormat="1" ht="14" x14ac:dyDescent="0.15">
      <c r="A3883" s="8" t="s">
        <v>415</v>
      </c>
      <c r="B3883" s="114" t="s">
        <v>416</v>
      </c>
      <c r="C3883" s="40" t="s">
        <v>65</v>
      </c>
      <c r="D3883" s="6" t="s">
        <v>407</v>
      </c>
      <c r="E3883" s="7" t="s">
        <v>408</v>
      </c>
      <c r="F3883" s="6" t="s">
        <v>4503</v>
      </c>
      <c r="G3883" s="6" t="s">
        <v>4936</v>
      </c>
      <c r="H3883" s="6" t="s">
        <v>38</v>
      </c>
      <c r="I3883" s="8" t="s">
        <v>39</v>
      </c>
      <c r="J3883" s="15" t="s">
        <v>7586</v>
      </c>
      <c r="K3883" s="7" t="s">
        <v>4255</v>
      </c>
      <c r="L3883" s="19">
        <v>1403180</v>
      </c>
      <c r="M3883" s="19">
        <f t="shared" si="183"/>
        <v>1403180</v>
      </c>
      <c r="N3883" s="11">
        <f>M3883*(1+VOTOS!$P$3%)^Q3883</f>
        <v>1452260.201026445</v>
      </c>
      <c r="O3883" s="54">
        <f t="shared" si="181"/>
        <v>1452260.201026445</v>
      </c>
      <c r="P3883" s="103">
        <f t="shared" si="182"/>
        <v>9.6644087123517122E-6</v>
      </c>
      <c r="Q3883" s="6">
        <v>285</v>
      </c>
      <c r="R3883" s="6"/>
      <c r="S3883" s="6" t="s">
        <v>11</v>
      </c>
      <c r="T3883" s="75"/>
    </row>
    <row r="3884" spans="1:20" s="47" customFormat="1" ht="14" x14ac:dyDescent="0.15">
      <c r="A3884" s="8" t="s">
        <v>415</v>
      </c>
      <c r="B3884" s="114" t="s">
        <v>416</v>
      </c>
      <c r="C3884" s="40" t="s">
        <v>65</v>
      </c>
      <c r="D3884" s="6" t="s">
        <v>407</v>
      </c>
      <c r="E3884" s="7" t="s">
        <v>408</v>
      </c>
      <c r="F3884" s="6" t="s">
        <v>4503</v>
      </c>
      <c r="G3884" s="6" t="s">
        <v>4936</v>
      </c>
      <c r="H3884" s="6" t="s">
        <v>38</v>
      </c>
      <c r="I3884" s="8" t="s">
        <v>39</v>
      </c>
      <c r="J3884" s="15" t="s">
        <v>7586</v>
      </c>
      <c r="K3884" s="7" t="s">
        <v>2460</v>
      </c>
      <c r="L3884" s="19">
        <v>564621</v>
      </c>
      <c r="M3884" s="19">
        <f t="shared" si="183"/>
        <v>564621</v>
      </c>
      <c r="N3884" s="11">
        <f>M3884*(1+VOTOS!$P$3%)^Q3884</f>
        <v>576458.49878105719</v>
      </c>
      <c r="O3884" s="54">
        <f t="shared" si="181"/>
        <v>576458.49878105719</v>
      </c>
      <c r="P3884" s="103">
        <f t="shared" si="182"/>
        <v>3.83617931138732E-6</v>
      </c>
      <c r="Q3884" s="6">
        <v>172</v>
      </c>
      <c r="R3884" s="6"/>
      <c r="S3884" s="6" t="s">
        <v>11</v>
      </c>
      <c r="T3884" s="75"/>
    </row>
    <row r="3885" spans="1:20" s="47" customFormat="1" ht="14" x14ac:dyDescent="0.15">
      <c r="A3885" s="8" t="s">
        <v>415</v>
      </c>
      <c r="B3885" s="114" t="s">
        <v>416</v>
      </c>
      <c r="C3885" s="40" t="s">
        <v>65</v>
      </c>
      <c r="D3885" s="6" t="s">
        <v>407</v>
      </c>
      <c r="E3885" s="7" t="s">
        <v>408</v>
      </c>
      <c r="F3885" s="6" t="s">
        <v>4503</v>
      </c>
      <c r="G3885" s="6" t="s">
        <v>4936</v>
      </c>
      <c r="H3885" s="6" t="s">
        <v>38</v>
      </c>
      <c r="I3885" s="8" t="s">
        <v>39</v>
      </c>
      <c r="J3885" s="15" t="s">
        <v>7586</v>
      </c>
      <c r="K3885" s="7" t="s">
        <v>1650</v>
      </c>
      <c r="L3885" s="19">
        <v>230047</v>
      </c>
      <c r="M3885" s="19">
        <f t="shared" si="183"/>
        <v>230047</v>
      </c>
      <c r="N3885" s="11">
        <f>M3885*(1+VOTOS!$P$3%)^Q3885</f>
        <v>239909.9011363076</v>
      </c>
      <c r="O3885" s="54">
        <f t="shared" si="181"/>
        <v>239909.9011363076</v>
      </c>
      <c r="P3885" s="103">
        <f t="shared" si="182"/>
        <v>1.5965371336916151E-6</v>
      </c>
      <c r="Q3885" s="6">
        <v>348</v>
      </c>
      <c r="R3885" s="6"/>
      <c r="S3885" s="6" t="s">
        <v>11</v>
      </c>
      <c r="T3885" s="75"/>
    </row>
    <row r="3886" spans="1:20" s="47" customFormat="1" ht="14" x14ac:dyDescent="0.15">
      <c r="A3886" s="8" t="s">
        <v>415</v>
      </c>
      <c r="B3886" s="114" t="s">
        <v>416</v>
      </c>
      <c r="C3886" s="40" t="s">
        <v>65</v>
      </c>
      <c r="D3886" s="6" t="s">
        <v>407</v>
      </c>
      <c r="E3886" s="7" t="s">
        <v>408</v>
      </c>
      <c r="F3886" s="6" t="s">
        <v>4503</v>
      </c>
      <c r="G3886" s="6" t="s">
        <v>4936</v>
      </c>
      <c r="H3886" s="6" t="s">
        <v>38</v>
      </c>
      <c r="I3886" s="8" t="s">
        <v>39</v>
      </c>
      <c r="J3886" s="15" t="s">
        <v>7586</v>
      </c>
      <c r="K3886" s="7" t="s">
        <v>2410</v>
      </c>
      <c r="L3886" s="19">
        <v>972246</v>
      </c>
      <c r="M3886" s="19">
        <f t="shared" si="183"/>
        <v>0</v>
      </c>
      <c r="N3886" s="11">
        <f>M3886*(1+VOTOS!$P$3%)^Q3886</f>
        <v>0</v>
      </c>
      <c r="O3886" s="54">
        <f t="shared" si="181"/>
        <v>972246</v>
      </c>
      <c r="P3886" s="103">
        <f t="shared" si="182"/>
        <v>6.4700407725199393E-6</v>
      </c>
      <c r="Q3886" s="6">
        <v>0</v>
      </c>
      <c r="R3886" s="6"/>
      <c r="S3886" s="6" t="s">
        <v>11</v>
      </c>
      <c r="T3886" s="75"/>
    </row>
    <row r="3887" spans="1:20" s="47" customFormat="1" ht="14" x14ac:dyDescent="0.15">
      <c r="A3887" s="8" t="s">
        <v>415</v>
      </c>
      <c r="B3887" s="114" t="s">
        <v>416</v>
      </c>
      <c r="C3887" s="40" t="s">
        <v>65</v>
      </c>
      <c r="D3887" s="6" t="s">
        <v>923</v>
      </c>
      <c r="E3887" s="7" t="s">
        <v>924</v>
      </c>
      <c r="F3887" s="6" t="s">
        <v>2963</v>
      </c>
      <c r="G3887" s="6" t="s">
        <v>1703</v>
      </c>
      <c r="H3887" s="6" t="s">
        <v>38</v>
      </c>
      <c r="I3887" s="8" t="s">
        <v>39</v>
      </c>
      <c r="J3887" s="15" t="s">
        <v>7586</v>
      </c>
      <c r="K3887" s="7" t="s">
        <v>2964</v>
      </c>
      <c r="L3887" s="19">
        <v>5785989</v>
      </c>
      <c r="M3887" s="19">
        <f t="shared" si="183"/>
        <v>5785989</v>
      </c>
      <c r="N3887" s="11">
        <f>M3887*(1+VOTOS!$P$3%)^Q3887</f>
        <v>5799265.70100208</v>
      </c>
      <c r="O3887" s="54">
        <f t="shared" si="181"/>
        <v>5799265.70100208</v>
      </c>
      <c r="P3887" s="103">
        <f t="shared" si="182"/>
        <v>3.8592584115707225E-5</v>
      </c>
      <c r="Q3887" s="48">
        <v>19</v>
      </c>
      <c r="R3887" s="48"/>
      <c r="S3887" s="48" t="s">
        <v>11</v>
      </c>
      <c r="T3887" s="75"/>
    </row>
    <row r="3888" spans="1:20" s="47" customFormat="1" ht="14" x14ac:dyDescent="0.15">
      <c r="A3888" s="8" t="s">
        <v>415</v>
      </c>
      <c r="B3888" s="114" t="s">
        <v>416</v>
      </c>
      <c r="C3888" s="40" t="s">
        <v>65</v>
      </c>
      <c r="D3888" s="6" t="s">
        <v>923</v>
      </c>
      <c r="E3888" s="7" t="s">
        <v>924</v>
      </c>
      <c r="F3888" s="6" t="s">
        <v>2963</v>
      </c>
      <c r="G3888" s="6" t="s">
        <v>1703</v>
      </c>
      <c r="H3888" s="6" t="s">
        <v>38</v>
      </c>
      <c r="I3888" s="8" t="s">
        <v>39</v>
      </c>
      <c r="J3888" s="15" t="s">
        <v>7586</v>
      </c>
      <c r="K3888" s="7" t="s">
        <v>2965</v>
      </c>
      <c r="L3888" s="19">
        <v>125664</v>
      </c>
      <c r="M3888" s="19">
        <f t="shared" si="183"/>
        <v>125664</v>
      </c>
      <c r="N3888" s="11">
        <f>M3888*(1+VOTOS!$P$3%)^Q3888</f>
        <v>125952.35232053247</v>
      </c>
      <c r="O3888" s="54">
        <f t="shared" si="181"/>
        <v>125952.35232053247</v>
      </c>
      <c r="P3888" s="103">
        <f t="shared" si="182"/>
        <v>8.381796941397975E-7</v>
      </c>
      <c r="Q3888" s="48">
        <v>19</v>
      </c>
      <c r="R3888" s="48"/>
      <c r="S3888" s="48" t="s">
        <v>11</v>
      </c>
      <c r="T3888" s="75"/>
    </row>
    <row r="3889" spans="1:20" s="47" customFormat="1" ht="14" x14ac:dyDescent="0.15">
      <c r="A3889" s="8" t="s">
        <v>415</v>
      </c>
      <c r="B3889" s="114" t="s">
        <v>416</v>
      </c>
      <c r="C3889" s="40" t="s">
        <v>65</v>
      </c>
      <c r="D3889" s="6" t="s">
        <v>1801</v>
      </c>
      <c r="E3889" s="17" t="s">
        <v>1802</v>
      </c>
      <c r="F3889" s="6" t="s">
        <v>4504</v>
      </c>
      <c r="G3889" s="6" t="s">
        <v>4936</v>
      </c>
      <c r="H3889" s="6" t="s">
        <v>38</v>
      </c>
      <c r="I3889" s="8" t="s">
        <v>39</v>
      </c>
      <c r="J3889" s="15" t="s">
        <v>7586</v>
      </c>
      <c r="K3889" s="7" t="s">
        <v>4505</v>
      </c>
      <c r="L3889" s="19">
        <v>385036</v>
      </c>
      <c r="M3889" s="19">
        <f t="shared" si="183"/>
        <v>385036</v>
      </c>
      <c r="N3889" s="11">
        <f>M3889*(1+VOTOS!$P$3%)^Q3889</f>
        <v>393108.42943614058</v>
      </c>
      <c r="O3889" s="54">
        <f t="shared" si="181"/>
        <v>393108.42943614058</v>
      </c>
      <c r="P3889" s="103">
        <f t="shared" si="182"/>
        <v>2.6160329448237456E-6</v>
      </c>
      <c r="Q3889" s="6">
        <v>172</v>
      </c>
      <c r="R3889" s="6"/>
      <c r="S3889" s="6" t="s">
        <v>11</v>
      </c>
      <c r="T3889" s="75"/>
    </row>
    <row r="3890" spans="1:20" s="47" customFormat="1" ht="14" x14ac:dyDescent="0.15">
      <c r="A3890" s="14" t="s">
        <v>5234</v>
      </c>
      <c r="B3890" s="115" t="s">
        <v>416</v>
      </c>
      <c r="C3890" s="40" t="s">
        <v>65</v>
      </c>
      <c r="D3890" s="12" t="s">
        <v>1272</v>
      </c>
      <c r="E3890" s="51" t="s">
        <v>1273</v>
      </c>
      <c r="F3890" s="14" t="s">
        <v>5521</v>
      </c>
      <c r="G3890" s="14" t="s">
        <v>37</v>
      </c>
      <c r="H3890" s="14" t="s">
        <v>38</v>
      </c>
      <c r="I3890" s="14" t="s">
        <v>39</v>
      </c>
      <c r="J3890" s="15" t="s">
        <v>7586</v>
      </c>
      <c r="K3890" s="52" t="s">
        <v>5522</v>
      </c>
      <c r="L3890" s="109">
        <v>2425542</v>
      </c>
      <c r="M3890" s="19">
        <f t="shared" si="183"/>
        <v>2425542</v>
      </c>
      <c r="N3890" s="11">
        <f>M3890*(1+VOTOS!$P$3%)^Q3890</f>
        <v>2452019.2056857804</v>
      </c>
      <c r="O3890" s="54">
        <f t="shared" si="181"/>
        <v>2452019.2056857804</v>
      </c>
      <c r="P3890" s="103">
        <f t="shared" si="182"/>
        <v>1.6317541276373423E-5</v>
      </c>
      <c r="Q3890" s="6">
        <v>90</v>
      </c>
      <c r="R3890" s="6"/>
      <c r="S3890" s="6" t="s">
        <v>7</v>
      </c>
      <c r="T3890" s="75"/>
    </row>
    <row r="3891" spans="1:20" s="47" customFormat="1" ht="14" x14ac:dyDescent="0.15">
      <c r="A3891" s="14" t="s">
        <v>5234</v>
      </c>
      <c r="B3891" s="115" t="s">
        <v>416</v>
      </c>
      <c r="C3891" s="40" t="s">
        <v>65</v>
      </c>
      <c r="D3891" s="12" t="s">
        <v>1272</v>
      </c>
      <c r="E3891" s="51" t="s">
        <v>1273</v>
      </c>
      <c r="F3891" s="14" t="s">
        <v>5521</v>
      </c>
      <c r="G3891" s="14" t="s">
        <v>37</v>
      </c>
      <c r="H3891" s="14" t="s">
        <v>38</v>
      </c>
      <c r="I3891" s="14" t="s">
        <v>39</v>
      </c>
      <c r="J3891" s="15" t="s">
        <v>7586</v>
      </c>
      <c r="K3891" s="52" t="s">
        <v>5523</v>
      </c>
      <c r="L3891" s="109">
        <v>113621</v>
      </c>
      <c r="M3891" s="19">
        <f t="shared" si="183"/>
        <v>0</v>
      </c>
      <c r="N3891" s="11">
        <f>M3891*(1+VOTOS!$P$3%)^Q3891</f>
        <v>0</v>
      </c>
      <c r="O3891" s="54">
        <f t="shared" si="181"/>
        <v>113621</v>
      </c>
      <c r="P3891" s="103">
        <f t="shared" si="182"/>
        <v>7.5611779592252171E-7</v>
      </c>
      <c r="Q3891" s="6">
        <v>0</v>
      </c>
      <c r="R3891" s="6"/>
      <c r="S3891" s="6" t="s">
        <v>7</v>
      </c>
      <c r="T3891" s="75"/>
    </row>
    <row r="3892" spans="1:20" s="47" customFormat="1" ht="14" x14ac:dyDescent="0.15">
      <c r="A3892" s="8" t="s">
        <v>415</v>
      </c>
      <c r="B3892" s="114" t="s">
        <v>416</v>
      </c>
      <c r="C3892" s="40" t="s">
        <v>65</v>
      </c>
      <c r="D3892" s="6" t="s">
        <v>1546</v>
      </c>
      <c r="E3892" s="7" t="s">
        <v>1547</v>
      </c>
      <c r="F3892" s="6" t="s">
        <v>2966</v>
      </c>
      <c r="G3892" s="6" t="s">
        <v>1703</v>
      </c>
      <c r="H3892" s="6" t="s">
        <v>38</v>
      </c>
      <c r="I3892" s="8" t="s">
        <v>39</v>
      </c>
      <c r="J3892" s="15" t="s">
        <v>7586</v>
      </c>
      <c r="K3892" s="7" t="s">
        <v>2410</v>
      </c>
      <c r="L3892" s="19">
        <v>1261515</v>
      </c>
      <c r="M3892" s="19">
        <f t="shared" si="183"/>
        <v>1261515</v>
      </c>
      <c r="N3892" s="11">
        <f>M3892*(1+VOTOS!$P$3%)^Q3892</f>
        <v>1272059.1452448</v>
      </c>
      <c r="O3892" s="54">
        <f t="shared" si="181"/>
        <v>1272059.1452448</v>
      </c>
      <c r="P3892" s="103">
        <f t="shared" si="182"/>
        <v>8.4652182007338886E-6</v>
      </c>
      <c r="Q3892" s="48">
        <v>69</v>
      </c>
      <c r="R3892" s="48"/>
      <c r="S3892" s="48" t="s">
        <v>11</v>
      </c>
    </row>
    <row r="3893" spans="1:20" s="47" customFormat="1" ht="14" x14ac:dyDescent="0.15">
      <c r="A3893" s="14" t="s">
        <v>5234</v>
      </c>
      <c r="B3893" s="115" t="s">
        <v>416</v>
      </c>
      <c r="C3893" s="40" t="s">
        <v>65</v>
      </c>
      <c r="D3893" s="12" t="s">
        <v>499</v>
      </c>
      <c r="E3893" s="51" t="s">
        <v>500</v>
      </c>
      <c r="F3893" s="14" t="s">
        <v>6328</v>
      </c>
      <c r="G3893" s="14" t="s">
        <v>37</v>
      </c>
      <c r="H3893" s="14" t="s">
        <v>38</v>
      </c>
      <c r="I3893" s="14" t="s">
        <v>39</v>
      </c>
      <c r="J3893" s="15" t="s">
        <v>7586</v>
      </c>
      <c r="K3893" s="52" t="s">
        <v>6329</v>
      </c>
      <c r="L3893" s="109">
        <v>1000423.5</v>
      </c>
      <c r="M3893" s="19">
        <f t="shared" si="183"/>
        <v>0</v>
      </c>
      <c r="N3893" s="11">
        <f>M3893*(1+VOTOS!$P$3%)^Q3893</f>
        <v>0</v>
      </c>
      <c r="O3893" s="54">
        <f t="shared" si="181"/>
        <v>1000423.5</v>
      </c>
      <c r="P3893" s="103">
        <f t="shared" si="182"/>
        <v>6.657554605302672E-6</v>
      </c>
      <c r="Q3893" s="6">
        <v>0</v>
      </c>
      <c r="R3893" s="6"/>
      <c r="S3893" s="6" t="s">
        <v>7</v>
      </c>
    </row>
    <row r="3894" spans="1:20" s="47" customFormat="1" ht="14" x14ac:dyDescent="0.15">
      <c r="A3894" s="14" t="s">
        <v>5234</v>
      </c>
      <c r="B3894" s="115" t="s">
        <v>416</v>
      </c>
      <c r="C3894" s="40" t="s">
        <v>65</v>
      </c>
      <c r="D3894" s="12" t="s">
        <v>499</v>
      </c>
      <c r="E3894" s="51" t="s">
        <v>500</v>
      </c>
      <c r="F3894" s="14" t="s">
        <v>6328</v>
      </c>
      <c r="G3894" s="14" t="s">
        <v>37</v>
      </c>
      <c r="H3894" s="14" t="s">
        <v>38</v>
      </c>
      <c r="I3894" s="14" t="s">
        <v>39</v>
      </c>
      <c r="J3894" s="15" t="s">
        <v>7586</v>
      </c>
      <c r="K3894" s="52" t="s">
        <v>3633</v>
      </c>
      <c r="L3894" s="109">
        <v>3922577</v>
      </c>
      <c r="M3894" s="19">
        <f t="shared" si="183"/>
        <v>0</v>
      </c>
      <c r="N3894" s="11">
        <f>M3894*(1+VOTOS!$P$3%)^Q3894</f>
        <v>0</v>
      </c>
      <c r="O3894" s="54">
        <f t="shared" si="181"/>
        <v>3922577</v>
      </c>
      <c r="P3894" s="103">
        <f t="shared" si="182"/>
        <v>2.6103715647427654E-5</v>
      </c>
      <c r="Q3894" s="6">
        <v>0</v>
      </c>
      <c r="R3894" s="6"/>
      <c r="S3894" s="6" t="s">
        <v>7</v>
      </c>
    </row>
    <row r="3895" spans="1:20" s="47" customFormat="1" ht="14" x14ac:dyDescent="0.15">
      <c r="A3895" s="14" t="s">
        <v>5234</v>
      </c>
      <c r="B3895" s="115" t="s">
        <v>416</v>
      </c>
      <c r="C3895" s="40" t="s">
        <v>65</v>
      </c>
      <c r="D3895" s="12" t="s">
        <v>499</v>
      </c>
      <c r="E3895" s="51" t="s">
        <v>500</v>
      </c>
      <c r="F3895" s="14" t="s">
        <v>6328</v>
      </c>
      <c r="G3895" s="14" t="s">
        <v>37</v>
      </c>
      <c r="H3895" s="14" t="s">
        <v>38</v>
      </c>
      <c r="I3895" s="14" t="s">
        <v>39</v>
      </c>
      <c r="J3895" s="15" t="s">
        <v>7586</v>
      </c>
      <c r="K3895" s="52" t="s">
        <v>5279</v>
      </c>
      <c r="L3895" s="109">
        <v>2668811.5</v>
      </c>
      <c r="M3895" s="19">
        <f t="shared" si="183"/>
        <v>0</v>
      </c>
      <c r="N3895" s="11">
        <f>M3895*(1+VOTOS!$P$3%)^Q3895</f>
        <v>0</v>
      </c>
      <c r="O3895" s="54">
        <f t="shared" si="181"/>
        <v>2668811.5</v>
      </c>
      <c r="P3895" s="103">
        <f t="shared" si="182"/>
        <v>1.7760236832211292E-5</v>
      </c>
      <c r="Q3895" s="6">
        <v>0</v>
      </c>
      <c r="R3895" s="6"/>
      <c r="S3895" s="6" t="s">
        <v>7</v>
      </c>
    </row>
    <row r="3896" spans="1:20" s="47" customFormat="1" ht="14" x14ac:dyDescent="0.15">
      <c r="A3896" s="14" t="s">
        <v>5234</v>
      </c>
      <c r="B3896" s="115" t="s">
        <v>416</v>
      </c>
      <c r="C3896" s="40" t="s">
        <v>65</v>
      </c>
      <c r="D3896" s="12" t="s">
        <v>499</v>
      </c>
      <c r="E3896" s="51" t="s">
        <v>500</v>
      </c>
      <c r="F3896" s="14" t="s">
        <v>6328</v>
      </c>
      <c r="G3896" s="14" t="s">
        <v>37</v>
      </c>
      <c r="H3896" s="14" t="s">
        <v>38</v>
      </c>
      <c r="I3896" s="14" t="s">
        <v>39</v>
      </c>
      <c r="J3896" s="15" t="s">
        <v>7586</v>
      </c>
      <c r="K3896" s="52" t="s">
        <v>6088</v>
      </c>
      <c r="L3896" s="109">
        <v>813493.5</v>
      </c>
      <c r="M3896" s="19">
        <f t="shared" si="183"/>
        <v>0</v>
      </c>
      <c r="N3896" s="11">
        <f>M3896*(1+VOTOS!$P$3%)^Q3896</f>
        <v>0</v>
      </c>
      <c r="O3896" s="54">
        <f t="shared" si="181"/>
        <v>813493.5</v>
      </c>
      <c r="P3896" s="103">
        <f t="shared" si="182"/>
        <v>5.4135847441696335E-6</v>
      </c>
      <c r="Q3896" s="6">
        <v>0</v>
      </c>
      <c r="R3896" s="6"/>
      <c r="S3896" s="6" t="s">
        <v>7</v>
      </c>
      <c r="T3896" s="75"/>
    </row>
    <row r="3897" spans="1:20" s="47" customFormat="1" ht="14" x14ac:dyDescent="0.15">
      <c r="A3897" s="8" t="s">
        <v>5234</v>
      </c>
      <c r="B3897" s="114" t="s">
        <v>416</v>
      </c>
      <c r="C3897" s="40" t="s">
        <v>65</v>
      </c>
      <c r="D3897" s="6" t="s">
        <v>155</v>
      </c>
      <c r="E3897" s="7" t="s">
        <v>156</v>
      </c>
      <c r="F3897" s="6" t="s">
        <v>5241</v>
      </c>
      <c r="G3897" s="6" t="s">
        <v>5224</v>
      </c>
      <c r="H3897" s="6" t="s">
        <v>38</v>
      </c>
      <c r="I3897" s="8" t="s">
        <v>5239</v>
      </c>
      <c r="J3897" s="15" t="s">
        <v>7586</v>
      </c>
      <c r="K3897" s="7" t="s">
        <v>968</v>
      </c>
      <c r="L3897" s="19">
        <v>7702205.7577</v>
      </c>
      <c r="M3897" s="19">
        <f t="shared" si="183"/>
        <v>7702205.7577</v>
      </c>
      <c r="N3897" s="11">
        <f>M3897*(1+VOTOS!$P$3%)^Q3897</f>
        <v>8937407.3534096796</v>
      </c>
      <c r="O3897" s="54">
        <f t="shared" si="181"/>
        <v>8937407.3534096796</v>
      </c>
      <c r="P3897" s="103">
        <f t="shared" si="182"/>
        <v>5.9476089361314062E-5</v>
      </c>
      <c r="Q3897" s="6">
        <v>1233</v>
      </c>
      <c r="R3897" s="6"/>
      <c r="S3897" s="6" t="s">
        <v>7577</v>
      </c>
    </row>
    <row r="3898" spans="1:20" s="47" customFormat="1" ht="14" x14ac:dyDescent="0.15">
      <c r="A3898" s="8" t="s">
        <v>5234</v>
      </c>
      <c r="B3898" s="114" t="s">
        <v>416</v>
      </c>
      <c r="C3898" s="40" t="s">
        <v>65</v>
      </c>
      <c r="D3898" s="6" t="s">
        <v>155</v>
      </c>
      <c r="E3898" s="7" t="s">
        <v>156</v>
      </c>
      <c r="F3898" s="6" t="s">
        <v>5241</v>
      </c>
      <c r="G3898" s="6" t="s">
        <v>5224</v>
      </c>
      <c r="H3898" s="6" t="s">
        <v>38</v>
      </c>
      <c r="I3898" s="8" t="s">
        <v>5239</v>
      </c>
      <c r="J3898" s="15" t="s">
        <v>7586</v>
      </c>
      <c r="K3898" s="7" t="s">
        <v>6506</v>
      </c>
      <c r="L3898" s="19">
        <v>4881017.3719999995</v>
      </c>
      <c r="M3898" s="19">
        <f t="shared" si="183"/>
        <v>4881017.3719999995</v>
      </c>
      <c r="N3898" s="11">
        <f>M3898*(1+VOTOS!$P$3%)^Q3898</f>
        <v>5606683.7433377402</v>
      </c>
      <c r="O3898" s="54">
        <f t="shared" si="181"/>
        <v>5606683.7433377402</v>
      </c>
      <c r="P3898" s="103">
        <f t="shared" si="182"/>
        <v>3.7311001966600943E-5</v>
      </c>
      <c r="Q3898" s="6">
        <v>1149</v>
      </c>
      <c r="R3898" s="6"/>
      <c r="S3898" s="6" t="s">
        <v>7577</v>
      </c>
      <c r="T3898" s="75"/>
    </row>
    <row r="3899" spans="1:20" s="47" customFormat="1" ht="14" x14ac:dyDescent="0.15">
      <c r="A3899" s="8" t="s">
        <v>5234</v>
      </c>
      <c r="B3899" s="114" t="s">
        <v>416</v>
      </c>
      <c r="C3899" s="40" t="s">
        <v>65</v>
      </c>
      <c r="D3899" s="6" t="s">
        <v>155</v>
      </c>
      <c r="E3899" s="7" t="s">
        <v>156</v>
      </c>
      <c r="F3899" s="6" t="s">
        <v>5241</v>
      </c>
      <c r="G3899" s="6" t="s">
        <v>5224</v>
      </c>
      <c r="H3899" s="6" t="s">
        <v>38</v>
      </c>
      <c r="I3899" s="8" t="s">
        <v>5239</v>
      </c>
      <c r="J3899" s="15" t="s">
        <v>7586</v>
      </c>
      <c r="K3899" s="7" t="s">
        <v>6502</v>
      </c>
      <c r="L3899" s="19">
        <v>2440508.6859999998</v>
      </c>
      <c r="M3899" s="19">
        <f t="shared" si="183"/>
        <v>2440508.6859999998</v>
      </c>
      <c r="N3899" s="11">
        <f>M3899*(1+VOTOS!$P$3%)^Q3899</f>
        <v>2830185.1381746419</v>
      </c>
      <c r="O3899" s="54">
        <f t="shared" si="181"/>
        <v>2830185.1381746419</v>
      </c>
      <c r="P3899" s="103">
        <f t="shared" si="182"/>
        <v>1.8834135843983841E-5</v>
      </c>
      <c r="Q3899" s="6">
        <v>1228</v>
      </c>
      <c r="R3899" s="6"/>
      <c r="S3899" s="6" t="s">
        <v>7577</v>
      </c>
    </row>
    <row r="3900" spans="1:20" s="47" customFormat="1" ht="14" x14ac:dyDescent="0.15">
      <c r="A3900" s="8" t="s">
        <v>5234</v>
      </c>
      <c r="B3900" s="114" t="s">
        <v>416</v>
      </c>
      <c r="C3900" s="40" t="s">
        <v>65</v>
      </c>
      <c r="D3900" s="6" t="s">
        <v>155</v>
      </c>
      <c r="E3900" s="7" t="s">
        <v>156</v>
      </c>
      <c r="F3900" s="6" t="s">
        <v>5241</v>
      </c>
      <c r="G3900" s="6" t="s">
        <v>5224</v>
      </c>
      <c r="H3900" s="6" t="s">
        <v>38</v>
      </c>
      <c r="I3900" s="8" t="s">
        <v>5239</v>
      </c>
      <c r="J3900" s="15" t="s">
        <v>7586</v>
      </c>
      <c r="K3900" s="7" t="s">
        <v>6498</v>
      </c>
      <c r="L3900" s="19">
        <v>2226679.3284</v>
      </c>
      <c r="M3900" s="19">
        <f t="shared" si="183"/>
        <v>2226679.3284</v>
      </c>
      <c r="N3900" s="11">
        <f>M3900*(1+VOTOS!$P$3%)^Q3900</f>
        <v>2583148.2683221907</v>
      </c>
      <c r="O3900" s="54">
        <f t="shared" si="181"/>
        <v>2583148.2683221907</v>
      </c>
      <c r="P3900" s="103">
        <f t="shared" si="182"/>
        <v>1.7190170612693549E-5</v>
      </c>
      <c r="Q3900" s="6">
        <v>1231</v>
      </c>
      <c r="R3900" s="6"/>
      <c r="S3900" s="6" t="s">
        <v>7577</v>
      </c>
    </row>
    <row r="3901" spans="1:20" s="47" customFormat="1" ht="14" x14ac:dyDescent="0.15">
      <c r="A3901" s="8" t="s">
        <v>5234</v>
      </c>
      <c r="B3901" s="114" t="s">
        <v>416</v>
      </c>
      <c r="C3901" s="40" t="s">
        <v>65</v>
      </c>
      <c r="D3901" s="6" t="s">
        <v>155</v>
      </c>
      <c r="E3901" s="7" t="s">
        <v>156</v>
      </c>
      <c r="F3901" s="6" t="s">
        <v>5241</v>
      </c>
      <c r="G3901" s="6" t="s">
        <v>5224</v>
      </c>
      <c r="H3901" s="6" t="s">
        <v>38</v>
      </c>
      <c r="I3901" s="8" t="s">
        <v>5239</v>
      </c>
      <c r="J3901" s="15" t="s">
        <v>7586</v>
      </c>
      <c r="K3901" s="7" t="s">
        <v>6500</v>
      </c>
      <c r="L3901" s="19">
        <v>2081053.3807999999</v>
      </c>
      <c r="M3901" s="19">
        <f t="shared" si="183"/>
        <v>2081053.3807999999</v>
      </c>
      <c r="N3901" s="11">
        <f>M3901*(1+VOTOS!$P$3%)^Q3901</f>
        <v>2415082.9208193072</v>
      </c>
      <c r="O3901" s="54">
        <f t="shared" si="181"/>
        <v>2415082.9208193072</v>
      </c>
      <c r="P3901" s="103">
        <f t="shared" si="182"/>
        <v>1.607174003978156E-5</v>
      </c>
      <c r="Q3901" s="6">
        <v>1234</v>
      </c>
      <c r="R3901" s="6"/>
      <c r="S3901" s="6" t="s">
        <v>7577</v>
      </c>
    </row>
    <row r="3902" spans="1:20" s="47" customFormat="1" ht="14" x14ac:dyDescent="0.15">
      <c r="A3902" s="8" t="s">
        <v>5234</v>
      </c>
      <c r="B3902" s="114" t="s">
        <v>416</v>
      </c>
      <c r="C3902" s="40" t="s">
        <v>65</v>
      </c>
      <c r="D3902" s="6" t="s">
        <v>155</v>
      </c>
      <c r="E3902" s="7" t="s">
        <v>156</v>
      </c>
      <c r="F3902" s="6" t="s">
        <v>5241</v>
      </c>
      <c r="G3902" s="6" t="s">
        <v>5224</v>
      </c>
      <c r="H3902" s="6" t="s">
        <v>38</v>
      </c>
      <c r="I3902" s="8" t="s">
        <v>5239</v>
      </c>
      <c r="J3902" s="15" t="s">
        <v>7586</v>
      </c>
      <c r="K3902" s="7" t="s">
        <v>665</v>
      </c>
      <c r="L3902" s="19">
        <v>1876893.8399999999</v>
      </c>
      <c r="M3902" s="19">
        <f t="shared" si="183"/>
        <v>1876893.8399999999</v>
      </c>
      <c r="N3902" s="11">
        <f>M3902*(1+VOTOS!$P$3%)^Q3902</f>
        <v>2202727.4936701381</v>
      </c>
      <c r="O3902" s="54">
        <f t="shared" si="181"/>
        <v>2202727.4936701381</v>
      </c>
      <c r="P3902" s="103">
        <f t="shared" si="182"/>
        <v>1.4658570665033799E-5</v>
      </c>
      <c r="Q3902" s="6">
        <v>1327</v>
      </c>
      <c r="R3902" s="6"/>
      <c r="S3902" s="6" t="s">
        <v>7577</v>
      </c>
    </row>
    <row r="3903" spans="1:20" s="47" customFormat="1" ht="14" x14ac:dyDescent="0.15">
      <c r="A3903" s="8" t="s">
        <v>5234</v>
      </c>
      <c r="B3903" s="114" t="s">
        <v>416</v>
      </c>
      <c r="C3903" s="40" t="s">
        <v>65</v>
      </c>
      <c r="D3903" s="6" t="s">
        <v>155</v>
      </c>
      <c r="E3903" s="7" t="s">
        <v>156</v>
      </c>
      <c r="F3903" s="6" t="s">
        <v>5241</v>
      </c>
      <c r="G3903" s="6" t="s">
        <v>5224</v>
      </c>
      <c r="H3903" s="6" t="s">
        <v>38</v>
      </c>
      <c r="I3903" s="8" t="s">
        <v>5239</v>
      </c>
      <c r="J3903" s="15" t="s">
        <v>7586</v>
      </c>
      <c r="K3903" s="7" t="s">
        <v>6505</v>
      </c>
      <c r="L3903" s="19">
        <v>1850473.8524</v>
      </c>
      <c r="M3903" s="19">
        <f t="shared" si="183"/>
        <v>1850473.8524</v>
      </c>
      <c r="N3903" s="11">
        <f>M3903*(1+VOTOS!$P$3%)^Q3903</f>
        <v>2125329.4948319248</v>
      </c>
      <c r="O3903" s="54">
        <f t="shared" si="181"/>
        <v>2125329.4948319248</v>
      </c>
      <c r="P3903" s="103">
        <f t="shared" si="182"/>
        <v>1.4143507390723912E-5</v>
      </c>
      <c r="Q3903" s="6">
        <v>1148</v>
      </c>
      <c r="R3903" s="6"/>
      <c r="S3903" s="6" t="s">
        <v>7577</v>
      </c>
    </row>
    <row r="3904" spans="1:20" s="47" customFormat="1" ht="14" x14ac:dyDescent="0.15">
      <c r="A3904" s="8" t="s">
        <v>5234</v>
      </c>
      <c r="B3904" s="114" t="s">
        <v>416</v>
      </c>
      <c r="C3904" s="40" t="s">
        <v>65</v>
      </c>
      <c r="D3904" s="6" t="s">
        <v>155</v>
      </c>
      <c r="E3904" s="7" t="s">
        <v>156</v>
      </c>
      <c r="F3904" s="6" t="s">
        <v>5241</v>
      </c>
      <c r="G3904" s="6" t="s">
        <v>5224</v>
      </c>
      <c r="H3904" s="6" t="s">
        <v>38</v>
      </c>
      <c r="I3904" s="8" t="s">
        <v>5239</v>
      </c>
      <c r="J3904" s="15" t="s">
        <v>7586</v>
      </c>
      <c r="K3904" s="7" t="s">
        <v>1217</v>
      </c>
      <c r="L3904" s="19">
        <v>1743568.5074</v>
      </c>
      <c r="M3904" s="19">
        <f t="shared" si="183"/>
        <v>1743568.5074</v>
      </c>
      <c r="N3904" s="11">
        <f>M3904*(1+VOTOS!$P$3%)^Q3904</f>
        <v>2001820.6441523843</v>
      </c>
      <c r="O3904" s="54">
        <f t="shared" si="181"/>
        <v>2001820.6441523843</v>
      </c>
      <c r="P3904" s="103">
        <f t="shared" si="182"/>
        <v>1.3321588555713323E-5</v>
      </c>
      <c r="Q3904" s="6">
        <v>1145</v>
      </c>
      <c r="R3904" s="6"/>
      <c r="S3904" s="6" t="s">
        <v>7577</v>
      </c>
    </row>
    <row r="3905" spans="1:19" s="47" customFormat="1" ht="14" x14ac:dyDescent="0.15">
      <c r="A3905" s="8" t="s">
        <v>5234</v>
      </c>
      <c r="B3905" s="114" t="s">
        <v>416</v>
      </c>
      <c r="C3905" s="40" t="s">
        <v>65</v>
      </c>
      <c r="D3905" s="6" t="s">
        <v>155</v>
      </c>
      <c r="E3905" s="7" t="s">
        <v>156</v>
      </c>
      <c r="F3905" s="6" t="s">
        <v>5241</v>
      </c>
      <c r="G3905" s="6" t="s">
        <v>5224</v>
      </c>
      <c r="H3905" s="6" t="s">
        <v>38</v>
      </c>
      <c r="I3905" s="8" t="s">
        <v>5239</v>
      </c>
      <c r="J3905" s="15" t="s">
        <v>7586</v>
      </c>
      <c r="K3905" s="7" t="s">
        <v>771</v>
      </c>
      <c r="L3905" s="19">
        <v>1733420</v>
      </c>
      <c r="M3905" s="19">
        <f t="shared" si="183"/>
        <v>1733420</v>
      </c>
      <c r="N3905" s="11">
        <f>M3905*(1+VOTOS!$P$3%)^Q3905</f>
        <v>2032383.9168884677</v>
      </c>
      <c r="O3905" s="54">
        <f t="shared" si="181"/>
        <v>2032383.9168884677</v>
      </c>
      <c r="P3905" s="103">
        <f t="shared" si="182"/>
        <v>1.3524979076984799E-5</v>
      </c>
      <c r="Q3905" s="6">
        <v>1319</v>
      </c>
      <c r="R3905" s="6"/>
      <c r="S3905" s="6" t="s">
        <v>7577</v>
      </c>
    </row>
    <row r="3906" spans="1:19" s="47" customFormat="1" ht="14" x14ac:dyDescent="0.15">
      <c r="A3906" s="8" t="s">
        <v>5234</v>
      </c>
      <c r="B3906" s="114" t="s">
        <v>416</v>
      </c>
      <c r="C3906" s="40" t="s">
        <v>65</v>
      </c>
      <c r="D3906" s="6" t="s">
        <v>155</v>
      </c>
      <c r="E3906" s="7" t="s">
        <v>156</v>
      </c>
      <c r="F3906" s="6" t="s">
        <v>5241</v>
      </c>
      <c r="G3906" s="6" t="s">
        <v>5224</v>
      </c>
      <c r="H3906" s="6" t="s">
        <v>38</v>
      </c>
      <c r="I3906" s="8" t="s">
        <v>5239</v>
      </c>
      <c r="J3906" s="15" t="s">
        <v>7586</v>
      </c>
      <c r="K3906" s="7" t="s">
        <v>6504</v>
      </c>
      <c r="L3906" s="19">
        <v>1733420</v>
      </c>
      <c r="M3906" s="19">
        <f t="shared" si="183"/>
        <v>1733420</v>
      </c>
      <c r="N3906" s="11">
        <f>M3906*(1+VOTOS!$P$3%)^Q3906</f>
        <v>1990649.182836181</v>
      </c>
      <c r="O3906" s="54">
        <f t="shared" si="181"/>
        <v>1990649.182836181</v>
      </c>
      <c r="P3906" s="103">
        <f t="shared" si="182"/>
        <v>1.3247245426294983E-5</v>
      </c>
      <c r="Q3906" s="6">
        <v>1147</v>
      </c>
      <c r="R3906" s="6"/>
      <c r="S3906" s="6" t="s">
        <v>7577</v>
      </c>
    </row>
    <row r="3907" spans="1:19" s="47" customFormat="1" ht="14" x14ac:dyDescent="0.15">
      <c r="A3907" s="8" t="s">
        <v>5234</v>
      </c>
      <c r="B3907" s="114" t="s">
        <v>416</v>
      </c>
      <c r="C3907" s="40" t="s">
        <v>65</v>
      </c>
      <c r="D3907" s="6" t="s">
        <v>155</v>
      </c>
      <c r="E3907" s="7" t="s">
        <v>156</v>
      </c>
      <c r="F3907" s="6" t="s">
        <v>5241</v>
      </c>
      <c r="G3907" s="6" t="s">
        <v>5224</v>
      </c>
      <c r="H3907" s="6" t="s">
        <v>38</v>
      </c>
      <c r="I3907" s="8" t="s">
        <v>5239</v>
      </c>
      <c r="J3907" s="15" t="s">
        <v>7586</v>
      </c>
      <c r="K3907" s="7" t="s">
        <v>6501</v>
      </c>
      <c r="L3907" s="19">
        <v>999181.28989999997</v>
      </c>
      <c r="M3907" s="19">
        <f t="shared" si="183"/>
        <v>999181.28989999997</v>
      </c>
      <c r="N3907" s="11">
        <f>M3907*(1+VOTOS!$P$3%)^Q3907</f>
        <v>1159699.6044019356</v>
      </c>
      <c r="O3907" s="54">
        <f t="shared" si="181"/>
        <v>1159699.6044019356</v>
      </c>
      <c r="P3907" s="103">
        <f t="shared" si="182"/>
        <v>7.7174950828861904E-6</v>
      </c>
      <c r="Q3907" s="6">
        <v>1235</v>
      </c>
      <c r="R3907" s="6"/>
      <c r="S3907" s="6" t="s">
        <v>7577</v>
      </c>
    </row>
    <row r="3908" spans="1:19" s="47" customFormat="1" ht="14" x14ac:dyDescent="0.15">
      <c r="A3908" s="8" t="s">
        <v>5234</v>
      </c>
      <c r="B3908" s="114" t="s">
        <v>416</v>
      </c>
      <c r="C3908" s="40" t="s">
        <v>65</v>
      </c>
      <c r="D3908" s="6" t="s">
        <v>155</v>
      </c>
      <c r="E3908" s="7" t="s">
        <v>156</v>
      </c>
      <c r="F3908" s="6" t="s">
        <v>5241</v>
      </c>
      <c r="G3908" s="6" t="s">
        <v>5224</v>
      </c>
      <c r="H3908" s="6" t="s">
        <v>38</v>
      </c>
      <c r="I3908" s="8" t="s">
        <v>5239</v>
      </c>
      <c r="J3908" s="15" t="s">
        <v>7586</v>
      </c>
      <c r="K3908" s="7" t="s">
        <v>6503</v>
      </c>
      <c r="L3908" s="19">
        <v>930203.84119999991</v>
      </c>
      <c r="M3908" s="19">
        <f t="shared" si="183"/>
        <v>930203.84119999991</v>
      </c>
      <c r="N3908" s="11">
        <f>M3908*(1+VOTOS!$P$3%)^Q3908</f>
        <v>1078859.7892853906</v>
      </c>
      <c r="O3908" s="54">
        <f t="shared" si="181"/>
        <v>1078859.7892853906</v>
      </c>
      <c r="P3908" s="103">
        <f t="shared" si="182"/>
        <v>7.1795274287667406E-6</v>
      </c>
      <c r="Q3908" s="6">
        <v>1229</v>
      </c>
      <c r="R3908" s="6"/>
      <c r="S3908" s="6" t="s">
        <v>7577</v>
      </c>
    </row>
    <row r="3909" spans="1:19" s="47" customFormat="1" ht="14" x14ac:dyDescent="0.15">
      <c r="A3909" s="8" t="s">
        <v>5234</v>
      </c>
      <c r="B3909" s="114" t="s">
        <v>416</v>
      </c>
      <c r="C3909" s="40" t="s">
        <v>65</v>
      </c>
      <c r="D3909" s="6" t="s">
        <v>155</v>
      </c>
      <c r="E3909" s="7" t="s">
        <v>156</v>
      </c>
      <c r="F3909" s="6" t="s">
        <v>5241</v>
      </c>
      <c r="G3909" s="6" t="s">
        <v>5224</v>
      </c>
      <c r="H3909" s="6" t="s">
        <v>38</v>
      </c>
      <c r="I3909" s="8" t="s">
        <v>5239</v>
      </c>
      <c r="J3909" s="15" t="s">
        <v>7586</v>
      </c>
      <c r="K3909" s="7" t="s">
        <v>6499</v>
      </c>
      <c r="L3909" s="19">
        <v>880242.67659999989</v>
      </c>
      <c r="M3909" s="19">
        <f t="shared" si="183"/>
        <v>880242.67659999989</v>
      </c>
      <c r="N3909" s="11">
        <f>M3909*(1+VOTOS!$P$3%)^Q3909</f>
        <v>1021283.857611976</v>
      </c>
      <c r="O3909" s="54">
        <f t="shared" si="181"/>
        <v>1021283.857611976</v>
      </c>
      <c r="P3909" s="103">
        <f t="shared" si="182"/>
        <v>6.7963747848445078E-6</v>
      </c>
      <c r="Q3909" s="6">
        <v>1232</v>
      </c>
      <c r="R3909" s="6"/>
      <c r="S3909" s="6" t="s">
        <v>7577</v>
      </c>
    </row>
    <row r="3910" spans="1:19" s="47" customFormat="1" ht="14" x14ac:dyDescent="0.15">
      <c r="A3910" s="8" t="s">
        <v>5234</v>
      </c>
      <c r="B3910" s="114" t="s">
        <v>416</v>
      </c>
      <c r="C3910" s="40" t="s">
        <v>65</v>
      </c>
      <c r="D3910" s="6" t="s">
        <v>155</v>
      </c>
      <c r="E3910" s="7" t="s">
        <v>156</v>
      </c>
      <c r="F3910" s="6" t="s">
        <v>5241</v>
      </c>
      <c r="G3910" s="6" t="s">
        <v>5224</v>
      </c>
      <c r="H3910" s="6" t="s">
        <v>38</v>
      </c>
      <c r="I3910" s="8" t="s">
        <v>5239</v>
      </c>
      <c r="J3910" s="15" t="s">
        <v>7586</v>
      </c>
      <c r="K3910" s="7" t="s">
        <v>1154</v>
      </c>
      <c r="L3910" s="19">
        <v>513732.35199999996</v>
      </c>
      <c r="M3910" s="19">
        <f t="shared" si="183"/>
        <v>513732.35199999996</v>
      </c>
      <c r="N3910" s="11">
        <f>M3910*(1+VOTOS!$P$3%)^Q3910</f>
        <v>589896.00264368346</v>
      </c>
      <c r="O3910" s="54">
        <f t="shared" si="181"/>
        <v>589896.00264368346</v>
      </c>
      <c r="P3910" s="103">
        <f t="shared" si="182"/>
        <v>3.925602356452135E-6</v>
      </c>
      <c r="Q3910" s="6">
        <v>1146</v>
      </c>
      <c r="R3910" s="6"/>
      <c r="S3910" s="6" t="s">
        <v>7577</v>
      </c>
    </row>
    <row r="3911" spans="1:19" s="47" customFormat="1" ht="14" x14ac:dyDescent="0.15">
      <c r="A3911" s="8" t="s">
        <v>5234</v>
      </c>
      <c r="B3911" s="114" t="s">
        <v>416</v>
      </c>
      <c r="C3911" s="40" t="s">
        <v>65</v>
      </c>
      <c r="D3911" s="6" t="s">
        <v>155</v>
      </c>
      <c r="E3911" s="7" t="s">
        <v>156</v>
      </c>
      <c r="F3911" s="6" t="s">
        <v>5241</v>
      </c>
      <c r="G3911" s="6" t="s">
        <v>5224</v>
      </c>
      <c r="H3911" s="6" t="s">
        <v>38</v>
      </c>
      <c r="I3911" s="8" t="s">
        <v>5239</v>
      </c>
      <c r="J3911" s="15" t="s">
        <v>7586</v>
      </c>
      <c r="K3911" s="7" t="s">
        <v>828</v>
      </c>
      <c r="L3911" s="19">
        <v>476123.13829999999</v>
      </c>
      <c r="M3911" s="19">
        <f t="shared" si="183"/>
        <v>476123.13829999999</v>
      </c>
      <c r="N3911" s="11">
        <f>M3911*(1+VOTOS!$P$3%)^Q3911</f>
        <v>555419.17456753075</v>
      </c>
      <c r="O3911" s="54">
        <f t="shared" ref="O3911:O3974" si="184">+IF(N3911&gt;0,N3911,L3911)</f>
        <v>555419.17456753075</v>
      </c>
      <c r="P3911" s="103">
        <f t="shared" ref="P3911:P3974" si="185">+O3911/$O$4</f>
        <v>3.6961681563012794E-6</v>
      </c>
      <c r="Q3911" s="6">
        <v>1277</v>
      </c>
      <c r="R3911" s="6"/>
      <c r="S3911" s="6" t="s">
        <v>7577</v>
      </c>
    </row>
    <row r="3912" spans="1:19" s="47" customFormat="1" ht="14" x14ac:dyDescent="0.15">
      <c r="A3912" s="8" t="s">
        <v>5234</v>
      </c>
      <c r="B3912" s="114" t="s">
        <v>416</v>
      </c>
      <c r="C3912" s="40" t="s">
        <v>65</v>
      </c>
      <c r="D3912" s="6" t="s">
        <v>155</v>
      </c>
      <c r="E3912" s="7" t="s">
        <v>156</v>
      </c>
      <c r="F3912" s="6" t="s">
        <v>5241</v>
      </c>
      <c r="G3912" s="6" t="s">
        <v>5224</v>
      </c>
      <c r="H3912" s="6" t="s">
        <v>38</v>
      </c>
      <c r="I3912" s="8" t="s">
        <v>5239</v>
      </c>
      <c r="J3912" s="15" t="s">
        <v>7586</v>
      </c>
      <c r="K3912" s="7" t="s">
        <v>815</v>
      </c>
      <c r="L3912" s="19">
        <v>182251.7788</v>
      </c>
      <c r="M3912" s="19">
        <f t="shared" si="183"/>
        <v>182251.7788</v>
      </c>
      <c r="N3912" s="11">
        <f>M3912*(1+VOTOS!$P$3%)^Q3912</f>
        <v>212579.29738450667</v>
      </c>
      <c r="O3912" s="54">
        <f t="shared" si="184"/>
        <v>212579.29738450667</v>
      </c>
      <c r="P3912" s="103">
        <f t="shared" si="185"/>
        <v>1.4146591721348295E-6</v>
      </c>
      <c r="Q3912" s="6">
        <v>1276</v>
      </c>
      <c r="R3912" s="6"/>
      <c r="S3912" s="6" t="s">
        <v>7577</v>
      </c>
    </row>
    <row r="3913" spans="1:19" s="47" customFormat="1" ht="14" x14ac:dyDescent="0.15">
      <c r="A3913" s="8" t="s">
        <v>5234</v>
      </c>
      <c r="B3913" s="114" t="s">
        <v>416</v>
      </c>
      <c r="C3913" s="40" t="s">
        <v>65</v>
      </c>
      <c r="D3913" s="6" t="s">
        <v>155</v>
      </c>
      <c r="E3913" s="7" t="s">
        <v>156</v>
      </c>
      <c r="F3913" s="6" t="s">
        <v>5241</v>
      </c>
      <c r="G3913" s="6" t="s">
        <v>5224</v>
      </c>
      <c r="H3913" s="6" t="s">
        <v>38</v>
      </c>
      <c r="I3913" s="8" t="s">
        <v>5239</v>
      </c>
      <c r="J3913" s="15" t="s">
        <v>7586</v>
      </c>
      <c r="K3913" s="7" t="s">
        <v>6497</v>
      </c>
      <c r="L3913" s="19">
        <v>81337.399999999994</v>
      </c>
      <c r="M3913" s="19">
        <f t="shared" si="183"/>
        <v>81337.399999999994</v>
      </c>
      <c r="N3913" s="11">
        <f>M3913*(1+VOTOS!$P$3%)^Q3913</f>
        <v>94347.316792802216</v>
      </c>
      <c r="O3913" s="54">
        <f t="shared" si="184"/>
        <v>94347.316792802216</v>
      </c>
      <c r="P3913" s="103">
        <f t="shared" si="185"/>
        <v>6.2785651617726946E-7</v>
      </c>
      <c r="Q3913" s="6">
        <v>1230</v>
      </c>
      <c r="R3913" s="6"/>
      <c r="S3913" s="6" t="s">
        <v>7577</v>
      </c>
    </row>
    <row r="3914" spans="1:19" s="47" customFormat="1" ht="14" x14ac:dyDescent="0.15">
      <c r="A3914" s="8" t="s">
        <v>5234</v>
      </c>
      <c r="B3914" s="114" t="s">
        <v>416</v>
      </c>
      <c r="C3914" s="40" t="s">
        <v>65</v>
      </c>
      <c r="D3914" s="6" t="s">
        <v>155</v>
      </c>
      <c r="E3914" s="7" t="s">
        <v>156</v>
      </c>
      <c r="F3914" s="6" t="s">
        <v>5241</v>
      </c>
      <c r="G3914" s="6" t="s">
        <v>5224</v>
      </c>
      <c r="H3914" s="6" t="s">
        <v>38</v>
      </c>
      <c r="I3914" s="8" t="s">
        <v>5239</v>
      </c>
      <c r="J3914" s="15" t="s">
        <v>7586</v>
      </c>
      <c r="K3914" s="7" t="s">
        <v>6494</v>
      </c>
      <c r="L3914" s="19">
        <v>69670.149999999994</v>
      </c>
      <c r="M3914" s="19">
        <f t="shared" si="183"/>
        <v>69670.149999999994</v>
      </c>
      <c r="N3914" s="11">
        <f>M3914*(1+VOTOS!$P$3%)^Q3914</f>
        <v>81234.173864697703</v>
      </c>
      <c r="O3914" s="54">
        <f t="shared" si="184"/>
        <v>81234.173864697703</v>
      </c>
      <c r="P3914" s="103">
        <f t="shared" si="185"/>
        <v>5.4059200760565521E-7</v>
      </c>
      <c r="Q3914" s="6">
        <v>1273</v>
      </c>
      <c r="R3914" s="6"/>
      <c r="S3914" s="6" t="s">
        <v>7577</v>
      </c>
    </row>
    <row r="3915" spans="1:19" s="47" customFormat="1" ht="14" x14ac:dyDescent="0.15">
      <c r="A3915" s="8" t="s">
        <v>5234</v>
      </c>
      <c r="B3915" s="114" t="s">
        <v>416</v>
      </c>
      <c r="C3915" s="40" t="s">
        <v>88</v>
      </c>
      <c r="D3915" s="6" t="s">
        <v>155</v>
      </c>
      <c r="E3915" s="7" t="s">
        <v>156</v>
      </c>
      <c r="F3915" s="6" t="s">
        <v>5241</v>
      </c>
      <c r="G3915" s="6" t="s">
        <v>5224</v>
      </c>
      <c r="H3915" s="6" t="s">
        <v>38</v>
      </c>
      <c r="I3915" s="8" t="s">
        <v>5239</v>
      </c>
      <c r="J3915" s="15" t="s">
        <v>7587</v>
      </c>
      <c r="K3915" s="7" t="s">
        <v>6510</v>
      </c>
      <c r="L3915" s="19">
        <v>113860946.95604299</v>
      </c>
      <c r="M3915" s="19">
        <f t="shared" si="183"/>
        <v>0</v>
      </c>
      <c r="N3915" s="11">
        <f>M3915*(1+VOTOS!$P$3%)^Q3915</f>
        <v>0</v>
      </c>
      <c r="O3915" s="54">
        <f t="shared" si="184"/>
        <v>113860946.95604299</v>
      </c>
      <c r="P3915" s="103">
        <f t="shared" si="185"/>
        <v>7.5771457964684684E-4</v>
      </c>
      <c r="Q3915" s="6">
        <v>0</v>
      </c>
      <c r="R3915" s="6"/>
      <c r="S3915" s="6" t="s">
        <v>7577</v>
      </c>
    </row>
    <row r="3916" spans="1:19" s="47" customFormat="1" ht="14" x14ac:dyDescent="0.15">
      <c r="A3916" s="8" t="s">
        <v>5234</v>
      </c>
      <c r="B3916" s="114" t="s">
        <v>416</v>
      </c>
      <c r="C3916" s="40" t="s">
        <v>88</v>
      </c>
      <c r="D3916" s="6" t="s">
        <v>155</v>
      </c>
      <c r="E3916" s="7" t="s">
        <v>156</v>
      </c>
      <c r="F3916" s="6" t="s">
        <v>5241</v>
      </c>
      <c r="G3916" s="6" t="s">
        <v>5224</v>
      </c>
      <c r="H3916" s="6" t="s">
        <v>38</v>
      </c>
      <c r="I3916" s="8" t="s">
        <v>5239</v>
      </c>
      <c r="J3916" s="15" t="s">
        <v>7587</v>
      </c>
      <c r="K3916" s="7" t="s">
        <v>6511</v>
      </c>
      <c r="L3916" s="19">
        <v>46669000</v>
      </c>
      <c r="M3916" s="19">
        <f t="shared" si="183"/>
        <v>0</v>
      </c>
      <c r="N3916" s="11">
        <f>M3916*(1+VOTOS!$P$3%)^Q3916</f>
        <v>0</v>
      </c>
      <c r="O3916" s="54">
        <f t="shared" si="184"/>
        <v>46669000</v>
      </c>
      <c r="P3916" s="103">
        <f t="shared" si="185"/>
        <v>3.1056988952665585E-4</v>
      </c>
      <c r="Q3916" s="6">
        <v>0</v>
      </c>
      <c r="R3916" s="6"/>
      <c r="S3916" s="6" t="s">
        <v>7577</v>
      </c>
    </row>
    <row r="3917" spans="1:19" s="47" customFormat="1" ht="14" x14ac:dyDescent="0.15">
      <c r="A3917" s="8" t="s">
        <v>5234</v>
      </c>
      <c r="B3917" s="114" t="s">
        <v>416</v>
      </c>
      <c r="C3917" s="40" t="s">
        <v>88</v>
      </c>
      <c r="D3917" s="6" t="s">
        <v>155</v>
      </c>
      <c r="E3917" s="7" t="s">
        <v>156</v>
      </c>
      <c r="F3917" s="6" t="s">
        <v>5241</v>
      </c>
      <c r="G3917" s="6" t="s">
        <v>5224</v>
      </c>
      <c r="H3917" s="6" t="s">
        <v>38</v>
      </c>
      <c r="I3917" s="8" t="s">
        <v>5239</v>
      </c>
      <c r="J3917" s="15" t="s">
        <v>7587</v>
      </c>
      <c r="K3917" s="7" t="s">
        <v>6512</v>
      </c>
      <c r="L3917" s="19">
        <v>6667000</v>
      </c>
      <c r="M3917" s="19">
        <f t="shared" si="183"/>
        <v>0</v>
      </c>
      <c r="N3917" s="11">
        <f>M3917*(1+VOTOS!$P$3%)^Q3917</f>
        <v>0</v>
      </c>
      <c r="O3917" s="54">
        <f t="shared" si="184"/>
        <v>6667000</v>
      </c>
      <c r="P3917" s="103">
        <f t="shared" si="185"/>
        <v>4.4367127075236554E-5</v>
      </c>
      <c r="Q3917" s="6">
        <v>0</v>
      </c>
      <c r="R3917" s="6"/>
      <c r="S3917" s="6" t="s">
        <v>7577</v>
      </c>
    </row>
    <row r="3918" spans="1:19" s="47" customFormat="1" ht="14" x14ac:dyDescent="0.15">
      <c r="A3918" s="8" t="s">
        <v>5234</v>
      </c>
      <c r="B3918" s="114" t="s">
        <v>416</v>
      </c>
      <c r="C3918" s="40" t="s">
        <v>65</v>
      </c>
      <c r="D3918" s="6" t="s">
        <v>155</v>
      </c>
      <c r="E3918" s="7" t="s">
        <v>156</v>
      </c>
      <c r="F3918" s="6" t="s">
        <v>5241</v>
      </c>
      <c r="G3918" s="6" t="s">
        <v>5224</v>
      </c>
      <c r="H3918" s="6" t="s">
        <v>38</v>
      </c>
      <c r="I3918" s="8" t="s">
        <v>5239</v>
      </c>
      <c r="J3918" s="15" t="s">
        <v>7586</v>
      </c>
      <c r="K3918" s="7" t="s">
        <v>711</v>
      </c>
      <c r="L3918" s="19">
        <v>666700</v>
      </c>
      <c r="M3918" s="19">
        <f t="shared" si="183"/>
        <v>666700</v>
      </c>
      <c r="N3918" s="11">
        <f>M3918*(1+VOTOS!$P$3%)^Q3918</f>
        <v>777548.0866001338</v>
      </c>
      <c r="O3918" s="54">
        <f t="shared" si="184"/>
        <v>777548.0866001338</v>
      </c>
      <c r="P3918" s="103">
        <f t="shared" si="185"/>
        <v>5.1743774959194798E-6</v>
      </c>
      <c r="Q3918" s="6">
        <v>1275</v>
      </c>
      <c r="R3918" s="6"/>
      <c r="S3918" s="6" t="s">
        <v>7577</v>
      </c>
    </row>
    <row r="3919" spans="1:19" s="47" customFormat="1" ht="14" x14ac:dyDescent="0.15">
      <c r="A3919" s="8" t="s">
        <v>5234</v>
      </c>
      <c r="B3919" s="114" t="s">
        <v>416</v>
      </c>
      <c r="C3919" s="40" t="s">
        <v>88</v>
      </c>
      <c r="D3919" s="6" t="s">
        <v>155</v>
      </c>
      <c r="E3919" s="7" t="s">
        <v>156</v>
      </c>
      <c r="F3919" s="6" t="s">
        <v>5241</v>
      </c>
      <c r="G3919" s="6" t="s">
        <v>5224</v>
      </c>
      <c r="H3919" s="6" t="s">
        <v>38</v>
      </c>
      <c r="I3919" s="8" t="s">
        <v>5239</v>
      </c>
      <c r="J3919" s="15" t="s">
        <v>7587</v>
      </c>
      <c r="K3919" s="7" t="s">
        <v>1366</v>
      </c>
      <c r="L3919" s="19">
        <v>666700</v>
      </c>
      <c r="M3919" s="19">
        <f t="shared" si="183"/>
        <v>0</v>
      </c>
      <c r="N3919" s="11">
        <f>M3919*(1+VOTOS!$P$3%)^Q3919</f>
        <v>0</v>
      </c>
      <c r="O3919" s="54">
        <f t="shared" si="184"/>
        <v>666700</v>
      </c>
      <c r="P3919" s="103">
        <f t="shared" si="185"/>
        <v>4.4367127075236551E-6</v>
      </c>
      <c r="Q3919" s="6">
        <v>0</v>
      </c>
      <c r="R3919" s="6"/>
      <c r="S3919" s="6" t="s">
        <v>7577</v>
      </c>
    </row>
    <row r="3920" spans="1:19" s="47" customFormat="1" ht="14" x14ac:dyDescent="0.15">
      <c r="A3920" s="8" t="s">
        <v>5234</v>
      </c>
      <c r="B3920" s="114" t="s">
        <v>416</v>
      </c>
      <c r="C3920" s="40" t="s">
        <v>88</v>
      </c>
      <c r="D3920" s="6" t="s">
        <v>155</v>
      </c>
      <c r="E3920" s="7" t="s">
        <v>156</v>
      </c>
      <c r="F3920" s="6" t="s">
        <v>5241</v>
      </c>
      <c r="G3920" s="6" t="s">
        <v>5224</v>
      </c>
      <c r="H3920" s="6" t="s">
        <v>38</v>
      </c>
      <c r="I3920" s="8" t="s">
        <v>5239</v>
      </c>
      <c r="J3920" s="15" t="s">
        <v>7587</v>
      </c>
      <c r="K3920" s="7" t="s">
        <v>6513</v>
      </c>
      <c r="L3920" s="19">
        <v>666700</v>
      </c>
      <c r="M3920" s="19">
        <f t="shared" si="183"/>
        <v>0</v>
      </c>
      <c r="N3920" s="11">
        <f>M3920*(1+VOTOS!$P$3%)^Q3920</f>
        <v>0</v>
      </c>
      <c r="O3920" s="54">
        <f t="shared" si="184"/>
        <v>666700</v>
      </c>
      <c r="P3920" s="103">
        <f t="shared" si="185"/>
        <v>4.4367127075236551E-6</v>
      </c>
      <c r="Q3920" s="6">
        <v>0</v>
      </c>
      <c r="R3920" s="6"/>
      <c r="S3920" s="6" t="s">
        <v>7577</v>
      </c>
    </row>
    <row r="3921" spans="1:20" s="47" customFormat="1" ht="14" x14ac:dyDescent="0.15">
      <c r="A3921" s="14" t="s">
        <v>5234</v>
      </c>
      <c r="B3921" s="115" t="s">
        <v>416</v>
      </c>
      <c r="C3921" s="40" t="s">
        <v>65</v>
      </c>
      <c r="D3921" s="12" t="s">
        <v>387</v>
      </c>
      <c r="E3921" s="51" t="s">
        <v>388</v>
      </c>
      <c r="F3921" s="14" t="s">
        <v>5718</v>
      </c>
      <c r="G3921" s="14" t="s">
        <v>37</v>
      </c>
      <c r="H3921" s="14" t="s">
        <v>38</v>
      </c>
      <c r="I3921" s="14" t="s">
        <v>39</v>
      </c>
      <c r="J3921" s="15" t="s">
        <v>7586</v>
      </c>
      <c r="K3921" s="52" t="s">
        <v>5720</v>
      </c>
      <c r="L3921" s="109">
        <v>11734175</v>
      </c>
      <c r="M3921" s="19">
        <f t="shared" si="183"/>
        <v>11734175</v>
      </c>
      <c r="N3921" s="11">
        <f>M3921*(1+VOTOS!$P$3%)^Q3921</f>
        <v>12013472.050530223</v>
      </c>
      <c r="O3921" s="54">
        <f t="shared" si="184"/>
        <v>12013472.050530223</v>
      </c>
      <c r="P3921" s="103">
        <f t="shared" si="185"/>
        <v>7.9946488837659679E-5</v>
      </c>
      <c r="Q3921" s="6">
        <v>195</v>
      </c>
      <c r="R3921" s="6"/>
      <c r="S3921" s="6" t="s">
        <v>7</v>
      </c>
    </row>
    <row r="3922" spans="1:20" s="47" customFormat="1" ht="14" x14ac:dyDescent="0.15">
      <c r="A3922" s="14" t="s">
        <v>5234</v>
      </c>
      <c r="B3922" s="115" t="s">
        <v>416</v>
      </c>
      <c r="C3922" s="40" t="s">
        <v>65</v>
      </c>
      <c r="D3922" s="12" t="s">
        <v>387</v>
      </c>
      <c r="E3922" s="51" t="s">
        <v>388</v>
      </c>
      <c r="F3922" s="14" t="s">
        <v>5718</v>
      </c>
      <c r="G3922" s="14" t="s">
        <v>37</v>
      </c>
      <c r="H3922" s="14" t="s">
        <v>38</v>
      </c>
      <c r="I3922" s="14" t="s">
        <v>39</v>
      </c>
      <c r="J3922" s="15" t="s">
        <v>7586</v>
      </c>
      <c r="K3922" s="52" t="s">
        <v>5721</v>
      </c>
      <c r="L3922" s="109">
        <v>3972657.5</v>
      </c>
      <c r="M3922" s="19">
        <f t="shared" ref="M3922:M3985" si="186">+IF(Q3922&gt;0,L3922,0)</f>
        <v>3972657.5</v>
      </c>
      <c r="N3922" s="11">
        <f>M3922*(1+VOTOS!$P$3%)^Q3922</f>
        <v>4067214.7673423374</v>
      </c>
      <c r="O3922" s="54">
        <f t="shared" si="184"/>
        <v>4067214.7673423374</v>
      </c>
      <c r="P3922" s="103">
        <f t="shared" si="185"/>
        <v>2.7066241851650839E-5</v>
      </c>
      <c r="Q3922" s="6">
        <v>195</v>
      </c>
      <c r="R3922" s="6"/>
      <c r="S3922" s="6" t="s">
        <v>7</v>
      </c>
    </row>
    <row r="3923" spans="1:20" s="47" customFormat="1" ht="14" x14ac:dyDescent="0.15">
      <c r="A3923" s="14" t="s">
        <v>5234</v>
      </c>
      <c r="B3923" s="115" t="s">
        <v>416</v>
      </c>
      <c r="C3923" s="40" t="s">
        <v>65</v>
      </c>
      <c r="D3923" s="12" t="s">
        <v>387</v>
      </c>
      <c r="E3923" s="51" t="s">
        <v>388</v>
      </c>
      <c r="F3923" s="14" t="s">
        <v>5718</v>
      </c>
      <c r="G3923" s="14" t="s">
        <v>37</v>
      </c>
      <c r="H3923" s="14" t="s">
        <v>38</v>
      </c>
      <c r="I3923" s="14" t="s">
        <v>39</v>
      </c>
      <c r="J3923" s="15" t="s">
        <v>7586</v>
      </c>
      <c r="K3923" s="52" t="s">
        <v>5727</v>
      </c>
      <c r="L3923" s="109">
        <v>3625124.5</v>
      </c>
      <c r="M3923" s="19">
        <f t="shared" si="186"/>
        <v>3625124.5</v>
      </c>
      <c r="N3923" s="11">
        <f>M3923*(1+VOTOS!$P$3%)^Q3923</f>
        <v>3702912.9671418942</v>
      </c>
      <c r="O3923" s="54">
        <f t="shared" si="184"/>
        <v>3702912.9671418942</v>
      </c>
      <c r="P3923" s="103">
        <f t="shared" si="185"/>
        <v>2.4641909428787407E-5</v>
      </c>
      <c r="Q3923" s="6">
        <v>176</v>
      </c>
      <c r="R3923" s="6"/>
      <c r="S3923" s="6" t="s">
        <v>7</v>
      </c>
      <c r="T3923" s="75"/>
    </row>
    <row r="3924" spans="1:20" s="47" customFormat="1" ht="14" x14ac:dyDescent="0.15">
      <c r="A3924" s="14" t="s">
        <v>5234</v>
      </c>
      <c r="B3924" s="115" t="s">
        <v>416</v>
      </c>
      <c r="C3924" s="40" t="s">
        <v>65</v>
      </c>
      <c r="D3924" s="12" t="s">
        <v>387</v>
      </c>
      <c r="E3924" s="51" t="s">
        <v>388</v>
      </c>
      <c r="F3924" s="14" t="s">
        <v>5718</v>
      </c>
      <c r="G3924" s="14" t="s">
        <v>37</v>
      </c>
      <c r="H3924" s="14" t="s">
        <v>38</v>
      </c>
      <c r="I3924" s="14" t="s">
        <v>39</v>
      </c>
      <c r="J3924" s="15" t="s">
        <v>7586</v>
      </c>
      <c r="K3924" s="52" t="s">
        <v>5722</v>
      </c>
      <c r="L3924" s="109">
        <v>3279387</v>
      </c>
      <c r="M3924" s="19">
        <f t="shared" si="186"/>
        <v>3279387</v>
      </c>
      <c r="N3924" s="11">
        <f>M3924*(1+VOTOS!$P$3%)^Q3924</f>
        <v>3357443.0300700441</v>
      </c>
      <c r="O3924" s="54">
        <f t="shared" si="184"/>
        <v>3357443.0300700441</v>
      </c>
      <c r="P3924" s="103">
        <f t="shared" si="185"/>
        <v>2.2342898089543258E-5</v>
      </c>
      <c r="Q3924" s="6">
        <v>195</v>
      </c>
      <c r="R3924" s="6"/>
      <c r="S3924" s="6" t="s">
        <v>7</v>
      </c>
      <c r="T3924" s="75"/>
    </row>
    <row r="3925" spans="1:20" s="47" customFormat="1" ht="14" x14ac:dyDescent="0.15">
      <c r="A3925" s="14" t="s">
        <v>5234</v>
      </c>
      <c r="B3925" s="115" t="s">
        <v>416</v>
      </c>
      <c r="C3925" s="40" t="s">
        <v>65</v>
      </c>
      <c r="D3925" s="12" t="s">
        <v>387</v>
      </c>
      <c r="E3925" s="51" t="s">
        <v>388</v>
      </c>
      <c r="F3925" s="14" t="s">
        <v>5718</v>
      </c>
      <c r="G3925" s="14" t="s">
        <v>37</v>
      </c>
      <c r="H3925" s="14" t="s">
        <v>38</v>
      </c>
      <c r="I3925" s="14" t="s">
        <v>39</v>
      </c>
      <c r="J3925" s="15" t="s">
        <v>7586</v>
      </c>
      <c r="K3925" s="52" t="s">
        <v>5726</v>
      </c>
      <c r="L3925" s="109">
        <v>3232536</v>
      </c>
      <c r="M3925" s="19">
        <f t="shared" si="186"/>
        <v>3232536</v>
      </c>
      <c r="N3925" s="11">
        <f>M3925*(1+VOTOS!$P$3%)^Q3925</f>
        <v>3301900.2440200304</v>
      </c>
      <c r="O3925" s="54">
        <f t="shared" si="184"/>
        <v>3301900.2440200304</v>
      </c>
      <c r="P3925" s="103">
        <f t="shared" si="185"/>
        <v>2.1973275493654007E-5</v>
      </c>
      <c r="Q3925" s="6">
        <v>176</v>
      </c>
      <c r="R3925" s="6"/>
      <c r="S3925" s="6" t="s">
        <v>7</v>
      </c>
      <c r="T3925" s="75"/>
    </row>
    <row r="3926" spans="1:20" s="47" customFormat="1" ht="14" x14ac:dyDescent="0.15">
      <c r="A3926" s="14" t="s">
        <v>5234</v>
      </c>
      <c r="B3926" s="115" t="s">
        <v>416</v>
      </c>
      <c r="C3926" s="40" t="s">
        <v>65</v>
      </c>
      <c r="D3926" s="12" t="s">
        <v>387</v>
      </c>
      <c r="E3926" s="51" t="s">
        <v>388</v>
      </c>
      <c r="F3926" s="14" t="s">
        <v>5718</v>
      </c>
      <c r="G3926" s="14" t="s">
        <v>37</v>
      </c>
      <c r="H3926" s="14" t="s">
        <v>38</v>
      </c>
      <c r="I3926" s="14" t="s">
        <v>39</v>
      </c>
      <c r="J3926" s="15" t="s">
        <v>7586</v>
      </c>
      <c r="K3926" s="52" t="s">
        <v>5728</v>
      </c>
      <c r="L3926" s="109">
        <v>2276966</v>
      </c>
      <c r="M3926" s="19">
        <f t="shared" si="186"/>
        <v>2276966</v>
      </c>
      <c r="N3926" s="11">
        <f>M3926*(1+VOTOS!$P$3%)^Q3926</f>
        <v>2314629.7877865629</v>
      </c>
      <c r="O3926" s="54">
        <f t="shared" si="184"/>
        <v>2314629.7877865629</v>
      </c>
      <c r="P3926" s="103">
        <f t="shared" si="185"/>
        <v>1.5403250926481814E-5</v>
      </c>
      <c r="Q3926" s="6">
        <v>136</v>
      </c>
      <c r="R3926" s="6"/>
      <c r="S3926" s="6" t="s">
        <v>7</v>
      </c>
      <c r="T3926" s="75"/>
    </row>
    <row r="3927" spans="1:20" s="47" customFormat="1" ht="14" x14ac:dyDescent="0.15">
      <c r="A3927" s="14" t="s">
        <v>5234</v>
      </c>
      <c r="B3927" s="115" t="s">
        <v>416</v>
      </c>
      <c r="C3927" s="40" t="s">
        <v>65</v>
      </c>
      <c r="D3927" s="12" t="s">
        <v>387</v>
      </c>
      <c r="E3927" s="51" t="s">
        <v>388</v>
      </c>
      <c r="F3927" s="14" t="s">
        <v>5718</v>
      </c>
      <c r="G3927" s="14" t="s">
        <v>37</v>
      </c>
      <c r="H3927" s="14" t="s">
        <v>38</v>
      </c>
      <c r="I3927" s="14" t="s">
        <v>39</v>
      </c>
      <c r="J3927" s="15" t="s">
        <v>7586</v>
      </c>
      <c r="K3927" s="52" t="s">
        <v>5724</v>
      </c>
      <c r="L3927" s="109">
        <v>1366179.5</v>
      </c>
      <c r="M3927" s="19">
        <f t="shared" si="186"/>
        <v>1366179.5</v>
      </c>
      <c r="N3927" s="11">
        <f>M3927*(1+VOTOS!$P$3%)^Q3927</f>
        <v>1396674.0689538028</v>
      </c>
      <c r="O3927" s="54">
        <f t="shared" si="184"/>
        <v>1396674.0689538028</v>
      </c>
      <c r="P3927" s="103">
        <f t="shared" si="185"/>
        <v>9.2944976601111554E-6</v>
      </c>
      <c r="Q3927" s="6">
        <v>183</v>
      </c>
      <c r="R3927" s="6"/>
      <c r="S3927" s="6" t="s">
        <v>7</v>
      </c>
      <c r="T3927" s="75"/>
    </row>
    <row r="3928" spans="1:20" s="47" customFormat="1" ht="14" x14ac:dyDescent="0.15">
      <c r="A3928" s="14" t="s">
        <v>5234</v>
      </c>
      <c r="B3928" s="115" t="s">
        <v>416</v>
      </c>
      <c r="C3928" s="40" t="s">
        <v>65</v>
      </c>
      <c r="D3928" s="12" t="s">
        <v>387</v>
      </c>
      <c r="E3928" s="51" t="s">
        <v>388</v>
      </c>
      <c r="F3928" s="14" t="s">
        <v>5718</v>
      </c>
      <c r="G3928" s="14" t="s">
        <v>37</v>
      </c>
      <c r="H3928" s="14" t="s">
        <v>38</v>
      </c>
      <c r="I3928" s="14" t="s">
        <v>39</v>
      </c>
      <c r="J3928" s="15" t="s">
        <v>7586</v>
      </c>
      <c r="K3928" s="52" t="s">
        <v>5719</v>
      </c>
      <c r="L3928" s="109">
        <v>1352714.5</v>
      </c>
      <c r="M3928" s="19">
        <f t="shared" si="186"/>
        <v>1352714.5</v>
      </c>
      <c r="N3928" s="11">
        <f>M3928*(1+VOTOS!$P$3%)^Q3928</f>
        <v>1386081.7786024094</v>
      </c>
      <c r="O3928" s="54">
        <f t="shared" si="184"/>
        <v>1386081.7786024094</v>
      </c>
      <c r="P3928" s="103">
        <f t="shared" si="185"/>
        <v>9.2240087607504125E-6</v>
      </c>
      <c r="Q3928" s="6">
        <v>202</v>
      </c>
      <c r="R3928" s="6"/>
      <c r="S3928" s="6" t="s">
        <v>7</v>
      </c>
      <c r="T3928" s="75"/>
    </row>
    <row r="3929" spans="1:20" s="47" customFormat="1" ht="14" x14ac:dyDescent="0.15">
      <c r="A3929" s="14" t="s">
        <v>5234</v>
      </c>
      <c r="B3929" s="115" t="s">
        <v>416</v>
      </c>
      <c r="C3929" s="40" t="s">
        <v>65</v>
      </c>
      <c r="D3929" s="12" t="s">
        <v>387</v>
      </c>
      <c r="E3929" s="51" t="s">
        <v>388</v>
      </c>
      <c r="F3929" s="14" t="s">
        <v>5718</v>
      </c>
      <c r="G3929" s="14" t="s">
        <v>37</v>
      </c>
      <c r="H3929" s="14" t="s">
        <v>38</v>
      </c>
      <c r="I3929" s="14" t="s">
        <v>39</v>
      </c>
      <c r="J3929" s="15" t="s">
        <v>7586</v>
      </c>
      <c r="K3929" s="52" t="s">
        <v>5725</v>
      </c>
      <c r="L3929" s="109">
        <v>816997.5</v>
      </c>
      <c r="M3929" s="19">
        <f t="shared" si="186"/>
        <v>816997.5</v>
      </c>
      <c r="N3929" s="11">
        <f>M3929*(1+VOTOS!$P$3%)^Q3929</f>
        <v>834730.12072969996</v>
      </c>
      <c r="O3929" s="54">
        <f t="shared" si="184"/>
        <v>834730.12072969996</v>
      </c>
      <c r="P3929" s="103">
        <f t="shared" si="185"/>
        <v>5.5549088555485449E-6</v>
      </c>
      <c r="Q3929" s="6">
        <v>178</v>
      </c>
      <c r="R3929" s="6"/>
      <c r="S3929" s="6" t="s">
        <v>7</v>
      </c>
    </row>
    <row r="3930" spans="1:20" s="47" customFormat="1" ht="14" x14ac:dyDescent="0.15">
      <c r="A3930" s="14" t="s">
        <v>5234</v>
      </c>
      <c r="B3930" s="115" t="s">
        <v>416</v>
      </c>
      <c r="C3930" s="40" t="s">
        <v>65</v>
      </c>
      <c r="D3930" s="12" t="s">
        <v>387</v>
      </c>
      <c r="E3930" s="51" t="s">
        <v>388</v>
      </c>
      <c r="F3930" s="14" t="s">
        <v>5718</v>
      </c>
      <c r="G3930" s="14" t="s">
        <v>37</v>
      </c>
      <c r="H3930" s="14" t="s">
        <v>38</v>
      </c>
      <c r="I3930" s="14" t="s">
        <v>39</v>
      </c>
      <c r="J3930" s="15" t="s">
        <v>7586</v>
      </c>
      <c r="K3930" s="52" t="s">
        <v>5723</v>
      </c>
      <c r="L3930" s="109">
        <v>477785</v>
      </c>
      <c r="M3930" s="19">
        <f t="shared" si="186"/>
        <v>477785</v>
      </c>
      <c r="N3930" s="11">
        <f>M3930*(1+VOTOS!$P$3%)^Q3930</f>
        <v>488449.66568089527</v>
      </c>
      <c r="O3930" s="54">
        <f t="shared" si="184"/>
        <v>488449.66568089527</v>
      </c>
      <c r="P3930" s="103">
        <f t="shared" si="185"/>
        <v>3.2505037328815195E-6</v>
      </c>
      <c r="Q3930" s="6">
        <v>183</v>
      </c>
      <c r="R3930" s="6"/>
      <c r="S3930" s="6" t="s">
        <v>7</v>
      </c>
    </row>
    <row r="3931" spans="1:20" s="47" customFormat="1" ht="14" x14ac:dyDescent="0.15">
      <c r="A3931" s="14" t="s">
        <v>5234</v>
      </c>
      <c r="B3931" s="115" t="s">
        <v>416</v>
      </c>
      <c r="C3931" s="40" t="s">
        <v>65</v>
      </c>
      <c r="D3931" s="12" t="s">
        <v>1112</v>
      </c>
      <c r="E3931" s="51" t="s">
        <v>1113</v>
      </c>
      <c r="F3931" s="14" t="s">
        <v>2967</v>
      </c>
      <c r="G3931" s="14" t="s">
        <v>37</v>
      </c>
      <c r="H3931" s="14" t="s">
        <v>38</v>
      </c>
      <c r="I3931" s="14" t="s">
        <v>39</v>
      </c>
      <c r="J3931" s="15" t="s">
        <v>7586</v>
      </c>
      <c r="K3931" s="52" t="s">
        <v>5543</v>
      </c>
      <c r="L3931" s="109">
        <v>878649.5</v>
      </c>
      <c r="M3931" s="19">
        <f t="shared" si="186"/>
        <v>878649.5</v>
      </c>
      <c r="N3931" s="11">
        <f>M3931*(1+VOTOS!$P$3%)^Q3931</f>
        <v>889205.70712038211</v>
      </c>
      <c r="O3931" s="54">
        <f t="shared" si="184"/>
        <v>889205.70712038211</v>
      </c>
      <c r="P3931" s="103">
        <f t="shared" si="185"/>
        <v>5.9174295190993802E-6</v>
      </c>
      <c r="Q3931" s="6">
        <v>99</v>
      </c>
      <c r="R3931" s="6"/>
      <c r="S3931" s="6" t="s">
        <v>7</v>
      </c>
    </row>
    <row r="3932" spans="1:20" s="47" customFormat="1" ht="14" x14ac:dyDescent="0.15">
      <c r="A3932" s="14" t="s">
        <v>5234</v>
      </c>
      <c r="B3932" s="115" t="s">
        <v>416</v>
      </c>
      <c r="C3932" s="40" t="s">
        <v>65</v>
      </c>
      <c r="D3932" s="12" t="s">
        <v>1112</v>
      </c>
      <c r="E3932" s="51" t="s">
        <v>1113</v>
      </c>
      <c r="F3932" s="14" t="s">
        <v>2967</v>
      </c>
      <c r="G3932" s="14" t="s">
        <v>37</v>
      </c>
      <c r="H3932" s="14" t="s">
        <v>38</v>
      </c>
      <c r="I3932" s="14" t="s">
        <v>39</v>
      </c>
      <c r="J3932" s="15" t="s">
        <v>7586</v>
      </c>
      <c r="K3932" s="52" t="s">
        <v>5544</v>
      </c>
      <c r="L3932" s="109">
        <v>603762</v>
      </c>
      <c r="M3932" s="19">
        <f t="shared" si="186"/>
        <v>603762</v>
      </c>
      <c r="N3932" s="11">
        <f>M3932*(1+VOTOS!$P$3%)^Q3932</f>
        <v>609322.74357875728</v>
      </c>
      <c r="O3932" s="54">
        <f t="shared" si="184"/>
        <v>609322.74357875728</v>
      </c>
      <c r="P3932" s="103">
        <f t="shared" si="185"/>
        <v>4.0548821950188243E-6</v>
      </c>
      <c r="Q3932" s="6">
        <v>76</v>
      </c>
      <c r="R3932" s="6"/>
      <c r="S3932" s="6" t="s">
        <v>7</v>
      </c>
    </row>
    <row r="3933" spans="1:20" s="47" customFormat="1" ht="14" x14ac:dyDescent="0.15">
      <c r="A3933" s="14" t="s">
        <v>5234</v>
      </c>
      <c r="B3933" s="115" t="s">
        <v>416</v>
      </c>
      <c r="C3933" s="40" t="s">
        <v>65</v>
      </c>
      <c r="D3933" s="12" t="s">
        <v>1112</v>
      </c>
      <c r="E3933" s="51" t="s">
        <v>1113</v>
      </c>
      <c r="F3933" s="14" t="s">
        <v>2967</v>
      </c>
      <c r="G3933" s="14" t="s">
        <v>37</v>
      </c>
      <c r="H3933" s="14" t="s">
        <v>38</v>
      </c>
      <c r="I3933" s="14" t="s">
        <v>39</v>
      </c>
      <c r="J3933" s="15" t="s">
        <v>7586</v>
      </c>
      <c r="K3933" s="52" t="s">
        <v>5545</v>
      </c>
      <c r="L3933" s="109">
        <v>90813</v>
      </c>
      <c r="M3933" s="19">
        <f t="shared" si="186"/>
        <v>90813</v>
      </c>
      <c r="N3933" s="11">
        <f>M3933*(1+VOTOS!$P$3%)^Q3933</f>
        <v>91362.401195570812</v>
      </c>
      <c r="O3933" s="54">
        <f t="shared" si="184"/>
        <v>91362.401195570812</v>
      </c>
      <c r="P3933" s="103">
        <f t="shared" si="185"/>
        <v>6.0799268992689883E-7</v>
      </c>
      <c r="Q3933" s="6">
        <v>50</v>
      </c>
      <c r="R3933" s="6"/>
      <c r="S3933" s="6" t="s">
        <v>7</v>
      </c>
    </row>
    <row r="3934" spans="1:20" s="47" customFormat="1" ht="14" x14ac:dyDescent="0.15">
      <c r="A3934" s="8" t="s">
        <v>415</v>
      </c>
      <c r="B3934" s="114" t="s">
        <v>416</v>
      </c>
      <c r="C3934" s="40" t="s">
        <v>65</v>
      </c>
      <c r="D3934" s="6" t="s">
        <v>1112</v>
      </c>
      <c r="E3934" s="17" t="s">
        <v>1113</v>
      </c>
      <c r="F3934" s="6" t="s">
        <v>2967</v>
      </c>
      <c r="G3934" s="6" t="s">
        <v>5224</v>
      </c>
      <c r="H3934" s="6" t="s">
        <v>38</v>
      </c>
      <c r="I3934" s="8" t="s">
        <v>39</v>
      </c>
      <c r="J3934" s="15" t="s">
        <v>7586</v>
      </c>
      <c r="K3934" s="7" t="s">
        <v>2968</v>
      </c>
      <c r="L3934" s="19">
        <v>359000</v>
      </c>
      <c r="M3934" s="19">
        <f t="shared" si="186"/>
        <v>0</v>
      </c>
      <c r="N3934" s="11">
        <f>M3934*(1+VOTOS!$P$3%)^Q3934</f>
        <v>0</v>
      </c>
      <c r="O3934" s="54">
        <f t="shared" si="184"/>
        <v>359000</v>
      </c>
      <c r="P3934" s="103">
        <f t="shared" si="185"/>
        <v>2.3890503404844643E-6</v>
      </c>
      <c r="Q3934" s="48">
        <v>0</v>
      </c>
      <c r="R3934" s="48"/>
      <c r="S3934" s="48" t="s">
        <v>11</v>
      </c>
    </row>
    <row r="3935" spans="1:20" s="47" customFormat="1" ht="14" x14ac:dyDescent="0.15">
      <c r="A3935" s="8" t="s">
        <v>415</v>
      </c>
      <c r="B3935" s="114" t="s">
        <v>416</v>
      </c>
      <c r="C3935" s="40" t="s">
        <v>65</v>
      </c>
      <c r="D3935" s="6" t="s">
        <v>1112</v>
      </c>
      <c r="E3935" s="7" t="s">
        <v>1113</v>
      </c>
      <c r="F3935" s="6" t="s">
        <v>2967</v>
      </c>
      <c r="G3935" s="6" t="s">
        <v>5224</v>
      </c>
      <c r="H3935" s="6" t="s">
        <v>38</v>
      </c>
      <c r="I3935" s="8" t="s">
        <v>39</v>
      </c>
      <c r="J3935" s="15" t="s">
        <v>7586</v>
      </c>
      <c r="K3935" s="7" t="s">
        <v>2970</v>
      </c>
      <c r="L3935" s="19">
        <v>213765</v>
      </c>
      <c r="M3935" s="19">
        <f t="shared" si="186"/>
        <v>0</v>
      </c>
      <c r="N3935" s="11">
        <f>M3935*(1+VOTOS!$P$3%)^Q3935</f>
        <v>0</v>
      </c>
      <c r="O3935" s="54">
        <f t="shared" si="184"/>
        <v>213765</v>
      </c>
      <c r="P3935" s="103">
        <f t="shared" si="185"/>
        <v>1.4225497104001712E-6</v>
      </c>
      <c r="Q3935" s="6">
        <v>0</v>
      </c>
      <c r="R3935" s="6"/>
      <c r="S3935" s="6" t="s">
        <v>11</v>
      </c>
    </row>
    <row r="3936" spans="1:20" s="47" customFormat="1" ht="14" x14ac:dyDescent="0.15">
      <c r="A3936" s="8" t="s">
        <v>415</v>
      </c>
      <c r="B3936" s="114" t="s">
        <v>416</v>
      </c>
      <c r="C3936" s="40" t="s">
        <v>65</v>
      </c>
      <c r="D3936" s="6" t="s">
        <v>1112</v>
      </c>
      <c r="E3936" s="7" t="s">
        <v>1113</v>
      </c>
      <c r="F3936" s="6" t="s">
        <v>2967</v>
      </c>
      <c r="G3936" s="6" t="s">
        <v>5224</v>
      </c>
      <c r="H3936" s="6" t="s">
        <v>38</v>
      </c>
      <c r="I3936" s="8" t="s">
        <v>39</v>
      </c>
      <c r="J3936" s="15" t="s">
        <v>7586</v>
      </c>
      <c r="K3936" s="7" t="s">
        <v>2972</v>
      </c>
      <c r="L3936" s="19">
        <v>342700</v>
      </c>
      <c r="M3936" s="19">
        <f t="shared" si="186"/>
        <v>342700</v>
      </c>
      <c r="N3936" s="11">
        <f>M3936*(1+VOTOS!$P$3%)^Q3936</f>
        <v>343693.60861212638</v>
      </c>
      <c r="O3936" s="54">
        <f t="shared" si="184"/>
        <v>343693.60861212638</v>
      </c>
      <c r="P3936" s="103">
        <f t="shared" si="185"/>
        <v>2.2871903417190381E-6</v>
      </c>
      <c r="Q3936" s="48">
        <v>24</v>
      </c>
      <c r="R3936" s="48"/>
      <c r="S3936" s="48" t="s">
        <v>11</v>
      </c>
    </row>
    <row r="3937" spans="1:19" s="47" customFormat="1" ht="14" x14ac:dyDescent="0.15">
      <c r="A3937" s="8" t="s">
        <v>415</v>
      </c>
      <c r="B3937" s="114" t="s">
        <v>416</v>
      </c>
      <c r="C3937" s="40" t="s">
        <v>65</v>
      </c>
      <c r="D3937" s="6" t="s">
        <v>1112</v>
      </c>
      <c r="E3937" s="7" t="s">
        <v>1113</v>
      </c>
      <c r="F3937" s="6" t="s">
        <v>2967</v>
      </c>
      <c r="G3937" s="6" t="s">
        <v>5224</v>
      </c>
      <c r="H3937" s="6" t="s">
        <v>38</v>
      </c>
      <c r="I3937" s="8" t="s">
        <v>39</v>
      </c>
      <c r="J3937" s="15" t="s">
        <v>7586</v>
      </c>
      <c r="K3937" s="7" t="s">
        <v>2973</v>
      </c>
      <c r="L3937" s="19">
        <v>183118</v>
      </c>
      <c r="M3937" s="19">
        <f t="shared" si="186"/>
        <v>183118</v>
      </c>
      <c r="N3937" s="11">
        <f>M3937*(1+VOTOS!$P$3%)^Q3937</f>
        <v>184448.19740936506</v>
      </c>
      <c r="O3937" s="54">
        <f t="shared" si="184"/>
        <v>184448.19740936506</v>
      </c>
      <c r="P3937" s="103">
        <f t="shared" si="185"/>
        <v>1.2274541192829785E-6</v>
      </c>
      <c r="Q3937" s="6">
        <v>60</v>
      </c>
      <c r="R3937" s="6"/>
      <c r="S3937" s="6" t="s">
        <v>11</v>
      </c>
    </row>
    <row r="3938" spans="1:19" s="47" customFormat="1" ht="14" x14ac:dyDescent="0.15">
      <c r="A3938" s="8" t="s">
        <v>415</v>
      </c>
      <c r="B3938" s="114" t="s">
        <v>416</v>
      </c>
      <c r="C3938" s="40" t="s">
        <v>65</v>
      </c>
      <c r="D3938" s="6" t="s">
        <v>1112</v>
      </c>
      <c r="E3938" s="7" t="s">
        <v>1113</v>
      </c>
      <c r="F3938" s="6" t="s">
        <v>2967</v>
      </c>
      <c r="G3938" s="6" t="s">
        <v>5224</v>
      </c>
      <c r="H3938" s="6" t="s">
        <v>38</v>
      </c>
      <c r="I3938" s="8" t="s">
        <v>39</v>
      </c>
      <c r="J3938" s="15" t="s">
        <v>7586</v>
      </c>
      <c r="K3938" s="7" t="s">
        <v>2978</v>
      </c>
      <c r="L3938" s="19">
        <v>155250</v>
      </c>
      <c r="M3938" s="19">
        <f t="shared" si="186"/>
        <v>155250</v>
      </c>
      <c r="N3938" s="11">
        <f>M3938*(1+VOTOS!$P$3%)^Q3938</f>
        <v>156831.15443915513</v>
      </c>
      <c r="O3938" s="54">
        <f t="shared" si="184"/>
        <v>156831.15443915513</v>
      </c>
      <c r="P3938" s="103">
        <f t="shared" si="185"/>
        <v>1.0436699802546939E-6</v>
      </c>
      <c r="Q3938" s="6">
        <v>84</v>
      </c>
      <c r="R3938" s="6"/>
      <c r="S3938" s="6" t="s">
        <v>11</v>
      </c>
    </row>
    <row r="3939" spans="1:19" s="47" customFormat="1" ht="14" x14ac:dyDescent="0.15">
      <c r="A3939" s="8" t="s">
        <v>415</v>
      </c>
      <c r="B3939" s="114" t="s">
        <v>416</v>
      </c>
      <c r="C3939" s="40" t="s">
        <v>65</v>
      </c>
      <c r="D3939" s="6" t="s">
        <v>1112</v>
      </c>
      <c r="E3939" s="7" t="s">
        <v>1113</v>
      </c>
      <c r="F3939" s="6" t="s">
        <v>2967</v>
      </c>
      <c r="G3939" s="6" t="s">
        <v>5224</v>
      </c>
      <c r="H3939" s="6" t="s">
        <v>38</v>
      </c>
      <c r="I3939" s="8" t="s">
        <v>39</v>
      </c>
      <c r="J3939" s="15" t="s">
        <v>7586</v>
      </c>
      <c r="K3939" s="7" t="s">
        <v>5153</v>
      </c>
      <c r="L3939" s="19">
        <v>342700</v>
      </c>
      <c r="M3939" s="19">
        <f t="shared" si="186"/>
        <v>0</v>
      </c>
      <c r="N3939" s="11">
        <f>M3939*(1+VOTOS!$P$3%)^Q3939</f>
        <v>0</v>
      </c>
      <c r="O3939" s="54">
        <f t="shared" si="184"/>
        <v>342700</v>
      </c>
      <c r="P3939" s="103">
        <f t="shared" si="185"/>
        <v>2.2805781383956151E-6</v>
      </c>
      <c r="Q3939" s="6">
        <v>0</v>
      </c>
      <c r="R3939" s="6"/>
      <c r="S3939" s="6" t="s">
        <v>11</v>
      </c>
    </row>
    <row r="3940" spans="1:19" s="47" customFormat="1" ht="14" x14ac:dyDescent="0.15">
      <c r="A3940" s="8" t="s">
        <v>415</v>
      </c>
      <c r="B3940" s="114" t="s">
        <v>416</v>
      </c>
      <c r="C3940" s="40" t="s">
        <v>65</v>
      </c>
      <c r="D3940" s="6" t="s">
        <v>1112</v>
      </c>
      <c r="E3940" s="7" t="s">
        <v>1113</v>
      </c>
      <c r="F3940" s="6" t="s">
        <v>2967</v>
      </c>
      <c r="G3940" s="6" t="s">
        <v>5224</v>
      </c>
      <c r="H3940" s="6" t="s">
        <v>38</v>
      </c>
      <c r="I3940" s="8" t="s">
        <v>39</v>
      </c>
      <c r="J3940" s="15" t="s">
        <v>7586</v>
      </c>
      <c r="K3940" s="7" t="s">
        <v>2976</v>
      </c>
      <c r="L3940" s="19">
        <v>68386</v>
      </c>
      <c r="M3940" s="19">
        <f t="shared" si="186"/>
        <v>68386</v>
      </c>
      <c r="N3940" s="11">
        <f>M3940*(1+VOTOS!$P$3%)^Q3940</f>
        <v>69282.776550241775</v>
      </c>
      <c r="O3940" s="54">
        <f t="shared" si="184"/>
        <v>69282.776550241775</v>
      </c>
      <c r="P3940" s="103">
        <f t="shared" si="185"/>
        <v>4.6105860976898094E-7</v>
      </c>
      <c r="Q3940" s="6">
        <v>108</v>
      </c>
      <c r="R3940" s="6"/>
      <c r="S3940" s="6" t="s">
        <v>11</v>
      </c>
    </row>
    <row r="3941" spans="1:19" s="47" customFormat="1" ht="14" x14ac:dyDescent="0.15">
      <c r="A3941" s="8" t="s">
        <v>415</v>
      </c>
      <c r="B3941" s="114" t="s">
        <v>416</v>
      </c>
      <c r="C3941" s="40" t="s">
        <v>65</v>
      </c>
      <c r="D3941" s="6" t="s">
        <v>1112</v>
      </c>
      <c r="E3941" s="7" t="s">
        <v>1113</v>
      </c>
      <c r="F3941" s="6" t="s">
        <v>2967</v>
      </c>
      <c r="G3941" s="6" t="s">
        <v>5224</v>
      </c>
      <c r="H3941" s="6" t="s">
        <v>38</v>
      </c>
      <c r="I3941" s="8" t="s">
        <v>39</v>
      </c>
      <c r="J3941" s="15" t="s">
        <v>7586</v>
      </c>
      <c r="K3941" s="7" t="s">
        <v>2979</v>
      </c>
      <c r="L3941" s="19">
        <v>297997</v>
      </c>
      <c r="M3941" s="19">
        <f t="shared" si="186"/>
        <v>297997</v>
      </c>
      <c r="N3941" s="11">
        <f>M3941*(1+VOTOS!$P$3%)^Q3941</f>
        <v>300995.65941863944</v>
      </c>
      <c r="O3941" s="54">
        <f t="shared" si="184"/>
        <v>300995.65941863944</v>
      </c>
      <c r="P3941" s="103">
        <f t="shared" si="185"/>
        <v>2.0030467482407978E-6</v>
      </c>
      <c r="Q3941" s="6">
        <v>83</v>
      </c>
      <c r="R3941" s="6"/>
      <c r="S3941" s="6" t="s">
        <v>11</v>
      </c>
    </row>
    <row r="3942" spans="1:19" s="47" customFormat="1" ht="14" x14ac:dyDescent="0.15">
      <c r="A3942" s="8" t="s">
        <v>415</v>
      </c>
      <c r="B3942" s="114" t="s">
        <v>416</v>
      </c>
      <c r="C3942" s="40" t="s">
        <v>65</v>
      </c>
      <c r="D3942" s="6" t="s">
        <v>1112</v>
      </c>
      <c r="E3942" s="7" t="s">
        <v>1113</v>
      </c>
      <c r="F3942" s="6" t="s">
        <v>2967</v>
      </c>
      <c r="G3942" s="6" t="s">
        <v>5224</v>
      </c>
      <c r="H3942" s="6" t="s">
        <v>38</v>
      </c>
      <c r="I3942" s="8" t="s">
        <v>39</v>
      </c>
      <c r="J3942" s="15" t="s">
        <v>7586</v>
      </c>
      <c r="K3942" s="7" t="s">
        <v>2974</v>
      </c>
      <c r="L3942" s="19">
        <v>297359</v>
      </c>
      <c r="M3942" s="19">
        <f t="shared" si="186"/>
        <v>297359</v>
      </c>
      <c r="N3942" s="11">
        <f>M3942*(1+VOTOS!$P$3%)^Q3942</f>
        <v>299482.93237062998</v>
      </c>
      <c r="O3942" s="54">
        <f t="shared" si="184"/>
        <v>299482.93237062998</v>
      </c>
      <c r="P3942" s="103">
        <f t="shared" si="185"/>
        <v>1.9929799486054019E-6</v>
      </c>
      <c r="Q3942" s="48">
        <v>59</v>
      </c>
      <c r="R3942" s="48"/>
      <c r="S3942" s="48" t="s">
        <v>11</v>
      </c>
    </row>
    <row r="3943" spans="1:19" s="47" customFormat="1" ht="14" x14ac:dyDescent="0.15">
      <c r="A3943" s="8" t="s">
        <v>415</v>
      </c>
      <c r="B3943" s="114" t="s">
        <v>416</v>
      </c>
      <c r="C3943" s="40" t="s">
        <v>65</v>
      </c>
      <c r="D3943" s="6" t="s">
        <v>1112</v>
      </c>
      <c r="E3943" s="7" t="s">
        <v>1113</v>
      </c>
      <c r="F3943" s="6" t="s">
        <v>2967</v>
      </c>
      <c r="G3943" s="6" t="s">
        <v>5224</v>
      </c>
      <c r="H3943" s="6" t="s">
        <v>38</v>
      </c>
      <c r="I3943" s="8" t="s">
        <v>39</v>
      </c>
      <c r="J3943" s="15" t="s">
        <v>7586</v>
      </c>
      <c r="K3943" s="7" t="s">
        <v>5195</v>
      </c>
      <c r="L3943" s="19">
        <v>129950</v>
      </c>
      <c r="M3943" s="19">
        <f t="shared" si="186"/>
        <v>0</v>
      </c>
      <c r="N3943" s="11">
        <f>M3943*(1+VOTOS!$P$3%)^Q3943</f>
        <v>0</v>
      </c>
      <c r="O3943" s="54">
        <f t="shared" si="184"/>
        <v>129950</v>
      </c>
      <c r="P3943" s="103">
        <f t="shared" si="185"/>
        <v>8.6478298536478032E-7</v>
      </c>
      <c r="Q3943" s="6">
        <v>0</v>
      </c>
      <c r="R3943" s="6"/>
      <c r="S3943" s="6" t="s">
        <v>11</v>
      </c>
    </row>
    <row r="3944" spans="1:19" s="47" customFormat="1" ht="14" x14ac:dyDescent="0.15">
      <c r="A3944" s="8" t="s">
        <v>415</v>
      </c>
      <c r="B3944" s="114" t="s">
        <v>416</v>
      </c>
      <c r="C3944" s="40" t="s">
        <v>65</v>
      </c>
      <c r="D3944" s="6" t="s">
        <v>1112</v>
      </c>
      <c r="E3944" s="7" t="s">
        <v>1113</v>
      </c>
      <c r="F3944" s="6" t="s">
        <v>2967</v>
      </c>
      <c r="G3944" s="6" t="s">
        <v>5224</v>
      </c>
      <c r="H3944" s="6" t="s">
        <v>38</v>
      </c>
      <c r="I3944" s="8" t="s">
        <v>39</v>
      </c>
      <c r="J3944" s="15" t="s">
        <v>7586</v>
      </c>
      <c r="K3944" s="7" t="s">
        <v>2969</v>
      </c>
      <c r="L3944" s="19">
        <v>350136</v>
      </c>
      <c r="M3944" s="19">
        <f t="shared" si="186"/>
        <v>350136</v>
      </c>
      <c r="N3944" s="11">
        <f>M3944*(1+VOTOS!$P$3%)^Q3944</f>
        <v>352339.25176162977</v>
      </c>
      <c r="O3944" s="54">
        <f t="shared" si="184"/>
        <v>352339.25176162977</v>
      </c>
      <c r="P3944" s="103">
        <f t="shared" si="185"/>
        <v>2.344724817234437E-6</v>
      </c>
      <c r="Q3944" s="48">
        <v>52</v>
      </c>
      <c r="R3944" s="48"/>
      <c r="S3944" s="48" t="s">
        <v>11</v>
      </c>
    </row>
    <row r="3945" spans="1:19" s="47" customFormat="1" ht="14" x14ac:dyDescent="0.15">
      <c r="A3945" s="8" t="s">
        <v>415</v>
      </c>
      <c r="B3945" s="114" t="s">
        <v>416</v>
      </c>
      <c r="C3945" s="40" t="s">
        <v>65</v>
      </c>
      <c r="D3945" s="6" t="s">
        <v>1112</v>
      </c>
      <c r="E3945" s="7" t="s">
        <v>1113</v>
      </c>
      <c r="F3945" s="6" t="s">
        <v>2967</v>
      </c>
      <c r="G3945" s="6" t="s">
        <v>5224</v>
      </c>
      <c r="H3945" s="6" t="s">
        <v>38</v>
      </c>
      <c r="I3945" s="8" t="s">
        <v>39</v>
      </c>
      <c r="J3945" s="15" t="s">
        <v>7586</v>
      </c>
      <c r="K3945" s="7" t="s">
        <v>2971</v>
      </c>
      <c r="L3945" s="19">
        <v>148350</v>
      </c>
      <c r="M3945" s="19">
        <f t="shared" si="186"/>
        <v>148350</v>
      </c>
      <c r="N3945" s="11">
        <f>M3945*(1+VOTOS!$P$3%)^Q3945</f>
        <v>148816.01866945322</v>
      </c>
      <c r="O3945" s="54">
        <f t="shared" si="184"/>
        <v>148816.01866945322</v>
      </c>
      <c r="P3945" s="103">
        <f t="shared" si="185"/>
        <v>9.9033136510250584E-7</v>
      </c>
      <c r="Q3945" s="6">
        <v>26</v>
      </c>
      <c r="R3945" s="6"/>
      <c r="S3945" s="6" t="s">
        <v>11</v>
      </c>
    </row>
    <row r="3946" spans="1:19" s="47" customFormat="1" ht="14" x14ac:dyDescent="0.15">
      <c r="A3946" s="8" t="s">
        <v>415</v>
      </c>
      <c r="B3946" s="114" t="s">
        <v>416</v>
      </c>
      <c r="C3946" s="40" t="s">
        <v>65</v>
      </c>
      <c r="D3946" s="6" t="s">
        <v>1112</v>
      </c>
      <c r="E3946" s="7" t="s">
        <v>1113</v>
      </c>
      <c r="F3946" s="6" t="s">
        <v>2967</v>
      </c>
      <c r="G3946" s="6" t="s">
        <v>5224</v>
      </c>
      <c r="H3946" s="6" t="s">
        <v>38</v>
      </c>
      <c r="I3946" s="8" t="s">
        <v>39</v>
      </c>
      <c r="J3946" s="15" t="s">
        <v>7586</v>
      </c>
      <c r="K3946" s="7" t="s">
        <v>5157</v>
      </c>
      <c r="L3946" s="19">
        <v>148350</v>
      </c>
      <c r="M3946" s="19">
        <f t="shared" si="186"/>
        <v>0</v>
      </c>
      <c r="N3946" s="11">
        <f>M3946*(1+VOTOS!$P$3%)^Q3946</f>
        <v>0</v>
      </c>
      <c r="O3946" s="54">
        <f t="shared" si="184"/>
        <v>148350</v>
      </c>
      <c r="P3946" s="103">
        <f t="shared" si="185"/>
        <v>9.8723013373501473E-7</v>
      </c>
      <c r="Q3946" s="6">
        <v>0</v>
      </c>
      <c r="R3946" s="6"/>
      <c r="S3946" s="6" t="s">
        <v>11</v>
      </c>
    </row>
    <row r="3947" spans="1:19" s="47" customFormat="1" ht="14" x14ac:dyDescent="0.15">
      <c r="A3947" s="8" t="s">
        <v>415</v>
      </c>
      <c r="B3947" s="114" t="s">
        <v>416</v>
      </c>
      <c r="C3947" s="40" t="s">
        <v>65</v>
      </c>
      <c r="D3947" s="6" t="s">
        <v>1112</v>
      </c>
      <c r="E3947" s="7" t="s">
        <v>1113</v>
      </c>
      <c r="F3947" s="6" t="s">
        <v>2967</v>
      </c>
      <c r="G3947" s="6" t="s">
        <v>5224</v>
      </c>
      <c r="H3947" s="6" t="s">
        <v>38</v>
      </c>
      <c r="I3947" s="8" t="s">
        <v>39</v>
      </c>
      <c r="J3947" s="15" t="s">
        <v>7586</v>
      </c>
      <c r="K3947" s="7" t="s">
        <v>2977</v>
      </c>
      <c r="L3947" s="19">
        <v>412850</v>
      </c>
      <c r="M3947" s="19">
        <f t="shared" si="186"/>
        <v>412850</v>
      </c>
      <c r="N3947" s="11">
        <f>M3947*(1+VOTOS!$P$3%)^Q3947</f>
        <v>414046.99829447438</v>
      </c>
      <c r="O3947" s="54">
        <f t="shared" si="184"/>
        <v>414046.99829447438</v>
      </c>
      <c r="P3947" s="103">
        <f t="shared" si="185"/>
        <v>2.7553735995877002E-6</v>
      </c>
      <c r="Q3947" s="6">
        <v>24</v>
      </c>
      <c r="R3947" s="6"/>
      <c r="S3947" s="6" t="s">
        <v>11</v>
      </c>
    </row>
    <row r="3948" spans="1:19" s="47" customFormat="1" ht="14" x14ac:dyDescent="0.15">
      <c r="A3948" s="8" t="s">
        <v>415</v>
      </c>
      <c r="B3948" s="114" t="s">
        <v>416</v>
      </c>
      <c r="C3948" s="40" t="s">
        <v>65</v>
      </c>
      <c r="D3948" s="6" t="s">
        <v>1112</v>
      </c>
      <c r="E3948" s="7" t="s">
        <v>1113</v>
      </c>
      <c r="F3948" s="6" t="s">
        <v>2967</v>
      </c>
      <c r="G3948" s="6" t="s">
        <v>5224</v>
      </c>
      <c r="H3948" s="6" t="s">
        <v>38</v>
      </c>
      <c r="I3948" s="8" t="s">
        <v>39</v>
      </c>
      <c r="J3948" s="15" t="s">
        <v>7586</v>
      </c>
      <c r="K3948" s="7" t="s">
        <v>2800</v>
      </c>
      <c r="L3948" s="19">
        <v>495650</v>
      </c>
      <c r="M3948" s="19">
        <f t="shared" si="186"/>
        <v>495650</v>
      </c>
      <c r="N3948" s="11">
        <f>M3948*(1+VOTOS!$P$3%)^Q3948</f>
        <v>499190.25632149266</v>
      </c>
      <c r="O3948" s="54">
        <f t="shared" si="184"/>
        <v>499190.25632149266</v>
      </c>
      <c r="P3948" s="103">
        <f t="shared" si="185"/>
        <v>3.3219795315637577E-6</v>
      </c>
      <c r="Q3948" s="48">
        <v>59</v>
      </c>
      <c r="R3948" s="48"/>
      <c r="S3948" s="48" t="s">
        <v>11</v>
      </c>
    </row>
    <row r="3949" spans="1:19" s="47" customFormat="1" ht="14" x14ac:dyDescent="0.15">
      <c r="A3949" s="8" t="s">
        <v>415</v>
      </c>
      <c r="B3949" s="114" t="s">
        <v>416</v>
      </c>
      <c r="C3949" s="40" t="s">
        <v>65</v>
      </c>
      <c r="D3949" s="6" t="s">
        <v>1112</v>
      </c>
      <c r="E3949" s="7" t="s">
        <v>1113</v>
      </c>
      <c r="F3949" s="6" t="s">
        <v>2967</v>
      </c>
      <c r="G3949" s="6" t="s">
        <v>5224</v>
      </c>
      <c r="H3949" s="6" t="s">
        <v>38</v>
      </c>
      <c r="I3949" s="8" t="s">
        <v>39</v>
      </c>
      <c r="J3949" s="15" t="s">
        <v>7586</v>
      </c>
      <c r="K3949" s="7" t="s">
        <v>2975</v>
      </c>
      <c r="L3949" s="19">
        <v>495650</v>
      </c>
      <c r="M3949" s="19">
        <f t="shared" si="186"/>
        <v>495650</v>
      </c>
      <c r="N3949" s="11">
        <f>M3949*(1+VOTOS!$P$3%)^Q3949</f>
        <v>497207.00811266922</v>
      </c>
      <c r="O3949" s="54">
        <f t="shared" si="184"/>
        <v>497207.00811266922</v>
      </c>
      <c r="P3949" s="103">
        <f t="shared" si="185"/>
        <v>3.3087815376680619E-6</v>
      </c>
      <c r="Q3949" s="48">
        <v>26</v>
      </c>
      <c r="R3949" s="48"/>
      <c r="S3949" s="48" t="s">
        <v>11</v>
      </c>
    </row>
    <row r="3950" spans="1:19" s="47" customFormat="1" ht="14" x14ac:dyDescent="0.15">
      <c r="A3950" s="8" t="s">
        <v>415</v>
      </c>
      <c r="B3950" s="114" t="s">
        <v>416</v>
      </c>
      <c r="C3950" s="40" t="s">
        <v>65</v>
      </c>
      <c r="D3950" s="6" t="s">
        <v>1112</v>
      </c>
      <c r="E3950" s="7" t="s">
        <v>1113</v>
      </c>
      <c r="F3950" s="6" t="s">
        <v>2967</v>
      </c>
      <c r="G3950" s="6" t="s">
        <v>5224</v>
      </c>
      <c r="H3950" s="6" t="s">
        <v>38</v>
      </c>
      <c r="I3950" s="8" t="s">
        <v>39</v>
      </c>
      <c r="J3950" s="15" t="s">
        <v>7586</v>
      </c>
      <c r="K3950" s="7" t="s">
        <v>5152</v>
      </c>
      <c r="L3950" s="19">
        <v>495650</v>
      </c>
      <c r="M3950" s="19">
        <f t="shared" si="186"/>
        <v>0</v>
      </c>
      <c r="N3950" s="11">
        <f>M3950*(1+VOTOS!$P$3%)^Q3950</f>
        <v>0</v>
      </c>
      <c r="O3950" s="54">
        <f t="shared" si="184"/>
        <v>495650</v>
      </c>
      <c r="P3950" s="103">
        <f t="shared" si="185"/>
        <v>3.2984200592231886E-6</v>
      </c>
      <c r="Q3950" s="6">
        <v>0</v>
      </c>
      <c r="R3950" s="6"/>
      <c r="S3950" s="6" t="s">
        <v>11</v>
      </c>
    </row>
    <row r="3951" spans="1:19" s="47" customFormat="1" ht="14" x14ac:dyDescent="0.15">
      <c r="A3951" s="8" t="s">
        <v>5234</v>
      </c>
      <c r="B3951" s="114" t="s">
        <v>416</v>
      </c>
      <c r="C3951" s="40" t="s">
        <v>65</v>
      </c>
      <c r="D3951" s="6" t="s">
        <v>1220</v>
      </c>
      <c r="E3951" s="7" t="s">
        <v>1221</v>
      </c>
      <c r="F3951" s="6" t="s">
        <v>5251</v>
      </c>
      <c r="G3951" s="6" t="s">
        <v>2298</v>
      </c>
      <c r="H3951" s="6" t="s">
        <v>38</v>
      </c>
      <c r="I3951" s="8" t="s">
        <v>39</v>
      </c>
      <c r="J3951" s="15" t="s">
        <v>7586</v>
      </c>
      <c r="K3951" s="7" t="s">
        <v>1555</v>
      </c>
      <c r="L3951" s="19">
        <v>2863985.1920999996</v>
      </c>
      <c r="M3951" s="19">
        <f t="shared" si="186"/>
        <v>0</v>
      </c>
      <c r="N3951" s="11">
        <f>M3951*(1+VOTOS!$P$3%)^Q3951</f>
        <v>0</v>
      </c>
      <c r="O3951" s="54">
        <f t="shared" si="184"/>
        <v>2863985.1920999996</v>
      </c>
      <c r="P3951" s="103">
        <f t="shared" si="185"/>
        <v>1.9059066290609939E-5</v>
      </c>
      <c r="Q3951" s="6">
        <v>0</v>
      </c>
      <c r="R3951" s="6"/>
      <c r="S3951" s="6" t="s">
        <v>7577</v>
      </c>
    </row>
    <row r="3952" spans="1:19" s="47" customFormat="1" ht="14" x14ac:dyDescent="0.15">
      <c r="A3952" s="14" t="s">
        <v>5234</v>
      </c>
      <c r="B3952" s="115" t="s">
        <v>416</v>
      </c>
      <c r="C3952" s="40" t="s">
        <v>65</v>
      </c>
      <c r="D3952" s="12" t="s">
        <v>693</v>
      </c>
      <c r="E3952" s="51" t="s">
        <v>694</v>
      </c>
      <c r="F3952" s="14" t="s">
        <v>6212</v>
      </c>
      <c r="G3952" s="14" t="s">
        <v>37</v>
      </c>
      <c r="H3952" s="14" t="s">
        <v>38</v>
      </c>
      <c r="I3952" s="14" t="s">
        <v>39</v>
      </c>
      <c r="J3952" s="15" t="s">
        <v>7586</v>
      </c>
      <c r="K3952" s="52" t="s">
        <v>6214</v>
      </c>
      <c r="L3952" s="109">
        <v>3269604</v>
      </c>
      <c r="M3952" s="19">
        <f t="shared" si="186"/>
        <v>0</v>
      </c>
      <c r="N3952" s="11">
        <f>M3952*(1+VOTOS!$P$3%)^Q3952</f>
        <v>0</v>
      </c>
      <c r="O3952" s="54">
        <f t="shared" si="184"/>
        <v>3269604</v>
      </c>
      <c r="P3952" s="103">
        <f t="shared" si="185"/>
        <v>2.1758352505429988E-5</v>
      </c>
      <c r="Q3952" s="6">
        <v>0</v>
      </c>
      <c r="R3952" s="6"/>
      <c r="S3952" s="6" t="s">
        <v>7</v>
      </c>
    </row>
    <row r="3953" spans="1:19" s="47" customFormat="1" ht="14" x14ac:dyDescent="0.15">
      <c r="A3953" s="14" t="s">
        <v>5234</v>
      </c>
      <c r="B3953" s="115" t="s">
        <v>416</v>
      </c>
      <c r="C3953" s="40" t="s">
        <v>65</v>
      </c>
      <c r="D3953" s="12" t="s">
        <v>693</v>
      </c>
      <c r="E3953" s="51" t="s">
        <v>694</v>
      </c>
      <c r="F3953" s="14" t="s">
        <v>6212</v>
      </c>
      <c r="G3953" s="14" t="s">
        <v>37</v>
      </c>
      <c r="H3953" s="14" t="s">
        <v>38</v>
      </c>
      <c r="I3953" s="14" t="s">
        <v>39</v>
      </c>
      <c r="J3953" s="15" t="s">
        <v>7586</v>
      </c>
      <c r="K3953" s="52" t="s">
        <v>6218</v>
      </c>
      <c r="L3953" s="109">
        <v>1841128</v>
      </c>
      <c r="M3953" s="19">
        <f t="shared" si="186"/>
        <v>0</v>
      </c>
      <c r="N3953" s="11">
        <f>M3953*(1+VOTOS!$P$3%)^Q3953</f>
        <v>0</v>
      </c>
      <c r="O3953" s="54">
        <f t="shared" si="184"/>
        <v>1841128</v>
      </c>
      <c r="P3953" s="103">
        <f t="shared" si="185"/>
        <v>1.2252221379597439E-5</v>
      </c>
      <c r="Q3953" s="6">
        <v>0</v>
      </c>
      <c r="R3953" s="6"/>
      <c r="S3953" s="6" t="s">
        <v>7</v>
      </c>
    </row>
    <row r="3954" spans="1:19" s="47" customFormat="1" ht="14" x14ac:dyDescent="0.15">
      <c r="A3954" s="14" t="s">
        <v>5234</v>
      </c>
      <c r="B3954" s="115" t="s">
        <v>416</v>
      </c>
      <c r="C3954" s="40" t="s">
        <v>65</v>
      </c>
      <c r="D3954" s="12" t="s">
        <v>693</v>
      </c>
      <c r="E3954" s="51" t="s">
        <v>694</v>
      </c>
      <c r="F3954" s="14" t="s">
        <v>6212</v>
      </c>
      <c r="G3954" s="14" t="s">
        <v>37</v>
      </c>
      <c r="H3954" s="14" t="s">
        <v>38</v>
      </c>
      <c r="I3954" s="14" t="s">
        <v>39</v>
      </c>
      <c r="J3954" s="15" t="s">
        <v>7586</v>
      </c>
      <c r="K3954" s="52" t="s">
        <v>6217</v>
      </c>
      <c r="L3954" s="109">
        <v>1702657.5</v>
      </c>
      <c r="M3954" s="19">
        <f t="shared" si="186"/>
        <v>0</v>
      </c>
      <c r="N3954" s="11">
        <f>M3954*(1+VOTOS!$P$3%)^Q3954</f>
        <v>0</v>
      </c>
      <c r="O3954" s="54">
        <f t="shared" si="184"/>
        <v>1702657.5</v>
      </c>
      <c r="P3954" s="103">
        <f t="shared" si="185"/>
        <v>1.1330736713380018E-5</v>
      </c>
      <c r="Q3954" s="6">
        <v>0</v>
      </c>
      <c r="R3954" s="6"/>
      <c r="S3954" s="6" t="s">
        <v>7</v>
      </c>
    </row>
    <row r="3955" spans="1:19" s="47" customFormat="1" ht="14" x14ac:dyDescent="0.15">
      <c r="A3955" s="14" t="s">
        <v>5234</v>
      </c>
      <c r="B3955" s="115" t="s">
        <v>416</v>
      </c>
      <c r="C3955" s="40" t="s">
        <v>65</v>
      </c>
      <c r="D3955" s="12" t="s">
        <v>693</v>
      </c>
      <c r="E3955" s="51" t="s">
        <v>694</v>
      </c>
      <c r="F3955" s="14" t="s">
        <v>6212</v>
      </c>
      <c r="G3955" s="14" t="s">
        <v>37</v>
      </c>
      <c r="H3955" s="14" t="s">
        <v>38</v>
      </c>
      <c r="I3955" s="14" t="s">
        <v>39</v>
      </c>
      <c r="J3955" s="15" t="s">
        <v>7586</v>
      </c>
      <c r="K3955" s="52" t="s">
        <v>6220</v>
      </c>
      <c r="L3955" s="109">
        <v>1115938.5</v>
      </c>
      <c r="M3955" s="19">
        <f t="shared" si="186"/>
        <v>0</v>
      </c>
      <c r="N3955" s="11">
        <f>M3955*(1+VOTOS!$P$3%)^Q3955</f>
        <v>0</v>
      </c>
      <c r="O3955" s="54">
        <f t="shared" si="184"/>
        <v>1115938.5</v>
      </c>
      <c r="P3955" s="103">
        <f t="shared" si="185"/>
        <v>7.4262764718237389E-6</v>
      </c>
      <c r="Q3955" s="6">
        <v>0</v>
      </c>
      <c r="R3955" s="6"/>
      <c r="S3955" s="6" t="s">
        <v>7</v>
      </c>
    </row>
    <row r="3956" spans="1:19" s="47" customFormat="1" ht="14" x14ac:dyDescent="0.15">
      <c r="A3956" s="14" t="s">
        <v>5234</v>
      </c>
      <c r="B3956" s="115" t="s">
        <v>416</v>
      </c>
      <c r="C3956" s="40" t="s">
        <v>65</v>
      </c>
      <c r="D3956" s="12" t="s">
        <v>693</v>
      </c>
      <c r="E3956" s="51" t="s">
        <v>694</v>
      </c>
      <c r="F3956" s="14" t="s">
        <v>6212</v>
      </c>
      <c r="G3956" s="14" t="s">
        <v>37</v>
      </c>
      <c r="H3956" s="14" t="s">
        <v>38</v>
      </c>
      <c r="I3956" s="14" t="s">
        <v>39</v>
      </c>
      <c r="J3956" s="15" t="s">
        <v>7586</v>
      </c>
      <c r="K3956" s="52" t="s">
        <v>6213</v>
      </c>
      <c r="L3956" s="109">
        <v>1076294</v>
      </c>
      <c r="M3956" s="19">
        <f t="shared" si="186"/>
        <v>0</v>
      </c>
      <c r="N3956" s="11">
        <f>M3956*(1+VOTOS!$P$3%)^Q3956</f>
        <v>0</v>
      </c>
      <c r="O3956" s="54">
        <f t="shared" si="184"/>
        <v>1076294</v>
      </c>
      <c r="P3956" s="103">
        <f t="shared" si="185"/>
        <v>7.1624527776083176E-6</v>
      </c>
      <c r="Q3956" s="6">
        <v>0</v>
      </c>
      <c r="R3956" s="6"/>
      <c r="S3956" s="6" t="s">
        <v>7</v>
      </c>
    </row>
    <row r="3957" spans="1:19" s="47" customFormat="1" ht="14" x14ac:dyDescent="0.15">
      <c r="A3957" s="14" t="s">
        <v>5234</v>
      </c>
      <c r="B3957" s="115" t="s">
        <v>416</v>
      </c>
      <c r="C3957" s="40" t="s">
        <v>65</v>
      </c>
      <c r="D3957" s="12" t="s">
        <v>693</v>
      </c>
      <c r="E3957" s="51" t="s">
        <v>694</v>
      </c>
      <c r="F3957" s="14" t="s">
        <v>6212</v>
      </c>
      <c r="G3957" s="14" t="s">
        <v>37</v>
      </c>
      <c r="H3957" s="14" t="s">
        <v>38</v>
      </c>
      <c r="I3957" s="14" t="s">
        <v>39</v>
      </c>
      <c r="J3957" s="15" t="s">
        <v>7586</v>
      </c>
      <c r="K3957" s="52" t="s">
        <v>6215</v>
      </c>
      <c r="L3957" s="109">
        <v>1016198.5</v>
      </c>
      <c r="M3957" s="19">
        <f t="shared" si="186"/>
        <v>0</v>
      </c>
      <c r="N3957" s="11">
        <f>M3957*(1+VOTOS!$P$3%)^Q3957</f>
        <v>0</v>
      </c>
      <c r="O3957" s="54">
        <f t="shared" si="184"/>
        <v>1016198.5</v>
      </c>
      <c r="P3957" s="103">
        <f t="shared" si="185"/>
        <v>6.7625330708211747E-6</v>
      </c>
      <c r="Q3957" s="6">
        <v>0</v>
      </c>
      <c r="R3957" s="6"/>
      <c r="S3957" s="6" t="s">
        <v>7</v>
      </c>
    </row>
    <row r="3958" spans="1:19" s="47" customFormat="1" ht="14" x14ac:dyDescent="0.15">
      <c r="A3958" s="14" t="s">
        <v>5234</v>
      </c>
      <c r="B3958" s="115" t="s">
        <v>416</v>
      </c>
      <c r="C3958" s="40" t="s">
        <v>65</v>
      </c>
      <c r="D3958" s="12" t="s">
        <v>693</v>
      </c>
      <c r="E3958" s="51" t="s">
        <v>694</v>
      </c>
      <c r="F3958" s="14" t="s">
        <v>6212</v>
      </c>
      <c r="G3958" s="14" t="s">
        <v>37</v>
      </c>
      <c r="H3958" s="14" t="s">
        <v>38</v>
      </c>
      <c r="I3958" s="14" t="s">
        <v>39</v>
      </c>
      <c r="J3958" s="15" t="s">
        <v>7586</v>
      </c>
      <c r="K3958" s="52" t="s">
        <v>6219</v>
      </c>
      <c r="L3958" s="109">
        <v>906376</v>
      </c>
      <c r="M3958" s="19">
        <f t="shared" si="186"/>
        <v>0</v>
      </c>
      <c r="N3958" s="11">
        <f>M3958*(1+VOTOS!$P$3%)^Q3958</f>
        <v>0</v>
      </c>
      <c r="O3958" s="54">
        <f t="shared" si="184"/>
        <v>906376</v>
      </c>
      <c r="P3958" s="103">
        <f t="shared" si="185"/>
        <v>6.0316932908271499E-6</v>
      </c>
      <c r="Q3958" s="6">
        <v>0</v>
      </c>
      <c r="R3958" s="6"/>
      <c r="S3958" s="6" t="s">
        <v>7</v>
      </c>
    </row>
    <row r="3959" spans="1:19" s="47" customFormat="1" ht="14" x14ac:dyDescent="0.15">
      <c r="A3959" s="14" t="s">
        <v>5234</v>
      </c>
      <c r="B3959" s="115" t="s">
        <v>416</v>
      </c>
      <c r="C3959" s="40" t="s">
        <v>65</v>
      </c>
      <c r="D3959" s="12" t="s">
        <v>693</v>
      </c>
      <c r="E3959" s="51" t="s">
        <v>694</v>
      </c>
      <c r="F3959" s="14" t="s">
        <v>6212</v>
      </c>
      <c r="G3959" s="14" t="s">
        <v>37</v>
      </c>
      <c r="H3959" s="14" t="s">
        <v>38</v>
      </c>
      <c r="I3959" s="14" t="s">
        <v>39</v>
      </c>
      <c r="J3959" s="15" t="s">
        <v>7586</v>
      </c>
      <c r="K3959" s="52" t="s">
        <v>6216</v>
      </c>
      <c r="L3959" s="109">
        <v>597551.5</v>
      </c>
      <c r="M3959" s="19">
        <f t="shared" si="186"/>
        <v>0</v>
      </c>
      <c r="N3959" s="11">
        <f>M3959*(1+VOTOS!$P$3%)^Q3959</f>
        <v>0</v>
      </c>
      <c r="O3959" s="54">
        <f t="shared" si="184"/>
        <v>597551.5</v>
      </c>
      <c r="P3959" s="103">
        <f t="shared" si="185"/>
        <v>3.9765476727910924E-6</v>
      </c>
      <c r="Q3959" s="6">
        <v>0</v>
      </c>
      <c r="R3959" s="6"/>
      <c r="S3959" s="6" t="s">
        <v>7</v>
      </c>
    </row>
    <row r="3960" spans="1:19" s="47" customFormat="1" ht="14" x14ac:dyDescent="0.15">
      <c r="A3960" s="14" t="s">
        <v>5234</v>
      </c>
      <c r="B3960" s="115" t="s">
        <v>416</v>
      </c>
      <c r="C3960" s="40" t="s">
        <v>65</v>
      </c>
      <c r="D3960" s="12" t="s">
        <v>693</v>
      </c>
      <c r="E3960" s="51" t="s">
        <v>694</v>
      </c>
      <c r="F3960" s="14" t="s">
        <v>6212</v>
      </c>
      <c r="G3960" s="14" t="s">
        <v>37</v>
      </c>
      <c r="H3960" s="14" t="s">
        <v>38</v>
      </c>
      <c r="I3960" s="14" t="s">
        <v>39</v>
      </c>
      <c r="J3960" s="15" t="s">
        <v>7586</v>
      </c>
      <c r="K3960" s="52" t="s">
        <v>6221</v>
      </c>
      <c r="L3960" s="109">
        <v>393300</v>
      </c>
      <c r="M3960" s="19">
        <f t="shared" si="186"/>
        <v>0</v>
      </c>
      <c r="N3960" s="11">
        <f>M3960*(1+VOTOS!$P$3%)^Q3960</f>
        <v>0</v>
      </c>
      <c r="O3960" s="54">
        <f t="shared" si="184"/>
        <v>393300</v>
      </c>
      <c r="P3960" s="103">
        <f t="shared" si="185"/>
        <v>2.6173077964137597E-6</v>
      </c>
      <c r="Q3960" s="6">
        <v>0</v>
      </c>
      <c r="R3960" s="6"/>
      <c r="S3960" s="6" t="s">
        <v>7</v>
      </c>
    </row>
    <row r="3961" spans="1:19" s="47" customFormat="1" ht="14" x14ac:dyDescent="0.15">
      <c r="A3961" s="14" t="s">
        <v>5234</v>
      </c>
      <c r="B3961" s="115" t="s">
        <v>416</v>
      </c>
      <c r="C3961" s="40" t="s">
        <v>65</v>
      </c>
      <c r="D3961" s="12" t="s">
        <v>693</v>
      </c>
      <c r="E3961" s="51" t="s">
        <v>694</v>
      </c>
      <c r="F3961" s="14" t="s">
        <v>6212</v>
      </c>
      <c r="G3961" s="14" t="s">
        <v>37</v>
      </c>
      <c r="H3961" s="14" t="s">
        <v>38</v>
      </c>
      <c r="I3961" s="14" t="s">
        <v>39</v>
      </c>
      <c r="J3961" s="15" t="s">
        <v>7586</v>
      </c>
      <c r="K3961" s="52" t="s">
        <v>6222</v>
      </c>
      <c r="L3961" s="109">
        <v>231635.5</v>
      </c>
      <c r="M3961" s="19">
        <f t="shared" si="186"/>
        <v>0</v>
      </c>
      <c r="N3961" s="11">
        <f>M3961*(1+VOTOS!$P$3%)^Q3961</f>
        <v>0</v>
      </c>
      <c r="O3961" s="54">
        <f t="shared" si="184"/>
        <v>231635.5</v>
      </c>
      <c r="P3961" s="103">
        <f t="shared" si="185"/>
        <v>1.5414731758865991E-6</v>
      </c>
      <c r="Q3961" s="6">
        <v>0</v>
      </c>
      <c r="R3961" s="6"/>
      <c r="S3961" s="6" t="s">
        <v>7</v>
      </c>
    </row>
    <row r="3962" spans="1:19" s="47" customFormat="1" ht="14" x14ac:dyDescent="0.15">
      <c r="A3962" s="14" t="s">
        <v>5234</v>
      </c>
      <c r="B3962" s="115" t="s">
        <v>416</v>
      </c>
      <c r="C3962" s="40" t="s">
        <v>65</v>
      </c>
      <c r="D3962" s="12" t="s">
        <v>1495</v>
      </c>
      <c r="E3962" s="51" t="s">
        <v>1496</v>
      </c>
      <c r="F3962" s="14" t="s">
        <v>6107</v>
      </c>
      <c r="G3962" s="14" t="s">
        <v>3992</v>
      </c>
      <c r="H3962" s="14" t="s">
        <v>38</v>
      </c>
      <c r="I3962" s="14" t="s">
        <v>39</v>
      </c>
      <c r="J3962" s="15" t="s">
        <v>7586</v>
      </c>
      <c r="K3962" s="52" t="s">
        <v>1343</v>
      </c>
      <c r="L3962" s="109">
        <v>1456250</v>
      </c>
      <c r="M3962" s="19">
        <f t="shared" si="186"/>
        <v>1456250</v>
      </c>
      <c r="N3962" s="11">
        <f>M3962*(1+VOTOS!$P$3%)^Q3962</f>
        <v>1462235.038622777</v>
      </c>
      <c r="O3962" s="54">
        <f t="shared" si="184"/>
        <v>1462235.038622777</v>
      </c>
      <c r="P3962" s="103">
        <f t="shared" si="185"/>
        <v>9.7307886264347042E-6</v>
      </c>
      <c r="Q3962" s="6">
        <v>34</v>
      </c>
      <c r="R3962" s="6"/>
      <c r="S3962" s="6" t="s">
        <v>7</v>
      </c>
    </row>
    <row r="3963" spans="1:19" s="47" customFormat="1" ht="14" x14ac:dyDescent="0.15">
      <c r="A3963" s="14" t="s">
        <v>5234</v>
      </c>
      <c r="B3963" s="115" t="s">
        <v>416</v>
      </c>
      <c r="C3963" s="40" t="s">
        <v>65</v>
      </c>
      <c r="D3963" s="12" t="s">
        <v>1707</v>
      </c>
      <c r="E3963" s="51" t="s">
        <v>1708</v>
      </c>
      <c r="F3963" s="14" t="s">
        <v>5413</v>
      </c>
      <c r="G3963" s="14" t="s">
        <v>37</v>
      </c>
      <c r="H3963" s="14" t="s">
        <v>38</v>
      </c>
      <c r="I3963" s="14" t="s">
        <v>39</v>
      </c>
      <c r="J3963" s="15" t="s">
        <v>7586</v>
      </c>
      <c r="K3963" s="52" t="s">
        <v>4513</v>
      </c>
      <c r="L3963" s="109">
        <v>621795</v>
      </c>
      <c r="M3963" s="19">
        <f t="shared" si="186"/>
        <v>0</v>
      </c>
      <c r="N3963" s="11">
        <f>M3963*(1+VOTOS!$P$3%)^Q3963</f>
        <v>0</v>
      </c>
      <c r="O3963" s="54">
        <f t="shared" si="184"/>
        <v>621795</v>
      </c>
      <c r="P3963" s="103">
        <f t="shared" si="185"/>
        <v>4.1378817728733631E-6</v>
      </c>
      <c r="Q3963" s="6">
        <v>0</v>
      </c>
      <c r="R3963" s="6"/>
      <c r="S3963" s="6" t="s">
        <v>7</v>
      </c>
    </row>
    <row r="3964" spans="1:19" s="47" customFormat="1" ht="14" x14ac:dyDescent="0.15">
      <c r="A3964" s="8" t="s">
        <v>415</v>
      </c>
      <c r="B3964" s="114" t="s">
        <v>416</v>
      </c>
      <c r="C3964" s="40" t="s">
        <v>65</v>
      </c>
      <c r="D3964" s="6" t="s">
        <v>1782</v>
      </c>
      <c r="E3964" s="7" t="s">
        <v>1783</v>
      </c>
      <c r="F3964" s="6" t="s">
        <v>5112</v>
      </c>
      <c r="G3964" s="6" t="s">
        <v>5224</v>
      </c>
      <c r="H3964" s="6" t="s">
        <v>38</v>
      </c>
      <c r="I3964" s="8" t="s">
        <v>39</v>
      </c>
      <c r="J3964" s="15" t="s">
        <v>7586</v>
      </c>
      <c r="K3964" s="7" t="s">
        <v>4219</v>
      </c>
      <c r="L3964" s="19">
        <v>418653</v>
      </c>
      <c r="M3964" s="19">
        <f t="shared" si="186"/>
        <v>0</v>
      </c>
      <c r="N3964" s="11">
        <f>M3964*(1+VOTOS!$P$3%)^Q3964</f>
        <v>0</v>
      </c>
      <c r="O3964" s="54">
        <f t="shared" si="184"/>
        <v>418653</v>
      </c>
      <c r="P3964" s="103">
        <f t="shared" si="185"/>
        <v>2.786025326448029E-6</v>
      </c>
      <c r="Q3964" s="6">
        <v>0</v>
      </c>
      <c r="R3964" s="6"/>
      <c r="S3964" s="6" t="s">
        <v>11</v>
      </c>
    </row>
    <row r="3965" spans="1:19" s="47" customFormat="1" ht="14" x14ac:dyDescent="0.15">
      <c r="A3965" s="8" t="s">
        <v>415</v>
      </c>
      <c r="B3965" s="114" t="s">
        <v>416</v>
      </c>
      <c r="C3965" s="40" t="s">
        <v>65</v>
      </c>
      <c r="D3965" s="6" t="s">
        <v>480</v>
      </c>
      <c r="E3965" s="7" t="s">
        <v>481</v>
      </c>
      <c r="F3965" s="6" t="s">
        <v>2980</v>
      </c>
      <c r="G3965" s="6" t="s">
        <v>1703</v>
      </c>
      <c r="H3965" s="6" t="s">
        <v>38</v>
      </c>
      <c r="I3965" s="8" t="s">
        <v>39</v>
      </c>
      <c r="J3965" s="15" t="s">
        <v>7586</v>
      </c>
      <c r="K3965" s="7" t="s">
        <v>2982</v>
      </c>
      <c r="L3965" s="19">
        <v>14387867</v>
      </c>
      <c r="M3965" s="19">
        <f t="shared" si="186"/>
        <v>14387867</v>
      </c>
      <c r="N3965" s="11">
        <f>M3965*(1+VOTOS!$P$3%)^Q3965</f>
        <v>14417403.014842546</v>
      </c>
      <c r="O3965" s="54">
        <f t="shared" si="184"/>
        <v>14417403.014842546</v>
      </c>
      <c r="P3965" s="103">
        <f t="shared" si="185"/>
        <v>9.5944015547385307E-5</v>
      </c>
      <c r="Q3965" s="6">
        <v>17</v>
      </c>
      <c r="R3965" s="6"/>
      <c r="S3965" s="6" t="s">
        <v>11</v>
      </c>
    </row>
    <row r="3966" spans="1:19" s="47" customFormat="1" ht="14" x14ac:dyDescent="0.15">
      <c r="A3966" s="8" t="s">
        <v>415</v>
      </c>
      <c r="B3966" s="114" t="s">
        <v>416</v>
      </c>
      <c r="C3966" s="40" t="s">
        <v>65</v>
      </c>
      <c r="D3966" s="6" t="s">
        <v>480</v>
      </c>
      <c r="E3966" s="7" t="s">
        <v>481</v>
      </c>
      <c r="F3966" s="6" t="s">
        <v>2980</v>
      </c>
      <c r="G3966" s="6" t="s">
        <v>1703</v>
      </c>
      <c r="H3966" s="6" t="s">
        <v>38</v>
      </c>
      <c r="I3966" s="8" t="s">
        <v>39</v>
      </c>
      <c r="J3966" s="15" t="s">
        <v>7586</v>
      </c>
      <c r="K3966" s="7" t="s">
        <v>2981</v>
      </c>
      <c r="L3966" s="19">
        <v>1177433</v>
      </c>
      <c r="M3966" s="19">
        <f t="shared" si="186"/>
        <v>1177433</v>
      </c>
      <c r="N3966" s="11">
        <f>M3966*(1+VOTOS!$P$3%)^Q3966</f>
        <v>1185986.0550044286</v>
      </c>
      <c r="O3966" s="54">
        <f t="shared" si="184"/>
        <v>1185986.0550044286</v>
      </c>
      <c r="P3966" s="103">
        <f t="shared" si="185"/>
        <v>7.8924244805519689E-6</v>
      </c>
      <c r="Q3966" s="6">
        <v>60</v>
      </c>
      <c r="R3966" s="6"/>
      <c r="S3966" s="6" t="s">
        <v>11</v>
      </c>
    </row>
    <row r="3967" spans="1:19" s="47" customFormat="1" ht="14" x14ac:dyDescent="0.15">
      <c r="A3967" s="8" t="s">
        <v>415</v>
      </c>
      <c r="B3967" s="114" t="s">
        <v>416</v>
      </c>
      <c r="C3967" s="40" t="s">
        <v>65</v>
      </c>
      <c r="D3967" s="6" t="s">
        <v>480</v>
      </c>
      <c r="E3967" s="7" t="s">
        <v>481</v>
      </c>
      <c r="F3967" s="6" t="s">
        <v>2980</v>
      </c>
      <c r="G3967" s="6" t="s">
        <v>1703</v>
      </c>
      <c r="H3967" s="6" t="s">
        <v>38</v>
      </c>
      <c r="I3967" s="8" t="s">
        <v>39</v>
      </c>
      <c r="J3967" s="15" t="s">
        <v>7586</v>
      </c>
      <c r="K3967" s="7" t="s">
        <v>5022</v>
      </c>
      <c r="L3967" s="19">
        <v>22735983</v>
      </c>
      <c r="M3967" s="19">
        <f t="shared" si="186"/>
        <v>0</v>
      </c>
      <c r="N3967" s="11">
        <f>M3967*(1+VOTOS!$P$3%)^Q3967</f>
        <v>0</v>
      </c>
      <c r="O3967" s="54">
        <f t="shared" si="184"/>
        <v>22735983</v>
      </c>
      <c r="P3967" s="103">
        <f t="shared" si="185"/>
        <v>1.5130197194261556E-4</v>
      </c>
      <c r="Q3967" s="6">
        <v>0</v>
      </c>
      <c r="R3967" s="6"/>
      <c r="S3967" s="6" t="s">
        <v>11</v>
      </c>
    </row>
    <row r="3968" spans="1:19" s="47" customFormat="1" ht="14" x14ac:dyDescent="0.15">
      <c r="A3968" s="8" t="s">
        <v>415</v>
      </c>
      <c r="B3968" s="114" t="s">
        <v>416</v>
      </c>
      <c r="C3968" s="40" t="s">
        <v>65</v>
      </c>
      <c r="D3968" s="6" t="s">
        <v>480</v>
      </c>
      <c r="E3968" s="7" t="s">
        <v>481</v>
      </c>
      <c r="F3968" s="6" t="s">
        <v>2980</v>
      </c>
      <c r="G3968" s="6" t="s">
        <v>1703</v>
      </c>
      <c r="H3968" s="6" t="s">
        <v>38</v>
      </c>
      <c r="I3968" s="8" t="s">
        <v>39</v>
      </c>
      <c r="J3968" s="15" t="s">
        <v>7586</v>
      </c>
      <c r="K3968" s="7" t="s">
        <v>5021</v>
      </c>
      <c r="L3968" s="19">
        <v>154107</v>
      </c>
      <c r="M3968" s="19">
        <f t="shared" si="186"/>
        <v>0</v>
      </c>
      <c r="N3968" s="11">
        <f>M3968*(1+VOTOS!$P$3%)^Q3968</f>
        <v>0</v>
      </c>
      <c r="O3968" s="54">
        <f t="shared" si="184"/>
        <v>154107</v>
      </c>
      <c r="P3968" s="103">
        <f t="shared" si="185"/>
        <v>1.0255414507549842E-6</v>
      </c>
      <c r="Q3968" s="6">
        <v>0</v>
      </c>
      <c r="R3968" s="6"/>
      <c r="S3968" s="6" t="s">
        <v>11</v>
      </c>
    </row>
    <row r="3969" spans="1:20" s="47" customFormat="1" ht="14" x14ac:dyDescent="0.15">
      <c r="A3969" s="8" t="s">
        <v>415</v>
      </c>
      <c r="B3969" s="114" t="s">
        <v>416</v>
      </c>
      <c r="C3969" s="40" t="s">
        <v>65</v>
      </c>
      <c r="D3969" s="6" t="s">
        <v>1916</v>
      </c>
      <c r="E3969" s="7" t="s">
        <v>1917</v>
      </c>
      <c r="F3969" s="6" t="s">
        <v>2983</v>
      </c>
      <c r="G3969" s="6" t="s">
        <v>102</v>
      </c>
      <c r="H3969" s="6" t="s">
        <v>38</v>
      </c>
      <c r="I3969" s="8" t="s">
        <v>39</v>
      </c>
      <c r="J3969" s="15" t="s">
        <v>7586</v>
      </c>
      <c r="K3969" s="7" t="s">
        <v>2984</v>
      </c>
      <c r="L3969" s="19">
        <v>100000</v>
      </c>
      <c r="M3969" s="19">
        <f t="shared" si="186"/>
        <v>100000</v>
      </c>
      <c r="N3969" s="11">
        <f>M3969*(1+VOTOS!$P$3%)^Q3969</f>
        <v>104577.09163149062</v>
      </c>
      <c r="O3969" s="54">
        <f t="shared" si="184"/>
        <v>104577.09163149062</v>
      </c>
      <c r="P3969" s="103">
        <f t="shared" si="185"/>
        <v>6.959329703874309E-7</v>
      </c>
      <c r="Q3969" s="6">
        <v>371</v>
      </c>
      <c r="R3969" s="6"/>
      <c r="S3969" s="6" t="s">
        <v>11</v>
      </c>
    </row>
    <row r="3970" spans="1:20" s="47" customFormat="1" ht="14" x14ac:dyDescent="0.15">
      <c r="A3970" s="8" t="s">
        <v>415</v>
      </c>
      <c r="B3970" s="114" t="s">
        <v>416</v>
      </c>
      <c r="C3970" s="40" t="s">
        <v>65</v>
      </c>
      <c r="D3970" s="6" t="s">
        <v>1727</v>
      </c>
      <c r="E3970" s="7" t="s">
        <v>1728</v>
      </c>
      <c r="F3970" s="6" t="s">
        <v>2985</v>
      </c>
      <c r="G3970" s="6" t="s">
        <v>4936</v>
      </c>
      <c r="H3970" s="6" t="s">
        <v>38</v>
      </c>
      <c r="I3970" s="8" t="s">
        <v>39</v>
      </c>
      <c r="J3970" s="15" t="s">
        <v>7586</v>
      </c>
      <c r="K3970" s="7" t="s">
        <v>2986</v>
      </c>
      <c r="L3970" s="19">
        <v>577225</v>
      </c>
      <c r="M3970" s="19">
        <f t="shared" si="186"/>
        <v>577225</v>
      </c>
      <c r="N3970" s="11">
        <f>M3970*(1+VOTOS!$P$3%)^Q3970</f>
        <v>578968.41729431751</v>
      </c>
      <c r="O3970" s="54">
        <f t="shared" si="184"/>
        <v>578968.41729431751</v>
      </c>
      <c r="P3970" s="103">
        <f t="shared" si="185"/>
        <v>3.8528821572889708E-6</v>
      </c>
      <c r="Q3970" s="6">
        <v>25</v>
      </c>
      <c r="R3970" s="6"/>
      <c r="S3970" s="6" t="s">
        <v>11</v>
      </c>
    </row>
    <row r="3971" spans="1:20" s="47" customFormat="1" ht="14" x14ac:dyDescent="0.15">
      <c r="A3971" s="14" t="s">
        <v>5234</v>
      </c>
      <c r="B3971" s="115" t="s">
        <v>416</v>
      </c>
      <c r="C3971" s="40" t="s">
        <v>65</v>
      </c>
      <c r="D3971" s="12" t="s">
        <v>1613</v>
      </c>
      <c r="E3971" s="51" t="s">
        <v>1614</v>
      </c>
      <c r="F3971" s="14" t="s">
        <v>6352</v>
      </c>
      <c r="G3971" s="14" t="s">
        <v>37</v>
      </c>
      <c r="H3971" s="14" t="s">
        <v>38</v>
      </c>
      <c r="I3971" s="14" t="s">
        <v>39</v>
      </c>
      <c r="J3971" s="15" t="s">
        <v>7586</v>
      </c>
      <c r="K3971" s="52" t="s">
        <v>3168</v>
      </c>
      <c r="L3971" s="109">
        <v>2390257</v>
      </c>
      <c r="M3971" s="19">
        <f t="shared" si="186"/>
        <v>0</v>
      </c>
      <c r="N3971" s="11">
        <f>M3971*(1+VOTOS!$P$3%)^Q3971</f>
        <v>0</v>
      </c>
      <c r="O3971" s="54">
        <f t="shared" si="184"/>
        <v>2390257</v>
      </c>
      <c r="P3971" s="103">
        <f t="shared" si="185"/>
        <v>1.5906530082716917E-5</v>
      </c>
      <c r="Q3971" s="6">
        <v>0</v>
      </c>
      <c r="R3971" s="6"/>
      <c r="S3971" s="6" t="s">
        <v>7</v>
      </c>
    </row>
    <row r="3972" spans="1:20" s="47" customFormat="1" ht="14" x14ac:dyDescent="0.15">
      <c r="A3972" s="14" t="s">
        <v>5234</v>
      </c>
      <c r="B3972" s="115" t="s">
        <v>416</v>
      </c>
      <c r="C3972" s="40" t="s">
        <v>65</v>
      </c>
      <c r="D3972" s="12" t="s">
        <v>1613</v>
      </c>
      <c r="E3972" s="51" t="s">
        <v>1614</v>
      </c>
      <c r="F3972" s="14" t="s">
        <v>6352</v>
      </c>
      <c r="G3972" s="14" t="s">
        <v>37</v>
      </c>
      <c r="H3972" s="14" t="s">
        <v>38</v>
      </c>
      <c r="I3972" s="14" t="s">
        <v>39</v>
      </c>
      <c r="J3972" s="15" t="s">
        <v>7586</v>
      </c>
      <c r="K3972" s="52" t="s">
        <v>4589</v>
      </c>
      <c r="L3972" s="109">
        <v>939000</v>
      </c>
      <c r="M3972" s="19">
        <f t="shared" si="186"/>
        <v>0</v>
      </c>
      <c r="N3972" s="11">
        <f>M3972*(1+VOTOS!$P$3%)^Q3972</f>
        <v>0</v>
      </c>
      <c r="O3972" s="54">
        <f t="shared" si="184"/>
        <v>939000</v>
      </c>
      <c r="P3972" s="103">
        <f t="shared" si="185"/>
        <v>6.2487974086766346E-6</v>
      </c>
      <c r="Q3972" s="6">
        <v>0</v>
      </c>
      <c r="R3972" s="6"/>
      <c r="S3972" s="6" t="s">
        <v>7</v>
      </c>
      <c r="T3972" s="75"/>
    </row>
    <row r="3973" spans="1:20" s="47" customFormat="1" ht="14" x14ac:dyDescent="0.15">
      <c r="A3973" s="8" t="s">
        <v>415</v>
      </c>
      <c r="B3973" s="114" t="s">
        <v>416</v>
      </c>
      <c r="C3973" s="40" t="s">
        <v>65</v>
      </c>
      <c r="D3973" s="6" t="s">
        <v>280</v>
      </c>
      <c r="E3973" s="7" t="s">
        <v>281</v>
      </c>
      <c r="F3973" s="6" t="s">
        <v>2988</v>
      </c>
      <c r="G3973" s="6" t="s">
        <v>4936</v>
      </c>
      <c r="H3973" s="6" t="s">
        <v>38</v>
      </c>
      <c r="I3973" s="8" t="s">
        <v>39</v>
      </c>
      <c r="J3973" s="15" t="s">
        <v>7586</v>
      </c>
      <c r="K3973" s="7" t="s">
        <v>2095</v>
      </c>
      <c r="L3973" s="19">
        <v>273242</v>
      </c>
      <c r="M3973" s="19">
        <f t="shared" si="186"/>
        <v>273242</v>
      </c>
      <c r="N3973" s="11">
        <f>M3973*(1+VOTOS!$P$3%)^Q3973</f>
        <v>276624.8552302561</v>
      </c>
      <c r="O3973" s="54">
        <f t="shared" si="184"/>
        <v>276624.8552302561</v>
      </c>
      <c r="P3973" s="103">
        <f t="shared" si="185"/>
        <v>1.8408654723518356E-6</v>
      </c>
      <c r="Q3973" s="48">
        <v>102</v>
      </c>
      <c r="R3973" s="48"/>
      <c r="S3973" s="48" t="s">
        <v>11</v>
      </c>
      <c r="T3973" s="75"/>
    </row>
    <row r="3974" spans="1:20" s="47" customFormat="1" ht="14" x14ac:dyDescent="0.15">
      <c r="A3974" s="8" t="s">
        <v>415</v>
      </c>
      <c r="B3974" s="114" t="s">
        <v>416</v>
      </c>
      <c r="C3974" s="40" t="s">
        <v>65</v>
      </c>
      <c r="D3974" s="6" t="s">
        <v>280</v>
      </c>
      <c r="E3974" s="7" t="s">
        <v>281</v>
      </c>
      <c r="F3974" s="6" t="s">
        <v>2988</v>
      </c>
      <c r="G3974" s="6" t="s">
        <v>4936</v>
      </c>
      <c r="H3974" s="6" t="s">
        <v>38</v>
      </c>
      <c r="I3974" s="8" t="s">
        <v>39</v>
      </c>
      <c r="J3974" s="15" t="s">
        <v>7586</v>
      </c>
      <c r="K3974" s="7" t="s">
        <v>1335</v>
      </c>
      <c r="L3974" s="19">
        <v>10303223</v>
      </c>
      <c r="M3974" s="19">
        <f t="shared" si="186"/>
        <v>10303223</v>
      </c>
      <c r="N3974" s="11">
        <f>M3974*(1+VOTOS!$P$3%)^Q3974</f>
        <v>10537014.417821063</v>
      </c>
      <c r="O3974" s="54">
        <f t="shared" si="184"/>
        <v>10537014.417821063</v>
      </c>
      <c r="P3974" s="103">
        <f t="shared" si="185"/>
        <v>7.0121052597730128E-5</v>
      </c>
      <c r="Q3974" s="6">
        <v>186</v>
      </c>
      <c r="R3974" s="6"/>
      <c r="S3974" s="6" t="s">
        <v>11</v>
      </c>
    </row>
    <row r="3975" spans="1:20" s="47" customFormat="1" ht="14" x14ac:dyDescent="0.15">
      <c r="A3975" s="8" t="s">
        <v>415</v>
      </c>
      <c r="B3975" s="114" t="s">
        <v>416</v>
      </c>
      <c r="C3975" s="40" t="s">
        <v>65</v>
      </c>
      <c r="D3975" s="6" t="s">
        <v>280</v>
      </c>
      <c r="E3975" s="7" t="s">
        <v>281</v>
      </c>
      <c r="F3975" s="6" t="s">
        <v>2988</v>
      </c>
      <c r="G3975" s="6" t="s">
        <v>4936</v>
      </c>
      <c r="H3975" s="6" t="s">
        <v>38</v>
      </c>
      <c r="I3975" s="8" t="s">
        <v>39</v>
      </c>
      <c r="J3975" s="15" t="s">
        <v>7586</v>
      </c>
      <c r="K3975" s="7" t="s">
        <v>1345</v>
      </c>
      <c r="L3975" s="19">
        <v>7242691</v>
      </c>
      <c r="M3975" s="19">
        <f t="shared" si="186"/>
        <v>7242691</v>
      </c>
      <c r="N3975" s="11">
        <f>M3975*(1+VOTOS!$P$3%)^Q3975</f>
        <v>7357166.9510234147</v>
      </c>
      <c r="O3975" s="54">
        <f t="shared" ref="O3975:O4038" si="187">+IF(N3975&gt;0,N3975,L3975)</f>
        <v>7357166.9510234147</v>
      </c>
      <c r="P3975" s="103">
        <f t="shared" ref="P3975:P4038" si="188">+O3975/$O$4</f>
        <v>4.8960006154160269E-5</v>
      </c>
      <c r="Q3975" s="6">
        <v>130</v>
      </c>
      <c r="R3975" s="6"/>
      <c r="S3975" s="6" t="s">
        <v>11</v>
      </c>
    </row>
    <row r="3976" spans="1:20" s="47" customFormat="1" ht="14" x14ac:dyDescent="0.15">
      <c r="A3976" s="8" t="s">
        <v>415</v>
      </c>
      <c r="B3976" s="114" t="s">
        <v>416</v>
      </c>
      <c r="C3976" s="40" t="s">
        <v>65</v>
      </c>
      <c r="D3976" s="6" t="s">
        <v>280</v>
      </c>
      <c r="E3976" s="7" t="s">
        <v>281</v>
      </c>
      <c r="F3976" s="6" t="s">
        <v>2988</v>
      </c>
      <c r="G3976" s="6" t="s">
        <v>4936</v>
      </c>
      <c r="H3976" s="6" t="s">
        <v>38</v>
      </c>
      <c r="I3976" s="8" t="s">
        <v>39</v>
      </c>
      <c r="J3976" s="15" t="s">
        <v>7586</v>
      </c>
      <c r="K3976" s="7" t="s">
        <v>1342</v>
      </c>
      <c r="L3976" s="19">
        <v>5360539</v>
      </c>
      <c r="M3976" s="19">
        <f t="shared" si="186"/>
        <v>5360539</v>
      </c>
      <c r="N3976" s="11">
        <f>M3976*(1+VOTOS!$P$3%)^Q3976</f>
        <v>5454470.150261784</v>
      </c>
      <c r="O3976" s="54">
        <f t="shared" si="187"/>
        <v>5454470.150261784</v>
      </c>
      <c r="P3976" s="103">
        <f t="shared" si="188"/>
        <v>3.6298060639680394E-5</v>
      </c>
      <c r="Q3976" s="6">
        <v>144</v>
      </c>
      <c r="R3976" s="6"/>
      <c r="S3976" s="6" t="s">
        <v>11</v>
      </c>
    </row>
    <row r="3977" spans="1:20" s="47" customFormat="1" ht="14" x14ac:dyDescent="0.15">
      <c r="A3977" s="8" t="s">
        <v>415</v>
      </c>
      <c r="B3977" s="114" t="s">
        <v>416</v>
      </c>
      <c r="C3977" s="40" t="s">
        <v>65</v>
      </c>
      <c r="D3977" s="6" t="s">
        <v>280</v>
      </c>
      <c r="E3977" s="7" t="s">
        <v>281</v>
      </c>
      <c r="F3977" s="6" t="s">
        <v>2988</v>
      </c>
      <c r="G3977" s="6" t="s">
        <v>4936</v>
      </c>
      <c r="H3977" s="6" t="s">
        <v>38</v>
      </c>
      <c r="I3977" s="8" t="s">
        <v>39</v>
      </c>
      <c r="J3977" s="15" t="s">
        <v>7586</v>
      </c>
      <c r="K3977" s="7" t="s">
        <v>1347</v>
      </c>
      <c r="L3977" s="19">
        <v>4034017</v>
      </c>
      <c r="M3977" s="19">
        <f t="shared" si="186"/>
        <v>4034017</v>
      </c>
      <c r="N3977" s="11">
        <f>M3977*(1+VOTOS!$P$3%)^Q3977</f>
        <v>4087903.0313767041</v>
      </c>
      <c r="O3977" s="54">
        <f t="shared" si="187"/>
        <v>4087903.0313767041</v>
      </c>
      <c r="P3977" s="103">
        <f t="shared" si="188"/>
        <v>2.7203916793810553E-5</v>
      </c>
      <c r="Q3977" s="6">
        <v>110</v>
      </c>
      <c r="R3977" s="6"/>
      <c r="S3977" s="6" t="s">
        <v>11</v>
      </c>
    </row>
    <row r="3978" spans="1:20" s="47" customFormat="1" ht="14" x14ac:dyDescent="0.15">
      <c r="A3978" s="8" t="s">
        <v>415</v>
      </c>
      <c r="B3978" s="114" t="s">
        <v>416</v>
      </c>
      <c r="C3978" s="40" t="s">
        <v>65</v>
      </c>
      <c r="D3978" s="6" t="s">
        <v>280</v>
      </c>
      <c r="E3978" s="7" t="s">
        <v>281</v>
      </c>
      <c r="F3978" s="6" t="s">
        <v>2988</v>
      </c>
      <c r="G3978" s="6" t="s">
        <v>4936</v>
      </c>
      <c r="H3978" s="6" t="s">
        <v>38</v>
      </c>
      <c r="I3978" s="8" t="s">
        <v>39</v>
      </c>
      <c r="J3978" s="15" t="s">
        <v>7586</v>
      </c>
      <c r="K3978" s="7" t="s">
        <v>4006</v>
      </c>
      <c r="L3978" s="19">
        <v>3971843</v>
      </c>
      <c r="M3978" s="19">
        <f t="shared" si="186"/>
        <v>3971843</v>
      </c>
      <c r="N3978" s="11">
        <f>M3978*(1+VOTOS!$P$3%)^Q3978</f>
        <v>4048271.5622114511</v>
      </c>
      <c r="O3978" s="54">
        <f t="shared" si="187"/>
        <v>4048271.5622114511</v>
      </c>
      <c r="P3978" s="103">
        <f t="shared" si="188"/>
        <v>2.6940179816364458E-5</v>
      </c>
      <c r="Q3978" s="6">
        <v>158</v>
      </c>
      <c r="R3978" s="6"/>
      <c r="S3978" s="6" t="s">
        <v>11</v>
      </c>
    </row>
    <row r="3979" spans="1:20" s="47" customFormat="1" ht="14" x14ac:dyDescent="0.15">
      <c r="A3979" s="8" t="s">
        <v>415</v>
      </c>
      <c r="B3979" s="114" t="s">
        <v>416</v>
      </c>
      <c r="C3979" s="40" t="s">
        <v>65</v>
      </c>
      <c r="D3979" s="6" t="s">
        <v>280</v>
      </c>
      <c r="E3979" s="7" t="s">
        <v>281</v>
      </c>
      <c r="F3979" s="6" t="s">
        <v>2988</v>
      </c>
      <c r="G3979" s="6" t="s">
        <v>4936</v>
      </c>
      <c r="H3979" s="6" t="s">
        <v>38</v>
      </c>
      <c r="I3979" s="8" t="s">
        <v>39</v>
      </c>
      <c r="J3979" s="15" t="s">
        <v>7586</v>
      </c>
      <c r="K3979" s="7" t="s">
        <v>1348</v>
      </c>
      <c r="L3979" s="19">
        <v>3855597</v>
      </c>
      <c r="M3979" s="19">
        <f t="shared" si="186"/>
        <v>3855597</v>
      </c>
      <c r="N3979" s="11">
        <f>M3979*(1+VOTOS!$P$3%)^Q3979</f>
        <v>3907099.7132800692</v>
      </c>
      <c r="O3979" s="54">
        <f t="shared" si="187"/>
        <v>3907099.7132800692</v>
      </c>
      <c r="P3979" s="103">
        <f t="shared" si="188"/>
        <v>2.6000718385288304E-5</v>
      </c>
      <c r="Q3979" s="6">
        <v>110</v>
      </c>
      <c r="R3979" s="6"/>
      <c r="S3979" s="6" t="s">
        <v>11</v>
      </c>
    </row>
    <row r="3980" spans="1:20" s="47" customFormat="1" ht="14" x14ac:dyDescent="0.15">
      <c r="A3980" s="8" t="s">
        <v>415</v>
      </c>
      <c r="B3980" s="114" t="s">
        <v>416</v>
      </c>
      <c r="C3980" s="40" t="s">
        <v>65</v>
      </c>
      <c r="D3980" s="6" t="s">
        <v>280</v>
      </c>
      <c r="E3980" s="7" t="s">
        <v>281</v>
      </c>
      <c r="F3980" s="6" t="s">
        <v>2988</v>
      </c>
      <c r="G3980" s="6" t="s">
        <v>4936</v>
      </c>
      <c r="H3980" s="6" t="s">
        <v>38</v>
      </c>
      <c r="I3980" s="8" t="s">
        <v>39</v>
      </c>
      <c r="J3980" s="15" t="s">
        <v>7586</v>
      </c>
      <c r="K3980" s="7" t="s">
        <v>4237</v>
      </c>
      <c r="L3980" s="19">
        <v>3650456</v>
      </c>
      <c r="M3980" s="19">
        <f t="shared" si="186"/>
        <v>3650456</v>
      </c>
      <c r="N3980" s="11">
        <f>M3980*(1+VOTOS!$P$3%)^Q3980</f>
        <v>3683188.5522907409</v>
      </c>
      <c r="O3980" s="54">
        <f t="shared" si="187"/>
        <v>3683188.5522907409</v>
      </c>
      <c r="P3980" s="103">
        <f t="shared" si="188"/>
        <v>2.4510648648798537E-5</v>
      </c>
      <c r="Q3980" s="6">
        <v>74</v>
      </c>
      <c r="R3980" s="6"/>
      <c r="S3980" s="6" t="s">
        <v>11</v>
      </c>
    </row>
    <row r="3981" spans="1:20" s="47" customFormat="1" ht="14" x14ac:dyDescent="0.15">
      <c r="A3981" s="8" t="s">
        <v>415</v>
      </c>
      <c r="B3981" s="114" t="s">
        <v>416</v>
      </c>
      <c r="C3981" s="40" t="s">
        <v>65</v>
      </c>
      <c r="D3981" s="6" t="s">
        <v>280</v>
      </c>
      <c r="E3981" s="7" t="s">
        <v>281</v>
      </c>
      <c r="F3981" s="6" t="s">
        <v>2988</v>
      </c>
      <c r="G3981" s="6" t="s">
        <v>4936</v>
      </c>
      <c r="H3981" s="6" t="s">
        <v>38</v>
      </c>
      <c r="I3981" s="8" t="s">
        <v>39</v>
      </c>
      <c r="J3981" s="15" t="s">
        <v>7586</v>
      </c>
      <c r="K3981" s="7" t="s">
        <v>2943</v>
      </c>
      <c r="L3981" s="19">
        <v>3280632</v>
      </c>
      <c r="M3981" s="19">
        <f t="shared" si="186"/>
        <v>3280632</v>
      </c>
      <c r="N3981" s="11">
        <f>M3981*(1+VOTOS!$P$3%)^Q3981</f>
        <v>3315643.3249412025</v>
      </c>
      <c r="O3981" s="54">
        <f t="shared" si="187"/>
        <v>3315643.3249412025</v>
      </c>
      <c r="P3981" s="103">
        <f t="shared" si="188"/>
        <v>2.2064732073470252E-5</v>
      </c>
      <c r="Q3981" s="6">
        <v>88</v>
      </c>
      <c r="R3981" s="6"/>
      <c r="S3981" s="6" t="s">
        <v>11</v>
      </c>
    </row>
    <row r="3982" spans="1:20" s="47" customFormat="1" ht="14" x14ac:dyDescent="0.15">
      <c r="A3982" s="8" t="s">
        <v>415</v>
      </c>
      <c r="B3982" s="114" t="s">
        <v>416</v>
      </c>
      <c r="C3982" s="40" t="s">
        <v>65</v>
      </c>
      <c r="D3982" s="6" t="s">
        <v>280</v>
      </c>
      <c r="E3982" s="7" t="s">
        <v>281</v>
      </c>
      <c r="F3982" s="6" t="s">
        <v>2988</v>
      </c>
      <c r="G3982" s="6" t="s">
        <v>4936</v>
      </c>
      <c r="H3982" s="6" t="s">
        <v>38</v>
      </c>
      <c r="I3982" s="8" t="s">
        <v>39</v>
      </c>
      <c r="J3982" s="15" t="s">
        <v>7586</v>
      </c>
      <c r="K3982" s="7" t="s">
        <v>1343</v>
      </c>
      <c r="L3982" s="19">
        <v>2810642</v>
      </c>
      <c r="M3982" s="19">
        <f t="shared" si="186"/>
        <v>2810642</v>
      </c>
      <c r="N3982" s="11">
        <f>M3982*(1+VOTOS!$P$3%)^Q3982</f>
        <v>2845438.9748064992</v>
      </c>
      <c r="O3982" s="54">
        <f t="shared" si="187"/>
        <v>2845438.9748064992</v>
      </c>
      <c r="P3982" s="103">
        <f t="shared" si="188"/>
        <v>1.8935646104705379E-5</v>
      </c>
      <c r="Q3982" s="6">
        <v>102</v>
      </c>
      <c r="R3982" s="6"/>
      <c r="S3982" s="6" t="s">
        <v>11</v>
      </c>
    </row>
    <row r="3983" spans="1:20" s="47" customFormat="1" ht="14" x14ac:dyDescent="0.15">
      <c r="A3983" s="8" t="s">
        <v>415</v>
      </c>
      <c r="B3983" s="114" t="s">
        <v>416</v>
      </c>
      <c r="C3983" s="40" t="s">
        <v>65</v>
      </c>
      <c r="D3983" s="6" t="s">
        <v>280</v>
      </c>
      <c r="E3983" s="7" t="s">
        <v>281</v>
      </c>
      <c r="F3983" s="6" t="s">
        <v>2988</v>
      </c>
      <c r="G3983" s="6" t="s">
        <v>4936</v>
      </c>
      <c r="H3983" s="6" t="s">
        <v>38</v>
      </c>
      <c r="I3983" s="8" t="s">
        <v>39</v>
      </c>
      <c r="J3983" s="15" t="s">
        <v>7586</v>
      </c>
      <c r="K3983" s="7" t="s">
        <v>2642</v>
      </c>
      <c r="L3983" s="19">
        <v>2438904</v>
      </c>
      <c r="M3983" s="19">
        <f t="shared" si="186"/>
        <v>2438904</v>
      </c>
      <c r="N3983" s="11">
        <f>M3983*(1+VOTOS!$P$3%)^Q3983</f>
        <v>2490036.5705687809</v>
      </c>
      <c r="O3983" s="54">
        <f t="shared" si="187"/>
        <v>2490036.5705687809</v>
      </c>
      <c r="P3983" s="103">
        <f t="shared" si="188"/>
        <v>1.6570536815420927E-5</v>
      </c>
      <c r="Q3983" s="6">
        <v>172</v>
      </c>
      <c r="R3983" s="6"/>
      <c r="S3983" s="6" t="s">
        <v>11</v>
      </c>
    </row>
    <row r="3984" spans="1:20" s="47" customFormat="1" ht="14" x14ac:dyDescent="0.15">
      <c r="A3984" s="8" t="s">
        <v>415</v>
      </c>
      <c r="B3984" s="114" t="s">
        <v>416</v>
      </c>
      <c r="C3984" s="40" t="s">
        <v>65</v>
      </c>
      <c r="D3984" s="6" t="s">
        <v>280</v>
      </c>
      <c r="E3984" s="7" t="s">
        <v>281</v>
      </c>
      <c r="F3984" s="6" t="s">
        <v>2988</v>
      </c>
      <c r="G3984" s="6" t="s">
        <v>4936</v>
      </c>
      <c r="H3984" s="6" t="s">
        <v>38</v>
      </c>
      <c r="I3984" s="8" t="s">
        <v>39</v>
      </c>
      <c r="J3984" s="15" t="s">
        <v>7586</v>
      </c>
      <c r="K3984" s="7" t="s">
        <v>1650</v>
      </c>
      <c r="L3984" s="19">
        <v>1486318</v>
      </c>
      <c r="M3984" s="19">
        <f t="shared" si="186"/>
        <v>1486318</v>
      </c>
      <c r="N3984" s="11">
        <f>M3984*(1+VOTOS!$P$3%)^Q3984</f>
        <v>1502180.1760880095</v>
      </c>
      <c r="O3984" s="54">
        <f t="shared" si="187"/>
        <v>1502180.1760880095</v>
      </c>
      <c r="P3984" s="103">
        <f t="shared" si="188"/>
        <v>9.9966129837105051E-6</v>
      </c>
      <c r="Q3984" s="6">
        <v>88</v>
      </c>
      <c r="R3984" s="6"/>
      <c r="S3984" s="6" t="s">
        <v>11</v>
      </c>
    </row>
    <row r="3985" spans="1:20" s="47" customFormat="1" ht="14" x14ac:dyDescent="0.15">
      <c r="A3985" s="8" t="s">
        <v>415</v>
      </c>
      <c r="B3985" s="114" t="s">
        <v>416</v>
      </c>
      <c r="C3985" s="40" t="s">
        <v>65</v>
      </c>
      <c r="D3985" s="6" t="s">
        <v>280</v>
      </c>
      <c r="E3985" s="7" t="s">
        <v>281</v>
      </c>
      <c r="F3985" s="6" t="s">
        <v>2988</v>
      </c>
      <c r="G3985" s="6" t="s">
        <v>4936</v>
      </c>
      <c r="H3985" s="6" t="s">
        <v>38</v>
      </c>
      <c r="I3985" s="8" t="s">
        <v>39</v>
      </c>
      <c r="J3985" s="15" t="s">
        <v>7586</v>
      </c>
      <c r="K3985" s="7" t="s">
        <v>2095</v>
      </c>
      <c r="L3985" s="19">
        <v>1365650</v>
      </c>
      <c r="M3985" s="19">
        <f t="shared" si="186"/>
        <v>1365650</v>
      </c>
      <c r="N3985" s="11">
        <f>M3985*(1+VOTOS!$P$3%)^Q3985</f>
        <v>1382557.3431068403</v>
      </c>
      <c r="O3985" s="54">
        <f t="shared" si="187"/>
        <v>1382557.3431068403</v>
      </c>
      <c r="P3985" s="103">
        <f t="shared" si="188"/>
        <v>9.2005545718347994E-6</v>
      </c>
      <c r="Q3985" s="6">
        <v>102</v>
      </c>
      <c r="R3985" s="6"/>
      <c r="S3985" s="6" t="s">
        <v>11</v>
      </c>
    </row>
    <row r="3986" spans="1:20" s="47" customFormat="1" ht="14" x14ac:dyDescent="0.15">
      <c r="A3986" s="8" t="s">
        <v>5234</v>
      </c>
      <c r="B3986" s="114" t="s">
        <v>416</v>
      </c>
      <c r="C3986" s="40" t="s">
        <v>65</v>
      </c>
      <c r="D3986" s="6" t="s">
        <v>990</v>
      </c>
      <c r="E3986" s="7" t="s">
        <v>991</v>
      </c>
      <c r="F3986" s="6" t="s">
        <v>5273</v>
      </c>
      <c r="G3986" s="6" t="s">
        <v>4936</v>
      </c>
      <c r="H3986" s="6" t="s">
        <v>38</v>
      </c>
      <c r="I3986" s="8" t="s">
        <v>39</v>
      </c>
      <c r="J3986" s="8" t="s">
        <v>7586</v>
      </c>
      <c r="K3986" s="7" t="s">
        <v>5274</v>
      </c>
      <c r="L3986" s="19">
        <v>4867759.5</v>
      </c>
      <c r="M3986" s="19">
        <f t="shared" ref="M3986:M4049" si="189">+IF(Q3986&gt;0,L3986,0)</f>
        <v>0</v>
      </c>
      <c r="N3986" s="11">
        <f>M3986*(1+VOTOS!$P$3%)^Q3986</f>
        <v>0</v>
      </c>
      <c r="O3986" s="54">
        <f t="shared" si="187"/>
        <v>4867759.5</v>
      </c>
      <c r="P3986" s="103">
        <f t="shared" si="188"/>
        <v>3.2393655963430322E-5</v>
      </c>
      <c r="Q3986" s="6">
        <v>0</v>
      </c>
      <c r="R3986" s="6"/>
      <c r="S3986" s="6" t="s">
        <v>93</v>
      </c>
    </row>
    <row r="3987" spans="1:20" s="47" customFormat="1" ht="14" x14ac:dyDescent="0.15">
      <c r="A3987" s="8" t="s">
        <v>415</v>
      </c>
      <c r="B3987" s="114" t="s">
        <v>416</v>
      </c>
      <c r="C3987" s="40" t="s">
        <v>65</v>
      </c>
      <c r="D3987" s="6" t="s">
        <v>1599</v>
      </c>
      <c r="E3987" s="7" t="s">
        <v>1600</v>
      </c>
      <c r="F3987" s="6" t="s">
        <v>2989</v>
      </c>
      <c r="G3987" s="6" t="s">
        <v>2990</v>
      </c>
      <c r="H3987" s="6" t="s">
        <v>38</v>
      </c>
      <c r="I3987" s="8" t="s">
        <v>39</v>
      </c>
      <c r="J3987" s="15" t="s">
        <v>7586</v>
      </c>
      <c r="K3987" s="7" t="s">
        <v>2991</v>
      </c>
      <c r="L3987" s="19">
        <v>987015</v>
      </c>
      <c r="M3987" s="19">
        <f t="shared" si="189"/>
        <v>987015</v>
      </c>
      <c r="N3987" s="11">
        <f>M3987*(1+VOTOS!$P$3%)^Q3987</f>
        <v>988206.3706612041</v>
      </c>
      <c r="O3987" s="54">
        <f t="shared" si="187"/>
        <v>988206.3706612041</v>
      </c>
      <c r="P3987" s="103">
        <f t="shared" si="188"/>
        <v>6.5762528309110477E-6</v>
      </c>
      <c r="Q3987" s="48">
        <v>10</v>
      </c>
      <c r="R3987" s="48"/>
      <c r="S3987" s="48" t="s">
        <v>11</v>
      </c>
      <c r="T3987" s="75"/>
    </row>
    <row r="3988" spans="1:20" s="47" customFormat="1" ht="14" x14ac:dyDescent="0.15">
      <c r="A3988" s="8" t="s">
        <v>415</v>
      </c>
      <c r="B3988" s="114" t="s">
        <v>416</v>
      </c>
      <c r="C3988" s="40" t="s">
        <v>65</v>
      </c>
      <c r="D3988" s="6" t="s">
        <v>1599</v>
      </c>
      <c r="E3988" s="7" t="s">
        <v>1600</v>
      </c>
      <c r="F3988" s="6" t="s">
        <v>2989</v>
      </c>
      <c r="G3988" s="6" t="s">
        <v>2990</v>
      </c>
      <c r="H3988" s="6" t="s">
        <v>38</v>
      </c>
      <c r="I3988" s="8" t="s">
        <v>39</v>
      </c>
      <c r="J3988" s="15" t="s">
        <v>7586</v>
      </c>
      <c r="K3988" s="7" t="s">
        <v>2825</v>
      </c>
      <c r="L3988" s="19">
        <v>392700</v>
      </c>
      <c r="M3988" s="19">
        <f t="shared" si="189"/>
        <v>0</v>
      </c>
      <c r="N3988" s="11">
        <f>M3988*(1+VOTOS!$P$3%)^Q3988</f>
        <v>0</v>
      </c>
      <c r="O3988" s="54">
        <f t="shared" si="187"/>
        <v>392700</v>
      </c>
      <c r="P3988" s="103">
        <f t="shared" si="188"/>
        <v>2.613314954619078E-6</v>
      </c>
      <c r="Q3988" s="6">
        <v>0</v>
      </c>
      <c r="R3988" s="6"/>
      <c r="S3988" s="6" t="s">
        <v>11</v>
      </c>
      <c r="T3988" s="75"/>
    </row>
    <row r="3989" spans="1:20" s="47" customFormat="1" ht="14" x14ac:dyDescent="0.15">
      <c r="A3989" s="8" t="s">
        <v>415</v>
      </c>
      <c r="B3989" s="114" t="s">
        <v>416</v>
      </c>
      <c r="C3989" s="40" t="s">
        <v>65</v>
      </c>
      <c r="D3989" s="6" t="s">
        <v>844</v>
      </c>
      <c r="E3989" s="7" t="s">
        <v>845</v>
      </c>
      <c r="F3989" s="6" t="s">
        <v>2992</v>
      </c>
      <c r="G3989" s="6" t="s">
        <v>5224</v>
      </c>
      <c r="H3989" s="6" t="s">
        <v>38</v>
      </c>
      <c r="I3989" s="8" t="s">
        <v>39</v>
      </c>
      <c r="J3989" s="15" t="s">
        <v>7586</v>
      </c>
      <c r="K3989" s="7" t="s">
        <v>2993</v>
      </c>
      <c r="L3989" s="19">
        <v>6969000</v>
      </c>
      <c r="M3989" s="19">
        <f t="shared" si="189"/>
        <v>6969000</v>
      </c>
      <c r="N3989" s="11">
        <f>M3989*(1+VOTOS!$P$3%)^Q3989</f>
        <v>7079150.0675207842</v>
      </c>
      <c r="O3989" s="54">
        <f t="shared" si="187"/>
        <v>7079150.0675207842</v>
      </c>
      <c r="P3989" s="103">
        <f t="shared" si="188"/>
        <v>4.7109877100699571E-5</v>
      </c>
      <c r="Q3989" s="48">
        <v>130</v>
      </c>
      <c r="R3989" s="48"/>
      <c r="S3989" s="48" t="s">
        <v>11</v>
      </c>
      <c r="T3989" s="75"/>
    </row>
    <row r="3990" spans="1:20" s="47" customFormat="1" ht="14" x14ac:dyDescent="0.15">
      <c r="A3990" s="8" t="s">
        <v>415</v>
      </c>
      <c r="B3990" s="114" t="s">
        <v>416</v>
      </c>
      <c r="C3990" s="40" t="s">
        <v>65</v>
      </c>
      <c r="D3990" s="6" t="s">
        <v>1391</v>
      </c>
      <c r="E3990" s="7" t="s">
        <v>1392</v>
      </c>
      <c r="F3990" s="6" t="s">
        <v>2994</v>
      </c>
      <c r="G3990" s="6" t="s">
        <v>102</v>
      </c>
      <c r="H3990" s="6" t="s">
        <v>38</v>
      </c>
      <c r="I3990" s="8" t="s">
        <v>39</v>
      </c>
      <c r="J3990" s="15" t="s">
        <v>7586</v>
      </c>
      <c r="K3990" s="7" t="s">
        <v>2995</v>
      </c>
      <c r="L3990" s="19">
        <v>1833751</v>
      </c>
      <c r="M3990" s="19">
        <f t="shared" si="189"/>
        <v>1833751</v>
      </c>
      <c r="N3990" s="11">
        <f>M3990*(1+VOTOS!$P$3%)^Q3990</f>
        <v>1841065.4250319055</v>
      </c>
      <c r="O3990" s="54">
        <f t="shared" si="187"/>
        <v>1841065.4250319055</v>
      </c>
      <c r="P3990" s="103">
        <f t="shared" si="188"/>
        <v>1.2251804959684258E-5</v>
      </c>
      <c r="Q3990" s="48">
        <v>33</v>
      </c>
      <c r="R3990" s="48"/>
      <c r="S3990" s="48" t="s">
        <v>11</v>
      </c>
      <c r="T3990" s="75"/>
    </row>
    <row r="3991" spans="1:20" s="47" customFormat="1" ht="14" x14ac:dyDescent="0.15">
      <c r="A3991" s="8" t="s">
        <v>5234</v>
      </c>
      <c r="B3991" s="114" t="s">
        <v>416</v>
      </c>
      <c r="C3991" s="40" t="s">
        <v>88</v>
      </c>
      <c r="D3991" s="6" t="s">
        <v>1424</v>
      </c>
      <c r="E3991" s="7" t="s">
        <v>1425</v>
      </c>
      <c r="F3991" s="6" t="s">
        <v>5255</v>
      </c>
      <c r="G3991" s="6" t="s">
        <v>5224</v>
      </c>
      <c r="H3991" s="6" t="s">
        <v>38</v>
      </c>
      <c r="I3991" s="8" t="s">
        <v>39</v>
      </c>
      <c r="J3991" s="15" t="s">
        <v>7587</v>
      </c>
      <c r="K3991" s="7" t="s">
        <v>4843</v>
      </c>
      <c r="L3991" s="19">
        <v>1676284.4745999984</v>
      </c>
      <c r="M3991" s="19">
        <f t="shared" si="189"/>
        <v>0</v>
      </c>
      <c r="N3991" s="11">
        <f>M3991*(1+VOTOS!$P$3%)^Q3991</f>
        <v>0</v>
      </c>
      <c r="O3991" s="54">
        <f t="shared" si="187"/>
        <v>1676284.4745999984</v>
      </c>
      <c r="P3991" s="103">
        <f t="shared" si="188"/>
        <v>1.1155231183264478E-5</v>
      </c>
      <c r="Q3991" s="6">
        <v>0</v>
      </c>
      <c r="R3991" s="6"/>
      <c r="S3991" s="6" t="s">
        <v>89</v>
      </c>
    </row>
    <row r="3992" spans="1:20" s="47" customFormat="1" ht="14" x14ac:dyDescent="0.15">
      <c r="A3992" s="14" t="s">
        <v>5234</v>
      </c>
      <c r="B3992" s="115" t="s">
        <v>416</v>
      </c>
      <c r="C3992" s="40" t="s">
        <v>65</v>
      </c>
      <c r="D3992" s="12" t="s">
        <v>1405</v>
      </c>
      <c r="E3992" s="51" t="s">
        <v>1406</v>
      </c>
      <c r="F3992" s="14" t="s">
        <v>5958</v>
      </c>
      <c r="G3992" s="14" t="s">
        <v>37</v>
      </c>
      <c r="H3992" s="14" t="s">
        <v>38</v>
      </c>
      <c r="I3992" s="14" t="s">
        <v>39</v>
      </c>
      <c r="J3992" s="15" t="s">
        <v>7586</v>
      </c>
      <c r="K3992" s="52" t="s">
        <v>5959</v>
      </c>
      <c r="L3992" s="109">
        <v>1767745.5</v>
      </c>
      <c r="M3992" s="19">
        <f t="shared" si="189"/>
        <v>1767745.5</v>
      </c>
      <c r="N3992" s="11">
        <f>M3992*(1+VOTOS!$P$3%)^Q3992</f>
        <v>1772443.142989608</v>
      </c>
      <c r="O3992" s="54">
        <f t="shared" si="187"/>
        <v>1772443.142989608</v>
      </c>
      <c r="P3992" s="103">
        <f t="shared" si="188"/>
        <v>1.1795141766709406E-5</v>
      </c>
      <c r="Q3992" s="6">
        <v>22</v>
      </c>
      <c r="R3992" s="6"/>
      <c r="S3992" s="6" t="s">
        <v>7</v>
      </c>
    </row>
    <row r="3993" spans="1:20" s="47" customFormat="1" ht="14" x14ac:dyDescent="0.15">
      <c r="A3993" s="14" t="s">
        <v>5234</v>
      </c>
      <c r="B3993" s="115" t="s">
        <v>416</v>
      </c>
      <c r="C3993" s="40" t="s">
        <v>65</v>
      </c>
      <c r="D3993" s="12" t="s">
        <v>1955</v>
      </c>
      <c r="E3993" s="51" t="s">
        <v>1956</v>
      </c>
      <c r="F3993" s="14" t="s">
        <v>6096</v>
      </c>
      <c r="G3993" s="14" t="s">
        <v>37</v>
      </c>
      <c r="H3993" s="14" t="s">
        <v>38</v>
      </c>
      <c r="I3993" s="14" t="s">
        <v>39</v>
      </c>
      <c r="J3993" s="15" t="s">
        <v>7586</v>
      </c>
      <c r="K3993" s="52" t="s">
        <v>4816</v>
      </c>
      <c r="L3993" s="109">
        <v>2822.5</v>
      </c>
      <c r="M3993" s="19">
        <f t="shared" si="189"/>
        <v>0</v>
      </c>
      <c r="N3993" s="11">
        <f>M3993*(1+VOTOS!$P$3%)^Q3993</f>
        <v>0</v>
      </c>
      <c r="O3993" s="54">
        <f t="shared" si="187"/>
        <v>2822.5</v>
      </c>
      <c r="P3993" s="103">
        <f t="shared" si="188"/>
        <v>1.8782993275814486E-8</v>
      </c>
      <c r="Q3993" s="6">
        <v>0</v>
      </c>
      <c r="R3993" s="6"/>
      <c r="S3993" s="6" t="s">
        <v>7</v>
      </c>
      <c r="T3993" s="75"/>
    </row>
    <row r="3994" spans="1:20" s="47" customFormat="1" ht="14" x14ac:dyDescent="0.15">
      <c r="A3994" s="8" t="s">
        <v>415</v>
      </c>
      <c r="B3994" s="114" t="s">
        <v>416</v>
      </c>
      <c r="C3994" s="40" t="s">
        <v>65</v>
      </c>
      <c r="D3994" s="6" t="s">
        <v>1942</v>
      </c>
      <c r="E3994" s="7" t="s">
        <v>1943</v>
      </c>
      <c r="F3994" s="6" t="s">
        <v>2996</v>
      </c>
      <c r="G3994" s="6" t="s">
        <v>68</v>
      </c>
      <c r="H3994" s="6" t="s">
        <v>38</v>
      </c>
      <c r="I3994" s="8" t="s">
        <v>39</v>
      </c>
      <c r="J3994" s="15" t="s">
        <v>7586</v>
      </c>
      <c r="K3994" s="7" t="s">
        <v>2997</v>
      </c>
      <c r="L3994" s="19">
        <v>20000</v>
      </c>
      <c r="M3994" s="19">
        <f t="shared" si="189"/>
        <v>20000</v>
      </c>
      <c r="N3994" s="11">
        <f>M3994*(1+VOTOS!$P$3%)^Q3994</f>
        <v>20387.311085758505</v>
      </c>
      <c r="O3994" s="54">
        <f t="shared" si="187"/>
        <v>20387.311085758505</v>
      </c>
      <c r="P3994" s="103">
        <f t="shared" si="188"/>
        <v>1.3567217964065195E-7</v>
      </c>
      <c r="Q3994" s="6">
        <v>159</v>
      </c>
      <c r="R3994" s="6"/>
      <c r="S3994" s="6" t="s">
        <v>11</v>
      </c>
      <c r="T3994" s="75"/>
    </row>
    <row r="3995" spans="1:20" s="47" customFormat="1" ht="14" x14ac:dyDescent="0.15">
      <c r="A3995" s="14" t="s">
        <v>5234</v>
      </c>
      <c r="B3995" s="115" t="s">
        <v>416</v>
      </c>
      <c r="C3995" s="40" t="s">
        <v>65</v>
      </c>
      <c r="D3995" s="12" t="s">
        <v>368</v>
      </c>
      <c r="E3995" s="51" t="s">
        <v>369</v>
      </c>
      <c r="F3995" s="14" t="s">
        <v>5893</v>
      </c>
      <c r="G3995" s="14" t="s">
        <v>37</v>
      </c>
      <c r="H3995" s="14" t="s">
        <v>38</v>
      </c>
      <c r="I3995" s="14" t="s">
        <v>39</v>
      </c>
      <c r="J3995" s="15" t="s">
        <v>7586</v>
      </c>
      <c r="K3995" s="52" t="s">
        <v>5894</v>
      </c>
      <c r="L3995" s="109">
        <v>34009143</v>
      </c>
      <c r="M3995" s="19">
        <f t="shared" si="189"/>
        <v>34009143</v>
      </c>
      <c r="N3995" s="11">
        <f>M3995*(1+VOTOS!$P$3%)^Q3995</f>
        <v>34860656.873164281</v>
      </c>
      <c r="O3995" s="54">
        <f t="shared" si="187"/>
        <v>34860656.873164281</v>
      </c>
      <c r="P3995" s="103">
        <f t="shared" si="188"/>
        <v>2.3198847958870529E-4</v>
      </c>
      <c r="Q3995" s="6">
        <v>205</v>
      </c>
      <c r="R3995" s="6"/>
      <c r="S3995" s="6" t="s">
        <v>7</v>
      </c>
      <c r="T3995" s="75"/>
    </row>
    <row r="3996" spans="1:20" s="47" customFormat="1" ht="14" x14ac:dyDescent="0.15">
      <c r="A3996" s="8" t="s">
        <v>415</v>
      </c>
      <c r="B3996" s="114" t="s">
        <v>416</v>
      </c>
      <c r="C3996" s="40" t="s">
        <v>65</v>
      </c>
      <c r="D3996" s="6" t="s">
        <v>134</v>
      </c>
      <c r="E3996" s="7" t="s">
        <v>135</v>
      </c>
      <c r="F3996" s="6" t="s">
        <v>4880</v>
      </c>
      <c r="G3996" s="6" t="s">
        <v>5224</v>
      </c>
      <c r="H3996" s="6" t="s">
        <v>38</v>
      </c>
      <c r="I3996" s="8" t="s">
        <v>39</v>
      </c>
      <c r="J3996" s="15" t="s">
        <v>7586</v>
      </c>
      <c r="K3996" s="7" t="s">
        <v>4210</v>
      </c>
      <c r="L3996" s="19">
        <v>234281298</v>
      </c>
      <c r="M3996" s="19">
        <f t="shared" si="189"/>
        <v>234281298</v>
      </c>
      <c r="N3996" s="11">
        <f>M3996*(1+VOTOS!$P$3%)^Q3996</f>
        <v>240495068.45019725</v>
      </c>
      <c r="O3996" s="54">
        <f t="shared" si="187"/>
        <v>240495068.45019725</v>
      </c>
      <c r="P3996" s="103">
        <f t="shared" si="188"/>
        <v>1.6004312678712487E-3</v>
      </c>
      <c r="Q3996" s="6">
        <v>217</v>
      </c>
      <c r="R3996" s="6"/>
      <c r="S3996" s="6" t="s">
        <v>11</v>
      </c>
      <c r="T3996" s="75"/>
    </row>
    <row r="3997" spans="1:20" s="47" customFormat="1" ht="14" x14ac:dyDescent="0.15">
      <c r="A3997" s="8" t="s">
        <v>415</v>
      </c>
      <c r="B3997" s="114" t="s">
        <v>416</v>
      </c>
      <c r="C3997" s="40" t="s">
        <v>65</v>
      </c>
      <c r="D3997" s="6" t="s">
        <v>1772</v>
      </c>
      <c r="E3997" s="7" t="s">
        <v>1773</v>
      </c>
      <c r="F3997" s="6" t="s">
        <v>2998</v>
      </c>
      <c r="G3997" s="6" t="s">
        <v>4936</v>
      </c>
      <c r="H3997" s="6" t="s">
        <v>38</v>
      </c>
      <c r="I3997" s="8" t="s">
        <v>39</v>
      </c>
      <c r="J3997" s="15" t="s">
        <v>7586</v>
      </c>
      <c r="K3997" s="7" t="s">
        <v>2999</v>
      </c>
      <c r="L3997" s="19">
        <v>466480</v>
      </c>
      <c r="M3997" s="19">
        <f t="shared" si="189"/>
        <v>0</v>
      </c>
      <c r="N3997" s="11">
        <f>M3997*(1+VOTOS!$P$3%)^Q3997</f>
        <v>0</v>
      </c>
      <c r="O3997" s="54">
        <f t="shared" si="187"/>
        <v>466480</v>
      </c>
      <c r="P3997" s="103">
        <f t="shared" si="188"/>
        <v>3.1043014006384202E-6</v>
      </c>
      <c r="Q3997" s="6">
        <v>0</v>
      </c>
      <c r="R3997" s="6"/>
      <c r="S3997" s="6" t="s">
        <v>11</v>
      </c>
    </row>
    <row r="3998" spans="1:20" s="47" customFormat="1" ht="14" x14ac:dyDescent="0.15">
      <c r="A3998" s="8" t="s">
        <v>415</v>
      </c>
      <c r="B3998" s="114" t="s">
        <v>416</v>
      </c>
      <c r="C3998" s="40" t="s">
        <v>65</v>
      </c>
      <c r="D3998" s="6" t="s">
        <v>808</v>
      </c>
      <c r="E3998" s="7" t="s">
        <v>809</v>
      </c>
      <c r="F3998" s="6" t="s">
        <v>3000</v>
      </c>
      <c r="G3998" s="6" t="s">
        <v>5224</v>
      </c>
      <c r="H3998" s="6" t="s">
        <v>38</v>
      </c>
      <c r="I3998" s="8" t="s">
        <v>39</v>
      </c>
      <c r="J3998" s="15" t="s">
        <v>7586</v>
      </c>
      <c r="K3998" s="7" t="s">
        <v>3001</v>
      </c>
      <c r="L3998" s="19">
        <v>7536590</v>
      </c>
      <c r="M3998" s="19">
        <f t="shared" si="189"/>
        <v>7536590</v>
      </c>
      <c r="N3998" s="11">
        <f>M3998*(1+VOTOS!$P$3%)^Q3998</f>
        <v>7715045.3200889854</v>
      </c>
      <c r="O3998" s="54">
        <f t="shared" si="187"/>
        <v>7715045.3200889854</v>
      </c>
      <c r="P3998" s="103">
        <f t="shared" si="188"/>
        <v>5.1341592336522735E-5</v>
      </c>
      <c r="Q3998" s="6">
        <v>194</v>
      </c>
      <c r="R3998" s="6"/>
      <c r="S3998" s="6" t="s">
        <v>11</v>
      </c>
    </row>
    <row r="3999" spans="1:20" s="47" customFormat="1" ht="14" x14ac:dyDescent="0.15">
      <c r="A3999" s="14" t="s">
        <v>5234</v>
      </c>
      <c r="B3999" s="115" t="s">
        <v>416</v>
      </c>
      <c r="C3999" s="40" t="s">
        <v>65</v>
      </c>
      <c r="D3999" s="12" t="s">
        <v>951</v>
      </c>
      <c r="E3999" s="51" t="s">
        <v>952</v>
      </c>
      <c r="F3999" s="14" t="s">
        <v>6124</v>
      </c>
      <c r="G3999" s="14" t="s">
        <v>37</v>
      </c>
      <c r="H3999" s="14" t="s">
        <v>38</v>
      </c>
      <c r="I3999" s="14" t="s">
        <v>39</v>
      </c>
      <c r="J3999" s="15" t="s">
        <v>7586</v>
      </c>
      <c r="K3999" s="52" t="s">
        <v>1346</v>
      </c>
      <c r="L3999" s="109">
        <v>813345.5</v>
      </c>
      <c r="M3999" s="19">
        <f t="shared" si="189"/>
        <v>0</v>
      </c>
      <c r="N3999" s="11">
        <f>M3999*(1+VOTOS!$P$3%)^Q3999</f>
        <v>0</v>
      </c>
      <c r="O3999" s="54">
        <f t="shared" si="187"/>
        <v>813345.5</v>
      </c>
      <c r="P3999" s="103">
        <f t="shared" si="188"/>
        <v>5.4125998431936123E-6</v>
      </c>
      <c r="Q3999" s="6">
        <v>0</v>
      </c>
      <c r="R3999" s="6"/>
      <c r="S3999" s="6" t="s">
        <v>7</v>
      </c>
      <c r="T3999" s="75"/>
    </row>
    <row r="4000" spans="1:20" s="47" customFormat="1" ht="14" x14ac:dyDescent="0.15">
      <c r="A4000" s="14" t="s">
        <v>5234</v>
      </c>
      <c r="B4000" s="115" t="s">
        <v>416</v>
      </c>
      <c r="C4000" s="40" t="s">
        <v>65</v>
      </c>
      <c r="D4000" s="12" t="s">
        <v>951</v>
      </c>
      <c r="E4000" s="51" t="s">
        <v>952</v>
      </c>
      <c r="F4000" s="14" t="s">
        <v>6124</v>
      </c>
      <c r="G4000" s="14" t="s">
        <v>37</v>
      </c>
      <c r="H4000" s="14" t="s">
        <v>38</v>
      </c>
      <c r="I4000" s="14" t="s">
        <v>39</v>
      </c>
      <c r="J4000" s="15" t="s">
        <v>7586</v>
      </c>
      <c r="K4000" s="52" t="s">
        <v>1837</v>
      </c>
      <c r="L4000" s="109">
        <v>721615.5</v>
      </c>
      <c r="M4000" s="19">
        <f t="shared" si="189"/>
        <v>0</v>
      </c>
      <c r="N4000" s="11">
        <f>M4000*(1+VOTOS!$P$3%)^Q4000</f>
        <v>0</v>
      </c>
      <c r="O4000" s="54">
        <f t="shared" si="187"/>
        <v>721615.5</v>
      </c>
      <c r="P4000" s="103">
        <f t="shared" si="188"/>
        <v>4.8021608801500467E-6</v>
      </c>
      <c r="Q4000" s="6">
        <v>0</v>
      </c>
      <c r="R4000" s="6"/>
      <c r="S4000" s="6" t="s">
        <v>7</v>
      </c>
      <c r="T4000" s="75"/>
    </row>
    <row r="4001" spans="1:20" s="47" customFormat="1" ht="14" x14ac:dyDescent="0.15">
      <c r="A4001" s="14" t="s">
        <v>5234</v>
      </c>
      <c r="B4001" s="115" t="s">
        <v>416</v>
      </c>
      <c r="C4001" s="40" t="s">
        <v>65</v>
      </c>
      <c r="D4001" s="12" t="s">
        <v>951</v>
      </c>
      <c r="E4001" s="51" t="s">
        <v>952</v>
      </c>
      <c r="F4001" s="14" t="s">
        <v>6124</v>
      </c>
      <c r="G4001" s="14" t="s">
        <v>37</v>
      </c>
      <c r="H4001" s="14" t="s">
        <v>38</v>
      </c>
      <c r="I4001" s="14" t="s">
        <v>39</v>
      </c>
      <c r="J4001" s="15" t="s">
        <v>7586</v>
      </c>
      <c r="K4001" s="52" t="s">
        <v>3080</v>
      </c>
      <c r="L4001" s="109">
        <v>700661</v>
      </c>
      <c r="M4001" s="19">
        <f t="shared" si="189"/>
        <v>0</v>
      </c>
      <c r="N4001" s="11">
        <f>M4001*(1+VOTOS!$P$3%)^Q4001</f>
        <v>0</v>
      </c>
      <c r="O4001" s="54">
        <f t="shared" si="187"/>
        <v>700661</v>
      </c>
      <c r="P4001" s="103">
        <f t="shared" si="188"/>
        <v>4.6627142078389555E-6</v>
      </c>
      <c r="Q4001" s="6">
        <v>0</v>
      </c>
      <c r="R4001" s="6"/>
      <c r="S4001" s="6" t="s">
        <v>7</v>
      </c>
      <c r="T4001" s="75"/>
    </row>
    <row r="4002" spans="1:20" s="47" customFormat="1" ht="14" x14ac:dyDescent="0.15">
      <c r="A4002" s="14" t="s">
        <v>5234</v>
      </c>
      <c r="B4002" s="115" t="s">
        <v>416</v>
      </c>
      <c r="C4002" s="40" t="s">
        <v>65</v>
      </c>
      <c r="D4002" s="12" t="s">
        <v>951</v>
      </c>
      <c r="E4002" s="51" t="s">
        <v>952</v>
      </c>
      <c r="F4002" s="14" t="s">
        <v>6124</v>
      </c>
      <c r="G4002" s="14" t="s">
        <v>37</v>
      </c>
      <c r="H4002" s="14" t="s">
        <v>38</v>
      </c>
      <c r="I4002" s="14" t="s">
        <v>39</v>
      </c>
      <c r="J4002" s="15" t="s">
        <v>7586</v>
      </c>
      <c r="K4002" s="52" t="s">
        <v>1335</v>
      </c>
      <c r="L4002" s="109">
        <v>610012</v>
      </c>
      <c r="M4002" s="19">
        <f t="shared" si="189"/>
        <v>0</v>
      </c>
      <c r="N4002" s="11">
        <f>M4002*(1+VOTOS!$P$3%)^Q4002</f>
        <v>0</v>
      </c>
      <c r="O4002" s="54">
        <f t="shared" si="187"/>
        <v>610012</v>
      </c>
      <c r="P4002" s="103">
        <f t="shared" si="188"/>
        <v>4.0594690147621419E-6</v>
      </c>
      <c r="Q4002" s="6">
        <v>0</v>
      </c>
      <c r="R4002" s="6"/>
      <c r="S4002" s="6" t="s">
        <v>7</v>
      </c>
      <c r="T4002" s="75"/>
    </row>
    <row r="4003" spans="1:20" s="47" customFormat="1" ht="14" x14ac:dyDescent="0.15">
      <c r="A4003" s="14" t="s">
        <v>5234</v>
      </c>
      <c r="B4003" s="115" t="s">
        <v>416</v>
      </c>
      <c r="C4003" s="40" t="s">
        <v>65</v>
      </c>
      <c r="D4003" s="12" t="s">
        <v>951</v>
      </c>
      <c r="E4003" s="51" t="s">
        <v>952</v>
      </c>
      <c r="F4003" s="14" t="s">
        <v>6124</v>
      </c>
      <c r="G4003" s="14" t="s">
        <v>37</v>
      </c>
      <c r="H4003" s="14" t="s">
        <v>38</v>
      </c>
      <c r="I4003" s="14" t="s">
        <v>39</v>
      </c>
      <c r="J4003" s="15" t="s">
        <v>7586</v>
      </c>
      <c r="K4003" s="52" t="s">
        <v>4074</v>
      </c>
      <c r="L4003" s="109">
        <v>604874.5</v>
      </c>
      <c r="M4003" s="19">
        <f t="shared" si="189"/>
        <v>0</v>
      </c>
      <c r="N4003" s="11">
        <f>M4003*(1+VOTOS!$P$3%)^Q4003</f>
        <v>0</v>
      </c>
      <c r="O4003" s="54">
        <f t="shared" si="187"/>
        <v>604874.5</v>
      </c>
      <c r="P4003" s="103">
        <f t="shared" si="188"/>
        <v>4.0252803068951814E-6</v>
      </c>
      <c r="Q4003" s="6">
        <v>0</v>
      </c>
      <c r="R4003" s="6"/>
      <c r="S4003" s="6" t="s">
        <v>7</v>
      </c>
      <c r="T4003" s="75"/>
    </row>
    <row r="4004" spans="1:20" s="47" customFormat="1" ht="14" x14ac:dyDescent="0.15">
      <c r="A4004" s="14" t="s">
        <v>5234</v>
      </c>
      <c r="B4004" s="115" t="s">
        <v>416</v>
      </c>
      <c r="C4004" s="40" t="s">
        <v>65</v>
      </c>
      <c r="D4004" s="12" t="s">
        <v>951</v>
      </c>
      <c r="E4004" s="51" t="s">
        <v>952</v>
      </c>
      <c r="F4004" s="14" t="s">
        <v>6124</v>
      </c>
      <c r="G4004" s="14" t="s">
        <v>37</v>
      </c>
      <c r="H4004" s="14" t="s">
        <v>38</v>
      </c>
      <c r="I4004" s="14" t="s">
        <v>39</v>
      </c>
      <c r="J4004" s="15" t="s">
        <v>7586</v>
      </c>
      <c r="K4004" s="52" t="s">
        <v>2642</v>
      </c>
      <c r="L4004" s="109">
        <v>498559</v>
      </c>
      <c r="M4004" s="19">
        <f t="shared" si="189"/>
        <v>0</v>
      </c>
      <c r="N4004" s="11">
        <f>M4004*(1+VOTOS!$P$3%)^Q4004</f>
        <v>0</v>
      </c>
      <c r="O4004" s="54">
        <f t="shared" si="187"/>
        <v>498559</v>
      </c>
      <c r="P4004" s="103">
        <f t="shared" si="188"/>
        <v>3.3177786871910696E-6</v>
      </c>
      <c r="Q4004" s="6">
        <v>0</v>
      </c>
      <c r="R4004" s="6"/>
      <c r="S4004" s="6" t="s">
        <v>7</v>
      </c>
      <c r="T4004" s="75"/>
    </row>
    <row r="4005" spans="1:20" s="47" customFormat="1" ht="14" x14ac:dyDescent="0.15">
      <c r="A4005" s="14" t="s">
        <v>5234</v>
      </c>
      <c r="B4005" s="115" t="s">
        <v>416</v>
      </c>
      <c r="C4005" s="40" t="s">
        <v>65</v>
      </c>
      <c r="D4005" s="12" t="s">
        <v>951</v>
      </c>
      <c r="E4005" s="51" t="s">
        <v>952</v>
      </c>
      <c r="F4005" s="14" t="s">
        <v>6124</v>
      </c>
      <c r="G4005" s="14" t="s">
        <v>37</v>
      </c>
      <c r="H4005" s="14" t="s">
        <v>38</v>
      </c>
      <c r="I4005" s="14" t="s">
        <v>39</v>
      </c>
      <c r="J4005" s="15" t="s">
        <v>7586</v>
      </c>
      <c r="K4005" s="52" t="s">
        <v>1345</v>
      </c>
      <c r="L4005" s="109">
        <v>483825</v>
      </c>
      <c r="M4005" s="19">
        <f t="shared" si="189"/>
        <v>0</v>
      </c>
      <c r="N4005" s="11">
        <f>M4005*(1+VOTOS!$P$3%)^Q4005</f>
        <v>0</v>
      </c>
      <c r="O4005" s="54">
        <f t="shared" si="187"/>
        <v>483825</v>
      </c>
      <c r="P4005" s="103">
        <f t="shared" si="188"/>
        <v>3.2197278021863393E-6</v>
      </c>
      <c r="Q4005" s="6">
        <v>0</v>
      </c>
      <c r="R4005" s="6"/>
      <c r="S4005" s="6" t="s">
        <v>7</v>
      </c>
      <c r="T4005" s="75"/>
    </row>
    <row r="4006" spans="1:20" s="47" customFormat="1" ht="14" x14ac:dyDescent="0.15">
      <c r="A4006" s="14" t="s">
        <v>5234</v>
      </c>
      <c r="B4006" s="115" t="s">
        <v>416</v>
      </c>
      <c r="C4006" s="40" t="s">
        <v>65</v>
      </c>
      <c r="D4006" s="12" t="s">
        <v>951</v>
      </c>
      <c r="E4006" s="51" t="s">
        <v>952</v>
      </c>
      <c r="F4006" s="14" t="s">
        <v>6124</v>
      </c>
      <c r="G4006" s="14" t="s">
        <v>37</v>
      </c>
      <c r="H4006" s="14" t="s">
        <v>38</v>
      </c>
      <c r="I4006" s="14" t="s">
        <v>39</v>
      </c>
      <c r="J4006" s="15" t="s">
        <v>7586</v>
      </c>
      <c r="K4006" s="52" t="s">
        <v>4006</v>
      </c>
      <c r="L4006" s="109">
        <v>385661</v>
      </c>
      <c r="M4006" s="19">
        <f t="shared" si="189"/>
        <v>0</v>
      </c>
      <c r="N4006" s="11">
        <f>M4006*(1+VOTOS!$P$3%)^Q4006</f>
        <v>0</v>
      </c>
      <c r="O4006" s="54">
        <f t="shared" si="187"/>
        <v>385661</v>
      </c>
      <c r="P4006" s="103">
        <f t="shared" si="188"/>
        <v>2.5664722656311391E-6</v>
      </c>
      <c r="Q4006" s="6">
        <v>0</v>
      </c>
      <c r="R4006" s="6"/>
      <c r="S4006" s="6" t="s">
        <v>7</v>
      </c>
      <c r="T4006" s="75"/>
    </row>
    <row r="4007" spans="1:20" s="47" customFormat="1" ht="14" x14ac:dyDescent="0.15">
      <c r="A4007" s="14" t="s">
        <v>5234</v>
      </c>
      <c r="B4007" s="115" t="s">
        <v>416</v>
      </c>
      <c r="C4007" s="40" t="s">
        <v>65</v>
      </c>
      <c r="D4007" s="12" t="s">
        <v>951</v>
      </c>
      <c r="E4007" s="51" t="s">
        <v>952</v>
      </c>
      <c r="F4007" s="14" t="s">
        <v>6124</v>
      </c>
      <c r="G4007" s="14" t="s">
        <v>37</v>
      </c>
      <c r="H4007" s="14" t="s">
        <v>38</v>
      </c>
      <c r="I4007" s="14" t="s">
        <v>39</v>
      </c>
      <c r="J4007" s="15" t="s">
        <v>7586</v>
      </c>
      <c r="K4007" s="52" t="s">
        <v>1348</v>
      </c>
      <c r="L4007" s="109">
        <v>299923.5</v>
      </c>
      <c r="M4007" s="19">
        <f t="shared" si="189"/>
        <v>0</v>
      </c>
      <c r="N4007" s="11">
        <f>M4007*(1+VOTOS!$P$3%)^Q4007</f>
        <v>0</v>
      </c>
      <c r="O4007" s="54">
        <f t="shared" si="187"/>
        <v>299923.5</v>
      </c>
      <c r="P4007" s="103">
        <f t="shared" si="188"/>
        <v>1.995911810011956E-6</v>
      </c>
      <c r="Q4007" s="6">
        <v>0</v>
      </c>
      <c r="R4007" s="6"/>
      <c r="S4007" s="6" t="s">
        <v>7</v>
      </c>
      <c r="T4007" s="75"/>
    </row>
    <row r="4008" spans="1:20" s="47" customFormat="1" ht="14" x14ac:dyDescent="0.15">
      <c r="A4008" s="14" t="s">
        <v>5234</v>
      </c>
      <c r="B4008" s="115" t="s">
        <v>416</v>
      </c>
      <c r="C4008" s="40" t="s">
        <v>65</v>
      </c>
      <c r="D4008" s="12" t="s">
        <v>951</v>
      </c>
      <c r="E4008" s="51" t="s">
        <v>952</v>
      </c>
      <c r="F4008" s="14" t="s">
        <v>6124</v>
      </c>
      <c r="G4008" s="14" t="s">
        <v>37</v>
      </c>
      <c r="H4008" s="14" t="s">
        <v>38</v>
      </c>
      <c r="I4008" s="14" t="s">
        <v>39</v>
      </c>
      <c r="J4008" s="15" t="s">
        <v>7586</v>
      </c>
      <c r="K4008" s="52" t="s">
        <v>1347</v>
      </c>
      <c r="L4008" s="109">
        <v>262216</v>
      </c>
      <c r="M4008" s="19">
        <f t="shared" si="189"/>
        <v>0</v>
      </c>
      <c r="N4008" s="11">
        <f>M4008*(1+VOTOS!$P$3%)^Q4008</f>
        <v>0</v>
      </c>
      <c r="O4008" s="54">
        <f t="shared" si="187"/>
        <v>262216</v>
      </c>
      <c r="P4008" s="103">
        <f t="shared" si="188"/>
        <v>1.7449783400570314E-6</v>
      </c>
      <c r="Q4008" s="6">
        <v>0</v>
      </c>
      <c r="R4008" s="6"/>
      <c r="S4008" s="6" t="s">
        <v>7</v>
      </c>
    </row>
    <row r="4009" spans="1:20" s="47" customFormat="1" ht="14" x14ac:dyDescent="0.15">
      <c r="A4009" s="14" t="s">
        <v>5234</v>
      </c>
      <c r="B4009" s="115" t="s">
        <v>416</v>
      </c>
      <c r="C4009" s="40" t="s">
        <v>65</v>
      </c>
      <c r="D4009" s="12" t="s">
        <v>951</v>
      </c>
      <c r="E4009" s="51" t="s">
        <v>952</v>
      </c>
      <c r="F4009" s="14" t="s">
        <v>6124</v>
      </c>
      <c r="G4009" s="14" t="s">
        <v>37</v>
      </c>
      <c r="H4009" s="14" t="s">
        <v>38</v>
      </c>
      <c r="I4009" s="14" t="s">
        <v>39</v>
      </c>
      <c r="J4009" s="15" t="s">
        <v>7586</v>
      </c>
      <c r="K4009" s="52" t="s">
        <v>1343</v>
      </c>
      <c r="L4009" s="109">
        <v>81843</v>
      </c>
      <c r="M4009" s="19">
        <f t="shared" si="189"/>
        <v>0</v>
      </c>
      <c r="N4009" s="11">
        <f>M4009*(1+VOTOS!$P$3%)^Q4009</f>
        <v>0</v>
      </c>
      <c r="O4009" s="54">
        <f t="shared" si="187"/>
        <v>81843</v>
      </c>
      <c r="P4009" s="103">
        <f t="shared" si="188"/>
        <v>5.446435850035376E-7</v>
      </c>
      <c r="Q4009" s="6">
        <v>0</v>
      </c>
      <c r="R4009" s="6"/>
      <c r="S4009" s="6" t="s">
        <v>7</v>
      </c>
    </row>
    <row r="4010" spans="1:20" s="47" customFormat="1" ht="14" x14ac:dyDescent="0.15">
      <c r="A4010" s="14" t="s">
        <v>5234</v>
      </c>
      <c r="B4010" s="115" t="s">
        <v>416</v>
      </c>
      <c r="C4010" s="40" t="s">
        <v>65</v>
      </c>
      <c r="D4010" s="12" t="s">
        <v>1313</v>
      </c>
      <c r="E4010" s="51" t="s">
        <v>1314</v>
      </c>
      <c r="F4010" s="14" t="s">
        <v>5919</v>
      </c>
      <c r="G4010" s="14" t="s">
        <v>37</v>
      </c>
      <c r="H4010" s="14" t="s">
        <v>38</v>
      </c>
      <c r="I4010" s="14" t="s">
        <v>39</v>
      </c>
      <c r="J4010" s="15" t="s">
        <v>7586</v>
      </c>
      <c r="K4010" s="52" t="s">
        <v>5926</v>
      </c>
      <c r="L4010" s="109">
        <v>467539.5</v>
      </c>
      <c r="M4010" s="19">
        <f t="shared" si="189"/>
        <v>467539.5</v>
      </c>
      <c r="N4010" s="11">
        <f>M4010*(1+VOTOS!$P$3%)^Q4010</f>
        <v>470424.76879405399</v>
      </c>
      <c r="O4010" s="54">
        <f t="shared" si="187"/>
        <v>470424.76879405399</v>
      </c>
      <c r="P4010" s="103">
        <f t="shared" si="188"/>
        <v>3.1305527968238442E-6</v>
      </c>
      <c r="Q4010" s="6">
        <v>51</v>
      </c>
      <c r="R4010" s="6"/>
      <c r="S4010" s="6" t="s">
        <v>7</v>
      </c>
    </row>
    <row r="4011" spans="1:20" s="47" customFormat="1" ht="14" x14ac:dyDescent="0.15">
      <c r="A4011" s="14" t="s">
        <v>5234</v>
      </c>
      <c r="B4011" s="115" t="s">
        <v>416</v>
      </c>
      <c r="C4011" s="40" t="s">
        <v>65</v>
      </c>
      <c r="D4011" s="12" t="s">
        <v>1313</v>
      </c>
      <c r="E4011" s="51" t="s">
        <v>1314</v>
      </c>
      <c r="F4011" s="14" t="s">
        <v>5919</v>
      </c>
      <c r="G4011" s="14" t="s">
        <v>37</v>
      </c>
      <c r="H4011" s="14" t="s">
        <v>38</v>
      </c>
      <c r="I4011" s="14" t="s">
        <v>39</v>
      </c>
      <c r="J4011" s="15" t="s">
        <v>7586</v>
      </c>
      <c r="K4011" s="52" t="s">
        <v>5927</v>
      </c>
      <c r="L4011" s="109">
        <v>467539.5</v>
      </c>
      <c r="M4011" s="19">
        <f t="shared" si="189"/>
        <v>467539.5</v>
      </c>
      <c r="N4011" s="11">
        <f>M4011*(1+VOTOS!$P$3%)^Q4011</f>
        <v>468781.94901460072</v>
      </c>
      <c r="O4011" s="54">
        <f t="shared" si="187"/>
        <v>468781.94901460072</v>
      </c>
      <c r="P4011" s="103">
        <f t="shared" si="188"/>
        <v>3.11962026436296E-6</v>
      </c>
      <c r="Q4011" s="6">
        <v>22</v>
      </c>
      <c r="R4011" s="6"/>
      <c r="S4011" s="6" t="s">
        <v>7</v>
      </c>
    </row>
    <row r="4012" spans="1:20" s="47" customFormat="1" ht="14" x14ac:dyDescent="0.15">
      <c r="A4012" s="14" t="s">
        <v>5234</v>
      </c>
      <c r="B4012" s="115" t="s">
        <v>416</v>
      </c>
      <c r="C4012" s="40" t="s">
        <v>65</v>
      </c>
      <c r="D4012" s="12" t="s">
        <v>1313</v>
      </c>
      <c r="E4012" s="51" t="s">
        <v>1314</v>
      </c>
      <c r="F4012" s="14" t="s">
        <v>5919</v>
      </c>
      <c r="G4012" s="14" t="s">
        <v>37</v>
      </c>
      <c r="H4012" s="14" t="s">
        <v>38</v>
      </c>
      <c r="I4012" s="14" t="s">
        <v>39</v>
      </c>
      <c r="J4012" s="15" t="s">
        <v>7586</v>
      </c>
      <c r="K4012" s="52" t="s">
        <v>5921</v>
      </c>
      <c r="L4012" s="109">
        <v>256576.5</v>
      </c>
      <c r="M4012" s="19">
        <f t="shared" si="189"/>
        <v>256576.5</v>
      </c>
      <c r="N4012" s="11">
        <f>M4012*(1+VOTOS!$P$3%)^Q4012</f>
        <v>260097.93657855812</v>
      </c>
      <c r="O4012" s="54">
        <f t="shared" si="187"/>
        <v>260097.93657855812</v>
      </c>
      <c r="P4012" s="103">
        <f t="shared" si="188"/>
        <v>1.7308831864688323E-6</v>
      </c>
      <c r="Q4012" s="6">
        <v>113</v>
      </c>
      <c r="R4012" s="6"/>
      <c r="S4012" s="6" t="s">
        <v>7</v>
      </c>
    </row>
    <row r="4013" spans="1:20" s="47" customFormat="1" ht="14" x14ac:dyDescent="0.15">
      <c r="A4013" s="14" t="s">
        <v>5234</v>
      </c>
      <c r="B4013" s="115" t="s">
        <v>416</v>
      </c>
      <c r="C4013" s="40" t="s">
        <v>65</v>
      </c>
      <c r="D4013" s="12" t="s">
        <v>1313</v>
      </c>
      <c r="E4013" s="51" t="s">
        <v>1314</v>
      </c>
      <c r="F4013" s="14" t="s">
        <v>5919</v>
      </c>
      <c r="G4013" s="14" t="s">
        <v>37</v>
      </c>
      <c r="H4013" s="14" t="s">
        <v>38</v>
      </c>
      <c r="I4013" s="14" t="s">
        <v>39</v>
      </c>
      <c r="J4013" s="15" t="s">
        <v>7586</v>
      </c>
      <c r="K4013" s="52" t="s">
        <v>5923</v>
      </c>
      <c r="L4013" s="109">
        <v>256576.5</v>
      </c>
      <c r="M4013" s="19">
        <f t="shared" si="189"/>
        <v>256576.5</v>
      </c>
      <c r="N4013" s="11">
        <f>M4013*(1+VOTOS!$P$3%)^Q4013</f>
        <v>257910.86109166036</v>
      </c>
      <c r="O4013" s="54">
        <f t="shared" si="187"/>
        <v>257910.86109166036</v>
      </c>
      <c r="P4013" s="103">
        <f t="shared" si="188"/>
        <v>1.7163287757818176E-6</v>
      </c>
      <c r="Q4013" s="6">
        <v>43</v>
      </c>
      <c r="R4013" s="6"/>
      <c r="S4013" s="6" t="s">
        <v>7</v>
      </c>
    </row>
    <row r="4014" spans="1:20" s="47" customFormat="1" ht="14" x14ac:dyDescent="0.15">
      <c r="A4014" s="14" t="s">
        <v>5234</v>
      </c>
      <c r="B4014" s="115" t="s">
        <v>416</v>
      </c>
      <c r="C4014" s="40" t="s">
        <v>65</v>
      </c>
      <c r="D4014" s="12" t="s">
        <v>1313</v>
      </c>
      <c r="E4014" s="51" t="s">
        <v>1314</v>
      </c>
      <c r="F4014" s="14" t="s">
        <v>5919</v>
      </c>
      <c r="G4014" s="14" t="s">
        <v>37</v>
      </c>
      <c r="H4014" s="14" t="s">
        <v>38</v>
      </c>
      <c r="I4014" s="14" t="s">
        <v>39</v>
      </c>
      <c r="J4014" s="15" t="s">
        <v>7586</v>
      </c>
      <c r="K4014" s="52" t="s">
        <v>5925</v>
      </c>
      <c r="L4014" s="109">
        <v>256576.5</v>
      </c>
      <c r="M4014" s="19">
        <f t="shared" si="189"/>
        <v>256576.5</v>
      </c>
      <c r="N4014" s="11">
        <f>M4014*(1+VOTOS!$P$3%)^Q4014</f>
        <v>258159.87887758701</v>
      </c>
      <c r="O4014" s="54">
        <f t="shared" si="187"/>
        <v>258159.87887758701</v>
      </c>
      <c r="P4014" s="103">
        <f t="shared" si="188"/>
        <v>1.7179859234872627E-6</v>
      </c>
      <c r="Q4014" s="6">
        <v>51</v>
      </c>
      <c r="R4014" s="6"/>
      <c r="S4014" s="6" t="s">
        <v>7</v>
      </c>
    </row>
    <row r="4015" spans="1:20" s="47" customFormat="1" ht="14" x14ac:dyDescent="0.15">
      <c r="A4015" s="14" t="s">
        <v>5234</v>
      </c>
      <c r="B4015" s="115" t="s">
        <v>416</v>
      </c>
      <c r="C4015" s="40" t="s">
        <v>65</v>
      </c>
      <c r="D4015" s="12" t="s">
        <v>1313</v>
      </c>
      <c r="E4015" s="51" t="s">
        <v>1314</v>
      </c>
      <c r="F4015" s="14" t="s">
        <v>5919</v>
      </c>
      <c r="G4015" s="14" t="s">
        <v>37</v>
      </c>
      <c r="H4015" s="14" t="s">
        <v>38</v>
      </c>
      <c r="I4015" s="14" t="s">
        <v>39</v>
      </c>
      <c r="J4015" s="15" t="s">
        <v>7586</v>
      </c>
      <c r="K4015" s="52" t="s">
        <v>5920</v>
      </c>
      <c r="L4015" s="109">
        <v>210963</v>
      </c>
      <c r="M4015" s="19">
        <f t="shared" si="189"/>
        <v>210963</v>
      </c>
      <c r="N4015" s="11">
        <f>M4015*(1+VOTOS!$P$3%)^Q4015</f>
        <v>213858.4047815071</v>
      </c>
      <c r="O4015" s="54">
        <f t="shared" si="187"/>
        <v>213858.4047815071</v>
      </c>
      <c r="P4015" s="103">
        <f t="shared" si="188"/>
        <v>1.4231712945925457E-6</v>
      </c>
      <c r="Q4015" s="6">
        <v>113</v>
      </c>
      <c r="R4015" s="6"/>
      <c r="S4015" s="6" t="s">
        <v>7</v>
      </c>
    </row>
    <row r="4016" spans="1:20" s="47" customFormat="1" ht="14" x14ac:dyDescent="0.15">
      <c r="A4016" s="14" t="s">
        <v>5234</v>
      </c>
      <c r="B4016" s="115" t="s">
        <v>416</v>
      </c>
      <c r="C4016" s="40" t="s">
        <v>65</v>
      </c>
      <c r="D4016" s="12" t="s">
        <v>1313</v>
      </c>
      <c r="E4016" s="51" t="s">
        <v>1314</v>
      </c>
      <c r="F4016" s="14" t="s">
        <v>5919</v>
      </c>
      <c r="G4016" s="14" t="s">
        <v>37</v>
      </c>
      <c r="H4016" s="14" t="s">
        <v>38</v>
      </c>
      <c r="I4016" s="14" t="s">
        <v>39</v>
      </c>
      <c r="J4016" s="15" t="s">
        <v>7586</v>
      </c>
      <c r="K4016" s="52" t="s">
        <v>5922</v>
      </c>
      <c r="L4016" s="109">
        <v>210963</v>
      </c>
      <c r="M4016" s="19">
        <f t="shared" si="189"/>
        <v>210963</v>
      </c>
      <c r="N4016" s="11">
        <f>M4016*(1+VOTOS!$P$3%)^Q4016</f>
        <v>213497.53637967946</v>
      </c>
      <c r="O4016" s="54">
        <f t="shared" si="187"/>
        <v>213497.53637967946</v>
      </c>
      <c r="P4016" s="103">
        <f t="shared" si="188"/>
        <v>1.4207698105305501E-6</v>
      </c>
      <c r="Q4016" s="6">
        <v>99</v>
      </c>
      <c r="R4016" s="6"/>
      <c r="S4016" s="6" t="s">
        <v>7</v>
      </c>
    </row>
    <row r="4017" spans="1:19" s="47" customFormat="1" ht="14" x14ac:dyDescent="0.15">
      <c r="A4017" s="14" t="s">
        <v>5234</v>
      </c>
      <c r="B4017" s="115" t="s">
        <v>416</v>
      </c>
      <c r="C4017" s="40" t="s">
        <v>65</v>
      </c>
      <c r="D4017" s="12" t="s">
        <v>1313</v>
      </c>
      <c r="E4017" s="51" t="s">
        <v>1314</v>
      </c>
      <c r="F4017" s="14" t="s">
        <v>5919</v>
      </c>
      <c r="G4017" s="14" t="s">
        <v>37</v>
      </c>
      <c r="H4017" s="14" t="s">
        <v>38</v>
      </c>
      <c r="I4017" s="14" t="s">
        <v>39</v>
      </c>
      <c r="J4017" s="15" t="s">
        <v>7586</v>
      </c>
      <c r="K4017" s="52" t="s">
        <v>5924</v>
      </c>
      <c r="L4017" s="109">
        <v>210963</v>
      </c>
      <c r="M4017" s="19">
        <f t="shared" si="189"/>
        <v>210963</v>
      </c>
      <c r="N4017" s="11">
        <f>M4017*(1+VOTOS!$P$3%)^Q4017</f>
        <v>213188.7053087035</v>
      </c>
      <c r="O4017" s="54">
        <f t="shared" si="187"/>
        <v>213188.7053087035</v>
      </c>
      <c r="P4017" s="103">
        <f t="shared" si="188"/>
        <v>1.4187146211844017E-6</v>
      </c>
      <c r="Q4017" s="6">
        <v>87</v>
      </c>
      <c r="R4017" s="6"/>
      <c r="S4017" s="6" t="s">
        <v>7</v>
      </c>
    </row>
    <row r="4018" spans="1:19" s="47" customFormat="1" ht="14" x14ac:dyDescent="0.15">
      <c r="A4018" s="8" t="s">
        <v>415</v>
      </c>
      <c r="B4018" s="114" t="s">
        <v>416</v>
      </c>
      <c r="C4018" s="40" t="s">
        <v>65</v>
      </c>
      <c r="D4018" s="6" t="s">
        <v>1899</v>
      </c>
      <c r="E4018" s="7" t="s">
        <v>1900</v>
      </c>
      <c r="F4018" s="6" t="s">
        <v>3002</v>
      </c>
      <c r="G4018" s="6" t="s">
        <v>68</v>
      </c>
      <c r="H4018" s="6" t="s">
        <v>38</v>
      </c>
      <c r="I4018" s="8" t="s">
        <v>39</v>
      </c>
      <c r="J4018" s="15" t="s">
        <v>7586</v>
      </c>
      <c r="K4018" s="7" t="s">
        <v>2064</v>
      </c>
      <c r="L4018" s="19">
        <v>135000</v>
      </c>
      <c r="M4018" s="19">
        <f t="shared" si="189"/>
        <v>135000</v>
      </c>
      <c r="N4018" s="11">
        <f>M4018*(1+VOTOS!$P$3%)^Q4018</f>
        <v>136605.42728395251</v>
      </c>
      <c r="O4018" s="54">
        <f t="shared" si="187"/>
        <v>136605.42728395251</v>
      </c>
      <c r="P4018" s="103">
        <f t="shared" si="188"/>
        <v>9.0907309906616285E-7</v>
      </c>
      <c r="Q4018" s="6">
        <v>98</v>
      </c>
      <c r="R4018" s="6"/>
      <c r="S4018" s="6" t="s">
        <v>11</v>
      </c>
    </row>
    <row r="4019" spans="1:19" s="47" customFormat="1" ht="14" x14ac:dyDescent="0.15">
      <c r="A4019" s="8" t="s">
        <v>5234</v>
      </c>
      <c r="B4019" s="114" t="s">
        <v>416</v>
      </c>
      <c r="C4019" s="40" t="s">
        <v>65</v>
      </c>
      <c r="D4019" s="6" t="s">
        <v>1621</v>
      </c>
      <c r="E4019" s="7" t="s">
        <v>1622</v>
      </c>
      <c r="F4019" s="6" t="s">
        <v>6476</v>
      </c>
      <c r="G4019" s="6" t="s">
        <v>5224</v>
      </c>
      <c r="H4019" s="6" t="s">
        <v>38</v>
      </c>
      <c r="I4019" s="8" t="s">
        <v>39</v>
      </c>
      <c r="J4019" s="15" t="s">
        <v>7586</v>
      </c>
      <c r="K4019" s="7" t="s">
        <v>520</v>
      </c>
      <c r="L4019" s="19">
        <v>904845.24</v>
      </c>
      <c r="M4019" s="19">
        <f t="shared" si="189"/>
        <v>904845.24</v>
      </c>
      <c r="N4019" s="11">
        <f>M4019*(1+VOTOS!$P$3%)^Q4019</f>
        <v>1091936.4878422932</v>
      </c>
      <c r="O4019" s="54">
        <f t="shared" si="187"/>
        <v>1091936.4878422932</v>
      </c>
      <c r="P4019" s="103">
        <f t="shared" si="188"/>
        <v>7.2665494096574947E-6</v>
      </c>
      <c r="Q4019" s="6">
        <v>1558</v>
      </c>
      <c r="R4019" s="6"/>
      <c r="S4019" s="6" t="s">
        <v>7577</v>
      </c>
    </row>
    <row r="4020" spans="1:19" s="47" customFormat="1" ht="14" x14ac:dyDescent="0.15">
      <c r="A4020" s="8" t="s">
        <v>415</v>
      </c>
      <c r="B4020" s="114" t="s">
        <v>416</v>
      </c>
      <c r="C4020" s="40" t="s">
        <v>65</v>
      </c>
      <c r="D4020" s="6" t="s">
        <v>1767</v>
      </c>
      <c r="E4020" s="7" t="s">
        <v>1768</v>
      </c>
      <c r="F4020" s="6" t="s">
        <v>3003</v>
      </c>
      <c r="G4020" s="6" t="s">
        <v>4936</v>
      </c>
      <c r="H4020" s="6" t="s">
        <v>38</v>
      </c>
      <c r="I4020" s="8" t="s">
        <v>39</v>
      </c>
      <c r="J4020" s="15" t="s">
        <v>7586</v>
      </c>
      <c r="K4020" s="7" t="s">
        <v>3004</v>
      </c>
      <c r="L4020" s="19">
        <v>467665</v>
      </c>
      <c r="M4020" s="19">
        <f t="shared" si="189"/>
        <v>467665</v>
      </c>
      <c r="N4020" s="11">
        <f>M4020*(1+VOTOS!$P$3%)^Q4020</f>
        <v>468625.0422620906</v>
      </c>
      <c r="O4020" s="54">
        <f t="shared" si="187"/>
        <v>468625.0422620906</v>
      </c>
      <c r="P4020" s="103">
        <f t="shared" si="188"/>
        <v>3.1185760912974761E-6</v>
      </c>
      <c r="Q4020" s="6">
        <v>17</v>
      </c>
      <c r="R4020" s="6"/>
      <c r="S4020" s="6" t="s">
        <v>11</v>
      </c>
    </row>
    <row r="4021" spans="1:19" s="47" customFormat="1" ht="14" x14ac:dyDescent="0.15">
      <c r="A4021" s="8" t="s">
        <v>415</v>
      </c>
      <c r="B4021" s="114" t="s">
        <v>416</v>
      </c>
      <c r="C4021" s="40" t="s">
        <v>65</v>
      </c>
      <c r="D4021" s="6" t="s">
        <v>224</v>
      </c>
      <c r="E4021" s="7" t="s">
        <v>225</v>
      </c>
      <c r="F4021" s="6" t="s">
        <v>4001</v>
      </c>
      <c r="G4021" s="6" t="s">
        <v>4936</v>
      </c>
      <c r="H4021" s="6" t="s">
        <v>38</v>
      </c>
      <c r="I4021" s="8" t="s">
        <v>39</v>
      </c>
      <c r="J4021" s="15" t="s">
        <v>7586</v>
      </c>
      <c r="K4021" s="7" t="s">
        <v>4002</v>
      </c>
      <c r="L4021" s="19">
        <v>17198812</v>
      </c>
      <c r="M4021" s="19">
        <f t="shared" si="189"/>
        <v>17198812</v>
      </c>
      <c r="N4021" s="11">
        <f>M4021*(1+VOTOS!$P$3%)^Q4021</f>
        <v>17257002.396394536</v>
      </c>
      <c r="O4021" s="54">
        <f t="shared" si="187"/>
        <v>17257002.396394536</v>
      </c>
      <c r="P4021" s="103">
        <f t="shared" si="188"/>
        <v>1.1484080069873978E-4</v>
      </c>
      <c r="Q4021" s="48">
        <v>28</v>
      </c>
      <c r="R4021" s="48"/>
      <c r="S4021" s="48" t="s">
        <v>11</v>
      </c>
    </row>
    <row r="4022" spans="1:19" s="47" customFormat="1" ht="14" x14ac:dyDescent="0.15">
      <c r="A4022" s="8" t="s">
        <v>415</v>
      </c>
      <c r="B4022" s="114" t="s">
        <v>416</v>
      </c>
      <c r="C4022" s="40" t="s">
        <v>65</v>
      </c>
      <c r="D4022" s="6" t="s">
        <v>224</v>
      </c>
      <c r="E4022" s="7" t="s">
        <v>225</v>
      </c>
      <c r="F4022" s="6" t="s">
        <v>4001</v>
      </c>
      <c r="G4022" s="6" t="s">
        <v>4936</v>
      </c>
      <c r="H4022" s="6" t="s">
        <v>38</v>
      </c>
      <c r="I4022" s="8" t="s">
        <v>39</v>
      </c>
      <c r="J4022" s="15" t="s">
        <v>7586</v>
      </c>
      <c r="K4022" s="7" t="s">
        <v>4003</v>
      </c>
      <c r="L4022" s="19">
        <v>5489504</v>
      </c>
      <c r="M4022" s="19">
        <f t="shared" si="189"/>
        <v>5489504</v>
      </c>
      <c r="N4022" s="11">
        <f>M4022*(1+VOTOS!$P$3%)^Q4022</f>
        <v>5491490.9828604646</v>
      </c>
      <c r="O4022" s="54">
        <f t="shared" si="187"/>
        <v>5491490.9828604646</v>
      </c>
      <c r="P4022" s="103">
        <f t="shared" si="188"/>
        <v>3.6544424519136933E-5</v>
      </c>
      <c r="Q4022" s="48">
        <v>3</v>
      </c>
      <c r="R4022" s="48"/>
      <c r="S4022" s="48" t="s">
        <v>11</v>
      </c>
    </row>
    <row r="4023" spans="1:19" s="47" customFormat="1" ht="14" x14ac:dyDescent="0.15">
      <c r="A4023" s="8" t="s">
        <v>415</v>
      </c>
      <c r="B4023" s="114" t="s">
        <v>416</v>
      </c>
      <c r="C4023" s="40" t="s">
        <v>65</v>
      </c>
      <c r="D4023" s="6" t="s">
        <v>224</v>
      </c>
      <c r="E4023" s="7" t="s">
        <v>225</v>
      </c>
      <c r="F4023" s="6" t="s">
        <v>4001</v>
      </c>
      <c r="G4023" s="6" t="s">
        <v>4936</v>
      </c>
      <c r="H4023" s="6" t="s">
        <v>38</v>
      </c>
      <c r="I4023" s="8" t="s">
        <v>39</v>
      </c>
      <c r="J4023" s="15" t="s">
        <v>7586</v>
      </c>
      <c r="K4023" s="7" t="s">
        <v>5060</v>
      </c>
      <c r="L4023" s="19">
        <v>1199419</v>
      </c>
      <c r="M4023" s="19">
        <f t="shared" si="189"/>
        <v>0</v>
      </c>
      <c r="N4023" s="11">
        <f>M4023*(1+VOTOS!$P$3%)^Q4023</f>
        <v>0</v>
      </c>
      <c r="O4023" s="54">
        <f t="shared" si="187"/>
        <v>1199419</v>
      </c>
      <c r="P4023" s="103">
        <f t="shared" si="188"/>
        <v>7.9818171875585955E-6</v>
      </c>
      <c r="Q4023" s="6">
        <v>0</v>
      </c>
      <c r="R4023" s="6"/>
      <c r="S4023" s="6" t="s">
        <v>11</v>
      </c>
    </row>
    <row r="4024" spans="1:19" s="47" customFormat="1" ht="14" x14ac:dyDescent="0.15">
      <c r="A4024" s="8" t="s">
        <v>415</v>
      </c>
      <c r="B4024" s="114" t="s">
        <v>416</v>
      </c>
      <c r="C4024" s="40" t="s">
        <v>65</v>
      </c>
      <c r="D4024" s="6" t="s">
        <v>224</v>
      </c>
      <c r="E4024" s="7" t="s">
        <v>225</v>
      </c>
      <c r="F4024" s="6" t="s">
        <v>4001</v>
      </c>
      <c r="G4024" s="6" t="s">
        <v>4936</v>
      </c>
      <c r="H4024" s="6" t="s">
        <v>38</v>
      </c>
      <c r="I4024" s="8" t="s">
        <v>39</v>
      </c>
      <c r="J4024" s="15" t="s">
        <v>7586</v>
      </c>
      <c r="K4024" s="7" t="s">
        <v>4520</v>
      </c>
      <c r="L4024" s="19">
        <v>4119475</v>
      </c>
      <c r="M4024" s="19">
        <f t="shared" si="189"/>
        <v>4119475</v>
      </c>
      <c r="N4024" s="11">
        <f>M4024*(1+VOTOS!$P$3%)^Q4024</f>
        <v>4149399.5020857817</v>
      </c>
      <c r="O4024" s="54">
        <f t="shared" si="187"/>
        <v>4149399.5020857817</v>
      </c>
      <c r="P4024" s="103">
        <f t="shared" si="188"/>
        <v>2.7613159591264911E-5</v>
      </c>
      <c r="Q4024" s="6">
        <v>60</v>
      </c>
      <c r="R4024" s="6"/>
      <c r="S4024" s="6" t="s">
        <v>11</v>
      </c>
    </row>
    <row r="4025" spans="1:19" s="47" customFormat="1" ht="14" x14ac:dyDescent="0.15">
      <c r="A4025" s="8" t="s">
        <v>415</v>
      </c>
      <c r="B4025" s="114" t="s">
        <v>416</v>
      </c>
      <c r="C4025" s="40" t="s">
        <v>65</v>
      </c>
      <c r="D4025" s="6" t="s">
        <v>224</v>
      </c>
      <c r="E4025" s="7" t="s">
        <v>225</v>
      </c>
      <c r="F4025" s="6" t="s">
        <v>4001</v>
      </c>
      <c r="G4025" s="6" t="s">
        <v>4936</v>
      </c>
      <c r="H4025" s="6" t="s">
        <v>38</v>
      </c>
      <c r="I4025" s="8" t="s">
        <v>39</v>
      </c>
      <c r="J4025" s="15" t="s">
        <v>7586</v>
      </c>
      <c r="K4025" s="7" t="s">
        <v>4518</v>
      </c>
      <c r="L4025" s="19">
        <v>3587712</v>
      </c>
      <c r="M4025" s="19">
        <f t="shared" si="189"/>
        <v>3587712</v>
      </c>
      <c r="N4025" s="11">
        <f>M4025*(1+VOTOS!$P$3%)^Q4025</f>
        <v>3626000.5220370502</v>
      </c>
      <c r="O4025" s="54">
        <f t="shared" si="187"/>
        <v>3626000.5220370502</v>
      </c>
      <c r="P4025" s="103">
        <f t="shared" si="188"/>
        <v>2.4130077386544456E-5</v>
      </c>
      <c r="Q4025" s="6">
        <v>88</v>
      </c>
      <c r="R4025" s="6"/>
      <c r="S4025" s="6" t="s">
        <v>11</v>
      </c>
    </row>
    <row r="4026" spans="1:19" s="47" customFormat="1" ht="14" x14ac:dyDescent="0.15">
      <c r="A4026" s="8" t="s">
        <v>415</v>
      </c>
      <c r="B4026" s="114" t="s">
        <v>416</v>
      </c>
      <c r="C4026" s="40" t="s">
        <v>65</v>
      </c>
      <c r="D4026" s="6" t="s">
        <v>224</v>
      </c>
      <c r="E4026" s="7" t="s">
        <v>225</v>
      </c>
      <c r="F4026" s="6" t="s">
        <v>4001</v>
      </c>
      <c r="G4026" s="6" t="s">
        <v>4936</v>
      </c>
      <c r="H4026" s="6" t="s">
        <v>38</v>
      </c>
      <c r="I4026" s="8" t="s">
        <v>39</v>
      </c>
      <c r="J4026" s="15" t="s">
        <v>7586</v>
      </c>
      <c r="K4026" s="7" t="s">
        <v>4517</v>
      </c>
      <c r="L4026" s="19">
        <v>3478195</v>
      </c>
      <c r="M4026" s="19">
        <f t="shared" si="189"/>
        <v>3478195</v>
      </c>
      <c r="N4026" s="11">
        <f>M4026*(1+VOTOS!$P$3%)^Q4026</f>
        <v>3521256.5723336847</v>
      </c>
      <c r="O4026" s="54">
        <f t="shared" si="187"/>
        <v>3521256.5723336847</v>
      </c>
      <c r="P4026" s="103">
        <f t="shared" si="188"/>
        <v>2.3433034019685087E-5</v>
      </c>
      <c r="Q4026" s="6">
        <v>102</v>
      </c>
      <c r="R4026" s="6"/>
      <c r="S4026" s="6" t="s">
        <v>11</v>
      </c>
    </row>
    <row r="4027" spans="1:19" s="47" customFormat="1" ht="14" x14ac:dyDescent="0.15">
      <c r="A4027" s="8" t="s">
        <v>415</v>
      </c>
      <c r="B4027" s="114" t="s">
        <v>416</v>
      </c>
      <c r="C4027" s="40" t="s">
        <v>65</v>
      </c>
      <c r="D4027" s="6" t="s">
        <v>224</v>
      </c>
      <c r="E4027" s="7" t="s">
        <v>225</v>
      </c>
      <c r="F4027" s="6" t="s">
        <v>4001</v>
      </c>
      <c r="G4027" s="6" t="s">
        <v>4936</v>
      </c>
      <c r="H4027" s="6" t="s">
        <v>38</v>
      </c>
      <c r="I4027" s="8" t="s">
        <v>39</v>
      </c>
      <c r="J4027" s="15" t="s">
        <v>7586</v>
      </c>
      <c r="K4027" s="7" t="s">
        <v>4514</v>
      </c>
      <c r="L4027" s="19">
        <v>3464679</v>
      </c>
      <c r="M4027" s="19">
        <f t="shared" si="189"/>
        <v>3464679</v>
      </c>
      <c r="N4027" s="11">
        <f>M4027*(1+VOTOS!$P$3%)^Q4027</f>
        <v>3531348.411276883</v>
      </c>
      <c r="O4027" s="54">
        <f t="shared" si="187"/>
        <v>3531348.411276883</v>
      </c>
      <c r="P4027" s="103">
        <f t="shared" si="188"/>
        <v>2.3500192546881083E-5</v>
      </c>
      <c r="Q4027" s="6">
        <v>158</v>
      </c>
      <c r="R4027" s="6"/>
      <c r="S4027" s="6" t="s">
        <v>11</v>
      </c>
    </row>
    <row r="4028" spans="1:19" s="47" customFormat="1" ht="14" x14ac:dyDescent="0.15">
      <c r="A4028" s="8" t="s">
        <v>415</v>
      </c>
      <c r="B4028" s="114" t="s">
        <v>416</v>
      </c>
      <c r="C4028" s="40" t="s">
        <v>65</v>
      </c>
      <c r="D4028" s="6" t="s">
        <v>224</v>
      </c>
      <c r="E4028" s="7" t="s">
        <v>225</v>
      </c>
      <c r="F4028" s="6" t="s">
        <v>4001</v>
      </c>
      <c r="G4028" s="6" t="s">
        <v>4936</v>
      </c>
      <c r="H4028" s="6" t="s">
        <v>38</v>
      </c>
      <c r="I4028" s="8" t="s">
        <v>39</v>
      </c>
      <c r="J4028" s="15" t="s">
        <v>7586</v>
      </c>
      <c r="K4028" s="7" t="s">
        <v>4515</v>
      </c>
      <c r="L4028" s="19">
        <v>3348826</v>
      </c>
      <c r="M4028" s="19">
        <f t="shared" si="189"/>
        <v>3348826</v>
      </c>
      <c r="N4028" s="11">
        <f>M4028*(1+VOTOS!$P$3%)^Q4028</f>
        <v>3401756.6084108707</v>
      </c>
      <c r="O4028" s="54">
        <f t="shared" si="187"/>
        <v>3401756.6084108707</v>
      </c>
      <c r="P4028" s="103">
        <f t="shared" si="188"/>
        <v>2.2637793268995173E-5</v>
      </c>
      <c r="Q4028" s="6">
        <v>130</v>
      </c>
      <c r="R4028" s="6"/>
      <c r="S4028" s="6" t="s">
        <v>11</v>
      </c>
    </row>
    <row r="4029" spans="1:19" s="47" customFormat="1" ht="14" x14ac:dyDescent="0.15">
      <c r="A4029" s="8" t="s">
        <v>415</v>
      </c>
      <c r="B4029" s="114" t="s">
        <v>416</v>
      </c>
      <c r="C4029" s="40" t="s">
        <v>65</v>
      </c>
      <c r="D4029" s="6" t="s">
        <v>224</v>
      </c>
      <c r="E4029" s="7" t="s">
        <v>225</v>
      </c>
      <c r="F4029" s="6" t="s">
        <v>4001</v>
      </c>
      <c r="G4029" s="6" t="s">
        <v>4936</v>
      </c>
      <c r="H4029" s="6" t="s">
        <v>38</v>
      </c>
      <c r="I4029" s="8" t="s">
        <v>39</v>
      </c>
      <c r="J4029" s="15" t="s">
        <v>7586</v>
      </c>
      <c r="K4029" s="7" t="s">
        <v>4516</v>
      </c>
      <c r="L4029" s="19">
        <v>3341184</v>
      </c>
      <c r="M4029" s="19">
        <f t="shared" si="189"/>
        <v>3341184</v>
      </c>
      <c r="N4029" s="11">
        <f>M4029*(1+VOTOS!$P$3%)^Q4029</f>
        <v>3386223.6923410245</v>
      </c>
      <c r="O4029" s="54">
        <f t="shared" si="187"/>
        <v>3386223.6923410245</v>
      </c>
      <c r="P4029" s="103">
        <f t="shared" si="188"/>
        <v>2.2534425808200235E-5</v>
      </c>
      <c r="Q4029" s="6">
        <v>111</v>
      </c>
      <c r="R4029" s="6"/>
      <c r="S4029" s="6" t="s">
        <v>11</v>
      </c>
    </row>
    <row r="4030" spans="1:19" s="47" customFormat="1" ht="14" x14ac:dyDescent="0.15">
      <c r="A4030" s="8" t="s">
        <v>415</v>
      </c>
      <c r="B4030" s="114" t="s">
        <v>416</v>
      </c>
      <c r="C4030" s="40" t="s">
        <v>65</v>
      </c>
      <c r="D4030" s="6" t="s">
        <v>224</v>
      </c>
      <c r="E4030" s="7" t="s">
        <v>225</v>
      </c>
      <c r="F4030" s="6" t="s">
        <v>4001</v>
      </c>
      <c r="G4030" s="6" t="s">
        <v>4936</v>
      </c>
      <c r="H4030" s="6" t="s">
        <v>38</v>
      </c>
      <c r="I4030" s="8" t="s">
        <v>39</v>
      </c>
      <c r="J4030" s="15" t="s">
        <v>7586</v>
      </c>
      <c r="K4030" s="7" t="s">
        <v>4521</v>
      </c>
      <c r="L4030" s="19">
        <v>3300672</v>
      </c>
      <c r="M4030" s="19">
        <f t="shared" si="189"/>
        <v>3300672</v>
      </c>
      <c r="N4030" s="11">
        <f>M4030*(1+VOTOS!$P$3%)^Q4030</f>
        <v>3317037.2193115759</v>
      </c>
      <c r="O4030" s="54">
        <f t="shared" si="187"/>
        <v>3317037.2193115759</v>
      </c>
      <c r="P4030" s="103">
        <f t="shared" si="188"/>
        <v>2.207400807296925E-5</v>
      </c>
      <c r="Q4030" s="6">
        <v>41</v>
      </c>
      <c r="R4030" s="6"/>
      <c r="S4030" s="6" t="s">
        <v>11</v>
      </c>
    </row>
    <row r="4031" spans="1:19" s="47" customFormat="1" ht="14" x14ac:dyDescent="0.15">
      <c r="A4031" s="8" t="s">
        <v>415</v>
      </c>
      <c r="B4031" s="114" t="s">
        <v>416</v>
      </c>
      <c r="C4031" s="40" t="s">
        <v>65</v>
      </c>
      <c r="D4031" s="6" t="s">
        <v>224</v>
      </c>
      <c r="E4031" s="7" t="s">
        <v>225</v>
      </c>
      <c r="F4031" s="6" t="s">
        <v>4001</v>
      </c>
      <c r="G4031" s="6" t="s">
        <v>4936</v>
      </c>
      <c r="H4031" s="6" t="s">
        <v>38</v>
      </c>
      <c r="I4031" s="8" t="s">
        <v>39</v>
      </c>
      <c r="J4031" s="15" t="s">
        <v>7586</v>
      </c>
      <c r="K4031" s="7" t="s">
        <v>4519</v>
      </c>
      <c r="L4031" s="19">
        <v>3288597</v>
      </c>
      <c r="M4031" s="19">
        <f t="shared" si="189"/>
        <v>3288597</v>
      </c>
      <c r="N4031" s="11">
        <f>M4031*(1+VOTOS!$P$3%)^Q4031</f>
        <v>3316084.1439654808</v>
      </c>
      <c r="O4031" s="54">
        <f t="shared" si="187"/>
        <v>3316084.1439654808</v>
      </c>
      <c r="P4031" s="103">
        <f t="shared" si="188"/>
        <v>2.2067665607843636E-5</v>
      </c>
      <c r="Q4031" s="6">
        <v>69</v>
      </c>
      <c r="R4031" s="6"/>
      <c r="S4031" s="6" t="s">
        <v>11</v>
      </c>
    </row>
    <row r="4032" spans="1:19" s="47" customFormat="1" ht="14" x14ac:dyDescent="0.15">
      <c r="A4032" s="8" t="s">
        <v>415</v>
      </c>
      <c r="B4032" s="114" t="s">
        <v>416</v>
      </c>
      <c r="C4032" s="40" t="s">
        <v>65</v>
      </c>
      <c r="D4032" s="6" t="s">
        <v>224</v>
      </c>
      <c r="E4032" s="7" t="s">
        <v>225</v>
      </c>
      <c r="F4032" s="6" t="s">
        <v>4001</v>
      </c>
      <c r="G4032" s="6" t="s">
        <v>4936</v>
      </c>
      <c r="H4032" s="6" t="s">
        <v>38</v>
      </c>
      <c r="I4032" s="8" t="s">
        <v>39</v>
      </c>
      <c r="J4032" s="15" t="s">
        <v>7586</v>
      </c>
      <c r="K4032" s="7" t="s">
        <v>4511</v>
      </c>
      <c r="L4032" s="19">
        <v>3282432</v>
      </c>
      <c r="M4032" s="19">
        <f t="shared" si="189"/>
        <v>3282432</v>
      </c>
      <c r="N4032" s="11">
        <f>M4032*(1+VOTOS!$P$3%)^Q4032</f>
        <v>3368271.7484672433</v>
      </c>
      <c r="O4032" s="54">
        <f t="shared" si="187"/>
        <v>3368271.7484672433</v>
      </c>
      <c r="P4032" s="103">
        <f t="shared" si="188"/>
        <v>2.2414960355208547E-5</v>
      </c>
      <c r="Q4032" s="6">
        <v>214</v>
      </c>
      <c r="R4032" s="6"/>
      <c r="S4032" s="6" t="s">
        <v>11</v>
      </c>
    </row>
    <row r="4033" spans="1:20" s="47" customFormat="1" ht="14" x14ac:dyDescent="0.15">
      <c r="A4033" s="8" t="s">
        <v>415</v>
      </c>
      <c r="B4033" s="114" t="s">
        <v>416</v>
      </c>
      <c r="C4033" s="40" t="s">
        <v>65</v>
      </c>
      <c r="D4033" s="6" t="s">
        <v>224</v>
      </c>
      <c r="E4033" s="7" t="s">
        <v>225</v>
      </c>
      <c r="F4033" s="6" t="s">
        <v>4001</v>
      </c>
      <c r="G4033" s="6" t="s">
        <v>4936</v>
      </c>
      <c r="H4033" s="6" t="s">
        <v>38</v>
      </c>
      <c r="I4033" s="8" t="s">
        <v>39</v>
      </c>
      <c r="J4033" s="15" t="s">
        <v>7586</v>
      </c>
      <c r="K4033" s="7" t="s">
        <v>4127</v>
      </c>
      <c r="L4033" s="19">
        <v>3230976</v>
      </c>
      <c r="M4033" s="19">
        <f t="shared" si="189"/>
        <v>3230976</v>
      </c>
      <c r="N4033" s="11">
        <f>M4033*(1+VOTOS!$P$3%)^Q4033</f>
        <v>3304290.3852157546</v>
      </c>
      <c r="O4033" s="54">
        <f t="shared" si="187"/>
        <v>3304290.3852157546</v>
      </c>
      <c r="P4033" s="103">
        <f t="shared" si="188"/>
        <v>2.1989181253089803E-5</v>
      </c>
      <c r="Q4033" s="6">
        <v>186</v>
      </c>
      <c r="R4033" s="6"/>
      <c r="S4033" s="6" t="s">
        <v>11</v>
      </c>
    </row>
    <row r="4034" spans="1:20" s="47" customFormat="1" ht="14" x14ac:dyDescent="0.15">
      <c r="A4034" s="8" t="s">
        <v>415</v>
      </c>
      <c r="B4034" s="114" t="s">
        <v>416</v>
      </c>
      <c r="C4034" s="40" t="s">
        <v>65</v>
      </c>
      <c r="D4034" s="6" t="s">
        <v>224</v>
      </c>
      <c r="E4034" s="7" t="s">
        <v>225</v>
      </c>
      <c r="F4034" s="6" t="s">
        <v>4001</v>
      </c>
      <c r="G4034" s="6" t="s">
        <v>4936</v>
      </c>
      <c r="H4034" s="6" t="s">
        <v>38</v>
      </c>
      <c r="I4034" s="8" t="s">
        <v>39</v>
      </c>
      <c r="J4034" s="15" t="s">
        <v>7586</v>
      </c>
      <c r="K4034" s="7" t="s">
        <v>4513</v>
      </c>
      <c r="L4034" s="19">
        <v>3059020</v>
      </c>
      <c r="M4034" s="19">
        <f t="shared" si="189"/>
        <v>3059020</v>
      </c>
      <c r="N4034" s="11">
        <f>M4034*(1+VOTOS!$P$3%)^Q4034</f>
        <v>3123153.5436004498</v>
      </c>
      <c r="O4034" s="54">
        <f t="shared" si="187"/>
        <v>3123153.5436004498</v>
      </c>
      <c r="P4034" s="103">
        <f t="shared" si="188"/>
        <v>2.07837633334928E-5</v>
      </c>
      <c r="Q4034" s="6">
        <v>172</v>
      </c>
      <c r="R4034" s="6"/>
      <c r="S4034" s="6" t="s">
        <v>11</v>
      </c>
    </row>
    <row r="4035" spans="1:20" s="47" customFormat="1" ht="14" x14ac:dyDescent="0.15">
      <c r="A4035" s="8" t="s">
        <v>415</v>
      </c>
      <c r="B4035" s="114" t="s">
        <v>416</v>
      </c>
      <c r="C4035" s="40" t="s">
        <v>65</v>
      </c>
      <c r="D4035" s="6" t="s">
        <v>224</v>
      </c>
      <c r="E4035" s="7" t="s">
        <v>225</v>
      </c>
      <c r="F4035" s="6" t="s">
        <v>4001</v>
      </c>
      <c r="G4035" s="6" t="s">
        <v>4936</v>
      </c>
      <c r="H4035" s="6" t="s">
        <v>38</v>
      </c>
      <c r="I4035" s="8" t="s">
        <v>39</v>
      </c>
      <c r="J4035" s="15" t="s">
        <v>7586</v>
      </c>
      <c r="K4035" s="7" t="s">
        <v>4510</v>
      </c>
      <c r="L4035" s="19">
        <v>3051341</v>
      </c>
      <c r="M4035" s="19">
        <f t="shared" si="189"/>
        <v>3051341</v>
      </c>
      <c r="N4035" s="11">
        <f>M4035*(1+VOTOS!$P$3%)^Q4035</f>
        <v>3136808.2684817393</v>
      </c>
      <c r="O4035" s="54">
        <f t="shared" si="187"/>
        <v>3136808.2684817393</v>
      </c>
      <c r="P4035" s="103">
        <f t="shared" si="188"/>
        <v>2.0874631927160953E-5</v>
      </c>
      <c r="Q4035" s="6">
        <v>229</v>
      </c>
      <c r="R4035" s="6"/>
      <c r="S4035" s="6" t="s">
        <v>11</v>
      </c>
    </row>
    <row r="4036" spans="1:20" s="47" customFormat="1" ht="14" x14ac:dyDescent="0.15">
      <c r="A4036" s="8" t="s">
        <v>415</v>
      </c>
      <c r="B4036" s="114" t="s">
        <v>416</v>
      </c>
      <c r="C4036" s="40" t="s">
        <v>65</v>
      </c>
      <c r="D4036" s="6" t="s">
        <v>224</v>
      </c>
      <c r="E4036" s="7" t="s">
        <v>225</v>
      </c>
      <c r="F4036" s="6" t="s">
        <v>4001</v>
      </c>
      <c r="G4036" s="6" t="s">
        <v>4936</v>
      </c>
      <c r="H4036" s="6" t="s">
        <v>38</v>
      </c>
      <c r="I4036" s="8" t="s">
        <v>39</v>
      </c>
      <c r="J4036" s="15" t="s">
        <v>7586</v>
      </c>
      <c r="K4036" s="7" t="s">
        <v>4512</v>
      </c>
      <c r="L4036" s="19">
        <v>3027724</v>
      </c>
      <c r="M4036" s="19">
        <f t="shared" si="189"/>
        <v>3027724</v>
      </c>
      <c r="N4036" s="11">
        <f>M4036*(1+VOTOS!$P$3%)^Q4036</f>
        <v>3101660.1701206863</v>
      </c>
      <c r="O4036" s="54">
        <f t="shared" si="187"/>
        <v>3101660.1701206863</v>
      </c>
      <c r="P4036" s="103">
        <f t="shared" si="188"/>
        <v>2.0640730600261634E-5</v>
      </c>
      <c r="Q4036" s="6">
        <v>200</v>
      </c>
      <c r="R4036" s="6"/>
      <c r="S4036" s="6" t="s">
        <v>11</v>
      </c>
    </row>
    <row r="4037" spans="1:20" s="47" customFormat="1" ht="14" x14ac:dyDescent="0.15">
      <c r="A4037" s="8" t="s">
        <v>415</v>
      </c>
      <c r="B4037" s="114" t="s">
        <v>416</v>
      </c>
      <c r="C4037" s="40" t="s">
        <v>65</v>
      </c>
      <c r="D4037" s="6" t="s">
        <v>224</v>
      </c>
      <c r="E4037" s="7" t="s">
        <v>225</v>
      </c>
      <c r="F4037" s="6" t="s">
        <v>4001</v>
      </c>
      <c r="G4037" s="6" t="s">
        <v>4936</v>
      </c>
      <c r="H4037" s="6" t="s">
        <v>38</v>
      </c>
      <c r="I4037" s="8" t="s">
        <v>39</v>
      </c>
      <c r="J4037" s="15" t="s">
        <v>7586</v>
      </c>
      <c r="K4037" s="7" t="s">
        <v>4398</v>
      </c>
      <c r="L4037" s="19">
        <v>2927462</v>
      </c>
      <c r="M4037" s="19">
        <f t="shared" si="189"/>
        <v>2927462</v>
      </c>
      <c r="N4037" s="11">
        <f>M4037*(1+VOTOS!$P$3%)^Q4037</f>
        <v>2978759.0566966613</v>
      </c>
      <c r="O4037" s="54">
        <f t="shared" si="187"/>
        <v>2978759.0566966613</v>
      </c>
      <c r="P4037" s="103">
        <f t="shared" si="188"/>
        <v>1.982285609644106E-5</v>
      </c>
      <c r="Q4037" s="6">
        <v>144</v>
      </c>
      <c r="R4037" s="6"/>
      <c r="S4037" s="6" t="s">
        <v>11</v>
      </c>
    </row>
    <row r="4038" spans="1:20" s="47" customFormat="1" ht="14" x14ac:dyDescent="0.15">
      <c r="A4038" s="8" t="s">
        <v>415</v>
      </c>
      <c r="B4038" s="114" t="s">
        <v>416</v>
      </c>
      <c r="C4038" s="40" t="s">
        <v>65</v>
      </c>
      <c r="D4038" s="6" t="s">
        <v>224</v>
      </c>
      <c r="E4038" s="7" t="s">
        <v>225</v>
      </c>
      <c r="F4038" s="6" t="s">
        <v>4001</v>
      </c>
      <c r="G4038" s="6" t="s">
        <v>4936</v>
      </c>
      <c r="H4038" s="6" t="s">
        <v>38</v>
      </c>
      <c r="I4038" s="8" t="s">
        <v>39</v>
      </c>
      <c r="J4038" s="15" t="s">
        <v>7586</v>
      </c>
      <c r="K4038" s="7" t="s">
        <v>4002</v>
      </c>
      <c r="L4038" s="19">
        <v>2554099</v>
      </c>
      <c r="M4038" s="19">
        <f t="shared" si="189"/>
        <v>2554099</v>
      </c>
      <c r="N4038" s="11">
        <f>M4038*(1+VOTOS!$P$3%)^Q4038</f>
        <v>2562740.5290335687</v>
      </c>
      <c r="O4038" s="54">
        <f t="shared" si="187"/>
        <v>2562740.5290335687</v>
      </c>
      <c r="P4038" s="103">
        <f t="shared" si="188"/>
        <v>1.7054362488749256E-5</v>
      </c>
      <c r="Q4038" s="6">
        <v>28</v>
      </c>
      <c r="R4038" s="6"/>
      <c r="S4038" s="6" t="s">
        <v>11</v>
      </c>
      <c r="T4038" s="75"/>
    </row>
    <row r="4039" spans="1:20" s="47" customFormat="1" ht="14" x14ac:dyDescent="0.15">
      <c r="A4039" s="8" t="s">
        <v>415</v>
      </c>
      <c r="B4039" s="114" t="s">
        <v>416</v>
      </c>
      <c r="C4039" s="40" t="s">
        <v>65</v>
      </c>
      <c r="D4039" s="6" t="s">
        <v>224</v>
      </c>
      <c r="E4039" s="7" t="s">
        <v>225</v>
      </c>
      <c r="F4039" s="6" t="s">
        <v>4001</v>
      </c>
      <c r="G4039" s="6" t="s">
        <v>4936</v>
      </c>
      <c r="H4039" s="6" t="s">
        <v>38</v>
      </c>
      <c r="I4039" s="8" t="s">
        <v>39</v>
      </c>
      <c r="J4039" s="15" t="s">
        <v>7586</v>
      </c>
      <c r="K4039" s="7" t="s">
        <v>3353</v>
      </c>
      <c r="L4039" s="19">
        <v>2316096</v>
      </c>
      <c r="M4039" s="19">
        <f t="shared" si="189"/>
        <v>2316096</v>
      </c>
      <c r="N4039" s="11">
        <f>M4039*(1+VOTOS!$P$3%)^Q4039</f>
        <v>2384706.0387891834</v>
      </c>
      <c r="O4039" s="54">
        <f t="shared" ref="O4039:O4102" si="190">+IF(N4039&gt;0,N4039,L4039)</f>
        <v>2384706.0387891834</v>
      </c>
      <c r="P4039" s="103">
        <f t="shared" ref="P4039:P4102" si="191">+O4039/$O$4</f>
        <v>1.5869589899511576E-5</v>
      </c>
      <c r="Q4039" s="6">
        <v>242</v>
      </c>
      <c r="R4039" s="6"/>
      <c r="S4039" s="6" t="s">
        <v>11</v>
      </c>
      <c r="T4039" s="75"/>
    </row>
    <row r="4040" spans="1:20" s="47" customFormat="1" ht="14" x14ac:dyDescent="0.15">
      <c r="A4040" s="8" t="s">
        <v>415</v>
      </c>
      <c r="B4040" s="114" t="s">
        <v>416</v>
      </c>
      <c r="C4040" s="40" t="s">
        <v>65</v>
      </c>
      <c r="D4040" s="6" t="s">
        <v>224</v>
      </c>
      <c r="E4040" s="7" t="s">
        <v>225</v>
      </c>
      <c r="F4040" s="6" t="s">
        <v>4001</v>
      </c>
      <c r="G4040" s="6" t="s">
        <v>4936</v>
      </c>
      <c r="H4040" s="6" t="s">
        <v>38</v>
      </c>
      <c r="I4040" s="8" t="s">
        <v>39</v>
      </c>
      <c r="J4040" s="15" t="s">
        <v>7586</v>
      </c>
      <c r="K4040" s="7" t="s">
        <v>4509</v>
      </c>
      <c r="L4040" s="19">
        <v>2304807</v>
      </c>
      <c r="M4040" s="19">
        <f t="shared" si="189"/>
        <v>2304807</v>
      </c>
      <c r="N4040" s="11">
        <f>M4040*(1+VOTOS!$P$3%)^Q4040</f>
        <v>2377093.7726358753</v>
      </c>
      <c r="O4040" s="54">
        <f t="shared" si="190"/>
        <v>2377093.7726358753</v>
      </c>
      <c r="P4040" s="103">
        <f t="shared" si="191"/>
        <v>1.5818932275429632E-5</v>
      </c>
      <c r="Q4040" s="6">
        <v>256</v>
      </c>
      <c r="R4040" s="6"/>
      <c r="S4040" s="6" t="s">
        <v>11</v>
      </c>
      <c r="T4040" s="75"/>
    </row>
    <row r="4041" spans="1:20" s="47" customFormat="1" ht="14" x14ac:dyDescent="0.15">
      <c r="A4041" s="8" t="s">
        <v>415</v>
      </c>
      <c r="B4041" s="114" t="s">
        <v>416</v>
      </c>
      <c r="C4041" s="40" t="s">
        <v>65</v>
      </c>
      <c r="D4041" s="6" t="s">
        <v>224</v>
      </c>
      <c r="E4041" s="7" t="s">
        <v>225</v>
      </c>
      <c r="F4041" s="6" t="s">
        <v>4001</v>
      </c>
      <c r="G4041" s="6" t="s">
        <v>4936</v>
      </c>
      <c r="H4041" s="6" t="s">
        <v>38</v>
      </c>
      <c r="I4041" s="8" t="s">
        <v>39</v>
      </c>
      <c r="J4041" s="15" t="s">
        <v>7586</v>
      </c>
      <c r="K4041" s="7" t="s">
        <v>4506</v>
      </c>
      <c r="L4041" s="19">
        <v>2179123</v>
      </c>
      <c r="M4041" s="19">
        <f t="shared" si="189"/>
        <v>2179123</v>
      </c>
      <c r="N4041" s="11">
        <f>M4041*(1+VOTOS!$P$3%)^Q4041</f>
        <v>2258611.1625179485</v>
      </c>
      <c r="O4041" s="54">
        <f t="shared" si="190"/>
        <v>2258611.1625179485</v>
      </c>
      <c r="P4041" s="103">
        <f t="shared" si="191"/>
        <v>1.5030461746059935E-5</v>
      </c>
      <c r="Q4041" s="6">
        <v>297</v>
      </c>
      <c r="R4041" s="6"/>
      <c r="S4041" s="6" t="s">
        <v>11</v>
      </c>
      <c r="T4041" s="75"/>
    </row>
    <row r="4042" spans="1:20" s="47" customFormat="1" ht="14" x14ac:dyDescent="0.15">
      <c r="A4042" s="8" t="s">
        <v>415</v>
      </c>
      <c r="B4042" s="114" t="s">
        <v>416</v>
      </c>
      <c r="C4042" s="40" t="s">
        <v>65</v>
      </c>
      <c r="D4042" s="6" t="s">
        <v>224</v>
      </c>
      <c r="E4042" s="7" t="s">
        <v>225</v>
      </c>
      <c r="F4042" s="6" t="s">
        <v>4001</v>
      </c>
      <c r="G4042" s="6" t="s">
        <v>4936</v>
      </c>
      <c r="H4042" s="6" t="s">
        <v>38</v>
      </c>
      <c r="I4042" s="8" t="s">
        <v>39</v>
      </c>
      <c r="J4042" s="15" t="s">
        <v>7586</v>
      </c>
      <c r="K4042" s="7" t="s">
        <v>4508</v>
      </c>
      <c r="L4042" s="19">
        <v>2067456</v>
      </c>
      <c r="M4042" s="19">
        <f t="shared" si="189"/>
        <v>2067456</v>
      </c>
      <c r="N4042" s="11">
        <f>M4042*(1+VOTOS!$P$3%)^Q4042</f>
        <v>2136160.4514018358</v>
      </c>
      <c r="O4042" s="54">
        <f t="shared" si="190"/>
        <v>2136160.4514018358</v>
      </c>
      <c r="P4042" s="103">
        <f t="shared" si="191"/>
        <v>1.4215584550838447E-5</v>
      </c>
      <c r="Q4042" s="6">
        <v>271</v>
      </c>
      <c r="R4042" s="6"/>
      <c r="S4042" s="6" t="s">
        <v>11</v>
      </c>
      <c r="T4042" s="75"/>
    </row>
    <row r="4043" spans="1:20" s="47" customFormat="1" ht="14" x14ac:dyDescent="0.15">
      <c r="A4043" s="8" t="s">
        <v>415</v>
      </c>
      <c r="B4043" s="114" t="s">
        <v>416</v>
      </c>
      <c r="C4043" s="40" t="s">
        <v>65</v>
      </c>
      <c r="D4043" s="6" t="s">
        <v>224</v>
      </c>
      <c r="E4043" s="7" t="s">
        <v>225</v>
      </c>
      <c r="F4043" s="6" t="s">
        <v>4001</v>
      </c>
      <c r="G4043" s="6" t="s">
        <v>4936</v>
      </c>
      <c r="H4043" s="6" t="s">
        <v>38</v>
      </c>
      <c r="I4043" s="8" t="s">
        <v>39</v>
      </c>
      <c r="J4043" s="15" t="s">
        <v>7586</v>
      </c>
      <c r="K4043" s="7" t="s">
        <v>4507</v>
      </c>
      <c r="L4043" s="19">
        <v>1621248</v>
      </c>
      <c r="M4043" s="19">
        <f t="shared" si="189"/>
        <v>1621248</v>
      </c>
      <c r="N4043" s="11">
        <f>M4043*(1+VOTOS!$P$3%)^Q4043</f>
        <v>1677753.3456213947</v>
      </c>
      <c r="O4043" s="54">
        <f t="shared" si="190"/>
        <v>1677753.3456213947</v>
      </c>
      <c r="P4043" s="103">
        <f t="shared" si="191"/>
        <v>1.1165006132606523E-5</v>
      </c>
      <c r="Q4043" s="6">
        <v>284</v>
      </c>
      <c r="R4043" s="6"/>
      <c r="S4043" s="6" t="s">
        <v>11</v>
      </c>
      <c r="T4043" s="75"/>
    </row>
    <row r="4044" spans="1:20" s="47" customFormat="1" ht="14" x14ac:dyDescent="0.15">
      <c r="A4044" s="8" t="s">
        <v>415</v>
      </c>
      <c r="B4044" s="114" t="s">
        <v>416</v>
      </c>
      <c r="C4044" s="40" t="s">
        <v>65</v>
      </c>
      <c r="D4044" s="6" t="s">
        <v>224</v>
      </c>
      <c r="E4044" s="7" t="s">
        <v>225</v>
      </c>
      <c r="F4044" s="6" t="s">
        <v>4001</v>
      </c>
      <c r="G4044" s="6" t="s">
        <v>4936</v>
      </c>
      <c r="H4044" s="6" t="s">
        <v>38</v>
      </c>
      <c r="I4044" s="8" t="s">
        <v>39</v>
      </c>
      <c r="J4044" s="15" t="s">
        <v>7586</v>
      </c>
      <c r="K4044" s="7" t="s">
        <v>4003</v>
      </c>
      <c r="L4044" s="19">
        <v>778938</v>
      </c>
      <c r="M4044" s="19">
        <f t="shared" si="189"/>
        <v>778938</v>
      </c>
      <c r="N4044" s="11">
        <f>M4044*(1+VOTOS!$P$3%)^Q4044</f>
        <v>779219.94468122523</v>
      </c>
      <c r="O4044" s="54">
        <f t="shared" si="190"/>
        <v>779219.94468122523</v>
      </c>
      <c r="P4044" s="103">
        <f t="shared" si="191"/>
        <v>5.1855032706210767E-6</v>
      </c>
      <c r="Q4044" s="6">
        <v>3</v>
      </c>
      <c r="R4044" s="6"/>
      <c r="S4044" s="6" t="s">
        <v>11</v>
      </c>
      <c r="T4044" s="75"/>
    </row>
    <row r="4045" spans="1:20" s="47" customFormat="1" ht="14" x14ac:dyDescent="0.15">
      <c r="A4045" s="8" t="s">
        <v>415</v>
      </c>
      <c r="B4045" s="114" t="s">
        <v>416</v>
      </c>
      <c r="C4045" s="40" t="s">
        <v>65</v>
      </c>
      <c r="D4045" s="6" t="s">
        <v>224</v>
      </c>
      <c r="E4045" s="7" t="s">
        <v>225</v>
      </c>
      <c r="F4045" s="6" t="s">
        <v>4001</v>
      </c>
      <c r="G4045" s="6" t="s">
        <v>4936</v>
      </c>
      <c r="H4045" s="6" t="s">
        <v>38</v>
      </c>
      <c r="I4045" s="8" t="s">
        <v>39</v>
      </c>
      <c r="J4045" s="15" t="s">
        <v>7586</v>
      </c>
      <c r="K4045" s="7" t="s">
        <v>5060</v>
      </c>
      <c r="L4045" s="19">
        <v>169920</v>
      </c>
      <c r="M4045" s="19">
        <f t="shared" si="189"/>
        <v>0</v>
      </c>
      <c r="N4045" s="11">
        <f>M4045*(1+VOTOS!$P$3%)^Q4045</f>
        <v>0</v>
      </c>
      <c r="O4045" s="54">
        <f t="shared" si="190"/>
        <v>169920</v>
      </c>
      <c r="P4045" s="103">
        <f t="shared" si="191"/>
        <v>1.1307727962538166E-6</v>
      </c>
      <c r="Q4045" s="6">
        <v>0</v>
      </c>
      <c r="R4045" s="6"/>
      <c r="S4045" s="6" t="s">
        <v>11</v>
      </c>
      <c r="T4045" s="75"/>
    </row>
    <row r="4046" spans="1:20" s="47" customFormat="1" ht="14" x14ac:dyDescent="0.15">
      <c r="A4046" s="8" t="s">
        <v>415</v>
      </c>
      <c r="B4046" s="114" t="s">
        <v>416</v>
      </c>
      <c r="C4046" s="40" t="s">
        <v>65</v>
      </c>
      <c r="D4046" s="6" t="s">
        <v>488</v>
      </c>
      <c r="E4046" s="7" t="s">
        <v>489</v>
      </c>
      <c r="F4046" s="6" t="s">
        <v>4895</v>
      </c>
      <c r="G4046" s="6" t="s">
        <v>5224</v>
      </c>
      <c r="H4046" s="6" t="s">
        <v>38</v>
      </c>
      <c r="I4046" s="8" t="s">
        <v>39</v>
      </c>
      <c r="J4046" s="15" t="s">
        <v>7586</v>
      </c>
      <c r="K4046" s="7" t="s">
        <v>4184</v>
      </c>
      <c r="L4046" s="19">
        <v>15328786</v>
      </c>
      <c r="M4046" s="19">
        <f t="shared" si="189"/>
        <v>15328786</v>
      </c>
      <c r="N4046" s="11">
        <f>M4046*(1+VOTOS!$P$3%)^Q4046</f>
        <v>15928235.548163835</v>
      </c>
      <c r="O4046" s="54">
        <f t="shared" si="190"/>
        <v>15928235.548163835</v>
      </c>
      <c r="P4046" s="103">
        <f t="shared" si="191"/>
        <v>1.059982076870684E-4</v>
      </c>
      <c r="Q4046" s="6">
        <v>318</v>
      </c>
      <c r="R4046" s="6"/>
      <c r="S4046" s="6" t="s">
        <v>11</v>
      </c>
      <c r="T4046" s="75"/>
    </row>
    <row r="4047" spans="1:20" s="47" customFormat="1" ht="14" x14ac:dyDescent="0.15">
      <c r="A4047" s="8" t="s">
        <v>415</v>
      </c>
      <c r="B4047" s="114" t="s">
        <v>416</v>
      </c>
      <c r="C4047" s="40" t="s">
        <v>65</v>
      </c>
      <c r="D4047" s="6" t="s">
        <v>488</v>
      </c>
      <c r="E4047" s="7" t="s">
        <v>489</v>
      </c>
      <c r="F4047" s="6" t="s">
        <v>4895</v>
      </c>
      <c r="G4047" s="6" t="s">
        <v>5224</v>
      </c>
      <c r="H4047" s="6" t="s">
        <v>38</v>
      </c>
      <c r="I4047" s="8" t="s">
        <v>39</v>
      </c>
      <c r="J4047" s="15" t="s">
        <v>7586</v>
      </c>
      <c r="K4047" s="7" t="s">
        <v>4896</v>
      </c>
      <c r="L4047" s="19">
        <v>7147278</v>
      </c>
      <c r="M4047" s="19">
        <f t="shared" si="189"/>
        <v>7147278</v>
      </c>
      <c r="N4047" s="11">
        <f>M4047*(1+VOTOS!$P$3%)^Q4047</f>
        <v>7284810.1686344435</v>
      </c>
      <c r="O4047" s="54">
        <f t="shared" si="190"/>
        <v>7284810.1686344435</v>
      </c>
      <c r="P4047" s="103">
        <f t="shared" si="191"/>
        <v>4.8478490846074661E-5</v>
      </c>
      <c r="Q4047" s="6">
        <v>158</v>
      </c>
      <c r="R4047" s="6"/>
      <c r="S4047" s="6" t="s">
        <v>11</v>
      </c>
      <c r="T4047" s="75"/>
    </row>
    <row r="4048" spans="1:20" s="47" customFormat="1" ht="14" x14ac:dyDescent="0.15">
      <c r="A4048" s="14" t="s">
        <v>5234</v>
      </c>
      <c r="B4048" s="115" t="s">
        <v>416</v>
      </c>
      <c r="C4048" s="40" t="s">
        <v>65</v>
      </c>
      <c r="D4048" s="12" t="s">
        <v>1673</v>
      </c>
      <c r="E4048" s="51" t="s">
        <v>1674</v>
      </c>
      <c r="F4048" s="14" t="s">
        <v>6079</v>
      </c>
      <c r="G4048" s="14" t="s">
        <v>37</v>
      </c>
      <c r="H4048" s="14" t="s">
        <v>38</v>
      </c>
      <c r="I4048" s="14" t="s">
        <v>39</v>
      </c>
      <c r="J4048" s="15" t="s">
        <v>7586</v>
      </c>
      <c r="K4048" s="52" t="s">
        <v>6081</v>
      </c>
      <c r="L4048" s="109">
        <v>423943.5</v>
      </c>
      <c r="M4048" s="19">
        <f t="shared" si="189"/>
        <v>423943.5</v>
      </c>
      <c r="N4048" s="11">
        <f>M4048*(1+VOTOS!$P$3%)^Q4048</f>
        <v>424967.55469242029</v>
      </c>
      <c r="O4048" s="54">
        <f t="shared" si="190"/>
        <v>424967.55469242029</v>
      </c>
      <c r="P4048" s="103">
        <f t="shared" si="191"/>
        <v>2.8280470229325261E-6</v>
      </c>
      <c r="Q4048" s="6">
        <v>20</v>
      </c>
      <c r="R4048" s="6"/>
      <c r="S4048" s="6" t="s">
        <v>7</v>
      </c>
      <c r="T4048" s="75"/>
    </row>
    <row r="4049" spans="1:20" s="47" customFormat="1" ht="14" x14ac:dyDescent="0.15">
      <c r="A4049" s="14" t="s">
        <v>5234</v>
      </c>
      <c r="B4049" s="115" t="s">
        <v>416</v>
      </c>
      <c r="C4049" s="40" t="s">
        <v>65</v>
      </c>
      <c r="D4049" s="12" t="s">
        <v>1673</v>
      </c>
      <c r="E4049" s="51" t="s">
        <v>1674</v>
      </c>
      <c r="F4049" s="14" t="s">
        <v>6079</v>
      </c>
      <c r="G4049" s="14" t="s">
        <v>37</v>
      </c>
      <c r="H4049" s="14" t="s">
        <v>38</v>
      </c>
      <c r="I4049" s="14" t="s">
        <v>39</v>
      </c>
      <c r="J4049" s="15" t="s">
        <v>7586</v>
      </c>
      <c r="K4049" s="52" t="s">
        <v>6080</v>
      </c>
      <c r="L4049" s="109">
        <v>275039</v>
      </c>
      <c r="M4049" s="19">
        <f t="shared" si="189"/>
        <v>0</v>
      </c>
      <c r="N4049" s="11">
        <f>M4049*(1+VOTOS!$P$3%)^Q4049</f>
        <v>0</v>
      </c>
      <c r="O4049" s="54">
        <f t="shared" si="190"/>
        <v>275039</v>
      </c>
      <c r="P4049" s="103">
        <f t="shared" si="191"/>
        <v>1.8303120239457006E-6</v>
      </c>
      <c r="Q4049" s="6">
        <v>0</v>
      </c>
      <c r="R4049" s="6"/>
      <c r="S4049" s="6" t="s">
        <v>7</v>
      </c>
      <c r="T4049" s="75"/>
    </row>
    <row r="4050" spans="1:20" s="47" customFormat="1" ht="14" x14ac:dyDescent="0.15">
      <c r="A4050" s="8" t="s">
        <v>415</v>
      </c>
      <c r="B4050" s="114" t="s">
        <v>416</v>
      </c>
      <c r="C4050" s="40" t="s">
        <v>65</v>
      </c>
      <c r="D4050" s="6" t="s">
        <v>1673</v>
      </c>
      <c r="E4050" s="7" t="s">
        <v>1674</v>
      </c>
      <c r="F4050" s="6" t="s">
        <v>4931</v>
      </c>
      <c r="G4050" s="6" t="s">
        <v>5224</v>
      </c>
      <c r="H4050" s="6" t="s">
        <v>38</v>
      </c>
      <c r="I4050" s="8" t="s">
        <v>39</v>
      </c>
      <c r="J4050" s="15" t="s">
        <v>7586</v>
      </c>
      <c r="K4050" s="7" t="s">
        <v>5056</v>
      </c>
      <c r="L4050" s="19">
        <v>37778</v>
      </c>
      <c r="M4050" s="19">
        <f t="shared" ref="M4050:M4113" si="192">+IF(Q4050&gt;0,L4050,0)</f>
        <v>0</v>
      </c>
      <c r="N4050" s="11">
        <f>M4050*(1+VOTOS!$P$3%)^Q4050</f>
        <v>0</v>
      </c>
      <c r="O4050" s="54">
        <f t="shared" si="190"/>
        <v>37778</v>
      </c>
      <c r="P4050" s="103">
        <f t="shared" si="191"/>
        <v>2.514026288657997E-7</v>
      </c>
      <c r="Q4050" s="6">
        <v>0</v>
      </c>
      <c r="R4050" s="6"/>
      <c r="S4050" s="6" t="s">
        <v>11</v>
      </c>
      <c r="T4050" s="75"/>
    </row>
    <row r="4051" spans="1:20" s="47" customFormat="1" ht="14" x14ac:dyDescent="0.15">
      <c r="A4051" s="8" t="s">
        <v>415</v>
      </c>
      <c r="B4051" s="114" t="s">
        <v>416</v>
      </c>
      <c r="C4051" s="40" t="s">
        <v>65</v>
      </c>
      <c r="D4051" s="6" t="s">
        <v>1673</v>
      </c>
      <c r="E4051" s="7" t="s">
        <v>1674</v>
      </c>
      <c r="F4051" s="6" t="s">
        <v>4931</v>
      </c>
      <c r="G4051" s="6" t="s">
        <v>5224</v>
      </c>
      <c r="H4051" s="6" t="s">
        <v>38</v>
      </c>
      <c r="I4051" s="8" t="s">
        <v>39</v>
      </c>
      <c r="J4051" s="15" t="s">
        <v>7586</v>
      </c>
      <c r="K4051" s="7" t="s">
        <v>4932</v>
      </c>
      <c r="L4051" s="19">
        <v>49385</v>
      </c>
      <c r="M4051" s="19">
        <f t="shared" si="192"/>
        <v>0</v>
      </c>
      <c r="N4051" s="11">
        <f>M4051*(1+VOTOS!$P$3%)^Q4051</f>
        <v>0</v>
      </c>
      <c r="O4051" s="54">
        <f t="shared" si="190"/>
        <v>49385</v>
      </c>
      <c r="P4051" s="103">
        <f t="shared" si="191"/>
        <v>3.2864415338391439E-7</v>
      </c>
      <c r="Q4051" s="6">
        <v>0</v>
      </c>
      <c r="R4051" s="6"/>
      <c r="S4051" s="6" t="s">
        <v>11</v>
      </c>
      <c r="T4051" s="75"/>
    </row>
    <row r="4052" spans="1:20" s="47" customFormat="1" ht="14" x14ac:dyDescent="0.15">
      <c r="A4052" s="14" t="s">
        <v>5234</v>
      </c>
      <c r="B4052" s="115" t="s">
        <v>416</v>
      </c>
      <c r="C4052" s="40" t="s">
        <v>65</v>
      </c>
      <c r="D4052" s="12" t="s">
        <v>875</v>
      </c>
      <c r="E4052" s="51" t="s">
        <v>876</v>
      </c>
      <c r="F4052" s="14" t="s">
        <v>6078</v>
      </c>
      <c r="G4052" s="14" t="s">
        <v>37</v>
      </c>
      <c r="H4052" s="14" t="s">
        <v>38</v>
      </c>
      <c r="I4052" s="14" t="s">
        <v>39</v>
      </c>
      <c r="J4052" s="15" t="s">
        <v>7586</v>
      </c>
      <c r="K4052" s="52" t="s">
        <v>4298</v>
      </c>
      <c r="L4052" s="109">
        <v>3778807.5</v>
      </c>
      <c r="M4052" s="19">
        <f t="shared" si="192"/>
        <v>0</v>
      </c>
      <c r="N4052" s="11">
        <f>M4052*(1+VOTOS!$P$3%)^Q4052</f>
        <v>0</v>
      </c>
      <c r="O4052" s="54">
        <f t="shared" si="190"/>
        <v>3778807.5</v>
      </c>
      <c r="P4052" s="103">
        <f t="shared" si="191"/>
        <v>2.5146967533426871E-5</v>
      </c>
      <c r="Q4052" s="6">
        <v>0</v>
      </c>
      <c r="R4052" s="6"/>
      <c r="S4052" s="6" t="s">
        <v>7</v>
      </c>
      <c r="T4052" s="75"/>
    </row>
    <row r="4053" spans="1:20" s="47" customFormat="1" ht="14" x14ac:dyDescent="0.15">
      <c r="A4053" s="14" t="s">
        <v>5234</v>
      </c>
      <c r="B4053" s="115" t="s">
        <v>416</v>
      </c>
      <c r="C4053" s="40" t="s">
        <v>65</v>
      </c>
      <c r="D4053" s="12" t="s">
        <v>875</v>
      </c>
      <c r="E4053" s="51" t="s">
        <v>876</v>
      </c>
      <c r="F4053" s="14" t="s">
        <v>6078</v>
      </c>
      <c r="G4053" s="14" t="s">
        <v>37</v>
      </c>
      <c r="H4053" s="14" t="s">
        <v>38</v>
      </c>
      <c r="I4053" s="14" t="s">
        <v>39</v>
      </c>
      <c r="J4053" s="15" t="s">
        <v>7586</v>
      </c>
      <c r="K4053" s="52" t="s">
        <v>4581</v>
      </c>
      <c r="L4053" s="109">
        <v>2853705</v>
      </c>
      <c r="M4053" s="19">
        <f t="shared" si="192"/>
        <v>0</v>
      </c>
      <c r="N4053" s="11">
        <f>M4053*(1+VOTOS!$P$3%)^Q4053</f>
        <v>0</v>
      </c>
      <c r="O4053" s="54">
        <f t="shared" si="190"/>
        <v>2853705</v>
      </c>
      <c r="P4053" s="103">
        <f t="shared" si="191"/>
        <v>1.8990654322819549E-5</v>
      </c>
      <c r="Q4053" s="6">
        <v>0</v>
      </c>
      <c r="R4053" s="6"/>
      <c r="S4053" s="6" t="s">
        <v>7</v>
      </c>
      <c r="T4053" s="75"/>
    </row>
    <row r="4054" spans="1:20" s="47" customFormat="1" ht="14" x14ac:dyDescent="0.15">
      <c r="A4054" s="8" t="s">
        <v>5234</v>
      </c>
      <c r="B4054" s="114" t="s">
        <v>416</v>
      </c>
      <c r="C4054" s="40" t="s">
        <v>65</v>
      </c>
      <c r="D4054" s="6" t="s">
        <v>1868</v>
      </c>
      <c r="E4054" s="7" t="s">
        <v>1869</v>
      </c>
      <c r="F4054" s="6" t="s">
        <v>6480</v>
      </c>
      <c r="G4054" s="6" t="s">
        <v>5390</v>
      </c>
      <c r="H4054" s="6" t="s">
        <v>38</v>
      </c>
      <c r="I4054" s="8" t="s">
        <v>39</v>
      </c>
      <c r="J4054" s="15" t="s">
        <v>7586</v>
      </c>
      <c r="K4054" s="7" t="s">
        <v>6527</v>
      </c>
      <c r="L4054" s="19">
        <v>211417.19999999998</v>
      </c>
      <c r="M4054" s="19">
        <f t="shared" si="192"/>
        <v>0</v>
      </c>
      <c r="N4054" s="11">
        <f>M4054*(1+VOTOS!$P$3%)^Q4054</f>
        <v>0</v>
      </c>
      <c r="O4054" s="54">
        <f t="shared" si="190"/>
        <v>211417.19999999998</v>
      </c>
      <c r="P4054" s="103">
        <f t="shared" si="191"/>
        <v>1.4069257204575822E-6</v>
      </c>
      <c r="Q4054" s="6">
        <v>0</v>
      </c>
      <c r="R4054" s="6"/>
      <c r="S4054" s="6" t="s">
        <v>91</v>
      </c>
      <c r="T4054" s="75"/>
    </row>
    <row r="4055" spans="1:20" s="47" customFormat="1" ht="14" x14ac:dyDescent="0.15">
      <c r="A4055" s="14" t="s">
        <v>5234</v>
      </c>
      <c r="B4055" s="115" t="s">
        <v>416</v>
      </c>
      <c r="C4055" s="40" t="s">
        <v>65</v>
      </c>
      <c r="D4055" s="12" t="s">
        <v>1292</v>
      </c>
      <c r="E4055" s="51" t="s">
        <v>1293</v>
      </c>
      <c r="F4055" s="14" t="s">
        <v>5519</v>
      </c>
      <c r="G4055" s="14" t="s">
        <v>37</v>
      </c>
      <c r="H4055" s="14" t="s">
        <v>38</v>
      </c>
      <c r="I4055" s="14" t="s">
        <v>39</v>
      </c>
      <c r="J4055" s="15" t="s">
        <v>7586</v>
      </c>
      <c r="K4055" s="52" t="s">
        <v>1330</v>
      </c>
      <c r="L4055" s="109">
        <v>1813600.5</v>
      </c>
      <c r="M4055" s="19">
        <f t="shared" si="192"/>
        <v>1813600.5</v>
      </c>
      <c r="N4055" s="11">
        <f>M4055*(1+VOTOS!$P$3%)^Q4055</f>
        <v>1859906.2909791239</v>
      </c>
      <c r="O4055" s="54">
        <f t="shared" si="190"/>
        <v>1859906.2909791239</v>
      </c>
      <c r="P4055" s="103">
        <f t="shared" si="191"/>
        <v>1.2377185954687668E-5</v>
      </c>
      <c r="Q4055" s="6">
        <v>209</v>
      </c>
      <c r="R4055" s="6"/>
      <c r="S4055" s="6" t="s">
        <v>7</v>
      </c>
      <c r="T4055" s="75"/>
    </row>
    <row r="4056" spans="1:20" s="47" customFormat="1" ht="14" x14ac:dyDescent="0.15">
      <c r="A4056" s="14" t="s">
        <v>5234</v>
      </c>
      <c r="B4056" s="115" t="s">
        <v>416</v>
      </c>
      <c r="C4056" s="40" t="s">
        <v>65</v>
      </c>
      <c r="D4056" s="12" t="s">
        <v>1292</v>
      </c>
      <c r="E4056" s="51" t="s">
        <v>1293</v>
      </c>
      <c r="F4056" s="14" t="s">
        <v>5519</v>
      </c>
      <c r="G4056" s="14" t="s">
        <v>37</v>
      </c>
      <c r="H4056" s="14" t="s">
        <v>38</v>
      </c>
      <c r="I4056" s="14" t="s">
        <v>39</v>
      </c>
      <c r="J4056" s="15" t="s">
        <v>7586</v>
      </c>
      <c r="K4056" s="52" t="s">
        <v>5520</v>
      </c>
      <c r="L4056" s="109">
        <v>648536</v>
      </c>
      <c r="M4056" s="19">
        <f t="shared" si="192"/>
        <v>648536</v>
      </c>
      <c r="N4056" s="11">
        <f>M4056*(1+VOTOS!$P$3%)^Q4056</f>
        <v>665094.75836957316</v>
      </c>
      <c r="O4056" s="54">
        <f t="shared" si="190"/>
        <v>665094.75836957316</v>
      </c>
      <c r="P4056" s="103">
        <f t="shared" si="191"/>
        <v>4.4260302477361036E-6</v>
      </c>
      <c r="Q4056" s="6">
        <v>209</v>
      </c>
      <c r="R4056" s="6"/>
      <c r="S4056" s="6" t="s">
        <v>7</v>
      </c>
      <c r="T4056" s="75"/>
    </row>
    <row r="4057" spans="1:20" s="47" customFormat="1" ht="14" x14ac:dyDescent="0.15">
      <c r="A4057" s="8" t="s">
        <v>415</v>
      </c>
      <c r="B4057" s="114" t="s">
        <v>416</v>
      </c>
      <c r="C4057" s="40" t="s">
        <v>65</v>
      </c>
      <c r="D4057" s="6" t="s">
        <v>506</v>
      </c>
      <c r="E4057" s="7" t="s">
        <v>507</v>
      </c>
      <c r="F4057" s="6" t="s">
        <v>3005</v>
      </c>
      <c r="G4057" s="6" t="s">
        <v>2762</v>
      </c>
      <c r="H4057" s="6" t="s">
        <v>38</v>
      </c>
      <c r="I4057" s="8" t="s">
        <v>39</v>
      </c>
      <c r="J4057" s="15" t="s">
        <v>7586</v>
      </c>
      <c r="K4057" s="7" t="s">
        <v>3007</v>
      </c>
      <c r="L4057" s="19">
        <v>12525106</v>
      </c>
      <c r="M4057" s="19">
        <f t="shared" si="192"/>
        <v>0</v>
      </c>
      <c r="N4057" s="11">
        <f>M4057*(1+VOTOS!$P$3%)^Q4057</f>
        <v>0</v>
      </c>
      <c r="O4057" s="54">
        <f t="shared" si="190"/>
        <v>12525106</v>
      </c>
      <c r="P4057" s="103">
        <f t="shared" si="191"/>
        <v>8.3351277866027871E-5</v>
      </c>
      <c r="Q4057" s="6">
        <v>0</v>
      </c>
      <c r="R4057" s="6"/>
      <c r="S4057" s="6" t="s">
        <v>11</v>
      </c>
      <c r="T4057" s="75"/>
    </row>
    <row r="4058" spans="1:20" s="47" customFormat="1" ht="14" x14ac:dyDescent="0.15">
      <c r="A4058" s="8" t="s">
        <v>415</v>
      </c>
      <c r="B4058" s="114" t="s">
        <v>416</v>
      </c>
      <c r="C4058" s="40" t="s">
        <v>65</v>
      </c>
      <c r="D4058" s="6" t="s">
        <v>506</v>
      </c>
      <c r="E4058" s="7" t="s">
        <v>507</v>
      </c>
      <c r="F4058" s="6" t="s">
        <v>3005</v>
      </c>
      <c r="G4058" s="6" t="s">
        <v>2762</v>
      </c>
      <c r="H4058" s="6" t="s">
        <v>38</v>
      </c>
      <c r="I4058" s="8" t="s">
        <v>39</v>
      </c>
      <c r="J4058" s="15" t="s">
        <v>7586</v>
      </c>
      <c r="K4058" s="7" t="s">
        <v>3006</v>
      </c>
      <c r="L4058" s="19">
        <v>1882350</v>
      </c>
      <c r="M4058" s="19">
        <f t="shared" si="192"/>
        <v>1882350</v>
      </c>
      <c r="N4058" s="11">
        <f>M4058*(1+VOTOS!$P$3%)^Q4058</f>
        <v>1898083.2824433711</v>
      </c>
      <c r="O4058" s="54">
        <f t="shared" si="190"/>
        <v>1898083.2824433711</v>
      </c>
      <c r="P4058" s="103">
        <f t="shared" si="191"/>
        <v>1.2631243766543748E-5</v>
      </c>
      <c r="Q4058" s="6">
        <v>69</v>
      </c>
      <c r="R4058" s="6"/>
      <c r="S4058" s="6" t="s">
        <v>11</v>
      </c>
      <c r="T4058" s="75"/>
    </row>
    <row r="4059" spans="1:20" s="47" customFormat="1" ht="14" x14ac:dyDescent="0.15">
      <c r="A4059" s="8" t="s">
        <v>415</v>
      </c>
      <c r="B4059" s="114" t="s">
        <v>416</v>
      </c>
      <c r="C4059" s="40" t="s">
        <v>65</v>
      </c>
      <c r="D4059" s="6" t="s">
        <v>506</v>
      </c>
      <c r="E4059" s="7" t="s">
        <v>507</v>
      </c>
      <c r="F4059" s="6" t="s">
        <v>3005</v>
      </c>
      <c r="G4059" s="6" t="s">
        <v>2762</v>
      </c>
      <c r="H4059" s="6" t="s">
        <v>38</v>
      </c>
      <c r="I4059" s="8" t="s">
        <v>39</v>
      </c>
      <c r="J4059" s="15" t="s">
        <v>7586</v>
      </c>
      <c r="K4059" s="7" t="s">
        <v>3939</v>
      </c>
      <c r="L4059" s="19">
        <v>2831160</v>
      </c>
      <c r="M4059" s="19">
        <f t="shared" si="192"/>
        <v>2831160</v>
      </c>
      <c r="N4059" s="11">
        <f>M4059*(1+VOTOS!$P$3%)^Q4059</f>
        <v>2875908.5242017712</v>
      </c>
      <c r="O4059" s="54">
        <f t="shared" si="190"/>
        <v>2875908.5242017712</v>
      </c>
      <c r="P4059" s="103">
        <f t="shared" si="191"/>
        <v>1.9138412921856306E-5</v>
      </c>
      <c r="Q4059" s="6">
        <v>130</v>
      </c>
      <c r="R4059" s="6"/>
      <c r="S4059" s="6" t="s">
        <v>11</v>
      </c>
    </row>
    <row r="4060" spans="1:20" s="47" customFormat="1" ht="14" x14ac:dyDescent="0.15">
      <c r="A4060" s="8" t="s">
        <v>415</v>
      </c>
      <c r="B4060" s="114" t="s">
        <v>416</v>
      </c>
      <c r="C4060" s="40" t="s">
        <v>65</v>
      </c>
      <c r="D4060" s="6" t="s">
        <v>506</v>
      </c>
      <c r="E4060" s="7" t="s">
        <v>507</v>
      </c>
      <c r="F4060" s="6" t="s">
        <v>3005</v>
      </c>
      <c r="G4060" s="6" t="s">
        <v>2762</v>
      </c>
      <c r="H4060" s="6" t="s">
        <v>38</v>
      </c>
      <c r="I4060" s="8" t="s">
        <v>39</v>
      </c>
      <c r="J4060" s="15" t="s">
        <v>7586</v>
      </c>
      <c r="K4060" s="7" t="s">
        <v>3007</v>
      </c>
      <c r="L4060" s="19">
        <v>1732255</v>
      </c>
      <c r="M4060" s="19">
        <f t="shared" si="192"/>
        <v>0</v>
      </c>
      <c r="N4060" s="11">
        <f>M4060*(1+VOTOS!$P$3%)^Q4060</f>
        <v>0</v>
      </c>
      <c r="O4060" s="54">
        <f t="shared" si="190"/>
        <v>1732255</v>
      </c>
      <c r="P4060" s="103">
        <f t="shared" si="191"/>
        <v>1.1527700271743497E-5</v>
      </c>
      <c r="Q4060" s="6">
        <v>0</v>
      </c>
      <c r="R4060" s="6"/>
      <c r="S4060" s="6" t="s">
        <v>11</v>
      </c>
    </row>
    <row r="4061" spans="1:20" s="47" customFormat="1" ht="14" x14ac:dyDescent="0.15">
      <c r="A4061" s="8" t="s">
        <v>415</v>
      </c>
      <c r="B4061" s="114" t="s">
        <v>416</v>
      </c>
      <c r="C4061" s="40" t="s">
        <v>65</v>
      </c>
      <c r="D4061" s="6" t="s">
        <v>506</v>
      </c>
      <c r="E4061" s="7" t="s">
        <v>507</v>
      </c>
      <c r="F4061" s="6" t="s">
        <v>3005</v>
      </c>
      <c r="G4061" s="6" t="s">
        <v>2762</v>
      </c>
      <c r="H4061" s="6" t="s">
        <v>38</v>
      </c>
      <c r="I4061" s="8" t="s">
        <v>39</v>
      </c>
      <c r="J4061" s="15" t="s">
        <v>7586</v>
      </c>
      <c r="K4061" s="7" t="s">
        <v>3950</v>
      </c>
      <c r="L4061" s="19">
        <v>1325280</v>
      </c>
      <c r="M4061" s="19">
        <f t="shared" si="192"/>
        <v>1325280</v>
      </c>
      <c r="N4061" s="11">
        <f>M4061*(1+VOTOS!$P$3%)^Q4061</f>
        <v>1346227.0055221617</v>
      </c>
      <c r="O4061" s="54">
        <f t="shared" si="190"/>
        <v>1346227.0055221617</v>
      </c>
      <c r="P4061" s="103">
        <f t="shared" si="191"/>
        <v>8.9587857546298083E-6</v>
      </c>
      <c r="Q4061" s="6">
        <v>130</v>
      </c>
      <c r="R4061" s="6"/>
      <c r="S4061" s="6" t="s">
        <v>11</v>
      </c>
    </row>
    <row r="4062" spans="1:20" s="47" customFormat="1" ht="14" x14ac:dyDescent="0.15">
      <c r="A4062" s="8" t="s">
        <v>415</v>
      </c>
      <c r="B4062" s="114" t="s">
        <v>416</v>
      </c>
      <c r="C4062" s="40" t="s">
        <v>65</v>
      </c>
      <c r="D4062" s="6" t="s">
        <v>506</v>
      </c>
      <c r="E4062" s="7" t="s">
        <v>507</v>
      </c>
      <c r="F4062" s="6" t="s">
        <v>3005</v>
      </c>
      <c r="G4062" s="6" t="s">
        <v>2762</v>
      </c>
      <c r="H4062" s="6" t="s">
        <v>38</v>
      </c>
      <c r="I4062" s="8" t="s">
        <v>39</v>
      </c>
      <c r="J4062" s="15" t="s">
        <v>7586</v>
      </c>
      <c r="K4062" s="7" t="s">
        <v>3006</v>
      </c>
      <c r="L4062" s="19">
        <v>259200</v>
      </c>
      <c r="M4062" s="19">
        <f t="shared" si="192"/>
        <v>259200</v>
      </c>
      <c r="N4062" s="11">
        <f>M4062*(1+VOTOS!$P$3%)^Q4062</f>
        <v>261366.47637757153</v>
      </c>
      <c r="O4062" s="54">
        <f t="shared" si="190"/>
        <v>261366.47637757153</v>
      </c>
      <c r="P4062" s="103">
        <f t="shared" si="191"/>
        <v>1.7393249843483618E-6</v>
      </c>
      <c r="Q4062" s="6">
        <v>69</v>
      </c>
      <c r="R4062" s="6"/>
      <c r="S4062" s="6" t="s">
        <v>11</v>
      </c>
    </row>
    <row r="4063" spans="1:20" s="47" customFormat="1" ht="14" x14ac:dyDescent="0.15">
      <c r="A4063" s="8" t="s">
        <v>415</v>
      </c>
      <c r="B4063" s="114" t="s">
        <v>416</v>
      </c>
      <c r="C4063" s="40" t="s">
        <v>65</v>
      </c>
      <c r="D4063" s="6" t="s">
        <v>724</v>
      </c>
      <c r="E4063" s="7" t="s">
        <v>725</v>
      </c>
      <c r="F4063" s="6" t="s">
        <v>3008</v>
      </c>
      <c r="G4063" s="6" t="s">
        <v>4936</v>
      </c>
      <c r="H4063" s="6" t="s">
        <v>38</v>
      </c>
      <c r="I4063" s="8" t="s">
        <v>39</v>
      </c>
      <c r="J4063" s="15" t="s">
        <v>7586</v>
      </c>
      <c r="K4063" s="7" t="s">
        <v>3009</v>
      </c>
      <c r="L4063" s="19">
        <v>2666075</v>
      </c>
      <c r="M4063" s="19">
        <f t="shared" si="192"/>
        <v>2666075</v>
      </c>
      <c r="N4063" s="11">
        <f>M4063*(1+VOTOS!$P$3%)^Q4063</f>
        <v>2685117.8505443833</v>
      </c>
      <c r="O4063" s="54">
        <f t="shared" si="190"/>
        <v>2685117.8505443833</v>
      </c>
      <c r="P4063" s="103">
        <f t="shared" si="191"/>
        <v>1.7868751295498526E-5</v>
      </c>
      <c r="Q4063" s="6">
        <v>59</v>
      </c>
      <c r="R4063" s="6"/>
      <c r="S4063" s="6" t="s">
        <v>11</v>
      </c>
    </row>
    <row r="4064" spans="1:20" s="47" customFormat="1" ht="14" x14ac:dyDescent="0.15">
      <c r="A4064" s="8" t="s">
        <v>415</v>
      </c>
      <c r="B4064" s="114" t="s">
        <v>416</v>
      </c>
      <c r="C4064" s="40" t="s">
        <v>65</v>
      </c>
      <c r="D4064" s="6" t="s">
        <v>724</v>
      </c>
      <c r="E4064" s="7" t="s">
        <v>725</v>
      </c>
      <c r="F4064" s="6" t="s">
        <v>3008</v>
      </c>
      <c r="G4064" s="6" t="s">
        <v>4936</v>
      </c>
      <c r="H4064" s="6" t="s">
        <v>38</v>
      </c>
      <c r="I4064" s="8" t="s">
        <v>39</v>
      </c>
      <c r="J4064" s="15" t="s">
        <v>7586</v>
      </c>
      <c r="K4064" s="7" t="s">
        <v>2647</v>
      </c>
      <c r="L4064" s="19">
        <v>2927010</v>
      </c>
      <c r="M4064" s="19">
        <f t="shared" si="192"/>
        <v>2927010</v>
      </c>
      <c r="N4064" s="11">
        <f>M4064*(1+VOTOS!$P$3%)^Q4064</f>
        <v>2958604.305374851</v>
      </c>
      <c r="O4064" s="54">
        <f t="shared" si="190"/>
        <v>2958604.305374851</v>
      </c>
      <c r="P4064" s="103">
        <f t="shared" si="191"/>
        <v>1.9688731540709162E-5</v>
      </c>
      <c r="Q4064" s="6">
        <v>89</v>
      </c>
      <c r="R4064" s="6"/>
      <c r="S4064" s="6" t="s">
        <v>11</v>
      </c>
    </row>
    <row r="4065" spans="1:19" s="47" customFormat="1" ht="14" x14ac:dyDescent="0.15">
      <c r="A4065" s="8" t="s">
        <v>415</v>
      </c>
      <c r="B4065" s="114" t="s">
        <v>416</v>
      </c>
      <c r="C4065" s="40" t="s">
        <v>65</v>
      </c>
      <c r="D4065" s="6" t="s">
        <v>724</v>
      </c>
      <c r="E4065" s="7" t="s">
        <v>725</v>
      </c>
      <c r="F4065" s="6" t="s">
        <v>3008</v>
      </c>
      <c r="G4065" s="6" t="s">
        <v>4936</v>
      </c>
      <c r="H4065" s="6" t="s">
        <v>38</v>
      </c>
      <c r="I4065" s="8" t="s">
        <v>39</v>
      </c>
      <c r="J4065" s="15" t="s">
        <v>7586</v>
      </c>
      <c r="K4065" s="7" t="s">
        <v>3011</v>
      </c>
      <c r="L4065" s="19">
        <v>2927010</v>
      </c>
      <c r="M4065" s="19">
        <f t="shared" si="192"/>
        <v>2927010</v>
      </c>
      <c r="N4065" s="11">
        <f>M4065*(1+VOTOS!$P$3%)^Q4065</f>
        <v>2935850.5731814117</v>
      </c>
      <c r="O4065" s="54">
        <f t="shared" si="190"/>
        <v>2935850.5731814117</v>
      </c>
      <c r="P4065" s="103">
        <f t="shared" si="191"/>
        <v>1.9537311452564235E-5</v>
      </c>
      <c r="Q4065" s="6">
        <v>25</v>
      </c>
      <c r="R4065" s="6"/>
      <c r="S4065" s="6" t="s">
        <v>11</v>
      </c>
    </row>
    <row r="4066" spans="1:19" s="47" customFormat="1" ht="14" x14ac:dyDescent="0.15">
      <c r="A4066" s="8" t="s">
        <v>415</v>
      </c>
      <c r="B4066" s="114" t="s">
        <v>416</v>
      </c>
      <c r="C4066" s="40" t="s">
        <v>65</v>
      </c>
      <c r="D4066" s="6" t="s">
        <v>724</v>
      </c>
      <c r="E4066" s="7" t="s">
        <v>725</v>
      </c>
      <c r="F4066" s="6" t="s">
        <v>3008</v>
      </c>
      <c r="G4066" s="6" t="s">
        <v>4936</v>
      </c>
      <c r="H4066" s="6" t="s">
        <v>38</v>
      </c>
      <c r="I4066" s="8" t="s">
        <v>39</v>
      </c>
      <c r="J4066" s="15" t="s">
        <v>7586</v>
      </c>
      <c r="K4066" s="7" t="s">
        <v>3010</v>
      </c>
      <c r="L4066" s="19">
        <v>2532771</v>
      </c>
      <c r="M4066" s="19">
        <f t="shared" si="192"/>
        <v>2532771</v>
      </c>
      <c r="N4066" s="11">
        <f>M4066*(1+VOTOS!$P$3%)^Q4066</f>
        <v>2550861.706231501</v>
      </c>
      <c r="O4066" s="54">
        <f t="shared" si="190"/>
        <v>2550861.706231501</v>
      </c>
      <c r="P4066" s="103">
        <f t="shared" si="191"/>
        <v>1.6975312055156403E-5</v>
      </c>
      <c r="Q4066" s="6">
        <v>59</v>
      </c>
      <c r="R4066" s="6"/>
      <c r="S4066" s="6" t="s">
        <v>11</v>
      </c>
    </row>
    <row r="4067" spans="1:19" s="47" customFormat="1" ht="14" x14ac:dyDescent="0.15">
      <c r="A4067" s="8" t="s">
        <v>415</v>
      </c>
      <c r="B4067" s="114" t="s">
        <v>416</v>
      </c>
      <c r="C4067" s="40" t="s">
        <v>65</v>
      </c>
      <c r="D4067" s="6" t="s">
        <v>1493</v>
      </c>
      <c r="E4067" s="7" t="s">
        <v>1494</v>
      </c>
      <c r="F4067" s="6" t="s">
        <v>3012</v>
      </c>
      <c r="G4067" s="6" t="s">
        <v>1288</v>
      </c>
      <c r="H4067" s="6" t="s">
        <v>38</v>
      </c>
      <c r="I4067" s="8" t="s">
        <v>39</v>
      </c>
      <c r="J4067" s="15" t="s">
        <v>7586</v>
      </c>
      <c r="K4067" s="7" t="s">
        <v>3014</v>
      </c>
      <c r="L4067" s="19">
        <v>538450</v>
      </c>
      <c r="M4067" s="19">
        <f t="shared" si="192"/>
        <v>538450</v>
      </c>
      <c r="N4067" s="11">
        <f>M4067*(1+VOTOS!$P$3%)^Q4067</f>
        <v>545510.93840080837</v>
      </c>
      <c r="O4067" s="54">
        <f t="shared" si="190"/>
        <v>545510.93840080837</v>
      </c>
      <c r="P4067" s="103">
        <f t="shared" si="191"/>
        <v>3.6302314571711723E-6</v>
      </c>
      <c r="Q4067" s="6">
        <v>108</v>
      </c>
      <c r="R4067" s="6"/>
      <c r="S4067" s="6" t="s">
        <v>11</v>
      </c>
    </row>
    <row r="4068" spans="1:19" s="47" customFormat="1" ht="14" x14ac:dyDescent="0.15">
      <c r="A4068" s="8" t="s">
        <v>415</v>
      </c>
      <c r="B4068" s="114" t="s">
        <v>416</v>
      </c>
      <c r="C4068" s="40" t="s">
        <v>65</v>
      </c>
      <c r="D4068" s="6" t="s">
        <v>1493</v>
      </c>
      <c r="E4068" s="7" t="s">
        <v>1494</v>
      </c>
      <c r="F4068" s="6" t="s">
        <v>3012</v>
      </c>
      <c r="G4068" s="6" t="s">
        <v>1288</v>
      </c>
      <c r="H4068" s="6" t="s">
        <v>38</v>
      </c>
      <c r="I4068" s="8" t="s">
        <v>39</v>
      </c>
      <c r="J4068" s="15" t="s">
        <v>7586</v>
      </c>
      <c r="K4068" s="7" t="s">
        <v>3015</v>
      </c>
      <c r="L4068" s="19">
        <v>465025</v>
      </c>
      <c r="M4068" s="19">
        <f t="shared" si="192"/>
        <v>465025</v>
      </c>
      <c r="N4068" s="11">
        <f>M4068*(1+VOTOS!$P$3%)^Q4068</f>
        <v>472432.04207306885</v>
      </c>
      <c r="O4068" s="54">
        <f t="shared" si="190"/>
        <v>472432.04207306885</v>
      </c>
      <c r="P4068" s="103">
        <f t="shared" si="191"/>
        <v>3.1439106712268409E-6</v>
      </c>
      <c r="Q4068" s="6">
        <v>131</v>
      </c>
      <c r="R4068" s="6"/>
      <c r="S4068" s="6" t="s">
        <v>11</v>
      </c>
    </row>
    <row r="4069" spans="1:19" s="47" customFormat="1" ht="14" x14ac:dyDescent="0.15">
      <c r="A4069" s="8" t="s">
        <v>415</v>
      </c>
      <c r="B4069" s="114" t="s">
        <v>416</v>
      </c>
      <c r="C4069" s="40" t="s">
        <v>65</v>
      </c>
      <c r="D4069" s="6" t="s">
        <v>1493</v>
      </c>
      <c r="E4069" s="7" t="s">
        <v>1494</v>
      </c>
      <c r="F4069" s="6" t="s">
        <v>3012</v>
      </c>
      <c r="G4069" s="6" t="s">
        <v>1288</v>
      </c>
      <c r="H4069" s="6" t="s">
        <v>38</v>
      </c>
      <c r="I4069" s="8" t="s">
        <v>39</v>
      </c>
      <c r="J4069" s="15" t="s">
        <v>7586</v>
      </c>
      <c r="K4069" s="7" t="s">
        <v>3013</v>
      </c>
      <c r="L4069" s="19">
        <v>401390</v>
      </c>
      <c r="M4069" s="19">
        <f t="shared" si="192"/>
        <v>401390</v>
      </c>
      <c r="N4069" s="11">
        <f>M4069*(1+VOTOS!$P$3%)^Q4069</f>
        <v>404647.30750580918</v>
      </c>
      <c r="O4069" s="54">
        <f t="shared" si="190"/>
        <v>404647.30750580918</v>
      </c>
      <c r="P4069" s="103">
        <f t="shared" si="191"/>
        <v>2.6928211358575908E-6</v>
      </c>
      <c r="Q4069" s="6">
        <v>67</v>
      </c>
      <c r="R4069" s="6"/>
      <c r="S4069" s="6" t="s">
        <v>11</v>
      </c>
    </row>
    <row r="4070" spans="1:19" s="47" customFormat="1" ht="14" x14ac:dyDescent="0.15">
      <c r="A4070" s="8" t="s">
        <v>415</v>
      </c>
      <c r="B4070" s="114" t="s">
        <v>416</v>
      </c>
      <c r="C4070" s="40" t="s">
        <v>65</v>
      </c>
      <c r="D4070" s="6" t="s">
        <v>1493</v>
      </c>
      <c r="E4070" s="7" t="s">
        <v>1494</v>
      </c>
      <c r="F4070" s="6" t="s">
        <v>3012</v>
      </c>
      <c r="G4070" s="6" t="s">
        <v>1288</v>
      </c>
      <c r="H4070" s="6" t="s">
        <v>38</v>
      </c>
      <c r="I4070" s="8" t="s">
        <v>39</v>
      </c>
      <c r="J4070" s="15" t="s">
        <v>7586</v>
      </c>
      <c r="K4070" s="7" t="s">
        <v>2474</v>
      </c>
      <c r="L4070" s="19">
        <v>53845</v>
      </c>
      <c r="M4070" s="19">
        <f t="shared" si="192"/>
        <v>53845</v>
      </c>
      <c r="N4070" s="11">
        <f>M4070*(1+VOTOS!$P$3%)^Q4070</f>
        <v>54007.630350751489</v>
      </c>
      <c r="O4070" s="54">
        <f t="shared" si="190"/>
        <v>54007.630350751489</v>
      </c>
      <c r="P4070" s="103">
        <f t="shared" si="191"/>
        <v>3.5940653949365441E-7</v>
      </c>
      <c r="Q4070" s="6">
        <v>25</v>
      </c>
      <c r="R4070" s="6"/>
      <c r="S4070" s="6" t="s">
        <v>11</v>
      </c>
    </row>
    <row r="4071" spans="1:19" s="47" customFormat="1" ht="14" x14ac:dyDescent="0.15">
      <c r="A4071" s="8" t="s">
        <v>415</v>
      </c>
      <c r="B4071" s="114" t="s">
        <v>416</v>
      </c>
      <c r="C4071" s="40" t="s">
        <v>65</v>
      </c>
      <c r="D4071" s="6" t="s">
        <v>1018</v>
      </c>
      <c r="E4071" s="7" t="s">
        <v>1019</v>
      </c>
      <c r="F4071" s="6" t="s">
        <v>4004</v>
      </c>
      <c r="G4071" s="6" t="s">
        <v>96</v>
      </c>
      <c r="H4071" s="6" t="s">
        <v>38</v>
      </c>
      <c r="I4071" s="8" t="s">
        <v>39</v>
      </c>
      <c r="J4071" s="15" t="s">
        <v>7586</v>
      </c>
      <c r="K4071" s="7" t="s">
        <v>1348</v>
      </c>
      <c r="L4071" s="19">
        <v>2376000</v>
      </c>
      <c r="M4071" s="19">
        <f t="shared" si="192"/>
        <v>2376000</v>
      </c>
      <c r="N4071" s="11">
        <f>M4071*(1+VOTOS!$P$3%)^Q4071</f>
        <v>2388933.0043580956</v>
      </c>
      <c r="O4071" s="54">
        <f t="shared" si="190"/>
        <v>2388933.0043580956</v>
      </c>
      <c r="P4071" s="103">
        <f t="shared" si="191"/>
        <v>1.5897719240825298E-5</v>
      </c>
      <c r="Q4071" s="48">
        <v>45</v>
      </c>
      <c r="R4071" s="48"/>
      <c r="S4071" s="48" t="s">
        <v>11</v>
      </c>
    </row>
    <row r="4072" spans="1:19" s="47" customFormat="1" ht="14" x14ac:dyDescent="0.15">
      <c r="A4072" s="8" t="s">
        <v>415</v>
      </c>
      <c r="B4072" s="114" t="s">
        <v>416</v>
      </c>
      <c r="C4072" s="40" t="s">
        <v>65</v>
      </c>
      <c r="D4072" s="6" t="s">
        <v>1018</v>
      </c>
      <c r="E4072" s="7" t="s">
        <v>1019</v>
      </c>
      <c r="F4072" s="6" t="s">
        <v>4004</v>
      </c>
      <c r="G4072" s="6" t="s">
        <v>96</v>
      </c>
      <c r="H4072" s="6" t="s">
        <v>38</v>
      </c>
      <c r="I4072" s="8" t="s">
        <v>39</v>
      </c>
      <c r="J4072" s="15" t="s">
        <v>7586</v>
      </c>
      <c r="K4072" s="7" t="s">
        <v>1347</v>
      </c>
      <c r="L4072" s="19">
        <v>1376000</v>
      </c>
      <c r="M4072" s="19">
        <f t="shared" si="192"/>
        <v>1376000</v>
      </c>
      <c r="N4072" s="11">
        <f>M4072*(1+VOTOS!$P$3%)^Q4072</f>
        <v>1385995.4763337648</v>
      </c>
      <c r="O4072" s="54">
        <f t="shared" si="190"/>
        <v>1385995.4763337648</v>
      </c>
      <c r="P4072" s="103">
        <f t="shared" si="191"/>
        <v>9.2234344419083797E-6</v>
      </c>
      <c r="Q4072" s="48">
        <v>60</v>
      </c>
      <c r="R4072" s="48"/>
      <c r="S4072" s="48" t="s">
        <v>11</v>
      </c>
    </row>
    <row r="4073" spans="1:19" s="47" customFormat="1" ht="14" x14ac:dyDescent="0.15">
      <c r="A4073" s="8" t="s">
        <v>415</v>
      </c>
      <c r="B4073" s="114" t="s">
        <v>416</v>
      </c>
      <c r="C4073" s="40" t="s">
        <v>65</v>
      </c>
      <c r="D4073" s="6" t="s">
        <v>1018</v>
      </c>
      <c r="E4073" s="7" t="s">
        <v>1019</v>
      </c>
      <c r="F4073" s="6" t="s">
        <v>4004</v>
      </c>
      <c r="G4073" s="6" t="s">
        <v>96</v>
      </c>
      <c r="H4073" s="6" t="s">
        <v>38</v>
      </c>
      <c r="I4073" s="8" t="s">
        <v>39</v>
      </c>
      <c r="J4073" s="15" t="s">
        <v>7586</v>
      </c>
      <c r="K4073" s="7" t="s">
        <v>1343</v>
      </c>
      <c r="L4073" s="19">
        <v>792000</v>
      </c>
      <c r="M4073" s="19">
        <f t="shared" si="192"/>
        <v>792000</v>
      </c>
      <c r="N4073" s="11">
        <f>M4073*(1+VOTOS!$P$3%)^Q4073</f>
        <v>793817.34655797784</v>
      </c>
      <c r="O4073" s="54">
        <f t="shared" si="190"/>
        <v>793817.34655797784</v>
      </c>
      <c r="P4073" s="103">
        <f t="shared" si="191"/>
        <v>5.2826451311331777E-6</v>
      </c>
      <c r="Q4073" s="48">
        <v>19</v>
      </c>
      <c r="R4073" s="48"/>
      <c r="S4073" s="48" t="s">
        <v>11</v>
      </c>
    </row>
    <row r="4074" spans="1:19" s="47" customFormat="1" ht="14" x14ac:dyDescent="0.15">
      <c r="A4074" s="8" t="s">
        <v>415</v>
      </c>
      <c r="B4074" s="114" t="s">
        <v>416</v>
      </c>
      <c r="C4074" s="40" t="s">
        <v>65</v>
      </c>
      <c r="D4074" s="6" t="s">
        <v>712</v>
      </c>
      <c r="E4074" s="7" t="s">
        <v>713</v>
      </c>
      <c r="F4074" s="6" t="s">
        <v>3016</v>
      </c>
      <c r="G4074" s="6" t="s">
        <v>68</v>
      </c>
      <c r="H4074" s="6" t="s">
        <v>38</v>
      </c>
      <c r="I4074" s="8" t="s">
        <v>39</v>
      </c>
      <c r="J4074" s="15" t="s">
        <v>7586</v>
      </c>
      <c r="K4074" s="7" t="s">
        <v>3019</v>
      </c>
      <c r="L4074" s="19">
        <v>1933035</v>
      </c>
      <c r="M4074" s="19">
        <f t="shared" si="192"/>
        <v>0</v>
      </c>
      <c r="N4074" s="11">
        <f>M4074*(1+VOTOS!$P$3%)^Q4074</f>
        <v>0</v>
      </c>
      <c r="O4074" s="54">
        <f t="shared" si="190"/>
        <v>1933035</v>
      </c>
      <c r="P4074" s="103">
        <f t="shared" si="191"/>
        <v>1.2863838230970436E-5</v>
      </c>
      <c r="Q4074" s="6">
        <v>0</v>
      </c>
      <c r="R4074" s="6"/>
      <c r="S4074" s="6" t="s">
        <v>11</v>
      </c>
    </row>
    <row r="4075" spans="1:19" s="47" customFormat="1" ht="14" x14ac:dyDescent="0.15">
      <c r="A4075" s="8" t="s">
        <v>415</v>
      </c>
      <c r="B4075" s="114" t="s">
        <v>416</v>
      </c>
      <c r="C4075" s="40" t="s">
        <v>65</v>
      </c>
      <c r="D4075" s="6" t="s">
        <v>712</v>
      </c>
      <c r="E4075" s="7" t="s">
        <v>713</v>
      </c>
      <c r="F4075" s="6" t="s">
        <v>3016</v>
      </c>
      <c r="G4075" s="6" t="s">
        <v>68</v>
      </c>
      <c r="H4075" s="6" t="s">
        <v>38</v>
      </c>
      <c r="I4075" s="8" t="s">
        <v>39</v>
      </c>
      <c r="J4075" s="15" t="s">
        <v>7586</v>
      </c>
      <c r="K4075" s="7" t="s">
        <v>3024</v>
      </c>
      <c r="L4075" s="19">
        <v>1933035</v>
      </c>
      <c r="M4075" s="19">
        <f t="shared" si="192"/>
        <v>1933035</v>
      </c>
      <c r="N4075" s="11">
        <f>M4075*(1+VOTOS!$P$3%)^Q4075</f>
        <v>1938639.5527386684</v>
      </c>
      <c r="O4075" s="54">
        <f t="shared" si="190"/>
        <v>1938639.5527386684</v>
      </c>
      <c r="P4075" s="103">
        <f t="shared" si="191"/>
        <v>1.2901135051662855E-5</v>
      </c>
      <c r="Q4075" s="6">
        <v>24</v>
      </c>
      <c r="R4075" s="6"/>
      <c r="S4075" s="6" t="s">
        <v>11</v>
      </c>
    </row>
    <row r="4076" spans="1:19" s="47" customFormat="1" ht="14" x14ac:dyDescent="0.15">
      <c r="A4076" s="8" t="s">
        <v>415</v>
      </c>
      <c r="B4076" s="114" t="s">
        <v>416</v>
      </c>
      <c r="C4076" s="40" t="s">
        <v>65</v>
      </c>
      <c r="D4076" s="6" t="s">
        <v>712</v>
      </c>
      <c r="E4076" s="7" t="s">
        <v>713</v>
      </c>
      <c r="F4076" s="6" t="s">
        <v>3016</v>
      </c>
      <c r="G4076" s="6" t="s">
        <v>68</v>
      </c>
      <c r="H4076" s="6" t="s">
        <v>38</v>
      </c>
      <c r="I4076" s="8" t="s">
        <v>39</v>
      </c>
      <c r="J4076" s="15" t="s">
        <v>7586</v>
      </c>
      <c r="K4076" s="7" t="s">
        <v>3021</v>
      </c>
      <c r="L4076" s="19">
        <v>773215</v>
      </c>
      <c r="M4076" s="19">
        <f t="shared" si="192"/>
        <v>773215</v>
      </c>
      <c r="N4076" s="11">
        <f>M4076*(1+VOTOS!$P$3%)^Q4076</f>
        <v>796312.15478818282</v>
      </c>
      <c r="O4076" s="54">
        <f t="shared" si="190"/>
        <v>796312.15478818282</v>
      </c>
      <c r="P4076" s="103">
        <f t="shared" si="191"/>
        <v>5.2992474220853075E-6</v>
      </c>
      <c r="Q4076" s="6">
        <v>244</v>
      </c>
      <c r="R4076" s="6"/>
      <c r="S4076" s="6" t="s">
        <v>11</v>
      </c>
    </row>
    <row r="4077" spans="1:19" s="47" customFormat="1" ht="14" x14ac:dyDescent="0.15">
      <c r="A4077" s="8" t="s">
        <v>415</v>
      </c>
      <c r="B4077" s="114" t="s">
        <v>416</v>
      </c>
      <c r="C4077" s="40" t="s">
        <v>65</v>
      </c>
      <c r="D4077" s="6" t="s">
        <v>712</v>
      </c>
      <c r="E4077" s="7" t="s">
        <v>713</v>
      </c>
      <c r="F4077" s="6" t="s">
        <v>3016</v>
      </c>
      <c r="G4077" s="6" t="s">
        <v>68</v>
      </c>
      <c r="H4077" s="6" t="s">
        <v>38</v>
      </c>
      <c r="I4077" s="8" t="s">
        <v>39</v>
      </c>
      <c r="J4077" s="15" t="s">
        <v>7586</v>
      </c>
      <c r="K4077" s="7" t="s">
        <v>3017</v>
      </c>
      <c r="L4077" s="19">
        <v>773214</v>
      </c>
      <c r="M4077" s="19">
        <f t="shared" si="192"/>
        <v>773214</v>
      </c>
      <c r="N4077" s="11">
        <f>M4077*(1+VOTOS!$P$3%)^Q4077</f>
        <v>786952.64164200483</v>
      </c>
      <c r="O4077" s="54">
        <f t="shared" si="190"/>
        <v>786952.64164200483</v>
      </c>
      <c r="P4077" s="103">
        <f t="shared" si="191"/>
        <v>5.2369623299720898E-6</v>
      </c>
      <c r="Q4077" s="6">
        <v>146</v>
      </c>
      <c r="R4077" s="6"/>
      <c r="S4077" s="6" t="s">
        <v>11</v>
      </c>
    </row>
    <row r="4078" spans="1:19" s="47" customFormat="1" ht="14" x14ac:dyDescent="0.15">
      <c r="A4078" s="8" t="s">
        <v>415</v>
      </c>
      <c r="B4078" s="114" t="s">
        <v>416</v>
      </c>
      <c r="C4078" s="40" t="s">
        <v>65</v>
      </c>
      <c r="D4078" s="6" t="s">
        <v>712</v>
      </c>
      <c r="E4078" s="7" t="s">
        <v>713</v>
      </c>
      <c r="F4078" s="6" t="s">
        <v>3016</v>
      </c>
      <c r="G4078" s="6" t="s">
        <v>68</v>
      </c>
      <c r="H4078" s="6" t="s">
        <v>38</v>
      </c>
      <c r="I4078" s="8" t="s">
        <v>39</v>
      </c>
      <c r="J4078" s="15" t="s">
        <v>7586</v>
      </c>
      <c r="K4078" s="7" t="s">
        <v>2003</v>
      </c>
      <c r="L4078" s="19">
        <v>773214</v>
      </c>
      <c r="M4078" s="19">
        <f t="shared" si="192"/>
        <v>773214</v>
      </c>
      <c r="N4078" s="11">
        <f>M4078*(1+VOTOS!$P$3%)^Q4078</f>
        <v>784015.26472028426</v>
      </c>
      <c r="O4078" s="54">
        <f t="shared" si="190"/>
        <v>784015.26472028426</v>
      </c>
      <c r="P4078" s="103">
        <f t="shared" si="191"/>
        <v>5.2174148610724584E-6</v>
      </c>
      <c r="Q4078" s="6">
        <v>115</v>
      </c>
      <c r="R4078" s="6"/>
      <c r="S4078" s="6" t="s">
        <v>11</v>
      </c>
    </row>
    <row r="4079" spans="1:19" s="47" customFormat="1" ht="14" x14ac:dyDescent="0.15">
      <c r="A4079" s="8" t="s">
        <v>415</v>
      </c>
      <c r="B4079" s="114" t="s">
        <v>416</v>
      </c>
      <c r="C4079" s="40" t="s">
        <v>65</v>
      </c>
      <c r="D4079" s="6" t="s">
        <v>712</v>
      </c>
      <c r="E4079" s="7" t="s">
        <v>713</v>
      </c>
      <c r="F4079" s="6" t="s">
        <v>3016</v>
      </c>
      <c r="G4079" s="6" t="s">
        <v>68</v>
      </c>
      <c r="H4079" s="6" t="s">
        <v>38</v>
      </c>
      <c r="I4079" s="8" t="s">
        <v>39</v>
      </c>
      <c r="J4079" s="15" t="s">
        <v>7586</v>
      </c>
      <c r="K4079" s="7" t="s">
        <v>2682</v>
      </c>
      <c r="L4079" s="19">
        <v>773214</v>
      </c>
      <c r="M4079" s="19">
        <f t="shared" si="192"/>
        <v>773214</v>
      </c>
      <c r="N4079" s="11">
        <f>M4079*(1+VOTOS!$P$3%)^Q4079</f>
        <v>790377.60261221591</v>
      </c>
      <c r="O4079" s="54">
        <f t="shared" si="190"/>
        <v>790377.60261221591</v>
      </c>
      <c r="P4079" s="103">
        <f t="shared" si="191"/>
        <v>5.2597545421504429E-6</v>
      </c>
      <c r="Q4079" s="6">
        <v>182</v>
      </c>
      <c r="R4079" s="6"/>
      <c r="S4079" s="6" t="s">
        <v>11</v>
      </c>
    </row>
    <row r="4080" spans="1:19" s="47" customFormat="1" ht="14" x14ac:dyDescent="0.15">
      <c r="A4080" s="8" t="s">
        <v>415</v>
      </c>
      <c r="B4080" s="114" t="s">
        <v>416</v>
      </c>
      <c r="C4080" s="40" t="s">
        <v>65</v>
      </c>
      <c r="D4080" s="6" t="s">
        <v>712</v>
      </c>
      <c r="E4080" s="7" t="s">
        <v>713</v>
      </c>
      <c r="F4080" s="6" t="s">
        <v>3016</v>
      </c>
      <c r="G4080" s="6" t="s">
        <v>68</v>
      </c>
      <c r="H4080" s="6" t="s">
        <v>38</v>
      </c>
      <c r="I4080" s="8" t="s">
        <v>39</v>
      </c>
      <c r="J4080" s="15" t="s">
        <v>7586</v>
      </c>
      <c r="K4080" s="7" t="s">
        <v>3020</v>
      </c>
      <c r="L4080" s="19">
        <v>773214</v>
      </c>
      <c r="M4080" s="19">
        <f t="shared" si="192"/>
        <v>773214</v>
      </c>
      <c r="N4080" s="11">
        <f>M4080*(1+VOTOS!$P$3%)^Q4080</f>
        <v>781560.11403312942</v>
      </c>
      <c r="O4080" s="54">
        <f t="shared" si="190"/>
        <v>781560.11403312942</v>
      </c>
      <c r="P4080" s="103">
        <f t="shared" si="191"/>
        <v>5.2010764806126033E-6</v>
      </c>
      <c r="Q4080" s="6">
        <v>89</v>
      </c>
      <c r="R4080" s="6"/>
      <c r="S4080" s="6" t="s">
        <v>11</v>
      </c>
    </row>
    <row r="4081" spans="1:20" s="47" customFormat="1" ht="14" x14ac:dyDescent="0.15">
      <c r="A4081" s="8" t="s">
        <v>415</v>
      </c>
      <c r="B4081" s="114" t="s">
        <v>416</v>
      </c>
      <c r="C4081" s="40" t="s">
        <v>65</v>
      </c>
      <c r="D4081" s="6" t="s">
        <v>712</v>
      </c>
      <c r="E4081" s="7" t="s">
        <v>713</v>
      </c>
      <c r="F4081" s="6" t="s">
        <v>3016</v>
      </c>
      <c r="G4081" s="6" t="s">
        <v>68</v>
      </c>
      <c r="H4081" s="6" t="s">
        <v>38</v>
      </c>
      <c r="I4081" s="8" t="s">
        <v>39</v>
      </c>
      <c r="J4081" s="15" t="s">
        <v>7586</v>
      </c>
      <c r="K4081" s="7" t="s">
        <v>3025</v>
      </c>
      <c r="L4081" s="19">
        <v>773214</v>
      </c>
      <c r="M4081" s="19">
        <f t="shared" si="192"/>
        <v>773214</v>
      </c>
      <c r="N4081" s="11">
        <f>M4081*(1+VOTOS!$P$3%)^Q4081</f>
        <v>778079.49542925262</v>
      </c>
      <c r="O4081" s="54">
        <f t="shared" si="190"/>
        <v>778079.49542925262</v>
      </c>
      <c r="P4081" s="103">
        <f t="shared" si="191"/>
        <v>5.1779138815577609E-6</v>
      </c>
      <c r="Q4081" s="6">
        <v>52</v>
      </c>
      <c r="R4081" s="6"/>
      <c r="S4081" s="6" t="s">
        <v>11</v>
      </c>
    </row>
    <row r="4082" spans="1:20" s="47" customFormat="1" ht="14" x14ac:dyDescent="0.15">
      <c r="A4082" s="8" t="s">
        <v>415</v>
      </c>
      <c r="B4082" s="114" t="s">
        <v>416</v>
      </c>
      <c r="C4082" s="40" t="s">
        <v>65</v>
      </c>
      <c r="D4082" s="6" t="s">
        <v>712</v>
      </c>
      <c r="E4082" s="7" t="s">
        <v>713</v>
      </c>
      <c r="F4082" s="6" t="s">
        <v>3016</v>
      </c>
      <c r="G4082" s="6" t="s">
        <v>68</v>
      </c>
      <c r="H4082" s="6" t="s">
        <v>38</v>
      </c>
      <c r="I4082" s="8" t="s">
        <v>39</v>
      </c>
      <c r="J4082" s="15" t="s">
        <v>7586</v>
      </c>
      <c r="K4082" s="7" t="s">
        <v>1464</v>
      </c>
      <c r="L4082" s="19">
        <v>773214</v>
      </c>
      <c r="M4082" s="19">
        <f t="shared" si="192"/>
        <v>773214</v>
      </c>
      <c r="N4082" s="11">
        <f>M4082*(1+VOTOS!$P$3%)^Q4082</f>
        <v>792382.37605492526</v>
      </c>
      <c r="O4082" s="54">
        <f t="shared" si="190"/>
        <v>792382.37605492526</v>
      </c>
      <c r="P4082" s="103">
        <f t="shared" si="191"/>
        <v>5.2730957808019715E-6</v>
      </c>
      <c r="Q4082" s="6">
        <v>203</v>
      </c>
      <c r="R4082" s="6"/>
      <c r="S4082" s="6" t="s">
        <v>11</v>
      </c>
    </row>
    <row r="4083" spans="1:20" s="47" customFormat="1" ht="14" x14ac:dyDescent="0.15">
      <c r="A4083" s="8" t="s">
        <v>415</v>
      </c>
      <c r="B4083" s="114" t="s">
        <v>416</v>
      </c>
      <c r="C4083" s="40" t="s">
        <v>65</v>
      </c>
      <c r="D4083" s="6" t="s">
        <v>712</v>
      </c>
      <c r="E4083" s="7" t="s">
        <v>713</v>
      </c>
      <c r="F4083" s="6" t="s">
        <v>3016</v>
      </c>
      <c r="G4083" s="6" t="s">
        <v>68</v>
      </c>
      <c r="H4083" s="6" t="s">
        <v>38</v>
      </c>
      <c r="I4083" s="8" t="s">
        <v>39</v>
      </c>
      <c r="J4083" s="15" t="s">
        <v>7586</v>
      </c>
      <c r="K4083" s="7" t="s">
        <v>3018</v>
      </c>
      <c r="L4083" s="19">
        <v>748223.2</v>
      </c>
      <c r="M4083" s="19">
        <f t="shared" si="192"/>
        <v>748223.2</v>
      </c>
      <c r="N4083" s="11">
        <f>M4083*(1+VOTOS!$P$3%)^Q4083</f>
        <v>772528.35180892854</v>
      </c>
      <c r="O4083" s="54">
        <f t="shared" si="190"/>
        <v>772528.35180892854</v>
      </c>
      <c r="P4083" s="103">
        <f t="shared" si="191"/>
        <v>5.140972484465244E-6</v>
      </c>
      <c r="Q4083" s="6">
        <v>265</v>
      </c>
      <c r="R4083" s="6"/>
      <c r="S4083" s="6" t="s">
        <v>11</v>
      </c>
    </row>
    <row r="4084" spans="1:20" s="47" customFormat="1" ht="14" x14ac:dyDescent="0.15">
      <c r="A4084" s="8" t="s">
        <v>415</v>
      </c>
      <c r="B4084" s="114" t="s">
        <v>416</v>
      </c>
      <c r="C4084" s="40" t="s">
        <v>65</v>
      </c>
      <c r="D4084" s="6" t="s">
        <v>712</v>
      </c>
      <c r="E4084" s="7" t="s">
        <v>713</v>
      </c>
      <c r="F4084" s="6" t="s">
        <v>3016</v>
      </c>
      <c r="G4084" s="6" t="s">
        <v>68</v>
      </c>
      <c r="H4084" s="6" t="s">
        <v>38</v>
      </c>
      <c r="I4084" s="8" t="s">
        <v>39</v>
      </c>
      <c r="J4084" s="15" t="s">
        <v>7586</v>
      </c>
      <c r="K4084" s="7" t="s">
        <v>3022</v>
      </c>
      <c r="L4084" s="19">
        <v>731140</v>
      </c>
      <c r="M4084" s="19">
        <f t="shared" si="192"/>
        <v>731140</v>
      </c>
      <c r="N4084" s="11">
        <f>M4084*(1+VOTOS!$P$3%)^Q4084</f>
        <v>759823.71151790407</v>
      </c>
      <c r="O4084" s="54">
        <f t="shared" si="190"/>
        <v>759823.71151790407</v>
      </c>
      <c r="P4084" s="103">
        <f t="shared" si="191"/>
        <v>5.0564264532312482E-6</v>
      </c>
      <c r="Q4084" s="6">
        <v>319</v>
      </c>
      <c r="R4084" s="6"/>
      <c r="S4084" s="6" t="s">
        <v>11</v>
      </c>
    </row>
    <row r="4085" spans="1:20" s="47" customFormat="1" ht="14" x14ac:dyDescent="0.15">
      <c r="A4085" s="8" t="s">
        <v>415</v>
      </c>
      <c r="B4085" s="114" t="s">
        <v>416</v>
      </c>
      <c r="C4085" s="40" t="s">
        <v>65</v>
      </c>
      <c r="D4085" s="6" t="s">
        <v>712</v>
      </c>
      <c r="E4085" s="7" t="s">
        <v>713</v>
      </c>
      <c r="F4085" s="6" t="s">
        <v>3016</v>
      </c>
      <c r="G4085" s="6" t="s">
        <v>68</v>
      </c>
      <c r="H4085" s="6" t="s">
        <v>38</v>
      </c>
      <c r="I4085" s="8" t="s">
        <v>39</v>
      </c>
      <c r="J4085" s="15" t="s">
        <v>7586</v>
      </c>
      <c r="K4085" s="7" t="s">
        <v>3023</v>
      </c>
      <c r="L4085" s="19">
        <v>731140</v>
      </c>
      <c r="M4085" s="19">
        <f t="shared" si="192"/>
        <v>731140</v>
      </c>
      <c r="N4085" s="11">
        <f>M4085*(1+VOTOS!$P$3%)^Q4085</f>
        <v>763591.02971163148</v>
      </c>
      <c r="O4085" s="54">
        <f t="shared" si="190"/>
        <v>763591.02971163148</v>
      </c>
      <c r="P4085" s="103">
        <f t="shared" si="191"/>
        <v>5.0814969624608793E-6</v>
      </c>
      <c r="Q4085" s="6">
        <v>360</v>
      </c>
      <c r="R4085" s="6"/>
      <c r="S4085" s="6" t="s">
        <v>11</v>
      </c>
      <c r="T4085" s="75"/>
    </row>
    <row r="4086" spans="1:20" s="47" customFormat="1" ht="14" x14ac:dyDescent="0.15">
      <c r="A4086" s="14" t="s">
        <v>5234</v>
      </c>
      <c r="B4086" s="115" t="s">
        <v>416</v>
      </c>
      <c r="C4086" s="40" t="s">
        <v>65</v>
      </c>
      <c r="D4086" s="12" t="s">
        <v>1377</v>
      </c>
      <c r="E4086" s="51" t="s">
        <v>1378</v>
      </c>
      <c r="F4086" s="14" t="s">
        <v>5414</v>
      </c>
      <c r="G4086" s="14" t="s">
        <v>37</v>
      </c>
      <c r="H4086" s="14" t="s">
        <v>38</v>
      </c>
      <c r="I4086" s="14" t="s">
        <v>39</v>
      </c>
      <c r="J4086" s="15" t="s">
        <v>7586</v>
      </c>
      <c r="K4086" s="52" t="s">
        <v>4337</v>
      </c>
      <c r="L4086" s="109">
        <v>509244</v>
      </c>
      <c r="M4086" s="19">
        <f t="shared" si="192"/>
        <v>0</v>
      </c>
      <c r="N4086" s="11">
        <f>M4086*(1+VOTOS!$P$3%)^Q4086</f>
        <v>0</v>
      </c>
      <c r="O4086" s="54">
        <f t="shared" si="190"/>
        <v>509244</v>
      </c>
      <c r="P4086" s="103">
        <f t="shared" si="191"/>
        <v>3.3888845448180235E-6</v>
      </c>
      <c r="Q4086" s="6">
        <v>0</v>
      </c>
      <c r="R4086" s="6"/>
      <c r="S4086" s="6" t="s">
        <v>7</v>
      </c>
      <c r="T4086" s="75"/>
    </row>
    <row r="4087" spans="1:20" s="47" customFormat="1" ht="14" x14ac:dyDescent="0.15">
      <c r="A4087" s="14" t="s">
        <v>5234</v>
      </c>
      <c r="B4087" s="115" t="s">
        <v>416</v>
      </c>
      <c r="C4087" s="40" t="s">
        <v>65</v>
      </c>
      <c r="D4087" s="12" t="s">
        <v>1377</v>
      </c>
      <c r="E4087" s="51" t="s">
        <v>1378</v>
      </c>
      <c r="F4087" s="14" t="s">
        <v>5414</v>
      </c>
      <c r="G4087" s="14" t="s">
        <v>37</v>
      </c>
      <c r="H4087" s="14" t="s">
        <v>38</v>
      </c>
      <c r="I4087" s="14" t="s">
        <v>39</v>
      </c>
      <c r="J4087" s="15" t="s">
        <v>7586</v>
      </c>
      <c r="K4087" s="52" t="s">
        <v>1446</v>
      </c>
      <c r="L4087" s="109">
        <v>505625</v>
      </c>
      <c r="M4087" s="19">
        <f t="shared" si="192"/>
        <v>505625</v>
      </c>
      <c r="N4087" s="11">
        <f>M4087*(1+VOTOS!$P$3%)^Q4087</f>
        <v>511637.91978109983</v>
      </c>
      <c r="O4087" s="54">
        <f t="shared" si="190"/>
        <v>511637.91978109983</v>
      </c>
      <c r="P4087" s="103">
        <f t="shared" si="191"/>
        <v>3.404815449743174E-6</v>
      </c>
      <c r="Q4087" s="6">
        <v>98</v>
      </c>
      <c r="R4087" s="6"/>
      <c r="S4087" s="6" t="s">
        <v>7</v>
      </c>
      <c r="T4087" s="75"/>
    </row>
    <row r="4088" spans="1:20" s="47" customFormat="1" ht="14" x14ac:dyDescent="0.15">
      <c r="A4088" s="14" t="s">
        <v>5234</v>
      </c>
      <c r="B4088" s="115" t="s">
        <v>416</v>
      </c>
      <c r="C4088" s="40" t="s">
        <v>65</v>
      </c>
      <c r="D4088" s="12" t="s">
        <v>1377</v>
      </c>
      <c r="E4088" s="51" t="s">
        <v>1378</v>
      </c>
      <c r="F4088" s="14" t="s">
        <v>5414</v>
      </c>
      <c r="G4088" s="14" t="s">
        <v>37</v>
      </c>
      <c r="H4088" s="14" t="s">
        <v>38</v>
      </c>
      <c r="I4088" s="14" t="s">
        <v>39</v>
      </c>
      <c r="J4088" s="15" t="s">
        <v>7586</v>
      </c>
      <c r="K4088" s="52" t="s">
        <v>1446</v>
      </c>
      <c r="L4088" s="109">
        <v>390153.5</v>
      </c>
      <c r="M4088" s="19">
        <f t="shared" si="192"/>
        <v>0</v>
      </c>
      <c r="N4088" s="11">
        <f>M4088*(1+VOTOS!$P$3%)^Q4088</f>
        <v>0</v>
      </c>
      <c r="O4088" s="54">
        <f t="shared" si="190"/>
        <v>390153.5</v>
      </c>
      <c r="P4088" s="103">
        <f t="shared" si="191"/>
        <v>2.5963686685688174E-6</v>
      </c>
      <c r="Q4088" s="6">
        <v>0</v>
      </c>
      <c r="R4088" s="6"/>
      <c r="S4088" s="6" t="s">
        <v>7</v>
      </c>
      <c r="T4088" s="75"/>
    </row>
    <row r="4089" spans="1:20" s="47" customFormat="1" ht="14" x14ac:dyDescent="0.15">
      <c r="A4089" s="14" t="s">
        <v>5234</v>
      </c>
      <c r="B4089" s="115" t="s">
        <v>416</v>
      </c>
      <c r="C4089" s="40" t="s">
        <v>65</v>
      </c>
      <c r="D4089" s="12" t="s">
        <v>1377</v>
      </c>
      <c r="E4089" s="51" t="s">
        <v>1378</v>
      </c>
      <c r="F4089" s="14" t="s">
        <v>5414</v>
      </c>
      <c r="G4089" s="14" t="s">
        <v>37</v>
      </c>
      <c r="H4089" s="14" t="s">
        <v>38</v>
      </c>
      <c r="I4089" s="14" t="s">
        <v>39</v>
      </c>
      <c r="J4089" s="15" t="s">
        <v>7586</v>
      </c>
      <c r="K4089" s="52" t="s">
        <v>6123</v>
      </c>
      <c r="L4089" s="109">
        <v>191930.5</v>
      </c>
      <c r="M4089" s="19">
        <f t="shared" si="192"/>
        <v>0</v>
      </c>
      <c r="N4089" s="11">
        <f>M4089*(1+VOTOS!$P$3%)^Q4089</f>
        <v>0</v>
      </c>
      <c r="O4089" s="54">
        <f t="shared" si="190"/>
        <v>191930.5</v>
      </c>
      <c r="P4089" s="103">
        <f t="shared" si="191"/>
        <v>1.2772468701235472E-6</v>
      </c>
      <c r="Q4089" s="6">
        <v>0</v>
      </c>
      <c r="R4089" s="6"/>
      <c r="S4089" s="6" t="s">
        <v>7</v>
      </c>
      <c r="T4089" s="75"/>
    </row>
    <row r="4090" spans="1:20" s="47" customFormat="1" ht="14" x14ac:dyDescent="0.15">
      <c r="A4090" s="14" t="s">
        <v>5234</v>
      </c>
      <c r="B4090" s="115" t="s">
        <v>416</v>
      </c>
      <c r="C4090" s="40" t="s">
        <v>65</v>
      </c>
      <c r="D4090" s="12" t="s">
        <v>1377</v>
      </c>
      <c r="E4090" s="51" t="s">
        <v>1378</v>
      </c>
      <c r="F4090" s="14" t="s">
        <v>5414</v>
      </c>
      <c r="G4090" s="14" t="s">
        <v>37</v>
      </c>
      <c r="H4090" s="14" t="s">
        <v>38</v>
      </c>
      <c r="I4090" s="14" t="s">
        <v>39</v>
      </c>
      <c r="J4090" s="15" t="s">
        <v>7586</v>
      </c>
      <c r="K4090" s="52" t="s">
        <v>3077</v>
      </c>
      <c r="L4090" s="109">
        <v>172003</v>
      </c>
      <c r="M4090" s="19">
        <f t="shared" si="192"/>
        <v>0</v>
      </c>
      <c r="N4090" s="11">
        <f>M4090*(1+VOTOS!$P$3%)^Q4090</f>
        <v>0</v>
      </c>
      <c r="O4090" s="54">
        <f t="shared" si="190"/>
        <v>172003</v>
      </c>
      <c r="P4090" s="103">
        <f t="shared" si="191"/>
        <v>1.144634612017686E-6</v>
      </c>
      <c r="Q4090" s="6">
        <v>0</v>
      </c>
      <c r="R4090" s="6"/>
      <c r="S4090" s="6" t="s">
        <v>7</v>
      </c>
      <c r="T4090" s="75"/>
    </row>
    <row r="4091" spans="1:20" s="47" customFormat="1" ht="14" x14ac:dyDescent="0.15">
      <c r="A4091" s="14" t="s">
        <v>5234</v>
      </c>
      <c r="B4091" s="115" t="s">
        <v>416</v>
      </c>
      <c r="C4091" s="40" t="s">
        <v>65</v>
      </c>
      <c r="D4091" s="12" t="s">
        <v>1377</v>
      </c>
      <c r="E4091" s="51" t="s">
        <v>1378</v>
      </c>
      <c r="F4091" s="14" t="s">
        <v>5414</v>
      </c>
      <c r="G4091" s="14" t="s">
        <v>37</v>
      </c>
      <c r="H4091" s="14" t="s">
        <v>38</v>
      </c>
      <c r="I4091" s="14" t="s">
        <v>39</v>
      </c>
      <c r="J4091" s="15" t="s">
        <v>7586</v>
      </c>
      <c r="K4091" s="52" t="s">
        <v>2861</v>
      </c>
      <c r="L4091" s="109">
        <v>129002.5</v>
      </c>
      <c r="M4091" s="19">
        <f t="shared" si="192"/>
        <v>0</v>
      </c>
      <c r="N4091" s="11">
        <f>M4091*(1+VOTOS!$P$3%)^Q4091</f>
        <v>0</v>
      </c>
      <c r="O4091" s="54">
        <f t="shared" si="190"/>
        <v>129002.5</v>
      </c>
      <c r="P4091" s="103">
        <f t="shared" si="191"/>
        <v>8.5847762269734565E-7</v>
      </c>
      <c r="Q4091" s="6">
        <v>0</v>
      </c>
      <c r="R4091" s="6"/>
      <c r="S4091" s="6" t="s">
        <v>7</v>
      </c>
    </row>
    <row r="4092" spans="1:20" s="47" customFormat="1" ht="14" x14ac:dyDescent="0.15">
      <c r="A4092" s="14" t="s">
        <v>5234</v>
      </c>
      <c r="B4092" s="115" t="s">
        <v>416</v>
      </c>
      <c r="C4092" s="40" t="s">
        <v>65</v>
      </c>
      <c r="D4092" s="12" t="s">
        <v>1377</v>
      </c>
      <c r="E4092" s="51" t="s">
        <v>1378</v>
      </c>
      <c r="F4092" s="14" t="s">
        <v>5414</v>
      </c>
      <c r="G4092" s="14" t="s">
        <v>37</v>
      </c>
      <c r="H4092" s="14" t="s">
        <v>38</v>
      </c>
      <c r="I4092" s="14" t="s">
        <v>39</v>
      </c>
      <c r="J4092" s="15" t="s">
        <v>7586</v>
      </c>
      <c r="K4092" s="52" t="s">
        <v>4816</v>
      </c>
      <c r="L4092" s="109">
        <v>72367</v>
      </c>
      <c r="M4092" s="19">
        <f t="shared" si="192"/>
        <v>0</v>
      </c>
      <c r="N4092" s="11">
        <f>M4092*(1+VOTOS!$P$3%)^Q4092</f>
        <v>0</v>
      </c>
      <c r="O4092" s="54">
        <f t="shared" si="190"/>
        <v>72367</v>
      </c>
      <c r="P4092" s="103">
        <f t="shared" si="191"/>
        <v>4.8158330359286691E-7</v>
      </c>
      <c r="Q4092" s="6">
        <v>0</v>
      </c>
      <c r="R4092" s="6"/>
      <c r="S4092" s="6" t="s">
        <v>7</v>
      </c>
      <c r="T4092" s="75"/>
    </row>
    <row r="4093" spans="1:20" s="47" customFormat="1" ht="14" x14ac:dyDescent="0.15">
      <c r="A4093" s="8" t="s">
        <v>415</v>
      </c>
      <c r="B4093" s="114" t="s">
        <v>416</v>
      </c>
      <c r="C4093" s="40" t="s">
        <v>65</v>
      </c>
      <c r="D4093" s="6" t="s">
        <v>967</v>
      </c>
      <c r="E4093" s="7" t="s">
        <v>969</v>
      </c>
      <c r="F4093" s="6" t="s">
        <v>4522</v>
      </c>
      <c r="G4093" s="6" t="s">
        <v>4936</v>
      </c>
      <c r="H4093" s="6" t="s">
        <v>38</v>
      </c>
      <c r="I4093" s="8" t="s">
        <v>39</v>
      </c>
      <c r="J4093" s="15" t="s">
        <v>7586</v>
      </c>
      <c r="K4093" s="7" t="s">
        <v>4525</v>
      </c>
      <c r="L4093" s="19">
        <v>2085590</v>
      </c>
      <c r="M4093" s="19">
        <f t="shared" si="192"/>
        <v>2085590</v>
      </c>
      <c r="N4093" s="11">
        <f>M4093*(1+VOTOS!$P$3%)^Q4093</f>
        <v>2398259.3637123373</v>
      </c>
      <c r="O4093" s="54">
        <f t="shared" si="190"/>
        <v>2398259.3637123373</v>
      </c>
      <c r="P4093" s="103">
        <f t="shared" si="191"/>
        <v>1.5959783703195026E-5</v>
      </c>
      <c r="Q4093" s="6">
        <v>1158</v>
      </c>
      <c r="R4093" s="6"/>
      <c r="S4093" s="6" t="s">
        <v>11</v>
      </c>
      <c r="T4093" s="75"/>
    </row>
    <row r="4094" spans="1:20" s="47" customFormat="1" ht="14" x14ac:dyDescent="0.15">
      <c r="A4094" s="8" t="s">
        <v>415</v>
      </c>
      <c r="B4094" s="114" t="s">
        <v>416</v>
      </c>
      <c r="C4094" s="40" t="s">
        <v>65</v>
      </c>
      <c r="D4094" s="6" t="s">
        <v>967</v>
      </c>
      <c r="E4094" s="7" t="s">
        <v>969</v>
      </c>
      <c r="F4094" s="6" t="s">
        <v>4522</v>
      </c>
      <c r="G4094" s="6" t="s">
        <v>4936</v>
      </c>
      <c r="H4094" s="6" t="s">
        <v>38</v>
      </c>
      <c r="I4094" s="8" t="s">
        <v>39</v>
      </c>
      <c r="J4094" s="15" t="s">
        <v>7586</v>
      </c>
      <c r="K4094" s="7" t="s">
        <v>4524</v>
      </c>
      <c r="L4094" s="19">
        <v>1214585</v>
      </c>
      <c r="M4094" s="19">
        <f t="shared" si="192"/>
        <v>1214585</v>
      </c>
      <c r="N4094" s="11">
        <f>M4094*(1+VOTOS!$P$3%)^Q4094</f>
        <v>1401737.8995991636</v>
      </c>
      <c r="O4094" s="54">
        <f t="shared" si="190"/>
        <v>1401737.8995991636</v>
      </c>
      <c r="P4094" s="103">
        <f t="shared" si="191"/>
        <v>9.3281961178477979E-6</v>
      </c>
      <c r="Q4094" s="6">
        <v>1188</v>
      </c>
      <c r="R4094" s="6"/>
      <c r="S4094" s="6" t="s">
        <v>11</v>
      </c>
      <c r="T4094" s="75"/>
    </row>
    <row r="4095" spans="1:20" s="47" customFormat="1" ht="14" x14ac:dyDescent="0.15">
      <c r="A4095" s="8" t="s">
        <v>415</v>
      </c>
      <c r="B4095" s="114" t="s">
        <v>416</v>
      </c>
      <c r="C4095" s="40" t="s">
        <v>65</v>
      </c>
      <c r="D4095" s="6" t="s">
        <v>967</v>
      </c>
      <c r="E4095" s="7" t="s">
        <v>969</v>
      </c>
      <c r="F4095" s="6" t="s">
        <v>4522</v>
      </c>
      <c r="G4095" s="6" t="s">
        <v>4936</v>
      </c>
      <c r="H4095" s="6" t="s">
        <v>38</v>
      </c>
      <c r="I4095" s="8" t="s">
        <v>39</v>
      </c>
      <c r="J4095" s="15" t="s">
        <v>7586</v>
      </c>
      <c r="K4095" s="7" t="s">
        <v>4523</v>
      </c>
      <c r="L4095" s="19">
        <v>885833</v>
      </c>
      <c r="M4095" s="19">
        <f t="shared" si="192"/>
        <v>885833</v>
      </c>
      <c r="N4095" s="11">
        <f>M4095*(1+VOTOS!$P$3%)^Q4095</f>
        <v>1001698.2311999622</v>
      </c>
      <c r="O4095" s="54">
        <f t="shared" si="190"/>
        <v>1001698.2311999622</v>
      </c>
      <c r="P4095" s="103">
        <f t="shared" si="191"/>
        <v>6.666037605322995E-6</v>
      </c>
      <c r="Q4095" s="6">
        <v>1019</v>
      </c>
      <c r="R4095" s="6"/>
      <c r="S4095" s="6" t="s">
        <v>11</v>
      </c>
      <c r="T4095" s="75"/>
    </row>
    <row r="4096" spans="1:20" s="47" customFormat="1" ht="14" x14ac:dyDescent="0.15">
      <c r="A4096" s="8" t="s">
        <v>415</v>
      </c>
      <c r="B4096" s="114" t="s">
        <v>416</v>
      </c>
      <c r="C4096" s="40" t="s">
        <v>65</v>
      </c>
      <c r="D4096" s="6" t="s">
        <v>967</v>
      </c>
      <c r="E4096" s="7" t="s">
        <v>969</v>
      </c>
      <c r="F4096" s="6" t="s">
        <v>4522</v>
      </c>
      <c r="G4096" s="6" t="s">
        <v>4936</v>
      </c>
      <c r="H4096" s="6" t="s">
        <v>38</v>
      </c>
      <c r="I4096" s="8" t="s">
        <v>39</v>
      </c>
      <c r="J4096" s="15" t="s">
        <v>7586</v>
      </c>
      <c r="K4096" s="7" t="s">
        <v>4187</v>
      </c>
      <c r="L4096" s="19">
        <v>644808</v>
      </c>
      <c r="M4096" s="19">
        <f t="shared" si="192"/>
        <v>644808</v>
      </c>
      <c r="N4096" s="11">
        <f>M4096*(1+VOTOS!$P$3%)^Q4096</f>
        <v>751744.13754383277</v>
      </c>
      <c r="O4096" s="54">
        <f t="shared" si="190"/>
        <v>751744.13754383277</v>
      </c>
      <c r="P4096" s="103">
        <f t="shared" si="191"/>
        <v>5.0026590188197591E-6</v>
      </c>
      <c r="Q4096" s="6">
        <v>1272</v>
      </c>
      <c r="R4096" s="6"/>
      <c r="S4096" s="6" t="s">
        <v>11</v>
      </c>
      <c r="T4096" s="75"/>
    </row>
    <row r="4097" spans="1:20" s="47" customFormat="1" ht="14" x14ac:dyDescent="0.15">
      <c r="A4097" s="8" t="s">
        <v>415</v>
      </c>
      <c r="B4097" s="114" t="s">
        <v>416</v>
      </c>
      <c r="C4097" s="40" t="s">
        <v>65</v>
      </c>
      <c r="D4097" s="6" t="s">
        <v>967</v>
      </c>
      <c r="E4097" s="7" t="s">
        <v>969</v>
      </c>
      <c r="F4097" s="6" t="s">
        <v>4522</v>
      </c>
      <c r="G4097" s="6" t="s">
        <v>4936</v>
      </c>
      <c r="H4097" s="6" t="s">
        <v>38</v>
      </c>
      <c r="I4097" s="8" t="s">
        <v>39</v>
      </c>
      <c r="J4097" s="15" t="s">
        <v>7586</v>
      </c>
      <c r="K4097" s="7" t="s">
        <v>3178</v>
      </c>
      <c r="L4097" s="19">
        <v>304958</v>
      </c>
      <c r="M4097" s="19">
        <f t="shared" si="192"/>
        <v>304958</v>
      </c>
      <c r="N4097" s="11">
        <f>M4097*(1+VOTOS!$P$3%)^Q4097</f>
        <v>356821.77815801743</v>
      </c>
      <c r="O4097" s="54">
        <f t="shared" si="190"/>
        <v>356821.77815801743</v>
      </c>
      <c r="P4097" s="103">
        <f t="shared" si="191"/>
        <v>2.3745548484698706E-6</v>
      </c>
      <c r="Q4097" s="6">
        <v>1302</v>
      </c>
      <c r="R4097" s="6"/>
      <c r="S4097" s="6" t="s">
        <v>11</v>
      </c>
      <c r="T4097" s="75"/>
    </row>
    <row r="4098" spans="1:20" s="47" customFormat="1" ht="14" x14ac:dyDescent="0.15">
      <c r="A4098" s="8" t="s">
        <v>415</v>
      </c>
      <c r="B4098" s="114" t="s">
        <v>416</v>
      </c>
      <c r="C4098" s="40" t="s">
        <v>65</v>
      </c>
      <c r="D4098" s="6" t="s">
        <v>967</v>
      </c>
      <c r="E4098" s="7" t="s">
        <v>969</v>
      </c>
      <c r="F4098" s="6" t="s">
        <v>4522</v>
      </c>
      <c r="G4098" s="6" t="s">
        <v>4936</v>
      </c>
      <c r="H4098" s="6" t="s">
        <v>38</v>
      </c>
      <c r="I4098" s="8" t="s">
        <v>39</v>
      </c>
      <c r="J4098" s="15" t="s">
        <v>7586</v>
      </c>
      <c r="K4098" s="7" t="s">
        <v>4400</v>
      </c>
      <c r="L4098" s="19">
        <v>159548</v>
      </c>
      <c r="M4098" s="19">
        <f t="shared" si="192"/>
        <v>159548</v>
      </c>
      <c r="N4098" s="11">
        <f>M4098*(1+VOTOS!$P$3%)^Q4098</f>
        <v>179504.7937604172</v>
      </c>
      <c r="O4098" s="54">
        <f t="shared" si="190"/>
        <v>179504.7937604172</v>
      </c>
      <c r="P4098" s="103">
        <f t="shared" si="191"/>
        <v>1.1945570714538112E-6</v>
      </c>
      <c r="Q4098" s="6">
        <v>977</v>
      </c>
      <c r="R4098" s="6"/>
      <c r="S4098" s="6" t="s">
        <v>11</v>
      </c>
      <c r="T4098" s="75"/>
    </row>
    <row r="4099" spans="1:20" s="47" customFormat="1" ht="14" x14ac:dyDescent="0.15">
      <c r="A4099" s="14" t="s">
        <v>5234</v>
      </c>
      <c r="B4099" s="115" t="s">
        <v>416</v>
      </c>
      <c r="C4099" s="40" t="s">
        <v>65</v>
      </c>
      <c r="D4099" s="12" t="s">
        <v>278</v>
      </c>
      <c r="E4099" s="51" t="s">
        <v>279</v>
      </c>
      <c r="F4099" s="14" t="s">
        <v>5577</v>
      </c>
      <c r="G4099" s="14" t="s">
        <v>37</v>
      </c>
      <c r="H4099" s="14" t="s">
        <v>38</v>
      </c>
      <c r="I4099" s="14" t="s">
        <v>39</v>
      </c>
      <c r="J4099" s="15" t="s">
        <v>7586</v>
      </c>
      <c r="K4099" s="52" t="s">
        <v>5579</v>
      </c>
      <c r="L4099" s="109">
        <v>24449660</v>
      </c>
      <c r="M4099" s="19">
        <f t="shared" si="192"/>
        <v>24449660</v>
      </c>
      <c r="N4099" s="11">
        <f>M4099*(1+VOTOS!$P$3%)^Q4099</f>
        <v>24674845.238302175</v>
      </c>
      <c r="O4099" s="54">
        <f t="shared" si="190"/>
        <v>24674845.238302175</v>
      </c>
      <c r="P4099" s="103">
        <f t="shared" si="191"/>
        <v>1.6420458890798682E-4</v>
      </c>
      <c r="Q4099" s="6">
        <v>76</v>
      </c>
      <c r="R4099" s="6"/>
      <c r="S4099" s="6" t="s">
        <v>7</v>
      </c>
      <c r="T4099" s="75"/>
    </row>
    <row r="4100" spans="1:20" s="47" customFormat="1" ht="14" x14ac:dyDescent="0.15">
      <c r="A4100" s="14" t="s">
        <v>5234</v>
      </c>
      <c r="B4100" s="115" t="s">
        <v>416</v>
      </c>
      <c r="C4100" s="40" t="s">
        <v>65</v>
      </c>
      <c r="D4100" s="12" t="s">
        <v>278</v>
      </c>
      <c r="E4100" s="51" t="s">
        <v>279</v>
      </c>
      <c r="F4100" s="14" t="s">
        <v>5577</v>
      </c>
      <c r="G4100" s="14" t="s">
        <v>37</v>
      </c>
      <c r="H4100" s="14" t="s">
        <v>38</v>
      </c>
      <c r="I4100" s="14" t="s">
        <v>39</v>
      </c>
      <c r="J4100" s="15" t="s">
        <v>7586</v>
      </c>
      <c r="K4100" s="52" t="s">
        <v>5578</v>
      </c>
      <c r="L4100" s="109">
        <v>12190687</v>
      </c>
      <c r="M4100" s="19">
        <f t="shared" si="192"/>
        <v>12190687</v>
      </c>
      <c r="N4100" s="11">
        <f>M4100*(1+VOTOS!$P$3%)^Q4100</f>
        <v>12378888.926668204</v>
      </c>
      <c r="O4100" s="54">
        <f t="shared" si="190"/>
        <v>12378888.926668204</v>
      </c>
      <c r="P4100" s="103">
        <f t="shared" si="191"/>
        <v>8.2378241796869178E-5</v>
      </c>
      <c r="Q4100" s="6">
        <v>127</v>
      </c>
      <c r="R4100" s="6"/>
      <c r="S4100" s="6" t="s">
        <v>7</v>
      </c>
      <c r="T4100" s="75"/>
    </row>
    <row r="4101" spans="1:20" s="47" customFormat="1" ht="14" x14ac:dyDescent="0.15">
      <c r="A4101" s="14" t="s">
        <v>5234</v>
      </c>
      <c r="B4101" s="115" t="s">
        <v>416</v>
      </c>
      <c r="C4101" s="40" t="s">
        <v>65</v>
      </c>
      <c r="D4101" s="12" t="s">
        <v>278</v>
      </c>
      <c r="E4101" s="51" t="s">
        <v>279</v>
      </c>
      <c r="F4101" s="14" t="s">
        <v>5577</v>
      </c>
      <c r="G4101" s="14" t="s">
        <v>37</v>
      </c>
      <c r="H4101" s="14" t="s">
        <v>38</v>
      </c>
      <c r="I4101" s="14" t="s">
        <v>39</v>
      </c>
      <c r="J4101" s="15" t="s">
        <v>7586</v>
      </c>
      <c r="K4101" s="52" t="s">
        <v>5578</v>
      </c>
      <c r="L4101" s="109">
        <v>3764633.5</v>
      </c>
      <c r="M4101" s="19">
        <f t="shared" si="192"/>
        <v>0</v>
      </c>
      <c r="N4101" s="11">
        <f>M4101*(1+VOTOS!$P$3%)^Q4101</f>
        <v>0</v>
      </c>
      <c r="O4101" s="54">
        <f t="shared" si="190"/>
        <v>3764633.5</v>
      </c>
      <c r="P4101" s="103">
        <f t="shared" si="191"/>
        <v>2.5052643300763845E-5</v>
      </c>
      <c r="Q4101" s="6">
        <v>0</v>
      </c>
      <c r="R4101" s="6"/>
      <c r="S4101" s="6" t="s">
        <v>7</v>
      </c>
    </row>
    <row r="4102" spans="1:20" s="47" customFormat="1" ht="14" x14ac:dyDescent="0.15">
      <c r="A4102" s="14" t="s">
        <v>5234</v>
      </c>
      <c r="B4102" s="115" t="s">
        <v>416</v>
      </c>
      <c r="C4102" s="40" t="s">
        <v>65</v>
      </c>
      <c r="D4102" s="12" t="s">
        <v>278</v>
      </c>
      <c r="E4102" s="51" t="s">
        <v>279</v>
      </c>
      <c r="F4102" s="14" t="s">
        <v>5577</v>
      </c>
      <c r="G4102" s="14" t="s">
        <v>37</v>
      </c>
      <c r="H4102" s="14" t="s">
        <v>38</v>
      </c>
      <c r="I4102" s="14" t="s">
        <v>39</v>
      </c>
      <c r="J4102" s="15" t="s">
        <v>7586</v>
      </c>
      <c r="K4102" s="52" t="s">
        <v>5579</v>
      </c>
      <c r="L4102" s="109">
        <v>3492771</v>
      </c>
      <c r="M4102" s="19">
        <f t="shared" si="192"/>
        <v>0</v>
      </c>
      <c r="N4102" s="11">
        <f>M4102*(1+VOTOS!$P$3%)^Q4102</f>
        <v>0</v>
      </c>
      <c r="O4102" s="54">
        <f t="shared" si="190"/>
        <v>3492771</v>
      </c>
      <c r="P4102" s="103">
        <f t="shared" si="191"/>
        <v>2.324347004675282E-5</v>
      </c>
      <c r="Q4102" s="6">
        <v>0</v>
      </c>
      <c r="R4102" s="6"/>
      <c r="S4102" s="6" t="s">
        <v>7</v>
      </c>
    </row>
    <row r="4103" spans="1:20" s="47" customFormat="1" ht="14" x14ac:dyDescent="0.15">
      <c r="A4103" s="14" t="s">
        <v>5234</v>
      </c>
      <c r="B4103" s="115" t="s">
        <v>416</v>
      </c>
      <c r="C4103" s="40" t="s">
        <v>65</v>
      </c>
      <c r="D4103" s="12" t="s">
        <v>278</v>
      </c>
      <c r="E4103" s="51" t="s">
        <v>279</v>
      </c>
      <c r="F4103" s="14" t="s">
        <v>5577</v>
      </c>
      <c r="G4103" s="14" t="s">
        <v>37</v>
      </c>
      <c r="H4103" s="14" t="s">
        <v>38</v>
      </c>
      <c r="I4103" s="14" t="s">
        <v>39</v>
      </c>
      <c r="J4103" s="15" t="s">
        <v>7586</v>
      </c>
      <c r="K4103" s="52" t="s">
        <v>1308</v>
      </c>
      <c r="L4103" s="109">
        <v>3410848.5</v>
      </c>
      <c r="M4103" s="19">
        <f t="shared" si="192"/>
        <v>0</v>
      </c>
      <c r="N4103" s="11">
        <f>M4103*(1+VOTOS!$P$3%)^Q4103</f>
        <v>0</v>
      </c>
      <c r="O4103" s="54">
        <f t="shared" ref="O4103:O4166" si="193">+IF(N4103&gt;0,N4103,L4103)</f>
        <v>3410848.5</v>
      </c>
      <c r="P4103" s="103">
        <f t="shared" ref="P4103:P4166" si="194">+O4103/$O$4</f>
        <v>2.2698297410211488E-5</v>
      </c>
      <c r="Q4103" s="6">
        <v>0</v>
      </c>
      <c r="R4103" s="6"/>
      <c r="S4103" s="6" t="s">
        <v>7</v>
      </c>
    </row>
    <row r="4104" spans="1:20" s="47" customFormat="1" ht="14" x14ac:dyDescent="0.15">
      <c r="A4104" s="14" t="s">
        <v>5234</v>
      </c>
      <c r="B4104" s="115" t="s">
        <v>416</v>
      </c>
      <c r="C4104" s="40" t="s">
        <v>65</v>
      </c>
      <c r="D4104" s="12" t="s">
        <v>278</v>
      </c>
      <c r="E4104" s="51" t="s">
        <v>279</v>
      </c>
      <c r="F4104" s="14" t="s">
        <v>5577</v>
      </c>
      <c r="G4104" s="14" t="s">
        <v>37</v>
      </c>
      <c r="H4104" s="14" t="s">
        <v>38</v>
      </c>
      <c r="I4104" s="14" t="s">
        <v>39</v>
      </c>
      <c r="J4104" s="15" t="s">
        <v>7586</v>
      </c>
      <c r="K4104" s="52" t="s">
        <v>3989</v>
      </c>
      <c r="L4104" s="109">
        <v>1676990</v>
      </c>
      <c r="M4104" s="19">
        <f t="shared" si="192"/>
        <v>0</v>
      </c>
      <c r="N4104" s="11">
        <f>M4104*(1+VOTOS!$P$3%)^Q4104</f>
        <v>0</v>
      </c>
      <c r="O4104" s="54">
        <f t="shared" si="193"/>
        <v>1676990</v>
      </c>
      <c r="P4104" s="103">
        <f t="shared" si="194"/>
        <v>1.1159926268771703E-5</v>
      </c>
      <c r="Q4104" s="6">
        <v>0</v>
      </c>
      <c r="R4104" s="6"/>
      <c r="S4104" s="6" t="s">
        <v>7</v>
      </c>
    </row>
    <row r="4105" spans="1:20" s="47" customFormat="1" ht="14" x14ac:dyDescent="0.15">
      <c r="A4105" s="8" t="s">
        <v>415</v>
      </c>
      <c r="B4105" s="114" t="s">
        <v>416</v>
      </c>
      <c r="C4105" s="40" t="s">
        <v>65</v>
      </c>
      <c r="D4105" s="6" t="s">
        <v>1551</v>
      </c>
      <c r="E4105" s="7" t="s">
        <v>1552</v>
      </c>
      <c r="F4105" s="6" t="s">
        <v>3026</v>
      </c>
      <c r="G4105" s="6" t="s">
        <v>92</v>
      </c>
      <c r="H4105" s="6" t="s">
        <v>38</v>
      </c>
      <c r="I4105" s="8" t="s">
        <v>39</v>
      </c>
      <c r="J4105" s="15" t="s">
        <v>7586</v>
      </c>
      <c r="K4105" s="7" t="s">
        <v>3028</v>
      </c>
      <c r="L4105" s="19">
        <v>312683</v>
      </c>
      <c r="M4105" s="19">
        <f t="shared" si="192"/>
        <v>312683</v>
      </c>
      <c r="N4105" s="11">
        <f>M4105*(1+VOTOS!$P$3%)^Q4105</f>
        <v>314764.46755167731</v>
      </c>
      <c r="O4105" s="54">
        <f t="shared" si="193"/>
        <v>314764.46755167731</v>
      </c>
      <c r="P4105" s="103">
        <f t="shared" si="194"/>
        <v>2.0946745358683728E-6</v>
      </c>
      <c r="Q4105" s="6">
        <v>55</v>
      </c>
      <c r="R4105" s="6"/>
      <c r="S4105" s="6" t="s">
        <v>11</v>
      </c>
    </row>
    <row r="4106" spans="1:20" s="47" customFormat="1" ht="14" x14ac:dyDescent="0.15">
      <c r="A4106" s="8" t="s">
        <v>415</v>
      </c>
      <c r="B4106" s="114" t="s">
        <v>416</v>
      </c>
      <c r="C4106" s="40" t="s">
        <v>65</v>
      </c>
      <c r="D4106" s="6" t="s">
        <v>1551</v>
      </c>
      <c r="E4106" s="7" t="s">
        <v>1552</v>
      </c>
      <c r="F4106" s="6" t="s">
        <v>3026</v>
      </c>
      <c r="G4106" s="6" t="s">
        <v>92</v>
      </c>
      <c r="H4106" s="6" t="s">
        <v>38</v>
      </c>
      <c r="I4106" s="8" t="s">
        <v>39</v>
      </c>
      <c r="J4106" s="15" t="s">
        <v>7586</v>
      </c>
      <c r="K4106" s="7" t="s">
        <v>3027</v>
      </c>
      <c r="L4106" s="19">
        <v>938049</v>
      </c>
      <c r="M4106" s="19">
        <f t="shared" si="192"/>
        <v>938049</v>
      </c>
      <c r="N4106" s="11">
        <f>M4106*(1+VOTOS!$P$3%)^Q4106</f>
        <v>944293.402655032</v>
      </c>
      <c r="O4106" s="54">
        <f t="shared" si="193"/>
        <v>944293.402655032</v>
      </c>
      <c r="P4106" s="103">
        <f t="shared" si="194"/>
        <v>6.2840236076051179E-6</v>
      </c>
      <c r="Q4106" s="6">
        <v>55</v>
      </c>
      <c r="R4106" s="6"/>
      <c r="S4106" s="6" t="s">
        <v>11</v>
      </c>
    </row>
    <row r="4107" spans="1:20" s="47" customFormat="1" ht="14" x14ac:dyDescent="0.15">
      <c r="A4107" s="14" t="s">
        <v>5234</v>
      </c>
      <c r="B4107" s="115" t="s">
        <v>416</v>
      </c>
      <c r="C4107" s="40" t="s">
        <v>65</v>
      </c>
      <c r="D4107" s="12" t="s">
        <v>1820</v>
      </c>
      <c r="E4107" s="51" t="s">
        <v>1821</v>
      </c>
      <c r="F4107" s="14" t="s">
        <v>5885</v>
      </c>
      <c r="G4107" s="14" t="s">
        <v>37</v>
      </c>
      <c r="H4107" s="14" t="s">
        <v>38</v>
      </c>
      <c r="I4107" s="14" t="s">
        <v>39</v>
      </c>
      <c r="J4107" s="15" t="s">
        <v>7586</v>
      </c>
      <c r="K4107" s="52" t="s">
        <v>5886</v>
      </c>
      <c r="L4107" s="109">
        <v>326526.5</v>
      </c>
      <c r="M4107" s="19">
        <f t="shared" si="192"/>
        <v>326526.5</v>
      </c>
      <c r="N4107" s="11">
        <f>M4107*(1+VOTOS!$P$3%)^Q4107</f>
        <v>329812.24369762233</v>
      </c>
      <c r="O4107" s="54">
        <f t="shared" si="193"/>
        <v>329812.24369762233</v>
      </c>
      <c r="P4107" s="103">
        <f t="shared" si="194"/>
        <v>2.194813518389275E-6</v>
      </c>
      <c r="Q4107" s="6">
        <v>83</v>
      </c>
      <c r="R4107" s="6"/>
      <c r="S4107" s="6" t="s">
        <v>7</v>
      </c>
    </row>
    <row r="4108" spans="1:20" s="47" customFormat="1" ht="14" x14ac:dyDescent="0.15">
      <c r="A4108" s="8" t="s">
        <v>415</v>
      </c>
      <c r="B4108" s="114" t="s">
        <v>416</v>
      </c>
      <c r="C4108" s="40" t="s">
        <v>65</v>
      </c>
      <c r="D4108" s="6" t="s">
        <v>1148</v>
      </c>
      <c r="E4108" s="7" t="s">
        <v>1149</v>
      </c>
      <c r="F4108" s="6" t="s">
        <v>3029</v>
      </c>
      <c r="G4108" s="6" t="s">
        <v>4936</v>
      </c>
      <c r="H4108" s="6" t="s">
        <v>38</v>
      </c>
      <c r="I4108" s="8" t="s">
        <v>39</v>
      </c>
      <c r="J4108" s="15" t="s">
        <v>7586</v>
      </c>
      <c r="K4108" s="7" t="s">
        <v>3030</v>
      </c>
      <c r="L4108" s="19">
        <v>3608916</v>
      </c>
      <c r="M4108" s="19">
        <f t="shared" si="192"/>
        <v>0</v>
      </c>
      <c r="N4108" s="11">
        <f>M4108*(1+VOTOS!$P$3%)^Q4108</f>
        <v>0</v>
      </c>
      <c r="O4108" s="54">
        <f t="shared" si="193"/>
        <v>3608916</v>
      </c>
      <c r="P4108" s="103">
        <f t="shared" si="194"/>
        <v>2.4016384397158301E-5</v>
      </c>
      <c r="Q4108" s="6">
        <v>0</v>
      </c>
      <c r="R4108" s="6"/>
      <c r="S4108" s="6" t="s">
        <v>11</v>
      </c>
    </row>
    <row r="4109" spans="1:20" s="47" customFormat="1" ht="14" x14ac:dyDescent="0.15">
      <c r="A4109" s="14" t="s">
        <v>5234</v>
      </c>
      <c r="B4109" s="115" t="s">
        <v>416</v>
      </c>
      <c r="C4109" s="40" t="s">
        <v>65</v>
      </c>
      <c r="D4109" s="12" t="s">
        <v>674</v>
      </c>
      <c r="E4109" s="51" t="s">
        <v>675</v>
      </c>
      <c r="F4109" s="14" t="s">
        <v>5424</v>
      </c>
      <c r="G4109" s="14" t="s">
        <v>37</v>
      </c>
      <c r="H4109" s="14" t="s">
        <v>38</v>
      </c>
      <c r="I4109" s="14" t="s">
        <v>39</v>
      </c>
      <c r="J4109" s="15" t="s">
        <v>7586</v>
      </c>
      <c r="K4109" s="52" t="s">
        <v>5425</v>
      </c>
      <c r="L4109" s="109">
        <v>4532491.5</v>
      </c>
      <c r="M4109" s="19">
        <f t="shared" si="192"/>
        <v>4532491.5</v>
      </c>
      <c r="N4109" s="11">
        <f>M4109*(1+VOTOS!$P$3%)^Q4109</f>
        <v>4595807.2709688889</v>
      </c>
      <c r="O4109" s="54">
        <f t="shared" si="193"/>
        <v>4595807.2709688889</v>
      </c>
      <c r="P4109" s="103">
        <f t="shared" si="194"/>
        <v>3.0583885586376599E-5</v>
      </c>
      <c r="Q4109" s="6">
        <v>115</v>
      </c>
      <c r="R4109" s="6"/>
      <c r="S4109" s="6" t="s">
        <v>7</v>
      </c>
    </row>
    <row r="4110" spans="1:20" s="47" customFormat="1" ht="14" x14ac:dyDescent="0.15">
      <c r="A4110" s="14" t="s">
        <v>5234</v>
      </c>
      <c r="B4110" s="115" t="s">
        <v>416</v>
      </c>
      <c r="C4110" s="40" t="s">
        <v>65</v>
      </c>
      <c r="D4110" s="12" t="s">
        <v>674</v>
      </c>
      <c r="E4110" s="51" t="s">
        <v>675</v>
      </c>
      <c r="F4110" s="14" t="s">
        <v>5424</v>
      </c>
      <c r="G4110" s="14" t="s">
        <v>37</v>
      </c>
      <c r="H4110" s="14" t="s">
        <v>38</v>
      </c>
      <c r="I4110" s="14" t="s">
        <v>39</v>
      </c>
      <c r="J4110" s="15" t="s">
        <v>7586</v>
      </c>
      <c r="K4110" s="52" t="s">
        <v>5426</v>
      </c>
      <c r="L4110" s="109">
        <v>3333031</v>
      </c>
      <c r="M4110" s="19">
        <f t="shared" si="192"/>
        <v>3333031</v>
      </c>
      <c r="N4110" s="11">
        <f>M4110*(1+VOTOS!$P$3%)^Q4110</f>
        <v>3369820.8340152567</v>
      </c>
      <c r="O4110" s="54">
        <f t="shared" si="193"/>
        <v>3369820.8340152567</v>
      </c>
      <c r="P4110" s="103">
        <f t="shared" si="194"/>
        <v>2.2425269111074624E-5</v>
      </c>
      <c r="Q4110" s="6">
        <v>91</v>
      </c>
      <c r="R4110" s="6"/>
      <c r="S4110" s="6" t="s">
        <v>7</v>
      </c>
      <c r="T4110" s="75"/>
    </row>
    <row r="4111" spans="1:20" s="47" customFormat="1" ht="14" x14ac:dyDescent="0.15">
      <c r="A4111" s="14" t="s">
        <v>5234</v>
      </c>
      <c r="B4111" s="115" t="s">
        <v>416</v>
      </c>
      <c r="C4111" s="40" t="s">
        <v>65</v>
      </c>
      <c r="D4111" s="12" t="s">
        <v>674</v>
      </c>
      <c r="E4111" s="51" t="s">
        <v>675</v>
      </c>
      <c r="F4111" s="14" t="s">
        <v>5424</v>
      </c>
      <c r="G4111" s="14" t="s">
        <v>37</v>
      </c>
      <c r="H4111" s="14" t="s">
        <v>38</v>
      </c>
      <c r="I4111" s="14" t="s">
        <v>39</v>
      </c>
      <c r="J4111" s="15" t="s">
        <v>7586</v>
      </c>
      <c r="K4111" s="52" t="s">
        <v>5427</v>
      </c>
      <c r="L4111" s="109">
        <v>3272494</v>
      </c>
      <c r="M4111" s="19">
        <f t="shared" si="192"/>
        <v>3272494</v>
      </c>
      <c r="N4111" s="11">
        <f>M4111*(1+VOTOS!$P$3%)^Q4111</f>
        <v>3292689.1382010053</v>
      </c>
      <c r="O4111" s="54">
        <f t="shared" si="193"/>
        <v>3292689.1382010053</v>
      </c>
      <c r="P4111" s="103">
        <f t="shared" si="194"/>
        <v>2.1911978013171612E-5</v>
      </c>
      <c r="Q4111" s="6">
        <v>51</v>
      </c>
      <c r="R4111" s="6"/>
      <c r="S4111" s="6" t="s">
        <v>7</v>
      </c>
      <c r="T4111" s="75"/>
    </row>
    <row r="4112" spans="1:20" s="47" customFormat="1" ht="14" x14ac:dyDescent="0.15">
      <c r="A4112" s="14" t="s">
        <v>5234</v>
      </c>
      <c r="B4112" s="115" t="s">
        <v>416</v>
      </c>
      <c r="C4112" s="40" t="s">
        <v>65</v>
      </c>
      <c r="D4112" s="12" t="s">
        <v>674</v>
      </c>
      <c r="E4112" s="51" t="s">
        <v>675</v>
      </c>
      <c r="F4112" s="14" t="s">
        <v>5424</v>
      </c>
      <c r="G4112" s="14" t="s">
        <v>37</v>
      </c>
      <c r="H4112" s="14" t="s">
        <v>38</v>
      </c>
      <c r="I4112" s="14" t="s">
        <v>39</v>
      </c>
      <c r="J4112" s="15" t="s">
        <v>7586</v>
      </c>
      <c r="K4112" s="52" t="s">
        <v>4837</v>
      </c>
      <c r="L4112" s="109">
        <v>977644.5</v>
      </c>
      <c r="M4112" s="19">
        <f t="shared" si="192"/>
        <v>0</v>
      </c>
      <c r="N4112" s="11">
        <f>M4112*(1+VOTOS!$P$3%)^Q4112</f>
        <v>0</v>
      </c>
      <c r="O4112" s="54">
        <f t="shared" si="193"/>
        <v>977644.5</v>
      </c>
      <c r="P4112" s="103">
        <f t="shared" si="194"/>
        <v>6.5059663665675868E-6</v>
      </c>
      <c r="Q4112" s="6">
        <v>0</v>
      </c>
      <c r="R4112" s="6"/>
      <c r="S4112" s="6" t="s">
        <v>7</v>
      </c>
      <c r="T4112" s="75"/>
    </row>
    <row r="4113" spans="1:20" s="47" customFormat="1" ht="14" x14ac:dyDescent="0.15">
      <c r="A4113" s="14" t="s">
        <v>5234</v>
      </c>
      <c r="B4113" s="115" t="s">
        <v>416</v>
      </c>
      <c r="C4113" s="40" t="s">
        <v>65</v>
      </c>
      <c r="D4113" s="12" t="s">
        <v>674</v>
      </c>
      <c r="E4113" s="51" t="s">
        <v>675</v>
      </c>
      <c r="F4113" s="14" t="s">
        <v>5424</v>
      </c>
      <c r="G4113" s="14" t="s">
        <v>37</v>
      </c>
      <c r="H4113" s="14" t="s">
        <v>38</v>
      </c>
      <c r="I4113" s="14" t="s">
        <v>39</v>
      </c>
      <c r="J4113" s="15" t="s">
        <v>7586</v>
      </c>
      <c r="K4113" s="52" t="s">
        <v>5428</v>
      </c>
      <c r="L4113" s="109">
        <v>571799</v>
      </c>
      <c r="M4113" s="19">
        <f t="shared" si="192"/>
        <v>571799</v>
      </c>
      <c r="N4113" s="11">
        <f>M4113*(1+VOTOS!$P$3%)^Q4113</f>
        <v>573318.51033891179</v>
      </c>
      <c r="O4113" s="54">
        <f t="shared" si="193"/>
        <v>573318.51033891179</v>
      </c>
      <c r="P4113" s="103">
        <f t="shared" si="194"/>
        <v>3.8152835162429609E-6</v>
      </c>
      <c r="Q4113" s="6">
        <v>22</v>
      </c>
      <c r="R4113" s="6"/>
      <c r="S4113" s="6" t="s">
        <v>7</v>
      </c>
      <c r="T4113" s="75"/>
    </row>
    <row r="4114" spans="1:20" s="47" customFormat="1" ht="14" x14ac:dyDescent="0.15">
      <c r="A4114" s="8" t="s">
        <v>415</v>
      </c>
      <c r="B4114" s="114" t="s">
        <v>416</v>
      </c>
      <c r="C4114" s="40" t="s">
        <v>65</v>
      </c>
      <c r="D4114" s="6" t="s">
        <v>1449</v>
      </c>
      <c r="E4114" s="7" t="s">
        <v>1450</v>
      </c>
      <c r="F4114" s="6" t="s">
        <v>3031</v>
      </c>
      <c r="G4114" s="6" t="s">
        <v>5224</v>
      </c>
      <c r="H4114" s="6" t="s">
        <v>38</v>
      </c>
      <c r="I4114" s="8" t="s">
        <v>39</v>
      </c>
      <c r="J4114" s="15" t="s">
        <v>7586</v>
      </c>
      <c r="K4114" s="7" t="s">
        <v>3032</v>
      </c>
      <c r="L4114" s="19">
        <v>1589073</v>
      </c>
      <c r="M4114" s="19">
        <f t="shared" ref="M4114:M4177" si="195">+IF(Q4114&gt;0,L4114,0)</f>
        <v>1589073</v>
      </c>
      <c r="N4114" s="11">
        <f>M4114*(1+VOTOS!$P$3%)^Q4114</f>
        <v>1594064.8280089248</v>
      </c>
      <c r="O4114" s="54">
        <f t="shared" si="193"/>
        <v>1594064.8280089248</v>
      </c>
      <c r="P4114" s="103">
        <f t="shared" si="194"/>
        <v>1.0608081114509834E-5</v>
      </c>
      <c r="Q4114" s="48">
        <v>26</v>
      </c>
      <c r="R4114" s="48"/>
      <c r="S4114" s="48" t="s">
        <v>11</v>
      </c>
      <c r="T4114" s="75"/>
    </row>
    <row r="4115" spans="1:20" s="47" customFormat="1" ht="14" x14ac:dyDescent="0.15">
      <c r="A4115" s="8" t="s">
        <v>415</v>
      </c>
      <c r="B4115" s="114" t="s">
        <v>416</v>
      </c>
      <c r="C4115" s="40" t="s">
        <v>65</v>
      </c>
      <c r="D4115" s="6" t="s">
        <v>1449</v>
      </c>
      <c r="E4115" s="7" t="s">
        <v>1450</v>
      </c>
      <c r="F4115" s="6" t="s">
        <v>3031</v>
      </c>
      <c r="G4115" s="6" t="s">
        <v>5224</v>
      </c>
      <c r="H4115" s="6" t="s">
        <v>38</v>
      </c>
      <c r="I4115" s="8" t="s">
        <v>39</v>
      </c>
      <c r="J4115" s="15" t="s">
        <v>7586</v>
      </c>
      <c r="K4115" s="7" t="s">
        <v>3280</v>
      </c>
      <c r="L4115" s="19">
        <v>1093440</v>
      </c>
      <c r="M4115" s="19">
        <f t="shared" si="195"/>
        <v>0</v>
      </c>
      <c r="N4115" s="11">
        <f>M4115*(1+VOTOS!$P$3%)^Q4115</f>
        <v>0</v>
      </c>
      <c r="O4115" s="54">
        <f t="shared" si="193"/>
        <v>1093440</v>
      </c>
      <c r="P4115" s="103">
        <f t="shared" si="194"/>
        <v>7.2765548866276675E-6</v>
      </c>
      <c r="Q4115" s="6">
        <v>0</v>
      </c>
      <c r="R4115" s="6"/>
      <c r="S4115" s="6" t="s">
        <v>11</v>
      </c>
      <c r="T4115" s="75"/>
    </row>
    <row r="4116" spans="1:20" s="47" customFormat="1" ht="14" x14ac:dyDescent="0.15">
      <c r="A4116" s="14" t="s">
        <v>5234</v>
      </c>
      <c r="B4116" s="115" t="s">
        <v>416</v>
      </c>
      <c r="C4116" s="40" t="s">
        <v>65</v>
      </c>
      <c r="D4116" s="12" t="s">
        <v>1824</v>
      </c>
      <c r="E4116" s="51" t="s">
        <v>1825</v>
      </c>
      <c r="F4116" s="14" t="s">
        <v>6109</v>
      </c>
      <c r="G4116" s="14" t="s">
        <v>37</v>
      </c>
      <c r="H4116" s="14" t="s">
        <v>38</v>
      </c>
      <c r="I4116" s="14" t="s">
        <v>39</v>
      </c>
      <c r="J4116" s="15" t="s">
        <v>7586</v>
      </c>
      <c r="K4116" s="52" t="s">
        <v>2642</v>
      </c>
      <c r="L4116" s="109">
        <v>325981.5</v>
      </c>
      <c r="M4116" s="19">
        <f t="shared" si="195"/>
        <v>325981.5</v>
      </c>
      <c r="N4116" s="11">
        <f>M4116*(1+VOTOS!$P$3%)^Q4116</f>
        <v>329579.66793694522</v>
      </c>
      <c r="O4116" s="54">
        <f t="shared" si="193"/>
        <v>329579.66793694522</v>
      </c>
      <c r="P4116" s="103">
        <f t="shared" si="194"/>
        <v>2.193265788026506E-6</v>
      </c>
      <c r="Q4116" s="6">
        <v>91</v>
      </c>
      <c r="R4116" s="6"/>
      <c r="S4116" s="6" t="s">
        <v>7</v>
      </c>
    </row>
    <row r="4117" spans="1:20" s="47" customFormat="1" ht="14" x14ac:dyDescent="0.15">
      <c r="A4117" s="8" t="s">
        <v>415</v>
      </c>
      <c r="B4117" s="114" t="s">
        <v>416</v>
      </c>
      <c r="C4117" s="40" t="s">
        <v>65</v>
      </c>
      <c r="D4117" s="6" t="s">
        <v>1645</v>
      </c>
      <c r="E4117" s="7" t="s">
        <v>1646</v>
      </c>
      <c r="F4117" s="6" t="s">
        <v>3033</v>
      </c>
      <c r="G4117" s="6" t="s">
        <v>68</v>
      </c>
      <c r="H4117" s="6" t="s">
        <v>38</v>
      </c>
      <c r="I4117" s="8" t="s">
        <v>39</v>
      </c>
      <c r="J4117" s="15" t="s">
        <v>7586</v>
      </c>
      <c r="K4117" s="7" t="s">
        <v>3034</v>
      </c>
      <c r="L4117" s="19">
        <v>846000</v>
      </c>
      <c r="M4117" s="19">
        <f t="shared" si="195"/>
        <v>846000</v>
      </c>
      <c r="N4117" s="11">
        <f>M4117*(1+VOTOS!$P$3%)^Q4117</f>
        <v>850604.93336992804</v>
      </c>
      <c r="O4117" s="54">
        <f t="shared" si="193"/>
        <v>850604.93336992804</v>
      </c>
      <c r="P4117" s="103">
        <f t="shared" si="194"/>
        <v>5.6605515478696142E-6</v>
      </c>
      <c r="Q4117" s="48">
        <v>45</v>
      </c>
      <c r="R4117" s="48"/>
      <c r="S4117" s="48" t="s">
        <v>11</v>
      </c>
    </row>
    <row r="4118" spans="1:20" s="47" customFormat="1" ht="14" x14ac:dyDescent="0.15">
      <c r="A4118" s="8" t="s">
        <v>415</v>
      </c>
      <c r="B4118" s="114" t="s">
        <v>416</v>
      </c>
      <c r="C4118" s="40" t="s">
        <v>65</v>
      </c>
      <c r="D4118" s="6" t="s">
        <v>1873</v>
      </c>
      <c r="E4118" s="7" t="s">
        <v>1874</v>
      </c>
      <c r="F4118" s="6" t="s">
        <v>5103</v>
      </c>
      <c r="G4118" s="6" t="s">
        <v>4936</v>
      </c>
      <c r="H4118" s="6" t="s">
        <v>38</v>
      </c>
      <c r="I4118" s="8" t="s">
        <v>39</v>
      </c>
      <c r="J4118" s="15" t="s">
        <v>7586</v>
      </c>
      <c r="K4118" s="7" t="s">
        <v>5104</v>
      </c>
      <c r="L4118" s="19">
        <v>189210</v>
      </c>
      <c r="M4118" s="19">
        <f t="shared" si="195"/>
        <v>0</v>
      </c>
      <c r="N4118" s="11">
        <f>M4118*(1+VOTOS!$P$3%)^Q4118</f>
        <v>0</v>
      </c>
      <c r="O4118" s="54">
        <f t="shared" si="193"/>
        <v>189210</v>
      </c>
      <c r="P4118" s="103">
        <f t="shared" si="194"/>
        <v>1.2591426599528286E-6</v>
      </c>
      <c r="Q4118" s="6">
        <v>0</v>
      </c>
      <c r="R4118" s="6"/>
      <c r="S4118" s="6" t="s">
        <v>11</v>
      </c>
    </row>
    <row r="4119" spans="1:20" s="47" customFormat="1" ht="14" x14ac:dyDescent="0.15">
      <c r="A4119" s="8" t="s">
        <v>415</v>
      </c>
      <c r="B4119" s="114" t="s">
        <v>416</v>
      </c>
      <c r="C4119" s="40" t="s">
        <v>65</v>
      </c>
      <c r="D4119" s="6" t="s">
        <v>988</v>
      </c>
      <c r="E4119" s="7" t="s">
        <v>989</v>
      </c>
      <c r="F4119" s="6" t="s">
        <v>3035</v>
      </c>
      <c r="G4119" s="6" t="s">
        <v>102</v>
      </c>
      <c r="H4119" s="6" t="s">
        <v>38</v>
      </c>
      <c r="I4119" s="8" t="s">
        <v>39</v>
      </c>
      <c r="J4119" s="15" t="s">
        <v>7586</v>
      </c>
      <c r="K4119" s="7" t="s">
        <v>3041</v>
      </c>
      <c r="L4119" s="19">
        <v>314876</v>
      </c>
      <c r="M4119" s="19">
        <f t="shared" si="195"/>
        <v>314876</v>
      </c>
      <c r="N4119" s="11">
        <f>M4119*(1+VOTOS!$P$3%)^Q4119</f>
        <v>315294.10137264279</v>
      </c>
      <c r="O4119" s="54">
        <f t="shared" si="193"/>
        <v>315294.10137264279</v>
      </c>
      <c r="P4119" s="103">
        <f t="shared" si="194"/>
        <v>2.098199109295419E-6</v>
      </c>
      <c r="Q4119" s="48">
        <v>11</v>
      </c>
      <c r="R4119" s="48"/>
      <c r="S4119" s="48" t="s">
        <v>11</v>
      </c>
    </row>
    <row r="4120" spans="1:20" s="47" customFormat="1" ht="14" x14ac:dyDescent="0.15">
      <c r="A4120" s="8" t="s">
        <v>415</v>
      </c>
      <c r="B4120" s="114" t="s">
        <v>416</v>
      </c>
      <c r="C4120" s="40" t="s">
        <v>65</v>
      </c>
      <c r="D4120" s="6" t="s">
        <v>988</v>
      </c>
      <c r="E4120" s="7" t="s">
        <v>989</v>
      </c>
      <c r="F4120" s="6" t="s">
        <v>3035</v>
      </c>
      <c r="G4120" s="6" t="s">
        <v>102</v>
      </c>
      <c r="H4120" s="6" t="s">
        <v>38</v>
      </c>
      <c r="I4120" s="8" t="s">
        <v>39</v>
      </c>
      <c r="J4120" s="15" t="s">
        <v>7586</v>
      </c>
      <c r="K4120" s="7" t="s">
        <v>3047</v>
      </c>
      <c r="L4120" s="19">
        <v>217603</v>
      </c>
      <c r="M4120" s="19">
        <f t="shared" si="195"/>
        <v>217603</v>
      </c>
      <c r="N4120" s="11">
        <f>M4120*(1+VOTOS!$P$3%)^Q4120</f>
        <v>218708.28936050716</v>
      </c>
      <c r="O4120" s="54">
        <f t="shared" si="193"/>
        <v>218708.28936050716</v>
      </c>
      <c r="P4120" s="103">
        <f t="shared" si="194"/>
        <v>1.4554459976699007E-6</v>
      </c>
      <c r="Q4120" s="48">
        <v>42</v>
      </c>
      <c r="R4120" s="48"/>
      <c r="S4120" s="48" t="s">
        <v>11</v>
      </c>
    </row>
    <row r="4121" spans="1:20" s="47" customFormat="1" ht="14" x14ac:dyDescent="0.15">
      <c r="A4121" s="8" t="s">
        <v>415</v>
      </c>
      <c r="B4121" s="114" t="s">
        <v>416</v>
      </c>
      <c r="C4121" s="40" t="s">
        <v>65</v>
      </c>
      <c r="D4121" s="6" t="s">
        <v>988</v>
      </c>
      <c r="E4121" s="7" t="s">
        <v>989</v>
      </c>
      <c r="F4121" s="6" t="s">
        <v>3035</v>
      </c>
      <c r="G4121" s="6" t="s">
        <v>102</v>
      </c>
      <c r="H4121" s="6" t="s">
        <v>38</v>
      </c>
      <c r="I4121" s="8" t="s">
        <v>39</v>
      </c>
      <c r="J4121" s="15" t="s">
        <v>7586</v>
      </c>
      <c r="K4121" s="7" t="s">
        <v>3048</v>
      </c>
      <c r="L4121" s="19">
        <v>206390</v>
      </c>
      <c r="M4121" s="19">
        <f t="shared" si="195"/>
        <v>206390</v>
      </c>
      <c r="N4121" s="11">
        <f>M4121*(1+VOTOS!$P$3%)^Q4121</f>
        <v>208140.18030582438</v>
      </c>
      <c r="O4121" s="54">
        <f t="shared" si="193"/>
        <v>208140.18030582438</v>
      </c>
      <c r="P4121" s="103">
        <f t="shared" si="194"/>
        <v>1.3851180184627506E-6</v>
      </c>
      <c r="Q4121" s="48">
        <v>70</v>
      </c>
      <c r="R4121" s="48"/>
      <c r="S4121" s="48" t="s">
        <v>11</v>
      </c>
    </row>
    <row r="4122" spans="1:20" s="47" customFormat="1" ht="14" x14ac:dyDescent="0.15">
      <c r="A4122" s="8" t="s">
        <v>415</v>
      </c>
      <c r="B4122" s="114" t="s">
        <v>416</v>
      </c>
      <c r="C4122" s="40" t="s">
        <v>65</v>
      </c>
      <c r="D4122" s="6" t="s">
        <v>988</v>
      </c>
      <c r="E4122" s="7" t="s">
        <v>989</v>
      </c>
      <c r="F4122" s="6" t="s">
        <v>3035</v>
      </c>
      <c r="G4122" s="6" t="s">
        <v>102</v>
      </c>
      <c r="H4122" s="6" t="s">
        <v>38</v>
      </c>
      <c r="I4122" s="8" t="s">
        <v>39</v>
      </c>
      <c r="J4122" s="15" t="s">
        <v>7586</v>
      </c>
      <c r="K4122" s="7" t="s">
        <v>3046</v>
      </c>
      <c r="L4122" s="19">
        <v>147752</v>
      </c>
      <c r="M4122" s="19">
        <f t="shared" si="195"/>
        <v>147752</v>
      </c>
      <c r="N4122" s="11">
        <f>M4122*(1+VOTOS!$P$3%)^Q4122</f>
        <v>148627.94089048976</v>
      </c>
      <c r="O4122" s="54">
        <f t="shared" si="193"/>
        <v>148627.94089048976</v>
      </c>
      <c r="P4122" s="103">
        <f t="shared" si="194"/>
        <v>9.890797570750121E-7</v>
      </c>
      <c r="Q4122" s="6">
        <v>49</v>
      </c>
      <c r="R4122" s="6"/>
      <c r="S4122" s="6" t="s">
        <v>11</v>
      </c>
    </row>
    <row r="4123" spans="1:20" s="47" customFormat="1" ht="14" x14ac:dyDescent="0.15">
      <c r="A4123" s="8" t="s">
        <v>415</v>
      </c>
      <c r="B4123" s="114" t="s">
        <v>416</v>
      </c>
      <c r="C4123" s="40" t="s">
        <v>65</v>
      </c>
      <c r="D4123" s="6" t="s">
        <v>988</v>
      </c>
      <c r="E4123" s="7" t="s">
        <v>989</v>
      </c>
      <c r="F4123" s="6" t="s">
        <v>3035</v>
      </c>
      <c r="G4123" s="6" t="s">
        <v>102</v>
      </c>
      <c r="H4123" s="6" t="s">
        <v>38</v>
      </c>
      <c r="I4123" s="8" t="s">
        <v>39</v>
      </c>
      <c r="J4123" s="15" t="s">
        <v>7586</v>
      </c>
      <c r="K4123" s="7" t="s">
        <v>3045</v>
      </c>
      <c r="L4123" s="19">
        <v>143541</v>
      </c>
      <c r="M4123" s="19">
        <f t="shared" si="195"/>
        <v>143541</v>
      </c>
      <c r="N4123" s="11">
        <f>M4123*(1+VOTOS!$P$3%)^Q4123</f>
        <v>144270.09996689641</v>
      </c>
      <c r="O4123" s="54">
        <f t="shared" si="193"/>
        <v>144270.09996689641</v>
      </c>
      <c r="P4123" s="103">
        <f t="shared" si="194"/>
        <v>9.6007947478451684E-7</v>
      </c>
      <c r="Q4123" s="48">
        <v>42</v>
      </c>
      <c r="R4123" s="48"/>
      <c r="S4123" s="48" t="s">
        <v>11</v>
      </c>
    </row>
    <row r="4124" spans="1:20" s="47" customFormat="1" ht="14" x14ac:dyDescent="0.15">
      <c r="A4124" s="8" t="s">
        <v>415</v>
      </c>
      <c r="B4124" s="114" t="s">
        <v>416</v>
      </c>
      <c r="C4124" s="40" t="s">
        <v>65</v>
      </c>
      <c r="D4124" s="6" t="s">
        <v>988</v>
      </c>
      <c r="E4124" s="7" t="s">
        <v>989</v>
      </c>
      <c r="F4124" s="6" t="s">
        <v>3035</v>
      </c>
      <c r="G4124" s="6" t="s">
        <v>102</v>
      </c>
      <c r="H4124" s="6" t="s">
        <v>38</v>
      </c>
      <c r="I4124" s="8" t="s">
        <v>39</v>
      </c>
      <c r="J4124" s="15" t="s">
        <v>7586</v>
      </c>
      <c r="K4124" s="7" t="s">
        <v>3056</v>
      </c>
      <c r="L4124" s="19">
        <v>48960</v>
      </c>
      <c r="M4124" s="19">
        <f t="shared" si="195"/>
        <v>48960</v>
      </c>
      <c r="N4124" s="11">
        <f>M4124*(1+VOTOS!$P$3%)^Q4124</f>
        <v>49119.72533181891</v>
      </c>
      <c r="O4124" s="54">
        <f t="shared" si="193"/>
        <v>49119.72533181891</v>
      </c>
      <c r="P4124" s="103">
        <f t="shared" si="194"/>
        <v>3.2687882041360818E-7</v>
      </c>
      <c r="Q4124" s="6">
        <v>27</v>
      </c>
      <c r="R4124" s="6"/>
      <c r="S4124" s="6" t="s">
        <v>11</v>
      </c>
    </row>
    <row r="4125" spans="1:20" s="47" customFormat="1" ht="14" x14ac:dyDescent="0.15">
      <c r="A4125" s="8" t="s">
        <v>415</v>
      </c>
      <c r="B4125" s="114" t="s">
        <v>416</v>
      </c>
      <c r="C4125" s="40" t="s">
        <v>65</v>
      </c>
      <c r="D4125" s="6" t="s">
        <v>988</v>
      </c>
      <c r="E4125" s="7" t="s">
        <v>989</v>
      </c>
      <c r="F4125" s="6" t="s">
        <v>3035</v>
      </c>
      <c r="G4125" s="6" t="s">
        <v>102</v>
      </c>
      <c r="H4125" s="6" t="s">
        <v>38</v>
      </c>
      <c r="I4125" s="8" t="s">
        <v>39</v>
      </c>
      <c r="J4125" s="15" t="s">
        <v>7586</v>
      </c>
      <c r="K4125" s="7" t="s">
        <v>3039</v>
      </c>
      <c r="L4125" s="19">
        <v>22491</v>
      </c>
      <c r="M4125" s="19">
        <f t="shared" si="195"/>
        <v>22491</v>
      </c>
      <c r="N4125" s="11">
        <f>M4125*(1+VOTOS!$P$3%)^Q4125</f>
        <v>22564.373824304312</v>
      </c>
      <c r="O4125" s="54">
        <f t="shared" si="193"/>
        <v>22564.373824304312</v>
      </c>
      <c r="P4125" s="103">
        <f t="shared" si="194"/>
        <v>1.5015995812750124E-7</v>
      </c>
      <c r="Q4125" s="48">
        <v>27</v>
      </c>
      <c r="R4125" s="48"/>
      <c r="S4125" s="48" t="s">
        <v>11</v>
      </c>
    </row>
    <row r="4126" spans="1:20" s="47" customFormat="1" ht="14" x14ac:dyDescent="0.15">
      <c r="A4126" s="8" t="s">
        <v>415</v>
      </c>
      <c r="B4126" s="114" t="s">
        <v>416</v>
      </c>
      <c r="C4126" s="40" t="s">
        <v>65</v>
      </c>
      <c r="D4126" s="6" t="s">
        <v>988</v>
      </c>
      <c r="E4126" s="7" t="s">
        <v>989</v>
      </c>
      <c r="F4126" s="6" t="s">
        <v>3035</v>
      </c>
      <c r="G4126" s="6" t="s">
        <v>102</v>
      </c>
      <c r="H4126" s="6" t="s">
        <v>38</v>
      </c>
      <c r="I4126" s="8" t="s">
        <v>39</v>
      </c>
      <c r="J4126" s="15" t="s">
        <v>7586</v>
      </c>
      <c r="K4126" s="7" t="s">
        <v>3040</v>
      </c>
      <c r="L4126" s="19">
        <v>19278</v>
      </c>
      <c r="M4126" s="19">
        <f t="shared" si="195"/>
        <v>19278</v>
      </c>
      <c r="N4126" s="11">
        <f>M4126*(1+VOTOS!$P$3%)^Q4126</f>
        <v>19310.585017927617</v>
      </c>
      <c r="O4126" s="54">
        <f t="shared" si="193"/>
        <v>19310.585017927617</v>
      </c>
      <c r="P4126" s="103">
        <f t="shared" si="194"/>
        <v>1.2850685156555478E-7</v>
      </c>
      <c r="Q4126" s="48">
        <v>14</v>
      </c>
      <c r="R4126" s="48"/>
      <c r="S4126" s="48" t="s">
        <v>11</v>
      </c>
    </row>
    <row r="4127" spans="1:20" s="47" customFormat="1" ht="14" x14ac:dyDescent="0.15">
      <c r="A4127" s="8" t="s">
        <v>415</v>
      </c>
      <c r="B4127" s="114" t="s">
        <v>416</v>
      </c>
      <c r="C4127" s="40" t="s">
        <v>65</v>
      </c>
      <c r="D4127" s="6" t="s">
        <v>988</v>
      </c>
      <c r="E4127" s="7" t="s">
        <v>989</v>
      </c>
      <c r="F4127" s="6" t="s">
        <v>3035</v>
      </c>
      <c r="G4127" s="6" t="s">
        <v>102</v>
      </c>
      <c r="H4127" s="6" t="s">
        <v>38</v>
      </c>
      <c r="I4127" s="8" t="s">
        <v>39</v>
      </c>
      <c r="J4127" s="15" t="s">
        <v>7586</v>
      </c>
      <c r="K4127" s="7" t="s">
        <v>3057</v>
      </c>
      <c r="L4127" s="19">
        <v>10539</v>
      </c>
      <c r="M4127" s="19">
        <f t="shared" si="195"/>
        <v>10539</v>
      </c>
      <c r="N4127" s="11">
        <f>M4127*(1+VOTOS!$P$3%)^Q4127</f>
        <v>10551.721038077871</v>
      </c>
      <c r="O4127" s="54">
        <f t="shared" si="193"/>
        <v>10551.721038077871</v>
      </c>
      <c r="P4127" s="103">
        <f t="shared" si="194"/>
        <v>7.0218921277763285E-8</v>
      </c>
      <c r="Q4127" s="6">
        <v>10</v>
      </c>
      <c r="R4127" s="6"/>
      <c r="S4127" s="6" t="s">
        <v>11</v>
      </c>
    </row>
    <row r="4128" spans="1:20" s="47" customFormat="1" ht="14" x14ac:dyDescent="0.15">
      <c r="A4128" s="8" t="s">
        <v>415</v>
      </c>
      <c r="B4128" s="114" t="s">
        <v>416</v>
      </c>
      <c r="C4128" s="40" t="s">
        <v>65</v>
      </c>
      <c r="D4128" s="6" t="s">
        <v>988</v>
      </c>
      <c r="E4128" s="7" t="s">
        <v>989</v>
      </c>
      <c r="F4128" s="6" t="s">
        <v>3035</v>
      </c>
      <c r="G4128" s="6" t="s">
        <v>102</v>
      </c>
      <c r="H4128" s="6" t="s">
        <v>38</v>
      </c>
      <c r="I4128" s="8" t="s">
        <v>39</v>
      </c>
      <c r="J4128" s="15" t="s">
        <v>7586</v>
      </c>
      <c r="K4128" s="7" t="s">
        <v>3050</v>
      </c>
      <c r="L4128" s="19">
        <v>117096</v>
      </c>
      <c r="M4128" s="19">
        <f t="shared" si="195"/>
        <v>117096</v>
      </c>
      <c r="N4128" s="11">
        <f>M4128*(1+VOTOS!$P$3%)^Q4128</f>
        <v>117435.50275472876</v>
      </c>
      <c r="O4128" s="54">
        <f t="shared" si="193"/>
        <v>117435.50275472876</v>
      </c>
      <c r="P4128" s="103">
        <f t="shared" si="194"/>
        <v>7.8150230596420328E-7</v>
      </c>
      <c r="Q4128" s="48">
        <v>24</v>
      </c>
      <c r="R4128" s="48"/>
      <c r="S4128" s="48" t="s">
        <v>11</v>
      </c>
    </row>
    <row r="4129" spans="1:20" s="47" customFormat="1" ht="14" x14ac:dyDescent="0.15">
      <c r="A4129" s="8" t="s">
        <v>415</v>
      </c>
      <c r="B4129" s="114" t="s">
        <v>416</v>
      </c>
      <c r="C4129" s="40" t="s">
        <v>65</v>
      </c>
      <c r="D4129" s="6" t="s">
        <v>988</v>
      </c>
      <c r="E4129" s="7" t="s">
        <v>989</v>
      </c>
      <c r="F4129" s="6" t="s">
        <v>3035</v>
      </c>
      <c r="G4129" s="6" t="s">
        <v>102</v>
      </c>
      <c r="H4129" s="6" t="s">
        <v>38</v>
      </c>
      <c r="I4129" s="8" t="s">
        <v>39</v>
      </c>
      <c r="J4129" s="15" t="s">
        <v>7586</v>
      </c>
      <c r="K4129" s="7" t="s">
        <v>3063</v>
      </c>
      <c r="L4129" s="19">
        <v>317730</v>
      </c>
      <c r="M4129" s="19">
        <f t="shared" si="195"/>
        <v>317730</v>
      </c>
      <c r="N4129" s="11">
        <f>M4129*(1+VOTOS!$P$3%)^Q4129</f>
        <v>318151.89099559758</v>
      </c>
      <c r="O4129" s="54">
        <f t="shared" si="193"/>
        <v>318151.89099559758</v>
      </c>
      <c r="P4129" s="103">
        <f t="shared" si="194"/>
        <v>2.1172169457069877E-6</v>
      </c>
      <c r="Q4129" s="48">
        <v>11</v>
      </c>
      <c r="R4129" s="48"/>
      <c r="S4129" s="48" t="s">
        <v>11</v>
      </c>
    </row>
    <row r="4130" spans="1:20" s="47" customFormat="1" ht="14" x14ac:dyDescent="0.15">
      <c r="A4130" s="8" t="s">
        <v>415</v>
      </c>
      <c r="B4130" s="114" t="s">
        <v>416</v>
      </c>
      <c r="C4130" s="40" t="s">
        <v>65</v>
      </c>
      <c r="D4130" s="6" t="s">
        <v>988</v>
      </c>
      <c r="E4130" s="7" t="s">
        <v>989</v>
      </c>
      <c r="F4130" s="6" t="s">
        <v>3035</v>
      </c>
      <c r="G4130" s="6" t="s">
        <v>102</v>
      </c>
      <c r="H4130" s="6" t="s">
        <v>38</v>
      </c>
      <c r="I4130" s="8" t="s">
        <v>39</v>
      </c>
      <c r="J4130" s="15" t="s">
        <v>7586</v>
      </c>
      <c r="K4130" s="7" t="s">
        <v>3061</v>
      </c>
      <c r="L4130" s="19">
        <v>280959</v>
      </c>
      <c r="M4130" s="19">
        <f t="shared" si="195"/>
        <v>280959</v>
      </c>
      <c r="N4130" s="11">
        <f>M4130*(1+VOTOS!$P$3%)^Q4130</f>
        <v>281366.00499937224</v>
      </c>
      <c r="O4130" s="54">
        <f t="shared" si="193"/>
        <v>281366.00499937224</v>
      </c>
      <c r="P4130" s="103">
        <f t="shared" si="194"/>
        <v>1.8724165739401216E-6</v>
      </c>
      <c r="Q4130" s="6">
        <v>12</v>
      </c>
      <c r="R4130" s="6"/>
      <c r="S4130" s="6" t="s">
        <v>11</v>
      </c>
    </row>
    <row r="4131" spans="1:20" s="47" customFormat="1" ht="14" x14ac:dyDescent="0.15">
      <c r="A4131" s="8" t="s">
        <v>415</v>
      </c>
      <c r="B4131" s="114" t="s">
        <v>416</v>
      </c>
      <c r="C4131" s="40" t="s">
        <v>65</v>
      </c>
      <c r="D4131" s="6" t="s">
        <v>988</v>
      </c>
      <c r="E4131" s="7" t="s">
        <v>989</v>
      </c>
      <c r="F4131" s="6" t="s">
        <v>3035</v>
      </c>
      <c r="G4131" s="6" t="s">
        <v>102</v>
      </c>
      <c r="H4131" s="6" t="s">
        <v>38</v>
      </c>
      <c r="I4131" s="8" t="s">
        <v>39</v>
      </c>
      <c r="J4131" s="15" t="s">
        <v>7586</v>
      </c>
      <c r="K4131" s="7" t="s">
        <v>3044</v>
      </c>
      <c r="L4131" s="19">
        <v>692804</v>
      </c>
      <c r="M4131" s="19">
        <f t="shared" si="195"/>
        <v>692804</v>
      </c>
      <c r="N4131" s="11">
        <f>M4131*(1+VOTOS!$P$3%)^Q4131</f>
        <v>698426.15219426143</v>
      </c>
      <c r="O4131" s="54">
        <f t="shared" si="193"/>
        <v>698426.15219426143</v>
      </c>
      <c r="P4131" s="103">
        <f t="shared" si="194"/>
        <v>4.6478418849664473E-6</v>
      </c>
      <c r="Q4131" s="48">
        <v>67</v>
      </c>
      <c r="R4131" s="48"/>
      <c r="S4131" s="48" t="s">
        <v>11</v>
      </c>
    </row>
    <row r="4132" spans="1:20" s="47" customFormat="1" ht="14" x14ac:dyDescent="0.15">
      <c r="A4132" s="8" t="s">
        <v>415</v>
      </c>
      <c r="B4132" s="114" t="s">
        <v>416</v>
      </c>
      <c r="C4132" s="40" t="s">
        <v>65</v>
      </c>
      <c r="D4132" s="6" t="s">
        <v>988</v>
      </c>
      <c r="E4132" s="7" t="s">
        <v>989</v>
      </c>
      <c r="F4132" s="6" t="s">
        <v>3035</v>
      </c>
      <c r="G4132" s="6" t="s">
        <v>102</v>
      </c>
      <c r="H4132" s="6" t="s">
        <v>38</v>
      </c>
      <c r="I4132" s="8" t="s">
        <v>39</v>
      </c>
      <c r="J4132" s="15" t="s">
        <v>7586</v>
      </c>
      <c r="K4132" s="7" t="s">
        <v>3059</v>
      </c>
      <c r="L4132" s="19">
        <v>530952</v>
      </c>
      <c r="M4132" s="19">
        <f t="shared" si="195"/>
        <v>530952</v>
      </c>
      <c r="N4132" s="11">
        <f>M4132*(1+VOTOS!$P$3%)^Q4132</f>
        <v>531657.01327509061</v>
      </c>
      <c r="O4132" s="54">
        <f t="shared" si="193"/>
        <v>531657.01327509061</v>
      </c>
      <c r="P4132" s="103">
        <f t="shared" si="194"/>
        <v>3.538037238400581E-6</v>
      </c>
      <c r="Q4132" s="6">
        <v>11</v>
      </c>
      <c r="R4132" s="6"/>
      <c r="S4132" s="6" t="s">
        <v>11</v>
      </c>
    </row>
    <row r="4133" spans="1:20" s="47" customFormat="1" ht="14" x14ac:dyDescent="0.15">
      <c r="A4133" s="8" t="s">
        <v>415</v>
      </c>
      <c r="B4133" s="114" t="s">
        <v>416</v>
      </c>
      <c r="C4133" s="40" t="s">
        <v>65</v>
      </c>
      <c r="D4133" s="6" t="s">
        <v>988</v>
      </c>
      <c r="E4133" s="7" t="s">
        <v>989</v>
      </c>
      <c r="F4133" s="6" t="s">
        <v>3035</v>
      </c>
      <c r="G4133" s="6" t="s">
        <v>102</v>
      </c>
      <c r="H4133" s="6" t="s">
        <v>38</v>
      </c>
      <c r="I4133" s="8" t="s">
        <v>39</v>
      </c>
      <c r="J4133" s="15" t="s">
        <v>7586</v>
      </c>
      <c r="K4133" s="7" t="s">
        <v>3052</v>
      </c>
      <c r="L4133" s="19">
        <v>300166</v>
      </c>
      <c r="M4133" s="19">
        <f t="shared" si="195"/>
        <v>300166</v>
      </c>
      <c r="N4133" s="11">
        <f>M4133*(1+VOTOS!$P$3%)^Q4133</f>
        <v>301145.25069343863</v>
      </c>
      <c r="O4133" s="54">
        <f t="shared" si="193"/>
        <v>301145.25069343863</v>
      </c>
      <c r="P4133" s="103">
        <f t="shared" si="194"/>
        <v>2.0040422387310275E-6</v>
      </c>
      <c r="Q4133" s="48">
        <v>27</v>
      </c>
      <c r="R4133" s="48"/>
      <c r="S4133" s="48" t="s">
        <v>11</v>
      </c>
    </row>
    <row r="4134" spans="1:20" s="47" customFormat="1" ht="14" x14ac:dyDescent="0.15">
      <c r="A4134" s="8" t="s">
        <v>415</v>
      </c>
      <c r="B4134" s="114" t="s">
        <v>416</v>
      </c>
      <c r="C4134" s="40" t="s">
        <v>65</v>
      </c>
      <c r="D4134" s="6" t="s">
        <v>988</v>
      </c>
      <c r="E4134" s="7" t="s">
        <v>989</v>
      </c>
      <c r="F4134" s="6" t="s">
        <v>3035</v>
      </c>
      <c r="G4134" s="6" t="s">
        <v>102</v>
      </c>
      <c r="H4134" s="6" t="s">
        <v>38</v>
      </c>
      <c r="I4134" s="8" t="s">
        <v>39</v>
      </c>
      <c r="J4134" s="15" t="s">
        <v>7586</v>
      </c>
      <c r="K4134" s="7" t="s">
        <v>3049</v>
      </c>
      <c r="L4134" s="19">
        <v>183049</v>
      </c>
      <c r="M4134" s="19">
        <f t="shared" si="195"/>
        <v>183049</v>
      </c>
      <c r="N4134" s="11">
        <f>M4134*(1+VOTOS!$P$3%)^Q4134</f>
        <v>183314.16985798671</v>
      </c>
      <c r="O4134" s="54">
        <f t="shared" si="193"/>
        <v>183314.16985798671</v>
      </c>
      <c r="P4134" s="103">
        <f t="shared" si="194"/>
        <v>1.219907464943872E-6</v>
      </c>
      <c r="Q4134" s="48">
        <v>12</v>
      </c>
      <c r="R4134" s="48"/>
      <c r="S4134" s="48" t="s">
        <v>11</v>
      </c>
    </row>
    <row r="4135" spans="1:20" s="47" customFormat="1" ht="14" x14ac:dyDescent="0.15">
      <c r="A4135" s="8" t="s">
        <v>415</v>
      </c>
      <c r="B4135" s="114" t="s">
        <v>416</v>
      </c>
      <c r="C4135" s="40" t="s">
        <v>65</v>
      </c>
      <c r="D4135" s="6" t="s">
        <v>988</v>
      </c>
      <c r="E4135" s="7" t="s">
        <v>989</v>
      </c>
      <c r="F4135" s="6" t="s">
        <v>3035</v>
      </c>
      <c r="G4135" s="6" t="s">
        <v>102</v>
      </c>
      <c r="H4135" s="6" t="s">
        <v>38</v>
      </c>
      <c r="I4135" s="8" t="s">
        <v>39</v>
      </c>
      <c r="J4135" s="15" t="s">
        <v>7586</v>
      </c>
      <c r="K4135" s="7" t="s">
        <v>3062</v>
      </c>
      <c r="L4135" s="19">
        <v>176200</v>
      </c>
      <c r="M4135" s="19">
        <f t="shared" si="195"/>
        <v>176200</v>
      </c>
      <c r="N4135" s="11">
        <f>M4135*(1+VOTOS!$P$3%)^Q4135</f>
        <v>177458.53558730357</v>
      </c>
      <c r="O4135" s="54">
        <f t="shared" si="193"/>
        <v>177458.53558730357</v>
      </c>
      <c r="P4135" s="103">
        <f t="shared" si="194"/>
        <v>1.1809397628599498E-6</v>
      </c>
      <c r="Q4135" s="6">
        <v>59</v>
      </c>
      <c r="R4135" s="6"/>
      <c r="S4135" s="6" t="s">
        <v>11</v>
      </c>
      <c r="T4135" s="75"/>
    </row>
    <row r="4136" spans="1:20" s="47" customFormat="1" ht="14" x14ac:dyDescent="0.15">
      <c r="A4136" s="8" t="s">
        <v>415</v>
      </c>
      <c r="B4136" s="114" t="s">
        <v>416</v>
      </c>
      <c r="C4136" s="40" t="s">
        <v>65</v>
      </c>
      <c r="D4136" s="6" t="s">
        <v>988</v>
      </c>
      <c r="E4136" s="7" t="s">
        <v>989</v>
      </c>
      <c r="F4136" s="6" t="s">
        <v>3035</v>
      </c>
      <c r="G4136" s="6" t="s">
        <v>102</v>
      </c>
      <c r="H4136" s="6" t="s">
        <v>38</v>
      </c>
      <c r="I4136" s="8" t="s">
        <v>39</v>
      </c>
      <c r="J4136" s="15" t="s">
        <v>7586</v>
      </c>
      <c r="K4136" s="7" t="s">
        <v>3055</v>
      </c>
      <c r="L4136" s="19">
        <v>173677</v>
      </c>
      <c r="M4136" s="19">
        <f t="shared" si="195"/>
        <v>173677</v>
      </c>
      <c r="N4136" s="11">
        <f>M4136*(1+VOTOS!$P$3%)^Q4136</f>
        <v>173928.59331886849</v>
      </c>
      <c r="O4136" s="54">
        <f t="shared" si="193"/>
        <v>173928.59331886849</v>
      </c>
      <c r="P4136" s="103">
        <f t="shared" si="194"/>
        <v>1.1574489278229154E-6</v>
      </c>
      <c r="Q4136" s="6">
        <v>12</v>
      </c>
      <c r="R4136" s="6"/>
      <c r="S4136" s="6" t="s">
        <v>11</v>
      </c>
      <c r="T4136" s="75"/>
    </row>
    <row r="4137" spans="1:20" s="47" customFormat="1" ht="14" x14ac:dyDescent="0.15">
      <c r="A4137" s="8" t="s">
        <v>415</v>
      </c>
      <c r="B4137" s="114" t="s">
        <v>416</v>
      </c>
      <c r="C4137" s="40" t="s">
        <v>65</v>
      </c>
      <c r="D4137" s="6" t="s">
        <v>988</v>
      </c>
      <c r="E4137" s="7" t="s">
        <v>989</v>
      </c>
      <c r="F4137" s="6" t="s">
        <v>3035</v>
      </c>
      <c r="G4137" s="6" t="s">
        <v>102</v>
      </c>
      <c r="H4137" s="6" t="s">
        <v>38</v>
      </c>
      <c r="I4137" s="8" t="s">
        <v>39</v>
      </c>
      <c r="J4137" s="15" t="s">
        <v>7586</v>
      </c>
      <c r="K4137" s="7" t="s">
        <v>3037</v>
      </c>
      <c r="L4137" s="19">
        <v>158305</v>
      </c>
      <c r="M4137" s="19">
        <f t="shared" si="195"/>
        <v>158305</v>
      </c>
      <c r="N4137" s="11">
        <f>M4137*(1+VOTOS!$P$3%)^Q4137</f>
        <v>159166.68318809272</v>
      </c>
      <c r="O4137" s="54">
        <f t="shared" si="193"/>
        <v>159166.68318809272</v>
      </c>
      <c r="P4137" s="103">
        <f t="shared" si="194"/>
        <v>1.0592123082570912E-6</v>
      </c>
      <c r="Q4137" s="48">
        <v>45</v>
      </c>
      <c r="R4137" s="48"/>
      <c r="S4137" s="48" t="s">
        <v>11</v>
      </c>
      <c r="T4137" s="75"/>
    </row>
    <row r="4138" spans="1:20" s="47" customFormat="1" ht="14" x14ac:dyDescent="0.15">
      <c r="A4138" s="8" t="s">
        <v>415</v>
      </c>
      <c r="B4138" s="114" t="s">
        <v>416</v>
      </c>
      <c r="C4138" s="40" t="s">
        <v>65</v>
      </c>
      <c r="D4138" s="6" t="s">
        <v>988</v>
      </c>
      <c r="E4138" s="7" t="s">
        <v>989</v>
      </c>
      <c r="F4138" s="6" t="s">
        <v>3035</v>
      </c>
      <c r="G4138" s="6" t="s">
        <v>102</v>
      </c>
      <c r="H4138" s="6" t="s">
        <v>38</v>
      </c>
      <c r="I4138" s="8" t="s">
        <v>39</v>
      </c>
      <c r="J4138" s="15" t="s">
        <v>7586</v>
      </c>
      <c r="K4138" s="7" t="s">
        <v>3036</v>
      </c>
      <c r="L4138" s="19">
        <v>140409</v>
      </c>
      <c r="M4138" s="19">
        <f t="shared" si="195"/>
        <v>140409</v>
      </c>
      <c r="N4138" s="11">
        <f>M4138*(1+VOTOS!$P$3%)^Q4138</f>
        <v>141292.53204640103</v>
      </c>
      <c r="O4138" s="54">
        <f t="shared" si="193"/>
        <v>141292.53204640103</v>
      </c>
      <c r="P4138" s="103">
        <f t="shared" si="194"/>
        <v>9.4026454538542185E-7</v>
      </c>
      <c r="Q4138" s="48">
        <v>52</v>
      </c>
      <c r="R4138" s="48"/>
      <c r="S4138" s="48" t="s">
        <v>11</v>
      </c>
      <c r="T4138" s="75"/>
    </row>
    <row r="4139" spans="1:20" s="47" customFormat="1" ht="14" x14ac:dyDescent="0.15">
      <c r="A4139" s="8" t="s">
        <v>415</v>
      </c>
      <c r="B4139" s="114" t="s">
        <v>416</v>
      </c>
      <c r="C4139" s="40" t="s">
        <v>65</v>
      </c>
      <c r="D4139" s="6" t="s">
        <v>988</v>
      </c>
      <c r="E4139" s="7" t="s">
        <v>989</v>
      </c>
      <c r="F4139" s="6" t="s">
        <v>3035</v>
      </c>
      <c r="G4139" s="6" t="s">
        <v>102</v>
      </c>
      <c r="H4139" s="6" t="s">
        <v>38</v>
      </c>
      <c r="I4139" s="8" t="s">
        <v>39</v>
      </c>
      <c r="J4139" s="15" t="s">
        <v>7586</v>
      </c>
      <c r="K4139" s="7" t="s">
        <v>3058</v>
      </c>
      <c r="L4139" s="19">
        <v>125807</v>
      </c>
      <c r="M4139" s="19">
        <f t="shared" si="195"/>
        <v>125807</v>
      </c>
      <c r="N4139" s="11">
        <f>M4139*(1+VOTOS!$P$3%)^Q4139</f>
        <v>126598.64808638745</v>
      </c>
      <c r="O4139" s="54">
        <f t="shared" si="193"/>
        <v>126598.64808638745</v>
      </c>
      <c r="P4139" s="103">
        <f t="shared" si="194"/>
        <v>8.4248062204918328E-7</v>
      </c>
      <c r="Q4139" s="6">
        <v>52</v>
      </c>
      <c r="R4139" s="6"/>
      <c r="S4139" s="6" t="s">
        <v>11</v>
      </c>
      <c r="T4139" s="75"/>
    </row>
    <row r="4140" spans="1:20" s="47" customFormat="1" ht="14" x14ac:dyDescent="0.15">
      <c r="A4140" s="8" t="s">
        <v>415</v>
      </c>
      <c r="B4140" s="114" t="s">
        <v>416</v>
      </c>
      <c r="C4140" s="40" t="s">
        <v>65</v>
      </c>
      <c r="D4140" s="6" t="s">
        <v>988</v>
      </c>
      <c r="E4140" s="7" t="s">
        <v>989</v>
      </c>
      <c r="F4140" s="6" t="s">
        <v>3035</v>
      </c>
      <c r="G4140" s="6" t="s">
        <v>102</v>
      </c>
      <c r="H4140" s="6" t="s">
        <v>38</v>
      </c>
      <c r="I4140" s="8" t="s">
        <v>39</v>
      </c>
      <c r="J4140" s="15" t="s">
        <v>7586</v>
      </c>
      <c r="K4140" s="7" t="s">
        <v>3042</v>
      </c>
      <c r="L4140" s="19">
        <v>121459</v>
      </c>
      <c r="M4140" s="19">
        <f t="shared" si="195"/>
        <v>121459</v>
      </c>
      <c r="N4140" s="11">
        <f>M4140*(1+VOTOS!$P$3%)^Q4140</f>
        <v>122120.12364323651</v>
      </c>
      <c r="O4140" s="54">
        <f t="shared" si="193"/>
        <v>122120.12364323651</v>
      </c>
      <c r="P4140" s="103">
        <f t="shared" si="194"/>
        <v>8.1267722275732329E-7</v>
      </c>
      <c r="Q4140" s="48">
        <v>45</v>
      </c>
      <c r="R4140" s="48"/>
      <c r="S4140" s="48" t="s">
        <v>11</v>
      </c>
      <c r="T4140" s="75"/>
    </row>
    <row r="4141" spans="1:20" s="47" customFormat="1" ht="14" x14ac:dyDescent="0.15">
      <c r="A4141" s="8" t="s">
        <v>415</v>
      </c>
      <c r="B4141" s="114" t="s">
        <v>416</v>
      </c>
      <c r="C4141" s="40" t="s">
        <v>65</v>
      </c>
      <c r="D4141" s="6" t="s">
        <v>988</v>
      </c>
      <c r="E4141" s="7" t="s">
        <v>989</v>
      </c>
      <c r="F4141" s="6" t="s">
        <v>3035</v>
      </c>
      <c r="G4141" s="6" t="s">
        <v>102</v>
      </c>
      <c r="H4141" s="6" t="s">
        <v>38</v>
      </c>
      <c r="I4141" s="8" t="s">
        <v>39</v>
      </c>
      <c r="J4141" s="15" t="s">
        <v>7586</v>
      </c>
      <c r="K4141" s="7" t="s">
        <v>3043</v>
      </c>
      <c r="L4141" s="19">
        <v>120426</v>
      </c>
      <c r="M4141" s="19">
        <f t="shared" si="195"/>
        <v>120426</v>
      </c>
      <c r="N4141" s="11">
        <f>M4141*(1+VOTOS!$P$3%)^Q4141</f>
        <v>120585.90509248682</v>
      </c>
      <c r="O4141" s="54">
        <f t="shared" si="193"/>
        <v>120585.90509248682</v>
      </c>
      <c r="P4141" s="103">
        <f t="shared" si="194"/>
        <v>8.0246740283797473E-7</v>
      </c>
      <c r="Q4141" s="48">
        <v>11</v>
      </c>
      <c r="R4141" s="48"/>
      <c r="S4141" s="48" t="s">
        <v>11</v>
      </c>
      <c r="T4141" s="75"/>
    </row>
    <row r="4142" spans="1:20" s="47" customFormat="1" ht="14" x14ac:dyDescent="0.15">
      <c r="A4142" s="8" t="s">
        <v>415</v>
      </c>
      <c r="B4142" s="114" t="s">
        <v>416</v>
      </c>
      <c r="C4142" s="40" t="s">
        <v>65</v>
      </c>
      <c r="D4142" s="6" t="s">
        <v>988</v>
      </c>
      <c r="E4142" s="7" t="s">
        <v>989</v>
      </c>
      <c r="F4142" s="6" t="s">
        <v>3035</v>
      </c>
      <c r="G4142" s="6" t="s">
        <v>102</v>
      </c>
      <c r="H4142" s="6" t="s">
        <v>38</v>
      </c>
      <c r="I4142" s="8" t="s">
        <v>39</v>
      </c>
      <c r="J4142" s="15" t="s">
        <v>7586</v>
      </c>
      <c r="K4142" s="7" t="s">
        <v>3051</v>
      </c>
      <c r="L4142" s="19">
        <v>96964</v>
      </c>
      <c r="M4142" s="19">
        <f t="shared" si="195"/>
        <v>96964</v>
      </c>
      <c r="N4142" s="11">
        <f>M4142*(1+VOTOS!$P$3%)^Q4142</f>
        <v>97574.151780492917</v>
      </c>
      <c r="O4142" s="54">
        <f t="shared" si="193"/>
        <v>97574.151780492917</v>
      </c>
      <c r="P4142" s="103">
        <f t="shared" si="194"/>
        <v>6.4933025218292314E-7</v>
      </c>
      <c r="Q4142" s="6">
        <v>52</v>
      </c>
      <c r="R4142" s="6"/>
      <c r="S4142" s="6" t="s">
        <v>11</v>
      </c>
      <c r="T4142" s="75"/>
    </row>
    <row r="4143" spans="1:20" s="47" customFormat="1" ht="14" x14ac:dyDescent="0.15">
      <c r="A4143" s="8" t="s">
        <v>415</v>
      </c>
      <c r="B4143" s="114" t="s">
        <v>416</v>
      </c>
      <c r="C4143" s="40" t="s">
        <v>65</v>
      </c>
      <c r="D4143" s="6" t="s">
        <v>988</v>
      </c>
      <c r="E4143" s="7" t="s">
        <v>989</v>
      </c>
      <c r="F4143" s="6" t="s">
        <v>3035</v>
      </c>
      <c r="G4143" s="6" t="s">
        <v>102</v>
      </c>
      <c r="H4143" s="6" t="s">
        <v>38</v>
      </c>
      <c r="I4143" s="8" t="s">
        <v>39</v>
      </c>
      <c r="J4143" s="15" t="s">
        <v>7586</v>
      </c>
      <c r="K4143" s="7" t="s">
        <v>3060</v>
      </c>
      <c r="L4143" s="19">
        <v>58985</v>
      </c>
      <c r="M4143" s="19">
        <f t="shared" si="195"/>
        <v>58985</v>
      </c>
      <c r="N4143" s="11">
        <f>M4143*(1+VOTOS!$P$3%)^Q4143</f>
        <v>59170.292289974364</v>
      </c>
      <c r="O4143" s="54">
        <f t="shared" si="193"/>
        <v>59170.292289974364</v>
      </c>
      <c r="P4143" s="103">
        <f t="shared" si="194"/>
        <v>3.9376269343155574E-7</v>
      </c>
      <c r="Q4143" s="6">
        <v>26</v>
      </c>
      <c r="R4143" s="6"/>
      <c r="S4143" s="6" t="s">
        <v>11</v>
      </c>
      <c r="T4143" s="75"/>
    </row>
    <row r="4144" spans="1:20" s="47" customFormat="1" ht="14" x14ac:dyDescent="0.15">
      <c r="A4144" s="8" t="s">
        <v>415</v>
      </c>
      <c r="B4144" s="114" t="s">
        <v>416</v>
      </c>
      <c r="C4144" s="40" t="s">
        <v>65</v>
      </c>
      <c r="D4144" s="6" t="s">
        <v>988</v>
      </c>
      <c r="E4144" s="7" t="s">
        <v>989</v>
      </c>
      <c r="F4144" s="6" t="s">
        <v>3035</v>
      </c>
      <c r="G4144" s="6" t="s">
        <v>102</v>
      </c>
      <c r="H4144" s="6" t="s">
        <v>38</v>
      </c>
      <c r="I4144" s="8" t="s">
        <v>39</v>
      </c>
      <c r="J4144" s="15" t="s">
        <v>7586</v>
      </c>
      <c r="K4144" s="7" t="s">
        <v>3038</v>
      </c>
      <c r="L4144" s="19">
        <v>57590</v>
      </c>
      <c r="M4144" s="19">
        <f t="shared" si="195"/>
        <v>57590</v>
      </c>
      <c r="N4144" s="11">
        <f>M4144*(1+VOTOS!$P$3%)^Q4144</f>
        <v>57666.469651705745</v>
      </c>
      <c r="O4144" s="54">
        <f t="shared" si="193"/>
        <v>57666.469651705745</v>
      </c>
      <c r="P4144" s="103">
        <f t="shared" si="194"/>
        <v>3.8375515029511038E-7</v>
      </c>
      <c r="Q4144" s="48">
        <v>11</v>
      </c>
      <c r="R4144" s="48"/>
      <c r="S4144" s="48" t="s">
        <v>11</v>
      </c>
      <c r="T4144" s="75"/>
    </row>
    <row r="4145" spans="1:20" s="47" customFormat="1" ht="14" x14ac:dyDescent="0.15">
      <c r="A4145" s="8" t="s">
        <v>415</v>
      </c>
      <c r="B4145" s="114" t="s">
        <v>416</v>
      </c>
      <c r="C4145" s="40" t="s">
        <v>65</v>
      </c>
      <c r="D4145" s="6" t="s">
        <v>988</v>
      </c>
      <c r="E4145" s="7" t="s">
        <v>989</v>
      </c>
      <c r="F4145" s="6" t="s">
        <v>3035</v>
      </c>
      <c r="G4145" s="6" t="s">
        <v>102</v>
      </c>
      <c r="H4145" s="6" t="s">
        <v>38</v>
      </c>
      <c r="I4145" s="8" t="s">
        <v>39</v>
      </c>
      <c r="J4145" s="15" t="s">
        <v>7586</v>
      </c>
      <c r="K4145" s="7" t="s">
        <v>3054</v>
      </c>
      <c r="L4145" s="19">
        <v>51389</v>
      </c>
      <c r="M4145" s="19">
        <f t="shared" si="195"/>
        <v>51389</v>
      </c>
      <c r="N4145" s="11">
        <f>M4145*(1+VOTOS!$P$3%)^Q4145</f>
        <v>51668.719764713038</v>
      </c>
      <c r="O4145" s="54">
        <f t="shared" si="193"/>
        <v>51668.719764713038</v>
      </c>
      <c r="P4145" s="103">
        <f t="shared" si="194"/>
        <v>3.438417062570586E-7</v>
      </c>
      <c r="Q4145" s="6">
        <v>45</v>
      </c>
      <c r="R4145" s="6"/>
      <c r="S4145" s="6" t="s">
        <v>11</v>
      </c>
      <c r="T4145" s="75"/>
    </row>
    <row r="4146" spans="1:20" s="47" customFormat="1" ht="14" x14ac:dyDescent="0.15">
      <c r="A4146" s="8" t="s">
        <v>415</v>
      </c>
      <c r="B4146" s="114" t="s">
        <v>416</v>
      </c>
      <c r="C4146" s="40" t="s">
        <v>65</v>
      </c>
      <c r="D4146" s="6" t="s">
        <v>988</v>
      </c>
      <c r="E4146" s="7" t="s">
        <v>989</v>
      </c>
      <c r="F4146" s="6" t="s">
        <v>3035</v>
      </c>
      <c r="G4146" s="6" t="s">
        <v>102</v>
      </c>
      <c r="H4146" s="6" t="s">
        <v>38</v>
      </c>
      <c r="I4146" s="8" t="s">
        <v>39</v>
      </c>
      <c r="J4146" s="15" t="s">
        <v>7586</v>
      </c>
      <c r="K4146" s="7" t="s">
        <v>3064</v>
      </c>
      <c r="L4146" s="19">
        <v>28718</v>
      </c>
      <c r="M4146" s="19">
        <f t="shared" si="195"/>
        <v>28718</v>
      </c>
      <c r="N4146" s="11">
        <f>M4146*(1+VOTOS!$P$3%)^Q4146</f>
        <v>28898.709735904002</v>
      </c>
      <c r="O4146" s="54">
        <f t="shared" si="193"/>
        <v>28898.709735904002</v>
      </c>
      <c r="P4146" s="103">
        <f t="shared" si="194"/>
        <v>1.923132934098138E-7</v>
      </c>
      <c r="Q4146" s="6">
        <v>52</v>
      </c>
      <c r="R4146" s="6"/>
      <c r="S4146" s="6" t="s">
        <v>11</v>
      </c>
      <c r="T4146" s="75"/>
    </row>
    <row r="4147" spans="1:20" s="47" customFormat="1" ht="14" x14ac:dyDescent="0.15">
      <c r="A4147" s="8" t="s">
        <v>415</v>
      </c>
      <c r="B4147" s="114" t="s">
        <v>416</v>
      </c>
      <c r="C4147" s="40" t="s">
        <v>65</v>
      </c>
      <c r="D4147" s="6" t="s">
        <v>988</v>
      </c>
      <c r="E4147" s="7" t="s">
        <v>989</v>
      </c>
      <c r="F4147" s="6" t="s">
        <v>3035</v>
      </c>
      <c r="G4147" s="6" t="s">
        <v>102</v>
      </c>
      <c r="H4147" s="6" t="s">
        <v>38</v>
      </c>
      <c r="I4147" s="8" t="s">
        <v>39</v>
      </c>
      <c r="J4147" s="15" t="s">
        <v>7586</v>
      </c>
      <c r="K4147" s="7" t="s">
        <v>3053</v>
      </c>
      <c r="L4147" s="19">
        <v>124913</v>
      </c>
      <c r="M4147" s="19">
        <f t="shared" si="195"/>
        <v>124913</v>
      </c>
      <c r="N4147" s="11">
        <f>M4147*(1+VOTOS!$P$3%)^Q4147</f>
        <v>125305.39494477525</v>
      </c>
      <c r="O4147" s="54">
        <f t="shared" si="193"/>
        <v>125305.39494477525</v>
      </c>
      <c r="P4147" s="103">
        <f t="shared" si="194"/>
        <v>8.338743633909626E-7</v>
      </c>
      <c r="Q4147" s="48">
        <v>26</v>
      </c>
      <c r="R4147" s="48"/>
      <c r="S4147" s="48" t="s">
        <v>11</v>
      </c>
      <c r="T4147" s="75"/>
    </row>
    <row r="4148" spans="1:20" s="47" customFormat="1" ht="14" x14ac:dyDescent="0.15">
      <c r="A4148" s="8" t="s">
        <v>415</v>
      </c>
      <c r="B4148" s="114" t="s">
        <v>416</v>
      </c>
      <c r="C4148" s="40" t="s">
        <v>65</v>
      </c>
      <c r="D4148" s="6" t="s">
        <v>1005</v>
      </c>
      <c r="E4148" s="7" t="s">
        <v>1006</v>
      </c>
      <c r="F4148" s="6" t="s">
        <v>3065</v>
      </c>
      <c r="G4148" s="6" t="s">
        <v>4936</v>
      </c>
      <c r="H4148" s="6" t="s">
        <v>38</v>
      </c>
      <c r="I4148" s="8" t="s">
        <v>39</v>
      </c>
      <c r="J4148" s="15" t="s">
        <v>7586</v>
      </c>
      <c r="K4148" s="7" t="s">
        <v>2042</v>
      </c>
      <c r="L4148" s="19">
        <v>3672923</v>
      </c>
      <c r="M4148" s="19">
        <f t="shared" si="195"/>
        <v>3672923</v>
      </c>
      <c r="N4148" s="11">
        <f>M4148*(1+VOTOS!$P$3%)^Q4148</f>
        <v>3675582.3862937395</v>
      </c>
      <c r="O4148" s="54">
        <f t="shared" si="193"/>
        <v>3675582.3862937395</v>
      </c>
      <c r="P4148" s="103">
        <f t="shared" si="194"/>
        <v>2.446003161964835E-5</v>
      </c>
      <c r="Q4148" s="48">
        <v>6</v>
      </c>
      <c r="R4148" s="48"/>
      <c r="S4148" s="48" t="s">
        <v>11</v>
      </c>
      <c r="T4148" s="75"/>
    </row>
    <row r="4149" spans="1:20" s="47" customFormat="1" ht="14" x14ac:dyDescent="0.15">
      <c r="A4149" s="8" t="s">
        <v>415</v>
      </c>
      <c r="B4149" s="114" t="s">
        <v>416</v>
      </c>
      <c r="C4149" s="40" t="s">
        <v>65</v>
      </c>
      <c r="D4149" s="6" t="s">
        <v>1005</v>
      </c>
      <c r="E4149" s="7" t="s">
        <v>1006</v>
      </c>
      <c r="F4149" s="6" t="s">
        <v>3065</v>
      </c>
      <c r="G4149" s="6" t="s">
        <v>4936</v>
      </c>
      <c r="H4149" s="6" t="s">
        <v>38</v>
      </c>
      <c r="I4149" s="8" t="s">
        <v>39</v>
      </c>
      <c r="J4149" s="15" t="s">
        <v>7586</v>
      </c>
      <c r="K4149" s="7" t="s">
        <v>3066</v>
      </c>
      <c r="L4149" s="19">
        <v>1063525</v>
      </c>
      <c r="M4149" s="19">
        <f t="shared" si="195"/>
        <v>0</v>
      </c>
      <c r="N4149" s="11">
        <f>M4149*(1+VOTOS!$P$3%)^Q4149</f>
        <v>0</v>
      </c>
      <c r="O4149" s="54">
        <f t="shared" si="193"/>
        <v>1063525</v>
      </c>
      <c r="P4149" s="103">
        <f t="shared" si="194"/>
        <v>7.0774784494811694E-6</v>
      </c>
      <c r="Q4149" s="48">
        <v>0</v>
      </c>
      <c r="R4149" s="48"/>
      <c r="S4149" s="48" t="s">
        <v>11</v>
      </c>
      <c r="T4149" s="75"/>
    </row>
    <row r="4150" spans="1:20" s="47" customFormat="1" ht="14" x14ac:dyDescent="0.15">
      <c r="A4150" s="8" t="s">
        <v>415</v>
      </c>
      <c r="B4150" s="114" t="s">
        <v>416</v>
      </c>
      <c r="C4150" s="40" t="s">
        <v>65</v>
      </c>
      <c r="D4150" s="6" t="s">
        <v>1483</v>
      </c>
      <c r="E4150" s="7" t="s">
        <v>1484</v>
      </c>
      <c r="F4150" s="6" t="s">
        <v>3067</v>
      </c>
      <c r="G4150" s="6" t="s">
        <v>68</v>
      </c>
      <c r="H4150" s="6" t="s">
        <v>38</v>
      </c>
      <c r="I4150" s="8" t="s">
        <v>39</v>
      </c>
      <c r="J4150" s="15" t="s">
        <v>7586</v>
      </c>
      <c r="K4150" s="7" t="s">
        <v>3068</v>
      </c>
      <c r="L4150" s="19">
        <v>490000</v>
      </c>
      <c r="M4150" s="19">
        <f t="shared" si="195"/>
        <v>490000</v>
      </c>
      <c r="N4150" s="11">
        <f>M4150*(1+VOTOS!$P$3%)^Q4150</f>
        <v>496425.59163598501</v>
      </c>
      <c r="O4150" s="54">
        <f t="shared" si="193"/>
        <v>496425.59163598501</v>
      </c>
      <c r="P4150" s="103">
        <f t="shared" si="194"/>
        <v>3.3035814170561323E-6</v>
      </c>
      <c r="Q4150" s="6">
        <v>108</v>
      </c>
      <c r="R4150" s="6"/>
      <c r="S4150" s="6" t="s">
        <v>11</v>
      </c>
      <c r="T4150" s="75"/>
    </row>
    <row r="4151" spans="1:20" s="47" customFormat="1" ht="14" x14ac:dyDescent="0.15">
      <c r="A4151" s="8" t="s">
        <v>415</v>
      </c>
      <c r="B4151" s="114" t="s">
        <v>416</v>
      </c>
      <c r="C4151" s="40" t="s">
        <v>65</v>
      </c>
      <c r="D4151" s="6" t="s">
        <v>1483</v>
      </c>
      <c r="E4151" s="7" t="s">
        <v>1484</v>
      </c>
      <c r="F4151" s="6" t="s">
        <v>3067</v>
      </c>
      <c r="G4151" s="6" t="s">
        <v>68</v>
      </c>
      <c r="H4151" s="6" t="s">
        <v>38</v>
      </c>
      <c r="I4151" s="8" t="s">
        <v>39</v>
      </c>
      <c r="J4151" s="15" t="s">
        <v>7586</v>
      </c>
      <c r="K4151" s="7" t="s">
        <v>3069</v>
      </c>
      <c r="L4151" s="19">
        <v>452500</v>
      </c>
      <c r="M4151" s="19">
        <f t="shared" si="195"/>
        <v>452500</v>
      </c>
      <c r="N4151" s="11">
        <f>M4151*(1+VOTOS!$P$3%)^Q4151</f>
        <v>458433.83717404737</v>
      </c>
      <c r="O4151" s="54">
        <f t="shared" si="193"/>
        <v>458433.83717404737</v>
      </c>
      <c r="P4151" s="103">
        <f t="shared" si="194"/>
        <v>3.0507563086079592E-6</v>
      </c>
      <c r="Q4151" s="6">
        <v>108</v>
      </c>
      <c r="R4151" s="6"/>
      <c r="S4151" s="6" t="s">
        <v>11</v>
      </c>
    </row>
    <row r="4152" spans="1:20" s="47" customFormat="1" ht="14" x14ac:dyDescent="0.15">
      <c r="A4152" s="8" t="s">
        <v>415</v>
      </c>
      <c r="B4152" s="114" t="s">
        <v>416</v>
      </c>
      <c r="C4152" s="40" t="s">
        <v>65</v>
      </c>
      <c r="D4152" s="6" t="s">
        <v>1483</v>
      </c>
      <c r="E4152" s="7" t="s">
        <v>1484</v>
      </c>
      <c r="F4152" s="6" t="s">
        <v>3067</v>
      </c>
      <c r="G4152" s="6" t="s">
        <v>68</v>
      </c>
      <c r="H4152" s="6" t="s">
        <v>38</v>
      </c>
      <c r="I4152" s="8" t="s">
        <v>39</v>
      </c>
      <c r="J4152" s="15" t="s">
        <v>7586</v>
      </c>
      <c r="K4152" s="7" t="s">
        <v>1055</v>
      </c>
      <c r="L4152" s="19">
        <v>398250</v>
      </c>
      <c r="M4152" s="19">
        <f t="shared" si="195"/>
        <v>398250</v>
      </c>
      <c r="N4152" s="11">
        <f>M4152*(1+VOTOS!$P$3%)^Q4152</f>
        <v>404642.24179218011</v>
      </c>
      <c r="O4152" s="54">
        <f t="shared" si="193"/>
        <v>404642.24179218011</v>
      </c>
      <c r="P4152" s="103">
        <f t="shared" si="194"/>
        <v>2.6927874248690939E-6</v>
      </c>
      <c r="Q4152" s="6">
        <v>132</v>
      </c>
      <c r="R4152" s="6"/>
      <c r="S4152" s="6" t="s">
        <v>11</v>
      </c>
    </row>
    <row r="4153" spans="1:20" s="47" customFormat="1" ht="14" x14ac:dyDescent="0.15">
      <c r="A4153" s="8" t="s">
        <v>415</v>
      </c>
      <c r="B4153" s="114" t="s">
        <v>416</v>
      </c>
      <c r="C4153" s="40" t="s">
        <v>65</v>
      </c>
      <c r="D4153" s="6" t="s">
        <v>1483</v>
      </c>
      <c r="E4153" s="7" t="s">
        <v>1484</v>
      </c>
      <c r="F4153" s="6" t="s">
        <v>3067</v>
      </c>
      <c r="G4153" s="6" t="s">
        <v>68</v>
      </c>
      <c r="H4153" s="6" t="s">
        <v>38</v>
      </c>
      <c r="I4153" s="8" t="s">
        <v>39</v>
      </c>
      <c r="J4153" s="15" t="s">
        <v>7586</v>
      </c>
      <c r="K4153" s="7" t="s">
        <v>3070</v>
      </c>
      <c r="L4153" s="19">
        <v>78000</v>
      </c>
      <c r="M4153" s="19">
        <f t="shared" si="195"/>
        <v>78000</v>
      </c>
      <c r="N4153" s="11">
        <f>M4153*(1+VOTOS!$P$3%)^Q4153</f>
        <v>79251.964494136962</v>
      </c>
      <c r="O4153" s="54">
        <f t="shared" si="193"/>
        <v>79251.964494136962</v>
      </c>
      <c r="P4153" s="103">
        <f t="shared" si="194"/>
        <v>5.2740092690468126E-7</v>
      </c>
      <c r="Q4153" s="48">
        <v>132</v>
      </c>
      <c r="R4153" s="48"/>
      <c r="S4153" s="48" t="s">
        <v>11</v>
      </c>
    </row>
    <row r="4154" spans="1:20" s="47" customFormat="1" ht="14" x14ac:dyDescent="0.15">
      <c r="A4154" s="8" t="s">
        <v>415</v>
      </c>
      <c r="B4154" s="114" t="s">
        <v>416</v>
      </c>
      <c r="C4154" s="40" t="s">
        <v>65</v>
      </c>
      <c r="D4154" s="6" t="s">
        <v>1483</v>
      </c>
      <c r="E4154" s="7" t="s">
        <v>1484</v>
      </c>
      <c r="F4154" s="6" t="s">
        <v>3067</v>
      </c>
      <c r="G4154" s="6" t="s">
        <v>68</v>
      </c>
      <c r="H4154" s="6" t="s">
        <v>38</v>
      </c>
      <c r="I4154" s="8" t="s">
        <v>39</v>
      </c>
      <c r="J4154" s="15" t="s">
        <v>7586</v>
      </c>
      <c r="K4154" s="7" t="s">
        <v>3071</v>
      </c>
      <c r="L4154" s="19">
        <v>75000</v>
      </c>
      <c r="M4154" s="19">
        <f t="shared" si="195"/>
        <v>75000</v>
      </c>
      <c r="N4154" s="11">
        <f>M4154*(1+VOTOS!$P$3%)^Q4154</f>
        <v>75983.508923875255</v>
      </c>
      <c r="O4154" s="54">
        <f t="shared" si="193"/>
        <v>75983.508923875255</v>
      </c>
      <c r="P4154" s="103">
        <f t="shared" si="194"/>
        <v>5.056502168963468E-7</v>
      </c>
      <c r="Q4154" s="48">
        <v>108</v>
      </c>
      <c r="R4154" s="48"/>
      <c r="S4154" s="48" t="s">
        <v>11</v>
      </c>
    </row>
    <row r="4155" spans="1:20" s="47" customFormat="1" ht="14" x14ac:dyDescent="0.15">
      <c r="A4155" s="8" t="s">
        <v>415</v>
      </c>
      <c r="B4155" s="114" t="s">
        <v>416</v>
      </c>
      <c r="C4155" s="40" t="s">
        <v>65</v>
      </c>
      <c r="D4155" s="6" t="s">
        <v>837</v>
      </c>
      <c r="E4155" s="7" t="s">
        <v>838</v>
      </c>
      <c r="F4155" s="6" t="s">
        <v>4526</v>
      </c>
      <c r="G4155" s="6" t="s">
        <v>4936</v>
      </c>
      <c r="H4155" s="6" t="s">
        <v>38</v>
      </c>
      <c r="I4155" s="8" t="s">
        <v>39</v>
      </c>
      <c r="J4155" s="15" t="s">
        <v>7586</v>
      </c>
      <c r="K4155" s="7" t="s">
        <v>4527</v>
      </c>
      <c r="L4155" s="19">
        <v>5642178</v>
      </c>
      <c r="M4155" s="19">
        <f t="shared" si="195"/>
        <v>5642178</v>
      </c>
      <c r="N4155" s="11">
        <f>M4155*(1+VOTOS!$P$3%)^Q4155</f>
        <v>6685080.3111631246</v>
      </c>
      <c r="O4155" s="54">
        <f t="shared" si="193"/>
        <v>6685080.3111631246</v>
      </c>
      <c r="P4155" s="103">
        <f t="shared" si="194"/>
        <v>4.4487446778691506E-5</v>
      </c>
      <c r="Q4155" s="6">
        <v>1406</v>
      </c>
      <c r="R4155" s="6"/>
      <c r="S4155" s="6" t="s">
        <v>11</v>
      </c>
    </row>
    <row r="4156" spans="1:20" s="47" customFormat="1" ht="14" x14ac:dyDescent="0.15">
      <c r="A4156" s="8" t="s">
        <v>415</v>
      </c>
      <c r="B4156" s="114" t="s">
        <v>416</v>
      </c>
      <c r="C4156" s="40" t="s">
        <v>65</v>
      </c>
      <c r="D4156" s="6" t="s">
        <v>837</v>
      </c>
      <c r="E4156" s="7" t="s">
        <v>838</v>
      </c>
      <c r="F4156" s="6" t="s">
        <v>4526</v>
      </c>
      <c r="G4156" s="6" t="s">
        <v>4936</v>
      </c>
      <c r="H4156" s="6" t="s">
        <v>38</v>
      </c>
      <c r="I4156" s="8" t="s">
        <v>39</v>
      </c>
      <c r="J4156" s="15" t="s">
        <v>7586</v>
      </c>
      <c r="K4156" s="7" t="s">
        <v>4528</v>
      </c>
      <c r="L4156" s="19">
        <v>1536000</v>
      </c>
      <c r="M4156" s="19">
        <f t="shared" si="195"/>
        <v>1536000</v>
      </c>
      <c r="N4156" s="11">
        <f>M4156*(1+VOTOS!$P$3%)^Q4156</f>
        <v>1813340.5445298024</v>
      </c>
      <c r="O4156" s="54">
        <f t="shared" si="193"/>
        <v>1813340.5445298024</v>
      </c>
      <c r="P4156" s="103">
        <f t="shared" si="194"/>
        <v>1.2067303190315342E-5</v>
      </c>
      <c r="Q4156" s="6">
        <v>1376</v>
      </c>
      <c r="R4156" s="6"/>
      <c r="S4156" s="6" t="s">
        <v>11</v>
      </c>
      <c r="T4156" s="75"/>
    </row>
    <row r="4157" spans="1:20" s="47" customFormat="1" ht="14" x14ac:dyDescent="0.15">
      <c r="A4157" s="8" t="s">
        <v>415</v>
      </c>
      <c r="B4157" s="114" t="s">
        <v>416</v>
      </c>
      <c r="C4157" s="40" t="s">
        <v>65</v>
      </c>
      <c r="D4157" s="6" t="s">
        <v>627</v>
      </c>
      <c r="E4157" s="7" t="s">
        <v>628</v>
      </c>
      <c r="F4157" s="6" t="s">
        <v>3072</v>
      </c>
      <c r="G4157" s="6" t="s">
        <v>4936</v>
      </c>
      <c r="H4157" s="6" t="s">
        <v>38</v>
      </c>
      <c r="I4157" s="8" t="s">
        <v>39</v>
      </c>
      <c r="J4157" s="15" t="s">
        <v>7586</v>
      </c>
      <c r="K4157" s="7" t="s">
        <v>3073</v>
      </c>
      <c r="L4157" s="19">
        <v>14672010</v>
      </c>
      <c r="M4157" s="19">
        <f t="shared" si="195"/>
        <v>14672010</v>
      </c>
      <c r="N4157" s="11">
        <f>M4157*(1+VOTOS!$P$3%)^Q4157</f>
        <v>14716324.497771926</v>
      </c>
      <c r="O4157" s="54">
        <f t="shared" si="193"/>
        <v>14716324.497771926</v>
      </c>
      <c r="P4157" s="103">
        <f t="shared" si="194"/>
        <v>9.7933259197999665E-5</v>
      </c>
      <c r="Q4157" s="6">
        <v>25</v>
      </c>
      <c r="R4157" s="6"/>
      <c r="S4157" s="6" t="s">
        <v>11</v>
      </c>
      <c r="T4157" s="75"/>
    </row>
    <row r="4158" spans="1:20" s="47" customFormat="1" ht="14" x14ac:dyDescent="0.15">
      <c r="A4158" s="8" t="s">
        <v>415</v>
      </c>
      <c r="B4158" s="114" t="s">
        <v>416</v>
      </c>
      <c r="C4158" s="40" t="s">
        <v>65</v>
      </c>
      <c r="D4158" s="6" t="s">
        <v>1010</v>
      </c>
      <c r="E4158" s="7" t="s">
        <v>1011</v>
      </c>
      <c r="F4158" s="6" t="s">
        <v>3074</v>
      </c>
      <c r="G4158" s="6" t="s">
        <v>4936</v>
      </c>
      <c r="H4158" s="6" t="s">
        <v>38</v>
      </c>
      <c r="I4158" s="8" t="s">
        <v>39</v>
      </c>
      <c r="J4158" s="15" t="s">
        <v>7586</v>
      </c>
      <c r="K4158" s="7" t="s">
        <v>3075</v>
      </c>
      <c r="L4158" s="19">
        <v>4645403</v>
      </c>
      <c r="M4158" s="19">
        <f t="shared" si="195"/>
        <v>4645403</v>
      </c>
      <c r="N4158" s="11">
        <f>M4158*(1+VOTOS!$P$3%)^Q4158</f>
        <v>4654939.2774730688</v>
      </c>
      <c r="O4158" s="54">
        <f t="shared" si="193"/>
        <v>4654939.2774730688</v>
      </c>
      <c r="P4158" s="103">
        <f t="shared" si="194"/>
        <v>3.0977393497998724E-5</v>
      </c>
      <c r="Q4158" s="6">
        <v>17</v>
      </c>
      <c r="R4158" s="6"/>
      <c r="S4158" s="6" t="s">
        <v>11</v>
      </c>
      <c r="T4158" s="75"/>
    </row>
    <row r="4159" spans="1:20" s="47" customFormat="1" ht="14" x14ac:dyDescent="0.15">
      <c r="A4159" s="14" t="s">
        <v>5234</v>
      </c>
      <c r="B4159" s="115" t="s">
        <v>416</v>
      </c>
      <c r="C4159" s="40" t="s">
        <v>65</v>
      </c>
      <c r="D4159" s="12" t="s">
        <v>164</v>
      </c>
      <c r="E4159" s="51" t="s">
        <v>165</v>
      </c>
      <c r="F4159" s="14" t="s">
        <v>5978</v>
      </c>
      <c r="G4159" s="14" t="s">
        <v>37</v>
      </c>
      <c r="H4159" s="14" t="s">
        <v>38</v>
      </c>
      <c r="I4159" s="14" t="s">
        <v>39</v>
      </c>
      <c r="J4159" s="15" t="s">
        <v>7586</v>
      </c>
      <c r="K4159" s="52" t="s">
        <v>3298</v>
      </c>
      <c r="L4159" s="109">
        <v>52814773</v>
      </c>
      <c r="M4159" s="19">
        <f t="shared" si="195"/>
        <v>52814773</v>
      </c>
      <c r="N4159" s="11">
        <f>M4159*(1+VOTOS!$P$3%)^Q4159</f>
        <v>52865766.656416833</v>
      </c>
      <c r="O4159" s="54">
        <f t="shared" si="193"/>
        <v>52865766.656416833</v>
      </c>
      <c r="P4159" s="103">
        <f t="shared" si="194"/>
        <v>3.518077376893729E-4</v>
      </c>
      <c r="Q4159" s="6">
        <v>8</v>
      </c>
      <c r="R4159" s="6"/>
      <c r="S4159" s="6" t="s">
        <v>7</v>
      </c>
    </row>
    <row r="4160" spans="1:20" s="47" customFormat="1" ht="14" x14ac:dyDescent="0.15">
      <c r="A4160" s="14" t="s">
        <v>5234</v>
      </c>
      <c r="B4160" s="115" t="s">
        <v>416</v>
      </c>
      <c r="C4160" s="40" t="s">
        <v>65</v>
      </c>
      <c r="D4160" s="12" t="s">
        <v>164</v>
      </c>
      <c r="E4160" s="51" t="s">
        <v>165</v>
      </c>
      <c r="F4160" s="14" t="s">
        <v>5978</v>
      </c>
      <c r="G4160" s="14" t="s">
        <v>37</v>
      </c>
      <c r="H4160" s="14" t="s">
        <v>38</v>
      </c>
      <c r="I4160" s="14" t="s">
        <v>39</v>
      </c>
      <c r="J4160" s="15" t="s">
        <v>7586</v>
      </c>
      <c r="K4160" s="52" t="s">
        <v>4328</v>
      </c>
      <c r="L4160" s="109">
        <v>39431750.5</v>
      </c>
      <c r="M4160" s="19">
        <f t="shared" si="195"/>
        <v>39431750.5</v>
      </c>
      <c r="N4160" s="11">
        <f>M4160*(1+VOTOS!$P$3%)^Q4160</f>
        <v>40791300.200691141</v>
      </c>
      <c r="O4160" s="54">
        <f t="shared" si="193"/>
        <v>40791300.200691141</v>
      </c>
      <c r="P4160" s="103">
        <f t="shared" si="194"/>
        <v>2.7145534716786952E-4</v>
      </c>
      <c r="Q4160" s="6">
        <v>281</v>
      </c>
      <c r="R4160" s="6"/>
      <c r="S4160" s="6" t="s">
        <v>7</v>
      </c>
    </row>
    <row r="4161" spans="1:20" s="47" customFormat="1" ht="14" x14ac:dyDescent="0.15">
      <c r="A4161" s="14" t="s">
        <v>5234</v>
      </c>
      <c r="B4161" s="115" t="s">
        <v>416</v>
      </c>
      <c r="C4161" s="40" t="s">
        <v>65</v>
      </c>
      <c r="D4161" s="12" t="s">
        <v>164</v>
      </c>
      <c r="E4161" s="51" t="s">
        <v>165</v>
      </c>
      <c r="F4161" s="14" t="s">
        <v>5978</v>
      </c>
      <c r="G4161" s="14" t="s">
        <v>37</v>
      </c>
      <c r="H4161" s="14" t="s">
        <v>38</v>
      </c>
      <c r="I4161" s="14" t="s">
        <v>39</v>
      </c>
      <c r="J4161" s="15" t="s">
        <v>7586</v>
      </c>
      <c r="K4161" s="52" t="s">
        <v>5979</v>
      </c>
      <c r="L4161" s="109">
        <v>28769947.5</v>
      </c>
      <c r="M4161" s="19">
        <f t="shared" si="195"/>
        <v>0</v>
      </c>
      <c r="N4161" s="11">
        <f>M4161*(1+VOTOS!$P$3%)^Q4161</f>
        <v>0</v>
      </c>
      <c r="O4161" s="54">
        <f t="shared" si="193"/>
        <v>28769947.5</v>
      </c>
      <c r="P4161" s="103">
        <f t="shared" si="194"/>
        <v>1.9145641468132357E-4</v>
      </c>
      <c r="Q4161" s="6">
        <v>0</v>
      </c>
      <c r="R4161" s="6"/>
      <c r="S4161" s="6" t="s">
        <v>7</v>
      </c>
    </row>
    <row r="4162" spans="1:20" s="47" customFormat="1" ht="14" x14ac:dyDescent="0.15">
      <c r="A4162" s="14" t="s">
        <v>5234</v>
      </c>
      <c r="B4162" s="115" t="s">
        <v>416</v>
      </c>
      <c r="C4162" s="40" t="s">
        <v>65</v>
      </c>
      <c r="D4162" s="12" t="s">
        <v>164</v>
      </c>
      <c r="E4162" s="51" t="s">
        <v>165</v>
      </c>
      <c r="F4162" s="14" t="s">
        <v>5978</v>
      </c>
      <c r="G4162" s="14" t="s">
        <v>37</v>
      </c>
      <c r="H4162" s="14" t="s">
        <v>38</v>
      </c>
      <c r="I4162" s="14" t="s">
        <v>39</v>
      </c>
      <c r="J4162" s="15" t="s">
        <v>7586</v>
      </c>
      <c r="K4162" s="52" t="s">
        <v>5979</v>
      </c>
      <c r="L4162" s="109">
        <v>24374490.5</v>
      </c>
      <c r="M4162" s="19">
        <f t="shared" si="195"/>
        <v>24374490.5</v>
      </c>
      <c r="N4162" s="11">
        <f>M4162*(1+VOTOS!$P$3%)^Q4162</f>
        <v>24897521.985776465</v>
      </c>
      <c r="O4162" s="54">
        <f t="shared" si="193"/>
        <v>24897521.985776465</v>
      </c>
      <c r="P4162" s="103">
        <f t="shared" si="194"/>
        <v>1.6568644394801866E-4</v>
      </c>
      <c r="Q4162" s="6">
        <v>176</v>
      </c>
      <c r="R4162" s="6"/>
      <c r="S4162" s="6" t="s">
        <v>7</v>
      </c>
    </row>
    <row r="4163" spans="1:20" s="47" customFormat="1" ht="14" x14ac:dyDescent="0.15">
      <c r="A4163" s="14" t="s">
        <v>5234</v>
      </c>
      <c r="B4163" s="115" t="s">
        <v>416</v>
      </c>
      <c r="C4163" s="40" t="s">
        <v>65</v>
      </c>
      <c r="D4163" s="12" t="s">
        <v>164</v>
      </c>
      <c r="E4163" s="51" t="s">
        <v>165</v>
      </c>
      <c r="F4163" s="14" t="s">
        <v>5978</v>
      </c>
      <c r="G4163" s="14" t="s">
        <v>37</v>
      </c>
      <c r="H4163" s="14" t="s">
        <v>38</v>
      </c>
      <c r="I4163" s="14" t="s">
        <v>39</v>
      </c>
      <c r="J4163" s="15" t="s">
        <v>7586</v>
      </c>
      <c r="K4163" s="52" t="s">
        <v>3168</v>
      </c>
      <c r="L4163" s="109">
        <v>6828480.5</v>
      </c>
      <c r="M4163" s="19">
        <f t="shared" si="195"/>
        <v>0</v>
      </c>
      <c r="N4163" s="11">
        <f>M4163*(1+VOTOS!$P$3%)^Q4163</f>
        <v>0</v>
      </c>
      <c r="O4163" s="54">
        <f t="shared" si="193"/>
        <v>6828480.5</v>
      </c>
      <c r="P4163" s="103">
        <f t="shared" si="194"/>
        <v>4.544173722428001E-5</v>
      </c>
      <c r="Q4163" s="6">
        <v>0</v>
      </c>
      <c r="R4163" s="6"/>
      <c r="S4163" s="6" t="s">
        <v>7</v>
      </c>
    </row>
    <row r="4164" spans="1:20" s="47" customFormat="1" ht="14" x14ac:dyDescent="0.15">
      <c r="A4164" s="14" t="s">
        <v>5234</v>
      </c>
      <c r="B4164" s="115" t="s">
        <v>416</v>
      </c>
      <c r="C4164" s="40" t="s">
        <v>65</v>
      </c>
      <c r="D4164" s="12" t="s">
        <v>164</v>
      </c>
      <c r="E4164" s="51" t="s">
        <v>165</v>
      </c>
      <c r="F4164" s="14" t="s">
        <v>5978</v>
      </c>
      <c r="G4164" s="14" t="s">
        <v>37</v>
      </c>
      <c r="H4164" s="14" t="s">
        <v>38</v>
      </c>
      <c r="I4164" s="14" t="s">
        <v>39</v>
      </c>
      <c r="J4164" s="15" t="s">
        <v>7586</v>
      </c>
      <c r="K4164" s="52" t="s">
        <v>3302</v>
      </c>
      <c r="L4164" s="109">
        <v>2186941.5</v>
      </c>
      <c r="M4164" s="19">
        <f t="shared" si="195"/>
        <v>0</v>
      </c>
      <c r="N4164" s="11">
        <f>M4164*(1+VOTOS!$P$3%)^Q4164</f>
        <v>0</v>
      </c>
      <c r="O4164" s="54">
        <f t="shared" si="193"/>
        <v>2186941.5</v>
      </c>
      <c r="P4164" s="103">
        <f t="shared" si="194"/>
        <v>1.4553519039539289E-5</v>
      </c>
      <c r="Q4164" s="6">
        <v>0</v>
      </c>
      <c r="R4164" s="6"/>
      <c r="S4164" s="6" t="s">
        <v>7</v>
      </c>
    </row>
    <row r="4165" spans="1:20" s="47" customFormat="1" ht="14" x14ac:dyDescent="0.15">
      <c r="A4165" s="8" t="s">
        <v>415</v>
      </c>
      <c r="B4165" s="114" t="s">
        <v>416</v>
      </c>
      <c r="C4165" s="40" t="s">
        <v>65</v>
      </c>
      <c r="D4165" s="6" t="s">
        <v>680</v>
      </c>
      <c r="E4165" s="7" t="s">
        <v>681</v>
      </c>
      <c r="F4165" s="6" t="s">
        <v>3076</v>
      </c>
      <c r="G4165" s="6" t="s">
        <v>5442</v>
      </c>
      <c r="H4165" s="6" t="s">
        <v>38</v>
      </c>
      <c r="I4165" s="8" t="s">
        <v>39</v>
      </c>
      <c r="J4165" s="15" t="s">
        <v>7586</v>
      </c>
      <c r="K4165" s="7" t="s">
        <v>3080</v>
      </c>
      <c r="L4165" s="19">
        <v>3855345</v>
      </c>
      <c r="M4165" s="19">
        <f t="shared" si="195"/>
        <v>3855345</v>
      </c>
      <c r="N4165" s="11">
        <f>M4165*(1+VOTOS!$P$3%)^Q4165</f>
        <v>3973864.4515430192</v>
      </c>
      <c r="O4165" s="54">
        <f t="shared" si="193"/>
        <v>3973864.4515430192</v>
      </c>
      <c r="P4165" s="103">
        <f t="shared" si="194"/>
        <v>2.6445020114200441E-5</v>
      </c>
      <c r="Q4165" s="6">
        <v>251</v>
      </c>
      <c r="R4165" s="6"/>
      <c r="S4165" s="6" t="s">
        <v>11</v>
      </c>
    </row>
    <row r="4166" spans="1:20" s="47" customFormat="1" ht="14" x14ac:dyDescent="0.15">
      <c r="A4166" s="8" t="s">
        <v>415</v>
      </c>
      <c r="B4166" s="114" t="s">
        <v>416</v>
      </c>
      <c r="C4166" s="40" t="s">
        <v>65</v>
      </c>
      <c r="D4166" s="6" t="s">
        <v>680</v>
      </c>
      <c r="E4166" s="7" t="s">
        <v>681</v>
      </c>
      <c r="F4166" s="6" t="s">
        <v>3076</v>
      </c>
      <c r="G4166" s="6" t="s">
        <v>5442</v>
      </c>
      <c r="H4166" s="6" t="s">
        <v>38</v>
      </c>
      <c r="I4166" s="8" t="s">
        <v>39</v>
      </c>
      <c r="J4166" s="15" t="s">
        <v>7586</v>
      </c>
      <c r="K4166" s="7" t="s">
        <v>3079</v>
      </c>
      <c r="L4166" s="19">
        <v>3218312</v>
      </c>
      <c r="M4166" s="19">
        <f t="shared" si="195"/>
        <v>3218312</v>
      </c>
      <c r="N4166" s="11">
        <f>M4166*(1+VOTOS!$P$3%)^Q4166</f>
        <v>3249912.783129347</v>
      </c>
      <c r="O4166" s="54">
        <f t="shared" si="193"/>
        <v>3249912.783129347</v>
      </c>
      <c r="P4166" s="103">
        <f t="shared" si="194"/>
        <v>2.1627312649247852E-5</v>
      </c>
      <c r="Q4166" s="6">
        <v>81</v>
      </c>
      <c r="R4166" s="6"/>
      <c r="S4166" s="6" t="s">
        <v>11</v>
      </c>
    </row>
    <row r="4167" spans="1:20" s="47" customFormat="1" ht="14" x14ac:dyDescent="0.15">
      <c r="A4167" s="8" t="s">
        <v>415</v>
      </c>
      <c r="B4167" s="114" t="s">
        <v>416</v>
      </c>
      <c r="C4167" s="40" t="s">
        <v>65</v>
      </c>
      <c r="D4167" s="6" t="s">
        <v>680</v>
      </c>
      <c r="E4167" s="7" t="s">
        <v>681</v>
      </c>
      <c r="F4167" s="6" t="s">
        <v>3076</v>
      </c>
      <c r="G4167" s="6" t="s">
        <v>5442</v>
      </c>
      <c r="H4167" s="6" t="s">
        <v>38</v>
      </c>
      <c r="I4167" s="8" t="s">
        <v>39</v>
      </c>
      <c r="J4167" s="15" t="s">
        <v>7586</v>
      </c>
      <c r="K4167" s="7" t="s">
        <v>3078</v>
      </c>
      <c r="L4167" s="19">
        <v>2570230</v>
      </c>
      <c r="M4167" s="19">
        <f t="shared" si="195"/>
        <v>2570230</v>
      </c>
      <c r="N4167" s="11">
        <f>M4167*(1+VOTOS!$P$3%)^Q4167</f>
        <v>2641584.0803539525</v>
      </c>
      <c r="O4167" s="54">
        <f t="shared" ref="O4167:O4230" si="196">+IF(N4167&gt;0,N4167,L4167)</f>
        <v>2641584.0803539525</v>
      </c>
      <c r="P4167" s="103">
        <f t="shared" ref="P4167:P4230" si="197">+O4167/$O$4</f>
        <v>1.7579045533671172E-5</v>
      </c>
      <c r="Q4167" s="6">
        <v>227</v>
      </c>
      <c r="R4167" s="6"/>
      <c r="S4167" s="6" t="s">
        <v>11</v>
      </c>
    </row>
    <row r="4168" spans="1:20" s="47" customFormat="1" ht="14" x14ac:dyDescent="0.15">
      <c r="A4168" s="8" t="s">
        <v>415</v>
      </c>
      <c r="B4168" s="114" t="s">
        <v>416</v>
      </c>
      <c r="C4168" s="40" t="s">
        <v>65</v>
      </c>
      <c r="D4168" s="6" t="s">
        <v>680</v>
      </c>
      <c r="E4168" s="7" t="s">
        <v>681</v>
      </c>
      <c r="F4168" s="6" t="s">
        <v>3076</v>
      </c>
      <c r="G4168" s="6" t="s">
        <v>5442</v>
      </c>
      <c r="H4168" s="6" t="s">
        <v>38</v>
      </c>
      <c r="I4168" s="8" t="s">
        <v>39</v>
      </c>
      <c r="J4168" s="15" t="s">
        <v>7586</v>
      </c>
      <c r="K4168" s="7" t="s">
        <v>2806</v>
      </c>
      <c r="L4168" s="19">
        <v>2570230</v>
      </c>
      <c r="M4168" s="19">
        <f t="shared" si="195"/>
        <v>2570230</v>
      </c>
      <c r="N4168" s="11">
        <f>M4168*(1+VOTOS!$P$3%)^Q4168</f>
        <v>2632994.295070915</v>
      </c>
      <c r="O4168" s="54">
        <f t="shared" si="196"/>
        <v>2632994.295070915</v>
      </c>
      <c r="P4168" s="103">
        <f t="shared" si="197"/>
        <v>1.7521882777528751E-5</v>
      </c>
      <c r="Q4168" s="6">
        <v>200</v>
      </c>
      <c r="R4168" s="6"/>
      <c r="S4168" s="6" t="s">
        <v>11</v>
      </c>
    </row>
    <row r="4169" spans="1:20" s="47" customFormat="1" ht="14" x14ac:dyDescent="0.15">
      <c r="A4169" s="8" t="s">
        <v>415</v>
      </c>
      <c r="B4169" s="114" t="s">
        <v>416</v>
      </c>
      <c r="C4169" s="40" t="s">
        <v>65</v>
      </c>
      <c r="D4169" s="6" t="s">
        <v>680</v>
      </c>
      <c r="E4169" s="7" t="s">
        <v>681</v>
      </c>
      <c r="F4169" s="6" t="s">
        <v>3076</v>
      </c>
      <c r="G4169" s="6" t="s">
        <v>5442</v>
      </c>
      <c r="H4169" s="6" t="s">
        <v>38</v>
      </c>
      <c r="I4169" s="8" t="s">
        <v>39</v>
      </c>
      <c r="J4169" s="15" t="s">
        <v>7586</v>
      </c>
      <c r="K4169" s="7" t="s">
        <v>1338</v>
      </c>
      <c r="L4169" s="19">
        <v>394485</v>
      </c>
      <c r="M4169" s="19">
        <f t="shared" si="195"/>
        <v>394485</v>
      </c>
      <c r="N4169" s="11">
        <f>M4169*(1+VOTOS!$P$3%)^Q4169</f>
        <v>405436.59358828934</v>
      </c>
      <c r="O4169" s="54">
        <f t="shared" si="196"/>
        <v>405436.59358828934</v>
      </c>
      <c r="P4169" s="103">
        <f t="shared" si="197"/>
        <v>2.6980736266210694E-6</v>
      </c>
      <c r="Q4169" s="6">
        <v>227</v>
      </c>
      <c r="R4169" s="6"/>
      <c r="S4169" s="6" t="s">
        <v>11</v>
      </c>
    </row>
    <row r="4170" spans="1:20" s="47" customFormat="1" ht="14" x14ac:dyDescent="0.15">
      <c r="A4170" s="8" t="s">
        <v>415</v>
      </c>
      <c r="B4170" s="114" t="s">
        <v>416</v>
      </c>
      <c r="C4170" s="40" t="s">
        <v>65</v>
      </c>
      <c r="D4170" s="6" t="s">
        <v>680</v>
      </c>
      <c r="E4170" s="7" t="s">
        <v>681</v>
      </c>
      <c r="F4170" s="6" t="s">
        <v>3076</v>
      </c>
      <c r="G4170" s="6" t="s">
        <v>5442</v>
      </c>
      <c r="H4170" s="6" t="s">
        <v>38</v>
      </c>
      <c r="I4170" s="8" t="s">
        <v>39</v>
      </c>
      <c r="J4170" s="15" t="s">
        <v>7586</v>
      </c>
      <c r="K4170" s="7" t="s">
        <v>3077</v>
      </c>
      <c r="L4170" s="19">
        <v>15470</v>
      </c>
      <c r="M4170" s="19">
        <f t="shared" si="195"/>
        <v>15470</v>
      </c>
      <c r="N4170" s="11">
        <f>M4170*(1+VOTOS!$P$3%)^Q4170</f>
        <v>15744.874467096837</v>
      </c>
      <c r="O4170" s="54">
        <f t="shared" si="196"/>
        <v>15744.874467096837</v>
      </c>
      <c r="P4170" s="103">
        <f t="shared" si="197"/>
        <v>1.047779880403979E-7</v>
      </c>
      <c r="Q4170" s="6">
        <v>146</v>
      </c>
      <c r="R4170" s="6"/>
      <c r="S4170" s="6" t="s">
        <v>11</v>
      </c>
    </row>
    <row r="4171" spans="1:20" s="47" customFormat="1" ht="14" x14ac:dyDescent="0.15">
      <c r="A4171" s="8" t="s">
        <v>415</v>
      </c>
      <c r="B4171" s="114" t="s">
        <v>416</v>
      </c>
      <c r="C4171" s="40" t="s">
        <v>65</v>
      </c>
      <c r="D4171" s="6" t="s">
        <v>339</v>
      </c>
      <c r="E4171" s="7" t="s">
        <v>340</v>
      </c>
      <c r="F4171" s="6" t="s">
        <v>3081</v>
      </c>
      <c r="G4171" s="6" t="s">
        <v>4936</v>
      </c>
      <c r="H4171" s="6" t="s">
        <v>38</v>
      </c>
      <c r="I4171" s="8" t="s">
        <v>39</v>
      </c>
      <c r="J4171" s="15" t="s">
        <v>7586</v>
      </c>
      <c r="K4171" s="7" t="s">
        <v>5005</v>
      </c>
      <c r="L4171" s="19">
        <v>16486560</v>
      </c>
      <c r="M4171" s="19">
        <f t="shared" si="195"/>
        <v>0</v>
      </c>
      <c r="N4171" s="11">
        <f>M4171*(1+VOTOS!$P$3%)^Q4171</f>
        <v>0</v>
      </c>
      <c r="O4171" s="54">
        <f t="shared" si="196"/>
        <v>16486560</v>
      </c>
      <c r="P4171" s="103">
        <f t="shared" si="197"/>
        <v>1.0971370969754192E-4</v>
      </c>
      <c r="Q4171" s="6">
        <v>0</v>
      </c>
      <c r="R4171" s="6"/>
      <c r="S4171" s="6" t="s">
        <v>11</v>
      </c>
    </row>
    <row r="4172" spans="1:20" s="47" customFormat="1" ht="14" x14ac:dyDescent="0.15">
      <c r="A4172" s="8" t="s">
        <v>415</v>
      </c>
      <c r="B4172" s="114" t="s">
        <v>416</v>
      </c>
      <c r="C4172" s="40" t="s">
        <v>65</v>
      </c>
      <c r="D4172" s="6" t="s">
        <v>339</v>
      </c>
      <c r="E4172" s="7" t="s">
        <v>340</v>
      </c>
      <c r="F4172" s="6" t="s">
        <v>3081</v>
      </c>
      <c r="G4172" s="6" t="s">
        <v>4936</v>
      </c>
      <c r="H4172" s="6" t="s">
        <v>38</v>
      </c>
      <c r="I4172" s="8" t="s">
        <v>39</v>
      </c>
      <c r="J4172" s="15" t="s">
        <v>7586</v>
      </c>
      <c r="K4172" s="7" t="s">
        <v>3082</v>
      </c>
      <c r="L4172" s="19">
        <v>21521894</v>
      </c>
      <c r="M4172" s="19">
        <f t="shared" si="195"/>
        <v>21521894</v>
      </c>
      <c r="N4172" s="11">
        <f>M4172*(1+VOTOS!$P$3%)^Q4172</f>
        <v>21550471.387362875</v>
      </c>
      <c r="O4172" s="54">
        <f t="shared" si="196"/>
        <v>21550471.387362875</v>
      </c>
      <c r="P4172" s="103">
        <f t="shared" si="197"/>
        <v>1.4341270475091915E-4</v>
      </c>
      <c r="Q4172" s="6">
        <v>11</v>
      </c>
      <c r="R4172" s="6"/>
      <c r="S4172" s="6" t="s">
        <v>11</v>
      </c>
    </row>
    <row r="4173" spans="1:20" s="47" customFormat="1" ht="14" x14ac:dyDescent="0.15">
      <c r="A4173" s="8" t="s">
        <v>415</v>
      </c>
      <c r="B4173" s="114" t="s">
        <v>416</v>
      </c>
      <c r="C4173" s="40" t="s">
        <v>65</v>
      </c>
      <c r="D4173" s="6" t="s">
        <v>339</v>
      </c>
      <c r="E4173" s="7" t="s">
        <v>340</v>
      </c>
      <c r="F4173" s="6" t="s">
        <v>3081</v>
      </c>
      <c r="G4173" s="6" t="s">
        <v>4936</v>
      </c>
      <c r="H4173" s="6" t="s">
        <v>38</v>
      </c>
      <c r="I4173" s="8" t="s">
        <v>39</v>
      </c>
      <c r="J4173" s="15" t="s">
        <v>7586</v>
      </c>
      <c r="K4173" s="7" t="s">
        <v>5006</v>
      </c>
      <c r="L4173" s="19">
        <v>8912565</v>
      </c>
      <c r="M4173" s="19">
        <f t="shared" si="195"/>
        <v>0</v>
      </c>
      <c r="N4173" s="11">
        <f>M4173*(1+VOTOS!$P$3%)^Q4173</f>
        <v>0</v>
      </c>
      <c r="O4173" s="54">
        <f t="shared" si="196"/>
        <v>8912565</v>
      </c>
      <c r="P4173" s="103">
        <f t="shared" si="197"/>
        <v>5.9310770049693369E-5</v>
      </c>
      <c r="Q4173" s="6">
        <v>0</v>
      </c>
      <c r="R4173" s="6"/>
      <c r="S4173" s="6" t="s">
        <v>11</v>
      </c>
    </row>
    <row r="4174" spans="1:20" s="47" customFormat="1" ht="14" x14ac:dyDescent="0.15">
      <c r="A4174" s="8" t="s">
        <v>415</v>
      </c>
      <c r="B4174" s="114" t="s">
        <v>416</v>
      </c>
      <c r="C4174" s="40" t="s">
        <v>65</v>
      </c>
      <c r="D4174" s="6" t="s">
        <v>339</v>
      </c>
      <c r="E4174" s="7" t="s">
        <v>340</v>
      </c>
      <c r="F4174" s="6" t="s">
        <v>3081</v>
      </c>
      <c r="G4174" s="6" t="s">
        <v>4936</v>
      </c>
      <c r="H4174" s="6" t="s">
        <v>38</v>
      </c>
      <c r="I4174" s="8" t="s">
        <v>39</v>
      </c>
      <c r="J4174" s="15" t="s">
        <v>7586</v>
      </c>
      <c r="K4174" s="7" t="s">
        <v>5007</v>
      </c>
      <c r="L4174" s="19">
        <v>8041050</v>
      </c>
      <c r="M4174" s="19">
        <f t="shared" si="195"/>
        <v>0</v>
      </c>
      <c r="N4174" s="11">
        <f>M4174*(1+VOTOS!$P$3%)^Q4174</f>
        <v>0</v>
      </c>
      <c r="O4174" s="54">
        <f t="shared" si="196"/>
        <v>8041050</v>
      </c>
      <c r="P4174" s="103">
        <f t="shared" si="197"/>
        <v>5.3511067521873539E-5</v>
      </c>
      <c r="Q4174" s="6">
        <v>0</v>
      </c>
      <c r="R4174" s="6"/>
      <c r="S4174" s="6" t="s">
        <v>11</v>
      </c>
    </row>
    <row r="4175" spans="1:20" s="47" customFormat="1" ht="14" x14ac:dyDescent="0.15">
      <c r="A4175" s="8" t="s">
        <v>415</v>
      </c>
      <c r="B4175" s="114" t="s">
        <v>416</v>
      </c>
      <c r="C4175" s="40" t="s">
        <v>65</v>
      </c>
      <c r="D4175" s="6" t="s">
        <v>339</v>
      </c>
      <c r="E4175" s="7" t="s">
        <v>340</v>
      </c>
      <c r="F4175" s="6" t="s">
        <v>3081</v>
      </c>
      <c r="G4175" s="6" t="s">
        <v>4936</v>
      </c>
      <c r="H4175" s="6" t="s">
        <v>38</v>
      </c>
      <c r="I4175" s="8" t="s">
        <v>39</v>
      </c>
      <c r="J4175" s="15" t="s">
        <v>7586</v>
      </c>
      <c r="K4175" s="7" t="s">
        <v>4930</v>
      </c>
      <c r="L4175" s="19">
        <v>3543840</v>
      </c>
      <c r="M4175" s="19">
        <f t="shared" si="195"/>
        <v>0</v>
      </c>
      <c r="N4175" s="11">
        <f>M4175*(1+VOTOS!$P$3%)^Q4175</f>
        <v>0</v>
      </c>
      <c r="O4175" s="54">
        <f t="shared" si="196"/>
        <v>3543840</v>
      </c>
      <c r="P4175" s="103">
        <f t="shared" si="197"/>
        <v>2.3583320776107141E-5</v>
      </c>
      <c r="Q4175" s="6">
        <v>0</v>
      </c>
      <c r="R4175" s="6"/>
      <c r="S4175" s="6" t="s">
        <v>11</v>
      </c>
      <c r="T4175" s="75"/>
    </row>
    <row r="4176" spans="1:20" s="47" customFormat="1" ht="14" x14ac:dyDescent="0.15">
      <c r="A4176" s="8" t="s">
        <v>415</v>
      </c>
      <c r="B4176" s="114" t="s">
        <v>416</v>
      </c>
      <c r="C4176" s="40" t="s">
        <v>65</v>
      </c>
      <c r="D4176" s="6" t="s">
        <v>917</v>
      </c>
      <c r="E4176" s="7" t="s">
        <v>918</v>
      </c>
      <c r="F4176" s="6" t="s">
        <v>4529</v>
      </c>
      <c r="G4176" s="6" t="s">
        <v>68</v>
      </c>
      <c r="H4176" s="6" t="s">
        <v>38</v>
      </c>
      <c r="I4176" s="8" t="s">
        <v>39</v>
      </c>
      <c r="J4176" s="15" t="s">
        <v>7586</v>
      </c>
      <c r="K4176" s="7" t="s">
        <v>2413</v>
      </c>
      <c r="L4176" s="19">
        <v>1992000</v>
      </c>
      <c r="M4176" s="19">
        <f t="shared" si="195"/>
        <v>1992000</v>
      </c>
      <c r="N4176" s="11">
        <f>M4176*(1+VOTOS!$P$3%)^Q4176</f>
        <v>2203899.8713438301</v>
      </c>
      <c r="O4176" s="54">
        <f t="shared" si="196"/>
        <v>2203899.8713438301</v>
      </c>
      <c r="P4176" s="103">
        <f t="shared" si="197"/>
        <v>1.4666372529324915E-5</v>
      </c>
      <c r="Q4176" s="6">
        <v>838</v>
      </c>
      <c r="R4176" s="6"/>
      <c r="S4176" s="6" t="s">
        <v>11</v>
      </c>
      <c r="T4176" s="75"/>
    </row>
    <row r="4177" spans="1:20" s="47" customFormat="1" ht="14" x14ac:dyDescent="0.15">
      <c r="A4177" s="8" t="s">
        <v>415</v>
      </c>
      <c r="B4177" s="114" t="s">
        <v>416</v>
      </c>
      <c r="C4177" s="40" t="s">
        <v>65</v>
      </c>
      <c r="D4177" s="6" t="s">
        <v>917</v>
      </c>
      <c r="E4177" s="7" t="s">
        <v>918</v>
      </c>
      <c r="F4177" s="6" t="s">
        <v>4529</v>
      </c>
      <c r="G4177" s="6" t="s">
        <v>68</v>
      </c>
      <c r="H4177" s="6" t="s">
        <v>38</v>
      </c>
      <c r="I4177" s="8" t="s">
        <v>39</v>
      </c>
      <c r="J4177" s="15" t="s">
        <v>7586</v>
      </c>
      <c r="K4177" s="7" t="s">
        <v>4189</v>
      </c>
      <c r="L4177" s="19">
        <v>1992000</v>
      </c>
      <c r="M4177" s="19">
        <f t="shared" si="195"/>
        <v>1992000</v>
      </c>
      <c r="N4177" s="11">
        <f>M4177*(1+VOTOS!$P$3%)^Q4177</f>
        <v>2174848.4440700389</v>
      </c>
      <c r="O4177" s="54">
        <f t="shared" si="196"/>
        <v>2174848.4440700389</v>
      </c>
      <c r="P4177" s="103">
        <f t="shared" si="197"/>
        <v>1.4473042940968339E-5</v>
      </c>
      <c r="Q4177" s="6">
        <v>728</v>
      </c>
      <c r="R4177" s="6"/>
      <c r="S4177" s="6" t="s">
        <v>11</v>
      </c>
      <c r="T4177" s="75"/>
    </row>
    <row r="4178" spans="1:20" s="47" customFormat="1" ht="14" x14ac:dyDescent="0.15">
      <c r="A4178" s="8" t="s">
        <v>415</v>
      </c>
      <c r="B4178" s="114" t="s">
        <v>416</v>
      </c>
      <c r="C4178" s="40" t="s">
        <v>65</v>
      </c>
      <c r="D4178" s="6" t="s">
        <v>917</v>
      </c>
      <c r="E4178" s="7" t="s">
        <v>918</v>
      </c>
      <c r="F4178" s="6" t="s">
        <v>4529</v>
      </c>
      <c r="G4178" s="6" t="s">
        <v>68</v>
      </c>
      <c r="H4178" s="6" t="s">
        <v>38</v>
      </c>
      <c r="I4178" s="8" t="s">
        <v>39</v>
      </c>
      <c r="J4178" s="15" t="s">
        <v>7586</v>
      </c>
      <c r="K4178" s="7" t="s">
        <v>3939</v>
      </c>
      <c r="L4178" s="19">
        <v>996000</v>
      </c>
      <c r="M4178" s="19">
        <f t="shared" ref="M4178:M4241" si="198">+IF(Q4178&gt;0,L4178,0)</f>
        <v>996000</v>
      </c>
      <c r="N4178" s="11">
        <f>M4178*(1+VOTOS!$P$3%)^Q4178</f>
        <v>1078020.3218621102</v>
      </c>
      <c r="O4178" s="54">
        <f t="shared" si="196"/>
        <v>1078020.3218621102</v>
      </c>
      <c r="P4178" s="103">
        <f t="shared" si="197"/>
        <v>7.1739409944118269E-6</v>
      </c>
      <c r="Q4178" s="6">
        <v>656</v>
      </c>
      <c r="R4178" s="6"/>
      <c r="S4178" s="6" t="s">
        <v>11</v>
      </c>
      <c r="T4178" s="75"/>
    </row>
    <row r="4179" spans="1:20" s="47" customFormat="1" ht="14" x14ac:dyDescent="0.15">
      <c r="A4179" s="8" t="s">
        <v>415</v>
      </c>
      <c r="B4179" s="114" t="s">
        <v>416</v>
      </c>
      <c r="C4179" s="40" t="s">
        <v>65</v>
      </c>
      <c r="D4179" s="6" t="s">
        <v>917</v>
      </c>
      <c r="E4179" s="7" t="s">
        <v>918</v>
      </c>
      <c r="F4179" s="6" t="s">
        <v>4529</v>
      </c>
      <c r="G4179" s="6" t="s">
        <v>68</v>
      </c>
      <c r="H4179" s="6" t="s">
        <v>38</v>
      </c>
      <c r="I4179" s="8" t="s">
        <v>39</v>
      </c>
      <c r="J4179" s="15" t="s">
        <v>7586</v>
      </c>
      <c r="K4179" s="7" t="s">
        <v>4191</v>
      </c>
      <c r="L4179" s="19">
        <v>996000</v>
      </c>
      <c r="M4179" s="19">
        <f t="shared" si="198"/>
        <v>996000</v>
      </c>
      <c r="N4179" s="11">
        <f>M4179*(1+VOTOS!$P$3%)^Q4179</f>
        <v>1068955.6139627064</v>
      </c>
      <c r="O4179" s="54">
        <f t="shared" si="196"/>
        <v>1068955.6139627064</v>
      </c>
      <c r="P4179" s="103">
        <f t="shared" si="197"/>
        <v>7.1136177534829615E-6</v>
      </c>
      <c r="Q4179" s="6">
        <v>586</v>
      </c>
      <c r="R4179" s="6"/>
      <c r="S4179" s="6" t="s">
        <v>11</v>
      </c>
      <c r="T4179" s="75"/>
    </row>
    <row r="4180" spans="1:20" s="47" customFormat="1" ht="14" x14ac:dyDescent="0.15">
      <c r="A4180" s="8" t="s">
        <v>415</v>
      </c>
      <c r="B4180" s="114" t="s">
        <v>416</v>
      </c>
      <c r="C4180" s="40" t="s">
        <v>65</v>
      </c>
      <c r="D4180" s="6" t="s">
        <v>144</v>
      </c>
      <c r="E4180" s="7" t="s">
        <v>145</v>
      </c>
      <c r="F4180" s="6" t="s">
        <v>3083</v>
      </c>
      <c r="G4180" s="6" t="s">
        <v>5224</v>
      </c>
      <c r="H4180" s="6" t="s">
        <v>38</v>
      </c>
      <c r="I4180" s="8" t="s">
        <v>39</v>
      </c>
      <c r="J4180" s="15" t="s">
        <v>7586</v>
      </c>
      <c r="K4180" s="7" t="s">
        <v>3085</v>
      </c>
      <c r="L4180" s="19">
        <v>54943770</v>
      </c>
      <c r="M4180" s="19">
        <f t="shared" si="198"/>
        <v>54943770</v>
      </c>
      <c r="N4180" s="11">
        <f>M4180*(1+VOTOS!$P$3%)^Q4180</f>
        <v>55953762.151252963</v>
      </c>
      <c r="O4180" s="54">
        <f t="shared" si="196"/>
        <v>55953762.151252963</v>
      </c>
      <c r="P4180" s="103">
        <f t="shared" si="197"/>
        <v>3.723575334786563E-4</v>
      </c>
      <c r="Q4180" s="6">
        <v>151</v>
      </c>
      <c r="R4180" s="6"/>
      <c r="S4180" s="6" t="s">
        <v>11</v>
      </c>
      <c r="T4180" s="75"/>
    </row>
    <row r="4181" spans="1:20" s="47" customFormat="1" ht="14" x14ac:dyDescent="0.15">
      <c r="A4181" s="8" t="s">
        <v>415</v>
      </c>
      <c r="B4181" s="114" t="s">
        <v>416</v>
      </c>
      <c r="C4181" s="40" t="s">
        <v>65</v>
      </c>
      <c r="D4181" s="6" t="s">
        <v>144</v>
      </c>
      <c r="E4181" s="7" t="s">
        <v>145</v>
      </c>
      <c r="F4181" s="6" t="s">
        <v>3083</v>
      </c>
      <c r="G4181" s="6" t="s">
        <v>5224</v>
      </c>
      <c r="H4181" s="6" t="s">
        <v>38</v>
      </c>
      <c r="I4181" s="8" t="s">
        <v>39</v>
      </c>
      <c r="J4181" s="15" t="s">
        <v>7586</v>
      </c>
      <c r="K4181" s="7" t="s">
        <v>3084</v>
      </c>
      <c r="L4181" s="19">
        <v>25670450</v>
      </c>
      <c r="M4181" s="19">
        <f t="shared" si="198"/>
        <v>25670450</v>
      </c>
      <c r="N4181" s="11">
        <f>M4181*(1+VOTOS!$P$3%)^Q4181</f>
        <v>26142331.580370836</v>
      </c>
      <c r="O4181" s="54">
        <f t="shared" si="196"/>
        <v>26142331.580370836</v>
      </c>
      <c r="P4181" s="103">
        <f t="shared" si="197"/>
        <v>1.7397032357421366E-4</v>
      </c>
      <c r="Q4181" s="6">
        <v>151</v>
      </c>
      <c r="R4181" s="6"/>
      <c r="S4181" s="6" t="s">
        <v>11</v>
      </c>
      <c r="T4181" s="75"/>
    </row>
    <row r="4182" spans="1:20" s="47" customFormat="1" ht="14" x14ac:dyDescent="0.15">
      <c r="A4182" s="8" t="s">
        <v>415</v>
      </c>
      <c r="B4182" s="114" t="s">
        <v>416</v>
      </c>
      <c r="C4182" s="40" t="s">
        <v>65</v>
      </c>
      <c r="D4182" s="6" t="s">
        <v>144</v>
      </c>
      <c r="E4182" s="7" t="s">
        <v>145</v>
      </c>
      <c r="F4182" s="6" t="s">
        <v>3083</v>
      </c>
      <c r="G4182" s="6" t="s">
        <v>5224</v>
      </c>
      <c r="H4182" s="6" t="s">
        <v>38</v>
      </c>
      <c r="I4182" s="8" t="s">
        <v>39</v>
      </c>
      <c r="J4182" s="15" t="s">
        <v>7586</v>
      </c>
      <c r="K4182" s="7" t="s">
        <v>4530</v>
      </c>
      <c r="L4182" s="19">
        <v>21424858</v>
      </c>
      <c r="M4182" s="19">
        <f t="shared" si="198"/>
        <v>21424858</v>
      </c>
      <c r="N4182" s="11">
        <f>M4182*(1+VOTOS!$P$3%)^Q4182</f>
        <v>23306975.886727259</v>
      </c>
      <c r="O4182" s="54">
        <f t="shared" si="196"/>
        <v>23306975.886727259</v>
      </c>
      <c r="P4182" s="103">
        <f t="shared" si="197"/>
        <v>1.5510177904693302E-4</v>
      </c>
      <c r="Q4182" s="6">
        <v>698</v>
      </c>
      <c r="R4182" s="6"/>
      <c r="S4182" s="6" t="s">
        <v>11</v>
      </c>
      <c r="T4182" s="75"/>
    </row>
    <row r="4183" spans="1:20" s="47" customFormat="1" ht="14" x14ac:dyDescent="0.15">
      <c r="A4183" s="8" t="s">
        <v>415</v>
      </c>
      <c r="B4183" s="114" t="s">
        <v>416</v>
      </c>
      <c r="C4183" s="40" t="s">
        <v>65</v>
      </c>
      <c r="D4183" s="6" t="s">
        <v>144</v>
      </c>
      <c r="E4183" s="7" t="s">
        <v>145</v>
      </c>
      <c r="F4183" s="6" t="s">
        <v>3083</v>
      </c>
      <c r="G4183" s="6" t="s">
        <v>5224</v>
      </c>
      <c r="H4183" s="6" t="s">
        <v>38</v>
      </c>
      <c r="I4183" s="8" t="s">
        <v>39</v>
      </c>
      <c r="J4183" s="15" t="s">
        <v>7586</v>
      </c>
      <c r="K4183" s="7" t="s">
        <v>2055</v>
      </c>
      <c r="L4183" s="19">
        <v>12178633</v>
      </c>
      <c r="M4183" s="19">
        <f t="shared" si="198"/>
        <v>12178633</v>
      </c>
      <c r="N4183" s="11">
        <f>M4183*(1+VOTOS!$P$3%)^Q4183</f>
        <v>12957667.234730626</v>
      </c>
      <c r="O4183" s="54">
        <f t="shared" si="196"/>
        <v>12957667.234730626</v>
      </c>
      <c r="P4183" s="103">
        <f t="shared" si="197"/>
        <v>8.6229858827347039E-5</v>
      </c>
      <c r="Q4183" s="6">
        <v>514</v>
      </c>
      <c r="R4183" s="6"/>
      <c r="S4183" s="6" t="s">
        <v>11</v>
      </c>
      <c r="T4183" s="75"/>
    </row>
    <row r="4184" spans="1:20" s="47" customFormat="1" ht="14" x14ac:dyDescent="0.15">
      <c r="A4184" s="8" t="s">
        <v>415</v>
      </c>
      <c r="B4184" s="114" t="s">
        <v>416</v>
      </c>
      <c r="C4184" s="40" t="s">
        <v>65</v>
      </c>
      <c r="D4184" s="6" t="s">
        <v>144</v>
      </c>
      <c r="E4184" s="7" t="s">
        <v>145</v>
      </c>
      <c r="F4184" s="6" t="s">
        <v>3083</v>
      </c>
      <c r="G4184" s="6" t="s">
        <v>5224</v>
      </c>
      <c r="H4184" s="6" t="s">
        <v>38</v>
      </c>
      <c r="I4184" s="8" t="s">
        <v>39</v>
      </c>
      <c r="J4184" s="15" t="s">
        <v>7586</v>
      </c>
      <c r="K4184" s="7" t="s">
        <v>4533</v>
      </c>
      <c r="L4184" s="19">
        <v>11420399</v>
      </c>
      <c r="M4184" s="19">
        <f t="shared" si="198"/>
        <v>11420399</v>
      </c>
      <c r="N4184" s="11">
        <f>M4184*(1+VOTOS!$P$3%)^Q4184</f>
        <v>12019723.803632347</v>
      </c>
      <c r="O4184" s="54">
        <f t="shared" si="196"/>
        <v>12019723.803632347</v>
      </c>
      <c r="P4184" s="103">
        <f t="shared" si="197"/>
        <v>7.9988092606119991E-5</v>
      </c>
      <c r="Q4184" s="6">
        <v>424</v>
      </c>
      <c r="R4184" s="6"/>
      <c r="S4184" s="6" t="s">
        <v>11</v>
      </c>
      <c r="T4184" s="75"/>
    </row>
    <row r="4185" spans="1:20" s="47" customFormat="1" ht="14" x14ac:dyDescent="0.15">
      <c r="A4185" s="8" t="s">
        <v>415</v>
      </c>
      <c r="B4185" s="114" t="s">
        <v>416</v>
      </c>
      <c r="C4185" s="40" t="s">
        <v>65</v>
      </c>
      <c r="D4185" s="6" t="s">
        <v>144</v>
      </c>
      <c r="E4185" s="7" t="s">
        <v>145</v>
      </c>
      <c r="F4185" s="6" t="s">
        <v>3083</v>
      </c>
      <c r="G4185" s="6" t="s">
        <v>5224</v>
      </c>
      <c r="H4185" s="6" t="s">
        <v>38</v>
      </c>
      <c r="I4185" s="8" t="s">
        <v>39</v>
      </c>
      <c r="J4185" s="15" t="s">
        <v>7586</v>
      </c>
      <c r="K4185" s="7" t="s">
        <v>4532</v>
      </c>
      <c r="L4185" s="19">
        <v>11285146</v>
      </c>
      <c r="M4185" s="19">
        <f t="shared" si="198"/>
        <v>11285146</v>
      </c>
      <c r="N4185" s="11">
        <f>M4185*(1+VOTOS!$P$3%)^Q4185</f>
        <v>11980982.884164048</v>
      </c>
      <c r="O4185" s="54">
        <f t="shared" si="196"/>
        <v>11980982.884164048</v>
      </c>
      <c r="P4185" s="103">
        <f t="shared" si="197"/>
        <v>7.9730282002090974E-5</v>
      </c>
      <c r="Q4185" s="6">
        <v>496</v>
      </c>
      <c r="R4185" s="6"/>
      <c r="S4185" s="6" t="s">
        <v>11</v>
      </c>
      <c r="T4185" s="75"/>
    </row>
    <row r="4186" spans="1:20" s="47" customFormat="1" ht="14" x14ac:dyDescent="0.15">
      <c r="A4186" s="8" t="s">
        <v>415</v>
      </c>
      <c r="B4186" s="114" t="s">
        <v>416</v>
      </c>
      <c r="C4186" s="40" t="s">
        <v>65</v>
      </c>
      <c r="D4186" s="6" t="s">
        <v>144</v>
      </c>
      <c r="E4186" s="7" t="s">
        <v>145</v>
      </c>
      <c r="F4186" s="6" t="s">
        <v>3083</v>
      </c>
      <c r="G4186" s="6" t="s">
        <v>5224</v>
      </c>
      <c r="H4186" s="6" t="s">
        <v>38</v>
      </c>
      <c r="I4186" s="8" t="s">
        <v>39</v>
      </c>
      <c r="J4186" s="15" t="s">
        <v>7586</v>
      </c>
      <c r="K4186" s="7" t="s">
        <v>3085</v>
      </c>
      <c r="L4186" s="19">
        <v>9459448</v>
      </c>
      <c r="M4186" s="19">
        <f t="shared" si="198"/>
        <v>9459448</v>
      </c>
      <c r="N4186" s="11">
        <f>M4186*(1+VOTOS!$P$3%)^Q4186</f>
        <v>9633334.2883851174</v>
      </c>
      <c r="O4186" s="54">
        <f t="shared" si="196"/>
        <v>9633334.2883851174</v>
      </c>
      <c r="P4186" s="103">
        <f t="shared" si="197"/>
        <v>6.410729961467167E-5</v>
      </c>
      <c r="Q4186" s="6">
        <v>151</v>
      </c>
      <c r="R4186" s="6"/>
      <c r="S4186" s="6" t="s">
        <v>11</v>
      </c>
      <c r="T4186" s="75"/>
    </row>
    <row r="4187" spans="1:20" s="47" customFormat="1" ht="14" x14ac:dyDescent="0.15">
      <c r="A4187" s="8" t="s">
        <v>415</v>
      </c>
      <c r="B4187" s="114" t="s">
        <v>416</v>
      </c>
      <c r="C4187" s="40" t="s">
        <v>65</v>
      </c>
      <c r="D4187" s="6" t="s">
        <v>144</v>
      </c>
      <c r="E4187" s="7" t="s">
        <v>145</v>
      </c>
      <c r="F4187" s="6" t="s">
        <v>3083</v>
      </c>
      <c r="G4187" s="6" t="s">
        <v>5224</v>
      </c>
      <c r="H4187" s="6" t="s">
        <v>38</v>
      </c>
      <c r="I4187" s="8" t="s">
        <v>39</v>
      </c>
      <c r="J4187" s="15" t="s">
        <v>7586</v>
      </c>
      <c r="K4187" s="7" t="s">
        <v>3084</v>
      </c>
      <c r="L4187" s="19">
        <v>9208124</v>
      </c>
      <c r="M4187" s="19">
        <f t="shared" si="198"/>
        <v>9208124</v>
      </c>
      <c r="N4187" s="11">
        <f>M4187*(1+VOTOS!$P$3%)^Q4187</f>
        <v>9377390.3784768321</v>
      </c>
      <c r="O4187" s="54">
        <f t="shared" si="196"/>
        <v>9377390.3784768321</v>
      </c>
      <c r="P4187" s="103">
        <f t="shared" si="197"/>
        <v>6.2404060380378317E-5</v>
      </c>
      <c r="Q4187" s="6">
        <v>151</v>
      </c>
      <c r="R4187" s="6"/>
      <c r="S4187" s="6" t="s">
        <v>11</v>
      </c>
      <c r="T4187" s="75"/>
    </row>
    <row r="4188" spans="1:20" s="47" customFormat="1" ht="14" x14ac:dyDescent="0.15">
      <c r="A4188" s="8" t="s">
        <v>415</v>
      </c>
      <c r="B4188" s="114" t="s">
        <v>416</v>
      </c>
      <c r="C4188" s="40" t="s">
        <v>65</v>
      </c>
      <c r="D4188" s="6" t="s">
        <v>144</v>
      </c>
      <c r="E4188" s="7" t="s">
        <v>145</v>
      </c>
      <c r="F4188" s="6" t="s">
        <v>3083</v>
      </c>
      <c r="G4188" s="6" t="s">
        <v>5224</v>
      </c>
      <c r="H4188" s="6" t="s">
        <v>38</v>
      </c>
      <c r="I4188" s="8" t="s">
        <v>39</v>
      </c>
      <c r="J4188" s="15" t="s">
        <v>7586</v>
      </c>
      <c r="K4188" s="7" t="s">
        <v>1411</v>
      </c>
      <c r="L4188" s="19">
        <v>7656695</v>
      </c>
      <c r="M4188" s="19">
        <f t="shared" si="198"/>
        <v>7656695</v>
      </c>
      <c r="N4188" s="11">
        <f>M4188*(1+VOTOS!$P$3%)^Q4188</f>
        <v>8273237.6926664421</v>
      </c>
      <c r="O4188" s="54">
        <f t="shared" si="196"/>
        <v>8273237.6926664421</v>
      </c>
      <c r="P4188" s="103">
        <f t="shared" si="197"/>
        <v>5.5056215394355614E-5</v>
      </c>
      <c r="Q4188" s="6">
        <v>642</v>
      </c>
      <c r="R4188" s="6"/>
      <c r="S4188" s="6" t="s">
        <v>11</v>
      </c>
      <c r="T4188" s="75"/>
    </row>
    <row r="4189" spans="1:20" s="47" customFormat="1" ht="14" x14ac:dyDescent="0.15">
      <c r="A4189" s="8" t="s">
        <v>415</v>
      </c>
      <c r="B4189" s="114" t="s">
        <v>416</v>
      </c>
      <c r="C4189" s="40" t="s">
        <v>65</v>
      </c>
      <c r="D4189" s="6" t="s">
        <v>144</v>
      </c>
      <c r="E4189" s="7" t="s">
        <v>145</v>
      </c>
      <c r="F4189" s="6" t="s">
        <v>3083</v>
      </c>
      <c r="G4189" s="6" t="s">
        <v>5224</v>
      </c>
      <c r="H4189" s="6" t="s">
        <v>38</v>
      </c>
      <c r="I4189" s="8" t="s">
        <v>39</v>
      </c>
      <c r="J4189" s="15" t="s">
        <v>7586</v>
      </c>
      <c r="K4189" s="7" t="s">
        <v>3304</v>
      </c>
      <c r="L4189" s="19">
        <v>4735288</v>
      </c>
      <c r="M4189" s="19">
        <f t="shared" si="198"/>
        <v>4735288</v>
      </c>
      <c r="N4189" s="11">
        <f>M4189*(1+VOTOS!$P$3%)^Q4189</f>
        <v>5072953.5670312317</v>
      </c>
      <c r="O4189" s="54">
        <f t="shared" si="196"/>
        <v>5072953.5670312317</v>
      </c>
      <c r="P4189" s="103">
        <f t="shared" si="197"/>
        <v>3.375916837486864E-5</v>
      </c>
      <c r="Q4189" s="6">
        <v>571</v>
      </c>
      <c r="R4189" s="6"/>
      <c r="S4189" s="6" t="s">
        <v>11</v>
      </c>
      <c r="T4189" s="75"/>
    </row>
    <row r="4190" spans="1:20" s="47" customFormat="1" ht="14" x14ac:dyDescent="0.15">
      <c r="A4190" s="8" t="s">
        <v>415</v>
      </c>
      <c r="B4190" s="114" t="s">
        <v>416</v>
      </c>
      <c r="C4190" s="40" t="s">
        <v>65</v>
      </c>
      <c r="D4190" s="6" t="s">
        <v>144</v>
      </c>
      <c r="E4190" s="7" t="s">
        <v>145</v>
      </c>
      <c r="F4190" s="6" t="s">
        <v>3083</v>
      </c>
      <c r="G4190" s="6" t="s">
        <v>5224</v>
      </c>
      <c r="H4190" s="6" t="s">
        <v>38</v>
      </c>
      <c r="I4190" s="8" t="s">
        <v>39</v>
      </c>
      <c r="J4190" s="15" t="s">
        <v>7586</v>
      </c>
      <c r="K4190" s="7" t="s">
        <v>3018</v>
      </c>
      <c r="L4190" s="19">
        <v>4445375</v>
      </c>
      <c r="M4190" s="19">
        <f t="shared" si="198"/>
        <v>4445375</v>
      </c>
      <c r="N4190" s="11">
        <f>M4190*(1+VOTOS!$P$3%)^Q4190</f>
        <v>4745736.1862133127</v>
      </c>
      <c r="O4190" s="54">
        <f t="shared" si="196"/>
        <v>4745736.1862133127</v>
      </c>
      <c r="P4190" s="103">
        <f t="shared" si="197"/>
        <v>3.158162298474194E-5</v>
      </c>
      <c r="Q4190" s="6">
        <v>542</v>
      </c>
      <c r="R4190" s="6"/>
      <c r="S4190" s="6" t="s">
        <v>11</v>
      </c>
      <c r="T4190" s="75"/>
    </row>
    <row r="4191" spans="1:20" s="47" customFormat="1" ht="14" x14ac:dyDescent="0.15">
      <c r="A4191" s="8" t="s">
        <v>415</v>
      </c>
      <c r="B4191" s="114" t="s">
        <v>416</v>
      </c>
      <c r="C4191" s="40" t="s">
        <v>65</v>
      </c>
      <c r="D4191" s="6" t="s">
        <v>144</v>
      </c>
      <c r="E4191" s="7" t="s">
        <v>145</v>
      </c>
      <c r="F4191" s="6" t="s">
        <v>3083</v>
      </c>
      <c r="G4191" s="6" t="s">
        <v>5224</v>
      </c>
      <c r="H4191" s="6" t="s">
        <v>38</v>
      </c>
      <c r="I4191" s="8" t="s">
        <v>39</v>
      </c>
      <c r="J4191" s="15" t="s">
        <v>7586</v>
      </c>
      <c r="K4191" s="7" t="s">
        <v>3294</v>
      </c>
      <c r="L4191" s="19">
        <v>4386992</v>
      </c>
      <c r="M4191" s="19">
        <f t="shared" si="198"/>
        <v>4386992</v>
      </c>
      <c r="N4191" s="11">
        <f>M4191*(1+VOTOS!$P$3%)^Q4191</f>
        <v>4707765.1194401961</v>
      </c>
      <c r="O4191" s="54">
        <f t="shared" si="196"/>
        <v>4707765.1194401961</v>
      </c>
      <c r="P4191" s="103">
        <f t="shared" si="197"/>
        <v>3.1328935547408032E-5</v>
      </c>
      <c r="Q4191" s="6">
        <v>585</v>
      </c>
      <c r="R4191" s="6"/>
      <c r="S4191" s="6" t="s">
        <v>11</v>
      </c>
      <c r="T4191" s="75"/>
    </row>
    <row r="4192" spans="1:20" s="47" customFormat="1" ht="14" x14ac:dyDescent="0.15">
      <c r="A4192" s="8" t="s">
        <v>415</v>
      </c>
      <c r="B4192" s="114" t="s">
        <v>416</v>
      </c>
      <c r="C4192" s="40" t="s">
        <v>65</v>
      </c>
      <c r="D4192" s="6" t="s">
        <v>144</v>
      </c>
      <c r="E4192" s="7" t="s">
        <v>145</v>
      </c>
      <c r="F4192" s="6" t="s">
        <v>3083</v>
      </c>
      <c r="G4192" s="6" t="s">
        <v>5224</v>
      </c>
      <c r="H4192" s="6" t="s">
        <v>38</v>
      </c>
      <c r="I4192" s="8" t="s">
        <v>39</v>
      </c>
      <c r="J4192" s="15" t="s">
        <v>7586</v>
      </c>
      <c r="K4192" s="7" t="s">
        <v>2074</v>
      </c>
      <c r="L4192" s="19">
        <v>4168592</v>
      </c>
      <c r="M4192" s="19">
        <f t="shared" si="198"/>
        <v>4168592</v>
      </c>
      <c r="N4192" s="11">
        <f>M4192*(1+VOTOS!$P$3%)^Q4192</f>
        <v>4485824.6906960998</v>
      </c>
      <c r="O4192" s="54">
        <f t="shared" si="196"/>
        <v>4485824.6906960998</v>
      </c>
      <c r="P4192" s="103">
        <f t="shared" si="197"/>
        <v>2.9851980514376417E-5</v>
      </c>
      <c r="Q4192" s="6">
        <v>608</v>
      </c>
      <c r="R4192" s="6"/>
      <c r="S4192" s="6" t="s">
        <v>11</v>
      </c>
      <c r="T4192" s="75"/>
    </row>
    <row r="4193" spans="1:20" s="47" customFormat="1" ht="14" x14ac:dyDescent="0.15">
      <c r="A4193" s="8" t="s">
        <v>415</v>
      </c>
      <c r="B4193" s="114" t="s">
        <v>416</v>
      </c>
      <c r="C4193" s="40" t="s">
        <v>65</v>
      </c>
      <c r="D4193" s="6" t="s">
        <v>144</v>
      </c>
      <c r="E4193" s="7" t="s">
        <v>145</v>
      </c>
      <c r="F4193" s="6" t="s">
        <v>3083</v>
      </c>
      <c r="G4193" s="6" t="s">
        <v>5224</v>
      </c>
      <c r="H4193" s="6" t="s">
        <v>38</v>
      </c>
      <c r="I4193" s="8" t="s">
        <v>39</v>
      </c>
      <c r="J4193" s="15" t="s">
        <v>7586</v>
      </c>
      <c r="K4193" s="7" t="s">
        <v>4531</v>
      </c>
      <c r="L4193" s="19">
        <v>2889832</v>
      </c>
      <c r="M4193" s="19">
        <f t="shared" si="198"/>
        <v>2889832</v>
      </c>
      <c r="N4193" s="11">
        <f>M4193*(1+VOTOS!$P$3%)^Q4193</f>
        <v>3069498.4619287127</v>
      </c>
      <c r="O4193" s="54">
        <f t="shared" si="196"/>
        <v>3069498.4619287127</v>
      </c>
      <c r="P4193" s="103">
        <f t="shared" si="197"/>
        <v>2.0426702912499528E-5</v>
      </c>
      <c r="Q4193" s="6">
        <v>500</v>
      </c>
      <c r="R4193" s="6"/>
      <c r="S4193" s="6" t="s">
        <v>11</v>
      </c>
      <c r="T4193" s="75"/>
    </row>
    <row r="4194" spans="1:20" s="47" customFormat="1" ht="14" x14ac:dyDescent="0.15">
      <c r="A4194" s="8" t="s">
        <v>415</v>
      </c>
      <c r="B4194" s="114" t="s">
        <v>416</v>
      </c>
      <c r="C4194" s="40" t="s">
        <v>65</v>
      </c>
      <c r="D4194" s="6" t="s">
        <v>144</v>
      </c>
      <c r="E4194" s="7" t="s">
        <v>145</v>
      </c>
      <c r="F4194" s="6" t="s">
        <v>3083</v>
      </c>
      <c r="G4194" s="6" t="s">
        <v>5224</v>
      </c>
      <c r="H4194" s="6" t="s">
        <v>38</v>
      </c>
      <c r="I4194" s="8" t="s">
        <v>39</v>
      </c>
      <c r="J4194" s="15" t="s">
        <v>7586</v>
      </c>
      <c r="K4194" s="7" t="s">
        <v>3299</v>
      </c>
      <c r="L4194" s="19">
        <v>2863638</v>
      </c>
      <c r="M4194" s="19">
        <f t="shared" si="198"/>
        <v>2863638</v>
      </c>
      <c r="N4194" s="11">
        <f>M4194*(1+VOTOS!$P$3%)^Q4194</f>
        <v>3088633.8472970827</v>
      </c>
      <c r="O4194" s="54">
        <f t="shared" si="196"/>
        <v>3088633.8472970827</v>
      </c>
      <c r="P4194" s="103">
        <f t="shared" si="197"/>
        <v>2.0554043856593135E-5</v>
      </c>
      <c r="Q4194" s="6">
        <v>627</v>
      </c>
      <c r="R4194" s="6"/>
      <c r="S4194" s="6" t="s">
        <v>11</v>
      </c>
      <c r="T4194" s="75"/>
    </row>
    <row r="4195" spans="1:20" s="47" customFormat="1" ht="14" x14ac:dyDescent="0.15">
      <c r="A4195" s="8" t="s">
        <v>415</v>
      </c>
      <c r="B4195" s="114" t="s">
        <v>416</v>
      </c>
      <c r="C4195" s="40" t="s">
        <v>65</v>
      </c>
      <c r="D4195" s="6" t="s">
        <v>144</v>
      </c>
      <c r="E4195" s="7" t="s">
        <v>145</v>
      </c>
      <c r="F4195" s="6" t="s">
        <v>3083</v>
      </c>
      <c r="G4195" s="6" t="s">
        <v>5224</v>
      </c>
      <c r="H4195" s="6" t="s">
        <v>38</v>
      </c>
      <c r="I4195" s="8" t="s">
        <v>39</v>
      </c>
      <c r="J4195" s="15" t="s">
        <v>7586</v>
      </c>
      <c r="K4195" s="7" t="s">
        <v>4331</v>
      </c>
      <c r="L4195" s="19">
        <v>1732683</v>
      </c>
      <c r="M4195" s="19">
        <f t="shared" si="198"/>
        <v>1732683</v>
      </c>
      <c r="N4195" s="11">
        <f>M4195*(1+VOTOS!$P$3%)^Q4195</f>
        <v>1856237.7632330654</v>
      </c>
      <c r="O4195" s="54">
        <f t="shared" si="196"/>
        <v>1856237.7632330654</v>
      </c>
      <c r="P4195" s="103">
        <f t="shared" si="197"/>
        <v>1.2352772869838648E-5</v>
      </c>
      <c r="Q4195" s="6">
        <v>571</v>
      </c>
      <c r="R4195" s="6"/>
      <c r="S4195" s="6" t="s">
        <v>11</v>
      </c>
      <c r="T4195" s="75"/>
    </row>
    <row r="4196" spans="1:20" s="47" customFormat="1" ht="14" x14ac:dyDescent="0.15">
      <c r="A4196" s="8" t="s">
        <v>415</v>
      </c>
      <c r="B4196" s="114" t="s">
        <v>416</v>
      </c>
      <c r="C4196" s="40" t="s">
        <v>65</v>
      </c>
      <c r="D4196" s="6" t="s">
        <v>144</v>
      </c>
      <c r="E4196" s="7" t="s">
        <v>145</v>
      </c>
      <c r="F4196" s="6" t="s">
        <v>3083</v>
      </c>
      <c r="G4196" s="6" t="s">
        <v>5224</v>
      </c>
      <c r="H4196" s="6" t="s">
        <v>38</v>
      </c>
      <c r="I4196" s="8" t="s">
        <v>39</v>
      </c>
      <c r="J4196" s="15" t="s">
        <v>7586</v>
      </c>
      <c r="K4196" s="7" t="s">
        <v>4335</v>
      </c>
      <c r="L4196" s="19">
        <v>1666152</v>
      </c>
      <c r="M4196" s="19">
        <f t="shared" si="198"/>
        <v>1666152</v>
      </c>
      <c r="N4196" s="11">
        <f>M4196*(1+VOTOS!$P$3%)^Q4196</f>
        <v>1778729.0921759543</v>
      </c>
      <c r="O4196" s="54">
        <f t="shared" si="196"/>
        <v>1778729.0921759543</v>
      </c>
      <c r="P4196" s="103">
        <f t="shared" si="197"/>
        <v>1.1836973101093553E-5</v>
      </c>
      <c r="Q4196" s="6">
        <v>542</v>
      </c>
      <c r="R4196" s="6"/>
      <c r="S4196" s="6" t="s">
        <v>11</v>
      </c>
      <c r="T4196" s="75"/>
    </row>
    <row r="4197" spans="1:20" s="47" customFormat="1" ht="14" x14ac:dyDescent="0.15">
      <c r="A4197" s="8" t="s">
        <v>415</v>
      </c>
      <c r="B4197" s="114" t="s">
        <v>416</v>
      </c>
      <c r="C4197" s="40" t="s">
        <v>65</v>
      </c>
      <c r="D4197" s="6" t="s">
        <v>592</v>
      </c>
      <c r="E4197" s="7" t="s">
        <v>593</v>
      </c>
      <c r="F4197" s="6" t="s">
        <v>3086</v>
      </c>
      <c r="G4197" s="6" t="s">
        <v>4936</v>
      </c>
      <c r="H4197" s="6" t="s">
        <v>38</v>
      </c>
      <c r="I4197" s="8" t="s">
        <v>39</v>
      </c>
      <c r="J4197" s="15" t="s">
        <v>7586</v>
      </c>
      <c r="K4197" s="7" t="s">
        <v>3089</v>
      </c>
      <c r="L4197" s="19">
        <v>4695043</v>
      </c>
      <c r="M4197" s="19">
        <f t="shared" si="198"/>
        <v>4695043</v>
      </c>
      <c r="N4197" s="11">
        <f>M4197*(1+VOTOS!$P$3%)^Q4197</f>
        <v>4765800.8519017985</v>
      </c>
      <c r="O4197" s="54">
        <f t="shared" si="196"/>
        <v>4765800.8519017985</v>
      </c>
      <c r="P4197" s="103">
        <f t="shared" si="197"/>
        <v>3.171514804433744E-5</v>
      </c>
      <c r="Q4197" s="48">
        <v>124</v>
      </c>
      <c r="R4197" s="48"/>
      <c r="S4197" s="48" t="s">
        <v>11</v>
      </c>
      <c r="T4197" s="75"/>
    </row>
    <row r="4198" spans="1:20" s="47" customFormat="1" ht="14" x14ac:dyDescent="0.15">
      <c r="A4198" s="8" t="s">
        <v>415</v>
      </c>
      <c r="B4198" s="114" t="s">
        <v>416</v>
      </c>
      <c r="C4198" s="40" t="s">
        <v>65</v>
      </c>
      <c r="D4198" s="6" t="s">
        <v>592</v>
      </c>
      <c r="E4198" s="7" t="s">
        <v>593</v>
      </c>
      <c r="F4198" s="6" t="s">
        <v>3086</v>
      </c>
      <c r="G4198" s="6" t="s">
        <v>4936</v>
      </c>
      <c r="H4198" s="6" t="s">
        <v>38</v>
      </c>
      <c r="I4198" s="8" t="s">
        <v>39</v>
      </c>
      <c r="J4198" s="15" t="s">
        <v>7586</v>
      </c>
      <c r="K4198" s="7" t="s">
        <v>3093</v>
      </c>
      <c r="L4198" s="19">
        <v>4611044</v>
      </c>
      <c r="M4198" s="19">
        <f t="shared" si="198"/>
        <v>4611044</v>
      </c>
      <c r="N4198" s="11">
        <f>M4198*(1+VOTOS!$P$3%)^Q4198</f>
        <v>4648462.9397613695</v>
      </c>
      <c r="O4198" s="54">
        <f t="shared" si="196"/>
        <v>4648462.9397613695</v>
      </c>
      <c r="P4198" s="103">
        <f t="shared" si="197"/>
        <v>3.0934295178179146E-5</v>
      </c>
      <c r="Q4198" s="48">
        <v>67</v>
      </c>
      <c r="R4198" s="48"/>
      <c r="S4198" s="48" t="s">
        <v>11</v>
      </c>
      <c r="T4198" s="75"/>
    </row>
    <row r="4199" spans="1:20" s="47" customFormat="1" ht="14" x14ac:dyDescent="0.15">
      <c r="A4199" s="8" t="s">
        <v>415</v>
      </c>
      <c r="B4199" s="114" t="s">
        <v>416</v>
      </c>
      <c r="C4199" s="40" t="s">
        <v>65</v>
      </c>
      <c r="D4199" s="6" t="s">
        <v>592</v>
      </c>
      <c r="E4199" s="7" t="s">
        <v>593</v>
      </c>
      <c r="F4199" s="6" t="s">
        <v>3086</v>
      </c>
      <c r="G4199" s="6" t="s">
        <v>4936</v>
      </c>
      <c r="H4199" s="6" t="s">
        <v>38</v>
      </c>
      <c r="I4199" s="8" t="s">
        <v>39</v>
      </c>
      <c r="J4199" s="15" t="s">
        <v>7586</v>
      </c>
      <c r="K4199" s="7" t="s">
        <v>3092</v>
      </c>
      <c r="L4199" s="19">
        <v>3010107</v>
      </c>
      <c r="M4199" s="19">
        <f t="shared" si="198"/>
        <v>3010107</v>
      </c>
      <c r="N4199" s="11">
        <f>M4199*(1+VOTOS!$P$3%)^Q4199</f>
        <v>3034534.2257016585</v>
      </c>
      <c r="O4199" s="54">
        <f t="shared" si="196"/>
        <v>3034534.2257016585</v>
      </c>
      <c r="P4199" s="103">
        <f t="shared" si="197"/>
        <v>2.0194025139622026E-5</v>
      </c>
      <c r="Q4199" s="6">
        <v>67</v>
      </c>
      <c r="R4199" s="6"/>
      <c r="S4199" s="6" t="s">
        <v>11</v>
      </c>
      <c r="T4199" s="75"/>
    </row>
    <row r="4200" spans="1:20" s="47" customFormat="1" ht="14" x14ac:dyDescent="0.15">
      <c r="A4200" s="8" t="s">
        <v>415</v>
      </c>
      <c r="B4200" s="114" t="s">
        <v>416</v>
      </c>
      <c r="C4200" s="40" t="s">
        <v>65</v>
      </c>
      <c r="D4200" s="6" t="s">
        <v>592</v>
      </c>
      <c r="E4200" s="7" t="s">
        <v>593</v>
      </c>
      <c r="F4200" s="6" t="s">
        <v>3086</v>
      </c>
      <c r="G4200" s="6" t="s">
        <v>4936</v>
      </c>
      <c r="H4200" s="6" t="s">
        <v>38</v>
      </c>
      <c r="I4200" s="8" t="s">
        <v>39</v>
      </c>
      <c r="J4200" s="15" t="s">
        <v>7586</v>
      </c>
      <c r="K4200" s="7" t="s">
        <v>3087</v>
      </c>
      <c r="L4200" s="19">
        <v>307098</v>
      </c>
      <c r="M4200" s="19">
        <f t="shared" si="198"/>
        <v>307098</v>
      </c>
      <c r="N4200" s="11">
        <f>M4200*(1+VOTOS!$P$3%)^Q4200</f>
        <v>311125.11498005659</v>
      </c>
      <c r="O4200" s="54">
        <f t="shared" si="196"/>
        <v>311125.11498005659</v>
      </c>
      <c r="P4200" s="103">
        <f t="shared" si="197"/>
        <v>2.0704556041124574E-6</v>
      </c>
      <c r="Q4200" s="6">
        <v>108</v>
      </c>
      <c r="R4200" s="6"/>
      <c r="S4200" s="6" t="s">
        <v>11</v>
      </c>
      <c r="T4200" s="75"/>
    </row>
    <row r="4201" spans="1:20" s="47" customFormat="1" ht="14" x14ac:dyDescent="0.15">
      <c r="A4201" s="8" t="s">
        <v>415</v>
      </c>
      <c r="B4201" s="114" t="s">
        <v>416</v>
      </c>
      <c r="C4201" s="40" t="s">
        <v>65</v>
      </c>
      <c r="D4201" s="6" t="s">
        <v>592</v>
      </c>
      <c r="E4201" s="7" t="s">
        <v>593</v>
      </c>
      <c r="F4201" s="6" t="s">
        <v>3086</v>
      </c>
      <c r="G4201" s="6" t="s">
        <v>4936</v>
      </c>
      <c r="H4201" s="6" t="s">
        <v>38</v>
      </c>
      <c r="I4201" s="8" t="s">
        <v>39</v>
      </c>
      <c r="J4201" s="15" t="s">
        <v>7586</v>
      </c>
      <c r="K4201" s="7" t="s">
        <v>3090</v>
      </c>
      <c r="L4201" s="19">
        <v>293186</v>
      </c>
      <c r="M4201" s="19">
        <f t="shared" si="198"/>
        <v>293186</v>
      </c>
      <c r="N4201" s="11">
        <f>M4201*(1+VOTOS!$P$3%)^Q4201</f>
        <v>295779.22910607001</v>
      </c>
      <c r="O4201" s="54">
        <f t="shared" si="196"/>
        <v>295779.22910607001</v>
      </c>
      <c r="P4201" s="103">
        <f t="shared" si="197"/>
        <v>1.9683327799556792E-6</v>
      </c>
      <c r="Q4201" s="6">
        <v>73</v>
      </c>
      <c r="R4201" s="6"/>
      <c r="S4201" s="6" t="s">
        <v>11</v>
      </c>
      <c r="T4201" s="75"/>
    </row>
    <row r="4202" spans="1:20" s="47" customFormat="1" ht="14" x14ac:dyDescent="0.15">
      <c r="A4202" s="8" t="s">
        <v>415</v>
      </c>
      <c r="B4202" s="114" t="s">
        <v>416</v>
      </c>
      <c r="C4202" s="40" t="s">
        <v>65</v>
      </c>
      <c r="D4202" s="6" t="s">
        <v>592</v>
      </c>
      <c r="E4202" s="7" t="s">
        <v>593</v>
      </c>
      <c r="F4202" s="6" t="s">
        <v>3086</v>
      </c>
      <c r="G4202" s="6" t="s">
        <v>4936</v>
      </c>
      <c r="H4202" s="6" t="s">
        <v>38</v>
      </c>
      <c r="I4202" s="8" t="s">
        <v>39</v>
      </c>
      <c r="J4202" s="15" t="s">
        <v>7586</v>
      </c>
      <c r="K4202" s="7" t="s">
        <v>3091</v>
      </c>
      <c r="L4202" s="19">
        <v>46981</v>
      </c>
      <c r="M4202" s="19">
        <f t="shared" si="198"/>
        <v>46981</v>
      </c>
      <c r="N4202" s="11">
        <f>M4202*(1+VOTOS!$P$3%)^Q4202</f>
        <v>47236.726211173271</v>
      </c>
      <c r="O4202" s="54">
        <f t="shared" si="196"/>
        <v>47236.726211173271</v>
      </c>
      <c r="P4202" s="103">
        <f t="shared" si="197"/>
        <v>3.1434795776650394E-7</v>
      </c>
      <c r="Q4202" s="6">
        <v>45</v>
      </c>
      <c r="R4202" s="6"/>
      <c r="S4202" s="6" t="s">
        <v>11</v>
      </c>
      <c r="T4202" s="75"/>
    </row>
    <row r="4203" spans="1:20" s="47" customFormat="1" ht="14" x14ac:dyDescent="0.15">
      <c r="A4203" s="8" t="s">
        <v>415</v>
      </c>
      <c r="B4203" s="114" t="s">
        <v>416</v>
      </c>
      <c r="C4203" s="40" t="s">
        <v>65</v>
      </c>
      <c r="D4203" s="6" t="s">
        <v>592</v>
      </c>
      <c r="E4203" s="7" t="s">
        <v>593</v>
      </c>
      <c r="F4203" s="6" t="s">
        <v>3086</v>
      </c>
      <c r="G4203" s="6" t="s">
        <v>4936</v>
      </c>
      <c r="H4203" s="6" t="s">
        <v>38</v>
      </c>
      <c r="I4203" s="8" t="s">
        <v>39</v>
      </c>
      <c r="J4203" s="15" t="s">
        <v>7586</v>
      </c>
      <c r="K4203" s="7" t="s">
        <v>3094</v>
      </c>
      <c r="L4203" s="19">
        <v>2184695</v>
      </c>
      <c r="M4203" s="19">
        <f t="shared" si="198"/>
        <v>2184695</v>
      </c>
      <c r="N4203" s="11">
        <f>M4203*(1+VOTOS!$P$3%)^Q4203</f>
        <v>2212009.2998999464</v>
      </c>
      <c r="O4203" s="54">
        <f t="shared" si="196"/>
        <v>2212009.2998999464</v>
      </c>
      <c r="P4203" s="103">
        <f t="shared" si="197"/>
        <v>1.4720338638107989E-5</v>
      </c>
      <c r="Q4203" s="6">
        <v>103</v>
      </c>
      <c r="R4203" s="6"/>
      <c r="S4203" s="6" t="s">
        <v>11</v>
      </c>
      <c r="T4203" s="75"/>
    </row>
    <row r="4204" spans="1:20" s="47" customFormat="1" ht="14" x14ac:dyDescent="0.15">
      <c r="A4204" s="8" t="s">
        <v>415</v>
      </c>
      <c r="B4204" s="114" t="s">
        <v>416</v>
      </c>
      <c r="C4204" s="40" t="s">
        <v>65</v>
      </c>
      <c r="D4204" s="6" t="s">
        <v>592</v>
      </c>
      <c r="E4204" s="7" t="s">
        <v>593</v>
      </c>
      <c r="F4204" s="6" t="s">
        <v>3086</v>
      </c>
      <c r="G4204" s="6" t="s">
        <v>4936</v>
      </c>
      <c r="H4204" s="6" t="s">
        <v>38</v>
      </c>
      <c r="I4204" s="8" t="s">
        <v>39</v>
      </c>
      <c r="J4204" s="15" t="s">
        <v>7586</v>
      </c>
      <c r="K4204" s="7" t="s">
        <v>3088</v>
      </c>
      <c r="L4204" s="19">
        <v>955392</v>
      </c>
      <c r="M4204" s="19">
        <f t="shared" si="198"/>
        <v>955392</v>
      </c>
      <c r="N4204" s="11">
        <f>M4204*(1+VOTOS!$P$3%)^Q4204</f>
        <v>966287.20152669831</v>
      </c>
      <c r="O4204" s="54">
        <f t="shared" si="196"/>
        <v>966287.20152669831</v>
      </c>
      <c r="P4204" s="103">
        <f t="shared" si="197"/>
        <v>6.4303865398694673E-6</v>
      </c>
      <c r="Q4204" s="6">
        <v>94</v>
      </c>
      <c r="R4204" s="6"/>
      <c r="S4204" s="6" t="s">
        <v>11</v>
      </c>
      <c r="T4204" s="75"/>
    </row>
    <row r="4205" spans="1:20" s="47" customFormat="1" ht="14" x14ac:dyDescent="0.15">
      <c r="A4205" s="8" t="s">
        <v>415</v>
      </c>
      <c r="B4205" s="114" t="s">
        <v>416</v>
      </c>
      <c r="C4205" s="40" t="s">
        <v>65</v>
      </c>
      <c r="D4205" s="6" t="s">
        <v>1876</v>
      </c>
      <c r="E4205" s="7" t="s">
        <v>1877</v>
      </c>
      <c r="F4205" s="6" t="s">
        <v>3095</v>
      </c>
      <c r="G4205" s="6" t="s">
        <v>4936</v>
      </c>
      <c r="H4205" s="6" t="s">
        <v>38</v>
      </c>
      <c r="I4205" s="8" t="s">
        <v>39</v>
      </c>
      <c r="J4205" s="15" t="s">
        <v>7586</v>
      </c>
      <c r="K4205" s="7" t="s">
        <v>3096</v>
      </c>
      <c r="L4205" s="19">
        <v>180948</v>
      </c>
      <c r="M4205" s="19">
        <f t="shared" si="198"/>
        <v>180948</v>
      </c>
      <c r="N4205" s="11">
        <f>M4205*(1+VOTOS!$P$3%)^Q4205</f>
        <v>181079.01571448124</v>
      </c>
      <c r="O4205" s="54">
        <f t="shared" si="196"/>
        <v>181079.01571448124</v>
      </c>
      <c r="P4205" s="103">
        <f t="shared" si="197"/>
        <v>1.2050331034742982E-6</v>
      </c>
      <c r="Q4205" s="6">
        <v>6</v>
      </c>
      <c r="R4205" s="6"/>
      <c r="S4205" s="6" t="s">
        <v>11</v>
      </c>
      <c r="T4205" s="75"/>
    </row>
    <row r="4206" spans="1:20" s="47" customFormat="1" ht="14" x14ac:dyDescent="0.15">
      <c r="A4206" s="8" t="s">
        <v>415</v>
      </c>
      <c r="B4206" s="114" t="s">
        <v>416</v>
      </c>
      <c r="C4206" s="40" t="s">
        <v>65</v>
      </c>
      <c r="D4206" s="6" t="s">
        <v>425</v>
      </c>
      <c r="E4206" s="7" t="s">
        <v>426</v>
      </c>
      <c r="F4206" s="6" t="s">
        <v>3097</v>
      </c>
      <c r="G4206" s="6" t="s">
        <v>4936</v>
      </c>
      <c r="H4206" s="6" t="s">
        <v>38</v>
      </c>
      <c r="I4206" s="8" t="s">
        <v>39</v>
      </c>
      <c r="J4206" s="15" t="s">
        <v>7586</v>
      </c>
      <c r="K4206" s="7" t="s">
        <v>3101</v>
      </c>
      <c r="L4206" s="19">
        <v>1633680</v>
      </c>
      <c r="M4206" s="19">
        <f t="shared" si="198"/>
        <v>1633680</v>
      </c>
      <c r="N4206" s="11">
        <f>M4206*(1+VOTOS!$P$3%)^Q4206</f>
        <v>1673977.8275956858</v>
      </c>
      <c r="O4206" s="54">
        <f t="shared" si="196"/>
        <v>1673977.8275956858</v>
      </c>
      <c r="P4206" s="103">
        <f t="shared" si="197"/>
        <v>1.113988105565715E-5</v>
      </c>
      <c r="Q4206" s="48">
        <v>202</v>
      </c>
      <c r="R4206" s="48"/>
      <c r="S4206" s="48" t="s">
        <v>11</v>
      </c>
      <c r="T4206" s="75"/>
    </row>
    <row r="4207" spans="1:20" s="47" customFormat="1" ht="14" x14ac:dyDescent="0.15">
      <c r="A4207" s="8" t="s">
        <v>415</v>
      </c>
      <c r="B4207" s="114" t="s">
        <v>416</v>
      </c>
      <c r="C4207" s="40" t="s">
        <v>65</v>
      </c>
      <c r="D4207" s="6" t="s">
        <v>425</v>
      </c>
      <c r="E4207" s="7" t="s">
        <v>426</v>
      </c>
      <c r="F4207" s="6" t="s">
        <v>3097</v>
      </c>
      <c r="G4207" s="6" t="s">
        <v>4936</v>
      </c>
      <c r="H4207" s="6" t="s">
        <v>38</v>
      </c>
      <c r="I4207" s="8" t="s">
        <v>39</v>
      </c>
      <c r="J4207" s="15" t="s">
        <v>7586</v>
      </c>
      <c r="K4207" s="7" t="s">
        <v>2066</v>
      </c>
      <c r="L4207" s="19">
        <v>1633680</v>
      </c>
      <c r="M4207" s="19">
        <f t="shared" si="198"/>
        <v>1633680</v>
      </c>
      <c r="N4207" s="11">
        <f>M4207*(1+VOTOS!$P$3%)^Q4207</f>
        <v>1682480.6050508053</v>
      </c>
      <c r="O4207" s="54">
        <f t="shared" si="196"/>
        <v>1682480.6050508053</v>
      </c>
      <c r="P4207" s="103">
        <f t="shared" si="197"/>
        <v>1.1196464797646612E-5</v>
      </c>
      <c r="Q4207" s="6">
        <v>244</v>
      </c>
      <c r="R4207" s="6"/>
      <c r="S4207" s="6" t="s">
        <v>11</v>
      </c>
      <c r="T4207" s="75"/>
    </row>
    <row r="4208" spans="1:20" s="47" customFormat="1" ht="14" x14ac:dyDescent="0.15">
      <c r="A4208" s="8" t="s">
        <v>415</v>
      </c>
      <c r="B4208" s="114" t="s">
        <v>416</v>
      </c>
      <c r="C4208" s="40" t="s">
        <v>65</v>
      </c>
      <c r="D4208" s="6" t="s">
        <v>425</v>
      </c>
      <c r="E4208" s="7" t="s">
        <v>426</v>
      </c>
      <c r="F4208" s="6" t="s">
        <v>3097</v>
      </c>
      <c r="G4208" s="6" t="s">
        <v>4936</v>
      </c>
      <c r="H4208" s="6" t="s">
        <v>38</v>
      </c>
      <c r="I4208" s="8" t="s">
        <v>39</v>
      </c>
      <c r="J4208" s="15" t="s">
        <v>7586</v>
      </c>
      <c r="K4208" s="7" t="s">
        <v>2044</v>
      </c>
      <c r="L4208" s="19">
        <v>1633680</v>
      </c>
      <c r="M4208" s="19">
        <f t="shared" si="198"/>
        <v>1633680</v>
      </c>
      <c r="N4208" s="11">
        <f>M4208*(1+VOTOS!$P$3%)^Q4208</f>
        <v>1668131.9536792457</v>
      </c>
      <c r="O4208" s="54">
        <f t="shared" si="196"/>
        <v>1668131.9536792457</v>
      </c>
      <c r="P4208" s="103">
        <f t="shared" si="197"/>
        <v>1.1100978306157149E-5</v>
      </c>
      <c r="Q4208" s="6">
        <v>173</v>
      </c>
      <c r="R4208" s="6"/>
      <c r="S4208" s="6" t="s">
        <v>11</v>
      </c>
      <c r="T4208" s="75"/>
    </row>
    <row r="4209" spans="1:19" s="47" customFormat="1" ht="14" x14ac:dyDescent="0.15">
      <c r="A4209" s="8" t="s">
        <v>415</v>
      </c>
      <c r="B4209" s="114" t="s">
        <v>416</v>
      </c>
      <c r="C4209" s="40" t="s">
        <v>65</v>
      </c>
      <c r="D4209" s="6" t="s">
        <v>425</v>
      </c>
      <c r="E4209" s="7" t="s">
        <v>426</v>
      </c>
      <c r="F4209" s="6" t="s">
        <v>3097</v>
      </c>
      <c r="G4209" s="6" t="s">
        <v>4936</v>
      </c>
      <c r="H4209" s="6" t="s">
        <v>38</v>
      </c>
      <c r="I4209" s="8" t="s">
        <v>39</v>
      </c>
      <c r="J4209" s="15" t="s">
        <v>7586</v>
      </c>
      <c r="K4209" s="7" t="s">
        <v>3106</v>
      </c>
      <c r="L4209" s="19">
        <v>1633680</v>
      </c>
      <c r="M4209" s="19">
        <f t="shared" si="198"/>
        <v>1633680</v>
      </c>
      <c r="N4209" s="11">
        <f>M4209*(1+VOTOS!$P$3%)^Q4209</f>
        <v>1676200.5833074304</v>
      </c>
      <c r="O4209" s="54">
        <f t="shared" si="196"/>
        <v>1676200.5833074304</v>
      </c>
      <c r="P4209" s="103">
        <f t="shared" si="197"/>
        <v>1.1154672908832519E-5</v>
      </c>
      <c r="Q4209" s="6">
        <v>213</v>
      </c>
      <c r="R4209" s="6"/>
      <c r="S4209" s="6" t="s">
        <v>11</v>
      </c>
    </row>
    <row r="4210" spans="1:19" s="47" customFormat="1" ht="14" x14ac:dyDescent="0.15">
      <c r="A4210" s="8" t="s">
        <v>415</v>
      </c>
      <c r="B4210" s="114" t="s">
        <v>416</v>
      </c>
      <c r="C4210" s="40" t="s">
        <v>65</v>
      </c>
      <c r="D4210" s="6" t="s">
        <v>425</v>
      </c>
      <c r="E4210" s="7" t="s">
        <v>426</v>
      </c>
      <c r="F4210" s="6" t="s">
        <v>3097</v>
      </c>
      <c r="G4210" s="6" t="s">
        <v>4936</v>
      </c>
      <c r="H4210" s="6" t="s">
        <v>38</v>
      </c>
      <c r="I4210" s="8" t="s">
        <v>39</v>
      </c>
      <c r="J4210" s="15" t="s">
        <v>7586</v>
      </c>
      <c r="K4210" s="7" t="s">
        <v>3107</v>
      </c>
      <c r="L4210" s="19">
        <v>1633680</v>
      </c>
      <c r="M4210" s="19">
        <f t="shared" si="198"/>
        <v>1633680</v>
      </c>
      <c r="N4210" s="11">
        <f>M4210*(1+VOTOS!$P$3%)^Q4210</f>
        <v>1679033.8142472249</v>
      </c>
      <c r="O4210" s="54">
        <f t="shared" si="196"/>
        <v>1679033.8142472249</v>
      </c>
      <c r="P4210" s="103">
        <f t="shared" si="197"/>
        <v>1.117352731368318E-5</v>
      </c>
      <c r="Q4210" s="48">
        <v>227</v>
      </c>
      <c r="R4210" s="48"/>
      <c r="S4210" s="48" t="s">
        <v>11</v>
      </c>
    </row>
    <row r="4211" spans="1:19" s="47" customFormat="1" ht="14" x14ac:dyDescent="0.15">
      <c r="A4211" s="8" t="s">
        <v>415</v>
      </c>
      <c r="B4211" s="114" t="s">
        <v>416</v>
      </c>
      <c r="C4211" s="40" t="s">
        <v>65</v>
      </c>
      <c r="D4211" s="6" t="s">
        <v>425</v>
      </c>
      <c r="E4211" s="7" t="s">
        <v>426</v>
      </c>
      <c r="F4211" s="6" t="s">
        <v>3097</v>
      </c>
      <c r="G4211" s="6" t="s">
        <v>4936</v>
      </c>
      <c r="H4211" s="6" t="s">
        <v>38</v>
      </c>
      <c r="I4211" s="8" t="s">
        <v>39</v>
      </c>
      <c r="J4211" s="15" t="s">
        <v>7586</v>
      </c>
      <c r="K4211" s="7" t="s">
        <v>2043</v>
      </c>
      <c r="L4211" s="19">
        <v>1225260</v>
      </c>
      <c r="M4211" s="19">
        <f t="shared" si="198"/>
        <v>1225260</v>
      </c>
      <c r="N4211" s="11">
        <f>M4211*(1+VOTOS!$P$3%)^Q4211</f>
        <v>1251098.9652594342</v>
      </c>
      <c r="O4211" s="54">
        <f t="shared" si="196"/>
        <v>1251098.9652594342</v>
      </c>
      <c r="P4211" s="103">
        <f t="shared" si="197"/>
        <v>8.325733729617861E-6</v>
      </c>
      <c r="Q4211" s="6">
        <v>173</v>
      </c>
      <c r="R4211" s="6"/>
      <c r="S4211" s="6" t="s">
        <v>11</v>
      </c>
    </row>
    <row r="4212" spans="1:19" s="47" customFormat="1" ht="14" x14ac:dyDescent="0.15">
      <c r="A4212" s="8" t="s">
        <v>415</v>
      </c>
      <c r="B4212" s="114" t="s">
        <v>416</v>
      </c>
      <c r="C4212" s="40" t="s">
        <v>65</v>
      </c>
      <c r="D4212" s="6" t="s">
        <v>425</v>
      </c>
      <c r="E4212" s="7" t="s">
        <v>426</v>
      </c>
      <c r="F4212" s="6" t="s">
        <v>3097</v>
      </c>
      <c r="G4212" s="6" t="s">
        <v>4936</v>
      </c>
      <c r="H4212" s="6" t="s">
        <v>38</v>
      </c>
      <c r="I4212" s="8" t="s">
        <v>39</v>
      </c>
      <c r="J4212" s="15" t="s">
        <v>7586</v>
      </c>
      <c r="K4212" s="7" t="s">
        <v>3098</v>
      </c>
      <c r="L4212" s="19">
        <v>1677600</v>
      </c>
      <c r="M4212" s="19">
        <f t="shared" si="198"/>
        <v>1677600</v>
      </c>
      <c r="N4212" s="11">
        <f>M4212*(1+VOTOS!$P$3%)^Q4212</f>
        <v>1705555.2764538107</v>
      </c>
      <c r="O4212" s="54">
        <f t="shared" si="196"/>
        <v>1705555.2764538107</v>
      </c>
      <c r="P4212" s="103">
        <f t="shared" si="197"/>
        <v>1.1350020651607384E-5</v>
      </c>
      <c r="Q4212" s="48">
        <v>137</v>
      </c>
      <c r="R4212" s="48"/>
      <c r="S4212" s="48" t="s">
        <v>11</v>
      </c>
    </row>
    <row r="4213" spans="1:19" s="47" customFormat="1" ht="14" x14ac:dyDescent="0.15">
      <c r="A4213" s="8" t="s">
        <v>415</v>
      </c>
      <c r="B4213" s="114" t="s">
        <v>416</v>
      </c>
      <c r="C4213" s="40" t="s">
        <v>65</v>
      </c>
      <c r="D4213" s="6" t="s">
        <v>425</v>
      </c>
      <c r="E4213" s="7" t="s">
        <v>426</v>
      </c>
      <c r="F4213" s="6" t="s">
        <v>3097</v>
      </c>
      <c r="G4213" s="6" t="s">
        <v>4936</v>
      </c>
      <c r="H4213" s="6" t="s">
        <v>38</v>
      </c>
      <c r="I4213" s="8" t="s">
        <v>39</v>
      </c>
      <c r="J4213" s="15" t="s">
        <v>7586</v>
      </c>
      <c r="K4213" s="7" t="s">
        <v>3103</v>
      </c>
      <c r="L4213" s="19">
        <v>1636560</v>
      </c>
      <c r="M4213" s="19">
        <f t="shared" si="198"/>
        <v>1636560</v>
      </c>
      <c r="N4213" s="11">
        <f>M4213*(1+VOTOS!$P$3%)^Q4213</f>
        <v>1654424.6816823294</v>
      </c>
      <c r="O4213" s="54">
        <f t="shared" si="196"/>
        <v>1654424.6816823294</v>
      </c>
      <c r="P4213" s="103">
        <f t="shared" si="197"/>
        <v>1.100976002528989E-5</v>
      </c>
      <c r="Q4213" s="6">
        <v>90</v>
      </c>
      <c r="R4213" s="6"/>
      <c r="S4213" s="6" t="s">
        <v>11</v>
      </c>
    </row>
    <row r="4214" spans="1:19" s="47" customFormat="1" ht="14" x14ac:dyDescent="0.15">
      <c r="A4214" s="8" t="s">
        <v>415</v>
      </c>
      <c r="B4214" s="114" t="s">
        <v>416</v>
      </c>
      <c r="C4214" s="40" t="s">
        <v>65</v>
      </c>
      <c r="D4214" s="6" t="s">
        <v>425</v>
      </c>
      <c r="E4214" s="7" t="s">
        <v>426</v>
      </c>
      <c r="F4214" s="6" t="s">
        <v>3097</v>
      </c>
      <c r="G4214" s="6" t="s">
        <v>4936</v>
      </c>
      <c r="H4214" s="6" t="s">
        <v>38</v>
      </c>
      <c r="I4214" s="8" t="s">
        <v>39</v>
      </c>
      <c r="J4214" s="15" t="s">
        <v>7586</v>
      </c>
      <c r="K4214" s="7" t="s">
        <v>3099</v>
      </c>
      <c r="L4214" s="19">
        <v>1633680</v>
      </c>
      <c r="M4214" s="19">
        <f t="shared" si="198"/>
        <v>1633680</v>
      </c>
      <c r="N4214" s="11">
        <f>M4214*(1+VOTOS!$P$3%)^Q4214</f>
        <v>1647334.8191686384</v>
      </c>
      <c r="O4214" s="54">
        <f t="shared" si="196"/>
        <v>1647334.8191686384</v>
      </c>
      <c r="P4214" s="103">
        <f t="shared" si="197"/>
        <v>1.0962578859684537E-5</v>
      </c>
      <c r="Q4214" s="6">
        <v>69</v>
      </c>
      <c r="R4214" s="6"/>
      <c r="S4214" s="6" t="s">
        <v>11</v>
      </c>
    </row>
    <row r="4215" spans="1:19" s="47" customFormat="1" ht="14" x14ac:dyDescent="0.15">
      <c r="A4215" s="8" t="s">
        <v>415</v>
      </c>
      <c r="B4215" s="114" t="s">
        <v>416</v>
      </c>
      <c r="C4215" s="40" t="s">
        <v>65</v>
      </c>
      <c r="D4215" s="6" t="s">
        <v>425</v>
      </c>
      <c r="E4215" s="7" t="s">
        <v>426</v>
      </c>
      <c r="F4215" s="6" t="s">
        <v>3097</v>
      </c>
      <c r="G4215" s="6" t="s">
        <v>4936</v>
      </c>
      <c r="H4215" s="6" t="s">
        <v>38</v>
      </c>
      <c r="I4215" s="8" t="s">
        <v>39</v>
      </c>
      <c r="J4215" s="15" t="s">
        <v>7586</v>
      </c>
      <c r="K4215" s="7" t="s">
        <v>2041</v>
      </c>
      <c r="L4215" s="19">
        <v>1633680</v>
      </c>
      <c r="M4215" s="19">
        <f t="shared" si="198"/>
        <v>1633680</v>
      </c>
      <c r="N4215" s="11">
        <f>M4215*(1+VOTOS!$P$3%)^Q4215</f>
        <v>1668131.9536792457</v>
      </c>
      <c r="O4215" s="54">
        <f t="shared" si="196"/>
        <v>1668131.9536792457</v>
      </c>
      <c r="P4215" s="103">
        <f t="shared" si="197"/>
        <v>1.1100978306157149E-5</v>
      </c>
      <c r="Q4215" s="6">
        <v>173</v>
      </c>
      <c r="R4215" s="6"/>
      <c r="S4215" s="6" t="s">
        <v>11</v>
      </c>
    </row>
    <row r="4216" spans="1:19" s="47" customFormat="1" ht="14" x14ac:dyDescent="0.15">
      <c r="A4216" s="8" t="s">
        <v>415</v>
      </c>
      <c r="B4216" s="114" t="s">
        <v>416</v>
      </c>
      <c r="C4216" s="40" t="s">
        <v>65</v>
      </c>
      <c r="D4216" s="6" t="s">
        <v>425</v>
      </c>
      <c r="E4216" s="7" t="s">
        <v>426</v>
      </c>
      <c r="F4216" s="6" t="s">
        <v>3097</v>
      </c>
      <c r="G4216" s="6" t="s">
        <v>4936</v>
      </c>
      <c r="H4216" s="6" t="s">
        <v>38</v>
      </c>
      <c r="I4216" s="8" t="s">
        <v>39</v>
      </c>
      <c r="J4216" s="15" t="s">
        <v>7586</v>
      </c>
      <c r="K4216" s="7" t="s">
        <v>3109</v>
      </c>
      <c r="L4216" s="19">
        <v>1633680</v>
      </c>
      <c r="M4216" s="19">
        <f t="shared" si="198"/>
        <v>1633680</v>
      </c>
      <c r="N4216" s="11">
        <f>M4216*(1+VOTOS!$P$3%)^Q4216</f>
        <v>1643960.029297014</v>
      </c>
      <c r="O4216" s="54">
        <f t="shared" si="196"/>
        <v>1643960.029297014</v>
      </c>
      <c r="P4216" s="103">
        <f t="shared" si="197"/>
        <v>1.0940120522938387E-5</v>
      </c>
      <c r="Q4216" s="48">
        <v>52</v>
      </c>
      <c r="R4216" s="48"/>
      <c r="S4216" s="48" t="s">
        <v>11</v>
      </c>
    </row>
    <row r="4217" spans="1:19" s="47" customFormat="1" ht="14" x14ac:dyDescent="0.15">
      <c r="A4217" s="8" t="s">
        <v>415</v>
      </c>
      <c r="B4217" s="114" t="s">
        <v>416</v>
      </c>
      <c r="C4217" s="40" t="s">
        <v>65</v>
      </c>
      <c r="D4217" s="6" t="s">
        <v>425</v>
      </c>
      <c r="E4217" s="7" t="s">
        <v>426</v>
      </c>
      <c r="F4217" s="6" t="s">
        <v>3097</v>
      </c>
      <c r="G4217" s="6" t="s">
        <v>4936</v>
      </c>
      <c r="H4217" s="6" t="s">
        <v>38</v>
      </c>
      <c r="I4217" s="8" t="s">
        <v>39</v>
      </c>
      <c r="J4217" s="15" t="s">
        <v>7586</v>
      </c>
      <c r="K4217" s="7" t="s">
        <v>3108</v>
      </c>
      <c r="L4217" s="19">
        <v>1225260</v>
      </c>
      <c r="M4217" s="19">
        <f t="shared" si="198"/>
        <v>1225260</v>
      </c>
      <c r="N4217" s="11">
        <f>M4217*(1+VOTOS!$P$3%)^Q4217</f>
        <v>1232970.0219727606</v>
      </c>
      <c r="O4217" s="54">
        <f t="shared" si="196"/>
        <v>1232970.0219727606</v>
      </c>
      <c r="P4217" s="103">
        <f t="shared" si="197"/>
        <v>8.2050903922037914E-6</v>
      </c>
      <c r="Q4217" s="48">
        <v>52</v>
      </c>
      <c r="R4217" s="48"/>
      <c r="S4217" s="48" t="s">
        <v>11</v>
      </c>
    </row>
    <row r="4218" spans="1:19" s="47" customFormat="1" ht="14" x14ac:dyDescent="0.15">
      <c r="A4218" s="8" t="s">
        <v>415</v>
      </c>
      <c r="B4218" s="114" t="s">
        <v>416</v>
      </c>
      <c r="C4218" s="40" t="s">
        <v>65</v>
      </c>
      <c r="D4218" s="6" t="s">
        <v>425</v>
      </c>
      <c r="E4218" s="7" t="s">
        <v>426</v>
      </c>
      <c r="F4218" s="6" t="s">
        <v>3097</v>
      </c>
      <c r="G4218" s="6" t="s">
        <v>4936</v>
      </c>
      <c r="H4218" s="6" t="s">
        <v>38</v>
      </c>
      <c r="I4218" s="8" t="s">
        <v>39</v>
      </c>
      <c r="J4218" s="15" t="s">
        <v>7586</v>
      </c>
      <c r="K4218" s="7" t="s">
        <v>3102</v>
      </c>
      <c r="L4218" s="19">
        <v>249900</v>
      </c>
      <c r="M4218" s="19">
        <f t="shared" si="198"/>
        <v>249900</v>
      </c>
      <c r="N4218" s="11">
        <f>M4218*(1+VOTOS!$P$3%)^Q4218</f>
        <v>257085.64268780575</v>
      </c>
      <c r="O4218" s="54">
        <f t="shared" si="196"/>
        <v>257085.64268780575</v>
      </c>
      <c r="P4218" s="103">
        <f t="shared" si="197"/>
        <v>1.7108371648940658E-6</v>
      </c>
      <c r="Q4218" s="48">
        <v>235</v>
      </c>
      <c r="R4218" s="48"/>
      <c r="S4218" s="48" t="s">
        <v>11</v>
      </c>
    </row>
    <row r="4219" spans="1:19" s="47" customFormat="1" ht="14" x14ac:dyDescent="0.15">
      <c r="A4219" s="8" t="s">
        <v>415</v>
      </c>
      <c r="B4219" s="114" t="s">
        <v>416</v>
      </c>
      <c r="C4219" s="40" t="s">
        <v>65</v>
      </c>
      <c r="D4219" s="6" t="s">
        <v>425</v>
      </c>
      <c r="E4219" s="7" t="s">
        <v>426</v>
      </c>
      <c r="F4219" s="6" t="s">
        <v>3097</v>
      </c>
      <c r="G4219" s="6" t="s">
        <v>4936</v>
      </c>
      <c r="H4219" s="6" t="s">
        <v>38</v>
      </c>
      <c r="I4219" s="8" t="s">
        <v>39</v>
      </c>
      <c r="J4219" s="15" t="s">
        <v>7586</v>
      </c>
      <c r="K4219" s="7" t="s">
        <v>2057</v>
      </c>
      <c r="L4219" s="19">
        <v>1633680</v>
      </c>
      <c r="M4219" s="19">
        <f t="shared" si="198"/>
        <v>1633680</v>
      </c>
      <c r="N4219" s="11">
        <f>M4219*(1+VOTOS!$P$3%)^Q4219</f>
        <v>1672363.1295483732</v>
      </c>
      <c r="O4219" s="54">
        <f t="shared" si="196"/>
        <v>1672363.1295483732</v>
      </c>
      <c r="P4219" s="103">
        <f t="shared" si="197"/>
        <v>1.1129135665908649E-5</v>
      </c>
      <c r="Q4219" s="48">
        <v>194</v>
      </c>
      <c r="R4219" s="48"/>
      <c r="S4219" s="48" t="s">
        <v>11</v>
      </c>
    </row>
    <row r="4220" spans="1:19" s="47" customFormat="1" ht="14" x14ac:dyDescent="0.15">
      <c r="A4220" s="8" t="s">
        <v>415</v>
      </c>
      <c r="B4220" s="114" t="s">
        <v>416</v>
      </c>
      <c r="C4220" s="40" t="s">
        <v>65</v>
      </c>
      <c r="D4220" s="6" t="s">
        <v>425</v>
      </c>
      <c r="E4220" s="7" t="s">
        <v>426</v>
      </c>
      <c r="F4220" s="6" t="s">
        <v>3097</v>
      </c>
      <c r="G4220" s="6" t="s">
        <v>4936</v>
      </c>
      <c r="H4220" s="6" t="s">
        <v>38</v>
      </c>
      <c r="I4220" s="8" t="s">
        <v>39</v>
      </c>
      <c r="J4220" s="15" t="s">
        <v>7586</v>
      </c>
      <c r="K4220" s="7" t="s">
        <v>2030</v>
      </c>
      <c r="L4220" s="19">
        <v>1633680</v>
      </c>
      <c r="M4220" s="19">
        <f t="shared" si="198"/>
        <v>1633680</v>
      </c>
      <c r="N4220" s="11">
        <f>M4220*(1+VOTOS!$P$3%)^Q4220</f>
        <v>1662908.1838157834</v>
      </c>
      <c r="O4220" s="54">
        <f t="shared" si="196"/>
        <v>1662908.1838157834</v>
      </c>
      <c r="P4220" s="103">
        <f t="shared" si="197"/>
        <v>1.1066215495096098E-5</v>
      </c>
      <c r="Q4220" s="48">
        <v>147</v>
      </c>
      <c r="R4220" s="48"/>
      <c r="S4220" s="48" t="s">
        <v>11</v>
      </c>
    </row>
    <row r="4221" spans="1:19" s="47" customFormat="1" ht="14" x14ac:dyDescent="0.15">
      <c r="A4221" s="8" t="s">
        <v>415</v>
      </c>
      <c r="B4221" s="114" t="s">
        <v>416</v>
      </c>
      <c r="C4221" s="40" t="s">
        <v>65</v>
      </c>
      <c r="D4221" s="6" t="s">
        <v>425</v>
      </c>
      <c r="E4221" s="7" t="s">
        <v>426</v>
      </c>
      <c r="F4221" s="6" t="s">
        <v>3097</v>
      </c>
      <c r="G4221" s="6" t="s">
        <v>4936</v>
      </c>
      <c r="H4221" s="6" t="s">
        <v>38</v>
      </c>
      <c r="I4221" s="8" t="s">
        <v>39</v>
      </c>
      <c r="J4221" s="15" t="s">
        <v>7586</v>
      </c>
      <c r="K4221" s="7" t="s">
        <v>3112</v>
      </c>
      <c r="L4221" s="19">
        <v>1225260</v>
      </c>
      <c r="M4221" s="19">
        <f t="shared" si="198"/>
        <v>1225260</v>
      </c>
      <c r="N4221" s="11">
        <f>M4221*(1+VOTOS!$P$3%)^Q4221</f>
        <v>1233565.1062361363</v>
      </c>
      <c r="O4221" s="54">
        <f t="shared" si="196"/>
        <v>1233565.1062361363</v>
      </c>
      <c r="P4221" s="103">
        <f t="shared" si="197"/>
        <v>8.209050521067397E-6</v>
      </c>
      <c r="Q4221" s="48">
        <v>56</v>
      </c>
      <c r="R4221" s="48"/>
      <c r="S4221" s="48" t="s">
        <v>11</v>
      </c>
    </row>
    <row r="4222" spans="1:19" s="47" customFormat="1" ht="14" x14ac:dyDescent="0.15">
      <c r="A4222" s="8" t="s">
        <v>415</v>
      </c>
      <c r="B4222" s="114" t="s">
        <v>416</v>
      </c>
      <c r="C4222" s="40" t="s">
        <v>65</v>
      </c>
      <c r="D4222" s="6" t="s">
        <v>425</v>
      </c>
      <c r="E4222" s="7" t="s">
        <v>426</v>
      </c>
      <c r="F4222" s="6" t="s">
        <v>3097</v>
      </c>
      <c r="G4222" s="6" t="s">
        <v>4936</v>
      </c>
      <c r="H4222" s="6" t="s">
        <v>38</v>
      </c>
      <c r="I4222" s="8" t="s">
        <v>39</v>
      </c>
      <c r="J4222" s="15" t="s">
        <v>7586</v>
      </c>
      <c r="K4222" s="7" t="s">
        <v>3111</v>
      </c>
      <c r="L4222" s="19">
        <v>1143576</v>
      </c>
      <c r="M4222" s="19">
        <f t="shared" si="198"/>
        <v>0</v>
      </c>
      <c r="N4222" s="11">
        <f>M4222*(1+VOTOS!$P$3%)^Q4222</f>
        <v>0</v>
      </c>
      <c r="O4222" s="54">
        <f t="shared" si="196"/>
        <v>1143576</v>
      </c>
      <c r="P4222" s="103">
        <f t="shared" si="197"/>
        <v>7.6101967469912575E-6</v>
      </c>
      <c r="Q4222" s="6">
        <v>0</v>
      </c>
      <c r="R4222" s="6"/>
      <c r="S4222" s="6" t="s">
        <v>11</v>
      </c>
    </row>
    <row r="4223" spans="1:19" s="47" customFormat="1" ht="14" x14ac:dyDescent="0.15">
      <c r="A4223" s="8" t="s">
        <v>415</v>
      </c>
      <c r="B4223" s="114" t="s">
        <v>416</v>
      </c>
      <c r="C4223" s="40" t="s">
        <v>65</v>
      </c>
      <c r="D4223" s="6" t="s">
        <v>425</v>
      </c>
      <c r="E4223" s="7" t="s">
        <v>426</v>
      </c>
      <c r="F4223" s="6" t="s">
        <v>3097</v>
      </c>
      <c r="G4223" s="6" t="s">
        <v>4936</v>
      </c>
      <c r="H4223" s="6" t="s">
        <v>38</v>
      </c>
      <c r="I4223" s="8" t="s">
        <v>39</v>
      </c>
      <c r="J4223" s="15" t="s">
        <v>7586</v>
      </c>
      <c r="K4223" s="7" t="s">
        <v>3105</v>
      </c>
      <c r="L4223" s="19">
        <v>980208</v>
      </c>
      <c r="M4223" s="19">
        <f t="shared" si="198"/>
        <v>980208</v>
      </c>
      <c r="N4223" s="11">
        <f>M4223*(1+VOTOS!$P$3%)^Q4223</f>
        <v>982220.2119586441</v>
      </c>
      <c r="O4223" s="54">
        <f t="shared" si="196"/>
        <v>982220.2119586441</v>
      </c>
      <c r="P4223" s="103">
        <f t="shared" si="197"/>
        <v>6.5364165231490843E-6</v>
      </c>
      <c r="Q4223" s="6">
        <v>17</v>
      </c>
      <c r="R4223" s="6"/>
      <c r="S4223" s="6" t="s">
        <v>11</v>
      </c>
    </row>
    <row r="4224" spans="1:19" s="47" customFormat="1" ht="14" x14ac:dyDescent="0.15">
      <c r="A4224" s="8" t="s">
        <v>415</v>
      </c>
      <c r="B4224" s="114" t="s">
        <v>416</v>
      </c>
      <c r="C4224" s="40" t="s">
        <v>65</v>
      </c>
      <c r="D4224" s="6" t="s">
        <v>425</v>
      </c>
      <c r="E4224" s="7" t="s">
        <v>426</v>
      </c>
      <c r="F4224" s="6" t="s">
        <v>3097</v>
      </c>
      <c r="G4224" s="6" t="s">
        <v>4936</v>
      </c>
      <c r="H4224" s="6" t="s">
        <v>38</v>
      </c>
      <c r="I4224" s="8" t="s">
        <v>39</v>
      </c>
      <c r="J4224" s="15" t="s">
        <v>7586</v>
      </c>
      <c r="K4224" s="7" t="s">
        <v>3104</v>
      </c>
      <c r="L4224" s="19">
        <v>746646</v>
      </c>
      <c r="M4224" s="19">
        <f t="shared" si="198"/>
        <v>746646</v>
      </c>
      <c r="N4224" s="11">
        <f>M4224*(1+VOTOS!$P$3%)^Q4224</f>
        <v>752160.48062825901</v>
      </c>
      <c r="O4224" s="54">
        <f t="shared" si="196"/>
        <v>752160.48062825901</v>
      </c>
      <c r="P4224" s="103">
        <f t="shared" si="197"/>
        <v>5.0054296722671318E-6</v>
      </c>
      <c r="Q4224" s="6">
        <v>61</v>
      </c>
      <c r="R4224" s="6"/>
      <c r="S4224" s="6" t="s">
        <v>11</v>
      </c>
    </row>
    <row r="4225" spans="1:19" s="47" customFormat="1" ht="14" x14ac:dyDescent="0.15">
      <c r="A4225" s="8" t="s">
        <v>415</v>
      </c>
      <c r="B4225" s="114" t="s">
        <v>416</v>
      </c>
      <c r="C4225" s="40" t="s">
        <v>65</v>
      </c>
      <c r="D4225" s="6" t="s">
        <v>425</v>
      </c>
      <c r="E4225" s="7" t="s">
        <v>426</v>
      </c>
      <c r="F4225" s="6" t="s">
        <v>3097</v>
      </c>
      <c r="G4225" s="6" t="s">
        <v>4936</v>
      </c>
      <c r="H4225" s="6" t="s">
        <v>38</v>
      </c>
      <c r="I4225" s="8" t="s">
        <v>39</v>
      </c>
      <c r="J4225" s="15" t="s">
        <v>7586</v>
      </c>
      <c r="K4225" s="7" t="s">
        <v>3100</v>
      </c>
      <c r="L4225" s="19">
        <v>514080</v>
      </c>
      <c r="M4225" s="19">
        <f t="shared" si="198"/>
        <v>0</v>
      </c>
      <c r="N4225" s="11">
        <f>M4225*(1+VOTOS!$P$3%)^Q4225</f>
        <v>0</v>
      </c>
      <c r="O4225" s="54">
        <f t="shared" si="196"/>
        <v>514080</v>
      </c>
      <c r="P4225" s="103">
        <f t="shared" si="197"/>
        <v>3.4210668496831571E-6</v>
      </c>
      <c r="Q4225" s="48">
        <v>0</v>
      </c>
      <c r="R4225" s="48"/>
      <c r="S4225" s="48" t="s">
        <v>11</v>
      </c>
    </row>
    <row r="4226" spans="1:19" s="47" customFormat="1" ht="14" x14ac:dyDescent="0.15">
      <c r="A4226" s="8" t="s">
        <v>415</v>
      </c>
      <c r="B4226" s="114" t="s">
        <v>416</v>
      </c>
      <c r="C4226" s="40" t="s">
        <v>65</v>
      </c>
      <c r="D4226" s="6" t="s">
        <v>425</v>
      </c>
      <c r="E4226" s="7" t="s">
        <v>426</v>
      </c>
      <c r="F4226" s="6" t="s">
        <v>3097</v>
      </c>
      <c r="G4226" s="6" t="s">
        <v>4936</v>
      </c>
      <c r="H4226" s="6" t="s">
        <v>38</v>
      </c>
      <c r="I4226" s="8" t="s">
        <v>39</v>
      </c>
      <c r="J4226" s="15" t="s">
        <v>7586</v>
      </c>
      <c r="K4226" s="7" t="s">
        <v>3110</v>
      </c>
      <c r="L4226" s="19">
        <v>514080</v>
      </c>
      <c r="M4226" s="19">
        <f t="shared" si="198"/>
        <v>0</v>
      </c>
      <c r="N4226" s="11">
        <f>M4226*(1+VOTOS!$P$3%)^Q4226</f>
        <v>0</v>
      </c>
      <c r="O4226" s="54">
        <f t="shared" si="196"/>
        <v>514080</v>
      </c>
      <c r="P4226" s="103">
        <f t="shared" si="197"/>
        <v>3.4210668496831571E-6</v>
      </c>
      <c r="Q4226" s="6">
        <v>0</v>
      </c>
      <c r="R4226" s="6"/>
      <c r="S4226" s="6" t="s">
        <v>11</v>
      </c>
    </row>
    <row r="4227" spans="1:19" s="47" customFormat="1" ht="14" x14ac:dyDescent="0.15">
      <c r="A4227" s="8" t="s">
        <v>415</v>
      </c>
      <c r="B4227" s="114" t="s">
        <v>416</v>
      </c>
      <c r="C4227" s="40" t="s">
        <v>65</v>
      </c>
      <c r="D4227" s="6" t="s">
        <v>933</v>
      </c>
      <c r="E4227" s="7" t="s">
        <v>934</v>
      </c>
      <c r="F4227" s="6" t="s">
        <v>4534</v>
      </c>
      <c r="G4227" s="6" t="s">
        <v>96</v>
      </c>
      <c r="H4227" s="6" t="s">
        <v>38</v>
      </c>
      <c r="I4227" s="8" t="s">
        <v>39</v>
      </c>
      <c r="J4227" s="15" t="s">
        <v>7586</v>
      </c>
      <c r="K4227" s="7" t="s">
        <v>4577</v>
      </c>
      <c r="L4227" s="19">
        <v>341382</v>
      </c>
      <c r="M4227" s="19">
        <f t="shared" si="198"/>
        <v>341382</v>
      </c>
      <c r="N4227" s="11">
        <f>M4227*(1+VOTOS!$P$3%)^Q4227</f>
        <v>342165.34520537319</v>
      </c>
      <c r="O4227" s="54">
        <f t="shared" si="196"/>
        <v>342165.34520537319</v>
      </c>
      <c r="P4227" s="103">
        <f t="shared" si="197"/>
        <v>2.2770201517127603E-6</v>
      </c>
      <c r="Q4227" s="6">
        <v>19</v>
      </c>
      <c r="R4227" s="6"/>
      <c r="S4227" s="6" t="s">
        <v>11</v>
      </c>
    </row>
    <row r="4228" spans="1:19" s="47" customFormat="1" ht="14" x14ac:dyDescent="0.15">
      <c r="A4228" s="8" t="s">
        <v>415</v>
      </c>
      <c r="B4228" s="114" t="s">
        <v>416</v>
      </c>
      <c r="C4228" s="40" t="s">
        <v>65</v>
      </c>
      <c r="D4228" s="6" t="s">
        <v>933</v>
      </c>
      <c r="E4228" s="7" t="s">
        <v>934</v>
      </c>
      <c r="F4228" s="6" t="s">
        <v>4534</v>
      </c>
      <c r="G4228" s="6" t="s">
        <v>96</v>
      </c>
      <c r="H4228" s="6" t="s">
        <v>38</v>
      </c>
      <c r="I4228" s="8" t="s">
        <v>39</v>
      </c>
      <c r="J4228" s="15" t="s">
        <v>7586</v>
      </c>
      <c r="K4228" s="7" t="s">
        <v>4571</v>
      </c>
      <c r="L4228" s="19">
        <v>330728</v>
      </c>
      <c r="M4228" s="19">
        <f t="shared" si="198"/>
        <v>330728</v>
      </c>
      <c r="N4228" s="11">
        <f>M4228*(1+VOTOS!$P$3%)^Q4228</f>
        <v>334822.55700292101</v>
      </c>
      <c r="O4228" s="54">
        <f t="shared" si="196"/>
        <v>334822.55700292101</v>
      </c>
      <c r="P4228" s="103">
        <f t="shared" si="197"/>
        <v>2.2281558323390177E-6</v>
      </c>
      <c r="Q4228" s="6">
        <v>102</v>
      </c>
      <c r="R4228" s="6"/>
      <c r="S4228" s="6" t="s">
        <v>11</v>
      </c>
    </row>
    <row r="4229" spans="1:19" s="47" customFormat="1" ht="14" x14ac:dyDescent="0.15">
      <c r="A4229" s="8" t="s">
        <v>415</v>
      </c>
      <c r="B4229" s="114" t="s">
        <v>416</v>
      </c>
      <c r="C4229" s="40" t="s">
        <v>65</v>
      </c>
      <c r="D4229" s="6" t="s">
        <v>933</v>
      </c>
      <c r="E4229" s="7" t="s">
        <v>934</v>
      </c>
      <c r="F4229" s="6" t="s">
        <v>4534</v>
      </c>
      <c r="G4229" s="6" t="s">
        <v>96</v>
      </c>
      <c r="H4229" s="6" t="s">
        <v>38</v>
      </c>
      <c r="I4229" s="8" t="s">
        <v>39</v>
      </c>
      <c r="J4229" s="15" t="s">
        <v>7586</v>
      </c>
      <c r="K4229" s="7" t="s">
        <v>4574</v>
      </c>
      <c r="L4229" s="19">
        <v>329469</v>
      </c>
      <c r="M4229" s="19">
        <f t="shared" si="198"/>
        <v>329469</v>
      </c>
      <c r="N4229" s="11">
        <f>M4229*(1+VOTOS!$P$3%)^Q4229</f>
        <v>331902.34916159982</v>
      </c>
      <c r="O4229" s="54">
        <f t="shared" si="196"/>
        <v>331902.34916159982</v>
      </c>
      <c r="P4229" s="103">
        <f t="shared" si="197"/>
        <v>2.2087226191423775E-6</v>
      </c>
      <c r="Q4229" s="6">
        <v>61</v>
      </c>
      <c r="R4229" s="6"/>
      <c r="S4229" s="6" t="s">
        <v>11</v>
      </c>
    </row>
    <row r="4230" spans="1:19" s="47" customFormat="1" ht="14" x14ac:dyDescent="0.15">
      <c r="A4230" s="8" t="s">
        <v>415</v>
      </c>
      <c r="B4230" s="114" t="s">
        <v>416</v>
      </c>
      <c r="C4230" s="40" t="s">
        <v>65</v>
      </c>
      <c r="D4230" s="6" t="s">
        <v>933</v>
      </c>
      <c r="E4230" s="7" t="s">
        <v>934</v>
      </c>
      <c r="F4230" s="6" t="s">
        <v>4534</v>
      </c>
      <c r="G4230" s="6" t="s">
        <v>96</v>
      </c>
      <c r="H4230" s="6" t="s">
        <v>38</v>
      </c>
      <c r="I4230" s="8" t="s">
        <v>39</v>
      </c>
      <c r="J4230" s="15" t="s">
        <v>7586</v>
      </c>
      <c r="K4230" s="7" t="s">
        <v>4578</v>
      </c>
      <c r="L4230" s="19">
        <v>315983</v>
      </c>
      <c r="M4230" s="19">
        <f t="shared" si="198"/>
        <v>315983</v>
      </c>
      <c r="N4230" s="11">
        <f>M4230*(1+VOTOS!$P$3%)^Q4230</f>
        <v>316173.6452005991</v>
      </c>
      <c r="O4230" s="54">
        <f t="shared" si="196"/>
        <v>316173.6452005991</v>
      </c>
      <c r="P4230" s="103">
        <f t="shared" si="197"/>
        <v>2.1040522415562827E-6</v>
      </c>
      <c r="Q4230" s="6">
        <v>5</v>
      </c>
      <c r="R4230" s="6"/>
      <c r="S4230" s="6" t="s">
        <v>11</v>
      </c>
    </row>
    <row r="4231" spans="1:19" s="47" customFormat="1" ht="14" x14ac:dyDescent="0.15">
      <c r="A4231" s="8" t="s">
        <v>415</v>
      </c>
      <c r="B4231" s="114" t="s">
        <v>416</v>
      </c>
      <c r="C4231" s="40" t="s">
        <v>65</v>
      </c>
      <c r="D4231" s="6" t="s">
        <v>933</v>
      </c>
      <c r="E4231" s="7" t="s">
        <v>934</v>
      </c>
      <c r="F4231" s="6" t="s">
        <v>4534</v>
      </c>
      <c r="G4231" s="6" t="s">
        <v>96</v>
      </c>
      <c r="H4231" s="6" t="s">
        <v>38</v>
      </c>
      <c r="I4231" s="8" t="s">
        <v>39</v>
      </c>
      <c r="J4231" s="15" t="s">
        <v>7586</v>
      </c>
      <c r="K4231" s="7" t="s">
        <v>4563</v>
      </c>
      <c r="L4231" s="19">
        <v>315416</v>
      </c>
      <c r="M4231" s="19">
        <f t="shared" si="198"/>
        <v>315416</v>
      </c>
      <c r="N4231" s="11">
        <f>M4231*(1+VOTOS!$P$3%)^Q4231</f>
        <v>323742.62511832296</v>
      </c>
      <c r="O4231" s="54">
        <f t="shared" ref="O4231:O4294" si="199">+IF(N4231&gt;0,N4231,L4231)</f>
        <v>323742.62511832296</v>
      </c>
      <c r="P4231" s="103">
        <f t="shared" ref="P4231:P4294" si="200">+O4231/$O$4</f>
        <v>2.1544218071539377E-6</v>
      </c>
      <c r="Q4231" s="6">
        <v>216</v>
      </c>
      <c r="R4231" s="6"/>
      <c r="S4231" s="6" t="s">
        <v>11</v>
      </c>
    </row>
    <row r="4232" spans="1:19" s="47" customFormat="1" ht="14" x14ac:dyDescent="0.15">
      <c r="A4232" s="8" t="s">
        <v>415</v>
      </c>
      <c r="B4232" s="114" t="s">
        <v>416</v>
      </c>
      <c r="C4232" s="40" t="s">
        <v>65</v>
      </c>
      <c r="D4232" s="6" t="s">
        <v>933</v>
      </c>
      <c r="E4232" s="7" t="s">
        <v>934</v>
      </c>
      <c r="F4232" s="6" t="s">
        <v>4534</v>
      </c>
      <c r="G4232" s="6" t="s">
        <v>96</v>
      </c>
      <c r="H4232" s="6" t="s">
        <v>38</v>
      </c>
      <c r="I4232" s="8" t="s">
        <v>39</v>
      </c>
      <c r="J4232" s="15" t="s">
        <v>7586</v>
      </c>
      <c r="K4232" s="7" t="s">
        <v>4567</v>
      </c>
      <c r="L4232" s="19">
        <v>312122</v>
      </c>
      <c r="M4232" s="19">
        <f t="shared" si="198"/>
        <v>312122</v>
      </c>
      <c r="N4232" s="11">
        <f>M4232*(1+VOTOS!$P$3%)^Q4232</f>
        <v>318128.03691902285</v>
      </c>
      <c r="O4232" s="54">
        <f t="shared" si="199"/>
        <v>318128.03691902285</v>
      </c>
      <c r="P4232" s="103">
        <f t="shared" si="200"/>
        <v>2.117058203117119E-6</v>
      </c>
      <c r="Q4232" s="6">
        <v>158</v>
      </c>
      <c r="R4232" s="6"/>
      <c r="S4232" s="6" t="s">
        <v>11</v>
      </c>
    </row>
    <row r="4233" spans="1:19" s="47" customFormat="1" ht="14" x14ac:dyDescent="0.15">
      <c r="A4233" s="8" t="s">
        <v>415</v>
      </c>
      <c r="B4233" s="114" t="s">
        <v>416</v>
      </c>
      <c r="C4233" s="40" t="s">
        <v>65</v>
      </c>
      <c r="D4233" s="6" t="s">
        <v>933</v>
      </c>
      <c r="E4233" s="7" t="s">
        <v>934</v>
      </c>
      <c r="F4233" s="6" t="s">
        <v>4534</v>
      </c>
      <c r="G4233" s="6" t="s">
        <v>96</v>
      </c>
      <c r="H4233" s="6" t="s">
        <v>38</v>
      </c>
      <c r="I4233" s="8" t="s">
        <v>39</v>
      </c>
      <c r="J4233" s="15" t="s">
        <v>7586</v>
      </c>
      <c r="K4233" s="7" t="s">
        <v>1789</v>
      </c>
      <c r="L4233" s="19">
        <v>312061</v>
      </c>
      <c r="M4233" s="19">
        <f t="shared" si="198"/>
        <v>312061</v>
      </c>
      <c r="N4233" s="11">
        <f>M4233*(1+VOTOS!$P$3%)^Q4233</f>
        <v>320840.44868707279</v>
      </c>
      <c r="O4233" s="54">
        <f t="shared" si="199"/>
        <v>320840.44868707279</v>
      </c>
      <c r="P4233" s="103">
        <f t="shared" si="200"/>
        <v>2.1351085882368786E-6</v>
      </c>
      <c r="Q4233" s="6">
        <v>230</v>
      </c>
      <c r="R4233" s="6"/>
      <c r="S4233" s="6" t="s">
        <v>11</v>
      </c>
    </row>
    <row r="4234" spans="1:19" s="47" customFormat="1" ht="14" x14ac:dyDescent="0.15">
      <c r="A4234" s="8" t="s">
        <v>415</v>
      </c>
      <c r="B4234" s="114" t="s">
        <v>416</v>
      </c>
      <c r="C4234" s="40" t="s">
        <v>65</v>
      </c>
      <c r="D4234" s="6" t="s">
        <v>933</v>
      </c>
      <c r="E4234" s="7" t="s">
        <v>934</v>
      </c>
      <c r="F4234" s="6" t="s">
        <v>4534</v>
      </c>
      <c r="G4234" s="6" t="s">
        <v>96</v>
      </c>
      <c r="H4234" s="6" t="s">
        <v>38</v>
      </c>
      <c r="I4234" s="8" t="s">
        <v>39</v>
      </c>
      <c r="J4234" s="15" t="s">
        <v>7586</v>
      </c>
      <c r="K4234" s="7" t="s">
        <v>4572</v>
      </c>
      <c r="L4234" s="19">
        <v>310968</v>
      </c>
      <c r="M4234" s="19">
        <f t="shared" si="198"/>
        <v>310968</v>
      </c>
      <c r="N4234" s="11">
        <f>M4234*(1+VOTOS!$P$3%)^Q4234</f>
        <v>314324.60553049244</v>
      </c>
      <c r="O4234" s="54">
        <f t="shared" si="199"/>
        <v>314324.60553049244</v>
      </c>
      <c r="P4234" s="103">
        <f t="shared" si="200"/>
        <v>2.0917473700982392E-6</v>
      </c>
      <c r="Q4234" s="6">
        <v>89</v>
      </c>
      <c r="R4234" s="6"/>
      <c r="S4234" s="6" t="s">
        <v>11</v>
      </c>
    </row>
    <row r="4235" spans="1:19" s="47" customFormat="1" ht="14" x14ac:dyDescent="0.15">
      <c r="A4235" s="8" t="s">
        <v>415</v>
      </c>
      <c r="B4235" s="114" t="s">
        <v>416</v>
      </c>
      <c r="C4235" s="40" t="s">
        <v>65</v>
      </c>
      <c r="D4235" s="6" t="s">
        <v>933</v>
      </c>
      <c r="E4235" s="7" t="s">
        <v>934</v>
      </c>
      <c r="F4235" s="6" t="s">
        <v>4534</v>
      </c>
      <c r="G4235" s="6" t="s">
        <v>96</v>
      </c>
      <c r="H4235" s="6" t="s">
        <v>38</v>
      </c>
      <c r="I4235" s="8" t="s">
        <v>39</v>
      </c>
      <c r="J4235" s="15" t="s">
        <v>7586</v>
      </c>
      <c r="K4235" s="7" t="s">
        <v>4562</v>
      </c>
      <c r="L4235" s="19">
        <v>301406</v>
      </c>
      <c r="M4235" s="19">
        <f t="shared" si="198"/>
        <v>301406</v>
      </c>
      <c r="N4235" s="11">
        <f>M4235*(1+VOTOS!$P$3%)^Q4235</f>
        <v>310409.4738540859</v>
      </c>
      <c r="O4235" s="54">
        <f t="shared" si="199"/>
        <v>310409.4738540859</v>
      </c>
      <c r="P4235" s="103">
        <f t="shared" si="200"/>
        <v>2.0656932011161763E-6</v>
      </c>
      <c r="Q4235" s="6">
        <v>244</v>
      </c>
      <c r="R4235" s="6"/>
      <c r="S4235" s="6" t="s">
        <v>11</v>
      </c>
    </row>
    <row r="4236" spans="1:19" s="47" customFormat="1" ht="14" x14ac:dyDescent="0.15">
      <c r="A4236" s="8" t="s">
        <v>415</v>
      </c>
      <c r="B4236" s="114" t="s">
        <v>416</v>
      </c>
      <c r="C4236" s="40" t="s">
        <v>65</v>
      </c>
      <c r="D4236" s="6" t="s">
        <v>933</v>
      </c>
      <c r="E4236" s="7" t="s">
        <v>934</v>
      </c>
      <c r="F4236" s="6" t="s">
        <v>4534</v>
      </c>
      <c r="G4236" s="6" t="s">
        <v>96</v>
      </c>
      <c r="H4236" s="6" t="s">
        <v>38</v>
      </c>
      <c r="I4236" s="8" t="s">
        <v>39</v>
      </c>
      <c r="J4236" s="15" t="s">
        <v>7586</v>
      </c>
      <c r="K4236" s="7" t="s">
        <v>4573</v>
      </c>
      <c r="L4236" s="19">
        <v>301209</v>
      </c>
      <c r="M4236" s="19">
        <f t="shared" si="198"/>
        <v>301209</v>
      </c>
      <c r="N4236" s="11">
        <f>M4236*(1+VOTOS!$P$3%)^Q4236</f>
        <v>303946.51478981657</v>
      </c>
      <c r="O4236" s="54">
        <f t="shared" si="199"/>
        <v>303946.51478981657</v>
      </c>
      <c r="P4236" s="103">
        <f t="shared" si="200"/>
        <v>2.0226839126676252E-6</v>
      </c>
      <c r="Q4236" s="6">
        <v>75</v>
      </c>
      <c r="R4236" s="6"/>
      <c r="S4236" s="6" t="s">
        <v>11</v>
      </c>
    </row>
    <row r="4237" spans="1:19" s="47" customFormat="1" ht="14" x14ac:dyDescent="0.15">
      <c r="A4237" s="8" t="s">
        <v>415</v>
      </c>
      <c r="B4237" s="114" t="s">
        <v>416</v>
      </c>
      <c r="C4237" s="40" t="s">
        <v>65</v>
      </c>
      <c r="D4237" s="6" t="s">
        <v>933</v>
      </c>
      <c r="E4237" s="7" t="s">
        <v>934</v>
      </c>
      <c r="F4237" s="6" t="s">
        <v>4534</v>
      </c>
      <c r="G4237" s="6" t="s">
        <v>96</v>
      </c>
      <c r="H4237" s="6" t="s">
        <v>38</v>
      </c>
      <c r="I4237" s="8" t="s">
        <v>39</v>
      </c>
      <c r="J4237" s="15" t="s">
        <v>7586</v>
      </c>
      <c r="K4237" s="7" t="s">
        <v>4575</v>
      </c>
      <c r="L4237" s="19">
        <v>298771</v>
      </c>
      <c r="M4237" s="19">
        <f t="shared" si="198"/>
        <v>298771</v>
      </c>
      <c r="N4237" s="11">
        <f>M4237*(1+VOTOS!$P$3%)^Q4237</f>
        <v>300469.74898624251</v>
      </c>
      <c r="O4237" s="54">
        <f t="shared" si="199"/>
        <v>300469.74898624251</v>
      </c>
      <c r="P4237" s="103">
        <f t="shared" si="200"/>
        <v>1.9995469529829086E-6</v>
      </c>
      <c r="Q4237" s="6">
        <v>47</v>
      </c>
      <c r="R4237" s="6"/>
      <c r="S4237" s="6" t="s">
        <v>11</v>
      </c>
    </row>
    <row r="4238" spans="1:19" s="47" customFormat="1" ht="14" x14ac:dyDescent="0.15">
      <c r="A4238" s="8" t="s">
        <v>415</v>
      </c>
      <c r="B4238" s="114" t="s">
        <v>416</v>
      </c>
      <c r="C4238" s="40" t="s">
        <v>65</v>
      </c>
      <c r="D4238" s="6" t="s">
        <v>933</v>
      </c>
      <c r="E4238" s="7" t="s">
        <v>934</v>
      </c>
      <c r="F4238" s="6" t="s">
        <v>4534</v>
      </c>
      <c r="G4238" s="6" t="s">
        <v>96</v>
      </c>
      <c r="H4238" s="6" t="s">
        <v>38</v>
      </c>
      <c r="I4238" s="8" t="s">
        <v>39</v>
      </c>
      <c r="J4238" s="15" t="s">
        <v>7586</v>
      </c>
      <c r="K4238" s="7" t="s">
        <v>4568</v>
      </c>
      <c r="L4238" s="19">
        <v>298510</v>
      </c>
      <c r="M4238" s="19">
        <f t="shared" si="198"/>
        <v>298510</v>
      </c>
      <c r="N4238" s="11">
        <f>M4238*(1+VOTOS!$P$3%)^Q4238</f>
        <v>303923.961976455</v>
      </c>
      <c r="O4238" s="54">
        <f t="shared" si="199"/>
        <v>303923.961976455</v>
      </c>
      <c r="P4238" s="103">
        <f t="shared" si="200"/>
        <v>2.0225338296413292E-6</v>
      </c>
      <c r="Q4238" s="6">
        <v>149</v>
      </c>
      <c r="R4238" s="6"/>
      <c r="S4238" s="6" t="s">
        <v>11</v>
      </c>
    </row>
    <row r="4239" spans="1:19" s="47" customFormat="1" ht="14" x14ac:dyDescent="0.15">
      <c r="A4239" s="8" t="s">
        <v>415</v>
      </c>
      <c r="B4239" s="114" t="s">
        <v>416</v>
      </c>
      <c r="C4239" s="40" t="s">
        <v>65</v>
      </c>
      <c r="D4239" s="6" t="s">
        <v>933</v>
      </c>
      <c r="E4239" s="7" t="s">
        <v>934</v>
      </c>
      <c r="F4239" s="6" t="s">
        <v>4534</v>
      </c>
      <c r="G4239" s="6" t="s">
        <v>96</v>
      </c>
      <c r="H4239" s="6" t="s">
        <v>38</v>
      </c>
      <c r="I4239" s="8" t="s">
        <v>39</v>
      </c>
      <c r="J4239" s="15" t="s">
        <v>7586</v>
      </c>
      <c r="K4239" s="7" t="s">
        <v>4566</v>
      </c>
      <c r="L4239" s="19">
        <v>297178</v>
      </c>
      <c r="M4239" s="19">
        <f t="shared" si="198"/>
        <v>297178</v>
      </c>
      <c r="N4239" s="11">
        <f>M4239*(1+VOTOS!$P$3%)^Q4239</f>
        <v>303481.66244788986</v>
      </c>
      <c r="O4239" s="54">
        <f t="shared" si="199"/>
        <v>303481.66244788986</v>
      </c>
      <c r="P4239" s="103">
        <f t="shared" si="200"/>
        <v>2.0195904429022912E-6</v>
      </c>
      <c r="Q4239" s="6">
        <v>174</v>
      </c>
      <c r="R4239" s="6"/>
      <c r="S4239" s="6" t="s">
        <v>11</v>
      </c>
    </row>
    <row r="4240" spans="1:19" s="47" customFormat="1" ht="14" x14ac:dyDescent="0.15">
      <c r="A4240" s="8" t="s">
        <v>415</v>
      </c>
      <c r="B4240" s="114" t="s">
        <v>416</v>
      </c>
      <c r="C4240" s="40" t="s">
        <v>65</v>
      </c>
      <c r="D4240" s="6" t="s">
        <v>933</v>
      </c>
      <c r="E4240" s="7" t="s">
        <v>934</v>
      </c>
      <c r="F4240" s="6" t="s">
        <v>4534</v>
      </c>
      <c r="G4240" s="6" t="s">
        <v>96</v>
      </c>
      <c r="H4240" s="6" t="s">
        <v>38</v>
      </c>
      <c r="I4240" s="8" t="s">
        <v>39</v>
      </c>
      <c r="J4240" s="15" t="s">
        <v>7586</v>
      </c>
      <c r="K4240" s="7" t="s">
        <v>4565</v>
      </c>
      <c r="L4240" s="19">
        <v>295545</v>
      </c>
      <c r="M4240" s="19">
        <f t="shared" si="198"/>
        <v>295545</v>
      </c>
      <c r="N4240" s="11">
        <f>M4240*(1+VOTOS!$P$3%)^Q4240</f>
        <v>302324.17075472575</v>
      </c>
      <c r="O4240" s="54">
        <f t="shared" si="199"/>
        <v>302324.17075472575</v>
      </c>
      <c r="P4240" s="103">
        <f t="shared" si="200"/>
        <v>2.0118876408865206E-6</v>
      </c>
      <c r="Q4240" s="6">
        <v>188</v>
      </c>
      <c r="R4240" s="6"/>
      <c r="S4240" s="6" t="s">
        <v>11</v>
      </c>
    </row>
    <row r="4241" spans="1:19" s="47" customFormat="1" ht="14" x14ac:dyDescent="0.15">
      <c r="A4241" s="8" t="s">
        <v>415</v>
      </c>
      <c r="B4241" s="114" t="s">
        <v>416</v>
      </c>
      <c r="C4241" s="40" t="s">
        <v>65</v>
      </c>
      <c r="D4241" s="6" t="s">
        <v>933</v>
      </c>
      <c r="E4241" s="7" t="s">
        <v>934</v>
      </c>
      <c r="F4241" s="6" t="s">
        <v>4534</v>
      </c>
      <c r="G4241" s="6" t="s">
        <v>96</v>
      </c>
      <c r="H4241" s="6" t="s">
        <v>38</v>
      </c>
      <c r="I4241" s="8" t="s">
        <v>39</v>
      </c>
      <c r="J4241" s="15" t="s">
        <v>7586</v>
      </c>
      <c r="K4241" s="7" t="s">
        <v>4569</v>
      </c>
      <c r="L4241" s="19">
        <v>291820</v>
      </c>
      <c r="M4241" s="19">
        <f t="shared" si="198"/>
        <v>291820</v>
      </c>
      <c r="N4241" s="11">
        <f>M4241*(1+VOTOS!$P$3%)^Q4241</f>
        <v>296468.1866948292</v>
      </c>
      <c r="O4241" s="54">
        <f t="shared" si="199"/>
        <v>296468.1866948292</v>
      </c>
      <c r="P4241" s="103">
        <f t="shared" si="200"/>
        <v>1.9729176110476141E-6</v>
      </c>
      <c r="Q4241" s="6">
        <v>131</v>
      </c>
      <c r="R4241" s="6"/>
      <c r="S4241" s="6" t="s">
        <v>11</v>
      </c>
    </row>
    <row r="4242" spans="1:19" s="47" customFormat="1" ht="14" x14ac:dyDescent="0.15">
      <c r="A4242" s="8" t="s">
        <v>415</v>
      </c>
      <c r="B4242" s="114" t="s">
        <v>416</v>
      </c>
      <c r="C4242" s="40" t="s">
        <v>65</v>
      </c>
      <c r="D4242" s="6" t="s">
        <v>933</v>
      </c>
      <c r="E4242" s="7" t="s">
        <v>934</v>
      </c>
      <c r="F4242" s="6" t="s">
        <v>4534</v>
      </c>
      <c r="G4242" s="6" t="s">
        <v>96</v>
      </c>
      <c r="H4242" s="6" t="s">
        <v>38</v>
      </c>
      <c r="I4242" s="8" t="s">
        <v>39</v>
      </c>
      <c r="J4242" s="15" t="s">
        <v>7586</v>
      </c>
      <c r="K4242" s="7" t="s">
        <v>4549</v>
      </c>
      <c r="L4242" s="19">
        <v>287513</v>
      </c>
      <c r="M4242" s="19">
        <f t="shared" ref="M4242:M4305" si="201">+IF(Q4242&gt;0,L4242,0)</f>
        <v>287513</v>
      </c>
      <c r="N4242" s="11">
        <f>M4242*(1+VOTOS!$P$3%)^Q4242</f>
        <v>303368.77635968011</v>
      </c>
      <c r="O4242" s="54">
        <f t="shared" si="199"/>
        <v>303368.77635968011</v>
      </c>
      <c r="P4242" s="103">
        <f t="shared" si="200"/>
        <v>2.0188392157505543E-6</v>
      </c>
      <c r="Q4242" s="6">
        <v>445</v>
      </c>
      <c r="R4242" s="6"/>
      <c r="S4242" s="6" t="s">
        <v>11</v>
      </c>
    </row>
    <row r="4243" spans="1:19" s="47" customFormat="1" ht="14" x14ac:dyDescent="0.15">
      <c r="A4243" s="8" t="s">
        <v>415</v>
      </c>
      <c r="B4243" s="114" t="s">
        <v>416</v>
      </c>
      <c r="C4243" s="40" t="s">
        <v>65</v>
      </c>
      <c r="D4243" s="6" t="s">
        <v>933</v>
      </c>
      <c r="E4243" s="7" t="s">
        <v>934</v>
      </c>
      <c r="F4243" s="6" t="s">
        <v>4534</v>
      </c>
      <c r="G4243" s="6" t="s">
        <v>96</v>
      </c>
      <c r="H4243" s="6" t="s">
        <v>38</v>
      </c>
      <c r="I4243" s="8" t="s">
        <v>39</v>
      </c>
      <c r="J4243" s="15" t="s">
        <v>7586</v>
      </c>
      <c r="K4243" s="7" t="s">
        <v>4576</v>
      </c>
      <c r="L4243" s="19">
        <v>279411</v>
      </c>
      <c r="M4243" s="19">
        <f t="shared" si="201"/>
        <v>279411</v>
      </c>
      <c r="N4243" s="11">
        <f>M4243*(1+VOTOS!$P$3%)^Q4243</f>
        <v>280491.67014959926</v>
      </c>
      <c r="O4243" s="54">
        <f t="shared" si="199"/>
        <v>280491.67014959926</v>
      </c>
      <c r="P4243" s="103">
        <f t="shared" si="200"/>
        <v>1.8665981060555882E-6</v>
      </c>
      <c r="Q4243" s="6">
        <v>32</v>
      </c>
      <c r="R4243" s="6"/>
      <c r="S4243" s="6" t="s">
        <v>11</v>
      </c>
    </row>
    <row r="4244" spans="1:19" s="47" customFormat="1" ht="14" x14ac:dyDescent="0.15">
      <c r="A4244" s="8" t="s">
        <v>415</v>
      </c>
      <c r="B4244" s="114" t="s">
        <v>416</v>
      </c>
      <c r="C4244" s="40" t="s">
        <v>65</v>
      </c>
      <c r="D4244" s="6" t="s">
        <v>933</v>
      </c>
      <c r="E4244" s="7" t="s">
        <v>934</v>
      </c>
      <c r="F4244" s="6" t="s">
        <v>4534</v>
      </c>
      <c r="G4244" s="6" t="s">
        <v>96</v>
      </c>
      <c r="H4244" s="6" t="s">
        <v>38</v>
      </c>
      <c r="I4244" s="8" t="s">
        <v>39</v>
      </c>
      <c r="J4244" s="15" t="s">
        <v>7586</v>
      </c>
      <c r="K4244" s="7" t="s">
        <v>4570</v>
      </c>
      <c r="L4244" s="19">
        <v>273257</v>
      </c>
      <c r="M4244" s="19">
        <f t="shared" si="201"/>
        <v>273257</v>
      </c>
      <c r="N4244" s="11">
        <f>M4244*(1+VOTOS!$P$3%)^Q4244</f>
        <v>277141.06715698075</v>
      </c>
      <c r="O4244" s="54">
        <f t="shared" si="199"/>
        <v>277141.06715698075</v>
      </c>
      <c r="P4244" s="103">
        <f t="shared" si="200"/>
        <v>1.8443007266117343E-6</v>
      </c>
      <c r="Q4244" s="6">
        <v>117</v>
      </c>
      <c r="R4244" s="6"/>
      <c r="S4244" s="6" t="s">
        <v>11</v>
      </c>
    </row>
    <row r="4245" spans="1:19" s="47" customFormat="1" ht="14" x14ac:dyDescent="0.15">
      <c r="A4245" s="8" t="s">
        <v>415</v>
      </c>
      <c r="B4245" s="114" t="s">
        <v>416</v>
      </c>
      <c r="C4245" s="40" t="s">
        <v>65</v>
      </c>
      <c r="D4245" s="6" t="s">
        <v>933</v>
      </c>
      <c r="E4245" s="7" t="s">
        <v>934</v>
      </c>
      <c r="F4245" s="6" t="s">
        <v>4534</v>
      </c>
      <c r="G4245" s="6" t="s">
        <v>96</v>
      </c>
      <c r="H4245" s="6" t="s">
        <v>38</v>
      </c>
      <c r="I4245" s="8" t="s">
        <v>39</v>
      </c>
      <c r="J4245" s="15" t="s">
        <v>7586</v>
      </c>
      <c r="K4245" s="7" t="s">
        <v>4564</v>
      </c>
      <c r="L4245" s="19">
        <v>270536</v>
      </c>
      <c r="M4245" s="19">
        <f t="shared" si="201"/>
        <v>270536</v>
      </c>
      <c r="N4245" s="11">
        <f>M4245*(1+VOTOS!$P$3%)^Q4245</f>
        <v>277209.28551884484</v>
      </c>
      <c r="O4245" s="54">
        <f t="shared" si="199"/>
        <v>277209.28551884484</v>
      </c>
      <c r="P4245" s="103">
        <f t="shared" si="200"/>
        <v>1.8447547018224271E-6</v>
      </c>
      <c r="Q4245" s="6">
        <v>202</v>
      </c>
      <c r="R4245" s="6"/>
      <c r="S4245" s="6" t="s">
        <v>11</v>
      </c>
    </row>
    <row r="4246" spans="1:19" s="47" customFormat="1" ht="14" x14ac:dyDescent="0.15">
      <c r="A4246" s="8" t="s">
        <v>415</v>
      </c>
      <c r="B4246" s="114" t="s">
        <v>416</v>
      </c>
      <c r="C4246" s="40" t="s">
        <v>65</v>
      </c>
      <c r="D4246" s="6" t="s">
        <v>933</v>
      </c>
      <c r="E4246" s="7" t="s">
        <v>934</v>
      </c>
      <c r="F4246" s="6" t="s">
        <v>4534</v>
      </c>
      <c r="G4246" s="6" t="s">
        <v>96</v>
      </c>
      <c r="H4246" s="6" t="s">
        <v>38</v>
      </c>
      <c r="I4246" s="8" t="s">
        <v>39</v>
      </c>
      <c r="J4246" s="15" t="s">
        <v>7586</v>
      </c>
      <c r="K4246" s="7" t="s">
        <v>4561</v>
      </c>
      <c r="L4246" s="19">
        <v>66590</v>
      </c>
      <c r="M4246" s="19">
        <f t="shared" si="201"/>
        <v>66590</v>
      </c>
      <c r="N4246" s="11">
        <f>M4246*(1+VOTOS!$P$3%)^Q4246</f>
        <v>68695.065855494759</v>
      </c>
      <c r="O4246" s="54">
        <f t="shared" si="199"/>
        <v>68695.065855494759</v>
      </c>
      <c r="P4246" s="103">
        <f t="shared" si="200"/>
        <v>4.5714755006036893E-7</v>
      </c>
      <c r="Q4246" s="6">
        <v>258</v>
      </c>
      <c r="R4246" s="6"/>
      <c r="S4246" s="6" t="s">
        <v>11</v>
      </c>
    </row>
    <row r="4247" spans="1:19" s="47" customFormat="1" ht="14" x14ac:dyDescent="0.15">
      <c r="A4247" s="8" t="s">
        <v>415</v>
      </c>
      <c r="B4247" s="114" t="s">
        <v>416</v>
      </c>
      <c r="C4247" s="40" t="s">
        <v>65</v>
      </c>
      <c r="D4247" s="6" t="s">
        <v>933</v>
      </c>
      <c r="E4247" s="7" t="s">
        <v>934</v>
      </c>
      <c r="F4247" s="6" t="s">
        <v>4534</v>
      </c>
      <c r="G4247" s="6" t="s">
        <v>96</v>
      </c>
      <c r="H4247" s="6" t="s">
        <v>38</v>
      </c>
      <c r="I4247" s="8" t="s">
        <v>39</v>
      </c>
      <c r="J4247" s="15" t="s">
        <v>7586</v>
      </c>
      <c r="K4247" s="7" t="s">
        <v>4535</v>
      </c>
      <c r="L4247" s="19">
        <v>54000</v>
      </c>
      <c r="M4247" s="19">
        <f t="shared" si="201"/>
        <v>54000</v>
      </c>
      <c r="N4247" s="11">
        <f>M4247*(1+VOTOS!$P$3%)^Q4247</f>
        <v>61321.454770126809</v>
      </c>
      <c r="O4247" s="54">
        <f t="shared" si="199"/>
        <v>61321.454770126809</v>
      </c>
      <c r="P4247" s="103">
        <f t="shared" si="200"/>
        <v>4.0807811252806164E-7</v>
      </c>
      <c r="Q4247" s="6">
        <v>1054</v>
      </c>
      <c r="R4247" s="6"/>
      <c r="S4247" s="6" t="s">
        <v>11</v>
      </c>
    </row>
    <row r="4248" spans="1:19" s="47" customFormat="1" ht="14" x14ac:dyDescent="0.15">
      <c r="A4248" s="8" t="s">
        <v>415</v>
      </c>
      <c r="B4248" s="114" t="s">
        <v>416</v>
      </c>
      <c r="C4248" s="40" t="s">
        <v>65</v>
      </c>
      <c r="D4248" s="6" t="s">
        <v>334</v>
      </c>
      <c r="E4248" s="7" t="s">
        <v>335</v>
      </c>
      <c r="F4248" s="6" t="s">
        <v>3113</v>
      </c>
      <c r="G4248" s="6" t="s">
        <v>4936</v>
      </c>
      <c r="H4248" s="6" t="s">
        <v>38</v>
      </c>
      <c r="I4248" s="8" t="s">
        <v>39</v>
      </c>
      <c r="J4248" s="15" t="s">
        <v>7586</v>
      </c>
      <c r="K4248" s="7" t="s">
        <v>3116</v>
      </c>
      <c r="L4248" s="19">
        <v>1332205</v>
      </c>
      <c r="M4248" s="19">
        <f t="shared" si="201"/>
        <v>1332205</v>
      </c>
      <c r="N4248" s="11">
        <f>M4248*(1+VOTOS!$P$3%)^Q4248</f>
        <v>1349674.8067457497</v>
      </c>
      <c r="O4248" s="54">
        <f t="shared" si="199"/>
        <v>1349674.8067457497</v>
      </c>
      <c r="P4248" s="103">
        <f t="shared" si="200"/>
        <v>8.981729962671969E-6</v>
      </c>
      <c r="Q4248" s="48">
        <v>108</v>
      </c>
      <c r="R4248" s="48"/>
      <c r="S4248" s="48" t="s">
        <v>11</v>
      </c>
    </row>
    <row r="4249" spans="1:19" s="47" customFormat="1" ht="14" x14ac:dyDescent="0.15">
      <c r="A4249" s="8" t="s">
        <v>415</v>
      </c>
      <c r="B4249" s="114" t="s">
        <v>416</v>
      </c>
      <c r="C4249" s="40" t="s">
        <v>65</v>
      </c>
      <c r="D4249" s="6" t="s">
        <v>334</v>
      </c>
      <c r="E4249" s="7" t="s">
        <v>335</v>
      </c>
      <c r="F4249" s="6" t="s">
        <v>3113</v>
      </c>
      <c r="G4249" s="6" t="s">
        <v>4936</v>
      </c>
      <c r="H4249" s="6" t="s">
        <v>38</v>
      </c>
      <c r="I4249" s="8" t="s">
        <v>39</v>
      </c>
      <c r="J4249" s="15" t="s">
        <v>7586</v>
      </c>
      <c r="K4249" s="7" t="s">
        <v>5063</v>
      </c>
      <c r="L4249" s="19">
        <v>18589297</v>
      </c>
      <c r="M4249" s="19">
        <f t="shared" si="201"/>
        <v>0</v>
      </c>
      <c r="N4249" s="11">
        <f>M4249*(1+VOTOS!$P$3%)^Q4249</f>
        <v>0</v>
      </c>
      <c r="O4249" s="54">
        <f t="shared" si="199"/>
        <v>18589297</v>
      </c>
      <c r="P4249" s="103">
        <f t="shared" si="200"/>
        <v>1.2370686999224744E-4</v>
      </c>
      <c r="Q4249" s="6">
        <v>0</v>
      </c>
      <c r="R4249" s="6"/>
      <c r="S4249" s="6" t="s">
        <v>11</v>
      </c>
    </row>
    <row r="4250" spans="1:19" s="47" customFormat="1" ht="14" x14ac:dyDescent="0.15">
      <c r="A4250" s="8" t="s">
        <v>415</v>
      </c>
      <c r="B4250" s="114" t="s">
        <v>416</v>
      </c>
      <c r="C4250" s="40" t="s">
        <v>65</v>
      </c>
      <c r="D4250" s="6" t="s">
        <v>334</v>
      </c>
      <c r="E4250" s="7" t="s">
        <v>335</v>
      </c>
      <c r="F4250" s="6" t="s">
        <v>3113</v>
      </c>
      <c r="G4250" s="6" t="s">
        <v>4936</v>
      </c>
      <c r="H4250" s="6" t="s">
        <v>38</v>
      </c>
      <c r="I4250" s="8" t="s">
        <v>39</v>
      </c>
      <c r="J4250" s="15" t="s">
        <v>7586</v>
      </c>
      <c r="K4250" s="7" t="s">
        <v>5062</v>
      </c>
      <c r="L4250" s="19">
        <v>9596914</v>
      </c>
      <c r="M4250" s="19">
        <f t="shared" si="201"/>
        <v>0</v>
      </c>
      <c r="N4250" s="11">
        <f>M4250*(1+VOTOS!$P$3%)^Q4250</f>
        <v>0</v>
      </c>
      <c r="O4250" s="54">
        <f t="shared" si="199"/>
        <v>9596914</v>
      </c>
      <c r="P4250" s="103">
        <f t="shared" si="200"/>
        <v>6.3864932198607583E-5</v>
      </c>
      <c r="Q4250" s="6">
        <v>0</v>
      </c>
      <c r="R4250" s="6"/>
      <c r="S4250" s="6" t="s">
        <v>11</v>
      </c>
    </row>
    <row r="4251" spans="1:19" s="47" customFormat="1" ht="14" x14ac:dyDescent="0.15">
      <c r="A4251" s="8" t="s">
        <v>415</v>
      </c>
      <c r="B4251" s="114" t="s">
        <v>416</v>
      </c>
      <c r="C4251" s="40" t="s">
        <v>65</v>
      </c>
      <c r="D4251" s="6" t="s">
        <v>334</v>
      </c>
      <c r="E4251" s="7" t="s">
        <v>335</v>
      </c>
      <c r="F4251" s="6" t="s">
        <v>3113</v>
      </c>
      <c r="G4251" s="6" t="s">
        <v>4936</v>
      </c>
      <c r="H4251" s="6" t="s">
        <v>38</v>
      </c>
      <c r="I4251" s="8" t="s">
        <v>39</v>
      </c>
      <c r="J4251" s="15" t="s">
        <v>7586</v>
      </c>
      <c r="K4251" s="7" t="s">
        <v>5061</v>
      </c>
      <c r="L4251" s="19">
        <v>9407998</v>
      </c>
      <c r="M4251" s="19">
        <f t="shared" si="201"/>
        <v>0</v>
      </c>
      <c r="N4251" s="11">
        <f>M4251*(1+VOTOS!$P$3%)^Q4251</f>
        <v>0</v>
      </c>
      <c r="O4251" s="54">
        <f t="shared" si="199"/>
        <v>9407998</v>
      </c>
      <c r="P4251" s="103">
        <f t="shared" si="200"/>
        <v>6.2607746031134146E-5</v>
      </c>
      <c r="Q4251" s="6">
        <v>0</v>
      </c>
      <c r="R4251" s="6"/>
      <c r="S4251" s="6" t="s">
        <v>11</v>
      </c>
    </row>
    <row r="4252" spans="1:19" s="47" customFormat="1" ht="14" x14ac:dyDescent="0.15">
      <c r="A4252" s="8" t="s">
        <v>415</v>
      </c>
      <c r="B4252" s="114" t="s">
        <v>416</v>
      </c>
      <c r="C4252" s="40" t="s">
        <v>65</v>
      </c>
      <c r="D4252" s="6" t="s">
        <v>334</v>
      </c>
      <c r="E4252" s="7" t="s">
        <v>335</v>
      </c>
      <c r="F4252" s="6" t="s">
        <v>3113</v>
      </c>
      <c r="G4252" s="6" t="s">
        <v>4936</v>
      </c>
      <c r="H4252" s="6" t="s">
        <v>38</v>
      </c>
      <c r="I4252" s="8" t="s">
        <v>39</v>
      </c>
      <c r="J4252" s="15" t="s">
        <v>7586</v>
      </c>
      <c r="K4252" s="7" t="s">
        <v>3114</v>
      </c>
      <c r="L4252" s="19">
        <v>3337131</v>
      </c>
      <c r="M4252" s="19">
        <f t="shared" si="201"/>
        <v>3337131</v>
      </c>
      <c r="N4252" s="11">
        <f>M4252*(1+VOTOS!$P$3%)^Q4252</f>
        <v>3367054.0602857703</v>
      </c>
      <c r="O4252" s="54">
        <f t="shared" si="199"/>
        <v>3367054.0602857703</v>
      </c>
      <c r="P4252" s="103">
        <f t="shared" si="200"/>
        <v>2.2406856961435423E-5</v>
      </c>
      <c r="Q4252" s="48">
        <v>74</v>
      </c>
      <c r="R4252" s="48"/>
      <c r="S4252" s="48" t="s">
        <v>11</v>
      </c>
    </row>
    <row r="4253" spans="1:19" s="47" customFormat="1" ht="14" x14ac:dyDescent="0.15">
      <c r="A4253" s="8" t="s">
        <v>415</v>
      </c>
      <c r="B4253" s="114" t="s">
        <v>416</v>
      </c>
      <c r="C4253" s="40" t="s">
        <v>65</v>
      </c>
      <c r="D4253" s="6" t="s">
        <v>334</v>
      </c>
      <c r="E4253" s="7" t="s">
        <v>335</v>
      </c>
      <c r="F4253" s="6" t="s">
        <v>3113</v>
      </c>
      <c r="G4253" s="6" t="s">
        <v>4936</v>
      </c>
      <c r="H4253" s="6" t="s">
        <v>38</v>
      </c>
      <c r="I4253" s="8" t="s">
        <v>39</v>
      </c>
      <c r="J4253" s="15" t="s">
        <v>7586</v>
      </c>
      <c r="K4253" s="7" t="s">
        <v>3115</v>
      </c>
      <c r="L4253" s="19">
        <v>1043740</v>
      </c>
      <c r="M4253" s="19">
        <f t="shared" si="201"/>
        <v>1043740</v>
      </c>
      <c r="N4253" s="11">
        <f>M4253*(1+VOTOS!$P$3%)^Q4253</f>
        <v>1047776.8441541054</v>
      </c>
      <c r="O4253" s="54">
        <f t="shared" si="199"/>
        <v>1047776.8441541054</v>
      </c>
      <c r="P4253" s="103">
        <f t="shared" si="200"/>
        <v>6.9726786247300913E-6</v>
      </c>
      <c r="Q4253" s="48">
        <v>32</v>
      </c>
      <c r="R4253" s="48"/>
      <c r="S4253" s="48" t="s">
        <v>11</v>
      </c>
    </row>
    <row r="4254" spans="1:19" s="47" customFormat="1" ht="14" x14ac:dyDescent="0.15">
      <c r="A4254" s="8" t="s">
        <v>415</v>
      </c>
      <c r="B4254" s="114" t="s">
        <v>416</v>
      </c>
      <c r="C4254" s="40" t="s">
        <v>65</v>
      </c>
      <c r="D4254" s="6" t="s">
        <v>1509</v>
      </c>
      <c r="E4254" s="7" t="s">
        <v>1510</v>
      </c>
      <c r="F4254" s="6" t="s">
        <v>3117</v>
      </c>
      <c r="G4254" s="6" t="s">
        <v>5224</v>
      </c>
      <c r="H4254" s="6" t="s">
        <v>38</v>
      </c>
      <c r="I4254" s="8" t="s">
        <v>39</v>
      </c>
      <c r="J4254" s="15" t="s">
        <v>7586</v>
      </c>
      <c r="K4254" s="7" t="s">
        <v>3118</v>
      </c>
      <c r="L4254" s="19">
        <v>1428000</v>
      </c>
      <c r="M4254" s="19">
        <f t="shared" si="201"/>
        <v>1428000</v>
      </c>
      <c r="N4254" s="11">
        <f>M4254*(1+VOTOS!$P$3%)^Q4254</f>
        <v>1436985.7755717987</v>
      </c>
      <c r="O4254" s="54">
        <f t="shared" si="199"/>
        <v>1436985.7755717987</v>
      </c>
      <c r="P4254" s="103">
        <f t="shared" si="200"/>
        <v>9.5627614384432805E-6</v>
      </c>
      <c r="Q4254" s="48">
        <v>52</v>
      </c>
      <c r="R4254" s="48"/>
      <c r="S4254" s="48" t="s">
        <v>11</v>
      </c>
    </row>
    <row r="4255" spans="1:19" s="47" customFormat="1" ht="14" x14ac:dyDescent="0.15">
      <c r="A4255" s="14" t="s">
        <v>5234</v>
      </c>
      <c r="B4255" s="115" t="s">
        <v>416</v>
      </c>
      <c r="C4255" s="40" t="s">
        <v>65</v>
      </c>
      <c r="D4255" s="12" t="s">
        <v>587</v>
      </c>
      <c r="E4255" s="51" t="s">
        <v>588</v>
      </c>
      <c r="F4255" s="14" t="s">
        <v>5606</v>
      </c>
      <c r="G4255" s="14" t="s">
        <v>5607</v>
      </c>
      <c r="H4255" s="14" t="s">
        <v>38</v>
      </c>
      <c r="I4255" s="14" t="s">
        <v>39</v>
      </c>
      <c r="J4255" s="15" t="s">
        <v>7586</v>
      </c>
      <c r="K4255" s="52" t="s">
        <v>5613</v>
      </c>
      <c r="L4255" s="109">
        <v>5203996</v>
      </c>
      <c r="M4255" s="19">
        <f t="shared" si="201"/>
        <v>5203996</v>
      </c>
      <c r="N4255" s="11">
        <f>M4255*(1+VOTOS!$P$3%)^Q4255</f>
        <v>5288162.3198452247</v>
      </c>
      <c r="O4255" s="54">
        <f t="shared" si="199"/>
        <v>5288162.3198452247</v>
      </c>
      <c r="P4255" s="103">
        <f t="shared" si="200"/>
        <v>3.5191325879563645E-5</v>
      </c>
      <c r="Q4255" s="6">
        <v>133</v>
      </c>
      <c r="R4255" s="6"/>
      <c r="S4255" s="6" t="s">
        <v>7</v>
      </c>
    </row>
    <row r="4256" spans="1:19" s="47" customFormat="1" ht="14" x14ac:dyDescent="0.15">
      <c r="A4256" s="14" t="s">
        <v>5234</v>
      </c>
      <c r="B4256" s="115" t="s">
        <v>416</v>
      </c>
      <c r="C4256" s="40" t="s">
        <v>65</v>
      </c>
      <c r="D4256" s="12" t="s">
        <v>587</v>
      </c>
      <c r="E4256" s="51" t="s">
        <v>588</v>
      </c>
      <c r="F4256" s="14" t="s">
        <v>5606</v>
      </c>
      <c r="G4256" s="14" t="s">
        <v>5607</v>
      </c>
      <c r="H4256" s="14" t="s">
        <v>38</v>
      </c>
      <c r="I4256" s="14" t="s">
        <v>39</v>
      </c>
      <c r="J4256" s="15" t="s">
        <v>7586</v>
      </c>
      <c r="K4256" s="52" t="s">
        <v>5611</v>
      </c>
      <c r="L4256" s="109">
        <v>2838989.5</v>
      </c>
      <c r="M4256" s="19">
        <f t="shared" si="201"/>
        <v>2838989.5</v>
      </c>
      <c r="N4256" s="11">
        <f>M4256*(1+VOTOS!$P$3%)^Q4256</f>
        <v>2888039.417238886</v>
      </c>
      <c r="O4256" s="54">
        <f t="shared" si="199"/>
        <v>2888039.417238886</v>
      </c>
      <c r="P4256" s="103">
        <f t="shared" si="200"/>
        <v>1.9219140816398645E-5</v>
      </c>
      <c r="Q4256" s="6">
        <v>142</v>
      </c>
      <c r="R4256" s="6"/>
      <c r="S4256" s="6" t="s">
        <v>7</v>
      </c>
    </row>
    <row r="4257" spans="1:19" s="47" customFormat="1" ht="14" x14ac:dyDescent="0.15">
      <c r="A4257" s="14" t="s">
        <v>5234</v>
      </c>
      <c r="B4257" s="115" t="s">
        <v>416</v>
      </c>
      <c r="C4257" s="40" t="s">
        <v>65</v>
      </c>
      <c r="D4257" s="12" t="s">
        <v>587</v>
      </c>
      <c r="E4257" s="51" t="s">
        <v>588</v>
      </c>
      <c r="F4257" s="14" t="s">
        <v>5606</v>
      </c>
      <c r="G4257" s="14" t="s">
        <v>5607</v>
      </c>
      <c r="H4257" s="14" t="s">
        <v>38</v>
      </c>
      <c r="I4257" s="14" t="s">
        <v>39</v>
      </c>
      <c r="J4257" s="15" t="s">
        <v>7586</v>
      </c>
      <c r="K4257" s="52" t="s">
        <v>5612</v>
      </c>
      <c r="L4257" s="109">
        <v>2835194.5</v>
      </c>
      <c r="M4257" s="19">
        <f t="shared" si="201"/>
        <v>2835194.5</v>
      </c>
      <c r="N4257" s="11">
        <f>M4257*(1+VOTOS!$P$3%)^Q4257</f>
        <v>2884178.850093984</v>
      </c>
      <c r="O4257" s="54">
        <f t="shared" si="199"/>
        <v>2884178.850093984</v>
      </c>
      <c r="P4257" s="103">
        <f t="shared" si="200"/>
        <v>1.9193449759986416E-5</v>
      </c>
      <c r="Q4257" s="6">
        <v>142</v>
      </c>
      <c r="R4257" s="6"/>
      <c r="S4257" s="6" t="s">
        <v>7</v>
      </c>
    </row>
    <row r="4258" spans="1:19" s="47" customFormat="1" ht="14" x14ac:dyDescent="0.15">
      <c r="A4258" s="14" t="s">
        <v>5234</v>
      </c>
      <c r="B4258" s="115" t="s">
        <v>416</v>
      </c>
      <c r="C4258" s="40" t="s">
        <v>65</v>
      </c>
      <c r="D4258" s="12" t="s">
        <v>587</v>
      </c>
      <c r="E4258" s="51" t="s">
        <v>588</v>
      </c>
      <c r="F4258" s="14" t="s">
        <v>5606</v>
      </c>
      <c r="G4258" s="14" t="s">
        <v>5607</v>
      </c>
      <c r="H4258" s="14" t="s">
        <v>38</v>
      </c>
      <c r="I4258" s="14" t="s">
        <v>39</v>
      </c>
      <c r="J4258" s="15" t="s">
        <v>7586</v>
      </c>
      <c r="K4258" s="52" t="s">
        <v>5614</v>
      </c>
      <c r="L4258" s="109">
        <v>2835194.5</v>
      </c>
      <c r="M4258" s="19">
        <f t="shared" si="201"/>
        <v>2835194.5</v>
      </c>
      <c r="N4258" s="11">
        <f>M4258*(1+VOTOS!$P$3%)^Q4258</f>
        <v>2881049.2406858923</v>
      </c>
      <c r="O4258" s="54">
        <f t="shared" si="199"/>
        <v>2881049.2406858923</v>
      </c>
      <c r="P4258" s="103">
        <f t="shared" si="200"/>
        <v>1.9172623034576986E-5</v>
      </c>
      <c r="Q4258" s="6">
        <v>133</v>
      </c>
      <c r="R4258" s="6"/>
      <c r="S4258" s="6" t="s">
        <v>7</v>
      </c>
    </row>
    <row r="4259" spans="1:19" s="47" customFormat="1" ht="14" x14ac:dyDescent="0.15">
      <c r="A4259" s="14" t="s">
        <v>5234</v>
      </c>
      <c r="B4259" s="115" t="s">
        <v>416</v>
      </c>
      <c r="C4259" s="40" t="s">
        <v>65</v>
      </c>
      <c r="D4259" s="12" t="s">
        <v>587</v>
      </c>
      <c r="E4259" s="51" t="s">
        <v>588</v>
      </c>
      <c r="F4259" s="14" t="s">
        <v>5606</v>
      </c>
      <c r="G4259" s="14" t="s">
        <v>5607</v>
      </c>
      <c r="H4259" s="14" t="s">
        <v>38</v>
      </c>
      <c r="I4259" s="14" t="s">
        <v>39</v>
      </c>
      <c r="J4259" s="15" t="s">
        <v>7586</v>
      </c>
      <c r="K4259" s="52" t="s">
        <v>5615</v>
      </c>
      <c r="L4259" s="109">
        <v>1068863</v>
      </c>
      <c r="M4259" s="19">
        <f t="shared" si="201"/>
        <v>1068863</v>
      </c>
      <c r="N4259" s="11">
        <f>M4259*(1+VOTOS!$P$3%)^Q4259</f>
        <v>1078317.0893562492</v>
      </c>
      <c r="O4259" s="54">
        <f t="shared" si="199"/>
        <v>1078317.0893562492</v>
      </c>
      <c r="P4259" s="103">
        <f t="shared" si="200"/>
        <v>7.1759159038349957E-6</v>
      </c>
      <c r="Q4259" s="6">
        <v>73</v>
      </c>
      <c r="R4259" s="6"/>
      <c r="S4259" s="6" t="s">
        <v>7</v>
      </c>
    </row>
    <row r="4260" spans="1:19" s="47" customFormat="1" ht="14" x14ac:dyDescent="0.15">
      <c r="A4260" s="14" t="s">
        <v>5234</v>
      </c>
      <c r="B4260" s="115" t="s">
        <v>416</v>
      </c>
      <c r="C4260" s="40" t="s">
        <v>65</v>
      </c>
      <c r="D4260" s="12" t="s">
        <v>587</v>
      </c>
      <c r="E4260" s="51" t="s">
        <v>588</v>
      </c>
      <c r="F4260" s="14" t="s">
        <v>5606</v>
      </c>
      <c r="G4260" s="14" t="s">
        <v>5607</v>
      </c>
      <c r="H4260" s="14" t="s">
        <v>38</v>
      </c>
      <c r="I4260" s="14" t="s">
        <v>39</v>
      </c>
      <c r="J4260" s="15" t="s">
        <v>7586</v>
      </c>
      <c r="K4260" s="52" t="s">
        <v>5608</v>
      </c>
      <c r="L4260" s="109">
        <v>997425</v>
      </c>
      <c r="M4260" s="19">
        <f t="shared" si="201"/>
        <v>997425</v>
      </c>
      <c r="N4260" s="11">
        <f>M4260*(1+VOTOS!$P$3%)^Q4260</f>
        <v>1014657.7561274868</v>
      </c>
      <c r="O4260" s="54">
        <f t="shared" si="199"/>
        <v>1014657.7561274868</v>
      </c>
      <c r="P4260" s="103">
        <f t="shared" si="200"/>
        <v>6.752279826606058E-6</v>
      </c>
      <c r="Q4260" s="6">
        <v>142</v>
      </c>
      <c r="R4260" s="6"/>
      <c r="S4260" s="6" t="s">
        <v>7</v>
      </c>
    </row>
    <row r="4261" spans="1:19" s="47" customFormat="1" ht="14" x14ac:dyDescent="0.15">
      <c r="A4261" s="14" t="s">
        <v>5234</v>
      </c>
      <c r="B4261" s="115" t="s">
        <v>416</v>
      </c>
      <c r="C4261" s="40" t="s">
        <v>65</v>
      </c>
      <c r="D4261" s="12" t="s">
        <v>587</v>
      </c>
      <c r="E4261" s="51" t="s">
        <v>588</v>
      </c>
      <c r="F4261" s="14" t="s">
        <v>5606</v>
      </c>
      <c r="G4261" s="14" t="s">
        <v>37</v>
      </c>
      <c r="H4261" s="14" t="s">
        <v>38</v>
      </c>
      <c r="I4261" s="14" t="s">
        <v>39</v>
      </c>
      <c r="J4261" s="15" t="s">
        <v>7586</v>
      </c>
      <c r="K4261" s="52" t="s">
        <v>5616</v>
      </c>
      <c r="L4261" s="109">
        <v>518314.5</v>
      </c>
      <c r="M4261" s="19">
        <f t="shared" si="201"/>
        <v>0</v>
      </c>
      <c r="N4261" s="11">
        <f>M4261*(1+VOTOS!$P$3%)^Q4261</f>
        <v>0</v>
      </c>
      <c r="O4261" s="54">
        <f t="shared" si="199"/>
        <v>518314.5</v>
      </c>
      <c r="P4261" s="103">
        <f t="shared" si="200"/>
        <v>3.4492463306491221E-6</v>
      </c>
      <c r="Q4261" s="6">
        <v>0</v>
      </c>
      <c r="R4261" s="6"/>
      <c r="S4261" s="6" t="s">
        <v>7</v>
      </c>
    </row>
    <row r="4262" spans="1:19" s="47" customFormat="1" ht="14" x14ac:dyDescent="0.15">
      <c r="A4262" s="14" t="s">
        <v>5234</v>
      </c>
      <c r="B4262" s="115" t="s">
        <v>416</v>
      </c>
      <c r="C4262" s="40" t="s">
        <v>65</v>
      </c>
      <c r="D4262" s="12" t="s">
        <v>587</v>
      </c>
      <c r="E4262" s="51" t="s">
        <v>588</v>
      </c>
      <c r="F4262" s="14" t="s">
        <v>5606</v>
      </c>
      <c r="G4262" s="14" t="s">
        <v>5607</v>
      </c>
      <c r="H4262" s="14" t="s">
        <v>38</v>
      </c>
      <c r="I4262" s="14" t="s">
        <v>39</v>
      </c>
      <c r="J4262" s="15" t="s">
        <v>7586</v>
      </c>
      <c r="K4262" s="52" t="s">
        <v>5610</v>
      </c>
      <c r="L4262" s="109">
        <v>231000</v>
      </c>
      <c r="M4262" s="19">
        <f t="shared" si="201"/>
        <v>231000</v>
      </c>
      <c r="N4262" s="11">
        <f>M4262*(1+VOTOS!$P$3%)^Q4262</f>
        <v>234991.04360272648</v>
      </c>
      <c r="O4262" s="54">
        <f t="shared" si="199"/>
        <v>234991.04360272648</v>
      </c>
      <c r="P4262" s="103">
        <f t="shared" si="200"/>
        <v>1.5638034337880035E-6</v>
      </c>
      <c r="Q4262" s="6">
        <v>142</v>
      </c>
      <c r="R4262" s="6"/>
      <c r="S4262" s="6" t="s">
        <v>7</v>
      </c>
    </row>
    <row r="4263" spans="1:19" s="47" customFormat="1" ht="14" x14ac:dyDescent="0.15">
      <c r="A4263" s="14" t="s">
        <v>5234</v>
      </c>
      <c r="B4263" s="115" t="s">
        <v>416</v>
      </c>
      <c r="C4263" s="40" t="s">
        <v>65</v>
      </c>
      <c r="D4263" s="12" t="s">
        <v>587</v>
      </c>
      <c r="E4263" s="51" t="s">
        <v>588</v>
      </c>
      <c r="F4263" s="14" t="s">
        <v>5606</v>
      </c>
      <c r="G4263" s="14" t="s">
        <v>5607</v>
      </c>
      <c r="H4263" s="14" t="s">
        <v>38</v>
      </c>
      <c r="I4263" s="14" t="s">
        <v>39</v>
      </c>
      <c r="J4263" s="15" t="s">
        <v>7586</v>
      </c>
      <c r="K4263" s="52" t="s">
        <v>5609</v>
      </c>
      <c r="L4263" s="109">
        <v>198000</v>
      </c>
      <c r="M4263" s="19">
        <f t="shared" si="201"/>
        <v>198000</v>
      </c>
      <c r="N4263" s="11">
        <f>M4263*(1+VOTOS!$P$3%)^Q4263</f>
        <v>201420.89451662271</v>
      </c>
      <c r="O4263" s="54">
        <f t="shared" si="199"/>
        <v>201420.89451662271</v>
      </c>
      <c r="P4263" s="103">
        <f t="shared" si="200"/>
        <v>1.3404029432468602E-6</v>
      </c>
      <c r="Q4263" s="6">
        <v>142</v>
      </c>
      <c r="R4263" s="6"/>
      <c r="S4263" s="6" t="s">
        <v>7</v>
      </c>
    </row>
    <row r="4264" spans="1:19" s="47" customFormat="1" ht="14" x14ac:dyDescent="0.15">
      <c r="A4264" s="14" t="s">
        <v>5234</v>
      </c>
      <c r="B4264" s="115" t="s">
        <v>416</v>
      </c>
      <c r="C4264" s="40" t="s">
        <v>65</v>
      </c>
      <c r="D4264" s="12" t="s">
        <v>1457</v>
      </c>
      <c r="E4264" s="51" t="s">
        <v>1458</v>
      </c>
      <c r="F4264" s="14" t="s">
        <v>5628</v>
      </c>
      <c r="G4264" s="14" t="s">
        <v>37</v>
      </c>
      <c r="H4264" s="14" t="s">
        <v>38</v>
      </c>
      <c r="I4264" s="14" t="s">
        <v>39</v>
      </c>
      <c r="J4264" s="15" t="s">
        <v>7586</v>
      </c>
      <c r="K4264" s="52" t="s">
        <v>2195</v>
      </c>
      <c r="L4264" s="109">
        <v>1563515</v>
      </c>
      <c r="M4264" s="19">
        <f t="shared" si="201"/>
        <v>0</v>
      </c>
      <c r="N4264" s="11">
        <f>M4264*(1+VOTOS!$P$3%)^Q4264</f>
        <v>0</v>
      </c>
      <c r="O4264" s="54">
        <f t="shared" si="199"/>
        <v>1563515</v>
      </c>
      <c r="P4264" s="103">
        <f t="shared" si="200"/>
        <v>1.0404780064352555E-5</v>
      </c>
      <c r="Q4264" s="6">
        <v>0</v>
      </c>
      <c r="R4264" s="6"/>
      <c r="S4264" s="6" t="s">
        <v>7</v>
      </c>
    </row>
    <row r="4265" spans="1:19" s="47" customFormat="1" ht="14" x14ac:dyDescent="0.15">
      <c r="A4265" s="14" t="s">
        <v>5234</v>
      </c>
      <c r="B4265" s="115" t="s">
        <v>416</v>
      </c>
      <c r="C4265" s="40" t="s">
        <v>65</v>
      </c>
      <c r="D4265" s="6" t="s">
        <v>1738</v>
      </c>
      <c r="E4265" s="51" t="s">
        <v>1739</v>
      </c>
      <c r="F4265" s="14" t="s">
        <v>6482</v>
      </c>
      <c r="G4265" s="14" t="s">
        <v>37</v>
      </c>
      <c r="H4265" s="14" t="s">
        <v>38</v>
      </c>
      <c r="I4265" s="14" t="s">
        <v>39</v>
      </c>
      <c r="J4265" s="15" t="s">
        <v>7586</v>
      </c>
      <c r="K4265" s="52" t="s">
        <v>5975</v>
      </c>
      <c r="L4265" s="109">
        <v>47005</v>
      </c>
      <c r="M4265" s="19">
        <f t="shared" si="201"/>
        <v>47005</v>
      </c>
      <c r="N4265" s="11">
        <f>M4265*(1+VOTOS!$P$3%)^Q4265</f>
        <v>47604.167004654664</v>
      </c>
      <c r="O4265" s="54">
        <f t="shared" si="199"/>
        <v>47604.167004654664</v>
      </c>
      <c r="P4265" s="103">
        <f t="shared" si="200"/>
        <v>3.1679317936197636E-7</v>
      </c>
      <c r="Q4265" s="6">
        <v>105</v>
      </c>
      <c r="R4265" s="6"/>
      <c r="S4265" s="6" t="s">
        <v>7</v>
      </c>
    </row>
    <row r="4266" spans="1:19" s="47" customFormat="1" ht="14" x14ac:dyDescent="0.15">
      <c r="A4266" s="14" t="s">
        <v>5234</v>
      </c>
      <c r="B4266" s="115" t="s">
        <v>416</v>
      </c>
      <c r="C4266" s="40" t="s">
        <v>65</v>
      </c>
      <c r="D4266" s="6" t="s">
        <v>1738</v>
      </c>
      <c r="E4266" s="51" t="s">
        <v>1739</v>
      </c>
      <c r="F4266" s="14" t="s">
        <v>6482</v>
      </c>
      <c r="G4266" s="14" t="s">
        <v>37</v>
      </c>
      <c r="H4266" s="14" t="s">
        <v>38</v>
      </c>
      <c r="I4266" s="14" t="s">
        <v>39</v>
      </c>
      <c r="J4266" s="15" t="s">
        <v>7586</v>
      </c>
      <c r="K4266" s="52" t="s">
        <v>5976</v>
      </c>
      <c r="L4266" s="109">
        <v>47005</v>
      </c>
      <c r="M4266" s="19">
        <f t="shared" si="201"/>
        <v>47005</v>
      </c>
      <c r="N4266" s="11">
        <f>M4266*(1+VOTOS!$P$3%)^Q4266</f>
        <v>47523.838903054653</v>
      </c>
      <c r="O4266" s="54">
        <f t="shared" si="199"/>
        <v>47523.838903054653</v>
      </c>
      <c r="P4266" s="103">
        <f t="shared" si="200"/>
        <v>3.1625861702638313E-7</v>
      </c>
      <c r="Q4266" s="6">
        <v>91</v>
      </c>
      <c r="R4266" s="6"/>
      <c r="S4266" s="6" t="s">
        <v>7</v>
      </c>
    </row>
    <row r="4267" spans="1:19" s="47" customFormat="1" ht="14" x14ac:dyDescent="0.15">
      <c r="A4267" s="8" t="s">
        <v>415</v>
      </c>
      <c r="B4267" s="114" t="s">
        <v>416</v>
      </c>
      <c r="C4267" s="40" t="s">
        <v>65</v>
      </c>
      <c r="D4267" s="6" t="s">
        <v>1738</v>
      </c>
      <c r="E4267" s="7" t="s">
        <v>1739</v>
      </c>
      <c r="F4267" s="6" t="s">
        <v>3119</v>
      </c>
      <c r="G4267" s="6" t="s">
        <v>5224</v>
      </c>
      <c r="H4267" s="6" t="s">
        <v>38</v>
      </c>
      <c r="I4267" s="8" t="s">
        <v>39</v>
      </c>
      <c r="J4267" s="15" t="s">
        <v>7586</v>
      </c>
      <c r="K4267" s="7" t="s">
        <v>3121</v>
      </c>
      <c r="L4267" s="19">
        <v>257040</v>
      </c>
      <c r="M4267" s="19">
        <f t="shared" si="201"/>
        <v>257040</v>
      </c>
      <c r="N4267" s="11">
        <f>M4267*(1+VOTOS!$P$3%)^Q4267</f>
        <v>257350.25862297523</v>
      </c>
      <c r="O4267" s="54">
        <f t="shared" si="199"/>
        <v>257350.25862297523</v>
      </c>
      <c r="P4267" s="103">
        <f t="shared" si="200"/>
        <v>1.7125981141698717E-6</v>
      </c>
      <c r="Q4267" s="6">
        <v>10</v>
      </c>
      <c r="R4267" s="6"/>
      <c r="S4267" s="6" t="s">
        <v>11</v>
      </c>
    </row>
    <row r="4268" spans="1:19" s="47" customFormat="1" ht="14" x14ac:dyDescent="0.15">
      <c r="A4268" s="8" t="s">
        <v>415</v>
      </c>
      <c r="B4268" s="114" t="s">
        <v>416</v>
      </c>
      <c r="C4268" s="40" t="s">
        <v>65</v>
      </c>
      <c r="D4268" s="6" t="s">
        <v>1738</v>
      </c>
      <c r="E4268" s="7" t="s">
        <v>1739</v>
      </c>
      <c r="F4268" s="6" t="s">
        <v>3119</v>
      </c>
      <c r="G4268" s="6" t="s">
        <v>5224</v>
      </c>
      <c r="H4268" s="6" t="s">
        <v>38</v>
      </c>
      <c r="I4268" s="8" t="s">
        <v>39</v>
      </c>
      <c r="J4268" s="15" t="s">
        <v>7586</v>
      </c>
      <c r="K4268" s="7" t="s">
        <v>3120</v>
      </c>
      <c r="L4268" s="19">
        <v>128326</v>
      </c>
      <c r="M4268" s="19">
        <f t="shared" si="201"/>
        <v>128326</v>
      </c>
      <c r="N4268" s="11">
        <f>M4268*(1+VOTOS!$P$3%)^Q4268</f>
        <v>128480.89514492654</v>
      </c>
      <c r="O4268" s="54">
        <f t="shared" si="199"/>
        <v>128480.89514492654</v>
      </c>
      <c r="P4268" s="103">
        <f t="shared" si="200"/>
        <v>8.5500647992126878E-7</v>
      </c>
      <c r="Q4268" s="48">
        <v>10</v>
      </c>
      <c r="R4268" s="48"/>
      <c r="S4268" s="48" t="s">
        <v>11</v>
      </c>
    </row>
    <row r="4269" spans="1:19" s="47" customFormat="1" ht="14" x14ac:dyDescent="0.15">
      <c r="A4269" s="8" t="s">
        <v>415</v>
      </c>
      <c r="B4269" s="114" t="s">
        <v>416</v>
      </c>
      <c r="C4269" s="40" t="s">
        <v>65</v>
      </c>
      <c r="D4269" s="6" t="s">
        <v>1738</v>
      </c>
      <c r="E4269" s="7" t="s">
        <v>1739</v>
      </c>
      <c r="F4269" s="6" t="s">
        <v>3119</v>
      </c>
      <c r="G4269" s="6" t="s">
        <v>5224</v>
      </c>
      <c r="H4269" s="6" t="s">
        <v>38</v>
      </c>
      <c r="I4269" s="8" t="s">
        <v>39</v>
      </c>
      <c r="J4269" s="15" t="s">
        <v>7586</v>
      </c>
      <c r="K4269" s="7" t="s">
        <v>3122</v>
      </c>
      <c r="L4269" s="19">
        <v>37545</v>
      </c>
      <c r="M4269" s="19">
        <f t="shared" si="201"/>
        <v>37545</v>
      </c>
      <c r="N4269" s="11">
        <f>M4269*(1+VOTOS!$P$3%)^Q4269</f>
        <v>37576.717189637777</v>
      </c>
      <c r="O4269" s="54">
        <f t="shared" si="199"/>
        <v>37576.717189637777</v>
      </c>
      <c r="P4269" s="103">
        <f t="shared" si="200"/>
        <v>2.5006314483619095E-7</v>
      </c>
      <c r="Q4269" s="48">
        <v>7</v>
      </c>
      <c r="R4269" s="48"/>
      <c r="S4269" s="48" t="s">
        <v>11</v>
      </c>
    </row>
    <row r="4270" spans="1:19" s="47" customFormat="1" ht="14" x14ac:dyDescent="0.15">
      <c r="A4270" s="8" t="s">
        <v>415</v>
      </c>
      <c r="B4270" s="114" t="s">
        <v>416</v>
      </c>
      <c r="C4270" s="40" t="s">
        <v>65</v>
      </c>
      <c r="D4270" s="6" t="s">
        <v>1738</v>
      </c>
      <c r="E4270" s="7" t="s">
        <v>1739</v>
      </c>
      <c r="F4270" s="6" t="s">
        <v>3119</v>
      </c>
      <c r="G4270" s="6" t="s">
        <v>5224</v>
      </c>
      <c r="H4270" s="6" t="s">
        <v>38</v>
      </c>
      <c r="I4270" s="8" t="s">
        <v>39</v>
      </c>
      <c r="J4270" s="15" t="s">
        <v>7586</v>
      </c>
      <c r="K4270" s="7" t="s">
        <v>3123</v>
      </c>
      <c r="L4270" s="19">
        <v>16470</v>
      </c>
      <c r="M4270" s="19">
        <f t="shared" si="201"/>
        <v>16470</v>
      </c>
      <c r="N4270" s="11">
        <f>M4270*(1+VOTOS!$P$3%)^Q4270</f>
        <v>16489.880016808285</v>
      </c>
      <c r="O4270" s="54">
        <f t="shared" si="199"/>
        <v>16489.880016808285</v>
      </c>
      <c r="P4270" s="103">
        <f t="shared" si="200"/>
        <v>1.0973580353399385E-7</v>
      </c>
      <c r="Q4270" s="48">
        <v>10</v>
      </c>
      <c r="R4270" s="48"/>
      <c r="S4270" s="48" t="s">
        <v>11</v>
      </c>
    </row>
    <row r="4271" spans="1:19" s="47" customFormat="1" ht="14" x14ac:dyDescent="0.15">
      <c r="A4271" s="8" t="s">
        <v>415</v>
      </c>
      <c r="B4271" s="114" t="s">
        <v>416</v>
      </c>
      <c r="C4271" s="40" t="s">
        <v>65</v>
      </c>
      <c r="D4271" s="6" t="s">
        <v>1738</v>
      </c>
      <c r="E4271" s="7" t="s">
        <v>1739</v>
      </c>
      <c r="F4271" s="6" t="s">
        <v>3119</v>
      </c>
      <c r="G4271" s="6" t="s">
        <v>5224</v>
      </c>
      <c r="H4271" s="6" t="s">
        <v>38</v>
      </c>
      <c r="I4271" s="8" t="s">
        <v>39</v>
      </c>
      <c r="J4271" s="15" t="s">
        <v>7586</v>
      </c>
      <c r="K4271" s="7" t="s">
        <v>3124</v>
      </c>
      <c r="L4271" s="19">
        <v>3808</v>
      </c>
      <c r="M4271" s="19">
        <f t="shared" si="201"/>
        <v>3808</v>
      </c>
      <c r="N4271" s="11">
        <f>M4271*(1+VOTOS!$P$3%)^Q4271</f>
        <v>3811.2169145862472</v>
      </c>
      <c r="O4271" s="54">
        <f t="shared" si="199"/>
        <v>3811.2169145862472</v>
      </c>
      <c r="P4271" s="103">
        <f t="shared" si="200"/>
        <v>2.5362643641928755E-8</v>
      </c>
      <c r="Q4271" s="48">
        <v>7</v>
      </c>
      <c r="R4271" s="48"/>
      <c r="S4271" s="48" t="s">
        <v>11</v>
      </c>
    </row>
    <row r="4272" spans="1:19" s="47" customFormat="1" ht="14" x14ac:dyDescent="0.15">
      <c r="A4272" s="8" t="s">
        <v>415</v>
      </c>
      <c r="B4272" s="114" t="s">
        <v>416</v>
      </c>
      <c r="C4272" s="40" t="s">
        <v>65</v>
      </c>
      <c r="D4272" s="6" t="s">
        <v>1738</v>
      </c>
      <c r="E4272" s="7" t="s">
        <v>1739</v>
      </c>
      <c r="F4272" s="6" t="s">
        <v>3119</v>
      </c>
      <c r="G4272" s="6" t="s">
        <v>5224</v>
      </c>
      <c r="H4272" s="6" t="s">
        <v>38</v>
      </c>
      <c r="I4272" s="8" t="s">
        <v>39</v>
      </c>
      <c r="J4272" s="15" t="s">
        <v>7586</v>
      </c>
      <c r="K4272" s="7" t="s">
        <v>5194</v>
      </c>
      <c r="L4272" s="19">
        <v>159492</v>
      </c>
      <c r="M4272" s="19">
        <f t="shared" si="201"/>
        <v>0</v>
      </c>
      <c r="N4272" s="11">
        <f>M4272*(1+VOTOS!$P$3%)^Q4272</f>
        <v>0</v>
      </c>
      <c r="O4272" s="54">
        <f t="shared" si="199"/>
        <v>159492</v>
      </c>
      <c r="P4272" s="103">
        <f t="shared" si="200"/>
        <v>1.0613772058622511E-6</v>
      </c>
      <c r="Q4272" s="6">
        <v>0</v>
      </c>
      <c r="R4272" s="6"/>
      <c r="S4272" s="6" t="s">
        <v>11</v>
      </c>
    </row>
    <row r="4273" spans="1:19" s="47" customFormat="1" ht="14" x14ac:dyDescent="0.15">
      <c r="A4273" s="8" t="s">
        <v>415</v>
      </c>
      <c r="B4273" s="114" t="s">
        <v>416</v>
      </c>
      <c r="C4273" s="40" t="s">
        <v>65</v>
      </c>
      <c r="D4273" s="6" t="s">
        <v>1738</v>
      </c>
      <c r="E4273" s="7" t="s">
        <v>1739</v>
      </c>
      <c r="F4273" s="6" t="s">
        <v>3119</v>
      </c>
      <c r="G4273" s="6" t="s">
        <v>5224</v>
      </c>
      <c r="H4273" s="6" t="s">
        <v>38</v>
      </c>
      <c r="I4273" s="8" t="s">
        <v>39</v>
      </c>
      <c r="J4273" s="15" t="s">
        <v>7586</v>
      </c>
      <c r="K4273" s="7" t="s">
        <v>5065</v>
      </c>
      <c r="L4273" s="19">
        <v>140837</v>
      </c>
      <c r="M4273" s="19">
        <f t="shared" si="201"/>
        <v>0</v>
      </c>
      <c r="N4273" s="11">
        <f>M4273*(1+VOTOS!$P$3%)^Q4273</f>
        <v>0</v>
      </c>
      <c r="O4273" s="54">
        <f t="shared" si="199"/>
        <v>140837</v>
      </c>
      <c r="P4273" s="103">
        <f t="shared" si="200"/>
        <v>9.3723309972927716E-7</v>
      </c>
      <c r="Q4273" s="6">
        <v>0</v>
      </c>
      <c r="R4273" s="6"/>
      <c r="S4273" s="6" t="s">
        <v>11</v>
      </c>
    </row>
    <row r="4274" spans="1:19" s="47" customFormat="1" ht="14" x14ac:dyDescent="0.15">
      <c r="A4274" s="8" t="s">
        <v>415</v>
      </c>
      <c r="B4274" s="114" t="s">
        <v>416</v>
      </c>
      <c r="C4274" s="40" t="s">
        <v>65</v>
      </c>
      <c r="D4274" s="6" t="s">
        <v>1738</v>
      </c>
      <c r="E4274" s="7" t="s">
        <v>1739</v>
      </c>
      <c r="F4274" s="6" t="s">
        <v>3119</v>
      </c>
      <c r="G4274" s="6" t="s">
        <v>5224</v>
      </c>
      <c r="H4274" s="6" t="s">
        <v>38</v>
      </c>
      <c r="I4274" s="8" t="s">
        <v>39</v>
      </c>
      <c r="J4274" s="15" t="s">
        <v>7586</v>
      </c>
      <c r="K4274" s="7" t="s">
        <v>5136</v>
      </c>
      <c r="L4274" s="19">
        <v>100107</v>
      </c>
      <c r="M4274" s="19">
        <f t="shared" si="201"/>
        <v>0</v>
      </c>
      <c r="N4274" s="11">
        <f>M4274*(1+VOTOS!$P$3%)^Q4274</f>
        <v>0</v>
      </c>
      <c r="O4274" s="54">
        <f t="shared" si="199"/>
        <v>100107</v>
      </c>
      <c r="P4274" s="103">
        <f t="shared" si="200"/>
        <v>6.6618568923364413E-7</v>
      </c>
      <c r="Q4274" s="6">
        <v>0</v>
      </c>
      <c r="R4274" s="6"/>
      <c r="S4274" s="6" t="s">
        <v>11</v>
      </c>
    </row>
    <row r="4275" spans="1:19" s="47" customFormat="1" ht="14" x14ac:dyDescent="0.15">
      <c r="A4275" s="8" t="s">
        <v>415</v>
      </c>
      <c r="B4275" s="114" t="s">
        <v>416</v>
      </c>
      <c r="C4275" s="40" t="s">
        <v>65</v>
      </c>
      <c r="D4275" s="6" t="s">
        <v>1738</v>
      </c>
      <c r="E4275" s="7" t="s">
        <v>1739</v>
      </c>
      <c r="F4275" s="6" t="s">
        <v>3119</v>
      </c>
      <c r="G4275" s="6" t="s">
        <v>5224</v>
      </c>
      <c r="H4275" s="6" t="s">
        <v>38</v>
      </c>
      <c r="I4275" s="8" t="s">
        <v>39</v>
      </c>
      <c r="J4275" s="15" t="s">
        <v>7586</v>
      </c>
      <c r="K4275" s="7" t="s">
        <v>5135</v>
      </c>
      <c r="L4275" s="19">
        <v>94010</v>
      </c>
      <c r="M4275" s="19">
        <f t="shared" si="201"/>
        <v>0</v>
      </c>
      <c r="N4275" s="11">
        <f>M4275*(1+VOTOS!$P$3%)^Q4275</f>
        <v>0</v>
      </c>
      <c r="O4275" s="54">
        <f t="shared" si="199"/>
        <v>94010</v>
      </c>
      <c r="P4275" s="103">
        <f t="shared" si="200"/>
        <v>6.2561176186335504E-7</v>
      </c>
      <c r="Q4275" s="6">
        <v>0</v>
      </c>
      <c r="R4275" s="6"/>
      <c r="S4275" s="6" t="s">
        <v>11</v>
      </c>
    </row>
    <row r="4276" spans="1:19" s="47" customFormat="1" ht="14" x14ac:dyDescent="0.15">
      <c r="A4276" s="8" t="s">
        <v>415</v>
      </c>
      <c r="B4276" s="114" t="s">
        <v>416</v>
      </c>
      <c r="C4276" s="40" t="s">
        <v>65</v>
      </c>
      <c r="D4276" s="6" t="s">
        <v>1738</v>
      </c>
      <c r="E4276" s="7" t="s">
        <v>1739</v>
      </c>
      <c r="F4276" s="6" t="s">
        <v>3119</v>
      </c>
      <c r="G4276" s="6" t="s">
        <v>5224</v>
      </c>
      <c r="H4276" s="6" t="s">
        <v>38</v>
      </c>
      <c r="I4276" s="8" t="s">
        <v>39</v>
      </c>
      <c r="J4276" s="15" t="s">
        <v>7586</v>
      </c>
      <c r="K4276" s="7" t="s">
        <v>5066</v>
      </c>
      <c r="L4276" s="19">
        <v>59976</v>
      </c>
      <c r="M4276" s="19">
        <f t="shared" si="201"/>
        <v>0</v>
      </c>
      <c r="N4276" s="11">
        <f>M4276*(1+VOTOS!$P$3%)^Q4276</f>
        <v>0</v>
      </c>
      <c r="O4276" s="54">
        <f t="shared" si="199"/>
        <v>59976</v>
      </c>
      <c r="P4276" s="103">
        <f t="shared" si="200"/>
        <v>3.9912446579636829E-7</v>
      </c>
      <c r="Q4276" s="6">
        <v>0</v>
      </c>
      <c r="R4276" s="6"/>
      <c r="S4276" s="6" t="s">
        <v>11</v>
      </c>
    </row>
    <row r="4277" spans="1:19" s="47" customFormat="1" ht="14" x14ac:dyDescent="0.15">
      <c r="A4277" s="8" t="s">
        <v>415</v>
      </c>
      <c r="B4277" s="114" t="s">
        <v>416</v>
      </c>
      <c r="C4277" s="40" t="s">
        <v>65</v>
      </c>
      <c r="D4277" s="6" t="s">
        <v>1467</v>
      </c>
      <c r="E4277" s="7" t="s">
        <v>1469</v>
      </c>
      <c r="F4277" s="6" t="s">
        <v>3125</v>
      </c>
      <c r="G4277" s="6" t="s">
        <v>1792</v>
      </c>
      <c r="H4277" s="6" t="s">
        <v>38</v>
      </c>
      <c r="I4277" s="8" t="s">
        <v>39</v>
      </c>
      <c r="J4277" s="15" t="s">
        <v>7586</v>
      </c>
      <c r="K4277" s="7" t="s">
        <v>3130</v>
      </c>
      <c r="L4277" s="19">
        <v>347480</v>
      </c>
      <c r="M4277" s="19">
        <f t="shared" si="201"/>
        <v>347480</v>
      </c>
      <c r="N4277" s="11">
        <f>M4277*(1+VOTOS!$P$3%)^Q4277</f>
        <v>348025.34949570568</v>
      </c>
      <c r="O4277" s="54">
        <f t="shared" si="199"/>
        <v>348025.34949570568</v>
      </c>
      <c r="P4277" s="103">
        <f t="shared" si="200"/>
        <v>2.3160169351251818E-6</v>
      </c>
      <c r="Q4277" s="6">
        <v>13</v>
      </c>
      <c r="R4277" s="6"/>
      <c r="S4277" s="6" t="s">
        <v>11</v>
      </c>
    </row>
    <row r="4278" spans="1:19" s="47" customFormat="1" ht="14" x14ac:dyDescent="0.15">
      <c r="A4278" s="8" t="s">
        <v>415</v>
      </c>
      <c r="B4278" s="114" t="s">
        <v>416</v>
      </c>
      <c r="C4278" s="40" t="s">
        <v>65</v>
      </c>
      <c r="D4278" s="6" t="s">
        <v>1467</v>
      </c>
      <c r="E4278" s="7" t="s">
        <v>1469</v>
      </c>
      <c r="F4278" s="6" t="s">
        <v>3125</v>
      </c>
      <c r="G4278" s="6" t="s">
        <v>1792</v>
      </c>
      <c r="H4278" s="6" t="s">
        <v>38</v>
      </c>
      <c r="I4278" s="8" t="s">
        <v>39</v>
      </c>
      <c r="J4278" s="15" t="s">
        <v>7586</v>
      </c>
      <c r="K4278" s="7" t="s">
        <v>3127</v>
      </c>
      <c r="L4278" s="19">
        <v>89250</v>
      </c>
      <c r="M4278" s="19">
        <f t="shared" si="201"/>
        <v>89250</v>
      </c>
      <c r="N4278" s="11">
        <f>M4278*(1+VOTOS!$P$3%)^Q4278</f>
        <v>89390.072644444954</v>
      </c>
      <c r="O4278" s="54">
        <f t="shared" si="199"/>
        <v>89390.072644444954</v>
      </c>
      <c r="P4278" s="103">
        <f t="shared" si="200"/>
        <v>5.9486736347393367E-7</v>
      </c>
      <c r="Q4278" s="6">
        <v>13</v>
      </c>
      <c r="R4278" s="6"/>
      <c r="S4278" s="6" t="s">
        <v>11</v>
      </c>
    </row>
    <row r="4279" spans="1:19" s="47" customFormat="1" ht="14" x14ac:dyDescent="0.15">
      <c r="A4279" s="8" t="s">
        <v>415</v>
      </c>
      <c r="B4279" s="114" t="s">
        <v>416</v>
      </c>
      <c r="C4279" s="40" t="s">
        <v>65</v>
      </c>
      <c r="D4279" s="6" t="s">
        <v>1467</v>
      </c>
      <c r="E4279" s="7" t="s">
        <v>1469</v>
      </c>
      <c r="F4279" s="6" t="s">
        <v>3125</v>
      </c>
      <c r="G4279" s="6" t="s">
        <v>1792</v>
      </c>
      <c r="H4279" s="6" t="s">
        <v>38</v>
      </c>
      <c r="I4279" s="8" t="s">
        <v>39</v>
      </c>
      <c r="J4279" s="15" t="s">
        <v>7586</v>
      </c>
      <c r="K4279" s="7" t="s">
        <v>5142</v>
      </c>
      <c r="L4279" s="19">
        <v>654408</v>
      </c>
      <c r="M4279" s="19">
        <f t="shared" si="201"/>
        <v>0</v>
      </c>
      <c r="N4279" s="11">
        <f>M4279*(1+VOTOS!$P$3%)^Q4279</f>
        <v>0</v>
      </c>
      <c r="O4279" s="54">
        <f t="shared" si="199"/>
        <v>654408</v>
      </c>
      <c r="P4279" s="103">
        <f t="shared" si="200"/>
        <v>4.3549126886232789E-6</v>
      </c>
      <c r="Q4279" s="6">
        <v>0</v>
      </c>
      <c r="R4279" s="6"/>
      <c r="S4279" s="6" t="s">
        <v>11</v>
      </c>
    </row>
    <row r="4280" spans="1:19" s="47" customFormat="1" ht="14" x14ac:dyDescent="0.15">
      <c r="A4280" s="8" t="s">
        <v>415</v>
      </c>
      <c r="B4280" s="114" t="s">
        <v>416</v>
      </c>
      <c r="C4280" s="40" t="s">
        <v>65</v>
      </c>
      <c r="D4280" s="6" t="s">
        <v>1467</v>
      </c>
      <c r="E4280" s="7" t="s">
        <v>1469</v>
      </c>
      <c r="F4280" s="6" t="s">
        <v>3125</v>
      </c>
      <c r="G4280" s="6" t="s">
        <v>1792</v>
      </c>
      <c r="H4280" s="6" t="s">
        <v>38</v>
      </c>
      <c r="I4280" s="8" t="s">
        <v>39</v>
      </c>
      <c r="J4280" s="15" t="s">
        <v>7586</v>
      </c>
      <c r="K4280" s="7" t="s">
        <v>5116</v>
      </c>
      <c r="L4280" s="19">
        <v>648336</v>
      </c>
      <c r="M4280" s="19">
        <f t="shared" si="201"/>
        <v>0</v>
      </c>
      <c r="N4280" s="11">
        <f>M4280*(1+VOTOS!$P$3%)^Q4280</f>
        <v>0</v>
      </c>
      <c r="O4280" s="54">
        <f t="shared" si="199"/>
        <v>648336</v>
      </c>
      <c r="P4280" s="103">
        <f t="shared" si="200"/>
        <v>4.3145051296611018E-6</v>
      </c>
      <c r="Q4280" s="6">
        <v>0</v>
      </c>
      <c r="R4280" s="6"/>
      <c r="S4280" s="6" t="s">
        <v>11</v>
      </c>
    </row>
    <row r="4281" spans="1:19" s="47" customFormat="1" ht="14" x14ac:dyDescent="0.15">
      <c r="A4281" s="8" t="s">
        <v>415</v>
      </c>
      <c r="B4281" s="114" t="s">
        <v>416</v>
      </c>
      <c r="C4281" s="40" t="s">
        <v>65</v>
      </c>
      <c r="D4281" s="6" t="s">
        <v>1467</v>
      </c>
      <c r="E4281" s="7" t="s">
        <v>1469</v>
      </c>
      <c r="F4281" s="6" t="s">
        <v>3125</v>
      </c>
      <c r="G4281" s="6" t="s">
        <v>1792</v>
      </c>
      <c r="H4281" s="6" t="s">
        <v>38</v>
      </c>
      <c r="I4281" s="8" t="s">
        <v>39</v>
      </c>
      <c r="J4281" s="15" t="s">
        <v>7586</v>
      </c>
      <c r="K4281" s="7" t="s">
        <v>5143</v>
      </c>
      <c r="L4281" s="19">
        <v>146965</v>
      </c>
      <c r="M4281" s="19">
        <f t="shared" si="201"/>
        <v>0</v>
      </c>
      <c r="N4281" s="11">
        <f>M4281*(1+VOTOS!$P$3%)^Q4281</f>
        <v>0</v>
      </c>
      <c r="O4281" s="54">
        <f t="shared" si="199"/>
        <v>146965</v>
      </c>
      <c r="P4281" s="103">
        <f t="shared" si="200"/>
        <v>9.7801332392562463E-7</v>
      </c>
      <c r="Q4281" s="6">
        <v>0</v>
      </c>
      <c r="R4281" s="6"/>
      <c r="S4281" s="6" t="s">
        <v>11</v>
      </c>
    </row>
    <row r="4282" spans="1:19" s="47" customFormat="1" ht="14" x14ac:dyDescent="0.15">
      <c r="A4282" s="8" t="s">
        <v>415</v>
      </c>
      <c r="B4282" s="114" t="s">
        <v>416</v>
      </c>
      <c r="C4282" s="40" t="s">
        <v>65</v>
      </c>
      <c r="D4282" s="6" t="s">
        <v>1467</v>
      </c>
      <c r="E4282" s="7" t="s">
        <v>1469</v>
      </c>
      <c r="F4282" s="6" t="s">
        <v>3125</v>
      </c>
      <c r="G4282" s="6" t="s">
        <v>1792</v>
      </c>
      <c r="H4282" s="6" t="s">
        <v>38</v>
      </c>
      <c r="I4282" s="8" t="s">
        <v>39</v>
      </c>
      <c r="J4282" s="15" t="s">
        <v>7586</v>
      </c>
      <c r="K4282" s="7" t="s">
        <v>5144</v>
      </c>
      <c r="L4282" s="19">
        <v>65450</v>
      </c>
      <c r="M4282" s="19">
        <f t="shared" si="201"/>
        <v>0</v>
      </c>
      <c r="N4282" s="11">
        <f>M4282*(1+VOTOS!$P$3%)^Q4282</f>
        <v>0</v>
      </c>
      <c r="O4282" s="54">
        <f t="shared" si="199"/>
        <v>65450</v>
      </c>
      <c r="P4282" s="103">
        <f t="shared" si="200"/>
        <v>4.3555249243651302E-7</v>
      </c>
      <c r="Q4282" s="6">
        <v>0</v>
      </c>
      <c r="R4282" s="6"/>
      <c r="S4282" s="6" t="s">
        <v>11</v>
      </c>
    </row>
    <row r="4283" spans="1:19" s="47" customFormat="1" ht="14" x14ac:dyDescent="0.15">
      <c r="A4283" s="8" t="s">
        <v>415</v>
      </c>
      <c r="B4283" s="114" t="s">
        <v>416</v>
      </c>
      <c r="C4283" s="40" t="s">
        <v>65</v>
      </c>
      <c r="D4283" s="6" t="s">
        <v>1467</v>
      </c>
      <c r="E4283" s="7" t="s">
        <v>1469</v>
      </c>
      <c r="F4283" s="6" t="s">
        <v>3125</v>
      </c>
      <c r="G4283" s="6" t="s">
        <v>1792</v>
      </c>
      <c r="H4283" s="6" t="s">
        <v>38</v>
      </c>
      <c r="I4283" s="8" t="s">
        <v>39</v>
      </c>
      <c r="J4283" s="15" t="s">
        <v>7586</v>
      </c>
      <c r="K4283" s="7" t="s">
        <v>3128</v>
      </c>
      <c r="L4283" s="19">
        <v>571200</v>
      </c>
      <c r="M4283" s="19">
        <f t="shared" si="201"/>
        <v>571200</v>
      </c>
      <c r="N4283" s="11">
        <f>M4283*(1+VOTOS!$P$3%)^Q4283</f>
        <v>572027.45616136666</v>
      </c>
      <c r="O4283" s="54">
        <f t="shared" si="199"/>
        <v>572027.45616136666</v>
      </c>
      <c r="P4283" s="103">
        <f t="shared" si="200"/>
        <v>3.8066918911107938E-6</v>
      </c>
      <c r="Q4283" s="6">
        <v>12</v>
      </c>
      <c r="R4283" s="6"/>
      <c r="S4283" s="6" t="s">
        <v>11</v>
      </c>
    </row>
    <row r="4284" spans="1:19" s="47" customFormat="1" ht="14" x14ac:dyDescent="0.15">
      <c r="A4284" s="8" t="s">
        <v>415</v>
      </c>
      <c r="B4284" s="114" t="s">
        <v>416</v>
      </c>
      <c r="C4284" s="40" t="s">
        <v>65</v>
      </c>
      <c r="D4284" s="6" t="s">
        <v>1467</v>
      </c>
      <c r="E4284" s="7" t="s">
        <v>1469</v>
      </c>
      <c r="F4284" s="6" t="s">
        <v>3125</v>
      </c>
      <c r="G4284" s="6" t="s">
        <v>1792</v>
      </c>
      <c r="H4284" s="6" t="s">
        <v>38</v>
      </c>
      <c r="I4284" s="8" t="s">
        <v>39</v>
      </c>
      <c r="J4284" s="15" t="s">
        <v>7586</v>
      </c>
      <c r="K4284" s="7" t="s">
        <v>3126</v>
      </c>
      <c r="L4284" s="19">
        <v>238000</v>
      </c>
      <c r="M4284" s="19">
        <f t="shared" si="201"/>
        <v>238000</v>
      </c>
      <c r="N4284" s="11">
        <f>M4284*(1+VOTOS!$P$3%)^Q4284</f>
        <v>238344.77340056945</v>
      </c>
      <c r="O4284" s="54">
        <f t="shared" si="199"/>
        <v>238344.77340056945</v>
      </c>
      <c r="P4284" s="103">
        <f t="shared" si="200"/>
        <v>1.5861216212961641E-6</v>
      </c>
      <c r="Q4284" s="48">
        <v>12</v>
      </c>
      <c r="R4284" s="48"/>
      <c r="S4284" s="48" t="s">
        <v>11</v>
      </c>
    </row>
    <row r="4285" spans="1:19" s="47" customFormat="1" ht="14" x14ac:dyDescent="0.15">
      <c r="A4285" s="8" t="s">
        <v>415</v>
      </c>
      <c r="B4285" s="114" t="s">
        <v>416</v>
      </c>
      <c r="C4285" s="40" t="s">
        <v>65</v>
      </c>
      <c r="D4285" s="6" t="s">
        <v>1467</v>
      </c>
      <c r="E4285" s="7" t="s">
        <v>1469</v>
      </c>
      <c r="F4285" s="6" t="s">
        <v>3125</v>
      </c>
      <c r="G4285" s="6" t="s">
        <v>1792</v>
      </c>
      <c r="H4285" s="6" t="s">
        <v>38</v>
      </c>
      <c r="I4285" s="8" t="s">
        <v>39</v>
      </c>
      <c r="J4285" s="15" t="s">
        <v>7586</v>
      </c>
      <c r="K4285" s="7" t="s">
        <v>3129</v>
      </c>
      <c r="L4285" s="19">
        <v>107100</v>
      </c>
      <c r="M4285" s="19">
        <f t="shared" si="201"/>
        <v>107100</v>
      </c>
      <c r="N4285" s="11">
        <f>M4285*(1+VOTOS!$P$3%)^Q4285</f>
        <v>107255.14803025626</v>
      </c>
      <c r="O4285" s="54">
        <f t="shared" si="199"/>
        <v>107255.14803025626</v>
      </c>
      <c r="P4285" s="103">
        <f t="shared" si="200"/>
        <v>7.1375472958327382E-7</v>
      </c>
      <c r="Q4285" s="6">
        <v>12</v>
      </c>
      <c r="R4285" s="6"/>
      <c r="S4285" s="6" t="s">
        <v>11</v>
      </c>
    </row>
    <row r="4286" spans="1:19" s="47" customFormat="1" ht="14" x14ac:dyDescent="0.15">
      <c r="A4286" s="8" t="s">
        <v>415</v>
      </c>
      <c r="B4286" s="114" t="s">
        <v>416</v>
      </c>
      <c r="C4286" s="40" t="s">
        <v>65</v>
      </c>
      <c r="D4286" s="6" t="s">
        <v>260</v>
      </c>
      <c r="E4286" s="7" t="s">
        <v>261</v>
      </c>
      <c r="F4286" s="6" t="s">
        <v>4579</v>
      </c>
      <c r="G4286" s="6" t="s">
        <v>4580</v>
      </c>
      <c r="H4286" s="6" t="s">
        <v>38</v>
      </c>
      <c r="I4286" s="8" t="s">
        <v>39</v>
      </c>
      <c r="J4286" s="15" t="s">
        <v>7586</v>
      </c>
      <c r="K4286" s="7" t="s">
        <v>4581</v>
      </c>
      <c r="L4286" s="19">
        <v>11773597</v>
      </c>
      <c r="M4286" s="19">
        <f t="shared" si="201"/>
        <v>11773597</v>
      </c>
      <c r="N4286" s="11">
        <f>M4286*(1+VOTOS!$P$3%)^Q4286</f>
        <v>12681808.465070348</v>
      </c>
      <c r="O4286" s="54">
        <f t="shared" si="199"/>
        <v>12681808.465070348</v>
      </c>
      <c r="P4286" s="103">
        <f t="shared" si="200"/>
        <v>8.4394091452465398E-5</v>
      </c>
      <c r="Q4286" s="6">
        <v>616</v>
      </c>
      <c r="R4286" s="6"/>
      <c r="S4286" s="6" t="s">
        <v>11</v>
      </c>
    </row>
    <row r="4287" spans="1:19" s="47" customFormat="1" ht="14" x14ac:dyDescent="0.15">
      <c r="A4287" s="8" t="s">
        <v>415</v>
      </c>
      <c r="B4287" s="114" t="s">
        <v>416</v>
      </c>
      <c r="C4287" s="40" t="s">
        <v>65</v>
      </c>
      <c r="D4287" s="6" t="s">
        <v>260</v>
      </c>
      <c r="E4287" s="7" t="s">
        <v>261</v>
      </c>
      <c r="F4287" s="6" t="s">
        <v>4579</v>
      </c>
      <c r="G4287" s="6" t="s">
        <v>4580</v>
      </c>
      <c r="H4287" s="6" t="s">
        <v>38</v>
      </c>
      <c r="I4287" s="8" t="s">
        <v>39</v>
      </c>
      <c r="J4287" s="15" t="s">
        <v>7586</v>
      </c>
      <c r="K4287" s="7" t="s">
        <v>4582</v>
      </c>
      <c r="L4287" s="19">
        <v>8819420</v>
      </c>
      <c r="M4287" s="19">
        <f t="shared" si="201"/>
        <v>8819420</v>
      </c>
      <c r="N4287" s="11">
        <f>M4287*(1+VOTOS!$P$3%)^Q4287</f>
        <v>9329397.58144507</v>
      </c>
      <c r="O4287" s="54">
        <f t="shared" si="199"/>
        <v>9329397.58144507</v>
      </c>
      <c r="P4287" s="103">
        <f t="shared" si="200"/>
        <v>6.2084680970658169E-5</v>
      </c>
      <c r="Q4287" s="6">
        <v>466</v>
      </c>
      <c r="R4287" s="6"/>
      <c r="S4287" s="6" t="s">
        <v>11</v>
      </c>
    </row>
    <row r="4288" spans="1:19" s="47" customFormat="1" ht="14" x14ac:dyDescent="0.15">
      <c r="A4288" s="8" t="s">
        <v>415</v>
      </c>
      <c r="B4288" s="114" t="s">
        <v>416</v>
      </c>
      <c r="C4288" s="40" t="s">
        <v>65</v>
      </c>
      <c r="D4288" s="6" t="s">
        <v>260</v>
      </c>
      <c r="E4288" s="7" t="s">
        <v>261</v>
      </c>
      <c r="F4288" s="6" t="s">
        <v>4579</v>
      </c>
      <c r="G4288" s="6" t="s">
        <v>4580</v>
      </c>
      <c r="H4288" s="6" t="s">
        <v>38</v>
      </c>
      <c r="I4288" s="8" t="s">
        <v>39</v>
      </c>
      <c r="J4288" s="15" t="s">
        <v>7586</v>
      </c>
      <c r="K4288" s="7" t="s">
        <v>4397</v>
      </c>
      <c r="L4288" s="19">
        <v>4793101</v>
      </c>
      <c r="M4288" s="19">
        <f t="shared" si="201"/>
        <v>4793101</v>
      </c>
      <c r="N4288" s="11">
        <f>M4288*(1+VOTOS!$P$3%)^Q4288</f>
        <v>4975736.479346036</v>
      </c>
      <c r="O4288" s="54">
        <f t="shared" si="199"/>
        <v>4975736.479346036</v>
      </c>
      <c r="P4288" s="103">
        <f t="shared" si="200"/>
        <v>3.3112214290090851E-5</v>
      </c>
      <c r="Q4288" s="6">
        <v>310</v>
      </c>
      <c r="R4288" s="6"/>
      <c r="S4288" s="6" t="s">
        <v>11</v>
      </c>
    </row>
    <row r="4289" spans="1:20" s="47" customFormat="1" ht="14" x14ac:dyDescent="0.15">
      <c r="A4289" s="8" t="s">
        <v>415</v>
      </c>
      <c r="B4289" s="114" t="s">
        <v>416</v>
      </c>
      <c r="C4289" s="40" t="s">
        <v>65</v>
      </c>
      <c r="D4289" s="6" t="s">
        <v>260</v>
      </c>
      <c r="E4289" s="7" t="s">
        <v>261</v>
      </c>
      <c r="F4289" s="6" t="s">
        <v>4579</v>
      </c>
      <c r="G4289" s="6" t="s">
        <v>4580</v>
      </c>
      <c r="H4289" s="6" t="s">
        <v>38</v>
      </c>
      <c r="I4289" s="8" t="s">
        <v>39</v>
      </c>
      <c r="J4289" s="15" t="s">
        <v>7586</v>
      </c>
      <c r="K4289" s="7" t="s">
        <v>4583</v>
      </c>
      <c r="L4289" s="19">
        <v>4245117</v>
      </c>
      <c r="M4289" s="19">
        <f t="shared" si="201"/>
        <v>4245117</v>
      </c>
      <c r="N4289" s="11">
        <f>M4289*(1+VOTOS!$P$3%)^Q4289</f>
        <v>4490588.3009031601</v>
      </c>
      <c r="O4289" s="54">
        <f t="shared" si="199"/>
        <v>4490588.3009031601</v>
      </c>
      <c r="P4289" s="103">
        <f t="shared" si="200"/>
        <v>2.9883681084256954E-5</v>
      </c>
      <c r="Q4289" s="6">
        <v>466</v>
      </c>
      <c r="R4289" s="6"/>
      <c r="S4289" s="6" t="s">
        <v>11</v>
      </c>
    </row>
    <row r="4290" spans="1:20" s="47" customFormat="1" ht="14" x14ac:dyDescent="0.15">
      <c r="A4290" s="8" t="s">
        <v>415</v>
      </c>
      <c r="B4290" s="114" t="s">
        <v>416</v>
      </c>
      <c r="C4290" s="40" t="s">
        <v>65</v>
      </c>
      <c r="D4290" s="6" t="s">
        <v>260</v>
      </c>
      <c r="E4290" s="7" t="s">
        <v>261</v>
      </c>
      <c r="F4290" s="6" t="s">
        <v>4579</v>
      </c>
      <c r="G4290" s="6" t="s">
        <v>4580</v>
      </c>
      <c r="H4290" s="6" t="s">
        <v>38</v>
      </c>
      <c r="I4290" s="8" t="s">
        <v>39</v>
      </c>
      <c r="J4290" s="15" t="s">
        <v>7586</v>
      </c>
      <c r="K4290" s="7" t="s">
        <v>4584</v>
      </c>
      <c r="L4290" s="19">
        <v>167717</v>
      </c>
      <c r="M4290" s="19">
        <f t="shared" si="201"/>
        <v>167717</v>
      </c>
      <c r="N4290" s="11">
        <f>M4290*(1+VOTOS!$P$3%)^Q4290</f>
        <v>171439.93820250669</v>
      </c>
      <c r="O4290" s="54">
        <f t="shared" si="199"/>
        <v>171439.93820250669</v>
      </c>
      <c r="P4290" s="103">
        <f t="shared" si="200"/>
        <v>1.1408875842209863E-6</v>
      </c>
      <c r="Q4290" s="6">
        <v>182</v>
      </c>
      <c r="R4290" s="6"/>
      <c r="S4290" s="6" t="s">
        <v>11</v>
      </c>
    </row>
    <row r="4291" spans="1:20" s="47" customFormat="1" ht="14" x14ac:dyDescent="0.15">
      <c r="A4291" s="8" t="s">
        <v>415</v>
      </c>
      <c r="B4291" s="114" t="s">
        <v>416</v>
      </c>
      <c r="C4291" s="40" t="s">
        <v>65</v>
      </c>
      <c r="D4291" s="6" t="s">
        <v>260</v>
      </c>
      <c r="E4291" s="7" t="s">
        <v>261</v>
      </c>
      <c r="F4291" s="6" t="s">
        <v>4579</v>
      </c>
      <c r="G4291" s="6" t="s">
        <v>4580</v>
      </c>
      <c r="H4291" s="6" t="s">
        <v>38</v>
      </c>
      <c r="I4291" s="8" t="s">
        <v>39</v>
      </c>
      <c r="J4291" s="15" t="s">
        <v>7586</v>
      </c>
      <c r="K4291" s="7" t="s">
        <v>4928</v>
      </c>
      <c r="L4291" s="19">
        <v>30641573</v>
      </c>
      <c r="M4291" s="19">
        <f t="shared" si="201"/>
        <v>30641573</v>
      </c>
      <c r="N4291" s="11">
        <f>M4291*(1+VOTOS!$P$3%)^Q4291</f>
        <v>31812971.539145991</v>
      </c>
      <c r="O4291" s="54">
        <f t="shared" si="199"/>
        <v>31812971.539145991</v>
      </c>
      <c r="P4291" s="103">
        <f t="shared" si="200"/>
        <v>2.1170693729086155E-4</v>
      </c>
      <c r="Q4291" s="6">
        <v>311</v>
      </c>
      <c r="R4291" s="6"/>
      <c r="S4291" s="6" t="s">
        <v>11</v>
      </c>
    </row>
    <row r="4292" spans="1:20" s="47" customFormat="1" ht="14" x14ac:dyDescent="0.15">
      <c r="A4292" s="8" t="s">
        <v>415</v>
      </c>
      <c r="B4292" s="114" t="s">
        <v>416</v>
      </c>
      <c r="C4292" s="40" t="s">
        <v>65</v>
      </c>
      <c r="D4292" s="6" t="s">
        <v>1056</v>
      </c>
      <c r="E4292" s="7" t="s">
        <v>1057</v>
      </c>
      <c r="F4292" s="6" t="s">
        <v>3131</v>
      </c>
      <c r="G4292" s="6" t="s">
        <v>4936</v>
      </c>
      <c r="H4292" s="6" t="s">
        <v>38</v>
      </c>
      <c r="I4292" s="8" t="s">
        <v>39</v>
      </c>
      <c r="J4292" s="15" t="s">
        <v>7586</v>
      </c>
      <c r="K4292" s="7" t="s">
        <v>3132</v>
      </c>
      <c r="L4292" s="19">
        <v>4198000</v>
      </c>
      <c r="M4292" s="19">
        <f t="shared" si="201"/>
        <v>4198000</v>
      </c>
      <c r="N4292" s="11">
        <f>M4292*(1+VOTOS!$P$3%)^Q4292</f>
        <v>4222378.2655464225</v>
      </c>
      <c r="O4292" s="54">
        <f t="shared" si="199"/>
        <v>4222378.2655464225</v>
      </c>
      <c r="P4292" s="103">
        <f t="shared" si="200"/>
        <v>2.8098814019381287E-5</v>
      </c>
      <c r="Q4292" s="6">
        <v>48</v>
      </c>
      <c r="R4292" s="6"/>
      <c r="S4292" s="6" t="s">
        <v>11</v>
      </c>
    </row>
    <row r="4293" spans="1:20" s="47" customFormat="1" ht="14" x14ac:dyDescent="0.15">
      <c r="A4293" s="8" t="s">
        <v>415</v>
      </c>
      <c r="B4293" s="114" t="s">
        <v>416</v>
      </c>
      <c r="C4293" s="40" t="s">
        <v>65</v>
      </c>
      <c r="D4293" s="6" t="s">
        <v>523</v>
      </c>
      <c r="E4293" s="7" t="s">
        <v>524</v>
      </c>
      <c r="F4293" s="6" t="s">
        <v>4585</v>
      </c>
      <c r="G4293" s="6" t="s">
        <v>5224</v>
      </c>
      <c r="H4293" s="6" t="s">
        <v>38</v>
      </c>
      <c r="I4293" s="8" t="s">
        <v>39</v>
      </c>
      <c r="J4293" s="15" t="s">
        <v>7586</v>
      </c>
      <c r="K4293" s="7" t="s">
        <v>4198</v>
      </c>
      <c r="L4293" s="19">
        <v>4217745</v>
      </c>
      <c r="M4293" s="19">
        <f t="shared" si="201"/>
        <v>4217745</v>
      </c>
      <c r="N4293" s="11">
        <f>M4293*(1+VOTOS!$P$3%)^Q4293</f>
        <v>4737878.7303563878</v>
      </c>
      <c r="O4293" s="54">
        <f t="shared" si="199"/>
        <v>4737878.7303563878</v>
      </c>
      <c r="P4293" s="103">
        <f t="shared" si="200"/>
        <v>3.1529333687832949E-5</v>
      </c>
      <c r="Q4293" s="6">
        <v>964</v>
      </c>
      <c r="R4293" s="6"/>
      <c r="S4293" s="6" t="s">
        <v>11</v>
      </c>
    </row>
    <row r="4294" spans="1:20" s="47" customFormat="1" ht="14" x14ac:dyDescent="0.15">
      <c r="A4294" s="8" t="s">
        <v>415</v>
      </c>
      <c r="B4294" s="114" t="s">
        <v>416</v>
      </c>
      <c r="C4294" s="40" t="s">
        <v>65</v>
      </c>
      <c r="D4294" s="6" t="s">
        <v>523</v>
      </c>
      <c r="E4294" s="7" t="s">
        <v>524</v>
      </c>
      <c r="F4294" s="6" t="s">
        <v>4585</v>
      </c>
      <c r="G4294" s="6" t="s">
        <v>5224</v>
      </c>
      <c r="H4294" s="6" t="s">
        <v>38</v>
      </c>
      <c r="I4294" s="8" t="s">
        <v>39</v>
      </c>
      <c r="J4294" s="15" t="s">
        <v>7586</v>
      </c>
      <c r="K4294" s="7" t="s">
        <v>3958</v>
      </c>
      <c r="L4294" s="19">
        <v>2896726</v>
      </c>
      <c r="M4294" s="19">
        <f t="shared" si="201"/>
        <v>2896726</v>
      </c>
      <c r="N4294" s="11">
        <f>M4294*(1+VOTOS!$P$3%)^Q4294</f>
        <v>3231653.793008063</v>
      </c>
      <c r="O4294" s="54">
        <f t="shared" si="199"/>
        <v>3231653.793008063</v>
      </c>
      <c r="P4294" s="103">
        <f t="shared" si="200"/>
        <v>2.1505803884439618E-5</v>
      </c>
      <c r="Q4294" s="6">
        <v>907</v>
      </c>
      <c r="R4294" s="6"/>
      <c r="S4294" s="6" t="s">
        <v>11</v>
      </c>
    </row>
    <row r="4295" spans="1:20" s="47" customFormat="1" ht="14" x14ac:dyDescent="0.15">
      <c r="A4295" s="8" t="s">
        <v>415</v>
      </c>
      <c r="B4295" s="114" t="s">
        <v>416</v>
      </c>
      <c r="C4295" s="40" t="s">
        <v>65</v>
      </c>
      <c r="D4295" s="6" t="s">
        <v>523</v>
      </c>
      <c r="E4295" s="7" t="s">
        <v>524</v>
      </c>
      <c r="F4295" s="6" t="s">
        <v>4585</v>
      </c>
      <c r="G4295" s="6" t="s">
        <v>5224</v>
      </c>
      <c r="H4295" s="6" t="s">
        <v>38</v>
      </c>
      <c r="I4295" s="8" t="s">
        <v>39</v>
      </c>
      <c r="J4295" s="15" t="s">
        <v>7586</v>
      </c>
      <c r="K4295" s="7" t="s">
        <v>3959</v>
      </c>
      <c r="L4295" s="19">
        <v>2885937</v>
      </c>
      <c r="M4295" s="19">
        <f t="shared" si="201"/>
        <v>2885937</v>
      </c>
      <c r="N4295" s="11">
        <f>M4295*(1+VOTOS!$P$3%)^Q4295</f>
        <v>3225837.5413619215</v>
      </c>
      <c r="O4295" s="54">
        <f t="shared" ref="O4295:O4358" si="202">+IF(N4295&gt;0,N4295,L4295)</f>
        <v>3225837.5413619215</v>
      </c>
      <c r="P4295" s="103">
        <f t="shared" ref="P4295:P4358" si="203">+O4295/$O$4</f>
        <v>2.1467098263337787E-5</v>
      </c>
      <c r="Q4295" s="6">
        <v>923</v>
      </c>
      <c r="R4295" s="6"/>
      <c r="S4295" s="6" t="s">
        <v>11</v>
      </c>
    </row>
    <row r="4296" spans="1:20" s="47" customFormat="1" ht="14" x14ac:dyDescent="0.15">
      <c r="A4296" s="8" t="s">
        <v>415</v>
      </c>
      <c r="B4296" s="114" t="s">
        <v>416</v>
      </c>
      <c r="C4296" s="40" t="s">
        <v>65</v>
      </c>
      <c r="D4296" s="6" t="s">
        <v>523</v>
      </c>
      <c r="E4296" s="7" t="s">
        <v>524</v>
      </c>
      <c r="F4296" s="6" t="s">
        <v>4585</v>
      </c>
      <c r="G4296" s="6" t="s">
        <v>5224</v>
      </c>
      <c r="H4296" s="6" t="s">
        <v>38</v>
      </c>
      <c r="I4296" s="8" t="s">
        <v>39</v>
      </c>
      <c r="J4296" s="15" t="s">
        <v>7586</v>
      </c>
      <c r="K4296" s="7" t="s">
        <v>4586</v>
      </c>
      <c r="L4296" s="19">
        <v>2696540</v>
      </c>
      <c r="M4296" s="19">
        <f t="shared" si="201"/>
        <v>2696540</v>
      </c>
      <c r="N4296" s="11">
        <f>M4296*(1+VOTOS!$P$3%)^Q4296</f>
        <v>3026156.4077927116</v>
      </c>
      <c r="O4296" s="54">
        <f t="shared" si="202"/>
        <v>3026156.4077927116</v>
      </c>
      <c r="P4296" s="103">
        <f t="shared" si="203"/>
        <v>2.0138272970463568E-5</v>
      </c>
      <c r="Q4296" s="6">
        <v>956</v>
      </c>
      <c r="R4296" s="6"/>
      <c r="S4296" s="6" t="s">
        <v>11</v>
      </c>
    </row>
    <row r="4297" spans="1:20" s="47" customFormat="1" ht="14" x14ac:dyDescent="0.15">
      <c r="A4297" s="8" t="s">
        <v>415</v>
      </c>
      <c r="B4297" s="114" t="s">
        <v>416</v>
      </c>
      <c r="C4297" s="40" t="s">
        <v>65</v>
      </c>
      <c r="D4297" s="6" t="s">
        <v>523</v>
      </c>
      <c r="E4297" s="7" t="s">
        <v>524</v>
      </c>
      <c r="F4297" s="6" t="s">
        <v>4585</v>
      </c>
      <c r="G4297" s="6" t="s">
        <v>5224</v>
      </c>
      <c r="H4297" s="6" t="s">
        <v>38</v>
      </c>
      <c r="I4297" s="8" t="s">
        <v>39</v>
      </c>
      <c r="J4297" s="15" t="s">
        <v>7586</v>
      </c>
      <c r="K4297" s="7" t="s">
        <v>4413</v>
      </c>
      <c r="L4297" s="19">
        <v>1646379</v>
      </c>
      <c r="M4297" s="19">
        <f t="shared" si="201"/>
        <v>1646379</v>
      </c>
      <c r="N4297" s="11">
        <f>M4297*(1+VOTOS!$P$3%)^Q4297</f>
        <v>1830765.4531013283</v>
      </c>
      <c r="O4297" s="54">
        <f t="shared" si="202"/>
        <v>1830765.4531013283</v>
      </c>
      <c r="P4297" s="103">
        <f t="shared" si="203"/>
        <v>1.2183261362336833E-5</v>
      </c>
      <c r="Q4297" s="6">
        <v>880</v>
      </c>
      <c r="R4297" s="6"/>
      <c r="S4297" s="6" t="s">
        <v>11</v>
      </c>
    </row>
    <row r="4298" spans="1:20" s="47" customFormat="1" ht="14" x14ac:dyDescent="0.15">
      <c r="A4298" s="8" t="s">
        <v>415</v>
      </c>
      <c r="B4298" s="114" t="s">
        <v>416</v>
      </c>
      <c r="C4298" s="40" t="s">
        <v>65</v>
      </c>
      <c r="D4298" s="6" t="s">
        <v>523</v>
      </c>
      <c r="E4298" s="7" t="s">
        <v>524</v>
      </c>
      <c r="F4298" s="6" t="s">
        <v>4585</v>
      </c>
      <c r="G4298" s="6" t="s">
        <v>5224</v>
      </c>
      <c r="H4298" s="6" t="s">
        <v>38</v>
      </c>
      <c r="I4298" s="8" t="s">
        <v>39</v>
      </c>
      <c r="J4298" s="15" t="s">
        <v>7586</v>
      </c>
      <c r="K4298" s="7" t="s">
        <v>4011</v>
      </c>
      <c r="L4298" s="19">
        <v>1564395</v>
      </c>
      <c r="M4298" s="19">
        <f t="shared" si="201"/>
        <v>1564395</v>
      </c>
      <c r="N4298" s="11">
        <f>M4298*(1+VOTOS!$P$3%)^Q4298</f>
        <v>1760287.0560373506</v>
      </c>
      <c r="O4298" s="54">
        <f t="shared" si="202"/>
        <v>1760287.0560373506</v>
      </c>
      <c r="P4298" s="103">
        <f t="shared" si="203"/>
        <v>1.1714246213304812E-5</v>
      </c>
      <c r="Q4298" s="6">
        <v>978</v>
      </c>
      <c r="R4298" s="6"/>
      <c r="S4298" s="6" t="s">
        <v>11</v>
      </c>
    </row>
    <row r="4299" spans="1:20" s="47" customFormat="1" ht="14" x14ac:dyDescent="0.15">
      <c r="A4299" s="8" t="s">
        <v>415</v>
      </c>
      <c r="B4299" s="114" t="s">
        <v>416</v>
      </c>
      <c r="C4299" s="40" t="s">
        <v>65</v>
      </c>
      <c r="D4299" s="6" t="s">
        <v>523</v>
      </c>
      <c r="E4299" s="7" t="s">
        <v>524</v>
      </c>
      <c r="F4299" s="6" t="s">
        <v>4585</v>
      </c>
      <c r="G4299" s="6" t="s">
        <v>5224</v>
      </c>
      <c r="H4299" s="6" t="s">
        <v>38</v>
      </c>
      <c r="I4299" s="8" t="s">
        <v>39</v>
      </c>
      <c r="J4299" s="15" t="s">
        <v>7586</v>
      </c>
      <c r="K4299" s="7" t="s">
        <v>2704</v>
      </c>
      <c r="L4299" s="19">
        <v>1309415</v>
      </c>
      <c r="M4299" s="19">
        <f t="shared" si="201"/>
        <v>1309415</v>
      </c>
      <c r="N4299" s="11">
        <f>M4299*(1+VOTOS!$P$3%)^Q4299</f>
        <v>1465755.8394090335</v>
      </c>
      <c r="O4299" s="54">
        <f t="shared" si="202"/>
        <v>1465755.8394090335</v>
      </c>
      <c r="P4299" s="103">
        <f t="shared" si="203"/>
        <v>9.7542186273182265E-6</v>
      </c>
      <c r="Q4299" s="6">
        <v>935</v>
      </c>
      <c r="R4299" s="6"/>
      <c r="S4299" s="6" t="s">
        <v>11</v>
      </c>
      <c r="T4299" s="75"/>
    </row>
    <row r="4300" spans="1:20" s="47" customFormat="1" ht="14" x14ac:dyDescent="0.15">
      <c r="A4300" s="8" t="s">
        <v>415</v>
      </c>
      <c r="B4300" s="114" t="s">
        <v>416</v>
      </c>
      <c r="C4300" s="40" t="s">
        <v>65</v>
      </c>
      <c r="D4300" s="6" t="s">
        <v>523</v>
      </c>
      <c r="E4300" s="7" t="s">
        <v>524</v>
      </c>
      <c r="F4300" s="6" t="s">
        <v>4585</v>
      </c>
      <c r="G4300" s="6" t="s">
        <v>5224</v>
      </c>
      <c r="H4300" s="6" t="s">
        <v>38</v>
      </c>
      <c r="I4300" s="8" t="s">
        <v>39</v>
      </c>
      <c r="J4300" s="15" t="s">
        <v>7586</v>
      </c>
      <c r="K4300" s="7" t="s">
        <v>4402</v>
      </c>
      <c r="L4300" s="19">
        <v>1094403</v>
      </c>
      <c r="M4300" s="19">
        <f t="shared" si="201"/>
        <v>1094403</v>
      </c>
      <c r="N4300" s="11">
        <f>M4300*(1+VOTOS!$P$3%)^Q4300</f>
        <v>1214770.7351314288</v>
      </c>
      <c r="O4300" s="54">
        <f t="shared" si="202"/>
        <v>1214770.7351314288</v>
      </c>
      <c r="P4300" s="103">
        <f t="shared" si="203"/>
        <v>8.0839789369813451E-6</v>
      </c>
      <c r="Q4300" s="6">
        <v>865</v>
      </c>
      <c r="R4300" s="6"/>
      <c r="S4300" s="6" t="s">
        <v>11</v>
      </c>
      <c r="T4300" s="75"/>
    </row>
    <row r="4301" spans="1:20" s="47" customFormat="1" ht="14" x14ac:dyDescent="0.15">
      <c r="A4301" s="8" t="s">
        <v>415</v>
      </c>
      <c r="B4301" s="114" t="s">
        <v>416</v>
      </c>
      <c r="C4301" s="40" t="s">
        <v>65</v>
      </c>
      <c r="D4301" s="6" t="s">
        <v>523</v>
      </c>
      <c r="E4301" s="7" t="s">
        <v>524</v>
      </c>
      <c r="F4301" s="6" t="s">
        <v>4585</v>
      </c>
      <c r="G4301" s="6" t="s">
        <v>5224</v>
      </c>
      <c r="H4301" s="6" t="s">
        <v>38</v>
      </c>
      <c r="I4301" s="8" t="s">
        <v>39</v>
      </c>
      <c r="J4301" s="15" t="s">
        <v>7586</v>
      </c>
      <c r="K4301" s="7" t="s">
        <v>4247</v>
      </c>
      <c r="L4301" s="19">
        <v>854093</v>
      </c>
      <c r="M4301" s="19">
        <f t="shared" si="201"/>
        <v>854093</v>
      </c>
      <c r="N4301" s="11">
        <f>M4301*(1+VOTOS!$P$3%)^Q4301</f>
        <v>951352.59744583792</v>
      </c>
      <c r="O4301" s="54">
        <f t="shared" si="202"/>
        <v>951352.59744583792</v>
      </c>
      <c r="P4301" s="103">
        <f t="shared" si="203"/>
        <v>6.3310006876009983E-6</v>
      </c>
      <c r="Q4301" s="6">
        <v>894</v>
      </c>
      <c r="R4301" s="6"/>
      <c r="S4301" s="6" t="s">
        <v>11</v>
      </c>
    </row>
    <row r="4302" spans="1:20" s="47" customFormat="1" ht="14" x14ac:dyDescent="0.15">
      <c r="A4302" s="8" t="s">
        <v>415</v>
      </c>
      <c r="B4302" s="114" t="s">
        <v>416</v>
      </c>
      <c r="C4302" s="40" t="s">
        <v>65</v>
      </c>
      <c r="D4302" s="6" t="s">
        <v>441</v>
      </c>
      <c r="E4302" s="7" t="s">
        <v>442</v>
      </c>
      <c r="F4302" s="6" t="s">
        <v>3133</v>
      </c>
      <c r="G4302" s="6" t="s">
        <v>5224</v>
      </c>
      <c r="H4302" s="6" t="s">
        <v>38</v>
      </c>
      <c r="I4302" s="8" t="s">
        <v>39</v>
      </c>
      <c r="J4302" s="15" t="s">
        <v>7586</v>
      </c>
      <c r="K4302" s="7" t="s">
        <v>3135</v>
      </c>
      <c r="L4302" s="19">
        <v>167759</v>
      </c>
      <c r="M4302" s="19">
        <f t="shared" si="201"/>
        <v>167759</v>
      </c>
      <c r="N4302" s="11">
        <f>M4302*(1+VOTOS!$P$3%)^Q4302</f>
        <v>171710.57037525382</v>
      </c>
      <c r="O4302" s="54">
        <f t="shared" si="202"/>
        <v>171710.57037525382</v>
      </c>
      <c r="P4302" s="103">
        <f t="shared" si="203"/>
        <v>1.1426885699715369E-6</v>
      </c>
      <c r="Q4302" s="6">
        <v>193</v>
      </c>
      <c r="R4302" s="6"/>
      <c r="S4302" s="6" t="s">
        <v>11</v>
      </c>
      <c r="T4302" s="75"/>
    </row>
    <row r="4303" spans="1:20" s="47" customFormat="1" ht="14" x14ac:dyDescent="0.15">
      <c r="A4303" s="8" t="s">
        <v>415</v>
      </c>
      <c r="B4303" s="114" t="s">
        <v>416</v>
      </c>
      <c r="C4303" s="40" t="s">
        <v>65</v>
      </c>
      <c r="D4303" s="6" t="s">
        <v>441</v>
      </c>
      <c r="E4303" s="7" t="s">
        <v>442</v>
      </c>
      <c r="F4303" s="6" t="s">
        <v>3133</v>
      </c>
      <c r="G4303" s="6" t="s">
        <v>5224</v>
      </c>
      <c r="H4303" s="6" t="s">
        <v>38</v>
      </c>
      <c r="I4303" s="8" t="s">
        <v>39</v>
      </c>
      <c r="J4303" s="15" t="s">
        <v>7586</v>
      </c>
      <c r="K4303" s="7" t="s">
        <v>3134</v>
      </c>
      <c r="L4303" s="19">
        <v>11629</v>
      </c>
      <c r="M4303" s="19">
        <f t="shared" si="201"/>
        <v>11629</v>
      </c>
      <c r="N4303" s="11">
        <f>M4303*(1+VOTOS!$P$3%)^Q4303</f>
        <v>11902.921589266904</v>
      </c>
      <c r="O4303" s="54">
        <f t="shared" si="202"/>
        <v>11902.921589266904</v>
      </c>
      <c r="P4303" s="103">
        <f t="shared" si="203"/>
        <v>7.9210804667403832E-8</v>
      </c>
      <c r="Q4303" s="6">
        <v>193</v>
      </c>
      <c r="R4303" s="6"/>
      <c r="S4303" s="6" t="s">
        <v>11</v>
      </c>
      <c r="T4303" s="75"/>
    </row>
    <row r="4304" spans="1:20" s="47" customFormat="1" ht="14" x14ac:dyDescent="0.15">
      <c r="A4304" s="8" t="s">
        <v>415</v>
      </c>
      <c r="B4304" s="114" t="s">
        <v>416</v>
      </c>
      <c r="C4304" s="40" t="s">
        <v>65</v>
      </c>
      <c r="D4304" s="6" t="s">
        <v>441</v>
      </c>
      <c r="E4304" s="7" t="s">
        <v>442</v>
      </c>
      <c r="F4304" s="6" t="s">
        <v>3133</v>
      </c>
      <c r="G4304" s="6" t="s">
        <v>5224</v>
      </c>
      <c r="H4304" s="6" t="s">
        <v>38</v>
      </c>
      <c r="I4304" s="8" t="s">
        <v>39</v>
      </c>
      <c r="J4304" s="15" t="s">
        <v>7586</v>
      </c>
      <c r="K4304" s="7" t="s">
        <v>3139</v>
      </c>
      <c r="L4304" s="19">
        <v>11700000</v>
      </c>
      <c r="M4304" s="19">
        <f t="shared" si="201"/>
        <v>11700000</v>
      </c>
      <c r="N4304" s="11">
        <f>M4304*(1+VOTOS!$P$3%)^Q4304</f>
        <v>11897837.221411902</v>
      </c>
      <c r="O4304" s="54">
        <f t="shared" si="202"/>
        <v>11897837.221411902</v>
      </c>
      <c r="P4304" s="103">
        <f t="shared" si="203"/>
        <v>7.917696953995219E-5</v>
      </c>
      <c r="Q4304" s="48">
        <v>139</v>
      </c>
      <c r="R4304" s="48"/>
      <c r="S4304" s="48" t="s">
        <v>11</v>
      </c>
    </row>
    <row r="4305" spans="1:20" s="47" customFormat="1" ht="14" x14ac:dyDescent="0.15">
      <c r="A4305" s="8" t="s">
        <v>415</v>
      </c>
      <c r="B4305" s="114" t="s">
        <v>416</v>
      </c>
      <c r="C4305" s="40" t="s">
        <v>65</v>
      </c>
      <c r="D4305" s="6" t="s">
        <v>441</v>
      </c>
      <c r="E4305" s="7" t="s">
        <v>442</v>
      </c>
      <c r="F4305" s="6" t="s">
        <v>3133</v>
      </c>
      <c r="G4305" s="6" t="s">
        <v>5224</v>
      </c>
      <c r="H4305" s="6" t="s">
        <v>38</v>
      </c>
      <c r="I4305" s="8" t="s">
        <v>39</v>
      </c>
      <c r="J4305" s="15" t="s">
        <v>7586</v>
      </c>
      <c r="K4305" s="7" t="s">
        <v>1343</v>
      </c>
      <c r="L4305" s="19">
        <v>810488</v>
      </c>
      <c r="M4305" s="19">
        <f t="shared" si="201"/>
        <v>810488</v>
      </c>
      <c r="N4305" s="11">
        <f>M4305*(1+VOTOS!$P$3%)^Q4305</f>
        <v>817065.16596270027</v>
      </c>
      <c r="O4305" s="54">
        <f t="shared" si="202"/>
        <v>817065.16596270027</v>
      </c>
      <c r="P4305" s="103">
        <f t="shared" si="203"/>
        <v>5.4373532393904857E-6</v>
      </c>
      <c r="Q4305" s="6">
        <v>67</v>
      </c>
      <c r="R4305" s="6"/>
      <c r="S4305" s="6" t="s">
        <v>11</v>
      </c>
      <c r="T4305" s="75"/>
    </row>
    <row r="4306" spans="1:20" s="47" customFormat="1" ht="14" x14ac:dyDescent="0.15">
      <c r="A4306" s="8" t="s">
        <v>415</v>
      </c>
      <c r="B4306" s="114" t="s">
        <v>416</v>
      </c>
      <c r="C4306" s="40" t="s">
        <v>65</v>
      </c>
      <c r="D4306" s="6" t="s">
        <v>441</v>
      </c>
      <c r="E4306" s="7" t="s">
        <v>442</v>
      </c>
      <c r="F4306" s="6" t="s">
        <v>3133</v>
      </c>
      <c r="G4306" s="6" t="s">
        <v>5224</v>
      </c>
      <c r="H4306" s="6" t="s">
        <v>38</v>
      </c>
      <c r="I4306" s="8" t="s">
        <v>39</v>
      </c>
      <c r="J4306" s="15" t="s">
        <v>7586</v>
      </c>
      <c r="K4306" s="7" t="s">
        <v>2840</v>
      </c>
      <c r="L4306" s="19">
        <v>224548</v>
      </c>
      <c r="M4306" s="19">
        <f t="shared" ref="M4306:M4369" si="204">+IF(Q4306&gt;0,L4306,0)</f>
        <v>224548</v>
      </c>
      <c r="N4306" s="11">
        <f>M4306*(1+VOTOS!$P$3%)^Q4306</f>
        <v>230114.6613723773</v>
      </c>
      <c r="O4306" s="54">
        <f t="shared" si="202"/>
        <v>230114.6613723773</v>
      </c>
      <c r="P4306" s="103">
        <f t="shared" si="203"/>
        <v>1.5313523958277025E-6</v>
      </c>
      <c r="Q4306" s="6">
        <v>203</v>
      </c>
      <c r="R4306" s="6"/>
      <c r="S4306" s="6" t="s">
        <v>11</v>
      </c>
      <c r="T4306" s="75"/>
    </row>
    <row r="4307" spans="1:20" s="47" customFormat="1" ht="14" x14ac:dyDescent="0.15">
      <c r="A4307" s="8" t="s">
        <v>415</v>
      </c>
      <c r="B4307" s="114" t="s">
        <v>416</v>
      </c>
      <c r="C4307" s="40" t="s">
        <v>65</v>
      </c>
      <c r="D4307" s="6" t="s">
        <v>441</v>
      </c>
      <c r="E4307" s="7" t="s">
        <v>442</v>
      </c>
      <c r="F4307" s="6" t="s">
        <v>3133</v>
      </c>
      <c r="G4307" s="6" t="s">
        <v>5224</v>
      </c>
      <c r="H4307" s="6" t="s">
        <v>38</v>
      </c>
      <c r="I4307" s="8" t="s">
        <v>39</v>
      </c>
      <c r="J4307" s="15" t="s">
        <v>7586</v>
      </c>
      <c r="K4307" s="7" t="s">
        <v>3136</v>
      </c>
      <c r="L4307" s="19">
        <v>1755920.88</v>
      </c>
      <c r="M4307" s="19">
        <f t="shared" si="204"/>
        <v>1755920.88</v>
      </c>
      <c r="N4307" s="11">
        <f>M4307*(1+VOTOS!$P$3%)^Q4307</f>
        <v>1810774.2229336943</v>
      </c>
      <c r="O4307" s="54">
        <f t="shared" si="202"/>
        <v>1810774.2229336943</v>
      </c>
      <c r="P4307" s="103">
        <f t="shared" si="203"/>
        <v>1.2050224996769452E-5</v>
      </c>
      <c r="Q4307" s="6">
        <v>255</v>
      </c>
      <c r="R4307" s="6"/>
      <c r="S4307" s="6" t="s">
        <v>11</v>
      </c>
    </row>
    <row r="4308" spans="1:20" s="47" customFormat="1" ht="14" x14ac:dyDescent="0.15">
      <c r="A4308" s="8" t="s">
        <v>415</v>
      </c>
      <c r="B4308" s="114" t="s">
        <v>416</v>
      </c>
      <c r="C4308" s="40" t="s">
        <v>65</v>
      </c>
      <c r="D4308" s="6" t="s">
        <v>441</v>
      </c>
      <c r="E4308" s="7" t="s">
        <v>442</v>
      </c>
      <c r="F4308" s="6" t="s">
        <v>3133</v>
      </c>
      <c r="G4308" s="6" t="s">
        <v>5224</v>
      </c>
      <c r="H4308" s="6" t="s">
        <v>38</v>
      </c>
      <c r="I4308" s="8" t="s">
        <v>39</v>
      </c>
      <c r="J4308" s="15" t="s">
        <v>7586</v>
      </c>
      <c r="K4308" s="7" t="s">
        <v>3138</v>
      </c>
      <c r="L4308" s="19">
        <v>6313304</v>
      </c>
      <c r="M4308" s="19">
        <f t="shared" si="204"/>
        <v>6313304</v>
      </c>
      <c r="N4308" s="11">
        <f>M4308*(1+VOTOS!$P$3%)^Q4308</f>
        <v>6711479.2823338667</v>
      </c>
      <c r="O4308" s="54">
        <f t="shared" si="202"/>
        <v>6711479.2823338667</v>
      </c>
      <c r="P4308" s="103">
        <f t="shared" si="203"/>
        <v>4.4663124971070062E-5</v>
      </c>
      <c r="Q4308" s="6">
        <v>507</v>
      </c>
      <c r="R4308" s="6"/>
      <c r="S4308" s="6" t="s">
        <v>11</v>
      </c>
    </row>
    <row r="4309" spans="1:20" s="47" customFormat="1" ht="14" x14ac:dyDescent="0.15">
      <c r="A4309" s="8" t="s">
        <v>415</v>
      </c>
      <c r="B4309" s="114" t="s">
        <v>416</v>
      </c>
      <c r="C4309" s="40" t="s">
        <v>65</v>
      </c>
      <c r="D4309" s="6" t="s">
        <v>441</v>
      </c>
      <c r="E4309" s="7" t="s">
        <v>442</v>
      </c>
      <c r="F4309" s="6" t="s">
        <v>3133</v>
      </c>
      <c r="G4309" s="6" t="s">
        <v>5224</v>
      </c>
      <c r="H4309" s="6" t="s">
        <v>38</v>
      </c>
      <c r="I4309" s="8" t="s">
        <v>39</v>
      </c>
      <c r="J4309" s="15" t="s">
        <v>7586</v>
      </c>
      <c r="K4309" s="7" t="s">
        <v>3137</v>
      </c>
      <c r="L4309" s="19">
        <v>4419240</v>
      </c>
      <c r="M4309" s="19">
        <f t="shared" si="204"/>
        <v>4419240</v>
      </c>
      <c r="N4309" s="11">
        <f>M4309*(1+VOTOS!$P$3%)^Q4309</f>
        <v>4484759.1538317483</v>
      </c>
      <c r="O4309" s="54">
        <f t="shared" si="202"/>
        <v>4484759.1538317483</v>
      </c>
      <c r="P4309" s="103">
        <f t="shared" si="203"/>
        <v>2.9844889647500157E-5</v>
      </c>
      <c r="Q4309" s="6">
        <v>122</v>
      </c>
      <c r="R4309" s="6"/>
      <c r="S4309" s="6" t="s">
        <v>11</v>
      </c>
    </row>
    <row r="4310" spans="1:20" s="47" customFormat="1" ht="14" x14ac:dyDescent="0.15">
      <c r="A4310" s="14" t="s">
        <v>5234</v>
      </c>
      <c r="B4310" s="115" t="s">
        <v>416</v>
      </c>
      <c r="C4310" s="40" t="s">
        <v>65</v>
      </c>
      <c r="D4310" s="12" t="s">
        <v>704</v>
      </c>
      <c r="E4310" s="51" t="s">
        <v>705</v>
      </c>
      <c r="F4310" s="14" t="s">
        <v>6039</v>
      </c>
      <c r="G4310" s="14" t="s">
        <v>37</v>
      </c>
      <c r="H4310" s="14" t="s">
        <v>38</v>
      </c>
      <c r="I4310" s="14" t="s">
        <v>39</v>
      </c>
      <c r="J4310" s="15" t="s">
        <v>7586</v>
      </c>
      <c r="K4310" s="52" t="s">
        <v>6040</v>
      </c>
      <c r="L4310" s="109">
        <v>9671286.5</v>
      </c>
      <c r="M4310" s="19">
        <f t="shared" si="204"/>
        <v>9671286.5</v>
      </c>
      <c r="N4310" s="11">
        <f>M4310*(1+VOTOS!$P$3%)^Q4310</f>
        <v>9805204.7933104709</v>
      </c>
      <c r="O4310" s="54">
        <f t="shared" si="202"/>
        <v>9805204.7933104709</v>
      </c>
      <c r="P4310" s="103">
        <f t="shared" si="203"/>
        <v>6.5251052506903287E-5</v>
      </c>
      <c r="Q4310" s="6">
        <v>114</v>
      </c>
      <c r="R4310" s="6"/>
      <c r="S4310" s="6" t="s">
        <v>7</v>
      </c>
      <c r="T4310" s="75"/>
    </row>
    <row r="4311" spans="1:20" s="47" customFormat="1" ht="14" x14ac:dyDescent="0.15">
      <c r="A4311" s="14" t="s">
        <v>5234</v>
      </c>
      <c r="B4311" s="115" t="s">
        <v>416</v>
      </c>
      <c r="C4311" s="40" t="s">
        <v>65</v>
      </c>
      <c r="D4311" s="12" t="s">
        <v>704</v>
      </c>
      <c r="E4311" s="51" t="s">
        <v>705</v>
      </c>
      <c r="F4311" s="14" t="s">
        <v>6039</v>
      </c>
      <c r="G4311" s="14" t="s">
        <v>37</v>
      </c>
      <c r="H4311" s="14" t="s">
        <v>38</v>
      </c>
      <c r="I4311" s="14" t="s">
        <v>39</v>
      </c>
      <c r="J4311" s="15" t="s">
        <v>7586</v>
      </c>
      <c r="K4311" s="52" t="s">
        <v>6043</v>
      </c>
      <c r="L4311" s="109">
        <v>966143</v>
      </c>
      <c r="M4311" s="19">
        <f t="shared" si="204"/>
        <v>0</v>
      </c>
      <c r="N4311" s="11">
        <f>M4311*(1+VOTOS!$P$3%)^Q4311</f>
        <v>0</v>
      </c>
      <c r="O4311" s="54">
        <f t="shared" si="202"/>
        <v>966143</v>
      </c>
      <c r="P4311" s="103">
        <f t="shared" si="203"/>
        <v>6.4294269167317039E-6</v>
      </c>
      <c r="Q4311" s="6">
        <v>0</v>
      </c>
      <c r="R4311" s="6"/>
      <c r="S4311" s="6" t="s">
        <v>7</v>
      </c>
      <c r="T4311" s="75"/>
    </row>
    <row r="4312" spans="1:20" s="47" customFormat="1" ht="14" x14ac:dyDescent="0.15">
      <c r="A4312" s="14" t="s">
        <v>5234</v>
      </c>
      <c r="B4312" s="115" t="s">
        <v>416</v>
      </c>
      <c r="C4312" s="40" t="s">
        <v>65</v>
      </c>
      <c r="D4312" s="12" t="s">
        <v>704</v>
      </c>
      <c r="E4312" s="51" t="s">
        <v>705</v>
      </c>
      <c r="F4312" s="14" t="s">
        <v>6039</v>
      </c>
      <c r="G4312" s="14" t="s">
        <v>37</v>
      </c>
      <c r="H4312" s="14" t="s">
        <v>38</v>
      </c>
      <c r="I4312" s="14" t="s">
        <v>39</v>
      </c>
      <c r="J4312" s="15" t="s">
        <v>7586</v>
      </c>
      <c r="K4312" s="52" t="s">
        <v>6042</v>
      </c>
      <c r="L4312" s="109">
        <v>465819</v>
      </c>
      <c r="M4312" s="19">
        <f t="shared" si="204"/>
        <v>465819</v>
      </c>
      <c r="N4312" s="11">
        <f>M4312*(1+VOTOS!$P$3%)^Q4312</f>
        <v>471415.408857695</v>
      </c>
      <c r="O4312" s="54">
        <f t="shared" si="202"/>
        <v>471415.408857695</v>
      </c>
      <c r="P4312" s="103">
        <f t="shared" si="203"/>
        <v>3.1371452452398303E-6</v>
      </c>
      <c r="Q4312" s="6">
        <v>99</v>
      </c>
      <c r="R4312" s="6"/>
      <c r="S4312" s="6" t="s">
        <v>7</v>
      </c>
    </row>
    <row r="4313" spans="1:20" s="47" customFormat="1" ht="14" x14ac:dyDescent="0.15">
      <c r="A4313" s="14" t="s">
        <v>5234</v>
      </c>
      <c r="B4313" s="115" t="s">
        <v>416</v>
      </c>
      <c r="C4313" s="40" t="s">
        <v>65</v>
      </c>
      <c r="D4313" s="12" t="s">
        <v>704</v>
      </c>
      <c r="E4313" s="51" t="s">
        <v>705</v>
      </c>
      <c r="F4313" s="14" t="s">
        <v>6039</v>
      </c>
      <c r="G4313" s="14" t="s">
        <v>37</v>
      </c>
      <c r="H4313" s="14" t="s">
        <v>38</v>
      </c>
      <c r="I4313" s="14" t="s">
        <v>39</v>
      </c>
      <c r="J4313" s="15" t="s">
        <v>7586</v>
      </c>
      <c r="K4313" s="52" t="s">
        <v>6044</v>
      </c>
      <c r="L4313" s="109">
        <v>314982.5</v>
      </c>
      <c r="M4313" s="19">
        <f t="shared" si="204"/>
        <v>314982.5</v>
      </c>
      <c r="N4313" s="11">
        <f>M4313*(1+VOTOS!$P$3%)^Q4313</f>
        <v>321276.03252249584</v>
      </c>
      <c r="O4313" s="54">
        <f t="shared" si="202"/>
        <v>321276.03252249584</v>
      </c>
      <c r="P4313" s="103">
        <f t="shared" si="203"/>
        <v>2.1380072838088203E-6</v>
      </c>
      <c r="Q4313" s="6">
        <v>164</v>
      </c>
      <c r="R4313" s="6"/>
      <c r="S4313" s="6" t="s">
        <v>7</v>
      </c>
    </row>
    <row r="4314" spans="1:20" s="47" customFormat="1" ht="14" x14ac:dyDescent="0.15">
      <c r="A4314" s="14" t="s">
        <v>5234</v>
      </c>
      <c r="B4314" s="115" t="s">
        <v>416</v>
      </c>
      <c r="C4314" s="40" t="s">
        <v>65</v>
      </c>
      <c r="D4314" s="12" t="s">
        <v>704</v>
      </c>
      <c r="E4314" s="51" t="s">
        <v>705</v>
      </c>
      <c r="F4314" s="14" t="s">
        <v>6039</v>
      </c>
      <c r="G4314" s="14" t="s">
        <v>37</v>
      </c>
      <c r="H4314" s="14" t="s">
        <v>38</v>
      </c>
      <c r="I4314" s="14" t="s">
        <v>39</v>
      </c>
      <c r="J4314" s="15" t="s">
        <v>7586</v>
      </c>
      <c r="K4314" s="52" t="s">
        <v>6041</v>
      </c>
      <c r="L4314" s="109">
        <v>284672</v>
      </c>
      <c r="M4314" s="19">
        <f t="shared" si="204"/>
        <v>284672</v>
      </c>
      <c r="N4314" s="11">
        <f>M4314*(1+VOTOS!$P$3%)^Q4314</f>
        <v>288613.85286448483</v>
      </c>
      <c r="O4314" s="54">
        <f t="shared" si="202"/>
        <v>288613.85286448483</v>
      </c>
      <c r="P4314" s="103">
        <f t="shared" si="203"/>
        <v>1.9206490904023134E-6</v>
      </c>
      <c r="Q4314" s="6">
        <v>114</v>
      </c>
      <c r="R4314" s="6"/>
      <c r="S4314" s="6" t="s">
        <v>7</v>
      </c>
    </row>
    <row r="4315" spans="1:20" s="47" customFormat="1" ht="14" x14ac:dyDescent="0.15">
      <c r="A4315" s="14" t="s">
        <v>5234</v>
      </c>
      <c r="B4315" s="115" t="s">
        <v>416</v>
      </c>
      <c r="C4315" s="40" t="s">
        <v>65</v>
      </c>
      <c r="D4315" s="12" t="s">
        <v>684</v>
      </c>
      <c r="E4315" s="51" t="s">
        <v>685</v>
      </c>
      <c r="F4315" s="14" t="s">
        <v>5928</v>
      </c>
      <c r="G4315" s="14" t="s">
        <v>37</v>
      </c>
      <c r="H4315" s="14" t="s">
        <v>38</v>
      </c>
      <c r="I4315" s="14" t="s">
        <v>39</v>
      </c>
      <c r="J4315" s="15" t="s">
        <v>7586</v>
      </c>
      <c r="K4315" s="52" t="s">
        <v>5933</v>
      </c>
      <c r="L4315" s="109">
        <v>3016017.5</v>
      </c>
      <c r="M4315" s="19">
        <f t="shared" si="204"/>
        <v>3016017.5</v>
      </c>
      <c r="N4315" s="11">
        <f>M4315*(1+VOTOS!$P$3%)^Q4315</f>
        <v>3034629.8764410722</v>
      </c>
      <c r="O4315" s="54">
        <f t="shared" si="202"/>
        <v>3034629.8764410722</v>
      </c>
      <c r="P4315" s="103">
        <f t="shared" si="203"/>
        <v>2.0194661670072066E-5</v>
      </c>
      <c r="Q4315" s="6">
        <v>51</v>
      </c>
      <c r="R4315" s="6"/>
      <c r="S4315" s="6" t="s">
        <v>7</v>
      </c>
    </row>
    <row r="4316" spans="1:20" s="47" customFormat="1" ht="14" x14ac:dyDescent="0.15">
      <c r="A4316" s="14" t="s">
        <v>5234</v>
      </c>
      <c r="B4316" s="115" t="s">
        <v>416</v>
      </c>
      <c r="C4316" s="40" t="s">
        <v>65</v>
      </c>
      <c r="D4316" s="12" t="s">
        <v>684</v>
      </c>
      <c r="E4316" s="51" t="s">
        <v>685</v>
      </c>
      <c r="F4316" s="14" t="s">
        <v>5928</v>
      </c>
      <c r="G4316" s="14" t="s">
        <v>37</v>
      </c>
      <c r="H4316" s="14" t="s">
        <v>38</v>
      </c>
      <c r="I4316" s="14" t="s">
        <v>39</v>
      </c>
      <c r="J4316" s="15" t="s">
        <v>7586</v>
      </c>
      <c r="K4316" s="52" t="s">
        <v>5932</v>
      </c>
      <c r="L4316" s="109">
        <v>2629042.5</v>
      </c>
      <c r="M4316" s="19">
        <f t="shared" si="204"/>
        <v>0</v>
      </c>
      <c r="N4316" s="11">
        <f>M4316*(1+VOTOS!$P$3%)^Q4316</f>
        <v>0</v>
      </c>
      <c r="O4316" s="54">
        <f t="shared" si="202"/>
        <v>2629042.5</v>
      </c>
      <c r="P4316" s="103">
        <f t="shared" si="203"/>
        <v>1.7495584623323474E-5</v>
      </c>
      <c r="Q4316" s="6">
        <v>0</v>
      </c>
      <c r="R4316" s="6"/>
      <c r="S4316" s="6" t="s">
        <v>7</v>
      </c>
    </row>
    <row r="4317" spans="1:20" s="47" customFormat="1" ht="14" x14ac:dyDescent="0.15">
      <c r="A4317" s="14" t="s">
        <v>5234</v>
      </c>
      <c r="B4317" s="115" t="s">
        <v>416</v>
      </c>
      <c r="C4317" s="40" t="s">
        <v>65</v>
      </c>
      <c r="D4317" s="12" t="s">
        <v>684</v>
      </c>
      <c r="E4317" s="51" t="s">
        <v>685</v>
      </c>
      <c r="F4317" s="14" t="s">
        <v>5928</v>
      </c>
      <c r="G4317" s="14" t="s">
        <v>37</v>
      </c>
      <c r="H4317" s="14" t="s">
        <v>38</v>
      </c>
      <c r="I4317" s="14" t="s">
        <v>39</v>
      </c>
      <c r="J4317" s="15" t="s">
        <v>7586</v>
      </c>
      <c r="K4317" s="52" t="s">
        <v>5934</v>
      </c>
      <c r="L4317" s="109">
        <v>2285292</v>
      </c>
      <c r="M4317" s="19">
        <f t="shared" si="204"/>
        <v>2285292</v>
      </c>
      <c r="N4317" s="11">
        <f>M4317*(1+VOTOS!$P$3%)^Q4317</f>
        <v>2289154.7596633383</v>
      </c>
      <c r="O4317" s="54">
        <f t="shared" si="202"/>
        <v>2289154.7596633383</v>
      </c>
      <c r="P4317" s="103">
        <f t="shared" si="203"/>
        <v>1.5233721331463315E-5</v>
      </c>
      <c r="Q4317" s="6">
        <v>14</v>
      </c>
      <c r="R4317" s="6"/>
      <c r="S4317" s="6" t="s">
        <v>7</v>
      </c>
    </row>
    <row r="4318" spans="1:20" s="47" customFormat="1" ht="14" x14ac:dyDescent="0.15">
      <c r="A4318" s="14" t="s">
        <v>5234</v>
      </c>
      <c r="B4318" s="115" t="s">
        <v>416</v>
      </c>
      <c r="C4318" s="40" t="s">
        <v>65</v>
      </c>
      <c r="D4318" s="12" t="s">
        <v>684</v>
      </c>
      <c r="E4318" s="51" t="s">
        <v>685</v>
      </c>
      <c r="F4318" s="14" t="s">
        <v>5928</v>
      </c>
      <c r="G4318" s="14" t="s">
        <v>37</v>
      </c>
      <c r="H4318" s="14" t="s">
        <v>38</v>
      </c>
      <c r="I4318" s="14" t="s">
        <v>39</v>
      </c>
      <c r="J4318" s="15" t="s">
        <v>7586</v>
      </c>
      <c r="K4318" s="52" t="s">
        <v>5930</v>
      </c>
      <c r="L4318" s="109">
        <v>1917806</v>
      </c>
      <c r="M4318" s="19">
        <f t="shared" si="204"/>
        <v>1917806</v>
      </c>
      <c r="N4318" s="11">
        <f>M4318*(1+VOTOS!$P$3%)^Q4318</f>
        <v>1922902.4168265897</v>
      </c>
      <c r="O4318" s="54">
        <f t="shared" si="202"/>
        <v>1922902.4168265897</v>
      </c>
      <c r="P4318" s="103">
        <f t="shared" si="203"/>
        <v>1.2796408561665635E-5</v>
      </c>
      <c r="Q4318" s="6">
        <v>22</v>
      </c>
      <c r="R4318" s="6"/>
      <c r="S4318" s="6" t="s">
        <v>7</v>
      </c>
    </row>
    <row r="4319" spans="1:20" s="47" customFormat="1" ht="14" x14ac:dyDescent="0.15">
      <c r="A4319" s="14" t="s">
        <v>5234</v>
      </c>
      <c r="B4319" s="115" t="s">
        <v>416</v>
      </c>
      <c r="C4319" s="40" t="s">
        <v>65</v>
      </c>
      <c r="D4319" s="12" t="s">
        <v>684</v>
      </c>
      <c r="E4319" s="51" t="s">
        <v>685</v>
      </c>
      <c r="F4319" s="14" t="s">
        <v>5928</v>
      </c>
      <c r="G4319" s="14" t="s">
        <v>37</v>
      </c>
      <c r="H4319" s="14" t="s">
        <v>38</v>
      </c>
      <c r="I4319" s="14" t="s">
        <v>39</v>
      </c>
      <c r="J4319" s="15" t="s">
        <v>7586</v>
      </c>
      <c r="K4319" s="52" t="s">
        <v>5929</v>
      </c>
      <c r="L4319" s="109">
        <v>1319672.5</v>
      </c>
      <c r="M4319" s="19">
        <f t="shared" si="204"/>
        <v>1319672.5</v>
      </c>
      <c r="N4319" s="11">
        <f>M4319*(1+VOTOS!$P$3%)^Q4319</f>
        <v>1323179.4246496193</v>
      </c>
      <c r="O4319" s="54">
        <f t="shared" si="202"/>
        <v>1323179.4246496193</v>
      </c>
      <c r="P4319" s="103">
        <f t="shared" si="203"/>
        <v>8.8054101810061562E-6</v>
      </c>
      <c r="Q4319" s="6">
        <v>22</v>
      </c>
      <c r="R4319" s="6"/>
      <c r="S4319" s="6" t="s">
        <v>7</v>
      </c>
    </row>
    <row r="4320" spans="1:20" s="47" customFormat="1" ht="14" x14ac:dyDescent="0.15">
      <c r="A4320" s="14" t="s">
        <v>5234</v>
      </c>
      <c r="B4320" s="115" t="s">
        <v>416</v>
      </c>
      <c r="C4320" s="40" t="s">
        <v>65</v>
      </c>
      <c r="D4320" s="12" t="s">
        <v>684</v>
      </c>
      <c r="E4320" s="51" t="s">
        <v>685</v>
      </c>
      <c r="F4320" s="14" t="s">
        <v>5928</v>
      </c>
      <c r="G4320" s="14" t="s">
        <v>37</v>
      </c>
      <c r="H4320" s="14" t="s">
        <v>38</v>
      </c>
      <c r="I4320" s="14" t="s">
        <v>39</v>
      </c>
      <c r="J4320" s="15" t="s">
        <v>7586</v>
      </c>
      <c r="K4320" s="52" t="s">
        <v>5931</v>
      </c>
      <c r="L4320" s="109">
        <v>1223729</v>
      </c>
      <c r="M4320" s="19">
        <f t="shared" si="204"/>
        <v>0</v>
      </c>
      <c r="N4320" s="11">
        <f>M4320*(1+VOTOS!$P$3%)^Q4320</f>
        <v>0</v>
      </c>
      <c r="O4320" s="54">
        <f t="shared" si="202"/>
        <v>1223729</v>
      </c>
      <c r="P4320" s="103">
        <f t="shared" si="203"/>
        <v>8.1435938276064417E-6</v>
      </c>
      <c r="Q4320" s="6">
        <v>0</v>
      </c>
      <c r="R4320" s="6"/>
      <c r="S4320" s="6" t="s">
        <v>7</v>
      </c>
    </row>
    <row r="4321" spans="1:20" s="47" customFormat="1" ht="14" x14ac:dyDescent="0.15">
      <c r="A4321" s="14" t="s">
        <v>5234</v>
      </c>
      <c r="B4321" s="115" t="s">
        <v>416</v>
      </c>
      <c r="C4321" s="40" t="s">
        <v>65</v>
      </c>
      <c r="D4321" s="12" t="s">
        <v>1412</v>
      </c>
      <c r="E4321" s="51" t="s">
        <v>1413</v>
      </c>
      <c r="F4321" s="14" t="s">
        <v>5575</v>
      </c>
      <c r="G4321" s="14" t="s">
        <v>37</v>
      </c>
      <c r="H4321" s="14" t="s">
        <v>38</v>
      </c>
      <c r="I4321" s="14" t="s">
        <v>39</v>
      </c>
      <c r="J4321" s="15" t="s">
        <v>7586</v>
      </c>
      <c r="K4321" s="52" t="s">
        <v>2713</v>
      </c>
      <c r="L4321" s="109">
        <v>1753519</v>
      </c>
      <c r="M4321" s="19">
        <f t="shared" si="204"/>
        <v>1753519</v>
      </c>
      <c r="N4321" s="11">
        <f>M4321*(1+VOTOS!$P$3%)^Q4321</f>
        <v>1774586.0008388162</v>
      </c>
      <c r="O4321" s="54">
        <f t="shared" si="202"/>
        <v>1774586.0008388162</v>
      </c>
      <c r="P4321" s="103">
        <f t="shared" si="203"/>
        <v>1.1809401920676706E-5</v>
      </c>
      <c r="Q4321" s="6">
        <v>99</v>
      </c>
      <c r="R4321" s="6"/>
      <c r="S4321" s="6" t="s">
        <v>7</v>
      </c>
    </row>
    <row r="4322" spans="1:20" s="47" customFormat="1" ht="14" x14ac:dyDescent="0.15">
      <c r="A4322" s="8" t="s">
        <v>415</v>
      </c>
      <c r="B4322" s="114" t="s">
        <v>416</v>
      </c>
      <c r="C4322" s="40" t="s">
        <v>65</v>
      </c>
      <c r="D4322" s="6" t="s">
        <v>1698</v>
      </c>
      <c r="E4322" s="7" t="s">
        <v>1699</v>
      </c>
      <c r="F4322" s="6" t="s">
        <v>3140</v>
      </c>
      <c r="G4322" s="6" t="s">
        <v>4936</v>
      </c>
      <c r="H4322" s="6" t="s">
        <v>38</v>
      </c>
      <c r="I4322" s="8" t="s">
        <v>39</v>
      </c>
      <c r="J4322" s="15" t="s">
        <v>7586</v>
      </c>
      <c r="K4322" s="7" t="s">
        <v>3141</v>
      </c>
      <c r="L4322" s="19">
        <v>629700</v>
      </c>
      <c r="M4322" s="19">
        <f t="shared" si="204"/>
        <v>629700</v>
      </c>
      <c r="N4322" s="11">
        <f>M4322*(1+VOTOS!$P$3%)^Q4322</f>
        <v>637572.86767580663</v>
      </c>
      <c r="O4322" s="54">
        <f t="shared" si="202"/>
        <v>637572.86767580663</v>
      </c>
      <c r="P4322" s="103">
        <f t="shared" si="203"/>
        <v>4.2428793220182229E-6</v>
      </c>
      <c r="Q4322" s="6">
        <v>103</v>
      </c>
      <c r="R4322" s="6"/>
      <c r="S4322" s="6" t="s">
        <v>11</v>
      </c>
    </row>
    <row r="4323" spans="1:20" s="47" customFormat="1" ht="14" x14ac:dyDescent="0.15">
      <c r="A4323" s="8" t="s">
        <v>415</v>
      </c>
      <c r="B4323" s="114" t="s">
        <v>416</v>
      </c>
      <c r="C4323" s="40" t="s">
        <v>65</v>
      </c>
      <c r="D4323" s="6" t="s">
        <v>1070</v>
      </c>
      <c r="E4323" s="7" t="s">
        <v>1071</v>
      </c>
      <c r="F4323" s="6" t="s">
        <v>4005</v>
      </c>
      <c r="G4323" s="6" t="s">
        <v>4936</v>
      </c>
      <c r="H4323" s="6" t="s">
        <v>38</v>
      </c>
      <c r="I4323" s="8" t="s">
        <v>39</v>
      </c>
      <c r="J4323" s="15" t="s">
        <v>7586</v>
      </c>
      <c r="K4323" s="7" t="s">
        <v>4006</v>
      </c>
      <c r="L4323" s="19">
        <v>1214585</v>
      </c>
      <c r="M4323" s="19">
        <f t="shared" si="204"/>
        <v>1214585</v>
      </c>
      <c r="N4323" s="11">
        <f>M4323*(1+VOTOS!$P$3%)^Q4323</f>
        <v>1223407.9328654401</v>
      </c>
      <c r="O4323" s="54">
        <f t="shared" si="202"/>
        <v>1223407.9328654401</v>
      </c>
      <c r="P4323" s="103">
        <f t="shared" si="203"/>
        <v>8.1414572104834935E-6</v>
      </c>
      <c r="Q4323" s="48">
        <v>60</v>
      </c>
      <c r="R4323" s="48"/>
      <c r="S4323" s="48" t="s">
        <v>11</v>
      </c>
    </row>
    <row r="4324" spans="1:20" s="47" customFormat="1" ht="14" x14ac:dyDescent="0.15">
      <c r="A4324" s="8" t="s">
        <v>415</v>
      </c>
      <c r="B4324" s="114" t="s">
        <v>416</v>
      </c>
      <c r="C4324" s="40" t="s">
        <v>65</v>
      </c>
      <c r="D4324" s="6" t="s">
        <v>1070</v>
      </c>
      <c r="E4324" s="7" t="s">
        <v>1071</v>
      </c>
      <c r="F4324" s="6" t="s">
        <v>4005</v>
      </c>
      <c r="G4324" s="6" t="s">
        <v>4936</v>
      </c>
      <c r="H4324" s="6" t="s">
        <v>38</v>
      </c>
      <c r="I4324" s="8" t="s">
        <v>39</v>
      </c>
      <c r="J4324" s="15" t="s">
        <v>7586</v>
      </c>
      <c r="K4324" s="7" t="s">
        <v>3080</v>
      </c>
      <c r="L4324" s="19">
        <v>1177583</v>
      </c>
      <c r="M4324" s="19">
        <f t="shared" si="204"/>
        <v>1177583</v>
      </c>
      <c r="N4324" s="11">
        <f>M4324*(1+VOTOS!$P$3%)^Q4324</f>
        <v>1188142.0362201838</v>
      </c>
      <c r="O4324" s="54">
        <f t="shared" si="202"/>
        <v>1188142.0362201838</v>
      </c>
      <c r="P4324" s="103">
        <f t="shared" si="203"/>
        <v>7.9067719670633275E-6</v>
      </c>
      <c r="Q4324" s="6">
        <v>74</v>
      </c>
      <c r="R4324" s="6"/>
      <c r="S4324" s="6" t="s">
        <v>11</v>
      </c>
      <c r="T4324" s="75"/>
    </row>
    <row r="4325" spans="1:20" s="47" customFormat="1" ht="14" x14ac:dyDescent="0.15">
      <c r="A4325" s="8" t="s">
        <v>415</v>
      </c>
      <c r="B4325" s="114" t="s">
        <v>416</v>
      </c>
      <c r="C4325" s="40" t="s">
        <v>65</v>
      </c>
      <c r="D4325" s="6" t="s">
        <v>1070</v>
      </c>
      <c r="E4325" s="7" t="s">
        <v>1071</v>
      </c>
      <c r="F4325" s="6" t="s">
        <v>4005</v>
      </c>
      <c r="G4325" s="6" t="s">
        <v>4936</v>
      </c>
      <c r="H4325" s="6" t="s">
        <v>38</v>
      </c>
      <c r="I4325" s="8" t="s">
        <v>39</v>
      </c>
      <c r="J4325" s="15" t="s">
        <v>7586</v>
      </c>
      <c r="K4325" s="7" t="s">
        <v>1335</v>
      </c>
      <c r="L4325" s="19">
        <v>568199</v>
      </c>
      <c r="M4325" s="19">
        <f t="shared" si="204"/>
        <v>568199</v>
      </c>
      <c r="N4325" s="11">
        <f>M4325*(1+VOTOS!$P$3%)^Q4325</f>
        <v>577179.79469296057</v>
      </c>
      <c r="O4325" s="54">
        <f t="shared" si="202"/>
        <v>577179.79469296057</v>
      </c>
      <c r="P4325" s="103">
        <f t="shared" si="203"/>
        <v>3.8409793454929546E-6</v>
      </c>
      <c r="Q4325" s="6">
        <v>130</v>
      </c>
      <c r="R4325" s="6"/>
      <c r="S4325" s="6" t="s">
        <v>11</v>
      </c>
    </row>
    <row r="4326" spans="1:20" s="47" customFormat="1" ht="14" x14ac:dyDescent="0.15">
      <c r="A4326" s="8" t="s">
        <v>415</v>
      </c>
      <c r="B4326" s="114" t="s">
        <v>416</v>
      </c>
      <c r="C4326" s="40" t="s">
        <v>65</v>
      </c>
      <c r="D4326" s="6" t="s">
        <v>1070</v>
      </c>
      <c r="E4326" s="7" t="s">
        <v>1071</v>
      </c>
      <c r="F4326" s="6" t="s">
        <v>4005</v>
      </c>
      <c r="G4326" s="6" t="s">
        <v>4936</v>
      </c>
      <c r="H4326" s="6" t="s">
        <v>38</v>
      </c>
      <c r="I4326" s="8" t="s">
        <v>39</v>
      </c>
      <c r="J4326" s="15" t="s">
        <v>7586</v>
      </c>
      <c r="K4326" s="7" t="s">
        <v>4074</v>
      </c>
      <c r="L4326" s="19">
        <v>518815</v>
      </c>
      <c r="M4326" s="19">
        <f t="shared" si="204"/>
        <v>518815</v>
      </c>
      <c r="N4326" s="11">
        <f>M4326*(1+VOTOS!$P$3%)^Q4326</f>
        <v>526125.95026687346</v>
      </c>
      <c r="O4326" s="54">
        <f t="shared" si="202"/>
        <v>526125.95026687346</v>
      </c>
      <c r="P4326" s="103">
        <f t="shared" si="203"/>
        <v>3.5012294724868701E-6</v>
      </c>
      <c r="Q4326" s="6">
        <v>116</v>
      </c>
      <c r="R4326" s="6"/>
      <c r="S4326" s="6" t="s">
        <v>11</v>
      </c>
      <c r="T4326" s="75"/>
    </row>
    <row r="4327" spans="1:20" s="47" customFormat="1" ht="14" x14ac:dyDescent="0.15">
      <c r="A4327" s="8" t="s">
        <v>415</v>
      </c>
      <c r="B4327" s="114" t="s">
        <v>416</v>
      </c>
      <c r="C4327" s="40" t="s">
        <v>65</v>
      </c>
      <c r="D4327" s="6" t="s">
        <v>1070</v>
      </c>
      <c r="E4327" s="7" t="s">
        <v>1071</v>
      </c>
      <c r="F4327" s="6" t="s">
        <v>4005</v>
      </c>
      <c r="G4327" s="6" t="s">
        <v>4936</v>
      </c>
      <c r="H4327" s="6" t="s">
        <v>38</v>
      </c>
      <c r="I4327" s="8" t="s">
        <v>39</v>
      </c>
      <c r="J4327" s="15" t="s">
        <v>7586</v>
      </c>
      <c r="K4327" s="7" t="s">
        <v>4006</v>
      </c>
      <c r="L4327" s="19">
        <v>392476</v>
      </c>
      <c r="M4327" s="19">
        <f t="shared" si="204"/>
        <v>392476</v>
      </c>
      <c r="N4327" s="11">
        <f>M4327*(1+VOTOS!$P$3%)^Q4327</f>
        <v>395327.00622788566</v>
      </c>
      <c r="O4327" s="54">
        <f t="shared" si="202"/>
        <v>395327.00622788566</v>
      </c>
      <c r="P4327" s="103">
        <f t="shared" si="203"/>
        <v>2.6307969883883959E-6</v>
      </c>
      <c r="Q4327" s="6">
        <v>60</v>
      </c>
      <c r="R4327" s="6"/>
      <c r="S4327" s="6" t="s">
        <v>11</v>
      </c>
      <c r="T4327" s="75"/>
    </row>
    <row r="4328" spans="1:20" s="47" customFormat="1" ht="14" x14ac:dyDescent="0.15">
      <c r="A4328" s="8" t="s">
        <v>415</v>
      </c>
      <c r="B4328" s="114" t="s">
        <v>416</v>
      </c>
      <c r="C4328" s="40" t="s">
        <v>65</v>
      </c>
      <c r="D4328" s="6" t="s">
        <v>1070</v>
      </c>
      <c r="E4328" s="7" t="s">
        <v>1071</v>
      </c>
      <c r="F4328" s="6" t="s">
        <v>4005</v>
      </c>
      <c r="G4328" s="6" t="s">
        <v>4936</v>
      </c>
      <c r="H4328" s="6" t="s">
        <v>38</v>
      </c>
      <c r="I4328" s="8" t="s">
        <v>39</v>
      </c>
      <c r="J4328" s="15" t="s">
        <v>7586</v>
      </c>
      <c r="K4328" s="7" t="s">
        <v>2642</v>
      </c>
      <c r="L4328" s="19">
        <v>228256</v>
      </c>
      <c r="M4328" s="19">
        <f t="shared" si="204"/>
        <v>228256</v>
      </c>
      <c r="N4328" s="11">
        <f>M4328*(1+VOTOS!$P$3%)^Q4328</f>
        <v>230942.57200974858</v>
      </c>
      <c r="O4328" s="54">
        <f t="shared" si="202"/>
        <v>230942.57200974858</v>
      </c>
      <c r="P4328" s="103">
        <f t="shared" si="203"/>
        <v>1.5368619228196314E-6</v>
      </c>
      <c r="Q4328" s="6">
        <v>97</v>
      </c>
      <c r="R4328" s="6"/>
      <c r="S4328" s="6" t="s">
        <v>11</v>
      </c>
      <c r="T4328" s="75"/>
    </row>
    <row r="4329" spans="1:20" s="47" customFormat="1" ht="14" x14ac:dyDescent="0.15">
      <c r="A4329" s="14" t="s">
        <v>5234</v>
      </c>
      <c r="B4329" s="115" t="s">
        <v>416</v>
      </c>
      <c r="C4329" s="40" t="s">
        <v>65</v>
      </c>
      <c r="D4329" s="12" t="s">
        <v>216</v>
      </c>
      <c r="E4329" s="51" t="s">
        <v>217</v>
      </c>
      <c r="F4329" s="14" t="s">
        <v>6012</v>
      </c>
      <c r="G4329" s="14" t="s">
        <v>37</v>
      </c>
      <c r="H4329" s="14" t="s">
        <v>38</v>
      </c>
      <c r="I4329" s="14" t="s">
        <v>39</v>
      </c>
      <c r="J4329" s="15" t="s">
        <v>7586</v>
      </c>
      <c r="K4329" s="52" t="s">
        <v>2919</v>
      </c>
      <c r="L4329" s="109">
        <v>10123621.5</v>
      </c>
      <c r="M4329" s="19">
        <f t="shared" si="204"/>
        <v>10123621.5</v>
      </c>
      <c r="N4329" s="11">
        <f>M4329*(1+VOTOS!$P$3%)^Q4329</f>
        <v>10170134.725079902</v>
      </c>
      <c r="O4329" s="54">
        <f t="shared" si="202"/>
        <v>10170134.725079902</v>
      </c>
      <c r="P4329" s="103">
        <f t="shared" si="203"/>
        <v>6.7679564979735414E-5</v>
      </c>
      <c r="Q4329" s="6">
        <v>38</v>
      </c>
      <c r="R4329" s="6"/>
      <c r="S4329" s="6" t="s">
        <v>7</v>
      </c>
      <c r="T4329" s="75"/>
    </row>
    <row r="4330" spans="1:20" s="47" customFormat="1" ht="14" x14ac:dyDescent="0.15">
      <c r="A4330" s="14" t="s">
        <v>5234</v>
      </c>
      <c r="B4330" s="115" t="s">
        <v>416</v>
      </c>
      <c r="C4330" s="40" t="s">
        <v>65</v>
      </c>
      <c r="D4330" s="12" t="s">
        <v>216</v>
      </c>
      <c r="E4330" s="51" t="s">
        <v>217</v>
      </c>
      <c r="F4330" s="14" t="s">
        <v>6012</v>
      </c>
      <c r="G4330" s="14" t="s">
        <v>37</v>
      </c>
      <c r="H4330" s="14" t="s">
        <v>38</v>
      </c>
      <c r="I4330" s="14" t="s">
        <v>39</v>
      </c>
      <c r="J4330" s="15" t="s">
        <v>7586</v>
      </c>
      <c r="K4330" s="52" t="s">
        <v>4816</v>
      </c>
      <c r="L4330" s="109">
        <v>7871351.5</v>
      </c>
      <c r="M4330" s="19">
        <f t="shared" si="204"/>
        <v>7871351.5</v>
      </c>
      <c r="N4330" s="11">
        <f>M4330*(1+VOTOS!$P$3%)^Q4330</f>
        <v>8048019.1637020409</v>
      </c>
      <c r="O4330" s="54">
        <f t="shared" si="202"/>
        <v>8048019.1637020409</v>
      </c>
      <c r="P4330" s="103">
        <f t="shared" si="203"/>
        <v>5.3557445468712681E-5</v>
      </c>
      <c r="Q4330" s="6">
        <v>184</v>
      </c>
      <c r="R4330" s="6"/>
      <c r="S4330" s="6" t="s">
        <v>7</v>
      </c>
      <c r="T4330" s="75"/>
    </row>
    <row r="4331" spans="1:20" s="47" customFormat="1" ht="14" x14ac:dyDescent="0.15">
      <c r="A4331" s="14" t="s">
        <v>5234</v>
      </c>
      <c r="B4331" s="115" t="s">
        <v>416</v>
      </c>
      <c r="C4331" s="40" t="s">
        <v>65</v>
      </c>
      <c r="D4331" s="12" t="s">
        <v>216</v>
      </c>
      <c r="E4331" s="51" t="s">
        <v>217</v>
      </c>
      <c r="F4331" s="14" t="s">
        <v>6012</v>
      </c>
      <c r="G4331" s="14" t="s">
        <v>37</v>
      </c>
      <c r="H4331" s="14" t="s">
        <v>38</v>
      </c>
      <c r="I4331" s="14" t="s">
        <v>39</v>
      </c>
      <c r="J4331" s="15" t="s">
        <v>7586</v>
      </c>
      <c r="K4331" s="52" t="s">
        <v>4204</v>
      </c>
      <c r="L4331" s="109">
        <v>5915160</v>
      </c>
      <c r="M4331" s="19">
        <f t="shared" si="204"/>
        <v>5915160</v>
      </c>
      <c r="N4331" s="11">
        <f>M4331*(1+VOTOS!$P$3%)^Q4331</f>
        <v>6042817.3044737913</v>
      </c>
      <c r="O4331" s="54">
        <f t="shared" si="202"/>
        <v>6042817.3044737913</v>
      </c>
      <c r="P4331" s="103">
        <f t="shared" si="203"/>
        <v>4.0213355818213153E-5</v>
      </c>
      <c r="Q4331" s="6">
        <v>177</v>
      </c>
      <c r="R4331" s="6"/>
      <c r="S4331" s="6" t="s">
        <v>7</v>
      </c>
      <c r="T4331" s="75"/>
    </row>
    <row r="4332" spans="1:20" s="47" customFormat="1" ht="14" x14ac:dyDescent="0.15">
      <c r="A4332" s="14" t="s">
        <v>5234</v>
      </c>
      <c r="B4332" s="115" t="s">
        <v>416</v>
      </c>
      <c r="C4332" s="40" t="s">
        <v>65</v>
      </c>
      <c r="D4332" s="12" t="s">
        <v>216</v>
      </c>
      <c r="E4332" s="51" t="s">
        <v>217</v>
      </c>
      <c r="F4332" s="14" t="s">
        <v>6012</v>
      </c>
      <c r="G4332" s="14" t="s">
        <v>37</v>
      </c>
      <c r="H4332" s="14" t="s">
        <v>38</v>
      </c>
      <c r="I4332" s="14" t="s">
        <v>39</v>
      </c>
      <c r="J4332" s="15" t="s">
        <v>7586</v>
      </c>
      <c r="K4332" s="52" t="s">
        <v>6301</v>
      </c>
      <c r="L4332" s="109">
        <v>4422033.5</v>
      </c>
      <c r="M4332" s="19">
        <f t="shared" si="204"/>
        <v>0</v>
      </c>
      <c r="N4332" s="11">
        <f>M4332*(1+VOTOS!$P$3%)^Q4332</f>
        <v>0</v>
      </c>
      <c r="O4332" s="54">
        <f t="shared" si="202"/>
        <v>4422033.5</v>
      </c>
      <c r="P4332" s="103">
        <f t="shared" si="203"/>
        <v>2.9427466960469937E-5</v>
      </c>
      <c r="Q4332" s="6">
        <v>0</v>
      </c>
      <c r="R4332" s="6"/>
      <c r="S4332" s="6" t="s">
        <v>7</v>
      </c>
      <c r="T4332" s="75"/>
    </row>
    <row r="4333" spans="1:20" s="47" customFormat="1" ht="14" x14ac:dyDescent="0.15">
      <c r="A4333" s="14" t="s">
        <v>5234</v>
      </c>
      <c r="B4333" s="115" t="s">
        <v>416</v>
      </c>
      <c r="C4333" s="40" t="s">
        <v>65</v>
      </c>
      <c r="D4333" s="12" t="s">
        <v>216</v>
      </c>
      <c r="E4333" s="51" t="s">
        <v>217</v>
      </c>
      <c r="F4333" s="14" t="s">
        <v>6012</v>
      </c>
      <c r="G4333" s="14" t="s">
        <v>37</v>
      </c>
      <c r="H4333" s="14" t="s">
        <v>38</v>
      </c>
      <c r="I4333" s="14" t="s">
        <v>39</v>
      </c>
      <c r="J4333" s="15" t="s">
        <v>7586</v>
      </c>
      <c r="K4333" s="52" t="s">
        <v>4248</v>
      </c>
      <c r="L4333" s="109">
        <v>4104821</v>
      </c>
      <c r="M4333" s="19">
        <f t="shared" si="204"/>
        <v>0</v>
      </c>
      <c r="N4333" s="11">
        <f>M4333*(1+VOTOS!$P$3%)^Q4333</f>
        <v>0</v>
      </c>
      <c r="O4333" s="54">
        <f t="shared" si="202"/>
        <v>4104821</v>
      </c>
      <c r="P4333" s="103">
        <f t="shared" si="203"/>
        <v>2.7316501414144231E-5</v>
      </c>
      <c r="Q4333" s="6">
        <v>0</v>
      </c>
      <c r="R4333" s="6"/>
      <c r="S4333" s="6" t="s">
        <v>7</v>
      </c>
      <c r="T4333" s="75"/>
    </row>
    <row r="4334" spans="1:20" s="47" customFormat="1" ht="14" x14ac:dyDescent="0.15">
      <c r="A4334" s="14" t="s">
        <v>5234</v>
      </c>
      <c r="B4334" s="115" t="s">
        <v>416</v>
      </c>
      <c r="C4334" s="40" t="s">
        <v>65</v>
      </c>
      <c r="D4334" s="12" t="s">
        <v>216</v>
      </c>
      <c r="E4334" s="51" t="s">
        <v>217</v>
      </c>
      <c r="F4334" s="14" t="s">
        <v>6012</v>
      </c>
      <c r="G4334" s="14" t="s">
        <v>37</v>
      </c>
      <c r="H4334" s="14" t="s">
        <v>38</v>
      </c>
      <c r="I4334" s="14" t="s">
        <v>39</v>
      </c>
      <c r="J4334" s="15" t="s">
        <v>7586</v>
      </c>
      <c r="K4334" s="52" t="s">
        <v>6306</v>
      </c>
      <c r="L4334" s="109">
        <v>3106603.5</v>
      </c>
      <c r="M4334" s="19">
        <f t="shared" si="204"/>
        <v>0</v>
      </c>
      <c r="N4334" s="11">
        <f>M4334*(1+VOTOS!$P$3%)^Q4334</f>
        <v>0</v>
      </c>
      <c r="O4334" s="54">
        <f t="shared" si="202"/>
        <v>3106603.5</v>
      </c>
      <c r="P4334" s="103">
        <f t="shared" si="203"/>
        <v>2.0673627157173338E-5</v>
      </c>
      <c r="Q4334" s="6">
        <v>0</v>
      </c>
      <c r="R4334" s="6"/>
      <c r="S4334" s="6" t="s">
        <v>7</v>
      </c>
      <c r="T4334" s="75"/>
    </row>
    <row r="4335" spans="1:20" s="47" customFormat="1" ht="14" x14ac:dyDescent="0.15">
      <c r="A4335" s="14" t="s">
        <v>5234</v>
      </c>
      <c r="B4335" s="115" t="s">
        <v>416</v>
      </c>
      <c r="C4335" s="40" t="s">
        <v>65</v>
      </c>
      <c r="D4335" s="12" t="s">
        <v>216</v>
      </c>
      <c r="E4335" s="51" t="s">
        <v>217</v>
      </c>
      <c r="F4335" s="14" t="s">
        <v>6012</v>
      </c>
      <c r="G4335" s="14" t="s">
        <v>37</v>
      </c>
      <c r="H4335" s="14" t="s">
        <v>38</v>
      </c>
      <c r="I4335" s="14" t="s">
        <v>39</v>
      </c>
      <c r="J4335" s="15" t="s">
        <v>7586</v>
      </c>
      <c r="K4335" s="52" t="s">
        <v>6309</v>
      </c>
      <c r="L4335" s="109">
        <v>3028516</v>
      </c>
      <c r="M4335" s="19">
        <f t="shared" si="204"/>
        <v>0</v>
      </c>
      <c r="N4335" s="11">
        <f>M4335*(1+VOTOS!$P$3%)^Q4335</f>
        <v>0</v>
      </c>
      <c r="O4335" s="54">
        <f t="shared" si="202"/>
        <v>3028516</v>
      </c>
      <c r="P4335" s="103">
        <f t="shared" si="203"/>
        <v>2.0153975434436343E-5</v>
      </c>
      <c r="Q4335" s="6">
        <v>0</v>
      </c>
      <c r="R4335" s="6"/>
      <c r="S4335" s="6" t="s">
        <v>7</v>
      </c>
    </row>
    <row r="4336" spans="1:20" s="47" customFormat="1" ht="14" x14ac:dyDescent="0.15">
      <c r="A4336" s="14" t="s">
        <v>5234</v>
      </c>
      <c r="B4336" s="115" t="s">
        <v>416</v>
      </c>
      <c r="C4336" s="40" t="s">
        <v>65</v>
      </c>
      <c r="D4336" s="12" t="s">
        <v>216</v>
      </c>
      <c r="E4336" s="51" t="s">
        <v>217</v>
      </c>
      <c r="F4336" s="14" t="s">
        <v>6012</v>
      </c>
      <c r="G4336" s="14" t="s">
        <v>37</v>
      </c>
      <c r="H4336" s="14" t="s">
        <v>38</v>
      </c>
      <c r="I4336" s="14" t="s">
        <v>39</v>
      </c>
      <c r="J4336" s="15" t="s">
        <v>7586</v>
      </c>
      <c r="K4336" s="52" t="s">
        <v>5377</v>
      </c>
      <c r="L4336" s="109">
        <v>3013446</v>
      </c>
      <c r="M4336" s="19">
        <f t="shared" si="204"/>
        <v>0</v>
      </c>
      <c r="N4336" s="11">
        <f>M4336*(1+VOTOS!$P$3%)^Q4336</f>
        <v>0</v>
      </c>
      <c r="O4336" s="54">
        <f t="shared" si="202"/>
        <v>3013446</v>
      </c>
      <c r="P4336" s="103">
        <f t="shared" si="203"/>
        <v>2.0053688558026591E-5</v>
      </c>
      <c r="Q4336" s="6">
        <v>0</v>
      </c>
      <c r="R4336" s="6"/>
      <c r="S4336" s="6" t="s">
        <v>7</v>
      </c>
    </row>
    <row r="4337" spans="1:20" s="47" customFormat="1" ht="14" x14ac:dyDescent="0.15">
      <c r="A4337" s="14" t="s">
        <v>5234</v>
      </c>
      <c r="B4337" s="115" t="s">
        <v>416</v>
      </c>
      <c r="C4337" s="40" t="s">
        <v>65</v>
      </c>
      <c r="D4337" s="12" t="s">
        <v>216</v>
      </c>
      <c r="E4337" s="51" t="s">
        <v>217</v>
      </c>
      <c r="F4337" s="14" t="s">
        <v>6012</v>
      </c>
      <c r="G4337" s="14" t="s">
        <v>37</v>
      </c>
      <c r="H4337" s="14" t="s">
        <v>38</v>
      </c>
      <c r="I4337" s="14" t="s">
        <v>39</v>
      </c>
      <c r="J4337" s="15" t="s">
        <v>7586</v>
      </c>
      <c r="K4337" s="52" t="s">
        <v>3978</v>
      </c>
      <c r="L4337" s="109">
        <v>2990138</v>
      </c>
      <c r="M4337" s="19">
        <f t="shared" si="204"/>
        <v>0</v>
      </c>
      <c r="N4337" s="11">
        <f>M4337*(1+VOTOS!$P$3%)^Q4337</f>
        <v>0</v>
      </c>
      <c r="O4337" s="54">
        <f t="shared" si="202"/>
        <v>2990138</v>
      </c>
      <c r="P4337" s="103">
        <f t="shared" si="203"/>
        <v>1.9898579963775862E-5</v>
      </c>
      <c r="Q4337" s="6">
        <v>0</v>
      </c>
      <c r="R4337" s="6"/>
      <c r="S4337" s="6" t="s">
        <v>7</v>
      </c>
    </row>
    <row r="4338" spans="1:20" s="47" customFormat="1" ht="14" x14ac:dyDescent="0.15">
      <c r="A4338" s="14" t="s">
        <v>5234</v>
      </c>
      <c r="B4338" s="115" t="s">
        <v>416</v>
      </c>
      <c r="C4338" s="40" t="s">
        <v>65</v>
      </c>
      <c r="D4338" s="12" t="s">
        <v>216</v>
      </c>
      <c r="E4338" s="51" t="s">
        <v>217</v>
      </c>
      <c r="F4338" s="14" t="s">
        <v>6012</v>
      </c>
      <c r="G4338" s="14" t="s">
        <v>37</v>
      </c>
      <c r="H4338" s="14" t="s">
        <v>38</v>
      </c>
      <c r="I4338" s="14" t="s">
        <v>39</v>
      </c>
      <c r="J4338" s="15" t="s">
        <v>7586</v>
      </c>
      <c r="K4338" s="52" t="s">
        <v>2708</v>
      </c>
      <c r="L4338" s="109">
        <v>2654225</v>
      </c>
      <c r="M4338" s="19">
        <f t="shared" si="204"/>
        <v>0</v>
      </c>
      <c r="N4338" s="11">
        <f>M4338*(1+VOTOS!$P$3%)^Q4338</f>
        <v>0</v>
      </c>
      <c r="O4338" s="54">
        <f t="shared" si="202"/>
        <v>2654225</v>
      </c>
      <c r="P4338" s="103">
        <f t="shared" si="203"/>
        <v>1.766316752081442E-5</v>
      </c>
      <c r="Q4338" s="6">
        <v>0</v>
      </c>
      <c r="R4338" s="6"/>
      <c r="S4338" s="6" t="s">
        <v>7</v>
      </c>
    </row>
    <row r="4339" spans="1:20" s="47" customFormat="1" ht="14" x14ac:dyDescent="0.15">
      <c r="A4339" s="14" t="s">
        <v>5234</v>
      </c>
      <c r="B4339" s="115" t="s">
        <v>416</v>
      </c>
      <c r="C4339" s="40" t="s">
        <v>65</v>
      </c>
      <c r="D4339" s="12" t="s">
        <v>216</v>
      </c>
      <c r="E4339" s="51" t="s">
        <v>217</v>
      </c>
      <c r="F4339" s="14" t="s">
        <v>6012</v>
      </c>
      <c r="G4339" s="14" t="s">
        <v>37</v>
      </c>
      <c r="H4339" s="14" t="s">
        <v>38</v>
      </c>
      <c r="I4339" s="14" t="s">
        <v>39</v>
      </c>
      <c r="J4339" s="15" t="s">
        <v>7586</v>
      </c>
      <c r="K4339" s="52" t="s">
        <v>4051</v>
      </c>
      <c r="L4339" s="109">
        <v>2532403.5</v>
      </c>
      <c r="M4339" s="19">
        <f t="shared" si="204"/>
        <v>0</v>
      </c>
      <c r="N4339" s="11">
        <f>M4339*(1+VOTOS!$P$3%)^Q4339</f>
        <v>0</v>
      </c>
      <c r="O4339" s="54">
        <f t="shared" si="202"/>
        <v>2532403.5</v>
      </c>
      <c r="P4339" s="103">
        <f t="shared" si="203"/>
        <v>1.685247755966309E-5</v>
      </c>
      <c r="Q4339" s="6">
        <v>0</v>
      </c>
      <c r="R4339" s="6"/>
      <c r="S4339" s="6" t="s">
        <v>7</v>
      </c>
    </row>
    <row r="4340" spans="1:20" s="47" customFormat="1" ht="14" x14ac:dyDescent="0.15">
      <c r="A4340" s="14" t="s">
        <v>5234</v>
      </c>
      <c r="B4340" s="115" t="s">
        <v>416</v>
      </c>
      <c r="C4340" s="40" t="s">
        <v>65</v>
      </c>
      <c r="D4340" s="12" t="s">
        <v>216</v>
      </c>
      <c r="E4340" s="51" t="s">
        <v>217</v>
      </c>
      <c r="F4340" s="14" t="s">
        <v>6012</v>
      </c>
      <c r="G4340" s="14" t="s">
        <v>37</v>
      </c>
      <c r="H4340" s="14" t="s">
        <v>38</v>
      </c>
      <c r="I4340" s="14" t="s">
        <v>39</v>
      </c>
      <c r="J4340" s="15" t="s">
        <v>7586</v>
      </c>
      <c r="K4340" s="52" t="s">
        <v>4613</v>
      </c>
      <c r="L4340" s="109">
        <v>2514521</v>
      </c>
      <c r="M4340" s="19">
        <f t="shared" si="204"/>
        <v>0</v>
      </c>
      <c r="N4340" s="11">
        <f>M4340*(1+VOTOS!$P$3%)^Q4340</f>
        <v>0</v>
      </c>
      <c r="O4340" s="54">
        <f t="shared" si="202"/>
        <v>2514521</v>
      </c>
      <c r="P4340" s="103">
        <f t="shared" si="203"/>
        <v>1.6733474237340767E-5</v>
      </c>
      <c r="Q4340" s="6">
        <v>0</v>
      </c>
      <c r="R4340" s="6"/>
      <c r="S4340" s="6" t="s">
        <v>7</v>
      </c>
    </row>
    <row r="4341" spans="1:20" s="47" customFormat="1" ht="14" x14ac:dyDescent="0.15">
      <c r="A4341" s="14" t="s">
        <v>5234</v>
      </c>
      <c r="B4341" s="115" t="s">
        <v>416</v>
      </c>
      <c r="C4341" s="40" t="s">
        <v>65</v>
      </c>
      <c r="D4341" s="12" t="s">
        <v>216</v>
      </c>
      <c r="E4341" s="51" t="s">
        <v>217</v>
      </c>
      <c r="F4341" s="14" t="s">
        <v>6012</v>
      </c>
      <c r="G4341" s="14" t="s">
        <v>37</v>
      </c>
      <c r="H4341" s="14" t="s">
        <v>38</v>
      </c>
      <c r="I4341" s="14" t="s">
        <v>39</v>
      </c>
      <c r="J4341" s="15" t="s">
        <v>7586</v>
      </c>
      <c r="K4341" s="52" t="s">
        <v>4415</v>
      </c>
      <c r="L4341" s="109">
        <v>2478063</v>
      </c>
      <c r="M4341" s="19">
        <f t="shared" si="204"/>
        <v>0</v>
      </c>
      <c r="N4341" s="11">
        <f>M4341*(1+VOTOS!$P$3%)^Q4341</f>
        <v>0</v>
      </c>
      <c r="O4341" s="54">
        <f t="shared" si="202"/>
        <v>2478063</v>
      </c>
      <c r="P4341" s="103">
        <f t="shared" si="203"/>
        <v>1.6490855860423266E-5</v>
      </c>
      <c r="Q4341" s="6">
        <v>0</v>
      </c>
      <c r="R4341" s="6"/>
      <c r="S4341" s="6" t="s">
        <v>7</v>
      </c>
    </row>
    <row r="4342" spans="1:20" s="47" customFormat="1" ht="14" x14ac:dyDescent="0.15">
      <c r="A4342" s="14" t="s">
        <v>5234</v>
      </c>
      <c r="B4342" s="115" t="s">
        <v>416</v>
      </c>
      <c r="C4342" s="40" t="s">
        <v>65</v>
      </c>
      <c r="D4342" s="12" t="s">
        <v>216</v>
      </c>
      <c r="E4342" s="51" t="s">
        <v>217</v>
      </c>
      <c r="F4342" s="14" t="s">
        <v>6012</v>
      </c>
      <c r="G4342" s="14" t="s">
        <v>37</v>
      </c>
      <c r="H4342" s="14" t="s">
        <v>38</v>
      </c>
      <c r="I4342" s="14" t="s">
        <v>39</v>
      </c>
      <c r="J4342" s="15" t="s">
        <v>7586</v>
      </c>
      <c r="K4342" s="52" t="s">
        <v>5343</v>
      </c>
      <c r="L4342" s="109">
        <v>2477946.5</v>
      </c>
      <c r="M4342" s="19">
        <f t="shared" si="204"/>
        <v>0</v>
      </c>
      <c r="N4342" s="11">
        <f>M4342*(1+VOTOS!$P$3%)^Q4342</f>
        <v>0</v>
      </c>
      <c r="O4342" s="54">
        <f t="shared" si="202"/>
        <v>2477946.5</v>
      </c>
      <c r="P4342" s="103">
        <f t="shared" si="203"/>
        <v>1.6490080583641468E-5</v>
      </c>
      <c r="Q4342" s="6">
        <v>0</v>
      </c>
      <c r="R4342" s="6"/>
      <c r="S4342" s="6" t="s">
        <v>7</v>
      </c>
    </row>
    <row r="4343" spans="1:20" s="47" customFormat="1" ht="14" x14ac:dyDescent="0.15">
      <c r="A4343" s="14" t="s">
        <v>5234</v>
      </c>
      <c r="B4343" s="115" t="s">
        <v>416</v>
      </c>
      <c r="C4343" s="40" t="s">
        <v>65</v>
      </c>
      <c r="D4343" s="12" t="s">
        <v>216</v>
      </c>
      <c r="E4343" s="51" t="s">
        <v>217</v>
      </c>
      <c r="F4343" s="14" t="s">
        <v>6012</v>
      </c>
      <c r="G4343" s="14" t="s">
        <v>37</v>
      </c>
      <c r="H4343" s="14" t="s">
        <v>38</v>
      </c>
      <c r="I4343" s="14" t="s">
        <v>39</v>
      </c>
      <c r="J4343" s="15" t="s">
        <v>7586</v>
      </c>
      <c r="K4343" s="52" t="s">
        <v>4586</v>
      </c>
      <c r="L4343" s="109">
        <v>2424339.5</v>
      </c>
      <c r="M4343" s="19">
        <f t="shared" si="204"/>
        <v>0</v>
      </c>
      <c r="N4343" s="11">
        <f>M4343*(1+VOTOS!$P$3%)^Q4343</f>
        <v>0</v>
      </c>
      <c r="O4343" s="54">
        <f t="shared" si="202"/>
        <v>2424339.5</v>
      </c>
      <c r="P4343" s="103">
        <f t="shared" si="203"/>
        <v>1.6133340133495641E-5</v>
      </c>
      <c r="Q4343" s="6">
        <v>0</v>
      </c>
      <c r="R4343" s="6"/>
      <c r="S4343" s="6" t="s">
        <v>7</v>
      </c>
    </row>
    <row r="4344" spans="1:20" s="47" customFormat="1" ht="14" x14ac:dyDescent="0.15">
      <c r="A4344" s="14" t="s">
        <v>5234</v>
      </c>
      <c r="B4344" s="115" t="s">
        <v>416</v>
      </c>
      <c r="C4344" s="40" t="s">
        <v>65</v>
      </c>
      <c r="D4344" s="12" t="s">
        <v>216</v>
      </c>
      <c r="E4344" s="51" t="s">
        <v>217</v>
      </c>
      <c r="F4344" s="14" t="s">
        <v>6012</v>
      </c>
      <c r="G4344" s="14" t="s">
        <v>37</v>
      </c>
      <c r="H4344" s="14" t="s">
        <v>38</v>
      </c>
      <c r="I4344" s="14" t="s">
        <v>39</v>
      </c>
      <c r="J4344" s="15" t="s">
        <v>7586</v>
      </c>
      <c r="K4344" s="52" t="s">
        <v>6307</v>
      </c>
      <c r="L4344" s="109">
        <v>2309464.5</v>
      </c>
      <c r="M4344" s="19">
        <f t="shared" si="204"/>
        <v>0</v>
      </c>
      <c r="N4344" s="11">
        <f>M4344*(1+VOTOS!$P$3%)^Q4344</f>
        <v>0</v>
      </c>
      <c r="O4344" s="54">
        <f t="shared" si="202"/>
        <v>2309464.5</v>
      </c>
      <c r="P4344" s="103">
        <f t="shared" si="203"/>
        <v>1.5368877298222237E-5</v>
      </c>
      <c r="Q4344" s="6">
        <v>0</v>
      </c>
      <c r="R4344" s="6"/>
      <c r="S4344" s="6" t="s">
        <v>7</v>
      </c>
    </row>
    <row r="4345" spans="1:20" s="47" customFormat="1" ht="14" x14ac:dyDescent="0.15">
      <c r="A4345" s="14" t="s">
        <v>5234</v>
      </c>
      <c r="B4345" s="115" t="s">
        <v>416</v>
      </c>
      <c r="C4345" s="40" t="s">
        <v>65</v>
      </c>
      <c r="D4345" s="12" t="s">
        <v>216</v>
      </c>
      <c r="E4345" s="51" t="s">
        <v>217</v>
      </c>
      <c r="F4345" s="14" t="s">
        <v>6012</v>
      </c>
      <c r="G4345" s="14" t="s">
        <v>37</v>
      </c>
      <c r="H4345" s="14" t="s">
        <v>38</v>
      </c>
      <c r="I4345" s="14" t="s">
        <v>39</v>
      </c>
      <c r="J4345" s="15" t="s">
        <v>7586</v>
      </c>
      <c r="K4345" s="52" t="s">
        <v>4202</v>
      </c>
      <c r="L4345" s="109">
        <v>2282002</v>
      </c>
      <c r="M4345" s="19">
        <f t="shared" si="204"/>
        <v>0</v>
      </c>
      <c r="N4345" s="11">
        <f>M4345*(1+VOTOS!$P$3%)^Q4345</f>
        <v>0</v>
      </c>
      <c r="O4345" s="54">
        <f t="shared" si="202"/>
        <v>2282002</v>
      </c>
      <c r="P4345" s="103">
        <f t="shared" si="203"/>
        <v>1.51861216019115E-5</v>
      </c>
      <c r="Q4345" s="6">
        <v>0</v>
      </c>
      <c r="R4345" s="6"/>
      <c r="S4345" s="6" t="s">
        <v>7</v>
      </c>
    </row>
    <row r="4346" spans="1:20" s="47" customFormat="1" ht="14" x14ac:dyDescent="0.15">
      <c r="A4346" s="14" t="s">
        <v>5234</v>
      </c>
      <c r="B4346" s="115" t="s">
        <v>416</v>
      </c>
      <c r="C4346" s="40" t="s">
        <v>65</v>
      </c>
      <c r="D4346" s="12" t="s">
        <v>216</v>
      </c>
      <c r="E4346" s="51" t="s">
        <v>217</v>
      </c>
      <c r="F4346" s="14" t="s">
        <v>6012</v>
      </c>
      <c r="G4346" s="14" t="s">
        <v>37</v>
      </c>
      <c r="H4346" s="14" t="s">
        <v>38</v>
      </c>
      <c r="I4346" s="14" t="s">
        <v>39</v>
      </c>
      <c r="J4346" s="15" t="s">
        <v>7586</v>
      </c>
      <c r="K4346" s="52" t="s">
        <v>4000</v>
      </c>
      <c r="L4346" s="109">
        <v>2244311</v>
      </c>
      <c r="M4346" s="19">
        <f t="shared" si="204"/>
        <v>0</v>
      </c>
      <c r="N4346" s="11">
        <f>M4346*(1+VOTOS!$P$3%)^Q4346</f>
        <v>0</v>
      </c>
      <c r="O4346" s="54">
        <f t="shared" si="202"/>
        <v>2244311</v>
      </c>
      <c r="P4346" s="103">
        <f t="shared" si="203"/>
        <v>1.4935297935105928E-5</v>
      </c>
      <c r="Q4346" s="6">
        <v>0</v>
      </c>
      <c r="R4346" s="6"/>
      <c r="S4346" s="6" t="s">
        <v>7</v>
      </c>
    </row>
    <row r="4347" spans="1:20" s="47" customFormat="1" ht="14" x14ac:dyDescent="0.15">
      <c r="A4347" s="14" t="s">
        <v>5234</v>
      </c>
      <c r="B4347" s="115" t="s">
        <v>416</v>
      </c>
      <c r="C4347" s="40" t="s">
        <v>65</v>
      </c>
      <c r="D4347" s="12" t="s">
        <v>216</v>
      </c>
      <c r="E4347" s="51" t="s">
        <v>217</v>
      </c>
      <c r="F4347" s="14" t="s">
        <v>6012</v>
      </c>
      <c r="G4347" s="14" t="s">
        <v>37</v>
      </c>
      <c r="H4347" s="14" t="s">
        <v>38</v>
      </c>
      <c r="I4347" s="14" t="s">
        <v>39</v>
      </c>
      <c r="J4347" s="15" t="s">
        <v>7586</v>
      </c>
      <c r="K4347" s="52" t="s">
        <v>4401</v>
      </c>
      <c r="L4347" s="109">
        <v>2186145</v>
      </c>
      <c r="M4347" s="19">
        <f t="shared" si="204"/>
        <v>0</v>
      </c>
      <c r="N4347" s="11">
        <f>M4347*(1+VOTOS!$P$3%)^Q4347</f>
        <v>0</v>
      </c>
      <c r="O4347" s="54">
        <f t="shared" si="202"/>
        <v>2186145</v>
      </c>
      <c r="P4347" s="103">
        <f t="shared" si="203"/>
        <v>1.4548218542056849E-5</v>
      </c>
      <c r="Q4347" s="6">
        <v>0</v>
      </c>
      <c r="R4347" s="6"/>
      <c r="S4347" s="6" t="s">
        <v>7</v>
      </c>
    </row>
    <row r="4348" spans="1:20" s="47" customFormat="1" ht="14" x14ac:dyDescent="0.15">
      <c r="A4348" s="14" t="s">
        <v>5234</v>
      </c>
      <c r="B4348" s="115" t="s">
        <v>416</v>
      </c>
      <c r="C4348" s="40" t="s">
        <v>65</v>
      </c>
      <c r="D4348" s="12" t="s">
        <v>216</v>
      </c>
      <c r="E4348" s="51" t="s">
        <v>217</v>
      </c>
      <c r="F4348" s="14" t="s">
        <v>6012</v>
      </c>
      <c r="G4348" s="14" t="s">
        <v>37</v>
      </c>
      <c r="H4348" s="14" t="s">
        <v>38</v>
      </c>
      <c r="I4348" s="14" t="s">
        <v>39</v>
      </c>
      <c r="J4348" s="15" t="s">
        <v>7586</v>
      </c>
      <c r="K4348" s="52" t="s">
        <v>6303</v>
      </c>
      <c r="L4348" s="109">
        <v>2040021.5</v>
      </c>
      <c r="M4348" s="19">
        <f t="shared" si="204"/>
        <v>0</v>
      </c>
      <c r="N4348" s="11">
        <f>M4348*(1+VOTOS!$P$3%)^Q4348</f>
        <v>0</v>
      </c>
      <c r="O4348" s="54">
        <f t="shared" si="202"/>
        <v>2040021.5</v>
      </c>
      <c r="P4348" s="103">
        <f t="shared" si="203"/>
        <v>1.3575805178748265E-5</v>
      </c>
      <c r="Q4348" s="6">
        <v>0</v>
      </c>
      <c r="R4348" s="6"/>
      <c r="S4348" s="6" t="s">
        <v>7</v>
      </c>
    </row>
    <row r="4349" spans="1:20" s="47" customFormat="1" ht="14" x14ac:dyDescent="0.15">
      <c r="A4349" s="14" t="s">
        <v>5234</v>
      </c>
      <c r="B4349" s="115" t="s">
        <v>416</v>
      </c>
      <c r="C4349" s="40" t="s">
        <v>65</v>
      </c>
      <c r="D4349" s="12" t="s">
        <v>216</v>
      </c>
      <c r="E4349" s="51" t="s">
        <v>217</v>
      </c>
      <c r="F4349" s="14" t="s">
        <v>6012</v>
      </c>
      <c r="G4349" s="14" t="s">
        <v>37</v>
      </c>
      <c r="H4349" s="14" t="s">
        <v>38</v>
      </c>
      <c r="I4349" s="14" t="s">
        <v>39</v>
      </c>
      <c r="J4349" s="15" t="s">
        <v>7586</v>
      </c>
      <c r="K4349" s="52" t="s">
        <v>2705</v>
      </c>
      <c r="L4349" s="109">
        <v>2036404.5</v>
      </c>
      <c r="M4349" s="19">
        <f t="shared" si="204"/>
        <v>0</v>
      </c>
      <c r="N4349" s="11">
        <f>M4349*(1+VOTOS!$P$3%)^Q4349</f>
        <v>0</v>
      </c>
      <c r="O4349" s="54">
        <f t="shared" si="202"/>
        <v>2036404.5</v>
      </c>
      <c r="P4349" s="103">
        <f t="shared" si="203"/>
        <v>1.355173499746266E-5</v>
      </c>
      <c r="Q4349" s="6">
        <v>0</v>
      </c>
      <c r="R4349" s="6"/>
      <c r="S4349" s="6" t="s">
        <v>7</v>
      </c>
    </row>
    <row r="4350" spans="1:20" s="47" customFormat="1" ht="14" x14ac:dyDescent="0.15">
      <c r="A4350" s="14" t="s">
        <v>5234</v>
      </c>
      <c r="B4350" s="115" t="s">
        <v>416</v>
      </c>
      <c r="C4350" s="40" t="s">
        <v>65</v>
      </c>
      <c r="D4350" s="12" t="s">
        <v>216</v>
      </c>
      <c r="E4350" s="51" t="s">
        <v>217</v>
      </c>
      <c r="F4350" s="14" t="s">
        <v>6012</v>
      </c>
      <c r="G4350" s="14" t="s">
        <v>37</v>
      </c>
      <c r="H4350" s="14" t="s">
        <v>38</v>
      </c>
      <c r="I4350" s="14" t="s">
        <v>39</v>
      </c>
      <c r="J4350" s="15" t="s">
        <v>7586</v>
      </c>
      <c r="K4350" s="52" t="s">
        <v>4196</v>
      </c>
      <c r="L4350" s="109">
        <v>1795791</v>
      </c>
      <c r="M4350" s="19">
        <f t="shared" si="204"/>
        <v>0</v>
      </c>
      <c r="N4350" s="11">
        <f>M4350*(1+VOTOS!$P$3%)^Q4350</f>
        <v>0</v>
      </c>
      <c r="O4350" s="54">
        <f t="shared" si="202"/>
        <v>1795791</v>
      </c>
      <c r="P4350" s="103">
        <f t="shared" si="203"/>
        <v>1.1950515598854977E-5</v>
      </c>
      <c r="Q4350" s="6">
        <v>0</v>
      </c>
      <c r="R4350" s="6"/>
      <c r="S4350" s="6" t="s">
        <v>7</v>
      </c>
    </row>
    <row r="4351" spans="1:20" s="47" customFormat="1" ht="14" x14ac:dyDescent="0.15">
      <c r="A4351" s="14" t="s">
        <v>5234</v>
      </c>
      <c r="B4351" s="115" t="s">
        <v>416</v>
      </c>
      <c r="C4351" s="40" t="s">
        <v>65</v>
      </c>
      <c r="D4351" s="12" t="s">
        <v>216</v>
      </c>
      <c r="E4351" s="51" t="s">
        <v>217</v>
      </c>
      <c r="F4351" s="14" t="s">
        <v>6012</v>
      </c>
      <c r="G4351" s="14" t="s">
        <v>37</v>
      </c>
      <c r="H4351" s="14" t="s">
        <v>38</v>
      </c>
      <c r="I4351" s="14" t="s">
        <v>39</v>
      </c>
      <c r="J4351" s="15" t="s">
        <v>7586</v>
      </c>
      <c r="K4351" s="52" t="s">
        <v>4193</v>
      </c>
      <c r="L4351" s="109">
        <v>1631608.5</v>
      </c>
      <c r="M4351" s="19">
        <f t="shared" si="204"/>
        <v>0</v>
      </c>
      <c r="N4351" s="11">
        <f>M4351*(1+VOTOS!$P$3%)^Q4351</f>
        <v>0</v>
      </c>
      <c r="O4351" s="54">
        <f t="shared" si="202"/>
        <v>1631608.5</v>
      </c>
      <c r="P4351" s="103">
        <f t="shared" si="203"/>
        <v>1.0857924352262802E-5</v>
      </c>
      <c r="Q4351" s="6">
        <v>0</v>
      </c>
      <c r="R4351" s="6"/>
      <c r="S4351" s="6" t="s">
        <v>7</v>
      </c>
      <c r="T4351" s="75"/>
    </row>
    <row r="4352" spans="1:20" s="47" customFormat="1" ht="14" x14ac:dyDescent="0.15">
      <c r="A4352" s="14" t="s">
        <v>5234</v>
      </c>
      <c r="B4352" s="115" t="s">
        <v>416</v>
      </c>
      <c r="C4352" s="40" t="s">
        <v>65</v>
      </c>
      <c r="D4352" s="12" t="s">
        <v>216</v>
      </c>
      <c r="E4352" s="51" t="s">
        <v>217</v>
      </c>
      <c r="F4352" s="14" t="s">
        <v>6012</v>
      </c>
      <c r="G4352" s="14" t="s">
        <v>37</v>
      </c>
      <c r="H4352" s="14" t="s">
        <v>38</v>
      </c>
      <c r="I4352" s="14" t="s">
        <v>39</v>
      </c>
      <c r="J4352" s="15" t="s">
        <v>7586</v>
      </c>
      <c r="K4352" s="52" t="s">
        <v>4477</v>
      </c>
      <c r="L4352" s="109">
        <v>1554426.5</v>
      </c>
      <c r="M4352" s="19">
        <f t="shared" si="204"/>
        <v>0</v>
      </c>
      <c r="N4352" s="11">
        <f>M4352*(1+VOTOS!$P$3%)^Q4352</f>
        <v>0</v>
      </c>
      <c r="O4352" s="54">
        <f t="shared" si="202"/>
        <v>1554426.5</v>
      </c>
      <c r="P4352" s="103">
        <f t="shared" si="203"/>
        <v>1.0344298493267616E-5</v>
      </c>
      <c r="Q4352" s="6">
        <v>0</v>
      </c>
      <c r="R4352" s="6"/>
      <c r="S4352" s="6" t="s">
        <v>7</v>
      </c>
      <c r="T4352" s="75"/>
    </row>
    <row r="4353" spans="1:20" s="47" customFormat="1" ht="14" x14ac:dyDescent="0.15">
      <c r="A4353" s="14" t="s">
        <v>5234</v>
      </c>
      <c r="B4353" s="115" t="s">
        <v>416</v>
      </c>
      <c r="C4353" s="40" t="s">
        <v>65</v>
      </c>
      <c r="D4353" s="12" t="s">
        <v>216</v>
      </c>
      <c r="E4353" s="51" t="s">
        <v>217</v>
      </c>
      <c r="F4353" s="14" t="s">
        <v>6012</v>
      </c>
      <c r="G4353" s="14" t="s">
        <v>37</v>
      </c>
      <c r="H4353" s="14" t="s">
        <v>38</v>
      </c>
      <c r="I4353" s="14" t="s">
        <v>39</v>
      </c>
      <c r="J4353" s="15" t="s">
        <v>7586</v>
      </c>
      <c r="K4353" s="52" t="s">
        <v>2924</v>
      </c>
      <c r="L4353" s="109">
        <v>1329011</v>
      </c>
      <c r="M4353" s="19">
        <f t="shared" si="204"/>
        <v>0</v>
      </c>
      <c r="N4353" s="11">
        <f>M4353*(1+VOTOS!$P$3%)^Q4353</f>
        <v>0</v>
      </c>
      <c r="O4353" s="54">
        <f t="shared" si="202"/>
        <v>1329011</v>
      </c>
      <c r="P4353" s="103">
        <f t="shared" si="203"/>
        <v>8.8442177773192158E-6</v>
      </c>
      <c r="Q4353" s="6">
        <v>0</v>
      </c>
      <c r="R4353" s="6"/>
      <c r="S4353" s="6" t="s">
        <v>7</v>
      </c>
      <c r="T4353" s="75"/>
    </row>
    <row r="4354" spans="1:20" s="47" customFormat="1" ht="14" x14ac:dyDescent="0.15">
      <c r="A4354" s="14" t="s">
        <v>5234</v>
      </c>
      <c r="B4354" s="115" t="s">
        <v>416</v>
      </c>
      <c r="C4354" s="40" t="s">
        <v>65</v>
      </c>
      <c r="D4354" s="12" t="s">
        <v>216</v>
      </c>
      <c r="E4354" s="51" t="s">
        <v>217</v>
      </c>
      <c r="F4354" s="14" t="s">
        <v>6012</v>
      </c>
      <c r="G4354" s="14" t="s">
        <v>37</v>
      </c>
      <c r="H4354" s="14" t="s">
        <v>38</v>
      </c>
      <c r="I4354" s="14" t="s">
        <v>39</v>
      </c>
      <c r="J4354" s="15" t="s">
        <v>7586</v>
      </c>
      <c r="K4354" s="52" t="s">
        <v>4612</v>
      </c>
      <c r="L4354" s="109">
        <v>1327945.5</v>
      </c>
      <c r="M4354" s="19">
        <f t="shared" si="204"/>
        <v>0</v>
      </c>
      <c r="N4354" s="11">
        <f>M4354*(1+VOTOS!$P$3%)^Q4354</f>
        <v>0</v>
      </c>
      <c r="O4354" s="54">
        <f t="shared" si="202"/>
        <v>1327945.5</v>
      </c>
      <c r="P4354" s="103">
        <f t="shared" si="203"/>
        <v>8.8371271557654925E-6</v>
      </c>
      <c r="Q4354" s="6">
        <v>0</v>
      </c>
      <c r="R4354" s="6"/>
      <c r="S4354" s="6" t="s">
        <v>7</v>
      </c>
      <c r="T4354" s="75"/>
    </row>
    <row r="4355" spans="1:20" s="47" customFormat="1" ht="14" x14ac:dyDescent="0.15">
      <c r="A4355" s="14" t="s">
        <v>5234</v>
      </c>
      <c r="B4355" s="115" t="s">
        <v>416</v>
      </c>
      <c r="C4355" s="40" t="s">
        <v>65</v>
      </c>
      <c r="D4355" s="12" t="s">
        <v>216</v>
      </c>
      <c r="E4355" s="51" t="s">
        <v>217</v>
      </c>
      <c r="F4355" s="14" t="s">
        <v>6012</v>
      </c>
      <c r="G4355" s="14" t="s">
        <v>37</v>
      </c>
      <c r="H4355" s="14" t="s">
        <v>38</v>
      </c>
      <c r="I4355" s="14" t="s">
        <v>39</v>
      </c>
      <c r="J4355" s="15" t="s">
        <v>7586</v>
      </c>
      <c r="K4355" s="52" t="s">
        <v>2706</v>
      </c>
      <c r="L4355" s="109">
        <v>1299582.5</v>
      </c>
      <c r="M4355" s="19">
        <f t="shared" si="204"/>
        <v>0</v>
      </c>
      <c r="N4355" s="11">
        <f>M4355*(1+VOTOS!$P$3%)^Q4355</f>
        <v>0</v>
      </c>
      <c r="O4355" s="54">
        <f t="shared" si="202"/>
        <v>1299582.5</v>
      </c>
      <c r="P4355" s="103">
        <f t="shared" si="203"/>
        <v>8.6483788693945712E-6</v>
      </c>
      <c r="Q4355" s="6">
        <v>0</v>
      </c>
      <c r="R4355" s="6"/>
      <c r="S4355" s="6" t="s">
        <v>7</v>
      </c>
      <c r="T4355" s="75"/>
    </row>
    <row r="4356" spans="1:20" s="47" customFormat="1" ht="14" x14ac:dyDescent="0.15">
      <c r="A4356" s="14" t="s">
        <v>5234</v>
      </c>
      <c r="B4356" s="115" t="s">
        <v>416</v>
      </c>
      <c r="C4356" s="40" t="s">
        <v>65</v>
      </c>
      <c r="D4356" s="12" t="s">
        <v>216</v>
      </c>
      <c r="E4356" s="51" t="s">
        <v>217</v>
      </c>
      <c r="F4356" s="14" t="s">
        <v>6012</v>
      </c>
      <c r="G4356" s="14" t="s">
        <v>37</v>
      </c>
      <c r="H4356" s="14" t="s">
        <v>38</v>
      </c>
      <c r="I4356" s="14" t="s">
        <v>39</v>
      </c>
      <c r="J4356" s="15" t="s">
        <v>7586</v>
      </c>
      <c r="K4356" s="52" t="s">
        <v>4816</v>
      </c>
      <c r="L4356" s="109">
        <v>1099052</v>
      </c>
      <c r="M4356" s="19">
        <f t="shared" si="204"/>
        <v>0</v>
      </c>
      <c r="N4356" s="11">
        <f>M4356*(1+VOTOS!$P$3%)^Q4356</f>
        <v>0</v>
      </c>
      <c r="O4356" s="54">
        <f t="shared" si="202"/>
        <v>1099052</v>
      </c>
      <c r="P4356" s="103">
        <f t="shared" si="203"/>
        <v>7.3139012668805887E-6</v>
      </c>
      <c r="Q4356" s="6">
        <v>0</v>
      </c>
      <c r="R4356" s="6"/>
      <c r="S4356" s="6" t="s">
        <v>7</v>
      </c>
      <c r="T4356" s="75"/>
    </row>
    <row r="4357" spans="1:20" s="47" customFormat="1" ht="14" x14ac:dyDescent="0.15">
      <c r="A4357" s="14" t="s">
        <v>5234</v>
      </c>
      <c r="B4357" s="115" t="s">
        <v>416</v>
      </c>
      <c r="C4357" s="40" t="s">
        <v>65</v>
      </c>
      <c r="D4357" s="12" t="s">
        <v>216</v>
      </c>
      <c r="E4357" s="51" t="s">
        <v>217</v>
      </c>
      <c r="F4357" s="14" t="s">
        <v>6012</v>
      </c>
      <c r="G4357" s="14" t="s">
        <v>37</v>
      </c>
      <c r="H4357" s="14" t="s">
        <v>38</v>
      </c>
      <c r="I4357" s="14" t="s">
        <v>39</v>
      </c>
      <c r="J4357" s="15" t="s">
        <v>7586</v>
      </c>
      <c r="K4357" s="52" t="s">
        <v>2927</v>
      </c>
      <c r="L4357" s="109">
        <v>1045020</v>
      </c>
      <c r="M4357" s="19">
        <f t="shared" si="204"/>
        <v>0</v>
      </c>
      <c r="N4357" s="11">
        <f>M4357*(1+VOTOS!$P$3%)^Q4357</f>
        <v>0</v>
      </c>
      <c r="O4357" s="54">
        <f t="shared" si="202"/>
        <v>1045020</v>
      </c>
      <c r="P4357" s="103">
        <f t="shared" si="203"/>
        <v>6.9543325537968652E-6</v>
      </c>
      <c r="Q4357" s="6">
        <v>0</v>
      </c>
      <c r="R4357" s="6"/>
      <c r="S4357" s="6" t="s">
        <v>7</v>
      </c>
      <c r="T4357" s="75"/>
    </row>
    <row r="4358" spans="1:20" s="47" customFormat="1" ht="14" x14ac:dyDescent="0.15">
      <c r="A4358" s="14" t="s">
        <v>5234</v>
      </c>
      <c r="B4358" s="115" t="s">
        <v>416</v>
      </c>
      <c r="C4358" s="40" t="s">
        <v>65</v>
      </c>
      <c r="D4358" s="12" t="s">
        <v>216</v>
      </c>
      <c r="E4358" s="51" t="s">
        <v>217</v>
      </c>
      <c r="F4358" s="14" t="s">
        <v>6012</v>
      </c>
      <c r="G4358" s="14" t="s">
        <v>37</v>
      </c>
      <c r="H4358" s="14" t="s">
        <v>38</v>
      </c>
      <c r="I4358" s="14" t="s">
        <v>39</v>
      </c>
      <c r="J4358" s="15" t="s">
        <v>7586</v>
      </c>
      <c r="K4358" s="52" t="s">
        <v>4479</v>
      </c>
      <c r="L4358" s="109">
        <v>1024595.5</v>
      </c>
      <c r="M4358" s="19">
        <f t="shared" si="204"/>
        <v>0</v>
      </c>
      <c r="N4358" s="11">
        <f>M4358*(1+VOTOS!$P$3%)^Q4358</f>
        <v>0</v>
      </c>
      <c r="O4358" s="54">
        <f t="shared" si="202"/>
        <v>1024595.5</v>
      </c>
      <c r="P4358" s="103">
        <f t="shared" si="203"/>
        <v>6.8184128917377429E-6</v>
      </c>
      <c r="Q4358" s="6">
        <v>0</v>
      </c>
      <c r="R4358" s="6"/>
      <c r="S4358" s="6" t="s">
        <v>7</v>
      </c>
      <c r="T4358" s="75"/>
    </row>
    <row r="4359" spans="1:20" s="47" customFormat="1" ht="14" x14ac:dyDescent="0.15">
      <c r="A4359" s="14" t="s">
        <v>5234</v>
      </c>
      <c r="B4359" s="115" t="s">
        <v>416</v>
      </c>
      <c r="C4359" s="40" t="s">
        <v>65</v>
      </c>
      <c r="D4359" s="12" t="s">
        <v>216</v>
      </c>
      <c r="E4359" s="51" t="s">
        <v>217</v>
      </c>
      <c r="F4359" s="14" t="s">
        <v>6012</v>
      </c>
      <c r="G4359" s="14" t="s">
        <v>37</v>
      </c>
      <c r="H4359" s="14" t="s">
        <v>38</v>
      </c>
      <c r="I4359" s="14" t="s">
        <v>39</v>
      </c>
      <c r="J4359" s="15" t="s">
        <v>7586</v>
      </c>
      <c r="K4359" s="52" t="s">
        <v>6305</v>
      </c>
      <c r="L4359" s="109">
        <v>1012335</v>
      </c>
      <c r="M4359" s="19">
        <f t="shared" si="204"/>
        <v>0</v>
      </c>
      <c r="N4359" s="11">
        <f>M4359*(1+VOTOS!$P$3%)^Q4359</f>
        <v>0</v>
      </c>
      <c r="O4359" s="54">
        <f t="shared" ref="O4359:O4422" si="205">+IF(N4359&gt;0,N4359,L4359)</f>
        <v>1012335</v>
      </c>
      <c r="P4359" s="103">
        <f t="shared" ref="P4359:P4422" si="206">+O4359/$O$4</f>
        <v>6.7368224970315878E-6</v>
      </c>
      <c r="Q4359" s="6">
        <v>0</v>
      </c>
      <c r="R4359" s="6"/>
      <c r="S4359" s="6" t="s">
        <v>7</v>
      </c>
      <c r="T4359" s="75"/>
    </row>
    <row r="4360" spans="1:20" s="47" customFormat="1" ht="14" x14ac:dyDescent="0.15">
      <c r="A4360" s="14" t="s">
        <v>5234</v>
      </c>
      <c r="B4360" s="115" t="s">
        <v>416</v>
      </c>
      <c r="C4360" s="40" t="s">
        <v>65</v>
      </c>
      <c r="D4360" s="12" t="s">
        <v>216</v>
      </c>
      <c r="E4360" s="51" t="s">
        <v>217</v>
      </c>
      <c r="F4360" s="14" t="s">
        <v>6012</v>
      </c>
      <c r="G4360" s="14" t="s">
        <v>37</v>
      </c>
      <c r="H4360" s="14" t="s">
        <v>38</v>
      </c>
      <c r="I4360" s="14" t="s">
        <v>39</v>
      </c>
      <c r="J4360" s="15" t="s">
        <v>7586</v>
      </c>
      <c r="K4360" s="52" t="s">
        <v>4300</v>
      </c>
      <c r="L4360" s="109">
        <v>984775.5</v>
      </c>
      <c r="M4360" s="19">
        <f t="shared" si="204"/>
        <v>0</v>
      </c>
      <c r="N4360" s="11">
        <f>M4360*(1+VOTOS!$P$3%)^Q4360</f>
        <v>0</v>
      </c>
      <c r="O4360" s="54">
        <f t="shared" si="205"/>
        <v>984775.5</v>
      </c>
      <c r="P4360" s="103">
        <f t="shared" si="206"/>
        <v>6.5534212912973772E-6</v>
      </c>
      <c r="Q4360" s="6">
        <v>0</v>
      </c>
      <c r="R4360" s="6"/>
      <c r="S4360" s="6" t="s">
        <v>7</v>
      </c>
      <c r="T4360" s="75"/>
    </row>
    <row r="4361" spans="1:20" s="47" customFormat="1" ht="14" x14ac:dyDescent="0.15">
      <c r="A4361" s="14" t="s">
        <v>5234</v>
      </c>
      <c r="B4361" s="115" t="s">
        <v>416</v>
      </c>
      <c r="C4361" s="40" t="s">
        <v>65</v>
      </c>
      <c r="D4361" s="12" t="s">
        <v>216</v>
      </c>
      <c r="E4361" s="51" t="s">
        <v>217</v>
      </c>
      <c r="F4361" s="14" t="s">
        <v>6012</v>
      </c>
      <c r="G4361" s="14" t="s">
        <v>37</v>
      </c>
      <c r="H4361" s="14" t="s">
        <v>38</v>
      </c>
      <c r="I4361" s="14" t="s">
        <v>39</v>
      </c>
      <c r="J4361" s="15" t="s">
        <v>7586</v>
      </c>
      <c r="K4361" s="52" t="s">
        <v>3007</v>
      </c>
      <c r="L4361" s="109">
        <v>977718.5</v>
      </c>
      <c r="M4361" s="19">
        <f t="shared" si="204"/>
        <v>0</v>
      </c>
      <c r="N4361" s="11">
        <f>M4361*(1+VOTOS!$P$3%)^Q4361</f>
        <v>0</v>
      </c>
      <c r="O4361" s="54">
        <f t="shared" si="205"/>
        <v>977718.5</v>
      </c>
      <c r="P4361" s="103">
        <f t="shared" si="206"/>
        <v>6.5064588170555979E-6</v>
      </c>
      <c r="Q4361" s="6">
        <v>0</v>
      </c>
      <c r="R4361" s="6"/>
      <c r="S4361" s="6" t="s">
        <v>7</v>
      </c>
      <c r="T4361" s="75"/>
    </row>
    <row r="4362" spans="1:20" s="47" customFormat="1" ht="14" x14ac:dyDescent="0.15">
      <c r="A4362" s="14" t="s">
        <v>5234</v>
      </c>
      <c r="B4362" s="115" t="s">
        <v>416</v>
      </c>
      <c r="C4362" s="40" t="s">
        <v>65</v>
      </c>
      <c r="D4362" s="12" t="s">
        <v>216</v>
      </c>
      <c r="E4362" s="51" t="s">
        <v>217</v>
      </c>
      <c r="F4362" s="14" t="s">
        <v>6012</v>
      </c>
      <c r="G4362" s="14" t="s">
        <v>37</v>
      </c>
      <c r="H4362" s="14" t="s">
        <v>38</v>
      </c>
      <c r="I4362" s="14" t="s">
        <v>39</v>
      </c>
      <c r="J4362" s="15" t="s">
        <v>7586</v>
      </c>
      <c r="K4362" s="52" t="s">
        <v>6310</v>
      </c>
      <c r="L4362" s="109">
        <v>968841.5</v>
      </c>
      <c r="M4362" s="19">
        <f t="shared" si="204"/>
        <v>0</v>
      </c>
      <c r="N4362" s="11">
        <f>M4362*(1+VOTOS!$P$3%)^Q4362</f>
        <v>0</v>
      </c>
      <c r="O4362" s="54">
        <f t="shared" si="205"/>
        <v>968841.5</v>
      </c>
      <c r="P4362" s="103">
        <f t="shared" si="206"/>
        <v>6.4473847227032844E-6</v>
      </c>
      <c r="Q4362" s="6">
        <v>0</v>
      </c>
      <c r="R4362" s="6"/>
      <c r="S4362" s="6" t="s">
        <v>7</v>
      </c>
      <c r="T4362" s="75"/>
    </row>
    <row r="4363" spans="1:20" s="47" customFormat="1" ht="14" x14ac:dyDescent="0.15">
      <c r="A4363" s="14" t="s">
        <v>5234</v>
      </c>
      <c r="B4363" s="115" t="s">
        <v>416</v>
      </c>
      <c r="C4363" s="40" t="s">
        <v>65</v>
      </c>
      <c r="D4363" s="12" t="s">
        <v>216</v>
      </c>
      <c r="E4363" s="51" t="s">
        <v>217</v>
      </c>
      <c r="F4363" s="14" t="s">
        <v>6012</v>
      </c>
      <c r="G4363" s="14" t="s">
        <v>37</v>
      </c>
      <c r="H4363" s="14" t="s">
        <v>38</v>
      </c>
      <c r="I4363" s="14" t="s">
        <v>39</v>
      </c>
      <c r="J4363" s="15" t="s">
        <v>7586</v>
      </c>
      <c r="K4363" s="52" t="s">
        <v>6123</v>
      </c>
      <c r="L4363" s="109">
        <v>937464</v>
      </c>
      <c r="M4363" s="19">
        <f t="shared" si="204"/>
        <v>0</v>
      </c>
      <c r="N4363" s="11">
        <f>M4363*(1+VOTOS!$P$3%)^Q4363</f>
        <v>0</v>
      </c>
      <c r="O4363" s="54">
        <f t="shared" si="205"/>
        <v>937464</v>
      </c>
      <c r="P4363" s="103">
        <f t="shared" si="206"/>
        <v>6.2385757336822501E-6</v>
      </c>
      <c r="Q4363" s="6">
        <v>0</v>
      </c>
      <c r="R4363" s="6"/>
      <c r="S4363" s="6" t="s">
        <v>7</v>
      </c>
      <c r="T4363" s="75"/>
    </row>
    <row r="4364" spans="1:20" s="47" customFormat="1" ht="14" x14ac:dyDescent="0.15">
      <c r="A4364" s="14" t="s">
        <v>5234</v>
      </c>
      <c r="B4364" s="115" t="s">
        <v>416</v>
      </c>
      <c r="C4364" s="40" t="s">
        <v>65</v>
      </c>
      <c r="D4364" s="12" t="s">
        <v>216</v>
      </c>
      <c r="E4364" s="51" t="s">
        <v>217</v>
      </c>
      <c r="F4364" s="14" t="s">
        <v>6012</v>
      </c>
      <c r="G4364" s="14" t="s">
        <v>37</v>
      </c>
      <c r="H4364" s="14" t="s">
        <v>38</v>
      </c>
      <c r="I4364" s="14" t="s">
        <v>39</v>
      </c>
      <c r="J4364" s="15" t="s">
        <v>7586</v>
      </c>
      <c r="K4364" s="52" t="s">
        <v>4523</v>
      </c>
      <c r="L4364" s="109">
        <v>913139</v>
      </c>
      <c r="M4364" s="19">
        <f t="shared" si="204"/>
        <v>0</v>
      </c>
      <c r="N4364" s="11">
        <f>M4364*(1+VOTOS!$P$3%)^Q4364</f>
        <v>0</v>
      </c>
      <c r="O4364" s="54">
        <f t="shared" si="205"/>
        <v>913139</v>
      </c>
      <c r="P4364" s="103">
        <f t="shared" si="206"/>
        <v>6.0766992725895355E-6</v>
      </c>
      <c r="Q4364" s="6">
        <v>0</v>
      </c>
      <c r="R4364" s="6"/>
      <c r="S4364" s="6" t="s">
        <v>7</v>
      </c>
      <c r="T4364" s="75"/>
    </row>
    <row r="4365" spans="1:20" s="47" customFormat="1" ht="14" x14ac:dyDescent="0.15">
      <c r="A4365" s="14" t="s">
        <v>5234</v>
      </c>
      <c r="B4365" s="115" t="s">
        <v>416</v>
      </c>
      <c r="C4365" s="40" t="s">
        <v>65</v>
      </c>
      <c r="D4365" s="12" t="s">
        <v>216</v>
      </c>
      <c r="E4365" s="51" t="s">
        <v>217</v>
      </c>
      <c r="F4365" s="14" t="s">
        <v>6012</v>
      </c>
      <c r="G4365" s="14" t="s">
        <v>37</v>
      </c>
      <c r="H4365" s="14" t="s">
        <v>38</v>
      </c>
      <c r="I4365" s="14" t="s">
        <v>39</v>
      </c>
      <c r="J4365" s="15" t="s">
        <v>7586</v>
      </c>
      <c r="K4365" s="52" t="s">
        <v>6300</v>
      </c>
      <c r="L4365" s="109">
        <v>828955</v>
      </c>
      <c r="M4365" s="19">
        <f t="shared" si="204"/>
        <v>0</v>
      </c>
      <c r="N4365" s="11">
        <f>M4365*(1+VOTOS!$P$3%)^Q4365</f>
        <v>0</v>
      </c>
      <c r="O4365" s="54">
        <f t="shared" si="205"/>
        <v>828955</v>
      </c>
      <c r="P4365" s="103">
        <f t="shared" si="206"/>
        <v>5.5164769498504149E-6</v>
      </c>
      <c r="Q4365" s="6">
        <v>0</v>
      </c>
      <c r="R4365" s="6"/>
      <c r="S4365" s="6" t="s">
        <v>7</v>
      </c>
      <c r="T4365" s="75"/>
    </row>
    <row r="4366" spans="1:20" s="47" customFormat="1" ht="14" x14ac:dyDescent="0.15">
      <c r="A4366" s="14" t="s">
        <v>5234</v>
      </c>
      <c r="B4366" s="115" t="s">
        <v>416</v>
      </c>
      <c r="C4366" s="40" t="s">
        <v>65</v>
      </c>
      <c r="D4366" s="12" t="s">
        <v>216</v>
      </c>
      <c r="E4366" s="51" t="s">
        <v>217</v>
      </c>
      <c r="F4366" s="14" t="s">
        <v>6012</v>
      </c>
      <c r="G4366" s="14" t="s">
        <v>37</v>
      </c>
      <c r="H4366" s="14" t="s">
        <v>38</v>
      </c>
      <c r="I4366" s="14" t="s">
        <v>39</v>
      </c>
      <c r="J4366" s="15" t="s">
        <v>7586</v>
      </c>
      <c r="K4366" s="52" t="s">
        <v>4096</v>
      </c>
      <c r="L4366" s="109">
        <v>807424</v>
      </c>
      <c r="M4366" s="19">
        <f t="shared" si="204"/>
        <v>0</v>
      </c>
      <c r="N4366" s="11">
        <f>M4366*(1+VOTOS!$P$3%)^Q4366</f>
        <v>0</v>
      </c>
      <c r="O4366" s="54">
        <f t="shared" si="205"/>
        <v>807424</v>
      </c>
      <c r="P4366" s="103">
        <f t="shared" si="206"/>
        <v>5.3731938220482676E-6</v>
      </c>
      <c r="Q4366" s="6">
        <v>0</v>
      </c>
      <c r="R4366" s="6"/>
      <c r="S4366" s="6" t="s">
        <v>7</v>
      </c>
      <c r="T4366" s="75"/>
    </row>
    <row r="4367" spans="1:20" s="47" customFormat="1" ht="14" x14ac:dyDescent="0.15">
      <c r="A4367" s="14" t="s">
        <v>5234</v>
      </c>
      <c r="B4367" s="115" t="s">
        <v>416</v>
      </c>
      <c r="C4367" s="40" t="s">
        <v>65</v>
      </c>
      <c r="D4367" s="12" t="s">
        <v>216</v>
      </c>
      <c r="E4367" s="51" t="s">
        <v>217</v>
      </c>
      <c r="F4367" s="14" t="s">
        <v>6012</v>
      </c>
      <c r="G4367" s="14" t="s">
        <v>37</v>
      </c>
      <c r="H4367" s="14" t="s">
        <v>38</v>
      </c>
      <c r="I4367" s="14" t="s">
        <v>39</v>
      </c>
      <c r="J4367" s="15" t="s">
        <v>7586</v>
      </c>
      <c r="K4367" s="52" t="s">
        <v>4306</v>
      </c>
      <c r="L4367" s="109">
        <v>780130</v>
      </c>
      <c r="M4367" s="19">
        <f t="shared" si="204"/>
        <v>0</v>
      </c>
      <c r="N4367" s="11">
        <f>M4367*(1+VOTOS!$P$3%)^Q4367</f>
        <v>0</v>
      </c>
      <c r="O4367" s="54">
        <f t="shared" si="205"/>
        <v>780130</v>
      </c>
      <c r="P4367" s="103">
        <f t="shared" si="206"/>
        <v>5.1915594488082031E-6</v>
      </c>
      <c r="Q4367" s="6">
        <v>0</v>
      </c>
      <c r="R4367" s="6"/>
      <c r="S4367" s="6" t="s">
        <v>7</v>
      </c>
      <c r="T4367" s="75"/>
    </row>
    <row r="4368" spans="1:20" s="47" customFormat="1" ht="14" x14ac:dyDescent="0.15">
      <c r="A4368" s="14" t="s">
        <v>5234</v>
      </c>
      <c r="B4368" s="115" t="s">
        <v>416</v>
      </c>
      <c r="C4368" s="40" t="s">
        <v>65</v>
      </c>
      <c r="D4368" s="12" t="s">
        <v>216</v>
      </c>
      <c r="E4368" s="51" t="s">
        <v>217</v>
      </c>
      <c r="F4368" s="14" t="s">
        <v>6012</v>
      </c>
      <c r="G4368" s="14" t="s">
        <v>37</v>
      </c>
      <c r="H4368" s="14" t="s">
        <v>38</v>
      </c>
      <c r="I4368" s="14" t="s">
        <v>39</v>
      </c>
      <c r="J4368" s="15" t="s">
        <v>7586</v>
      </c>
      <c r="K4368" s="52" t="s">
        <v>5385</v>
      </c>
      <c r="L4368" s="109">
        <v>738705</v>
      </c>
      <c r="M4368" s="19">
        <f t="shared" si="204"/>
        <v>0</v>
      </c>
      <c r="N4368" s="11">
        <f>M4368*(1+VOTOS!$P$3%)^Q4368</f>
        <v>0</v>
      </c>
      <c r="O4368" s="54">
        <f t="shared" si="205"/>
        <v>738705</v>
      </c>
      <c r="P4368" s="103">
        <f t="shared" si="206"/>
        <v>4.9158869965670645E-6</v>
      </c>
      <c r="Q4368" s="6">
        <v>0</v>
      </c>
      <c r="R4368" s="6"/>
      <c r="S4368" s="6" t="s">
        <v>7</v>
      </c>
    </row>
    <row r="4369" spans="1:19" s="47" customFormat="1" ht="14" x14ac:dyDescent="0.15">
      <c r="A4369" s="14" t="s">
        <v>5234</v>
      </c>
      <c r="B4369" s="115" t="s">
        <v>416</v>
      </c>
      <c r="C4369" s="40" t="s">
        <v>65</v>
      </c>
      <c r="D4369" s="12" t="s">
        <v>216</v>
      </c>
      <c r="E4369" s="51" t="s">
        <v>217</v>
      </c>
      <c r="F4369" s="14" t="s">
        <v>6012</v>
      </c>
      <c r="G4369" s="14" t="s">
        <v>37</v>
      </c>
      <c r="H4369" s="14" t="s">
        <v>38</v>
      </c>
      <c r="I4369" s="14" t="s">
        <v>39</v>
      </c>
      <c r="J4369" s="15" t="s">
        <v>7586</v>
      </c>
      <c r="K4369" s="52" t="s">
        <v>2836</v>
      </c>
      <c r="L4369" s="109">
        <v>700054</v>
      </c>
      <c r="M4369" s="19">
        <f t="shared" si="204"/>
        <v>0</v>
      </c>
      <c r="N4369" s="11">
        <f>M4369*(1+VOTOS!$P$3%)^Q4369</f>
        <v>0</v>
      </c>
      <c r="O4369" s="54">
        <f t="shared" si="205"/>
        <v>700054</v>
      </c>
      <c r="P4369" s="103">
        <f t="shared" si="206"/>
        <v>4.6586747828900031E-6</v>
      </c>
      <c r="Q4369" s="6">
        <v>0</v>
      </c>
      <c r="R4369" s="6"/>
      <c r="S4369" s="6" t="s">
        <v>7</v>
      </c>
    </row>
    <row r="4370" spans="1:19" s="47" customFormat="1" ht="14" x14ac:dyDescent="0.15">
      <c r="A4370" s="14" t="s">
        <v>5234</v>
      </c>
      <c r="B4370" s="115" t="s">
        <v>416</v>
      </c>
      <c r="C4370" s="40" t="s">
        <v>65</v>
      </c>
      <c r="D4370" s="12" t="s">
        <v>216</v>
      </c>
      <c r="E4370" s="51" t="s">
        <v>217</v>
      </c>
      <c r="F4370" s="14" t="s">
        <v>6012</v>
      </c>
      <c r="G4370" s="14" t="s">
        <v>37</v>
      </c>
      <c r="H4370" s="14" t="s">
        <v>38</v>
      </c>
      <c r="I4370" s="14" t="s">
        <v>39</v>
      </c>
      <c r="J4370" s="15" t="s">
        <v>7586</v>
      </c>
      <c r="K4370" s="52" t="s">
        <v>5342</v>
      </c>
      <c r="L4370" s="109">
        <v>677720</v>
      </c>
      <c r="M4370" s="19">
        <f t="shared" ref="M4370:M4433" si="207">+IF(Q4370&gt;0,L4370,0)</f>
        <v>0</v>
      </c>
      <c r="N4370" s="11">
        <f>M4370*(1+VOTOS!$P$3%)^Q4370</f>
        <v>0</v>
      </c>
      <c r="O4370" s="54">
        <f t="shared" si="205"/>
        <v>677720</v>
      </c>
      <c r="P4370" s="103">
        <f t="shared" si="206"/>
        <v>4.5100479018193062E-6</v>
      </c>
      <c r="Q4370" s="6">
        <v>0</v>
      </c>
      <c r="R4370" s="6"/>
      <c r="S4370" s="6" t="s">
        <v>7</v>
      </c>
    </row>
    <row r="4371" spans="1:19" s="47" customFormat="1" ht="14" x14ac:dyDescent="0.15">
      <c r="A4371" s="14" t="s">
        <v>5234</v>
      </c>
      <c r="B4371" s="115" t="s">
        <v>416</v>
      </c>
      <c r="C4371" s="40" t="s">
        <v>65</v>
      </c>
      <c r="D4371" s="12" t="s">
        <v>216</v>
      </c>
      <c r="E4371" s="51" t="s">
        <v>217</v>
      </c>
      <c r="F4371" s="14" t="s">
        <v>6012</v>
      </c>
      <c r="G4371" s="14" t="s">
        <v>37</v>
      </c>
      <c r="H4371" s="14" t="s">
        <v>38</v>
      </c>
      <c r="I4371" s="14" t="s">
        <v>39</v>
      </c>
      <c r="J4371" s="15" t="s">
        <v>7586</v>
      </c>
      <c r="K4371" s="52" t="s">
        <v>6308</v>
      </c>
      <c r="L4371" s="109">
        <v>657379.5</v>
      </c>
      <c r="M4371" s="19">
        <f t="shared" si="207"/>
        <v>0</v>
      </c>
      <c r="N4371" s="11">
        <f>M4371*(1+VOTOS!$P$3%)^Q4371</f>
        <v>0</v>
      </c>
      <c r="O4371" s="54">
        <f t="shared" si="205"/>
        <v>657379.5</v>
      </c>
      <c r="P4371" s="103">
        <f t="shared" si="206"/>
        <v>4.3746872376114392E-6</v>
      </c>
      <c r="Q4371" s="6">
        <v>0</v>
      </c>
      <c r="R4371" s="6"/>
      <c r="S4371" s="6" t="s">
        <v>7</v>
      </c>
    </row>
    <row r="4372" spans="1:19" s="47" customFormat="1" ht="14" x14ac:dyDescent="0.15">
      <c r="A4372" s="14" t="s">
        <v>5234</v>
      </c>
      <c r="B4372" s="115" t="s">
        <v>416</v>
      </c>
      <c r="C4372" s="40" t="s">
        <v>65</v>
      </c>
      <c r="D4372" s="12" t="s">
        <v>216</v>
      </c>
      <c r="E4372" s="51" t="s">
        <v>217</v>
      </c>
      <c r="F4372" s="14" t="s">
        <v>6012</v>
      </c>
      <c r="G4372" s="14" t="s">
        <v>37</v>
      </c>
      <c r="H4372" s="14" t="s">
        <v>38</v>
      </c>
      <c r="I4372" s="14" t="s">
        <v>39</v>
      </c>
      <c r="J4372" s="15" t="s">
        <v>7586</v>
      </c>
      <c r="K4372" s="52" t="s">
        <v>2704</v>
      </c>
      <c r="L4372" s="109">
        <v>639926</v>
      </c>
      <c r="M4372" s="19">
        <f t="shared" si="207"/>
        <v>0</v>
      </c>
      <c r="N4372" s="11">
        <f>M4372*(1+VOTOS!$P$3%)^Q4372</f>
        <v>0</v>
      </c>
      <c r="O4372" s="54">
        <f t="shared" si="205"/>
        <v>639926</v>
      </c>
      <c r="P4372" s="103">
        <f t="shared" si="206"/>
        <v>4.2585387971723153E-6</v>
      </c>
      <c r="Q4372" s="6">
        <v>0</v>
      </c>
      <c r="R4372" s="6"/>
      <c r="S4372" s="6" t="s">
        <v>7</v>
      </c>
    </row>
    <row r="4373" spans="1:19" s="47" customFormat="1" ht="14" x14ac:dyDescent="0.15">
      <c r="A4373" s="14" t="s">
        <v>5234</v>
      </c>
      <c r="B4373" s="115" t="s">
        <v>416</v>
      </c>
      <c r="C4373" s="40" t="s">
        <v>65</v>
      </c>
      <c r="D4373" s="12" t="s">
        <v>216</v>
      </c>
      <c r="E4373" s="51" t="s">
        <v>217</v>
      </c>
      <c r="F4373" s="14" t="s">
        <v>6012</v>
      </c>
      <c r="G4373" s="14" t="s">
        <v>37</v>
      </c>
      <c r="H4373" s="14" t="s">
        <v>38</v>
      </c>
      <c r="I4373" s="14" t="s">
        <v>39</v>
      </c>
      <c r="J4373" s="15" t="s">
        <v>7586</v>
      </c>
      <c r="K4373" s="52" t="s">
        <v>2923</v>
      </c>
      <c r="L4373" s="109">
        <v>635356</v>
      </c>
      <c r="M4373" s="19">
        <f t="shared" si="207"/>
        <v>0</v>
      </c>
      <c r="N4373" s="11">
        <f>M4373*(1+VOTOS!$P$3%)^Q4373</f>
        <v>0</v>
      </c>
      <c r="O4373" s="54">
        <f t="shared" si="205"/>
        <v>635356</v>
      </c>
      <c r="P4373" s="103">
        <f t="shared" si="206"/>
        <v>4.2281266521694912E-6</v>
      </c>
      <c r="Q4373" s="6">
        <v>0</v>
      </c>
      <c r="R4373" s="6"/>
      <c r="S4373" s="6" t="s">
        <v>7</v>
      </c>
    </row>
    <row r="4374" spans="1:19" s="47" customFormat="1" ht="14" x14ac:dyDescent="0.15">
      <c r="A4374" s="14" t="s">
        <v>5234</v>
      </c>
      <c r="B4374" s="115" t="s">
        <v>416</v>
      </c>
      <c r="C4374" s="40" t="s">
        <v>65</v>
      </c>
      <c r="D4374" s="12" t="s">
        <v>216</v>
      </c>
      <c r="E4374" s="51" t="s">
        <v>217</v>
      </c>
      <c r="F4374" s="14" t="s">
        <v>6012</v>
      </c>
      <c r="G4374" s="14" t="s">
        <v>37</v>
      </c>
      <c r="H4374" s="14" t="s">
        <v>38</v>
      </c>
      <c r="I4374" s="14" t="s">
        <v>39</v>
      </c>
      <c r="J4374" s="15" t="s">
        <v>7586</v>
      </c>
      <c r="K4374" s="52" t="s">
        <v>5368</v>
      </c>
      <c r="L4374" s="109">
        <v>586561</v>
      </c>
      <c r="M4374" s="19">
        <f t="shared" si="207"/>
        <v>0</v>
      </c>
      <c r="N4374" s="11">
        <f>M4374*(1+VOTOS!$P$3%)^Q4374</f>
        <v>0</v>
      </c>
      <c r="O4374" s="54">
        <f t="shared" si="205"/>
        <v>586561</v>
      </c>
      <c r="P4374" s="103">
        <f t="shared" si="206"/>
        <v>3.903408793217013E-6</v>
      </c>
      <c r="Q4374" s="6">
        <v>0</v>
      </c>
      <c r="R4374" s="6"/>
      <c r="S4374" s="6" t="s">
        <v>7</v>
      </c>
    </row>
    <row r="4375" spans="1:19" s="47" customFormat="1" ht="14" x14ac:dyDescent="0.15">
      <c r="A4375" s="14" t="s">
        <v>5234</v>
      </c>
      <c r="B4375" s="115" t="s">
        <v>416</v>
      </c>
      <c r="C4375" s="40" t="s">
        <v>65</v>
      </c>
      <c r="D4375" s="12" t="s">
        <v>216</v>
      </c>
      <c r="E4375" s="51" t="s">
        <v>217</v>
      </c>
      <c r="F4375" s="14" t="s">
        <v>6012</v>
      </c>
      <c r="G4375" s="14" t="s">
        <v>37</v>
      </c>
      <c r="H4375" s="14" t="s">
        <v>38</v>
      </c>
      <c r="I4375" s="14" t="s">
        <v>39</v>
      </c>
      <c r="J4375" s="15" t="s">
        <v>7586</v>
      </c>
      <c r="K4375" s="52" t="s">
        <v>6302</v>
      </c>
      <c r="L4375" s="109">
        <v>535811</v>
      </c>
      <c r="M4375" s="19">
        <f t="shared" si="207"/>
        <v>0</v>
      </c>
      <c r="N4375" s="11">
        <f>M4375*(1+VOTOS!$P$3%)^Q4375</f>
        <v>0</v>
      </c>
      <c r="O4375" s="54">
        <f t="shared" si="205"/>
        <v>535811</v>
      </c>
      <c r="P4375" s="103">
        <f t="shared" si="206"/>
        <v>3.5656809247501983E-6</v>
      </c>
      <c r="Q4375" s="6">
        <v>0</v>
      </c>
      <c r="R4375" s="6"/>
      <c r="S4375" s="6" t="s">
        <v>7</v>
      </c>
    </row>
    <row r="4376" spans="1:19" s="47" customFormat="1" ht="14" x14ac:dyDescent="0.15">
      <c r="A4376" s="14" t="s">
        <v>5234</v>
      </c>
      <c r="B4376" s="115" t="s">
        <v>416</v>
      </c>
      <c r="C4376" s="40" t="s">
        <v>65</v>
      </c>
      <c r="D4376" s="12" t="s">
        <v>216</v>
      </c>
      <c r="E4376" s="51" t="s">
        <v>217</v>
      </c>
      <c r="F4376" s="14" t="s">
        <v>6012</v>
      </c>
      <c r="G4376" s="14" t="s">
        <v>37</v>
      </c>
      <c r="H4376" s="14" t="s">
        <v>38</v>
      </c>
      <c r="I4376" s="14" t="s">
        <v>39</v>
      </c>
      <c r="J4376" s="15" t="s">
        <v>7586</v>
      </c>
      <c r="K4376" s="52" t="s">
        <v>6304</v>
      </c>
      <c r="L4376" s="109">
        <v>513063</v>
      </c>
      <c r="M4376" s="19">
        <f t="shared" si="207"/>
        <v>0</v>
      </c>
      <c r="N4376" s="11">
        <f>M4376*(1+VOTOS!$P$3%)^Q4376</f>
        <v>0</v>
      </c>
      <c r="O4376" s="54">
        <f t="shared" si="205"/>
        <v>513063</v>
      </c>
      <c r="P4376" s="103">
        <f t="shared" si="206"/>
        <v>3.4142989828411719E-6</v>
      </c>
      <c r="Q4376" s="6">
        <v>0</v>
      </c>
      <c r="R4376" s="6"/>
      <c r="S4376" s="6" t="s">
        <v>7</v>
      </c>
    </row>
    <row r="4377" spans="1:19" s="47" customFormat="1" ht="14" x14ac:dyDescent="0.15">
      <c r="A4377" s="14" t="s">
        <v>5234</v>
      </c>
      <c r="B4377" s="115" t="s">
        <v>416</v>
      </c>
      <c r="C4377" s="40" t="s">
        <v>65</v>
      </c>
      <c r="D4377" s="12" t="s">
        <v>216</v>
      </c>
      <c r="E4377" s="51" t="s">
        <v>217</v>
      </c>
      <c r="F4377" s="14" t="s">
        <v>6012</v>
      </c>
      <c r="G4377" s="14" t="s">
        <v>37</v>
      </c>
      <c r="H4377" s="14" t="s">
        <v>38</v>
      </c>
      <c r="I4377" s="14" t="s">
        <v>39</v>
      </c>
      <c r="J4377" s="15" t="s">
        <v>7586</v>
      </c>
      <c r="K4377" s="52" t="s">
        <v>4400</v>
      </c>
      <c r="L4377" s="109">
        <v>504881.5</v>
      </c>
      <c r="M4377" s="19">
        <f t="shared" si="207"/>
        <v>0</v>
      </c>
      <c r="N4377" s="11">
        <f>M4377*(1+VOTOS!$P$3%)^Q4377</f>
        <v>0</v>
      </c>
      <c r="O4377" s="54">
        <f t="shared" si="205"/>
        <v>504881.5</v>
      </c>
      <c r="P4377" s="103">
        <f t="shared" si="206"/>
        <v>3.3598532576025263E-6</v>
      </c>
      <c r="Q4377" s="6">
        <v>0</v>
      </c>
      <c r="R4377" s="6"/>
      <c r="S4377" s="6" t="s">
        <v>7</v>
      </c>
    </row>
    <row r="4378" spans="1:19" s="47" customFormat="1" ht="14" x14ac:dyDescent="0.15">
      <c r="A4378" s="14" t="s">
        <v>5234</v>
      </c>
      <c r="B4378" s="115" t="s">
        <v>416</v>
      </c>
      <c r="C4378" s="40" t="s">
        <v>65</v>
      </c>
      <c r="D4378" s="12" t="s">
        <v>216</v>
      </c>
      <c r="E4378" s="51" t="s">
        <v>217</v>
      </c>
      <c r="F4378" s="14" t="s">
        <v>6012</v>
      </c>
      <c r="G4378" s="14" t="s">
        <v>37</v>
      </c>
      <c r="H4378" s="14" t="s">
        <v>38</v>
      </c>
      <c r="I4378" s="14" t="s">
        <v>39</v>
      </c>
      <c r="J4378" s="15" t="s">
        <v>7586</v>
      </c>
      <c r="K4378" s="52" t="s">
        <v>6299</v>
      </c>
      <c r="L4378" s="109">
        <v>327366.5</v>
      </c>
      <c r="M4378" s="19">
        <f t="shared" si="207"/>
        <v>0</v>
      </c>
      <c r="N4378" s="11">
        <f>M4378*(1+VOTOS!$P$3%)^Q4378</f>
        <v>0</v>
      </c>
      <c r="O4378" s="54">
        <f t="shared" si="205"/>
        <v>327366.5</v>
      </c>
      <c r="P4378" s="103">
        <f t="shared" si="206"/>
        <v>2.1785377389643659E-6</v>
      </c>
      <c r="Q4378" s="6">
        <v>0</v>
      </c>
      <c r="R4378" s="6"/>
      <c r="S4378" s="6" t="s">
        <v>7</v>
      </c>
    </row>
    <row r="4379" spans="1:19" s="47" customFormat="1" ht="14" x14ac:dyDescent="0.15">
      <c r="A4379" s="14" t="s">
        <v>5234</v>
      </c>
      <c r="B4379" s="115" t="s">
        <v>416</v>
      </c>
      <c r="C4379" s="40" t="s">
        <v>65</v>
      </c>
      <c r="D4379" s="12" t="s">
        <v>216</v>
      </c>
      <c r="E4379" s="51" t="s">
        <v>217</v>
      </c>
      <c r="F4379" s="14" t="s">
        <v>6012</v>
      </c>
      <c r="G4379" s="14" t="s">
        <v>37</v>
      </c>
      <c r="H4379" s="14" t="s">
        <v>38</v>
      </c>
      <c r="I4379" s="14" t="s">
        <v>39</v>
      </c>
      <c r="J4379" s="15" t="s">
        <v>7586</v>
      </c>
      <c r="K4379" s="52" t="s">
        <v>4247</v>
      </c>
      <c r="L4379" s="109">
        <v>195535</v>
      </c>
      <c r="M4379" s="19">
        <f t="shared" si="207"/>
        <v>0</v>
      </c>
      <c r="N4379" s="11">
        <f>M4379*(1+VOTOS!$P$3%)^Q4379</f>
        <v>0</v>
      </c>
      <c r="O4379" s="54">
        <f t="shared" si="205"/>
        <v>195535</v>
      </c>
      <c r="P4379" s="103">
        <f t="shared" si="206"/>
        <v>1.3012338672050966E-6</v>
      </c>
      <c r="Q4379" s="6">
        <v>0</v>
      </c>
      <c r="R4379" s="6"/>
      <c r="S4379" s="6" t="s">
        <v>7</v>
      </c>
    </row>
    <row r="4380" spans="1:19" s="47" customFormat="1" ht="14" x14ac:dyDescent="0.15">
      <c r="A4380" s="14" t="s">
        <v>5234</v>
      </c>
      <c r="B4380" s="115" t="s">
        <v>416</v>
      </c>
      <c r="C4380" s="40" t="s">
        <v>65</v>
      </c>
      <c r="D4380" s="12" t="s">
        <v>216</v>
      </c>
      <c r="E4380" s="51" t="s">
        <v>217</v>
      </c>
      <c r="F4380" s="14" t="s">
        <v>6012</v>
      </c>
      <c r="G4380" s="14" t="s">
        <v>37</v>
      </c>
      <c r="H4380" s="14" t="s">
        <v>38</v>
      </c>
      <c r="I4380" s="14" t="s">
        <v>39</v>
      </c>
      <c r="J4380" s="15" t="s">
        <v>7586</v>
      </c>
      <c r="K4380" s="52" t="s">
        <v>2700</v>
      </c>
      <c r="L4380" s="109">
        <v>177856</v>
      </c>
      <c r="M4380" s="19">
        <f t="shared" si="207"/>
        <v>0</v>
      </c>
      <c r="N4380" s="11">
        <f>M4380*(1+VOTOS!$P$3%)^Q4380</f>
        <v>0</v>
      </c>
      <c r="O4380" s="54">
        <f t="shared" si="205"/>
        <v>177856</v>
      </c>
      <c r="P4380" s="103">
        <f t="shared" si="206"/>
        <v>1.1835847837248046E-6</v>
      </c>
      <c r="Q4380" s="6">
        <v>0</v>
      </c>
      <c r="R4380" s="6"/>
      <c r="S4380" s="6" t="s">
        <v>7</v>
      </c>
    </row>
    <row r="4381" spans="1:19" s="47" customFormat="1" ht="14" x14ac:dyDescent="0.15">
      <c r="A4381" s="14" t="s">
        <v>5234</v>
      </c>
      <c r="B4381" s="115" t="s">
        <v>416</v>
      </c>
      <c r="C4381" s="40" t="s">
        <v>65</v>
      </c>
      <c r="D4381" s="12" t="s">
        <v>216</v>
      </c>
      <c r="E4381" s="51" t="s">
        <v>217</v>
      </c>
      <c r="F4381" s="14" t="s">
        <v>6012</v>
      </c>
      <c r="G4381" s="14" t="s">
        <v>37</v>
      </c>
      <c r="H4381" s="14" t="s">
        <v>38</v>
      </c>
      <c r="I4381" s="14" t="s">
        <v>39</v>
      </c>
      <c r="J4381" s="15" t="s">
        <v>7586</v>
      </c>
      <c r="K4381" s="52" t="s">
        <v>4857</v>
      </c>
      <c r="L4381" s="109">
        <v>136666</v>
      </c>
      <c r="M4381" s="19">
        <f t="shared" si="207"/>
        <v>0</v>
      </c>
      <c r="N4381" s="11">
        <f>M4381*(1+VOTOS!$P$3%)^Q4381</f>
        <v>0</v>
      </c>
      <c r="O4381" s="54">
        <f t="shared" si="205"/>
        <v>136666</v>
      </c>
      <c r="P4381" s="103">
        <f t="shared" si="206"/>
        <v>9.0947619451991578E-7</v>
      </c>
      <c r="Q4381" s="6">
        <v>0</v>
      </c>
      <c r="R4381" s="6"/>
      <c r="S4381" s="6" t="s">
        <v>7</v>
      </c>
    </row>
    <row r="4382" spans="1:19" s="47" customFormat="1" ht="14" x14ac:dyDescent="0.15">
      <c r="A4382" s="14" t="s">
        <v>5234</v>
      </c>
      <c r="B4382" s="115" t="s">
        <v>416</v>
      </c>
      <c r="C4382" s="40" t="s">
        <v>65</v>
      </c>
      <c r="D4382" s="12" t="s">
        <v>216</v>
      </c>
      <c r="E4382" s="51" t="s">
        <v>217</v>
      </c>
      <c r="F4382" s="14" t="s">
        <v>6012</v>
      </c>
      <c r="G4382" s="14" t="s">
        <v>37</v>
      </c>
      <c r="H4382" s="14" t="s">
        <v>38</v>
      </c>
      <c r="I4382" s="14" t="s">
        <v>39</v>
      </c>
      <c r="J4382" s="15" t="s">
        <v>7586</v>
      </c>
      <c r="K4382" s="52" t="s">
        <v>2703</v>
      </c>
      <c r="L4382" s="109">
        <v>69138.5</v>
      </c>
      <c r="M4382" s="19">
        <f t="shared" si="207"/>
        <v>0</v>
      </c>
      <c r="N4382" s="11">
        <f>M4382*(1+VOTOS!$P$3%)^Q4382</f>
        <v>0</v>
      </c>
      <c r="O4382" s="54">
        <f t="shared" si="205"/>
        <v>69138.5</v>
      </c>
      <c r="P4382" s="103">
        <f t="shared" si="206"/>
        <v>4.6009848736931792E-7</v>
      </c>
      <c r="Q4382" s="6">
        <v>0</v>
      </c>
      <c r="R4382" s="6"/>
      <c r="S4382" s="6" t="s">
        <v>7</v>
      </c>
    </row>
    <row r="4383" spans="1:19" s="47" customFormat="1" ht="14" x14ac:dyDescent="0.15">
      <c r="A4383" s="14" t="s">
        <v>5234</v>
      </c>
      <c r="B4383" s="115" t="s">
        <v>416</v>
      </c>
      <c r="C4383" s="40" t="s">
        <v>65</v>
      </c>
      <c r="D4383" s="12" t="s">
        <v>216</v>
      </c>
      <c r="E4383" s="51" t="s">
        <v>217</v>
      </c>
      <c r="F4383" s="14" t="s">
        <v>6012</v>
      </c>
      <c r="G4383" s="14" t="s">
        <v>37</v>
      </c>
      <c r="H4383" s="14" t="s">
        <v>38</v>
      </c>
      <c r="I4383" s="14" t="s">
        <v>39</v>
      </c>
      <c r="J4383" s="15" t="s">
        <v>7586</v>
      </c>
      <c r="K4383" s="65" t="s">
        <v>9</v>
      </c>
      <c r="L4383" s="109">
        <v>-7500000</v>
      </c>
      <c r="M4383" s="19">
        <f t="shared" si="207"/>
        <v>0</v>
      </c>
      <c r="N4383" s="11">
        <f>M4383*(1+VOTOS!$P$3%)^Q4383</f>
        <v>0</v>
      </c>
      <c r="O4383" s="54">
        <f t="shared" si="205"/>
        <v>-7500000</v>
      </c>
      <c r="P4383" s="103">
        <f t="shared" si="206"/>
        <v>-4.9910522433519448E-5</v>
      </c>
      <c r="Q4383" s="6">
        <v>0</v>
      </c>
      <c r="R4383" s="6"/>
      <c r="S4383" s="6" t="s">
        <v>7</v>
      </c>
    </row>
    <row r="4384" spans="1:19" s="47" customFormat="1" ht="14" x14ac:dyDescent="0.15">
      <c r="A4384" s="8" t="s">
        <v>415</v>
      </c>
      <c r="B4384" s="114" t="s">
        <v>416</v>
      </c>
      <c r="C4384" s="40" t="s">
        <v>65</v>
      </c>
      <c r="D4384" s="6" t="s">
        <v>769</v>
      </c>
      <c r="E4384" s="7" t="s">
        <v>770</v>
      </c>
      <c r="F4384" s="6" t="s">
        <v>3142</v>
      </c>
      <c r="G4384" s="6" t="s">
        <v>1703</v>
      </c>
      <c r="H4384" s="6" t="s">
        <v>38</v>
      </c>
      <c r="I4384" s="8" t="s">
        <v>39</v>
      </c>
      <c r="J4384" s="15" t="s">
        <v>7586</v>
      </c>
      <c r="K4384" s="7" t="s">
        <v>3144</v>
      </c>
      <c r="L4384" s="19">
        <v>5013198</v>
      </c>
      <c r="M4384" s="19">
        <f t="shared" si="207"/>
        <v>5013198</v>
      </c>
      <c r="N4384" s="11">
        <f>M4384*(1+VOTOS!$P$3%)^Q4384</f>
        <v>5032587.4064035807</v>
      </c>
      <c r="O4384" s="54">
        <f t="shared" si="205"/>
        <v>5032587.4064035807</v>
      </c>
      <c r="P4384" s="103">
        <f t="shared" si="206"/>
        <v>3.3490542219460445E-5</v>
      </c>
      <c r="Q4384" s="6">
        <v>32</v>
      </c>
      <c r="R4384" s="6"/>
      <c r="S4384" s="6" t="s">
        <v>11</v>
      </c>
    </row>
    <row r="4385" spans="1:19" s="47" customFormat="1" ht="14" x14ac:dyDescent="0.15">
      <c r="A4385" s="8" t="s">
        <v>415</v>
      </c>
      <c r="B4385" s="114" t="s">
        <v>416</v>
      </c>
      <c r="C4385" s="40" t="s">
        <v>65</v>
      </c>
      <c r="D4385" s="6" t="s">
        <v>769</v>
      </c>
      <c r="E4385" s="7" t="s">
        <v>770</v>
      </c>
      <c r="F4385" s="6" t="s">
        <v>3142</v>
      </c>
      <c r="G4385" s="6" t="s">
        <v>1703</v>
      </c>
      <c r="H4385" s="6" t="s">
        <v>38</v>
      </c>
      <c r="I4385" s="8" t="s">
        <v>39</v>
      </c>
      <c r="J4385" s="15" t="s">
        <v>7586</v>
      </c>
      <c r="K4385" s="7" t="s">
        <v>3143</v>
      </c>
      <c r="L4385" s="19">
        <v>3815944</v>
      </c>
      <c r="M4385" s="19">
        <f t="shared" si="207"/>
        <v>3815944</v>
      </c>
      <c r="N4385" s="11">
        <f>M4385*(1+VOTOS!$P$3%)^Q4385</f>
        <v>3830702.8204234708</v>
      </c>
      <c r="O4385" s="54">
        <f t="shared" si="205"/>
        <v>3830702.8204234708</v>
      </c>
      <c r="P4385" s="103">
        <f t="shared" si="206"/>
        <v>2.5492317207318913E-5</v>
      </c>
      <c r="Q4385" s="6">
        <v>32</v>
      </c>
      <c r="R4385" s="6"/>
      <c r="S4385" s="6" t="s">
        <v>11</v>
      </c>
    </row>
    <row r="4386" spans="1:19" s="47" customFormat="1" ht="14" x14ac:dyDescent="0.15">
      <c r="A4386" s="8" t="s">
        <v>415</v>
      </c>
      <c r="B4386" s="114" t="s">
        <v>416</v>
      </c>
      <c r="C4386" s="40" t="s">
        <v>65</v>
      </c>
      <c r="D4386" s="6" t="s">
        <v>1679</v>
      </c>
      <c r="E4386" s="7" t="s">
        <v>1680</v>
      </c>
      <c r="F4386" s="6" t="s">
        <v>3145</v>
      </c>
      <c r="G4386" s="6" t="s">
        <v>4936</v>
      </c>
      <c r="H4386" s="6" t="s">
        <v>38</v>
      </c>
      <c r="I4386" s="8" t="s">
        <v>39</v>
      </c>
      <c r="J4386" s="15" t="s">
        <v>7586</v>
      </c>
      <c r="K4386" s="7" t="s">
        <v>3146</v>
      </c>
      <c r="L4386" s="19">
        <v>712002</v>
      </c>
      <c r="M4386" s="19">
        <f t="shared" si="207"/>
        <v>712002</v>
      </c>
      <c r="N4386" s="11">
        <f>M4386*(1+VOTOS!$P$3%)^Q4386</f>
        <v>713033.42584349681</v>
      </c>
      <c r="O4386" s="54">
        <f t="shared" si="205"/>
        <v>713033.42584349681</v>
      </c>
      <c r="P4386" s="103">
        <f t="shared" si="206"/>
        <v>4.7450494395214764E-6</v>
      </c>
      <c r="Q4386" s="6">
        <v>12</v>
      </c>
      <c r="R4386" s="6"/>
      <c r="S4386" s="6" t="s">
        <v>11</v>
      </c>
    </row>
    <row r="4387" spans="1:19" s="47" customFormat="1" ht="14" x14ac:dyDescent="0.15">
      <c r="A4387" s="8" t="s">
        <v>415</v>
      </c>
      <c r="B4387" s="114" t="s">
        <v>416</v>
      </c>
      <c r="C4387" s="40" t="s">
        <v>65</v>
      </c>
      <c r="D4387" s="6" t="s">
        <v>760</v>
      </c>
      <c r="E4387" s="7" t="s">
        <v>761</v>
      </c>
      <c r="F4387" s="6" t="s">
        <v>3147</v>
      </c>
      <c r="G4387" s="6" t="s">
        <v>4936</v>
      </c>
      <c r="H4387" s="6" t="s">
        <v>38</v>
      </c>
      <c r="I4387" s="8" t="s">
        <v>39</v>
      </c>
      <c r="J4387" s="15" t="s">
        <v>7586</v>
      </c>
      <c r="K4387" s="7" t="s">
        <v>3149</v>
      </c>
      <c r="L4387" s="19">
        <v>2836250</v>
      </c>
      <c r="M4387" s="19">
        <f t="shared" si="207"/>
        <v>2836250</v>
      </c>
      <c r="N4387" s="11">
        <f>M4387*(1+VOTOS!$P$3%)^Q4387</f>
        <v>2929795.6128539168</v>
      </c>
      <c r="O4387" s="54">
        <f t="shared" si="205"/>
        <v>2929795.6128539168</v>
      </c>
      <c r="P4387" s="103">
        <f t="shared" si="206"/>
        <v>1.9497017288129637E-5</v>
      </c>
      <c r="Q4387" s="48">
        <v>269</v>
      </c>
      <c r="R4387" s="48"/>
      <c r="S4387" s="48" t="s">
        <v>11</v>
      </c>
    </row>
    <row r="4388" spans="1:19" s="47" customFormat="1" ht="14" x14ac:dyDescent="0.15">
      <c r="A4388" s="8" t="s">
        <v>415</v>
      </c>
      <c r="B4388" s="114" t="s">
        <v>416</v>
      </c>
      <c r="C4388" s="40" t="s">
        <v>65</v>
      </c>
      <c r="D4388" s="6" t="s">
        <v>760</v>
      </c>
      <c r="E4388" s="7" t="s">
        <v>761</v>
      </c>
      <c r="F4388" s="6" t="s">
        <v>3147</v>
      </c>
      <c r="G4388" s="6" t="s">
        <v>4936</v>
      </c>
      <c r="H4388" s="6" t="s">
        <v>38</v>
      </c>
      <c r="I4388" s="8" t="s">
        <v>39</v>
      </c>
      <c r="J4388" s="15" t="s">
        <v>7586</v>
      </c>
      <c r="K4388" s="7" t="s">
        <v>3148</v>
      </c>
      <c r="L4388" s="19">
        <v>2269000</v>
      </c>
      <c r="M4388" s="19">
        <f t="shared" si="207"/>
        <v>2269000</v>
      </c>
      <c r="N4388" s="11">
        <f>M4388*(1+VOTOS!$P$3%)^Q4388</f>
        <v>2334242.9902306176</v>
      </c>
      <c r="O4388" s="54">
        <f t="shared" si="205"/>
        <v>2334242.9902306176</v>
      </c>
      <c r="P4388" s="103">
        <f t="shared" si="206"/>
        <v>1.5533771617225435E-5</v>
      </c>
      <c r="Q4388" s="48">
        <v>235</v>
      </c>
      <c r="R4388" s="48"/>
      <c r="S4388" s="48" t="s">
        <v>11</v>
      </c>
    </row>
    <row r="4389" spans="1:19" s="47" customFormat="1" ht="14" x14ac:dyDescent="0.15">
      <c r="A4389" s="8" t="s">
        <v>415</v>
      </c>
      <c r="B4389" s="114" t="s">
        <v>416</v>
      </c>
      <c r="C4389" s="40" t="s">
        <v>65</v>
      </c>
      <c r="D4389" s="6" t="s">
        <v>760</v>
      </c>
      <c r="E4389" s="7" t="s">
        <v>761</v>
      </c>
      <c r="F4389" s="6" t="s">
        <v>3147</v>
      </c>
      <c r="G4389" s="6" t="s">
        <v>4936</v>
      </c>
      <c r="H4389" s="6" t="s">
        <v>38</v>
      </c>
      <c r="I4389" s="8" t="s">
        <v>39</v>
      </c>
      <c r="J4389" s="15" t="s">
        <v>7586</v>
      </c>
      <c r="K4389" s="7" t="s">
        <v>3153</v>
      </c>
      <c r="L4389" s="19">
        <v>166600</v>
      </c>
      <c r="M4389" s="19">
        <f t="shared" si="207"/>
        <v>166600</v>
      </c>
      <c r="N4389" s="11">
        <f>M4389*(1+VOTOS!$P$3%)^Q4389</f>
        <v>172281.7677636492</v>
      </c>
      <c r="O4389" s="54">
        <f t="shared" si="205"/>
        <v>172281.7677636492</v>
      </c>
      <c r="P4389" s="103">
        <f t="shared" si="206"/>
        <v>1.1464897379805335E-6</v>
      </c>
      <c r="Q4389" s="48">
        <v>278</v>
      </c>
      <c r="R4389" s="48"/>
      <c r="S4389" s="48" t="s">
        <v>11</v>
      </c>
    </row>
    <row r="4390" spans="1:19" s="47" customFormat="1" ht="14" x14ac:dyDescent="0.15">
      <c r="A4390" s="8" t="s">
        <v>415</v>
      </c>
      <c r="B4390" s="114" t="s">
        <v>416</v>
      </c>
      <c r="C4390" s="40" t="s">
        <v>65</v>
      </c>
      <c r="D4390" s="6" t="s">
        <v>760</v>
      </c>
      <c r="E4390" s="7" t="s">
        <v>761</v>
      </c>
      <c r="F4390" s="6" t="s">
        <v>3147</v>
      </c>
      <c r="G4390" s="6" t="s">
        <v>4936</v>
      </c>
      <c r="H4390" s="6" t="s">
        <v>38</v>
      </c>
      <c r="I4390" s="8" t="s">
        <v>39</v>
      </c>
      <c r="J4390" s="15" t="s">
        <v>7586</v>
      </c>
      <c r="K4390" s="7" t="s">
        <v>3154</v>
      </c>
      <c r="L4390" s="19">
        <v>142800</v>
      </c>
      <c r="M4390" s="19">
        <f t="shared" si="207"/>
        <v>142800</v>
      </c>
      <c r="N4390" s="11">
        <f>M4390*(1+VOTOS!$P$3%)^Q4390</f>
        <v>147509.85051231005</v>
      </c>
      <c r="O4390" s="54">
        <f t="shared" si="205"/>
        <v>147509.85051231005</v>
      </c>
      <c r="P4390" s="103">
        <f t="shared" si="206"/>
        <v>9.8163916042130002E-7</v>
      </c>
      <c r="Q4390" s="48">
        <v>269</v>
      </c>
      <c r="R4390" s="48"/>
      <c r="S4390" s="48" t="s">
        <v>11</v>
      </c>
    </row>
    <row r="4391" spans="1:19" s="47" customFormat="1" ht="14" x14ac:dyDescent="0.15">
      <c r="A4391" s="8" t="s">
        <v>415</v>
      </c>
      <c r="B4391" s="114" t="s">
        <v>416</v>
      </c>
      <c r="C4391" s="40" t="s">
        <v>65</v>
      </c>
      <c r="D4391" s="6" t="s">
        <v>760</v>
      </c>
      <c r="E4391" s="7" t="s">
        <v>761</v>
      </c>
      <c r="F4391" s="6" t="s">
        <v>3147</v>
      </c>
      <c r="G4391" s="6" t="s">
        <v>4936</v>
      </c>
      <c r="H4391" s="6" t="s">
        <v>38</v>
      </c>
      <c r="I4391" s="8" t="s">
        <v>39</v>
      </c>
      <c r="J4391" s="15" t="s">
        <v>7586</v>
      </c>
      <c r="K4391" s="7" t="s">
        <v>5125</v>
      </c>
      <c r="L4391" s="19">
        <v>1021050</v>
      </c>
      <c r="M4391" s="19">
        <f t="shared" si="207"/>
        <v>0</v>
      </c>
      <c r="N4391" s="11">
        <f>M4391*(1+VOTOS!$P$3%)^Q4391</f>
        <v>0</v>
      </c>
      <c r="O4391" s="54">
        <f t="shared" si="205"/>
        <v>1021050</v>
      </c>
      <c r="P4391" s="103">
        <f t="shared" si="206"/>
        <v>6.7948185240993371E-6</v>
      </c>
      <c r="Q4391" s="6">
        <v>0</v>
      </c>
      <c r="R4391" s="6"/>
      <c r="S4391" s="6" t="s">
        <v>11</v>
      </c>
    </row>
    <row r="4392" spans="1:19" s="47" customFormat="1" ht="14" x14ac:dyDescent="0.15">
      <c r="A4392" s="8" t="s">
        <v>415</v>
      </c>
      <c r="B4392" s="114" t="s">
        <v>416</v>
      </c>
      <c r="C4392" s="40" t="s">
        <v>65</v>
      </c>
      <c r="D4392" s="6" t="s">
        <v>760</v>
      </c>
      <c r="E4392" s="7" t="s">
        <v>761</v>
      </c>
      <c r="F4392" s="6" t="s">
        <v>3147</v>
      </c>
      <c r="G4392" s="6" t="s">
        <v>4936</v>
      </c>
      <c r="H4392" s="6" t="s">
        <v>38</v>
      </c>
      <c r="I4392" s="8" t="s">
        <v>39</v>
      </c>
      <c r="J4392" s="15" t="s">
        <v>7586</v>
      </c>
      <c r="K4392" s="7" t="s">
        <v>3151</v>
      </c>
      <c r="L4392" s="19">
        <v>2949700</v>
      </c>
      <c r="M4392" s="19">
        <f t="shared" si="207"/>
        <v>2949700</v>
      </c>
      <c r="N4392" s="11">
        <f>M4392*(1+VOTOS!$P$3%)^Q4392</f>
        <v>2970768.6857086793</v>
      </c>
      <c r="O4392" s="54">
        <f t="shared" si="205"/>
        <v>2970768.6857086793</v>
      </c>
      <c r="P4392" s="103">
        <f t="shared" si="206"/>
        <v>1.976968228438135E-5</v>
      </c>
      <c r="Q4392" s="48">
        <v>59</v>
      </c>
      <c r="R4392" s="48"/>
      <c r="S4392" s="48" t="s">
        <v>11</v>
      </c>
    </row>
    <row r="4393" spans="1:19" s="47" customFormat="1" ht="14" x14ac:dyDescent="0.15">
      <c r="A4393" s="8" t="s">
        <v>415</v>
      </c>
      <c r="B4393" s="114" t="s">
        <v>416</v>
      </c>
      <c r="C4393" s="40" t="s">
        <v>65</v>
      </c>
      <c r="D4393" s="6" t="s">
        <v>760</v>
      </c>
      <c r="E4393" s="7" t="s">
        <v>761</v>
      </c>
      <c r="F4393" s="6" t="s">
        <v>3147</v>
      </c>
      <c r="G4393" s="6" t="s">
        <v>4936</v>
      </c>
      <c r="H4393" s="6" t="s">
        <v>38</v>
      </c>
      <c r="I4393" s="8" t="s">
        <v>39</v>
      </c>
      <c r="J4393" s="15" t="s">
        <v>7586</v>
      </c>
      <c r="K4393" s="7" t="s">
        <v>3150</v>
      </c>
      <c r="L4393" s="19">
        <v>386917</v>
      </c>
      <c r="M4393" s="19">
        <f t="shared" si="207"/>
        <v>386917</v>
      </c>
      <c r="N4393" s="11">
        <f>M4393*(1+VOTOS!$P$3%)^Q4393</f>
        <v>389351.69840820279</v>
      </c>
      <c r="O4393" s="54">
        <f t="shared" si="205"/>
        <v>389351.69840820279</v>
      </c>
      <c r="P4393" s="103">
        <f t="shared" si="206"/>
        <v>2.5910328903908671E-6</v>
      </c>
      <c r="Q4393" s="48">
        <v>52</v>
      </c>
      <c r="R4393" s="48"/>
      <c r="S4393" s="48" t="s">
        <v>11</v>
      </c>
    </row>
    <row r="4394" spans="1:19" s="47" customFormat="1" ht="14" x14ac:dyDescent="0.15">
      <c r="A4394" s="8" t="s">
        <v>415</v>
      </c>
      <c r="B4394" s="114" t="s">
        <v>416</v>
      </c>
      <c r="C4394" s="40" t="s">
        <v>65</v>
      </c>
      <c r="D4394" s="6" t="s">
        <v>760</v>
      </c>
      <c r="E4394" s="7" t="s">
        <v>761</v>
      </c>
      <c r="F4394" s="6" t="s">
        <v>3147</v>
      </c>
      <c r="G4394" s="6" t="s">
        <v>4936</v>
      </c>
      <c r="H4394" s="6" t="s">
        <v>38</v>
      </c>
      <c r="I4394" s="8" t="s">
        <v>39</v>
      </c>
      <c r="J4394" s="15" t="s">
        <v>7586</v>
      </c>
      <c r="K4394" s="7" t="s">
        <v>3152</v>
      </c>
      <c r="L4394" s="19">
        <v>386917</v>
      </c>
      <c r="M4394" s="19">
        <f t="shared" si="207"/>
        <v>386917</v>
      </c>
      <c r="N4394" s="11">
        <f>M4394*(1+VOTOS!$P$3%)^Q4394</f>
        <v>387430.75947610749</v>
      </c>
      <c r="O4394" s="54">
        <f t="shared" si="205"/>
        <v>387430.75947610749</v>
      </c>
      <c r="P4394" s="103">
        <f t="shared" si="206"/>
        <v>2.5782495483023652E-6</v>
      </c>
      <c r="Q4394" s="48">
        <v>11</v>
      </c>
      <c r="R4394" s="48"/>
      <c r="S4394" s="48" t="s">
        <v>11</v>
      </c>
    </row>
    <row r="4395" spans="1:19" s="47" customFormat="1" ht="14" x14ac:dyDescent="0.15">
      <c r="A4395" s="8" t="s">
        <v>415</v>
      </c>
      <c r="B4395" s="114" t="s">
        <v>416</v>
      </c>
      <c r="C4395" s="40" t="s">
        <v>65</v>
      </c>
      <c r="D4395" s="6" t="s">
        <v>998</v>
      </c>
      <c r="E4395" s="7" t="s">
        <v>999</v>
      </c>
      <c r="F4395" s="6" t="s">
        <v>3155</v>
      </c>
      <c r="G4395" s="6" t="s">
        <v>3156</v>
      </c>
      <c r="H4395" s="6" t="s">
        <v>38</v>
      </c>
      <c r="I4395" s="8" t="s">
        <v>39</v>
      </c>
      <c r="J4395" s="15" t="s">
        <v>7586</v>
      </c>
      <c r="K4395" s="7" t="s">
        <v>3157</v>
      </c>
      <c r="L4395" s="19">
        <v>3471294</v>
      </c>
      <c r="M4395" s="19">
        <f t="shared" si="207"/>
        <v>3471294</v>
      </c>
      <c r="N4395" s="11">
        <f>M4395*(1+VOTOS!$P$3%)^Q4395</f>
        <v>3544498.5811266853</v>
      </c>
      <c r="O4395" s="54">
        <f t="shared" si="205"/>
        <v>3544498.5811266853</v>
      </c>
      <c r="P4395" s="103">
        <f t="shared" si="206"/>
        <v>2.3587703459853502E-5</v>
      </c>
      <c r="Q4395" s="6">
        <v>173</v>
      </c>
      <c r="R4395" s="6"/>
      <c r="S4395" s="6" t="s">
        <v>11</v>
      </c>
    </row>
    <row r="4396" spans="1:19" s="47" customFormat="1" ht="14" x14ac:dyDescent="0.15">
      <c r="A4396" s="8" t="s">
        <v>415</v>
      </c>
      <c r="B4396" s="114" t="s">
        <v>416</v>
      </c>
      <c r="C4396" s="40" t="s">
        <v>65</v>
      </c>
      <c r="D4396" s="6" t="s">
        <v>998</v>
      </c>
      <c r="E4396" s="7" t="s">
        <v>999</v>
      </c>
      <c r="F4396" s="6" t="s">
        <v>3155</v>
      </c>
      <c r="G4396" s="6" t="s">
        <v>3156</v>
      </c>
      <c r="H4396" s="6" t="s">
        <v>38</v>
      </c>
      <c r="I4396" s="8" t="s">
        <v>39</v>
      </c>
      <c r="J4396" s="15" t="s">
        <v>7586</v>
      </c>
      <c r="K4396" s="7" t="s">
        <v>3158</v>
      </c>
      <c r="L4396" s="19">
        <v>1273448</v>
      </c>
      <c r="M4396" s="19">
        <f t="shared" si="207"/>
        <v>1273448</v>
      </c>
      <c r="N4396" s="11">
        <f>M4396*(1+VOTOS!$P$3%)^Q4396</f>
        <v>1280997.5775022497</v>
      </c>
      <c r="O4396" s="54">
        <f t="shared" si="205"/>
        <v>1280997.5775022497</v>
      </c>
      <c r="P4396" s="103">
        <f t="shared" si="206"/>
        <v>8.5247011105613464E-6</v>
      </c>
      <c r="Q4396" s="6">
        <v>49</v>
      </c>
      <c r="R4396" s="6"/>
      <c r="S4396" s="6" t="s">
        <v>11</v>
      </c>
    </row>
    <row r="4397" spans="1:19" s="47" customFormat="1" ht="14" x14ac:dyDescent="0.15">
      <c r="A4397" s="8" t="s">
        <v>415</v>
      </c>
      <c r="B4397" s="114" t="s">
        <v>416</v>
      </c>
      <c r="C4397" s="40" t="s">
        <v>65</v>
      </c>
      <c r="D4397" s="6" t="s">
        <v>1582</v>
      </c>
      <c r="E4397" s="7" t="s">
        <v>1583</v>
      </c>
      <c r="F4397" s="6" t="s">
        <v>3159</v>
      </c>
      <c r="G4397" s="6" t="s">
        <v>68</v>
      </c>
      <c r="H4397" s="6" t="s">
        <v>38</v>
      </c>
      <c r="I4397" s="8" t="s">
        <v>39</v>
      </c>
      <c r="J4397" s="15" t="s">
        <v>7586</v>
      </c>
      <c r="K4397" s="7" t="s">
        <v>3160</v>
      </c>
      <c r="L4397" s="19">
        <v>559241</v>
      </c>
      <c r="M4397" s="19">
        <f t="shared" si="207"/>
        <v>559241</v>
      </c>
      <c r="N4397" s="11">
        <f>M4397*(1+VOTOS!$P$3%)^Q4397</f>
        <v>562760.05750458559</v>
      </c>
      <c r="O4397" s="54">
        <f t="shared" si="205"/>
        <v>562760.05750458559</v>
      </c>
      <c r="P4397" s="103">
        <f t="shared" si="206"/>
        <v>3.7450197966361751E-6</v>
      </c>
      <c r="Q4397" s="6">
        <v>52</v>
      </c>
      <c r="R4397" s="6"/>
      <c r="S4397" s="6" t="s">
        <v>11</v>
      </c>
    </row>
    <row r="4398" spans="1:19" s="47" customFormat="1" ht="14" x14ac:dyDescent="0.15">
      <c r="A4398" s="8" t="s">
        <v>415</v>
      </c>
      <c r="B4398" s="114" t="s">
        <v>416</v>
      </c>
      <c r="C4398" s="40" t="s">
        <v>65</v>
      </c>
      <c r="D4398" s="6" t="s">
        <v>1582</v>
      </c>
      <c r="E4398" s="7" t="s">
        <v>1583</v>
      </c>
      <c r="F4398" s="6" t="s">
        <v>3159</v>
      </c>
      <c r="G4398" s="6" t="s">
        <v>68</v>
      </c>
      <c r="H4398" s="6" t="s">
        <v>38</v>
      </c>
      <c r="I4398" s="8" t="s">
        <v>39</v>
      </c>
      <c r="J4398" s="15" t="s">
        <v>7586</v>
      </c>
      <c r="K4398" s="7" t="s">
        <v>3161</v>
      </c>
      <c r="L4398" s="19">
        <v>548384</v>
      </c>
      <c r="M4398" s="19">
        <f t="shared" si="207"/>
        <v>548384</v>
      </c>
      <c r="N4398" s="11">
        <f>M4398*(1+VOTOS!$P$3%)^Q4398</f>
        <v>551368.9548240361</v>
      </c>
      <c r="O4398" s="54">
        <f t="shared" si="205"/>
        <v>551368.9548240361</v>
      </c>
      <c r="P4398" s="103">
        <f t="shared" si="206"/>
        <v>3.6692150118521633E-6</v>
      </c>
      <c r="Q4398" s="6">
        <v>45</v>
      </c>
      <c r="R4398" s="6"/>
      <c r="S4398" s="6" t="s">
        <v>11</v>
      </c>
    </row>
    <row r="4399" spans="1:19" s="47" customFormat="1" ht="14" x14ac:dyDescent="0.15">
      <c r="A4399" s="8" t="s">
        <v>415</v>
      </c>
      <c r="B4399" s="114" t="s">
        <v>416</v>
      </c>
      <c r="C4399" s="40" t="s">
        <v>65</v>
      </c>
      <c r="D4399" s="6" t="s">
        <v>648</v>
      </c>
      <c r="E4399" s="7" t="s">
        <v>649</v>
      </c>
      <c r="F4399" s="6" t="s">
        <v>3162</v>
      </c>
      <c r="G4399" s="6" t="s">
        <v>4936</v>
      </c>
      <c r="H4399" s="6" t="s">
        <v>38</v>
      </c>
      <c r="I4399" s="8" t="s">
        <v>39</v>
      </c>
      <c r="J4399" s="15" t="s">
        <v>7586</v>
      </c>
      <c r="K4399" s="7" t="s">
        <v>3165</v>
      </c>
      <c r="L4399" s="19">
        <v>5882508</v>
      </c>
      <c r="M4399" s="19">
        <f t="shared" si="207"/>
        <v>5882508</v>
      </c>
      <c r="N4399" s="11">
        <f>M4399*(1+VOTOS!$P$3%)^Q4399</f>
        <v>5905259.6125005065</v>
      </c>
      <c r="O4399" s="54">
        <f t="shared" si="205"/>
        <v>5905259.6125005065</v>
      </c>
      <c r="P4399" s="103">
        <f t="shared" si="206"/>
        <v>3.9297945648728384E-5</v>
      </c>
      <c r="Q4399" s="48">
        <v>32</v>
      </c>
      <c r="R4399" s="48"/>
      <c r="S4399" s="48" t="s">
        <v>11</v>
      </c>
    </row>
    <row r="4400" spans="1:19" s="47" customFormat="1" ht="14" x14ac:dyDescent="0.15">
      <c r="A4400" s="8" t="s">
        <v>415</v>
      </c>
      <c r="B4400" s="114" t="s">
        <v>416</v>
      </c>
      <c r="C4400" s="40" t="s">
        <v>65</v>
      </c>
      <c r="D4400" s="6" t="s">
        <v>648</v>
      </c>
      <c r="E4400" s="7" t="s">
        <v>649</v>
      </c>
      <c r="F4400" s="6" t="s">
        <v>3162</v>
      </c>
      <c r="G4400" s="6" t="s">
        <v>4936</v>
      </c>
      <c r="H4400" s="6" t="s">
        <v>38</v>
      </c>
      <c r="I4400" s="8" t="s">
        <v>39</v>
      </c>
      <c r="J4400" s="15" t="s">
        <v>7586</v>
      </c>
      <c r="K4400" s="7" t="s">
        <v>3166</v>
      </c>
      <c r="L4400" s="19">
        <v>4010911</v>
      </c>
      <c r="M4400" s="19">
        <f t="shared" si="207"/>
        <v>4010911</v>
      </c>
      <c r="N4400" s="11">
        <f>M4400*(1+VOTOS!$P$3%)^Q4400</f>
        <v>4024481.5013226033</v>
      </c>
      <c r="O4400" s="54">
        <f t="shared" si="205"/>
        <v>4024481.5013226033</v>
      </c>
      <c r="P4400" s="103">
        <f t="shared" si="206"/>
        <v>2.678186323400611E-5</v>
      </c>
      <c r="Q4400" s="48">
        <v>28</v>
      </c>
      <c r="R4400" s="48"/>
      <c r="S4400" s="48" t="s">
        <v>11</v>
      </c>
    </row>
    <row r="4401" spans="1:19" s="47" customFormat="1" ht="14" x14ac:dyDescent="0.15">
      <c r="A4401" s="8" t="s">
        <v>415</v>
      </c>
      <c r="B4401" s="114" t="s">
        <v>416</v>
      </c>
      <c r="C4401" s="40" t="s">
        <v>65</v>
      </c>
      <c r="D4401" s="6" t="s">
        <v>648</v>
      </c>
      <c r="E4401" s="7" t="s">
        <v>649</v>
      </c>
      <c r="F4401" s="6" t="s">
        <v>3162</v>
      </c>
      <c r="G4401" s="6" t="s">
        <v>4936</v>
      </c>
      <c r="H4401" s="6" t="s">
        <v>38</v>
      </c>
      <c r="I4401" s="8" t="s">
        <v>39</v>
      </c>
      <c r="J4401" s="15" t="s">
        <v>7586</v>
      </c>
      <c r="K4401" s="7" t="s">
        <v>3163</v>
      </c>
      <c r="L4401" s="19">
        <v>112198</v>
      </c>
      <c r="M4401" s="19">
        <f t="shared" si="207"/>
        <v>112198</v>
      </c>
      <c r="N4401" s="11">
        <f>M4401*(1+VOTOS!$P$3%)^Q4401</f>
        <v>112631.94508249403</v>
      </c>
      <c r="O4401" s="54">
        <f t="shared" si="205"/>
        <v>112631.94508249403</v>
      </c>
      <c r="P4401" s="103">
        <f t="shared" si="206"/>
        <v>7.4953589623609981E-7</v>
      </c>
      <c r="Q4401" s="6">
        <v>32</v>
      </c>
      <c r="R4401" s="6"/>
      <c r="S4401" s="6" t="s">
        <v>11</v>
      </c>
    </row>
    <row r="4402" spans="1:19" s="47" customFormat="1" ht="14" x14ac:dyDescent="0.15">
      <c r="A4402" s="8" t="s">
        <v>415</v>
      </c>
      <c r="B4402" s="114" t="s">
        <v>416</v>
      </c>
      <c r="C4402" s="40" t="s">
        <v>65</v>
      </c>
      <c r="D4402" s="6" t="s">
        <v>648</v>
      </c>
      <c r="E4402" s="7" t="s">
        <v>649</v>
      </c>
      <c r="F4402" s="6" t="s">
        <v>3162</v>
      </c>
      <c r="G4402" s="6" t="s">
        <v>4936</v>
      </c>
      <c r="H4402" s="6" t="s">
        <v>38</v>
      </c>
      <c r="I4402" s="8" t="s">
        <v>39</v>
      </c>
      <c r="J4402" s="15" t="s">
        <v>7586</v>
      </c>
      <c r="K4402" s="7" t="s">
        <v>3164</v>
      </c>
      <c r="L4402" s="19">
        <v>3809651</v>
      </c>
      <c r="M4402" s="19">
        <f t="shared" si="207"/>
        <v>3809651</v>
      </c>
      <c r="N4402" s="11">
        <f>M4402*(1+VOTOS!$P$3%)^Q4402</f>
        <v>3824385.4811624847</v>
      </c>
      <c r="O4402" s="54">
        <f t="shared" si="205"/>
        <v>3824385.4811624847</v>
      </c>
      <c r="P4402" s="103">
        <f t="shared" si="206"/>
        <v>2.5450276980264833E-5</v>
      </c>
      <c r="Q4402" s="6">
        <v>32</v>
      </c>
      <c r="R4402" s="6"/>
      <c r="S4402" s="6" t="s">
        <v>11</v>
      </c>
    </row>
    <row r="4403" spans="1:19" s="47" customFormat="1" ht="14" x14ac:dyDescent="0.15">
      <c r="A4403" s="8" t="s">
        <v>5234</v>
      </c>
      <c r="B4403" s="114" t="s">
        <v>416</v>
      </c>
      <c r="C4403" s="40" t="s">
        <v>65</v>
      </c>
      <c r="D4403" s="6" t="s">
        <v>204</v>
      </c>
      <c r="E4403" s="7" t="s">
        <v>205</v>
      </c>
      <c r="F4403" s="6" t="s">
        <v>3167</v>
      </c>
      <c r="G4403" s="6" t="s">
        <v>5224</v>
      </c>
      <c r="H4403" s="6" t="s">
        <v>38</v>
      </c>
      <c r="I4403" s="8" t="s">
        <v>39</v>
      </c>
      <c r="J4403" s="15" t="s">
        <v>7586</v>
      </c>
      <c r="K4403" s="7" t="s">
        <v>5346</v>
      </c>
      <c r="L4403" s="19">
        <v>8615375.5</v>
      </c>
      <c r="M4403" s="19">
        <f t="shared" si="207"/>
        <v>0</v>
      </c>
      <c r="N4403" s="11">
        <f>M4403*(1+VOTOS!$P$3%)^Q4403</f>
        <v>0</v>
      </c>
      <c r="O4403" s="54">
        <f t="shared" si="205"/>
        <v>8615375.5</v>
      </c>
      <c r="P4403" s="103">
        <f t="shared" si="206"/>
        <v>5.7333052288792506E-5</v>
      </c>
      <c r="Q4403" s="6">
        <v>0</v>
      </c>
      <c r="R4403" s="6"/>
      <c r="S4403" s="6" t="s">
        <v>93</v>
      </c>
    </row>
    <row r="4404" spans="1:19" s="47" customFormat="1" ht="14" x14ac:dyDescent="0.15">
      <c r="A4404" s="8" t="s">
        <v>5234</v>
      </c>
      <c r="B4404" s="114" t="s">
        <v>416</v>
      </c>
      <c r="C4404" s="40" t="s">
        <v>65</v>
      </c>
      <c r="D4404" s="6" t="s">
        <v>204</v>
      </c>
      <c r="E4404" s="7" t="s">
        <v>205</v>
      </c>
      <c r="F4404" s="6" t="s">
        <v>3167</v>
      </c>
      <c r="G4404" s="6" t="s">
        <v>5224</v>
      </c>
      <c r="H4404" s="6" t="s">
        <v>38</v>
      </c>
      <c r="I4404" s="8" t="s">
        <v>39</v>
      </c>
      <c r="J4404" s="15" t="s">
        <v>7586</v>
      </c>
      <c r="K4404" s="7" t="s">
        <v>1411</v>
      </c>
      <c r="L4404" s="19">
        <v>6490388</v>
      </c>
      <c r="M4404" s="19">
        <f t="shared" si="207"/>
        <v>0</v>
      </c>
      <c r="N4404" s="11">
        <f>M4404*(1+VOTOS!$P$3%)^Q4404</f>
        <v>0</v>
      </c>
      <c r="O4404" s="54">
        <f t="shared" si="205"/>
        <v>6490388</v>
      </c>
      <c r="P4404" s="103">
        <f t="shared" si="206"/>
        <v>4.3191820783499388E-5</v>
      </c>
      <c r="Q4404" s="6">
        <v>0</v>
      </c>
      <c r="R4404" s="6"/>
      <c r="S4404" s="6" t="s">
        <v>93</v>
      </c>
    </row>
    <row r="4405" spans="1:19" s="47" customFormat="1" ht="14" x14ac:dyDescent="0.15">
      <c r="A4405" s="8" t="s">
        <v>5234</v>
      </c>
      <c r="B4405" s="114" t="s">
        <v>416</v>
      </c>
      <c r="C4405" s="40" t="s">
        <v>65</v>
      </c>
      <c r="D4405" s="6" t="s">
        <v>204</v>
      </c>
      <c r="E4405" s="7" t="s">
        <v>205</v>
      </c>
      <c r="F4405" s="6" t="s">
        <v>3167</v>
      </c>
      <c r="G4405" s="6" t="s">
        <v>5224</v>
      </c>
      <c r="H4405" s="6" t="s">
        <v>38</v>
      </c>
      <c r="I4405" s="8" t="s">
        <v>39</v>
      </c>
      <c r="J4405" s="15" t="s">
        <v>7586</v>
      </c>
      <c r="K4405" s="7" t="s">
        <v>4330</v>
      </c>
      <c r="L4405" s="19">
        <v>2730257</v>
      </c>
      <c r="M4405" s="19">
        <f t="shared" si="207"/>
        <v>0</v>
      </c>
      <c r="N4405" s="11">
        <f>M4405*(1+VOTOS!$P$3%)^Q4405</f>
        <v>0</v>
      </c>
      <c r="O4405" s="54">
        <f t="shared" si="205"/>
        <v>2730257</v>
      </c>
      <c r="P4405" s="103">
        <f t="shared" si="206"/>
        <v>1.8169140433036468E-5</v>
      </c>
      <c r="Q4405" s="6">
        <v>0</v>
      </c>
      <c r="R4405" s="6"/>
      <c r="S4405" s="6" t="s">
        <v>93</v>
      </c>
    </row>
    <row r="4406" spans="1:19" s="47" customFormat="1" ht="14" x14ac:dyDescent="0.15">
      <c r="A4406" s="8" t="s">
        <v>5234</v>
      </c>
      <c r="B4406" s="114" t="s">
        <v>416</v>
      </c>
      <c r="C4406" s="40" t="s">
        <v>65</v>
      </c>
      <c r="D4406" s="6" t="s">
        <v>204</v>
      </c>
      <c r="E4406" s="7" t="s">
        <v>205</v>
      </c>
      <c r="F4406" s="6" t="s">
        <v>3167</v>
      </c>
      <c r="G4406" s="6" t="s">
        <v>5224</v>
      </c>
      <c r="H4406" s="6" t="s">
        <v>38</v>
      </c>
      <c r="I4406" s="8" t="s">
        <v>39</v>
      </c>
      <c r="J4406" s="15" t="s">
        <v>7586</v>
      </c>
      <c r="K4406" s="7" t="s">
        <v>4474</v>
      </c>
      <c r="L4406" s="19">
        <v>2039113.5</v>
      </c>
      <c r="M4406" s="19">
        <f t="shared" si="207"/>
        <v>0</v>
      </c>
      <c r="N4406" s="11">
        <f>M4406*(1+VOTOS!$P$3%)^Q4406</f>
        <v>0</v>
      </c>
      <c r="O4406" s="54">
        <f t="shared" si="205"/>
        <v>2039113.5</v>
      </c>
      <c r="P4406" s="103">
        <f t="shared" si="206"/>
        <v>1.3569762678165648E-5</v>
      </c>
      <c r="Q4406" s="6">
        <v>0</v>
      </c>
      <c r="R4406" s="6"/>
      <c r="S4406" s="6" t="s">
        <v>93</v>
      </c>
    </row>
    <row r="4407" spans="1:19" s="47" customFormat="1" ht="14" x14ac:dyDescent="0.15">
      <c r="A4407" s="8" t="s">
        <v>5234</v>
      </c>
      <c r="B4407" s="114" t="s">
        <v>416</v>
      </c>
      <c r="C4407" s="40" t="s">
        <v>65</v>
      </c>
      <c r="D4407" s="6" t="s">
        <v>204</v>
      </c>
      <c r="E4407" s="7" t="s">
        <v>205</v>
      </c>
      <c r="F4407" s="6" t="s">
        <v>3167</v>
      </c>
      <c r="G4407" s="6" t="s">
        <v>5224</v>
      </c>
      <c r="H4407" s="6" t="s">
        <v>38</v>
      </c>
      <c r="I4407" s="8" t="s">
        <v>39</v>
      </c>
      <c r="J4407" s="15" t="s">
        <v>7586</v>
      </c>
      <c r="K4407" s="7" t="s">
        <v>5344</v>
      </c>
      <c r="L4407" s="19">
        <v>1571621.5</v>
      </c>
      <c r="M4407" s="19">
        <f t="shared" si="207"/>
        <v>0</v>
      </c>
      <c r="N4407" s="11">
        <f>M4407*(1+VOTOS!$P$3%)^Q4407</f>
        <v>0</v>
      </c>
      <c r="O4407" s="54">
        <f t="shared" si="205"/>
        <v>1571621.5</v>
      </c>
      <c r="P4407" s="103">
        <f t="shared" si="206"/>
        <v>1.0458726684366865E-5</v>
      </c>
      <c r="Q4407" s="6">
        <v>0</v>
      </c>
      <c r="R4407" s="6"/>
      <c r="S4407" s="6" t="s">
        <v>93</v>
      </c>
    </row>
    <row r="4408" spans="1:19" s="47" customFormat="1" ht="14" x14ac:dyDescent="0.15">
      <c r="A4408" s="8" t="s">
        <v>5234</v>
      </c>
      <c r="B4408" s="114" t="s">
        <v>416</v>
      </c>
      <c r="C4408" s="40" t="s">
        <v>65</v>
      </c>
      <c r="D4408" s="6" t="s">
        <v>204</v>
      </c>
      <c r="E4408" s="7" t="s">
        <v>205</v>
      </c>
      <c r="F4408" s="6" t="s">
        <v>3167</v>
      </c>
      <c r="G4408" s="6" t="s">
        <v>5224</v>
      </c>
      <c r="H4408" s="6" t="s">
        <v>38</v>
      </c>
      <c r="I4408" s="8" t="s">
        <v>39</v>
      </c>
      <c r="J4408" s="15" t="s">
        <v>7586</v>
      </c>
      <c r="K4408" s="7" t="s">
        <v>6525</v>
      </c>
      <c r="L4408" s="19">
        <v>1467300</v>
      </c>
      <c r="M4408" s="19">
        <f t="shared" si="207"/>
        <v>0</v>
      </c>
      <c r="N4408" s="11">
        <f>M4408*(1+VOTOS!$P$3%)^Q4408</f>
        <v>0</v>
      </c>
      <c r="O4408" s="54">
        <f t="shared" si="205"/>
        <v>1467300</v>
      </c>
      <c r="P4408" s="103">
        <f t="shared" si="206"/>
        <v>9.7644946088937453E-6</v>
      </c>
      <c r="Q4408" s="6">
        <v>0</v>
      </c>
      <c r="R4408" s="6"/>
      <c r="S4408" s="6" t="s">
        <v>93</v>
      </c>
    </row>
    <row r="4409" spans="1:19" s="47" customFormat="1" ht="14" x14ac:dyDescent="0.15">
      <c r="A4409" s="8" t="s">
        <v>5234</v>
      </c>
      <c r="B4409" s="114" t="s">
        <v>416</v>
      </c>
      <c r="C4409" s="40" t="s">
        <v>65</v>
      </c>
      <c r="D4409" s="6" t="s">
        <v>204</v>
      </c>
      <c r="E4409" s="7" t="s">
        <v>205</v>
      </c>
      <c r="F4409" s="6" t="s">
        <v>3167</v>
      </c>
      <c r="G4409" s="6" t="s">
        <v>5224</v>
      </c>
      <c r="H4409" s="6" t="s">
        <v>38</v>
      </c>
      <c r="I4409" s="8" t="s">
        <v>39</v>
      </c>
      <c r="J4409" s="15" t="s">
        <v>7586</v>
      </c>
      <c r="K4409" s="7" t="s">
        <v>4333</v>
      </c>
      <c r="L4409" s="19">
        <v>1311297</v>
      </c>
      <c r="M4409" s="19">
        <f t="shared" si="207"/>
        <v>0</v>
      </c>
      <c r="N4409" s="11">
        <f>M4409*(1+VOTOS!$P$3%)^Q4409</f>
        <v>0</v>
      </c>
      <c r="O4409" s="54">
        <f t="shared" si="205"/>
        <v>1311297</v>
      </c>
      <c r="P4409" s="103">
        <f t="shared" si="206"/>
        <v>8.7263357780675659E-6</v>
      </c>
      <c r="Q4409" s="6">
        <v>0</v>
      </c>
      <c r="R4409" s="6"/>
      <c r="S4409" s="6" t="s">
        <v>93</v>
      </c>
    </row>
    <row r="4410" spans="1:19" s="47" customFormat="1" ht="14" x14ac:dyDescent="0.15">
      <c r="A4410" s="8" t="s">
        <v>5234</v>
      </c>
      <c r="B4410" s="114" t="s">
        <v>416</v>
      </c>
      <c r="C4410" s="40" t="s">
        <v>65</v>
      </c>
      <c r="D4410" s="6" t="s">
        <v>204</v>
      </c>
      <c r="E4410" s="7" t="s">
        <v>205</v>
      </c>
      <c r="F4410" s="6" t="s">
        <v>3167</v>
      </c>
      <c r="G4410" s="6" t="s">
        <v>5224</v>
      </c>
      <c r="H4410" s="6" t="s">
        <v>38</v>
      </c>
      <c r="I4410" s="8" t="s">
        <v>39</v>
      </c>
      <c r="J4410" s="15" t="s">
        <v>7586</v>
      </c>
      <c r="K4410" s="7" t="s">
        <v>4223</v>
      </c>
      <c r="L4410" s="19">
        <v>1253727</v>
      </c>
      <c r="M4410" s="19">
        <f t="shared" si="207"/>
        <v>0</v>
      </c>
      <c r="N4410" s="11">
        <f>M4410*(1+VOTOS!$P$3%)^Q4410</f>
        <v>0</v>
      </c>
      <c r="O4410" s="54">
        <f t="shared" si="205"/>
        <v>1253727</v>
      </c>
      <c r="P4410" s="103">
        <f t="shared" si="206"/>
        <v>8.343222607867872E-6</v>
      </c>
      <c r="Q4410" s="6">
        <v>0</v>
      </c>
      <c r="R4410" s="6"/>
      <c r="S4410" s="6" t="s">
        <v>93</v>
      </c>
    </row>
    <row r="4411" spans="1:19" s="47" customFormat="1" ht="14" x14ac:dyDescent="0.15">
      <c r="A4411" s="8" t="s">
        <v>5234</v>
      </c>
      <c r="B4411" s="114" t="s">
        <v>416</v>
      </c>
      <c r="C4411" s="40" t="s">
        <v>65</v>
      </c>
      <c r="D4411" s="6" t="s">
        <v>204</v>
      </c>
      <c r="E4411" s="7" t="s">
        <v>205</v>
      </c>
      <c r="F4411" s="6" t="s">
        <v>3167</v>
      </c>
      <c r="G4411" s="6" t="s">
        <v>5224</v>
      </c>
      <c r="H4411" s="6" t="s">
        <v>38</v>
      </c>
      <c r="I4411" s="8" t="s">
        <v>39</v>
      </c>
      <c r="J4411" s="15" t="s">
        <v>7586</v>
      </c>
      <c r="K4411" s="7" t="s">
        <v>4462</v>
      </c>
      <c r="L4411" s="19">
        <v>1150017</v>
      </c>
      <c r="M4411" s="19">
        <f t="shared" si="207"/>
        <v>0</v>
      </c>
      <c r="N4411" s="11">
        <f>M4411*(1+VOTOS!$P$3%)^Q4411</f>
        <v>0</v>
      </c>
      <c r="O4411" s="54">
        <f t="shared" si="205"/>
        <v>1150017</v>
      </c>
      <c r="P4411" s="103">
        <f t="shared" si="206"/>
        <v>7.653059903657165E-6</v>
      </c>
      <c r="Q4411" s="6">
        <v>0</v>
      </c>
      <c r="R4411" s="6"/>
      <c r="S4411" s="6" t="s">
        <v>93</v>
      </c>
    </row>
    <row r="4412" spans="1:19" s="47" customFormat="1" ht="14" x14ac:dyDescent="0.15">
      <c r="A4412" s="8" t="s">
        <v>5234</v>
      </c>
      <c r="B4412" s="114" t="s">
        <v>416</v>
      </c>
      <c r="C4412" s="40" t="s">
        <v>65</v>
      </c>
      <c r="D4412" s="6" t="s">
        <v>204</v>
      </c>
      <c r="E4412" s="7" t="s">
        <v>205</v>
      </c>
      <c r="F4412" s="6" t="s">
        <v>3167</v>
      </c>
      <c r="G4412" s="6" t="s">
        <v>5224</v>
      </c>
      <c r="H4412" s="6" t="s">
        <v>38</v>
      </c>
      <c r="I4412" s="8" t="s">
        <v>39</v>
      </c>
      <c r="J4412" s="15" t="s">
        <v>7586</v>
      </c>
      <c r="K4412" s="7" t="s">
        <v>4459</v>
      </c>
      <c r="L4412" s="19">
        <v>1061499</v>
      </c>
      <c r="M4412" s="19">
        <f t="shared" si="207"/>
        <v>0</v>
      </c>
      <c r="N4412" s="11">
        <f>M4412*(1+VOTOS!$P$3%)^Q4412</f>
        <v>0</v>
      </c>
      <c r="O4412" s="54">
        <f t="shared" si="205"/>
        <v>1061499</v>
      </c>
      <c r="P4412" s="103">
        <f t="shared" si="206"/>
        <v>7.0639959536877946E-6</v>
      </c>
      <c r="Q4412" s="6">
        <v>0</v>
      </c>
      <c r="R4412" s="6"/>
      <c r="S4412" s="6" t="s">
        <v>93</v>
      </c>
    </row>
    <row r="4413" spans="1:19" s="47" customFormat="1" ht="14" x14ac:dyDescent="0.15">
      <c r="A4413" s="8" t="s">
        <v>5234</v>
      </c>
      <c r="B4413" s="114" t="s">
        <v>416</v>
      </c>
      <c r="C4413" s="40" t="s">
        <v>65</v>
      </c>
      <c r="D4413" s="6" t="s">
        <v>204</v>
      </c>
      <c r="E4413" s="7" t="s">
        <v>205</v>
      </c>
      <c r="F4413" s="6" t="s">
        <v>3167</v>
      </c>
      <c r="G4413" s="6" t="s">
        <v>5224</v>
      </c>
      <c r="H4413" s="6" t="s">
        <v>38</v>
      </c>
      <c r="I4413" s="8" t="s">
        <v>39</v>
      </c>
      <c r="J4413" s="15" t="s">
        <v>7586</v>
      </c>
      <c r="K4413" s="7" t="s">
        <v>5281</v>
      </c>
      <c r="L4413" s="19">
        <v>769600</v>
      </c>
      <c r="M4413" s="19">
        <f t="shared" si="207"/>
        <v>0</v>
      </c>
      <c r="N4413" s="11">
        <f>M4413*(1+VOTOS!$P$3%)^Q4413</f>
        <v>0</v>
      </c>
      <c r="O4413" s="54">
        <f t="shared" si="205"/>
        <v>769600</v>
      </c>
      <c r="P4413" s="103">
        <f t="shared" si="206"/>
        <v>5.1214850753115423E-6</v>
      </c>
      <c r="Q4413" s="6">
        <v>0</v>
      </c>
      <c r="R4413" s="6"/>
      <c r="S4413" s="6" t="s">
        <v>93</v>
      </c>
    </row>
    <row r="4414" spans="1:19" s="47" customFormat="1" ht="14" x14ac:dyDescent="0.15">
      <c r="A4414" s="8" t="s">
        <v>5234</v>
      </c>
      <c r="B4414" s="114" t="s">
        <v>416</v>
      </c>
      <c r="C4414" s="40" t="s">
        <v>65</v>
      </c>
      <c r="D4414" s="6" t="s">
        <v>204</v>
      </c>
      <c r="E4414" s="7" t="s">
        <v>205</v>
      </c>
      <c r="F4414" s="6" t="s">
        <v>3167</v>
      </c>
      <c r="G4414" s="6" t="s">
        <v>5224</v>
      </c>
      <c r="H4414" s="6" t="s">
        <v>38</v>
      </c>
      <c r="I4414" s="8" t="s">
        <v>39</v>
      </c>
      <c r="J4414" s="15" t="s">
        <v>7586</v>
      </c>
      <c r="K4414" s="7" t="s">
        <v>4284</v>
      </c>
      <c r="L4414" s="19">
        <v>630958.5</v>
      </c>
      <c r="M4414" s="19">
        <f t="shared" si="207"/>
        <v>0</v>
      </c>
      <c r="N4414" s="11">
        <f>M4414*(1+VOTOS!$P$3%)^Q4414</f>
        <v>0</v>
      </c>
      <c r="O4414" s="54">
        <f t="shared" si="205"/>
        <v>630958.5</v>
      </c>
      <c r="P4414" s="103">
        <f t="shared" si="206"/>
        <v>4.1988624491826374E-6</v>
      </c>
      <c r="Q4414" s="6">
        <v>0</v>
      </c>
      <c r="R4414" s="6"/>
      <c r="S4414" s="6" t="s">
        <v>93</v>
      </c>
    </row>
    <row r="4415" spans="1:19" s="47" customFormat="1" ht="14" x14ac:dyDescent="0.15">
      <c r="A4415" s="8" t="s">
        <v>5234</v>
      </c>
      <c r="B4415" s="114" t="s">
        <v>416</v>
      </c>
      <c r="C4415" s="40" t="s">
        <v>65</v>
      </c>
      <c r="D4415" s="6" t="s">
        <v>204</v>
      </c>
      <c r="E4415" s="7" t="s">
        <v>205</v>
      </c>
      <c r="F4415" s="6" t="s">
        <v>3167</v>
      </c>
      <c r="G4415" s="6" t="s">
        <v>5224</v>
      </c>
      <c r="H4415" s="6" t="s">
        <v>38</v>
      </c>
      <c r="I4415" s="8" t="s">
        <v>39</v>
      </c>
      <c r="J4415" s="15" t="s">
        <v>7586</v>
      </c>
      <c r="K4415" s="7" t="s">
        <v>5345</v>
      </c>
      <c r="L4415" s="19">
        <v>598593</v>
      </c>
      <c r="M4415" s="19">
        <f t="shared" si="207"/>
        <v>0</v>
      </c>
      <c r="N4415" s="11">
        <f>M4415*(1+VOTOS!$P$3%)^Q4415</f>
        <v>0</v>
      </c>
      <c r="O4415" s="54">
        <f t="shared" si="205"/>
        <v>598593</v>
      </c>
      <c r="P4415" s="103">
        <f t="shared" si="206"/>
        <v>3.9834785806730277E-6</v>
      </c>
      <c r="Q4415" s="6">
        <v>0</v>
      </c>
      <c r="R4415" s="6"/>
      <c r="S4415" s="6" t="s">
        <v>93</v>
      </c>
    </row>
    <row r="4416" spans="1:19" s="47" customFormat="1" ht="14" x14ac:dyDescent="0.15">
      <c r="A4416" s="8" t="s">
        <v>5234</v>
      </c>
      <c r="B4416" s="114" t="s">
        <v>416</v>
      </c>
      <c r="C4416" s="40" t="s">
        <v>65</v>
      </c>
      <c r="D4416" s="6" t="s">
        <v>204</v>
      </c>
      <c r="E4416" s="7" t="s">
        <v>205</v>
      </c>
      <c r="F4416" s="6" t="s">
        <v>3167</v>
      </c>
      <c r="G4416" s="6" t="s">
        <v>5224</v>
      </c>
      <c r="H4416" s="6" t="s">
        <v>38</v>
      </c>
      <c r="I4416" s="8" t="s">
        <v>39</v>
      </c>
      <c r="J4416" s="15" t="s">
        <v>7586</v>
      </c>
      <c r="K4416" s="7" t="s">
        <v>3907</v>
      </c>
      <c r="L4416" s="19">
        <v>583710.5</v>
      </c>
      <c r="M4416" s="19">
        <f t="shared" si="207"/>
        <v>0</v>
      </c>
      <c r="N4416" s="11">
        <f>M4416*(1+VOTOS!$P$3%)^Q4416</f>
        <v>0</v>
      </c>
      <c r="O4416" s="54">
        <f t="shared" si="205"/>
        <v>583710.5</v>
      </c>
      <c r="P4416" s="103">
        <f t="shared" si="206"/>
        <v>3.8844394673241135E-6</v>
      </c>
      <c r="Q4416" s="6">
        <v>0</v>
      </c>
      <c r="R4416" s="6"/>
      <c r="S4416" s="6" t="s">
        <v>93</v>
      </c>
    </row>
    <row r="4417" spans="1:20" s="47" customFormat="1" ht="14" x14ac:dyDescent="0.15">
      <c r="A4417" s="8" t="s">
        <v>5234</v>
      </c>
      <c r="B4417" s="114" t="s">
        <v>416</v>
      </c>
      <c r="C4417" s="40" t="s">
        <v>65</v>
      </c>
      <c r="D4417" s="6" t="s">
        <v>204</v>
      </c>
      <c r="E4417" s="7" t="s">
        <v>205</v>
      </c>
      <c r="F4417" s="6" t="s">
        <v>3167</v>
      </c>
      <c r="G4417" s="6" t="s">
        <v>5224</v>
      </c>
      <c r="H4417" s="6" t="s">
        <v>38</v>
      </c>
      <c r="I4417" s="8" t="s">
        <v>39</v>
      </c>
      <c r="J4417" s="15" t="s">
        <v>7586</v>
      </c>
      <c r="K4417" s="7" t="s">
        <v>4070</v>
      </c>
      <c r="L4417" s="19">
        <v>451081</v>
      </c>
      <c r="M4417" s="19">
        <f t="shared" si="207"/>
        <v>0</v>
      </c>
      <c r="N4417" s="11">
        <f>M4417*(1+VOTOS!$P$3%)^Q4417</f>
        <v>0</v>
      </c>
      <c r="O4417" s="54">
        <f t="shared" si="205"/>
        <v>451081</v>
      </c>
      <c r="P4417" s="103">
        <f t="shared" si="206"/>
        <v>3.0018251159779181E-6</v>
      </c>
      <c r="Q4417" s="6">
        <v>0</v>
      </c>
      <c r="R4417" s="6"/>
      <c r="S4417" s="6" t="s">
        <v>93</v>
      </c>
    </row>
    <row r="4418" spans="1:20" s="47" customFormat="1" ht="14" x14ac:dyDescent="0.15">
      <c r="A4418" s="8" t="s">
        <v>5234</v>
      </c>
      <c r="B4418" s="114" t="s">
        <v>416</v>
      </c>
      <c r="C4418" s="40" t="s">
        <v>65</v>
      </c>
      <c r="D4418" s="6" t="s">
        <v>204</v>
      </c>
      <c r="E4418" s="7" t="s">
        <v>205</v>
      </c>
      <c r="F4418" s="6" t="s">
        <v>3167</v>
      </c>
      <c r="G4418" s="6" t="s">
        <v>5224</v>
      </c>
      <c r="H4418" s="6" t="s">
        <v>38</v>
      </c>
      <c r="I4418" s="8" t="s">
        <v>39</v>
      </c>
      <c r="J4418" s="15" t="s">
        <v>7586</v>
      </c>
      <c r="K4418" s="7" t="s">
        <v>4110</v>
      </c>
      <c r="L4418" s="19">
        <v>440537</v>
      </c>
      <c r="M4418" s="19">
        <f t="shared" si="207"/>
        <v>0</v>
      </c>
      <c r="N4418" s="11">
        <f>M4418*(1+VOTOS!$P$3%)^Q4418</f>
        <v>0</v>
      </c>
      <c r="O4418" s="54">
        <f t="shared" si="205"/>
        <v>440537</v>
      </c>
      <c r="P4418" s="103">
        <f t="shared" si="206"/>
        <v>2.9316575761727143E-6</v>
      </c>
      <c r="Q4418" s="6">
        <v>0</v>
      </c>
      <c r="R4418" s="6"/>
      <c r="S4418" s="6" t="s">
        <v>93</v>
      </c>
    </row>
    <row r="4419" spans="1:20" s="47" customFormat="1" ht="14" x14ac:dyDescent="0.15">
      <c r="A4419" s="8" t="s">
        <v>5234</v>
      </c>
      <c r="B4419" s="114" t="s">
        <v>416</v>
      </c>
      <c r="C4419" s="40" t="s">
        <v>65</v>
      </c>
      <c r="D4419" s="6" t="s">
        <v>204</v>
      </c>
      <c r="E4419" s="7" t="s">
        <v>205</v>
      </c>
      <c r="F4419" s="6" t="s">
        <v>3167</v>
      </c>
      <c r="G4419" s="6" t="s">
        <v>5224</v>
      </c>
      <c r="H4419" s="6" t="s">
        <v>38</v>
      </c>
      <c r="I4419" s="8" t="s">
        <v>39</v>
      </c>
      <c r="J4419" s="15" t="s">
        <v>7586</v>
      </c>
      <c r="K4419" s="7" t="s">
        <v>5258</v>
      </c>
      <c r="L4419" s="19">
        <v>174564.5</v>
      </c>
      <c r="M4419" s="19">
        <f t="shared" si="207"/>
        <v>0</v>
      </c>
      <c r="N4419" s="11">
        <f>M4419*(1+VOTOS!$P$3%)^Q4419</f>
        <v>0</v>
      </c>
      <c r="O4419" s="54">
        <f t="shared" si="205"/>
        <v>174564.5</v>
      </c>
      <c r="P4419" s="103">
        <f t="shared" si="206"/>
        <v>1.1616807191128141E-6</v>
      </c>
      <c r="Q4419" s="6">
        <v>0</v>
      </c>
      <c r="R4419" s="6"/>
      <c r="S4419" s="6" t="s">
        <v>93</v>
      </c>
    </row>
    <row r="4420" spans="1:20" s="47" customFormat="1" ht="14" x14ac:dyDescent="0.15">
      <c r="A4420" s="8" t="s">
        <v>415</v>
      </c>
      <c r="B4420" s="114" t="s">
        <v>416</v>
      </c>
      <c r="C4420" s="40" t="s">
        <v>65</v>
      </c>
      <c r="D4420" s="6" t="s">
        <v>204</v>
      </c>
      <c r="E4420" s="7" t="s">
        <v>205</v>
      </c>
      <c r="F4420" s="6" t="s">
        <v>3167</v>
      </c>
      <c r="G4420" s="6" t="s">
        <v>5224</v>
      </c>
      <c r="H4420" s="6" t="s">
        <v>38</v>
      </c>
      <c r="I4420" s="8" t="s">
        <v>39</v>
      </c>
      <c r="J4420" s="15" t="s">
        <v>7586</v>
      </c>
      <c r="K4420" s="7" t="s">
        <v>1595</v>
      </c>
      <c r="L4420" s="19">
        <v>15984015</v>
      </c>
      <c r="M4420" s="19">
        <f t="shared" si="207"/>
        <v>15984015</v>
      </c>
      <c r="N4420" s="11">
        <f>M4420*(1+VOTOS!$P$3%)^Q4420</f>
        <v>16413893.118182987</v>
      </c>
      <c r="O4420" s="54">
        <f t="shared" si="205"/>
        <v>16413893.118182987</v>
      </c>
      <c r="P4420" s="103">
        <f t="shared" si="206"/>
        <v>1.0923013075952832E-4</v>
      </c>
      <c r="Q4420" s="6">
        <v>220</v>
      </c>
      <c r="R4420" s="6"/>
      <c r="S4420" s="6" t="s">
        <v>11</v>
      </c>
      <c r="T4420" s="75"/>
    </row>
    <row r="4421" spans="1:20" s="47" customFormat="1" ht="14" x14ac:dyDescent="0.15">
      <c r="A4421" s="8" t="s">
        <v>415</v>
      </c>
      <c r="B4421" s="114" t="s">
        <v>416</v>
      </c>
      <c r="C4421" s="40" t="s">
        <v>65</v>
      </c>
      <c r="D4421" s="6" t="s">
        <v>204</v>
      </c>
      <c r="E4421" s="7" t="s">
        <v>205</v>
      </c>
      <c r="F4421" s="6" t="s">
        <v>3167</v>
      </c>
      <c r="G4421" s="6" t="s">
        <v>5224</v>
      </c>
      <c r="H4421" s="6" t="s">
        <v>38</v>
      </c>
      <c r="I4421" s="8" t="s">
        <v>39</v>
      </c>
      <c r="J4421" s="15" t="s">
        <v>7586</v>
      </c>
      <c r="K4421" s="7" t="s">
        <v>4018</v>
      </c>
      <c r="L4421" s="19">
        <v>5865320</v>
      </c>
      <c r="M4421" s="19">
        <f t="shared" si="207"/>
        <v>5865320</v>
      </c>
      <c r="N4421" s="11">
        <f>M4421*(1+VOTOS!$P$3%)^Q4421</f>
        <v>5938651.5677882517</v>
      </c>
      <c r="O4421" s="54">
        <f t="shared" si="205"/>
        <v>5938651.5677882517</v>
      </c>
      <c r="P4421" s="103">
        <f t="shared" si="206"/>
        <v>3.9520160306526796E-5</v>
      </c>
      <c r="Q4421" s="6">
        <v>103</v>
      </c>
      <c r="R4421" s="6"/>
      <c r="S4421" s="6" t="s">
        <v>11</v>
      </c>
      <c r="T4421" s="75"/>
    </row>
    <row r="4422" spans="1:20" s="47" customFormat="1" ht="14" x14ac:dyDescent="0.15">
      <c r="A4422" s="8" t="s">
        <v>415</v>
      </c>
      <c r="B4422" s="114" t="s">
        <v>416</v>
      </c>
      <c r="C4422" s="40" t="s">
        <v>65</v>
      </c>
      <c r="D4422" s="6" t="s">
        <v>204</v>
      </c>
      <c r="E4422" s="7" t="s">
        <v>205</v>
      </c>
      <c r="F4422" s="6" t="s">
        <v>3167</v>
      </c>
      <c r="G4422" s="6" t="s">
        <v>5224</v>
      </c>
      <c r="H4422" s="6" t="s">
        <v>38</v>
      </c>
      <c r="I4422" s="8" t="s">
        <v>39</v>
      </c>
      <c r="J4422" s="15" t="s">
        <v>7586</v>
      </c>
      <c r="K4422" s="7" t="s">
        <v>2682</v>
      </c>
      <c r="L4422" s="19">
        <v>4609317</v>
      </c>
      <c r="M4422" s="19">
        <f t="shared" si="207"/>
        <v>4609317</v>
      </c>
      <c r="N4422" s="11">
        <f>M4422*(1+VOTOS!$P$3%)^Q4422</f>
        <v>4674833.6995751727</v>
      </c>
      <c r="O4422" s="54">
        <f t="shared" si="205"/>
        <v>4674833.6995751727</v>
      </c>
      <c r="P4422" s="103">
        <f t="shared" si="206"/>
        <v>3.1109785631415917E-5</v>
      </c>
      <c r="Q4422" s="6">
        <v>117</v>
      </c>
      <c r="R4422" s="6"/>
      <c r="S4422" s="6" t="s">
        <v>11</v>
      </c>
      <c r="T4422" s="75"/>
    </row>
    <row r="4423" spans="1:20" s="47" customFormat="1" ht="14" x14ac:dyDescent="0.15">
      <c r="A4423" s="8" t="s">
        <v>415</v>
      </c>
      <c r="B4423" s="114" t="s">
        <v>416</v>
      </c>
      <c r="C4423" s="40" t="s">
        <v>65</v>
      </c>
      <c r="D4423" s="6" t="s">
        <v>204</v>
      </c>
      <c r="E4423" s="7" t="s">
        <v>205</v>
      </c>
      <c r="F4423" s="6" t="s">
        <v>3167</v>
      </c>
      <c r="G4423" s="6" t="s">
        <v>5224</v>
      </c>
      <c r="H4423" s="6" t="s">
        <v>38</v>
      </c>
      <c r="I4423" s="8" t="s">
        <v>39</v>
      </c>
      <c r="J4423" s="15" t="s">
        <v>7586</v>
      </c>
      <c r="K4423" s="7" t="s">
        <v>4331</v>
      </c>
      <c r="L4423" s="19">
        <v>4602658</v>
      </c>
      <c r="M4423" s="19">
        <f t="shared" si="207"/>
        <v>4602658</v>
      </c>
      <c r="N4423" s="11">
        <f>M4423*(1+VOTOS!$P$3%)^Q4423</f>
        <v>4722453.6165984841</v>
      </c>
      <c r="O4423" s="54">
        <f t="shared" ref="O4423:O4486" si="208">+IF(N4423&gt;0,N4423,L4423)</f>
        <v>4722453.6165984841</v>
      </c>
      <c r="P4423" s="103">
        <f t="shared" ref="P4423:P4486" si="209">+O4423/$O$4</f>
        <v>3.1426683622999159E-5</v>
      </c>
      <c r="Q4423" s="6">
        <v>213</v>
      </c>
      <c r="R4423" s="6"/>
      <c r="S4423" s="6" t="s">
        <v>11</v>
      </c>
      <c r="T4423" s="75"/>
    </row>
    <row r="4424" spans="1:20" s="47" customFormat="1" ht="14" x14ac:dyDescent="0.15">
      <c r="A4424" s="8" t="s">
        <v>415</v>
      </c>
      <c r="B4424" s="114" t="s">
        <v>416</v>
      </c>
      <c r="C4424" s="40" t="s">
        <v>65</v>
      </c>
      <c r="D4424" s="6" t="s">
        <v>204</v>
      </c>
      <c r="E4424" s="7" t="s">
        <v>205</v>
      </c>
      <c r="F4424" s="6" t="s">
        <v>3167</v>
      </c>
      <c r="G4424" s="6" t="s">
        <v>5224</v>
      </c>
      <c r="H4424" s="6" t="s">
        <v>38</v>
      </c>
      <c r="I4424" s="8" t="s">
        <v>39</v>
      </c>
      <c r="J4424" s="15" t="s">
        <v>7586</v>
      </c>
      <c r="K4424" s="7" t="s">
        <v>3301</v>
      </c>
      <c r="L4424" s="19">
        <v>4300497</v>
      </c>
      <c r="M4424" s="19">
        <f t="shared" si="207"/>
        <v>4300497</v>
      </c>
      <c r="N4424" s="11">
        <f>M4424*(1+VOTOS!$P$3%)^Q4424</f>
        <v>4314526.785749821</v>
      </c>
      <c r="O4424" s="54">
        <f t="shared" si="208"/>
        <v>4314526.785749821</v>
      </c>
      <c r="P4424" s="103">
        <f t="shared" si="209"/>
        <v>2.8712038124024932E-5</v>
      </c>
      <c r="Q4424" s="6">
        <v>27</v>
      </c>
      <c r="R4424" s="6"/>
      <c r="S4424" s="6" t="s">
        <v>11</v>
      </c>
      <c r="T4424" s="75"/>
    </row>
    <row r="4425" spans="1:20" s="47" customFormat="1" ht="14" x14ac:dyDescent="0.15">
      <c r="A4425" s="8" t="s">
        <v>415</v>
      </c>
      <c r="B4425" s="114" t="s">
        <v>416</v>
      </c>
      <c r="C4425" s="40" t="s">
        <v>65</v>
      </c>
      <c r="D4425" s="6" t="s">
        <v>204</v>
      </c>
      <c r="E4425" s="7" t="s">
        <v>205</v>
      </c>
      <c r="F4425" s="6" t="s">
        <v>3167</v>
      </c>
      <c r="G4425" s="6" t="s">
        <v>5224</v>
      </c>
      <c r="H4425" s="6" t="s">
        <v>38</v>
      </c>
      <c r="I4425" s="8" t="s">
        <v>39</v>
      </c>
      <c r="J4425" s="15" t="s">
        <v>7586</v>
      </c>
      <c r="K4425" s="7" t="s">
        <v>2003</v>
      </c>
      <c r="L4425" s="19">
        <v>4130985</v>
      </c>
      <c r="M4425" s="19">
        <f t="shared" si="207"/>
        <v>4130985</v>
      </c>
      <c r="N4425" s="11">
        <f>M4425*(1+VOTOS!$P$3%)^Q4425</f>
        <v>4160993.1125019169</v>
      </c>
      <c r="O4425" s="54">
        <f t="shared" si="208"/>
        <v>4160993.1125019169</v>
      </c>
      <c r="P4425" s="103">
        <f t="shared" si="209"/>
        <v>2.7690312011632911E-5</v>
      </c>
      <c r="Q4425" s="6">
        <v>60</v>
      </c>
      <c r="R4425" s="6"/>
      <c r="S4425" s="6" t="s">
        <v>11</v>
      </c>
      <c r="T4425" s="75"/>
    </row>
    <row r="4426" spans="1:20" s="47" customFormat="1" ht="14" x14ac:dyDescent="0.15">
      <c r="A4426" s="8" t="s">
        <v>415</v>
      </c>
      <c r="B4426" s="114" t="s">
        <v>416</v>
      </c>
      <c r="C4426" s="40" t="s">
        <v>65</v>
      </c>
      <c r="D4426" s="6" t="s">
        <v>204</v>
      </c>
      <c r="E4426" s="7" t="s">
        <v>205</v>
      </c>
      <c r="F4426" s="6" t="s">
        <v>3167</v>
      </c>
      <c r="G4426" s="6" t="s">
        <v>5224</v>
      </c>
      <c r="H4426" s="6" t="s">
        <v>38</v>
      </c>
      <c r="I4426" s="8" t="s">
        <v>39</v>
      </c>
      <c r="J4426" s="15" t="s">
        <v>7586</v>
      </c>
      <c r="K4426" s="7" t="s">
        <v>4336</v>
      </c>
      <c r="L4426" s="19">
        <v>4101902</v>
      </c>
      <c r="M4426" s="19">
        <f t="shared" si="207"/>
        <v>4101902</v>
      </c>
      <c r="N4426" s="11">
        <f>M4426*(1+VOTOS!$P$3%)^Q4426</f>
        <v>4187899.9701871094</v>
      </c>
      <c r="O4426" s="54">
        <f t="shared" si="208"/>
        <v>4187899.9701871094</v>
      </c>
      <c r="P4426" s="103">
        <f t="shared" si="209"/>
        <v>2.7869370054847886E-5</v>
      </c>
      <c r="Q4426" s="6">
        <v>172</v>
      </c>
      <c r="R4426" s="6"/>
      <c r="S4426" s="6" t="s">
        <v>11</v>
      </c>
      <c r="T4426" s="75"/>
    </row>
    <row r="4427" spans="1:20" s="47" customFormat="1" ht="14" x14ac:dyDescent="0.15">
      <c r="A4427" s="8" t="s">
        <v>415</v>
      </c>
      <c r="B4427" s="114" t="s">
        <v>416</v>
      </c>
      <c r="C4427" s="40" t="s">
        <v>65</v>
      </c>
      <c r="D4427" s="6" t="s">
        <v>204</v>
      </c>
      <c r="E4427" s="7" t="s">
        <v>205</v>
      </c>
      <c r="F4427" s="6" t="s">
        <v>3167</v>
      </c>
      <c r="G4427" s="6" t="s">
        <v>5224</v>
      </c>
      <c r="H4427" s="6" t="s">
        <v>38</v>
      </c>
      <c r="I4427" s="8" t="s">
        <v>39</v>
      </c>
      <c r="J4427" s="15" t="s">
        <v>7586</v>
      </c>
      <c r="K4427" s="7" t="s">
        <v>4587</v>
      </c>
      <c r="L4427" s="19">
        <v>3878803</v>
      </c>
      <c r="M4427" s="19">
        <f t="shared" si="207"/>
        <v>3878803</v>
      </c>
      <c r="N4427" s="11">
        <f>M4427*(1+VOTOS!$P$3%)^Q4427</f>
        <v>4034866.2020835397</v>
      </c>
      <c r="O4427" s="54">
        <f t="shared" si="208"/>
        <v>4034866.2020835397</v>
      </c>
      <c r="P4427" s="103">
        <f t="shared" si="209"/>
        <v>2.6850970679378654E-5</v>
      </c>
      <c r="Q4427" s="6">
        <v>327</v>
      </c>
      <c r="R4427" s="6"/>
      <c r="S4427" s="6" t="s">
        <v>11</v>
      </c>
      <c r="T4427" s="75"/>
    </row>
    <row r="4428" spans="1:20" s="47" customFormat="1" ht="14" x14ac:dyDescent="0.15">
      <c r="A4428" s="8" t="s">
        <v>415</v>
      </c>
      <c r="B4428" s="114" t="s">
        <v>416</v>
      </c>
      <c r="C4428" s="40" t="s">
        <v>65</v>
      </c>
      <c r="D4428" s="6" t="s">
        <v>204</v>
      </c>
      <c r="E4428" s="7" t="s">
        <v>205</v>
      </c>
      <c r="F4428" s="6" t="s">
        <v>3167</v>
      </c>
      <c r="G4428" s="6" t="s">
        <v>5224</v>
      </c>
      <c r="H4428" s="6" t="s">
        <v>38</v>
      </c>
      <c r="I4428" s="8" t="s">
        <v>39</v>
      </c>
      <c r="J4428" s="15" t="s">
        <v>7586</v>
      </c>
      <c r="K4428" s="7" t="s">
        <v>4591</v>
      </c>
      <c r="L4428" s="19">
        <v>3352589</v>
      </c>
      <c r="M4428" s="19">
        <f t="shared" si="207"/>
        <v>3352589</v>
      </c>
      <c r="N4428" s="11">
        <f>M4428*(1+VOTOS!$P$3%)^Q4428</f>
        <v>3388777.0282822289</v>
      </c>
      <c r="O4428" s="54">
        <f t="shared" si="208"/>
        <v>3388777.0282822289</v>
      </c>
      <c r="P4428" s="103">
        <f t="shared" si="209"/>
        <v>2.2551417585636739E-5</v>
      </c>
      <c r="Q4428" s="6">
        <v>89</v>
      </c>
      <c r="R4428" s="6"/>
      <c r="S4428" s="6" t="s">
        <v>11</v>
      </c>
      <c r="T4428" s="75"/>
    </row>
    <row r="4429" spans="1:20" s="47" customFormat="1" ht="14" x14ac:dyDescent="0.15">
      <c r="A4429" s="8" t="s">
        <v>415</v>
      </c>
      <c r="B4429" s="114" t="s">
        <v>416</v>
      </c>
      <c r="C4429" s="40" t="s">
        <v>65</v>
      </c>
      <c r="D4429" s="6" t="s">
        <v>204</v>
      </c>
      <c r="E4429" s="7" t="s">
        <v>205</v>
      </c>
      <c r="F4429" s="6" t="s">
        <v>3167</v>
      </c>
      <c r="G4429" s="6" t="s">
        <v>5224</v>
      </c>
      <c r="H4429" s="6" t="s">
        <v>38</v>
      </c>
      <c r="I4429" s="8" t="s">
        <v>39</v>
      </c>
      <c r="J4429" s="15" t="s">
        <v>7586</v>
      </c>
      <c r="K4429" s="7" t="s">
        <v>3024</v>
      </c>
      <c r="L4429" s="19">
        <v>2722969</v>
      </c>
      <c r="M4429" s="19">
        <f t="shared" si="207"/>
        <v>2722969</v>
      </c>
      <c r="N4429" s="11">
        <f>M4429*(1+VOTOS!$P$3%)^Q4429</f>
        <v>2724940.5704459031</v>
      </c>
      <c r="O4429" s="54">
        <f t="shared" si="208"/>
        <v>2724940.5704459031</v>
      </c>
      <c r="P4429" s="103">
        <f t="shared" si="209"/>
        <v>1.8133760996166338E-5</v>
      </c>
      <c r="Q4429" s="6">
        <v>6</v>
      </c>
      <c r="R4429" s="6"/>
      <c r="S4429" s="6" t="s">
        <v>11</v>
      </c>
      <c r="T4429" s="75"/>
    </row>
    <row r="4430" spans="1:20" s="47" customFormat="1" ht="14" x14ac:dyDescent="0.15">
      <c r="A4430" s="8" t="s">
        <v>415</v>
      </c>
      <c r="B4430" s="114" t="s">
        <v>416</v>
      </c>
      <c r="C4430" s="40" t="s">
        <v>65</v>
      </c>
      <c r="D4430" s="6" t="s">
        <v>204</v>
      </c>
      <c r="E4430" s="7" t="s">
        <v>205</v>
      </c>
      <c r="F4430" s="6" t="s">
        <v>3167</v>
      </c>
      <c r="G4430" s="6" t="s">
        <v>5224</v>
      </c>
      <c r="H4430" s="6" t="s">
        <v>38</v>
      </c>
      <c r="I4430" s="8" t="s">
        <v>39</v>
      </c>
      <c r="J4430" s="15" t="s">
        <v>7586</v>
      </c>
      <c r="K4430" s="7" t="s">
        <v>3020</v>
      </c>
      <c r="L4430" s="19">
        <v>2380320</v>
      </c>
      <c r="M4430" s="19">
        <f t="shared" si="207"/>
        <v>2380320</v>
      </c>
      <c r="N4430" s="11">
        <f>M4430*(1+VOTOS!$P$3%)^Q4430</f>
        <v>2388085.4698087252</v>
      </c>
      <c r="O4430" s="54">
        <f t="shared" si="208"/>
        <v>2388085.4698087252</v>
      </c>
      <c r="P4430" s="103">
        <f t="shared" si="209"/>
        <v>1.5892079121873359E-5</v>
      </c>
      <c r="Q4430" s="6">
        <v>27</v>
      </c>
      <c r="R4430" s="6"/>
      <c r="S4430" s="6" t="s">
        <v>11</v>
      </c>
      <c r="T4430" s="75"/>
    </row>
    <row r="4431" spans="1:20" s="47" customFormat="1" ht="14" x14ac:dyDescent="0.15">
      <c r="A4431" s="8" t="s">
        <v>415</v>
      </c>
      <c r="B4431" s="114" t="s">
        <v>416</v>
      </c>
      <c r="C4431" s="40" t="s">
        <v>65</v>
      </c>
      <c r="D4431" s="6" t="s">
        <v>204</v>
      </c>
      <c r="E4431" s="7" t="s">
        <v>205</v>
      </c>
      <c r="F4431" s="6" t="s">
        <v>3167</v>
      </c>
      <c r="G4431" s="6" t="s">
        <v>5224</v>
      </c>
      <c r="H4431" s="6" t="s">
        <v>38</v>
      </c>
      <c r="I4431" s="8" t="s">
        <v>39</v>
      </c>
      <c r="J4431" s="15" t="s">
        <v>7586</v>
      </c>
      <c r="K4431" s="7" t="s">
        <v>4589</v>
      </c>
      <c r="L4431" s="19">
        <v>2244519</v>
      </c>
      <c r="M4431" s="19">
        <f t="shared" si="207"/>
        <v>2244519</v>
      </c>
      <c r="N4431" s="11">
        <f>M4431*(1+VOTOS!$P$3%)^Q4431</f>
        <v>2283849.0471192226</v>
      </c>
      <c r="O4431" s="54">
        <f t="shared" si="208"/>
        <v>2283849.0471192226</v>
      </c>
      <c r="P4431" s="103">
        <f t="shared" si="209"/>
        <v>1.5198413213468797E-5</v>
      </c>
      <c r="Q4431" s="6">
        <v>144</v>
      </c>
      <c r="R4431" s="6"/>
      <c r="S4431" s="6" t="s">
        <v>11</v>
      </c>
      <c r="T4431" s="75"/>
    </row>
    <row r="4432" spans="1:20" s="47" customFormat="1" ht="14" x14ac:dyDescent="0.15">
      <c r="A4432" s="8" t="s">
        <v>415</v>
      </c>
      <c r="B4432" s="114" t="s">
        <v>416</v>
      </c>
      <c r="C4432" s="40" t="s">
        <v>65</v>
      </c>
      <c r="D4432" s="6" t="s">
        <v>204</v>
      </c>
      <c r="E4432" s="7" t="s">
        <v>205</v>
      </c>
      <c r="F4432" s="6" t="s">
        <v>3167</v>
      </c>
      <c r="G4432" s="6" t="s">
        <v>5224</v>
      </c>
      <c r="H4432" s="6" t="s">
        <v>38</v>
      </c>
      <c r="I4432" s="8" t="s">
        <v>39</v>
      </c>
      <c r="J4432" s="15" t="s">
        <v>7586</v>
      </c>
      <c r="K4432" s="7" t="s">
        <v>4592</v>
      </c>
      <c r="L4432" s="19">
        <v>1807028</v>
      </c>
      <c r="M4432" s="19">
        <f t="shared" si="207"/>
        <v>1807028</v>
      </c>
      <c r="N4432" s="11">
        <f>M4432*(1+VOTOS!$P$3%)^Q4432</f>
        <v>1808336.3817699426</v>
      </c>
      <c r="O4432" s="54">
        <f t="shared" si="208"/>
        <v>1808336.3817699426</v>
      </c>
      <c r="P4432" s="103">
        <f t="shared" si="209"/>
        <v>1.2034001806623748E-5</v>
      </c>
      <c r="Q4432" s="6">
        <v>6</v>
      </c>
      <c r="R4432" s="6"/>
      <c r="S4432" s="6" t="s">
        <v>11</v>
      </c>
      <c r="T4432" s="75"/>
    </row>
    <row r="4433" spans="1:20" s="47" customFormat="1" ht="14" x14ac:dyDescent="0.15">
      <c r="A4433" s="8" t="s">
        <v>415</v>
      </c>
      <c r="B4433" s="114" t="s">
        <v>416</v>
      </c>
      <c r="C4433" s="40" t="s">
        <v>65</v>
      </c>
      <c r="D4433" s="6" t="s">
        <v>204</v>
      </c>
      <c r="E4433" s="7" t="s">
        <v>205</v>
      </c>
      <c r="F4433" s="6" t="s">
        <v>3167</v>
      </c>
      <c r="G4433" s="6" t="s">
        <v>5224</v>
      </c>
      <c r="H4433" s="6" t="s">
        <v>38</v>
      </c>
      <c r="I4433" s="8" t="s">
        <v>39</v>
      </c>
      <c r="J4433" s="15" t="s">
        <v>7586</v>
      </c>
      <c r="K4433" s="7" t="s">
        <v>2002</v>
      </c>
      <c r="L4433" s="19">
        <v>1078182</v>
      </c>
      <c r="M4433" s="19">
        <f t="shared" si="207"/>
        <v>1078182</v>
      </c>
      <c r="N4433" s="11">
        <f>M4433*(1+VOTOS!$P$3%)^Q4433</f>
        <v>1086014.0804247756</v>
      </c>
      <c r="O4433" s="54">
        <f t="shared" si="208"/>
        <v>1086014.0804247756</v>
      </c>
      <c r="P4433" s="103">
        <f t="shared" si="209"/>
        <v>7.2271373498878342E-6</v>
      </c>
      <c r="Q4433" s="6">
        <v>60</v>
      </c>
      <c r="R4433" s="6"/>
      <c r="S4433" s="6" t="s">
        <v>11</v>
      </c>
      <c r="T4433" s="75"/>
    </row>
    <row r="4434" spans="1:20" s="47" customFormat="1" ht="14" x14ac:dyDescent="0.15">
      <c r="A4434" s="8" t="s">
        <v>415</v>
      </c>
      <c r="B4434" s="114" t="s">
        <v>416</v>
      </c>
      <c r="C4434" s="40" t="s">
        <v>65</v>
      </c>
      <c r="D4434" s="6" t="s">
        <v>204</v>
      </c>
      <c r="E4434" s="7" t="s">
        <v>205</v>
      </c>
      <c r="F4434" s="6" t="s">
        <v>3167</v>
      </c>
      <c r="G4434" s="6" t="s">
        <v>5224</v>
      </c>
      <c r="H4434" s="6" t="s">
        <v>38</v>
      </c>
      <c r="I4434" s="8" t="s">
        <v>39</v>
      </c>
      <c r="J4434" s="15" t="s">
        <v>7586</v>
      </c>
      <c r="K4434" s="7" t="s">
        <v>4590</v>
      </c>
      <c r="L4434" s="19">
        <v>897836</v>
      </c>
      <c r="M4434" s="19">
        <f t="shared" ref="M4434:M4497" si="210">+IF(Q4434&gt;0,L4434,0)</f>
        <v>897836</v>
      </c>
      <c r="N4434" s="11">
        <f>M4434*(1+VOTOS!$P$3%)^Q4434</f>
        <v>907527.290689316</v>
      </c>
      <c r="O4434" s="54">
        <f t="shared" si="208"/>
        <v>907527.290689316</v>
      </c>
      <c r="P4434" s="103">
        <f t="shared" si="209"/>
        <v>6.0393548267973642E-6</v>
      </c>
      <c r="Q4434" s="6">
        <v>89</v>
      </c>
      <c r="R4434" s="6"/>
      <c r="S4434" s="6" t="s">
        <v>11</v>
      </c>
      <c r="T4434" s="75"/>
    </row>
    <row r="4435" spans="1:20" s="47" customFormat="1" ht="14" x14ac:dyDescent="0.15">
      <c r="A4435" s="8" t="s">
        <v>415</v>
      </c>
      <c r="B4435" s="114" t="s">
        <v>416</v>
      </c>
      <c r="C4435" s="40" t="s">
        <v>65</v>
      </c>
      <c r="D4435" s="6" t="s">
        <v>204</v>
      </c>
      <c r="E4435" s="7" t="s">
        <v>205</v>
      </c>
      <c r="F4435" s="6" t="s">
        <v>3167</v>
      </c>
      <c r="G4435" s="6" t="s">
        <v>5224</v>
      </c>
      <c r="H4435" s="6" t="s">
        <v>38</v>
      </c>
      <c r="I4435" s="8" t="s">
        <v>39</v>
      </c>
      <c r="J4435" s="15" t="s">
        <v>7586</v>
      </c>
      <c r="K4435" s="7" t="s">
        <v>4302</v>
      </c>
      <c r="L4435" s="19">
        <v>3928162</v>
      </c>
      <c r="M4435" s="19">
        <f t="shared" si="210"/>
        <v>3928162</v>
      </c>
      <c r="N4435" s="11">
        <f>M4435*(1+VOTOS!$P$3%)^Q4435</f>
        <v>3960039.3052807353</v>
      </c>
      <c r="O4435" s="54">
        <f t="shared" si="208"/>
        <v>3960039.3052807353</v>
      </c>
      <c r="P4435" s="103">
        <f t="shared" si="209"/>
        <v>2.6353017411177721E-5</v>
      </c>
      <c r="Q4435" s="6">
        <v>67</v>
      </c>
      <c r="R4435" s="6"/>
      <c r="S4435" s="6" t="s">
        <v>11</v>
      </c>
      <c r="T4435" s="75"/>
    </row>
    <row r="4436" spans="1:20" s="47" customFormat="1" ht="14" x14ac:dyDescent="0.15">
      <c r="A4436" s="8" t="s">
        <v>415</v>
      </c>
      <c r="B4436" s="114" t="s">
        <v>416</v>
      </c>
      <c r="C4436" s="40" t="s">
        <v>65</v>
      </c>
      <c r="D4436" s="6" t="s">
        <v>204</v>
      </c>
      <c r="E4436" s="7" t="s">
        <v>205</v>
      </c>
      <c r="F4436" s="6" t="s">
        <v>3167</v>
      </c>
      <c r="G4436" s="6" t="s">
        <v>5224</v>
      </c>
      <c r="H4436" s="6" t="s">
        <v>38</v>
      </c>
      <c r="I4436" s="8" t="s">
        <v>39</v>
      </c>
      <c r="J4436" s="15" t="s">
        <v>7586</v>
      </c>
      <c r="K4436" s="7" t="s">
        <v>2713</v>
      </c>
      <c r="L4436" s="19">
        <v>391635</v>
      </c>
      <c r="M4436" s="19">
        <f t="shared" si="210"/>
        <v>0</v>
      </c>
      <c r="N4436" s="11">
        <f>M4436*(1+VOTOS!$P$3%)^Q4436</f>
        <v>0</v>
      </c>
      <c r="O4436" s="54">
        <f t="shared" si="208"/>
        <v>391635</v>
      </c>
      <c r="P4436" s="103">
        <f t="shared" si="209"/>
        <v>2.6062276604335183E-6</v>
      </c>
      <c r="Q4436" s="6">
        <v>0</v>
      </c>
      <c r="R4436" s="6"/>
      <c r="S4436" s="6" t="s">
        <v>11</v>
      </c>
      <c r="T4436" s="75"/>
    </row>
    <row r="4437" spans="1:20" s="47" customFormat="1" ht="14" x14ac:dyDescent="0.15">
      <c r="A4437" s="8" t="s">
        <v>415</v>
      </c>
      <c r="B4437" s="114" t="s">
        <v>416</v>
      </c>
      <c r="C4437" s="40" t="s">
        <v>65</v>
      </c>
      <c r="D4437" s="6" t="s">
        <v>204</v>
      </c>
      <c r="E4437" s="7" t="s">
        <v>205</v>
      </c>
      <c r="F4437" s="6" t="s">
        <v>3167</v>
      </c>
      <c r="G4437" s="6" t="s">
        <v>5224</v>
      </c>
      <c r="H4437" s="6" t="s">
        <v>38</v>
      </c>
      <c r="I4437" s="8" t="s">
        <v>39</v>
      </c>
      <c r="J4437" s="15" t="s">
        <v>7586</v>
      </c>
      <c r="K4437" s="7" t="s">
        <v>2713</v>
      </c>
      <c r="L4437" s="19">
        <v>1820326</v>
      </c>
      <c r="M4437" s="19">
        <f t="shared" si="210"/>
        <v>0</v>
      </c>
      <c r="N4437" s="11">
        <f>M4437*(1+VOTOS!$P$3%)^Q4437</f>
        <v>0</v>
      </c>
      <c r="O4437" s="54">
        <f t="shared" si="208"/>
        <v>1820326</v>
      </c>
      <c r="P4437" s="103">
        <f t="shared" si="209"/>
        <v>1.2113789554575829E-5</v>
      </c>
      <c r="Q4437" s="6">
        <v>0</v>
      </c>
      <c r="R4437" s="6"/>
      <c r="S4437" s="6" t="s">
        <v>11</v>
      </c>
      <c r="T4437" s="75"/>
    </row>
    <row r="4438" spans="1:20" s="47" customFormat="1" ht="14" x14ac:dyDescent="0.15">
      <c r="A4438" s="8" t="s">
        <v>415</v>
      </c>
      <c r="B4438" s="114" t="s">
        <v>416</v>
      </c>
      <c r="C4438" s="40" t="s">
        <v>65</v>
      </c>
      <c r="D4438" s="6" t="s">
        <v>204</v>
      </c>
      <c r="E4438" s="7" t="s">
        <v>205</v>
      </c>
      <c r="F4438" s="6" t="s">
        <v>3167</v>
      </c>
      <c r="G4438" s="6" t="s">
        <v>5224</v>
      </c>
      <c r="H4438" s="6" t="s">
        <v>38</v>
      </c>
      <c r="I4438" s="8" t="s">
        <v>39</v>
      </c>
      <c r="J4438" s="15" t="s">
        <v>7586</v>
      </c>
      <c r="K4438" s="7" t="s">
        <v>5029</v>
      </c>
      <c r="L4438" s="19">
        <v>905623</v>
      </c>
      <c r="M4438" s="19">
        <f t="shared" si="210"/>
        <v>0</v>
      </c>
      <c r="N4438" s="11">
        <f>M4438*(1+VOTOS!$P$3%)^Q4438</f>
        <v>0</v>
      </c>
      <c r="O4438" s="54">
        <f t="shared" si="208"/>
        <v>905623</v>
      </c>
      <c r="P4438" s="103">
        <f t="shared" si="209"/>
        <v>6.0266822743748241E-6</v>
      </c>
      <c r="Q4438" s="6">
        <v>0</v>
      </c>
      <c r="R4438" s="6"/>
      <c r="S4438" s="6" t="s">
        <v>11</v>
      </c>
      <c r="T4438" s="75"/>
    </row>
    <row r="4439" spans="1:20" s="47" customFormat="1" ht="14" x14ac:dyDescent="0.15">
      <c r="A4439" s="8" t="s">
        <v>415</v>
      </c>
      <c r="B4439" s="114" t="s">
        <v>416</v>
      </c>
      <c r="C4439" s="40" t="s">
        <v>65</v>
      </c>
      <c r="D4439" s="6" t="s">
        <v>204</v>
      </c>
      <c r="E4439" s="7" t="s">
        <v>205</v>
      </c>
      <c r="F4439" s="6" t="s">
        <v>3167</v>
      </c>
      <c r="G4439" s="6" t="s">
        <v>5224</v>
      </c>
      <c r="H4439" s="6" t="s">
        <v>38</v>
      </c>
      <c r="I4439" s="8" t="s">
        <v>39</v>
      </c>
      <c r="J4439" s="15" t="s">
        <v>7586</v>
      </c>
      <c r="K4439" s="7" t="s">
        <v>1464</v>
      </c>
      <c r="L4439" s="19">
        <v>2070262</v>
      </c>
      <c r="M4439" s="19">
        <f t="shared" si="210"/>
        <v>2070262</v>
      </c>
      <c r="N4439" s="11">
        <f>M4439*(1+VOTOS!$P$3%)^Q4439</f>
        <v>2100955.4709248701</v>
      </c>
      <c r="O4439" s="54">
        <f t="shared" si="208"/>
        <v>2100955.4709248701</v>
      </c>
      <c r="P4439" s="103">
        <f t="shared" si="209"/>
        <v>1.3981304688456152E-5</v>
      </c>
      <c r="Q4439" s="48">
        <v>122</v>
      </c>
      <c r="R4439" s="48"/>
      <c r="S4439" s="48" t="s">
        <v>11</v>
      </c>
      <c r="T4439" s="75"/>
    </row>
    <row r="4440" spans="1:20" s="47" customFormat="1" ht="14" x14ac:dyDescent="0.15">
      <c r="A4440" s="8" t="s">
        <v>415</v>
      </c>
      <c r="B4440" s="114" t="s">
        <v>416</v>
      </c>
      <c r="C4440" s="40" t="s">
        <v>65</v>
      </c>
      <c r="D4440" s="6" t="s">
        <v>204</v>
      </c>
      <c r="E4440" s="7" t="s">
        <v>205</v>
      </c>
      <c r="F4440" s="6" t="s">
        <v>3167</v>
      </c>
      <c r="G4440" s="6" t="s">
        <v>5224</v>
      </c>
      <c r="H4440" s="6" t="s">
        <v>38</v>
      </c>
      <c r="I4440" s="8" t="s">
        <v>39</v>
      </c>
      <c r="J4440" s="15" t="s">
        <v>7586</v>
      </c>
      <c r="K4440" s="7" t="s">
        <v>3168</v>
      </c>
      <c r="L4440" s="19">
        <v>907679</v>
      </c>
      <c r="M4440" s="19">
        <f t="shared" si="210"/>
        <v>907679</v>
      </c>
      <c r="N4440" s="11">
        <f>M4440*(1+VOTOS!$P$3%)^Q4440</f>
        <v>921136.14648465521</v>
      </c>
      <c r="O4440" s="54">
        <f t="shared" si="208"/>
        <v>921136.14648465521</v>
      </c>
      <c r="P4440" s="103">
        <f t="shared" si="209"/>
        <v>6.129918173793072E-6</v>
      </c>
      <c r="Q4440" s="48">
        <v>122</v>
      </c>
      <c r="R4440" s="48"/>
      <c r="S4440" s="48" t="s">
        <v>11</v>
      </c>
      <c r="T4440" s="75"/>
    </row>
    <row r="4441" spans="1:20" s="47" customFormat="1" ht="14" x14ac:dyDescent="0.15">
      <c r="A4441" s="8" t="s">
        <v>415</v>
      </c>
      <c r="B4441" s="114" t="s">
        <v>416</v>
      </c>
      <c r="C4441" s="40" t="s">
        <v>65</v>
      </c>
      <c r="D4441" s="6" t="s">
        <v>204</v>
      </c>
      <c r="E4441" s="7" t="s">
        <v>205</v>
      </c>
      <c r="F4441" s="6" t="s">
        <v>3167</v>
      </c>
      <c r="G4441" s="6" t="s">
        <v>5224</v>
      </c>
      <c r="H4441" s="6" t="s">
        <v>38</v>
      </c>
      <c r="I4441" s="8" t="s">
        <v>39</v>
      </c>
      <c r="J4441" s="15" t="s">
        <v>7586</v>
      </c>
      <c r="K4441" s="7" t="s">
        <v>4588</v>
      </c>
      <c r="L4441" s="19">
        <v>13322772</v>
      </c>
      <c r="M4441" s="19">
        <f t="shared" si="210"/>
        <v>13322772</v>
      </c>
      <c r="N4441" s="11">
        <f>M4441*(1+VOTOS!$P$3%)^Q4441</f>
        <v>13556223.020249175</v>
      </c>
      <c r="O4441" s="54">
        <f t="shared" si="208"/>
        <v>13556223.020249175</v>
      </c>
      <c r="P4441" s="103">
        <f t="shared" si="209"/>
        <v>9.0213089755458557E-5</v>
      </c>
      <c r="Q4441" s="6">
        <v>144</v>
      </c>
      <c r="R4441" s="6"/>
      <c r="S4441" s="6" t="s">
        <v>11</v>
      </c>
      <c r="T4441" s="75"/>
    </row>
    <row r="4442" spans="1:20" s="47" customFormat="1" ht="14" x14ac:dyDescent="0.15">
      <c r="A4442" s="8" t="s">
        <v>415</v>
      </c>
      <c r="B4442" s="114" t="s">
        <v>416</v>
      </c>
      <c r="C4442" s="40" t="s">
        <v>65</v>
      </c>
      <c r="D4442" s="6" t="s">
        <v>204</v>
      </c>
      <c r="E4442" s="7" t="s">
        <v>205</v>
      </c>
      <c r="F4442" s="6" t="s">
        <v>3167</v>
      </c>
      <c r="G4442" s="6" t="s">
        <v>5224</v>
      </c>
      <c r="H4442" s="6" t="s">
        <v>38</v>
      </c>
      <c r="I4442" s="8" t="s">
        <v>39</v>
      </c>
      <c r="J4442" s="15" t="s">
        <v>7586</v>
      </c>
      <c r="K4442" s="7" t="s">
        <v>4337</v>
      </c>
      <c r="L4442" s="19">
        <v>12996321</v>
      </c>
      <c r="M4442" s="19">
        <f t="shared" si="210"/>
        <v>12996321</v>
      </c>
      <c r="N4442" s="11">
        <f>M4442*(1+VOTOS!$P$3%)^Q4442</f>
        <v>13268793.922536938</v>
      </c>
      <c r="O4442" s="54">
        <f t="shared" si="208"/>
        <v>13268793.922536938</v>
      </c>
      <c r="P4442" s="103">
        <f t="shared" si="209"/>
        <v>8.8300324898203506E-5</v>
      </c>
      <c r="Q4442" s="6">
        <v>172</v>
      </c>
      <c r="R4442" s="6"/>
      <c r="S4442" s="6" t="s">
        <v>11</v>
      </c>
      <c r="T4442" s="75"/>
    </row>
    <row r="4443" spans="1:20" s="47" customFormat="1" ht="14" x14ac:dyDescent="0.15">
      <c r="A4443" s="8" t="s">
        <v>415</v>
      </c>
      <c r="B4443" s="114" t="s">
        <v>416</v>
      </c>
      <c r="C4443" s="40" t="s">
        <v>65</v>
      </c>
      <c r="D4443" s="6" t="s">
        <v>204</v>
      </c>
      <c r="E4443" s="7" t="s">
        <v>205</v>
      </c>
      <c r="F4443" s="6" t="s">
        <v>3167</v>
      </c>
      <c r="G4443" s="6" t="s">
        <v>5224</v>
      </c>
      <c r="H4443" s="6" t="s">
        <v>38</v>
      </c>
      <c r="I4443" s="8" t="s">
        <v>39</v>
      </c>
      <c r="J4443" s="15" t="s">
        <v>7586</v>
      </c>
      <c r="K4443" s="7" t="s">
        <v>3295</v>
      </c>
      <c r="L4443" s="19">
        <v>12912099</v>
      </c>
      <c r="M4443" s="19">
        <f t="shared" si="210"/>
        <v>12912099</v>
      </c>
      <c r="N4443" s="11">
        <f>M4443*(1+VOTOS!$P$3%)^Q4443</f>
        <v>13106694.105685582</v>
      </c>
      <c r="O4443" s="54">
        <f t="shared" si="208"/>
        <v>13106694.105685582</v>
      </c>
      <c r="P4443" s="103">
        <f t="shared" si="209"/>
        <v>8.7221593358812981E-5</v>
      </c>
      <c r="Q4443" s="6">
        <v>124</v>
      </c>
      <c r="R4443" s="6"/>
      <c r="S4443" s="6" t="s">
        <v>11</v>
      </c>
      <c r="T4443" s="75"/>
    </row>
    <row r="4444" spans="1:20" s="47" customFormat="1" ht="14" x14ac:dyDescent="0.15">
      <c r="A4444" s="8" t="s">
        <v>415</v>
      </c>
      <c r="B4444" s="114" t="s">
        <v>416</v>
      </c>
      <c r="C4444" s="40" t="s">
        <v>65</v>
      </c>
      <c r="D4444" s="6" t="s">
        <v>204</v>
      </c>
      <c r="E4444" s="7" t="s">
        <v>205</v>
      </c>
      <c r="F4444" s="6" t="s">
        <v>3167</v>
      </c>
      <c r="G4444" s="6" t="s">
        <v>5224</v>
      </c>
      <c r="H4444" s="6" t="s">
        <v>38</v>
      </c>
      <c r="I4444" s="8" t="s">
        <v>39</v>
      </c>
      <c r="J4444" s="15" t="s">
        <v>7586</v>
      </c>
      <c r="K4444" s="7" t="s">
        <v>5029</v>
      </c>
      <c r="L4444" s="19">
        <v>194486</v>
      </c>
      <c r="M4444" s="19">
        <f t="shared" si="210"/>
        <v>0</v>
      </c>
      <c r="N4444" s="11">
        <f>M4444*(1+VOTOS!$P$3%)^Q4444</f>
        <v>0</v>
      </c>
      <c r="O4444" s="54">
        <f t="shared" si="208"/>
        <v>194486</v>
      </c>
      <c r="P4444" s="103">
        <f t="shared" si="209"/>
        <v>1.2942530488007284E-6</v>
      </c>
      <c r="Q4444" s="6">
        <v>0</v>
      </c>
      <c r="R4444" s="6"/>
      <c r="S4444" s="6" t="s">
        <v>11</v>
      </c>
      <c r="T4444" s="75"/>
    </row>
    <row r="4445" spans="1:20" s="47" customFormat="1" ht="14" x14ac:dyDescent="0.15">
      <c r="A4445" s="8" t="s">
        <v>5234</v>
      </c>
      <c r="B4445" s="114" t="s">
        <v>416</v>
      </c>
      <c r="C4445" s="40" t="s">
        <v>65</v>
      </c>
      <c r="D4445" s="6" t="s">
        <v>461</v>
      </c>
      <c r="E4445" s="7" t="s">
        <v>462</v>
      </c>
      <c r="F4445" s="6" t="s">
        <v>5339</v>
      </c>
      <c r="G4445" s="6" t="s">
        <v>5224</v>
      </c>
      <c r="H4445" s="6" t="s">
        <v>38</v>
      </c>
      <c r="I4445" s="8" t="s">
        <v>39</v>
      </c>
      <c r="J4445" s="15" t="s">
        <v>7586</v>
      </c>
      <c r="K4445" s="7" t="s">
        <v>5340</v>
      </c>
      <c r="L4445" s="19">
        <v>7487913</v>
      </c>
      <c r="M4445" s="19">
        <f t="shared" si="210"/>
        <v>0</v>
      </c>
      <c r="N4445" s="11">
        <f>M4445*(1+VOTOS!$P$3%)^Q4445</f>
        <v>0</v>
      </c>
      <c r="O4445" s="54">
        <f t="shared" si="208"/>
        <v>7487913</v>
      </c>
      <c r="P4445" s="103">
        <f t="shared" si="209"/>
        <v>4.9830086635565586E-5</v>
      </c>
      <c r="Q4445" s="6">
        <v>0</v>
      </c>
      <c r="R4445" s="6"/>
      <c r="S4445" s="6" t="s">
        <v>93</v>
      </c>
      <c r="T4445" s="75"/>
    </row>
    <row r="4446" spans="1:20" s="47" customFormat="1" ht="14" x14ac:dyDescent="0.15">
      <c r="A4446" s="8" t="s">
        <v>5234</v>
      </c>
      <c r="B4446" s="114" t="s">
        <v>416</v>
      </c>
      <c r="C4446" s="40" t="s">
        <v>65</v>
      </c>
      <c r="D4446" s="6" t="s">
        <v>461</v>
      </c>
      <c r="E4446" s="7" t="s">
        <v>462</v>
      </c>
      <c r="F4446" s="6" t="s">
        <v>5339</v>
      </c>
      <c r="G4446" s="6" t="s">
        <v>5224</v>
      </c>
      <c r="H4446" s="6" t="s">
        <v>38</v>
      </c>
      <c r="I4446" s="8" t="s">
        <v>39</v>
      </c>
      <c r="J4446" s="15" t="s">
        <v>7586</v>
      </c>
      <c r="K4446" s="7" t="s">
        <v>4356</v>
      </c>
      <c r="L4446" s="19">
        <v>5142920.5</v>
      </c>
      <c r="M4446" s="19">
        <f t="shared" si="210"/>
        <v>0</v>
      </c>
      <c r="N4446" s="11">
        <f>M4446*(1+VOTOS!$P$3%)^Q4446</f>
        <v>0</v>
      </c>
      <c r="O4446" s="54">
        <f t="shared" si="208"/>
        <v>5142920.5</v>
      </c>
      <c r="P4446" s="103">
        <f t="shared" si="209"/>
        <v>3.4224779865207605E-5</v>
      </c>
      <c r="Q4446" s="6">
        <v>0</v>
      </c>
      <c r="R4446" s="6"/>
      <c r="S4446" s="6" t="s">
        <v>93</v>
      </c>
      <c r="T4446" s="75"/>
    </row>
    <row r="4447" spans="1:20" s="47" customFormat="1" ht="14" x14ac:dyDescent="0.15">
      <c r="A4447" s="8" t="s">
        <v>5234</v>
      </c>
      <c r="B4447" s="114" t="s">
        <v>416</v>
      </c>
      <c r="C4447" s="40" t="s">
        <v>65</v>
      </c>
      <c r="D4447" s="6" t="s">
        <v>461</v>
      </c>
      <c r="E4447" s="7" t="s">
        <v>462</v>
      </c>
      <c r="F4447" s="6" t="s">
        <v>5339</v>
      </c>
      <c r="G4447" s="6" t="s">
        <v>5224</v>
      </c>
      <c r="H4447" s="6" t="s">
        <v>38</v>
      </c>
      <c r="I4447" s="8" t="s">
        <v>39</v>
      </c>
      <c r="J4447" s="15" t="s">
        <v>7586</v>
      </c>
      <c r="K4447" s="7" t="s">
        <v>5341</v>
      </c>
      <c r="L4447" s="19">
        <v>5039744</v>
      </c>
      <c r="M4447" s="19">
        <f t="shared" si="210"/>
        <v>0</v>
      </c>
      <c r="N4447" s="11">
        <f>M4447*(1+VOTOS!$P$3%)^Q4447</f>
        <v>0</v>
      </c>
      <c r="O4447" s="54">
        <f t="shared" si="208"/>
        <v>5039744</v>
      </c>
      <c r="P4447" s="103">
        <f t="shared" si="209"/>
        <v>3.3538167462826005E-5</v>
      </c>
      <c r="Q4447" s="6">
        <v>0</v>
      </c>
      <c r="R4447" s="6"/>
      <c r="S4447" s="6" t="s">
        <v>93</v>
      </c>
      <c r="T4447" s="75"/>
    </row>
    <row r="4448" spans="1:20" s="47" customFormat="1" ht="14" x14ac:dyDescent="0.15">
      <c r="A4448" s="8" t="s">
        <v>5234</v>
      </c>
      <c r="B4448" s="114" t="s">
        <v>416</v>
      </c>
      <c r="C4448" s="40" t="s">
        <v>65</v>
      </c>
      <c r="D4448" s="6" t="s">
        <v>461</v>
      </c>
      <c r="E4448" s="7" t="s">
        <v>462</v>
      </c>
      <c r="F4448" s="6" t="s">
        <v>5339</v>
      </c>
      <c r="G4448" s="6" t="s">
        <v>5224</v>
      </c>
      <c r="H4448" s="6" t="s">
        <v>38</v>
      </c>
      <c r="I4448" s="8" t="s">
        <v>39</v>
      </c>
      <c r="J4448" s="15" t="s">
        <v>7586</v>
      </c>
      <c r="K4448" s="7" t="s">
        <v>5343</v>
      </c>
      <c r="L4448" s="19">
        <v>3607420.5</v>
      </c>
      <c r="M4448" s="19">
        <f t="shared" si="210"/>
        <v>0</v>
      </c>
      <c r="N4448" s="11">
        <f>M4448*(1+VOTOS!$P$3%)^Q4448</f>
        <v>0</v>
      </c>
      <c r="O4448" s="54">
        <f t="shared" si="208"/>
        <v>3607420.5</v>
      </c>
      <c r="P4448" s="103">
        <f t="shared" si="209"/>
        <v>2.4006432238985059E-5</v>
      </c>
      <c r="Q4448" s="6">
        <v>0</v>
      </c>
      <c r="R4448" s="6"/>
      <c r="S4448" s="6" t="s">
        <v>93</v>
      </c>
      <c r="T4448" s="75"/>
    </row>
    <row r="4449" spans="1:20" s="47" customFormat="1" ht="14" x14ac:dyDescent="0.15">
      <c r="A4449" s="8" t="s">
        <v>5234</v>
      </c>
      <c r="B4449" s="114" t="s">
        <v>416</v>
      </c>
      <c r="C4449" s="40" t="s">
        <v>65</v>
      </c>
      <c r="D4449" s="6" t="s">
        <v>461</v>
      </c>
      <c r="E4449" s="7" t="s">
        <v>462</v>
      </c>
      <c r="F4449" s="6" t="s">
        <v>5339</v>
      </c>
      <c r="G4449" s="6" t="s">
        <v>5224</v>
      </c>
      <c r="H4449" s="6" t="s">
        <v>38</v>
      </c>
      <c r="I4449" s="8" t="s">
        <v>39</v>
      </c>
      <c r="J4449" s="15" t="s">
        <v>7586</v>
      </c>
      <c r="K4449" s="7" t="s">
        <v>5342</v>
      </c>
      <c r="L4449" s="19">
        <v>2412277</v>
      </c>
      <c r="M4449" s="19">
        <f t="shared" si="210"/>
        <v>0</v>
      </c>
      <c r="N4449" s="11">
        <f>M4449*(1+VOTOS!$P$3%)^Q4449</f>
        <v>0</v>
      </c>
      <c r="O4449" s="54">
        <f t="shared" si="208"/>
        <v>2412277</v>
      </c>
      <c r="P4449" s="103">
        <f t="shared" si="209"/>
        <v>1.6053067376581731E-5</v>
      </c>
      <c r="Q4449" s="6">
        <v>0</v>
      </c>
      <c r="R4449" s="6"/>
      <c r="S4449" s="6" t="s">
        <v>93</v>
      </c>
      <c r="T4449" s="75"/>
    </row>
    <row r="4450" spans="1:20" s="47" customFormat="1" ht="14" x14ac:dyDescent="0.15">
      <c r="A4450" s="8" t="s">
        <v>415</v>
      </c>
      <c r="B4450" s="114" t="s">
        <v>416</v>
      </c>
      <c r="C4450" s="40" t="s">
        <v>65</v>
      </c>
      <c r="D4450" s="6" t="s">
        <v>1541</v>
      </c>
      <c r="E4450" s="7" t="s">
        <v>1542</v>
      </c>
      <c r="F4450" s="6" t="s">
        <v>3169</v>
      </c>
      <c r="G4450" s="6" t="s">
        <v>1703</v>
      </c>
      <c r="H4450" s="6" t="s">
        <v>38</v>
      </c>
      <c r="I4450" s="8" t="s">
        <v>39</v>
      </c>
      <c r="J4450" s="15" t="s">
        <v>7586</v>
      </c>
      <c r="K4450" s="7" t="s">
        <v>3170</v>
      </c>
      <c r="L4450" s="19">
        <v>339529</v>
      </c>
      <c r="M4450" s="19">
        <f t="shared" si="210"/>
        <v>339529</v>
      </c>
      <c r="N4450" s="11">
        <f>M4450*(1+VOTOS!$P$3%)^Q4450</f>
        <v>340595.57804395538</v>
      </c>
      <c r="O4450" s="54">
        <f t="shared" si="208"/>
        <v>340595.57804395538</v>
      </c>
      <c r="P4450" s="103">
        <f t="shared" si="209"/>
        <v>2.2665737651627142E-6</v>
      </c>
      <c r="Q4450" s="48">
        <v>26</v>
      </c>
      <c r="R4450" s="48"/>
      <c r="S4450" s="48" t="s">
        <v>11</v>
      </c>
      <c r="T4450" s="75"/>
    </row>
    <row r="4451" spans="1:20" s="47" customFormat="1" ht="14" x14ac:dyDescent="0.15">
      <c r="A4451" s="8" t="s">
        <v>415</v>
      </c>
      <c r="B4451" s="114" t="s">
        <v>416</v>
      </c>
      <c r="C4451" s="40" t="s">
        <v>65</v>
      </c>
      <c r="D4451" s="6" t="s">
        <v>1541</v>
      </c>
      <c r="E4451" s="7" t="s">
        <v>1542</v>
      </c>
      <c r="F4451" s="6" t="s">
        <v>3169</v>
      </c>
      <c r="G4451" s="6" t="s">
        <v>1703</v>
      </c>
      <c r="H4451" s="6" t="s">
        <v>38</v>
      </c>
      <c r="I4451" s="8" t="s">
        <v>39</v>
      </c>
      <c r="J4451" s="15" t="s">
        <v>7586</v>
      </c>
      <c r="K4451" s="7" t="s">
        <v>5012</v>
      </c>
      <c r="L4451" s="19">
        <v>857325</v>
      </c>
      <c r="M4451" s="19">
        <f t="shared" si="210"/>
        <v>0</v>
      </c>
      <c r="N4451" s="11">
        <f>M4451*(1+VOTOS!$P$3%)^Q4451</f>
        <v>0</v>
      </c>
      <c r="O4451" s="54">
        <f t="shared" si="208"/>
        <v>857325</v>
      </c>
      <c r="P4451" s="103">
        <f t="shared" si="209"/>
        <v>5.7052718193756081E-6</v>
      </c>
      <c r="Q4451" s="6">
        <v>0</v>
      </c>
      <c r="R4451" s="6"/>
      <c r="S4451" s="6" t="s">
        <v>11</v>
      </c>
      <c r="T4451" s="75"/>
    </row>
    <row r="4452" spans="1:20" s="47" customFormat="1" ht="14" x14ac:dyDescent="0.15">
      <c r="A4452" s="8" t="s">
        <v>415</v>
      </c>
      <c r="B4452" s="114" t="s">
        <v>416</v>
      </c>
      <c r="C4452" s="40" t="s">
        <v>65</v>
      </c>
      <c r="D4452" s="6" t="s">
        <v>1541</v>
      </c>
      <c r="E4452" s="7" t="s">
        <v>1542</v>
      </c>
      <c r="F4452" s="6" t="s">
        <v>3169</v>
      </c>
      <c r="G4452" s="6" t="s">
        <v>1703</v>
      </c>
      <c r="H4452" s="6" t="s">
        <v>38</v>
      </c>
      <c r="I4452" s="8" t="s">
        <v>39</v>
      </c>
      <c r="J4452" s="15" t="s">
        <v>7586</v>
      </c>
      <c r="K4452" s="7" t="s">
        <v>5013</v>
      </c>
      <c r="L4452" s="19">
        <v>350846</v>
      </c>
      <c r="M4452" s="19">
        <f t="shared" si="210"/>
        <v>0</v>
      </c>
      <c r="N4452" s="11">
        <f>M4452*(1+VOTOS!$P$3%)^Q4452</f>
        <v>0</v>
      </c>
      <c r="O4452" s="54">
        <f t="shared" si="208"/>
        <v>350846</v>
      </c>
      <c r="P4452" s="103">
        <f t="shared" si="209"/>
        <v>2.3347876204947418E-6</v>
      </c>
      <c r="Q4452" s="6">
        <v>0</v>
      </c>
      <c r="R4452" s="6"/>
      <c r="S4452" s="6" t="s">
        <v>11</v>
      </c>
      <c r="T4452" s="75"/>
    </row>
    <row r="4453" spans="1:20" s="47" customFormat="1" ht="14" x14ac:dyDescent="0.15">
      <c r="A4453" s="8" t="s">
        <v>415</v>
      </c>
      <c r="B4453" s="114" t="s">
        <v>416</v>
      </c>
      <c r="C4453" s="40" t="s">
        <v>65</v>
      </c>
      <c r="D4453" s="6" t="s">
        <v>1541</v>
      </c>
      <c r="E4453" s="7" t="s">
        <v>1542</v>
      </c>
      <c r="F4453" s="6" t="s">
        <v>3169</v>
      </c>
      <c r="G4453" s="6" t="s">
        <v>1703</v>
      </c>
      <c r="H4453" s="6" t="s">
        <v>38</v>
      </c>
      <c r="I4453" s="8" t="s">
        <v>39</v>
      </c>
      <c r="J4453" s="15" t="s">
        <v>7586</v>
      </c>
      <c r="K4453" s="7" t="s">
        <v>4958</v>
      </c>
      <c r="L4453" s="19">
        <v>67906</v>
      </c>
      <c r="M4453" s="19">
        <f t="shared" si="210"/>
        <v>0</v>
      </c>
      <c r="N4453" s="11">
        <f>M4453*(1+VOTOS!$P$3%)^Q4453</f>
        <v>0</v>
      </c>
      <c r="O4453" s="54">
        <f t="shared" si="208"/>
        <v>67906</v>
      </c>
      <c r="P4453" s="103">
        <f t="shared" si="209"/>
        <v>4.5189652484940952E-7</v>
      </c>
      <c r="Q4453" s="6">
        <v>0</v>
      </c>
      <c r="R4453" s="6"/>
      <c r="S4453" s="6" t="s">
        <v>11</v>
      </c>
      <c r="T4453" s="75"/>
    </row>
    <row r="4454" spans="1:20" s="47" customFormat="1" ht="14" x14ac:dyDescent="0.15">
      <c r="A4454" s="8" t="s">
        <v>415</v>
      </c>
      <c r="B4454" s="114" t="s">
        <v>416</v>
      </c>
      <c r="C4454" s="40" t="s">
        <v>65</v>
      </c>
      <c r="D4454" s="6" t="s">
        <v>1601</v>
      </c>
      <c r="E4454" s="7" t="s">
        <v>1602</v>
      </c>
      <c r="F4454" s="6" t="s">
        <v>3171</v>
      </c>
      <c r="G4454" s="6" t="s">
        <v>3172</v>
      </c>
      <c r="H4454" s="6" t="s">
        <v>38</v>
      </c>
      <c r="I4454" s="8" t="s">
        <v>39</v>
      </c>
      <c r="J4454" s="15" t="s">
        <v>7586</v>
      </c>
      <c r="K4454" s="7" t="s">
        <v>3174</v>
      </c>
      <c r="L4454" s="19">
        <v>776160</v>
      </c>
      <c r="M4454" s="19">
        <f t="shared" si="210"/>
        <v>776160</v>
      </c>
      <c r="N4454" s="11">
        <f>M4454*(1+VOTOS!$P$3%)^Q4454</f>
        <v>792432.496159203</v>
      </c>
      <c r="O4454" s="54">
        <f t="shared" si="208"/>
        <v>792432.496159203</v>
      </c>
      <c r="P4454" s="103">
        <f t="shared" si="209"/>
        <v>5.2734293168804952E-6</v>
      </c>
      <c r="Q4454" s="6">
        <v>172</v>
      </c>
      <c r="R4454" s="6"/>
      <c r="S4454" s="6" t="s">
        <v>11</v>
      </c>
      <c r="T4454" s="75"/>
    </row>
    <row r="4455" spans="1:20" s="47" customFormat="1" ht="14" x14ac:dyDescent="0.15">
      <c r="A4455" s="8" t="s">
        <v>415</v>
      </c>
      <c r="B4455" s="114" t="s">
        <v>416</v>
      </c>
      <c r="C4455" s="40" t="s">
        <v>65</v>
      </c>
      <c r="D4455" s="6" t="s">
        <v>1601</v>
      </c>
      <c r="E4455" s="7" t="s">
        <v>1602</v>
      </c>
      <c r="F4455" s="6" t="s">
        <v>3171</v>
      </c>
      <c r="G4455" s="6" t="s">
        <v>3172</v>
      </c>
      <c r="H4455" s="6" t="s">
        <v>38</v>
      </c>
      <c r="I4455" s="8" t="s">
        <v>39</v>
      </c>
      <c r="J4455" s="15" t="s">
        <v>7586</v>
      </c>
      <c r="K4455" s="7" t="s">
        <v>3173</v>
      </c>
      <c r="L4455" s="19">
        <v>179440</v>
      </c>
      <c r="M4455" s="19">
        <f t="shared" si="210"/>
        <v>179440</v>
      </c>
      <c r="N4455" s="11">
        <f>M4455*(1+VOTOS!$P$3%)^Q4455</f>
        <v>183268.34123659137</v>
      </c>
      <c r="O4455" s="54">
        <f t="shared" si="208"/>
        <v>183268.34123659137</v>
      </c>
      <c r="P4455" s="103">
        <f t="shared" si="209"/>
        <v>1.2196024875523722E-6</v>
      </c>
      <c r="Q4455" s="48">
        <v>175</v>
      </c>
      <c r="R4455" s="48"/>
      <c r="S4455" s="48" t="s">
        <v>11</v>
      </c>
      <c r="T4455" s="75"/>
    </row>
    <row r="4456" spans="1:20" s="47" customFormat="1" ht="14" x14ac:dyDescent="0.15">
      <c r="A4456" s="14" t="s">
        <v>5234</v>
      </c>
      <c r="B4456" s="115" t="s">
        <v>416</v>
      </c>
      <c r="C4456" s="40" t="s">
        <v>65</v>
      </c>
      <c r="D4456" s="12" t="s">
        <v>246</v>
      </c>
      <c r="E4456" s="51" t="s">
        <v>247</v>
      </c>
      <c r="F4456" s="14" t="s">
        <v>6082</v>
      </c>
      <c r="G4456" s="14" t="s">
        <v>37</v>
      </c>
      <c r="H4456" s="14" t="s">
        <v>38</v>
      </c>
      <c r="I4456" s="14" t="s">
        <v>39</v>
      </c>
      <c r="J4456" s="15" t="s">
        <v>7586</v>
      </c>
      <c r="K4456" s="52" t="s">
        <v>4013</v>
      </c>
      <c r="L4456" s="109">
        <v>13433205</v>
      </c>
      <c r="M4456" s="19">
        <f t="shared" si="210"/>
        <v>13433205</v>
      </c>
      <c r="N4456" s="11">
        <f>M4456*(1+VOTOS!$P$3%)^Q4456</f>
        <v>13640589.13366933</v>
      </c>
      <c r="O4456" s="54">
        <f t="shared" si="208"/>
        <v>13640589.13366933</v>
      </c>
      <c r="P4456" s="103">
        <f t="shared" si="209"/>
        <v>9.0774523994989958E-5</v>
      </c>
      <c r="Q4456" s="6">
        <v>127</v>
      </c>
      <c r="R4456" s="6"/>
      <c r="S4456" s="6" t="s">
        <v>7</v>
      </c>
      <c r="T4456" s="75"/>
    </row>
    <row r="4457" spans="1:20" s="47" customFormat="1" ht="14" x14ac:dyDescent="0.15">
      <c r="A4457" s="14" t="s">
        <v>5234</v>
      </c>
      <c r="B4457" s="115" t="s">
        <v>416</v>
      </c>
      <c r="C4457" s="40" t="s">
        <v>65</v>
      </c>
      <c r="D4457" s="12" t="s">
        <v>246</v>
      </c>
      <c r="E4457" s="51" t="s">
        <v>247</v>
      </c>
      <c r="F4457" s="14" t="s">
        <v>6082</v>
      </c>
      <c r="G4457" s="14" t="s">
        <v>37</v>
      </c>
      <c r="H4457" s="14" t="s">
        <v>38</v>
      </c>
      <c r="I4457" s="14" t="s">
        <v>39</v>
      </c>
      <c r="J4457" s="15" t="s">
        <v>7586</v>
      </c>
      <c r="K4457" s="52" t="s">
        <v>5979</v>
      </c>
      <c r="L4457" s="109">
        <v>8419130</v>
      </c>
      <c r="M4457" s="19">
        <f t="shared" si="210"/>
        <v>8419130</v>
      </c>
      <c r="N4457" s="11">
        <f>M4457*(1+VOTOS!$P$3%)^Q4457</f>
        <v>8471085.9375455622</v>
      </c>
      <c r="O4457" s="54">
        <f t="shared" si="208"/>
        <v>8471085.9375455622</v>
      </c>
      <c r="P4457" s="103">
        <f t="shared" si="209"/>
        <v>5.6372843296285187E-5</v>
      </c>
      <c r="Q4457" s="6">
        <v>51</v>
      </c>
      <c r="R4457" s="6"/>
      <c r="S4457" s="6" t="s">
        <v>7</v>
      </c>
      <c r="T4457" s="75"/>
    </row>
    <row r="4458" spans="1:20" s="47" customFormat="1" ht="14" x14ac:dyDescent="0.15">
      <c r="A4458" s="14" t="s">
        <v>5234</v>
      </c>
      <c r="B4458" s="115" t="s">
        <v>416</v>
      </c>
      <c r="C4458" s="40" t="s">
        <v>65</v>
      </c>
      <c r="D4458" s="12" t="s">
        <v>246</v>
      </c>
      <c r="E4458" s="51" t="s">
        <v>247</v>
      </c>
      <c r="F4458" s="14" t="s">
        <v>6082</v>
      </c>
      <c r="G4458" s="14" t="s">
        <v>37</v>
      </c>
      <c r="H4458" s="14" t="s">
        <v>38</v>
      </c>
      <c r="I4458" s="14" t="s">
        <v>39</v>
      </c>
      <c r="J4458" s="15" t="s">
        <v>7586</v>
      </c>
      <c r="K4458" s="52" t="s">
        <v>3017</v>
      </c>
      <c r="L4458" s="109">
        <v>8301105</v>
      </c>
      <c r="M4458" s="19">
        <f t="shared" si="210"/>
        <v>8301105</v>
      </c>
      <c r="N4458" s="11">
        <f>M4458*(1+VOTOS!$P$3%)^Q4458</f>
        <v>8422144.047558615</v>
      </c>
      <c r="O4458" s="54">
        <f t="shared" si="208"/>
        <v>8422144.047558615</v>
      </c>
      <c r="P4458" s="103">
        <f t="shared" si="209"/>
        <v>5.604714792320087E-5</v>
      </c>
      <c r="Q4458" s="6">
        <v>120</v>
      </c>
      <c r="R4458" s="6"/>
      <c r="S4458" s="6" t="s">
        <v>7</v>
      </c>
      <c r="T4458" s="75"/>
    </row>
    <row r="4459" spans="1:20" s="47" customFormat="1" ht="14" x14ac:dyDescent="0.15">
      <c r="A4459" s="14" t="s">
        <v>5234</v>
      </c>
      <c r="B4459" s="115" t="s">
        <v>416</v>
      </c>
      <c r="C4459" s="40" t="s">
        <v>65</v>
      </c>
      <c r="D4459" s="12" t="s">
        <v>246</v>
      </c>
      <c r="E4459" s="51" t="s">
        <v>247</v>
      </c>
      <c r="F4459" s="14" t="s">
        <v>6082</v>
      </c>
      <c r="G4459" s="14" t="s">
        <v>37</v>
      </c>
      <c r="H4459" s="14" t="s">
        <v>38</v>
      </c>
      <c r="I4459" s="14" t="s">
        <v>39</v>
      </c>
      <c r="J4459" s="15" t="s">
        <v>7586</v>
      </c>
      <c r="K4459" s="52" t="s">
        <v>4334</v>
      </c>
      <c r="L4459" s="109">
        <v>5524947.5</v>
      </c>
      <c r="M4459" s="19">
        <f t="shared" si="210"/>
        <v>5524947.5</v>
      </c>
      <c r="N4459" s="11">
        <f>M4459*(1+VOTOS!$P$3%)^Q4459</f>
        <v>5638739.1722754641</v>
      </c>
      <c r="O4459" s="54">
        <f t="shared" si="208"/>
        <v>5638739.1722754641</v>
      </c>
      <c r="P4459" s="103">
        <f t="shared" si="209"/>
        <v>3.7524322393949253E-5</v>
      </c>
      <c r="Q4459" s="6">
        <v>169</v>
      </c>
      <c r="R4459" s="6"/>
      <c r="S4459" s="6" t="s">
        <v>7</v>
      </c>
      <c r="T4459" s="75"/>
    </row>
    <row r="4460" spans="1:20" s="47" customFormat="1" ht="14" x14ac:dyDescent="0.15">
      <c r="A4460" s="14" t="s">
        <v>5234</v>
      </c>
      <c r="B4460" s="115" t="s">
        <v>416</v>
      </c>
      <c r="C4460" s="40" t="s">
        <v>65</v>
      </c>
      <c r="D4460" s="12" t="s">
        <v>246</v>
      </c>
      <c r="E4460" s="51" t="s">
        <v>247</v>
      </c>
      <c r="F4460" s="14" t="s">
        <v>6082</v>
      </c>
      <c r="G4460" s="14" t="s">
        <v>37</v>
      </c>
      <c r="H4460" s="14" t="s">
        <v>38</v>
      </c>
      <c r="I4460" s="14" t="s">
        <v>39</v>
      </c>
      <c r="J4460" s="15" t="s">
        <v>7586</v>
      </c>
      <c r="K4460" s="52" t="s">
        <v>5346</v>
      </c>
      <c r="L4460" s="109">
        <v>5332230</v>
      </c>
      <c r="M4460" s="19">
        <f t="shared" si="210"/>
        <v>5332230</v>
      </c>
      <c r="N4460" s="11">
        <f>M4460*(1+VOTOS!$P$3%)^Q4460</f>
        <v>5369668.4816020802</v>
      </c>
      <c r="O4460" s="54">
        <f t="shared" si="208"/>
        <v>5369668.4816020802</v>
      </c>
      <c r="P4460" s="103">
        <f t="shared" si="209"/>
        <v>3.5733727894875056E-5</v>
      </c>
      <c r="Q4460" s="6">
        <v>58</v>
      </c>
      <c r="R4460" s="6"/>
      <c r="S4460" s="6" t="s">
        <v>7</v>
      </c>
      <c r="T4460" s="75"/>
    </row>
    <row r="4461" spans="1:20" s="47" customFormat="1" ht="14" x14ac:dyDescent="0.15">
      <c r="A4461" s="14" t="s">
        <v>5234</v>
      </c>
      <c r="B4461" s="115" t="s">
        <v>416</v>
      </c>
      <c r="C4461" s="40" t="s">
        <v>65</v>
      </c>
      <c r="D4461" s="12" t="s">
        <v>246</v>
      </c>
      <c r="E4461" s="51" t="s">
        <v>247</v>
      </c>
      <c r="F4461" s="14" t="s">
        <v>6082</v>
      </c>
      <c r="G4461" s="14" t="s">
        <v>37</v>
      </c>
      <c r="H4461" s="14" t="s">
        <v>38</v>
      </c>
      <c r="I4461" s="14" t="s">
        <v>39</v>
      </c>
      <c r="J4461" s="15" t="s">
        <v>7586</v>
      </c>
      <c r="K4461" s="52" t="s">
        <v>6085</v>
      </c>
      <c r="L4461" s="109">
        <v>4670831.5</v>
      </c>
      <c r="M4461" s="19">
        <f t="shared" si="210"/>
        <v>4670831.5</v>
      </c>
      <c r="N4461" s="11">
        <f>M4461*(1+VOTOS!$P$3%)^Q4461</f>
        <v>4738937.2517121853</v>
      </c>
      <c r="O4461" s="54">
        <f t="shared" si="208"/>
        <v>4738937.2517121853</v>
      </c>
      <c r="P4461" s="103">
        <f t="shared" si="209"/>
        <v>3.1536377868349604E-5</v>
      </c>
      <c r="Q4461" s="6">
        <v>120</v>
      </c>
      <c r="R4461" s="6"/>
      <c r="S4461" s="6" t="s">
        <v>7</v>
      </c>
      <c r="T4461" s="75"/>
    </row>
    <row r="4462" spans="1:20" s="47" customFormat="1" ht="14" x14ac:dyDescent="0.15">
      <c r="A4462" s="14" t="s">
        <v>5234</v>
      </c>
      <c r="B4462" s="115" t="s">
        <v>416</v>
      </c>
      <c r="C4462" s="40" t="s">
        <v>65</v>
      </c>
      <c r="D4462" s="12" t="s">
        <v>246</v>
      </c>
      <c r="E4462" s="51" t="s">
        <v>247</v>
      </c>
      <c r="F4462" s="14" t="s">
        <v>6082</v>
      </c>
      <c r="G4462" s="14" t="s">
        <v>37</v>
      </c>
      <c r="H4462" s="14" t="s">
        <v>38</v>
      </c>
      <c r="I4462" s="14" t="s">
        <v>39</v>
      </c>
      <c r="J4462" s="15" t="s">
        <v>7586</v>
      </c>
      <c r="K4462" s="52" t="s">
        <v>6084</v>
      </c>
      <c r="L4462" s="109">
        <v>4333292</v>
      </c>
      <c r="M4462" s="19">
        <f t="shared" si="210"/>
        <v>4333292</v>
      </c>
      <c r="N4462" s="11">
        <f>M4462*(1+VOTOS!$P$3%)^Q4462</f>
        <v>4396476.0624198066</v>
      </c>
      <c r="O4462" s="54">
        <f t="shared" si="208"/>
        <v>4396476.0624198066</v>
      </c>
      <c r="P4462" s="103">
        <f t="shared" si="209"/>
        <v>2.9257388952244667E-5</v>
      </c>
      <c r="Q4462" s="6">
        <v>120</v>
      </c>
      <c r="R4462" s="6"/>
      <c r="S4462" s="6" t="s">
        <v>7</v>
      </c>
      <c r="T4462" s="75"/>
    </row>
    <row r="4463" spans="1:20" s="47" customFormat="1" ht="14" x14ac:dyDescent="0.15">
      <c r="A4463" s="14" t="s">
        <v>5234</v>
      </c>
      <c r="B4463" s="115" t="s">
        <v>416</v>
      </c>
      <c r="C4463" s="40" t="s">
        <v>65</v>
      </c>
      <c r="D4463" s="12" t="s">
        <v>246</v>
      </c>
      <c r="E4463" s="51" t="s">
        <v>247</v>
      </c>
      <c r="F4463" s="14" t="s">
        <v>6082</v>
      </c>
      <c r="G4463" s="14" t="s">
        <v>37</v>
      </c>
      <c r="H4463" s="14" t="s">
        <v>38</v>
      </c>
      <c r="I4463" s="14" t="s">
        <v>39</v>
      </c>
      <c r="J4463" s="15" t="s">
        <v>7586</v>
      </c>
      <c r="K4463" s="52" t="s">
        <v>4229</v>
      </c>
      <c r="L4463" s="109">
        <v>4163666.5</v>
      </c>
      <c r="M4463" s="19">
        <f t="shared" si="210"/>
        <v>0</v>
      </c>
      <c r="N4463" s="11">
        <f>M4463*(1+VOTOS!$P$3%)^Q4463</f>
        <v>0</v>
      </c>
      <c r="O4463" s="54">
        <f t="shared" si="208"/>
        <v>4163666.5</v>
      </c>
      <c r="P4463" s="103">
        <f t="shared" si="209"/>
        <v>2.7708102700525787E-5</v>
      </c>
      <c r="Q4463" s="6">
        <v>0</v>
      </c>
      <c r="R4463" s="6"/>
      <c r="S4463" s="6" t="s">
        <v>7</v>
      </c>
      <c r="T4463" s="75"/>
    </row>
    <row r="4464" spans="1:20" s="47" customFormat="1" ht="14" x14ac:dyDescent="0.15">
      <c r="A4464" s="14" t="s">
        <v>5234</v>
      </c>
      <c r="B4464" s="115" t="s">
        <v>416</v>
      </c>
      <c r="C4464" s="40" t="s">
        <v>65</v>
      </c>
      <c r="D4464" s="12" t="s">
        <v>246</v>
      </c>
      <c r="E4464" s="51" t="s">
        <v>247</v>
      </c>
      <c r="F4464" s="14" t="s">
        <v>6082</v>
      </c>
      <c r="G4464" s="14" t="s">
        <v>37</v>
      </c>
      <c r="H4464" s="14" t="s">
        <v>38</v>
      </c>
      <c r="I4464" s="14" t="s">
        <v>39</v>
      </c>
      <c r="J4464" s="15" t="s">
        <v>7586</v>
      </c>
      <c r="K4464" s="52" t="s">
        <v>4335</v>
      </c>
      <c r="L4464" s="109">
        <v>2909007.5</v>
      </c>
      <c r="M4464" s="19">
        <f t="shared" si="210"/>
        <v>2909007.5</v>
      </c>
      <c r="N4464" s="11">
        <f>M4464*(1+VOTOS!$P$3%)^Q4464</f>
        <v>2968921.3413689663</v>
      </c>
      <c r="O4464" s="54">
        <f t="shared" si="208"/>
        <v>2968921.3413689663</v>
      </c>
      <c r="P4464" s="103">
        <f t="shared" si="209"/>
        <v>1.9757388694900059E-5</v>
      </c>
      <c r="Q4464" s="6">
        <v>169</v>
      </c>
      <c r="R4464" s="6"/>
      <c r="S4464" s="6" t="s">
        <v>7</v>
      </c>
    </row>
    <row r="4465" spans="1:20" s="47" customFormat="1" ht="14" x14ac:dyDescent="0.15">
      <c r="A4465" s="14" t="s">
        <v>5234</v>
      </c>
      <c r="B4465" s="115" t="s">
        <v>416</v>
      </c>
      <c r="C4465" s="40" t="s">
        <v>65</v>
      </c>
      <c r="D4465" s="12" t="s">
        <v>246</v>
      </c>
      <c r="E4465" s="51" t="s">
        <v>247</v>
      </c>
      <c r="F4465" s="14" t="s">
        <v>6082</v>
      </c>
      <c r="G4465" s="14" t="s">
        <v>37</v>
      </c>
      <c r="H4465" s="14" t="s">
        <v>38</v>
      </c>
      <c r="I4465" s="14" t="s">
        <v>39</v>
      </c>
      <c r="J4465" s="15" t="s">
        <v>7586</v>
      </c>
      <c r="K4465" s="52" t="s">
        <v>3160</v>
      </c>
      <c r="L4465" s="109">
        <v>2458858</v>
      </c>
      <c r="M4465" s="19">
        <f t="shared" si="210"/>
        <v>2458858</v>
      </c>
      <c r="N4465" s="11">
        <f>M4465*(1+VOTOS!$P$3%)^Q4465</f>
        <v>2477317.1374276015</v>
      </c>
      <c r="O4465" s="54">
        <f t="shared" si="208"/>
        <v>2477317.1374276015</v>
      </c>
      <c r="P4465" s="103">
        <f t="shared" si="209"/>
        <v>1.6485892341669664E-5</v>
      </c>
      <c r="Q4465" s="6">
        <v>62</v>
      </c>
      <c r="R4465" s="6"/>
      <c r="S4465" s="6" t="s">
        <v>7</v>
      </c>
      <c r="T4465" s="75"/>
    </row>
    <row r="4466" spans="1:20" s="47" customFormat="1" ht="14" x14ac:dyDescent="0.15">
      <c r="A4466" s="14" t="s">
        <v>5234</v>
      </c>
      <c r="B4466" s="115" t="s">
        <v>416</v>
      </c>
      <c r="C4466" s="40" t="s">
        <v>65</v>
      </c>
      <c r="D4466" s="12" t="s">
        <v>246</v>
      </c>
      <c r="E4466" s="51" t="s">
        <v>247</v>
      </c>
      <c r="F4466" s="14" t="s">
        <v>6082</v>
      </c>
      <c r="G4466" s="14" t="s">
        <v>37</v>
      </c>
      <c r="H4466" s="14" t="s">
        <v>38</v>
      </c>
      <c r="I4466" s="14" t="s">
        <v>39</v>
      </c>
      <c r="J4466" s="15" t="s">
        <v>7586</v>
      </c>
      <c r="K4466" s="52" t="s">
        <v>3985</v>
      </c>
      <c r="L4466" s="109">
        <v>1624984.5</v>
      </c>
      <c r="M4466" s="19">
        <f t="shared" si="210"/>
        <v>1624984.5</v>
      </c>
      <c r="N4466" s="11">
        <f>M4466*(1+VOTOS!$P$3%)^Q4466</f>
        <v>1658452.6376930203</v>
      </c>
      <c r="O4466" s="54">
        <f t="shared" si="208"/>
        <v>1658452.6376930203</v>
      </c>
      <c r="P4466" s="103">
        <f t="shared" si="209"/>
        <v>1.1036565010467599E-5</v>
      </c>
      <c r="Q4466" s="6">
        <v>169</v>
      </c>
      <c r="R4466" s="6"/>
      <c r="S4466" s="6" t="s">
        <v>7</v>
      </c>
      <c r="T4466" s="75"/>
    </row>
    <row r="4467" spans="1:20" s="47" customFormat="1" ht="14" x14ac:dyDescent="0.15">
      <c r="A4467" s="14" t="s">
        <v>5234</v>
      </c>
      <c r="B4467" s="115" t="s">
        <v>416</v>
      </c>
      <c r="C4467" s="40" t="s">
        <v>65</v>
      </c>
      <c r="D4467" s="12" t="s">
        <v>246</v>
      </c>
      <c r="E4467" s="51" t="s">
        <v>247</v>
      </c>
      <c r="F4467" s="14" t="s">
        <v>6082</v>
      </c>
      <c r="G4467" s="14" t="s">
        <v>37</v>
      </c>
      <c r="H4467" s="14" t="s">
        <v>38</v>
      </c>
      <c r="I4467" s="14" t="s">
        <v>39</v>
      </c>
      <c r="J4467" s="15" t="s">
        <v>7586</v>
      </c>
      <c r="K4467" s="52" t="s">
        <v>6083</v>
      </c>
      <c r="L4467" s="109">
        <v>1137489</v>
      </c>
      <c r="M4467" s="19">
        <f t="shared" si="210"/>
        <v>1137489</v>
      </c>
      <c r="N4467" s="11">
        <f>M4467*(1+VOTOS!$P$3%)^Q4467</f>
        <v>1154074.8141980378</v>
      </c>
      <c r="O4467" s="54">
        <f t="shared" si="208"/>
        <v>1154074.8141980378</v>
      </c>
      <c r="P4467" s="103">
        <f t="shared" si="209"/>
        <v>7.6800635871987941E-6</v>
      </c>
      <c r="Q4467" s="6">
        <v>120</v>
      </c>
      <c r="R4467" s="6"/>
      <c r="S4467" s="6" t="s">
        <v>7</v>
      </c>
      <c r="T4467" s="75"/>
    </row>
    <row r="4468" spans="1:20" s="47" customFormat="1" ht="14" x14ac:dyDescent="0.15">
      <c r="A4468" s="14" t="s">
        <v>5234</v>
      </c>
      <c r="B4468" s="115" t="s">
        <v>416</v>
      </c>
      <c r="C4468" s="40" t="s">
        <v>65</v>
      </c>
      <c r="D4468" s="12" t="s">
        <v>246</v>
      </c>
      <c r="E4468" s="51" t="s">
        <v>247</v>
      </c>
      <c r="F4468" s="14" t="s">
        <v>6082</v>
      </c>
      <c r="G4468" s="14" t="s">
        <v>37</v>
      </c>
      <c r="H4468" s="14" t="s">
        <v>38</v>
      </c>
      <c r="I4468" s="14" t="s">
        <v>39</v>
      </c>
      <c r="J4468" s="15" t="s">
        <v>7586</v>
      </c>
      <c r="K4468" s="52" t="s">
        <v>3302</v>
      </c>
      <c r="L4468" s="109">
        <v>852449</v>
      </c>
      <c r="M4468" s="19">
        <f t="shared" si="210"/>
        <v>0</v>
      </c>
      <c r="N4468" s="11">
        <f>M4468*(1+VOTOS!$P$3%)^Q4468</f>
        <v>0</v>
      </c>
      <c r="O4468" s="54">
        <f t="shared" si="208"/>
        <v>852449</v>
      </c>
      <c r="P4468" s="103">
        <f t="shared" si="209"/>
        <v>5.6728233250574957E-6</v>
      </c>
      <c r="Q4468" s="6">
        <v>0</v>
      </c>
      <c r="R4468" s="6"/>
      <c r="S4468" s="6" t="s">
        <v>7</v>
      </c>
      <c r="T4468" s="75"/>
    </row>
    <row r="4469" spans="1:20" s="47" customFormat="1" ht="14" x14ac:dyDescent="0.15">
      <c r="A4469" s="14" t="s">
        <v>5234</v>
      </c>
      <c r="B4469" s="115" t="s">
        <v>416</v>
      </c>
      <c r="C4469" s="40" t="s">
        <v>65</v>
      </c>
      <c r="D4469" s="12" t="s">
        <v>246</v>
      </c>
      <c r="E4469" s="51" t="s">
        <v>247</v>
      </c>
      <c r="F4469" s="14" t="s">
        <v>6082</v>
      </c>
      <c r="G4469" s="14" t="s">
        <v>37</v>
      </c>
      <c r="H4469" s="14" t="s">
        <v>38</v>
      </c>
      <c r="I4469" s="14" t="s">
        <v>39</v>
      </c>
      <c r="J4469" s="15" t="s">
        <v>7586</v>
      </c>
      <c r="K4469" s="52" t="s">
        <v>6086</v>
      </c>
      <c r="L4469" s="109">
        <v>819619.5</v>
      </c>
      <c r="M4469" s="19">
        <f t="shared" si="210"/>
        <v>819619.5</v>
      </c>
      <c r="N4469" s="11">
        <f>M4469*(1+VOTOS!$P$3%)^Q4469</f>
        <v>825772.54706040036</v>
      </c>
      <c r="O4469" s="54">
        <f t="shared" si="208"/>
        <v>825772.54706040036</v>
      </c>
      <c r="P4469" s="103">
        <f t="shared" si="209"/>
        <v>5.4952985646723477E-6</v>
      </c>
      <c r="Q4469" s="6">
        <v>62</v>
      </c>
      <c r="R4469" s="6"/>
      <c r="S4469" s="6" t="s">
        <v>7</v>
      </c>
      <c r="T4469" s="75"/>
    </row>
    <row r="4470" spans="1:20" s="47" customFormat="1" ht="14" x14ac:dyDescent="0.15">
      <c r="A4470" s="14" t="s">
        <v>5234</v>
      </c>
      <c r="B4470" s="115" t="s">
        <v>416</v>
      </c>
      <c r="C4470" s="40" t="s">
        <v>65</v>
      </c>
      <c r="D4470" s="12" t="s">
        <v>246</v>
      </c>
      <c r="E4470" s="51" t="s">
        <v>247</v>
      </c>
      <c r="F4470" s="14" t="s">
        <v>6082</v>
      </c>
      <c r="G4470" s="14" t="s">
        <v>37</v>
      </c>
      <c r="H4470" s="14" t="s">
        <v>38</v>
      </c>
      <c r="I4470" s="14" t="s">
        <v>39</v>
      </c>
      <c r="J4470" s="15" t="s">
        <v>7586</v>
      </c>
      <c r="K4470" s="52" t="s">
        <v>3018</v>
      </c>
      <c r="L4470" s="109">
        <v>270830.5</v>
      </c>
      <c r="M4470" s="19">
        <f t="shared" si="210"/>
        <v>270830.5</v>
      </c>
      <c r="N4470" s="11">
        <f>M4470*(1+VOTOS!$P$3%)^Q4470</f>
        <v>274779.50025596877</v>
      </c>
      <c r="O4470" s="54">
        <f t="shared" si="208"/>
        <v>274779.50025596877</v>
      </c>
      <c r="P4470" s="103">
        <f t="shared" si="209"/>
        <v>1.8285851215729056E-6</v>
      </c>
      <c r="Q4470" s="6">
        <v>120</v>
      </c>
      <c r="R4470" s="6"/>
      <c r="S4470" s="6" t="s">
        <v>7</v>
      </c>
      <c r="T4470" s="75"/>
    </row>
    <row r="4471" spans="1:20" s="47" customFormat="1" ht="14" x14ac:dyDescent="0.15">
      <c r="A4471" s="8" t="s">
        <v>415</v>
      </c>
      <c r="B4471" s="114" t="s">
        <v>416</v>
      </c>
      <c r="C4471" s="40" t="s">
        <v>65</v>
      </c>
      <c r="D4471" s="6" t="s">
        <v>699</v>
      </c>
      <c r="E4471" s="7" t="s">
        <v>700</v>
      </c>
      <c r="F4471" s="6" t="s">
        <v>3175</v>
      </c>
      <c r="G4471" s="6" t="s">
        <v>92</v>
      </c>
      <c r="H4471" s="6" t="s">
        <v>38</v>
      </c>
      <c r="I4471" s="8" t="s">
        <v>39</v>
      </c>
      <c r="J4471" s="15" t="s">
        <v>7586</v>
      </c>
      <c r="K4471" s="7" t="s">
        <v>3176</v>
      </c>
      <c r="L4471" s="19">
        <v>11802500</v>
      </c>
      <c r="M4471" s="19">
        <f t="shared" si="210"/>
        <v>11802500</v>
      </c>
      <c r="N4471" s="11">
        <f>M4471*(1+VOTOS!$P$3%)^Q4471</f>
        <v>12010760.530724658</v>
      </c>
      <c r="O4471" s="54">
        <f t="shared" si="208"/>
        <v>12010760.530724658</v>
      </c>
      <c r="P4471" s="103">
        <f t="shared" si="209"/>
        <v>7.9928444388315057E-5</v>
      </c>
      <c r="Q4471" s="6">
        <v>145</v>
      </c>
      <c r="R4471" s="6"/>
      <c r="S4471" s="6" t="s">
        <v>11</v>
      </c>
    </row>
    <row r="4472" spans="1:20" s="47" customFormat="1" ht="14" x14ac:dyDescent="0.15">
      <c r="A4472" s="14" t="s">
        <v>5234</v>
      </c>
      <c r="B4472" s="115" t="s">
        <v>416</v>
      </c>
      <c r="C4472" s="40" t="s">
        <v>65</v>
      </c>
      <c r="D4472" s="12" t="s">
        <v>858</v>
      </c>
      <c r="E4472" s="51" t="s">
        <v>859</v>
      </c>
      <c r="F4472" s="14" t="s">
        <v>5966</v>
      </c>
      <c r="G4472" s="14" t="s">
        <v>37</v>
      </c>
      <c r="H4472" s="14" t="s">
        <v>38</v>
      </c>
      <c r="I4472" s="14" t="s">
        <v>39</v>
      </c>
      <c r="J4472" s="15" t="s">
        <v>7586</v>
      </c>
      <c r="K4472" s="52" t="s">
        <v>2054</v>
      </c>
      <c r="L4472" s="109">
        <v>2225989</v>
      </c>
      <c r="M4472" s="19">
        <f t="shared" si="210"/>
        <v>2225989</v>
      </c>
      <c r="N4472" s="11">
        <f>M4472*(1+VOTOS!$P$3%)^Q4472</f>
        <v>2261717.9640043518</v>
      </c>
      <c r="O4472" s="54">
        <f t="shared" si="208"/>
        <v>2261717.9640043518</v>
      </c>
      <c r="P4472" s="103">
        <f t="shared" si="209"/>
        <v>1.5051136690764417E-5</v>
      </c>
      <c r="Q4472" s="6">
        <v>132</v>
      </c>
      <c r="R4472" s="6"/>
      <c r="S4472" s="6" t="s">
        <v>7</v>
      </c>
      <c r="T4472" s="75"/>
    </row>
    <row r="4473" spans="1:20" s="47" customFormat="1" ht="14" x14ac:dyDescent="0.15">
      <c r="A4473" s="14" t="s">
        <v>5234</v>
      </c>
      <c r="B4473" s="115" t="s">
        <v>416</v>
      </c>
      <c r="C4473" s="40" t="s">
        <v>65</v>
      </c>
      <c r="D4473" s="12" t="s">
        <v>858</v>
      </c>
      <c r="E4473" s="51" t="s">
        <v>859</v>
      </c>
      <c r="F4473" s="14" t="s">
        <v>5966</v>
      </c>
      <c r="G4473" s="14" t="s">
        <v>37</v>
      </c>
      <c r="H4473" s="14" t="s">
        <v>38</v>
      </c>
      <c r="I4473" s="14" t="s">
        <v>39</v>
      </c>
      <c r="J4473" s="15" t="s">
        <v>7586</v>
      </c>
      <c r="K4473" s="52" t="s">
        <v>2049</v>
      </c>
      <c r="L4473" s="109">
        <v>2018276</v>
      </c>
      <c r="M4473" s="19">
        <f t="shared" si="210"/>
        <v>2018276</v>
      </c>
      <c r="N4473" s="11">
        <f>M4473*(1+VOTOS!$P$3%)^Q4473</f>
        <v>2051165.8098393008</v>
      </c>
      <c r="O4473" s="54">
        <f t="shared" si="208"/>
        <v>2051165.8098393008</v>
      </c>
      <c r="P4473" s="103">
        <f t="shared" si="209"/>
        <v>1.3649967622247001E-5</v>
      </c>
      <c r="Q4473" s="6">
        <v>134</v>
      </c>
      <c r="R4473" s="6"/>
      <c r="S4473" s="6" t="s">
        <v>7</v>
      </c>
      <c r="T4473" s="75"/>
    </row>
    <row r="4474" spans="1:20" s="47" customFormat="1" ht="14" x14ac:dyDescent="0.15">
      <c r="A4474" s="14" t="s">
        <v>5234</v>
      </c>
      <c r="B4474" s="115" t="s">
        <v>416</v>
      </c>
      <c r="C4474" s="40" t="s">
        <v>65</v>
      </c>
      <c r="D4474" s="12" t="s">
        <v>858</v>
      </c>
      <c r="E4474" s="51" t="s">
        <v>859</v>
      </c>
      <c r="F4474" s="14" t="s">
        <v>5966</v>
      </c>
      <c r="G4474" s="14" t="s">
        <v>37</v>
      </c>
      <c r="H4474" s="14" t="s">
        <v>38</v>
      </c>
      <c r="I4474" s="14" t="s">
        <v>39</v>
      </c>
      <c r="J4474" s="15" t="s">
        <v>7586</v>
      </c>
      <c r="K4474" s="52" t="s">
        <v>5970</v>
      </c>
      <c r="L4474" s="109">
        <v>1334093</v>
      </c>
      <c r="M4474" s="19">
        <f t="shared" si="210"/>
        <v>1334093</v>
      </c>
      <c r="N4474" s="11">
        <f>M4474*(1+VOTOS!$P$3%)^Q4474</f>
        <v>1358125.0930136961</v>
      </c>
      <c r="O4474" s="54">
        <f t="shared" si="208"/>
        <v>1358125.0930136961</v>
      </c>
      <c r="P4474" s="103">
        <f t="shared" si="209"/>
        <v>9.0379643896514361E-6</v>
      </c>
      <c r="Q4474" s="6">
        <v>148</v>
      </c>
      <c r="R4474" s="6"/>
      <c r="S4474" s="6" t="s">
        <v>7</v>
      </c>
      <c r="T4474" s="75"/>
    </row>
    <row r="4475" spans="1:20" s="47" customFormat="1" ht="14" x14ac:dyDescent="0.15">
      <c r="A4475" s="14" t="s">
        <v>5234</v>
      </c>
      <c r="B4475" s="115" t="s">
        <v>416</v>
      </c>
      <c r="C4475" s="40" t="s">
        <v>65</v>
      </c>
      <c r="D4475" s="12" t="s">
        <v>858</v>
      </c>
      <c r="E4475" s="51" t="s">
        <v>859</v>
      </c>
      <c r="F4475" s="14" t="s">
        <v>5966</v>
      </c>
      <c r="G4475" s="14" t="s">
        <v>37</v>
      </c>
      <c r="H4475" s="14" t="s">
        <v>38</v>
      </c>
      <c r="I4475" s="14" t="s">
        <v>39</v>
      </c>
      <c r="J4475" s="15" t="s">
        <v>7586</v>
      </c>
      <c r="K4475" s="52" t="s">
        <v>5967</v>
      </c>
      <c r="L4475" s="109">
        <v>498700</v>
      </c>
      <c r="M4475" s="19">
        <f t="shared" si="210"/>
        <v>498700</v>
      </c>
      <c r="N4475" s="11">
        <f>M4475*(1+VOTOS!$P$3%)^Q4475</f>
        <v>508234.96871153294</v>
      </c>
      <c r="O4475" s="54">
        <f t="shared" si="208"/>
        <v>508234.96871153294</v>
      </c>
      <c r="P4475" s="103">
        <f t="shared" si="209"/>
        <v>3.3821697076501358E-6</v>
      </c>
      <c r="Q4475" s="6">
        <v>157</v>
      </c>
      <c r="R4475" s="6"/>
      <c r="S4475" s="6" t="s">
        <v>7</v>
      </c>
      <c r="T4475" s="75"/>
    </row>
    <row r="4476" spans="1:20" s="47" customFormat="1" ht="14" x14ac:dyDescent="0.15">
      <c r="A4476" s="14" t="s">
        <v>5234</v>
      </c>
      <c r="B4476" s="115" t="s">
        <v>416</v>
      </c>
      <c r="C4476" s="40" t="s">
        <v>65</v>
      </c>
      <c r="D4476" s="12" t="s">
        <v>858</v>
      </c>
      <c r="E4476" s="51" t="s">
        <v>859</v>
      </c>
      <c r="F4476" s="14" t="s">
        <v>5966</v>
      </c>
      <c r="G4476" s="14" t="s">
        <v>37</v>
      </c>
      <c r="H4476" s="14" t="s">
        <v>38</v>
      </c>
      <c r="I4476" s="14" t="s">
        <v>39</v>
      </c>
      <c r="J4476" s="15" t="s">
        <v>7586</v>
      </c>
      <c r="K4476" s="52" t="s">
        <v>5969</v>
      </c>
      <c r="L4476" s="109">
        <v>247728.5</v>
      </c>
      <c r="M4476" s="19">
        <f t="shared" si="210"/>
        <v>247728.5</v>
      </c>
      <c r="N4476" s="11">
        <f>M4476*(1+VOTOS!$P$3%)^Q4476</f>
        <v>254698.03369397495</v>
      </c>
      <c r="O4476" s="54">
        <f t="shared" si="208"/>
        <v>254698.03369397495</v>
      </c>
      <c r="P4476" s="103">
        <f t="shared" si="209"/>
        <v>1.6949482565941904E-6</v>
      </c>
      <c r="Q4476" s="6">
        <v>230</v>
      </c>
      <c r="R4476" s="6"/>
      <c r="S4476" s="6" t="s">
        <v>7</v>
      </c>
      <c r="T4476" s="75"/>
    </row>
    <row r="4477" spans="1:20" s="47" customFormat="1" ht="14" x14ac:dyDescent="0.15">
      <c r="A4477" s="14" t="s">
        <v>5234</v>
      </c>
      <c r="B4477" s="115" t="s">
        <v>416</v>
      </c>
      <c r="C4477" s="40" t="s">
        <v>65</v>
      </c>
      <c r="D4477" s="12" t="s">
        <v>858</v>
      </c>
      <c r="E4477" s="51" t="s">
        <v>859</v>
      </c>
      <c r="F4477" s="14" t="s">
        <v>5966</v>
      </c>
      <c r="G4477" s="14" t="s">
        <v>37</v>
      </c>
      <c r="H4477" s="14" t="s">
        <v>38</v>
      </c>
      <c r="I4477" s="14" t="s">
        <v>39</v>
      </c>
      <c r="J4477" s="15" t="s">
        <v>7586</v>
      </c>
      <c r="K4477" s="52" t="s">
        <v>5971</v>
      </c>
      <c r="L4477" s="109">
        <v>229908</v>
      </c>
      <c r="M4477" s="19">
        <f t="shared" si="210"/>
        <v>229908</v>
      </c>
      <c r="N4477" s="11">
        <f>M4477*(1+VOTOS!$P$3%)^Q4477</f>
        <v>233880.17685114997</v>
      </c>
      <c r="O4477" s="54">
        <f t="shared" si="208"/>
        <v>233880.17685114997</v>
      </c>
      <c r="P4477" s="103">
        <f t="shared" si="209"/>
        <v>1.5564109084646421E-6</v>
      </c>
      <c r="Q4477" s="6">
        <v>142</v>
      </c>
      <c r="R4477" s="6"/>
      <c r="S4477" s="6" t="s">
        <v>7</v>
      </c>
      <c r="T4477" s="75"/>
    </row>
    <row r="4478" spans="1:20" s="47" customFormat="1" ht="14" x14ac:dyDescent="0.15">
      <c r="A4478" s="14" t="s">
        <v>5234</v>
      </c>
      <c r="B4478" s="115" t="s">
        <v>416</v>
      </c>
      <c r="C4478" s="40" t="s">
        <v>65</v>
      </c>
      <c r="D4478" s="12" t="s">
        <v>858</v>
      </c>
      <c r="E4478" s="51" t="s">
        <v>859</v>
      </c>
      <c r="F4478" s="14" t="s">
        <v>5966</v>
      </c>
      <c r="G4478" s="14" t="s">
        <v>37</v>
      </c>
      <c r="H4478" s="14" t="s">
        <v>38</v>
      </c>
      <c r="I4478" s="14" t="s">
        <v>39</v>
      </c>
      <c r="J4478" s="15" t="s">
        <v>7586</v>
      </c>
      <c r="K4478" s="52" t="s">
        <v>5972</v>
      </c>
      <c r="L4478" s="109">
        <v>135065</v>
      </c>
      <c r="M4478" s="19">
        <f t="shared" si="210"/>
        <v>135065</v>
      </c>
      <c r="N4478" s="11">
        <f>M4478*(1+VOTOS!$P$3%)^Q4478</f>
        <v>137067.45845717477</v>
      </c>
      <c r="O4478" s="54">
        <f t="shared" si="208"/>
        <v>137067.45845717477</v>
      </c>
      <c r="P4478" s="103">
        <f t="shared" si="209"/>
        <v>9.1214779469764213E-7</v>
      </c>
      <c r="Q4478" s="6">
        <v>122</v>
      </c>
      <c r="R4478" s="6"/>
      <c r="S4478" s="6" t="s">
        <v>7</v>
      </c>
      <c r="T4478" s="75"/>
    </row>
    <row r="4479" spans="1:20" s="47" customFormat="1" ht="14" x14ac:dyDescent="0.15">
      <c r="A4479" s="14" t="s">
        <v>5234</v>
      </c>
      <c r="B4479" s="115" t="s">
        <v>416</v>
      </c>
      <c r="C4479" s="40" t="s">
        <v>65</v>
      </c>
      <c r="D4479" s="12" t="s">
        <v>858</v>
      </c>
      <c r="E4479" s="51" t="s">
        <v>859</v>
      </c>
      <c r="F4479" s="14" t="s">
        <v>5966</v>
      </c>
      <c r="G4479" s="14" t="s">
        <v>37</v>
      </c>
      <c r="H4479" s="14" t="s">
        <v>38</v>
      </c>
      <c r="I4479" s="14" t="s">
        <v>39</v>
      </c>
      <c r="J4479" s="15" t="s">
        <v>7586</v>
      </c>
      <c r="K4479" s="52" t="s">
        <v>5968</v>
      </c>
      <c r="L4479" s="109">
        <v>107100</v>
      </c>
      <c r="M4479" s="19">
        <f t="shared" si="210"/>
        <v>107100</v>
      </c>
      <c r="N4479" s="11">
        <f>M4479*(1+VOTOS!$P$3%)^Q4479</f>
        <v>108937.25087296792</v>
      </c>
      <c r="O4479" s="54">
        <f t="shared" si="208"/>
        <v>108937.25087296792</v>
      </c>
      <c r="P4479" s="103">
        <f t="shared" si="209"/>
        <v>7.2494868047216022E-7</v>
      </c>
      <c r="Q4479" s="6">
        <v>141</v>
      </c>
      <c r="R4479" s="6"/>
      <c r="S4479" s="6" t="s">
        <v>7</v>
      </c>
      <c r="T4479" s="75"/>
    </row>
    <row r="4480" spans="1:20" s="47" customFormat="1" ht="14" x14ac:dyDescent="0.15">
      <c r="A4480" s="14" t="s">
        <v>5234</v>
      </c>
      <c r="B4480" s="115" t="s">
        <v>416</v>
      </c>
      <c r="C4480" s="40" t="s">
        <v>65</v>
      </c>
      <c r="D4480" s="12" t="s">
        <v>858</v>
      </c>
      <c r="E4480" s="51" t="s">
        <v>859</v>
      </c>
      <c r="F4480" s="14" t="s">
        <v>5966</v>
      </c>
      <c r="G4480" s="14" t="s">
        <v>37</v>
      </c>
      <c r="H4480" s="14" t="s">
        <v>38</v>
      </c>
      <c r="I4480" s="14" t="s">
        <v>39</v>
      </c>
      <c r="J4480" s="15" t="s">
        <v>7586</v>
      </c>
      <c r="K4480" s="52" t="s">
        <v>3884</v>
      </c>
      <c r="L4480" s="109">
        <v>67830</v>
      </c>
      <c r="M4480" s="19">
        <f t="shared" si="210"/>
        <v>67830</v>
      </c>
      <c r="N4480" s="11">
        <f>M4480*(1+VOTOS!$P$3%)^Q4480</f>
        <v>69268.792319217333</v>
      </c>
      <c r="O4480" s="54">
        <f t="shared" si="208"/>
        <v>69268.792319217333</v>
      </c>
      <c r="P4480" s="103">
        <f t="shared" si="209"/>
        <v>4.6096554839881284E-7</v>
      </c>
      <c r="Q4480" s="6">
        <v>174</v>
      </c>
      <c r="R4480" s="6"/>
      <c r="S4480" s="6" t="s">
        <v>7</v>
      </c>
    </row>
    <row r="4481" spans="1:20" s="47" customFormat="1" ht="14" x14ac:dyDescent="0.15">
      <c r="A4481" s="14" t="s">
        <v>5234</v>
      </c>
      <c r="B4481" s="115" t="s">
        <v>416</v>
      </c>
      <c r="C4481" s="40" t="s">
        <v>65</v>
      </c>
      <c r="D4481" s="12" t="s">
        <v>1609</v>
      </c>
      <c r="E4481" s="51" t="s">
        <v>1610</v>
      </c>
      <c r="F4481" s="14" t="s">
        <v>5410</v>
      </c>
      <c r="G4481" s="14" t="s">
        <v>37</v>
      </c>
      <c r="H4481" s="14" t="s">
        <v>38</v>
      </c>
      <c r="I4481" s="14" t="s">
        <v>39</v>
      </c>
      <c r="J4481" s="15" t="s">
        <v>7586</v>
      </c>
      <c r="K4481" s="52" t="s">
        <v>4188</v>
      </c>
      <c r="L4481" s="109">
        <v>941089.5</v>
      </c>
      <c r="M4481" s="19">
        <f t="shared" si="210"/>
        <v>0</v>
      </c>
      <c r="N4481" s="11">
        <f>M4481*(1+VOTOS!$P$3%)^Q4481</f>
        <v>0</v>
      </c>
      <c r="O4481" s="54">
        <f t="shared" si="208"/>
        <v>941089.5</v>
      </c>
      <c r="P4481" s="103">
        <f t="shared" si="209"/>
        <v>6.2627024802266134E-6</v>
      </c>
      <c r="Q4481" s="6">
        <v>0</v>
      </c>
      <c r="R4481" s="6"/>
      <c r="S4481" s="6" t="s">
        <v>7</v>
      </c>
      <c r="T4481" s="75"/>
    </row>
    <row r="4482" spans="1:20" s="47" customFormat="1" ht="14" x14ac:dyDescent="0.15">
      <c r="A4482" s="14" t="s">
        <v>5234</v>
      </c>
      <c r="B4482" s="115" t="s">
        <v>416</v>
      </c>
      <c r="C4482" s="40" t="s">
        <v>65</v>
      </c>
      <c r="D4482" s="12" t="s">
        <v>1309</v>
      </c>
      <c r="E4482" s="51" t="s">
        <v>1310</v>
      </c>
      <c r="F4482" s="14" t="s">
        <v>5571</v>
      </c>
      <c r="G4482" s="14" t="s">
        <v>37</v>
      </c>
      <c r="H4482" s="14" t="s">
        <v>38</v>
      </c>
      <c r="I4482" s="14" t="s">
        <v>39</v>
      </c>
      <c r="J4482" s="15" t="s">
        <v>7586</v>
      </c>
      <c r="K4482" s="52" t="s">
        <v>5573</v>
      </c>
      <c r="L4482" s="109">
        <v>1954293.5</v>
      </c>
      <c r="M4482" s="19">
        <f t="shared" si="210"/>
        <v>1954293.5</v>
      </c>
      <c r="N4482" s="11">
        <f>M4482*(1+VOTOS!$P$3%)^Q4482</f>
        <v>2009275.1205893396</v>
      </c>
      <c r="O4482" s="54">
        <f t="shared" si="208"/>
        <v>2009275.1205893396</v>
      </c>
      <c r="P4482" s="103">
        <f t="shared" si="209"/>
        <v>1.3371196130838231E-5</v>
      </c>
      <c r="Q4482" s="6">
        <v>230</v>
      </c>
      <c r="R4482" s="6"/>
      <c r="S4482" s="6" t="s">
        <v>7</v>
      </c>
    </row>
    <row r="4483" spans="1:20" s="47" customFormat="1" ht="14" x14ac:dyDescent="0.15">
      <c r="A4483" s="14" t="s">
        <v>5234</v>
      </c>
      <c r="B4483" s="115" t="s">
        <v>416</v>
      </c>
      <c r="C4483" s="40" t="s">
        <v>65</v>
      </c>
      <c r="D4483" s="12" t="s">
        <v>1309</v>
      </c>
      <c r="E4483" s="51" t="s">
        <v>1310</v>
      </c>
      <c r="F4483" s="14" t="s">
        <v>5571</v>
      </c>
      <c r="G4483" s="14" t="s">
        <v>37</v>
      </c>
      <c r="H4483" s="14" t="s">
        <v>38</v>
      </c>
      <c r="I4483" s="14" t="s">
        <v>39</v>
      </c>
      <c r="J4483" s="15" t="s">
        <v>7586</v>
      </c>
      <c r="K4483" s="52" t="s">
        <v>5572</v>
      </c>
      <c r="L4483" s="109">
        <v>391500</v>
      </c>
      <c r="M4483" s="19">
        <f t="shared" si="210"/>
        <v>391500</v>
      </c>
      <c r="N4483" s="11">
        <f>M4483*(1+VOTOS!$P$3%)^Q4483</f>
        <v>402854.40157427971</v>
      </c>
      <c r="O4483" s="54">
        <f t="shared" si="208"/>
        <v>402854.40157427971</v>
      </c>
      <c r="P4483" s="103">
        <f t="shared" si="209"/>
        <v>2.6808898196286853E-6</v>
      </c>
      <c r="Q4483" s="6">
        <v>237</v>
      </c>
      <c r="R4483" s="6"/>
      <c r="S4483" s="6" t="s">
        <v>7</v>
      </c>
      <c r="T4483" s="75"/>
    </row>
    <row r="4484" spans="1:20" s="47" customFormat="1" ht="14" x14ac:dyDescent="0.15">
      <c r="A4484" s="8" t="s">
        <v>415</v>
      </c>
      <c r="B4484" s="114" t="s">
        <v>416</v>
      </c>
      <c r="C4484" s="40" t="s">
        <v>65</v>
      </c>
      <c r="D4484" s="6" t="s">
        <v>1631</v>
      </c>
      <c r="E4484" s="7" t="s">
        <v>1632</v>
      </c>
      <c r="F4484" s="6" t="s">
        <v>3177</v>
      </c>
      <c r="G4484" s="6" t="s">
        <v>5224</v>
      </c>
      <c r="H4484" s="6" t="s">
        <v>38</v>
      </c>
      <c r="I4484" s="8" t="s">
        <v>39</v>
      </c>
      <c r="J4484" s="15" t="s">
        <v>7586</v>
      </c>
      <c r="K4484" s="7" t="s">
        <v>3178</v>
      </c>
      <c r="L4484" s="19">
        <v>894880</v>
      </c>
      <c r="M4484" s="19">
        <f t="shared" si="210"/>
        <v>894880</v>
      </c>
      <c r="N4484" s="11">
        <f>M4484*(1+VOTOS!$P$3%)^Q4484</f>
        <v>897582.84424330003</v>
      </c>
      <c r="O4484" s="54">
        <f t="shared" si="208"/>
        <v>897582.84424330003</v>
      </c>
      <c r="P4484" s="103">
        <f t="shared" si="209"/>
        <v>5.9731771578063227E-6</v>
      </c>
      <c r="Q4484" s="6">
        <v>25</v>
      </c>
      <c r="R4484" s="6"/>
      <c r="S4484" s="6" t="s">
        <v>11</v>
      </c>
      <c r="T4484" s="75"/>
    </row>
    <row r="4485" spans="1:20" s="47" customFormat="1" ht="14" x14ac:dyDescent="0.15">
      <c r="A4485" s="8" t="s">
        <v>415</v>
      </c>
      <c r="B4485" s="114" t="s">
        <v>416</v>
      </c>
      <c r="C4485" s="40" t="s">
        <v>65</v>
      </c>
      <c r="D4485" s="6" t="s">
        <v>1631</v>
      </c>
      <c r="E4485" s="7" t="s">
        <v>1632</v>
      </c>
      <c r="F4485" s="6" t="s">
        <v>3177</v>
      </c>
      <c r="G4485" s="6" t="s">
        <v>5224</v>
      </c>
      <c r="H4485" s="6" t="s">
        <v>38</v>
      </c>
      <c r="I4485" s="8" t="s">
        <v>39</v>
      </c>
      <c r="J4485" s="15" t="s">
        <v>7586</v>
      </c>
      <c r="K4485" s="7" t="s">
        <v>4610</v>
      </c>
      <c r="L4485" s="19">
        <v>821100</v>
      </c>
      <c r="M4485" s="19">
        <f t="shared" si="210"/>
        <v>0</v>
      </c>
      <c r="N4485" s="11">
        <f>M4485*(1+VOTOS!$P$3%)^Q4485</f>
        <v>0</v>
      </c>
      <c r="O4485" s="54">
        <f t="shared" si="208"/>
        <v>821100</v>
      </c>
      <c r="P4485" s="103">
        <f t="shared" si="209"/>
        <v>5.4642039960217093E-6</v>
      </c>
      <c r="Q4485" s="6">
        <v>0</v>
      </c>
      <c r="R4485" s="6"/>
      <c r="S4485" s="6" t="s">
        <v>11</v>
      </c>
      <c r="T4485" s="75"/>
    </row>
    <row r="4486" spans="1:20" s="47" customFormat="1" ht="14" x14ac:dyDescent="0.15">
      <c r="A4486" s="14" t="s">
        <v>5234</v>
      </c>
      <c r="B4486" s="115" t="s">
        <v>416</v>
      </c>
      <c r="C4486" s="40" t="s">
        <v>65</v>
      </c>
      <c r="D4486" s="12" t="s">
        <v>767</v>
      </c>
      <c r="E4486" s="51" t="s">
        <v>768</v>
      </c>
      <c r="F4486" s="14" t="s">
        <v>5540</v>
      </c>
      <c r="G4486" s="14" t="s">
        <v>37</v>
      </c>
      <c r="H4486" s="14" t="s">
        <v>38</v>
      </c>
      <c r="I4486" s="14" t="s">
        <v>39</v>
      </c>
      <c r="J4486" s="15" t="s">
        <v>7586</v>
      </c>
      <c r="K4486" s="52" t="s">
        <v>5541</v>
      </c>
      <c r="L4486" s="109">
        <v>6344670</v>
      </c>
      <c r="M4486" s="19">
        <f t="shared" si="210"/>
        <v>6344670</v>
      </c>
      <c r="N4486" s="11">
        <f>M4486*(1+VOTOS!$P$3%)^Q4486</f>
        <v>7220557.680425074</v>
      </c>
      <c r="O4486" s="54">
        <f t="shared" si="208"/>
        <v>7220557.680425074</v>
      </c>
      <c r="P4486" s="103">
        <f t="shared" si="209"/>
        <v>4.8050907478850239E-5</v>
      </c>
      <c r="Q4486" s="6">
        <v>1072</v>
      </c>
      <c r="R4486" s="6"/>
      <c r="S4486" s="6" t="s">
        <v>7</v>
      </c>
      <c r="T4486" s="75"/>
    </row>
    <row r="4487" spans="1:20" s="47" customFormat="1" ht="14" x14ac:dyDescent="0.15">
      <c r="A4487" s="14" t="s">
        <v>5234</v>
      </c>
      <c r="B4487" s="115" t="s">
        <v>416</v>
      </c>
      <c r="C4487" s="40" t="s">
        <v>65</v>
      </c>
      <c r="D4487" s="12" t="s">
        <v>767</v>
      </c>
      <c r="E4487" s="51" t="s">
        <v>768</v>
      </c>
      <c r="F4487" s="14" t="s">
        <v>5540</v>
      </c>
      <c r="G4487" s="14" t="s">
        <v>37</v>
      </c>
      <c r="H4487" s="14" t="s">
        <v>38</v>
      </c>
      <c r="I4487" s="14" t="s">
        <v>39</v>
      </c>
      <c r="J4487" s="15" t="s">
        <v>7586</v>
      </c>
      <c r="K4487" s="52" t="s">
        <v>5542</v>
      </c>
      <c r="L4487" s="109">
        <v>2493344</v>
      </c>
      <c r="M4487" s="19">
        <f t="shared" si="210"/>
        <v>2493344</v>
      </c>
      <c r="N4487" s="11">
        <f>M4487*(1+VOTOS!$P$3%)^Q4487</f>
        <v>2837552.4919565204</v>
      </c>
      <c r="O4487" s="54">
        <f t="shared" ref="O4487:O4550" si="211">+IF(N4487&gt;0,N4487,L4487)</f>
        <v>2837552.4919565204</v>
      </c>
      <c r="P4487" s="103">
        <f t="shared" ref="P4487:P4550" si="212">+O4487/$O$4</f>
        <v>1.8883163640811322E-5</v>
      </c>
      <c r="Q4487" s="6">
        <v>1072</v>
      </c>
      <c r="R4487" s="6"/>
      <c r="S4487" s="6" t="s">
        <v>7</v>
      </c>
      <c r="T4487" s="75"/>
    </row>
    <row r="4488" spans="1:20" s="47" customFormat="1" ht="14" x14ac:dyDescent="0.15">
      <c r="A4488" s="8" t="s">
        <v>415</v>
      </c>
      <c r="B4488" s="114" t="s">
        <v>416</v>
      </c>
      <c r="C4488" s="40" t="s">
        <v>65</v>
      </c>
      <c r="D4488" s="6" t="s">
        <v>264</v>
      </c>
      <c r="E4488" s="7" t="s">
        <v>265</v>
      </c>
      <c r="F4488" s="6" t="s">
        <v>3179</v>
      </c>
      <c r="G4488" s="6" t="s">
        <v>5224</v>
      </c>
      <c r="H4488" s="6" t="s">
        <v>38</v>
      </c>
      <c r="I4488" s="8" t="s">
        <v>39</v>
      </c>
      <c r="J4488" s="15" t="s">
        <v>7586</v>
      </c>
      <c r="K4488" s="7" t="s">
        <v>3181</v>
      </c>
      <c r="L4488" s="19">
        <v>24728765</v>
      </c>
      <c r="M4488" s="19">
        <f t="shared" si="210"/>
        <v>24728765</v>
      </c>
      <c r="N4488" s="11">
        <f>M4488*(1+VOTOS!$P$3%)^Q4488</f>
        <v>24761600.56253973</v>
      </c>
      <c r="O4488" s="54">
        <f t="shared" si="211"/>
        <v>24761600.56253973</v>
      </c>
      <c r="P4488" s="103">
        <f t="shared" si="212"/>
        <v>1.6478192271553161E-4</v>
      </c>
      <c r="Q4488" s="6">
        <v>11</v>
      </c>
      <c r="R4488" s="6"/>
      <c r="S4488" s="6" t="s">
        <v>11</v>
      </c>
      <c r="T4488" s="75"/>
    </row>
    <row r="4489" spans="1:20" s="47" customFormat="1" ht="14" x14ac:dyDescent="0.15">
      <c r="A4489" s="8" t="s">
        <v>415</v>
      </c>
      <c r="B4489" s="114" t="s">
        <v>416</v>
      </c>
      <c r="C4489" s="40" t="s">
        <v>65</v>
      </c>
      <c r="D4489" s="6" t="s">
        <v>264</v>
      </c>
      <c r="E4489" s="7" t="s">
        <v>265</v>
      </c>
      <c r="F4489" s="6" t="s">
        <v>3179</v>
      </c>
      <c r="G4489" s="6" t="s">
        <v>5224</v>
      </c>
      <c r="H4489" s="6" t="s">
        <v>38</v>
      </c>
      <c r="I4489" s="8" t="s">
        <v>39</v>
      </c>
      <c r="J4489" s="15" t="s">
        <v>7586</v>
      </c>
      <c r="K4489" s="7" t="s">
        <v>3180</v>
      </c>
      <c r="L4489" s="19">
        <v>5212980</v>
      </c>
      <c r="M4489" s="19">
        <f t="shared" si="210"/>
        <v>5212980</v>
      </c>
      <c r="N4489" s="11">
        <f>M4489*(1+VOTOS!$P$3%)^Q4489</f>
        <v>5241987.5188430184</v>
      </c>
      <c r="O4489" s="54">
        <f t="shared" si="211"/>
        <v>5241987.5188430184</v>
      </c>
      <c r="P4489" s="103">
        <f t="shared" si="212"/>
        <v>3.4884044754059122E-5</v>
      </c>
      <c r="Q4489" s="6">
        <v>46</v>
      </c>
      <c r="R4489" s="6"/>
      <c r="S4489" s="6" t="s">
        <v>11</v>
      </c>
      <c r="T4489" s="75"/>
    </row>
    <row r="4490" spans="1:20" s="47" customFormat="1" ht="14" x14ac:dyDescent="0.15">
      <c r="A4490" s="8" t="s">
        <v>415</v>
      </c>
      <c r="B4490" s="114" t="s">
        <v>416</v>
      </c>
      <c r="C4490" s="40" t="s">
        <v>65</v>
      </c>
      <c r="D4490" s="6" t="s">
        <v>264</v>
      </c>
      <c r="E4490" s="7" t="s">
        <v>265</v>
      </c>
      <c r="F4490" s="6" t="s">
        <v>3179</v>
      </c>
      <c r="G4490" s="6" t="s">
        <v>5224</v>
      </c>
      <c r="H4490" s="6" t="s">
        <v>38</v>
      </c>
      <c r="I4490" s="8" t="s">
        <v>39</v>
      </c>
      <c r="J4490" s="15" t="s">
        <v>7586</v>
      </c>
      <c r="K4490" s="7" t="s">
        <v>3182</v>
      </c>
      <c r="L4490" s="19">
        <v>4218379</v>
      </c>
      <c r="M4490" s="19">
        <f t="shared" si="210"/>
        <v>4218379</v>
      </c>
      <c r="N4490" s="11">
        <f>M4490*(1+VOTOS!$P$3%)^Q4490</f>
        <v>4223470.7696067831</v>
      </c>
      <c r="O4490" s="54">
        <f t="shared" si="211"/>
        <v>4223470.7696067831</v>
      </c>
      <c r="P4490" s="103">
        <f t="shared" si="212"/>
        <v>2.8106084345836398E-5</v>
      </c>
      <c r="Q4490" s="6">
        <v>10</v>
      </c>
      <c r="R4490" s="6"/>
      <c r="S4490" s="6" t="s">
        <v>11</v>
      </c>
      <c r="T4490" s="75"/>
    </row>
    <row r="4491" spans="1:20" s="47" customFormat="1" ht="14" x14ac:dyDescent="0.15">
      <c r="A4491" s="8" t="s">
        <v>415</v>
      </c>
      <c r="B4491" s="114" t="s">
        <v>416</v>
      </c>
      <c r="C4491" s="40" t="s">
        <v>65</v>
      </c>
      <c r="D4491" s="6" t="s">
        <v>264</v>
      </c>
      <c r="E4491" s="7" t="s">
        <v>265</v>
      </c>
      <c r="F4491" s="6" t="s">
        <v>3179</v>
      </c>
      <c r="G4491" s="6" t="s">
        <v>5224</v>
      </c>
      <c r="H4491" s="6" t="s">
        <v>38</v>
      </c>
      <c r="I4491" s="8" t="s">
        <v>39</v>
      </c>
      <c r="J4491" s="15" t="s">
        <v>7586</v>
      </c>
      <c r="K4491" s="7" t="s">
        <v>5100</v>
      </c>
      <c r="L4491" s="19">
        <v>4560553</v>
      </c>
      <c r="M4491" s="19">
        <f t="shared" si="210"/>
        <v>0</v>
      </c>
      <c r="N4491" s="11">
        <f>M4491*(1+VOTOS!$P$3%)^Q4491</f>
        <v>0</v>
      </c>
      <c r="O4491" s="54">
        <f t="shared" si="211"/>
        <v>4560553</v>
      </c>
      <c r="P4491" s="103">
        <f t="shared" si="212"/>
        <v>3.0349277708767254E-5</v>
      </c>
      <c r="Q4491" s="6">
        <v>0</v>
      </c>
      <c r="R4491" s="6"/>
      <c r="S4491" s="6" t="s">
        <v>11</v>
      </c>
      <c r="T4491" s="75"/>
    </row>
    <row r="4492" spans="1:20" s="47" customFormat="1" ht="14" x14ac:dyDescent="0.15">
      <c r="A4492" s="8" t="s">
        <v>415</v>
      </c>
      <c r="B4492" s="114" t="s">
        <v>416</v>
      </c>
      <c r="C4492" s="40" t="s">
        <v>65</v>
      </c>
      <c r="D4492" s="6" t="s">
        <v>264</v>
      </c>
      <c r="E4492" s="7" t="s">
        <v>265</v>
      </c>
      <c r="F4492" s="6" t="s">
        <v>3179</v>
      </c>
      <c r="G4492" s="6" t="s">
        <v>5224</v>
      </c>
      <c r="H4492" s="6" t="s">
        <v>38</v>
      </c>
      <c r="I4492" s="8" t="s">
        <v>39</v>
      </c>
      <c r="J4492" s="15" t="s">
        <v>7586</v>
      </c>
      <c r="K4492" s="7" t="s">
        <v>3183</v>
      </c>
      <c r="L4492" s="19">
        <v>24728765</v>
      </c>
      <c r="M4492" s="19">
        <f t="shared" si="210"/>
        <v>24728765</v>
      </c>
      <c r="N4492" s="11">
        <f>M4492*(1+VOTOS!$P$3%)^Q4492</f>
        <v>24869367.550029218</v>
      </c>
      <c r="O4492" s="54">
        <f t="shared" si="211"/>
        <v>24869367.550029218</v>
      </c>
      <c r="P4492" s="103">
        <f t="shared" si="212"/>
        <v>1.6549908360175651E-4</v>
      </c>
      <c r="Q4492" s="6">
        <v>47</v>
      </c>
      <c r="R4492" s="6"/>
      <c r="S4492" s="6" t="s">
        <v>11</v>
      </c>
      <c r="T4492" s="75"/>
    </row>
    <row r="4493" spans="1:20" s="47" customFormat="1" ht="14" x14ac:dyDescent="0.15">
      <c r="A4493" s="8" t="s">
        <v>415</v>
      </c>
      <c r="B4493" s="114" t="s">
        <v>416</v>
      </c>
      <c r="C4493" s="40" t="s">
        <v>65</v>
      </c>
      <c r="D4493" s="6" t="s">
        <v>1810</v>
      </c>
      <c r="E4493" s="7" t="s">
        <v>1811</v>
      </c>
      <c r="F4493" s="6" t="s">
        <v>3184</v>
      </c>
      <c r="G4493" s="6" t="s">
        <v>113</v>
      </c>
      <c r="H4493" s="6" t="s">
        <v>38</v>
      </c>
      <c r="I4493" s="8" t="s">
        <v>39</v>
      </c>
      <c r="J4493" s="15" t="s">
        <v>7586</v>
      </c>
      <c r="K4493" s="7" t="s">
        <v>3185</v>
      </c>
      <c r="L4493" s="19">
        <v>375469</v>
      </c>
      <c r="M4493" s="19">
        <f t="shared" si="210"/>
        <v>375469</v>
      </c>
      <c r="N4493" s="11">
        <f>M4493*(1+VOTOS!$P$3%)^Q4493</f>
        <v>376012.91480646393</v>
      </c>
      <c r="O4493" s="54">
        <f t="shared" si="211"/>
        <v>376012.91480646393</v>
      </c>
      <c r="P4493" s="103">
        <f t="shared" si="212"/>
        <v>2.5022668026321405E-6</v>
      </c>
      <c r="Q4493" s="6">
        <v>12</v>
      </c>
      <c r="R4493" s="6"/>
      <c r="S4493" s="6" t="s">
        <v>11</v>
      </c>
      <c r="T4493" s="75"/>
    </row>
    <row r="4494" spans="1:20" s="47" customFormat="1" ht="14" x14ac:dyDescent="0.15">
      <c r="A4494" s="8" t="s">
        <v>415</v>
      </c>
      <c r="B4494" s="114" t="s">
        <v>416</v>
      </c>
      <c r="C4494" s="40" t="s">
        <v>65</v>
      </c>
      <c r="D4494" s="6" t="s">
        <v>1716</v>
      </c>
      <c r="E4494" s="7" t="s">
        <v>1717</v>
      </c>
      <c r="F4494" s="6" t="s">
        <v>4593</v>
      </c>
      <c r="G4494" s="6" t="s">
        <v>4936</v>
      </c>
      <c r="H4494" s="6" t="s">
        <v>38</v>
      </c>
      <c r="I4494" s="8" t="s">
        <v>39</v>
      </c>
      <c r="J4494" s="15" t="s">
        <v>7586</v>
      </c>
      <c r="K4494" s="7" t="s">
        <v>4594</v>
      </c>
      <c r="L4494" s="19">
        <v>608400</v>
      </c>
      <c r="M4494" s="19">
        <f t="shared" si="210"/>
        <v>608400</v>
      </c>
      <c r="N4494" s="11">
        <f>M4494*(1+VOTOS!$P$3%)^Q4494</f>
        <v>620182.00322877371</v>
      </c>
      <c r="O4494" s="54">
        <f t="shared" si="211"/>
        <v>620182.00322877371</v>
      </c>
      <c r="P4494" s="103">
        <f t="shared" si="212"/>
        <v>4.1271477046686318E-6</v>
      </c>
      <c r="Q4494" s="6">
        <v>159</v>
      </c>
      <c r="R4494" s="6"/>
      <c r="S4494" s="6" t="s">
        <v>11</v>
      </c>
      <c r="T4494" s="75"/>
    </row>
    <row r="4495" spans="1:20" s="47" customFormat="1" ht="14" x14ac:dyDescent="0.15">
      <c r="A4495" s="8" t="s">
        <v>415</v>
      </c>
      <c r="B4495" s="114" t="s">
        <v>416</v>
      </c>
      <c r="C4495" s="40" t="s">
        <v>65</v>
      </c>
      <c r="D4495" s="6" t="s">
        <v>308</v>
      </c>
      <c r="E4495" s="7" t="s">
        <v>309</v>
      </c>
      <c r="F4495" s="6" t="s">
        <v>3186</v>
      </c>
      <c r="G4495" s="6" t="s">
        <v>4936</v>
      </c>
      <c r="H4495" s="6" t="s">
        <v>38</v>
      </c>
      <c r="I4495" s="8" t="s">
        <v>39</v>
      </c>
      <c r="J4495" s="15" t="s">
        <v>7586</v>
      </c>
      <c r="K4495" s="7" t="s">
        <v>1415</v>
      </c>
      <c r="L4495" s="19">
        <v>3964495</v>
      </c>
      <c r="M4495" s="19">
        <f t="shared" si="210"/>
        <v>3964495</v>
      </c>
      <c r="N4495" s="11">
        <f>M4495*(1+VOTOS!$P$3%)^Q4495</f>
        <v>3977908.4576012669</v>
      </c>
      <c r="O4495" s="54">
        <f t="shared" si="211"/>
        <v>3977908.4576012669</v>
      </c>
      <c r="P4495" s="103">
        <f t="shared" si="212"/>
        <v>2.6471931908212637E-5</v>
      </c>
      <c r="Q4495" s="48">
        <v>28</v>
      </c>
      <c r="R4495" s="48"/>
      <c r="S4495" s="48" t="s">
        <v>11</v>
      </c>
      <c r="T4495" s="75"/>
    </row>
    <row r="4496" spans="1:20" s="47" customFormat="1" ht="14" x14ac:dyDescent="0.15">
      <c r="A4496" s="8" t="s">
        <v>415</v>
      </c>
      <c r="B4496" s="114" t="s">
        <v>416</v>
      </c>
      <c r="C4496" s="40" t="s">
        <v>65</v>
      </c>
      <c r="D4496" s="6" t="s">
        <v>308</v>
      </c>
      <c r="E4496" s="7" t="s">
        <v>309</v>
      </c>
      <c r="F4496" s="6" t="s">
        <v>3186</v>
      </c>
      <c r="G4496" s="6" t="s">
        <v>4936</v>
      </c>
      <c r="H4496" s="6" t="s">
        <v>38</v>
      </c>
      <c r="I4496" s="8" t="s">
        <v>39</v>
      </c>
      <c r="J4496" s="15" t="s">
        <v>7586</v>
      </c>
      <c r="K4496" s="7" t="s">
        <v>3187</v>
      </c>
      <c r="L4496" s="19">
        <v>3823100</v>
      </c>
      <c r="M4496" s="19">
        <f t="shared" si="210"/>
        <v>3823100</v>
      </c>
      <c r="N4496" s="11">
        <f>M4496*(1+VOTOS!$P$3%)^Q4496</f>
        <v>3844837.3414732479</v>
      </c>
      <c r="O4496" s="54">
        <f t="shared" si="211"/>
        <v>3844837.3414732479</v>
      </c>
      <c r="P4496" s="103">
        <f t="shared" si="212"/>
        <v>2.5586378717977841E-5</v>
      </c>
      <c r="Q4496" s="48">
        <v>47</v>
      </c>
      <c r="R4496" s="48"/>
      <c r="S4496" s="48" t="s">
        <v>11</v>
      </c>
      <c r="T4496" s="75"/>
    </row>
    <row r="4497" spans="1:20" s="47" customFormat="1" ht="14" x14ac:dyDescent="0.15">
      <c r="A4497" s="8" t="s">
        <v>415</v>
      </c>
      <c r="B4497" s="114" t="s">
        <v>416</v>
      </c>
      <c r="C4497" s="40" t="s">
        <v>65</v>
      </c>
      <c r="D4497" s="6" t="s">
        <v>308</v>
      </c>
      <c r="E4497" s="7" t="s">
        <v>309</v>
      </c>
      <c r="F4497" s="6" t="s">
        <v>3186</v>
      </c>
      <c r="G4497" s="6" t="s">
        <v>4936</v>
      </c>
      <c r="H4497" s="6" t="s">
        <v>38</v>
      </c>
      <c r="I4497" s="8" t="s">
        <v>39</v>
      </c>
      <c r="J4497" s="15" t="s">
        <v>7586</v>
      </c>
      <c r="K4497" s="7" t="s">
        <v>3023</v>
      </c>
      <c r="L4497" s="19">
        <v>1077412</v>
      </c>
      <c r="M4497" s="19">
        <f t="shared" si="210"/>
        <v>1077412</v>
      </c>
      <c r="N4497" s="11">
        <f>M4497*(1+VOTOS!$P$3%)^Q4497</f>
        <v>1079623.7563933234</v>
      </c>
      <c r="O4497" s="54">
        <f t="shared" si="211"/>
        <v>1079623.7563933234</v>
      </c>
      <c r="P4497" s="103">
        <f t="shared" si="212"/>
        <v>7.1846114284306004E-6</v>
      </c>
      <c r="Q4497" s="48">
        <v>17</v>
      </c>
      <c r="R4497" s="48"/>
      <c r="S4497" s="48" t="s">
        <v>11</v>
      </c>
    </row>
    <row r="4498" spans="1:20" s="47" customFormat="1" ht="14" x14ac:dyDescent="0.15">
      <c r="A4498" s="8" t="s">
        <v>415</v>
      </c>
      <c r="B4498" s="114" t="s">
        <v>416</v>
      </c>
      <c r="C4498" s="40" t="s">
        <v>65</v>
      </c>
      <c r="D4498" s="6" t="s">
        <v>308</v>
      </c>
      <c r="E4498" s="7" t="s">
        <v>309</v>
      </c>
      <c r="F4498" s="6" t="s">
        <v>3186</v>
      </c>
      <c r="G4498" s="6" t="s">
        <v>4936</v>
      </c>
      <c r="H4498" s="6" t="s">
        <v>38</v>
      </c>
      <c r="I4498" s="8" t="s">
        <v>39</v>
      </c>
      <c r="J4498" s="15" t="s">
        <v>7586</v>
      </c>
      <c r="K4498" s="7" t="s">
        <v>4595</v>
      </c>
      <c r="L4498" s="19">
        <v>4809928</v>
      </c>
      <c r="M4498" s="19">
        <f t="shared" ref="M4498:M4561" si="213">+IF(Q4498&gt;0,L4498,0)</f>
        <v>4809928</v>
      </c>
      <c r="N4498" s="11">
        <f>M4498*(1+VOTOS!$P$3%)^Q4498</f>
        <v>4952413.1761987321</v>
      </c>
      <c r="O4498" s="54">
        <f t="shared" si="211"/>
        <v>4952413.1761987321</v>
      </c>
      <c r="P4498" s="103">
        <f t="shared" si="212"/>
        <v>3.2957003857429882E-5</v>
      </c>
      <c r="Q4498" s="6">
        <v>242</v>
      </c>
      <c r="R4498" s="6"/>
      <c r="S4498" s="6" t="s">
        <v>11</v>
      </c>
      <c r="T4498" s="75"/>
    </row>
    <row r="4499" spans="1:20" s="47" customFormat="1" ht="14" x14ac:dyDescent="0.15">
      <c r="A4499" s="8" t="s">
        <v>415</v>
      </c>
      <c r="B4499" s="114" t="s">
        <v>416</v>
      </c>
      <c r="C4499" s="40" t="s">
        <v>65</v>
      </c>
      <c r="D4499" s="6" t="s">
        <v>308</v>
      </c>
      <c r="E4499" s="7" t="s">
        <v>309</v>
      </c>
      <c r="F4499" s="6" t="s">
        <v>3186</v>
      </c>
      <c r="G4499" s="6" t="s">
        <v>4936</v>
      </c>
      <c r="H4499" s="6" t="s">
        <v>38</v>
      </c>
      <c r="I4499" s="8" t="s">
        <v>39</v>
      </c>
      <c r="J4499" s="15" t="s">
        <v>7586</v>
      </c>
      <c r="K4499" s="7" t="s">
        <v>4596</v>
      </c>
      <c r="L4499" s="19">
        <v>4398696</v>
      </c>
      <c r="M4499" s="19">
        <f t="shared" si="213"/>
        <v>4398696</v>
      </c>
      <c r="N4499" s="11">
        <f>M4499*(1+VOTOS!$P$3%)^Q4499</f>
        <v>4513727.4639340183</v>
      </c>
      <c r="O4499" s="54">
        <f t="shared" si="211"/>
        <v>4513727.4639340183</v>
      </c>
      <c r="P4499" s="103">
        <f t="shared" si="212"/>
        <v>3.003766611299622E-5</v>
      </c>
      <c r="Q4499" s="6">
        <v>214</v>
      </c>
      <c r="R4499" s="6"/>
      <c r="S4499" s="6" t="s">
        <v>11</v>
      </c>
      <c r="T4499" s="75"/>
    </row>
    <row r="4500" spans="1:20" s="47" customFormat="1" ht="14" x14ac:dyDescent="0.15">
      <c r="A4500" s="8" t="s">
        <v>415</v>
      </c>
      <c r="B4500" s="114" t="s">
        <v>416</v>
      </c>
      <c r="C4500" s="40" t="s">
        <v>65</v>
      </c>
      <c r="D4500" s="6" t="s">
        <v>308</v>
      </c>
      <c r="E4500" s="7" t="s">
        <v>309</v>
      </c>
      <c r="F4500" s="6" t="s">
        <v>3186</v>
      </c>
      <c r="G4500" s="6" t="s">
        <v>4936</v>
      </c>
      <c r="H4500" s="6" t="s">
        <v>38</v>
      </c>
      <c r="I4500" s="8" t="s">
        <v>39</v>
      </c>
      <c r="J4500" s="15" t="s">
        <v>7586</v>
      </c>
      <c r="K4500" s="7" t="s">
        <v>2340</v>
      </c>
      <c r="L4500" s="19">
        <v>4069752</v>
      </c>
      <c r="M4500" s="19">
        <f t="shared" si="213"/>
        <v>4069752</v>
      </c>
      <c r="N4500" s="11">
        <f>M4500*(1+VOTOS!$P$3%)^Q4500</f>
        <v>4169134.2013568617</v>
      </c>
      <c r="O4500" s="54">
        <f t="shared" si="211"/>
        <v>4169134.2013568617</v>
      </c>
      <c r="P4500" s="103">
        <f t="shared" si="212"/>
        <v>2.7744488811356643E-5</v>
      </c>
      <c r="Q4500" s="6">
        <v>200</v>
      </c>
      <c r="R4500" s="6"/>
      <c r="S4500" s="6" t="s">
        <v>11</v>
      </c>
    </row>
    <row r="4501" spans="1:20" s="47" customFormat="1" ht="14" x14ac:dyDescent="0.15">
      <c r="A4501" s="8" t="s">
        <v>415</v>
      </c>
      <c r="B4501" s="114" t="s">
        <v>416</v>
      </c>
      <c r="C4501" s="40" t="s">
        <v>65</v>
      </c>
      <c r="D4501" s="6" t="s">
        <v>308</v>
      </c>
      <c r="E4501" s="7" t="s">
        <v>309</v>
      </c>
      <c r="F4501" s="6" t="s">
        <v>3186</v>
      </c>
      <c r="G4501" s="6" t="s">
        <v>4936</v>
      </c>
      <c r="H4501" s="6" t="s">
        <v>38</v>
      </c>
      <c r="I4501" s="8" t="s">
        <v>39</v>
      </c>
      <c r="J4501" s="15" t="s">
        <v>7586</v>
      </c>
      <c r="K4501" s="7" t="s">
        <v>2334</v>
      </c>
      <c r="L4501" s="19">
        <v>4047693</v>
      </c>
      <c r="M4501" s="19">
        <f t="shared" si="213"/>
        <v>4047693</v>
      </c>
      <c r="N4501" s="11">
        <f>M4501*(1+VOTOS!$P$3%)^Q4501</f>
        <v>4161067.8290874921</v>
      </c>
      <c r="O4501" s="54">
        <f t="shared" si="211"/>
        <v>4161067.8290874921</v>
      </c>
      <c r="P4501" s="103">
        <f t="shared" si="212"/>
        <v>2.7690809230808977E-5</v>
      </c>
      <c r="Q4501" s="6">
        <v>229</v>
      </c>
      <c r="R4501" s="6"/>
      <c r="S4501" s="6" t="s">
        <v>11</v>
      </c>
      <c r="T4501" s="75"/>
    </row>
    <row r="4502" spans="1:20" s="47" customFormat="1" ht="14" x14ac:dyDescent="0.15">
      <c r="A4502" s="8" t="s">
        <v>415</v>
      </c>
      <c r="B4502" s="114" t="s">
        <v>416</v>
      </c>
      <c r="C4502" s="40" t="s">
        <v>65</v>
      </c>
      <c r="D4502" s="6" t="s">
        <v>308</v>
      </c>
      <c r="E4502" s="7" t="s">
        <v>309</v>
      </c>
      <c r="F4502" s="6" t="s">
        <v>3186</v>
      </c>
      <c r="G4502" s="6" t="s">
        <v>4936</v>
      </c>
      <c r="H4502" s="6" t="s">
        <v>38</v>
      </c>
      <c r="I4502" s="8" t="s">
        <v>39</v>
      </c>
      <c r="J4502" s="15" t="s">
        <v>7586</v>
      </c>
      <c r="K4502" s="7" t="s">
        <v>4129</v>
      </c>
      <c r="L4502" s="19">
        <v>3469836</v>
      </c>
      <c r="M4502" s="19">
        <f t="shared" si="213"/>
        <v>3469836</v>
      </c>
      <c r="N4502" s="11">
        <f>M4502*(1+VOTOS!$P$3%)^Q4502</f>
        <v>3542582.4607594623</v>
      </c>
      <c r="O4502" s="54">
        <f t="shared" si="211"/>
        <v>3542582.4607594623</v>
      </c>
      <c r="P4502" s="103">
        <f t="shared" si="212"/>
        <v>2.3574952184043691E-5</v>
      </c>
      <c r="Q4502" s="6">
        <v>172</v>
      </c>
      <c r="R4502" s="6"/>
      <c r="S4502" s="6" t="s">
        <v>11</v>
      </c>
      <c r="T4502" s="75"/>
    </row>
    <row r="4503" spans="1:20" s="47" customFormat="1" ht="14" x14ac:dyDescent="0.15">
      <c r="A4503" s="8" t="s">
        <v>415</v>
      </c>
      <c r="B4503" s="114" t="s">
        <v>416</v>
      </c>
      <c r="C4503" s="40" t="s">
        <v>65</v>
      </c>
      <c r="D4503" s="6" t="s">
        <v>308</v>
      </c>
      <c r="E4503" s="7" t="s">
        <v>309</v>
      </c>
      <c r="F4503" s="6" t="s">
        <v>3186</v>
      </c>
      <c r="G4503" s="6" t="s">
        <v>4936</v>
      </c>
      <c r="H4503" s="6" t="s">
        <v>38</v>
      </c>
      <c r="I4503" s="8" t="s">
        <v>39</v>
      </c>
      <c r="J4503" s="15" t="s">
        <v>7586</v>
      </c>
      <c r="K4503" s="7" t="s">
        <v>2342</v>
      </c>
      <c r="L4503" s="19">
        <v>3054759</v>
      </c>
      <c r="M4503" s="19">
        <f t="shared" si="213"/>
        <v>3054759</v>
      </c>
      <c r="N4503" s="11">
        <f>M4503*(1+VOTOS!$P$3%)^Q4503</f>
        <v>3124074.8284268575</v>
      </c>
      <c r="O4503" s="54">
        <f t="shared" si="211"/>
        <v>3124074.8284268575</v>
      </c>
      <c r="P4503" s="103">
        <f t="shared" si="212"/>
        <v>2.0789894241092278E-5</v>
      </c>
      <c r="Q4503" s="6">
        <v>186</v>
      </c>
      <c r="R4503" s="6"/>
      <c r="S4503" s="6" t="s">
        <v>11</v>
      </c>
    </row>
    <row r="4504" spans="1:20" s="47" customFormat="1" ht="14" x14ac:dyDescent="0.15">
      <c r="A4504" s="8" t="s">
        <v>415</v>
      </c>
      <c r="B4504" s="114" t="s">
        <v>416</v>
      </c>
      <c r="C4504" s="40" t="s">
        <v>65</v>
      </c>
      <c r="D4504" s="6" t="s">
        <v>308</v>
      </c>
      <c r="E4504" s="7" t="s">
        <v>309</v>
      </c>
      <c r="F4504" s="6" t="s">
        <v>3186</v>
      </c>
      <c r="G4504" s="6" t="s">
        <v>4936</v>
      </c>
      <c r="H4504" s="6" t="s">
        <v>38</v>
      </c>
      <c r="I4504" s="8" t="s">
        <v>39</v>
      </c>
      <c r="J4504" s="15" t="s">
        <v>7586</v>
      </c>
      <c r="K4504" s="7" t="s">
        <v>4597</v>
      </c>
      <c r="L4504" s="19">
        <v>1685769</v>
      </c>
      <c r="M4504" s="19">
        <f t="shared" si="213"/>
        <v>1685769</v>
      </c>
      <c r="N4504" s="11">
        <f>M4504*(1+VOTOS!$P$3%)^Q4504</f>
        <v>1715308.2349996255</v>
      </c>
      <c r="O4504" s="54">
        <f t="shared" si="211"/>
        <v>1715308.2349996255</v>
      </c>
      <c r="P4504" s="103">
        <f t="shared" si="212"/>
        <v>1.141492401911326E-5</v>
      </c>
      <c r="Q4504" s="6">
        <v>144</v>
      </c>
      <c r="R4504" s="6"/>
      <c r="S4504" s="6" t="s">
        <v>11</v>
      </c>
      <c r="T4504" s="75"/>
    </row>
    <row r="4505" spans="1:20" s="47" customFormat="1" ht="14" x14ac:dyDescent="0.15">
      <c r="A4505" s="8" t="s">
        <v>415</v>
      </c>
      <c r="B4505" s="114" t="s">
        <v>416</v>
      </c>
      <c r="C4505" s="40" t="s">
        <v>65</v>
      </c>
      <c r="D4505" s="6" t="s">
        <v>308</v>
      </c>
      <c r="E4505" s="7" t="s">
        <v>309</v>
      </c>
      <c r="F4505" s="6" t="s">
        <v>3186</v>
      </c>
      <c r="G4505" s="6" t="s">
        <v>4936</v>
      </c>
      <c r="H4505" s="6" t="s">
        <v>38</v>
      </c>
      <c r="I4505" s="8" t="s">
        <v>39</v>
      </c>
      <c r="J4505" s="15" t="s">
        <v>7586</v>
      </c>
      <c r="K4505" s="7" t="s">
        <v>4235</v>
      </c>
      <c r="L4505" s="19">
        <v>1213755</v>
      </c>
      <c r="M4505" s="19">
        <f t="shared" si="213"/>
        <v>1213755</v>
      </c>
      <c r="N4505" s="11">
        <f>M4505*(1+VOTOS!$P$3%)^Q4505</f>
        <v>1504836.739435181</v>
      </c>
      <c r="O4505" s="54">
        <f t="shared" si="211"/>
        <v>1504836.739435181</v>
      </c>
      <c r="P4505" s="103">
        <f t="shared" si="212"/>
        <v>1.0014291712315181E-5</v>
      </c>
      <c r="Q4505" s="6">
        <v>1782</v>
      </c>
      <c r="R4505" s="6"/>
      <c r="S4505" s="6" t="s">
        <v>11</v>
      </c>
      <c r="T4505" s="75"/>
    </row>
    <row r="4506" spans="1:20" s="47" customFormat="1" ht="14" x14ac:dyDescent="0.15">
      <c r="A4506" s="8" t="s">
        <v>415</v>
      </c>
      <c r="B4506" s="114" t="s">
        <v>416</v>
      </c>
      <c r="C4506" s="40" t="s">
        <v>65</v>
      </c>
      <c r="D4506" s="6" t="s">
        <v>308</v>
      </c>
      <c r="E4506" s="7" t="s">
        <v>309</v>
      </c>
      <c r="F4506" s="6" t="s">
        <v>3186</v>
      </c>
      <c r="G4506" s="6" t="s">
        <v>4936</v>
      </c>
      <c r="H4506" s="6" t="s">
        <v>38</v>
      </c>
      <c r="I4506" s="8" t="s">
        <v>39</v>
      </c>
      <c r="J4506" s="15" t="s">
        <v>7586</v>
      </c>
      <c r="K4506" s="7" t="s">
        <v>1596</v>
      </c>
      <c r="L4506" s="19">
        <v>1008740</v>
      </c>
      <c r="M4506" s="19">
        <f t="shared" si="213"/>
        <v>1008740</v>
      </c>
      <c r="N4506" s="11">
        <f>M4506*(1+VOTOS!$P$3%)^Q4506</f>
        <v>1040377.5987354746</v>
      </c>
      <c r="O4506" s="54">
        <f t="shared" si="211"/>
        <v>1040377.5987354746</v>
      </c>
      <c r="P4506" s="103">
        <f t="shared" si="212"/>
        <v>6.9234385974690663E-6</v>
      </c>
      <c r="Q4506" s="6">
        <v>256</v>
      </c>
      <c r="R4506" s="6"/>
      <c r="S4506" s="6" t="s">
        <v>11</v>
      </c>
      <c r="T4506" s="75"/>
    </row>
    <row r="4507" spans="1:20" s="47" customFormat="1" ht="14" x14ac:dyDescent="0.15">
      <c r="A4507" s="8" t="s">
        <v>415</v>
      </c>
      <c r="B4507" s="114" t="s">
        <v>416</v>
      </c>
      <c r="C4507" s="40" t="s">
        <v>65</v>
      </c>
      <c r="D4507" s="6" t="s">
        <v>308</v>
      </c>
      <c r="E4507" s="7" t="s">
        <v>309</v>
      </c>
      <c r="F4507" s="6" t="s">
        <v>3186</v>
      </c>
      <c r="G4507" s="6" t="s">
        <v>4936</v>
      </c>
      <c r="H4507" s="6" t="s">
        <v>38</v>
      </c>
      <c r="I4507" s="8" t="s">
        <v>39</v>
      </c>
      <c r="J4507" s="15" t="s">
        <v>7586</v>
      </c>
      <c r="K4507" s="7" t="s">
        <v>4470</v>
      </c>
      <c r="L4507" s="19">
        <v>643929</v>
      </c>
      <c r="M4507" s="19">
        <f t="shared" si="213"/>
        <v>643929</v>
      </c>
      <c r="N4507" s="11">
        <f>M4507*(1+VOTOS!$P$3%)^Q4507</f>
        <v>655212.37871563295</v>
      </c>
      <c r="O4507" s="54">
        <f t="shared" si="211"/>
        <v>655212.37871563295</v>
      </c>
      <c r="P4507" s="103">
        <f t="shared" si="212"/>
        <v>4.3602656168808315E-6</v>
      </c>
      <c r="Q4507" s="6">
        <v>144</v>
      </c>
      <c r="R4507" s="6"/>
      <c r="S4507" s="6" t="s">
        <v>11</v>
      </c>
      <c r="T4507" s="75"/>
    </row>
    <row r="4508" spans="1:20" s="47" customFormat="1" ht="14" x14ac:dyDescent="0.15">
      <c r="A4508" s="8" t="s">
        <v>415</v>
      </c>
      <c r="B4508" s="114" t="s">
        <v>416</v>
      </c>
      <c r="C4508" s="40" t="s">
        <v>65</v>
      </c>
      <c r="D4508" s="6" t="s">
        <v>308</v>
      </c>
      <c r="E4508" s="7" t="s">
        <v>309</v>
      </c>
      <c r="F4508" s="6" t="s">
        <v>3186</v>
      </c>
      <c r="G4508" s="6" t="s">
        <v>4936</v>
      </c>
      <c r="H4508" s="6" t="s">
        <v>38</v>
      </c>
      <c r="I4508" s="8" t="s">
        <v>39</v>
      </c>
      <c r="J4508" s="15" t="s">
        <v>7586</v>
      </c>
      <c r="K4508" s="7" t="s">
        <v>4328</v>
      </c>
      <c r="L4508" s="19">
        <v>635489</v>
      </c>
      <c r="M4508" s="19">
        <f t="shared" si="213"/>
        <v>635489</v>
      </c>
      <c r="N4508" s="11">
        <f>M4508*(1+VOTOS!$P$3%)^Q4508</f>
        <v>640105.29015978763</v>
      </c>
      <c r="O4508" s="54">
        <f t="shared" si="211"/>
        <v>640105.29015978763</v>
      </c>
      <c r="P4508" s="103">
        <f t="shared" si="212"/>
        <v>4.2597319259112742E-6</v>
      </c>
      <c r="Q4508" s="6">
        <v>60</v>
      </c>
      <c r="R4508" s="6"/>
      <c r="S4508" s="6" t="s">
        <v>11</v>
      </c>
      <c r="T4508" s="75"/>
    </row>
    <row r="4509" spans="1:20" s="47" customFormat="1" ht="14" x14ac:dyDescent="0.15">
      <c r="A4509" s="8" t="s">
        <v>415</v>
      </c>
      <c r="B4509" s="114" t="s">
        <v>416</v>
      </c>
      <c r="C4509" s="40" t="s">
        <v>65</v>
      </c>
      <c r="D4509" s="6" t="s">
        <v>308</v>
      </c>
      <c r="E4509" s="7" t="s">
        <v>309</v>
      </c>
      <c r="F4509" s="6" t="s">
        <v>3186</v>
      </c>
      <c r="G4509" s="6" t="s">
        <v>4936</v>
      </c>
      <c r="H4509" s="6" t="s">
        <v>38</v>
      </c>
      <c r="I4509" s="8" t="s">
        <v>39</v>
      </c>
      <c r="J4509" s="15" t="s">
        <v>7586</v>
      </c>
      <c r="K4509" s="7" t="s">
        <v>4472</v>
      </c>
      <c r="L4509" s="19">
        <v>611762</v>
      </c>
      <c r="M4509" s="19">
        <f t="shared" si="213"/>
        <v>611762</v>
      </c>
      <c r="N4509" s="11">
        <f>M4509*(1+VOTOS!$P$3%)^Q4509</f>
        <v>617247.48774577421</v>
      </c>
      <c r="O4509" s="54">
        <f t="shared" si="211"/>
        <v>617247.48774577421</v>
      </c>
      <c r="P4509" s="103">
        <f t="shared" si="212"/>
        <v>4.107619277889198E-6</v>
      </c>
      <c r="Q4509" s="6">
        <v>74</v>
      </c>
      <c r="R4509" s="6"/>
      <c r="S4509" s="6" t="s">
        <v>11</v>
      </c>
      <c r="T4509" s="75"/>
    </row>
    <row r="4510" spans="1:20" s="47" customFormat="1" ht="14" x14ac:dyDescent="0.15">
      <c r="A4510" s="8" t="s">
        <v>415</v>
      </c>
      <c r="B4510" s="114" t="s">
        <v>416</v>
      </c>
      <c r="C4510" s="40" t="s">
        <v>65</v>
      </c>
      <c r="D4510" s="6" t="s">
        <v>308</v>
      </c>
      <c r="E4510" s="7" t="s">
        <v>309</v>
      </c>
      <c r="F4510" s="6" t="s">
        <v>3186</v>
      </c>
      <c r="G4510" s="6" t="s">
        <v>4936</v>
      </c>
      <c r="H4510" s="6" t="s">
        <v>38</v>
      </c>
      <c r="I4510" s="8" t="s">
        <v>39</v>
      </c>
      <c r="J4510" s="15" t="s">
        <v>7586</v>
      </c>
      <c r="K4510" s="7" t="s">
        <v>1415</v>
      </c>
      <c r="L4510" s="19">
        <v>562546</v>
      </c>
      <c r="M4510" s="19">
        <f t="shared" si="213"/>
        <v>562546</v>
      </c>
      <c r="N4510" s="11">
        <f>M4510*(1+VOTOS!$P$3%)^Q4510</f>
        <v>564449.31603893114</v>
      </c>
      <c r="O4510" s="54">
        <f t="shared" si="211"/>
        <v>564449.31603893114</v>
      </c>
      <c r="P4510" s="103">
        <f t="shared" si="212"/>
        <v>3.7562613667661042E-6</v>
      </c>
      <c r="Q4510" s="6">
        <v>28</v>
      </c>
      <c r="R4510" s="6"/>
      <c r="S4510" s="6" t="s">
        <v>11</v>
      </c>
      <c r="T4510" s="75"/>
    </row>
    <row r="4511" spans="1:20" s="47" customFormat="1" ht="14" x14ac:dyDescent="0.15">
      <c r="A4511" s="8" t="s">
        <v>415</v>
      </c>
      <c r="B4511" s="114" t="s">
        <v>416</v>
      </c>
      <c r="C4511" s="40" t="s">
        <v>65</v>
      </c>
      <c r="D4511" s="6" t="s">
        <v>308</v>
      </c>
      <c r="E4511" s="7" t="s">
        <v>309</v>
      </c>
      <c r="F4511" s="6" t="s">
        <v>3186</v>
      </c>
      <c r="G4511" s="6" t="s">
        <v>4936</v>
      </c>
      <c r="H4511" s="6" t="s">
        <v>38</v>
      </c>
      <c r="I4511" s="8" t="s">
        <v>39</v>
      </c>
      <c r="J4511" s="15" t="s">
        <v>7586</v>
      </c>
      <c r="K4511" s="7" t="s">
        <v>4530</v>
      </c>
      <c r="L4511" s="19">
        <v>549018</v>
      </c>
      <c r="M4511" s="19">
        <f t="shared" si="213"/>
        <v>549018</v>
      </c>
      <c r="N4511" s="11">
        <f>M4511*(1+VOTOS!$P$3%)^Q4511</f>
        <v>555815.08248660434</v>
      </c>
      <c r="O4511" s="54">
        <f t="shared" si="211"/>
        <v>555815.08248660434</v>
      </c>
      <c r="P4511" s="103">
        <f t="shared" si="212"/>
        <v>3.6988028191114837E-6</v>
      </c>
      <c r="Q4511" s="6">
        <v>102</v>
      </c>
      <c r="R4511" s="6"/>
      <c r="S4511" s="6" t="s">
        <v>11</v>
      </c>
      <c r="T4511" s="75"/>
    </row>
    <row r="4512" spans="1:20" s="47" customFormat="1" ht="14" x14ac:dyDescent="0.15">
      <c r="A4512" s="8" t="s">
        <v>415</v>
      </c>
      <c r="B4512" s="114" t="s">
        <v>416</v>
      </c>
      <c r="C4512" s="40" t="s">
        <v>65</v>
      </c>
      <c r="D4512" s="6" t="s">
        <v>308</v>
      </c>
      <c r="E4512" s="7" t="s">
        <v>309</v>
      </c>
      <c r="F4512" s="6" t="s">
        <v>3186</v>
      </c>
      <c r="G4512" s="6" t="s">
        <v>4936</v>
      </c>
      <c r="H4512" s="6" t="s">
        <v>38</v>
      </c>
      <c r="I4512" s="8" t="s">
        <v>39</v>
      </c>
      <c r="J4512" s="15" t="s">
        <v>7586</v>
      </c>
      <c r="K4512" s="7" t="s">
        <v>3187</v>
      </c>
      <c r="L4512" s="19">
        <v>542482</v>
      </c>
      <c r="M4512" s="19">
        <f t="shared" si="213"/>
        <v>542482</v>
      </c>
      <c r="N4512" s="11">
        <f>M4512*(1+VOTOS!$P$3%)^Q4512</f>
        <v>545566.43840786023</v>
      </c>
      <c r="O4512" s="54">
        <f t="shared" si="211"/>
        <v>545566.43840786023</v>
      </c>
      <c r="P4512" s="103">
        <f t="shared" si="212"/>
        <v>3.6306007950841083E-6</v>
      </c>
      <c r="Q4512" s="6">
        <v>47</v>
      </c>
      <c r="R4512" s="6"/>
      <c r="S4512" s="6" t="s">
        <v>11</v>
      </c>
      <c r="T4512" s="75"/>
    </row>
    <row r="4513" spans="1:20" s="47" customFormat="1" ht="14" x14ac:dyDescent="0.15">
      <c r="A4513" s="8" t="s">
        <v>415</v>
      </c>
      <c r="B4513" s="114" t="s">
        <v>416</v>
      </c>
      <c r="C4513" s="40" t="s">
        <v>65</v>
      </c>
      <c r="D4513" s="6" t="s">
        <v>308</v>
      </c>
      <c r="E4513" s="7" t="s">
        <v>309</v>
      </c>
      <c r="F4513" s="6" t="s">
        <v>3186</v>
      </c>
      <c r="G4513" s="6" t="s">
        <v>4936</v>
      </c>
      <c r="H4513" s="6" t="s">
        <v>38</v>
      </c>
      <c r="I4513" s="8" t="s">
        <v>39</v>
      </c>
      <c r="J4513" s="15" t="s">
        <v>7586</v>
      </c>
      <c r="K4513" s="7" t="s">
        <v>4111</v>
      </c>
      <c r="L4513" s="19">
        <v>463794</v>
      </c>
      <c r="M4513" s="19">
        <f t="shared" si="213"/>
        <v>463794</v>
      </c>
      <c r="N4513" s="11">
        <f>M4513*(1+VOTOS!$P$3%)^Q4513</f>
        <v>470386.35460758454</v>
      </c>
      <c r="O4513" s="54">
        <f t="shared" si="211"/>
        <v>470386.35460758454</v>
      </c>
      <c r="P4513" s="103">
        <f t="shared" si="212"/>
        <v>3.1302971605417709E-6</v>
      </c>
      <c r="Q4513" s="6">
        <v>117</v>
      </c>
      <c r="R4513" s="6"/>
      <c r="S4513" s="6" t="s">
        <v>11</v>
      </c>
      <c r="T4513" s="75"/>
    </row>
    <row r="4514" spans="1:20" s="47" customFormat="1" ht="14" x14ac:dyDescent="0.15">
      <c r="A4514" s="8" t="s">
        <v>415</v>
      </c>
      <c r="B4514" s="114" t="s">
        <v>416</v>
      </c>
      <c r="C4514" s="40" t="s">
        <v>65</v>
      </c>
      <c r="D4514" s="6" t="s">
        <v>308</v>
      </c>
      <c r="E4514" s="7" t="s">
        <v>309</v>
      </c>
      <c r="F4514" s="6" t="s">
        <v>3186</v>
      </c>
      <c r="G4514" s="6" t="s">
        <v>4936</v>
      </c>
      <c r="H4514" s="6" t="s">
        <v>38</v>
      </c>
      <c r="I4514" s="8" t="s">
        <v>39</v>
      </c>
      <c r="J4514" s="15" t="s">
        <v>7586</v>
      </c>
      <c r="K4514" s="7" t="s">
        <v>2460</v>
      </c>
      <c r="L4514" s="19">
        <v>447050</v>
      </c>
      <c r="M4514" s="19">
        <f t="shared" si="213"/>
        <v>447050</v>
      </c>
      <c r="N4514" s="11">
        <f>M4514*(1+VOTOS!$P$3%)^Q4514</f>
        <v>552925.55165845726</v>
      </c>
      <c r="O4514" s="54">
        <f t="shared" si="211"/>
        <v>552925.55165845726</v>
      </c>
      <c r="P4514" s="103">
        <f t="shared" si="212"/>
        <v>3.6795737533487394E-6</v>
      </c>
      <c r="Q4514" s="6">
        <v>1762</v>
      </c>
      <c r="R4514" s="6"/>
      <c r="S4514" s="6" t="s">
        <v>11</v>
      </c>
      <c r="T4514" s="75"/>
    </row>
    <row r="4515" spans="1:20" s="47" customFormat="1" ht="14" x14ac:dyDescent="0.15">
      <c r="A4515" s="8" t="s">
        <v>415</v>
      </c>
      <c r="B4515" s="114" t="s">
        <v>416</v>
      </c>
      <c r="C4515" s="40" t="s">
        <v>65</v>
      </c>
      <c r="D4515" s="6" t="s">
        <v>308</v>
      </c>
      <c r="E4515" s="7" t="s">
        <v>309</v>
      </c>
      <c r="F4515" s="6" t="s">
        <v>3186</v>
      </c>
      <c r="G4515" s="6" t="s">
        <v>4936</v>
      </c>
      <c r="H4515" s="6" t="s">
        <v>38</v>
      </c>
      <c r="I4515" s="8" t="s">
        <v>39</v>
      </c>
      <c r="J4515" s="15" t="s">
        <v>7586</v>
      </c>
      <c r="K4515" s="7" t="s">
        <v>1426</v>
      </c>
      <c r="L4515" s="19">
        <v>443386</v>
      </c>
      <c r="M4515" s="19">
        <f t="shared" si="213"/>
        <v>443386</v>
      </c>
      <c r="N4515" s="11">
        <f>M4515*(1+VOTOS!$P$3%)^Q4515</f>
        <v>448117.87218815769</v>
      </c>
      <c r="O4515" s="54">
        <f t="shared" si="211"/>
        <v>448117.87218815769</v>
      </c>
      <c r="P4515" s="103">
        <f t="shared" si="212"/>
        <v>2.9821062816944061E-6</v>
      </c>
      <c r="Q4515" s="6">
        <v>88</v>
      </c>
      <c r="R4515" s="6"/>
      <c r="S4515" s="6" t="s">
        <v>11</v>
      </c>
      <c r="T4515" s="75"/>
    </row>
    <row r="4516" spans="1:20" s="47" customFormat="1" ht="14" x14ac:dyDescent="0.15">
      <c r="A4516" s="8" t="s">
        <v>415</v>
      </c>
      <c r="B4516" s="114" t="s">
        <v>416</v>
      </c>
      <c r="C4516" s="40" t="s">
        <v>65</v>
      </c>
      <c r="D4516" s="6" t="s">
        <v>308</v>
      </c>
      <c r="E4516" s="7" t="s">
        <v>309</v>
      </c>
      <c r="F4516" s="6" t="s">
        <v>3186</v>
      </c>
      <c r="G4516" s="6" t="s">
        <v>4936</v>
      </c>
      <c r="H4516" s="6" t="s">
        <v>38</v>
      </c>
      <c r="I4516" s="8" t="s">
        <v>39</v>
      </c>
      <c r="J4516" s="15" t="s">
        <v>7586</v>
      </c>
      <c r="K4516" s="7" t="s">
        <v>4341</v>
      </c>
      <c r="L4516" s="19">
        <v>442176</v>
      </c>
      <c r="M4516" s="19">
        <f t="shared" si="213"/>
        <v>442176</v>
      </c>
      <c r="N4516" s="11">
        <f>M4516*(1+VOTOS!$P$3%)^Q4516</f>
        <v>448406.98165088717</v>
      </c>
      <c r="O4516" s="54">
        <f t="shared" si="211"/>
        <v>448406.98165088717</v>
      </c>
      <c r="P4516" s="103">
        <f t="shared" si="212"/>
        <v>2.9840302289377795E-6</v>
      </c>
      <c r="Q4516" s="6">
        <v>116</v>
      </c>
      <c r="R4516" s="6"/>
      <c r="S4516" s="6" t="s">
        <v>11</v>
      </c>
      <c r="T4516" s="75"/>
    </row>
    <row r="4517" spans="1:20" s="47" customFormat="1" ht="14" x14ac:dyDescent="0.15">
      <c r="A4517" s="8" t="s">
        <v>415</v>
      </c>
      <c r="B4517" s="114" t="s">
        <v>416</v>
      </c>
      <c r="C4517" s="40" t="s">
        <v>65</v>
      </c>
      <c r="D4517" s="6" t="s">
        <v>308</v>
      </c>
      <c r="E4517" s="7" t="s">
        <v>309</v>
      </c>
      <c r="F4517" s="6" t="s">
        <v>3186</v>
      </c>
      <c r="G4517" s="6" t="s">
        <v>4936</v>
      </c>
      <c r="H4517" s="6" t="s">
        <v>38</v>
      </c>
      <c r="I4517" s="8" t="s">
        <v>39</v>
      </c>
      <c r="J4517" s="15" t="s">
        <v>7586</v>
      </c>
      <c r="K4517" s="7" t="s">
        <v>2330</v>
      </c>
      <c r="L4517" s="19">
        <v>363186</v>
      </c>
      <c r="M4517" s="19">
        <f t="shared" si="213"/>
        <v>363186</v>
      </c>
      <c r="N4517" s="11">
        <f>M4517*(1+VOTOS!$P$3%)^Q4517</f>
        <v>451862.97005466348</v>
      </c>
      <c r="O4517" s="54">
        <f t="shared" si="211"/>
        <v>451862.97005466348</v>
      </c>
      <c r="P4517" s="103">
        <f t="shared" si="212"/>
        <v>3.0070289205053344E-6</v>
      </c>
      <c r="Q4517" s="6">
        <v>1811</v>
      </c>
      <c r="R4517" s="6"/>
      <c r="S4517" s="6" t="s">
        <v>11</v>
      </c>
      <c r="T4517" s="75"/>
    </row>
    <row r="4518" spans="1:20" s="47" customFormat="1" ht="14" x14ac:dyDescent="0.15">
      <c r="A4518" s="8" t="s">
        <v>415</v>
      </c>
      <c r="B4518" s="114" t="s">
        <v>416</v>
      </c>
      <c r="C4518" s="40" t="s">
        <v>65</v>
      </c>
      <c r="D4518" s="6" t="s">
        <v>308</v>
      </c>
      <c r="E4518" s="7" t="s">
        <v>309</v>
      </c>
      <c r="F4518" s="6" t="s">
        <v>3186</v>
      </c>
      <c r="G4518" s="6" t="s">
        <v>4936</v>
      </c>
      <c r="H4518" s="6" t="s">
        <v>38</v>
      </c>
      <c r="I4518" s="8" t="s">
        <v>39</v>
      </c>
      <c r="J4518" s="15" t="s">
        <v>7586</v>
      </c>
      <c r="K4518" s="7" t="s">
        <v>2414</v>
      </c>
      <c r="L4518" s="19">
        <v>297736</v>
      </c>
      <c r="M4518" s="19">
        <f t="shared" si="213"/>
        <v>297736</v>
      </c>
      <c r="N4518" s="11">
        <f>M4518*(1+VOTOS!$P$3%)^Q4518</f>
        <v>369807.35786462389</v>
      </c>
      <c r="O4518" s="54">
        <f t="shared" si="211"/>
        <v>369807.35786462389</v>
      </c>
      <c r="P4518" s="103">
        <f t="shared" si="212"/>
        <v>2.4609704574377154E-6</v>
      </c>
      <c r="Q4518" s="6">
        <v>1797</v>
      </c>
      <c r="R4518" s="6"/>
      <c r="S4518" s="6" t="s">
        <v>11</v>
      </c>
      <c r="T4518" s="75"/>
    </row>
    <row r="4519" spans="1:20" s="47" customFormat="1" ht="14" x14ac:dyDescent="0.15">
      <c r="A4519" s="8" t="s">
        <v>415</v>
      </c>
      <c r="B4519" s="114" t="s">
        <v>416</v>
      </c>
      <c r="C4519" s="40" t="s">
        <v>65</v>
      </c>
      <c r="D4519" s="6" t="s">
        <v>308</v>
      </c>
      <c r="E4519" s="7" t="s">
        <v>309</v>
      </c>
      <c r="F4519" s="6" t="s">
        <v>3186</v>
      </c>
      <c r="G4519" s="6" t="s">
        <v>4936</v>
      </c>
      <c r="H4519" s="6" t="s">
        <v>38</v>
      </c>
      <c r="I4519" s="8" t="s">
        <v>39</v>
      </c>
      <c r="J4519" s="15" t="s">
        <v>7586</v>
      </c>
      <c r="K4519" s="7" t="s">
        <v>3023</v>
      </c>
      <c r="L4519" s="19">
        <v>152635</v>
      </c>
      <c r="M4519" s="19">
        <f t="shared" si="213"/>
        <v>152635</v>
      </c>
      <c r="N4519" s="11">
        <f>M4519*(1+VOTOS!$P$3%)^Q4519</f>
        <v>152948.33550869575</v>
      </c>
      <c r="O4519" s="54">
        <f t="shared" si="211"/>
        <v>152948.33550869575</v>
      </c>
      <c r="P4519" s="103">
        <f t="shared" si="212"/>
        <v>1.0178308440768292E-6</v>
      </c>
      <c r="Q4519" s="6">
        <v>17</v>
      </c>
      <c r="R4519" s="6"/>
      <c r="S4519" s="6" t="s">
        <v>11</v>
      </c>
      <c r="T4519" s="75"/>
    </row>
    <row r="4520" spans="1:20" s="47" customFormat="1" ht="14" x14ac:dyDescent="0.15">
      <c r="A4520" s="8" t="s">
        <v>415</v>
      </c>
      <c r="B4520" s="114" t="s">
        <v>416</v>
      </c>
      <c r="C4520" s="40" t="s">
        <v>65</v>
      </c>
      <c r="D4520" s="6" t="s">
        <v>266</v>
      </c>
      <c r="E4520" s="7" t="s">
        <v>267</v>
      </c>
      <c r="F4520" s="6" t="s">
        <v>3188</v>
      </c>
      <c r="G4520" s="6" t="s">
        <v>3189</v>
      </c>
      <c r="H4520" s="6" t="s">
        <v>38</v>
      </c>
      <c r="I4520" s="8" t="s">
        <v>39</v>
      </c>
      <c r="J4520" s="15" t="s">
        <v>7586</v>
      </c>
      <c r="K4520" s="7" t="s">
        <v>3190</v>
      </c>
      <c r="L4520" s="19">
        <v>14198728</v>
      </c>
      <c r="M4520" s="19">
        <f t="shared" si="213"/>
        <v>14198728</v>
      </c>
      <c r="N4520" s="11">
        <f>M4520*(1+VOTOS!$P$3%)^Q4520</f>
        <v>14447528.139928877</v>
      </c>
      <c r="O4520" s="54">
        <f t="shared" si="211"/>
        <v>14447528.139928877</v>
      </c>
      <c r="P4520" s="103">
        <f t="shared" si="212"/>
        <v>9.6144490311576489E-5</v>
      </c>
      <c r="Q4520" s="48">
        <v>144</v>
      </c>
      <c r="R4520" s="48"/>
      <c r="S4520" s="48" t="s">
        <v>11</v>
      </c>
      <c r="T4520" s="75"/>
    </row>
    <row r="4521" spans="1:20" s="47" customFormat="1" ht="14" x14ac:dyDescent="0.15">
      <c r="A4521" s="8" t="s">
        <v>415</v>
      </c>
      <c r="B4521" s="114" t="s">
        <v>416</v>
      </c>
      <c r="C4521" s="40" t="s">
        <v>65</v>
      </c>
      <c r="D4521" s="6" t="s">
        <v>266</v>
      </c>
      <c r="E4521" s="7" t="s">
        <v>267</v>
      </c>
      <c r="F4521" s="6" t="s">
        <v>3188</v>
      </c>
      <c r="G4521" s="6" t="s">
        <v>3189</v>
      </c>
      <c r="H4521" s="6" t="s">
        <v>38</v>
      </c>
      <c r="I4521" s="8" t="s">
        <v>39</v>
      </c>
      <c r="J4521" s="15" t="s">
        <v>7586</v>
      </c>
      <c r="K4521" s="7" t="s">
        <v>4500</v>
      </c>
      <c r="L4521" s="19">
        <v>8979025</v>
      </c>
      <c r="M4521" s="19">
        <f t="shared" si="213"/>
        <v>8979025</v>
      </c>
      <c r="N4521" s="11">
        <f>M4521*(1+VOTOS!$P$3%)^Q4521</f>
        <v>9291970.8978318833</v>
      </c>
      <c r="O4521" s="54">
        <f t="shared" si="211"/>
        <v>9291970.8978318833</v>
      </c>
      <c r="P4521" s="103">
        <f t="shared" si="212"/>
        <v>6.1835616259713067E-5</v>
      </c>
      <c r="Q4521" s="6">
        <v>284</v>
      </c>
      <c r="R4521" s="6"/>
      <c r="S4521" s="6" t="s">
        <v>11</v>
      </c>
      <c r="T4521" s="75"/>
    </row>
    <row r="4522" spans="1:20" s="47" customFormat="1" ht="14" x14ac:dyDescent="0.15">
      <c r="A4522" s="8" t="s">
        <v>415</v>
      </c>
      <c r="B4522" s="114" t="s">
        <v>416</v>
      </c>
      <c r="C4522" s="40" t="s">
        <v>65</v>
      </c>
      <c r="D4522" s="6" t="s">
        <v>266</v>
      </c>
      <c r="E4522" s="7" t="s">
        <v>267</v>
      </c>
      <c r="F4522" s="6" t="s">
        <v>3188</v>
      </c>
      <c r="G4522" s="6" t="s">
        <v>3189</v>
      </c>
      <c r="H4522" s="6" t="s">
        <v>38</v>
      </c>
      <c r="I4522" s="8" t="s">
        <v>39</v>
      </c>
      <c r="J4522" s="15" t="s">
        <v>7586</v>
      </c>
      <c r="K4522" s="7" t="s">
        <v>4601</v>
      </c>
      <c r="L4522" s="19">
        <v>8263753</v>
      </c>
      <c r="M4522" s="19">
        <f t="shared" si="213"/>
        <v>8263753</v>
      </c>
      <c r="N4522" s="11">
        <f>M4522*(1+VOTOS!$P$3%)^Q4522</f>
        <v>8451266.6091292072</v>
      </c>
      <c r="O4522" s="54">
        <f t="shared" si="211"/>
        <v>8451266.6091292072</v>
      </c>
      <c r="P4522" s="103">
        <f t="shared" si="212"/>
        <v>5.6240950891546279E-5</v>
      </c>
      <c r="Q4522" s="6">
        <v>186</v>
      </c>
      <c r="R4522" s="6"/>
      <c r="S4522" s="6" t="s">
        <v>11</v>
      </c>
      <c r="T4522" s="75"/>
    </row>
    <row r="4523" spans="1:20" s="47" customFormat="1" ht="14" x14ac:dyDescent="0.15">
      <c r="A4523" s="8" t="s">
        <v>415</v>
      </c>
      <c r="B4523" s="114" t="s">
        <v>416</v>
      </c>
      <c r="C4523" s="40" t="s">
        <v>65</v>
      </c>
      <c r="D4523" s="6" t="s">
        <v>266</v>
      </c>
      <c r="E4523" s="7" t="s">
        <v>267</v>
      </c>
      <c r="F4523" s="6" t="s">
        <v>3188</v>
      </c>
      <c r="G4523" s="6" t="s">
        <v>3189</v>
      </c>
      <c r="H4523" s="6" t="s">
        <v>38</v>
      </c>
      <c r="I4523" s="8" t="s">
        <v>39</v>
      </c>
      <c r="J4523" s="15" t="s">
        <v>7586</v>
      </c>
      <c r="K4523" s="7" t="s">
        <v>4600</v>
      </c>
      <c r="L4523" s="19">
        <v>7093233</v>
      </c>
      <c r="M4523" s="19">
        <f t="shared" si="213"/>
        <v>7093233</v>
      </c>
      <c r="N4523" s="11">
        <f>M4523*(1+VOTOS!$P$3%)^Q4523</f>
        <v>7278730.0145732034</v>
      </c>
      <c r="O4523" s="54">
        <f t="shared" si="211"/>
        <v>7278730.0145732034</v>
      </c>
      <c r="P4523" s="103">
        <f t="shared" si="212"/>
        <v>4.8438029023984956E-5</v>
      </c>
      <c r="Q4523" s="6">
        <v>214</v>
      </c>
      <c r="R4523" s="6"/>
      <c r="S4523" s="6" t="s">
        <v>11</v>
      </c>
    </row>
    <row r="4524" spans="1:20" s="47" customFormat="1" ht="14" x14ac:dyDescent="0.15">
      <c r="A4524" s="8" t="s">
        <v>415</v>
      </c>
      <c r="B4524" s="114" t="s">
        <v>416</v>
      </c>
      <c r="C4524" s="40" t="s">
        <v>65</v>
      </c>
      <c r="D4524" s="6" t="s">
        <v>266</v>
      </c>
      <c r="E4524" s="7" t="s">
        <v>267</v>
      </c>
      <c r="F4524" s="6" t="s">
        <v>3188</v>
      </c>
      <c r="G4524" s="6" t="s">
        <v>3189</v>
      </c>
      <c r="H4524" s="6" t="s">
        <v>38</v>
      </c>
      <c r="I4524" s="8" t="s">
        <v>39</v>
      </c>
      <c r="J4524" s="15" t="s">
        <v>7586</v>
      </c>
      <c r="K4524" s="7" t="s">
        <v>4602</v>
      </c>
      <c r="L4524" s="19">
        <v>6109998</v>
      </c>
      <c r="M4524" s="19">
        <f t="shared" si="213"/>
        <v>6109998</v>
      </c>
      <c r="N4524" s="11">
        <f>M4524*(1+VOTOS!$P$3%)^Q4524</f>
        <v>6238096.4835442919</v>
      </c>
      <c r="O4524" s="54">
        <f t="shared" si="211"/>
        <v>6238096.4835442919</v>
      </c>
      <c r="P4524" s="103">
        <f t="shared" si="212"/>
        <v>4.1512887264586155E-5</v>
      </c>
      <c r="Q4524" s="6">
        <v>172</v>
      </c>
      <c r="R4524" s="6"/>
      <c r="S4524" s="6" t="s">
        <v>11</v>
      </c>
      <c r="T4524" s="75"/>
    </row>
    <row r="4525" spans="1:20" s="47" customFormat="1" ht="14" x14ac:dyDescent="0.15">
      <c r="A4525" s="8" t="s">
        <v>415</v>
      </c>
      <c r="B4525" s="114" t="s">
        <v>416</v>
      </c>
      <c r="C4525" s="40" t="s">
        <v>65</v>
      </c>
      <c r="D4525" s="6" t="s">
        <v>266</v>
      </c>
      <c r="E4525" s="7" t="s">
        <v>267</v>
      </c>
      <c r="F4525" s="6" t="s">
        <v>3188</v>
      </c>
      <c r="G4525" s="6" t="s">
        <v>3189</v>
      </c>
      <c r="H4525" s="6" t="s">
        <v>38</v>
      </c>
      <c r="I4525" s="8" t="s">
        <v>39</v>
      </c>
      <c r="J4525" s="15" t="s">
        <v>7586</v>
      </c>
      <c r="K4525" s="7" t="s">
        <v>4598</v>
      </c>
      <c r="L4525" s="19">
        <v>5897811</v>
      </c>
      <c r="M4525" s="19">
        <f t="shared" si="213"/>
        <v>5897811</v>
      </c>
      <c r="N4525" s="11">
        <f>M4525*(1+VOTOS!$P$3%)^Q4525</f>
        <v>6068129.0484887147</v>
      </c>
      <c r="O4525" s="54">
        <f t="shared" si="211"/>
        <v>6068129.0484887147</v>
      </c>
      <c r="P4525" s="103">
        <f t="shared" si="212"/>
        <v>4.0381798800544934E-5</v>
      </c>
      <c r="Q4525" s="6">
        <v>236</v>
      </c>
      <c r="R4525" s="6"/>
      <c r="S4525" s="6" t="s">
        <v>11</v>
      </c>
      <c r="T4525" s="75"/>
    </row>
    <row r="4526" spans="1:20" s="47" customFormat="1" ht="14" x14ac:dyDescent="0.15">
      <c r="A4526" s="8" t="s">
        <v>415</v>
      </c>
      <c r="B4526" s="114" t="s">
        <v>416</v>
      </c>
      <c r="C4526" s="40" t="s">
        <v>65</v>
      </c>
      <c r="D4526" s="6" t="s">
        <v>266</v>
      </c>
      <c r="E4526" s="7" t="s">
        <v>267</v>
      </c>
      <c r="F4526" s="6" t="s">
        <v>3188</v>
      </c>
      <c r="G4526" s="6" t="s">
        <v>3189</v>
      </c>
      <c r="H4526" s="6" t="s">
        <v>38</v>
      </c>
      <c r="I4526" s="8" t="s">
        <v>39</v>
      </c>
      <c r="J4526" s="15" t="s">
        <v>7586</v>
      </c>
      <c r="K4526" s="7" t="s">
        <v>3190</v>
      </c>
      <c r="L4526" s="19">
        <v>5134075</v>
      </c>
      <c r="M4526" s="19">
        <f t="shared" si="213"/>
        <v>5134075</v>
      </c>
      <c r="N4526" s="11">
        <f>M4526*(1+VOTOS!$P$3%)^Q4526</f>
        <v>5224037.8881126074</v>
      </c>
      <c r="O4526" s="54">
        <f t="shared" si="211"/>
        <v>5224037.8881126074</v>
      </c>
      <c r="P4526" s="103">
        <f t="shared" si="212"/>
        <v>3.4764594694426646E-5</v>
      </c>
      <c r="Q4526" s="6">
        <v>144</v>
      </c>
      <c r="R4526" s="6"/>
      <c r="S4526" s="6" t="s">
        <v>11</v>
      </c>
      <c r="T4526" s="75"/>
    </row>
    <row r="4527" spans="1:20" s="47" customFormat="1" ht="14" x14ac:dyDescent="0.15">
      <c r="A4527" s="8" t="s">
        <v>415</v>
      </c>
      <c r="B4527" s="114" t="s">
        <v>416</v>
      </c>
      <c r="C4527" s="40" t="s">
        <v>65</v>
      </c>
      <c r="D4527" s="6" t="s">
        <v>266</v>
      </c>
      <c r="E4527" s="7" t="s">
        <v>267</v>
      </c>
      <c r="F4527" s="6" t="s">
        <v>3188</v>
      </c>
      <c r="G4527" s="6" t="s">
        <v>3189</v>
      </c>
      <c r="H4527" s="6" t="s">
        <v>38</v>
      </c>
      <c r="I4527" s="8" t="s">
        <v>39</v>
      </c>
      <c r="J4527" s="15" t="s">
        <v>7586</v>
      </c>
      <c r="K4527" s="7" t="s">
        <v>4599</v>
      </c>
      <c r="L4527" s="19">
        <v>1715360</v>
      </c>
      <c r="M4527" s="19">
        <f t="shared" si="213"/>
        <v>1715360</v>
      </c>
      <c r="N4527" s="11">
        <f>M4527*(1+VOTOS!$P$3%)^Q4527</f>
        <v>1763406.7878427343</v>
      </c>
      <c r="O4527" s="54">
        <f t="shared" si="211"/>
        <v>1763406.7878427343</v>
      </c>
      <c r="P4527" s="103">
        <f t="shared" si="212"/>
        <v>1.1735007205872701E-5</v>
      </c>
      <c r="Q4527" s="6">
        <v>229</v>
      </c>
      <c r="R4527" s="6"/>
      <c r="S4527" s="6" t="s">
        <v>11</v>
      </c>
      <c r="T4527" s="75"/>
    </row>
    <row r="4528" spans="1:20" s="47" customFormat="1" ht="14" x14ac:dyDescent="0.15">
      <c r="A4528" s="8" t="s">
        <v>415</v>
      </c>
      <c r="B4528" s="114" t="s">
        <v>416</v>
      </c>
      <c r="C4528" s="40" t="s">
        <v>65</v>
      </c>
      <c r="D4528" s="6" t="s">
        <v>376</v>
      </c>
      <c r="E4528" s="7" t="s">
        <v>377</v>
      </c>
      <c r="F4528" s="6" t="s">
        <v>3191</v>
      </c>
      <c r="G4528" s="6" t="s">
        <v>4936</v>
      </c>
      <c r="H4528" s="6" t="s">
        <v>38</v>
      </c>
      <c r="I4528" s="8" t="s">
        <v>39</v>
      </c>
      <c r="J4528" s="15" t="s">
        <v>7586</v>
      </c>
      <c r="K4528" s="7" t="s">
        <v>3199</v>
      </c>
      <c r="L4528" s="19">
        <v>5051612</v>
      </c>
      <c r="M4528" s="19">
        <f t="shared" si="213"/>
        <v>5051612</v>
      </c>
      <c r="N4528" s="11">
        <f>M4528*(1+VOTOS!$P$3%)^Q4528</f>
        <v>5169979.2347605508</v>
      </c>
      <c r="O4528" s="54">
        <f t="shared" si="211"/>
        <v>5169979.2347605508</v>
      </c>
      <c r="P4528" s="103">
        <f t="shared" si="212"/>
        <v>3.4404848610312823E-5</v>
      </c>
      <c r="Q4528" s="48">
        <v>192</v>
      </c>
      <c r="R4528" s="48"/>
      <c r="S4528" s="48" t="s">
        <v>11</v>
      </c>
      <c r="T4528" s="75"/>
    </row>
    <row r="4529" spans="1:20" s="47" customFormat="1" ht="14" x14ac:dyDescent="0.15">
      <c r="A4529" s="8" t="s">
        <v>415</v>
      </c>
      <c r="B4529" s="114" t="s">
        <v>416</v>
      </c>
      <c r="C4529" s="40" t="s">
        <v>65</v>
      </c>
      <c r="D4529" s="6" t="s">
        <v>376</v>
      </c>
      <c r="E4529" s="7" t="s">
        <v>377</v>
      </c>
      <c r="F4529" s="6" t="s">
        <v>3191</v>
      </c>
      <c r="G4529" s="6" t="s">
        <v>4936</v>
      </c>
      <c r="H4529" s="6" t="s">
        <v>38</v>
      </c>
      <c r="I4529" s="8" t="s">
        <v>39</v>
      </c>
      <c r="J4529" s="15" t="s">
        <v>7586</v>
      </c>
      <c r="K4529" s="7" t="s">
        <v>3205</v>
      </c>
      <c r="L4529" s="19">
        <v>3924974</v>
      </c>
      <c r="M4529" s="19">
        <f t="shared" si="213"/>
        <v>3924974</v>
      </c>
      <c r="N4529" s="11">
        <f>M4529*(1+VOTOS!$P$3%)^Q4529</f>
        <v>3977403.4449222069</v>
      </c>
      <c r="O4529" s="54">
        <f t="shared" si="211"/>
        <v>3977403.4449222069</v>
      </c>
      <c r="P4529" s="103">
        <f t="shared" si="212"/>
        <v>2.6468571181992977E-5</v>
      </c>
      <c r="Q4529" s="48">
        <v>110</v>
      </c>
      <c r="R4529" s="48"/>
      <c r="S4529" s="48" t="s">
        <v>11</v>
      </c>
      <c r="T4529" s="75"/>
    </row>
    <row r="4530" spans="1:20" s="47" customFormat="1" ht="14" x14ac:dyDescent="0.15">
      <c r="A4530" s="8" t="s">
        <v>415</v>
      </c>
      <c r="B4530" s="114" t="s">
        <v>416</v>
      </c>
      <c r="C4530" s="40" t="s">
        <v>65</v>
      </c>
      <c r="D4530" s="6" t="s">
        <v>376</v>
      </c>
      <c r="E4530" s="7" t="s">
        <v>377</v>
      </c>
      <c r="F4530" s="6" t="s">
        <v>3191</v>
      </c>
      <c r="G4530" s="6" t="s">
        <v>4936</v>
      </c>
      <c r="H4530" s="6" t="s">
        <v>38</v>
      </c>
      <c r="I4530" s="8" t="s">
        <v>39</v>
      </c>
      <c r="J4530" s="15" t="s">
        <v>7586</v>
      </c>
      <c r="K4530" s="7" t="s">
        <v>3211</v>
      </c>
      <c r="L4530" s="19">
        <v>2143842</v>
      </c>
      <c r="M4530" s="19">
        <f t="shared" si="213"/>
        <v>2143842</v>
      </c>
      <c r="N4530" s="11">
        <f>M4530*(1+VOTOS!$P$3%)^Q4530</f>
        <v>2178252.4367312766</v>
      </c>
      <c r="O4530" s="54">
        <f t="shared" si="211"/>
        <v>2178252.4367312766</v>
      </c>
      <c r="P4530" s="103">
        <f t="shared" si="212"/>
        <v>1.4495695614579304E-5</v>
      </c>
      <c r="Q4530" s="6">
        <v>132</v>
      </c>
      <c r="R4530" s="6"/>
      <c r="S4530" s="6" t="s">
        <v>11</v>
      </c>
    </row>
    <row r="4531" spans="1:20" s="47" customFormat="1" ht="14" x14ac:dyDescent="0.15">
      <c r="A4531" s="8" t="s">
        <v>415</v>
      </c>
      <c r="B4531" s="114" t="s">
        <v>416</v>
      </c>
      <c r="C4531" s="40" t="s">
        <v>65</v>
      </c>
      <c r="D4531" s="6" t="s">
        <v>376</v>
      </c>
      <c r="E4531" s="7" t="s">
        <v>377</v>
      </c>
      <c r="F4531" s="6" t="s">
        <v>3191</v>
      </c>
      <c r="G4531" s="6" t="s">
        <v>4936</v>
      </c>
      <c r="H4531" s="6" t="s">
        <v>38</v>
      </c>
      <c r="I4531" s="8" t="s">
        <v>39</v>
      </c>
      <c r="J4531" s="15" t="s">
        <v>7586</v>
      </c>
      <c r="K4531" s="7" t="s">
        <v>3265</v>
      </c>
      <c r="L4531" s="19">
        <v>1809340</v>
      </c>
      <c r="M4531" s="19">
        <f t="shared" si="213"/>
        <v>1809340</v>
      </c>
      <c r="N4531" s="11">
        <f>M4531*(1+VOTOS!$P$3%)^Q4531</f>
        <v>1831519.4664839599</v>
      </c>
      <c r="O4531" s="54">
        <f t="shared" si="211"/>
        <v>1831519.4664839599</v>
      </c>
      <c r="P4531" s="103">
        <f t="shared" si="212"/>
        <v>1.2188279122583366E-5</v>
      </c>
      <c r="Q4531" s="48">
        <v>101</v>
      </c>
      <c r="R4531" s="48"/>
      <c r="S4531" s="48" t="s">
        <v>11</v>
      </c>
    </row>
    <row r="4532" spans="1:20" s="47" customFormat="1" ht="14" x14ac:dyDescent="0.15">
      <c r="A4532" s="8" t="s">
        <v>415</v>
      </c>
      <c r="B4532" s="114" t="s">
        <v>416</v>
      </c>
      <c r="C4532" s="40" t="s">
        <v>65</v>
      </c>
      <c r="D4532" s="6" t="s">
        <v>376</v>
      </c>
      <c r="E4532" s="7" t="s">
        <v>377</v>
      </c>
      <c r="F4532" s="6" t="s">
        <v>3191</v>
      </c>
      <c r="G4532" s="6" t="s">
        <v>4936</v>
      </c>
      <c r="H4532" s="6" t="s">
        <v>38</v>
      </c>
      <c r="I4532" s="8" t="s">
        <v>39</v>
      </c>
      <c r="J4532" s="15" t="s">
        <v>7586</v>
      </c>
      <c r="K4532" s="7" t="s">
        <v>3230</v>
      </c>
      <c r="L4532" s="19">
        <v>1540320</v>
      </c>
      <c r="M4532" s="19">
        <f t="shared" si="213"/>
        <v>1540320</v>
      </c>
      <c r="N4532" s="11">
        <f>M4532*(1+VOTOS!$P$3%)^Q4532</f>
        <v>1559201.7335683582</v>
      </c>
      <c r="O4532" s="54">
        <f t="shared" si="211"/>
        <v>1559201.7335683582</v>
      </c>
      <c r="P4532" s="103">
        <f t="shared" si="212"/>
        <v>1.0376076413552794E-5</v>
      </c>
      <c r="Q4532" s="6">
        <v>101</v>
      </c>
      <c r="R4532" s="6"/>
      <c r="S4532" s="6" t="s">
        <v>11</v>
      </c>
      <c r="T4532" s="75"/>
    </row>
    <row r="4533" spans="1:20" s="47" customFormat="1" ht="14" x14ac:dyDescent="0.15">
      <c r="A4533" s="8" t="s">
        <v>415</v>
      </c>
      <c r="B4533" s="114" t="s">
        <v>416</v>
      </c>
      <c r="C4533" s="40" t="s">
        <v>65</v>
      </c>
      <c r="D4533" s="6" t="s">
        <v>376</v>
      </c>
      <c r="E4533" s="7" t="s">
        <v>377</v>
      </c>
      <c r="F4533" s="6" t="s">
        <v>3191</v>
      </c>
      <c r="G4533" s="6" t="s">
        <v>4936</v>
      </c>
      <c r="H4533" s="6" t="s">
        <v>38</v>
      </c>
      <c r="I4533" s="8" t="s">
        <v>39</v>
      </c>
      <c r="J4533" s="15" t="s">
        <v>7586</v>
      </c>
      <c r="K4533" s="7" t="s">
        <v>3225</v>
      </c>
      <c r="L4533" s="19">
        <v>1304048</v>
      </c>
      <c r="M4533" s="19">
        <f t="shared" si="213"/>
        <v>1304048</v>
      </c>
      <c r="N4533" s="11">
        <f>M4533*(1+VOTOS!$P$3%)^Q4533</f>
        <v>1324979.048649363</v>
      </c>
      <c r="O4533" s="54">
        <f t="shared" si="211"/>
        <v>1324979.048649363</v>
      </c>
      <c r="P4533" s="103">
        <f t="shared" si="212"/>
        <v>8.8173862042076374E-6</v>
      </c>
      <c r="Q4533" s="6">
        <v>132</v>
      </c>
      <c r="R4533" s="6"/>
      <c r="S4533" s="6" t="s">
        <v>11</v>
      </c>
    </row>
    <row r="4534" spans="1:20" s="47" customFormat="1" ht="14" x14ac:dyDescent="0.15">
      <c r="A4534" s="8" t="s">
        <v>415</v>
      </c>
      <c r="B4534" s="114" t="s">
        <v>416</v>
      </c>
      <c r="C4534" s="40" t="s">
        <v>65</v>
      </c>
      <c r="D4534" s="6" t="s">
        <v>376</v>
      </c>
      <c r="E4534" s="7" t="s">
        <v>377</v>
      </c>
      <c r="F4534" s="6" t="s">
        <v>3191</v>
      </c>
      <c r="G4534" s="6" t="s">
        <v>4936</v>
      </c>
      <c r="H4534" s="6" t="s">
        <v>38</v>
      </c>
      <c r="I4534" s="8" t="s">
        <v>39</v>
      </c>
      <c r="J4534" s="15" t="s">
        <v>7586</v>
      </c>
      <c r="K4534" s="7" t="s">
        <v>3223</v>
      </c>
      <c r="L4534" s="19">
        <v>1296733</v>
      </c>
      <c r="M4534" s="19">
        <f t="shared" si="213"/>
        <v>1296733</v>
      </c>
      <c r="N4534" s="11">
        <f>M4534*(1+VOTOS!$P$3%)^Q4534</f>
        <v>1303005.2006377059</v>
      </c>
      <c r="O4534" s="54">
        <f t="shared" si="211"/>
        <v>1303005.2006377059</v>
      </c>
      <c r="P4534" s="103">
        <f t="shared" si="212"/>
        <v>8.671156039656096E-6</v>
      </c>
      <c r="Q4534" s="6">
        <v>40</v>
      </c>
      <c r="R4534" s="6"/>
      <c r="S4534" s="6" t="s">
        <v>11</v>
      </c>
      <c r="T4534" s="75"/>
    </row>
    <row r="4535" spans="1:20" s="47" customFormat="1" ht="14" x14ac:dyDescent="0.15">
      <c r="A4535" s="8" t="s">
        <v>415</v>
      </c>
      <c r="B4535" s="114" t="s">
        <v>416</v>
      </c>
      <c r="C4535" s="40" t="s">
        <v>65</v>
      </c>
      <c r="D4535" s="6" t="s">
        <v>376</v>
      </c>
      <c r="E4535" s="7" t="s">
        <v>377</v>
      </c>
      <c r="F4535" s="6" t="s">
        <v>3191</v>
      </c>
      <c r="G4535" s="6" t="s">
        <v>4936</v>
      </c>
      <c r="H4535" s="6" t="s">
        <v>38</v>
      </c>
      <c r="I4535" s="8" t="s">
        <v>39</v>
      </c>
      <c r="J4535" s="15" t="s">
        <v>7586</v>
      </c>
      <c r="K4535" s="7" t="s">
        <v>3229</v>
      </c>
      <c r="L4535" s="19">
        <v>921908</v>
      </c>
      <c r="M4535" s="19">
        <f t="shared" si="213"/>
        <v>921908</v>
      </c>
      <c r="N4535" s="11">
        <f>M4535*(1+VOTOS!$P$3%)^Q4535</f>
        <v>923354.88057697436</v>
      </c>
      <c r="O4535" s="54">
        <f t="shared" si="211"/>
        <v>923354.88057697436</v>
      </c>
      <c r="P4535" s="103">
        <f t="shared" si="212"/>
        <v>6.1446832641515665E-6</v>
      </c>
      <c r="Q4535" s="6">
        <v>13</v>
      </c>
      <c r="R4535" s="6"/>
      <c r="S4535" s="6" t="s">
        <v>11</v>
      </c>
      <c r="T4535" s="75"/>
    </row>
    <row r="4536" spans="1:20" s="47" customFormat="1" ht="14" x14ac:dyDescent="0.15">
      <c r="A4536" s="8" t="s">
        <v>415</v>
      </c>
      <c r="B4536" s="114" t="s">
        <v>416</v>
      </c>
      <c r="C4536" s="40" t="s">
        <v>65</v>
      </c>
      <c r="D4536" s="6" t="s">
        <v>376</v>
      </c>
      <c r="E4536" s="7" t="s">
        <v>377</v>
      </c>
      <c r="F4536" s="6" t="s">
        <v>3191</v>
      </c>
      <c r="G4536" s="6" t="s">
        <v>4936</v>
      </c>
      <c r="H4536" s="6" t="s">
        <v>38</v>
      </c>
      <c r="I4536" s="8" t="s">
        <v>39</v>
      </c>
      <c r="J4536" s="15" t="s">
        <v>7586</v>
      </c>
      <c r="K4536" s="7" t="s">
        <v>3206</v>
      </c>
      <c r="L4536" s="19">
        <v>757944</v>
      </c>
      <c r="M4536" s="19">
        <f t="shared" si="213"/>
        <v>757944</v>
      </c>
      <c r="N4536" s="11">
        <f>M4536*(1+VOTOS!$P$3%)^Q4536</f>
        <v>761610.11849944852</v>
      </c>
      <c r="O4536" s="54">
        <f t="shared" si="211"/>
        <v>761610.11849944852</v>
      </c>
      <c r="P4536" s="103">
        <f t="shared" si="212"/>
        <v>5.068314520661617E-6</v>
      </c>
      <c r="Q4536" s="48">
        <v>40</v>
      </c>
      <c r="R4536" s="48"/>
      <c r="S4536" s="48" t="s">
        <v>11</v>
      </c>
      <c r="T4536" s="75"/>
    </row>
    <row r="4537" spans="1:20" s="47" customFormat="1" ht="14" x14ac:dyDescent="0.15">
      <c r="A4537" s="8" t="s">
        <v>415</v>
      </c>
      <c r="B4537" s="114" t="s">
        <v>416</v>
      </c>
      <c r="C4537" s="40" t="s">
        <v>65</v>
      </c>
      <c r="D4537" s="6" t="s">
        <v>376</v>
      </c>
      <c r="E4537" s="7" t="s">
        <v>377</v>
      </c>
      <c r="F4537" s="6" t="s">
        <v>3191</v>
      </c>
      <c r="G4537" s="6" t="s">
        <v>4936</v>
      </c>
      <c r="H4537" s="6" t="s">
        <v>38</v>
      </c>
      <c r="I4537" s="8" t="s">
        <v>39</v>
      </c>
      <c r="J4537" s="15" t="s">
        <v>7586</v>
      </c>
      <c r="K4537" s="7" t="s">
        <v>3221</v>
      </c>
      <c r="L4537" s="19">
        <v>567987</v>
      </c>
      <c r="M4537" s="19">
        <f t="shared" si="213"/>
        <v>567987</v>
      </c>
      <c r="N4537" s="11">
        <f>M4537*(1+VOTOS!$P$3%)^Q4537</f>
        <v>574949.5657034195</v>
      </c>
      <c r="O4537" s="54">
        <f t="shared" si="211"/>
        <v>574949.5657034195</v>
      </c>
      <c r="P4537" s="103">
        <f t="shared" si="212"/>
        <v>3.8261377596243708E-6</v>
      </c>
      <c r="Q4537" s="6">
        <v>101</v>
      </c>
      <c r="R4537" s="6"/>
      <c r="S4537" s="6" t="s">
        <v>11</v>
      </c>
      <c r="T4537" s="75"/>
    </row>
    <row r="4538" spans="1:20" s="47" customFormat="1" ht="14" x14ac:dyDescent="0.15">
      <c r="A4538" s="8" t="s">
        <v>415</v>
      </c>
      <c r="B4538" s="114" t="s">
        <v>416</v>
      </c>
      <c r="C4538" s="40" t="s">
        <v>65</v>
      </c>
      <c r="D4538" s="6" t="s">
        <v>376</v>
      </c>
      <c r="E4538" s="7" t="s">
        <v>377</v>
      </c>
      <c r="F4538" s="6" t="s">
        <v>3191</v>
      </c>
      <c r="G4538" s="6" t="s">
        <v>4936</v>
      </c>
      <c r="H4538" s="6" t="s">
        <v>38</v>
      </c>
      <c r="I4538" s="8" t="s">
        <v>39</v>
      </c>
      <c r="J4538" s="15" t="s">
        <v>7586</v>
      </c>
      <c r="K4538" s="7" t="s">
        <v>3259</v>
      </c>
      <c r="L4538" s="19">
        <v>551689</v>
      </c>
      <c r="M4538" s="19">
        <f t="shared" si="213"/>
        <v>551689</v>
      </c>
      <c r="N4538" s="11">
        <f>M4538*(1+VOTOS!$P$3%)^Q4538</f>
        <v>560544.06461289653</v>
      </c>
      <c r="O4538" s="54">
        <f t="shared" si="211"/>
        <v>560544.06461289653</v>
      </c>
      <c r="P4538" s="103">
        <f t="shared" si="212"/>
        <v>3.7302729482450862E-6</v>
      </c>
      <c r="Q4538" s="6">
        <v>132</v>
      </c>
      <c r="R4538" s="6"/>
      <c r="S4538" s="6" t="s">
        <v>11</v>
      </c>
      <c r="T4538" s="75"/>
    </row>
    <row r="4539" spans="1:20" s="47" customFormat="1" ht="14" x14ac:dyDescent="0.15">
      <c r="A4539" s="8" t="s">
        <v>415</v>
      </c>
      <c r="B4539" s="114" t="s">
        <v>416</v>
      </c>
      <c r="C4539" s="40" t="s">
        <v>65</v>
      </c>
      <c r="D4539" s="6" t="s">
        <v>376</v>
      </c>
      <c r="E4539" s="7" t="s">
        <v>377</v>
      </c>
      <c r="F4539" s="6" t="s">
        <v>3191</v>
      </c>
      <c r="G4539" s="6" t="s">
        <v>4936</v>
      </c>
      <c r="H4539" s="6" t="s">
        <v>38</v>
      </c>
      <c r="I4539" s="8" t="s">
        <v>39</v>
      </c>
      <c r="J4539" s="15" t="s">
        <v>7586</v>
      </c>
      <c r="K4539" s="7" t="s">
        <v>3253</v>
      </c>
      <c r="L4539" s="19">
        <v>438396</v>
      </c>
      <c r="M4539" s="19">
        <f t="shared" si="213"/>
        <v>438396</v>
      </c>
      <c r="N4539" s="11">
        <f>M4539*(1+VOTOS!$P$3%)^Q4539</f>
        <v>445432.61828681629</v>
      </c>
      <c r="O4539" s="54">
        <f t="shared" si="211"/>
        <v>445432.61828681629</v>
      </c>
      <c r="P4539" s="103">
        <f t="shared" si="212"/>
        <v>2.9642366250167265E-6</v>
      </c>
      <c r="Q4539" s="48">
        <v>132</v>
      </c>
      <c r="R4539" s="48"/>
      <c r="S4539" s="48" t="s">
        <v>11</v>
      </c>
      <c r="T4539" s="75"/>
    </row>
    <row r="4540" spans="1:20" s="47" customFormat="1" ht="14" x14ac:dyDescent="0.15">
      <c r="A4540" s="8" t="s">
        <v>415</v>
      </c>
      <c r="B4540" s="114" t="s">
        <v>416</v>
      </c>
      <c r="C4540" s="40" t="s">
        <v>65</v>
      </c>
      <c r="D4540" s="6" t="s">
        <v>376</v>
      </c>
      <c r="E4540" s="7" t="s">
        <v>377</v>
      </c>
      <c r="F4540" s="6" t="s">
        <v>3191</v>
      </c>
      <c r="G4540" s="6" t="s">
        <v>4936</v>
      </c>
      <c r="H4540" s="6" t="s">
        <v>38</v>
      </c>
      <c r="I4540" s="8" t="s">
        <v>39</v>
      </c>
      <c r="J4540" s="15" t="s">
        <v>7586</v>
      </c>
      <c r="K4540" s="7" t="s">
        <v>3247</v>
      </c>
      <c r="L4540" s="19">
        <v>418285</v>
      </c>
      <c r="M4540" s="19">
        <f t="shared" si="213"/>
        <v>418285</v>
      </c>
      <c r="N4540" s="11">
        <f>M4540*(1+VOTOS!$P$3%)^Q4540</f>
        <v>418941.473793632</v>
      </c>
      <c r="O4540" s="54">
        <f t="shared" si="211"/>
        <v>418941.473793632</v>
      </c>
      <c r="P4540" s="103">
        <f t="shared" si="212"/>
        <v>2.7879450434811694E-6</v>
      </c>
      <c r="Q4540" s="48">
        <v>13</v>
      </c>
      <c r="R4540" s="48"/>
      <c r="S4540" s="48" t="s">
        <v>11</v>
      </c>
      <c r="T4540" s="75"/>
    </row>
    <row r="4541" spans="1:20" s="47" customFormat="1" ht="14" x14ac:dyDescent="0.15">
      <c r="A4541" s="8" t="s">
        <v>415</v>
      </c>
      <c r="B4541" s="114" t="s">
        <v>416</v>
      </c>
      <c r="C4541" s="40" t="s">
        <v>65</v>
      </c>
      <c r="D4541" s="6" t="s">
        <v>376</v>
      </c>
      <c r="E4541" s="7" t="s">
        <v>377</v>
      </c>
      <c r="F4541" s="6" t="s">
        <v>3191</v>
      </c>
      <c r="G4541" s="6" t="s">
        <v>4936</v>
      </c>
      <c r="H4541" s="6" t="s">
        <v>38</v>
      </c>
      <c r="I4541" s="8" t="s">
        <v>39</v>
      </c>
      <c r="J4541" s="15" t="s">
        <v>7586</v>
      </c>
      <c r="K4541" s="7" t="s">
        <v>3263</v>
      </c>
      <c r="L4541" s="19">
        <v>410918</v>
      </c>
      <c r="M4541" s="19">
        <f t="shared" si="213"/>
        <v>410918</v>
      </c>
      <c r="N4541" s="11">
        <f>M4541*(1+VOTOS!$P$3%)^Q4541</f>
        <v>411562.91171887988</v>
      </c>
      <c r="O4541" s="54">
        <f t="shared" si="211"/>
        <v>411562.91171887988</v>
      </c>
      <c r="P4541" s="103">
        <f t="shared" si="212"/>
        <v>2.7388426584199652E-6</v>
      </c>
      <c r="Q4541" s="48">
        <v>13</v>
      </c>
      <c r="R4541" s="48"/>
      <c r="S4541" s="48" t="s">
        <v>11</v>
      </c>
      <c r="T4541" s="75"/>
    </row>
    <row r="4542" spans="1:20" s="47" customFormat="1" ht="14" x14ac:dyDescent="0.15">
      <c r="A4542" s="8" t="s">
        <v>415</v>
      </c>
      <c r="B4542" s="114" t="s">
        <v>416</v>
      </c>
      <c r="C4542" s="40" t="s">
        <v>65</v>
      </c>
      <c r="D4542" s="6" t="s">
        <v>376</v>
      </c>
      <c r="E4542" s="7" t="s">
        <v>377</v>
      </c>
      <c r="F4542" s="6" t="s">
        <v>3191</v>
      </c>
      <c r="G4542" s="6" t="s">
        <v>4936</v>
      </c>
      <c r="H4542" s="6" t="s">
        <v>38</v>
      </c>
      <c r="I4542" s="8" t="s">
        <v>39</v>
      </c>
      <c r="J4542" s="15" t="s">
        <v>7586</v>
      </c>
      <c r="K4542" s="7" t="s">
        <v>3224</v>
      </c>
      <c r="L4542" s="19">
        <v>400078</v>
      </c>
      <c r="M4542" s="19">
        <f t="shared" si="213"/>
        <v>400078</v>
      </c>
      <c r="N4542" s="11">
        <f>M4542*(1+VOTOS!$P$3%)^Q4542</f>
        <v>404982.28365700739</v>
      </c>
      <c r="O4542" s="54">
        <f t="shared" si="211"/>
        <v>404982.28365700739</v>
      </c>
      <c r="P4542" s="103">
        <f t="shared" si="212"/>
        <v>2.6950503138188004E-6</v>
      </c>
      <c r="Q4542" s="6">
        <v>101</v>
      </c>
      <c r="R4542" s="6"/>
      <c r="S4542" s="6" t="s">
        <v>11</v>
      </c>
    </row>
    <row r="4543" spans="1:20" s="47" customFormat="1" ht="14" x14ac:dyDescent="0.15">
      <c r="A4543" s="8" t="s">
        <v>415</v>
      </c>
      <c r="B4543" s="114" t="s">
        <v>416</v>
      </c>
      <c r="C4543" s="40" t="s">
        <v>65</v>
      </c>
      <c r="D4543" s="6" t="s">
        <v>376</v>
      </c>
      <c r="E4543" s="7" t="s">
        <v>377</v>
      </c>
      <c r="F4543" s="6" t="s">
        <v>3191</v>
      </c>
      <c r="G4543" s="6" t="s">
        <v>4936</v>
      </c>
      <c r="H4543" s="6" t="s">
        <v>38</v>
      </c>
      <c r="I4543" s="8" t="s">
        <v>39</v>
      </c>
      <c r="J4543" s="15" t="s">
        <v>7586</v>
      </c>
      <c r="K4543" s="7" t="s">
        <v>3212</v>
      </c>
      <c r="L4543" s="19">
        <v>397123</v>
      </c>
      <c r="M4543" s="19">
        <f t="shared" si="213"/>
        <v>397123</v>
      </c>
      <c r="N4543" s="11">
        <f>M4543*(1+VOTOS!$P$3%)^Q4543</f>
        <v>397746.26127484499</v>
      </c>
      <c r="O4543" s="54">
        <f t="shared" si="211"/>
        <v>397746.26127484499</v>
      </c>
      <c r="P4543" s="103">
        <f t="shared" si="212"/>
        <v>2.6468964928275516E-6</v>
      </c>
      <c r="Q4543" s="6">
        <v>13</v>
      </c>
      <c r="R4543" s="6"/>
      <c r="S4543" s="6" t="s">
        <v>11</v>
      </c>
      <c r="T4543" s="75"/>
    </row>
    <row r="4544" spans="1:20" s="47" customFormat="1" ht="14" x14ac:dyDescent="0.15">
      <c r="A4544" s="8" t="s">
        <v>415</v>
      </c>
      <c r="B4544" s="114" t="s">
        <v>416</v>
      </c>
      <c r="C4544" s="40" t="s">
        <v>65</v>
      </c>
      <c r="D4544" s="6" t="s">
        <v>376</v>
      </c>
      <c r="E4544" s="7" t="s">
        <v>377</v>
      </c>
      <c r="F4544" s="6" t="s">
        <v>3191</v>
      </c>
      <c r="G4544" s="6" t="s">
        <v>4936</v>
      </c>
      <c r="H4544" s="6" t="s">
        <v>38</v>
      </c>
      <c r="I4544" s="8" t="s">
        <v>39</v>
      </c>
      <c r="J4544" s="15" t="s">
        <v>7586</v>
      </c>
      <c r="K4544" s="7" t="s">
        <v>3264</v>
      </c>
      <c r="L4544" s="19">
        <v>347480</v>
      </c>
      <c r="M4544" s="19">
        <f t="shared" si="213"/>
        <v>347480</v>
      </c>
      <c r="N4544" s="11">
        <f>M4544*(1+VOTOS!$P$3%)^Q4544</f>
        <v>349160.73479859775</v>
      </c>
      <c r="O4544" s="54">
        <f t="shared" si="211"/>
        <v>349160.73479859775</v>
      </c>
      <c r="P4544" s="103">
        <f t="shared" si="212"/>
        <v>2.3235726249426061E-6</v>
      </c>
      <c r="Q4544" s="48">
        <v>40</v>
      </c>
      <c r="R4544" s="48"/>
      <c r="S4544" s="48" t="s">
        <v>11</v>
      </c>
    </row>
    <row r="4545" spans="1:20" s="47" customFormat="1" ht="14" x14ac:dyDescent="0.15">
      <c r="A4545" s="8" t="s">
        <v>415</v>
      </c>
      <c r="B4545" s="114" t="s">
        <v>416</v>
      </c>
      <c r="C4545" s="40" t="s">
        <v>65</v>
      </c>
      <c r="D4545" s="6" t="s">
        <v>376</v>
      </c>
      <c r="E4545" s="7" t="s">
        <v>377</v>
      </c>
      <c r="F4545" s="6" t="s">
        <v>3191</v>
      </c>
      <c r="G4545" s="6" t="s">
        <v>4936</v>
      </c>
      <c r="H4545" s="6" t="s">
        <v>38</v>
      </c>
      <c r="I4545" s="8" t="s">
        <v>39</v>
      </c>
      <c r="J4545" s="15" t="s">
        <v>7586</v>
      </c>
      <c r="K4545" s="7" t="s">
        <v>3231</v>
      </c>
      <c r="L4545" s="19">
        <v>341721</v>
      </c>
      <c r="M4545" s="19">
        <f t="shared" si="213"/>
        <v>341721</v>
      </c>
      <c r="N4545" s="11">
        <f>M4545*(1+VOTOS!$P$3%)^Q4545</f>
        <v>347205.90460129461</v>
      </c>
      <c r="O4545" s="54">
        <f t="shared" si="211"/>
        <v>347205.90460129461</v>
      </c>
      <c r="P4545" s="103">
        <f t="shared" si="212"/>
        <v>2.3105637454204435E-6</v>
      </c>
      <c r="Q4545" s="6">
        <v>132</v>
      </c>
      <c r="R4545" s="6"/>
      <c r="S4545" s="6" t="s">
        <v>11</v>
      </c>
      <c r="T4545" s="75"/>
    </row>
    <row r="4546" spans="1:20" s="47" customFormat="1" ht="14" x14ac:dyDescent="0.15">
      <c r="A4546" s="8" t="s">
        <v>415</v>
      </c>
      <c r="B4546" s="114" t="s">
        <v>416</v>
      </c>
      <c r="C4546" s="40" t="s">
        <v>65</v>
      </c>
      <c r="D4546" s="6" t="s">
        <v>376</v>
      </c>
      <c r="E4546" s="7" t="s">
        <v>377</v>
      </c>
      <c r="F4546" s="6" t="s">
        <v>3191</v>
      </c>
      <c r="G4546" s="6" t="s">
        <v>4936</v>
      </c>
      <c r="H4546" s="6" t="s">
        <v>38</v>
      </c>
      <c r="I4546" s="8" t="s">
        <v>39</v>
      </c>
      <c r="J4546" s="15" t="s">
        <v>7586</v>
      </c>
      <c r="K4546" s="7" t="s">
        <v>3226</v>
      </c>
      <c r="L4546" s="19">
        <v>339150</v>
      </c>
      <c r="M4546" s="19">
        <f t="shared" si="213"/>
        <v>339150</v>
      </c>
      <c r="N4546" s="11">
        <f>M4546*(1+VOTOS!$P$3%)^Q4546</f>
        <v>343680.33478575054</v>
      </c>
      <c r="O4546" s="54">
        <f t="shared" si="211"/>
        <v>343680.33478575054</v>
      </c>
      <c r="P4546" s="103">
        <f t="shared" si="212"/>
        <v>2.28710200790449E-6</v>
      </c>
      <c r="Q4546" s="6">
        <v>110</v>
      </c>
      <c r="R4546" s="6"/>
      <c r="S4546" s="6" t="s">
        <v>11</v>
      </c>
    </row>
    <row r="4547" spans="1:20" s="47" customFormat="1" ht="14" x14ac:dyDescent="0.15">
      <c r="A4547" s="8" t="s">
        <v>415</v>
      </c>
      <c r="B4547" s="114" t="s">
        <v>416</v>
      </c>
      <c r="C4547" s="40" t="s">
        <v>65</v>
      </c>
      <c r="D4547" s="6" t="s">
        <v>376</v>
      </c>
      <c r="E4547" s="7" t="s">
        <v>377</v>
      </c>
      <c r="F4547" s="6" t="s">
        <v>3191</v>
      </c>
      <c r="G4547" s="6" t="s">
        <v>4936</v>
      </c>
      <c r="H4547" s="6" t="s">
        <v>38</v>
      </c>
      <c r="I4547" s="8" t="s">
        <v>39</v>
      </c>
      <c r="J4547" s="15" t="s">
        <v>7586</v>
      </c>
      <c r="K4547" s="7" t="s">
        <v>2549</v>
      </c>
      <c r="L4547" s="19">
        <v>308210</v>
      </c>
      <c r="M4547" s="19">
        <f t="shared" si="213"/>
        <v>308210</v>
      </c>
      <c r="N4547" s="11">
        <f>M4547*(1+VOTOS!$P$3%)^Q4547</f>
        <v>309700.78874259186</v>
      </c>
      <c r="O4547" s="54">
        <f t="shared" si="211"/>
        <v>309700.78874259186</v>
      </c>
      <c r="P4547" s="103">
        <f t="shared" si="212"/>
        <v>2.0609770885621065E-6</v>
      </c>
      <c r="Q4547" s="6">
        <v>40</v>
      </c>
      <c r="R4547" s="6"/>
      <c r="S4547" s="6" t="s">
        <v>11</v>
      </c>
      <c r="T4547" s="75"/>
    </row>
    <row r="4548" spans="1:20" s="47" customFormat="1" ht="14" x14ac:dyDescent="0.15">
      <c r="A4548" s="8" t="s">
        <v>415</v>
      </c>
      <c r="B4548" s="114" t="s">
        <v>416</v>
      </c>
      <c r="C4548" s="40" t="s">
        <v>65</v>
      </c>
      <c r="D4548" s="6" t="s">
        <v>376</v>
      </c>
      <c r="E4548" s="7" t="s">
        <v>377</v>
      </c>
      <c r="F4548" s="6" t="s">
        <v>3191</v>
      </c>
      <c r="G4548" s="6" t="s">
        <v>4936</v>
      </c>
      <c r="H4548" s="6" t="s">
        <v>38</v>
      </c>
      <c r="I4548" s="8" t="s">
        <v>39</v>
      </c>
      <c r="J4548" s="15" t="s">
        <v>7586</v>
      </c>
      <c r="K4548" s="7" t="s">
        <v>3201</v>
      </c>
      <c r="L4548" s="19">
        <v>298809</v>
      </c>
      <c r="M4548" s="19">
        <f t="shared" si="213"/>
        <v>298809</v>
      </c>
      <c r="N4548" s="11">
        <f>M4548*(1+VOTOS!$P$3%)^Q4548</f>
        <v>305073.64685739449</v>
      </c>
      <c r="O4548" s="54">
        <f t="shared" si="211"/>
        <v>305073.64685739449</v>
      </c>
      <c r="P4548" s="103">
        <f t="shared" si="212"/>
        <v>2.0301846793802103E-6</v>
      </c>
      <c r="Q4548" s="48">
        <v>172</v>
      </c>
      <c r="R4548" s="48"/>
      <c r="S4548" s="48" t="s">
        <v>11</v>
      </c>
    </row>
    <row r="4549" spans="1:20" s="47" customFormat="1" ht="14" x14ac:dyDescent="0.15">
      <c r="A4549" s="8" t="s">
        <v>415</v>
      </c>
      <c r="B4549" s="114" t="s">
        <v>416</v>
      </c>
      <c r="C4549" s="40" t="s">
        <v>65</v>
      </c>
      <c r="D4549" s="6" t="s">
        <v>376</v>
      </c>
      <c r="E4549" s="7" t="s">
        <v>377</v>
      </c>
      <c r="F4549" s="6" t="s">
        <v>3191</v>
      </c>
      <c r="G4549" s="6" t="s">
        <v>4936</v>
      </c>
      <c r="H4549" s="6" t="s">
        <v>38</v>
      </c>
      <c r="I4549" s="8" t="s">
        <v>39</v>
      </c>
      <c r="J4549" s="15" t="s">
        <v>7586</v>
      </c>
      <c r="K4549" s="7" t="s">
        <v>3242</v>
      </c>
      <c r="L4549" s="19">
        <v>292978</v>
      </c>
      <c r="M4549" s="19">
        <f t="shared" si="213"/>
        <v>292978</v>
      </c>
      <c r="N4549" s="11">
        <f>M4549*(1+VOTOS!$P$3%)^Q4549</f>
        <v>297680.53914824693</v>
      </c>
      <c r="O4549" s="54">
        <f t="shared" si="211"/>
        <v>297680.53914824693</v>
      </c>
      <c r="P4549" s="103">
        <f t="shared" si="212"/>
        <v>1.9809854969574323E-6</v>
      </c>
      <c r="Q4549" s="6">
        <v>132</v>
      </c>
      <c r="R4549" s="6"/>
      <c r="S4549" s="6" t="s">
        <v>11</v>
      </c>
      <c r="T4549" s="75"/>
    </row>
    <row r="4550" spans="1:20" s="47" customFormat="1" ht="14" x14ac:dyDescent="0.15">
      <c r="A4550" s="8" t="s">
        <v>415</v>
      </c>
      <c r="B4550" s="114" t="s">
        <v>416</v>
      </c>
      <c r="C4550" s="40" t="s">
        <v>65</v>
      </c>
      <c r="D4550" s="6" t="s">
        <v>376</v>
      </c>
      <c r="E4550" s="7" t="s">
        <v>377</v>
      </c>
      <c r="F4550" s="6" t="s">
        <v>3191</v>
      </c>
      <c r="G4550" s="6" t="s">
        <v>4936</v>
      </c>
      <c r="H4550" s="6" t="s">
        <v>38</v>
      </c>
      <c r="I4550" s="8" t="s">
        <v>39</v>
      </c>
      <c r="J4550" s="15" t="s">
        <v>7586</v>
      </c>
      <c r="K4550" s="7" t="s">
        <v>3233</v>
      </c>
      <c r="L4550" s="19">
        <v>253795</v>
      </c>
      <c r="M4550" s="19">
        <f t="shared" si="213"/>
        <v>253795</v>
      </c>
      <c r="N4550" s="11">
        <f>M4550*(1+VOTOS!$P$3%)^Q4550</f>
        <v>255022.58745311992</v>
      </c>
      <c r="O4550" s="54">
        <f t="shared" si="211"/>
        <v>255022.58745311992</v>
      </c>
      <c r="P4550" s="103">
        <f t="shared" si="212"/>
        <v>1.6971080762844155E-6</v>
      </c>
      <c r="Q4550" s="6">
        <v>40</v>
      </c>
      <c r="R4550" s="6"/>
      <c r="S4550" s="6" t="s">
        <v>11</v>
      </c>
    </row>
    <row r="4551" spans="1:20" s="47" customFormat="1" ht="14" x14ac:dyDescent="0.15">
      <c r="A4551" s="8" t="s">
        <v>415</v>
      </c>
      <c r="B4551" s="114" t="s">
        <v>416</v>
      </c>
      <c r="C4551" s="40" t="s">
        <v>65</v>
      </c>
      <c r="D4551" s="6" t="s">
        <v>376</v>
      </c>
      <c r="E4551" s="7" t="s">
        <v>377</v>
      </c>
      <c r="F4551" s="6" t="s">
        <v>3191</v>
      </c>
      <c r="G4551" s="6" t="s">
        <v>4936</v>
      </c>
      <c r="H4551" s="6" t="s">
        <v>38</v>
      </c>
      <c r="I4551" s="8" t="s">
        <v>39</v>
      </c>
      <c r="J4551" s="15" t="s">
        <v>7586</v>
      </c>
      <c r="K4551" s="7" t="s">
        <v>3252</v>
      </c>
      <c r="L4551" s="19">
        <v>207085</v>
      </c>
      <c r="M4551" s="19">
        <f t="shared" si="213"/>
        <v>207085</v>
      </c>
      <c r="N4551" s="11">
        <f>M4551*(1+VOTOS!$P$3%)^Q4551</f>
        <v>209623.51394255963</v>
      </c>
      <c r="O4551" s="54">
        <f t="shared" ref="O4551:O4614" si="214">+IF(N4551&gt;0,N4551,L4551)</f>
        <v>209623.51394255963</v>
      </c>
      <c r="P4551" s="103">
        <f t="shared" ref="P4551:P4614" si="215">+O4551/$O$4</f>
        <v>1.3949892126964398E-6</v>
      </c>
      <c r="Q4551" s="48">
        <v>101</v>
      </c>
      <c r="R4551" s="48"/>
      <c r="S4551" s="48" t="s">
        <v>11</v>
      </c>
      <c r="T4551" s="75"/>
    </row>
    <row r="4552" spans="1:20" s="47" customFormat="1" ht="14" x14ac:dyDescent="0.15">
      <c r="A4552" s="8" t="s">
        <v>415</v>
      </c>
      <c r="B4552" s="114" t="s">
        <v>416</v>
      </c>
      <c r="C4552" s="40" t="s">
        <v>65</v>
      </c>
      <c r="D4552" s="6" t="s">
        <v>376</v>
      </c>
      <c r="E4552" s="7" t="s">
        <v>377</v>
      </c>
      <c r="F4552" s="6" t="s">
        <v>3191</v>
      </c>
      <c r="G4552" s="6" t="s">
        <v>4936</v>
      </c>
      <c r="H4552" s="6" t="s">
        <v>38</v>
      </c>
      <c r="I4552" s="8" t="s">
        <v>39</v>
      </c>
      <c r="J4552" s="15" t="s">
        <v>7586</v>
      </c>
      <c r="K4552" s="7" t="s">
        <v>3267</v>
      </c>
      <c r="L4552" s="19">
        <v>196826</v>
      </c>
      <c r="M4552" s="19">
        <f t="shared" si="213"/>
        <v>196826</v>
      </c>
      <c r="N4552" s="11">
        <f>M4552*(1+VOTOS!$P$3%)^Q4552</f>
        <v>197134.90687188262</v>
      </c>
      <c r="O4552" s="54">
        <f t="shared" si="214"/>
        <v>197134.90687188262</v>
      </c>
      <c r="P4552" s="103">
        <f t="shared" si="215"/>
        <v>1.3118808255811818E-6</v>
      </c>
      <c r="Q4552" s="48">
        <v>13</v>
      </c>
      <c r="R4552" s="48"/>
      <c r="S4552" s="48" t="s">
        <v>11</v>
      </c>
    </row>
    <row r="4553" spans="1:20" s="47" customFormat="1" ht="14" x14ac:dyDescent="0.15">
      <c r="A4553" s="8" t="s">
        <v>415</v>
      </c>
      <c r="B4553" s="114" t="s">
        <v>416</v>
      </c>
      <c r="C4553" s="40" t="s">
        <v>65</v>
      </c>
      <c r="D4553" s="6" t="s">
        <v>376</v>
      </c>
      <c r="E4553" s="7" t="s">
        <v>377</v>
      </c>
      <c r="F4553" s="6" t="s">
        <v>3191</v>
      </c>
      <c r="G4553" s="6" t="s">
        <v>4936</v>
      </c>
      <c r="H4553" s="6" t="s">
        <v>38</v>
      </c>
      <c r="I4553" s="8" t="s">
        <v>39</v>
      </c>
      <c r="J4553" s="15" t="s">
        <v>7586</v>
      </c>
      <c r="K4553" s="7" t="s">
        <v>3236</v>
      </c>
      <c r="L4553" s="19">
        <v>184450</v>
      </c>
      <c r="M4553" s="19">
        <f t="shared" si="213"/>
        <v>184450</v>
      </c>
      <c r="N4553" s="11">
        <f>M4553*(1+VOTOS!$P$3%)^Q4553</f>
        <v>186014.12983870006</v>
      </c>
      <c r="O4553" s="54">
        <f t="shared" si="214"/>
        <v>186014.12983870006</v>
      </c>
      <c r="P4553" s="103">
        <f t="shared" si="215"/>
        <v>1.2378749867021384E-6</v>
      </c>
      <c r="Q4553" s="6">
        <v>70</v>
      </c>
      <c r="R4553" s="6"/>
      <c r="S4553" s="6" t="s">
        <v>11</v>
      </c>
    </row>
    <row r="4554" spans="1:20" s="47" customFormat="1" ht="14" x14ac:dyDescent="0.15">
      <c r="A4554" s="8" t="s">
        <v>415</v>
      </c>
      <c r="B4554" s="114" t="s">
        <v>416</v>
      </c>
      <c r="C4554" s="40" t="s">
        <v>65</v>
      </c>
      <c r="D4554" s="6" t="s">
        <v>376</v>
      </c>
      <c r="E4554" s="7" t="s">
        <v>377</v>
      </c>
      <c r="F4554" s="6" t="s">
        <v>3191</v>
      </c>
      <c r="G4554" s="6" t="s">
        <v>4936</v>
      </c>
      <c r="H4554" s="6" t="s">
        <v>38</v>
      </c>
      <c r="I4554" s="8" t="s">
        <v>39</v>
      </c>
      <c r="J4554" s="15" t="s">
        <v>7586</v>
      </c>
      <c r="K4554" s="7" t="s">
        <v>3197</v>
      </c>
      <c r="L4554" s="19">
        <v>178500</v>
      </c>
      <c r="M4554" s="19">
        <f t="shared" si="213"/>
        <v>178500</v>
      </c>
      <c r="N4554" s="11">
        <f>M4554*(1+VOTOS!$P$3%)^Q4554</f>
        <v>180884.3867293424</v>
      </c>
      <c r="O4554" s="54">
        <f t="shared" si="214"/>
        <v>180884.3867293424</v>
      </c>
      <c r="P4554" s="103">
        <f t="shared" si="215"/>
        <v>1.2037378988971001E-6</v>
      </c>
      <c r="Q4554" s="48">
        <v>110</v>
      </c>
      <c r="R4554" s="48"/>
      <c r="S4554" s="48" t="s">
        <v>11</v>
      </c>
      <c r="T4554" s="75"/>
    </row>
    <row r="4555" spans="1:20" s="47" customFormat="1" ht="14" x14ac:dyDescent="0.15">
      <c r="A4555" s="8" t="s">
        <v>415</v>
      </c>
      <c r="B4555" s="114" t="s">
        <v>416</v>
      </c>
      <c r="C4555" s="40" t="s">
        <v>65</v>
      </c>
      <c r="D4555" s="6" t="s">
        <v>376</v>
      </c>
      <c r="E4555" s="7" t="s">
        <v>377</v>
      </c>
      <c r="F4555" s="6" t="s">
        <v>3191</v>
      </c>
      <c r="G4555" s="6" t="s">
        <v>4936</v>
      </c>
      <c r="H4555" s="6" t="s">
        <v>38</v>
      </c>
      <c r="I4555" s="8" t="s">
        <v>39</v>
      </c>
      <c r="J4555" s="15" t="s">
        <v>7586</v>
      </c>
      <c r="K4555" s="7" t="s">
        <v>3208</v>
      </c>
      <c r="L4555" s="19">
        <v>164815</v>
      </c>
      <c r="M4555" s="19">
        <f t="shared" si="213"/>
        <v>164815</v>
      </c>
      <c r="N4555" s="11">
        <f>M4555*(1+VOTOS!$P$3%)^Q4555</f>
        <v>167460.41702693826</v>
      </c>
      <c r="O4555" s="54">
        <f t="shared" si="214"/>
        <v>167460.41702693826</v>
      </c>
      <c r="P4555" s="103">
        <f t="shared" si="215"/>
        <v>1.1144049200999365E-6</v>
      </c>
      <c r="Q4555" s="6">
        <v>132</v>
      </c>
      <c r="R4555" s="6"/>
      <c r="S4555" s="6" t="s">
        <v>11</v>
      </c>
    </row>
    <row r="4556" spans="1:20" s="47" customFormat="1" ht="14" x14ac:dyDescent="0.15">
      <c r="A4556" s="8" t="s">
        <v>415</v>
      </c>
      <c r="B4556" s="114" t="s">
        <v>416</v>
      </c>
      <c r="C4556" s="40" t="s">
        <v>65</v>
      </c>
      <c r="D4556" s="6" t="s">
        <v>376</v>
      </c>
      <c r="E4556" s="7" t="s">
        <v>377</v>
      </c>
      <c r="F4556" s="6" t="s">
        <v>3191</v>
      </c>
      <c r="G4556" s="6" t="s">
        <v>4936</v>
      </c>
      <c r="H4556" s="6" t="s">
        <v>38</v>
      </c>
      <c r="I4556" s="8" t="s">
        <v>39</v>
      </c>
      <c r="J4556" s="15" t="s">
        <v>7586</v>
      </c>
      <c r="K4556" s="7" t="s">
        <v>3207</v>
      </c>
      <c r="L4556" s="19">
        <v>158270</v>
      </c>
      <c r="M4556" s="19">
        <f t="shared" si="213"/>
        <v>158270</v>
      </c>
      <c r="N4556" s="11">
        <f>M4556*(1+VOTOS!$P$3%)^Q4556</f>
        <v>160268.11382646242</v>
      </c>
      <c r="O4556" s="54">
        <f t="shared" si="214"/>
        <v>160268.11382646242</v>
      </c>
      <c r="P4556" s="103">
        <f t="shared" si="215"/>
        <v>1.0665420387351334E-6</v>
      </c>
      <c r="Q4556" s="6">
        <v>104</v>
      </c>
      <c r="R4556" s="6"/>
      <c r="S4556" s="6" t="s">
        <v>11</v>
      </c>
    </row>
    <row r="4557" spans="1:20" s="47" customFormat="1" ht="14" x14ac:dyDescent="0.15">
      <c r="A4557" s="8" t="s">
        <v>415</v>
      </c>
      <c r="B4557" s="114" t="s">
        <v>416</v>
      </c>
      <c r="C4557" s="40" t="s">
        <v>65</v>
      </c>
      <c r="D4557" s="6" t="s">
        <v>376</v>
      </c>
      <c r="E4557" s="7" t="s">
        <v>377</v>
      </c>
      <c r="F4557" s="6" t="s">
        <v>3191</v>
      </c>
      <c r="G4557" s="6" t="s">
        <v>4936</v>
      </c>
      <c r="H4557" s="6" t="s">
        <v>38</v>
      </c>
      <c r="I4557" s="8" t="s">
        <v>39</v>
      </c>
      <c r="J4557" s="15" t="s">
        <v>7586</v>
      </c>
      <c r="K4557" s="7" t="s">
        <v>3210</v>
      </c>
      <c r="L4557" s="19">
        <v>144288</v>
      </c>
      <c r="M4557" s="19">
        <f t="shared" si="213"/>
        <v>144288</v>
      </c>
      <c r="N4557" s="11">
        <f>M4557*(1+VOTOS!$P$3%)^Q4557</f>
        <v>146056.72829873743</v>
      </c>
      <c r="O4557" s="54">
        <f t="shared" si="214"/>
        <v>146056.72829873743</v>
      </c>
      <c r="P4557" s="103">
        <f t="shared" si="215"/>
        <v>9.7196901524274515E-7</v>
      </c>
      <c r="Q4557" s="6">
        <v>101</v>
      </c>
      <c r="R4557" s="6"/>
      <c r="S4557" s="6" t="s">
        <v>11</v>
      </c>
      <c r="T4557" s="75"/>
    </row>
    <row r="4558" spans="1:20" s="47" customFormat="1" ht="14" x14ac:dyDescent="0.15">
      <c r="A4558" s="8" t="s">
        <v>415</v>
      </c>
      <c r="B4558" s="114" t="s">
        <v>416</v>
      </c>
      <c r="C4558" s="40" t="s">
        <v>65</v>
      </c>
      <c r="D4558" s="6" t="s">
        <v>376</v>
      </c>
      <c r="E4558" s="7" t="s">
        <v>377</v>
      </c>
      <c r="F4558" s="6" t="s">
        <v>3191</v>
      </c>
      <c r="G4558" s="6" t="s">
        <v>4936</v>
      </c>
      <c r="H4558" s="6" t="s">
        <v>38</v>
      </c>
      <c r="I4558" s="8" t="s">
        <v>39</v>
      </c>
      <c r="J4558" s="15" t="s">
        <v>7586</v>
      </c>
      <c r="K4558" s="7" t="s">
        <v>3248</v>
      </c>
      <c r="L4558" s="19">
        <v>140182</v>
      </c>
      <c r="M4558" s="19">
        <f t="shared" si="213"/>
        <v>140182</v>
      </c>
      <c r="N4558" s="11">
        <f>M4558*(1+VOTOS!$P$3%)^Q4558</f>
        <v>142432.03700919371</v>
      </c>
      <c r="O4558" s="54">
        <f t="shared" si="214"/>
        <v>142432.03700919371</v>
      </c>
      <c r="P4558" s="103">
        <f t="shared" si="215"/>
        <v>9.4784765045323124E-7</v>
      </c>
      <c r="Q4558" s="48">
        <v>132</v>
      </c>
      <c r="R4558" s="48"/>
      <c r="S4558" s="48" t="s">
        <v>11</v>
      </c>
      <c r="T4558" s="75"/>
    </row>
    <row r="4559" spans="1:20" s="47" customFormat="1" ht="14" x14ac:dyDescent="0.15">
      <c r="A4559" s="8" t="s">
        <v>415</v>
      </c>
      <c r="B4559" s="114" t="s">
        <v>416</v>
      </c>
      <c r="C4559" s="40" t="s">
        <v>65</v>
      </c>
      <c r="D4559" s="6" t="s">
        <v>376</v>
      </c>
      <c r="E4559" s="7" t="s">
        <v>377</v>
      </c>
      <c r="F4559" s="6" t="s">
        <v>3191</v>
      </c>
      <c r="G4559" s="6" t="s">
        <v>4936</v>
      </c>
      <c r="H4559" s="6" t="s">
        <v>38</v>
      </c>
      <c r="I4559" s="8" t="s">
        <v>39</v>
      </c>
      <c r="J4559" s="15" t="s">
        <v>7586</v>
      </c>
      <c r="K4559" s="7" t="s">
        <v>3238</v>
      </c>
      <c r="L4559" s="19">
        <v>126259</v>
      </c>
      <c r="M4559" s="19">
        <f t="shared" si="213"/>
        <v>126259</v>
      </c>
      <c r="N4559" s="11">
        <f>M4559*(1+VOTOS!$P$3%)^Q4559</f>
        <v>127945.55621322153</v>
      </c>
      <c r="O4559" s="54">
        <f t="shared" si="214"/>
        <v>127945.55621322153</v>
      </c>
      <c r="P4559" s="103">
        <f t="shared" si="215"/>
        <v>8.5144394048654881E-7</v>
      </c>
      <c r="Q4559" s="48">
        <v>110</v>
      </c>
      <c r="R4559" s="48"/>
      <c r="S4559" s="48" t="s">
        <v>11</v>
      </c>
      <c r="T4559" s="75"/>
    </row>
    <row r="4560" spans="1:20" s="47" customFormat="1" ht="14" x14ac:dyDescent="0.15">
      <c r="A4560" s="8" t="s">
        <v>415</v>
      </c>
      <c r="B4560" s="114" t="s">
        <v>416</v>
      </c>
      <c r="C4560" s="40" t="s">
        <v>65</v>
      </c>
      <c r="D4560" s="6" t="s">
        <v>376</v>
      </c>
      <c r="E4560" s="7" t="s">
        <v>377</v>
      </c>
      <c r="F4560" s="6" t="s">
        <v>3191</v>
      </c>
      <c r="G4560" s="6" t="s">
        <v>4936</v>
      </c>
      <c r="H4560" s="6" t="s">
        <v>38</v>
      </c>
      <c r="I4560" s="8" t="s">
        <v>39</v>
      </c>
      <c r="J4560" s="15" t="s">
        <v>7586</v>
      </c>
      <c r="K4560" s="7" t="s">
        <v>3245</v>
      </c>
      <c r="L4560" s="19">
        <v>119000</v>
      </c>
      <c r="M4560" s="19">
        <f t="shared" si="213"/>
        <v>119000</v>
      </c>
      <c r="N4560" s="11">
        <f>M4560*(1+VOTOS!$P$3%)^Q4560</f>
        <v>120067.03757629133</v>
      </c>
      <c r="O4560" s="54">
        <f t="shared" si="214"/>
        <v>120067.03757629133</v>
      </c>
      <c r="P4560" s="103">
        <f t="shared" si="215"/>
        <v>7.9901447633036147E-7</v>
      </c>
      <c r="Q4560" s="48">
        <v>74</v>
      </c>
      <c r="R4560" s="48"/>
      <c r="S4560" s="48" t="s">
        <v>11</v>
      </c>
      <c r="T4560" s="75"/>
    </row>
    <row r="4561" spans="1:20" s="47" customFormat="1" ht="14" x14ac:dyDescent="0.15">
      <c r="A4561" s="8" t="s">
        <v>415</v>
      </c>
      <c r="B4561" s="114" t="s">
        <v>416</v>
      </c>
      <c r="C4561" s="40" t="s">
        <v>65</v>
      </c>
      <c r="D4561" s="6" t="s">
        <v>376</v>
      </c>
      <c r="E4561" s="7" t="s">
        <v>377</v>
      </c>
      <c r="F4561" s="6" t="s">
        <v>3191</v>
      </c>
      <c r="G4561" s="6" t="s">
        <v>4936</v>
      </c>
      <c r="H4561" s="6" t="s">
        <v>38</v>
      </c>
      <c r="I4561" s="8" t="s">
        <v>39</v>
      </c>
      <c r="J4561" s="15" t="s">
        <v>7586</v>
      </c>
      <c r="K4561" s="7" t="s">
        <v>3234</v>
      </c>
      <c r="L4561" s="19">
        <v>115430</v>
      </c>
      <c r="M4561" s="19">
        <f t="shared" si="213"/>
        <v>115430</v>
      </c>
      <c r="N4561" s="11">
        <f>M4561*(1+VOTOS!$P$3%)^Q4561</f>
        <v>116844.97773566245</v>
      </c>
      <c r="O4561" s="54">
        <f t="shared" si="214"/>
        <v>116844.97773566245</v>
      </c>
      <c r="P4561" s="103">
        <f t="shared" si="215"/>
        <v>7.7757251766931487E-7</v>
      </c>
      <c r="Q4561" s="6">
        <v>101</v>
      </c>
      <c r="R4561" s="6"/>
      <c r="S4561" s="6" t="s">
        <v>11</v>
      </c>
    </row>
    <row r="4562" spans="1:20" s="47" customFormat="1" ht="14" x14ac:dyDescent="0.15">
      <c r="A4562" s="8" t="s">
        <v>415</v>
      </c>
      <c r="B4562" s="114" t="s">
        <v>416</v>
      </c>
      <c r="C4562" s="40" t="s">
        <v>65</v>
      </c>
      <c r="D4562" s="6" t="s">
        <v>376</v>
      </c>
      <c r="E4562" s="7" t="s">
        <v>377</v>
      </c>
      <c r="F4562" s="6" t="s">
        <v>3191</v>
      </c>
      <c r="G4562" s="6" t="s">
        <v>4936</v>
      </c>
      <c r="H4562" s="6" t="s">
        <v>38</v>
      </c>
      <c r="I4562" s="8" t="s">
        <v>39</v>
      </c>
      <c r="J4562" s="15" t="s">
        <v>7586</v>
      </c>
      <c r="K4562" s="7" t="s">
        <v>3256</v>
      </c>
      <c r="L4562" s="19">
        <v>115430</v>
      </c>
      <c r="M4562" s="19">
        <f t="shared" ref="M4562:M4625" si="216">+IF(Q4562&gt;0,L4562,0)</f>
        <v>115430</v>
      </c>
      <c r="N4562" s="11">
        <f>M4562*(1+VOTOS!$P$3%)^Q4562</f>
        <v>116971.90341830808</v>
      </c>
      <c r="O4562" s="54">
        <f t="shared" si="214"/>
        <v>116971.90341830808</v>
      </c>
      <c r="P4562" s="103">
        <f t="shared" si="215"/>
        <v>7.7841717462012476E-7</v>
      </c>
      <c r="Q4562" s="48">
        <v>110</v>
      </c>
      <c r="R4562" s="48"/>
      <c r="S4562" s="48" t="s">
        <v>11</v>
      </c>
    </row>
    <row r="4563" spans="1:20" s="47" customFormat="1" ht="14" x14ac:dyDescent="0.15">
      <c r="A4563" s="8" t="s">
        <v>415</v>
      </c>
      <c r="B4563" s="114" t="s">
        <v>416</v>
      </c>
      <c r="C4563" s="40" t="s">
        <v>65</v>
      </c>
      <c r="D4563" s="6" t="s">
        <v>376</v>
      </c>
      <c r="E4563" s="7" t="s">
        <v>377</v>
      </c>
      <c r="F4563" s="6" t="s">
        <v>3191</v>
      </c>
      <c r="G4563" s="6" t="s">
        <v>4936</v>
      </c>
      <c r="H4563" s="6" t="s">
        <v>38</v>
      </c>
      <c r="I4563" s="8" t="s">
        <v>39</v>
      </c>
      <c r="J4563" s="15" t="s">
        <v>7586</v>
      </c>
      <c r="K4563" s="7" t="s">
        <v>3222</v>
      </c>
      <c r="L4563" s="19">
        <v>104006</v>
      </c>
      <c r="M4563" s="19">
        <f t="shared" si="216"/>
        <v>104006</v>
      </c>
      <c r="N4563" s="11">
        <f>M4563*(1+VOTOS!$P$3%)^Q4563</f>
        <v>105675.3822971437</v>
      </c>
      <c r="O4563" s="54">
        <f t="shared" si="214"/>
        <v>105675.3822971437</v>
      </c>
      <c r="P4563" s="103">
        <f t="shared" si="215"/>
        <v>7.0324180517497797E-7</v>
      </c>
      <c r="Q4563" s="6">
        <v>132</v>
      </c>
      <c r="R4563" s="6"/>
      <c r="S4563" s="6" t="s">
        <v>11</v>
      </c>
      <c r="T4563" s="75"/>
    </row>
    <row r="4564" spans="1:20" s="47" customFormat="1" ht="14" x14ac:dyDescent="0.15">
      <c r="A4564" s="8" t="s">
        <v>415</v>
      </c>
      <c r="B4564" s="114" t="s">
        <v>416</v>
      </c>
      <c r="C4564" s="40" t="s">
        <v>65</v>
      </c>
      <c r="D4564" s="6" t="s">
        <v>376</v>
      </c>
      <c r="E4564" s="7" t="s">
        <v>377</v>
      </c>
      <c r="F4564" s="6" t="s">
        <v>3191</v>
      </c>
      <c r="G4564" s="6" t="s">
        <v>4936</v>
      </c>
      <c r="H4564" s="6" t="s">
        <v>38</v>
      </c>
      <c r="I4564" s="8" t="s">
        <v>39</v>
      </c>
      <c r="J4564" s="15" t="s">
        <v>7586</v>
      </c>
      <c r="K4564" s="7" t="s">
        <v>3243</v>
      </c>
      <c r="L4564" s="19">
        <v>103173</v>
      </c>
      <c r="M4564" s="19">
        <f t="shared" si="216"/>
        <v>103173</v>
      </c>
      <c r="N4564" s="11">
        <f>M4564*(1+VOTOS!$P$3%)^Q4564</f>
        <v>103672.04009259734</v>
      </c>
      <c r="O4564" s="54">
        <f t="shared" si="214"/>
        <v>103672.04009259734</v>
      </c>
      <c r="P4564" s="103">
        <f t="shared" si="215"/>
        <v>6.8991009103604096E-7</v>
      </c>
      <c r="Q4564" s="48">
        <v>40</v>
      </c>
      <c r="R4564" s="48"/>
      <c r="S4564" s="48" t="s">
        <v>11</v>
      </c>
      <c r="T4564" s="75"/>
    </row>
    <row r="4565" spans="1:20" s="47" customFormat="1" ht="14" x14ac:dyDescent="0.15">
      <c r="A4565" s="8" t="s">
        <v>415</v>
      </c>
      <c r="B4565" s="114" t="s">
        <v>416</v>
      </c>
      <c r="C4565" s="40" t="s">
        <v>65</v>
      </c>
      <c r="D4565" s="6" t="s">
        <v>376</v>
      </c>
      <c r="E4565" s="7" t="s">
        <v>377</v>
      </c>
      <c r="F4565" s="6" t="s">
        <v>3191</v>
      </c>
      <c r="G4565" s="6" t="s">
        <v>4936</v>
      </c>
      <c r="H4565" s="6" t="s">
        <v>38</v>
      </c>
      <c r="I4565" s="8" t="s">
        <v>39</v>
      </c>
      <c r="J4565" s="15" t="s">
        <v>7586</v>
      </c>
      <c r="K4565" s="7" t="s">
        <v>3200</v>
      </c>
      <c r="L4565" s="19">
        <v>103054</v>
      </c>
      <c r="M4565" s="19">
        <f t="shared" si="216"/>
        <v>103054</v>
      </c>
      <c r="N4565" s="11">
        <f>M4565*(1+VOTOS!$P$3%)^Q4565</f>
        <v>104430.58593840701</v>
      </c>
      <c r="O4565" s="54">
        <f t="shared" si="214"/>
        <v>104430.58593840701</v>
      </c>
      <c r="P4565" s="103">
        <f t="shared" si="215"/>
        <v>6.9495801362992577E-7</v>
      </c>
      <c r="Q4565" s="48">
        <v>110</v>
      </c>
      <c r="R4565" s="48"/>
      <c r="S4565" s="48" t="s">
        <v>11</v>
      </c>
      <c r="T4565" s="75"/>
    </row>
    <row r="4566" spans="1:20" s="47" customFormat="1" ht="14" x14ac:dyDescent="0.15">
      <c r="A4566" s="8" t="s">
        <v>415</v>
      </c>
      <c r="B4566" s="114" t="s">
        <v>416</v>
      </c>
      <c r="C4566" s="40" t="s">
        <v>65</v>
      </c>
      <c r="D4566" s="6" t="s">
        <v>376</v>
      </c>
      <c r="E4566" s="7" t="s">
        <v>377</v>
      </c>
      <c r="F4566" s="6" t="s">
        <v>3191</v>
      </c>
      <c r="G4566" s="6" t="s">
        <v>4936</v>
      </c>
      <c r="H4566" s="6" t="s">
        <v>38</v>
      </c>
      <c r="I4566" s="8" t="s">
        <v>39</v>
      </c>
      <c r="J4566" s="15" t="s">
        <v>7586</v>
      </c>
      <c r="K4566" s="7" t="s">
        <v>3258</v>
      </c>
      <c r="L4566" s="19">
        <v>99187</v>
      </c>
      <c r="M4566" s="19">
        <f t="shared" si="216"/>
        <v>99187</v>
      </c>
      <c r="N4566" s="11">
        <f>M4566*(1+VOTOS!$P$3%)^Q4566</f>
        <v>100402.86586387552</v>
      </c>
      <c r="O4566" s="54">
        <f t="shared" si="214"/>
        <v>100402.86586387552</v>
      </c>
      <c r="P4566" s="103">
        <f t="shared" si="215"/>
        <v>6.6815459854514708E-7</v>
      </c>
      <c r="Q4566" s="6">
        <v>101</v>
      </c>
      <c r="R4566" s="6"/>
      <c r="S4566" s="6" t="s">
        <v>11</v>
      </c>
      <c r="T4566" s="75"/>
    </row>
    <row r="4567" spans="1:20" s="47" customFormat="1" ht="14" x14ac:dyDescent="0.15">
      <c r="A4567" s="8" t="s">
        <v>415</v>
      </c>
      <c r="B4567" s="114" t="s">
        <v>416</v>
      </c>
      <c r="C4567" s="40" t="s">
        <v>65</v>
      </c>
      <c r="D4567" s="6" t="s">
        <v>376</v>
      </c>
      <c r="E4567" s="7" t="s">
        <v>377</v>
      </c>
      <c r="F4567" s="6" t="s">
        <v>3191</v>
      </c>
      <c r="G4567" s="6" t="s">
        <v>4936</v>
      </c>
      <c r="H4567" s="6" t="s">
        <v>38</v>
      </c>
      <c r="I4567" s="8" t="s">
        <v>39</v>
      </c>
      <c r="J4567" s="15" t="s">
        <v>7586</v>
      </c>
      <c r="K4567" s="7" t="s">
        <v>3193</v>
      </c>
      <c r="L4567" s="19">
        <v>90440</v>
      </c>
      <c r="M4567" s="19">
        <f t="shared" si="216"/>
        <v>90440</v>
      </c>
      <c r="N4567" s="11">
        <f>M4567*(1+VOTOS!$P$3%)^Q4567</f>
        <v>91648.089276200146</v>
      </c>
      <c r="O4567" s="54">
        <f t="shared" si="214"/>
        <v>91648.089276200146</v>
      </c>
      <c r="P4567" s="103">
        <f t="shared" si="215"/>
        <v>6.098938687745307E-7</v>
      </c>
      <c r="Q4567" s="48">
        <v>110</v>
      </c>
      <c r="R4567" s="48"/>
      <c r="S4567" s="48" t="s">
        <v>11</v>
      </c>
      <c r="T4567" s="75"/>
    </row>
    <row r="4568" spans="1:20" s="47" customFormat="1" ht="14" x14ac:dyDescent="0.15">
      <c r="A4568" s="8" t="s">
        <v>415</v>
      </c>
      <c r="B4568" s="114" t="s">
        <v>416</v>
      </c>
      <c r="C4568" s="40" t="s">
        <v>65</v>
      </c>
      <c r="D4568" s="6" t="s">
        <v>376</v>
      </c>
      <c r="E4568" s="7" t="s">
        <v>377</v>
      </c>
      <c r="F4568" s="6" t="s">
        <v>3191</v>
      </c>
      <c r="G4568" s="6" t="s">
        <v>4936</v>
      </c>
      <c r="H4568" s="6" t="s">
        <v>38</v>
      </c>
      <c r="I4568" s="8" t="s">
        <v>39</v>
      </c>
      <c r="J4568" s="15" t="s">
        <v>7586</v>
      </c>
      <c r="K4568" s="7" t="s">
        <v>3261</v>
      </c>
      <c r="L4568" s="19">
        <v>86870</v>
      </c>
      <c r="M4568" s="19">
        <f t="shared" si="216"/>
        <v>86870</v>
      </c>
      <c r="N4568" s="11">
        <f>M4568*(1+VOTOS!$P$3%)^Q4568</f>
        <v>87006.337373926421</v>
      </c>
      <c r="O4568" s="54">
        <f t="shared" si="214"/>
        <v>87006.337373926421</v>
      </c>
      <c r="P4568" s="103">
        <f t="shared" si="215"/>
        <v>5.7900423378129545E-7</v>
      </c>
      <c r="Q4568" s="48">
        <v>13</v>
      </c>
      <c r="R4568" s="48"/>
      <c r="S4568" s="48" t="s">
        <v>11</v>
      </c>
      <c r="T4568" s="75"/>
    </row>
    <row r="4569" spans="1:20" s="47" customFormat="1" ht="14" x14ac:dyDescent="0.15">
      <c r="A4569" s="8" t="s">
        <v>415</v>
      </c>
      <c r="B4569" s="114" t="s">
        <v>416</v>
      </c>
      <c r="C4569" s="40" t="s">
        <v>65</v>
      </c>
      <c r="D4569" s="6" t="s">
        <v>376</v>
      </c>
      <c r="E4569" s="7" t="s">
        <v>377</v>
      </c>
      <c r="F4569" s="6" t="s">
        <v>3191</v>
      </c>
      <c r="G4569" s="6" t="s">
        <v>4936</v>
      </c>
      <c r="H4569" s="6" t="s">
        <v>38</v>
      </c>
      <c r="I4569" s="8" t="s">
        <v>39</v>
      </c>
      <c r="J4569" s="15" t="s">
        <v>7586</v>
      </c>
      <c r="K4569" s="7" t="s">
        <v>3244</v>
      </c>
      <c r="L4569" s="19">
        <v>74970</v>
      </c>
      <c r="M4569" s="19">
        <f t="shared" si="216"/>
        <v>74970</v>
      </c>
      <c r="N4569" s="11">
        <f>M4569*(1+VOTOS!$P$3%)^Q4569</f>
        <v>75087.661021333755</v>
      </c>
      <c r="O4569" s="54">
        <f t="shared" si="214"/>
        <v>75087.661021333755</v>
      </c>
      <c r="P4569" s="103">
        <f t="shared" si="215"/>
        <v>4.9968858531810433E-7</v>
      </c>
      <c r="Q4569" s="48">
        <v>13</v>
      </c>
      <c r="R4569" s="48"/>
      <c r="S4569" s="48" t="s">
        <v>11</v>
      </c>
      <c r="T4569" s="75"/>
    </row>
    <row r="4570" spans="1:20" s="47" customFormat="1" ht="14" x14ac:dyDescent="0.15">
      <c r="A4570" s="8" t="s">
        <v>415</v>
      </c>
      <c r="B4570" s="114" t="s">
        <v>416</v>
      </c>
      <c r="C4570" s="40" t="s">
        <v>65</v>
      </c>
      <c r="D4570" s="6" t="s">
        <v>376</v>
      </c>
      <c r="E4570" s="7" t="s">
        <v>377</v>
      </c>
      <c r="F4570" s="6" t="s">
        <v>3191</v>
      </c>
      <c r="G4570" s="6" t="s">
        <v>4936</v>
      </c>
      <c r="H4570" s="6" t="s">
        <v>38</v>
      </c>
      <c r="I4570" s="8" t="s">
        <v>39</v>
      </c>
      <c r="J4570" s="15" t="s">
        <v>7586</v>
      </c>
      <c r="K4570" s="7" t="s">
        <v>3266</v>
      </c>
      <c r="L4570" s="19">
        <v>67830</v>
      </c>
      <c r="M4570" s="19">
        <f t="shared" si="216"/>
        <v>67830</v>
      </c>
      <c r="N4570" s="11">
        <f>M4570*(1+VOTOS!$P$3%)^Q4570</f>
        <v>68918.727585093729</v>
      </c>
      <c r="O4570" s="54">
        <f t="shared" si="214"/>
        <v>68918.727585093729</v>
      </c>
      <c r="P4570" s="103">
        <f t="shared" si="215"/>
        <v>4.5863595989672481E-7</v>
      </c>
      <c r="Q4570" s="48">
        <v>132</v>
      </c>
      <c r="R4570" s="48"/>
      <c r="S4570" s="48" t="s">
        <v>11</v>
      </c>
      <c r="T4570" s="75"/>
    </row>
    <row r="4571" spans="1:20" s="47" customFormat="1" ht="14" x14ac:dyDescent="0.15">
      <c r="A4571" s="8" t="s">
        <v>415</v>
      </c>
      <c r="B4571" s="114" t="s">
        <v>416</v>
      </c>
      <c r="C4571" s="40" t="s">
        <v>65</v>
      </c>
      <c r="D4571" s="6" t="s">
        <v>376</v>
      </c>
      <c r="E4571" s="7" t="s">
        <v>377</v>
      </c>
      <c r="F4571" s="6" t="s">
        <v>3191</v>
      </c>
      <c r="G4571" s="6" t="s">
        <v>4936</v>
      </c>
      <c r="H4571" s="6" t="s">
        <v>38</v>
      </c>
      <c r="I4571" s="8" t="s">
        <v>39</v>
      </c>
      <c r="J4571" s="15" t="s">
        <v>7586</v>
      </c>
      <c r="K4571" s="7" t="s">
        <v>3237</v>
      </c>
      <c r="L4571" s="19">
        <v>64260</v>
      </c>
      <c r="M4571" s="19">
        <f t="shared" si="216"/>
        <v>64260</v>
      </c>
      <c r="N4571" s="11">
        <f>M4571*(1+VOTOS!$P$3%)^Q4571</f>
        <v>65118.379222563264</v>
      </c>
      <c r="O4571" s="54">
        <f t="shared" si="214"/>
        <v>65118.379222563264</v>
      </c>
      <c r="P4571" s="103">
        <f t="shared" si="215"/>
        <v>4.3334564360295603E-7</v>
      </c>
      <c r="Q4571" s="6">
        <v>110</v>
      </c>
      <c r="R4571" s="6"/>
      <c r="S4571" s="6" t="s">
        <v>11</v>
      </c>
      <c r="T4571" s="75"/>
    </row>
    <row r="4572" spans="1:20" s="47" customFormat="1" ht="14" x14ac:dyDescent="0.15">
      <c r="A4572" s="8" t="s">
        <v>415</v>
      </c>
      <c r="B4572" s="114" t="s">
        <v>416</v>
      </c>
      <c r="C4572" s="40" t="s">
        <v>65</v>
      </c>
      <c r="D4572" s="6" t="s">
        <v>376</v>
      </c>
      <c r="E4572" s="7" t="s">
        <v>377</v>
      </c>
      <c r="F4572" s="6" t="s">
        <v>3191</v>
      </c>
      <c r="G4572" s="6" t="s">
        <v>4936</v>
      </c>
      <c r="H4572" s="6" t="s">
        <v>38</v>
      </c>
      <c r="I4572" s="8" t="s">
        <v>39</v>
      </c>
      <c r="J4572" s="15" t="s">
        <v>7586</v>
      </c>
      <c r="K4572" s="7" t="s">
        <v>3194</v>
      </c>
      <c r="L4572" s="19">
        <v>58667</v>
      </c>
      <c r="M4572" s="19">
        <f t="shared" si="216"/>
        <v>58667</v>
      </c>
      <c r="N4572" s="11">
        <f>M4572*(1+VOTOS!$P$3%)^Q4572</f>
        <v>59608.653858686324</v>
      </c>
      <c r="O4572" s="54">
        <f t="shared" si="214"/>
        <v>59608.653858686324</v>
      </c>
      <c r="P4572" s="103">
        <f t="shared" si="215"/>
        <v>3.9667987408611455E-7</v>
      </c>
      <c r="Q4572" s="48">
        <v>132</v>
      </c>
      <c r="R4572" s="48"/>
      <c r="S4572" s="48" t="s">
        <v>11</v>
      </c>
      <c r="T4572" s="75"/>
    </row>
    <row r="4573" spans="1:20" s="47" customFormat="1" ht="14" x14ac:dyDescent="0.15">
      <c r="A4573" s="8" t="s">
        <v>415</v>
      </c>
      <c r="B4573" s="114" t="s">
        <v>416</v>
      </c>
      <c r="C4573" s="40" t="s">
        <v>65</v>
      </c>
      <c r="D4573" s="6" t="s">
        <v>376</v>
      </c>
      <c r="E4573" s="7" t="s">
        <v>377</v>
      </c>
      <c r="F4573" s="6" t="s">
        <v>3191</v>
      </c>
      <c r="G4573" s="6" t="s">
        <v>4936</v>
      </c>
      <c r="H4573" s="6" t="s">
        <v>38</v>
      </c>
      <c r="I4573" s="8" t="s">
        <v>39</v>
      </c>
      <c r="J4573" s="15" t="s">
        <v>7586</v>
      </c>
      <c r="K4573" s="7" t="s">
        <v>3251</v>
      </c>
      <c r="L4573" s="19">
        <v>57596</v>
      </c>
      <c r="M4573" s="19">
        <f t="shared" si="216"/>
        <v>57596</v>
      </c>
      <c r="N4573" s="11">
        <f>M4573*(1+VOTOS!$P$3%)^Q4573</f>
        <v>57874.587548808668</v>
      </c>
      <c r="O4573" s="54">
        <f t="shared" si="214"/>
        <v>57874.587548808668</v>
      </c>
      <c r="P4573" s="103">
        <f t="shared" si="215"/>
        <v>3.8514012002473334E-7</v>
      </c>
      <c r="Q4573" s="6">
        <v>40</v>
      </c>
      <c r="R4573" s="6"/>
      <c r="S4573" s="6" t="s">
        <v>11</v>
      </c>
      <c r="T4573" s="75"/>
    </row>
    <row r="4574" spans="1:20" s="47" customFormat="1" ht="14" x14ac:dyDescent="0.15">
      <c r="A4574" s="8" t="s">
        <v>415</v>
      </c>
      <c r="B4574" s="114" t="s">
        <v>416</v>
      </c>
      <c r="C4574" s="40" t="s">
        <v>65</v>
      </c>
      <c r="D4574" s="6" t="s">
        <v>376</v>
      </c>
      <c r="E4574" s="7" t="s">
        <v>377</v>
      </c>
      <c r="F4574" s="6" t="s">
        <v>3191</v>
      </c>
      <c r="G4574" s="6" t="s">
        <v>4936</v>
      </c>
      <c r="H4574" s="6" t="s">
        <v>38</v>
      </c>
      <c r="I4574" s="8" t="s">
        <v>39</v>
      </c>
      <c r="J4574" s="15" t="s">
        <v>7586</v>
      </c>
      <c r="K4574" s="7" t="s">
        <v>3241</v>
      </c>
      <c r="L4574" s="19">
        <v>57120</v>
      </c>
      <c r="M4574" s="19">
        <f t="shared" si="216"/>
        <v>57120</v>
      </c>
      <c r="N4574" s="11">
        <f>M4574*(1+VOTOS!$P$3%)^Q4574</f>
        <v>57820.195168162863</v>
      </c>
      <c r="O4574" s="54">
        <f t="shared" si="214"/>
        <v>57820.195168162863</v>
      </c>
      <c r="P4574" s="103">
        <f t="shared" si="215"/>
        <v>3.8477815307347535E-7</v>
      </c>
      <c r="Q4574" s="6">
        <v>101</v>
      </c>
      <c r="R4574" s="6"/>
      <c r="S4574" s="6" t="s">
        <v>11</v>
      </c>
      <c r="T4574" s="75"/>
    </row>
    <row r="4575" spans="1:20" s="47" customFormat="1" ht="14" x14ac:dyDescent="0.15">
      <c r="A4575" s="8" t="s">
        <v>415</v>
      </c>
      <c r="B4575" s="114" t="s">
        <v>416</v>
      </c>
      <c r="C4575" s="40" t="s">
        <v>65</v>
      </c>
      <c r="D4575" s="6" t="s">
        <v>376</v>
      </c>
      <c r="E4575" s="7" t="s">
        <v>377</v>
      </c>
      <c r="F4575" s="6" t="s">
        <v>3191</v>
      </c>
      <c r="G4575" s="6" t="s">
        <v>4936</v>
      </c>
      <c r="H4575" s="6" t="s">
        <v>38</v>
      </c>
      <c r="I4575" s="8" t="s">
        <v>39</v>
      </c>
      <c r="J4575" s="15" t="s">
        <v>7586</v>
      </c>
      <c r="K4575" s="7" t="s">
        <v>3257</v>
      </c>
      <c r="L4575" s="19">
        <v>49980</v>
      </c>
      <c r="M4575" s="19">
        <f t="shared" si="216"/>
        <v>49980</v>
      </c>
      <c r="N4575" s="11">
        <f>M4575*(1+VOTOS!$P$3%)^Q4575</f>
        <v>50221.749525825704</v>
      </c>
      <c r="O4575" s="54">
        <f t="shared" si="214"/>
        <v>50221.749525825704</v>
      </c>
      <c r="P4575" s="103">
        <f t="shared" si="215"/>
        <v>3.3421250084790914E-7</v>
      </c>
      <c r="Q4575" s="6">
        <v>40</v>
      </c>
      <c r="R4575" s="6"/>
      <c r="S4575" s="6" t="s">
        <v>11</v>
      </c>
      <c r="T4575" s="75"/>
    </row>
    <row r="4576" spans="1:20" s="47" customFormat="1" ht="14" x14ac:dyDescent="0.15">
      <c r="A4576" s="8" t="s">
        <v>415</v>
      </c>
      <c r="B4576" s="114" t="s">
        <v>416</v>
      </c>
      <c r="C4576" s="40" t="s">
        <v>65</v>
      </c>
      <c r="D4576" s="6" t="s">
        <v>376</v>
      </c>
      <c r="E4576" s="7" t="s">
        <v>377</v>
      </c>
      <c r="F4576" s="6" t="s">
        <v>3191</v>
      </c>
      <c r="G4576" s="6" t="s">
        <v>4936</v>
      </c>
      <c r="H4576" s="6" t="s">
        <v>38</v>
      </c>
      <c r="I4576" s="8" t="s">
        <v>39</v>
      </c>
      <c r="J4576" s="15" t="s">
        <v>7586</v>
      </c>
      <c r="K4576" s="7" t="s">
        <v>3239</v>
      </c>
      <c r="L4576" s="19">
        <v>47481</v>
      </c>
      <c r="M4576" s="19">
        <f t="shared" si="216"/>
        <v>47481</v>
      </c>
      <c r="N4576" s="11">
        <f>M4576*(1+VOTOS!$P$3%)^Q4576</f>
        <v>47555.518646844714</v>
      </c>
      <c r="O4576" s="54">
        <f t="shared" si="214"/>
        <v>47555.518646844714</v>
      </c>
      <c r="P4576" s="103">
        <f t="shared" si="215"/>
        <v>3.1646943736813274E-7</v>
      </c>
      <c r="Q4576" s="48">
        <v>13</v>
      </c>
      <c r="R4576" s="48"/>
      <c r="S4576" s="48" t="s">
        <v>11</v>
      </c>
      <c r="T4576" s="75"/>
    </row>
    <row r="4577" spans="1:20" s="47" customFormat="1" ht="14" x14ac:dyDescent="0.15">
      <c r="A4577" s="8" t="s">
        <v>415</v>
      </c>
      <c r="B4577" s="114" t="s">
        <v>416</v>
      </c>
      <c r="C4577" s="40" t="s">
        <v>65</v>
      </c>
      <c r="D4577" s="6" t="s">
        <v>376</v>
      </c>
      <c r="E4577" s="7" t="s">
        <v>377</v>
      </c>
      <c r="F4577" s="6" t="s">
        <v>3191</v>
      </c>
      <c r="G4577" s="6" t="s">
        <v>4936</v>
      </c>
      <c r="H4577" s="6" t="s">
        <v>38</v>
      </c>
      <c r="I4577" s="8" t="s">
        <v>39</v>
      </c>
      <c r="J4577" s="15" t="s">
        <v>7586</v>
      </c>
      <c r="K4577" s="7" t="s">
        <v>3228</v>
      </c>
      <c r="L4577" s="19">
        <v>44387</v>
      </c>
      <c r="M4577" s="19">
        <f t="shared" si="216"/>
        <v>44387</v>
      </c>
      <c r="N4577" s="11">
        <f>M4577*(1+VOTOS!$P$3%)^Q4577</f>
        <v>44601.696602697586</v>
      </c>
      <c r="O4577" s="54">
        <f t="shared" si="214"/>
        <v>44601.696602697586</v>
      </c>
      <c r="P4577" s="103">
        <f t="shared" si="215"/>
        <v>2.9681253051492879E-7</v>
      </c>
      <c r="Q4577" s="6">
        <v>40</v>
      </c>
      <c r="R4577" s="6"/>
      <c r="S4577" s="6" t="s">
        <v>11</v>
      </c>
      <c r="T4577" s="75"/>
    </row>
    <row r="4578" spans="1:20" s="47" customFormat="1" ht="14" x14ac:dyDescent="0.15">
      <c r="A4578" s="8" t="s">
        <v>415</v>
      </c>
      <c r="B4578" s="114" t="s">
        <v>416</v>
      </c>
      <c r="C4578" s="40" t="s">
        <v>65</v>
      </c>
      <c r="D4578" s="6" t="s">
        <v>376</v>
      </c>
      <c r="E4578" s="7" t="s">
        <v>377</v>
      </c>
      <c r="F4578" s="6" t="s">
        <v>3191</v>
      </c>
      <c r="G4578" s="6" t="s">
        <v>4936</v>
      </c>
      <c r="H4578" s="6" t="s">
        <v>38</v>
      </c>
      <c r="I4578" s="8" t="s">
        <v>39</v>
      </c>
      <c r="J4578" s="15" t="s">
        <v>7586</v>
      </c>
      <c r="K4578" s="7" t="s">
        <v>3216</v>
      </c>
      <c r="L4578" s="19">
        <v>27370</v>
      </c>
      <c r="M4578" s="19">
        <f t="shared" si="216"/>
        <v>27370</v>
      </c>
      <c r="N4578" s="11">
        <f>M4578*(1+VOTOS!$P$3%)^Q4578</f>
        <v>27735.605965165836</v>
      </c>
      <c r="O4578" s="54">
        <f t="shared" si="214"/>
        <v>27735.605965165836</v>
      </c>
      <c r="P4578" s="103">
        <f t="shared" si="215"/>
        <v>1.8457314449755537E-7</v>
      </c>
      <c r="Q4578" s="6">
        <v>110</v>
      </c>
      <c r="R4578" s="6"/>
      <c r="S4578" s="6" t="s">
        <v>11</v>
      </c>
      <c r="T4578" s="75"/>
    </row>
    <row r="4579" spans="1:20" s="47" customFormat="1" ht="14" x14ac:dyDescent="0.15">
      <c r="A4579" s="8" t="s">
        <v>415</v>
      </c>
      <c r="B4579" s="114" t="s">
        <v>416</v>
      </c>
      <c r="C4579" s="40" t="s">
        <v>65</v>
      </c>
      <c r="D4579" s="6" t="s">
        <v>376</v>
      </c>
      <c r="E4579" s="7" t="s">
        <v>377</v>
      </c>
      <c r="F4579" s="6" t="s">
        <v>3191</v>
      </c>
      <c r="G4579" s="6" t="s">
        <v>4936</v>
      </c>
      <c r="H4579" s="6" t="s">
        <v>38</v>
      </c>
      <c r="I4579" s="8" t="s">
        <v>39</v>
      </c>
      <c r="J4579" s="15" t="s">
        <v>7586</v>
      </c>
      <c r="K4579" s="7" t="s">
        <v>3219</v>
      </c>
      <c r="L4579" s="19">
        <v>26180</v>
      </c>
      <c r="M4579" s="19">
        <f t="shared" si="216"/>
        <v>26180</v>
      </c>
      <c r="N4579" s="11">
        <f>M4579*(1+VOTOS!$P$3%)^Q4579</f>
        <v>26402.005525492914</v>
      </c>
      <c r="O4579" s="54">
        <f t="shared" si="214"/>
        <v>26402.005525492914</v>
      </c>
      <c r="P4579" s="103">
        <f t="shared" si="215"/>
        <v>1.7569838520933579E-7</v>
      </c>
      <c r="Q4579" s="6">
        <v>70</v>
      </c>
      <c r="R4579" s="6"/>
      <c r="S4579" s="6" t="s">
        <v>11</v>
      </c>
      <c r="T4579" s="75"/>
    </row>
    <row r="4580" spans="1:20" s="47" customFormat="1" ht="14" x14ac:dyDescent="0.15">
      <c r="A4580" s="8" t="s">
        <v>415</v>
      </c>
      <c r="B4580" s="114" t="s">
        <v>416</v>
      </c>
      <c r="C4580" s="40" t="s">
        <v>65</v>
      </c>
      <c r="D4580" s="6" t="s">
        <v>376</v>
      </c>
      <c r="E4580" s="7" t="s">
        <v>377</v>
      </c>
      <c r="F4580" s="6" t="s">
        <v>3191</v>
      </c>
      <c r="G4580" s="6" t="s">
        <v>4936</v>
      </c>
      <c r="H4580" s="6" t="s">
        <v>38</v>
      </c>
      <c r="I4580" s="8" t="s">
        <v>39</v>
      </c>
      <c r="J4580" s="15" t="s">
        <v>7586</v>
      </c>
      <c r="K4580" s="7" t="s">
        <v>3270</v>
      </c>
      <c r="L4580" s="19">
        <v>26180</v>
      </c>
      <c r="M4580" s="19">
        <f t="shared" si="216"/>
        <v>26180</v>
      </c>
      <c r="N4580" s="11">
        <f>M4580*(1+VOTOS!$P$3%)^Q4580</f>
        <v>26402.005525492914</v>
      </c>
      <c r="O4580" s="54">
        <f t="shared" si="214"/>
        <v>26402.005525492914</v>
      </c>
      <c r="P4580" s="103">
        <f t="shared" si="215"/>
        <v>1.7569838520933579E-7</v>
      </c>
      <c r="Q4580" s="6">
        <v>70</v>
      </c>
      <c r="R4580" s="6"/>
      <c r="S4580" s="6" t="s">
        <v>11</v>
      </c>
      <c r="T4580" s="75"/>
    </row>
    <row r="4581" spans="1:20" s="47" customFormat="1" ht="14" x14ac:dyDescent="0.15">
      <c r="A4581" s="8" t="s">
        <v>415</v>
      </c>
      <c r="B4581" s="114" t="s">
        <v>416</v>
      </c>
      <c r="C4581" s="40" t="s">
        <v>65</v>
      </c>
      <c r="D4581" s="6" t="s">
        <v>376</v>
      </c>
      <c r="E4581" s="7" t="s">
        <v>377</v>
      </c>
      <c r="F4581" s="6" t="s">
        <v>3191</v>
      </c>
      <c r="G4581" s="6" t="s">
        <v>4936</v>
      </c>
      <c r="H4581" s="6" t="s">
        <v>38</v>
      </c>
      <c r="I4581" s="8" t="s">
        <v>39</v>
      </c>
      <c r="J4581" s="15" t="s">
        <v>7586</v>
      </c>
      <c r="K4581" s="7" t="s">
        <v>3268</v>
      </c>
      <c r="L4581" s="19">
        <v>23086</v>
      </c>
      <c r="M4581" s="19">
        <f t="shared" si="216"/>
        <v>23086</v>
      </c>
      <c r="N4581" s="11">
        <f>M4581*(1+VOTOS!$P$3%)^Q4581</f>
        <v>23394.380683661617</v>
      </c>
      <c r="O4581" s="54">
        <f t="shared" si="214"/>
        <v>23394.380683661617</v>
      </c>
      <c r="P4581" s="103">
        <f t="shared" si="215"/>
        <v>1.5568343492402495E-7</v>
      </c>
      <c r="Q4581" s="48">
        <v>110</v>
      </c>
      <c r="R4581" s="48"/>
      <c r="S4581" s="48" t="s">
        <v>11</v>
      </c>
      <c r="T4581" s="75"/>
    </row>
    <row r="4582" spans="1:20" s="47" customFormat="1" ht="14" x14ac:dyDescent="0.15">
      <c r="A4582" s="8" t="s">
        <v>415</v>
      </c>
      <c r="B4582" s="114" t="s">
        <v>416</v>
      </c>
      <c r="C4582" s="40" t="s">
        <v>65</v>
      </c>
      <c r="D4582" s="6" t="s">
        <v>376</v>
      </c>
      <c r="E4582" s="7" t="s">
        <v>377</v>
      </c>
      <c r="F4582" s="6" t="s">
        <v>3191</v>
      </c>
      <c r="G4582" s="6" t="s">
        <v>4936</v>
      </c>
      <c r="H4582" s="6" t="s">
        <v>38</v>
      </c>
      <c r="I4582" s="8" t="s">
        <v>39</v>
      </c>
      <c r="J4582" s="15" t="s">
        <v>7586</v>
      </c>
      <c r="K4582" s="7" t="s">
        <v>3202</v>
      </c>
      <c r="L4582" s="19">
        <v>18683</v>
      </c>
      <c r="M4582" s="19">
        <f t="shared" si="216"/>
        <v>18683</v>
      </c>
      <c r="N4582" s="11">
        <f>M4582*(1+VOTOS!$P$3%)^Q4582</f>
        <v>18841.431215919943</v>
      </c>
      <c r="O4582" s="54">
        <f t="shared" si="214"/>
        <v>18841.431215919943</v>
      </c>
      <c r="P4582" s="103">
        <f t="shared" si="215"/>
        <v>1.2538475671757145E-7</v>
      </c>
      <c r="Q4582" s="48">
        <v>70</v>
      </c>
      <c r="R4582" s="48"/>
      <c r="S4582" s="48" t="s">
        <v>11</v>
      </c>
      <c r="T4582" s="75"/>
    </row>
    <row r="4583" spans="1:20" s="47" customFormat="1" ht="14" x14ac:dyDescent="0.15">
      <c r="A4583" s="8" t="s">
        <v>415</v>
      </c>
      <c r="B4583" s="114" t="s">
        <v>416</v>
      </c>
      <c r="C4583" s="40" t="s">
        <v>65</v>
      </c>
      <c r="D4583" s="6" t="s">
        <v>376</v>
      </c>
      <c r="E4583" s="7" t="s">
        <v>377</v>
      </c>
      <c r="F4583" s="6" t="s">
        <v>3191</v>
      </c>
      <c r="G4583" s="6" t="s">
        <v>4936</v>
      </c>
      <c r="H4583" s="6" t="s">
        <v>38</v>
      </c>
      <c r="I4583" s="8" t="s">
        <v>39</v>
      </c>
      <c r="J4583" s="15" t="s">
        <v>7586</v>
      </c>
      <c r="K4583" s="7" t="s">
        <v>3235</v>
      </c>
      <c r="L4583" s="19">
        <v>18326</v>
      </c>
      <c r="M4583" s="19">
        <f t="shared" si="216"/>
        <v>18326</v>
      </c>
      <c r="N4583" s="11">
        <f>M4583*(1+VOTOS!$P$3%)^Q4583</f>
        <v>18550.645949785583</v>
      </c>
      <c r="O4583" s="54">
        <f t="shared" si="214"/>
        <v>18550.645949785583</v>
      </c>
      <c r="P4583" s="103">
        <f t="shared" si="215"/>
        <v>1.2344965744440667E-7</v>
      </c>
      <c r="Q4583" s="6">
        <v>101</v>
      </c>
      <c r="R4583" s="6"/>
      <c r="S4583" s="6" t="s">
        <v>11</v>
      </c>
      <c r="T4583" s="75"/>
    </row>
    <row r="4584" spans="1:20" s="47" customFormat="1" ht="14" x14ac:dyDescent="0.15">
      <c r="A4584" s="8" t="s">
        <v>415</v>
      </c>
      <c r="B4584" s="114" t="s">
        <v>416</v>
      </c>
      <c r="C4584" s="40" t="s">
        <v>65</v>
      </c>
      <c r="D4584" s="6" t="s">
        <v>376</v>
      </c>
      <c r="E4584" s="7" t="s">
        <v>377</v>
      </c>
      <c r="F4584" s="6" t="s">
        <v>3191</v>
      </c>
      <c r="G4584" s="6" t="s">
        <v>4936</v>
      </c>
      <c r="H4584" s="6" t="s">
        <v>38</v>
      </c>
      <c r="I4584" s="8" t="s">
        <v>39</v>
      </c>
      <c r="J4584" s="15" t="s">
        <v>7586</v>
      </c>
      <c r="K4584" s="7" t="s">
        <v>3203</v>
      </c>
      <c r="L4584" s="19">
        <v>17850</v>
      </c>
      <c r="M4584" s="19">
        <f t="shared" si="216"/>
        <v>17850</v>
      </c>
      <c r="N4584" s="11">
        <f>M4584*(1+VOTOS!$P$3%)^Q4584</f>
        <v>18001.367403745167</v>
      </c>
      <c r="O4584" s="54">
        <f t="shared" si="214"/>
        <v>18001.367403745167</v>
      </c>
      <c r="P4584" s="103">
        <f t="shared" si="215"/>
        <v>1.1979435355181984E-7</v>
      </c>
      <c r="Q4584" s="48">
        <v>70</v>
      </c>
      <c r="R4584" s="48"/>
      <c r="S4584" s="48" t="s">
        <v>11</v>
      </c>
      <c r="T4584" s="75"/>
    </row>
    <row r="4585" spans="1:20" s="47" customFormat="1" ht="14" x14ac:dyDescent="0.15">
      <c r="A4585" s="8" t="s">
        <v>415</v>
      </c>
      <c r="B4585" s="114" t="s">
        <v>416</v>
      </c>
      <c r="C4585" s="40" t="s">
        <v>65</v>
      </c>
      <c r="D4585" s="6" t="s">
        <v>376</v>
      </c>
      <c r="E4585" s="7" t="s">
        <v>377</v>
      </c>
      <c r="F4585" s="6" t="s">
        <v>3191</v>
      </c>
      <c r="G4585" s="6" t="s">
        <v>4936</v>
      </c>
      <c r="H4585" s="6" t="s">
        <v>38</v>
      </c>
      <c r="I4585" s="8" t="s">
        <v>39</v>
      </c>
      <c r="J4585" s="15" t="s">
        <v>7586</v>
      </c>
      <c r="K4585" s="7" t="s">
        <v>3231</v>
      </c>
      <c r="L4585" s="19">
        <v>12188</v>
      </c>
      <c r="M4585" s="19">
        <f t="shared" si="216"/>
        <v>12188</v>
      </c>
      <c r="N4585" s="11">
        <f>M4585*(1+VOTOS!$P$3%)^Q4585</f>
        <v>12379.146717183092</v>
      </c>
      <c r="O4585" s="54">
        <f t="shared" si="214"/>
        <v>12379.146717183092</v>
      </c>
      <c r="P4585" s="103">
        <f t="shared" si="215"/>
        <v>8.2379957324772711E-8</v>
      </c>
      <c r="Q4585" s="48">
        <v>129</v>
      </c>
      <c r="R4585" s="48"/>
      <c r="S4585" s="48" t="s">
        <v>11</v>
      </c>
      <c r="T4585" s="75"/>
    </row>
    <row r="4586" spans="1:20" s="47" customFormat="1" ht="14" x14ac:dyDescent="0.15">
      <c r="A4586" s="8" t="s">
        <v>415</v>
      </c>
      <c r="B4586" s="114" t="s">
        <v>416</v>
      </c>
      <c r="C4586" s="40" t="s">
        <v>65</v>
      </c>
      <c r="D4586" s="6" t="s">
        <v>376</v>
      </c>
      <c r="E4586" s="7" t="s">
        <v>377</v>
      </c>
      <c r="F4586" s="6" t="s">
        <v>3191</v>
      </c>
      <c r="G4586" s="6" t="s">
        <v>4936</v>
      </c>
      <c r="H4586" s="6" t="s">
        <v>38</v>
      </c>
      <c r="I4586" s="8" t="s">
        <v>39</v>
      </c>
      <c r="J4586" s="15" t="s">
        <v>7586</v>
      </c>
      <c r="K4586" s="7" t="s">
        <v>3209</v>
      </c>
      <c r="L4586" s="19">
        <v>9520</v>
      </c>
      <c r="M4586" s="19">
        <f t="shared" si="216"/>
        <v>9520</v>
      </c>
      <c r="N4586" s="11">
        <f>M4586*(1+VOTOS!$P$3%)^Q4586</f>
        <v>9566.0475287287045</v>
      </c>
      <c r="O4586" s="54">
        <f t="shared" si="214"/>
        <v>9566.0475287287045</v>
      </c>
      <c r="P4586" s="103">
        <f t="shared" si="215"/>
        <v>6.3659523971030305E-8</v>
      </c>
      <c r="Q4586" s="6">
        <v>40</v>
      </c>
      <c r="R4586" s="6"/>
      <c r="S4586" s="6" t="s">
        <v>11</v>
      </c>
      <c r="T4586" s="75"/>
    </row>
    <row r="4587" spans="1:20" s="47" customFormat="1" ht="14" x14ac:dyDescent="0.15">
      <c r="A4587" s="8" t="s">
        <v>415</v>
      </c>
      <c r="B4587" s="114" t="s">
        <v>416</v>
      </c>
      <c r="C4587" s="40" t="s">
        <v>65</v>
      </c>
      <c r="D4587" s="6" t="s">
        <v>376</v>
      </c>
      <c r="E4587" s="7" t="s">
        <v>377</v>
      </c>
      <c r="F4587" s="6" t="s">
        <v>3191</v>
      </c>
      <c r="G4587" s="6" t="s">
        <v>4936</v>
      </c>
      <c r="H4587" s="6" t="s">
        <v>38</v>
      </c>
      <c r="I4587" s="8" t="s">
        <v>39</v>
      </c>
      <c r="J4587" s="15" t="s">
        <v>7586</v>
      </c>
      <c r="K4587" s="7" t="s">
        <v>5184</v>
      </c>
      <c r="L4587" s="19">
        <v>2939247</v>
      </c>
      <c r="M4587" s="19">
        <f t="shared" si="216"/>
        <v>0</v>
      </c>
      <c r="N4587" s="11">
        <f>M4587*(1+VOTOS!$P$3%)^Q4587</f>
        <v>0</v>
      </c>
      <c r="O4587" s="54">
        <f t="shared" si="214"/>
        <v>2939247</v>
      </c>
      <c r="P4587" s="103">
        <f t="shared" si="215"/>
        <v>1.9559913777487298E-5</v>
      </c>
      <c r="Q4587" s="6">
        <v>0</v>
      </c>
      <c r="R4587" s="6"/>
      <c r="S4587" s="6" t="s">
        <v>11</v>
      </c>
      <c r="T4587" s="75"/>
    </row>
    <row r="4588" spans="1:20" s="47" customFormat="1" ht="14" x14ac:dyDescent="0.15">
      <c r="A4588" s="8" t="s">
        <v>415</v>
      </c>
      <c r="B4588" s="114" t="s">
        <v>416</v>
      </c>
      <c r="C4588" s="40" t="s">
        <v>65</v>
      </c>
      <c r="D4588" s="6" t="s">
        <v>376</v>
      </c>
      <c r="E4588" s="7" t="s">
        <v>377</v>
      </c>
      <c r="F4588" s="6" t="s">
        <v>3191</v>
      </c>
      <c r="G4588" s="6" t="s">
        <v>4936</v>
      </c>
      <c r="H4588" s="6" t="s">
        <v>38</v>
      </c>
      <c r="I4588" s="8" t="s">
        <v>39</v>
      </c>
      <c r="J4588" s="15" t="s">
        <v>7586</v>
      </c>
      <c r="K4588" s="7" t="s">
        <v>5185</v>
      </c>
      <c r="L4588" s="19">
        <v>975029</v>
      </c>
      <c r="M4588" s="19">
        <f t="shared" si="216"/>
        <v>0</v>
      </c>
      <c r="N4588" s="11">
        <f>M4588*(1+VOTOS!$P$3%)^Q4588</f>
        <v>0</v>
      </c>
      <c r="O4588" s="54">
        <f t="shared" si="214"/>
        <v>975029</v>
      </c>
      <c r="P4588" s="103">
        <f t="shared" si="215"/>
        <v>6.4885609037109378E-6</v>
      </c>
      <c r="Q4588" s="6">
        <v>0</v>
      </c>
      <c r="R4588" s="6"/>
      <c r="S4588" s="6" t="s">
        <v>11</v>
      </c>
      <c r="T4588" s="75"/>
    </row>
    <row r="4589" spans="1:20" s="47" customFormat="1" ht="14" x14ac:dyDescent="0.15">
      <c r="A4589" s="8" t="s">
        <v>415</v>
      </c>
      <c r="B4589" s="114" t="s">
        <v>416</v>
      </c>
      <c r="C4589" s="40" t="s">
        <v>65</v>
      </c>
      <c r="D4589" s="6" t="s">
        <v>376</v>
      </c>
      <c r="E4589" s="7" t="s">
        <v>377</v>
      </c>
      <c r="F4589" s="6" t="s">
        <v>3191</v>
      </c>
      <c r="G4589" s="6" t="s">
        <v>4936</v>
      </c>
      <c r="H4589" s="6" t="s">
        <v>38</v>
      </c>
      <c r="I4589" s="8" t="s">
        <v>39</v>
      </c>
      <c r="J4589" s="15" t="s">
        <v>7586</v>
      </c>
      <c r="K4589" s="7" t="s">
        <v>3217</v>
      </c>
      <c r="L4589" s="19">
        <v>1517227</v>
      </c>
      <c r="M4589" s="19">
        <f t="shared" si="216"/>
        <v>1517227</v>
      </c>
      <c r="N4589" s="11">
        <f>M4589*(1+VOTOS!$P$3%)^Q4589</f>
        <v>1541579.7478659737</v>
      </c>
      <c r="O4589" s="54">
        <f t="shared" si="214"/>
        <v>1541579.7478659737</v>
      </c>
      <c r="P4589" s="103">
        <f t="shared" si="215"/>
        <v>1.0258806745189858E-5</v>
      </c>
      <c r="Q4589" s="6">
        <v>132</v>
      </c>
      <c r="R4589" s="6"/>
      <c r="S4589" s="6" t="s">
        <v>11</v>
      </c>
      <c r="T4589" s="75"/>
    </row>
    <row r="4590" spans="1:20" s="47" customFormat="1" ht="14" x14ac:dyDescent="0.15">
      <c r="A4590" s="8" t="s">
        <v>415</v>
      </c>
      <c r="B4590" s="114" t="s">
        <v>416</v>
      </c>
      <c r="C4590" s="40" t="s">
        <v>65</v>
      </c>
      <c r="D4590" s="6" t="s">
        <v>376</v>
      </c>
      <c r="E4590" s="7" t="s">
        <v>377</v>
      </c>
      <c r="F4590" s="6" t="s">
        <v>3191</v>
      </c>
      <c r="G4590" s="6" t="s">
        <v>4936</v>
      </c>
      <c r="H4590" s="6" t="s">
        <v>38</v>
      </c>
      <c r="I4590" s="8" t="s">
        <v>39</v>
      </c>
      <c r="J4590" s="15" t="s">
        <v>7586</v>
      </c>
      <c r="K4590" s="7" t="s">
        <v>3196</v>
      </c>
      <c r="L4590" s="19">
        <v>736560</v>
      </c>
      <c r="M4590" s="19">
        <f t="shared" si="216"/>
        <v>736560</v>
      </c>
      <c r="N4590" s="11">
        <f>M4590*(1+VOTOS!$P$3%)^Q4590</f>
        <v>742806.00419622078</v>
      </c>
      <c r="O4590" s="54">
        <f t="shared" si="214"/>
        <v>742806.00419622078</v>
      </c>
      <c r="P4590" s="103">
        <f t="shared" si="215"/>
        <v>4.9431780981584556E-6</v>
      </c>
      <c r="Q4590" s="48">
        <v>70</v>
      </c>
      <c r="R4590" s="48"/>
      <c r="S4590" s="48" t="s">
        <v>11</v>
      </c>
      <c r="T4590" s="75"/>
    </row>
    <row r="4591" spans="1:20" s="47" customFormat="1" ht="14" x14ac:dyDescent="0.15">
      <c r="A4591" s="8" t="s">
        <v>415</v>
      </c>
      <c r="B4591" s="114" t="s">
        <v>416</v>
      </c>
      <c r="C4591" s="40" t="s">
        <v>65</v>
      </c>
      <c r="D4591" s="6" t="s">
        <v>376</v>
      </c>
      <c r="E4591" s="7" t="s">
        <v>377</v>
      </c>
      <c r="F4591" s="6" t="s">
        <v>3191</v>
      </c>
      <c r="G4591" s="6" t="s">
        <v>4936</v>
      </c>
      <c r="H4591" s="6" t="s">
        <v>38</v>
      </c>
      <c r="I4591" s="8" t="s">
        <v>39</v>
      </c>
      <c r="J4591" s="15" t="s">
        <v>7586</v>
      </c>
      <c r="K4591" s="7" t="s">
        <v>3227</v>
      </c>
      <c r="L4591" s="19">
        <v>554302</v>
      </c>
      <c r="M4591" s="19">
        <f t="shared" si="216"/>
        <v>554302</v>
      </c>
      <c r="N4591" s="11">
        <f>M4591*(1+VOTOS!$P$3%)^Q4591</f>
        <v>563199.00542345014</v>
      </c>
      <c r="O4591" s="54">
        <f t="shared" si="214"/>
        <v>563199.00542345014</v>
      </c>
      <c r="P4591" s="103">
        <f t="shared" si="215"/>
        <v>3.7479408792963932E-6</v>
      </c>
      <c r="Q4591" s="6">
        <v>132</v>
      </c>
      <c r="R4591" s="6"/>
      <c r="S4591" s="6" t="s">
        <v>11</v>
      </c>
      <c r="T4591" s="75"/>
    </row>
    <row r="4592" spans="1:20" s="47" customFormat="1" ht="14" x14ac:dyDescent="0.15">
      <c r="A4592" s="8" t="s">
        <v>415</v>
      </c>
      <c r="B4592" s="114" t="s">
        <v>416</v>
      </c>
      <c r="C4592" s="40" t="s">
        <v>65</v>
      </c>
      <c r="D4592" s="6" t="s">
        <v>376</v>
      </c>
      <c r="E4592" s="7" t="s">
        <v>377</v>
      </c>
      <c r="F4592" s="6" t="s">
        <v>3191</v>
      </c>
      <c r="G4592" s="6" t="s">
        <v>4936</v>
      </c>
      <c r="H4592" s="6" t="s">
        <v>38</v>
      </c>
      <c r="I4592" s="8" t="s">
        <v>39</v>
      </c>
      <c r="J4592" s="15" t="s">
        <v>7586</v>
      </c>
      <c r="K4592" s="7" t="s">
        <v>3215</v>
      </c>
      <c r="L4592" s="19">
        <v>422450</v>
      </c>
      <c r="M4592" s="19">
        <f t="shared" si="216"/>
        <v>422450</v>
      </c>
      <c r="N4592" s="11">
        <f>M4592*(1+VOTOS!$P$3%)^Q4592</f>
        <v>423010.94121137506</v>
      </c>
      <c r="O4592" s="54">
        <f t="shared" si="214"/>
        <v>423010.94121137506</v>
      </c>
      <c r="P4592" s="103">
        <f t="shared" si="215"/>
        <v>2.8150262761272681E-6</v>
      </c>
      <c r="Q4592" s="48">
        <v>11</v>
      </c>
      <c r="R4592" s="48"/>
      <c r="S4592" s="48" t="s">
        <v>11</v>
      </c>
      <c r="T4592" s="75"/>
    </row>
    <row r="4593" spans="1:20" s="47" customFormat="1" ht="14" x14ac:dyDescent="0.15">
      <c r="A4593" s="8" t="s">
        <v>415</v>
      </c>
      <c r="B4593" s="114" t="s">
        <v>416</v>
      </c>
      <c r="C4593" s="40" t="s">
        <v>65</v>
      </c>
      <c r="D4593" s="6" t="s">
        <v>376</v>
      </c>
      <c r="E4593" s="7" t="s">
        <v>377</v>
      </c>
      <c r="F4593" s="6" t="s">
        <v>3191</v>
      </c>
      <c r="G4593" s="6" t="s">
        <v>4936</v>
      </c>
      <c r="H4593" s="6" t="s">
        <v>38</v>
      </c>
      <c r="I4593" s="8" t="s">
        <v>39</v>
      </c>
      <c r="J4593" s="15" t="s">
        <v>7586</v>
      </c>
      <c r="K4593" s="7" t="s">
        <v>3220</v>
      </c>
      <c r="L4593" s="19">
        <v>418285</v>
      </c>
      <c r="M4593" s="19">
        <f t="shared" si="216"/>
        <v>418285</v>
      </c>
      <c r="N4593" s="11">
        <f>M4593*(1+VOTOS!$P$3%)^Q4593</f>
        <v>418840.41080506577</v>
      </c>
      <c r="O4593" s="54">
        <f t="shared" si="214"/>
        <v>418840.41080506577</v>
      </c>
      <c r="P4593" s="103">
        <f t="shared" si="215"/>
        <v>2.787272495940098E-6</v>
      </c>
      <c r="Q4593" s="6">
        <v>11</v>
      </c>
      <c r="R4593" s="6"/>
      <c r="S4593" s="6" t="s">
        <v>11</v>
      </c>
      <c r="T4593" s="75"/>
    </row>
    <row r="4594" spans="1:20" s="47" customFormat="1" ht="14" x14ac:dyDescent="0.15">
      <c r="A4594" s="8" t="s">
        <v>415</v>
      </c>
      <c r="B4594" s="114" t="s">
        <v>416</v>
      </c>
      <c r="C4594" s="40" t="s">
        <v>65</v>
      </c>
      <c r="D4594" s="6" t="s">
        <v>376</v>
      </c>
      <c r="E4594" s="7" t="s">
        <v>377</v>
      </c>
      <c r="F4594" s="6" t="s">
        <v>3191</v>
      </c>
      <c r="G4594" s="6" t="s">
        <v>4936</v>
      </c>
      <c r="H4594" s="6" t="s">
        <v>38</v>
      </c>
      <c r="I4594" s="8" t="s">
        <v>39</v>
      </c>
      <c r="J4594" s="15" t="s">
        <v>7586</v>
      </c>
      <c r="K4594" s="7" t="s">
        <v>3249</v>
      </c>
      <c r="L4594" s="19">
        <v>333200</v>
      </c>
      <c r="M4594" s="19">
        <f t="shared" si="216"/>
        <v>333200</v>
      </c>
      <c r="N4594" s="11">
        <f>M4594*(1+VOTOS!$P$3%)^Q4594</f>
        <v>333642.43250474654</v>
      </c>
      <c r="O4594" s="54">
        <f t="shared" si="214"/>
        <v>333642.43250474654</v>
      </c>
      <c r="P4594" s="103">
        <f t="shared" si="215"/>
        <v>2.2203024149736201E-6</v>
      </c>
      <c r="Q4594" s="6">
        <v>11</v>
      </c>
      <c r="R4594" s="6"/>
      <c r="S4594" s="6" t="s">
        <v>11</v>
      </c>
      <c r="T4594" s="75"/>
    </row>
    <row r="4595" spans="1:20" s="47" customFormat="1" ht="14" x14ac:dyDescent="0.15">
      <c r="A4595" s="8" t="s">
        <v>415</v>
      </c>
      <c r="B4595" s="114" t="s">
        <v>416</v>
      </c>
      <c r="C4595" s="40" t="s">
        <v>65</v>
      </c>
      <c r="D4595" s="6" t="s">
        <v>376</v>
      </c>
      <c r="E4595" s="7" t="s">
        <v>377</v>
      </c>
      <c r="F4595" s="6" t="s">
        <v>3191</v>
      </c>
      <c r="G4595" s="6" t="s">
        <v>4936</v>
      </c>
      <c r="H4595" s="6" t="s">
        <v>38</v>
      </c>
      <c r="I4595" s="8" t="s">
        <v>39</v>
      </c>
      <c r="J4595" s="15" t="s">
        <v>7586</v>
      </c>
      <c r="K4595" s="7" t="s">
        <v>3250</v>
      </c>
      <c r="L4595" s="19">
        <v>333200</v>
      </c>
      <c r="M4595" s="19">
        <f t="shared" si="216"/>
        <v>333200</v>
      </c>
      <c r="N4595" s="11">
        <f>M4595*(1+VOTOS!$P$3%)^Q4595</f>
        <v>334852.05481629714</v>
      </c>
      <c r="O4595" s="54">
        <f t="shared" si="214"/>
        <v>334852.05481629714</v>
      </c>
      <c r="P4595" s="103">
        <f t="shared" si="215"/>
        <v>2.2283521325091842E-6</v>
      </c>
      <c r="Q4595" s="6">
        <v>41</v>
      </c>
      <c r="R4595" s="6"/>
      <c r="S4595" s="6" t="s">
        <v>11</v>
      </c>
      <c r="T4595" s="75"/>
    </row>
    <row r="4596" spans="1:20" s="47" customFormat="1" ht="14" x14ac:dyDescent="0.15">
      <c r="A4596" s="8" t="s">
        <v>415</v>
      </c>
      <c r="B4596" s="114" t="s">
        <v>416</v>
      </c>
      <c r="C4596" s="40" t="s">
        <v>65</v>
      </c>
      <c r="D4596" s="6" t="s">
        <v>376</v>
      </c>
      <c r="E4596" s="7" t="s">
        <v>377</v>
      </c>
      <c r="F4596" s="6" t="s">
        <v>3191</v>
      </c>
      <c r="G4596" s="6" t="s">
        <v>4936</v>
      </c>
      <c r="H4596" s="6" t="s">
        <v>38</v>
      </c>
      <c r="I4596" s="8" t="s">
        <v>39</v>
      </c>
      <c r="J4596" s="15" t="s">
        <v>7586</v>
      </c>
      <c r="K4596" s="7" t="s">
        <v>3269</v>
      </c>
      <c r="L4596" s="19">
        <v>255850</v>
      </c>
      <c r="M4596" s="19">
        <f t="shared" si="216"/>
        <v>255850</v>
      </c>
      <c r="N4596" s="11">
        <f>M4596*(1+VOTOS!$P$3%)^Q4596</f>
        <v>261245.50728957629</v>
      </c>
      <c r="O4596" s="54">
        <f t="shared" si="214"/>
        <v>261245.50728957629</v>
      </c>
      <c r="P4596" s="103">
        <f t="shared" si="215"/>
        <v>1.7385199669643421E-6</v>
      </c>
      <c r="Q4596" s="6">
        <v>173</v>
      </c>
      <c r="R4596" s="6"/>
      <c r="S4596" s="6" t="s">
        <v>11</v>
      </c>
      <c r="T4596" s="75"/>
    </row>
    <row r="4597" spans="1:20" s="47" customFormat="1" ht="14" x14ac:dyDescent="0.15">
      <c r="A4597" s="8" t="s">
        <v>415</v>
      </c>
      <c r="B4597" s="114" t="s">
        <v>416</v>
      </c>
      <c r="C4597" s="40" t="s">
        <v>65</v>
      </c>
      <c r="D4597" s="6" t="s">
        <v>376</v>
      </c>
      <c r="E4597" s="7" t="s">
        <v>377</v>
      </c>
      <c r="F4597" s="6" t="s">
        <v>3191</v>
      </c>
      <c r="G4597" s="6" t="s">
        <v>4936</v>
      </c>
      <c r="H4597" s="6" t="s">
        <v>38</v>
      </c>
      <c r="I4597" s="8" t="s">
        <v>39</v>
      </c>
      <c r="J4597" s="15" t="s">
        <v>7586</v>
      </c>
      <c r="K4597" s="7" t="s">
        <v>3254</v>
      </c>
      <c r="L4597" s="19">
        <v>230384</v>
      </c>
      <c r="M4597" s="19">
        <f t="shared" si="216"/>
        <v>230384</v>
      </c>
      <c r="N4597" s="11">
        <f>M4597*(1+VOTOS!$P$3%)^Q4597</f>
        <v>233461.44847200459</v>
      </c>
      <c r="O4597" s="54">
        <f t="shared" si="214"/>
        <v>233461.44847200459</v>
      </c>
      <c r="P4597" s="103">
        <f t="shared" si="215"/>
        <v>1.5536243815098572E-6</v>
      </c>
      <c r="Q4597" s="48">
        <v>110</v>
      </c>
      <c r="R4597" s="48"/>
      <c r="S4597" s="48" t="s">
        <v>11</v>
      </c>
      <c r="T4597" s="75"/>
    </row>
    <row r="4598" spans="1:20" s="47" customFormat="1" ht="14" x14ac:dyDescent="0.15">
      <c r="A4598" s="8" t="s">
        <v>415</v>
      </c>
      <c r="B4598" s="114" t="s">
        <v>416</v>
      </c>
      <c r="C4598" s="40" t="s">
        <v>65</v>
      </c>
      <c r="D4598" s="6" t="s">
        <v>376</v>
      </c>
      <c r="E4598" s="7" t="s">
        <v>377</v>
      </c>
      <c r="F4598" s="6" t="s">
        <v>3191</v>
      </c>
      <c r="G4598" s="6" t="s">
        <v>4936</v>
      </c>
      <c r="H4598" s="6" t="s">
        <v>38</v>
      </c>
      <c r="I4598" s="8" t="s">
        <v>39</v>
      </c>
      <c r="J4598" s="15" t="s">
        <v>7586</v>
      </c>
      <c r="K4598" s="7" t="s">
        <v>3240</v>
      </c>
      <c r="L4598" s="19">
        <v>221340</v>
      </c>
      <c r="M4598" s="19">
        <f t="shared" si="216"/>
        <v>221340</v>
      </c>
      <c r="N4598" s="11">
        <f>M4598*(1+VOTOS!$P$3%)^Q4598</f>
        <v>223216.95580644009</v>
      </c>
      <c r="O4598" s="54">
        <f t="shared" si="214"/>
        <v>223216.95580644009</v>
      </c>
      <c r="P4598" s="103">
        <f t="shared" si="215"/>
        <v>1.4854499840425662E-6</v>
      </c>
      <c r="Q4598" s="6">
        <v>70</v>
      </c>
      <c r="R4598" s="6"/>
      <c r="S4598" s="6" t="s">
        <v>11</v>
      </c>
      <c r="T4598" s="75"/>
    </row>
    <row r="4599" spans="1:20" s="47" customFormat="1" ht="14" x14ac:dyDescent="0.15">
      <c r="A4599" s="8" t="s">
        <v>415</v>
      </c>
      <c r="B4599" s="114" t="s">
        <v>416</v>
      </c>
      <c r="C4599" s="40" t="s">
        <v>65</v>
      </c>
      <c r="D4599" s="6" t="s">
        <v>376</v>
      </c>
      <c r="E4599" s="7" t="s">
        <v>377</v>
      </c>
      <c r="F4599" s="6" t="s">
        <v>3191</v>
      </c>
      <c r="G4599" s="6" t="s">
        <v>4936</v>
      </c>
      <c r="H4599" s="6" t="s">
        <v>38</v>
      </c>
      <c r="I4599" s="8" t="s">
        <v>39</v>
      </c>
      <c r="J4599" s="15" t="s">
        <v>7586</v>
      </c>
      <c r="K4599" s="7" t="s">
        <v>3195</v>
      </c>
      <c r="L4599" s="19">
        <v>207060</v>
      </c>
      <c r="M4599" s="19">
        <f t="shared" si="216"/>
        <v>207060</v>
      </c>
      <c r="N4599" s="11">
        <f>M4599*(1+VOTOS!$P$3%)^Q4599</f>
        <v>211426.59659714546</v>
      </c>
      <c r="O4599" s="54">
        <f t="shared" si="214"/>
        <v>211426.59659714546</v>
      </c>
      <c r="P4599" s="103">
        <f t="shared" si="215"/>
        <v>1.4069882523339326E-6</v>
      </c>
      <c r="Q4599" s="48">
        <v>173</v>
      </c>
      <c r="R4599" s="48"/>
      <c r="S4599" s="48" t="s">
        <v>11</v>
      </c>
      <c r="T4599" s="75"/>
    </row>
    <row r="4600" spans="1:20" s="47" customFormat="1" ht="14" x14ac:dyDescent="0.15">
      <c r="A4600" s="8" t="s">
        <v>415</v>
      </c>
      <c r="B4600" s="114" t="s">
        <v>416</v>
      </c>
      <c r="C4600" s="40" t="s">
        <v>65</v>
      </c>
      <c r="D4600" s="6" t="s">
        <v>376</v>
      </c>
      <c r="E4600" s="7" t="s">
        <v>377</v>
      </c>
      <c r="F4600" s="6" t="s">
        <v>3191</v>
      </c>
      <c r="G4600" s="6" t="s">
        <v>4936</v>
      </c>
      <c r="H4600" s="6" t="s">
        <v>38</v>
      </c>
      <c r="I4600" s="8" t="s">
        <v>39</v>
      </c>
      <c r="J4600" s="15" t="s">
        <v>7586</v>
      </c>
      <c r="K4600" s="7" t="s">
        <v>3246</v>
      </c>
      <c r="L4600" s="19">
        <v>178500</v>
      </c>
      <c r="M4600" s="19">
        <f t="shared" si="216"/>
        <v>178500</v>
      </c>
      <c r="N4600" s="11">
        <f>M4600*(1+VOTOS!$P$3%)^Q4600</f>
        <v>180884.3867293424</v>
      </c>
      <c r="O4600" s="54">
        <f t="shared" si="214"/>
        <v>180884.3867293424</v>
      </c>
      <c r="P4600" s="103">
        <f t="shared" si="215"/>
        <v>1.2037378988971001E-6</v>
      </c>
      <c r="Q4600" s="48">
        <v>110</v>
      </c>
      <c r="R4600" s="48"/>
      <c r="S4600" s="48" t="s">
        <v>11</v>
      </c>
      <c r="T4600" s="75"/>
    </row>
    <row r="4601" spans="1:20" s="47" customFormat="1" ht="14" x14ac:dyDescent="0.15">
      <c r="A4601" s="8" t="s">
        <v>415</v>
      </c>
      <c r="B4601" s="114" t="s">
        <v>416</v>
      </c>
      <c r="C4601" s="40" t="s">
        <v>65</v>
      </c>
      <c r="D4601" s="6" t="s">
        <v>376</v>
      </c>
      <c r="E4601" s="7" t="s">
        <v>377</v>
      </c>
      <c r="F4601" s="6" t="s">
        <v>3191</v>
      </c>
      <c r="G4601" s="6" t="s">
        <v>4936</v>
      </c>
      <c r="H4601" s="6" t="s">
        <v>38</v>
      </c>
      <c r="I4601" s="8" t="s">
        <v>39</v>
      </c>
      <c r="J4601" s="15" t="s">
        <v>7586</v>
      </c>
      <c r="K4601" s="7" t="s">
        <v>3192</v>
      </c>
      <c r="L4601" s="19">
        <v>138635</v>
      </c>
      <c r="M4601" s="19">
        <f t="shared" si="216"/>
        <v>138635</v>
      </c>
      <c r="N4601" s="11">
        <f>M4601*(1+VOTOS!$P$3%)^Q4601</f>
        <v>139322.37280749506</v>
      </c>
      <c r="O4601" s="54">
        <f t="shared" si="214"/>
        <v>139322.37280749506</v>
      </c>
      <c r="P4601" s="103">
        <f t="shared" si="215"/>
        <v>9.2715365513328562E-7</v>
      </c>
      <c r="Q4601" s="48">
        <v>41</v>
      </c>
      <c r="R4601" s="48"/>
      <c r="S4601" s="48" t="s">
        <v>11</v>
      </c>
      <c r="T4601" s="75"/>
    </row>
    <row r="4602" spans="1:20" s="47" customFormat="1" ht="14" x14ac:dyDescent="0.15">
      <c r="A4602" s="8" t="s">
        <v>415</v>
      </c>
      <c r="B4602" s="114" t="s">
        <v>416</v>
      </c>
      <c r="C4602" s="40" t="s">
        <v>65</v>
      </c>
      <c r="D4602" s="6" t="s">
        <v>376</v>
      </c>
      <c r="E4602" s="7" t="s">
        <v>377</v>
      </c>
      <c r="F4602" s="6" t="s">
        <v>3191</v>
      </c>
      <c r="G4602" s="6" t="s">
        <v>4936</v>
      </c>
      <c r="H4602" s="6" t="s">
        <v>38</v>
      </c>
      <c r="I4602" s="8" t="s">
        <v>39</v>
      </c>
      <c r="J4602" s="15" t="s">
        <v>7586</v>
      </c>
      <c r="K4602" s="7" t="s">
        <v>3198</v>
      </c>
      <c r="L4602" s="19">
        <v>83300</v>
      </c>
      <c r="M4602" s="19">
        <f t="shared" si="216"/>
        <v>83300</v>
      </c>
      <c r="N4602" s="11">
        <f>M4602*(1+VOTOS!$P$3%)^Q4602</f>
        <v>84637.033876430884</v>
      </c>
      <c r="O4602" s="54">
        <f t="shared" si="214"/>
        <v>84637.033876430884</v>
      </c>
      <c r="P4602" s="103">
        <f t="shared" si="215"/>
        <v>5.6323714373281989E-7</v>
      </c>
      <c r="Q4602" s="48">
        <v>132</v>
      </c>
      <c r="R4602" s="48"/>
      <c r="S4602" s="48" t="s">
        <v>11</v>
      </c>
      <c r="T4602" s="75"/>
    </row>
    <row r="4603" spans="1:20" s="47" customFormat="1" ht="14" x14ac:dyDescent="0.15">
      <c r="A4603" s="8" t="s">
        <v>415</v>
      </c>
      <c r="B4603" s="114" t="s">
        <v>416</v>
      </c>
      <c r="C4603" s="40" t="s">
        <v>65</v>
      </c>
      <c r="D4603" s="6" t="s">
        <v>376</v>
      </c>
      <c r="E4603" s="7" t="s">
        <v>377</v>
      </c>
      <c r="F4603" s="6" t="s">
        <v>3191</v>
      </c>
      <c r="G4603" s="6" t="s">
        <v>4936</v>
      </c>
      <c r="H4603" s="6" t="s">
        <v>38</v>
      </c>
      <c r="I4603" s="8" t="s">
        <v>39</v>
      </c>
      <c r="J4603" s="15" t="s">
        <v>7586</v>
      </c>
      <c r="K4603" s="7" t="s">
        <v>3204</v>
      </c>
      <c r="L4603" s="19">
        <v>75863</v>
      </c>
      <c r="M4603" s="19">
        <f t="shared" si="216"/>
        <v>75863</v>
      </c>
      <c r="N4603" s="11">
        <f>M4603*(1+VOTOS!$P$3%)^Q4603</f>
        <v>75963.733064548578</v>
      </c>
      <c r="O4603" s="54">
        <f t="shared" si="214"/>
        <v>75963.733064548578</v>
      </c>
      <c r="P4603" s="103">
        <f t="shared" si="215"/>
        <v>5.0551861376693798E-7</v>
      </c>
      <c r="Q4603" s="48">
        <v>11</v>
      </c>
      <c r="R4603" s="48"/>
      <c r="S4603" s="48" t="s">
        <v>11</v>
      </c>
      <c r="T4603" s="75"/>
    </row>
    <row r="4604" spans="1:20" s="47" customFormat="1" ht="14" x14ac:dyDescent="0.15">
      <c r="A4604" s="8" t="s">
        <v>415</v>
      </c>
      <c r="B4604" s="114" t="s">
        <v>416</v>
      </c>
      <c r="C4604" s="40" t="s">
        <v>65</v>
      </c>
      <c r="D4604" s="6" t="s">
        <v>376</v>
      </c>
      <c r="E4604" s="7" t="s">
        <v>377</v>
      </c>
      <c r="F4604" s="6" t="s">
        <v>3191</v>
      </c>
      <c r="G4604" s="6" t="s">
        <v>4936</v>
      </c>
      <c r="H4604" s="6" t="s">
        <v>38</v>
      </c>
      <c r="I4604" s="8" t="s">
        <v>39</v>
      </c>
      <c r="J4604" s="15" t="s">
        <v>7586</v>
      </c>
      <c r="K4604" s="7" t="s">
        <v>3214</v>
      </c>
      <c r="L4604" s="19">
        <v>73780</v>
      </c>
      <c r="M4604" s="19">
        <f t="shared" si="216"/>
        <v>73780</v>
      </c>
      <c r="N4604" s="11">
        <f>M4604*(1+VOTOS!$P$3%)^Q4604</f>
        <v>74765.546514794856</v>
      </c>
      <c r="O4604" s="54">
        <f t="shared" si="214"/>
        <v>74765.546514794856</v>
      </c>
      <c r="P4604" s="103">
        <f t="shared" si="215"/>
        <v>4.9754499821080137E-7</v>
      </c>
      <c r="Q4604" s="6">
        <v>110</v>
      </c>
      <c r="R4604" s="6"/>
      <c r="S4604" s="6" t="s">
        <v>11</v>
      </c>
      <c r="T4604" s="75"/>
    </row>
    <row r="4605" spans="1:20" s="47" customFormat="1" ht="14" x14ac:dyDescent="0.15">
      <c r="A4605" s="8" t="s">
        <v>415</v>
      </c>
      <c r="B4605" s="114" t="s">
        <v>416</v>
      </c>
      <c r="C4605" s="40" t="s">
        <v>65</v>
      </c>
      <c r="D4605" s="6" t="s">
        <v>376</v>
      </c>
      <c r="E4605" s="7" t="s">
        <v>377</v>
      </c>
      <c r="F4605" s="6" t="s">
        <v>3191</v>
      </c>
      <c r="G4605" s="6" t="s">
        <v>4936</v>
      </c>
      <c r="H4605" s="6" t="s">
        <v>38</v>
      </c>
      <c r="I4605" s="8" t="s">
        <v>39</v>
      </c>
      <c r="J4605" s="15" t="s">
        <v>7586</v>
      </c>
      <c r="K4605" s="7" t="s">
        <v>3232</v>
      </c>
      <c r="L4605" s="19">
        <v>47600</v>
      </c>
      <c r="M4605" s="19">
        <f t="shared" si="216"/>
        <v>47600</v>
      </c>
      <c r="N4605" s="11">
        <f>M4605*(1+VOTOS!$P$3%)^Q4605</f>
        <v>48364.019357960504</v>
      </c>
      <c r="O4605" s="54">
        <f t="shared" si="214"/>
        <v>48364.019357960504</v>
      </c>
      <c r="P4605" s="103">
        <f t="shared" si="215"/>
        <v>3.2184979641875418E-7</v>
      </c>
      <c r="Q4605" s="6">
        <v>132</v>
      </c>
      <c r="R4605" s="6"/>
      <c r="S4605" s="6" t="s">
        <v>11</v>
      </c>
      <c r="T4605" s="75"/>
    </row>
    <row r="4606" spans="1:20" s="47" customFormat="1" ht="14" x14ac:dyDescent="0.15">
      <c r="A4606" s="8" t="s">
        <v>415</v>
      </c>
      <c r="B4606" s="114" t="s">
        <v>416</v>
      </c>
      <c r="C4606" s="40" t="s">
        <v>65</v>
      </c>
      <c r="D4606" s="6" t="s">
        <v>376</v>
      </c>
      <c r="E4606" s="7" t="s">
        <v>377</v>
      </c>
      <c r="F4606" s="6" t="s">
        <v>3191</v>
      </c>
      <c r="G4606" s="6" t="s">
        <v>4936</v>
      </c>
      <c r="H4606" s="6" t="s">
        <v>38</v>
      </c>
      <c r="I4606" s="8" t="s">
        <v>39</v>
      </c>
      <c r="J4606" s="15" t="s">
        <v>7586</v>
      </c>
      <c r="K4606" s="7" t="s">
        <v>3262</v>
      </c>
      <c r="L4606" s="19">
        <v>39865</v>
      </c>
      <c r="M4606" s="19">
        <f t="shared" si="216"/>
        <v>39865</v>
      </c>
      <c r="N4606" s="11">
        <f>M4606*(1+VOTOS!$P$3%)^Q4606</f>
        <v>40203.053868364208</v>
      </c>
      <c r="O4606" s="54">
        <f t="shared" si="214"/>
        <v>40203.053868364208</v>
      </c>
      <c r="P4606" s="103">
        <f t="shared" si="215"/>
        <v>2.6754072293239767E-7</v>
      </c>
      <c r="Q4606" s="48">
        <v>70</v>
      </c>
      <c r="R4606" s="48"/>
      <c r="S4606" s="48" t="s">
        <v>11</v>
      </c>
      <c r="T4606" s="75"/>
    </row>
    <row r="4607" spans="1:20" s="47" customFormat="1" ht="14" x14ac:dyDescent="0.15">
      <c r="A4607" s="8" t="s">
        <v>415</v>
      </c>
      <c r="B4607" s="114" t="s">
        <v>416</v>
      </c>
      <c r="C4607" s="40" t="s">
        <v>65</v>
      </c>
      <c r="D4607" s="6" t="s">
        <v>376</v>
      </c>
      <c r="E4607" s="7" t="s">
        <v>377</v>
      </c>
      <c r="F4607" s="6" t="s">
        <v>3191</v>
      </c>
      <c r="G4607" s="6" t="s">
        <v>4936</v>
      </c>
      <c r="H4607" s="6" t="s">
        <v>38</v>
      </c>
      <c r="I4607" s="8" t="s">
        <v>39</v>
      </c>
      <c r="J4607" s="15" t="s">
        <v>7586</v>
      </c>
      <c r="K4607" s="7" t="s">
        <v>3213</v>
      </c>
      <c r="L4607" s="19">
        <v>31773</v>
      </c>
      <c r="M4607" s="19">
        <f t="shared" si="216"/>
        <v>31773</v>
      </c>
      <c r="N4607" s="11">
        <f>M4607*(1+VOTOS!$P$3%)^Q4607</f>
        <v>32042.433978666399</v>
      </c>
      <c r="O4607" s="54">
        <f t="shared" si="214"/>
        <v>32042.433978666399</v>
      </c>
      <c r="P4607" s="103">
        <f t="shared" si="215"/>
        <v>2.1323394932223935E-7</v>
      </c>
      <c r="Q4607" s="48">
        <v>70</v>
      </c>
      <c r="R4607" s="48"/>
      <c r="S4607" s="48" t="s">
        <v>11</v>
      </c>
      <c r="T4607" s="75"/>
    </row>
    <row r="4608" spans="1:20" s="47" customFormat="1" ht="14" x14ac:dyDescent="0.15">
      <c r="A4608" s="8" t="s">
        <v>415</v>
      </c>
      <c r="B4608" s="114" t="s">
        <v>416</v>
      </c>
      <c r="C4608" s="40" t="s">
        <v>65</v>
      </c>
      <c r="D4608" s="6" t="s">
        <v>376</v>
      </c>
      <c r="E4608" s="7" t="s">
        <v>377</v>
      </c>
      <c r="F4608" s="6" t="s">
        <v>3191</v>
      </c>
      <c r="G4608" s="6" t="s">
        <v>4936</v>
      </c>
      <c r="H4608" s="6" t="s">
        <v>38</v>
      </c>
      <c r="I4608" s="8" t="s">
        <v>39</v>
      </c>
      <c r="J4608" s="15" t="s">
        <v>7586</v>
      </c>
      <c r="K4608" s="7" t="s">
        <v>3260</v>
      </c>
      <c r="L4608" s="19">
        <v>30940</v>
      </c>
      <c r="M4608" s="19">
        <f t="shared" si="216"/>
        <v>30940</v>
      </c>
      <c r="N4608" s="11">
        <f>M4608*(1+VOTOS!$P$3%)^Q4608</f>
        <v>31592.479951297599</v>
      </c>
      <c r="O4608" s="54">
        <f t="shared" si="214"/>
        <v>31592.479951297599</v>
      </c>
      <c r="P4608" s="103">
        <f t="shared" si="215"/>
        <v>2.1023962391196696E-7</v>
      </c>
      <c r="Q4608" s="6">
        <v>173</v>
      </c>
      <c r="R4608" s="6"/>
      <c r="S4608" s="6" t="s">
        <v>11</v>
      </c>
      <c r="T4608" s="75"/>
    </row>
    <row r="4609" spans="1:20" s="47" customFormat="1" ht="14" x14ac:dyDescent="0.15">
      <c r="A4609" s="8" t="s">
        <v>415</v>
      </c>
      <c r="B4609" s="114" t="s">
        <v>416</v>
      </c>
      <c r="C4609" s="40" t="s">
        <v>65</v>
      </c>
      <c r="D4609" s="6" t="s">
        <v>376</v>
      </c>
      <c r="E4609" s="7" t="s">
        <v>377</v>
      </c>
      <c r="F4609" s="6" t="s">
        <v>3191</v>
      </c>
      <c r="G4609" s="6" t="s">
        <v>4936</v>
      </c>
      <c r="H4609" s="6" t="s">
        <v>38</v>
      </c>
      <c r="I4609" s="8" t="s">
        <v>39</v>
      </c>
      <c r="J4609" s="15" t="s">
        <v>7586</v>
      </c>
      <c r="K4609" s="7" t="s">
        <v>3218</v>
      </c>
      <c r="L4609" s="19">
        <v>23800</v>
      </c>
      <c r="M4609" s="19">
        <f t="shared" si="216"/>
        <v>23800</v>
      </c>
      <c r="N4609" s="11">
        <f>M4609*(1+VOTOS!$P$3%)^Q4609</f>
        <v>24182.009678980252</v>
      </c>
      <c r="O4609" s="54">
        <f t="shared" si="214"/>
        <v>24182.009678980252</v>
      </c>
      <c r="P4609" s="103">
        <f t="shared" si="215"/>
        <v>1.6092489820937709E-7</v>
      </c>
      <c r="Q4609" s="48">
        <v>132</v>
      </c>
      <c r="R4609" s="48"/>
      <c r="S4609" s="48" t="s">
        <v>11</v>
      </c>
      <c r="T4609" s="75"/>
    </row>
    <row r="4610" spans="1:20" s="47" customFormat="1" ht="14" x14ac:dyDescent="0.15">
      <c r="A4610" s="8" t="s">
        <v>415</v>
      </c>
      <c r="B4610" s="114" t="s">
        <v>416</v>
      </c>
      <c r="C4610" s="40" t="s">
        <v>65</v>
      </c>
      <c r="D4610" s="6" t="s">
        <v>376</v>
      </c>
      <c r="E4610" s="7" t="s">
        <v>377</v>
      </c>
      <c r="F4610" s="6" t="s">
        <v>3191</v>
      </c>
      <c r="G4610" s="6" t="s">
        <v>4936</v>
      </c>
      <c r="H4610" s="6" t="s">
        <v>38</v>
      </c>
      <c r="I4610" s="8" t="s">
        <v>39</v>
      </c>
      <c r="J4610" s="15" t="s">
        <v>7586</v>
      </c>
      <c r="K4610" s="7" t="s">
        <v>3255</v>
      </c>
      <c r="L4610" s="19">
        <v>21063</v>
      </c>
      <c r="M4610" s="19">
        <f t="shared" si="216"/>
        <v>21063</v>
      </c>
      <c r="N4610" s="11">
        <f>M4610*(1+VOTOS!$P$3%)^Q4610</f>
        <v>21167.433465173068</v>
      </c>
      <c r="O4610" s="54">
        <f t="shared" si="214"/>
        <v>21167.433465173068</v>
      </c>
      <c r="P4610" s="103">
        <f t="shared" si="215"/>
        <v>1.4086368837647342E-7</v>
      </c>
      <c r="Q4610" s="48">
        <v>41</v>
      </c>
      <c r="R4610" s="48"/>
      <c r="S4610" s="48" t="s">
        <v>11</v>
      </c>
      <c r="T4610" s="75"/>
    </row>
    <row r="4611" spans="1:20" s="47" customFormat="1" ht="14" x14ac:dyDescent="0.15">
      <c r="A4611" s="8" t="s">
        <v>415</v>
      </c>
      <c r="B4611" s="114" t="s">
        <v>416</v>
      </c>
      <c r="C4611" s="40" t="s">
        <v>65</v>
      </c>
      <c r="D4611" s="6" t="s">
        <v>376</v>
      </c>
      <c r="E4611" s="7" t="s">
        <v>377</v>
      </c>
      <c r="F4611" s="6" t="s">
        <v>3191</v>
      </c>
      <c r="G4611" s="6" t="s">
        <v>4936</v>
      </c>
      <c r="H4611" s="6" t="s">
        <v>38</v>
      </c>
      <c r="I4611" s="8" t="s">
        <v>39</v>
      </c>
      <c r="J4611" s="15" t="s">
        <v>7586</v>
      </c>
      <c r="K4611" s="7" t="s">
        <v>5186</v>
      </c>
      <c r="L4611" s="19">
        <v>423640</v>
      </c>
      <c r="M4611" s="19">
        <f t="shared" si="216"/>
        <v>0</v>
      </c>
      <c r="N4611" s="11">
        <f>M4611*(1+VOTOS!$P$3%)^Q4611</f>
        <v>0</v>
      </c>
      <c r="O4611" s="54">
        <f t="shared" si="214"/>
        <v>423640</v>
      </c>
      <c r="P4611" s="103">
        <f t="shared" si="215"/>
        <v>2.8192124964981571E-6</v>
      </c>
      <c r="Q4611" s="6">
        <v>0</v>
      </c>
      <c r="R4611" s="6"/>
      <c r="S4611" s="6" t="s">
        <v>11</v>
      </c>
      <c r="T4611" s="75"/>
    </row>
    <row r="4612" spans="1:20" s="47" customFormat="1" ht="14" x14ac:dyDescent="0.15">
      <c r="A4612" s="8" t="s">
        <v>415</v>
      </c>
      <c r="B4612" s="114" t="s">
        <v>416</v>
      </c>
      <c r="C4612" s="40" t="s">
        <v>65</v>
      </c>
      <c r="D4612" s="6" t="s">
        <v>984</v>
      </c>
      <c r="E4612" s="7" t="s">
        <v>985</v>
      </c>
      <c r="F4612" s="6" t="s">
        <v>5165</v>
      </c>
      <c r="G4612" s="6" t="s">
        <v>5224</v>
      </c>
      <c r="H4612" s="6" t="s">
        <v>38</v>
      </c>
      <c r="I4612" s="8" t="s">
        <v>39</v>
      </c>
      <c r="J4612" s="15" t="s">
        <v>7586</v>
      </c>
      <c r="K4612" s="7" t="s">
        <v>5166</v>
      </c>
      <c r="L4612" s="19">
        <v>5126000</v>
      </c>
      <c r="M4612" s="19">
        <f t="shared" si="216"/>
        <v>0</v>
      </c>
      <c r="N4612" s="11">
        <f>M4612*(1+VOTOS!$P$3%)^Q4612</f>
        <v>0</v>
      </c>
      <c r="O4612" s="54">
        <f t="shared" si="214"/>
        <v>5126000</v>
      </c>
      <c r="P4612" s="103">
        <f t="shared" si="215"/>
        <v>3.4112178399229425E-5</v>
      </c>
      <c r="Q4612" s="6">
        <v>0</v>
      </c>
      <c r="R4612" s="6"/>
      <c r="S4612" s="6" t="s">
        <v>11</v>
      </c>
      <c r="T4612" s="75"/>
    </row>
    <row r="4613" spans="1:20" s="47" customFormat="1" ht="14" x14ac:dyDescent="0.15">
      <c r="A4613" s="8" t="s">
        <v>5234</v>
      </c>
      <c r="B4613" s="114" t="s">
        <v>416</v>
      </c>
      <c r="C4613" s="40" t="s">
        <v>65</v>
      </c>
      <c r="D4613" s="6" t="s">
        <v>347</v>
      </c>
      <c r="E4613" s="7" t="s">
        <v>348</v>
      </c>
      <c r="F4613" s="6" t="s">
        <v>5299</v>
      </c>
      <c r="G4613" s="6" t="s">
        <v>1703</v>
      </c>
      <c r="H4613" s="6" t="s">
        <v>38</v>
      </c>
      <c r="I4613" s="8" t="s">
        <v>39</v>
      </c>
      <c r="J4613" s="15" t="s">
        <v>7586</v>
      </c>
      <c r="K4613" s="7" t="s">
        <v>5300</v>
      </c>
      <c r="L4613" s="19">
        <v>1325298.5</v>
      </c>
      <c r="M4613" s="19">
        <f t="shared" si="216"/>
        <v>0</v>
      </c>
      <c r="N4613" s="11">
        <f>M4613*(1+VOTOS!$P$3%)^Q4613</f>
        <v>0</v>
      </c>
      <c r="O4613" s="54">
        <f t="shared" si="214"/>
        <v>1325298.5</v>
      </c>
      <c r="P4613" s="103">
        <f t="shared" si="215"/>
        <v>8.8195120687146232E-6</v>
      </c>
      <c r="Q4613" s="6">
        <v>0</v>
      </c>
      <c r="R4613" s="6"/>
      <c r="S4613" s="6" t="s">
        <v>93</v>
      </c>
      <c r="T4613" s="75"/>
    </row>
    <row r="4614" spans="1:20" s="47" customFormat="1" ht="14" x14ac:dyDescent="0.15">
      <c r="A4614" s="8" t="s">
        <v>5234</v>
      </c>
      <c r="B4614" s="114" t="s">
        <v>416</v>
      </c>
      <c r="C4614" s="40" t="s">
        <v>65</v>
      </c>
      <c r="D4614" s="6" t="s">
        <v>347</v>
      </c>
      <c r="E4614" s="7" t="s">
        <v>348</v>
      </c>
      <c r="F4614" s="6" t="s">
        <v>5299</v>
      </c>
      <c r="G4614" s="6" t="s">
        <v>1703</v>
      </c>
      <c r="H4614" s="6" t="s">
        <v>38</v>
      </c>
      <c r="I4614" s="8" t="s">
        <v>39</v>
      </c>
      <c r="J4614" s="15" t="s">
        <v>7586</v>
      </c>
      <c r="K4614" s="7" t="s">
        <v>5302</v>
      </c>
      <c r="L4614" s="19">
        <v>767037</v>
      </c>
      <c r="M4614" s="19">
        <f t="shared" si="216"/>
        <v>0</v>
      </c>
      <c r="N4614" s="11">
        <f>M4614*(1+VOTOS!$P$3%)^Q4614</f>
        <v>0</v>
      </c>
      <c r="O4614" s="54">
        <f t="shared" si="214"/>
        <v>767037</v>
      </c>
      <c r="P4614" s="103">
        <f t="shared" si="215"/>
        <v>5.1044289861119275E-6</v>
      </c>
      <c r="Q4614" s="6">
        <v>0</v>
      </c>
      <c r="R4614" s="6"/>
      <c r="S4614" s="6" t="s">
        <v>93</v>
      </c>
      <c r="T4614" s="75"/>
    </row>
    <row r="4615" spans="1:20" s="47" customFormat="1" ht="14" x14ac:dyDescent="0.15">
      <c r="A4615" s="8" t="s">
        <v>5234</v>
      </c>
      <c r="B4615" s="114" t="s">
        <v>416</v>
      </c>
      <c r="C4615" s="40" t="s">
        <v>65</v>
      </c>
      <c r="D4615" s="6" t="s">
        <v>347</v>
      </c>
      <c r="E4615" s="7" t="s">
        <v>348</v>
      </c>
      <c r="F4615" s="6" t="s">
        <v>5299</v>
      </c>
      <c r="G4615" s="6" t="s">
        <v>1703</v>
      </c>
      <c r="H4615" s="6" t="s">
        <v>38</v>
      </c>
      <c r="I4615" s="8" t="s">
        <v>39</v>
      </c>
      <c r="J4615" s="15" t="s">
        <v>7586</v>
      </c>
      <c r="K4615" s="7" t="s">
        <v>5301</v>
      </c>
      <c r="L4615" s="19">
        <v>331323.5</v>
      </c>
      <c r="M4615" s="19">
        <f t="shared" si="216"/>
        <v>0</v>
      </c>
      <c r="N4615" s="11">
        <f>M4615*(1+VOTOS!$P$3%)^Q4615</f>
        <v>0</v>
      </c>
      <c r="O4615" s="54">
        <f t="shared" ref="O4615:O4678" si="217">+IF(N4615&gt;0,N4615,L4615)</f>
        <v>331323.5</v>
      </c>
      <c r="P4615" s="103">
        <f t="shared" ref="P4615:P4678" si="218">+O4615/$O$4</f>
        <v>2.2048705306002909E-6</v>
      </c>
      <c r="Q4615" s="6">
        <v>0</v>
      </c>
      <c r="R4615" s="6"/>
      <c r="S4615" s="6" t="s">
        <v>93</v>
      </c>
      <c r="T4615" s="75"/>
    </row>
    <row r="4616" spans="1:20" s="47" customFormat="1" ht="14" x14ac:dyDescent="0.15">
      <c r="A4616" s="8" t="s">
        <v>415</v>
      </c>
      <c r="B4616" s="114" t="s">
        <v>416</v>
      </c>
      <c r="C4616" s="40" t="s">
        <v>65</v>
      </c>
      <c r="D4616" s="6" t="s">
        <v>347</v>
      </c>
      <c r="E4616" s="7" t="s">
        <v>348</v>
      </c>
      <c r="F4616" s="6" t="s">
        <v>3271</v>
      </c>
      <c r="G4616" s="6" t="s">
        <v>118</v>
      </c>
      <c r="H4616" s="6" t="s">
        <v>38</v>
      </c>
      <c r="I4616" s="8" t="s">
        <v>39</v>
      </c>
      <c r="J4616" s="15" t="s">
        <v>7586</v>
      </c>
      <c r="K4616" s="7" t="s">
        <v>3273</v>
      </c>
      <c r="L4616" s="19">
        <v>9920826</v>
      </c>
      <c r="M4616" s="19">
        <f t="shared" si="216"/>
        <v>9920826</v>
      </c>
      <c r="N4616" s="11">
        <f>M4616*(1+VOTOS!$P$3%)^Q4616</f>
        <v>9970014.9206931144</v>
      </c>
      <c r="O4616" s="54">
        <f t="shared" si="217"/>
        <v>9970014.9206931144</v>
      </c>
      <c r="P4616" s="103">
        <f t="shared" si="218"/>
        <v>6.6347820448236971E-5</v>
      </c>
      <c r="Q4616" s="48">
        <v>41</v>
      </c>
      <c r="R4616" s="48"/>
      <c r="S4616" s="48" t="s">
        <v>11</v>
      </c>
      <c r="T4616" s="75"/>
    </row>
    <row r="4617" spans="1:20" s="47" customFormat="1" ht="14" x14ac:dyDescent="0.15">
      <c r="A4617" s="8" t="s">
        <v>415</v>
      </c>
      <c r="B4617" s="114" t="s">
        <v>416</v>
      </c>
      <c r="C4617" s="40" t="s">
        <v>65</v>
      </c>
      <c r="D4617" s="6" t="s">
        <v>347</v>
      </c>
      <c r="E4617" s="7" t="s">
        <v>348</v>
      </c>
      <c r="F4617" s="6" t="s">
        <v>3271</v>
      </c>
      <c r="G4617" s="6" t="s">
        <v>118</v>
      </c>
      <c r="H4617" s="6" t="s">
        <v>38</v>
      </c>
      <c r="I4617" s="8" t="s">
        <v>39</v>
      </c>
      <c r="J4617" s="15" t="s">
        <v>7586</v>
      </c>
      <c r="K4617" s="7" t="s">
        <v>3274</v>
      </c>
      <c r="L4617" s="19">
        <v>3055552</v>
      </c>
      <c r="M4617" s="19">
        <f t="shared" si="216"/>
        <v>3055552</v>
      </c>
      <c r="N4617" s="11">
        <f>M4617*(1+VOTOS!$P$3%)^Q4617</f>
        <v>3070701.8781453972</v>
      </c>
      <c r="O4617" s="54">
        <f t="shared" si="217"/>
        <v>3070701.8781453972</v>
      </c>
      <c r="P4617" s="103">
        <f t="shared" si="218"/>
        <v>2.0434711330110152E-5</v>
      </c>
      <c r="Q4617" s="48">
        <v>41</v>
      </c>
      <c r="R4617" s="48"/>
      <c r="S4617" s="48" t="s">
        <v>11</v>
      </c>
      <c r="T4617" s="75"/>
    </row>
    <row r="4618" spans="1:20" s="47" customFormat="1" ht="14" x14ac:dyDescent="0.15">
      <c r="A4618" s="8" t="s">
        <v>415</v>
      </c>
      <c r="B4618" s="114" t="s">
        <v>416</v>
      </c>
      <c r="C4618" s="40" t="s">
        <v>65</v>
      </c>
      <c r="D4618" s="6" t="s">
        <v>347</v>
      </c>
      <c r="E4618" s="7" t="s">
        <v>348</v>
      </c>
      <c r="F4618" s="6" t="s">
        <v>3271</v>
      </c>
      <c r="G4618" s="6" t="s">
        <v>118</v>
      </c>
      <c r="H4618" s="6" t="s">
        <v>38</v>
      </c>
      <c r="I4618" s="8" t="s">
        <v>39</v>
      </c>
      <c r="J4618" s="15" t="s">
        <v>7586</v>
      </c>
      <c r="K4618" s="7" t="s">
        <v>3272</v>
      </c>
      <c r="L4618" s="19">
        <v>1840779</v>
      </c>
      <c r="M4618" s="19">
        <f t="shared" si="216"/>
        <v>1840779</v>
      </c>
      <c r="N4618" s="11">
        <f>M4618*(1+VOTOS!$P$3%)^Q4618</f>
        <v>1847007.0848052027</v>
      </c>
      <c r="O4618" s="54">
        <f t="shared" si="217"/>
        <v>1847007.0848052027</v>
      </c>
      <c r="P4618" s="103">
        <f t="shared" si="218"/>
        <v>1.2291345138805256E-5</v>
      </c>
      <c r="Q4618" s="6">
        <v>28</v>
      </c>
      <c r="R4618" s="6"/>
      <c r="S4618" s="6" t="s">
        <v>11</v>
      </c>
      <c r="T4618" s="75"/>
    </row>
    <row r="4619" spans="1:20" s="47" customFormat="1" ht="14" x14ac:dyDescent="0.15">
      <c r="A4619" s="8" t="s">
        <v>415</v>
      </c>
      <c r="B4619" s="114" t="s">
        <v>416</v>
      </c>
      <c r="C4619" s="40" t="s">
        <v>65</v>
      </c>
      <c r="D4619" s="6" t="s">
        <v>347</v>
      </c>
      <c r="E4619" s="7" t="s">
        <v>348</v>
      </c>
      <c r="F4619" s="6" t="s">
        <v>3271</v>
      </c>
      <c r="G4619" s="6" t="s">
        <v>118</v>
      </c>
      <c r="H4619" s="6" t="s">
        <v>38</v>
      </c>
      <c r="I4619" s="8" t="s">
        <v>39</v>
      </c>
      <c r="J4619" s="15" t="s">
        <v>7586</v>
      </c>
      <c r="K4619" s="7" t="s">
        <v>4980</v>
      </c>
      <c r="L4619" s="19">
        <v>1570811</v>
      </c>
      <c r="M4619" s="19">
        <f t="shared" si="216"/>
        <v>0</v>
      </c>
      <c r="N4619" s="11">
        <f>M4619*(1+VOTOS!$P$3%)^Q4619</f>
        <v>0</v>
      </c>
      <c r="O4619" s="54">
        <f t="shared" si="217"/>
        <v>1570811</v>
      </c>
      <c r="P4619" s="103">
        <f t="shared" si="218"/>
        <v>1.0453333020575883E-5</v>
      </c>
      <c r="Q4619" s="6">
        <v>0</v>
      </c>
      <c r="R4619" s="6"/>
      <c r="S4619" s="6" t="s">
        <v>11</v>
      </c>
      <c r="T4619" s="75"/>
    </row>
    <row r="4620" spans="1:20" s="47" customFormat="1" ht="14" x14ac:dyDescent="0.15">
      <c r="A4620" s="8" t="s">
        <v>415</v>
      </c>
      <c r="B4620" s="114" t="s">
        <v>416</v>
      </c>
      <c r="C4620" s="40" t="s">
        <v>65</v>
      </c>
      <c r="D4620" s="6" t="s">
        <v>347</v>
      </c>
      <c r="E4620" s="7" t="s">
        <v>348</v>
      </c>
      <c r="F4620" s="6" t="s">
        <v>3271</v>
      </c>
      <c r="G4620" s="6" t="s">
        <v>118</v>
      </c>
      <c r="H4620" s="6" t="s">
        <v>38</v>
      </c>
      <c r="I4620" s="8" t="s">
        <v>39</v>
      </c>
      <c r="J4620" s="15" t="s">
        <v>7586</v>
      </c>
      <c r="K4620" s="7" t="s">
        <v>4979</v>
      </c>
      <c r="L4620" s="19">
        <v>127132</v>
      </c>
      <c r="M4620" s="19">
        <f t="shared" si="216"/>
        <v>0</v>
      </c>
      <c r="N4620" s="11">
        <f>M4620*(1+VOTOS!$P$3%)^Q4620</f>
        <v>0</v>
      </c>
      <c r="O4620" s="54">
        <f t="shared" si="217"/>
        <v>127132</v>
      </c>
      <c r="P4620" s="103">
        <f t="shared" si="218"/>
        <v>8.4602993840242588E-7</v>
      </c>
      <c r="Q4620" s="6">
        <v>0</v>
      </c>
      <c r="R4620" s="6"/>
      <c r="S4620" s="6" t="s">
        <v>11</v>
      </c>
      <c r="T4620" s="75"/>
    </row>
    <row r="4621" spans="1:20" s="47" customFormat="1" ht="14" x14ac:dyDescent="0.15">
      <c r="A4621" s="8" t="s">
        <v>415</v>
      </c>
      <c r="B4621" s="114" t="s">
        <v>416</v>
      </c>
      <c r="C4621" s="40" t="s">
        <v>65</v>
      </c>
      <c r="D4621" s="6" t="s">
        <v>347</v>
      </c>
      <c r="E4621" s="7" t="s">
        <v>348</v>
      </c>
      <c r="F4621" s="6" t="s">
        <v>3271</v>
      </c>
      <c r="G4621" s="6" t="s">
        <v>118</v>
      </c>
      <c r="H4621" s="6" t="s">
        <v>38</v>
      </c>
      <c r="I4621" s="8" t="s">
        <v>39</v>
      </c>
      <c r="J4621" s="15" t="s">
        <v>7586</v>
      </c>
      <c r="K4621" s="7" t="s">
        <v>2543</v>
      </c>
      <c r="L4621" s="19">
        <v>9064514</v>
      </c>
      <c r="M4621" s="19">
        <f t="shared" si="216"/>
        <v>9064514</v>
      </c>
      <c r="N4621" s="11">
        <f>M4621*(1+VOTOS!$P$3%)^Q4621</f>
        <v>9207785.1765164435</v>
      </c>
      <c r="O4621" s="54">
        <f t="shared" si="217"/>
        <v>9207785.1765164435</v>
      </c>
      <c r="P4621" s="103">
        <f t="shared" si="218"/>
        <v>6.1275382482073573E-5</v>
      </c>
      <c r="Q4621" s="6">
        <v>130</v>
      </c>
      <c r="R4621" s="6"/>
      <c r="S4621" s="6" t="s">
        <v>11</v>
      </c>
      <c r="T4621" s="75"/>
    </row>
    <row r="4622" spans="1:20" s="47" customFormat="1" ht="14" x14ac:dyDescent="0.15">
      <c r="A4622" s="8" t="s">
        <v>415</v>
      </c>
      <c r="B4622" s="114" t="s">
        <v>416</v>
      </c>
      <c r="C4622" s="40" t="s">
        <v>65</v>
      </c>
      <c r="D4622" s="6" t="s">
        <v>347</v>
      </c>
      <c r="E4622" s="7" t="s">
        <v>348</v>
      </c>
      <c r="F4622" s="6" t="s">
        <v>3271</v>
      </c>
      <c r="G4622" s="6" t="s">
        <v>118</v>
      </c>
      <c r="H4622" s="6" t="s">
        <v>38</v>
      </c>
      <c r="I4622" s="8" t="s">
        <v>39</v>
      </c>
      <c r="J4622" s="15" t="s">
        <v>7586</v>
      </c>
      <c r="K4622" s="7" t="s">
        <v>4377</v>
      </c>
      <c r="L4622" s="19">
        <v>5161285</v>
      </c>
      <c r="M4622" s="19">
        <f t="shared" si="216"/>
        <v>5161285</v>
      </c>
      <c r="N4622" s="11">
        <f>M4622*(1+VOTOS!$P$3%)^Q4622</f>
        <v>5216366.894662112</v>
      </c>
      <c r="O4622" s="54">
        <f t="shared" si="217"/>
        <v>5216366.894662112</v>
      </c>
      <c r="P4622" s="103">
        <f t="shared" si="218"/>
        <v>3.4713546255666871E-5</v>
      </c>
      <c r="Q4622" s="6">
        <v>88</v>
      </c>
      <c r="R4622" s="6"/>
      <c r="S4622" s="6" t="s">
        <v>11</v>
      </c>
      <c r="T4622" s="75"/>
    </row>
    <row r="4623" spans="1:20" s="47" customFormat="1" ht="14" x14ac:dyDescent="0.15">
      <c r="A4623" s="8" t="s">
        <v>415</v>
      </c>
      <c r="B4623" s="114" t="s">
        <v>416</v>
      </c>
      <c r="C4623" s="40" t="s">
        <v>65</v>
      </c>
      <c r="D4623" s="6" t="s">
        <v>347</v>
      </c>
      <c r="E4623" s="7" t="s">
        <v>348</v>
      </c>
      <c r="F4623" s="6" t="s">
        <v>3271</v>
      </c>
      <c r="G4623" s="6" t="s">
        <v>118</v>
      </c>
      <c r="H4623" s="6" t="s">
        <v>38</v>
      </c>
      <c r="I4623" s="8" t="s">
        <v>39</v>
      </c>
      <c r="J4623" s="15" t="s">
        <v>7586</v>
      </c>
      <c r="K4623" s="7" t="s">
        <v>3273</v>
      </c>
      <c r="L4623" s="19">
        <v>3057486</v>
      </c>
      <c r="M4623" s="19">
        <f t="shared" si="216"/>
        <v>3057486</v>
      </c>
      <c r="N4623" s="11">
        <f>M4623*(1+VOTOS!$P$3%)^Q4623</f>
        <v>3072645.4672030644</v>
      </c>
      <c r="O4623" s="54">
        <f t="shared" si="217"/>
        <v>3072645.4672030644</v>
      </c>
      <c r="P4623" s="103">
        <f t="shared" si="218"/>
        <v>2.0447645402812051E-5</v>
      </c>
      <c r="Q4623" s="6">
        <v>41</v>
      </c>
      <c r="R4623" s="6"/>
      <c r="S4623" s="6" t="s">
        <v>11</v>
      </c>
      <c r="T4623" s="75"/>
    </row>
    <row r="4624" spans="1:20" s="47" customFormat="1" ht="14" x14ac:dyDescent="0.15">
      <c r="A4624" s="8" t="s">
        <v>415</v>
      </c>
      <c r="B4624" s="114" t="s">
        <v>416</v>
      </c>
      <c r="C4624" s="40" t="s">
        <v>65</v>
      </c>
      <c r="D4624" s="6" t="s">
        <v>347</v>
      </c>
      <c r="E4624" s="7" t="s">
        <v>348</v>
      </c>
      <c r="F4624" s="6" t="s">
        <v>3271</v>
      </c>
      <c r="G4624" s="6" t="s">
        <v>118</v>
      </c>
      <c r="H4624" s="6" t="s">
        <v>38</v>
      </c>
      <c r="I4624" s="8" t="s">
        <v>39</v>
      </c>
      <c r="J4624" s="15" t="s">
        <v>7586</v>
      </c>
      <c r="K4624" s="7" t="s">
        <v>4605</v>
      </c>
      <c r="L4624" s="19">
        <v>1837590</v>
      </c>
      <c r="M4624" s="19">
        <f t="shared" si="216"/>
        <v>1837590</v>
      </c>
      <c r="N4624" s="11">
        <f>M4624*(1+VOTOS!$P$3%)^Q4624</f>
        <v>1846032.8519255265</v>
      </c>
      <c r="O4624" s="54">
        <f t="shared" si="217"/>
        <v>1846032.8519255265</v>
      </c>
      <c r="P4624" s="103">
        <f t="shared" si="218"/>
        <v>1.2284861875872383E-5</v>
      </c>
      <c r="Q4624" s="6">
        <v>38</v>
      </c>
      <c r="R4624" s="6"/>
      <c r="S4624" s="6" t="s">
        <v>11</v>
      </c>
      <c r="T4624" s="75"/>
    </row>
    <row r="4625" spans="1:20" s="47" customFormat="1" ht="14" x14ac:dyDescent="0.15">
      <c r="A4625" s="8" t="s">
        <v>415</v>
      </c>
      <c r="B4625" s="114" t="s">
        <v>416</v>
      </c>
      <c r="C4625" s="40" t="s">
        <v>65</v>
      </c>
      <c r="D4625" s="6" t="s">
        <v>347</v>
      </c>
      <c r="E4625" s="7" t="s">
        <v>348</v>
      </c>
      <c r="F4625" s="6" t="s">
        <v>3271</v>
      </c>
      <c r="G4625" s="6" t="s">
        <v>118</v>
      </c>
      <c r="H4625" s="6" t="s">
        <v>38</v>
      </c>
      <c r="I4625" s="8" t="s">
        <v>39</v>
      </c>
      <c r="J4625" s="15" t="s">
        <v>7586</v>
      </c>
      <c r="K4625" s="7" t="s">
        <v>4603</v>
      </c>
      <c r="L4625" s="19">
        <v>702816</v>
      </c>
      <c r="M4625" s="19">
        <f t="shared" si="216"/>
        <v>702816</v>
      </c>
      <c r="N4625" s="11">
        <f>M4625*(1+VOTOS!$P$3%)^Q4625</f>
        <v>713924.51339570771</v>
      </c>
      <c r="O4625" s="54">
        <f t="shared" si="217"/>
        <v>713924.51339570771</v>
      </c>
      <c r="P4625" s="103">
        <f t="shared" si="218"/>
        <v>4.7509793922234563E-6</v>
      </c>
      <c r="Q4625" s="6">
        <v>130</v>
      </c>
      <c r="R4625" s="6"/>
      <c r="S4625" s="6" t="s">
        <v>11</v>
      </c>
      <c r="T4625" s="75"/>
    </row>
    <row r="4626" spans="1:20" s="47" customFormat="1" ht="14" x14ac:dyDescent="0.15">
      <c r="A4626" s="8" t="s">
        <v>415</v>
      </c>
      <c r="B4626" s="114" t="s">
        <v>416</v>
      </c>
      <c r="C4626" s="40" t="s">
        <v>65</v>
      </c>
      <c r="D4626" s="6" t="s">
        <v>347</v>
      </c>
      <c r="E4626" s="7" t="s">
        <v>348</v>
      </c>
      <c r="F4626" s="6" t="s">
        <v>3271</v>
      </c>
      <c r="G4626" s="6" t="s">
        <v>118</v>
      </c>
      <c r="H4626" s="6" t="s">
        <v>38</v>
      </c>
      <c r="I4626" s="8" t="s">
        <v>39</v>
      </c>
      <c r="J4626" s="15" t="s">
        <v>7586</v>
      </c>
      <c r="K4626" s="7" t="s">
        <v>3274</v>
      </c>
      <c r="L4626" s="19">
        <v>429276</v>
      </c>
      <c r="M4626" s="19">
        <f t="shared" ref="M4626:M4689" si="219">+IF(Q4626&gt;0,L4626,0)</f>
        <v>429276</v>
      </c>
      <c r="N4626" s="11">
        <f>M4626*(1+VOTOS!$P$3%)^Q4626</f>
        <v>431404.41381548846</v>
      </c>
      <c r="O4626" s="54">
        <f t="shared" si="217"/>
        <v>431404.41381548846</v>
      </c>
      <c r="P4626" s="103">
        <f t="shared" si="218"/>
        <v>2.870882623154299E-6</v>
      </c>
      <c r="Q4626" s="6">
        <v>41</v>
      </c>
      <c r="R4626" s="6"/>
      <c r="S4626" s="6" t="s">
        <v>11</v>
      </c>
      <c r="T4626" s="75"/>
    </row>
    <row r="4627" spans="1:20" s="47" customFormat="1" ht="14" x14ac:dyDescent="0.15">
      <c r="A4627" s="8" t="s">
        <v>415</v>
      </c>
      <c r="B4627" s="114" t="s">
        <v>416</v>
      </c>
      <c r="C4627" s="40" t="s">
        <v>65</v>
      </c>
      <c r="D4627" s="6" t="s">
        <v>347</v>
      </c>
      <c r="E4627" s="7" t="s">
        <v>348</v>
      </c>
      <c r="F4627" s="6" t="s">
        <v>3271</v>
      </c>
      <c r="G4627" s="6" t="s">
        <v>118</v>
      </c>
      <c r="H4627" s="6" t="s">
        <v>38</v>
      </c>
      <c r="I4627" s="8" t="s">
        <v>39</v>
      </c>
      <c r="J4627" s="15" t="s">
        <v>7586</v>
      </c>
      <c r="K4627" s="7" t="s">
        <v>4606</v>
      </c>
      <c r="L4627" s="19">
        <v>376807</v>
      </c>
      <c r="M4627" s="19">
        <f t="shared" si="219"/>
        <v>376807</v>
      </c>
      <c r="N4627" s="11">
        <f>M4627*(1+VOTOS!$P$3%)^Q4627</f>
        <v>466553.04655348387</v>
      </c>
      <c r="O4627" s="54">
        <f t="shared" si="217"/>
        <v>466553.04655348387</v>
      </c>
      <c r="P4627" s="103">
        <f t="shared" si="218"/>
        <v>3.1047875061912665E-6</v>
      </c>
      <c r="Q4627" s="6">
        <v>1771</v>
      </c>
      <c r="R4627" s="6"/>
      <c r="S4627" s="6" t="s">
        <v>11</v>
      </c>
      <c r="T4627" s="75"/>
    </row>
    <row r="4628" spans="1:20" s="47" customFormat="1" ht="14" x14ac:dyDescent="0.15">
      <c r="A4628" s="8" t="s">
        <v>415</v>
      </c>
      <c r="B4628" s="114" t="s">
        <v>416</v>
      </c>
      <c r="C4628" s="40" t="s">
        <v>65</v>
      </c>
      <c r="D4628" s="6" t="s">
        <v>347</v>
      </c>
      <c r="E4628" s="7" t="s">
        <v>348</v>
      </c>
      <c r="F4628" s="6" t="s">
        <v>3271</v>
      </c>
      <c r="G4628" s="6" t="s">
        <v>118</v>
      </c>
      <c r="H4628" s="6" t="s">
        <v>38</v>
      </c>
      <c r="I4628" s="8" t="s">
        <v>39</v>
      </c>
      <c r="J4628" s="15" t="s">
        <v>7586</v>
      </c>
      <c r="K4628" s="7" t="s">
        <v>4604</v>
      </c>
      <c r="L4628" s="19">
        <v>349764</v>
      </c>
      <c r="M4628" s="19">
        <f t="shared" si="219"/>
        <v>349764</v>
      </c>
      <c r="N4628" s="11">
        <f>M4628*(1+VOTOS!$P$3%)^Q4628</f>
        <v>353496.72621151496</v>
      </c>
      <c r="O4628" s="54">
        <f t="shared" si="217"/>
        <v>353496.72621151496</v>
      </c>
      <c r="P4628" s="103">
        <f t="shared" si="218"/>
        <v>2.3524275045007332E-6</v>
      </c>
      <c r="Q4628" s="6">
        <v>88</v>
      </c>
      <c r="R4628" s="6"/>
      <c r="S4628" s="6" t="s">
        <v>11</v>
      </c>
      <c r="T4628" s="75"/>
    </row>
    <row r="4629" spans="1:20" s="47" customFormat="1" ht="14" x14ac:dyDescent="0.15">
      <c r="A4629" s="8" t="s">
        <v>415</v>
      </c>
      <c r="B4629" s="114" t="s">
        <v>416</v>
      </c>
      <c r="C4629" s="40" t="s">
        <v>65</v>
      </c>
      <c r="D4629" s="6" t="s">
        <v>347</v>
      </c>
      <c r="E4629" s="7" t="s">
        <v>348</v>
      </c>
      <c r="F4629" s="6" t="s">
        <v>3271</v>
      </c>
      <c r="G4629" s="6" t="s">
        <v>118</v>
      </c>
      <c r="H4629" s="6" t="s">
        <v>38</v>
      </c>
      <c r="I4629" s="8" t="s">
        <v>39</v>
      </c>
      <c r="J4629" s="15" t="s">
        <v>7586</v>
      </c>
      <c r="K4629" s="7" t="s">
        <v>3272</v>
      </c>
      <c r="L4629" s="19">
        <v>258612</v>
      </c>
      <c r="M4629" s="19">
        <f t="shared" si="219"/>
        <v>258612</v>
      </c>
      <c r="N4629" s="11">
        <f>M4629*(1+VOTOS!$P$3%)^Q4629</f>
        <v>259486.98687655776</v>
      </c>
      <c r="O4629" s="54">
        <f t="shared" si="217"/>
        <v>259486.98687655776</v>
      </c>
      <c r="P4629" s="103">
        <f t="shared" si="218"/>
        <v>1.7268174772945069E-6</v>
      </c>
      <c r="Q4629" s="6">
        <v>28</v>
      </c>
      <c r="R4629" s="6"/>
      <c r="S4629" s="6" t="s">
        <v>11</v>
      </c>
      <c r="T4629" s="75"/>
    </row>
    <row r="4630" spans="1:20" s="47" customFormat="1" ht="14" x14ac:dyDescent="0.15">
      <c r="A4630" s="8" t="s">
        <v>415</v>
      </c>
      <c r="B4630" s="114" t="s">
        <v>416</v>
      </c>
      <c r="C4630" s="40" t="s">
        <v>65</v>
      </c>
      <c r="D4630" s="6" t="s">
        <v>347</v>
      </c>
      <c r="E4630" s="17" t="s">
        <v>348</v>
      </c>
      <c r="F4630" s="6" t="s">
        <v>3271</v>
      </c>
      <c r="G4630" s="6" t="s">
        <v>118</v>
      </c>
      <c r="H4630" s="6" t="s">
        <v>38</v>
      </c>
      <c r="I4630" s="8" t="s">
        <v>39</v>
      </c>
      <c r="J4630" s="15" t="s">
        <v>7586</v>
      </c>
      <c r="K4630" s="7" t="s">
        <v>4980</v>
      </c>
      <c r="L4630" s="19">
        <v>186539</v>
      </c>
      <c r="M4630" s="19">
        <f t="shared" si="219"/>
        <v>0</v>
      </c>
      <c r="N4630" s="11">
        <f>M4630*(1+VOTOS!$P$3%)^Q4630</f>
        <v>0</v>
      </c>
      <c r="O4630" s="54">
        <f t="shared" si="217"/>
        <v>186539</v>
      </c>
      <c r="P4630" s="103">
        <f t="shared" si="218"/>
        <v>1.2413678592301711E-6</v>
      </c>
      <c r="Q4630" s="6">
        <v>0</v>
      </c>
      <c r="R4630" s="6"/>
      <c r="S4630" s="6" t="s">
        <v>11</v>
      </c>
      <c r="T4630" s="75"/>
    </row>
    <row r="4631" spans="1:20" s="47" customFormat="1" ht="14" x14ac:dyDescent="0.15">
      <c r="A4631" s="8" t="s">
        <v>415</v>
      </c>
      <c r="B4631" s="114" t="s">
        <v>416</v>
      </c>
      <c r="C4631" s="40" t="s">
        <v>65</v>
      </c>
      <c r="D4631" s="6" t="s">
        <v>347</v>
      </c>
      <c r="E4631" s="7" t="s">
        <v>348</v>
      </c>
      <c r="F4631" s="6" t="s">
        <v>3271</v>
      </c>
      <c r="G4631" s="6" t="s">
        <v>118</v>
      </c>
      <c r="H4631" s="6" t="s">
        <v>38</v>
      </c>
      <c r="I4631" s="8" t="s">
        <v>39</v>
      </c>
      <c r="J4631" s="15" t="s">
        <v>7586</v>
      </c>
      <c r="K4631" s="7" t="s">
        <v>4979</v>
      </c>
      <c r="L4631" s="19">
        <v>17760</v>
      </c>
      <c r="M4631" s="19">
        <f t="shared" si="219"/>
        <v>0</v>
      </c>
      <c r="N4631" s="11">
        <f>M4631*(1+VOTOS!$P$3%)^Q4631</f>
        <v>0</v>
      </c>
      <c r="O4631" s="54">
        <f t="shared" si="217"/>
        <v>17760</v>
      </c>
      <c r="P4631" s="103">
        <f t="shared" si="218"/>
        <v>1.1818811712257405E-7</v>
      </c>
      <c r="Q4631" s="6">
        <v>0</v>
      </c>
      <c r="R4631" s="6"/>
      <c r="S4631" s="6" t="s">
        <v>11</v>
      </c>
      <c r="T4631" s="75"/>
    </row>
    <row r="4632" spans="1:20" s="47" customFormat="1" ht="14" x14ac:dyDescent="0.15">
      <c r="A4632" s="8" t="s">
        <v>415</v>
      </c>
      <c r="B4632" s="114" t="s">
        <v>416</v>
      </c>
      <c r="C4632" s="40" t="s">
        <v>65</v>
      </c>
      <c r="D4632" s="6" t="s">
        <v>1584</v>
      </c>
      <c r="E4632" s="7" t="s">
        <v>1585</v>
      </c>
      <c r="F4632" s="6" t="s">
        <v>4607</v>
      </c>
      <c r="G4632" s="6" t="s">
        <v>5224</v>
      </c>
      <c r="H4632" s="6" t="s">
        <v>38</v>
      </c>
      <c r="I4632" s="8" t="s">
        <v>39</v>
      </c>
      <c r="J4632" s="15" t="s">
        <v>7586</v>
      </c>
      <c r="K4632" s="7" t="s">
        <v>1335</v>
      </c>
      <c r="L4632" s="19">
        <v>646589</v>
      </c>
      <c r="M4632" s="19">
        <f t="shared" si="219"/>
        <v>646589</v>
      </c>
      <c r="N4632" s="11">
        <f>M4632*(1+VOTOS!$P$3%)^Q4632</f>
        <v>744422.38058266067</v>
      </c>
      <c r="O4632" s="54">
        <f t="shared" si="217"/>
        <v>744422.38058266067</v>
      </c>
      <c r="P4632" s="103">
        <f t="shared" si="218"/>
        <v>4.9539346568113115E-6</v>
      </c>
      <c r="Q4632" s="6">
        <v>1168</v>
      </c>
      <c r="R4632" s="6"/>
      <c r="S4632" s="6" t="s">
        <v>11</v>
      </c>
      <c r="T4632" s="75"/>
    </row>
    <row r="4633" spans="1:20" s="47" customFormat="1" ht="14" x14ac:dyDescent="0.15">
      <c r="A4633" s="8" t="s">
        <v>415</v>
      </c>
      <c r="B4633" s="114" t="s">
        <v>416</v>
      </c>
      <c r="C4633" s="40" t="s">
        <v>65</v>
      </c>
      <c r="D4633" s="6" t="s">
        <v>1584</v>
      </c>
      <c r="E4633" s="7" t="s">
        <v>1585</v>
      </c>
      <c r="F4633" s="6" t="s">
        <v>4607</v>
      </c>
      <c r="G4633" s="6" t="s">
        <v>5224</v>
      </c>
      <c r="H4633" s="6" t="s">
        <v>38</v>
      </c>
      <c r="I4633" s="8" t="s">
        <v>39</v>
      </c>
      <c r="J4633" s="15" t="s">
        <v>7586</v>
      </c>
      <c r="K4633" s="7" t="s">
        <v>4074</v>
      </c>
      <c r="L4633" s="19">
        <v>452160</v>
      </c>
      <c r="M4633" s="19">
        <f t="shared" si="219"/>
        <v>452160</v>
      </c>
      <c r="N4633" s="11">
        <f>M4633*(1+VOTOS!$P$3%)^Q4633</f>
        <v>519132.58275677782</v>
      </c>
      <c r="O4633" s="54">
        <f t="shared" si="217"/>
        <v>519132.58275677782</v>
      </c>
      <c r="P4633" s="103">
        <f t="shared" si="218"/>
        <v>3.4546904556870732E-6</v>
      </c>
      <c r="Q4633" s="6">
        <v>1145</v>
      </c>
      <c r="R4633" s="6"/>
      <c r="S4633" s="6" t="s">
        <v>11</v>
      </c>
      <c r="T4633" s="75"/>
    </row>
    <row r="4634" spans="1:20" s="47" customFormat="1" ht="14" x14ac:dyDescent="0.15">
      <c r="A4634" s="8" t="s">
        <v>415</v>
      </c>
      <c r="B4634" s="114" t="s">
        <v>416</v>
      </c>
      <c r="C4634" s="40" t="s">
        <v>65</v>
      </c>
      <c r="D4634" s="6" t="s">
        <v>1743</v>
      </c>
      <c r="E4634" s="7" t="s">
        <v>1744</v>
      </c>
      <c r="F4634" s="6" t="s">
        <v>3275</v>
      </c>
      <c r="G4634" s="6" t="s">
        <v>1703</v>
      </c>
      <c r="H4634" s="6" t="s">
        <v>38</v>
      </c>
      <c r="I4634" s="8" t="s">
        <v>39</v>
      </c>
      <c r="J4634" s="15" t="s">
        <v>7586</v>
      </c>
      <c r="K4634" s="7" t="s">
        <v>3276</v>
      </c>
      <c r="L4634" s="19">
        <v>541306</v>
      </c>
      <c r="M4634" s="19">
        <f t="shared" si="219"/>
        <v>541306</v>
      </c>
      <c r="N4634" s="11">
        <f>M4634*(1+VOTOS!$P$3%)^Q4634</f>
        <v>545172.36132020969</v>
      </c>
      <c r="O4634" s="54">
        <f t="shared" si="217"/>
        <v>545172.36132020969</v>
      </c>
      <c r="P4634" s="103">
        <f t="shared" si="218"/>
        <v>3.6279783159742794E-6</v>
      </c>
      <c r="Q4634" s="48">
        <v>59</v>
      </c>
      <c r="R4634" s="48"/>
      <c r="S4634" s="48" t="s">
        <v>11</v>
      </c>
      <c r="T4634" s="75"/>
    </row>
    <row r="4635" spans="1:20" s="47" customFormat="1" ht="14" x14ac:dyDescent="0.15">
      <c r="A4635" s="8" t="s">
        <v>415</v>
      </c>
      <c r="B4635" s="114" t="s">
        <v>416</v>
      </c>
      <c r="C4635" s="40" t="s">
        <v>65</v>
      </c>
      <c r="D4635" s="6" t="s">
        <v>550</v>
      </c>
      <c r="E4635" s="7" t="s">
        <v>551</v>
      </c>
      <c r="F4635" s="6" t="s">
        <v>3277</v>
      </c>
      <c r="G4635" s="6" t="s">
        <v>4936</v>
      </c>
      <c r="H4635" s="6" t="s">
        <v>38</v>
      </c>
      <c r="I4635" s="8" t="s">
        <v>39</v>
      </c>
      <c r="J4635" s="15" t="s">
        <v>7586</v>
      </c>
      <c r="K4635" s="7" t="s">
        <v>3278</v>
      </c>
      <c r="L4635" s="19">
        <v>3529588</v>
      </c>
      <c r="M4635" s="19">
        <f t="shared" si="219"/>
        <v>3529588</v>
      </c>
      <c r="N4635" s="11">
        <f>M4635*(1+VOTOS!$P$3%)^Q4635</f>
        <v>3695595.8464169637</v>
      </c>
      <c r="O4635" s="54">
        <f t="shared" si="217"/>
        <v>3695595.8464169637</v>
      </c>
      <c r="P4635" s="103">
        <f t="shared" si="218"/>
        <v>2.4593215919708687E-5</v>
      </c>
      <c r="Q4635" s="48">
        <v>381</v>
      </c>
      <c r="R4635" s="48"/>
      <c r="S4635" s="48" t="s">
        <v>11</v>
      </c>
      <c r="T4635" s="75"/>
    </row>
    <row r="4636" spans="1:20" s="47" customFormat="1" ht="14" x14ac:dyDescent="0.15">
      <c r="A4636" s="8" t="s">
        <v>415</v>
      </c>
      <c r="B4636" s="114" t="s">
        <v>416</v>
      </c>
      <c r="C4636" s="40" t="s">
        <v>65</v>
      </c>
      <c r="D4636" s="6" t="s">
        <v>550</v>
      </c>
      <c r="E4636" s="7" t="s">
        <v>551</v>
      </c>
      <c r="F4636" s="6" t="s">
        <v>3277</v>
      </c>
      <c r="G4636" s="6" t="s">
        <v>4936</v>
      </c>
      <c r="H4636" s="6" t="s">
        <v>38</v>
      </c>
      <c r="I4636" s="8" t="s">
        <v>39</v>
      </c>
      <c r="J4636" s="15" t="s">
        <v>7586</v>
      </c>
      <c r="K4636" s="7" t="s">
        <v>3279</v>
      </c>
      <c r="L4636" s="19">
        <v>3529588</v>
      </c>
      <c r="M4636" s="19">
        <f t="shared" si="219"/>
        <v>3529588</v>
      </c>
      <c r="N4636" s="11">
        <f>M4636*(1+VOTOS!$P$3%)^Q4636</f>
        <v>3720645.481686472</v>
      </c>
      <c r="O4636" s="54">
        <f t="shared" si="217"/>
        <v>3720645.481686472</v>
      </c>
      <c r="P4636" s="103">
        <f t="shared" si="218"/>
        <v>2.475991463745139E-5</v>
      </c>
      <c r="Q4636" s="48">
        <v>437</v>
      </c>
      <c r="R4636" s="48"/>
      <c r="S4636" s="48" t="s">
        <v>11</v>
      </c>
      <c r="T4636" s="75"/>
    </row>
    <row r="4637" spans="1:20" s="47" customFormat="1" ht="14" x14ac:dyDescent="0.15">
      <c r="A4637" s="8" t="s">
        <v>415</v>
      </c>
      <c r="B4637" s="114" t="s">
        <v>416</v>
      </c>
      <c r="C4637" s="40" t="s">
        <v>65</v>
      </c>
      <c r="D4637" s="6" t="s">
        <v>550</v>
      </c>
      <c r="E4637" s="7" t="s">
        <v>551</v>
      </c>
      <c r="F4637" s="6" t="s">
        <v>3277</v>
      </c>
      <c r="G4637" s="6" t="s">
        <v>4936</v>
      </c>
      <c r="H4637" s="6" t="s">
        <v>38</v>
      </c>
      <c r="I4637" s="8" t="s">
        <v>39</v>
      </c>
      <c r="J4637" s="15" t="s">
        <v>7586</v>
      </c>
      <c r="K4637" s="7" t="s">
        <v>3280</v>
      </c>
      <c r="L4637" s="19">
        <v>3529588</v>
      </c>
      <c r="M4637" s="19">
        <f t="shared" si="219"/>
        <v>3529588</v>
      </c>
      <c r="N4637" s="11">
        <f>M4637*(1+VOTOS!$P$3%)^Q4637</f>
        <v>3708994.2476836727</v>
      </c>
      <c r="O4637" s="54">
        <f t="shared" si="217"/>
        <v>3708994.2476836727</v>
      </c>
      <c r="P4637" s="103">
        <f t="shared" si="218"/>
        <v>2.4682378747308071E-5</v>
      </c>
      <c r="Q4637" s="48">
        <v>411</v>
      </c>
      <c r="R4637" s="48"/>
      <c r="S4637" s="48" t="s">
        <v>11</v>
      </c>
      <c r="T4637" s="75"/>
    </row>
    <row r="4638" spans="1:20" s="47" customFormat="1" ht="14" x14ac:dyDescent="0.15">
      <c r="A4638" s="8" t="s">
        <v>415</v>
      </c>
      <c r="B4638" s="114" t="s">
        <v>416</v>
      </c>
      <c r="C4638" s="40" t="s">
        <v>65</v>
      </c>
      <c r="D4638" s="6" t="s">
        <v>550</v>
      </c>
      <c r="E4638" s="7" t="s">
        <v>551</v>
      </c>
      <c r="F4638" s="6" t="s">
        <v>3277</v>
      </c>
      <c r="G4638" s="6" t="s">
        <v>4936</v>
      </c>
      <c r="H4638" s="6" t="s">
        <v>38</v>
      </c>
      <c r="I4638" s="8" t="s">
        <v>39</v>
      </c>
      <c r="J4638" s="15" t="s">
        <v>7586</v>
      </c>
      <c r="K4638" s="7" t="s">
        <v>3281</v>
      </c>
      <c r="L4638" s="19">
        <v>3529588</v>
      </c>
      <c r="M4638" s="19">
        <f t="shared" si="219"/>
        <v>3529588</v>
      </c>
      <c r="N4638" s="11">
        <f>M4638*(1+VOTOS!$P$3%)^Q4638</f>
        <v>3680025.5388339716</v>
      </c>
      <c r="O4638" s="54">
        <f t="shared" si="217"/>
        <v>3680025.5388339716</v>
      </c>
      <c r="P4638" s="103">
        <f t="shared" si="218"/>
        <v>2.4489599628252991E-5</v>
      </c>
      <c r="Q4638" s="48">
        <v>346</v>
      </c>
      <c r="R4638" s="48"/>
      <c r="S4638" s="48" t="s">
        <v>11</v>
      </c>
      <c r="T4638" s="75"/>
    </row>
    <row r="4639" spans="1:20" s="47" customFormat="1" ht="14" x14ac:dyDescent="0.15">
      <c r="A4639" s="8" t="s">
        <v>415</v>
      </c>
      <c r="B4639" s="114" t="s">
        <v>416</v>
      </c>
      <c r="C4639" s="40" t="s">
        <v>65</v>
      </c>
      <c r="D4639" s="6" t="s">
        <v>550</v>
      </c>
      <c r="E4639" s="7" t="s">
        <v>551</v>
      </c>
      <c r="F4639" s="6" t="s">
        <v>3277</v>
      </c>
      <c r="G4639" s="6" t="s">
        <v>4936</v>
      </c>
      <c r="H4639" s="6" t="s">
        <v>38</v>
      </c>
      <c r="I4639" s="8" t="s">
        <v>39</v>
      </c>
      <c r="J4639" s="15" t="s">
        <v>7586</v>
      </c>
      <c r="K4639" s="7" t="s">
        <v>3282</v>
      </c>
      <c r="L4639" s="19">
        <v>3529588</v>
      </c>
      <c r="M4639" s="19">
        <f t="shared" si="219"/>
        <v>3529588</v>
      </c>
      <c r="N4639" s="11">
        <f>M4639*(1+VOTOS!$P$3%)^Q4639</f>
        <v>3664078.8017323264</v>
      </c>
      <c r="O4639" s="54">
        <f t="shared" si="217"/>
        <v>3664078.8017323264</v>
      </c>
      <c r="P4639" s="103">
        <f t="shared" si="218"/>
        <v>2.4383478297605911E-5</v>
      </c>
      <c r="Q4639" s="48">
        <v>310</v>
      </c>
      <c r="R4639" s="48"/>
      <c r="S4639" s="48" t="s">
        <v>11</v>
      </c>
      <c r="T4639" s="75"/>
    </row>
    <row r="4640" spans="1:20" s="47" customFormat="1" ht="14" x14ac:dyDescent="0.15">
      <c r="A4640" s="8" t="s">
        <v>415</v>
      </c>
      <c r="B4640" s="114" t="s">
        <v>416</v>
      </c>
      <c r="C4640" s="40" t="s">
        <v>65</v>
      </c>
      <c r="D4640" s="6" t="s">
        <v>1667</v>
      </c>
      <c r="E4640" s="7" t="s">
        <v>1668</v>
      </c>
      <c r="F4640" s="6" t="s">
        <v>3283</v>
      </c>
      <c r="G4640" s="6" t="s">
        <v>1288</v>
      </c>
      <c r="H4640" s="6" t="s">
        <v>38</v>
      </c>
      <c r="I4640" s="8" t="s">
        <v>39</v>
      </c>
      <c r="J4640" s="15" t="s">
        <v>7586</v>
      </c>
      <c r="K4640" s="7" t="s">
        <v>3284</v>
      </c>
      <c r="L4640" s="19">
        <v>775709</v>
      </c>
      <c r="M4640" s="19">
        <f t="shared" si="219"/>
        <v>775709</v>
      </c>
      <c r="N4640" s="11">
        <f>M4640*(1+VOTOS!$P$3%)^Q4640</f>
        <v>798687.93721983826</v>
      </c>
      <c r="O4640" s="54">
        <f t="shared" si="217"/>
        <v>798687.93721983826</v>
      </c>
      <c r="P4640" s="103">
        <f t="shared" si="218"/>
        <v>5.315057627732281E-6</v>
      </c>
      <c r="Q4640" s="48">
        <v>242</v>
      </c>
      <c r="R4640" s="48"/>
      <c r="S4640" s="48" t="s">
        <v>11</v>
      </c>
      <c r="T4640" s="75"/>
    </row>
    <row r="4641" spans="1:20" s="47" customFormat="1" ht="14" x14ac:dyDescent="0.15">
      <c r="A4641" s="14" t="s">
        <v>5234</v>
      </c>
      <c r="B4641" s="115" t="s">
        <v>416</v>
      </c>
      <c r="C4641" s="40" t="s">
        <v>65</v>
      </c>
      <c r="D4641" s="12" t="s">
        <v>1353</v>
      </c>
      <c r="E4641" s="51" t="s">
        <v>1354</v>
      </c>
      <c r="F4641" s="14" t="s">
        <v>5669</v>
      </c>
      <c r="G4641" s="14" t="s">
        <v>37</v>
      </c>
      <c r="H4641" s="14" t="s">
        <v>38</v>
      </c>
      <c r="I4641" s="14" t="s">
        <v>39</v>
      </c>
      <c r="J4641" s="15" t="s">
        <v>7586</v>
      </c>
      <c r="K4641" s="52" t="s">
        <v>5672</v>
      </c>
      <c r="L4641" s="109">
        <v>1107433</v>
      </c>
      <c r="M4641" s="19">
        <f t="shared" si="219"/>
        <v>1107433</v>
      </c>
      <c r="N4641" s="11">
        <f>M4641*(1+VOTOS!$P$3%)^Q4641</f>
        <v>1130378.0118270128</v>
      </c>
      <c r="O4641" s="54">
        <f t="shared" si="217"/>
        <v>1130378.0118270128</v>
      </c>
      <c r="P4641" s="103">
        <f t="shared" si="218"/>
        <v>7.5223676156865644E-6</v>
      </c>
      <c r="Q4641" s="6">
        <v>170</v>
      </c>
      <c r="R4641" s="6"/>
      <c r="S4641" s="6" t="s">
        <v>7</v>
      </c>
      <c r="T4641" s="75"/>
    </row>
    <row r="4642" spans="1:20" s="47" customFormat="1" ht="14" x14ac:dyDescent="0.15">
      <c r="A4642" s="14" t="s">
        <v>5234</v>
      </c>
      <c r="B4642" s="115" t="s">
        <v>416</v>
      </c>
      <c r="C4642" s="40" t="s">
        <v>65</v>
      </c>
      <c r="D4642" s="12" t="s">
        <v>1353</v>
      </c>
      <c r="E4642" s="51" t="s">
        <v>1354</v>
      </c>
      <c r="F4642" s="14" t="s">
        <v>5669</v>
      </c>
      <c r="G4642" s="14" t="s">
        <v>37</v>
      </c>
      <c r="H4642" s="14" t="s">
        <v>38</v>
      </c>
      <c r="I4642" s="14" t="s">
        <v>39</v>
      </c>
      <c r="J4642" s="15" t="s">
        <v>7586</v>
      </c>
      <c r="K4642" s="52" t="s">
        <v>5671</v>
      </c>
      <c r="L4642" s="109">
        <v>417690</v>
      </c>
      <c r="M4642" s="19">
        <f t="shared" si="219"/>
        <v>417690</v>
      </c>
      <c r="N4642" s="11">
        <f>M4642*(1+VOTOS!$P$3%)^Q4642</f>
        <v>426344.15965573076</v>
      </c>
      <c r="O4642" s="54">
        <f t="shared" si="217"/>
        <v>426344.15965573076</v>
      </c>
      <c r="P4642" s="103">
        <f t="shared" si="218"/>
        <v>2.8372079659863128E-6</v>
      </c>
      <c r="Q4642" s="6">
        <v>170</v>
      </c>
      <c r="R4642" s="6"/>
      <c r="S4642" s="6" t="s">
        <v>7</v>
      </c>
      <c r="T4642" s="75"/>
    </row>
    <row r="4643" spans="1:20" s="47" customFormat="1" ht="14" x14ac:dyDescent="0.15">
      <c r="A4643" s="14" t="s">
        <v>5234</v>
      </c>
      <c r="B4643" s="115" t="s">
        <v>416</v>
      </c>
      <c r="C4643" s="40" t="s">
        <v>65</v>
      </c>
      <c r="D4643" s="12" t="s">
        <v>1353</v>
      </c>
      <c r="E4643" s="51" t="s">
        <v>1354</v>
      </c>
      <c r="F4643" s="14" t="s">
        <v>5669</v>
      </c>
      <c r="G4643" s="14" t="s">
        <v>37</v>
      </c>
      <c r="H4643" s="14" t="s">
        <v>38</v>
      </c>
      <c r="I4643" s="14" t="s">
        <v>39</v>
      </c>
      <c r="J4643" s="15" t="s">
        <v>7586</v>
      </c>
      <c r="K4643" s="52" t="s">
        <v>5670</v>
      </c>
      <c r="L4643" s="109">
        <v>232050</v>
      </c>
      <c r="M4643" s="19">
        <f t="shared" si="219"/>
        <v>232050</v>
      </c>
      <c r="N4643" s="11">
        <f>M4643*(1+VOTOS!$P$3%)^Q4643</f>
        <v>236857.86647540599</v>
      </c>
      <c r="O4643" s="54">
        <f t="shared" si="217"/>
        <v>236857.86647540599</v>
      </c>
      <c r="P4643" s="103">
        <f t="shared" si="218"/>
        <v>1.5762266477701739E-6</v>
      </c>
      <c r="Q4643" s="6">
        <v>170</v>
      </c>
      <c r="R4643" s="6"/>
      <c r="S4643" s="6" t="s">
        <v>7</v>
      </c>
      <c r="T4643" s="75"/>
    </row>
    <row r="4644" spans="1:20" s="47" customFormat="1" ht="14" x14ac:dyDescent="0.15">
      <c r="A4644" s="14" t="s">
        <v>5234</v>
      </c>
      <c r="B4644" s="115" t="s">
        <v>416</v>
      </c>
      <c r="C4644" s="40" t="s">
        <v>65</v>
      </c>
      <c r="D4644" s="12" t="s">
        <v>1353</v>
      </c>
      <c r="E4644" s="51" t="s">
        <v>1354</v>
      </c>
      <c r="F4644" s="14" t="s">
        <v>5669</v>
      </c>
      <c r="G4644" s="14" t="s">
        <v>37</v>
      </c>
      <c r="H4644" s="14" t="s">
        <v>38</v>
      </c>
      <c r="I4644" s="14" t="s">
        <v>39</v>
      </c>
      <c r="J4644" s="15" t="s">
        <v>7586</v>
      </c>
      <c r="K4644" s="52" t="s">
        <v>5675</v>
      </c>
      <c r="L4644" s="109">
        <v>178500</v>
      </c>
      <c r="M4644" s="19">
        <f t="shared" si="219"/>
        <v>178500</v>
      </c>
      <c r="N4644" s="11">
        <f>M4644*(1+VOTOS!$P$3%)^Q4644</f>
        <v>180753.51183435612</v>
      </c>
      <c r="O4644" s="54">
        <f t="shared" si="217"/>
        <v>180753.51183435612</v>
      </c>
      <c r="P4644" s="103">
        <f t="shared" si="218"/>
        <v>1.2028669609794739E-6</v>
      </c>
      <c r="Q4644" s="6">
        <v>104</v>
      </c>
      <c r="R4644" s="6"/>
      <c r="S4644" s="6" t="s">
        <v>7</v>
      </c>
      <c r="T4644" s="75"/>
    </row>
    <row r="4645" spans="1:20" s="47" customFormat="1" ht="14" x14ac:dyDescent="0.15">
      <c r="A4645" s="14" t="s">
        <v>5234</v>
      </c>
      <c r="B4645" s="115" t="s">
        <v>416</v>
      </c>
      <c r="C4645" s="40" t="s">
        <v>65</v>
      </c>
      <c r="D4645" s="12" t="s">
        <v>1353</v>
      </c>
      <c r="E4645" s="51" t="s">
        <v>1354</v>
      </c>
      <c r="F4645" s="14" t="s">
        <v>5669</v>
      </c>
      <c r="G4645" s="14" t="s">
        <v>37</v>
      </c>
      <c r="H4645" s="14" t="s">
        <v>38</v>
      </c>
      <c r="I4645" s="14" t="s">
        <v>39</v>
      </c>
      <c r="J4645" s="15" t="s">
        <v>7586</v>
      </c>
      <c r="K4645" s="52" t="s">
        <v>5674</v>
      </c>
      <c r="L4645" s="109">
        <v>99127</v>
      </c>
      <c r="M4645" s="19">
        <f t="shared" si="219"/>
        <v>99127</v>
      </c>
      <c r="N4645" s="11">
        <f>M4645*(1+VOTOS!$P$3%)^Q4645</f>
        <v>100742.37281320312</v>
      </c>
      <c r="O4645" s="54">
        <f t="shared" si="217"/>
        <v>100742.37281320312</v>
      </c>
      <c r="P4645" s="103">
        <f t="shared" si="218"/>
        <v>6.7041392777324726E-7</v>
      </c>
      <c r="Q4645" s="6">
        <v>134</v>
      </c>
      <c r="R4645" s="6"/>
      <c r="S4645" s="6" t="s">
        <v>7</v>
      </c>
      <c r="T4645" s="75"/>
    </row>
    <row r="4646" spans="1:20" s="47" customFormat="1" ht="14" x14ac:dyDescent="0.15">
      <c r="A4646" s="14" t="s">
        <v>5234</v>
      </c>
      <c r="B4646" s="115" t="s">
        <v>416</v>
      </c>
      <c r="C4646" s="40" t="s">
        <v>65</v>
      </c>
      <c r="D4646" s="12" t="s">
        <v>1353</v>
      </c>
      <c r="E4646" s="51" t="s">
        <v>1354</v>
      </c>
      <c r="F4646" s="14" t="s">
        <v>5669</v>
      </c>
      <c r="G4646" s="14" t="s">
        <v>37</v>
      </c>
      <c r="H4646" s="14" t="s">
        <v>38</v>
      </c>
      <c r="I4646" s="14" t="s">
        <v>39</v>
      </c>
      <c r="J4646" s="15" t="s">
        <v>7586</v>
      </c>
      <c r="K4646" s="52" t="s">
        <v>5673</v>
      </c>
      <c r="L4646" s="109">
        <v>67555</v>
      </c>
      <c r="M4646" s="19">
        <f t="shared" si="219"/>
        <v>67555</v>
      </c>
      <c r="N4646" s="11">
        <f>M4646*(1+VOTOS!$P$3%)^Q4646</f>
        <v>68904.787970941907</v>
      </c>
      <c r="O4646" s="54">
        <f t="shared" si="217"/>
        <v>68904.787970941907</v>
      </c>
      <c r="P4646" s="103">
        <f t="shared" si="218"/>
        <v>4.5854319544007959E-7</v>
      </c>
      <c r="Q4646" s="6">
        <v>164</v>
      </c>
      <c r="R4646" s="6"/>
      <c r="S4646" s="6" t="s">
        <v>7</v>
      </c>
      <c r="T4646" s="75"/>
    </row>
    <row r="4647" spans="1:20" s="47" customFormat="1" ht="14" x14ac:dyDescent="0.15">
      <c r="A4647" s="14" t="s">
        <v>5234</v>
      </c>
      <c r="B4647" s="115" t="s">
        <v>416</v>
      </c>
      <c r="C4647" s="40" t="s">
        <v>65</v>
      </c>
      <c r="D4647" s="12" t="s">
        <v>1353</v>
      </c>
      <c r="E4647" s="51" t="s">
        <v>1354</v>
      </c>
      <c r="F4647" s="14" t="s">
        <v>5669</v>
      </c>
      <c r="G4647" s="14" t="s">
        <v>37</v>
      </c>
      <c r="H4647" s="14" t="s">
        <v>38</v>
      </c>
      <c r="I4647" s="14" t="s">
        <v>39</v>
      </c>
      <c r="J4647" s="15" t="s">
        <v>7586</v>
      </c>
      <c r="K4647" s="65" t="s">
        <v>7604</v>
      </c>
      <c r="L4647" s="109">
        <v>533014</v>
      </c>
      <c r="M4647" s="19">
        <f t="shared" si="219"/>
        <v>0</v>
      </c>
      <c r="N4647" s="11">
        <f>M4647*(1+VOTOS!$P$3%)^Q4647</f>
        <v>0</v>
      </c>
      <c r="O4647" s="54">
        <f t="shared" si="217"/>
        <v>533014</v>
      </c>
      <c r="P4647" s="103">
        <f t="shared" si="218"/>
        <v>3.5470676272506581E-6</v>
      </c>
      <c r="Q4647" s="6">
        <v>0</v>
      </c>
      <c r="R4647" s="6"/>
      <c r="S4647" s="6" t="s">
        <v>7</v>
      </c>
      <c r="T4647" s="75"/>
    </row>
    <row r="4648" spans="1:20" s="47" customFormat="1" ht="14" x14ac:dyDescent="0.15">
      <c r="A4648" s="8" t="s">
        <v>415</v>
      </c>
      <c r="B4648" s="114" t="s">
        <v>416</v>
      </c>
      <c r="C4648" s="40" t="s">
        <v>65</v>
      </c>
      <c r="D4648" s="6" t="s">
        <v>791</v>
      </c>
      <c r="E4648" s="7" t="s">
        <v>792</v>
      </c>
      <c r="F4648" s="6" t="s">
        <v>3285</v>
      </c>
      <c r="G4648" s="6" t="s">
        <v>4936</v>
      </c>
      <c r="H4648" s="6" t="s">
        <v>38</v>
      </c>
      <c r="I4648" s="8" t="s">
        <v>39</v>
      </c>
      <c r="J4648" s="15" t="s">
        <v>7586</v>
      </c>
      <c r="K4648" s="7" t="s">
        <v>3287</v>
      </c>
      <c r="L4648" s="19">
        <v>2159515</v>
      </c>
      <c r="M4648" s="19">
        <f t="shared" si="219"/>
        <v>2159515</v>
      </c>
      <c r="N4648" s="11">
        <f>M4648*(1+VOTOS!$P$3%)^Q4648</f>
        <v>2162382.4658778142</v>
      </c>
      <c r="O4648" s="54">
        <f t="shared" si="217"/>
        <v>2162382.4658778142</v>
      </c>
      <c r="P4648" s="103">
        <f t="shared" si="218"/>
        <v>1.43900851430725E-5</v>
      </c>
      <c r="Q4648" s="48">
        <v>11</v>
      </c>
      <c r="R4648" s="48"/>
      <c r="S4648" s="48" t="s">
        <v>11</v>
      </c>
      <c r="T4648" s="75"/>
    </row>
    <row r="4649" spans="1:20" s="47" customFormat="1" ht="14" x14ac:dyDescent="0.15">
      <c r="A4649" s="8" t="s">
        <v>415</v>
      </c>
      <c r="B4649" s="114" t="s">
        <v>416</v>
      </c>
      <c r="C4649" s="40" t="s">
        <v>65</v>
      </c>
      <c r="D4649" s="6" t="s">
        <v>791</v>
      </c>
      <c r="E4649" s="7" t="s">
        <v>792</v>
      </c>
      <c r="F4649" s="6" t="s">
        <v>3285</v>
      </c>
      <c r="G4649" s="6" t="s">
        <v>4936</v>
      </c>
      <c r="H4649" s="6" t="s">
        <v>38</v>
      </c>
      <c r="I4649" s="8" t="s">
        <v>39</v>
      </c>
      <c r="J4649" s="15" t="s">
        <v>7586</v>
      </c>
      <c r="K4649" s="7" t="s">
        <v>3286</v>
      </c>
      <c r="L4649" s="19">
        <v>1274551</v>
      </c>
      <c r="M4649" s="19">
        <f t="shared" si="219"/>
        <v>1274551</v>
      </c>
      <c r="N4649" s="11">
        <f>M4649*(1+VOTOS!$P$3%)^Q4649</f>
        <v>1276243.385328203</v>
      </c>
      <c r="O4649" s="54">
        <f t="shared" si="217"/>
        <v>1276243.385328203</v>
      </c>
      <c r="P4649" s="103">
        <f t="shared" si="218"/>
        <v>8.4930632152072098E-6</v>
      </c>
      <c r="Q4649" s="6">
        <v>11</v>
      </c>
      <c r="R4649" s="6"/>
      <c r="S4649" s="6" t="s">
        <v>11</v>
      </c>
      <c r="T4649" s="75"/>
    </row>
    <row r="4650" spans="1:20" s="47" customFormat="1" ht="14" x14ac:dyDescent="0.15">
      <c r="A4650" s="8" t="s">
        <v>415</v>
      </c>
      <c r="B4650" s="114" t="s">
        <v>416</v>
      </c>
      <c r="C4650" s="40" t="s">
        <v>65</v>
      </c>
      <c r="D4650" s="6" t="s">
        <v>791</v>
      </c>
      <c r="E4650" s="7" t="s">
        <v>792</v>
      </c>
      <c r="F4650" s="6" t="s">
        <v>3285</v>
      </c>
      <c r="G4650" s="6" t="s">
        <v>4936</v>
      </c>
      <c r="H4650" s="6" t="s">
        <v>38</v>
      </c>
      <c r="I4650" s="8" t="s">
        <v>39</v>
      </c>
      <c r="J4650" s="15" t="s">
        <v>7586</v>
      </c>
      <c r="K4650" s="7" t="s">
        <v>2461</v>
      </c>
      <c r="L4650" s="19">
        <v>1231450</v>
      </c>
      <c r="M4650" s="19">
        <f t="shared" si="219"/>
        <v>1231450</v>
      </c>
      <c r="N4650" s="11">
        <f>M4650*(1+VOTOS!$P$3%)^Q4650</f>
        <v>1237406.431644219</v>
      </c>
      <c r="O4650" s="54">
        <f t="shared" si="217"/>
        <v>1237406.431644219</v>
      </c>
      <c r="P4650" s="103">
        <f t="shared" si="218"/>
        <v>8.2346135287946726E-6</v>
      </c>
      <c r="Q4650" s="6">
        <v>40</v>
      </c>
      <c r="R4650" s="6"/>
      <c r="S4650" s="6" t="s">
        <v>11</v>
      </c>
      <c r="T4650" s="75"/>
    </row>
    <row r="4651" spans="1:20" s="47" customFormat="1" ht="14" x14ac:dyDescent="0.15">
      <c r="A4651" s="8" t="s">
        <v>415</v>
      </c>
      <c r="B4651" s="114" t="s">
        <v>416</v>
      </c>
      <c r="C4651" s="40" t="s">
        <v>65</v>
      </c>
      <c r="D4651" s="6" t="s">
        <v>791</v>
      </c>
      <c r="E4651" s="7" t="s">
        <v>792</v>
      </c>
      <c r="F4651" s="6" t="s">
        <v>3285</v>
      </c>
      <c r="G4651" s="6" t="s">
        <v>4936</v>
      </c>
      <c r="H4651" s="6" t="s">
        <v>38</v>
      </c>
      <c r="I4651" s="8" t="s">
        <v>39</v>
      </c>
      <c r="J4651" s="15" t="s">
        <v>7586</v>
      </c>
      <c r="K4651" s="7" t="s">
        <v>2214</v>
      </c>
      <c r="L4651" s="19">
        <v>2307625</v>
      </c>
      <c r="M4651" s="19">
        <f t="shared" si="219"/>
        <v>2307625</v>
      </c>
      <c r="N4651" s="11">
        <f>M4651*(1+VOTOS!$P$3%)^Q4651</f>
        <v>2310689.1305785286</v>
      </c>
      <c r="O4651" s="54">
        <f t="shared" si="217"/>
        <v>2310689.1305785286</v>
      </c>
      <c r="P4651" s="103">
        <f t="shared" si="218"/>
        <v>1.5377026891817226E-5</v>
      </c>
      <c r="Q4651" s="6">
        <v>11</v>
      </c>
      <c r="R4651" s="6"/>
      <c r="S4651" s="6" t="s">
        <v>11</v>
      </c>
      <c r="T4651" s="75"/>
    </row>
    <row r="4652" spans="1:20" s="47" customFormat="1" ht="14" x14ac:dyDescent="0.15">
      <c r="A4652" s="8" t="s">
        <v>415</v>
      </c>
      <c r="B4652" s="114" t="s">
        <v>416</v>
      </c>
      <c r="C4652" s="40" t="s">
        <v>65</v>
      </c>
      <c r="D4652" s="6" t="s">
        <v>791</v>
      </c>
      <c r="E4652" s="7" t="s">
        <v>792</v>
      </c>
      <c r="F4652" s="6" t="s">
        <v>3285</v>
      </c>
      <c r="G4652" s="6" t="s">
        <v>4936</v>
      </c>
      <c r="H4652" s="6" t="s">
        <v>38</v>
      </c>
      <c r="I4652" s="8" t="s">
        <v>39</v>
      </c>
      <c r="J4652" s="15" t="s">
        <v>7586</v>
      </c>
      <c r="K4652" s="7" t="s">
        <v>3138</v>
      </c>
      <c r="L4652" s="19">
        <v>951575</v>
      </c>
      <c r="M4652" s="19">
        <f t="shared" si="219"/>
        <v>951575</v>
      </c>
      <c r="N4652" s="11">
        <f>M4652*(1+VOTOS!$P$3%)^Q4652</f>
        <v>952838.52854353003</v>
      </c>
      <c r="O4652" s="54">
        <f t="shared" si="217"/>
        <v>952838.52854353003</v>
      </c>
      <c r="P4652" s="103">
        <f t="shared" si="218"/>
        <v>6.3408891672524691E-6</v>
      </c>
      <c r="Q4652" s="6">
        <v>11</v>
      </c>
      <c r="R4652" s="6"/>
      <c r="S4652" s="6" t="s">
        <v>11</v>
      </c>
      <c r="T4652" s="75"/>
    </row>
    <row r="4653" spans="1:20" s="47" customFormat="1" ht="14" x14ac:dyDescent="0.15">
      <c r="A4653" s="8" t="s">
        <v>415</v>
      </c>
      <c r="B4653" s="114" t="s">
        <v>416</v>
      </c>
      <c r="C4653" s="40" t="s">
        <v>65</v>
      </c>
      <c r="D4653" s="6" t="s">
        <v>182</v>
      </c>
      <c r="E4653" s="7" t="s">
        <v>183</v>
      </c>
      <c r="F4653" s="6" t="s">
        <v>4875</v>
      </c>
      <c r="G4653" s="6" t="s">
        <v>5224</v>
      </c>
      <c r="H4653" s="6" t="s">
        <v>38</v>
      </c>
      <c r="I4653" s="8" t="s">
        <v>39</v>
      </c>
      <c r="J4653" s="15" t="s">
        <v>7586</v>
      </c>
      <c r="K4653" s="7" t="s">
        <v>4876</v>
      </c>
      <c r="L4653" s="19">
        <v>123756285</v>
      </c>
      <c r="M4653" s="19">
        <f t="shared" si="219"/>
        <v>123756285</v>
      </c>
      <c r="N4653" s="11">
        <f>M4653*(1+VOTOS!$P$3%)^Q4653</f>
        <v>127253364.23988764</v>
      </c>
      <c r="O4653" s="54">
        <f t="shared" si="217"/>
        <v>127253364.23988764</v>
      </c>
      <c r="P4653" s="103">
        <f t="shared" si="218"/>
        <v>8.4683758541809781E-4</v>
      </c>
      <c r="Q4653" s="6">
        <v>231</v>
      </c>
      <c r="R4653" s="6"/>
      <c r="S4653" s="6" t="s">
        <v>11</v>
      </c>
      <c r="T4653" s="75"/>
    </row>
    <row r="4654" spans="1:20" s="47" customFormat="1" ht="14" x14ac:dyDescent="0.15">
      <c r="A4654" s="14" t="s">
        <v>5234</v>
      </c>
      <c r="B4654" s="115" t="s">
        <v>416</v>
      </c>
      <c r="C4654" s="40" t="s">
        <v>65</v>
      </c>
      <c r="D4654" s="12" t="s">
        <v>431</v>
      </c>
      <c r="E4654" s="51" t="s">
        <v>432</v>
      </c>
      <c r="F4654" s="14" t="s">
        <v>6097</v>
      </c>
      <c r="G4654" s="14" t="s">
        <v>37</v>
      </c>
      <c r="H4654" s="14" t="s">
        <v>38</v>
      </c>
      <c r="I4654" s="14" t="s">
        <v>39</v>
      </c>
      <c r="J4654" s="15" t="s">
        <v>7586</v>
      </c>
      <c r="K4654" s="52" t="s">
        <v>3999</v>
      </c>
      <c r="L4654" s="109">
        <v>11873379.5</v>
      </c>
      <c r="M4654" s="19">
        <f t="shared" si="219"/>
        <v>11873379.5</v>
      </c>
      <c r="N4654" s="11">
        <f>M4654*(1+VOTOS!$P$3%)^Q4654</f>
        <v>11943770.280580655</v>
      </c>
      <c r="O4654" s="54">
        <f t="shared" si="217"/>
        <v>11943770.280580655</v>
      </c>
      <c r="P4654" s="103">
        <f t="shared" si="218"/>
        <v>7.9482641937296487E-5</v>
      </c>
      <c r="Q4654" s="6">
        <v>49</v>
      </c>
      <c r="R4654" s="6"/>
      <c r="S4654" s="6" t="s">
        <v>7</v>
      </c>
      <c r="T4654" s="75"/>
    </row>
    <row r="4655" spans="1:20" s="47" customFormat="1" ht="14" x14ac:dyDescent="0.15">
      <c r="A4655" s="14" t="s">
        <v>5234</v>
      </c>
      <c r="B4655" s="115" t="s">
        <v>416</v>
      </c>
      <c r="C4655" s="40" t="s">
        <v>65</v>
      </c>
      <c r="D4655" s="12" t="s">
        <v>431</v>
      </c>
      <c r="E4655" s="51" t="s">
        <v>432</v>
      </c>
      <c r="F4655" s="14" t="s">
        <v>6097</v>
      </c>
      <c r="G4655" s="14" t="s">
        <v>37</v>
      </c>
      <c r="H4655" s="14" t="s">
        <v>38</v>
      </c>
      <c r="I4655" s="14" t="s">
        <v>39</v>
      </c>
      <c r="J4655" s="15" t="s">
        <v>7586</v>
      </c>
      <c r="K4655" s="52" t="s">
        <v>6098</v>
      </c>
      <c r="L4655" s="109">
        <v>8083987.5</v>
      </c>
      <c r="M4655" s="19">
        <f t="shared" si="219"/>
        <v>8083987.5</v>
      </c>
      <c r="N4655" s="11">
        <f>M4655*(1+VOTOS!$P$3%)^Q4655</f>
        <v>8476464.8449699171</v>
      </c>
      <c r="O4655" s="54">
        <f t="shared" si="217"/>
        <v>8476464.8449699171</v>
      </c>
      <c r="P4655" s="103">
        <f t="shared" si="218"/>
        <v>5.6408638506907997E-5</v>
      </c>
      <c r="Q4655" s="6">
        <v>393</v>
      </c>
      <c r="R4655" s="6"/>
      <c r="S4655" s="6" t="s">
        <v>7</v>
      </c>
      <c r="T4655" s="75"/>
    </row>
    <row r="4656" spans="1:20" s="47" customFormat="1" ht="14" x14ac:dyDescent="0.15">
      <c r="A4656" s="14" t="s">
        <v>5234</v>
      </c>
      <c r="B4656" s="115" t="s">
        <v>416</v>
      </c>
      <c r="C4656" s="40" t="s">
        <v>65</v>
      </c>
      <c r="D4656" s="12" t="s">
        <v>431</v>
      </c>
      <c r="E4656" s="51" t="s">
        <v>432</v>
      </c>
      <c r="F4656" s="14" t="s">
        <v>6097</v>
      </c>
      <c r="G4656" s="14" t="s">
        <v>37</v>
      </c>
      <c r="H4656" s="14" t="s">
        <v>38</v>
      </c>
      <c r="I4656" s="14" t="s">
        <v>39</v>
      </c>
      <c r="J4656" s="15" t="s">
        <v>7586</v>
      </c>
      <c r="K4656" s="52" t="s">
        <v>2708</v>
      </c>
      <c r="L4656" s="109">
        <v>2604870.5</v>
      </c>
      <c r="M4656" s="19">
        <f t="shared" si="219"/>
        <v>0</v>
      </c>
      <c r="N4656" s="11">
        <f>M4656*(1+VOTOS!$P$3%)^Q4656</f>
        <v>0</v>
      </c>
      <c r="O4656" s="54">
        <f t="shared" si="217"/>
        <v>2604870.5</v>
      </c>
      <c r="P4656" s="103">
        <f t="shared" si="218"/>
        <v>1.7334726336888401E-5</v>
      </c>
      <c r="Q4656" s="6">
        <v>0</v>
      </c>
      <c r="R4656" s="6"/>
      <c r="S4656" s="6" t="s">
        <v>7</v>
      </c>
      <c r="T4656" s="75"/>
    </row>
    <row r="4657" spans="1:20" s="47" customFormat="1" ht="14" x14ac:dyDescent="0.15">
      <c r="A4657" s="14" t="s">
        <v>5234</v>
      </c>
      <c r="B4657" s="115" t="s">
        <v>416</v>
      </c>
      <c r="C4657" s="40" t="s">
        <v>65</v>
      </c>
      <c r="D4657" s="12" t="s">
        <v>431</v>
      </c>
      <c r="E4657" s="51" t="s">
        <v>432</v>
      </c>
      <c r="F4657" s="14" t="s">
        <v>6097</v>
      </c>
      <c r="G4657" s="14" t="s">
        <v>37</v>
      </c>
      <c r="H4657" s="14" t="s">
        <v>38</v>
      </c>
      <c r="I4657" s="14" t="s">
        <v>39</v>
      </c>
      <c r="J4657" s="15" t="s">
        <v>7586</v>
      </c>
      <c r="K4657" s="52" t="s">
        <v>4400</v>
      </c>
      <c r="L4657" s="109">
        <v>2598411.5</v>
      </c>
      <c r="M4657" s="19">
        <f t="shared" si="219"/>
        <v>0</v>
      </c>
      <c r="N4657" s="11">
        <f>M4657*(1+VOTOS!$P$3%)^Q4657</f>
        <v>0</v>
      </c>
      <c r="O4657" s="54">
        <f t="shared" si="217"/>
        <v>2598411.5</v>
      </c>
      <c r="P4657" s="103">
        <f t="shared" si="218"/>
        <v>1.7291743394968655E-5</v>
      </c>
      <c r="Q4657" s="6">
        <v>0</v>
      </c>
      <c r="R4657" s="6"/>
      <c r="S4657" s="6" t="s">
        <v>7</v>
      </c>
      <c r="T4657" s="75"/>
    </row>
    <row r="4658" spans="1:20" s="47" customFormat="1" ht="14" x14ac:dyDescent="0.15">
      <c r="A4658" s="14" t="s">
        <v>5234</v>
      </c>
      <c r="B4658" s="115" t="s">
        <v>416</v>
      </c>
      <c r="C4658" s="40" t="s">
        <v>65</v>
      </c>
      <c r="D4658" s="12" t="s">
        <v>431</v>
      </c>
      <c r="E4658" s="51" t="s">
        <v>432</v>
      </c>
      <c r="F4658" s="14" t="s">
        <v>6097</v>
      </c>
      <c r="G4658" s="14" t="s">
        <v>37</v>
      </c>
      <c r="H4658" s="14" t="s">
        <v>38</v>
      </c>
      <c r="I4658" s="14" t="s">
        <v>39</v>
      </c>
      <c r="J4658" s="15" t="s">
        <v>7586</v>
      </c>
      <c r="K4658" s="52" t="s">
        <v>5406</v>
      </c>
      <c r="L4658" s="109">
        <v>1387630</v>
      </c>
      <c r="M4658" s="19">
        <f t="shared" si="219"/>
        <v>1387630</v>
      </c>
      <c r="N4658" s="11">
        <f>M4658*(1+VOTOS!$P$3%)^Q4658</f>
        <v>1413990.4156124571</v>
      </c>
      <c r="O4658" s="54">
        <f t="shared" si="217"/>
        <v>1413990.4156124571</v>
      </c>
      <c r="P4658" s="103">
        <f t="shared" si="218"/>
        <v>9.4097333812276026E-6</v>
      </c>
      <c r="Q4658" s="6">
        <v>156</v>
      </c>
      <c r="R4658" s="6"/>
      <c r="S4658" s="6" t="s">
        <v>7</v>
      </c>
      <c r="T4658" s="75"/>
    </row>
    <row r="4659" spans="1:20" s="47" customFormat="1" ht="14" x14ac:dyDescent="0.15">
      <c r="A4659" s="8" t="s">
        <v>415</v>
      </c>
      <c r="B4659" s="114" t="s">
        <v>416</v>
      </c>
      <c r="C4659" s="40" t="s">
        <v>65</v>
      </c>
      <c r="D4659" s="6" t="s">
        <v>1923</v>
      </c>
      <c r="E4659" s="7" t="s">
        <v>1924</v>
      </c>
      <c r="F4659" s="6" t="s">
        <v>5110</v>
      </c>
      <c r="G4659" s="6" t="s">
        <v>68</v>
      </c>
      <c r="H4659" s="6" t="s">
        <v>38</v>
      </c>
      <c r="I4659" s="8" t="s">
        <v>39</v>
      </c>
      <c r="J4659" s="15" t="s">
        <v>7586</v>
      </c>
      <c r="K4659" s="7" t="s">
        <v>5111</v>
      </c>
      <c r="L4659" s="19">
        <v>85800</v>
      </c>
      <c r="M4659" s="19">
        <f t="shared" si="219"/>
        <v>0</v>
      </c>
      <c r="N4659" s="11">
        <f>M4659*(1+VOTOS!$P$3%)^Q4659</f>
        <v>0</v>
      </c>
      <c r="O4659" s="54">
        <f t="shared" si="217"/>
        <v>85800</v>
      </c>
      <c r="P4659" s="103">
        <f t="shared" si="218"/>
        <v>5.7097637663946242E-7</v>
      </c>
      <c r="Q4659" s="6">
        <v>0</v>
      </c>
      <c r="R4659" s="6"/>
      <c r="S4659" s="6" t="s">
        <v>11</v>
      </c>
      <c r="T4659" s="75"/>
    </row>
    <row r="4660" spans="1:20" s="47" customFormat="1" ht="14" x14ac:dyDescent="0.15">
      <c r="A4660" s="8" t="s">
        <v>415</v>
      </c>
      <c r="B4660" s="114" t="s">
        <v>416</v>
      </c>
      <c r="C4660" s="40" t="s">
        <v>65</v>
      </c>
      <c r="D4660" s="6" t="s">
        <v>1078</v>
      </c>
      <c r="E4660" s="7" t="s">
        <v>1079</v>
      </c>
      <c r="F4660" s="6" t="s">
        <v>4608</v>
      </c>
      <c r="G4660" s="6" t="s">
        <v>1703</v>
      </c>
      <c r="H4660" s="6" t="s">
        <v>38</v>
      </c>
      <c r="I4660" s="8" t="s">
        <v>39</v>
      </c>
      <c r="J4660" s="15" t="s">
        <v>7586</v>
      </c>
      <c r="K4660" s="7" t="s">
        <v>4236</v>
      </c>
      <c r="L4660" s="19">
        <v>1186286</v>
      </c>
      <c r="M4660" s="19">
        <f t="shared" si="219"/>
        <v>1186286</v>
      </c>
      <c r="N4660" s="11">
        <f>M4660*(1+VOTOS!$P$3%)^Q4660</f>
        <v>1437800.0846100622</v>
      </c>
      <c r="O4660" s="54">
        <f t="shared" si="217"/>
        <v>1437800.0846100622</v>
      </c>
      <c r="P4660" s="103">
        <f t="shared" si="218"/>
        <v>9.5681804503795556E-6</v>
      </c>
      <c r="Q4660" s="6">
        <v>1594</v>
      </c>
      <c r="R4660" s="6"/>
      <c r="S4660" s="6" t="s">
        <v>11</v>
      </c>
      <c r="T4660" s="75"/>
    </row>
    <row r="4661" spans="1:20" s="47" customFormat="1" ht="14" x14ac:dyDescent="0.15">
      <c r="A4661" s="8" t="s">
        <v>415</v>
      </c>
      <c r="B4661" s="114" t="s">
        <v>416</v>
      </c>
      <c r="C4661" s="40" t="s">
        <v>65</v>
      </c>
      <c r="D4661" s="6" t="s">
        <v>1078</v>
      </c>
      <c r="E4661" s="7" t="s">
        <v>1079</v>
      </c>
      <c r="F4661" s="6" t="s">
        <v>4608</v>
      </c>
      <c r="G4661" s="6" t="s">
        <v>1703</v>
      </c>
      <c r="H4661" s="6" t="s">
        <v>38</v>
      </c>
      <c r="I4661" s="8" t="s">
        <v>39</v>
      </c>
      <c r="J4661" s="15" t="s">
        <v>7586</v>
      </c>
      <c r="K4661" s="7" t="s">
        <v>2095</v>
      </c>
      <c r="L4661" s="19">
        <v>601988</v>
      </c>
      <c r="M4661" s="19">
        <f t="shared" si="219"/>
        <v>601988</v>
      </c>
      <c r="N4661" s="11">
        <f>M4661*(1+VOTOS!$P$3%)^Q4661</f>
        <v>740884.34683233174</v>
      </c>
      <c r="O4661" s="54">
        <f t="shared" si="217"/>
        <v>740884.34683233174</v>
      </c>
      <c r="P4661" s="103">
        <f t="shared" si="218"/>
        <v>4.9303899750957994E-6</v>
      </c>
      <c r="Q4661" s="6">
        <v>1721</v>
      </c>
      <c r="R4661" s="6"/>
      <c r="S4661" s="6" t="s">
        <v>11</v>
      </c>
      <c r="T4661" s="75"/>
    </row>
    <row r="4662" spans="1:20" s="47" customFormat="1" ht="14" x14ac:dyDescent="0.15">
      <c r="A4662" s="8" t="s">
        <v>415</v>
      </c>
      <c r="B4662" s="114" t="s">
        <v>416</v>
      </c>
      <c r="C4662" s="40" t="s">
        <v>65</v>
      </c>
      <c r="D4662" s="6" t="s">
        <v>1078</v>
      </c>
      <c r="E4662" s="7" t="s">
        <v>1079</v>
      </c>
      <c r="F4662" s="6" t="s">
        <v>4608</v>
      </c>
      <c r="G4662" s="6" t="s">
        <v>1703</v>
      </c>
      <c r="H4662" s="6" t="s">
        <v>38</v>
      </c>
      <c r="I4662" s="8" t="s">
        <v>39</v>
      </c>
      <c r="J4662" s="15" t="s">
        <v>7586</v>
      </c>
      <c r="K4662" s="7" t="s">
        <v>1650</v>
      </c>
      <c r="L4662" s="19">
        <v>459429</v>
      </c>
      <c r="M4662" s="19">
        <f t="shared" si="219"/>
        <v>459429</v>
      </c>
      <c r="N4662" s="11">
        <f>M4662*(1+VOTOS!$P$3%)^Q4662</f>
        <v>557777.45965483878</v>
      </c>
      <c r="O4662" s="54">
        <f t="shared" si="217"/>
        <v>557777.45965483878</v>
      </c>
      <c r="P4662" s="103">
        <f t="shared" si="218"/>
        <v>3.7118619217352426E-6</v>
      </c>
      <c r="Q4662" s="6">
        <v>1608</v>
      </c>
      <c r="R4662" s="6"/>
      <c r="S4662" s="6" t="s">
        <v>11</v>
      </c>
      <c r="T4662" s="75"/>
    </row>
    <row r="4663" spans="1:20" s="47" customFormat="1" ht="14" x14ac:dyDescent="0.15">
      <c r="A4663" s="8" t="s">
        <v>415</v>
      </c>
      <c r="B4663" s="114" t="s">
        <v>416</v>
      </c>
      <c r="C4663" s="40" t="s">
        <v>65</v>
      </c>
      <c r="D4663" s="6" t="s">
        <v>1078</v>
      </c>
      <c r="E4663" s="7" t="s">
        <v>1079</v>
      </c>
      <c r="F4663" s="6" t="s">
        <v>4608</v>
      </c>
      <c r="G4663" s="6" t="s">
        <v>1703</v>
      </c>
      <c r="H4663" s="6" t="s">
        <v>38</v>
      </c>
      <c r="I4663" s="8" t="s">
        <v>39</v>
      </c>
      <c r="J4663" s="15" t="s">
        <v>7586</v>
      </c>
      <c r="K4663" s="7" t="s">
        <v>4256</v>
      </c>
      <c r="L4663" s="19">
        <v>336000</v>
      </c>
      <c r="M4663" s="19">
        <f t="shared" si="219"/>
        <v>336000</v>
      </c>
      <c r="N4663" s="11">
        <f>M4663*(1+VOTOS!$P$3%)^Q4663</f>
        <v>404447.51108146907</v>
      </c>
      <c r="O4663" s="54">
        <f t="shared" si="217"/>
        <v>404447.51108146907</v>
      </c>
      <c r="P4663" s="103">
        <f t="shared" si="218"/>
        <v>2.6914915433350357E-6</v>
      </c>
      <c r="Q4663" s="6">
        <v>1537</v>
      </c>
      <c r="R4663" s="6"/>
      <c r="S4663" s="6" t="s">
        <v>11</v>
      </c>
      <c r="T4663" s="75"/>
    </row>
    <row r="4664" spans="1:20" s="47" customFormat="1" ht="14" x14ac:dyDescent="0.15">
      <c r="A4664" s="8" t="s">
        <v>415</v>
      </c>
      <c r="B4664" s="114" t="s">
        <v>416</v>
      </c>
      <c r="C4664" s="40" t="s">
        <v>65</v>
      </c>
      <c r="D4664" s="6" t="s">
        <v>1078</v>
      </c>
      <c r="E4664" s="7" t="s">
        <v>1079</v>
      </c>
      <c r="F4664" s="6" t="s">
        <v>4608</v>
      </c>
      <c r="G4664" s="6" t="s">
        <v>1703</v>
      </c>
      <c r="H4664" s="6" t="s">
        <v>38</v>
      </c>
      <c r="I4664" s="8" t="s">
        <v>39</v>
      </c>
      <c r="J4664" s="15" t="s">
        <v>7586</v>
      </c>
      <c r="K4664" s="7" t="s">
        <v>2943</v>
      </c>
      <c r="L4664" s="19">
        <v>333000</v>
      </c>
      <c r="M4664" s="19">
        <f t="shared" si="219"/>
        <v>333000</v>
      </c>
      <c r="N4664" s="11">
        <f>M4664*(1+VOTOS!$P$3%)^Q4664</f>
        <v>402872.37474923447</v>
      </c>
      <c r="O4664" s="54">
        <f t="shared" si="217"/>
        <v>402872.37474923447</v>
      </c>
      <c r="P4664" s="103">
        <f t="shared" si="218"/>
        <v>2.6810094263689226E-6</v>
      </c>
      <c r="Q4664" s="6">
        <v>1579</v>
      </c>
      <c r="R4664" s="6"/>
      <c r="S4664" s="6" t="s">
        <v>11</v>
      </c>
      <c r="T4664" s="75"/>
    </row>
    <row r="4665" spans="1:20" s="47" customFormat="1" ht="14" x14ac:dyDescent="0.15">
      <c r="A4665" s="8" t="s">
        <v>415</v>
      </c>
      <c r="B4665" s="114" t="s">
        <v>416</v>
      </c>
      <c r="C4665" s="40" t="s">
        <v>65</v>
      </c>
      <c r="D4665" s="6" t="s">
        <v>1078</v>
      </c>
      <c r="E4665" s="7" t="s">
        <v>1079</v>
      </c>
      <c r="F4665" s="6" t="s">
        <v>4608</v>
      </c>
      <c r="G4665" s="6" t="s">
        <v>1703</v>
      </c>
      <c r="H4665" s="6" t="s">
        <v>38</v>
      </c>
      <c r="I4665" s="8" t="s">
        <v>39</v>
      </c>
      <c r="J4665" s="15" t="s">
        <v>7586</v>
      </c>
      <c r="K4665" s="7" t="s">
        <v>4237</v>
      </c>
      <c r="L4665" s="19">
        <v>315428</v>
      </c>
      <c r="M4665" s="19">
        <f t="shared" si="219"/>
        <v>315428</v>
      </c>
      <c r="N4665" s="11">
        <f>M4665*(1+VOTOS!$P$3%)^Q4665</f>
        <v>380969.35463266162</v>
      </c>
      <c r="O4665" s="54">
        <f t="shared" si="217"/>
        <v>380969.35463266162</v>
      </c>
      <c r="P4665" s="103">
        <f t="shared" si="218"/>
        <v>2.5352506027835845E-6</v>
      </c>
      <c r="Q4665" s="6">
        <v>1565</v>
      </c>
      <c r="R4665" s="6"/>
      <c r="S4665" s="6" t="s">
        <v>11</v>
      </c>
      <c r="T4665" s="75"/>
    </row>
    <row r="4666" spans="1:20" s="47" customFormat="1" ht="14" x14ac:dyDescent="0.15">
      <c r="A4666" s="8" t="s">
        <v>415</v>
      </c>
      <c r="B4666" s="114" t="s">
        <v>416</v>
      </c>
      <c r="C4666" s="40" t="s">
        <v>65</v>
      </c>
      <c r="D4666" s="6" t="s">
        <v>1078</v>
      </c>
      <c r="E4666" s="7" t="s">
        <v>1079</v>
      </c>
      <c r="F4666" s="6" t="s">
        <v>4608</v>
      </c>
      <c r="G4666" s="6" t="s">
        <v>1703</v>
      </c>
      <c r="H4666" s="6" t="s">
        <v>38</v>
      </c>
      <c r="I4666" s="8" t="s">
        <v>39</v>
      </c>
      <c r="J4666" s="15" t="s">
        <v>7586</v>
      </c>
      <c r="K4666" s="7" t="s">
        <v>4255</v>
      </c>
      <c r="L4666" s="19">
        <v>300000</v>
      </c>
      <c r="M4666" s="19">
        <f t="shared" si="219"/>
        <v>300000</v>
      </c>
      <c r="N4666" s="11">
        <f>M4666*(1+VOTOS!$P$3%)^Q4666</f>
        <v>361811.51024274318</v>
      </c>
      <c r="O4666" s="54">
        <f t="shared" si="217"/>
        <v>361811.51024274318</v>
      </c>
      <c r="P4666" s="103">
        <f t="shared" si="218"/>
        <v>2.4077601998234645E-6</v>
      </c>
      <c r="Q4666" s="6">
        <v>1553</v>
      </c>
      <c r="R4666" s="6"/>
      <c r="S4666" s="6" t="s">
        <v>11</v>
      </c>
      <c r="T4666" s="75"/>
    </row>
    <row r="4667" spans="1:20" s="47" customFormat="1" ht="14" x14ac:dyDescent="0.15">
      <c r="A4667" s="8" t="s">
        <v>415</v>
      </c>
      <c r="B4667" s="114" t="s">
        <v>416</v>
      </c>
      <c r="C4667" s="40" t="s">
        <v>65</v>
      </c>
      <c r="D4667" s="6" t="s">
        <v>1078</v>
      </c>
      <c r="E4667" s="7" t="s">
        <v>1079</v>
      </c>
      <c r="F4667" s="6" t="s">
        <v>4608</v>
      </c>
      <c r="G4667" s="6" t="s">
        <v>1703</v>
      </c>
      <c r="H4667" s="6" t="s">
        <v>38</v>
      </c>
      <c r="I4667" s="8" t="s">
        <v>39</v>
      </c>
      <c r="J4667" s="15" t="s">
        <v>7586</v>
      </c>
      <c r="K4667" s="7" t="s">
        <v>2209</v>
      </c>
      <c r="L4667" s="19">
        <v>281148</v>
      </c>
      <c r="M4667" s="19">
        <f t="shared" si="219"/>
        <v>281148</v>
      </c>
      <c r="N4667" s="11">
        <f>M4667*(1+VOTOS!$P$3%)^Q4667</f>
        <v>337239.61776473152</v>
      </c>
      <c r="O4667" s="54">
        <f t="shared" si="217"/>
        <v>337239.61776473152</v>
      </c>
      <c r="P4667" s="103">
        <f t="shared" si="218"/>
        <v>2.2442407343890873E-6</v>
      </c>
      <c r="Q4667" s="6">
        <v>1508</v>
      </c>
      <c r="R4667" s="6"/>
      <c r="S4667" s="6" t="s">
        <v>11</v>
      </c>
      <c r="T4667" s="75"/>
    </row>
    <row r="4668" spans="1:20" s="47" customFormat="1" ht="14" x14ac:dyDescent="0.15">
      <c r="A4668" s="8" t="s">
        <v>415</v>
      </c>
      <c r="B4668" s="114" t="s">
        <v>416</v>
      </c>
      <c r="C4668" s="40" t="s">
        <v>65</v>
      </c>
      <c r="D4668" s="6" t="s">
        <v>1078</v>
      </c>
      <c r="E4668" s="7" t="s">
        <v>1079</v>
      </c>
      <c r="F4668" s="6" t="s">
        <v>4608</v>
      </c>
      <c r="G4668" s="6" t="s">
        <v>1703</v>
      </c>
      <c r="H4668" s="6" t="s">
        <v>38</v>
      </c>
      <c r="I4668" s="8" t="s">
        <v>39</v>
      </c>
      <c r="J4668" s="15" t="s">
        <v>7586</v>
      </c>
      <c r="K4668" s="7" t="s">
        <v>3001</v>
      </c>
      <c r="L4668" s="19">
        <v>226440</v>
      </c>
      <c r="M4668" s="19">
        <f t="shared" si="219"/>
        <v>226440</v>
      </c>
      <c r="N4668" s="11">
        <f>M4668*(1+VOTOS!$P$3%)^Q4668</f>
        <v>272108.79612681997</v>
      </c>
      <c r="O4668" s="54">
        <f t="shared" si="217"/>
        <v>272108.79612681997</v>
      </c>
      <c r="P4668" s="103">
        <f t="shared" si="218"/>
        <v>1.810812289792749E-6</v>
      </c>
      <c r="Q4668" s="6">
        <v>1523</v>
      </c>
      <c r="R4668" s="6"/>
      <c r="S4668" s="6" t="s">
        <v>11</v>
      </c>
      <c r="T4668" s="75"/>
    </row>
    <row r="4669" spans="1:20" s="47" customFormat="1" ht="14" x14ac:dyDescent="0.15">
      <c r="A4669" s="14" t="s">
        <v>5234</v>
      </c>
      <c r="B4669" s="115" t="s">
        <v>416</v>
      </c>
      <c r="C4669" s="40" t="s">
        <v>65</v>
      </c>
      <c r="D4669" s="12" t="s">
        <v>1856</v>
      </c>
      <c r="E4669" s="51" t="s">
        <v>1857</v>
      </c>
      <c r="F4669" s="14" t="s">
        <v>5437</v>
      </c>
      <c r="G4669" s="14" t="s">
        <v>37</v>
      </c>
      <c r="H4669" s="14" t="s">
        <v>38</v>
      </c>
      <c r="I4669" s="14" t="s">
        <v>39</v>
      </c>
      <c r="J4669" s="15" t="s">
        <v>7586</v>
      </c>
      <c r="K4669" s="52" t="s">
        <v>5412</v>
      </c>
      <c r="L4669" s="109">
        <v>249750</v>
      </c>
      <c r="M4669" s="19">
        <f t="shared" si="219"/>
        <v>0</v>
      </c>
      <c r="N4669" s="11">
        <f>M4669*(1+VOTOS!$P$3%)^Q4669</f>
        <v>0</v>
      </c>
      <c r="O4669" s="54">
        <f t="shared" si="217"/>
        <v>249750</v>
      </c>
      <c r="P4669" s="103">
        <f t="shared" si="218"/>
        <v>1.6620203970361976E-6</v>
      </c>
      <c r="Q4669" s="6">
        <v>0</v>
      </c>
      <c r="R4669" s="6"/>
      <c r="S4669" s="6" t="s">
        <v>7</v>
      </c>
      <c r="T4669" s="75"/>
    </row>
    <row r="4670" spans="1:20" s="47" customFormat="1" ht="14" x14ac:dyDescent="0.15">
      <c r="A4670" s="8" t="s">
        <v>415</v>
      </c>
      <c r="B4670" s="114" t="s">
        <v>416</v>
      </c>
      <c r="C4670" s="40" t="s">
        <v>65</v>
      </c>
      <c r="D4670" s="6" t="s">
        <v>1269</v>
      </c>
      <c r="E4670" s="7" t="s">
        <v>1270</v>
      </c>
      <c r="F4670" s="6" t="s">
        <v>3288</v>
      </c>
      <c r="G4670" s="6" t="s">
        <v>5224</v>
      </c>
      <c r="H4670" s="6" t="s">
        <v>38</v>
      </c>
      <c r="I4670" s="8" t="s">
        <v>39</v>
      </c>
      <c r="J4670" s="15" t="s">
        <v>7586</v>
      </c>
      <c r="K4670" s="7" t="s">
        <v>3289</v>
      </c>
      <c r="L4670" s="19">
        <v>2068353</v>
      </c>
      <c r="M4670" s="19">
        <f t="shared" si="219"/>
        <v>2068353</v>
      </c>
      <c r="N4670" s="11">
        <f>M4670*(1+VOTOS!$P$3%)^Q4670</f>
        <v>2071349.2735184371</v>
      </c>
      <c r="O4670" s="54">
        <f t="shared" si="217"/>
        <v>2071349.2735184371</v>
      </c>
      <c r="P4670" s="103">
        <f t="shared" si="218"/>
        <v>1.3784283251146154E-5</v>
      </c>
      <c r="Q4670" s="48">
        <v>12</v>
      </c>
      <c r="R4670" s="48"/>
      <c r="S4670" s="48" t="s">
        <v>11</v>
      </c>
      <c r="T4670" s="75"/>
    </row>
    <row r="4671" spans="1:20" s="47" customFormat="1" ht="14" x14ac:dyDescent="0.15">
      <c r="A4671" s="8" t="s">
        <v>415</v>
      </c>
      <c r="B4671" s="114" t="s">
        <v>416</v>
      </c>
      <c r="C4671" s="40" t="s">
        <v>65</v>
      </c>
      <c r="D4671" s="6" t="s">
        <v>1269</v>
      </c>
      <c r="E4671" s="7" t="s">
        <v>1270</v>
      </c>
      <c r="F4671" s="6" t="s">
        <v>3288</v>
      </c>
      <c r="G4671" s="6" t="s">
        <v>5224</v>
      </c>
      <c r="H4671" s="6" t="s">
        <v>38</v>
      </c>
      <c r="I4671" s="8" t="s">
        <v>39</v>
      </c>
      <c r="J4671" s="15" t="s">
        <v>7586</v>
      </c>
      <c r="K4671" s="7" t="s">
        <v>3290</v>
      </c>
      <c r="L4671" s="19">
        <v>485939</v>
      </c>
      <c r="M4671" s="19">
        <f t="shared" si="219"/>
        <v>485939</v>
      </c>
      <c r="N4671" s="11">
        <f>M4671*(1+VOTOS!$P$3%)^Q4671</f>
        <v>486642.94471218198</v>
      </c>
      <c r="O4671" s="54">
        <f t="shared" si="217"/>
        <v>486642.94471218198</v>
      </c>
      <c r="P4671" s="103">
        <f t="shared" si="218"/>
        <v>3.2384804812228432E-6</v>
      </c>
      <c r="Q4671" s="6">
        <v>12</v>
      </c>
      <c r="R4671" s="6"/>
      <c r="S4671" s="6" t="s">
        <v>11</v>
      </c>
      <c r="T4671" s="75"/>
    </row>
    <row r="4672" spans="1:20" s="47" customFormat="1" ht="14" x14ac:dyDescent="0.15">
      <c r="A4672" s="8" t="s">
        <v>415</v>
      </c>
      <c r="B4672" s="114" t="s">
        <v>416</v>
      </c>
      <c r="C4672" s="40" t="s">
        <v>65</v>
      </c>
      <c r="D4672" s="6" t="s">
        <v>576</v>
      </c>
      <c r="E4672" s="7" t="s">
        <v>577</v>
      </c>
      <c r="F4672" s="6" t="s">
        <v>3291</v>
      </c>
      <c r="G4672" s="6" t="s">
        <v>4936</v>
      </c>
      <c r="H4672" s="6" t="s">
        <v>38</v>
      </c>
      <c r="I4672" s="8" t="s">
        <v>39</v>
      </c>
      <c r="J4672" s="15" t="s">
        <v>7586</v>
      </c>
      <c r="K4672" s="7" t="s">
        <v>3294</v>
      </c>
      <c r="L4672" s="19">
        <v>1646500</v>
      </c>
      <c r="M4672" s="19">
        <f t="shared" si="219"/>
        <v>1646500</v>
      </c>
      <c r="N4672" s="11">
        <f>M4672*(1+VOTOS!$P$3%)^Q4672</f>
        <v>1718127.0721761517</v>
      </c>
      <c r="O4672" s="54">
        <f t="shared" si="217"/>
        <v>1718127.0721761517</v>
      </c>
      <c r="P4672" s="103">
        <f t="shared" si="218"/>
        <v>1.1433682637264655E-5</v>
      </c>
      <c r="Q4672" s="6">
        <v>353</v>
      </c>
      <c r="R4672" s="6"/>
      <c r="S4672" s="6" t="s">
        <v>11</v>
      </c>
      <c r="T4672" s="75"/>
    </row>
    <row r="4673" spans="1:20" s="47" customFormat="1" ht="14" x14ac:dyDescent="0.15">
      <c r="A4673" s="8" t="s">
        <v>415</v>
      </c>
      <c r="B4673" s="114" t="s">
        <v>416</v>
      </c>
      <c r="C4673" s="40" t="s">
        <v>65</v>
      </c>
      <c r="D4673" s="6" t="s">
        <v>576</v>
      </c>
      <c r="E4673" s="7" t="s">
        <v>577</v>
      </c>
      <c r="F4673" s="6" t="s">
        <v>3291</v>
      </c>
      <c r="G4673" s="6" t="s">
        <v>4936</v>
      </c>
      <c r="H4673" s="6" t="s">
        <v>38</v>
      </c>
      <c r="I4673" s="8" t="s">
        <v>39</v>
      </c>
      <c r="J4673" s="15" t="s">
        <v>7586</v>
      </c>
      <c r="K4673" s="7" t="s">
        <v>3297</v>
      </c>
      <c r="L4673" s="19">
        <v>1646500</v>
      </c>
      <c r="M4673" s="19">
        <f t="shared" si="219"/>
        <v>1646500</v>
      </c>
      <c r="N4673" s="11">
        <f>M4673*(1+VOTOS!$P$3%)^Q4673</f>
        <v>1734788.173775034</v>
      </c>
      <c r="O4673" s="54">
        <f t="shared" si="217"/>
        <v>1734788.173775034</v>
      </c>
      <c r="P4673" s="103">
        <f t="shared" si="218"/>
        <v>1.1544557875280409E-5</v>
      </c>
      <c r="Q4673" s="6">
        <v>433</v>
      </c>
      <c r="R4673" s="6"/>
      <c r="S4673" s="6" t="s">
        <v>11</v>
      </c>
      <c r="T4673" s="75"/>
    </row>
    <row r="4674" spans="1:20" s="47" customFormat="1" ht="14" x14ac:dyDescent="0.15">
      <c r="A4674" s="8" t="s">
        <v>415</v>
      </c>
      <c r="B4674" s="114" t="s">
        <v>416</v>
      </c>
      <c r="C4674" s="40" t="s">
        <v>65</v>
      </c>
      <c r="D4674" s="6" t="s">
        <v>576</v>
      </c>
      <c r="E4674" s="7" t="s">
        <v>577</v>
      </c>
      <c r="F4674" s="6" t="s">
        <v>3291</v>
      </c>
      <c r="G4674" s="6" t="s">
        <v>4936</v>
      </c>
      <c r="H4674" s="6" t="s">
        <v>38</v>
      </c>
      <c r="I4674" s="8" t="s">
        <v>39</v>
      </c>
      <c r="J4674" s="15" t="s">
        <v>7586</v>
      </c>
      <c r="K4674" s="7" t="s">
        <v>3298</v>
      </c>
      <c r="L4674" s="19">
        <v>1646500</v>
      </c>
      <c r="M4674" s="19">
        <f t="shared" si="219"/>
        <v>1646500</v>
      </c>
      <c r="N4674" s="11">
        <f>M4674*(1+VOTOS!$P$3%)^Q4674</f>
        <v>1710681.8736474763</v>
      </c>
      <c r="O4674" s="54">
        <f t="shared" si="217"/>
        <v>1710681.8736474763</v>
      </c>
      <c r="P4674" s="103">
        <f t="shared" si="218"/>
        <v>1.1384136804172992E-5</v>
      </c>
      <c r="Q4674" s="6">
        <v>317</v>
      </c>
      <c r="R4674" s="6"/>
      <c r="S4674" s="6" t="s">
        <v>11</v>
      </c>
      <c r="T4674" s="75"/>
    </row>
    <row r="4675" spans="1:20" s="47" customFormat="1" ht="14" x14ac:dyDescent="0.15">
      <c r="A4675" s="8" t="s">
        <v>415</v>
      </c>
      <c r="B4675" s="114" t="s">
        <v>416</v>
      </c>
      <c r="C4675" s="40" t="s">
        <v>65</v>
      </c>
      <c r="D4675" s="6" t="s">
        <v>576</v>
      </c>
      <c r="E4675" s="7" t="s">
        <v>577</v>
      </c>
      <c r="F4675" s="6" t="s">
        <v>3291</v>
      </c>
      <c r="G4675" s="6" t="s">
        <v>4936</v>
      </c>
      <c r="H4675" s="6" t="s">
        <v>38</v>
      </c>
      <c r="I4675" s="8" t="s">
        <v>39</v>
      </c>
      <c r="J4675" s="15" t="s">
        <v>7586</v>
      </c>
      <c r="K4675" s="7" t="s">
        <v>3299</v>
      </c>
      <c r="L4675" s="19">
        <v>1646500</v>
      </c>
      <c r="M4675" s="19">
        <f t="shared" si="219"/>
        <v>1646500</v>
      </c>
      <c r="N4675" s="11">
        <f>M4675*(1+VOTOS!$P$3%)^Q4675</f>
        <v>1725396.5236237424</v>
      </c>
      <c r="O4675" s="54">
        <f t="shared" si="217"/>
        <v>1725396.5236237424</v>
      </c>
      <c r="P4675" s="103">
        <f t="shared" si="218"/>
        <v>1.1482058919871902E-5</v>
      </c>
      <c r="Q4675" s="6">
        <v>388</v>
      </c>
      <c r="R4675" s="6"/>
      <c r="S4675" s="6" t="s">
        <v>11</v>
      </c>
      <c r="T4675" s="75"/>
    </row>
    <row r="4676" spans="1:20" s="47" customFormat="1" ht="14" x14ac:dyDescent="0.15">
      <c r="A4676" s="8" t="s">
        <v>415</v>
      </c>
      <c r="B4676" s="114" t="s">
        <v>416</v>
      </c>
      <c r="C4676" s="40" t="s">
        <v>65</v>
      </c>
      <c r="D4676" s="6" t="s">
        <v>576</v>
      </c>
      <c r="E4676" s="7" t="s">
        <v>577</v>
      </c>
      <c r="F4676" s="6" t="s">
        <v>3291</v>
      </c>
      <c r="G4676" s="6" t="s">
        <v>4936</v>
      </c>
      <c r="H4676" s="6" t="s">
        <v>38</v>
      </c>
      <c r="I4676" s="8" t="s">
        <v>39</v>
      </c>
      <c r="J4676" s="15" t="s">
        <v>7586</v>
      </c>
      <c r="K4676" s="7" t="s">
        <v>3292</v>
      </c>
      <c r="L4676" s="19">
        <v>1165500</v>
      </c>
      <c r="M4676" s="19">
        <f t="shared" si="219"/>
        <v>1165500</v>
      </c>
      <c r="N4676" s="11">
        <f>M4676*(1+VOTOS!$P$3%)^Q4676</f>
        <v>1181781.2287820594</v>
      </c>
      <c r="O4676" s="54">
        <f t="shared" si="217"/>
        <v>1181781.2287820594</v>
      </c>
      <c r="P4676" s="103">
        <f t="shared" si="218"/>
        <v>7.8644424707518863E-6</v>
      </c>
      <c r="Q4676" s="6">
        <v>115</v>
      </c>
      <c r="R4676" s="6"/>
      <c r="S4676" s="6" t="s">
        <v>11</v>
      </c>
      <c r="T4676" s="75"/>
    </row>
    <row r="4677" spans="1:20" s="47" customFormat="1" ht="14" x14ac:dyDescent="0.15">
      <c r="A4677" s="8" t="s">
        <v>415</v>
      </c>
      <c r="B4677" s="114" t="s">
        <v>416</v>
      </c>
      <c r="C4677" s="40" t="s">
        <v>65</v>
      </c>
      <c r="D4677" s="6" t="s">
        <v>576</v>
      </c>
      <c r="E4677" s="7" t="s">
        <v>577</v>
      </c>
      <c r="F4677" s="6" t="s">
        <v>3291</v>
      </c>
      <c r="G4677" s="6" t="s">
        <v>4936</v>
      </c>
      <c r="H4677" s="6" t="s">
        <v>38</v>
      </c>
      <c r="I4677" s="8" t="s">
        <v>39</v>
      </c>
      <c r="J4677" s="15" t="s">
        <v>7586</v>
      </c>
      <c r="K4677" s="7" t="s">
        <v>3301</v>
      </c>
      <c r="L4677" s="19">
        <v>1165500</v>
      </c>
      <c r="M4677" s="19">
        <f t="shared" si="219"/>
        <v>1165500</v>
      </c>
      <c r="N4677" s="11">
        <f>M4677*(1+VOTOS!$P$3%)^Q4677</f>
        <v>1188070.5535225768</v>
      </c>
      <c r="O4677" s="54">
        <f t="shared" si="217"/>
        <v>1188070.5535225768</v>
      </c>
      <c r="P4677" s="103">
        <f t="shared" si="218"/>
        <v>7.9062962685589922E-6</v>
      </c>
      <c r="Q4677" s="6">
        <v>159</v>
      </c>
      <c r="R4677" s="6"/>
      <c r="S4677" s="6" t="s">
        <v>11</v>
      </c>
      <c r="T4677" s="75"/>
    </row>
    <row r="4678" spans="1:20" s="47" customFormat="1" ht="14" x14ac:dyDescent="0.15">
      <c r="A4678" s="8" t="s">
        <v>415</v>
      </c>
      <c r="B4678" s="114" t="s">
        <v>416</v>
      </c>
      <c r="C4678" s="40" t="s">
        <v>65</v>
      </c>
      <c r="D4678" s="6" t="s">
        <v>576</v>
      </c>
      <c r="E4678" s="7" t="s">
        <v>577</v>
      </c>
      <c r="F4678" s="6" t="s">
        <v>3291</v>
      </c>
      <c r="G4678" s="6" t="s">
        <v>4936</v>
      </c>
      <c r="H4678" s="6" t="s">
        <v>38</v>
      </c>
      <c r="I4678" s="8" t="s">
        <v>39</v>
      </c>
      <c r="J4678" s="15" t="s">
        <v>7586</v>
      </c>
      <c r="K4678" s="7" t="s">
        <v>3302</v>
      </c>
      <c r="L4678" s="19">
        <v>1165500</v>
      </c>
      <c r="M4678" s="19">
        <f t="shared" si="219"/>
        <v>1165500</v>
      </c>
      <c r="N4678" s="11">
        <f>M4678*(1+VOTOS!$P$3%)^Q4678</f>
        <v>1201329.328055826</v>
      </c>
      <c r="O4678" s="54">
        <f t="shared" si="217"/>
        <v>1201329.328055826</v>
      </c>
      <c r="P4678" s="103">
        <f t="shared" si="218"/>
        <v>7.9945299170633533E-6</v>
      </c>
      <c r="Q4678" s="6">
        <v>251</v>
      </c>
      <c r="R4678" s="6"/>
      <c r="S4678" s="6" t="s">
        <v>11</v>
      </c>
      <c r="T4678" s="75"/>
    </row>
    <row r="4679" spans="1:20" s="47" customFormat="1" ht="14" x14ac:dyDescent="0.15">
      <c r="A4679" s="8" t="s">
        <v>415</v>
      </c>
      <c r="B4679" s="114" t="s">
        <v>416</v>
      </c>
      <c r="C4679" s="40" t="s">
        <v>65</v>
      </c>
      <c r="D4679" s="6" t="s">
        <v>576</v>
      </c>
      <c r="E4679" s="7" t="s">
        <v>577</v>
      </c>
      <c r="F4679" s="6" t="s">
        <v>3291</v>
      </c>
      <c r="G4679" s="6" t="s">
        <v>4936</v>
      </c>
      <c r="H4679" s="6" t="s">
        <v>38</v>
      </c>
      <c r="I4679" s="8" t="s">
        <v>39</v>
      </c>
      <c r="J4679" s="15" t="s">
        <v>7586</v>
      </c>
      <c r="K4679" s="7" t="s">
        <v>3295</v>
      </c>
      <c r="L4679" s="19">
        <v>1152550</v>
      </c>
      <c r="M4679" s="19">
        <f t="shared" si="219"/>
        <v>1152550</v>
      </c>
      <c r="N4679" s="11">
        <f>M4679*(1+VOTOS!$P$3%)^Q4679</f>
        <v>1183689.7512838042</v>
      </c>
      <c r="O4679" s="54">
        <f t="shared" ref="O4679:O4742" si="220">+IF(N4679&gt;0,N4679,L4679)</f>
        <v>1183689.7512838042</v>
      </c>
      <c r="P4679" s="103">
        <f t="shared" ref="P4679:P4742" si="221">+O4679/$O$4</f>
        <v>7.8771431847703158E-6</v>
      </c>
      <c r="Q4679" s="6">
        <v>221</v>
      </c>
      <c r="R4679" s="6"/>
      <c r="S4679" s="6" t="s">
        <v>11</v>
      </c>
      <c r="T4679" s="75"/>
    </row>
    <row r="4680" spans="1:20" s="47" customFormat="1" ht="14" x14ac:dyDescent="0.15">
      <c r="A4680" s="8" t="s">
        <v>415</v>
      </c>
      <c r="B4680" s="114" t="s">
        <v>416</v>
      </c>
      <c r="C4680" s="40" t="s">
        <v>65</v>
      </c>
      <c r="D4680" s="6" t="s">
        <v>576</v>
      </c>
      <c r="E4680" s="7" t="s">
        <v>577</v>
      </c>
      <c r="F4680" s="6" t="s">
        <v>3291</v>
      </c>
      <c r="G4680" s="6" t="s">
        <v>4936</v>
      </c>
      <c r="H4680" s="6" t="s">
        <v>38</v>
      </c>
      <c r="I4680" s="8" t="s">
        <v>39</v>
      </c>
      <c r="J4680" s="15" t="s">
        <v>7586</v>
      </c>
      <c r="K4680" s="7" t="s">
        <v>2682</v>
      </c>
      <c r="L4680" s="19">
        <v>1152550</v>
      </c>
      <c r="M4680" s="19">
        <f t="shared" si="219"/>
        <v>1152550</v>
      </c>
      <c r="N4680" s="11">
        <f>M4680*(1+VOTOS!$P$3%)^Q4680</f>
        <v>1183689.7512838042</v>
      </c>
      <c r="O4680" s="54">
        <f t="shared" si="220"/>
        <v>1183689.7512838042</v>
      </c>
      <c r="P4680" s="103">
        <f t="shared" si="221"/>
        <v>7.8771431847703158E-6</v>
      </c>
      <c r="Q4680" s="48">
        <v>221</v>
      </c>
      <c r="R4680" s="48"/>
      <c r="S4680" s="48" t="s">
        <v>11</v>
      </c>
      <c r="T4680" s="75"/>
    </row>
    <row r="4681" spans="1:20" s="47" customFormat="1" ht="14" x14ac:dyDescent="0.15">
      <c r="A4681" s="8" t="s">
        <v>415</v>
      </c>
      <c r="B4681" s="114" t="s">
        <v>416</v>
      </c>
      <c r="C4681" s="40" t="s">
        <v>65</v>
      </c>
      <c r="D4681" s="6" t="s">
        <v>576</v>
      </c>
      <c r="E4681" s="7" t="s">
        <v>577</v>
      </c>
      <c r="F4681" s="6" t="s">
        <v>3291</v>
      </c>
      <c r="G4681" s="6" t="s">
        <v>4936</v>
      </c>
      <c r="H4681" s="6" t="s">
        <v>38</v>
      </c>
      <c r="I4681" s="8" t="s">
        <v>39</v>
      </c>
      <c r="J4681" s="15" t="s">
        <v>7586</v>
      </c>
      <c r="K4681" s="7" t="s">
        <v>3300</v>
      </c>
      <c r="L4681" s="19">
        <v>1152550</v>
      </c>
      <c r="M4681" s="19">
        <f t="shared" si="219"/>
        <v>1152550</v>
      </c>
      <c r="N4681" s="11">
        <f>M4681*(1+VOTOS!$P$3%)^Q4681</f>
        <v>1176713.6588439103</v>
      </c>
      <c r="O4681" s="54">
        <f t="shared" si="220"/>
        <v>1176713.6588439103</v>
      </c>
      <c r="P4681" s="103">
        <f t="shared" si="221"/>
        <v>7.8307191290076983E-6</v>
      </c>
      <c r="Q4681" s="6">
        <v>172</v>
      </c>
      <c r="R4681" s="6"/>
      <c r="S4681" s="6" t="s">
        <v>11</v>
      </c>
      <c r="T4681" s="75"/>
    </row>
    <row r="4682" spans="1:20" s="47" customFormat="1" ht="14" x14ac:dyDescent="0.15">
      <c r="A4682" s="8" t="s">
        <v>415</v>
      </c>
      <c r="B4682" s="114" t="s">
        <v>416</v>
      </c>
      <c r="C4682" s="40" t="s">
        <v>65</v>
      </c>
      <c r="D4682" s="6" t="s">
        <v>576</v>
      </c>
      <c r="E4682" s="7" t="s">
        <v>577</v>
      </c>
      <c r="F4682" s="6" t="s">
        <v>3291</v>
      </c>
      <c r="G4682" s="6" t="s">
        <v>4936</v>
      </c>
      <c r="H4682" s="6" t="s">
        <v>38</v>
      </c>
      <c r="I4682" s="8" t="s">
        <v>39</v>
      </c>
      <c r="J4682" s="15" t="s">
        <v>7586</v>
      </c>
      <c r="K4682" s="7" t="s">
        <v>3303</v>
      </c>
      <c r="L4682" s="19">
        <v>1149960</v>
      </c>
      <c r="M4682" s="19">
        <f t="shared" si="219"/>
        <v>1149960</v>
      </c>
      <c r="N4682" s="11">
        <f>M4682*(1+VOTOS!$P$3%)^Q4682</f>
        <v>1164056.5762531611</v>
      </c>
      <c r="O4682" s="54">
        <f t="shared" si="220"/>
        <v>1164056.5762531611</v>
      </c>
      <c r="P4682" s="103">
        <f t="shared" si="221"/>
        <v>7.7464895817292306E-6</v>
      </c>
      <c r="Q4682" s="6">
        <v>101</v>
      </c>
      <c r="R4682" s="6"/>
      <c r="S4682" s="6" t="s">
        <v>11</v>
      </c>
      <c r="T4682" s="75"/>
    </row>
    <row r="4683" spans="1:20" s="47" customFormat="1" ht="14" x14ac:dyDescent="0.15">
      <c r="A4683" s="8" t="s">
        <v>415</v>
      </c>
      <c r="B4683" s="114" t="s">
        <v>416</v>
      </c>
      <c r="C4683" s="40" t="s">
        <v>65</v>
      </c>
      <c r="D4683" s="6" t="s">
        <v>576</v>
      </c>
      <c r="E4683" s="7" t="s">
        <v>577</v>
      </c>
      <c r="F4683" s="6" t="s">
        <v>3291</v>
      </c>
      <c r="G4683" s="6" t="s">
        <v>4936</v>
      </c>
      <c r="H4683" s="6" t="s">
        <v>38</v>
      </c>
      <c r="I4683" s="8" t="s">
        <v>39</v>
      </c>
      <c r="J4683" s="15" t="s">
        <v>7586</v>
      </c>
      <c r="K4683" s="7" t="s">
        <v>3296</v>
      </c>
      <c r="L4683" s="19">
        <v>823250</v>
      </c>
      <c r="M4683" s="19">
        <f t="shared" si="219"/>
        <v>823250</v>
      </c>
      <c r="N4683" s="11">
        <f>M4683*(1+VOTOS!$P$3%)^Q4683</f>
        <v>859063.53608807584</v>
      </c>
      <c r="O4683" s="54">
        <f t="shared" si="220"/>
        <v>859063.53608807584</v>
      </c>
      <c r="P4683" s="103">
        <f t="shared" si="221"/>
        <v>5.7168413186323273E-6</v>
      </c>
      <c r="Q4683" s="48">
        <v>353</v>
      </c>
      <c r="R4683" s="48"/>
      <c r="S4683" s="48" t="s">
        <v>11</v>
      </c>
      <c r="T4683" s="75"/>
    </row>
    <row r="4684" spans="1:20" s="47" customFormat="1" ht="14" x14ac:dyDescent="0.15">
      <c r="A4684" s="8" t="s">
        <v>415</v>
      </c>
      <c r="B4684" s="114" t="s">
        <v>416</v>
      </c>
      <c r="C4684" s="40" t="s">
        <v>65</v>
      </c>
      <c r="D4684" s="6" t="s">
        <v>576</v>
      </c>
      <c r="E4684" s="7" t="s">
        <v>577</v>
      </c>
      <c r="F4684" s="6" t="s">
        <v>3291</v>
      </c>
      <c r="G4684" s="6" t="s">
        <v>4936</v>
      </c>
      <c r="H4684" s="6" t="s">
        <v>38</v>
      </c>
      <c r="I4684" s="8" t="s">
        <v>39</v>
      </c>
      <c r="J4684" s="15" t="s">
        <v>7586</v>
      </c>
      <c r="K4684" s="7" t="s">
        <v>3304</v>
      </c>
      <c r="L4684" s="19">
        <v>823250</v>
      </c>
      <c r="M4684" s="19">
        <f t="shared" si="219"/>
        <v>823250</v>
      </c>
      <c r="N4684" s="11">
        <f>M4684*(1+VOTOS!$P$3%)^Q4684</f>
        <v>857820.87298111292</v>
      </c>
      <c r="O4684" s="54">
        <f t="shared" si="220"/>
        <v>857820.87298111292</v>
      </c>
      <c r="P4684" s="103">
        <f t="shared" si="221"/>
        <v>5.7085717233153426E-6</v>
      </c>
      <c r="Q4684" s="6">
        <v>341</v>
      </c>
      <c r="R4684" s="6"/>
      <c r="S4684" s="6" t="s">
        <v>11</v>
      </c>
      <c r="T4684" s="75"/>
    </row>
    <row r="4685" spans="1:20" s="47" customFormat="1" ht="14" x14ac:dyDescent="0.15">
      <c r="A4685" s="8" t="s">
        <v>415</v>
      </c>
      <c r="B4685" s="114" t="s">
        <v>416</v>
      </c>
      <c r="C4685" s="40" t="s">
        <v>65</v>
      </c>
      <c r="D4685" s="6" t="s">
        <v>576</v>
      </c>
      <c r="E4685" s="7" t="s">
        <v>577</v>
      </c>
      <c r="F4685" s="6" t="s">
        <v>3291</v>
      </c>
      <c r="G4685" s="6" t="s">
        <v>4936</v>
      </c>
      <c r="H4685" s="6" t="s">
        <v>38</v>
      </c>
      <c r="I4685" s="8" t="s">
        <v>39</v>
      </c>
      <c r="J4685" s="15" t="s">
        <v>7586</v>
      </c>
      <c r="K4685" s="7" t="s">
        <v>3293</v>
      </c>
      <c r="L4685" s="19">
        <v>576275</v>
      </c>
      <c r="M4685" s="19">
        <f t="shared" si="219"/>
        <v>576275</v>
      </c>
      <c r="N4685" s="11">
        <f>M4685*(1+VOTOS!$P$3%)^Q4685</f>
        <v>591844.87564190209</v>
      </c>
      <c r="O4685" s="54">
        <f t="shared" si="220"/>
        <v>591844.87564190209</v>
      </c>
      <c r="P4685" s="103">
        <f t="shared" si="221"/>
        <v>3.9385715923851579E-6</v>
      </c>
      <c r="Q4685" s="6">
        <v>221</v>
      </c>
      <c r="R4685" s="6"/>
      <c r="S4685" s="6" t="s">
        <v>11</v>
      </c>
      <c r="T4685" s="75"/>
    </row>
    <row r="4686" spans="1:20" s="47" customFormat="1" ht="14" x14ac:dyDescent="0.15">
      <c r="A4686" s="8" t="s">
        <v>415</v>
      </c>
      <c r="B4686" s="114" t="s">
        <v>416</v>
      </c>
      <c r="C4686" s="40" t="s">
        <v>65</v>
      </c>
      <c r="D4686" s="6" t="s">
        <v>603</v>
      </c>
      <c r="E4686" s="7" t="s">
        <v>604</v>
      </c>
      <c r="F4686" s="6" t="s">
        <v>4609</v>
      </c>
      <c r="G4686" s="6" t="s">
        <v>4936</v>
      </c>
      <c r="H4686" s="6" t="s">
        <v>38</v>
      </c>
      <c r="I4686" s="8" t="s">
        <v>39</v>
      </c>
      <c r="J4686" s="15" t="s">
        <v>7586</v>
      </c>
      <c r="K4686" s="7" t="s">
        <v>4305</v>
      </c>
      <c r="L4686" s="19">
        <v>3753561</v>
      </c>
      <c r="M4686" s="19">
        <f t="shared" si="219"/>
        <v>3753561</v>
      </c>
      <c r="N4686" s="11">
        <f>M4686*(1+VOTOS!$P$3%)^Q4686</f>
        <v>3832255.8656924269</v>
      </c>
      <c r="O4686" s="54">
        <f t="shared" si="220"/>
        <v>3832255.8656924269</v>
      </c>
      <c r="P4686" s="103">
        <f t="shared" si="221"/>
        <v>2.5502652314083782E-5</v>
      </c>
      <c r="Q4686" s="6">
        <v>172</v>
      </c>
      <c r="R4686" s="6"/>
      <c r="S4686" s="6" t="s">
        <v>11</v>
      </c>
      <c r="T4686" s="75"/>
    </row>
    <row r="4687" spans="1:20" s="47" customFormat="1" ht="14" x14ac:dyDescent="0.15">
      <c r="A4687" s="8" t="s">
        <v>415</v>
      </c>
      <c r="B4687" s="114" t="s">
        <v>416</v>
      </c>
      <c r="C4687" s="40" t="s">
        <v>65</v>
      </c>
      <c r="D4687" s="6" t="s">
        <v>603</v>
      </c>
      <c r="E4687" s="7" t="s">
        <v>604</v>
      </c>
      <c r="F4687" s="6" t="s">
        <v>4609</v>
      </c>
      <c r="G4687" s="6" t="s">
        <v>4936</v>
      </c>
      <c r="H4687" s="6" t="s">
        <v>38</v>
      </c>
      <c r="I4687" s="8" t="s">
        <v>39</v>
      </c>
      <c r="J4687" s="15" t="s">
        <v>7586</v>
      </c>
      <c r="K4687" s="7" t="s">
        <v>4190</v>
      </c>
      <c r="L4687" s="19">
        <v>2183824</v>
      </c>
      <c r="M4687" s="19">
        <f t="shared" si="219"/>
        <v>2183824</v>
      </c>
      <c r="N4687" s="11">
        <f>M4687*(1+VOTOS!$P$3%)^Q4687</f>
        <v>2233377.359102454</v>
      </c>
      <c r="O4687" s="54">
        <f t="shared" si="220"/>
        <v>2233377.359102454</v>
      </c>
      <c r="P4687" s="103">
        <f t="shared" si="221"/>
        <v>1.4862537437866326E-5</v>
      </c>
      <c r="Q4687" s="6">
        <v>186</v>
      </c>
      <c r="R4687" s="6"/>
      <c r="S4687" s="6" t="s">
        <v>11</v>
      </c>
      <c r="T4687" s="75"/>
    </row>
    <row r="4688" spans="1:20" s="47" customFormat="1" ht="14" x14ac:dyDescent="0.15">
      <c r="A4688" s="8" t="s">
        <v>415</v>
      </c>
      <c r="B4688" s="114" t="s">
        <v>416</v>
      </c>
      <c r="C4688" s="40" t="s">
        <v>65</v>
      </c>
      <c r="D4688" s="6" t="s">
        <v>603</v>
      </c>
      <c r="E4688" s="7" t="s">
        <v>604</v>
      </c>
      <c r="F4688" s="6" t="s">
        <v>4609</v>
      </c>
      <c r="G4688" s="6" t="s">
        <v>4936</v>
      </c>
      <c r="H4688" s="6" t="s">
        <v>38</v>
      </c>
      <c r="I4688" s="8" t="s">
        <v>39</v>
      </c>
      <c r="J4688" s="15" t="s">
        <v>7586</v>
      </c>
      <c r="K4688" s="7" t="s">
        <v>4194</v>
      </c>
      <c r="L4688" s="19">
        <v>1728645</v>
      </c>
      <c r="M4688" s="19">
        <f t="shared" si="219"/>
        <v>1728645</v>
      </c>
      <c r="N4688" s="11">
        <f>M4688*(1+VOTOS!$P$3%)^Q4688</f>
        <v>1760209.098892475</v>
      </c>
      <c r="O4688" s="54">
        <f t="shared" si="220"/>
        <v>1760209.098892475</v>
      </c>
      <c r="P4688" s="103">
        <f t="shared" si="221"/>
        <v>1.1713727429061056E-5</v>
      </c>
      <c r="Q4688" s="6">
        <v>150</v>
      </c>
      <c r="R4688" s="6"/>
      <c r="S4688" s="6" t="s">
        <v>11</v>
      </c>
      <c r="T4688" s="75"/>
    </row>
    <row r="4689" spans="1:20" s="47" customFormat="1" ht="14" x14ac:dyDescent="0.15">
      <c r="A4689" s="8" t="s">
        <v>415</v>
      </c>
      <c r="B4689" s="114" t="s">
        <v>416</v>
      </c>
      <c r="C4689" s="40" t="s">
        <v>65</v>
      </c>
      <c r="D4689" s="6" t="s">
        <v>603</v>
      </c>
      <c r="E4689" s="7" t="s">
        <v>604</v>
      </c>
      <c r="F4689" s="6" t="s">
        <v>4609</v>
      </c>
      <c r="G4689" s="6" t="s">
        <v>4936</v>
      </c>
      <c r="H4689" s="6" t="s">
        <v>38</v>
      </c>
      <c r="I4689" s="8" t="s">
        <v>39</v>
      </c>
      <c r="J4689" s="15" t="s">
        <v>7586</v>
      </c>
      <c r="K4689" s="7" t="s">
        <v>4476</v>
      </c>
      <c r="L4689" s="19">
        <v>1085947</v>
      </c>
      <c r="M4689" s="19">
        <f t="shared" si="219"/>
        <v>1085947</v>
      </c>
      <c r="N4689" s="11">
        <f>M4689*(1+VOTOS!$P$3%)^Q4689</f>
        <v>1104975.7302887517</v>
      </c>
      <c r="O4689" s="54">
        <f t="shared" si="220"/>
        <v>1104975.7302887517</v>
      </c>
      <c r="P4689" s="103">
        <f t="shared" si="221"/>
        <v>7.3533221300095029E-6</v>
      </c>
      <c r="Q4689" s="6">
        <v>144</v>
      </c>
      <c r="R4689" s="6"/>
      <c r="S4689" s="6" t="s">
        <v>11</v>
      </c>
      <c r="T4689" s="75"/>
    </row>
    <row r="4690" spans="1:20" s="47" customFormat="1" ht="14" x14ac:dyDescent="0.15">
      <c r="A4690" s="8" t="s">
        <v>415</v>
      </c>
      <c r="B4690" s="114" t="s">
        <v>416</v>
      </c>
      <c r="C4690" s="40" t="s">
        <v>65</v>
      </c>
      <c r="D4690" s="6" t="s">
        <v>603</v>
      </c>
      <c r="E4690" s="7" t="s">
        <v>604</v>
      </c>
      <c r="F4690" s="6" t="s">
        <v>4609</v>
      </c>
      <c r="G4690" s="6" t="s">
        <v>4936</v>
      </c>
      <c r="H4690" s="6" t="s">
        <v>38</v>
      </c>
      <c r="I4690" s="8" t="s">
        <v>39</v>
      </c>
      <c r="J4690" s="15" t="s">
        <v>7586</v>
      </c>
      <c r="K4690" s="7" t="s">
        <v>2987</v>
      </c>
      <c r="L4690" s="19">
        <v>858601</v>
      </c>
      <c r="M4690" s="19">
        <f t="shared" ref="M4690:M4753" si="222">+IF(Q4690&gt;0,L4690,0)</f>
        <v>858601</v>
      </c>
      <c r="N4690" s="11">
        <f>M4690*(1+VOTOS!$P$3%)^Q4690</f>
        <v>873646.01311265875</v>
      </c>
      <c r="O4690" s="54">
        <f t="shared" si="220"/>
        <v>873646.01311265875</v>
      </c>
      <c r="P4690" s="103">
        <f t="shared" si="221"/>
        <v>5.8138838581885572E-6</v>
      </c>
      <c r="Q4690" s="6">
        <v>144</v>
      </c>
      <c r="R4690" s="6"/>
      <c r="S4690" s="6" t="s">
        <v>11</v>
      </c>
      <c r="T4690" s="75"/>
    </row>
    <row r="4691" spans="1:20" s="47" customFormat="1" ht="14" x14ac:dyDescent="0.15">
      <c r="A4691" s="8" t="s">
        <v>415</v>
      </c>
      <c r="B4691" s="114" t="s">
        <v>416</v>
      </c>
      <c r="C4691" s="40" t="s">
        <v>65</v>
      </c>
      <c r="D4691" s="6" t="s">
        <v>603</v>
      </c>
      <c r="E4691" s="7" t="s">
        <v>604</v>
      </c>
      <c r="F4691" s="6" t="s">
        <v>4609</v>
      </c>
      <c r="G4691" s="6" t="s">
        <v>4936</v>
      </c>
      <c r="H4691" s="6" t="s">
        <v>38</v>
      </c>
      <c r="I4691" s="8" t="s">
        <v>39</v>
      </c>
      <c r="J4691" s="15" t="s">
        <v>7586</v>
      </c>
      <c r="K4691" s="7" t="s">
        <v>4610</v>
      </c>
      <c r="L4691" s="19">
        <v>738050</v>
      </c>
      <c r="M4691" s="19">
        <f t="shared" si="222"/>
        <v>738050</v>
      </c>
      <c r="N4691" s="11">
        <f>M4691*(1+VOTOS!$P$3%)^Q4691</f>
        <v>758722.58870868501</v>
      </c>
      <c r="O4691" s="54">
        <f t="shared" si="220"/>
        <v>758722.58870868501</v>
      </c>
      <c r="P4691" s="103">
        <f t="shared" si="221"/>
        <v>5.0490987712750362E-6</v>
      </c>
      <c r="Q4691" s="6">
        <v>229</v>
      </c>
      <c r="R4691" s="6"/>
      <c r="S4691" s="6" t="s">
        <v>11</v>
      </c>
      <c r="T4691" s="75"/>
    </row>
    <row r="4692" spans="1:20" s="47" customFormat="1" ht="14" x14ac:dyDescent="0.15">
      <c r="A4692" s="8" t="s">
        <v>415</v>
      </c>
      <c r="B4692" s="114" t="s">
        <v>416</v>
      </c>
      <c r="C4692" s="40" t="s">
        <v>65</v>
      </c>
      <c r="D4692" s="6" t="s">
        <v>603</v>
      </c>
      <c r="E4692" s="7" t="s">
        <v>604</v>
      </c>
      <c r="F4692" s="6" t="s">
        <v>4609</v>
      </c>
      <c r="G4692" s="6" t="s">
        <v>4936</v>
      </c>
      <c r="H4692" s="6" t="s">
        <v>38</v>
      </c>
      <c r="I4692" s="8" t="s">
        <v>39</v>
      </c>
      <c r="J4692" s="15" t="s">
        <v>7586</v>
      </c>
      <c r="K4692" s="7" t="s">
        <v>2925</v>
      </c>
      <c r="L4692" s="19">
        <v>656205</v>
      </c>
      <c r="M4692" s="19">
        <f t="shared" si="222"/>
        <v>656205</v>
      </c>
      <c r="N4692" s="11">
        <f>M4692*(1+VOTOS!$P$3%)^Q4692</f>
        <v>670043.41649777768</v>
      </c>
      <c r="O4692" s="54">
        <f t="shared" si="220"/>
        <v>670043.41649777768</v>
      </c>
      <c r="P4692" s="103">
        <f t="shared" si="221"/>
        <v>4.458962262739246E-6</v>
      </c>
      <c r="Q4692" s="6">
        <v>173</v>
      </c>
      <c r="R4692" s="6"/>
      <c r="S4692" s="6" t="s">
        <v>11</v>
      </c>
      <c r="T4692" s="75"/>
    </row>
    <row r="4693" spans="1:20" s="47" customFormat="1" ht="14" x14ac:dyDescent="0.15">
      <c r="A4693" s="8" t="s">
        <v>415</v>
      </c>
      <c r="B4693" s="114" t="s">
        <v>416</v>
      </c>
      <c r="C4693" s="40" t="s">
        <v>65</v>
      </c>
      <c r="D4693" s="6" t="s">
        <v>603</v>
      </c>
      <c r="E4693" s="7" t="s">
        <v>604</v>
      </c>
      <c r="F4693" s="6" t="s">
        <v>4609</v>
      </c>
      <c r="G4693" s="6" t="s">
        <v>4936</v>
      </c>
      <c r="H4693" s="6" t="s">
        <v>38</v>
      </c>
      <c r="I4693" s="8" t="s">
        <v>39</v>
      </c>
      <c r="J4693" s="15" t="s">
        <v>7586</v>
      </c>
      <c r="K4693" s="7" t="s">
        <v>4306</v>
      </c>
      <c r="L4693" s="19">
        <v>604440</v>
      </c>
      <c r="M4693" s="19">
        <f t="shared" si="222"/>
        <v>604440</v>
      </c>
      <c r="N4693" s="11">
        <f>M4693*(1+VOTOS!$P$3%)^Q4693</f>
        <v>612587.94744575839</v>
      </c>
      <c r="O4693" s="54">
        <f t="shared" si="220"/>
        <v>612587.94744575839</v>
      </c>
      <c r="P4693" s="103">
        <f t="shared" si="221"/>
        <v>4.0766112657993541E-6</v>
      </c>
      <c r="Q4693" s="6">
        <v>111</v>
      </c>
      <c r="R4693" s="6"/>
      <c r="S4693" s="6" t="s">
        <v>11</v>
      </c>
      <c r="T4693" s="75"/>
    </row>
    <row r="4694" spans="1:20" s="47" customFormat="1" ht="14" x14ac:dyDescent="0.15">
      <c r="A4694" s="8" t="s">
        <v>415</v>
      </c>
      <c r="B4694" s="114" t="s">
        <v>416</v>
      </c>
      <c r="C4694" s="40" t="s">
        <v>65</v>
      </c>
      <c r="D4694" s="6" t="s">
        <v>603</v>
      </c>
      <c r="E4694" s="7" t="s">
        <v>604</v>
      </c>
      <c r="F4694" s="6" t="s">
        <v>4609</v>
      </c>
      <c r="G4694" s="6" t="s">
        <v>4936</v>
      </c>
      <c r="H4694" s="6" t="s">
        <v>38</v>
      </c>
      <c r="I4694" s="8" t="s">
        <v>39</v>
      </c>
      <c r="J4694" s="15" t="s">
        <v>7586</v>
      </c>
      <c r="K4694" s="7" t="s">
        <v>4300</v>
      </c>
      <c r="L4694" s="19">
        <v>530592</v>
      </c>
      <c r="M4694" s="19">
        <f t="shared" si="222"/>
        <v>530592</v>
      </c>
      <c r="N4694" s="11">
        <f>M4694*(1+VOTOS!$P$3%)^Q4694</f>
        <v>540867.20818073885</v>
      </c>
      <c r="O4694" s="54">
        <f t="shared" si="220"/>
        <v>540867.20818073885</v>
      </c>
      <c r="P4694" s="103">
        <f t="shared" si="221"/>
        <v>3.5993286569946396E-6</v>
      </c>
      <c r="Q4694" s="6">
        <v>159</v>
      </c>
      <c r="R4694" s="6"/>
      <c r="S4694" s="6" t="s">
        <v>11</v>
      </c>
      <c r="T4694" s="75"/>
    </row>
    <row r="4695" spans="1:20" s="47" customFormat="1" ht="14" x14ac:dyDescent="0.15">
      <c r="A4695" s="8" t="s">
        <v>415</v>
      </c>
      <c r="B4695" s="114" t="s">
        <v>416</v>
      </c>
      <c r="C4695" s="40" t="s">
        <v>65</v>
      </c>
      <c r="D4695" s="6" t="s">
        <v>603</v>
      </c>
      <c r="E4695" s="7" t="s">
        <v>604</v>
      </c>
      <c r="F4695" s="6" t="s">
        <v>4609</v>
      </c>
      <c r="G4695" s="6" t="s">
        <v>4936</v>
      </c>
      <c r="H4695" s="6" t="s">
        <v>38</v>
      </c>
      <c r="I4695" s="8" t="s">
        <v>39</v>
      </c>
      <c r="J4695" s="15" t="s">
        <v>7586</v>
      </c>
      <c r="K4695" s="7" t="s">
        <v>4611</v>
      </c>
      <c r="L4695" s="19">
        <v>528998</v>
      </c>
      <c r="M4695" s="19">
        <f t="shared" si="222"/>
        <v>528998</v>
      </c>
      <c r="N4695" s="11">
        <f>M4695*(1+VOTOS!$P$3%)^Q4695</f>
        <v>542831.96678428515</v>
      </c>
      <c r="O4695" s="54">
        <f t="shared" si="220"/>
        <v>542831.96678428515</v>
      </c>
      <c r="P4695" s="103">
        <f t="shared" si="221"/>
        <v>3.6124036074424731E-6</v>
      </c>
      <c r="Q4695" s="6">
        <v>214</v>
      </c>
      <c r="R4695" s="6"/>
      <c r="S4695" s="6" t="s">
        <v>11</v>
      </c>
      <c r="T4695" s="75"/>
    </row>
    <row r="4696" spans="1:20" s="47" customFormat="1" ht="14" x14ac:dyDescent="0.15">
      <c r="A4696" s="8" t="s">
        <v>415</v>
      </c>
      <c r="B4696" s="114" t="s">
        <v>416</v>
      </c>
      <c r="C4696" s="40" t="s">
        <v>65</v>
      </c>
      <c r="D4696" s="6" t="s">
        <v>603</v>
      </c>
      <c r="E4696" s="7" t="s">
        <v>604</v>
      </c>
      <c r="F4696" s="6" t="s">
        <v>4609</v>
      </c>
      <c r="G4696" s="6" t="s">
        <v>4936</v>
      </c>
      <c r="H4696" s="6" t="s">
        <v>38</v>
      </c>
      <c r="I4696" s="8" t="s">
        <v>39</v>
      </c>
      <c r="J4696" s="15" t="s">
        <v>7586</v>
      </c>
      <c r="K4696" s="7" t="s">
        <v>4187</v>
      </c>
      <c r="L4696" s="19">
        <v>479510</v>
      </c>
      <c r="M4696" s="19">
        <f t="shared" si="222"/>
        <v>479510</v>
      </c>
      <c r="N4696" s="11">
        <f>M4696*(1+VOTOS!$P$3%)^Q4696</f>
        <v>491219.49958931864</v>
      </c>
      <c r="O4696" s="54">
        <f t="shared" si="220"/>
        <v>491219.49958931864</v>
      </c>
      <c r="P4696" s="103">
        <f t="shared" si="221"/>
        <v>3.2689362472046512E-6</v>
      </c>
      <c r="Q4696" s="6">
        <v>200</v>
      </c>
      <c r="R4696" s="6"/>
      <c r="S4696" s="6" t="s">
        <v>11</v>
      </c>
      <c r="T4696" s="75"/>
    </row>
    <row r="4697" spans="1:20" s="47" customFormat="1" ht="14" x14ac:dyDescent="0.15">
      <c r="A4697" s="8" t="s">
        <v>415</v>
      </c>
      <c r="B4697" s="114" t="s">
        <v>416</v>
      </c>
      <c r="C4697" s="40" t="s">
        <v>65</v>
      </c>
      <c r="D4697" s="6" t="s">
        <v>603</v>
      </c>
      <c r="E4697" s="7" t="s">
        <v>604</v>
      </c>
      <c r="F4697" s="6" t="s">
        <v>4609</v>
      </c>
      <c r="G4697" s="6" t="s">
        <v>4936</v>
      </c>
      <c r="H4697" s="6" t="s">
        <v>38</v>
      </c>
      <c r="I4697" s="8" t="s">
        <v>39</v>
      </c>
      <c r="J4697" s="15" t="s">
        <v>7586</v>
      </c>
      <c r="K4697" s="7" t="s">
        <v>4613</v>
      </c>
      <c r="L4697" s="19">
        <v>403304</v>
      </c>
      <c r="M4697" s="19">
        <f t="shared" si="222"/>
        <v>403304</v>
      </c>
      <c r="N4697" s="11">
        <f>M4697*(1+VOTOS!$P$3%)^Q4697</f>
        <v>406233.66249077959</v>
      </c>
      <c r="O4697" s="54">
        <f t="shared" si="220"/>
        <v>406233.66249077959</v>
      </c>
      <c r="P4697" s="103">
        <f t="shared" si="221"/>
        <v>2.7033779099995764E-6</v>
      </c>
      <c r="Q4697" s="6">
        <v>60</v>
      </c>
      <c r="R4697" s="6"/>
      <c r="S4697" s="6" t="s">
        <v>11</v>
      </c>
      <c r="T4697" s="75"/>
    </row>
    <row r="4698" spans="1:20" s="47" customFormat="1" ht="14" x14ac:dyDescent="0.15">
      <c r="A4698" s="8" t="s">
        <v>415</v>
      </c>
      <c r="B4698" s="114" t="s">
        <v>416</v>
      </c>
      <c r="C4698" s="40" t="s">
        <v>65</v>
      </c>
      <c r="D4698" s="6" t="s">
        <v>603</v>
      </c>
      <c r="E4698" s="7" t="s">
        <v>604</v>
      </c>
      <c r="F4698" s="6" t="s">
        <v>4609</v>
      </c>
      <c r="G4698" s="6" t="s">
        <v>4936</v>
      </c>
      <c r="H4698" s="6" t="s">
        <v>38</v>
      </c>
      <c r="I4698" s="8" t="s">
        <v>39</v>
      </c>
      <c r="J4698" s="15" t="s">
        <v>7586</v>
      </c>
      <c r="K4698" s="7" t="s">
        <v>4614</v>
      </c>
      <c r="L4698" s="19">
        <v>382553</v>
      </c>
      <c r="M4698" s="19">
        <f t="shared" si="222"/>
        <v>382553</v>
      </c>
      <c r="N4698" s="11">
        <f>M4698*(1+VOTOS!$P$3%)^Q4698</f>
        <v>383338.32079050079</v>
      </c>
      <c r="O4698" s="54">
        <f t="shared" si="220"/>
        <v>383338.32079050079</v>
      </c>
      <c r="P4698" s="103">
        <f t="shared" si="221"/>
        <v>2.5510154479255953E-6</v>
      </c>
      <c r="Q4698" s="6">
        <v>17</v>
      </c>
      <c r="R4698" s="6"/>
      <c r="S4698" s="6" t="s">
        <v>11</v>
      </c>
      <c r="T4698" s="75"/>
    </row>
    <row r="4699" spans="1:20" s="47" customFormat="1" ht="14" x14ac:dyDescent="0.15">
      <c r="A4699" s="8" t="s">
        <v>415</v>
      </c>
      <c r="B4699" s="114" t="s">
        <v>416</v>
      </c>
      <c r="C4699" s="40" t="s">
        <v>65</v>
      </c>
      <c r="D4699" s="6" t="s">
        <v>603</v>
      </c>
      <c r="E4699" s="7" t="s">
        <v>604</v>
      </c>
      <c r="F4699" s="6" t="s">
        <v>4609</v>
      </c>
      <c r="G4699" s="6" t="s">
        <v>4936</v>
      </c>
      <c r="H4699" s="6" t="s">
        <v>38</v>
      </c>
      <c r="I4699" s="8" t="s">
        <v>39</v>
      </c>
      <c r="J4699" s="15" t="s">
        <v>7586</v>
      </c>
      <c r="K4699" s="7" t="s">
        <v>4612</v>
      </c>
      <c r="L4699" s="19">
        <v>381223</v>
      </c>
      <c r="M4699" s="19">
        <f t="shared" si="222"/>
        <v>381223</v>
      </c>
      <c r="N4699" s="11">
        <f>M4699*(1+VOTOS!$P$3%)^Q4699</f>
        <v>385291.46068930015</v>
      </c>
      <c r="O4699" s="54">
        <f t="shared" si="220"/>
        <v>385291.46068930015</v>
      </c>
      <c r="P4699" s="103">
        <f t="shared" si="221"/>
        <v>2.5640130789569056E-6</v>
      </c>
      <c r="Q4699" s="6">
        <v>88</v>
      </c>
      <c r="R4699" s="6"/>
      <c r="S4699" s="6" t="s">
        <v>11</v>
      </c>
      <c r="T4699" s="75"/>
    </row>
    <row r="4700" spans="1:20" s="47" customFormat="1" ht="14" x14ac:dyDescent="0.15">
      <c r="A4700" s="8" t="s">
        <v>415</v>
      </c>
      <c r="B4700" s="114" t="s">
        <v>416</v>
      </c>
      <c r="C4700" s="40" t="s">
        <v>65</v>
      </c>
      <c r="D4700" s="6" t="s">
        <v>603</v>
      </c>
      <c r="E4700" s="7" t="s">
        <v>604</v>
      </c>
      <c r="F4700" s="6" t="s">
        <v>4609</v>
      </c>
      <c r="G4700" s="6" t="s">
        <v>4936</v>
      </c>
      <c r="H4700" s="6" t="s">
        <v>38</v>
      </c>
      <c r="I4700" s="8" t="s">
        <v>39</v>
      </c>
      <c r="J4700" s="15" t="s">
        <v>7586</v>
      </c>
      <c r="K4700" s="7" t="s">
        <v>3007</v>
      </c>
      <c r="L4700" s="19">
        <v>325136</v>
      </c>
      <c r="M4700" s="19">
        <f t="shared" si="222"/>
        <v>325136</v>
      </c>
      <c r="N4700" s="11">
        <f>M4700*(1+VOTOS!$P$3%)^Q4700</f>
        <v>330235.16959616356</v>
      </c>
      <c r="O4700" s="54">
        <f t="shared" si="220"/>
        <v>330235.16959616356</v>
      </c>
      <c r="P4700" s="103">
        <f t="shared" si="221"/>
        <v>2.1976279787288562E-6</v>
      </c>
      <c r="Q4700" s="6">
        <v>129</v>
      </c>
      <c r="R4700" s="6"/>
      <c r="S4700" s="6" t="s">
        <v>11</v>
      </c>
      <c r="T4700" s="75"/>
    </row>
    <row r="4701" spans="1:20" s="47" customFormat="1" ht="14" x14ac:dyDescent="0.15">
      <c r="A4701" s="8" t="s">
        <v>415</v>
      </c>
      <c r="B4701" s="114" t="s">
        <v>416</v>
      </c>
      <c r="C4701" s="40" t="s">
        <v>65</v>
      </c>
      <c r="D4701" s="6" t="s">
        <v>603</v>
      </c>
      <c r="E4701" s="7" t="s">
        <v>604</v>
      </c>
      <c r="F4701" s="6" t="s">
        <v>4609</v>
      </c>
      <c r="G4701" s="6" t="s">
        <v>4936</v>
      </c>
      <c r="H4701" s="6" t="s">
        <v>38</v>
      </c>
      <c r="I4701" s="8" t="s">
        <v>39</v>
      </c>
      <c r="J4701" s="15" t="s">
        <v>7586</v>
      </c>
      <c r="K4701" s="7" t="s">
        <v>2705</v>
      </c>
      <c r="L4701" s="19">
        <v>180047</v>
      </c>
      <c r="M4701" s="19">
        <f t="shared" si="222"/>
        <v>180047</v>
      </c>
      <c r="N4701" s="11">
        <f>M4701*(1+VOTOS!$P$3%)^Q4701</f>
        <v>182276.06045059662</v>
      </c>
      <c r="O4701" s="54">
        <f t="shared" si="220"/>
        <v>182276.06045059662</v>
      </c>
      <c r="P4701" s="103">
        <f t="shared" si="221"/>
        <v>1.2129991205617398E-6</v>
      </c>
      <c r="Q4701" s="6">
        <v>102</v>
      </c>
      <c r="R4701" s="6"/>
      <c r="S4701" s="6" t="s">
        <v>11</v>
      </c>
      <c r="T4701" s="75"/>
    </row>
    <row r="4702" spans="1:20" s="47" customFormat="1" ht="14" x14ac:dyDescent="0.15">
      <c r="A4702" s="8" t="s">
        <v>415</v>
      </c>
      <c r="B4702" s="114" t="s">
        <v>416</v>
      </c>
      <c r="C4702" s="40" t="s">
        <v>65</v>
      </c>
      <c r="D4702" s="6" t="s">
        <v>603</v>
      </c>
      <c r="E4702" s="7" t="s">
        <v>604</v>
      </c>
      <c r="F4702" s="6" t="s">
        <v>4609</v>
      </c>
      <c r="G4702" s="6" t="s">
        <v>4936</v>
      </c>
      <c r="H4702" s="6" t="s">
        <v>38</v>
      </c>
      <c r="I4702" s="8" t="s">
        <v>39</v>
      </c>
      <c r="J4702" s="15" t="s">
        <v>7586</v>
      </c>
      <c r="K4702" s="7" t="s">
        <v>2702</v>
      </c>
      <c r="L4702" s="19">
        <v>97229</v>
      </c>
      <c r="M4702" s="19">
        <f t="shared" si="222"/>
        <v>97229</v>
      </c>
      <c r="N4702" s="11">
        <f>M4702*(1+VOTOS!$P$3%)^Q4702</f>
        <v>98611.010216045994</v>
      </c>
      <c r="O4702" s="54">
        <f t="shared" si="220"/>
        <v>98611.010216045994</v>
      </c>
      <c r="P4702" s="103">
        <f t="shared" si="221"/>
        <v>6.562302716773305E-7</v>
      </c>
      <c r="Q4702" s="6">
        <v>117</v>
      </c>
      <c r="R4702" s="6"/>
      <c r="S4702" s="6" t="s">
        <v>11</v>
      </c>
      <c r="T4702" s="75"/>
    </row>
    <row r="4703" spans="1:20" s="47" customFormat="1" ht="14" x14ac:dyDescent="0.15">
      <c r="A4703" s="8" t="s">
        <v>415</v>
      </c>
      <c r="B4703" s="114" t="s">
        <v>416</v>
      </c>
      <c r="C4703" s="40" t="s">
        <v>65</v>
      </c>
      <c r="D4703" s="6" t="s">
        <v>1000</v>
      </c>
      <c r="E4703" s="7" t="s">
        <v>1001</v>
      </c>
      <c r="F4703" s="6" t="s">
        <v>3305</v>
      </c>
      <c r="G4703" s="6" t="s">
        <v>4936</v>
      </c>
      <c r="H4703" s="6" t="s">
        <v>38</v>
      </c>
      <c r="I4703" s="8" t="s">
        <v>39</v>
      </c>
      <c r="J4703" s="15" t="s">
        <v>7586</v>
      </c>
      <c r="K4703" s="7" t="s">
        <v>3306</v>
      </c>
      <c r="L4703" s="19">
        <v>1185886</v>
      </c>
      <c r="M4703" s="19">
        <f t="shared" si="222"/>
        <v>1185886</v>
      </c>
      <c r="N4703" s="11">
        <f>M4703*(1+VOTOS!$P$3%)^Q4703</f>
        <v>1200857.4741467631</v>
      </c>
      <c r="O4703" s="54">
        <f t="shared" si="220"/>
        <v>1200857.4741467631</v>
      </c>
      <c r="P4703" s="103">
        <f t="shared" si="221"/>
        <v>7.9913898537148693E-6</v>
      </c>
      <c r="Q4703" s="6">
        <v>104</v>
      </c>
      <c r="R4703" s="6"/>
      <c r="S4703" s="6" t="s">
        <v>11</v>
      </c>
      <c r="T4703" s="75"/>
    </row>
    <row r="4704" spans="1:20" s="47" customFormat="1" ht="14" x14ac:dyDescent="0.15">
      <c r="A4704" s="8" t="s">
        <v>415</v>
      </c>
      <c r="B4704" s="114" t="s">
        <v>416</v>
      </c>
      <c r="C4704" s="40" t="s">
        <v>65</v>
      </c>
      <c r="D4704" s="6" t="s">
        <v>1000</v>
      </c>
      <c r="E4704" s="7" t="s">
        <v>1001</v>
      </c>
      <c r="F4704" s="6" t="s">
        <v>3305</v>
      </c>
      <c r="G4704" s="6" t="s">
        <v>4936</v>
      </c>
      <c r="H4704" s="6" t="s">
        <v>38</v>
      </c>
      <c r="I4704" s="8" t="s">
        <v>39</v>
      </c>
      <c r="J4704" s="15" t="s">
        <v>7586</v>
      </c>
      <c r="K4704" s="7" t="s">
        <v>3307</v>
      </c>
      <c r="L4704" s="19">
        <v>1185886</v>
      </c>
      <c r="M4704" s="19">
        <f t="shared" si="222"/>
        <v>1185886</v>
      </c>
      <c r="N4704" s="11">
        <f>M4704*(1+VOTOS!$P$3%)^Q4704</f>
        <v>1197963.7385715423</v>
      </c>
      <c r="O4704" s="54">
        <f t="shared" si="220"/>
        <v>1197963.7385715423</v>
      </c>
      <c r="P4704" s="103">
        <f t="shared" si="221"/>
        <v>7.9721328064690378E-6</v>
      </c>
      <c r="Q4704" s="6">
        <v>84</v>
      </c>
      <c r="R4704" s="6"/>
      <c r="S4704" s="6" t="s">
        <v>11</v>
      </c>
      <c r="T4704" s="75"/>
    </row>
    <row r="4705" spans="1:20" s="47" customFormat="1" ht="14" x14ac:dyDescent="0.15">
      <c r="A4705" s="8" t="s">
        <v>415</v>
      </c>
      <c r="B4705" s="114" t="s">
        <v>416</v>
      </c>
      <c r="C4705" s="40" t="s">
        <v>65</v>
      </c>
      <c r="D4705" s="6" t="s">
        <v>1000</v>
      </c>
      <c r="E4705" s="7" t="s">
        <v>1001</v>
      </c>
      <c r="F4705" s="6" t="s">
        <v>3305</v>
      </c>
      <c r="G4705" s="6" t="s">
        <v>4936</v>
      </c>
      <c r="H4705" s="6" t="s">
        <v>38</v>
      </c>
      <c r="I4705" s="8" t="s">
        <v>39</v>
      </c>
      <c r="J4705" s="15" t="s">
        <v>7586</v>
      </c>
      <c r="K4705" s="7" t="s">
        <v>3276</v>
      </c>
      <c r="L4705" s="19">
        <v>1185886</v>
      </c>
      <c r="M4705" s="19">
        <f t="shared" si="222"/>
        <v>1185886</v>
      </c>
      <c r="N4705" s="11">
        <f>M4705*(1+VOTOS!$P$3%)^Q4705</f>
        <v>1192916.4702397215</v>
      </c>
      <c r="O4705" s="54">
        <f t="shared" si="220"/>
        <v>1192916.4702397215</v>
      </c>
      <c r="P4705" s="103">
        <f t="shared" si="221"/>
        <v>7.9385445665619263E-6</v>
      </c>
      <c r="Q4705" s="48">
        <v>49</v>
      </c>
      <c r="R4705" s="48"/>
      <c r="S4705" s="48" t="s">
        <v>11</v>
      </c>
      <c r="T4705" s="75"/>
    </row>
    <row r="4706" spans="1:20" s="47" customFormat="1" ht="14" x14ac:dyDescent="0.15">
      <c r="A4706" s="8" t="s">
        <v>415</v>
      </c>
      <c r="B4706" s="114" t="s">
        <v>416</v>
      </c>
      <c r="C4706" s="40" t="s">
        <v>65</v>
      </c>
      <c r="D4706" s="6" t="s">
        <v>1000</v>
      </c>
      <c r="E4706" s="7" t="s">
        <v>1001</v>
      </c>
      <c r="F4706" s="6" t="s">
        <v>3305</v>
      </c>
      <c r="G4706" s="6" t="s">
        <v>4936</v>
      </c>
      <c r="H4706" s="6" t="s">
        <v>38</v>
      </c>
      <c r="I4706" s="8" t="s">
        <v>39</v>
      </c>
      <c r="J4706" s="15" t="s">
        <v>7586</v>
      </c>
      <c r="K4706" s="7" t="s">
        <v>3308</v>
      </c>
      <c r="L4706" s="19">
        <v>1185886</v>
      </c>
      <c r="M4706" s="19">
        <f t="shared" si="222"/>
        <v>1185886</v>
      </c>
      <c r="N4706" s="11">
        <f>M4706*(1+VOTOS!$P$3%)^Q4706</f>
        <v>1187603.9073483518</v>
      </c>
      <c r="O4706" s="54">
        <f t="shared" si="220"/>
        <v>1187603.9073483518</v>
      </c>
      <c r="P4706" s="103">
        <f t="shared" si="221"/>
        <v>7.9031908613127015E-6</v>
      </c>
      <c r="Q4706" s="48">
        <v>12</v>
      </c>
      <c r="R4706" s="48"/>
      <c r="S4706" s="48" t="s">
        <v>11</v>
      </c>
      <c r="T4706" s="75"/>
    </row>
    <row r="4707" spans="1:20" s="47" customFormat="1" ht="14" x14ac:dyDescent="0.15">
      <c r="A4707" s="8" t="s">
        <v>415</v>
      </c>
      <c r="B4707" s="114" t="s">
        <v>416</v>
      </c>
      <c r="C4707" s="40" t="s">
        <v>65</v>
      </c>
      <c r="D4707" s="6" t="s">
        <v>1000</v>
      </c>
      <c r="E4707" s="7" t="s">
        <v>1001</v>
      </c>
      <c r="F4707" s="6" t="s">
        <v>3305</v>
      </c>
      <c r="G4707" s="6" t="s">
        <v>4936</v>
      </c>
      <c r="H4707" s="6" t="s">
        <v>38</v>
      </c>
      <c r="I4707" s="8" t="s">
        <v>39</v>
      </c>
      <c r="J4707" s="15" t="s">
        <v>7586</v>
      </c>
      <c r="K4707" s="7" t="s">
        <v>5204</v>
      </c>
      <c r="L4707" s="19">
        <v>1185886</v>
      </c>
      <c r="M4707" s="19">
        <f t="shared" si="222"/>
        <v>0</v>
      </c>
      <c r="N4707" s="11">
        <f>M4707*(1+VOTOS!$P$3%)^Q4707</f>
        <v>0</v>
      </c>
      <c r="O4707" s="54">
        <f t="shared" si="220"/>
        <v>1185886</v>
      </c>
      <c r="P4707" s="103">
        <f t="shared" si="221"/>
        <v>7.8917586408795525E-6</v>
      </c>
      <c r="Q4707" s="6">
        <v>0</v>
      </c>
      <c r="R4707" s="6"/>
      <c r="S4707" s="6" t="s">
        <v>11</v>
      </c>
      <c r="T4707" s="75"/>
    </row>
    <row r="4708" spans="1:20" s="47" customFormat="1" ht="14" x14ac:dyDescent="0.15">
      <c r="A4708" s="14" t="s">
        <v>5234</v>
      </c>
      <c r="B4708" s="115" t="s">
        <v>416</v>
      </c>
      <c r="C4708" s="40" t="s">
        <v>65</v>
      </c>
      <c r="D4708" s="12" t="s">
        <v>1100</v>
      </c>
      <c r="E4708" s="51" t="s">
        <v>1101</v>
      </c>
      <c r="F4708" s="14" t="s">
        <v>5416</v>
      </c>
      <c r="G4708" s="14" t="s">
        <v>37</v>
      </c>
      <c r="H4708" s="14" t="s">
        <v>38</v>
      </c>
      <c r="I4708" s="14" t="s">
        <v>39</v>
      </c>
      <c r="J4708" s="15" t="s">
        <v>7586</v>
      </c>
      <c r="K4708" s="52" t="s">
        <v>5417</v>
      </c>
      <c r="L4708" s="109">
        <v>3943440</v>
      </c>
      <c r="M4708" s="19">
        <f t="shared" si="222"/>
        <v>0</v>
      </c>
      <c r="N4708" s="11">
        <f>M4708*(1+VOTOS!$P$3%)^Q4708</f>
        <v>0</v>
      </c>
      <c r="O4708" s="54">
        <f t="shared" si="220"/>
        <v>3943440</v>
      </c>
      <c r="P4708" s="103">
        <f t="shared" si="221"/>
        <v>2.6242553411365057E-5</v>
      </c>
      <c r="Q4708" s="6">
        <v>0</v>
      </c>
      <c r="R4708" s="6"/>
      <c r="S4708" s="6" t="s">
        <v>7</v>
      </c>
      <c r="T4708" s="75"/>
    </row>
    <row r="4709" spans="1:20" s="47" customFormat="1" ht="14" x14ac:dyDescent="0.15">
      <c r="A4709" s="8" t="s">
        <v>5234</v>
      </c>
      <c r="B4709" s="114" t="s">
        <v>416</v>
      </c>
      <c r="C4709" s="40" t="s">
        <v>65</v>
      </c>
      <c r="D4709" s="6" t="s">
        <v>611</v>
      </c>
      <c r="E4709" s="7" t="s">
        <v>612</v>
      </c>
      <c r="F4709" s="6" t="s">
        <v>5313</v>
      </c>
      <c r="G4709" s="6" t="s">
        <v>2099</v>
      </c>
      <c r="H4709" s="6" t="s">
        <v>38</v>
      </c>
      <c r="I4709" s="8" t="s">
        <v>39</v>
      </c>
      <c r="J4709" s="8" t="s">
        <v>7586</v>
      </c>
      <c r="K4709" s="7" t="s">
        <v>5315</v>
      </c>
      <c r="L4709" s="19">
        <v>8225861.5</v>
      </c>
      <c r="M4709" s="19">
        <f t="shared" si="222"/>
        <v>0</v>
      </c>
      <c r="N4709" s="11">
        <f>M4709*(1+VOTOS!$P$3%)^Q4709</f>
        <v>0</v>
      </c>
      <c r="O4709" s="54">
        <f t="shared" si="220"/>
        <v>8225861.5</v>
      </c>
      <c r="P4709" s="103">
        <f t="shared" si="221"/>
        <v>5.4740939324103188E-5</v>
      </c>
      <c r="Q4709" s="6">
        <v>0</v>
      </c>
      <c r="R4709" s="6"/>
      <c r="S4709" s="6" t="s">
        <v>93</v>
      </c>
      <c r="T4709" s="75"/>
    </row>
    <row r="4710" spans="1:20" s="47" customFormat="1" ht="14" x14ac:dyDescent="0.15">
      <c r="A4710" s="8" t="s">
        <v>5234</v>
      </c>
      <c r="B4710" s="114" t="s">
        <v>416</v>
      </c>
      <c r="C4710" s="40" t="s">
        <v>65</v>
      </c>
      <c r="D4710" s="6" t="s">
        <v>611</v>
      </c>
      <c r="E4710" s="7" t="s">
        <v>612</v>
      </c>
      <c r="F4710" s="6" t="s">
        <v>5313</v>
      </c>
      <c r="G4710" s="6" t="s">
        <v>2099</v>
      </c>
      <c r="H4710" s="6" t="s">
        <v>38</v>
      </c>
      <c r="I4710" s="8" t="s">
        <v>39</v>
      </c>
      <c r="J4710" s="8" t="s">
        <v>7586</v>
      </c>
      <c r="K4710" s="7" t="s">
        <v>5314</v>
      </c>
      <c r="L4710" s="19">
        <v>3726294</v>
      </c>
      <c r="M4710" s="19">
        <f t="shared" si="222"/>
        <v>0</v>
      </c>
      <c r="N4710" s="11">
        <f>M4710*(1+VOTOS!$P$3%)^Q4710</f>
        <v>0</v>
      </c>
      <c r="O4710" s="54">
        <f t="shared" si="220"/>
        <v>3726294</v>
      </c>
      <c r="P4710" s="103">
        <f t="shared" si="221"/>
        <v>2.4797504037451855E-5</v>
      </c>
      <c r="Q4710" s="6">
        <v>0</v>
      </c>
      <c r="R4710" s="6"/>
      <c r="S4710" s="6" t="s">
        <v>93</v>
      </c>
      <c r="T4710" s="75"/>
    </row>
    <row r="4711" spans="1:20" s="47" customFormat="1" ht="14" x14ac:dyDescent="0.15">
      <c r="A4711" s="8" t="s">
        <v>5234</v>
      </c>
      <c r="B4711" s="114" t="s">
        <v>416</v>
      </c>
      <c r="C4711" s="40" t="s">
        <v>65</v>
      </c>
      <c r="D4711" s="6" t="s">
        <v>611</v>
      </c>
      <c r="E4711" s="7" t="s">
        <v>612</v>
      </c>
      <c r="F4711" s="6" t="s">
        <v>5313</v>
      </c>
      <c r="G4711" s="6" t="s">
        <v>2099</v>
      </c>
      <c r="H4711" s="6" t="s">
        <v>38</v>
      </c>
      <c r="I4711" s="8" t="s">
        <v>39</v>
      </c>
      <c r="J4711" s="8" t="s">
        <v>7586</v>
      </c>
      <c r="K4711" s="7" t="s">
        <v>5316</v>
      </c>
      <c r="L4711" s="19">
        <v>2851808</v>
      </c>
      <c r="M4711" s="19">
        <f t="shared" si="222"/>
        <v>0</v>
      </c>
      <c r="N4711" s="11">
        <f>M4711*(1+VOTOS!$P$3%)^Q4711</f>
        <v>0</v>
      </c>
      <c r="O4711" s="54">
        <f t="shared" si="220"/>
        <v>2851808</v>
      </c>
      <c r="P4711" s="103">
        <f t="shared" si="221"/>
        <v>1.8978030288012031E-5</v>
      </c>
      <c r="Q4711" s="6">
        <v>0</v>
      </c>
      <c r="R4711" s="6"/>
      <c r="S4711" s="6" t="s">
        <v>93</v>
      </c>
      <c r="T4711" s="75"/>
    </row>
    <row r="4712" spans="1:20" s="47" customFormat="1" ht="14" x14ac:dyDescent="0.15">
      <c r="A4712" s="14" t="s">
        <v>5234</v>
      </c>
      <c r="B4712" s="115" t="s">
        <v>416</v>
      </c>
      <c r="C4712" s="40" t="s">
        <v>65</v>
      </c>
      <c r="D4712" s="12" t="s">
        <v>153</v>
      </c>
      <c r="E4712" s="51" t="s">
        <v>154</v>
      </c>
      <c r="F4712" s="14" t="s">
        <v>5681</v>
      </c>
      <c r="G4712" s="14" t="s">
        <v>37</v>
      </c>
      <c r="H4712" s="14" t="s">
        <v>38</v>
      </c>
      <c r="I4712" s="14" t="s">
        <v>39</v>
      </c>
      <c r="J4712" s="15" t="s">
        <v>7586</v>
      </c>
      <c r="K4712" s="52" t="s">
        <v>5686</v>
      </c>
      <c r="L4712" s="109">
        <v>58520332</v>
      </c>
      <c r="M4712" s="19">
        <f t="shared" si="222"/>
        <v>58520332</v>
      </c>
      <c r="N4712" s="11">
        <f>M4712*(1+VOTOS!$P$3%)^Q4712</f>
        <v>58874368.760882258</v>
      </c>
      <c r="O4712" s="54">
        <f t="shared" si="220"/>
        <v>58874368.760882258</v>
      </c>
      <c r="P4712" s="103">
        <f t="shared" si="221"/>
        <v>3.9179340037324138E-4</v>
      </c>
      <c r="Q4712" s="6">
        <v>50</v>
      </c>
      <c r="R4712" s="6"/>
      <c r="S4712" s="6" t="s">
        <v>7</v>
      </c>
      <c r="T4712" s="75"/>
    </row>
    <row r="4713" spans="1:20" s="47" customFormat="1" ht="14" x14ac:dyDescent="0.15">
      <c r="A4713" s="14" t="s">
        <v>5234</v>
      </c>
      <c r="B4713" s="115" t="s">
        <v>416</v>
      </c>
      <c r="C4713" s="40" t="s">
        <v>65</v>
      </c>
      <c r="D4713" s="12" t="s">
        <v>153</v>
      </c>
      <c r="E4713" s="51" t="s">
        <v>154</v>
      </c>
      <c r="F4713" s="14" t="s">
        <v>5681</v>
      </c>
      <c r="G4713" s="14" t="s">
        <v>37</v>
      </c>
      <c r="H4713" s="14" t="s">
        <v>38</v>
      </c>
      <c r="I4713" s="14" t="s">
        <v>39</v>
      </c>
      <c r="J4713" s="15" t="s">
        <v>7586</v>
      </c>
      <c r="K4713" s="52" t="s">
        <v>5688</v>
      </c>
      <c r="L4713" s="109">
        <v>42449302.5</v>
      </c>
      <c r="M4713" s="19">
        <f t="shared" si="222"/>
        <v>42449302.5</v>
      </c>
      <c r="N4713" s="11">
        <f>M4713*(1+VOTOS!$P$3%)^Q4713</f>
        <v>42706112.62128932</v>
      </c>
      <c r="O4713" s="54">
        <f t="shared" si="220"/>
        <v>42706112.62128932</v>
      </c>
      <c r="P4713" s="103">
        <f t="shared" si="221"/>
        <v>2.8419791893776917E-4</v>
      </c>
      <c r="Q4713" s="6">
        <v>50</v>
      </c>
      <c r="R4713" s="6"/>
      <c r="S4713" s="6" t="s">
        <v>7</v>
      </c>
      <c r="T4713" s="75"/>
    </row>
    <row r="4714" spans="1:20" s="47" customFormat="1" ht="14" x14ac:dyDescent="0.15">
      <c r="A4714" s="14" t="s">
        <v>5234</v>
      </c>
      <c r="B4714" s="115" t="s">
        <v>416</v>
      </c>
      <c r="C4714" s="40" t="s">
        <v>65</v>
      </c>
      <c r="D4714" s="12" t="s">
        <v>153</v>
      </c>
      <c r="E4714" s="51" t="s">
        <v>154</v>
      </c>
      <c r="F4714" s="14" t="s">
        <v>5681</v>
      </c>
      <c r="G4714" s="14" t="s">
        <v>37</v>
      </c>
      <c r="H4714" s="14" t="s">
        <v>38</v>
      </c>
      <c r="I4714" s="14" t="s">
        <v>39</v>
      </c>
      <c r="J4714" s="15" t="s">
        <v>7586</v>
      </c>
      <c r="K4714" s="52" t="s">
        <v>5682</v>
      </c>
      <c r="L4714" s="109">
        <v>25871738.5</v>
      </c>
      <c r="M4714" s="19">
        <f t="shared" si="222"/>
        <v>25871738.5</v>
      </c>
      <c r="N4714" s="11">
        <f>M4714*(1+VOTOS!$P$3%)^Q4714</f>
        <v>26264813.358678769</v>
      </c>
      <c r="O4714" s="54">
        <f t="shared" si="220"/>
        <v>26264813.358678769</v>
      </c>
      <c r="P4714" s="103">
        <f t="shared" si="221"/>
        <v>1.7478540751340505E-4</v>
      </c>
      <c r="Q4714" s="6">
        <v>125</v>
      </c>
      <c r="R4714" s="6"/>
      <c r="S4714" s="6" t="s">
        <v>7</v>
      </c>
      <c r="T4714" s="75"/>
    </row>
    <row r="4715" spans="1:20" s="47" customFormat="1" ht="14" x14ac:dyDescent="0.15">
      <c r="A4715" s="14" t="s">
        <v>5234</v>
      </c>
      <c r="B4715" s="115" t="s">
        <v>416</v>
      </c>
      <c r="C4715" s="40" t="s">
        <v>65</v>
      </c>
      <c r="D4715" s="12" t="s">
        <v>153</v>
      </c>
      <c r="E4715" s="51" t="s">
        <v>154</v>
      </c>
      <c r="F4715" s="14" t="s">
        <v>5681</v>
      </c>
      <c r="G4715" s="14" t="s">
        <v>37</v>
      </c>
      <c r="H4715" s="14" t="s">
        <v>38</v>
      </c>
      <c r="I4715" s="14" t="s">
        <v>39</v>
      </c>
      <c r="J4715" s="15" t="s">
        <v>7586</v>
      </c>
      <c r="K4715" s="52" t="s">
        <v>5690</v>
      </c>
      <c r="L4715" s="109">
        <v>15391962.5</v>
      </c>
      <c r="M4715" s="19">
        <f t="shared" si="222"/>
        <v>15391962.5</v>
      </c>
      <c r="N4715" s="11">
        <f>M4715*(1+VOTOS!$P$3%)^Q4715</f>
        <v>15417979.066760229</v>
      </c>
      <c r="O4715" s="54">
        <f t="shared" si="220"/>
        <v>15417979.066760229</v>
      </c>
      <c r="P4715" s="103">
        <f t="shared" si="221"/>
        <v>1.0260258534547595E-4</v>
      </c>
      <c r="Q4715" s="6">
        <v>14</v>
      </c>
      <c r="R4715" s="6"/>
      <c r="S4715" s="6" t="s">
        <v>7</v>
      </c>
      <c r="T4715" s="75"/>
    </row>
    <row r="4716" spans="1:20" s="47" customFormat="1" ht="14" x14ac:dyDescent="0.15">
      <c r="A4716" s="14" t="s">
        <v>5234</v>
      </c>
      <c r="B4716" s="115" t="s">
        <v>416</v>
      </c>
      <c r="C4716" s="40" t="s">
        <v>65</v>
      </c>
      <c r="D4716" s="12" t="s">
        <v>153</v>
      </c>
      <c r="E4716" s="51" t="s">
        <v>154</v>
      </c>
      <c r="F4716" s="14" t="s">
        <v>5681</v>
      </c>
      <c r="G4716" s="14" t="s">
        <v>37</v>
      </c>
      <c r="H4716" s="14" t="s">
        <v>38</v>
      </c>
      <c r="I4716" s="14" t="s">
        <v>39</v>
      </c>
      <c r="J4716" s="15" t="s">
        <v>7586</v>
      </c>
      <c r="K4716" s="52" t="s">
        <v>5691</v>
      </c>
      <c r="L4716" s="109">
        <v>10111819</v>
      </c>
      <c r="M4716" s="19">
        <f t="shared" si="222"/>
        <v>0</v>
      </c>
      <c r="N4716" s="11">
        <f>M4716*(1+VOTOS!$P$3%)^Q4716</f>
        <v>0</v>
      </c>
      <c r="O4716" s="54">
        <f t="shared" si="220"/>
        <v>10111819</v>
      </c>
      <c r="P4716" s="103">
        <f t="shared" si="221"/>
        <v>6.7291489205758426E-5</v>
      </c>
      <c r="Q4716" s="6">
        <v>0</v>
      </c>
      <c r="R4716" s="6"/>
      <c r="S4716" s="6" t="s">
        <v>7</v>
      </c>
      <c r="T4716" s="75"/>
    </row>
    <row r="4717" spans="1:20" s="47" customFormat="1" ht="14" x14ac:dyDescent="0.15">
      <c r="A4717" s="14" t="s">
        <v>5234</v>
      </c>
      <c r="B4717" s="115" t="s">
        <v>416</v>
      </c>
      <c r="C4717" s="40" t="s">
        <v>65</v>
      </c>
      <c r="D4717" s="12" t="s">
        <v>153</v>
      </c>
      <c r="E4717" s="51" t="s">
        <v>154</v>
      </c>
      <c r="F4717" s="14" t="s">
        <v>5681</v>
      </c>
      <c r="G4717" s="14" t="s">
        <v>37</v>
      </c>
      <c r="H4717" s="14" t="s">
        <v>38</v>
      </c>
      <c r="I4717" s="14" t="s">
        <v>39</v>
      </c>
      <c r="J4717" s="15" t="s">
        <v>7586</v>
      </c>
      <c r="K4717" s="52" t="s">
        <v>5693</v>
      </c>
      <c r="L4717" s="109">
        <v>8598649.5</v>
      </c>
      <c r="M4717" s="19">
        <f t="shared" si="222"/>
        <v>0</v>
      </c>
      <c r="N4717" s="11">
        <f>M4717*(1+VOTOS!$P$3%)^Q4717</f>
        <v>0</v>
      </c>
      <c r="O4717" s="54">
        <f t="shared" si="220"/>
        <v>8598649.5</v>
      </c>
      <c r="P4717" s="103">
        <f t="shared" si="221"/>
        <v>5.7221745169029434E-5</v>
      </c>
      <c r="Q4717" s="6">
        <v>0</v>
      </c>
      <c r="R4717" s="6"/>
      <c r="S4717" s="6" t="s">
        <v>7</v>
      </c>
      <c r="T4717" s="75"/>
    </row>
    <row r="4718" spans="1:20" s="47" customFormat="1" ht="14" x14ac:dyDescent="0.15">
      <c r="A4718" s="14" t="s">
        <v>5234</v>
      </c>
      <c r="B4718" s="115" t="s">
        <v>416</v>
      </c>
      <c r="C4718" s="40" t="s">
        <v>65</v>
      </c>
      <c r="D4718" s="12" t="s">
        <v>153</v>
      </c>
      <c r="E4718" s="51" t="s">
        <v>154</v>
      </c>
      <c r="F4718" s="14" t="s">
        <v>5681</v>
      </c>
      <c r="G4718" s="14" t="s">
        <v>37</v>
      </c>
      <c r="H4718" s="14" t="s">
        <v>38</v>
      </c>
      <c r="I4718" s="14" t="s">
        <v>39</v>
      </c>
      <c r="J4718" s="15" t="s">
        <v>7586</v>
      </c>
      <c r="K4718" s="52" t="s">
        <v>5687</v>
      </c>
      <c r="L4718" s="109">
        <v>6686001.5</v>
      </c>
      <c r="M4718" s="19">
        <f t="shared" si="222"/>
        <v>6686001.5</v>
      </c>
      <c r="N4718" s="11">
        <f>M4718*(1+VOTOS!$P$3%)^Q4718</f>
        <v>6726450.5240129521</v>
      </c>
      <c r="O4718" s="54">
        <f t="shared" si="220"/>
        <v>6726450.5240129521</v>
      </c>
      <c r="P4718" s="103">
        <f t="shared" si="221"/>
        <v>4.4762754636894277E-5</v>
      </c>
      <c r="Q4718" s="6">
        <v>50</v>
      </c>
      <c r="R4718" s="6"/>
      <c r="S4718" s="6" t="s">
        <v>7</v>
      </c>
      <c r="T4718" s="75"/>
    </row>
    <row r="4719" spans="1:20" s="47" customFormat="1" ht="14" x14ac:dyDescent="0.15">
      <c r="A4719" s="14" t="s">
        <v>5234</v>
      </c>
      <c r="B4719" s="115" t="s">
        <v>416</v>
      </c>
      <c r="C4719" s="40" t="s">
        <v>65</v>
      </c>
      <c r="D4719" s="12" t="s">
        <v>153</v>
      </c>
      <c r="E4719" s="51" t="s">
        <v>154</v>
      </c>
      <c r="F4719" s="14" t="s">
        <v>5681</v>
      </c>
      <c r="G4719" s="14" t="s">
        <v>37</v>
      </c>
      <c r="H4719" s="14" t="s">
        <v>38</v>
      </c>
      <c r="I4719" s="14" t="s">
        <v>39</v>
      </c>
      <c r="J4719" s="15" t="s">
        <v>7586</v>
      </c>
      <c r="K4719" s="52" t="s">
        <v>5685</v>
      </c>
      <c r="L4719" s="109">
        <v>3307173</v>
      </c>
      <c r="M4719" s="19">
        <f t="shared" si="222"/>
        <v>3307173</v>
      </c>
      <c r="N4719" s="11">
        <f>M4719*(1+VOTOS!$P$3%)^Q4719</f>
        <v>3356204.7739102663</v>
      </c>
      <c r="O4719" s="54">
        <f t="shared" si="220"/>
        <v>3356204.7739102663</v>
      </c>
      <c r="P4719" s="103">
        <f t="shared" si="221"/>
        <v>2.233465782129779E-5</v>
      </c>
      <c r="Q4719" s="6">
        <v>122</v>
      </c>
      <c r="R4719" s="6"/>
      <c r="S4719" s="6" t="s">
        <v>7</v>
      </c>
      <c r="T4719" s="75"/>
    </row>
    <row r="4720" spans="1:20" s="47" customFormat="1" ht="14" x14ac:dyDescent="0.15">
      <c r="A4720" s="14" t="s">
        <v>5234</v>
      </c>
      <c r="B4720" s="115" t="s">
        <v>416</v>
      </c>
      <c r="C4720" s="40" t="s">
        <v>65</v>
      </c>
      <c r="D4720" s="12" t="s">
        <v>153</v>
      </c>
      <c r="E4720" s="51" t="s">
        <v>154</v>
      </c>
      <c r="F4720" s="14" t="s">
        <v>5681</v>
      </c>
      <c r="G4720" s="14" t="s">
        <v>37</v>
      </c>
      <c r="H4720" s="14" t="s">
        <v>38</v>
      </c>
      <c r="I4720" s="14" t="s">
        <v>39</v>
      </c>
      <c r="J4720" s="15" t="s">
        <v>7586</v>
      </c>
      <c r="K4720" s="52" t="s">
        <v>5684</v>
      </c>
      <c r="L4720" s="109">
        <v>2722899</v>
      </c>
      <c r="M4720" s="19">
        <f t="shared" si="222"/>
        <v>2722899</v>
      </c>
      <c r="N4720" s="11">
        <f>M4720*(1+VOTOS!$P$3%)^Q4720</f>
        <v>2763268.3934815293</v>
      </c>
      <c r="O4720" s="54">
        <f t="shared" si="220"/>
        <v>2763268.3934815293</v>
      </c>
      <c r="P4720" s="103">
        <f t="shared" si="221"/>
        <v>1.8388822552359349E-5</v>
      </c>
      <c r="Q4720" s="6">
        <v>122</v>
      </c>
      <c r="R4720" s="6"/>
      <c r="S4720" s="6" t="s">
        <v>7</v>
      </c>
      <c r="T4720" s="75"/>
    </row>
    <row r="4721" spans="1:20" s="47" customFormat="1" ht="14" x14ac:dyDescent="0.15">
      <c r="A4721" s="14" t="s">
        <v>5234</v>
      </c>
      <c r="B4721" s="115" t="s">
        <v>416</v>
      </c>
      <c r="C4721" s="40" t="s">
        <v>65</v>
      </c>
      <c r="D4721" s="12" t="s">
        <v>153</v>
      </c>
      <c r="E4721" s="51" t="s">
        <v>154</v>
      </c>
      <c r="F4721" s="14" t="s">
        <v>5681</v>
      </c>
      <c r="G4721" s="14" t="s">
        <v>37</v>
      </c>
      <c r="H4721" s="14" t="s">
        <v>38</v>
      </c>
      <c r="I4721" s="14" t="s">
        <v>39</v>
      </c>
      <c r="J4721" s="15" t="s">
        <v>7586</v>
      </c>
      <c r="K4721" s="52" t="s">
        <v>5689</v>
      </c>
      <c r="L4721" s="109">
        <v>739395</v>
      </c>
      <c r="M4721" s="19">
        <f t="shared" si="222"/>
        <v>739395</v>
      </c>
      <c r="N4721" s="11">
        <f>M4721*(1+VOTOS!$P$3%)^Q4721</f>
        <v>743868.19763689197</v>
      </c>
      <c r="O4721" s="54">
        <f t="shared" si="220"/>
        <v>743868.19763689197</v>
      </c>
      <c r="P4721" s="103">
        <f t="shared" si="221"/>
        <v>4.9502467154317028E-6</v>
      </c>
      <c r="Q4721" s="6">
        <v>50</v>
      </c>
      <c r="R4721" s="6"/>
      <c r="S4721" s="6" t="s">
        <v>7</v>
      </c>
      <c r="T4721" s="75"/>
    </row>
    <row r="4722" spans="1:20" s="47" customFormat="1" ht="14" x14ac:dyDescent="0.15">
      <c r="A4722" s="14" t="s">
        <v>5234</v>
      </c>
      <c r="B4722" s="115" t="s">
        <v>416</v>
      </c>
      <c r="C4722" s="40" t="s">
        <v>65</v>
      </c>
      <c r="D4722" s="12" t="s">
        <v>153</v>
      </c>
      <c r="E4722" s="51" t="s">
        <v>154</v>
      </c>
      <c r="F4722" s="14" t="s">
        <v>5681</v>
      </c>
      <c r="G4722" s="14" t="s">
        <v>37</v>
      </c>
      <c r="H4722" s="14" t="s">
        <v>38</v>
      </c>
      <c r="I4722" s="14" t="s">
        <v>39</v>
      </c>
      <c r="J4722" s="15" t="s">
        <v>7586</v>
      </c>
      <c r="K4722" s="52" t="s">
        <v>5692</v>
      </c>
      <c r="L4722" s="109">
        <v>739395</v>
      </c>
      <c r="M4722" s="19">
        <f t="shared" si="222"/>
        <v>0</v>
      </c>
      <c r="N4722" s="11">
        <f>M4722*(1+VOTOS!$P$3%)^Q4722</f>
        <v>0</v>
      </c>
      <c r="O4722" s="54">
        <f t="shared" si="220"/>
        <v>739395</v>
      </c>
      <c r="P4722" s="103">
        <f t="shared" si="221"/>
        <v>4.9204787646309483E-6</v>
      </c>
      <c r="Q4722" s="6">
        <v>0</v>
      </c>
      <c r="R4722" s="6"/>
      <c r="S4722" s="6" t="s">
        <v>7</v>
      </c>
      <c r="T4722" s="75"/>
    </row>
    <row r="4723" spans="1:20" s="47" customFormat="1" ht="14" x14ac:dyDescent="0.15">
      <c r="A4723" s="14" t="s">
        <v>5234</v>
      </c>
      <c r="B4723" s="115" t="s">
        <v>416</v>
      </c>
      <c r="C4723" s="40" t="s">
        <v>65</v>
      </c>
      <c r="D4723" s="12" t="s">
        <v>153</v>
      </c>
      <c r="E4723" s="51" t="s">
        <v>154</v>
      </c>
      <c r="F4723" s="14" t="s">
        <v>5681</v>
      </c>
      <c r="G4723" s="14" t="s">
        <v>37</v>
      </c>
      <c r="H4723" s="14" t="s">
        <v>38</v>
      </c>
      <c r="I4723" s="14" t="s">
        <v>39</v>
      </c>
      <c r="J4723" s="15" t="s">
        <v>7586</v>
      </c>
      <c r="K4723" s="52" t="s">
        <v>5683</v>
      </c>
      <c r="L4723" s="109">
        <v>443637</v>
      </c>
      <c r="M4723" s="19">
        <f t="shared" si="222"/>
        <v>443637</v>
      </c>
      <c r="N4723" s="11">
        <f>M4723*(1+VOTOS!$P$3%)^Q4723</f>
        <v>450214.31212798023</v>
      </c>
      <c r="O4723" s="54">
        <f t="shared" si="220"/>
        <v>450214.31212798023</v>
      </c>
      <c r="P4723" s="103">
        <f t="shared" si="221"/>
        <v>2.9960575367140112E-6</v>
      </c>
      <c r="Q4723" s="6">
        <v>122</v>
      </c>
      <c r="R4723" s="6"/>
      <c r="S4723" s="6" t="s">
        <v>7</v>
      </c>
      <c r="T4723" s="75"/>
    </row>
    <row r="4724" spans="1:20" s="47" customFormat="1" ht="14" x14ac:dyDescent="0.15">
      <c r="A4724" s="8" t="s">
        <v>415</v>
      </c>
      <c r="B4724" s="114" t="s">
        <v>416</v>
      </c>
      <c r="C4724" s="40" t="s">
        <v>65</v>
      </c>
      <c r="D4724" s="6" t="s">
        <v>1491</v>
      </c>
      <c r="E4724" s="7" t="s">
        <v>1492</v>
      </c>
      <c r="F4724" s="6" t="s">
        <v>4933</v>
      </c>
      <c r="G4724" s="6" t="s">
        <v>4936</v>
      </c>
      <c r="H4724" s="6" t="s">
        <v>38</v>
      </c>
      <c r="I4724" s="8" t="s">
        <v>39</v>
      </c>
      <c r="J4724" s="15" t="s">
        <v>7586</v>
      </c>
      <c r="K4724" s="7" t="s">
        <v>5064</v>
      </c>
      <c r="L4724" s="19">
        <v>933127</v>
      </c>
      <c r="M4724" s="19">
        <f t="shared" si="222"/>
        <v>0</v>
      </c>
      <c r="N4724" s="11">
        <f>M4724*(1+VOTOS!$P$3%)^Q4724</f>
        <v>0</v>
      </c>
      <c r="O4724" s="54">
        <f t="shared" si="220"/>
        <v>933127</v>
      </c>
      <c r="P4724" s="103">
        <f t="shared" si="221"/>
        <v>6.2097141422430263E-6</v>
      </c>
      <c r="Q4724" s="6">
        <v>0</v>
      </c>
      <c r="R4724" s="6"/>
      <c r="S4724" s="6" t="s">
        <v>11</v>
      </c>
      <c r="T4724" s="75"/>
    </row>
    <row r="4725" spans="1:20" s="47" customFormat="1" ht="14" x14ac:dyDescent="0.15">
      <c r="A4725" s="8" t="s">
        <v>415</v>
      </c>
      <c r="B4725" s="114" t="s">
        <v>416</v>
      </c>
      <c r="C4725" s="40" t="s">
        <v>65</v>
      </c>
      <c r="D4725" s="6" t="s">
        <v>1491</v>
      </c>
      <c r="E4725" s="7" t="s">
        <v>1492</v>
      </c>
      <c r="F4725" s="6" t="s">
        <v>4933</v>
      </c>
      <c r="G4725" s="6" t="s">
        <v>4936</v>
      </c>
      <c r="H4725" s="6" t="s">
        <v>38</v>
      </c>
      <c r="I4725" s="8" t="s">
        <v>39</v>
      </c>
      <c r="J4725" s="15" t="s">
        <v>7586</v>
      </c>
      <c r="K4725" s="7" t="s">
        <v>4934</v>
      </c>
      <c r="L4725" s="19">
        <v>526229</v>
      </c>
      <c r="M4725" s="19">
        <f t="shared" si="222"/>
        <v>0</v>
      </c>
      <c r="N4725" s="11">
        <f>M4725*(1+VOTOS!$P$3%)^Q4725</f>
        <v>0</v>
      </c>
      <c r="O4725" s="54">
        <f t="shared" si="220"/>
        <v>526229</v>
      </c>
      <c r="P4725" s="103">
        <f t="shared" si="221"/>
        <v>3.5019152412891339E-6</v>
      </c>
      <c r="Q4725" s="6">
        <v>0</v>
      </c>
      <c r="R4725" s="6"/>
      <c r="S4725" s="6" t="s">
        <v>11</v>
      </c>
      <c r="T4725" s="75"/>
    </row>
    <row r="4726" spans="1:20" s="47" customFormat="1" ht="14" x14ac:dyDescent="0.15">
      <c r="A4726" s="8" t="s">
        <v>5234</v>
      </c>
      <c r="B4726" s="114" t="s">
        <v>416</v>
      </c>
      <c r="C4726" s="40" t="s">
        <v>65</v>
      </c>
      <c r="D4726" s="6" t="s">
        <v>147</v>
      </c>
      <c r="E4726" s="17" t="s">
        <v>148</v>
      </c>
      <c r="F4726" s="6" t="s">
        <v>3309</v>
      </c>
      <c r="G4726" s="6" t="s">
        <v>5224</v>
      </c>
      <c r="H4726" s="6" t="s">
        <v>38</v>
      </c>
      <c r="I4726" s="8" t="s">
        <v>39</v>
      </c>
      <c r="J4726" s="15" t="s">
        <v>7586</v>
      </c>
      <c r="K4726" s="7" t="s">
        <v>6354</v>
      </c>
      <c r="L4726" s="19">
        <v>2360271.6</v>
      </c>
      <c r="M4726" s="19">
        <f t="shared" si="222"/>
        <v>0</v>
      </c>
      <c r="N4726" s="11">
        <f>M4726*(1+VOTOS!$P$3%)^Q4726</f>
        <v>0</v>
      </c>
      <c r="O4726" s="54">
        <f t="shared" si="220"/>
        <v>2360271.6</v>
      </c>
      <c r="P4726" s="103">
        <f t="shared" si="221"/>
        <v>1.5706985152133178E-5</v>
      </c>
      <c r="Q4726" s="6">
        <v>0</v>
      </c>
      <c r="R4726" s="6"/>
      <c r="S4726" s="6" t="s">
        <v>95</v>
      </c>
      <c r="T4726" s="75"/>
    </row>
    <row r="4727" spans="1:20" s="47" customFormat="1" ht="14" x14ac:dyDescent="0.15">
      <c r="A4727" s="8" t="s">
        <v>5234</v>
      </c>
      <c r="B4727" s="114" t="s">
        <v>416</v>
      </c>
      <c r="C4727" s="40" t="s">
        <v>65</v>
      </c>
      <c r="D4727" s="6" t="s">
        <v>147</v>
      </c>
      <c r="E4727" s="7" t="s">
        <v>148</v>
      </c>
      <c r="F4727" s="6" t="s">
        <v>3309</v>
      </c>
      <c r="G4727" s="6" t="s">
        <v>5224</v>
      </c>
      <c r="H4727" s="6" t="s">
        <v>38</v>
      </c>
      <c r="I4727" s="8" t="s">
        <v>39</v>
      </c>
      <c r="J4727" s="15" t="s">
        <v>7586</v>
      </c>
      <c r="K4727" s="7" t="s">
        <v>6356</v>
      </c>
      <c r="L4727" s="19">
        <v>786757.2</v>
      </c>
      <c r="M4727" s="19">
        <f t="shared" si="222"/>
        <v>0</v>
      </c>
      <c r="N4727" s="11">
        <f>M4727*(1+VOTOS!$P$3%)^Q4727</f>
        <v>0</v>
      </c>
      <c r="O4727" s="54">
        <f t="shared" si="220"/>
        <v>786757.2</v>
      </c>
      <c r="P4727" s="103">
        <f t="shared" si="221"/>
        <v>5.2356617173777255E-6</v>
      </c>
      <c r="Q4727" s="6">
        <v>0</v>
      </c>
      <c r="R4727" s="6"/>
      <c r="S4727" s="6" t="s">
        <v>95</v>
      </c>
      <c r="T4727" s="75"/>
    </row>
    <row r="4728" spans="1:20" s="47" customFormat="1" ht="14" x14ac:dyDescent="0.15">
      <c r="A4728" s="14" t="s">
        <v>5234</v>
      </c>
      <c r="B4728" s="115" t="s">
        <v>416</v>
      </c>
      <c r="C4728" s="40" t="s">
        <v>65</v>
      </c>
      <c r="D4728" s="12" t="s">
        <v>147</v>
      </c>
      <c r="E4728" s="51" t="s">
        <v>148</v>
      </c>
      <c r="F4728" s="14" t="s">
        <v>3309</v>
      </c>
      <c r="G4728" s="14" t="s">
        <v>37</v>
      </c>
      <c r="H4728" s="14" t="s">
        <v>38</v>
      </c>
      <c r="I4728" s="14" t="s">
        <v>39</v>
      </c>
      <c r="J4728" s="15" t="s">
        <v>7586</v>
      </c>
      <c r="K4728" s="52" t="s">
        <v>5504</v>
      </c>
      <c r="L4728" s="109">
        <v>23923069</v>
      </c>
      <c r="M4728" s="19">
        <f t="shared" si="222"/>
        <v>23923069</v>
      </c>
      <c r="N4728" s="11">
        <f>M4728*(1+VOTOS!$P$3%)^Q4728</f>
        <v>24230936.28499015</v>
      </c>
      <c r="O4728" s="54">
        <f t="shared" si="220"/>
        <v>24230936.28499015</v>
      </c>
      <c r="P4728" s="103">
        <f t="shared" si="221"/>
        <v>1.6125049187162418E-4</v>
      </c>
      <c r="Q4728" s="6">
        <v>106</v>
      </c>
      <c r="R4728" s="6"/>
      <c r="S4728" s="6" t="s">
        <v>7</v>
      </c>
      <c r="T4728" s="75"/>
    </row>
    <row r="4729" spans="1:20" s="47" customFormat="1" ht="14" x14ac:dyDescent="0.15">
      <c r="A4729" s="14" t="s">
        <v>5234</v>
      </c>
      <c r="B4729" s="115" t="s">
        <v>416</v>
      </c>
      <c r="C4729" s="40" t="s">
        <v>65</v>
      </c>
      <c r="D4729" s="12" t="s">
        <v>147</v>
      </c>
      <c r="E4729" s="51" t="s">
        <v>148</v>
      </c>
      <c r="F4729" s="14" t="s">
        <v>3309</v>
      </c>
      <c r="G4729" s="14" t="s">
        <v>37</v>
      </c>
      <c r="H4729" s="14" t="s">
        <v>38</v>
      </c>
      <c r="I4729" s="14" t="s">
        <v>39</v>
      </c>
      <c r="J4729" s="15" t="s">
        <v>7586</v>
      </c>
      <c r="K4729" s="52" t="s">
        <v>5499</v>
      </c>
      <c r="L4729" s="109">
        <v>23222510.5</v>
      </c>
      <c r="M4729" s="19">
        <f t="shared" si="222"/>
        <v>23222510.5</v>
      </c>
      <c r="N4729" s="11">
        <f>M4729*(1+VOTOS!$P$3%)^Q4729</f>
        <v>23763783.702549439</v>
      </c>
      <c r="O4729" s="54">
        <f t="shared" si="220"/>
        <v>23763783.702549439</v>
      </c>
      <c r="P4729" s="103">
        <f t="shared" si="221"/>
        <v>1.5814171461218634E-4</v>
      </c>
      <c r="Q4729" s="6">
        <v>191</v>
      </c>
      <c r="R4729" s="6"/>
      <c r="S4729" s="6" t="s">
        <v>7</v>
      </c>
      <c r="T4729" s="75"/>
    </row>
    <row r="4730" spans="1:20" s="47" customFormat="1" ht="14" x14ac:dyDescent="0.15">
      <c r="A4730" s="14" t="s">
        <v>5234</v>
      </c>
      <c r="B4730" s="115" t="s">
        <v>416</v>
      </c>
      <c r="C4730" s="40" t="s">
        <v>65</v>
      </c>
      <c r="D4730" s="12" t="s">
        <v>147</v>
      </c>
      <c r="E4730" s="51" t="s">
        <v>148</v>
      </c>
      <c r="F4730" s="14" t="s">
        <v>3309</v>
      </c>
      <c r="G4730" s="14" t="s">
        <v>37</v>
      </c>
      <c r="H4730" s="14" t="s">
        <v>38</v>
      </c>
      <c r="I4730" s="14" t="s">
        <v>39</v>
      </c>
      <c r="J4730" s="15" t="s">
        <v>7586</v>
      </c>
      <c r="K4730" s="52" t="s">
        <v>5501</v>
      </c>
      <c r="L4730" s="109">
        <v>22937681.5</v>
      </c>
      <c r="M4730" s="19">
        <f t="shared" si="222"/>
        <v>22937681.5</v>
      </c>
      <c r="N4730" s="11">
        <f>M4730*(1+VOTOS!$P$3%)^Q4730</f>
        <v>23412929.549590133</v>
      </c>
      <c r="O4730" s="54">
        <f t="shared" si="220"/>
        <v>23412929.549590133</v>
      </c>
      <c r="P4730" s="103">
        <f t="shared" si="221"/>
        <v>1.5580687273589715E-4</v>
      </c>
      <c r="Q4730" s="6">
        <v>170</v>
      </c>
      <c r="R4730" s="6"/>
      <c r="S4730" s="6" t="s">
        <v>7</v>
      </c>
      <c r="T4730" s="75"/>
    </row>
    <row r="4731" spans="1:20" s="47" customFormat="1" ht="14" x14ac:dyDescent="0.15">
      <c r="A4731" s="14" t="s">
        <v>5234</v>
      </c>
      <c r="B4731" s="115" t="s">
        <v>416</v>
      </c>
      <c r="C4731" s="40" t="s">
        <v>65</v>
      </c>
      <c r="D4731" s="12" t="s">
        <v>147</v>
      </c>
      <c r="E4731" s="51" t="s">
        <v>148</v>
      </c>
      <c r="F4731" s="14" t="s">
        <v>3309</v>
      </c>
      <c r="G4731" s="14" t="s">
        <v>37</v>
      </c>
      <c r="H4731" s="14" t="s">
        <v>38</v>
      </c>
      <c r="I4731" s="14" t="s">
        <v>39</v>
      </c>
      <c r="J4731" s="15" t="s">
        <v>7586</v>
      </c>
      <c r="K4731" s="52" t="s">
        <v>5497</v>
      </c>
      <c r="L4731" s="109">
        <v>21683551</v>
      </c>
      <c r="M4731" s="19">
        <f t="shared" si="222"/>
        <v>21683551</v>
      </c>
      <c r="N4731" s="11">
        <f>M4731*(1+VOTOS!$P$3%)^Q4731</f>
        <v>22352834.22200381</v>
      </c>
      <c r="O4731" s="54">
        <f t="shared" si="220"/>
        <v>22352834.22200381</v>
      </c>
      <c r="P4731" s="103">
        <f t="shared" si="221"/>
        <v>1.4875221785200831E-4</v>
      </c>
      <c r="Q4731" s="6">
        <v>252</v>
      </c>
      <c r="R4731" s="6"/>
      <c r="S4731" s="6" t="s">
        <v>7</v>
      </c>
      <c r="T4731" s="75"/>
    </row>
    <row r="4732" spans="1:20" s="47" customFormat="1" ht="14" x14ac:dyDescent="0.15">
      <c r="A4732" s="14" t="s">
        <v>5234</v>
      </c>
      <c r="B4732" s="115" t="s">
        <v>416</v>
      </c>
      <c r="C4732" s="40" t="s">
        <v>65</v>
      </c>
      <c r="D4732" s="12" t="s">
        <v>147</v>
      </c>
      <c r="E4732" s="51" t="s">
        <v>148</v>
      </c>
      <c r="F4732" s="14" t="s">
        <v>3309</v>
      </c>
      <c r="G4732" s="14" t="s">
        <v>37</v>
      </c>
      <c r="H4732" s="14" t="s">
        <v>38</v>
      </c>
      <c r="I4732" s="14" t="s">
        <v>39</v>
      </c>
      <c r="J4732" s="15" t="s">
        <v>7586</v>
      </c>
      <c r="K4732" s="52" t="s">
        <v>5505</v>
      </c>
      <c r="L4732" s="109">
        <v>15037089.5</v>
      </c>
      <c r="M4732" s="19">
        <f t="shared" si="222"/>
        <v>15037089.5</v>
      </c>
      <c r="N4732" s="11">
        <f>M4732*(1+VOTOS!$P$3%)^Q4732</f>
        <v>15230602.628207712</v>
      </c>
      <c r="O4732" s="54">
        <f t="shared" si="220"/>
        <v>15230602.628207712</v>
      </c>
      <c r="P4732" s="103">
        <f t="shared" si="221"/>
        <v>1.0135564455349083E-4</v>
      </c>
      <c r="Q4732" s="6">
        <v>106</v>
      </c>
      <c r="R4732" s="6"/>
      <c r="S4732" s="6" t="s">
        <v>7</v>
      </c>
      <c r="T4732" s="75"/>
    </row>
    <row r="4733" spans="1:20" s="47" customFormat="1" ht="14" x14ac:dyDescent="0.15">
      <c r="A4733" s="14" t="s">
        <v>5234</v>
      </c>
      <c r="B4733" s="115" t="s">
        <v>416</v>
      </c>
      <c r="C4733" s="40" t="s">
        <v>65</v>
      </c>
      <c r="D4733" s="12" t="s">
        <v>147</v>
      </c>
      <c r="E4733" s="51" t="s">
        <v>148</v>
      </c>
      <c r="F4733" s="14" t="s">
        <v>3309</v>
      </c>
      <c r="G4733" s="14" t="s">
        <v>37</v>
      </c>
      <c r="H4733" s="14" t="s">
        <v>38</v>
      </c>
      <c r="I4733" s="14" t="s">
        <v>39</v>
      </c>
      <c r="J4733" s="15" t="s">
        <v>7586</v>
      </c>
      <c r="K4733" s="52" t="s">
        <v>5513</v>
      </c>
      <c r="L4733" s="109">
        <v>8851953</v>
      </c>
      <c r="M4733" s="19">
        <f t="shared" si="222"/>
        <v>0</v>
      </c>
      <c r="N4733" s="11">
        <f>M4733*(1+VOTOS!$P$3%)^Q4733</f>
        <v>0</v>
      </c>
      <c r="O4733" s="54">
        <f t="shared" si="220"/>
        <v>8851953</v>
      </c>
      <c r="P4733" s="103">
        <f t="shared" si="221"/>
        <v>5.8907413171594638E-5</v>
      </c>
      <c r="Q4733" s="6">
        <v>0</v>
      </c>
      <c r="R4733" s="6"/>
      <c r="S4733" s="6" t="s">
        <v>7</v>
      </c>
      <c r="T4733" s="75"/>
    </row>
    <row r="4734" spans="1:20" s="47" customFormat="1" ht="14" x14ac:dyDescent="0.15">
      <c r="A4734" s="14" t="s">
        <v>5234</v>
      </c>
      <c r="B4734" s="115" t="s">
        <v>416</v>
      </c>
      <c r="C4734" s="40" t="s">
        <v>65</v>
      </c>
      <c r="D4734" s="12" t="s">
        <v>147</v>
      </c>
      <c r="E4734" s="51" t="s">
        <v>148</v>
      </c>
      <c r="F4734" s="14" t="s">
        <v>3309</v>
      </c>
      <c r="G4734" s="14" t="s">
        <v>37</v>
      </c>
      <c r="H4734" s="14" t="s">
        <v>38</v>
      </c>
      <c r="I4734" s="14" t="s">
        <v>39</v>
      </c>
      <c r="J4734" s="15" t="s">
        <v>7586</v>
      </c>
      <c r="K4734" s="52" t="s">
        <v>5507</v>
      </c>
      <c r="L4734" s="109">
        <v>6645665.5</v>
      </c>
      <c r="M4734" s="19">
        <f t="shared" si="222"/>
        <v>6645665.5</v>
      </c>
      <c r="N4734" s="11">
        <f>M4734*(1+VOTOS!$P$3%)^Q4734</f>
        <v>6713348.7431978434</v>
      </c>
      <c r="O4734" s="54">
        <f t="shared" si="220"/>
        <v>6713348.7431978434</v>
      </c>
      <c r="P4734" s="103">
        <f t="shared" si="221"/>
        <v>4.467556574018874E-5</v>
      </c>
      <c r="Q4734" s="6">
        <v>84</v>
      </c>
      <c r="R4734" s="6"/>
      <c r="S4734" s="6" t="s">
        <v>7</v>
      </c>
      <c r="T4734" s="75"/>
    </row>
    <row r="4735" spans="1:20" s="47" customFormat="1" ht="14" x14ac:dyDescent="0.15">
      <c r="A4735" s="14" t="s">
        <v>5234</v>
      </c>
      <c r="B4735" s="115" t="s">
        <v>416</v>
      </c>
      <c r="C4735" s="40" t="s">
        <v>65</v>
      </c>
      <c r="D4735" s="12" t="s">
        <v>147</v>
      </c>
      <c r="E4735" s="51" t="s">
        <v>148</v>
      </c>
      <c r="F4735" s="14" t="s">
        <v>3309</v>
      </c>
      <c r="G4735" s="14" t="s">
        <v>37</v>
      </c>
      <c r="H4735" s="14" t="s">
        <v>38</v>
      </c>
      <c r="I4735" s="14" t="s">
        <v>39</v>
      </c>
      <c r="J4735" s="15" t="s">
        <v>7586</v>
      </c>
      <c r="K4735" s="52" t="s">
        <v>5508</v>
      </c>
      <c r="L4735" s="109">
        <v>4425976.5</v>
      </c>
      <c r="M4735" s="19">
        <f t="shared" si="222"/>
        <v>4425976.5</v>
      </c>
      <c r="N4735" s="11">
        <f>M4735*(1+VOTOS!$P$3%)^Q4735</f>
        <v>4437738.1803309042</v>
      </c>
      <c r="O4735" s="54">
        <f t="shared" si="220"/>
        <v>4437738.1803309042</v>
      </c>
      <c r="P4735" s="103">
        <f t="shared" si="221"/>
        <v>2.953197746713218E-5</v>
      </c>
      <c r="Q4735" s="6">
        <v>22</v>
      </c>
      <c r="R4735" s="6"/>
      <c r="S4735" s="6" t="s">
        <v>7</v>
      </c>
      <c r="T4735" s="75"/>
    </row>
    <row r="4736" spans="1:20" s="47" customFormat="1" ht="14" x14ac:dyDescent="0.15">
      <c r="A4736" s="14" t="s">
        <v>5234</v>
      </c>
      <c r="B4736" s="115" t="s">
        <v>416</v>
      </c>
      <c r="C4736" s="40" t="s">
        <v>65</v>
      </c>
      <c r="D4736" s="12" t="s">
        <v>147</v>
      </c>
      <c r="E4736" s="51" t="s">
        <v>148</v>
      </c>
      <c r="F4736" s="14" t="s">
        <v>3309</v>
      </c>
      <c r="G4736" s="14" t="s">
        <v>37</v>
      </c>
      <c r="H4736" s="14" t="s">
        <v>38</v>
      </c>
      <c r="I4736" s="14" t="s">
        <v>39</v>
      </c>
      <c r="J4736" s="15" t="s">
        <v>7586</v>
      </c>
      <c r="K4736" s="52" t="s">
        <v>5509</v>
      </c>
      <c r="L4736" s="109">
        <v>4425976</v>
      </c>
      <c r="M4736" s="19">
        <f t="shared" si="222"/>
        <v>4425976</v>
      </c>
      <c r="N4736" s="11">
        <f>M4736*(1+VOTOS!$P$3%)^Q4736</f>
        <v>4433457.0928160185</v>
      </c>
      <c r="O4736" s="54">
        <f t="shared" si="220"/>
        <v>4433457.0928160185</v>
      </c>
      <c r="P4736" s="103">
        <f t="shared" si="221"/>
        <v>2.9503487958538639E-5</v>
      </c>
      <c r="Q4736" s="6">
        <v>14</v>
      </c>
      <c r="R4736" s="6"/>
      <c r="S4736" s="6" t="s">
        <v>7</v>
      </c>
      <c r="T4736" s="75"/>
    </row>
    <row r="4737" spans="1:20" s="47" customFormat="1" ht="14" x14ac:dyDescent="0.15">
      <c r="A4737" s="14" t="s">
        <v>5234</v>
      </c>
      <c r="B4737" s="115" t="s">
        <v>416</v>
      </c>
      <c r="C4737" s="40" t="s">
        <v>65</v>
      </c>
      <c r="D4737" s="12" t="s">
        <v>147</v>
      </c>
      <c r="E4737" s="51" t="s">
        <v>148</v>
      </c>
      <c r="F4737" s="14" t="s">
        <v>3309</v>
      </c>
      <c r="G4737" s="14" t="s">
        <v>37</v>
      </c>
      <c r="H4737" s="14" t="s">
        <v>38</v>
      </c>
      <c r="I4737" s="14" t="s">
        <v>39</v>
      </c>
      <c r="J4737" s="15" t="s">
        <v>7586</v>
      </c>
      <c r="K4737" s="52" t="s">
        <v>5514</v>
      </c>
      <c r="L4737" s="109">
        <v>4376289</v>
      </c>
      <c r="M4737" s="19">
        <f t="shared" si="222"/>
        <v>0</v>
      </c>
      <c r="N4737" s="11">
        <f>M4737*(1+VOTOS!$P$3%)^Q4737</f>
        <v>0</v>
      </c>
      <c r="O4737" s="54">
        <f t="shared" si="220"/>
        <v>4376289</v>
      </c>
      <c r="P4737" s="103">
        <f t="shared" si="221"/>
        <v>2.9123049374675252E-5</v>
      </c>
      <c r="Q4737" s="6">
        <v>0</v>
      </c>
      <c r="R4737" s="6"/>
      <c r="S4737" s="6" t="s">
        <v>7</v>
      </c>
      <c r="T4737" s="75"/>
    </row>
    <row r="4738" spans="1:20" s="47" customFormat="1" ht="14" x14ac:dyDescent="0.15">
      <c r="A4738" s="14" t="s">
        <v>5234</v>
      </c>
      <c r="B4738" s="115" t="s">
        <v>416</v>
      </c>
      <c r="C4738" s="40" t="s">
        <v>65</v>
      </c>
      <c r="D4738" s="12" t="s">
        <v>147</v>
      </c>
      <c r="E4738" s="51" t="s">
        <v>148</v>
      </c>
      <c r="F4738" s="14" t="s">
        <v>3309</v>
      </c>
      <c r="G4738" s="14" t="s">
        <v>37</v>
      </c>
      <c r="H4738" s="14" t="s">
        <v>38</v>
      </c>
      <c r="I4738" s="14" t="s">
        <v>39</v>
      </c>
      <c r="J4738" s="15" t="s">
        <v>7586</v>
      </c>
      <c r="K4738" s="52" t="s">
        <v>5512</v>
      </c>
      <c r="L4738" s="109">
        <v>2603565</v>
      </c>
      <c r="M4738" s="19">
        <f t="shared" si="222"/>
        <v>0</v>
      </c>
      <c r="N4738" s="11">
        <f>M4738*(1+VOTOS!$P$3%)^Q4738</f>
        <v>0</v>
      </c>
      <c r="O4738" s="54">
        <f t="shared" si="220"/>
        <v>2603565</v>
      </c>
      <c r="P4738" s="103">
        <f t="shared" si="221"/>
        <v>1.7326038578616809E-5</v>
      </c>
      <c r="Q4738" s="6">
        <v>0</v>
      </c>
      <c r="R4738" s="6"/>
      <c r="S4738" s="6" t="s">
        <v>7</v>
      </c>
      <c r="T4738" s="75"/>
    </row>
    <row r="4739" spans="1:20" s="47" customFormat="1" ht="14" x14ac:dyDescent="0.15">
      <c r="A4739" s="14" t="s">
        <v>5234</v>
      </c>
      <c r="B4739" s="115" t="s">
        <v>416</v>
      </c>
      <c r="C4739" s="40" t="s">
        <v>65</v>
      </c>
      <c r="D4739" s="12" t="s">
        <v>147</v>
      </c>
      <c r="E4739" s="51" t="s">
        <v>148</v>
      </c>
      <c r="F4739" s="14" t="s">
        <v>3309</v>
      </c>
      <c r="G4739" s="14" t="s">
        <v>37</v>
      </c>
      <c r="H4739" s="14" t="s">
        <v>38</v>
      </c>
      <c r="I4739" s="14" t="s">
        <v>39</v>
      </c>
      <c r="J4739" s="15" t="s">
        <v>7586</v>
      </c>
      <c r="K4739" s="52" t="s">
        <v>5502</v>
      </c>
      <c r="L4739" s="109">
        <v>2408554.5</v>
      </c>
      <c r="M4739" s="19">
        <f t="shared" si="222"/>
        <v>2408554.5</v>
      </c>
      <c r="N4739" s="11">
        <f>M4739*(1+VOTOS!$P$3%)^Q4739</f>
        <v>2451350.2423827532</v>
      </c>
      <c r="O4739" s="54">
        <f t="shared" si="220"/>
        <v>2451350.2423827532</v>
      </c>
      <c r="P4739" s="103">
        <f t="shared" si="221"/>
        <v>1.631308950198103E-5</v>
      </c>
      <c r="Q4739" s="6">
        <v>146</v>
      </c>
      <c r="R4739" s="6"/>
      <c r="S4739" s="6" t="s">
        <v>7</v>
      </c>
      <c r="T4739" s="75"/>
    </row>
    <row r="4740" spans="1:20" s="47" customFormat="1" ht="14" x14ac:dyDescent="0.15">
      <c r="A4740" s="14" t="s">
        <v>5234</v>
      </c>
      <c r="B4740" s="115" t="s">
        <v>416</v>
      </c>
      <c r="C4740" s="40" t="s">
        <v>65</v>
      </c>
      <c r="D4740" s="12" t="s">
        <v>147</v>
      </c>
      <c r="E4740" s="51" t="s">
        <v>148</v>
      </c>
      <c r="F4740" s="14" t="s">
        <v>3309</v>
      </c>
      <c r="G4740" s="14" t="s">
        <v>37</v>
      </c>
      <c r="H4740" s="14" t="s">
        <v>38</v>
      </c>
      <c r="I4740" s="14" t="s">
        <v>39</v>
      </c>
      <c r="J4740" s="15" t="s">
        <v>7586</v>
      </c>
      <c r="K4740" s="52" t="s">
        <v>3908</v>
      </c>
      <c r="L4740" s="109">
        <v>2405350.5</v>
      </c>
      <c r="M4740" s="19">
        <f t="shared" si="222"/>
        <v>0</v>
      </c>
      <c r="N4740" s="11">
        <f>M4740*(1+VOTOS!$P$3%)^Q4740</f>
        <v>0</v>
      </c>
      <c r="O4740" s="54">
        <f t="shared" si="220"/>
        <v>2405350.5</v>
      </c>
      <c r="P4740" s="103">
        <f t="shared" si="221"/>
        <v>1.6006973345430296E-5</v>
      </c>
      <c r="Q4740" s="6">
        <v>0</v>
      </c>
      <c r="R4740" s="6"/>
      <c r="S4740" s="6" t="s">
        <v>7</v>
      </c>
      <c r="T4740" s="75"/>
    </row>
    <row r="4741" spans="1:20" s="47" customFormat="1" ht="14" x14ac:dyDescent="0.15">
      <c r="A4741" s="14" t="s">
        <v>5234</v>
      </c>
      <c r="B4741" s="115" t="s">
        <v>416</v>
      </c>
      <c r="C4741" s="40" t="s">
        <v>65</v>
      </c>
      <c r="D4741" s="12" t="s">
        <v>147</v>
      </c>
      <c r="E4741" s="51" t="s">
        <v>148</v>
      </c>
      <c r="F4741" s="14" t="s">
        <v>3309</v>
      </c>
      <c r="G4741" s="14" t="s">
        <v>37</v>
      </c>
      <c r="H4741" s="14" t="s">
        <v>38</v>
      </c>
      <c r="I4741" s="14" t="s">
        <v>39</v>
      </c>
      <c r="J4741" s="15" t="s">
        <v>7586</v>
      </c>
      <c r="K4741" s="52" t="s">
        <v>5500</v>
      </c>
      <c r="L4741" s="109">
        <v>2355447.5</v>
      </c>
      <c r="M4741" s="19">
        <f t="shared" si="222"/>
        <v>2355447.5</v>
      </c>
      <c r="N4741" s="11">
        <f>M4741*(1+VOTOS!$P$3%)^Q4741</f>
        <v>2408604.6129327896</v>
      </c>
      <c r="O4741" s="54">
        <f t="shared" si="220"/>
        <v>2408604.6129327896</v>
      </c>
      <c r="P4741" s="103">
        <f t="shared" si="221"/>
        <v>1.6028628608968057E-5</v>
      </c>
      <c r="Q4741" s="6">
        <v>185</v>
      </c>
      <c r="R4741" s="6"/>
      <c r="S4741" s="6" t="s">
        <v>7</v>
      </c>
      <c r="T4741" s="75"/>
    </row>
    <row r="4742" spans="1:20" s="47" customFormat="1" ht="14" x14ac:dyDescent="0.15">
      <c r="A4742" s="14" t="s">
        <v>5234</v>
      </c>
      <c r="B4742" s="115" t="s">
        <v>416</v>
      </c>
      <c r="C4742" s="40" t="s">
        <v>65</v>
      </c>
      <c r="D4742" s="12" t="s">
        <v>147</v>
      </c>
      <c r="E4742" s="51" t="s">
        <v>148</v>
      </c>
      <c r="F4742" s="14" t="s">
        <v>3309</v>
      </c>
      <c r="G4742" s="14" t="s">
        <v>37</v>
      </c>
      <c r="H4742" s="14" t="s">
        <v>38</v>
      </c>
      <c r="I4742" s="14" t="s">
        <v>39</v>
      </c>
      <c r="J4742" s="15" t="s">
        <v>7586</v>
      </c>
      <c r="K4742" s="52" t="s">
        <v>5511</v>
      </c>
      <c r="L4742" s="109">
        <v>1783638.5</v>
      </c>
      <c r="M4742" s="19">
        <f t="shared" si="222"/>
        <v>1783638.5</v>
      </c>
      <c r="N4742" s="11">
        <f>M4742*(1+VOTOS!$P$3%)^Q4742</f>
        <v>1786653.3299874929</v>
      </c>
      <c r="O4742" s="54">
        <f t="shared" si="220"/>
        <v>1786653.3299874929</v>
      </c>
      <c r="P4742" s="103">
        <f t="shared" si="221"/>
        <v>1.1889706814301731E-5</v>
      </c>
      <c r="Q4742" s="6">
        <v>14</v>
      </c>
      <c r="R4742" s="6"/>
      <c r="S4742" s="6" t="s">
        <v>7</v>
      </c>
      <c r="T4742" s="75"/>
    </row>
    <row r="4743" spans="1:20" s="47" customFormat="1" ht="14" x14ac:dyDescent="0.15">
      <c r="A4743" s="14" t="s">
        <v>5234</v>
      </c>
      <c r="B4743" s="115" t="s">
        <v>416</v>
      </c>
      <c r="C4743" s="40" t="s">
        <v>65</v>
      </c>
      <c r="D4743" s="12" t="s">
        <v>147</v>
      </c>
      <c r="E4743" s="51" t="s">
        <v>148</v>
      </c>
      <c r="F4743" s="14" t="s">
        <v>3309</v>
      </c>
      <c r="G4743" s="14" t="s">
        <v>37</v>
      </c>
      <c r="H4743" s="14" t="s">
        <v>38</v>
      </c>
      <c r="I4743" s="14" t="s">
        <v>39</v>
      </c>
      <c r="J4743" s="15" t="s">
        <v>7586</v>
      </c>
      <c r="K4743" s="52" t="s">
        <v>5510</v>
      </c>
      <c r="L4743" s="109">
        <v>1654740.5</v>
      </c>
      <c r="M4743" s="19">
        <f t="shared" si="222"/>
        <v>1654740.5</v>
      </c>
      <c r="N4743" s="11">
        <f>M4743*(1+VOTOS!$P$3%)^Q4743</f>
        <v>1657537.4576127219</v>
      </c>
      <c r="O4743" s="54">
        <f t="shared" ref="O4743:O4806" si="223">+IF(N4743&gt;0,N4743,L4743)</f>
        <v>1657537.4576127219</v>
      </c>
      <c r="P4743" s="103">
        <f t="shared" ref="P4743:P4806" si="224">+O4743/$O$4</f>
        <v>1.1030474728343807E-5</v>
      </c>
      <c r="Q4743" s="6">
        <v>14</v>
      </c>
      <c r="R4743" s="6"/>
      <c r="S4743" s="6" t="s">
        <v>7</v>
      </c>
      <c r="T4743" s="75"/>
    </row>
    <row r="4744" spans="1:20" s="47" customFormat="1" ht="14" x14ac:dyDescent="0.15">
      <c r="A4744" s="14" t="s">
        <v>5234</v>
      </c>
      <c r="B4744" s="115" t="s">
        <v>416</v>
      </c>
      <c r="C4744" s="40" t="s">
        <v>65</v>
      </c>
      <c r="D4744" s="12" t="s">
        <v>147</v>
      </c>
      <c r="E4744" s="51" t="s">
        <v>148</v>
      </c>
      <c r="F4744" s="14" t="s">
        <v>3309</v>
      </c>
      <c r="G4744" s="14" t="s">
        <v>37</v>
      </c>
      <c r="H4744" s="14" t="s">
        <v>38</v>
      </c>
      <c r="I4744" s="14" t="s">
        <v>39</v>
      </c>
      <c r="J4744" s="15" t="s">
        <v>7586</v>
      </c>
      <c r="K4744" s="52" t="s">
        <v>5498</v>
      </c>
      <c r="L4744" s="109">
        <v>1631898.5</v>
      </c>
      <c r="M4744" s="19">
        <f t="shared" si="222"/>
        <v>1631898.5</v>
      </c>
      <c r="N4744" s="11">
        <f>M4744*(1+VOTOS!$P$3%)^Q4744</f>
        <v>1672152.3835063525</v>
      </c>
      <c r="O4744" s="54">
        <f t="shared" si="223"/>
        <v>1672152.3835063525</v>
      </c>
      <c r="P4744" s="103">
        <f t="shared" si="224"/>
        <v>1.1127733206567577E-5</v>
      </c>
      <c r="Q4744" s="6">
        <v>202</v>
      </c>
      <c r="R4744" s="6"/>
      <c r="S4744" s="6" t="s">
        <v>7</v>
      </c>
      <c r="T4744" s="75"/>
    </row>
    <row r="4745" spans="1:20" s="47" customFormat="1" ht="14" x14ac:dyDescent="0.15">
      <c r="A4745" s="14" t="s">
        <v>5234</v>
      </c>
      <c r="B4745" s="115" t="s">
        <v>416</v>
      </c>
      <c r="C4745" s="40" t="s">
        <v>65</v>
      </c>
      <c r="D4745" s="12" t="s">
        <v>147</v>
      </c>
      <c r="E4745" s="51" t="s">
        <v>148</v>
      </c>
      <c r="F4745" s="14" t="s">
        <v>3309</v>
      </c>
      <c r="G4745" s="14" t="s">
        <v>37</v>
      </c>
      <c r="H4745" s="14" t="s">
        <v>38</v>
      </c>
      <c r="I4745" s="14" t="s">
        <v>39</v>
      </c>
      <c r="J4745" s="15" t="s">
        <v>7586</v>
      </c>
      <c r="K4745" s="52" t="s">
        <v>5506</v>
      </c>
      <c r="L4745" s="109">
        <v>1450219</v>
      </c>
      <c r="M4745" s="19">
        <f t="shared" si="222"/>
        <v>1450219</v>
      </c>
      <c r="N4745" s="11">
        <f>M4745*(1+VOTOS!$P$3%)^Q4745</f>
        <v>1467642.1159682141</v>
      </c>
      <c r="O4745" s="54">
        <f t="shared" si="223"/>
        <v>1467642.1159682141</v>
      </c>
      <c r="P4745" s="103">
        <f t="shared" si="224"/>
        <v>9.7667713004546008E-6</v>
      </c>
      <c r="Q4745" s="6">
        <v>99</v>
      </c>
      <c r="R4745" s="6"/>
      <c r="S4745" s="6" t="s">
        <v>7</v>
      </c>
      <c r="T4745" s="75"/>
    </row>
    <row r="4746" spans="1:20" s="47" customFormat="1" ht="14" x14ac:dyDescent="0.15">
      <c r="A4746" s="14" t="s">
        <v>5234</v>
      </c>
      <c r="B4746" s="115" t="s">
        <v>416</v>
      </c>
      <c r="C4746" s="40" t="s">
        <v>65</v>
      </c>
      <c r="D4746" s="12" t="s">
        <v>147</v>
      </c>
      <c r="E4746" s="51" t="s">
        <v>148</v>
      </c>
      <c r="F4746" s="14" t="s">
        <v>3309</v>
      </c>
      <c r="G4746" s="14" t="s">
        <v>37</v>
      </c>
      <c r="H4746" s="14" t="s">
        <v>38</v>
      </c>
      <c r="I4746" s="14" t="s">
        <v>39</v>
      </c>
      <c r="J4746" s="15" t="s">
        <v>7586</v>
      </c>
      <c r="K4746" s="52" t="s">
        <v>5503</v>
      </c>
      <c r="L4746" s="109">
        <v>1309323</v>
      </c>
      <c r="M4746" s="19">
        <f t="shared" si="222"/>
        <v>1309323</v>
      </c>
      <c r="N4746" s="11">
        <f>M4746*(1+VOTOS!$P$3%)^Q4746</f>
        <v>1330820.2466458017</v>
      </c>
      <c r="O4746" s="54">
        <f t="shared" si="223"/>
        <v>1330820.2466458017</v>
      </c>
      <c r="P4746" s="103">
        <f t="shared" si="224"/>
        <v>8.8562578366929561E-6</v>
      </c>
      <c r="Q4746" s="6">
        <v>135</v>
      </c>
      <c r="R4746" s="6"/>
      <c r="S4746" s="6" t="s">
        <v>7</v>
      </c>
      <c r="T4746" s="75"/>
    </row>
    <row r="4747" spans="1:20" s="47" customFormat="1" ht="14" x14ac:dyDescent="0.15">
      <c r="A4747" s="14" t="s">
        <v>5234</v>
      </c>
      <c r="B4747" s="115" t="s">
        <v>416</v>
      </c>
      <c r="C4747" s="40" t="s">
        <v>65</v>
      </c>
      <c r="D4747" s="12" t="s">
        <v>147</v>
      </c>
      <c r="E4747" s="51" t="s">
        <v>148</v>
      </c>
      <c r="F4747" s="14" t="s">
        <v>3309</v>
      </c>
      <c r="G4747" s="14" t="s">
        <v>37</v>
      </c>
      <c r="H4747" s="14" t="s">
        <v>38</v>
      </c>
      <c r="I4747" s="14" t="s">
        <v>39</v>
      </c>
      <c r="J4747" s="15" t="s">
        <v>7586</v>
      </c>
      <c r="K4747" s="52" t="s">
        <v>4320</v>
      </c>
      <c r="L4747" s="109">
        <v>5474.5</v>
      </c>
      <c r="M4747" s="19">
        <f t="shared" si="222"/>
        <v>5474.5</v>
      </c>
      <c r="N4747" s="11">
        <f>M4747*(1+VOTOS!$P$3%)^Q4747</f>
        <v>5540.2713409960761</v>
      </c>
      <c r="O4747" s="54">
        <f t="shared" si="223"/>
        <v>5540.2713409960761</v>
      </c>
      <c r="P4747" s="103">
        <f t="shared" si="224"/>
        <v>3.6869044940342605E-8</v>
      </c>
      <c r="Q4747" s="6">
        <v>99</v>
      </c>
      <c r="R4747" s="6"/>
      <c r="S4747" s="6" t="s">
        <v>7</v>
      </c>
      <c r="T4747" s="75"/>
    </row>
    <row r="4748" spans="1:20" s="47" customFormat="1" ht="14" x14ac:dyDescent="0.15">
      <c r="A4748" s="8" t="s">
        <v>415</v>
      </c>
      <c r="B4748" s="114" t="s">
        <v>416</v>
      </c>
      <c r="C4748" s="40" t="s">
        <v>65</v>
      </c>
      <c r="D4748" s="6" t="s">
        <v>147</v>
      </c>
      <c r="E4748" s="7" t="s">
        <v>148</v>
      </c>
      <c r="F4748" s="6" t="s">
        <v>3309</v>
      </c>
      <c r="G4748" s="6" t="s">
        <v>5224</v>
      </c>
      <c r="H4748" s="6" t="s">
        <v>38</v>
      </c>
      <c r="I4748" s="8" t="s">
        <v>39</v>
      </c>
      <c r="J4748" s="15" t="s">
        <v>7586</v>
      </c>
      <c r="K4748" s="7" t="s">
        <v>3317</v>
      </c>
      <c r="L4748" s="19">
        <v>7110472</v>
      </c>
      <c r="M4748" s="19">
        <f t="shared" si="222"/>
        <v>7110472</v>
      </c>
      <c r="N4748" s="11">
        <f>M4748*(1+VOTOS!$P$3%)^Q4748</f>
        <v>7258670.1319431867</v>
      </c>
      <c r="O4748" s="54">
        <f t="shared" si="223"/>
        <v>7258670.1319431867</v>
      </c>
      <c r="P4748" s="103">
        <f t="shared" si="224"/>
        <v>4.8304535794382396E-5</v>
      </c>
      <c r="Q4748" s="48">
        <v>171</v>
      </c>
      <c r="R4748" s="48"/>
      <c r="S4748" s="48" t="s">
        <v>11</v>
      </c>
      <c r="T4748" s="75"/>
    </row>
    <row r="4749" spans="1:20" s="47" customFormat="1" ht="14" x14ac:dyDescent="0.15">
      <c r="A4749" s="8" t="s">
        <v>415</v>
      </c>
      <c r="B4749" s="114" t="s">
        <v>416</v>
      </c>
      <c r="C4749" s="40" t="s">
        <v>65</v>
      </c>
      <c r="D4749" s="6" t="s">
        <v>147</v>
      </c>
      <c r="E4749" s="7" t="s">
        <v>148</v>
      </c>
      <c r="F4749" s="6" t="s">
        <v>3309</v>
      </c>
      <c r="G4749" s="6" t="s">
        <v>5224</v>
      </c>
      <c r="H4749" s="6" t="s">
        <v>38</v>
      </c>
      <c r="I4749" s="8" t="s">
        <v>39</v>
      </c>
      <c r="J4749" s="15" t="s">
        <v>7586</v>
      </c>
      <c r="K4749" s="7" t="s">
        <v>3324</v>
      </c>
      <c r="L4749" s="19">
        <v>7110472</v>
      </c>
      <c r="M4749" s="19">
        <f t="shared" si="222"/>
        <v>7110472</v>
      </c>
      <c r="N4749" s="11">
        <f>M4749*(1+VOTOS!$P$3%)^Q4749</f>
        <v>7235939.5426750956</v>
      </c>
      <c r="O4749" s="54">
        <f t="shared" si="223"/>
        <v>7235939.5426750956</v>
      </c>
      <c r="P4749" s="103">
        <f t="shared" si="224"/>
        <v>4.8153269716303441E-5</v>
      </c>
      <c r="Q4749" s="48">
        <v>145</v>
      </c>
      <c r="R4749" s="48"/>
      <c r="S4749" s="48" t="s">
        <v>11</v>
      </c>
      <c r="T4749" s="75"/>
    </row>
    <row r="4750" spans="1:20" s="47" customFormat="1" ht="14" x14ac:dyDescent="0.15">
      <c r="A4750" s="8" t="s">
        <v>415</v>
      </c>
      <c r="B4750" s="114" t="s">
        <v>416</v>
      </c>
      <c r="C4750" s="40" t="s">
        <v>65</v>
      </c>
      <c r="D4750" s="6" t="s">
        <v>147</v>
      </c>
      <c r="E4750" s="7" t="s">
        <v>148</v>
      </c>
      <c r="F4750" s="6" t="s">
        <v>3309</v>
      </c>
      <c r="G4750" s="6" t="s">
        <v>5224</v>
      </c>
      <c r="H4750" s="6" t="s">
        <v>38</v>
      </c>
      <c r="I4750" s="8" t="s">
        <v>39</v>
      </c>
      <c r="J4750" s="15" t="s">
        <v>7586</v>
      </c>
      <c r="K4750" s="7" t="s">
        <v>3330</v>
      </c>
      <c r="L4750" s="19">
        <v>7110472</v>
      </c>
      <c r="M4750" s="19">
        <f t="shared" si="222"/>
        <v>7110472</v>
      </c>
      <c r="N4750" s="11">
        <f>M4750*(1+VOTOS!$P$3%)^Q4750</f>
        <v>7280593.8030277342</v>
      </c>
      <c r="O4750" s="54">
        <f t="shared" si="223"/>
        <v>7280593.8030277342</v>
      </c>
      <c r="P4750" s="103">
        <f t="shared" si="224"/>
        <v>4.845043204471445E-5</v>
      </c>
      <c r="Q4750" s="48">
        <v>196</v>
      </c>
      <c r="R4750" s="48"/>
      <c r="S4750" s="48" t="s">
        <v>11</v>
      </c>
      <c r="T4750" s="75"/>
    </row>
    <row r="4751" spans="1:20" s="47" customFormat="1" ht="14" x14ac:dyDescent="0.15">
      <c r="A4751" s="8" t="s">
        <v>415</v>
      </c>
      <c r="B4751" s="114" t="s">
        <v>416</v>
      </c>
      <c r="C4751" s="40" t="s">
        <v>65</v>
      </c>
      <c r="D4751" s="6" t="s">
        <v>147</v>
      </c>
      <c r="E4751" s="7" t="s">
        <v>148</v>
      </c>
      <c r="F4751" s="6" t="s">
        <v>3309</v>
      </c>
      <c r="G4751" s="6" t="s">
        <v>5224</v>
      </c>
      <c r="H4751" s="6" t="s">
        <v>38</v>
      </c>
      <c r="I4751" s="8" t="s">
        <v>39</v>
      </c>
      <c r="J4751" s="15" t="s">
        <v>7586</v>
      </c>
      <c r="K4751" s="7" t="s">
        <v>3310</v>
      </c>
      <c r="L4751" s="19">
        <v>7110212</v>
      </c>
      <c r="M4751" s="19">
        <f t="shared" si="222"/>
        <v>7110212</v>
      </c>
      <c r="N4751" s="11">
        <f>M4751*(1+VOTOS!$P$3%)^Q4751</f>
        <v>7203451.4260352654</v>
      </c>
      <c r="O4751" s="54">
        <f t="shared" si="223"/>
        <v>7203451.4260352654</v>
      </c>
      <c r="P4751" s="103">
        <f t="shared" si="224"/>
        <v>4.793706986638677E-5</v>
      </c>
      <c r="Q4751" s="6">
        <v>108</v>
      </c>
      <c r="R4751" s="6"/>
      <c r="S4751" s="6" t="s">
        <v>11</v>
      </c>
      <c r="T4751" s="75"/>
    </row>
    <row r="4752" spans="1:20" s="47" customFormat="1" ht="14" x14ac:dyDescent="0.15">
      <c r="A4752" s="8" t="s">
        <v>415</v>
      </c>
      <c r="B4752" s="114" t="s">
        <v>416</v>
      </c>
      <c r="C4752" s="40" t="s">
        <v>65</v>
      </c>
      <c r="D4752" s="6" t="s">
        <v>147</v>
      </c>
      <c r="E4752" s="7" t="s">
        <v>148</v>
      </c>
      <c r="F4752" s="6" t="s">
        <v>3309</v>
      </c>
      <c r="G4752" s="6" t="s">
        <v>5224</v>
      </c>
      <c r="H4752" s="6" t="s">
        <v>38</v>
      </c>
      <c r="I4752" s="8" t="s">
        <v>39</v>
      </c>
      <c r="J4752" s="15" t="s">
        <v>7586</v>
      </c>
      <c r="K4752" s="7" t="s">
        <v>3311</v>
      </c>
      <c r="L4752" s="19">
        <v>7110212</v>
      </c>
      <c r="M4752" s="19">
        <f t="shared" si="222"/>
        <v>7110212</v>
      </c>
      <c r="N4752" s="11">
        <f>M4752*(1+VOTOS!$P$3%)^Q4752</f>
        <v>7124808.1404262111</v>
      </c>
      <c r="O4752" s="54">
        <f t="shared" si="223"/>
        <v>7124808.1404262111</v>
      </c>
      <c r="P4752" s="103">
        <f t="shared" si="224"/>
        <v>4.7413719536968583E-5</v>
      </c>
      <c r="Q4752" s="48">
        <v>17</v>
      </c>
      <c r="R4752" s="48"/>
      <c r="S4752" s="48" t="s">
        <v>11</v>
      </c>
      <c r="T4752" s="75"/>
    </row>
    <row r="4753" spans="1:20" s="47" customFormat="1" ht="14" x14ac:dyDescent="0.15">
      <c r="A4753" s="8" t="s">
        <v>415</v>
      </c>
      <c r="B4753" s="114" t="s">
        <v>416</v>
      </c>
      <c r="C4753" s="40" t="s">
        <v>65</v>
      </c>
      <c r="D4753" s="6" t="s">
        <v>147</v>
      </c>
      <c r="E4753" s="7" t="s">
        <v>148</v>
      </c>
      <c r="F4753" s="6" t="s">
        <v>3309</v>
      </c>
      <c r="G4753" s="6" t="s">
        <v>5224</v>
      </c>
      <c r="H4753" s="6" t="s">
        <v>38</v>
      </c>
      <c r="I4753" s="8" t="s">
        <v>39</v>
      </c>
      <c r="J4753" s="15" t="s">
        <v>7586</v>
      </c>
      <c r="K4753" s="7" t="s">
        <v>3329</v>
      </c>
      <c r="L4753" s="19">
        <v>7110212</v>
      </c>
      <c r="M4753" s="19">
        <f t="shared" si="222"/>
        <v>7110212</v>
      </c>
      <c r="N4753" s="11">
        <f>M4753*(1+VOTOS!$P$3%)^Q4753</f>
        <v>7173101.7993380586</v>
      </c>
      <c r="O4753" s="54">
        <f t="shared" si="223"/>
        <v>7173101.7993380586</v>
      </c>
      <c r="P4753" s="103">
        <f t="shared" si="224"/>
        <v>4.7735101103170781E-5</v>
      </c>
      <c r="Q4753" s="48">
        <v>73</v>
      </c>
      <c r="R4753" s="48"/>
      <c r="S4753" s="48" t="s">
        <v>11</v>
      </c>
      <c r="T4753" s="75"/>
    </row>
    <row r="4754" spans="1:20" s="47" customFormat="1" ht="14" x14ac:dyDescent="0.15">
      <c r="A4754" s="8" t="s">
        <v>415</v>
      </c>
      <c r="B4754" s="114" t="s">
        <v>416</v>
      </c>
      <c r="C4754" s="40" t="s">
        <v>65</v>
      </c>
      <c r="D4754" s="6" t="s">
        <v>147</v>
      </c>
      <c r="E4754" s="7" t="s">
        <v>148</v>
      </c>
      <c r="F4754" s="6" t="s">
        <v>3309</v>
      </c>
      <c r="G4754" s="6" t="s">
        <v>5224</v>
      </c>
      <c r="H4754" s="6" t="s">
        <v>38</v>
      </c>
      <c r="I4754" s="8" t="s">
        <v>39</v>
      </c>
      <c r="J4754" s="15" t="s">
        <v>7586</v>
      </c>
      <c r="K4754" s="7" t="s">
        <v>3333</v>
      </c>
      <c r="L4754" s="19">
        <v>7110212</v>
      </c>
      <c r="M4754" s="19">
        <f t="shared" ref="M4754:M4817" si="225">+IF(Q4754&gt;0,L4754,0)</f>
        <v>7110212</v>
      </c>
      <c r="N4754" s="11">
        <f>M4754*(1+VOTOS!$P$3%)^Q4754</f>
        <v>7148914.1897234777</v>
      </c>
      <c r="O4754" s="54">
        <f t="shared" si="223"/>
        <v>7148914.1897234777</v>
      </c>
      <c r="P4754" s="103">
        <f t="shared" si="224"/>
        <v>4.7574138938866551E-5</v>
      </c>
      <c r="Q4754" s="48">
        <v>45</v>
      </c>
      <c r="R4754" s="48"/>
      <c r="S4754" s="48" t="s">
        <v>11</v>
      </c>
      <c r="T4754" s="75"/>
    </row>
    <row r="4755" spans="1:20" s="47" customFormat="1" ht="14" x14ac:dyDescent="0.15">
      <c r="A4755" s="8" t="s">
        <v>415</v>
      </c>
      <c r="B4755" s="114" t="s">
        <v>416</v>
      </c>
      <c r="C4755" s="40" t="s">
        <v>65</v>
      </c>
      <c r="D4755" s="6" t="s">
        <v>147</v>
      </c>
      <c r="E4755" s="7" t="s">
        <v>148</v>
      </c>
      <c r="F4755" s="6" t="s">
        <v>3309</v>
      </c>
      <c r="G4755" s="6" t="s">
        <v>5224</v>
      </c>
      <c r="H4755" s="6" t="s">
        <v>38</v>
      </c>
      <c r="I4755" s="8" t="s">
        <v>39</v>
      </c>
      <c r="J4755" s="15" t="s">
        <v>7586</v>
      </c>
      <c r="K4755" s="7" t="s">
        <v>3319</v>
      </c>
      <c r="L4755" s="19">
        <v>7109069</v>
      </c>
      <c r="M4755" s="19">
        <f t="shared" si="225"/>
        <v>7109069</v>
      </c>
      <c r="N4755" s="11">
        <f>M4755*(1+VOTOS!$P$3%)^Q4755</f>
        <v>7289702.024558505</v>
      </c>
      <c r="O4755" s="54">
        <f t="shared" si="223"/>
        <v>7289702.024558505</v>
      </c>
      <c r="P4755" s="103">
        <f t="shared" si="224"/>
        <v>4.8511044857386587E-5</v>
      </c>
      <c r="Q4755" s="48">
        <v>208</v>
      </c>
      <c r="R4755" s="48"/>
      <c r="S4755" s="48" t="s">
        <v>11</v>
      </c>
      <c r="T4755" s="75"/>
    </row>
    <row r="4756" spans="1:20" s="47" customFormat="1" ht="14" x14ac:dyDescent="0.15">
      <c r="A4756" s="8" t="s">
        <v>415</v>
      </c>
      <c r="B4756" s="114" t="s">
        <v>416</v>
      </c>
      <c r="C4756" s="40" t="s">
        <v>65</v>
      </c>
      <c r="D4756" s="6" t="s">
        <v>147</v>
      </c>
      <c r="E4756" s="7" t="s">
        <v>148</v>
      </c>
      <c r="F4756" s="6" t="s">
        <v>3309</v>
      </c>
      <c r="G4756" s="6" t="s">
        <v>5224</v>
      </c>
      <c r="H4756" s="6" t="s">
        <v>38</v>
      </c>
      <c r="I4756" s="8" t="s">
        <v>39</v>
      </c>
      <c r="J4756" s="15" t="s">
        <v>7586</v>
      </c>
      <c r="K4756" s="7" t="s">
        <v>3335</v>
      </c>
      <c r="L4756" s="19">
        <v>7109069</v>
      </c>
      <c r="M4756" s="19">
        <f t="shared" si="225"/>
        <v>7109069</v>
      </c>
      <c r="N4756" s="11">
        <f>M4756*(1+VOTOS!$P$3%)^Q4756</f>
        <v>7313483.6845816588</v>
      </c>
      <c r="O4756" s="54">
        <f t="shared" si="223"/>
        <v>7313483.6845816588</v>
      </c>
      <c r="P4756" s="103">
        <f t="shared" si="224"/>
        <v>4.8669305534198844E-5</v>
      </c>
      <c r="Q4756" s="48">
        <v>235</v>
      </c>
      <c r="R4756" s="48"/>
      <c r="S4756" s="48" t="s">
        <v>11</v>
      </c>
      <c r="T4756" s="75"/>
    </row>
    <row r="4757" spans="1:20" s="47" customFormat="1" ht="14" x14ac:dyDescent="0.15">
      <c r="A4757" s="8" t="s">
        <v>415</v>
      </c>
      <c r="B4757" s="114" t="s">
        <v>416</v>
      </c>
      <c r="C4757" s="40" t="s">
        <v>65</v>
      </c>
      <c r="D4757" s="6" t="s">
        <v>147</v>
      </c>
      <c r="E4757" s="7" t="s">
        <v>148</v>
      </c>
      <c r="F4757" s="6" t="s">
        <v>3309</v>
      </c>
      <c r="G4757" s="6" t="s">
        <v>5224</v>
      </c>
      <c r="H4757" s="6" t="s">
        <v>38</v>
      </c>
      <c r="I4757" s="8" t="s">
        <v>39</v>
      </c>
      <c r="J4757" s="15" t="s">
        <v>7586</v>
      </c>
      <c r="K4757" s="7" t="s">
        <v>3321</v>
      </c>
      <c r="L4757" s="19">
        <v>7091190</v>
      </c>
      <c r="M4757" s="19">
        <f t="shared" si="225"/>
        <v>7091190</v>
      </c>
      <c r="N4757" s="11">
        <f>M4757*(1+VOTOS!$P$3%)^Q4757</f>
        <v>7309184.4854707792</v>
      </c>
      <c r="O4757" s="54">
        <f t="shared" si="223"/>
        <v>7309184.4854707792</v>
      </c>
      <c r="P4757" s="103">
        <f t="shared" si="224"/>
        <v>4.8640695497709549E-5</v>
      </c>
      <c r="Q4757" s="48">
        <v>251</v>
      </c>
      <c r="R4757" s="48"/>
      <c r="S4757" s="48" t="s">
        <v>11</v>
      </c>
      <c r="T4757" s="75"/>
    </row>
    <row r="4758" spans="1:20" s="47" customFormat="1" ht="14" x14ac:dyDescent="0.15">
      <c r="A4758" s="8" t="s">
        <v>415</v>
      </c>
      <c r="B4758" s="114" t="s">
        <v>416</v>
      </c>
      <c r="C4758" s="40" t="s">
        <v>65</v>
      </c>
      <c r="D4758" s="6" t="s">
        <v>147</v>
      </c>
      <c r="E4758" s="7" t="s">
        <v>148</v>
      </c>
      <c r="F4758" s="6" t="s">
        <v>3309</v>
      </c>
      <c r="G4758" s="6" t="s">
        <v>5224</v>
      </c>
      <c r="H4758" s="6" t="s">
        <v>38</v>
      </c>
      <c r="I4758" s="8" t="s">
        <v>39</v>
      </c>
      <c r="J4758" s="15" t="s">
        <v>7586</v>
      </c>
      <c r="K4758" s="7" t="s">
        <v>3326</v>
      </c>
      <c r="L4758" s="19">
        <v>7091190</v>
      </c>
      <c r="M4758" s="19">
        <f t="shared" si="225"/>
        <v>7091190</v>
      </c>
      <c r="N4758" s="11">
        <f>M4758*(1+VOTOS!$P$3%)^Q4758</f>
        <v>7338339.197295527</v>
      </c>
      <c r="O4758" s="54">
        <f t="shared" si="223"/>
        <v>7338339.197295527</v>
      </c>
      <c r="P4758" s="103">
        <f t="shared" si="224"/>
        <v>4.8834712417519129E-5</v>
      </c>
      <c r="Q4758" s="48">
        <v>284</v>
      </c>
      <c r="R4758" s="48"/>
      <c r="S4758" s="48" t="s">
        <v>11</v>
      </c>
      <c r="T4758" s="75"/>
    </row>
    <row r="4759" spans="1:20" s="47" customFormat="1" ht="14" x14ac:dyDescent="0.15">
      <c r="A4759" s="8" t="s">
        <v>415</v>
      </c>
      <c r="B4759" s="114" t="s">
        <v>416</v>
      </c>
      <c r="C4759" s="40" t="s">
        <v>65</v>
      </c>
      <c r="D4759" s="6" t="s">
        <v>147</v>
      </c>
      <c r="E4759" s="7" t="s">
        <v>148</v>
      </c>
      <c r="F4759" s="6" t="s">
        <v>3309</v>
      </c>
      <c r="G4759" s="6" t="s">
        <v>5224</v>
      </c>
      <c r="H4759" s="6" t="s">
        <v>38</v>
      </c>
      <c r="I4759" s="8" t="s">
        <v>39</v>
      </c>
      <c r="J4759" s="15" t="s">
        <v>7586</v>
      </c>
      <c r="K4759" s="7" t="s">
        <v>3325</v>
      </c>
      <c r="L4759" s="19">
        <v>6627279</v>
      </c>
      <c r="M4759" s="19">
        <f t="shared" si="225"/>
        <v>6627279</v>
      </c>
      <c r="N4759" s="11">
        <f>M4759*(1+VOTOS!$P$3%)^Q4759</f>
        <v>6886446.2557830522</v>
      </c>
      <c r="O4759" s="54">
        <f t="shared" si="223"/>
        <v>6886446.2557830522</v>
      </c>
      <c r="P4759" s="103">
        <f t="shared" si="224"/>
        <v>4.5827484044864805E-5</v>
      </c>
      <c r="Q4759" s="48">
        <v>318</v>
      </c>
      <c r="R4759" s="48"/>
      <c r="S4759" s="48" t="s">
        <v>11</v>
      </c>
      <c r="T4759" s="75"/>
    </row>
    <row r="4760" spans="1:20" s="47" customFormat="1" ht="14" x14ac:dyDescent="0.15">
      <c r="A4760" s="8" t="s">
        <v>415</v>
      </c>
      <c r="B4760" s="114" t="s">
        <v>416</v>
      </c>
      <c r="C4760" s="40" t="s">
        <v>65</v>
      </c>
      <c r="D4760" s="6" t="s">
        <v>147</v>
      </c>
      <c r="E4760" s="7" t="s">
        <v>148</v>
      </c>
      <c r="F4760" s="6" t="s">
        <v>3309</v>
      </c>
      <c r="G4760" s="6" t="s">
        <v>5224</v>
      </c>
      <c r="H4760" s="6" t="s">
        <v>38</v>
      </c>
      <c r="I4760" s="8" t="s">
        <v>39</v>
      </c>
      <c r="J4760" s="15" t="s">
        <v>7586</v>
      </c>
      <c r="K4760" s="7" t="s">
        <v>3312</v>
      </c>
      <c r="L4760" s="19">
        <v>7109069</v>
      </c>
      <c r="M4760" s="19">
        <f t="shared" si="225"/>
        <v>7109069</v>
      </c>
      <c r="N4760" s="11">
        <f>M4760*(1+VOTOS!$P$3%)^Q4760</f>
        <v>7252861.9481600709</v>
      </c>
      <c r="O4760" s="54">
        <f t="shared" si="223"/>
        <v>7252861.9481600709</v>
      </c>
      <c r="P4760" s="103">
        <f t="shared" si="224"/>
        <v>4.8265883862781704E-5</v>
      </c>
      <c r="Q4760" s="6">
        <v>166</v>
      </c>
      <c r="R4760" s="6"/>
      <c r="S4760" s="6" t="s">
        <v>11</v>
      </c>
      <c r="T4760" s="75"/>
    </row>
    <row r="4761" spans="1:20" s="47" customFormat="1" ht="14" x14ac:dyDescent="0.15">
      <c r="A4761" s="8" t="s">
        <v>415</v>
      </c>
      <c r="B4761" s="114" t="s">
        <v>416</v>
      </c>
      <c r="C4761" s="40" t="s">
        <v>65</v>
      </c>
      <c r="D4761" s="6" t="s">
        <v>147</v>
      </c>
      <c r="E4761" s="7" t="s">
        <v>148</v>
      </c>
      <c r="F4761" s="6" t="s">
        <v>3309</v>
      </c>
      <c r="G4761" s="6" t="s">
        <v>5224</v>
      </c>
      <c r="H4761" s="6" t="s">
        <v>38</v>
      </c>
      <c r="I4761" s="8" t="s">
        <v>39</v>
      </c>
      <c r="J4761" s="15" t="s">
        <v>7586</v>
      </c>
      <c r="K4761" s="7" t="s">
        <v>3318</v>
      </c>
      <c r="L4761" s="19">
        <v>7109069</v>
      </c>
      <c r="M4761" s="19">
        <f t="shared" si="225"/>
        <v>7109069</v>
      </c>
      <c r="N4761" s="11">
        <f>M4761*(1+VOTOS!$P$3%)^Q4761</f>
        <v>7125381.6793908793</v>
      </c>
      <c r="O4761" s="54">
        <f t="shared" si="223"/>
        <v>7125381.6793908793</v>
      </c>
      <c r="P4761" s="103">
        <f t="shared" si="224"/>
        <v>4.741753628755026E-5</v>
      </c>
      <c r="Q4761" s="48">
        <v>19</v>
      </c>
      <c r="R4761" s="48"/>
      <c r="S4761" s="48" t="s">
        <v>11</v>
      </c>
      <c r="T4761" s="75"/>
    </row>
    <row r="4762" spans="1:20" s="47" customFormat="1" ht="14" x14ac:dyDescent="0.15">
      <c r="A4762" s="8" t="s">
        <v>415</v>
      </c>
      <c r="B4762" s="114" t="s">
        <v>416</v>
      </c>
      <c r="C4762" s="40" t="s">
        <v>65</v>
      </c>
      <c r="D4762" s="6" t="s">
        <v>147</v>
      </c>
      <c r="E4762" s="7" t="s">
        <v>148</v>
      </c>
      <c r="F4762" s="6" t="s">
        <v>3309</v>
      </c>
      <c r="G4762" s="6" t="s">
        <v>5224</v>
      </c>
      <c r="H4762" s="6" t="s">
        <v>38</v>
      </c>
      <c r="I4762" s="8" t="s">
        <v>39</v>
      </c>
      <c r="J4762" s="15" t="s">
        <v>7586</v>
      </c>
      <c r="K4762" s="7" t="s">
        <v>3328</v>
      </c>
      <c r="L4762" s="19">
        <v>7109069</v>
      </c>
      <c r="M4762" s="19">
        <f t="shared" si="225"/>
        <v>7109069</v>
      </c>
      <c r="N4762" s="11">
        <f>M4762*(1+VOTOS!$P$3%)^Q4762</f>
        <v>7178873.3408223204</v>
      </c>
      <c r="O4762" s="54">
        <f t="shared" si="223"/>
        <v>7178873.3408223204</v>
      </c>
      <c r="P4762" s="103">
        <f t="shared" si="224"/>
        <v>4.7773509189934281E-5</v>
      </c>
      <c r="Q4762" s="48">
        <v>81</v>
      </c>
      <c r="R4762" s="48"/>
      <c r="S4762" s="48" t="s">
        <v>11</v>
      </c>
      <c r="T4762" s="75"/>
    </row>
    <row r="4763" spans="1:20" s="47" customFormat="1" ht="14" x14ac:dyDescent="0.15">
      <c r="A4763" s="8" t="s">
        <v>415</v>
      </c>
      <c r="B4763" s="114" t="s">
        <v>416</v>
      </c>
      <c r="C4763" s="40" t="s">
        <v>65</v>
      </c>
      <c r="D4763" s="6" t="s">
        <v>147</v>
      </c>
      <c r="E4763" s="7" t="s">
        <v>148</v>
      </c>
      <c r="F4763" s="6" t="s">
        <v>3309</v>
      </c>
      <c r="G4763" s="6" t="s">
        <v>5224</v>
      </c>
      <c r="H4763" s="6" t="s">
        <v>38</v>
      </c>
      <c r="I4763" s="8" t="s">
        <v>39</v>
      </c>
      <c r="J4763" s="15" t="s">
        <v>7586</v>
      </c>
      <c r="K4763" s="7" t="s">
        <v>3332</v>
      </c>
      <c r="L4763" s="19">
        <v>7109069</v>
      </c>
      <c r="M4763" s="19">
        <f t="shared" si="225"/>
        <v>7109069</v>
      </c>
      <c r="N4763" s="11">
        <f>M4763*(1+VOTOS!$P$3%)^Q4763</f>
        <v>7205769.5733629055</v>
      </c>
      <c r="O4763" s="54">
        <f t="shared" si="223"/>
        <v>7205769.5733629055</v>
      </c>
      <c r="P4763" s="103">
        <f t="shared" si="224"/>
        <v>4.7952496525613489E-5</v>
      </c>
      <c r="Q4763" s="48">
        <v>112</v>
      </c>
      <c r="R4763" s="48"/>
      <c r="S4763" s="48" t="s">
        <v>11</v>
      </c>
      <c r="T4763" s="75"/>
    </row>
    <row r="4764" spans="1:20" s="47" customFormat="1" ht="14" x14ac:dyDescent="0.15">
      <c r="A4764" s="8" t="s">
        <v>415</v>
      </c>
      <c r="B4764" s="114" t="s">
        <v>416</v>
      </c>
      <c r="C4764" s="40" t="s">
        <v>65</v>
      </c>
      <c r="D4764" s="6" t="s">
        <v>147</v>
      </c>
      <c r="E4764" s="7" t="s">
        <v>148</v>
      </c>
      <c r="F4764" s="6" t="s">
        <v>3309</v>
      </c>
      <c r="G4764" s="6" t="s">
        <v>5224</v>
      </c>
      <c r="H4764" s="6" t="s">
        <v>38</v>
      </c>
      <c r="I4764" s="8" t="s">
        <v>39</v>
      </c>
      <c r="J4764" s="15" t="s">
        <v>7586</v>
      </c>
      <c r="K4764" s="7" t="s">
        <v>3334</v>
      </c>
      <c r="L4764" s="19">
        <v>7109069</v>
      </c>
      <c r="M4764" s="19">
        <f t="shared" si="225"/>
        <v>7109069</v>
      </c>
      <c r="N4764" s="11">
        <f>M4764*(1+VOTOS!$P$3%)^Q4764</f>
        <v>7232766.5748250932</v>
      </c>
      <c r="O4764" s="54">
        <f t="shared" si="223"/>
        <v>7232766.5748250932</v>
      </c>
      <c r="P4764" s="103">
        <f t="shared" si="224"/>
        <v>4.8132154451895656E-5</v>
      </c>
      <c r="Q4764" s="48">
        <v>143</v>
      </c>
      <c r="R4764" s="48"/>
      <c r="S4764" s="48" t="s">
        <v>11</v>
      </c>
      <c r="T4764" s="75"/>
    </row>
    <row r="4765" spans="1:20" s="47" customFormat="1" ht="14" x14ac:dyDescent="0.15">
      <c r="A4765" s="8" t="s">
        <v>415</v>
      </c>
      <c r="B4765" s="114" t="s">
        <v>416</v>
      </c>
      <c r="C4765" s="40" t="s">
        <v>65</v>
      </c>
      <c r="D4765" s="6" t="s">
        <v>147</v>
      </c>
      <c r="E4765" s="7" t="s">
        <v>148</v>
      </c>
      <c r="F4765" s="6" t="s">
        <v>3309</v>
      </c>
      <c r="G4765" s="6" t="s">
        <v>5224</v>
      </c>
      <c r="H4765" s="6" t="s">
        <v>38</v>
      </c>
      <c r="I4765" s="8" t="s">
        <v>39</v>
      </c>
      <c r="J4765" s="15" t="s">
        <v>7586</v>
      </c>
      <c r="K4765" s="7" t="s">
        <v>3337</v>
      </c>
      <c r="L4765" s="19">
        <v>7109069</v>
      </c>
      <c r="M4765" s="19">
        <f t="shared" si="225"/>
        <v>7109069</v>
      </c>
      <c r="N4765" s="11">
        <f>M4765*(1+VOTOS!$P$3%)^Q4765</f>
        <v>7150352.1757669942</v>
      </c>
      <c r="O4765" s="54">
        <f t="shared" si="223"/>
        <v>7150352.1757669942</v>
      </c>
      <c r="P4765" s="103">
        <f t="shared" si="224"/>
        <v>4.7583708356824418E-5</v>
      </c>
      <c r="Q4765" s="48">
        <v>48</v>
      </c>
      <c r="R4765" s="48"/>
      <c r="S4765" s="48" t="s">
        <v>11</v>
      </c>
      <c r="T4765" s="75"/>
    </row>
    <row r="4766" spans="1:20" s="47" customFormat="1" ht="14" x14ac:dyDescent="0.15">
      <c r="A4766" s="8" t="s">
        <v>415</v>
      </c>
      <c r="B4766" s="114" t="s">
        <v>416</v>
      </c>
      <c r="C4766" s="40" t="s">
        <v>65</v>
      </c>
      <c r="D4766" s="6" t="s">
        <v>147</v>
      </c>
      <c r="E4766" s="7" t="s">
        <v>148</v>
      </c>
      <c r="F4766" s="6" t="s">
        <v>3309</v>
      </c>
      <c r="G4766" s="6" t="s">
        <v>5224</v>
      </c>
      <c r="H4766" s="6" t="s">
        <v>38</v>
      </c>
      <c r="I4766" s="8" t="s">
        <v>39</v>
      </c>
      <c r="J4766" s="15" t="s">
        <v>7586</v>
      </c>
      <c r="K4766" s="7" t="s">
        <v>3314</v>
      </c>
      <c r="L4766" s="19">
        <v>4350107</v>
      </c>
      <c r="M4766" s="19">
        <f t="shared" si="225"/>
        <v>4350107</v>
      </c>
      <c r="N4766" s="11">
        <f>M4766*(1+VOTOS!$P$3%)^Q4766</f>
        <v>4389642.6123149861</v>
      </c>
      <c r="O4766" s="54">
        <f t="shared" si="223"/>
        <v>4389642.6123149861</v>
      </c>
      <c r="P4766" s="103">
        <f t="shared" si="224"/>
        <v>2.9211914143610668E-5</v>
      </c>
      <c r="Q4766" s="48">
        <v>75</v>
      </c>
      <c r="R4766" s="48"/>
      <c r="S4766" s="48" t="s">
        <v>11</v>
      </c>
      <c r="T4766" s="75"/>
    </row>
    <row r="4767" spans="1:20" s="47" customFormat="1" ht="14" x14ac:dyDescent="0.15">
      <c r="A4767" s="8" t="s">
        <v>415</v>
      </c>
      <c r="B4767" s="114" t="s">
        <v>416</v>
      </c>
      <c r="C4767" s="40" t="s">
        <v>65</v>
      </c>
      <c r="D4767" s="6" t="s">
        <v>147</v>
      </c>
      <c r="E4767" s="7" t="s">
        <v>148</v>
      </c>
      <c r="F4767" s="6" t="s">
        <v>3309</v>
      </c>
      <c r="G4767" s="6" t="s">
        <v>5224</v>
      </c>
      <c r="H4767" s="6" t="s">
        <v>38</v>
      </c>
      <c r="I4767" s="8" t="s">
        <v>39</v>
      </c>
      <c r="J4767" s="15" t="s">
        <v>7586</v>
      </c>
      <c r="K4767" s="7" t="s">
        <v>3316</v>
      </c>
      <c r="L4767" s="19">
        <v>4229567</v>
      </c>
      <c r="M4767" s="19">
        <f t="shared" si="225"/>
        <v>4229567</v>
      </c>
      <c r="N4767" s="11">
        <f>M4767*(1+VOTOS!$P$3%)^Q4767</f>
        <v>4287099.3652051799</v>
      </c>
      <c r="O4767" s="54">
        <f t="shared" si="223"/>
        <v>4287099.3652051799</v>
      </c>
      <c r="P4767" s="103">
        <f t="shared" si="224"/>
        <v>2.8529515872240014E-5</v>
      </c>
      <c r="Q4767" s="48">
        <v>112</v>
      </c>
      <c r="R4767" s="48"/>
      <c r="S4767" s="48" t="s">
        <v>11</v>
      </c>
      <c r="T4767" s="75"/>
    </row>
    <row r="4768" spans="1:20" s="47" customFormat="1" ht="14" x14ac:dyDescent="0.15">
      <c r="A4768" s="8" t="s">
        <v>415</v>
      </c>
      <c r="B4768" s="114" t="s">
        <v>416</v>
      </c>
      <c r="C4768" s="40" t="s">
        <v>65</v>
      </c>
      <c r="D4768" s="6" t="s">
        <v>147</v>
      </c>
      <c r="E4768" s="7" t="s">
        <v>148</v>
      </c>
      <c r="F4768" s="6" t="s">
        <v>3309</v>
      </c>
      <c r="G4768" s="6" t="s">
        <v>5224</v>
      </c>
      <c r="H4768" s="6" t="s">
        <v>38</v>
      </c>
      <c r="I4768" s="8" t="s">
        <v>39</v>
      </c>
      <c r="J4768" s="15" t="s">
        <v>7586</v>
      </c>
      <c r="K4768" s="7" t="s">
        <v>3322</v>
      </c>
      <c r="L4768" s="19">
        <v>3926758</v>
      </c>
      <c r="M4768" s="19">
        <f t="shared" si="225"/>
        <v>3926758</v>
      </c>
      <c r="N4768" s="11">
        <f>M4768*(1+VOTOS!$P$3%)^Q4768</f>
        <v>3949561.1322678751</v>
      </c>
      <c r="O4768" s="54">
        <f t="shared" si="223"/>
        <v>3949561.1322678751</v>
      </c>
      <c r="P4768" s="103">
        <f t="shared" si="224"/>
        <v>2.6283287932614965E-5</v>
      </c>
      <c r="Q4768" s="48">
        <v>48</v>
      </c>
      <c r="R4768" s="48"/>
      <c r="S4768" s="48" t="s">
        <v>11</v>
      </c>
      <c r="T4768" s="75"/>
    </row>
    <row r="4769" spans="1:20" s="47" customFormat="1" ht="14" x14ac:dyDescent="0.15">
      <c r="A4769" s="8" t="s">
        <v>415</v>
      </c>
      <c r="B4769" s="114" t="s">
        <v>416</v>
      </c>
      <c r="C4769" s="40" t="s">
        <v>65</v>
      </c>
      <c r="D4769" s="6" t="s">
        <v>147</v>
      </c>
      <c r="E4769" s="7" t="s">
        <v>148</v>
      </c>
      <c r="F4769" s="6" t="s">
        <v>3309</v>
      </c>
      <c r="G4769" s="6" t="s">
        <v>5224</v>
      </c>
      <c r="H4769" s="6" t="s">
        <v>38</v>
      </c>
      <c r="I4769" s="8" t="s">
        <v>39</v>
      </c>
      <c r="J4769" s="15" t="s">
        <v>7586</v>
      </c>
      <c r="K4769" s="7" t="s">
        <v>3320</v>
      </c>
      <c r="L4769" s="19">
        <v>3271008</v>
      </c>
      <c r="M4769" s="19">
        <f t="shared" si="225"/>
        <v>3271008</v>
      </c>
      <c r="N4769" s="11">
        <f>M4769*(1+VOTOS!$P$3%)^Q4769</f>
        <v>3290003.1171101648</v>
      </c>
      <c r="O4769" s="54">
        <f t="shared" si="223"/>
        <v>3290003.1171101648</v>
      </c>
      <c r="P4769" s="103">
        <f t="shared" si="224"/>
        <v>2.1894103251050106E-5</v>
      </c>
      <c r="Q4769" s="48">
        <v>48</v>
      </c>
      <c r="R4769" s="48"/>
      <c r="S4769" s="48" t="s">
        <v>11</v>
      </c>
      <c r="T4769" s="75"/>
    </row>
    <row r="4770" spans="1:20" s="47" customFormat="1" ht="14" x14ac:dyDescent="0.15">
      <c r="A4770" s="8" t="s">
        <v>415</v>
      </c>
      <c r="B4770" s="114" t="s">
        <v>416</v>
      </c>
      <c r="C4770" s="40" t="s">
        <v>65</v>
      </c>
      <c r="D4770" s="6" t="s">
        <v>147</v>
      </c>
      <c r="E4770" s="7" t="s">
        <v>148</v>
      </c>
      <c r="F4770" s="6" t="s">
        <v>3309</v>
      </c>
      <c r="G4770" s="6" t="s">
        <v>5224</v>
      </c>
      <c r="H4770" s="6" t="s">
        <v>38</v>
      </c>
      <c r="I4770" s="8" t="s">
        <v>39</v>
      </c>
      <c r="J4770" s="15" t="s">
        <v>7586</v>
      </c>
      <c r="K4770" s="7" t="s">
        <v>3331</v>
      </c>
      <c r="L4770" s="19">
        <v>2879622</v>
      </c>
      <c r="M4770" s="19">
        <f t="shared" si="225"/>
        <v>2879622</v>
      </c>
      <c r="N4770" s="11">
        <f>M4770*(1+VOTOS!$P$3%)^Q4770</f>
        <v>2929727.3313469016</v>
      </c>
      <c r="O4770" s="54">
        <f t="shared" si="223"/>
        <v>2929727.3313469016</v>
      </c>
      <c r="P4770" s="103">
        <f t="shared" si="224"/>
        <v>1.9496562892704613E-5</v>
      </c>
      <c r="Q4770" s="48">
        <v>143</v>
      </c>
      <c r="R4770" s="48"/>
      <c r="S4770" s="48" t="s">
        <v>11</v>
      </c>
      <c r="T4770" s="75"/>
    </row>
    <row r="4771" spans="1:20" s="47" customFormat="1" ht="14" x14ac:dyDescent="0.15">
      <c r="A4771" s="8" t="s">
        <v>415</v>
      </c>
      <c r="B4771" s="114" t="s">
        <v>416</v>
      </c>
      <c r="C4771" s="40" t="s">
        <v>65</v>
      </c>
      <c r="D4771" s="6" t="s">
        <v>147</v>
      </c>
      <c r="E4771" s="7" t="s">
        <v>148</v>
      </c>
      <c r="F4771" s="6" t="s">
        <v>3309</v>
      </c>
      <c r="G4771" s="6" t="s">
        <v>5224</v>
      </c>
      <c r="H4771" s="6" t="s">
        <v>38</v>
      </c>
      <c r="I4771" s="8" t="s">
        <v>39</v>
      </c>
      <c r="J4771" s="15" t="s">
        <v>7586</v>
      </c>
      <c r="K4771" s="7" t="s">
        <v>3323</v>
      </c>
      <c r="L4771" s="19">
        <v>7242147</v>
      </c>
      <c r="M4771" s="19">
        <f t="shared" si="225"/>
        <v>7242147</v>
      </c>
      <c r="N4771" s="11">
        <f>M4771*(1+VOTOS!$P$3%)^Q4771</f>
        <v>7338886.9394887779</v>
      </c>
      <c r="O4771" s="54">
        <f t="shared" si="223"/>
        <v>7338886.9394887779</v>
      </c>
      <c r="P4771" s="103">
        <f t="shared" si="224"/>
        <v>4.8838357497389001E-5</v>
      </c>
      <c r="Q4771" s="48">
        <v>110</v>
      </c>
      <c r="R4771" s="48"/>
      <c r="S4771" s="48" t="s">
        <v>11</v>
      </c>
      <c r="T4771" s="75"/>
    </row>
    <row r="4772" spans="1:20" s="47" customFormat="1" ht="14" x14ac:dyDescent="0.15">
      <c r="A4772" s="8" t="s">
        <v>415</v>
      </c>
      <c r="B4772" s="114" t="s">
        <v>416</v>
      </c>
      <c r="C4772" s="40" t="s">
        <v>65</v>
      </c>
      <c r="D4772" s="6" t="s">
        <v>147</v>
      </c>
      <c r="E4772" s="7" t="s">
        <v>148</v>
      </c>
      <c r="F4772" s="6" t="s">
        <v>3309</v>
      </c>
      <c r="G4772" s="6" t="s">
        <v>5224</v>
      </c>
      <c r="H4772" s="6" t="s">
        <v>38</v>
      </c>
      <c r="I4772" s="8" t="s">
        <v>39</v>
      </c>
      <c r="J4772" s="15" t="s">
        <v>7586</v>
      </c>
      <c r="K4772" s="7" t="s">
        <v>3327</v>
      </c>
      <c r="L4772" s="19">
        <v>7242147</v>
      </c>
      <c r="M4772" s="19">
        <f t="shared" si="225"/>
        <v>7242147</v>
      </c>
      <c r="N4772" s="11">
        <f>M4772*(1+VOTOS!$P$3%)^Q4772</f>
        <v>7393089.5333027057</v>
      </c>
      <c r="O4772" s="54">
        <f t="shared" si="223"/>
        <v>7393089.5333027057</v>
      </c>
      <c r="P4772" s="103">
        <f t="shared" si="224"/>
        <v>4.9199061467323E-5</v>
      </c>
      <c r="Q4772" s="48">
        <v>171</v>
      </c>
      <c r="R4772" s="48"/>
      <c r="S4772" s="48" t="s">
        <v>11</v>
      </c>
      <c r="T4772" s="75"/>
    </row>
    <row r="4773" spans="1:20" s="47" customFormat="1" ht="14" x14ac:dyDescent="0.15">
      <c r="A4773" s="8" t="s">
        <v>415</v>
      </c>
      <c r="B4773" s="114" t="s">
        <v>416</v>
      </c>
      <c r="C4773" s="40" t="s">
        <v>65</v>
      </c>
      <c r="D4773" s="6" t="s">
        <v>147</v>
      </c>
      <c r="E4773" s="7" t="s">
        <v>148</v>
      </c>
      <c r="F4773" s="6" t="s">
        <v>3309</v>
      </c>
      <c r="G4773" s="6" t="s">
        <v>5224</v>
      </c>
      <c r="H4773" s="6" t="s">
        <v>38</v>
      </c>
      <c r="I4773" s="8" t="s">
        <v>39</v>
      </c>
      <c r="J4773" s="15" t="s">
        <v>7586</v>
      </c>
      <c r="K4773" s="7" t="s">
        <v>3336</v>
      </c>
      <c r="L4773" s="19">
        <v>7242147</v>
      </c>
      <c r="M4773" s="19">
        <f t="shared" si="225"/>
        <v>7242147</v>
      </c>
      <c r="N4773" s="11">
        <f>M4773*(1+VOTOS!$P$3%)^Q4773</f>
        <v>7358389.4475041097</v>
      </c>
      <c r="O4773" s="54">
        <f t="shared" si="223"/>
        <v>7358389.4475041097</v>
      </c>
      <c r="P4773" s="103">
        <f t="shared" si="224"/>
        <v>4.8968141545896887E-5</v>
      </c>
      <c r="Q4773" s="48">
        <v>132</v>
      </c>
      <c r="R4773" s="48"/>
      <c r="S4773" s="48" t="s">
        <v>11</v>
      </c>
      <c r="T4773" s="75"/>
    </row>
    <row r="4774" spans="1:20" s="47" customFormat="1" ht="14" x14ac:dyDescent="0.15">
      <c r="A4774" s="8" t="s">
        <v>415</v>
      </c>
      <c r="B4774" s="114" t="s">
        <v>416</v>
      </c>
      <c r="C4774" s="40" t="s">
        <v>65</v>
      </c>
      <c r="D4774" s="6" t="s">
        <v>147</v>
      </c>
      <c r="E4774" s="7" t="s">
        <v>148</v>
      </c>
      <c r="F4774" s="6" t="s">
        <v>3309</v>
      </c>
      <c r="G4774" s="6" t="s">
        <v>5224</v>
      </c>
      <c r="H4774" s="6" t="s">
        <v>38</v>
      </c>
      <c r="I4774" s="8" t="s">
        <v>39</v>
      </c>
      <c r="J4774" s="15" t="s">
        <v>7586</v>
      </c>
      <c r="K4774" s="7" t="s">
        <v>3313</v>
      </c>
      <c r="L4774" s="19">
        <v>7240719</v>
      </c>
      <c r="M4774" s="19">
        <f t="shared" si="225"/>
        <v>7240719</v>
      </c>
      <c r="N4774" s="11">
        <f>M4774*(1+VOTOS!$P$3%)^Q4774</f>
        <v>7305644.3718686271</v>
      </c>
      <c r="O4774" s="54">
        <f t="shared" si="223"/>
        <v>7305644.3718686271</v>
      </c>
      <c r="P4774" s="103">
        <f t="shared" si="224"/>
        <v>4.8617136975128558E-5</v>
      </c>
      <c r="Q4774" s="48">
        <v>74</v>
      </c>
      <c r="R4774" s="48"/>
      <c r="S4774" s="48" t="s">
        <v>11</v>
      </c>
      <c r="T4774" s="75"/>
    </row>
    <row r="4775" spans="1:20" s="47" customFormat="1" ht="14" x14ac:dyDescent="0.15">
      <c r="A4775" s="8" t="s">
        <v>415</v>
      </c>
      <c r="B4775" s="114" t="s">
        <v>416</v>
      </c>
      <c r="C4775" s="40" t="s">
        <v>65</v>
      </c>
      <c r="D4775" s="6" t="s">
        <v>147</v>
      </c>
      <c r="E4775" s="7" t="s">
        <v>148</v>
      </c>
      <c r="F4775" s="6" t="s">
        <v>3309</v>
      </c>
      <c r="G4775" s="6" t="s">
        <v>5224</v>
      </c>
      <c r="H4775" s="6" t="s">
        <v>38</v>
      </c>
      <c r="I4775" s="8" t="s">
        <v>39</v>
      </c>
      <c r="J4775" s="15" t="s">
        <v>7586</v>
      </c>
      <c r="K4775" s="7" t="s">
        <v>3315</v>
      </c>
      <c r="L4775" s="19">
        <v>7240719</v>
      </c>
      <c r="M4775" s="19">
        <f t="shared" si="225"/>
        <v>7240719</v>
      </c>
      <c r="N4775" s="11">
        <f>M4775*(1+VOTOS!$P$3%)^Q4775</f>
        <v>7274864.1852115206</v>
      </c>
      <c r="O4775" s="54">
        <f t="shared" si="223"/>
        <v>7274864.1852115206</v>
      </c>
      <c r="P4775" s="103">
        <f t="shared" si="224"/>
        <v>4.8412302948907568E-5</v>
      </c>
      <c r="Q4775" s="48">
        <v>39</v>
      </c>
      <c r="R4775" s="48"/>
      <c r="S4775" s="48" t="s">
        <v>11</v>
      </c>
      <c r="T4775" s="75"/>
    </row>
    <row r="4776" spans="1:20" s="47" customFormat="1" ht="14" x14ac:dyDescent="0.15">
      <c r="A4776" s="8" t="s">
        <v>415</v>
      </c>
      <c r="B4776" s="114" t="s">
        <v>416</v>
      </c>
      <c r="C4776" s="40" t="s">
        <v>65</v>
      </c>
      <c r="D4776" s="6" t="s">
        <v>147</v>
      </c>
      <c r="E4776" s="7" t="s">
        <v>148</v>
      </c>
      <c r="F4776" s="6" t="s">
        <v>3309</v>
      </c>
      <c r="G4776" s="6" t="s">
        <v>5224</v>
      </c>
      <c r="H4776" s="6" t="s">
        <v>38</v>
      </c>
      <c r="I4776" s="8" t="s">
        <v>39</v>
      </c>
      <c r="J4776" s="15" t="s">
        <v>7586</v>
      </c>
      <c r="K4776" s="7" t="s">
        <v>5117</v>
      </c>
      <c r="L4776" s="19">
        <v>7240719</v>
      </c>
      <c r="M4776" s="19">
        <f t="shared" si="225"/>
        <v>0</v>
      </c>
      <c r="N4776" s="11">
        <f>M4776*(1+VOTOS!$P$3%)^Q4776</f>
        <v>0</v>
      </c>
      <c r="O4776" s="54">
        <f t="shared" si="223"/>
        <v>7240719</v>
      </c>
      <c r="P4776" s="103">
        <f t="shared" si="224"/>
        <v>4.8185075744574729E-5</v>
      </c>
      <c r="Q4776" s="6">
        <v>0</v>
      </c>
      <c r="R4776" s="6"/>
      <c r="S4776" s="6" t="s">
        <v>11</v>
      </c>
      <c r="T4776" s="75"/>
    </row>
    <row r="4777" spans="1:20" s="47" customFormat="1" ht="28" x14ac:dyDescent="0.15">
      <c r="A4777" s="8" t="s">
        <v>415</v>
      </c>
      <c r="B4777" s="114" t="s">
        <v>416</v>
      </c>
      <c r="C4777" s="40" t="s">
        <v>65</v>
      </c>
      <c r="D4777" s="6" t="s">
        <v>1842</v>
      </c>
      <c r="E4777" s="7" t="s">
        <v>1843</v>
      </c>
      <c r="F4777" s="6" t="s">
        <v>5014</v>
      </c>
      <c r="G4777" s="6" t="s">
        <v>107</v>
      </c>
      <c r="H4777" s="6" t="s">
        <v>38</v>
      </c>
      <c r="I4777" s="8" t="s">
        <v>39</v>
      </c>
      <c r="J4777" s="15" t="s">
        <v>7586</v>
      </c>
      <c r="K4777" s="7" t="s">
        <v>2477</v>
      </c>
      <c r="L4777" s="19">
        <v>277796</v>
      </c>
      <c r="M4777" s="19">
        <f t="shared" si="225"/>
        <v>0</v>
      </c>
      <c r="N4777" s="11">
        <f>M4777*(1+VOTOS!$P$3%)^Q4777</f>
        <v>0</v>
      </c>
      <c r="O4777" s="54">
        <f t="shared" si="223"/>
        <v>277796</v>
      </c>
      <c r="P4777" s="103">
        <f t="shared" si="224"/>
        <v>1.8486591319922625E-6</v>
      </c>
      <c r="Q4777" s="6">
        <v>0</v>
      </c>
      <c r="R4777" s="6"/>
      <c r="S4777" s="6" t="s">
        <v>11</v>
      </c>
      <c r="T4777" s="75"/>
    </row>
    <row r="4778" spans="1:20" s="47" customFormat="1" ht="14" x14ac:dyDescent="0.15">
      <c r="A4778" s="14" t="s">
        <v>5234</v>
      </c>
      <c r="B4778" s="115" t="s">
        <v>416</v>
      </c>
      <c r="C4778" s="40" t="s">
        <v>65</v>
      </c>
      <c r="D4778" s="12" t="s">
        <v>226</v>
      </c>
      <c r="E4778" s="51" t="s">
        <v>227</v>
      </c>
      <c r="F4778" s="14" t="s">
        <v>6101</v>
      </c>
      <c r="G4778" s="14" t="s">
        <v>6102</v>
      </c>
      <c r="H4778" s="14" t="s">
        <v>38</v>
      </c>
      <c r="I4778" s="14" t="s">
        <v>39</v>
      </c>
      <c r="J4778" s="15" t="s">
        <v>7586</v>
      </c>
      <c r="K4778" s="52" t="s">
        <v>4210</v>
      </c>
      <c r="L4778" s="109">
        <v>35041435.5</v>
      </c>
      <c r="M4778" s="19">
        <f t="shared" si="225"/>
        <v>35041435.5</v>
      </c>
      <c r="N4778" s="11">
        <f>M4778*(1+VOTOS!$P$3%)^Q4778</f>
        <v>35767462.403643832</v>
      </c>
      <c r="O4778" s="54">
        <f t="shared" si="223"/>
        <v>35767462.403643832</v>
      </c>
      <c r="P4778" s="103">
        <f t="shared" si="224"/>
        <v>2.3802303129161719E-4</v>
      </c>
      <c r="Q4778" s="6">
        <v>170</v>
      </c>
      <c r="R4778" s="6"/>
      <c r="S4778" s="6" t="s">
        <v>7</v>
      </c>
      <c r="T4778" s="75"/>
    </row>
    <row r="4779" spans="1:20" s="47" customFormat="1" ht="14" x14ac:dyDescent="0.15">
      <c r="A4779" s="14" t="s">
        <v>5234</v>
      </c>
      <c r="B4779" s="115" t="s">
        <v>416</v>
      </c>
      <c r="C4779" s="40" t="s">
        <v>65</v>
      </c>
      <c r="D4779" s="12" t="s">
        <v>226</v>
      </c>
      <c r="E4779" s="51" t="s">
        <v>227</v>
      </c>
      <c r="F4779" s="14" t="s">
        <v>6101</v>
      </c>
      <c r="G4779" s="14" t="s">
        <v>6102</v>
      </c>
      <c r="H4779" s="14" t="s">
        <v>38</v>
      </c>
      <c r="I4779" s="14" t="s">
        <v>39</v>
      </c>
      <c r="J4779" s="15" t="s">
        <v>7586</v>
      </c>
      <c r="K4779" s="52" t="s">
        <v>2472</v>
      </c>
      <c r="L4779" s="109">
        <v>10904007</v>
      </c>
      <c r="M4779" s="19">
        <f t="shared" si="225"/>
        <v>10904007</v>
      </c>
      <c r="N4779" s="11">
        <f>M4779*(1+VOTOS!$P$3%)^Q4779</f>
        <v>11032347.109352229</v>
      </c>
      <c r="O4779" s="54">
        <f t="shared" si="223"/>
        <v>11032347.109352229</v>
      </c>
      <c r="P4779" s="103">
        <f t="shared" si="224"/>
        <v>7.3417361052759717E-5</v>
      </c>
      <c r="Q4779" s="6">
        <v>97</v>
      </c>
      <c r="R4779" s="6"/>
      <c r="S4779" s="6" t="s">
        <v>7</v>
      </c>
      <c r="T4779" s="75"/>
    </row>
    <row r="4780" spans="1:20" s="47" customFormat="1" ht="14" x14ac:dyDescent="0.15">
      <c r="A4780" s="14" t="s">
        <v>5234</v>
      </c>
      <c r="B4780" s="115" t="s">
        <v>416</v>
      </c>
      <c r="C4780" s="40" t="s">
        <v>65</v>
      </c>
      <c r="D4780" s="12" t="s">
        <v>226</v>
      </c>
      <c r="E4780" s="51" t="s">
        <v>227</v>
      </c>
      <c r="F4780" s="14" t="s">
        <v>6101</v>
      </c>
      <c r="G4780" s="14" t="s">
        <v>6102</v>
      </c>
      <c r="H4780" s="14" t="s">
        <v>38</v>
      </c>
      <c r="I4780" s="14" t="s">
        <v>39</v>
      </c>
      <c r="J4780" s="15" t="s">
        <v>7586</v>
      </c>
      <c r="K4780" s="52" t="s">
        <v>4210</v>
      </c>
      <c r="L4780" s="109">
        <v>9570661.5</v>
      </c>
      <c r="M4780" s="19">
        <f t="shared" si="225"/>
        <v>0</v>
      </c>
      <c r="N4780" s="11">
        <f>M4780*(1+VOTOS!$P$3%)^Q4780</f>
        <v>0</v>
      </c>
      <c r="O4780" s="54">
        <f t="shared" si="223"/>
        <v>9570661.5</v>
      </c>
      <c r="P4780" s="103">
        <f t="shared" si="224"/>
        <v>6.3690228733249445E-5</v>
      </c>
      <c r="Q4780" s="6">
        <v>0</v>
      </c>
      <c r="R4780" s="6"/>
      <c r="S4780" s="6" t="s">
        <v>7</v>
      </c>
      <c r="T4780" s="75"/>
    </row>
    <row r="4781" spans="1:20" s="47" customFormat="1" ht="14" x14ac:dyDescent="0.15">
      <c r="A4781" s="14" t="s">
        <v>5234</v>
      </c>
      <c r="B4781" s="115" t="s">
        <v>416</v>
      </c>
      <c r="C4781" s="40" t="s">
        <v>65</v>
      </c>
      <c r="D4781" s="12" t="s">
        <v>226</v>
      </c>
      <c r="E4781" s="51" t="s">
        <v>227</v>
      </c>
      <c r="F4781" s="14" t="s">
        <v>6101</v>
      </c>
      <c r="G4781" s="14" t="s">
        <v>6102</v>
      </c>
      <c r="H4781" s="14" t="s">
        <v>38</v>
      </c>
      <c r="I4781" s="14" t="s">
        <v>39</v>
      </c>
      <c r="J4781" s="15" t="s">
        <v>7586</v>
      </c>
      <c r="K4781" s="52" t="s">
        <v>4208</v>
      </c>
      <c r="L4781" s="109">
        <v>8470911.5</v>
      </c>
      <c r="M4781" s="19">
        <f t="shared" si="225"/>
        <v>0</v>
      </c>
      <c r="N4781" s="11">
        <f>M4781*(1+VOTOS!$P$3%)^Q4781</f>
        <v>0</v>
      </c>
      <c r="O4781" s="54">
        <f t="shared" si="223"/>
        <v>8470911.5</v>
      </c>
      <c r="P4781" s="103">
        <f t="shared" si="224"/>
        <v>5.6371682460414379E-5</v>
      </c>
      <c r="Q4781" s="6">
        <v>0</v>
      </c>
      <c r="R4781" s="6"/>
      <c r="S4781" s="6" t="s">
        <v>7</v>
      </c>
      <c r="T4781" s="75"/>
    </row>
    <row r="4782" spans="1:20" s="47" customFormat="1" ht="14" x14ac:dyDescent="0.15">
      <c r="A4782" s="14" t="s">
        <v>5234</v>
      </c>
      <c r="B4782" s="115" t="s">
        <v>416</v>
      </c>
      <c r="C4782" s="40" t="s">
        <v>65</v>
      </c>
      <c r="D4782" s="12" t="s">
        <v>226</v>
      </c>
      <c r="E4782" s="51" t="s">
        <v>227</v>
      </c>
      <c r="F4782" s="14" t="s">
        <v>6101</v>
      </c>
      <c r="G4782" s="14" t="s">
        <v>6102</v>
      </c>
      <c r="H4782" s="14" t="s">
        <v>38</v>
      </c>
      <c r="I4782" s="14" t="s">
        <v>39</v>
      </c>
      <c r="J4782" s="15" t="s">
        <v>7586</v>
      </c>
      <c r="K4782" s="52" t="s">
        <v>2093</v>
      </c>
      <c r="L4782" s="109">
        <v>5234215</v>
      </c>
      <c r="M4782" s="19">
        <f t="shared" si="225"/>
        <v>5234215</v>
      </c>
      <c r="N4782" s="11">
        <f>M4782*(1+VOTOS!$P$3%)^Q4782</f>
        <v>5307333.3628567029</v>
      </c>
      <c r="O4782" s="54">
        <f t="shared" si="223"/>
        <v>5307333.3628567029</v>
      </c>
      <c r="P4782" s="103">
        <f t="shared" si="224"/>
        <v>3.5318904115870091E-5</v>
      </c>
      <c r="Q4782" s="6">
        <v>115</v>
      </c>
      <c r="R4782" s="6"/>
      <c r="S4782" s="6" t="s">
        <v>7</v>
      </c>
      <c r="T4782" s="75"/>
    </row>
    <row r="4783" spans="1:20" s="47" customFormat="1" ht="14" x14ac:dyDescent="0.15">
      <c r="A4783" s="14" t="s">
        <v>5234</v>
      </c>
      <c r="B4783" s="115" t="s">
        <v>416</v>
      </c>
      <c r="C4783" s="40" t="s">
        <v>65</v>
      </c>
      <c r="D4783" s="12" t="s">
        <v>226</v>
      </c>
      <c r="E4783" s="51" t="s">
        <v>227</v>
      </c>
      <c r="F4783" s="14" t="s">
        <v>6101</v>
      </c>
      <c r="G4783" s="14" t="s">
        <v>6102</v>
      </c>
      <c r="H4783" s="14" t="s">
        <v>38</v>
      </c>
      <c r="I4783" s="14" t="s">
        <v>39</v>
      </c>
      <c r="J4783" s="15" t="s">
        <v>7586</v>
      </c>
      <c r="K4783" s="52" t="s">
        <v>4226</v>
      </c>
      <c r="L4783" s="109">
        <v>3928614.5</v>
      </c>
      <c r="M4783" s="19">
        <f t="shared" si="225"/>
        <v>0</v>
      </c>
      <c r="N4783" s="11">
        <f>M4783*(1+VOTOS!$P$3%)^Q4783</f>
        <v>0</v>
      </c>
      <c r="O4783" s="54">
        <f t="shared" si="223"/>
        <v>3928614.5</v>
      </c>
      <c r="P4783" s="103">
        <f t="shared" si="224"/>
        <v>2.6143893617986639E-5</v>
      </c>
      <c r="Q4783" s="6">
        <v>0</v>
      </c>
      <c r="R4783" s="6"/>
      <c r="S4783" s="6" t="s">
        <v>7</v>
      </c>
      <c r="T4783" s="75"/>
    </row>
    <row r="4784" spans="1:20" s="47" customFormat="1" ht="14" x14ac:dyDescent="0.15">
      <c r="A4784" s="14" t="s">
        <v>5234</v>
      </c>
      <c r="B4784" s="115" t="s">
        <v>416</v>
      </c>
      <c r="C4784" s="40" t="s">
        <v>65</v>
      </c>
      <c r="D4784" s="12" t="s">
        <v>226</v>
      </c>
      <c r="E4784" s="51" t="s">
        <v>227</v>
      </c>
      <c r="F4784" s="14" t="s">
        <v>6101</v>
      </c>
      <c r="G4784" s="14" t="s">
        <v>6102</v>
      </c>
      <c r="H4784" s="14" t="s">
        <v>38</v>
      </c>
      <c r="I4784" s="14" t="s">
        <v>39</v>
      </c>
      <c r="J4784" s="15" t="s">
        <v>7586</v>
      </c>
      <c r="K4784" s="52" t="s">
        <v>3138</v>
      </c>
      <c r="L4784" s="109">
        <v>2203785</v>
      </c>
      <c r="M4784" s="19">
        <f t="shared" si="225"/>
        <v>0</v>
      </c>
      <c r="N4784" s="11">
        <f>M4784*(1+VOTOS!$P$3%)^Q4784</f>
        <v>0</v>
      </c>
      <c r="O4784" s="54">
        <f t="shared" si="223"/>
        <v>2203785</v>
      </c>
      <c r="P4784" s="103">
        <f t="shared" si="224"/>
        <v>1.4665608090820488E-5</v>
      </c>
      <c r="Q4784" s="6">
        <v>0</v>
      </c>
      <c r="R4784" s="6"/>
      <c r="S4784" s="6" t="s">
        <v>7</v>
      </c>
      <c r="T4784" s="75"/>
    </row>
    <row r="4785" spans="1:20" s="47" customFormat="1" ht="14" x14ac:dyDescent="0.15">
      <c r="A4785" s="14" t="s">
        <v>5234</v>
      </c>
      <c r="B4785" s="115" t="s">
        <v>416</v>
      </c>
      <c r="C4785" s="40" t="s">
        <v>65</v>
      </c>
      <c r="D4785" s="12" t="s">
        <v>226</v>
      </c>
      <c r="E4785" s="51" t="s">
        <v>227</v>
      </c>
      <c r="F4785" s="14" t="s">
        <v>6101</v>
      </c>
      <c r="G4785" s="14" t="s">
        <v>6102</v>
      </c>
      <c r="H4785" s="14" t="s">
        <v>38</v>
      </c>
      <c r="I4785" s="14" t="s">
        <v>39</v>
      </c>
      <c r="J4785" s="15" t="s">
        <v>7586</v>
      </c>
      <c r="K4785" s="52" t="s">
        <v>2202</v>
      </c>
      <c r="L4785" s="109">
        <v>1762454</v>
      </c>
      <c r="M4785" s="19">
        <f t="shared" si="225"/>
        <v>0</v>
      </c>
      <c r="N4785" s="11">
        <f>M4785*(1+VOTOS!$P$3%)^Q4785</f>
        <v>0</v>
      </c>
      <c r="O4785" s="54">
        <f t="shared" si="223"/>
        <v>1762454</v>
      </c>
      <c r="P4785" s="103">
        <f t="shared" si="224"/>
        <v>1.1728666654006145E-5</v>
      </c>
      <c r="Q4785" s="6">
        <v>0</v>
      </c>
      <c r="R4785" s="6"/>
      <c r="S4785" s="6" t="s">
        <v>7</v>
      </c>
      <c r="T4785" s="75"/>
    </row>
    <row r="4786" spans="1:20" s="47" customFormat="1" ht="14" x14ac:dyDescent="0.15">
      <c r="A4786" s="14" t="s">
        <v>5234</v>
      </c>
      <c r="B4786" s="115" t="s">
        <v>416</v>
      </c>
      <c r="C4786" s="40" t="s">
        <v>65</v>
      </c>
      <c r="D4786" s="12" t="s">
        <v>226</v>
      </c>
      <c r="E4786" s="51" t="s">
        <v>227</v>
      </c>
      <c r="F4786" s="14" t="s">
        <v>6101</v>
      </c>
      <c r="G4786" s="14" t="s">
        <v>6102</v>
      </c>
      <c r="H4786" s="14" t="s">
        <v>38</v>
      </c>
      <c r="I4786" s="14" t="s">
        <v>39</v>
      </c>
      <c r="J4786" s="15" t="s">
        <v>7586</v>
      </c>
      <c r="K4786" s="52" t="s">
        <v>2414</v>
      </c>
      <c r="L4786" s="109">
        <v>1725964</v>
      </c>
      <c r="M4786" s="19">
        <f t="shared" si="225"/>
        <v>0</v>
      </c>
      <c r="N4786" s="11">
        <f>M4786*(1+VOTOS!$P$3%)^Q4786</f>
        <v>0</v>
      </c>
      <c r="O4786" s="54">
        <f t="shared" si="223"/>
        <v>1725964</v>
      </c>
      <c r="P4786" s="103">
        <f t="shared" si="224"/>
        <v>1.1485835325526261E-5</v>
      </c>
      <c r="Q4786" s="6">
        <v>0</v>
      </c>
      <c r="R4786" s="6"/>
      <c r="S4786" s="6" t="s">
        <v>7</v>
      </c>
      <c r="T4786" s="75"/>
    </row>
    <row r="4787" spans="1:20" s="47" customFormat="1" ht="14" x14ac:dyDescent="0.15">
      <c r="A4787" s="14" t="s">
        <v>5234</v>
      </c>
      <c r="B4787" s="115" t="s">
        <v>416</v>
      </c>
      <c r="C4787" s="40" t="s">
        <v>65</v>
      </c>
      <c r="D4787" s="12" t="s">
        <v>226</v>
      </c>
      <c r="E4787" s="51" t="s">
        <v>227</v>
      </c>
      <c r="F4787" s="14" t="s">
        <v>6101</v>
      </c>
      <c r="G4787" s="14" t="s">
        <v>6102</v>
      </c>
      <c r="H4787" s="14" t="s">
        <v>38</v>
      </c>
      <c r="I4787" s="14" t="s">
        <v>39</v>
      </c>
      <c r="J4787" s="15" t="s">
        <v>7586</v>
      </c>
      <c r="K4787" s="52" t="s">
        <v>2472</v>
      </c>
      <c r="L4787" s="109">
        <v>1521489</v>
      </c>
      <c r="M4787" s="19">
        <f t="shared" si="225"/>
        <v>0</v>
      </c>
      <c r="N4787" s="11">
        <f>M4787*(1+VOTOS!$P$3%)^Q4787</f>
        <v>0</v>
      </c>
      <c r="O4787" s="54">
        <f t="shared" si="223"/>
        <v>1521489</v>
      </c>
      <c r="P4787" s="103">
        <f t="shared" si="224"/>
        <v>1.012510811558041E-5</v>
      </c>
      <c r="Q4787" s="6">
        <v>0</v>
      </c>
      <c r="R4787" s="6"/>
      <c r="S4787" s="6" t="s">
        <v>7</v>
      </c>
      <c r="T4787" s="75"/>
    </row>
    <row r="4788" spans="1:20" s="47" customFormat="1" ht="14" x14ac:dyDescent="0.15">
      <c r="A4788" s="14" t="s">
        <v>5234</v>
      </c>
      <c r="B4788" s="115" t="s">
        <v>416</v>
      </c>
      <c r="C4788" s="40" t="s">
        <v>65</v>
      </c>
      <c r="D4788" s="12" t="s">
        <v>226</v>
      </c>
      <c r="E4788" s="51" t="s">
        <v>227</v>
      </c>
      <c r="F4788" s="14" t="s">
        <v>6101</v>
      </c>
      <c r="G4788" s="14" t="s">
        <v>6102</v>
      </c>
      <c r="H4788" s="14" t="s">
        <v>38</v>
      </c>
      <c r="I4788" s="14" t="s">
        <v>39</v>
      </c>
      <c r="J4788" s="15" t="s">
        <v>7586</v>
      </c>
      <c r="K4788" s="52" t="s">
        <v>4231</v>
      </c>
      <c r="L4788" s="109">
        <v>1391920</v>
      </c>
      <c r="M4788" s="19">
        <f t="shared" si="225"/>
        <v>0</v>
      </c>
      <c r="N4788" s="11">
        <f>M4788*(1+VOTOS!$P$3%)^Q4788</f>
        <v>0</v>
      </c>
      <c r="O4788" s="54">
        <f t="shared" si="223"/>
        <v>1391920</v>
      </c>
      <c r="P4788" s="103">
        <f t="shared" si="224"/>
        <v>9.262860584755251E-6</v>
      </c>
      <c r="Q4788" s="6">
        <v>0</v>
      </c>
      <c r="R4788" s="6"/>
      <c r="S4788" s="6" t="s">
        <v>7</v>
      </c>
      <c r="T4788" s="75"/>
    </row>
    <row r="4789" spans="1:20" s="47" customFormat="1" ht="14" x14ac:dyDescent="0.15">
      <c r="A4789" s="14" t="s">
        <v>5234</v>
      </c>
      <c r="B4789" s="115" t="s">
        <v>416</v>
      </c>
      <c r="C4789" s="40" t="s">
        <v>65</v>
      </c>
      <c r="D4789" s="12" t="s">
        <v>226</v>
      </c>
      <c r="E4789" s="51" t="s">
        <v>227</v>
      </c>
      <c r="F4789" s="14" t="s">
        <v>6101</v>
      </c>
      <c r="G4789" s="14" t="s">
        <v>6102</v>
      </c>
      <c r="H4789" s="14" t="s">
        <v>38</v>
      </c>
      <c r="I4789" s="14" t="s">
        <v>39</v>
      </c>
      <c r="J4789" s="15" t="s">
        <v>7586</v>
      </c>
      <c r="K4789" s="52" t="s">
        <v>2410</v>
      </c>
      <c r="L4789" s="109">
        <v>836771.5</v>
      </c>
      <c r="M4789" s="19">
        <f t="shared" si="225"/>
        <v>0</v>
      </c>
      <c r="N4789" s="11">
        <f>M4789*(1+VOTOS!$P$3%)^Q4789</f>
        <v>0</v>
      </c>
      <c r="O4789" s="54">
        <f t="shared" si="223"/>
        <v>836771.5</v>
      </c>
      <c r="P4789" s="103">
        <f t="shared" si="224"/>
        <v>5.5684936963306293E-6</v>
      </c>
      <c r="Q4789" s="6">
        <v>0</v>
      </c>
      <c r="R4789" s="6"/>
      <c r="S4789" s="6" t="s">
        <v>7</v>
      </c>
      <c r="T4789" s="75"/>
    </row>
    <row r="4790" spans="1:20" s="47" customFormat="1" ht="14" x14ac:dyDescent="0.15">
      <c r="A4790" s="8" t="s">
        <v>415</v>
      </c>
      <c r="B4790" s="114" t="s">
        <v>416</v>
      </c>
      <c r="C4790" s="40" t="s">
        <v>65</v>
      </c>
      <c r="D4790" s="6" t="s">
        <v>1359</v>
      </c>
      <c r="E4790" s="7" t="s">
        <v>1360</v>
      </c>
      <c r="F4790" s="6" t="s">
        <v>3338</v>
      </c>
      <c r="G4790" s="6" t="s">
        <v>1703</v>
      </c>
      <c r="H4790" s="6" t="s">
        <v>38</v>
      </c>
      <c r="I4790" s="8" t="s">
        <v>39</v>
      </c>
      <c r="J4790" s="15" t="s">
        <v>7586</v>
      </c>
      <c r="K4790" s="7" t="s">
        <v>3339</v>
      </c>
      <c r="L4790" s="19">
        <v>243365</v>
      </c>
      <c r="M4790" s="19">
        <f t="shared" si="225"/>
        <v>243365</v>
      </c>
      <c r="N4790" s="11">
        <f>M4790*(1+VOTOS!$P$3%)^Q4790</f>
        <v>244542.1383223804</v>
      </c>
      <c r="O4790" s="54">
        <f t="shared" si="223"/>
        <v>244542.1383223804</v>
      </c>
      <c r="P4790" s="103">
        <f t="shared" si="224"/>
        <v>1.6273634507573309E-6</v>
      </c>
      <c r="Q4790" s="48">
        <v>40</v>
      </c>
      <c r="R4790" s="48"/>
      <c r="S4790" s="48" t="s">
        <v>11</v>
      </c>
      <c r="T4790" s="75"/>
    </row>
    <row r="4791" spans="1:20" s="47" customFormat="1" ht="14" x14ac:dyDescent="0.15">
      <c r="A4791" s="8" t="s">
        <v>415</v>
      </c>
      <c r="B4791" s="114" t="s">
        <v>416</v>
      </c>
      <c r="C4791" s="40" t="s">
        <v>65</v>
      </c>
      <c r="D4791" s="6" t="s">
        <v>1359</v>
      </c>
      <c r="E4791" s="7" t="s">
        <v>1360</v>
      </c>
      <c r="F4791" s="6" t="s">
        <v>3338</v>
      </c>
      <c r="G4791" s="6" t="s">
        <v>1703</v>
      </c>
      <c r="H4791" s="6" t="s">
        <v>38</v>
      </c>
      <c r="I4791" s="8" t="s">
        <v>39</v>
      </c>
      <c r="J4791" s="15" t="s">
        <v>7586</v>
      </c>
      <c r="K4791" s="7" t="s">
        <v>3347</v>
      </c>
      <c r="L4791" s="19">
        <v>238000</v>
      </c>
      <c r="M4791" s="19">
        <f t="shared" si="225"/>
        <v>238000</v>
      </c>
      <c r="N4791" s="11">
        <f>M4791*(1+VOTOS!$P$3%)^Q4791</f>
        <v>241353.80851269889</v>
      </c>
      <c r="O4791" s="54">
        <f t="shared" si="223"/>
        <v>241353.80851269889</v>
      </c>
      <c r="P4791" s="103">
        <f t="shared" si="224"/>
        <v>1.6061459565584552E-6</v>
      </c>
      <c r="Q4791" s="48">
        <v>116</v>
      </c>
      <c r="R4791" s="48"/>
      <c r="S4791" s="48" t="s">
        <v>11</v>
      </c>
      <c r="T4791" s="75"/>
    </row>
    <row r="4792" spans="1:20" s="47" customFormat="1" ht="14" x14ac:dyDescent="0.15">
      <c r="A4792" s="8" t="s">
        <v>415</v>
      </c>
      <c r="B4792" s="114" t="s">
        <v>416</v>
      </c>
      <c r="C4792" s="40" t="s">
        <v>65</v>
      </c>
      <c r="D4792" s="6" t="s">
        <v>1359</v>
      </c>
      <c r="E4792" s="7" t="s">
        <v>1360</v>
      </c>
      <c r="F4792" s="6" t="s">
        <v>3338</v>
      </c>
      <c r="G4792" s="6" t="s">
        <v>1703</v>
      </c>
      <c r="H4792" s="6" t="s">
        <v>38</v>
      </c>
      <c r="I4792" s="8" t="s">
        <v>39</v>
      </c>
      <c r="J4792" s="15" t="s">
        <v>7586</v>
      </c>
      <c r="K4792" s="7" t="s">
        <v>3341</v>
      </c>
      <c r="L4792" s="19">
        <v>160650</v>
      </c>
      <c r="M4792" s="19">
        <f t="shared" si="225"/>
        <v>160650</v>
      </c>
      <c r="N4792" s="11">
        <f>M4792*(1+VOTOS!$P$3%)^Q4792</f>
        <v>162913.82074607175</v>
      </c>
      <c r="O4792" s="54">
        <f t="shared" si="223"/>
        <v>162913.82074607175</v>
      </c>
      <c r="P4792" s="103">
        <f t="shared" si="224"/>
        <v>1.0841485206769574E-6</v>
      </c>
      <c r="Q4792" s="48">
        <v>116</v>
      </c>
      <c r="R4792" s="48"/>
      <c r="S4792" s="48" t="s">
        <v>11</v>
      </c>
      <c r="T4792" s="75"/>
    </row>
    <row r="4793" spans="1:20" s="47" customFormat="1" ht="14" x14ac:dyDescent="0.15">
      <c r="A4793" s="8" t="s">
        <v>415</v>
      </c>
      <c r="B4793" s="114" t="s">
        <v>416</v>
      </c>
      <c r="C4793" s="40" t="s">
        <v>65</v>
      </c>
      <c r="D4793" s="6" t="s">
        <v>1359</v>
      </c>
      <c r="E4793" s="7" t="s">
        <v>1360</v>
      </c>
      <c r="F4793" s="6" t="s">
        <v>3338</v>
      </c>
      <c r="G4793" s="6" t="s">
        <v>1703</v>
      </c>
      <c r="H4793" s="6" t="s">
        <v>38</v>
      </c>
      <c r="I4793" s="8" t="s">
        <v>39</v>
      </c>
      <c r="J4793" s="15" t="s">
        <v>7586</v>
      </c>
      <c r="K4793" s="7" t="s">
        <v>3349</v>
      </c>
      <c r="L4793" s="19">
        <v>131614</v>
      </c>
      <c r="M4793" s="19">
        <f t="shared" si="225"/>
        <v>131614</v>
      </c>
      <c r="N4793" s="11">
        <f>M4793*(1+VOTOS!$P$3%)^Q4793</f>
        <v>132730.08232361436</v>
      </c>
      <c r="O4793" s="54">
        <f t="shared" si="223"/>
        <v>132730.08232361436</v>
      </c>
      <c r="P4793" s="103">
        <f t="shared" si="224"/>
        <v>8.8328370018875169E-7</v>
      </c>
      <c r="Q4793" s="6">
        <v>70</v>
      </c>
      <c r="R4793" s="6"/>
      <c r="S4793" s="6" t="s">
        <v>11</v>
      </c>
      <c r="T4793" s="75"/>
    </row>
    <row r="4794" spans="1:20" s="47" customFormat="1" ht="14" x14ac:dyDescent="0.15">
      <c r="A4794" s="8" t="s">
        <v>415</v>
      </c>
      <c r="B4794" s="114" t="s">
        <v>416</v>
      </c>
      <c r="C4794" s="40" t="s">
        <v>65</v>
      </c>
      <c r="D4794" s="6" t="s">
        <v>1359</v>
      </c>
      <c r="E4794" s="7" t="s">
        <v>1360</v>
      </c>
      <c r="F4794" s="6" t="s">
        <v>3338</v>
      </c>
      <c r="G4794" s="6" t="s">
        <v>1703</v>
      </c>
      <c r="H4794" s="6" t="s">
        <v>38</v>
      </c>
      <c r="I4794" s="8" t="s">
        <v>39</v>
      </c>
      <c r="J4794" s="15" t="s">
        <v>7586</v>
      </c>
      <c r="K4794" s="7" t="s">
        <v>3345</v>
      </c>
      <c r="L4794" s="19">
        <v>113050</v>
      </c>
      <c r="M4794" s="19">
        <f t="shared" si="225"/>
        <v>113050</v>
      </c>
      <c r="N4794" s="11">
        <f>M4794*(1+VOTOS!$P$3%)^Q4794</f>
        <v>114850.69051418833</v>
      </c>
      <c r="O4794" s="54">
        <f t="shared" si="223"/>
        <v>114850.69051418833</v>
      </c>
      <c r="P4794" s="103">
        <f t="shared" si="224"/>
        <v>7.6430106205514616E-7</v>
      </c>
      <c r="Q4794" s="48">
        <v>131</v>
      </c>
      <c r="R4794" s="48"/>
      <c r="S4794" s="48" t="s">
        <v>11</v>
      </c>
      <c r="T4794" s="75"/>
    </row>
    <row r="4795" spans="1:20" s="47" customFormat="1" ht="14" x14ac:dyDescent="0.15">
      <c r="A4795" s="8" t="s">
        <v>415</v>
      </c>
      <c r="B4795" s="114" t="s">
        <v>416</v>
      </c>
      <c r="C4795" s="40" t="s">
        <v>65</v>
      </c>
      <c r="D4795" s="6" t="s">
        <v>1359</v>
      </c>
      <c r="E4795" s="7" t="s">
        <v>1360</v>
      </c>
      <c r="F4795" s="6" t="s">
        <v>3338</v>
      </c>
      <c r="G4795" s="6" t="s">
        <v>1703</v>
      </c>
      <c r="H4795" s="6" t="s">
        <v>38</v>
      </c>
      <c r="I4795" s="8" t="s">
        <v>39</v>
      </c>
      <c r="J4795" s="15" t="s">
        <v>7586</v>
      </c>
      <c r="K4795" s="7" t="s">
        <v>3340</v>
      </c>
      <c r="L4795" s="19">
        <v>103530</v>
      </c>
      <c r="M4795" s="19">
        <f t="shared" si="225"/>
        <v>103530</v>
      </c>
      <c r="N4795" s="11">
        <f>M4795*(1+VOTOS!$P$3%)^Q4795</f>
        <v>105179.05341825669</v>
      </c>
      <c r="O4795" s="54">
        <f t="shared" si="223"/>
        <v>105179.05341825669</v>
      </c>
      <c r="P4795" s="103">
        <f t="shared" si="224"/>
        <v>6.999388673557654E-7</v>
      </c>
      <c r="Q4795" s="48">
        <v>131</v>
      </c>
      <c r="R4795" s="48"/>
      <c r="S4795" s="48" t="s">
        <v>11</v>
      </c>
      <c r="T4795" s="75"/>
    </row>
    <row r="4796" spans="1:20" s="47" customFormat="1" ht="14" x14ac:dyDescent="0.15">
      <c r="A4796" s="8" t="s">
        <v>415</v>
      </c>
      <c r="B4796" s="114" t="s">
        <v>416</v>
      </c>
      <c r="C4796" s="40" t="s">
        <v>65</v>
      </c>
      <c r="D4796" s="6" t="s">
        <v>1359</v>
      </c>
      <c r="E4796" s="7" t="s">
        <v>1360</v>
      </c>
      <c r="F4796" s="6" t="s">
        <v>3338</v>
      </c>
      <c r="G4796" s="6" t="s">
        <v>1703</v>
      </c>
      <c r="H4796" s="6" t="s">
        <v>38</v>
      </c>
      <c r="I4796" s="8" t="s">
        <v>39</v>
      </c>
      <c r="J4796" s="15" t="s">
        <v>7586</v>
      </c>
      <c r="K4796" s="7" t="s">
        <v>5105</v>
      </c>
      <c r="L4796" s="19">
        <v>394095</v>
      </c>
      <c r="M4796" s="19">
        <f t="shared" si="225"/>
        <v>0</v>
      </c>
      <c r="N4796" s="11">
        <f>M4796*(1+VOTOS!$P$3%)^Q4796</f>
        <v>0</v>
      </c>
      <c r="O4796" s="54">
        <f t="shared" si="223"/>
        <v>394095</v>
      </c>
      <c r="P4796" s="103">
        <f t="shared" si="224"/>
        <v>2.6225983117917128E-6</v>
      </c>
      <c r="Q4796" s="6">
        <v>0</v>
      </c>
      <c r="R4796" s="6"/>
      <c r="S4796" s="6" t="s">
        <v>11</v>
      </c>
      <c r="T4796" s="75"/>
    </row>
    <row r="4797" spans="1:20" s="47" customFormat="1" ht="14" x14ac:dyDescent="0.15">
      <c r="A4797" s="8" t="s">
        <v>415</v>
      </c>
      <c r="B4797" s="114" t="s">
        <v>416</v>
      </c>
      <c r="C4797" s="40" t="s">
        <v>65</v>
      </c>
      <c r="D4797" s="6" t="s">
        <v>1359</v>
      </c>
      <c r="E4797" s="7" t="s">
        <v>1360</v>
      </c>
      <c r="F4797" s="6" t="s">
        <v>3338</v>
      </c>
      <c r="G4797" s="6" t="s">
        <v>1703</v>
      </c>
      <c r="H4797" s="6" t="s">
        <v>38</v>
      </c>
      <c r="I4797" s="8" t="s">
        <v>39</v>
      </c>
      <c r="J4797" s="15" t="s">
        <v>7586</v>
      </c>
      <c r="K4797" s="7" t="s">
        <v>3342</v>
      </c>
      <c r="L4797" s="19">
        <v>351645</v>
      </c>
      <c r="M4797" s="19">
        <f t="shared" si="225"/>
        <v>351645</v>
      </c>
      <c r="N4797" s="11">
        <f>M4797*(1+VOTOS!$P$3%)^Q4797</f>
        <v>352707.08839613717</v>
      </c>
      <c r="O4797" s="54">
        <f t="shared" si="223"/>
        <v>352707.08839613717</v>
      </c>
      <c r="P4797" s="103">
        <f t="shared" si="224"/>
        <v>2.3471726730475643E-6</v>
      </c>
      <c r="Q4797" s="48">
        <v>25</v>
      </c>
      <c r="R4797" s="48"/>
      <c r="S4797" s="48" t="s">
        <v>11</v>
      </c>
      <c r="T4797" s="75"/>
    </row>
    <row r="4798" spans="1:20" s="47" customFormat="1" ht="14" x14ac:dyDescent="0.15">
      <c r="A4798" s="8" t="s">
        <v>415</v>
      </c>
      <c r="B4798" s="114" t="s">
        <v>416</v>
      </c>
      <c r="C4798" s="40" t="s">
        <v>65</v>
      </c>
      <c r="D4798" s="6" t="s">
        <v>1359</v>
      </c>
      <c r="E4798" s="7" t="s">
        <v>1360</v>
      </c>
      <c r="F4798" s="6" t="s">
        <v>3338</v>
      </c>
      <c r="G4798" s="6" t="s">
        <v>1703</v>
      </c>
      <c r="H4798" s="6" t="s">
        <v>38</v>
      </c>
      <c r="I4798" s="8" t="s">
        <v>39</v>
      </c>
      <c r="J4798" s="15" t="s">
        <v>7586</v>
      </c>
      <c r="K4798" s="7" t="s">
        <v>3343</v>
      </c>
      <c r="L4798" s="19">
        <v>274139</v>
      </c>
      <c r="M4798" s="19">
        <f t="shared" si="225"/>
        <v>274139</v>
      </c>
      <c r="N4798" s="11">
        <f>M4798*(1+VOTOS!$P$3%)^Q4798</f>
        <v>276463.68956276169</v>
      </c>
      <c r="O4798" s="54">
        <f t="shared" si="223"/>
        <v>276463.68956276169</v>
      </c>
      <c r="P4798" s="103">
        <f t="shared" si="224"/>
        <v>1.8397929573301031E-6</v>
      </c>
      <c r="Q4798" s="48">
        <v>70</v>
      </c>
      <c r="R4798" s="48"/>
      <c r="S4798" s="48" t="s">
        <v>11</v>
      </c>
      <c r="T4798" s="75"/>
    </row>
    <row r="4799" spans="1:20" s="47" customFormat="1" ht="14" x14ac:dyDescent="0.15">
      <c r="A4799" s="8" t="s">
        <v>415</v>
      </c>
      <c r="B4799" s="114" t="s">
        <v>416</v>
      </c>
      <c r="C4799" s="40" t="s">
        <v>65</v>
      </c>
      <c r="D4799" s="6" t="s">
        <v>1359</v>
      </c>
      <c r="E4799" s="7" t="s">
        <v>1360</v>
      </c>
      <c r="F4799" s="6" t="s">
        <v>3338</v>
      </c>
      <c r="G4799" s="6" t="s">
        <v>1703</v>
      </c>
      <c r="H4799" s="6" t="s">
        <v>38</v>
      </c>
      <c r="I4799" s="8" t="s">
        <v>39</v>
      </c>
      <c r="J4799" s="15" t="s">
        <v>7586</v>
      </c>
      <c r="K4799" s="7" t="s">
        <v>3346</v>
      </c>
      <c r="L4799" s="19">
        <v>224861</v>
      </c>
      <c r="M4799" s="19">
        <f t="shared" si="225"/>
        <v>224861</v>
      </c>
      <c r="N4799" s="11">
        <f>M4799*(1+VOTOS!$P$3%)^Q4799</f>
        <v>228470.20497584785</v>
      </c>
      <c r="O4799" s="54">
        <f t="shared" si="223"/>
        <v>228470.20497584785</v>
      </c>
      <c r="P4799" s="103">
        <f t="shared" si="224"/>
        <v>1.520408972111712E-6</v>
      </c>
      <c r="Q4799" s="48">
        <v>132</v>
      </c>
      <c r="R4799" s="48"/>
      <c r="S4799" s="48" t="s">
        <v>11</v>
      </c>
      <c r="T4799" s="75"/>
    </row>
    <row r="4800" spans="1:20" s="47" customFormat="1" ht="14" x14ac:dyDescent="0.15">
      <c r="A4800" s="8" t="s">
        <v>415</v>
      </c>
      <c r="B4800" s="114" t="s">
        <v>416</v>
      </c>
      <c r="C4800" s="40" t="s">
        <v>65</v>
      </c>
      <c r="D4800" s="6" t="s">
        <v>1359</v>
      </c>
      <c r="E4800" s="7" t="s">
        <v>1360</v>
      </c>
      <c r="F4800" s="6" t="s">
        <v>3338</v>
      </c>
      <c r="G4800" s="6" t="s">
        <v>1703</v>
      </c>
      <c r="H4800" s="6" t="s">
        <v>38</v>
      </c>
      <c r="I4800" s="8" t="s">
        <v>39</v>
      </c>
      <c r="J4800" s="15" t="s">
        <v>7586</v>
      </c>
      <c r="K4800" s="7" t="s">
        <v>3344</v>
      </c>
      <c r="L4800" s="19">
        <v>170170</v>
      </c>
      <c r="M4800" s="19">
        <f t="shared" si="225"/>
        <v>170170</v>
      </c>
      <c r="N4800" s="11">
        <f>M4800*(1+VOTOS!$P$3%)^Q4800</f>
        <v>173047.43247586867</v>
      </c>
      <c r="O4800" s="54">
        <f t="shared" si="223"/>
        <v>173047.43247586867</v>
      </c>
      <c r="P4800" s="103">
        <f t="shared" si="224"/>
        <v>1.1515850347533046E-6</v>
      </c>
      <c r="Q4800" s="48">
        <v>139</v>
      </c>
      <c r="R4800" s="48"/>
      <c r="S4800" s="48" t="s">
        <v>11</v>
      </c>
      <c r="T4800" s="75"/>
    </row>
    <row r="4801" spans="1:20" s="47" customFormat="1" ht="14" x14ac:dyDescent="0.15">
      <c r="A4801" s="8" t="s">
        <v>415</v>
      </c>
      <c r="B4801" s="114" t="s">
        <v>416</v>
      </c>
      <c r="C4801" s="40" t="s">
        <v>65</v>
      </c>
      <c r="D4801" s="6" t="s">
        <v>1359</v>
      </c>
      <c r="E4801" s="7" t="s">
        <v>1360</v>
      </c>
      <c r="F4801" s="6" t="s">
        <v>3338</v>
      </c>
      <c r="G4801" s="6" t="s">
        <v>1703</v>
      </c>
      <c r="H4801" s="6" t="s">
        <v>38</v>
      </c>
      <c r="I4801" s="8" t="s">
        <v>39</v>
      </c>
      <c r="J4801" s="15" t="s">
        <v>7586</v>
      </c>
      <c r="K4801" s="7" t="s">
        <v>3348</v>
      </c>
      <c r="L4801" s="19">
        <v>85085</v>
      </c>
      <c r="M4801" s="19">
        <f t="shared" si="225"/>
        <v>85085</v>
      </c>
      <c r="N4801" s="11">
        <f>M4801*(1+VOTOS!$P$3%)^Q4801</f>
        <v>85197.978300319213</v>
      </c>
      <c r="O4801" s="54">
        <f t="shared" si="223"/>
        <v>85197.978300319213</v>
      </c>
      <c r="P4801" s="103">
        <f t="shared" si="224"/>
        <v>5.6697008096647796E-7</v>
      </c>
      <c r="Q4801" s="6">
        <v>11</v>
      </c>
      <c r="R4801" s="6"/>
      <c r="S4801" s="6" t="s">
        <v>11</v>
      </c>
      <c r="T4801" s="75"/>
    </row>
    <row r="4802" spans="1:20" s="47" customFormat="1" ht="14" x14ac:dyDescent="0.15">
      <c r="A4802" s="8" t="s">
        <v>5234</v>
      </c>
      <c r="B4802" s="114" t="s">
        <v>416</v>
      </c>
      <c r="C4802" s="40" t="s">
        <v>65</v>
      </c>
      <c r="D4802" s="6" t="s">
        <v>1032</v>
      </c>
      <c r="E4802" s="7" t="s">
        <v>1033</v>
      </c>
      <c r="F4802" s="6" t="s">
        <v>5360</v>
      </c>
      <c r="G4802" s="6" t="s">
        <v>4936</v>
      </c>
      <c r="H4802" s="6" t="s">
        <v>38</v>
      </c>
      <c r="I4802" s="8" t="s">
        <v>39</v>
      </c>
      <c r="J4802" s="15" t="s">
        <v>7586</v>
      </c>
      <c r="K4802" s="7" t="s">
        <v>3630</v>
      </c>
      <c r="L4802" s="19">
        <v>813639</v>
      </c>
      <c r="M4802" s="19">
        <f t="shared" si="225"/>
        <v>0</v>
      </c>
      <c r="N4802" s="11">
        <f>M4802*(1+VOTOS!$P$3%)^Q4802</f>
        <v>0</v>
      </c>
      <c r="O4802" s="54">
        <f t="shared" si="223"/>
        <v>813639</v>
      </c>
      <c r="P4802" s="103">
        <f t="shared" si="224"/>
        <v>5.4145530083048442E-6</v>
      </c>
      <c r="Q4802" s="6">
        <v>0</v>
      </c>
      <c r="R4802" s="6"/>
      <c r="S4802" s="6" t="s">
        <v>93</v>
      </c>
      <c r="T4802" s="75"/>
    </row>
    <row r="4803" spans="1:20" s="47" customFormat="1" ht="14" x14ac:dyDescent="0.15">
      <c r="A4803" s="8" t="s">
        <v>5234</v>
      </c>
      <c r="B4803" s="114" t="s">
        <v>416</v>
      </c>
      <c r="C4803" s="40" t="s">
        <v>65</v>
      </c>
      <c r="D4803" s="6" t="s">
        <v>1032</v>
      </c>
      <c r="E4803" s="7" t="s">
        <v>1033</v>
      </c>
      <c r="F4803" s="6" t="s">
        <v>5360</v>
      </c>
      <c r="G4803" s="6" t="s">
        <v>4936</v>
      </c>
      <c r="H4803" s="6" t="s">
        <v>38</v>
      </c>
      <c r="I4803" s="8" t="s">
        <v>39</v>
      </c>
      <c r="J4803" s="15" t="s">
        <v>7586</v>
      </c>
      <c r="K4803" s="7" t="s">
        <v>5361</v>
      </c>
      <c r="L4803" s="19">
        <v>422670.5</v>
      </c>
      <c r="M4803" s="19">
        <f t="shared" si="225"/>
        <v>0</v>
      </c>
      <c r="N4803" s="11">
        <f>M4803*(1+VOTOS!$P$3%)^Q4803</f>
        <v>0</v>
      </c>
      <c r="O4803" s="54">
        <f t="shared" si="223"/>
        <v>422670.5</v>
      </c>
      <c r="P4803" s="103">
        <f t="shared" si="224"/>
        <v>2.8127607296315843E-6</v>
      </c>
      <c r="Q4803" s="6">
        <v>0</v>
      </c>
      <c r="R4803" s="6"/>
      <c r="S4803" s="6" t="s">
        <v>93</v>
      </c>
      <c r="T4803" s="75"/>
    </row>
    <row r="4804" spans="1:20" s="47" customFormat="1" ht="14" x14ac:dyDescent="0.15">
      <c r="A4804" s="8" t="s">
        <v>5234</v>
      </c>
      <c r="B4804" s="114" t="s">
        <v>416</v>
      </c>
      <c r="C4804" s="40" t="s">
        <v>65</v>
      </c>
      <c r="D4804" s="6" t="s">
        <v>1032</v>
      </c>
      <c r="E4804" s="7" t="s">
        <v>1033</v>
      </c>
      <c r="F4804" s="6" t="s">
        <v>5360</v>
      </c>
      <c r="G4804" s="6" t="s">
        <v>4936</v>
      </c>
      <c r="H4804" s="6" t="s">
        <v>38</v>
      </c>
      <c r="I4804" s="8" t="s">
        <v>39</v>
      </c>
      <c r="J4804" s="15" t="s">
        <v>7586</v>
      </c>
      <c r="K4804" s="7" t="s">
        <v>5363</v>
      </c>
      <c r="L4804" s="19">
        <v>395354.5</v>
      </c>
      <c r="M4804" s="19">
        <f t="shared" si="225"/>
        <v>0</v>
      </c>
      <c r="N4804" s="11">
        <f>M4804*(1+VOTOS!$P$3%)^Q4804</f>
        <v>0</v>
      </c>
      <c r="O4804" s="54">
        <f t="shared" si="223"/>
        <v>395354.5</v>
      </c>
      <c r="P4804" s="103">
        <f t="shared" si="224"/>
        <v>2.6309799521923819E-6</v>
      </c>
      <c r="Q4804" s="6">
        <v>0</v>
      </c>
      <c r="R4804" s="6"/>
      <c r="S4804" s="6" t="s">
        <v>93</v>
      </c>
      <c r="T4804" s="75"/>
    </row>
    <row r="4805" spans="1:20" s="47" customFormat="1" ht="14" x14ac:dyDescent="0.15">
      <c r="A4805" s="8" t="s">
        <v>5234</v>
      </c>
      <c r="B4805" s="114" t="s">
        <v>416</v>
      </c>
      <c r="C4805" s="40" t="s">
        <v>65</v>
      </c>
      <c r="D4805" s="6" t="s">
        <v>1032</v>
      </c>
      <c r="E4805" s="7" t="s">
        <v>1033</v>
      </c>
      <c r="F4805" s="6" t="s">
        <v>5360</v>
      </c>
      <c r="G4805" s="6" t="s">
        <v>4936</v>
      </c>
      <c r="H4805" s="6" t="s">
        <v>38</v>
      </c>
      <c r="I4805" s="8" t="s">
        <v>39</v>
      </c>
      <c r="J4805" s="15" t="s">
        <v>7586</v>
      </c>
      <c r="K4805" s="7" t="s">
        <v>3935</v>
      </c>
      <c r="L4805" s="19">
        <v>377821.5</v>
      </c>
      <c r="M4805" s="19">
        <f t="shared" si="225"/>
        <v>0</v>
      </c>
      <c r="N4805" s="11">
        <f>M4805*(1+VOTOS!$P$3%)^Q4805</f>
        <v>0</v>
      </c>
      <c r="O4805" s="54">
        <f t="shared" si="223"/>
        <v>377821.5</v>
      </c>
      <c r="P4805" s="103">
        <f t="shared" si="224"/>
        <v>2.5143024602154621E-6</v>
      </c>
      <c r="Q4805" s="6">
        <v>0</v>
      </c>
      <c r="R4805" s="6"/>
      <c r="S4805" s="6" t="s">
        <v>93</v>
      </c>
      <c r="T4805" s="75"/>
    </row>
    <row r="4806" spans="1:20" s="47" customFormat="1" ht="14" x14ac:dyDescent="0.15">
      <c r="A4806" s="8" t="s">
        <v>5234</v>
      </c>
      <c r="B4806" s="114" t="s">
        <v>416</v>
      </c>
      <c r="C4806" s="40" t="s">
        <v>65</v>
      </c>
      <c r="D4806" s="6" t="s">
        <v>1032</v>
      </c>
      <c r="E4806" s="7" t="s">
        <v>1033</v>
      </c>
      <c r="F4806" s="6" t="s">
        <v>5360</v>
      </c>
      <c r="G4806" s="6" t="s">
        <v>4936</v>
      </c>
      <c r="H4806" s="6" t="s">
        <v>38</v>
      </c>
      <c r="I4806" s="8" t="s">
        <v>39</v>
      </c>
      <c r="J4806" s="15" t="s">
        <v>7586</v>
      </c>
      <c r="K4806" s="7" t="s">
        <v>5362</v>
      </c>
      <c r="L4806" s="19">
        <v>377714</v>
      </c>
      <c r="M4806" s="19">
        <f t="shared" si="225"/>
        <v>0</v>
      </c>
      <c r="N4806" s="11">
        <f>M4806*(1+VOTOS!$P$3%)^Q4806</f>
        <v>0</v>
      </c>
      <c r="O4806" s="54">
        <f t="shared" si="223"/>
        <v>377714</v>
      </c>
      <c r="P4806" s="103">
        <f t="shared" si="224"/>
        <v>2.513587076060582E-6</v>
      </c>
      <c r="Q4806" s="6">
        <v>0</v>
      </c>
      <c r="R4806" s="6"/>
      <c r="S4806" s="6" t="s">
        <v>93</v>
      </c>
      <c r="T4806" s="75"/>
    </row>
    <row r="4807" spans="1:20" s="47" customFormat="1" ht="14" x14ac:dyDescent="0.15">
      <c r="A4807" s="8" t="s">
        <v>5234</v>
      </c>
      <c r="B4807" s="114" t="s">
        <v>416</v>
      </c>
      <c r="C4807" s="40" t="s">
        <v>65</v>
      </c>
      <c r="D4807" s="6" t="s">
        <v>1032</v>
      </c>
      <c r="E4807" s="7" t="s">
        <v>1033</v>
      </c>
      <c r="F4807" s="6" t="s">
        <v>5360</v>
      </c>
      <c r="G4807" s="6" t="s">
        <v>4936</v>
      </c>
      <c r="H4807" s="6" t="s">
        <v>38</v>
      </c>
      <c r="I4807" s="8" t="s">
        <v>39</v>
      </c>
      <c r="J4807" s="15" t="s">
        <v>7586</v>
      </c>
      <c r="K4807" s="7" t="s">
        <v>4096</v>
      </c>
      <c r="L4807" s="19">
        <v>336000</v>
      </c>
      <c r="M4807" s="19">
        <f t="shared" si="225"/>
        <v>0</v>
      </c>
      <c r="N4807" s="11">
        <f>M4807*(1+VOTOS!$P$3%)^Q4807</f>
        <v>0</v>
      </c>
      <c r="O4807" s="54">
        <f t="shared" ref="O4807:O4870" si="226">+IF(N4807&gt;0,N4807,L4807)</f>
        <v>336000</v>
      </c>
      <c r="P4807" s="103">
        <f t="shared" ref="P4807:P4870" si="227">+O4807/$O$4</f>
        <v>2.2359914050216712E-6</v>
      </c>
      <c r="Q4807" s="6">
        <v>0</v>
      </c>
      <c r="R4807" s="6"/>
      <c r="S4807" s="6" t="s">
        <v>93</v>
      </c>
      <c r="T4807" s="75"/>
    </row>
    <row r="4808" spans="1:20" s="47" customFormat="1" ht="14" x14ac:dyDescent="0.15">
      <c r="A4808" s="8" t="s">
        <v>5234</v>
      </c>
      <c r="B4808" s="114" t="s">
        <v>416</v>
      </c>
      <c r="C4808" s="40" t="s">
        <v>65</v>
      </c>
      <c r="D4808" s="6" t="s">
        <v>1032</v>
      </c>
      <c r="E4808" s="7" t="s">
        <v>1033</v>
      </c>
      <c r="F4808" s="6" t="s">
        <v>5360</v>
      </c>
      <c r="G4808" s="6" t="s">
        <v>4936</v>
      </c>
      <c r="H4808" s="6" t="s">
        <v>38</v>
      </c>
      <c r="I4808" s="8" t="s">
        <v>39</v>
      </c>
      <c r="J4808" s="15" t="s">
        <v>7586</v>
      </c>
      <c r="K4808" s="7" t="s">
        <v>4093</v>
      </c>
      <c r="L4808" s="19">
        <v>331162</v>
      </c>
      <c r="M4808" s="19">
        <f t="shared" si="225"/>
        <v>0</v>
      </c>
      <c r="N4808" s="11">
        <f>M4808*(1+VOTOS!$P$3%)^Q4808</f>
        <v>0</v>
      </c>
      <c r="O4808" s="54">
        <f t="shared" si="226"/>
        <v>331162</v>
      </c>
      <c r="P4808" s="103">
        <f t="shared" si="227"/>
        <v>2.2037957906838891E-6</v>
      </c>
      <c r="Q4808" s="6">
        <v>0</v>
      </c>
      <c r="R4808" s="6"/>
      <c r="S4808" s="6" t="s">
        <v>93</v>
      </c>
      <c r="T4808" s="75"/>
    </row>
    <row r="4809" spans="1:20" s="47" customFormat="1" ht="14" x14ac:dyDescent="0.15">
      <c r="A4809" s="8" t="s">
        <v>5234</v>
      </c>
      <c r="B4809" s="114" t="s">
        <v>416</v>
      </c>
      <c r="C4809" s="40" t="s">
        <v>65</v>
      </c>
      <c r="D4809" s="6" t="s">
        <v>1032</v>
      </c>
      <c r="E4809" s="7" t="s">
        <v>1033</v>
      </c>
      <c r="F4809" s="6" t="s">
        <v>5360</v>
      </c>
      <c r="G4809" s="6" t="s">
        <v>4936</v>
      </c>
      <c r="H4809" s="6" t="s">
        <v>38</v>
      </c>
      <c r="I4809" s="8" t="s">
        <v>39</v>
      </c>
      <c r="J4809" s="15" t="s">
        <v>7586</v>
      </c>
      <c r="K4809" s="7" t="s">
        <v>5366</v>
      </c>
      <c r="L4809" s="19">
        <v>290939</v>
      </c>
      <c r="M4809" s="19">
        <f t="shared" si="225"/>
        <v>0</v>
      </c>
      <c r="N4809" s="11">
        <f>M4809*(1+VOTOS!$P$3%)^Q4809</f>
        <v>0</v>
      </c>
      <c r="O4809" s="54">
        <f t="shared" si="226"/>
        <v>290939</v>
      </c>
      <c r="P4809" s="103">
        <f t="shared" si="227"/>
        <v>1.936122331504762E-6</v>
      </c>
      <c r="Q4809" s="6">
        <v>0</v>
      </c>
      <c r="R4809" s="6"/>
      <c r="S4809" s="6" t="s">
        <v>93</v>
      </c>
      <c r="T4809" s="75"/>
    </row>
    <row r="4810" spans="1:20" s="47" customFormat="1" ht="14" x14ac:dyDescent="0.15">
      <c r="A4810" s="8" t="s">
        <v>5234</v>
      </c>
      <c r="B4810" s="114" t="s">
        <v>416</v>
      </c>
      <c r="C4810" s="40" t="s">
        <v>65</v>
      </c>
      <c r="D4810" s="6" t="s">
        <v>1032</v>
      </c>
      <c r="E4810" s="7" t="s">
        <v>1033</v>
      </c>
      <c r="F4810" s="6" t="s">
        <v>5360</v>
      </c>
      <c r="G4810" s="6" t="s">
        <v>4936</v>
      </c>
      <c r="H4810" s="6" t="s">
        <v>38</v>
      </c>
      <c r="I4810" s="8" t="s">
        <v>39</v>
      </c>
      <c r="J4810" s="15" t="s">
        <v>7586</v>
      </c>
      <c r="K4810" s="7" t="s">
        <v>4495</v>
      </c>
      <c r="L4810" s="19">
        <v>269434.5</v>
      </c>
      <c r="M4810" s="19">
        <f t="shared" si="225"/>
        <v>0</v>
      </c>
      <c r="N4810" s="11">
        <f>M4810*(1+VOTOS!$P$3%)^Q4810</f>
        <v>0</v>
      </c>
      <c r="O4810" s="54">
        <f t="shared" si="226"/>
        <v>269434.5</v>
      </c>
      <c r="P4810" s="103">
        <f t="shared" si="227"/>
        <v>1.7930155542152128E-6</v>
      </c>
      <c r="Q4810" s="6">
        <v>0</v>
      </c>
      <c r="R4810" s="6"/>
      <c r="S4810" s="6" t="s">
        <v>93</v>
      </c>
      <c r="T4810" s="75"/>
    </row>
    <row r="4811" spans="1:20" s="47" customFormat="1" ht="14" x14ac:dyDescent="0.15">
      <c r="A4811" s="8" t="s">
        <v>5234</v>
      </c>
      <c r="B4811" s="114" t="s">
        <v>416</v>
      </c>
      <c r="C4811" s="40" t="s">
        <v>65</v>
      </c>
      <c r="D4811" s="6" t="s">
        <v>1032</v>
      </c>
      <c r="E4811" s="7" t="s">
        <v>1033</v>
      </c>
      <c r="F4811" s="6" t="s">
        <v>5360</v>
      </c>
      <c r="G4811" s="6" t="s">
        <v>4936</v>
      </c>
      <c r="H4811" s="6" t="s">
        <v>38</v>
      </c>
      <c r="I4811" s="8" t="s">
        <v>39</v>
      </c>
      <c r="J4811" s="15" t="s">
        <v>7586</v>
      </c>
      <c r="K4811" s="7" t="s">
        <v>4355</v>
      </c>
      <c r="L4811" s="19">
        <v>252035</v>
      </c>
      <c r="M4811" s="19">
        <f t="shared" si="225"/>
        <v>0</v>
      </c>
      <c r="N4811" s="11">
        <f>M4811*(1+VOTOS!$P$3%)^Q4811</f>
        <v>0</v>
      </c>
      <c r="O4811" s="54">
        <f t="shared" si="226"/>
        <v>252035</v>
      </c>
      <c r="P4811" s="103">
        <f t="shared" si="227"/>
        <v>1.6772264695376099E-6</v>
      </c>
      <c r="Q4811" s="6">
        <v>0</v>
      </c>
      <c r="R4811" s="6"/>
      <c r="S4811" s="6" t="s">
        <v>93</v>
      </c>
      <c r="T4811" s="75"/>
    </row>
    <row r="4812" spans="1:20" s="47" customFormat="1" ht="14" x14ac:dyDescent="0.15">
      <c r="A4812" s="8" t="s">
        <v>5234</v>
      </c>
      <c r="B4812" s="114" t="s">
        <v>416</v>
      </c>
      <c r="C4812" s="40" t="s">
        <v>65</v>
      </c>
      <c r="D4812" s="6" t="s">
        <v>1032</v>
      </c>
      <c r="E4812" s="7" t="s">
        <v>1033</v>
      </c>
      <c r="F4812" s="6" t="s">
        <v>5360</v>
      </c>
      <c r="G4812" s="6" t="s">
        <v>4936</v>
      </c>
      <c r="H4812" s="6" t="s">
        <v>38</v>
      </c>
      <c r="I4812" s="8" t="s">
        <v>39</v>
      </c>
      <c r="J4812" s="15" t="s">
        <v>7586</v>
      </c>
      <c r="K4812" s="7" t="s">
        <v>4248</v>
      </c>
      <c r="L4812" s="19">
        <v>187469</v>
      </c>
      <c r="M4812" s="19">
        <f t="shared" si="225"/>
        <v>0</v>
      </c>
      <c r="N4812" s="11">
        <f>M4812*(1+VOTOS!$P$3%)^Q4812</f>
        <v>0</v>
      </c>
      <c r="O4812" s="54">
        <f t="shared" si="226"/>
        <v>187469</v>
      </c>
      <c r="P4812" s="103">
        <f t="shared" si="227"/>
        <v>1.2475567640119277E-6</v>
      </c>
      <c r="Q4812" s="6">
        <v>0</v>
      </c>
      <c r="R4812" s="6"/>
      <c r="S4812" s="6" t="s">
        <v>93</v>
      </c>
      <c r="T4812" s="75"/>
    </row>
    <row r="4813" spans="1:20" s="47" customFormat="1" ht="14" x14ac:dyDescent="0.15">
      <c r="A4813" s="8" t="s">
        <v>5234</v>
      </c>
      <c r="B4813" s="114" t="s">
        <v>416</v>
      </c>
      <c r="C4813" s="40" t="s">
        <v>65</v>
      </c>
      <c r="D4813" s="6" t="s">
        <v>1032</v>
      </c>
      <c r="E4813" s="7" t="s">
        <v>1033</v>
      </c>
      <c r="F4813" s="6" t="s">
        <v>5360</v>
      </c>
      <c r="G4813" s="6" t="s">
        <v>4936</v>
      </c>
      <c r="H4813" s="6" t="s">
        <v>38</v>
      </c>
      <c r="I4813" s="8" t="s">
        <v>39</v>
      </c>
      <c r="J4813" s="15" t="s">
        <v>7586</v>
      </c>
      <c r="K4813" s="7" t="s">
        <v>5364</v>
      </c>
      <c r="L4813" s="19">
        <v>180697</v>
      </c>
      <c r="M4813" s="19">
        <f t="shared" si="225"/>
        <v>0</v>
      </c>
      <c r="N4813" s="11">
        <f>M4813*(1+VOTOS!$P$3%)^Q4813</f>
        <v>0</v>
      </c>
      <c r="O4813" s="54">
        <f t="shared" si="226"/>
        <v>180697</v>
      </c>
      <c r="P4813" s="103">
        <f t="shared" si="227"/>
        <v>1.2024908896226217E-6</v>
      </c>
      <c r="Q4813" s="6">
        <v>0</v>
      </c>
      <c r="R4813" s="6"/>
      <c r="S4813" s="6" t="s">
        <v>93</v>
      </c>
      <c r="T4813" s="75"/>
    </row>
    <row r="4814" spans="1:20" s="47" customFormat="1" ht="14" x14ac:dyDescent="0.15">
      <c r="A4814" s="8" t="s">
        <v>5234</v>
      </c>
      <c r="B4814" s="114" t="s">
        <v>416</v>
      </c>
      <c r="C4814" s="40" t="s">
        <v>65</v>
      </c>
      <c r="D4814" s="6" t="s">
        <v>1032</v>
      </c>
      <c r="E4814" s="7" t="s">
        <v>1033</v>
      </c>
      <c r="F4814" s="6" t="s">
        <v>5360</v>
      </c>
      <c r="G4814" s="6" t="s">
        <v>4936</v>
      </c>
      <c r="H4814" s="6" t="s">
        <v>38</v>
      </c>
      <c r="I4814" s="8" t="s">
        <v>39</v>
      </c>
      <c r="J4814" s="15" t="s">
        <v>7586</v>
      </c>
      <c r="K4814" s="7" t="s">
        <v>5341</v>
      </c>
      <c r="L4814" s="19">
        <v>90403</v>
      </c>
      <c r="M4814" s="19">
        <f t="shared" si="225"/>
        <v>0</v>
      </c>
      <c r="N4814" s="11">
        <f>M4814*(1+VOTOS!$P$3%)^Q4814</f>
        <v>0</v>
      </c>
      <c r="O4814" s="54">
        <f t="shared" si="226"/>
        <v>90403</v>
      </c>
      <c r="P4814" s="103">
        <f t="shared" si="227"/>
        <v>6.0160812794099445E-7</v>
      </c>
      <c r="Q4814" s="6">
        <v>0</v>
      </c>
      <c r="R4814" s="6"/>
      <c r="S4814" s="6" t="s">
        <v>93</v>
      </c>
      <c r="T4814" s="75"/>
    </row>
    <row r="4815" spans="1:20" s="47" customFormat="1" ht="14" x14ac:dyDescent="0.15">
      <c r="A4815" s="8" t="s">
        <v>5234</v>
      </c>
      <c r="B4815" s="114" t="s">
        <v>416</v>
      </c>
      <c r="C4815" s="40" t="s">
        <v>65</v>
      </c>
      <c r="D4815" s="6" t="s">
        <v>1032</v>
      </c>
      <c r="E4815" s="7" t="s">
        <v>1033</v>
      </c>
      <c r="F4815" s="6" t="s">
        <v>5360</v>
      </c>
      <c r="G4815" s="6" t="s">
        <v>4936</v>
      </c>
      <c r="H4815" s="6" t="s">
        <v>38</v>
      </c>
      <c r="I4815" s="8" t="s">
        <v>39</v>
      </c>
      <c r="J4815" s="15" t="s">
        <v>7586</v>
      </c>
      <c r="K4815" s="7" t="s">
        <v>2337</v>
      </c>
      <c r="L4815" s="19">
        <v>70512.5</v>
      </c>
      <c r="M4815" s="19">
        <f t="shared" si="225"/>
        <v>0</v>
      </c>
      <c r="N4815" s="11">
        <f>M4815*(1+VOTOS!$P$3%)^Q4815</f>
        <v>0</v>
      </c>
      <c r="O4815" s="54">
        <f t="shared" si="226"/>
        <v>70512.5</v>
      </c>
      <c r="P4815" s="103">
        <f t="shared" si="227"/>
        <v>4.6924209507913867E-7</v>
      </c>
      <c r="Q4815" s="6">
        <v>0</v>
      </c>
      <c r="R4815" s="6"/>
      <c r="S4815" s="6" t="s">
        <v>93</v>
      </c>
      <c r="T4815" s="75"/>
    </row>
    <row r="4816" spans="1:20" s="47" customFormat="1" ht="14" x14ac:dyDescent="0.15">
      <c r="A4816" s="8" t="s">
        <v>5234</v>
      </c>
      <c r="B4816" s="114" t="s">
        <v>416</v>
      </c>
      <c r="C4816" s="40" t="s">
        <v>65</v>
      </c>
      <c r="D4816" s="6" t="s">
        <v>1032</v>
      </c>
      <c r="E4816" s="7" t="s">
        <v>1033</v>
      </c>
      <c r="F4816" s="6" t="s">
        <v>5360</v>
      </c>
      <c r="G4816" s="6" t="s">
        <v>4936</v>
      </c>
      <c r="H4816" s="6" t="s">
        <v>38</v>
      </c>
      <c r="I4816" s="8" t="s">
        <v>39</v>
      </c>
      <c r="J4816" s="15" t="s">
        <v>7586</v>
      </c>
      <c r="K4816" s="7" t="s">
        <v>5365</v>
      </c>
      <c r="L4816" s="19">
        <v>45120</v>
      </c>
      <c r="M4816" s="19">
        <f t="shared" si="225"/>
        <v>0</v>
      </c>
      <c r="N4816" s="11">
        <f>M4816*(1+VOTOS!$P$3%)^Q4816</f>
        <v>0</v>
      </c>
      <c r="O4816" s="54">
        <f t="shared" si="226"/>
        <v>45120</v>
      </c>
      <c r="P4816" s="103">
        <f t="shared" si="227"/>
        <v>3.0026170296005297E-7</v>
      </c>
      <c r="Q4816" s="6">
        <v>0</v>
      </c>
      <c r="R4816" s="6"/>
      <c r="S4816" s="6" t="s">
        <v>93</v>
      </c>
      <c r="T4816" s="75"/>
    </row>
    <row r="4817" spans="1:20" s="47" customFormat="1" ht="28" x14ac:dyDescent="0.15">
      <c r="A4817" s="14" t="s">
        <v>5234</v>
      </c>
      <c r="B4817" s="115" t="s">
        <v>416</v>
      </c>
      <c r="C4817" s="40" t="s">
        <v>65</v>
      </c>
      <c r="D4817" s="12" t="s">
        <v>660</v>
      </c>
      <c r="E4817" s="51" t="s">
        <v>661</v>
      </c>
      <c r="F4817" s="14" t="s">
        <v>6311</v>
      </c>
      <c r="G4817" s="14" t="s">
        <v>37</v>
      </c>
      <c r="H4817" s="14" t="s">
        <v>38</v>
      </c>
      <c r="I4817" s="14" t="s">
        <v>39</v>
      </c>
      <c r="J4817" s="15" t="s">
        <v>7586</v>
      </c>
      <c r="K4817" s="52" t="s">
        <v>2706</v>
      </c>
      <c r="L4817" s="109">
        <v>1092960</v>
      </c>
      <c r="M4817" s="19">
        <f t="shared" si="225"/>
        <v>0</v>
      </c>
      <c r="N4817" s="11">
        <f>M4817*(1+VOTOS!$P$3%)^Q4817</f>
        <v>0</v>
      </c>
      <c r="O4817" s="54">
        <f t="shared" si="226"/>
        <v>1092960</v>
      </c>
      <c r="P4817" s="103">
        <f t="shared" si="227"/>
        <v>7.2733606131919223E-6</v>
      </c>
      <c r="Q4817" s="6">
        <v>0</v>
      </c>
      <c r="R4817" s="6"/>
      <c r="S4817" s="6" t="s">
        <v>7</v>
      </c>
      <c r="T4817" s="75"/>
    </row>
    <row r="4818" spans="1:20" s="47" customFormat="1" ht="28" x14ac:dyDescent="0.15">
      <c r="A4818" s="14" t="s">
        <v>5234</v>
      </c>
      <c r="B4818" s="115" t="s">
        <v>416</v>
      </c>
      <c r="C4818" s="40" t="s">
        <v>65</v>
      </c>
      <c r="D4818" s="12" t="s">
        <v>660</v>
      </c>
      <c r="E4818" s="51" t="s">
        <v>661</v>
      </c>
      <c r="F4818" s="14" t="s">
        <v>6311</v>
      </c>
      <c r="G4818" s="14" t="s">
        <v>37</v>
      </c>
      <c r="H4818" s="14" t="s">
        <v>38</v>
      </c>
      <c r="I4818" s="14" t="s">
        <v>39</v>
      </c>
      <c r="J4818" s="15" t="s">
        <v>7586</v>
      </c>
      <c r="K4818" s="52" t="s">
        <v>4414</v>
      </c>
      <c r="L4818" s="109">
        <v>811440</v>
      </c>
      <c r="M4818" s="19">
        <f t="shared" ref="M4818:M4881" si="228">+IF(Q4818&gt;0,L4818,0)</f>
        <v>0</v>
      </c>
      <c r="N4818" s="11">
        <f>M4818*(1+VOTOS!$P$3%)^Q4818</f>
        <v>0</v>
      </c>
      <c r="O4818" s="54">
        <f t="shared" si="226"/>
        <v>811440</v>
      </c>
      <c r="P4818" s="103">
        <f t="shared" si="227"/>
        <v>5.3999192431273364E-6</v>
      </c>
      <c r="Q4818" s="6">
        <v>0</v>
      </c>
      <c r="R4818" s="6"/>
      <c r="S4818" s="6" t="s">
        <v>7</v>
      </c>
      <c r="T4818" s="75"/>
    </row>
    <row r="4819" spans="1:20" s="47" customFormat="1" ht="28" x14ac:dyDescent="0.15">
      <c r="A4819" s="14" t="s">
        <v>5234</v>
      </c>
      <c r="B4819" s="115" t="s">
        <v>416</v>
      </c>
      <c r="C4819" s="40" t="s">
        <v>65</v>
      </c>
      <c r="D4819" s="12" t="s">
        <v>660</v>
      </c>
      <c r="E4819" s="51" t="s">
        <v>661</v>
      </c>
      <c r="F4819" s="14" t="s">
        <v>6311</v>
      </c>
      <c r="G4819" s="14" t="s">
        <v>37</v>
      </c>
      <c r="H4819" s="14" t="s">
        <v>38</v>
      </c>
      <c r="I4819" s="14" t="s">
        <v>39</v>
      </c>
      <c r="J4819" s="15" t="s">
        <v>7586</v>
      </c>
      <c r="K4819" s="52" t="s">
        <v>4415</v>
      </c>
      <c r="L4819" s="109">
        <v>811440</v>
      </c>
      <c r="M4819" s="19">
        <f t="shared" si="228"/>
        <v>0</v>
      </c>
      <c r="N4819" s="11">
        <f>M4819*(1+VOTOS!$P$3%)^Q4819</f>
        <v>0</v>
      </c>
      <c r="O4819" s="54">
        <f t="shared" si="226"/>
        <v>811440</v>
      </c>
      <c r="P4819" s="103">
        <f t="shared" si="227"/>
        <v>5.3999192431273364E-6</v>
      </c>
      <c r="Q4819" s="6">
        <v>0</v>
      </c>
      <c r="R4819" s="6"/>
      <c r="S4819" s="6" t="s">
        <v>7</v>
      </c>
      <c r="T4819" s="75"/>
    </row>
    <row r="4820" spans="1:20" s="47" customFormat="1" ht="28" x14ac:dyDescent="0.15">
      <c r="A4820" s="14" t="s">
        <v>5234</v>
      </c>
      <c r="B4820" s="115" t="s">
        <v>416</v>
      </c>
      <c r="C4820" s="40" t="s">
        <v>65</v>
      </c>
      <c r="D4820" s="12" t="s">
        <v>660</v>
      </c>
      <c r="E4820" s="51" t="s">
        <v>661</v>
      </c>
      <c r="F4820" s="14" t="s">
        <v>6311</v>
      </c>
      <c r="G4820" s="14" t="s">
        <v>37</v>
      </c>
      <c r="H4820" s="14" t="s">
        <v>38</v>
      </c>
      <c r="I4820" s="14" t="s">
        <v>39</v>
      </c>
      <c r="J4820" s="15" t="s">
        <v>7586</v>
      </c>
      <c r="K4820" s="52" t="s">
        <v>2921</v>
      </c>
      <c r="L4820" s="109">
        <v>796869.5</v>
      </c>
      <c r="M4820" s="19">
        <f t="shared" si="228"/>
        <v>0</v>
      </c>
      <c r="N4820" s="11">
        <f>M4820*(1+VOTOS!$P$3%)^Q4820</f>
        <v>0</v>
      </c>
      <c r="O4820" s="54">
        <f t="shared" si="226"/>
        <v>796869.5</v>
      </c>
      <c r="P4820" s="103">
        <f t="shared" si="227"/>
        <v>5.3029564075116569E-6</v>
      </c>
      <c r="Q4820" s="6">
        <v>0</v>
      </c>
      <c r="R4820" s="6"/>
      <c r="S4820" s="6" t="s">
        <v>7</v>
      </c>
      <c r="T4820" s="75"/>
    </row>
    <row r="4821" spans="1:20" s="47" customFormat="1" ht="28" x14ac:dyDescent="0.15">
      <c r="A4821" s="14" t="s">
        <v>5234</v>
      </c>
      <c r="B4821" s="115" t="s">
        <v>416</v>
      </c>
      <c r="C4821" s="40" t="s">
        <v>65</v>
      </c>
      <c r="D4821" s="12" t="s">
        <v>660</v>
      </c>
      <c r="E4821" s="51" t="s">
        <v>661</v>
      </c>
      <c r="F4821" s="14" t="s">
        <v>6311</v>
      </c>
      <c r="G4821" s="14" t="s">
        <v>37</v>
      </c>
      <c r="H4821" s="14" t="s">
        <v>38</v>
      </c>
      <c r="I4821" s="14" t="s">
        <v>39</v>
      </c>
      <c r="J4821" s="15" t="s">
        <v>7586</v>
      </c>
      <c r="K4821" s="52" t="s">
        <v>3007</v>
      </c>
      <c r="L4821" s="109">
        <v>765889.5</v>
      </c>
      <c r="M4821" s="19">
        <f t="shared" si="228"/>
        <v>0</v>
      </c>
      <c r="N4821" s="11">
        <f>M4821*(1+VOTOS!$P$3%)^Q4821</f>
        <v>0</v>
      </c>
      <c r="O4821" s="54">
        <f t="shared" si="226"/>
        <v>765889.5</v>
      </c>
      <c r="P4821" s="103">
        <f t="shared" si="227"/>
        <v>5.0967926761795991E-6</v>
      </c>
      <c r="Q4821" s="6">
        <v>0</v>
      </c>
      <c r="R4821" s="6"/>
      <c r="S4821" s="6" t="s">
        <v>7</v>
      </c>
      <c r="T4821" s="75"/>
    </row>
    <row r="4822" spans="1:20" s="47" customFormat="1" ht="28" x14ac:dyDescent="0.15">
      <c r="A4822" s="14" t="s">
        <v>5234</v>
      </c>
      <c r="B4822" s="115" t="s">
        <v>416</v>
      </c>
      <c r="C4822" s="40" t="s">
        <v>65</v>
      </c>
      <c r="D4822" s="12" t="s">
        <v>660</v>
      </c>
      <c r="E4822" s="51" t="s">
        <v>661</v>
      </c>
      <c r="F4822" s="14" t="s">
        <v>6311</v>
      </c>
      <c r="G4822" s="14" t="s">
        <v>37</v>
      </c>
      <c r="H4822" s="14" t="s">
        <v>38</v>
      </c>
      <c r="I4822" s="14" t="s">
        <v>39</v>
      </c>
      <c r="J4822" s="15" t="s">
        <v>7586</v>
      </c>
      <c r="K4822" s="52" t="s">
        <v>4300</v>
      </c>
      <c r="L4822" s="109">
        <v>685078</v>
      </c>
      <c r="M4822" s="19">
        <f t="shared" si="228"/>
        <v>0</v>
      </c>
      <c r="N4822" s="11">
        <f>M4822*(1+VOTOS!$P$3%)^Q4822</f>
        <v>0</v>
      </c>
      <c r="O4822" s="54">
        <f t="shared" si="226"/>
        <v>685078</v>
      </c>
      <c r="P4822" s="103">
        <f t="shared" si="227"/>
        <v>4.5590134516947513E-6</v>
      </c>
      <c r="Q4822" s="6">
        <v>0</v>
      </c>
      <c r="R4822" s="6"/>
      <c r="S4822" s="6" t="s">
        <v>7</v>
      </c>
      <c r="T4822" s="75"/>
    </row>
    <row r="4823" spans="1:20" s="47" customFormat="1" ht="28" x14ac:dyDescent="0.15">
      <c r="A4823" s="14" t="s">
        <v>5234</v>
      </c>
      <c r="B4823" s="115" t="s">
        <v>416</v>
      </c>
      <c r="C4823" s="40" t="s">
        <v>65</v>
      </c>
      <c r="D4823" s="12" t="s">
        <v>660</v>
      </c>
      <c r="E4823" s="51" t="s">
        <v>661</v>
      </c>
      <c r="F4823" s="14" t="s">
        <v>6311</v>
      </c>
      <c r="G4823" s="14" t="s">
        <v>37</v>
      </c>
      <c r="H4823" s="14" t="s">
        <v>38</v>
      </c>
      <c r="I4823" s="14" t="s">
        <v>39</v>
      </c>
      <c r="J4823" s="15" t="s">
        <v>7586</v>
      </c>
      <c r="K4823" s="52" t="s">
        <v>4190</v>
      </c>
      <c r="L4823" s="109">
        <v>671439</v>
      </c>
      <c r="M4823" s="19">
        <f t="shared" si="228"/>
        <v>0</v>
      </c>
      <c r="N4823" s="11">
        <f>M4823*(1+VOTOS!$P$3%)^Q4823</f>
        <v>0</v>
      </c>
      <c r="O4823" s="54">
        <f t="shared" si="226"/>
        <v>671439</v>
      </c>
      <c r="P4823" s="103">
        <f t="shared" si="227"/>
        <v>4.4682495029653152E-6</v>
      </c>
      <c r="Q4823" s="6">
        <v>0</v>
      </c>
      <c r="R4823" s="6"/>
      <c r="S4823" s="6" t="s">
        <v>7</v>
      </c>
      <c r="T4823" s="75"/>
    </row>
    <row r="4824" spans="1:20" s="47" customFormat="1" ht="28" x14ac:dyDescent="0.15">
      <c r="A4824" s="14" t="s">
        <v>5234</v>
      </c>
      <c r="B4824" s="115" t="s">
        <v>416</v>
      </c>
      <c r="C4824" s="40" t="s">
        <v>65</v>
      </c>
      <c r="D4824" s="12" t="s">
        <v>660</v>
      </c>
      <c r="E4824" s="51" t="s">
        <v>661</v>
      </c>
      <c r="F4824" s="14" t="s">
        <v>6311</v>
      </c>
      <c r="G4824" s="14" t="s">
        <v>37</v>
      </c>
      <c r="H4824" s="14" t="s">
        <v>38</v>
      </c>
      <c r="I4824" s="14" t="s">
        <v>39</v>
      </c>
      <c r="J4824" s="15" t="s">
        <v>7586</v>
      </c>
      <c r="K4824" s="52" t="s">
        <v>4299</v>
      </c>
      <c r="L4824" s="109">
        <v>654692</v>
      </c>
      <c r="M4824" s="19">
        <f t="shared" si="228"/>
        <v>0</v>
      </c>
      <c r="N4824" s="11">
        <f>M4824*(1+VOTOS!$P$3%)^Q4824</f>
        <v>0</v>
      </c>
      <c r="O4824" s="54">
        <f t="shared" si="226"/>
        <v>654692</v>
      </c>
      <c r="P4824" s="103">
        <f t="shared" si="227"/>
        <v>4.3568026337394285E-6</v>
      </c>
      <c r="Q4824" s="6">
        <v>0</v>
      </c>
      <c r="R4824" s="6"/>
      <c r="S4824" s="6" t="s">
        <v>7</v>
      </c>
      <c r="T4824" s="75"/>
    </row>
    <row r="4825" spans="1:20" s="47" customFormat="1" ht="28" x14ac:dyDescent="0.15">
      <c r="A4825" s="14" t="s">
        <v>5234</v>
      </c>
      <c r="B4825" s="115" t="s">
        <v>416</v>
      </c>
      <c r="C4825" s="40" t="s">
        <v>65</v>
      </c>
      <c r="D4825" s="12" t="s">
        <v>660</v>
      </c>
      <c r="E4825" s="51" t="s">
        <v>661</v>
      </c>
      <c r="F4825" s="14" t="s">
        <v>6311</v>
      </c>
      <c r="G4825" s="14" t="s">
        <v>37</v>
      </c>
      <c r="H4825" s="14" t="s">
        <v>38</v>
      </c>
      <c r="I4825" s="14" t="s">
        <v>39</v>
      </c>
      <c r="J4825" s="15" t="s">
        <v>7586</v>
      </c>
      <c r="K4825" s="52" t="s">
        <v>2924</v>
      </c>
      <c r="L4825" s="109">
        <v>643555</v>
      </c>
      <c r="M4825" s="19">
        <f t="shared" si="228"/>
        <v>0</v>
      </c>
      <c r="N4825" s="11">
        <f>M4825*(1+VOTOS!$P$3%)^Q4825</f>
        <v>0</v>
      </c>
      <c r="O4825" s="54">
        <f t="shared" si="226"/>
        <v>643555</v>
      </c>
      <c r="P4825" s="103">
        <f t="shared" si="227"/>
        <v>4.2826888352938145E-6</v>
      </c>
      <c r="Q4825" s="6">
        <v>0</v>
      </c>
      <c r="R4825" s="6"/>
      <c r="S4825" s="6" t="s">
        <v>7</v>
      </c>
      <c r="T4825" s="75"/>
    </row>
    <row r="4826" spans="1:20" s="47" customFormat="1" ht="28" x14ac:dyDescent="0.15">
      <c r="A4826" s="14" t="s">
        <v>5234</v>
      </c>
      <c r="B4826" s="115" t="s">
        <v>416</v>
      </c>
      <c r="C4826" s="40" t="s">
        <v>65</v>
      </c>
      <c r="D4826" s="12" t="s">
        <v>660</v>
      </c>
      <c r="E4826" s="51" t="s">
        <v>661</v>
      </c>
      <c r="F4826" s="14" t="s">
        <v>6311</v>
      </c>
      <c r="G4826" s="14" t="s">
        <v>37</v>
      </c>
      <c r="H4826" s="14" t="s">
        <v>38</v>
      </c>
      <c r="I4826" s="14" t="s">
        <v>39</v>
      </c>
      <c r="J4826" s="15" t="s">
        <v>7586</v>
      </c>
      <c r="K4826" s="52" t="s">
        <v>4192</v>
      </c>
      <c r="L4826" s="109">
        <v>569136.5</v>
      </c>
      <c r="M4826" s="19">
        <f t="shared" si="228"/>
        <v>0</v>
      </c>
      <c r="N4826" s="11">
        <f>M4826*(1+VOTOS!$P$3%)^Q4826</f>
        <v>0</v>
      </c>
      <c r="O4826" s="54">
        <f t="shared" si="226"/>
        <v>569136.5</v>
      </c>
      <c r="P4826" s="103">
        <f t="shared" si="227"/>
        <v>3.7874533401312989E-6</v>
      </c>
      <c r="Q4826" s="6">
        <v>0</v>
      </c>
      <c r="R4826" s="6"/>
      <c r="S4826" s="6" t="s">
        <v>7</v>
      </c>
      <c r="T4826" s="75"/>
    </row>
    <row r="4827" spans="1:20" s="47" customFormat="1" ht="28" x14ac:dyDescent="0.15">
      <c r="A4827" s="14" t="s">
        <v>5234</v>
      </c>
      <c r="B4827" s="115" t="s">
        <v>416</v>
      </c>
      <c r="C4827" s="40" t="s">
        <v>65</v>
      </c>
      <c r="D4827" s="12" t="s">
        <v>660</v>
      </c>
      <c r="E4827" s="51" t="s">
        <v>661</v>
      </c>
      <c r="F4827" s="14" t="s">
        <v>6311</v>
      </c>
      <c r="G4827" s="14" t="s">
        <v>37</v>
      </c>
      <c r="H4827" s="14" t="s">
        <v>38</v>
      </c>
      <c r="I4827" s="14" t="s">
        <v>39</v>
      </c>
      <c r="J4827" s="15" t="s">
        <v>7586</v>
      </c>
      <c r="K4827" s="52" t="s">
        <v>4857</v>
      </c>
      <c r="L4827" s="109">
        <v>512825.5</v>
      </c>
      <c r="M4827" s="19">
        <f t="shared" si="228"/>
        <v>0</v>
      </c>
      <c r="N4827" s="11">
        <f>M4827*(1+VOTOS!$P$3%)^Q4827</f>
        <v>0</v>
      </c>
      <c r="O4827" s="54">
        <f t="shared" si="226"/>
        <v>512825.5</v>
      </c>
      <c r="P4827" s="103">
        <f t="shared" si="227"/>
        <v>3.4127184829641101E-6</v>
      </c>
      <c r="Q4827" s="6">
        <v>0</v>
      </c>
      <c r="R4827" s="6"/>
      <c r="S4827" s="6" t="s">
        <v>7</v>
      </c>
      <c r="T4827" s="75"/>
    </row>
    <row r="4828" spans="1:20" s="47" customFormat="1" ht="28" x14ac:dyDescent="0.15">
      <c r="A4828" s="14" t="s">
        <v>5234</v>
      </c>
      <c r="B4828" s="115" t="s">
        <v>416</v>
      </c>
      <c r="C4828" s="40" t="s">
        <v>65</v>
      </c>
      <c r="D4828" s="12" t="s">
        <v>660</v>
      </c>
      <c r="E4828" s="51" t="s">
        <v>661</v>
      </c>
      <c r="F4828" s="14" t="s">
        <v>6311</v>
      </c>
      <c r="G4828" s="14" t="s">
        <v>37</v>
      </c>
      <c r="H4828" s="14" t="s">
        <v>38</v>
      </c>
      <c r="I4828" s="14" t="s">
        <v>39</v>
      </c>
      <c r="J4828" s="15" t="s">
        <v>7586</v>
      </c>
      <c r="K4828" s="52" t="s">
        <v>2919</v>
      </c>
      <c r="L4828" s="109">
        <v>476117.5</v>
      </c>
      <c r="M4828" s="19">
        <f t="shared" si="228"/>
        <v>0</v>
      </c>
      <c r="N4828" s="11">
        <f>M4828*(1+VOTOS!$P$3%)^Q4828</f>
        <v>0</v>
      </c>
      <c r="O4828" s="54">
        <f t="shared" si="226"/>
        <v>476117.5</v>
      </c>
      <c r="P4828" s="103">
        <f t="shared" si="227"/>
        <v>3.1684364219654925E-6</v>
      </c>
      <c r="Q4828" s="6">
        <v>0</v>
      </c>
      <c r="R4828" s="6"/>
      <c r="S4828" s="6" t="s">
        <v>7</v>
      </c>
      <c r="T4828" s="75"/>
    </row>
    <row r="4829" spans="1:20" s="47" customFormat="1" ht="28" x14ac:dyDescent="0.15">
      <c r="A4829" s="14" t="s">
        <v>5234</v>
      </c>
      <c r="B4829" s="115" t="s">
        <v>416</v>
      </c>
      <c r="C4829" s="40" t="s">
        <v>65</v>
      </c>
      <c r="D4829" s="12" t="s">
        <v>660</v>
      </c>
      <c r="E4829" s="51" t="s">
        <v>661</v>
      </c>
      <c r="F4829" s="14" t="s">
        <v>6311</v>
      </c>
      <c r="G4829" s="14" t="s">
        <v>37</v>
      </c>
      <c r="H4829" s="14" t="s">
        <v>38</v>
      </c>
      <c r="I4829" s="14" t="s">
        <v>39</v>
      </c>
      <c r="J4829" s="15" t="s">
        <v>7586</v>
      </c>
      <c r="K4829" s="52" t="s">
        <v>2923</v>
      </c>
      <c r="L4829" s="109">
        <v>433744.5</v>
      </c>
      <c r="M4829" s="19">
        <f t="shared" si="228"/>
        <v>0</v>
      </c>
      <c r="N4829" s="11">
        <f>M4829*(1+VOTOS!$P$3%)^Q4829</f>
        <v>0</v>
      </c>
      <c r="O4829" s="54">
        <f t="shared" si="226"/>
        <v>433744.5</v>
      </c>
      <c r="P4829" s="103">
        <f t="shared" si="227"/>
        <v>2.8864552796887567E-6</v>
      </c>
      <c r="Q4829" s="6">
        <v>0</v>
      </c>
      <c r="R4829" s="6"/>
      <c r="S4829" s="6" t="s">
        <v>7</v>
      </c>
      <c r="T4829" s="75"/>
    </row>
    <row r="4830" spans="1:20" s="47" customFormat="1" ht="28" x14ac:dyDescent="0.15">
      <c r="A4830" s="14" t="s">
        <v>5234</v>
      </c>
      <c r="B4830" s="115" t="s">
        <v>416</v>
      </c>
      <c r="C4830" s="40" t="s">
        <v>65</v>
      </c>
      <c r="D4830" s="12" t="s">
        <v>660</v>
      </c>
      <c r="E4830" s="51" t="s">
        <v>661</v>
      </c>
      <c r="F4830" s="14" t="s">
        <v>6311</v>
      </c>
      <c r="G4830" s="14" t="s">
        <v>37</v>
      </c>
      <c r="H4830" s="14" t="s">
        <v>38</v>
      </c>
      <c r="I4830" s="14" t="s">
        <v>39</v>
      </c>
      <c r="J4830" s="15" t="s">
        <v>7586</v>
      </c>
      <c r="K4830" s="52" t="s">
        <v>4191</v>
      </c>
      <c r="L4830" s="109">
        <v>422307.5</v>
      </c>
      <c r="M4830" s="19">
        <f t="shared" si="228"/>
        <v>0</v>
      </c>
      <c r="N4830" s="11">
        <f>M4830*(1+VOTOS!$P$3%)^Q4830</f>
        <v>0</v>
      </c>
      <c r="O4830" s="54">
        <f t="shared" si="226"/>
        <v>422307.5</v>
      </c>
      <c r="P4830" s="103">
        <f t="shared" si="227"/>
        <v>2.8103450603458016E-6</v>
      </c>
      <c r="Q4830" s="6">
        <v>0</v>
      </c>
      <c r="R4830" s="6"/>
      <c r="S4830" s="6" t="s">
        <v>7</v>
      </c>
      <c r="T4830" s="75"/>
    </row>
    <row r="4831" spans="1:20" s="47" customFormat="1" ht="28" x14ac:dyDescent="0.15">
      <c r="A4831" s="14" t="s">
        <v>5234</v>
      </c>
      <c r="B4831" s="115" t="s">
        <v>416</v>
      </c>
      <c r="C4831" s="40" t="s">
        <v>65</v>
      </c>
      <c r="D4831" s="12" t="s">
        <v>660</v>
      </c>
      <c r="E4831" s="51" t="s">
        <v>661</v>
      </c>
      <c r="F4831" s="14" t="s">
        <v>6311</v>
      </c>
      <c r="G4831" s="14" t="s">
        <v>37</v>
      </c>
      <c r="H4831" s="14" t="s">
        <v>38</v>
      </c>
      <c r="I4831" s="14" t="s">
        <v>39</v>
      </c>
      <c r="J4831" s="15" t="s">
        <v>7586</v>
      </c>
      <c r="K4831" s="52" t="s">
        <v>4612</v>
      </c>
      <c r="L4831" s="109">
        <v>416484</v>
      </c>
      <c r="M4831" s="19">
        <f t="shared" si="228"/>
        <v>0</v>
      </c>
      <c r="N4831" s="11">
        <f>M4831*(1+VOTOS!$P$3%)^Q4831</f>
        <v>0</v>
      </c>
      <c r="O4831" s="54">
        <f t="shared" si="226"/>
        <v>416484</v>
      </c>
      <c r="P4831" s="103">
        <f t="shared" si="227"/>
        <v>2.7715912033602552E-6</v>
      </c>
      <c r="Q4831" s="6">
        <v>0</v>
      </c>
      <c r="R4831" s="6"/>
      <c r="S4831" s="6" t="s">
        <v>7</v>
      </c>
      <c r="T4831" s="75"/>
    </row>
    <row r="4832" spans="1:20" s="47" customFormat="1" ht="28" x14ac:dyDescent="0.15">
      <c r="A4832" s="14" t="s">
        <v>5234</v>
      </c>
      <c r="B4832" s="115" t="s">
        <v>416</v>
      </c>
      <c r="C4832" s="40" t="s">
        <v>65</v>
      </c>
      <c r="D4832" s="12" t="s">
        <v>660</v>
      </c>
      <c r="E4832" s="51" t="s">
        <v>661</v>
      </c>
      <c r="F4832" s="14" t="s">
        <v>6311</v>
      </c>
      <c r="G4832" s="14" t="s">
        <v>37</v>
      </c>
      <c r="H4832" s="14" t="s">
        <v>38</v>
      </c>
      <c r="I4832" s="14" t="s">
        <v>39</v>
      </c>
      <c r="J4832" s="15" t="s">
        <v>7586</v>
      </c>
      <c r="K4832" s="52" t="s">
        <v>4478</v>
      </c>
      <c r="L4832" s="109">
        <v>396316.5</v>
      </c>
      <c r="M4832" s="19">
        <f t="shared" si="228"/>
        <v>0</v>
      </c>
      <c r="N4832" s="11">
        <f>M4832*(1+VOTOS!$P$3%)^Q4832</f>
        <v>0</v>
      </c>
      <c r="O4832" s="54">
        <f t="shared" si="226"/>
        <v>396316.5</v>
      </c>
      <c r="P4832" s="103">
        <f t="shared" si="227"/>
        <v>2.6373818085365213E-6</v>
      </c>
      <c r="Q4832" s="6">
        <v>0</v>
      </c>
      <c r="R4832" s="6"/>
      <c r="S4832" s="6" t="s">
        <v>7</v>
      </c>
      <c r="T4832" s="75"/>
    </row>
    <row r="4833" spans="1:20" s="47" customFormat="1" ht="28" x14ac:dyDescent="0.15">
      <c r="A4833" s="14" t="s">
        <v>5234</v>
      </c>
      <c r="B4833" s="115" t="s">
        <v>416</v>
      </c>
      <c r="C4833" s="40" t="s">
        <v>65</v>
      </c>
      <c r="D4833" s="12" t="s">
        <v>660</v>
      </c>
      <c r="E4833" s="51" t="s">
        <v>661</v>
      </c>
      <c r="F4833" s="14" t="s">
        <v>6311</v>
      </c>
      <c r="G4833" s="14" t="s">
        <v>37</v>
      </c>
      <c r="H4833" s="14" t="s">
        <v>38</v>
      </c>
      <c r="I4833" s="14" t="s">
        <v>39</v>
      </c>
      <c r="J4833" s="15" t="s">
        <v>7586</v>
      </c>
      <c r="K4833" s="52" t="s">
        <v>6303</v>
      </c>
      <c r="L4833" s="109">
        <v>359470.5</v>
      </c>
      <c r="M4833" s="19">
        <f t="shared" si="228"/>
        <v>0</v>
      </c>
      <c r="N4833" s="11">
        <f>M4833*(1+VOTOS!$P$3%)^Q4833</f>
        <v>0</v>
      </c>
      <c r="O4833" s="54">
        <f t="shared" si="226"/>
        <v>359470.5</v>
      </c>
      <c r="P4833" s="103">
        <f t="shared" si="227"/>
        <v>2.3921813939251272E-6</v>
      </c>
      <c r="Q4833" s="6">
        <v>0</v>
      </c>
      <c r="R4833" s="6"/>
      <c r="S4833" s="6" t="s">
        <v>7</v>
      </c>
      <c r="T4833" s="75"/>
    </row>
    <row r="4834" spans="1:20" s="47" customFormat="1" ht="28" x14ac:dyDescent="0.15">
      <c r="A4834" s="14" t="s">
        <v>5234</v>
      </c>
      <c r="B4834" s="115" t="s">
        <v>416</v>
      </c>
      <c r="C4834" s="40" t="s">
        <v>65</v>
      </c>
      <c r="D4834" s="12" t="s">
        <v>660</v>
      </c>
      <c r="E4834" s="51" t="s">
        <v>661</v>
      </c>
      <c r="F4834" s="14" t="s">
        <v>6311</v>
      </c>
      <c r="G4834" s="14" t="s">
        <v>37</v>
      </c>
      <c r="H4834" s="14" t="s">
        <v>38</v>
      </c>
      <c r="I4834" s="14" t="s">
        <v>39</v>
      </c>
      <c r="J4834" s="15" t="s">
        <v>7586</v>
      </c>
      <c r="K4834" s="52" t="s">
        <v>3959</v>
      </c>
      <c r="L4834" s="109">
        <v>341136</v>
      </c>
      <c r="M4834" s="19">
        <f t="shared" si="228"/>
        <v>0</v>
      </c>
      <c r="N4834" s="11">
        <f>M4834*(1+VOTOS!$P$3%)^Q4834</f>
        <v>0</v>
      </c>
      <c r="O4834" s="54">
        <f t="shared" si="226"/>
        <v>341136</v>
      </c>
      <c r="P4834" s="103">
        <f t="shared" si="227"/>
        <v>2.2701701307841451E-6</v>
      </c>
      <c r="Q4834" s="6">
        <v>0</v>
      </c>
      <c r="R4834" s="6"/>
      <c r="S4834" s="6" t="s">
        <v>7</v>
      </c>
      <c r="T4834" s="75"/>
    </row>
    <row r="4835" spans="1:20" s="47" customFormat="1" ht="28" x14ac:dyDescent="0.15">
      <c r="A4835" s="14" t="s">
        <v>5234</v>
      </c>
      <c r="B4835" s="115" t="s">
        <v>416</v>
      </c>
      <c r="C4835" s="40" t="s">
        <v>65</v>
      </c>
      <c r="D4835" s="12" t="s">
        <v>660</v>
      </c>
      <c r="E4835" s="51" t="s">
        <v>661</v>
      </c>
      <c r="F4835" s="14" t="s">
        <v>6311</v>
      </c>
      <c r="G4835" s="14" t="s">
        <v>37</v>
      </c>
      <c r="H4835" s="14" t="s">
        <v>38</v>
      </c>
      <c r="I4835" s="14" t="s">
        <v>39</v>
      </c>
      <c r="J4835" s="15" t="s">
        <v>7586</v>
      </c>
      <c r="K4835" s="52" t="s">
        <v>4525</v>
      </c>
      <c r="L4835" s="109">
        <v>327765</v>
      </c>
      <c r="M4835" s="19">
        <f t="shared" si="228"/>
        <v>0</v>
      </c>
      <c r="N4835" s="11">
        <f>M4835*(1+VOTOS!$P$3%)^Q4835</f>
        <v>0</v>
      </c>
      <c r="O4835" s="54">
        <f t="shared" si="226"/>
        <v>327765</v>
      </c>
      <c r="P4835" s="103">
        <f t="shared" si="227"/>
        <v>2.1811896513896667E-6</v>
      </c>
      <c r="Q4835" s="6">
        <v>0</v>
      </c>
      <c r="R4835" s="6"/>
      <c r="S4835" s="6" t="s">
        <v>7</v>
      </c>
      <c r="T4835" s="75"/>
    </row>
    <row r="4836" spans="1:20" s="47" customFormat="1" ht="28" x14ac:dyDescent="0.15">
      <c r="A4836" s="14" t="s">
        <v>5234</v>
      </c>
      <c r="B4836" s="115" t="s">
        <v>416</v>
      </c>
      <c r="C4836" s="40" t="s">
        <v>65</v>
      </c>
      <c r="D4836" s="12" t="s">
        <v>660</v>
      </c>
      <c r="E4836" s="51" t="s">
        <v>661</v>
      </c>
      <c r="F4836" s="14" t="s">
        <v>6311</v>
      </c>
      <c r="G4836" s="14" t="s">
        <v>37</v>
      </c>
      <c r="H4836" s="14" t="s">
        <v>38</v>
      </c>
      <c r="I4836" s="14" t="s">
        <v>39</v>
      </c>
      <c r="J4836" s="15" t="s">
        <v>7586</v>
      </c>
      <c r="K4836" s="52" t="s">
        <v>4051</v>
      </c>
      <c r="L4836" s="109">
        <v>326596</v>
      </c>
      <c r="M4836" s="19">
        <f t="shared" si="228"/>
        <v>0</v>
      </c>
      <c r="N4836" s="11">
        <f>M4836*(1+VOTOS!$P$3%)^Q4836</f>
        <v>0</v>
      </c>
      <c r="O4836" s="54">
        <f t="shared" si="226"/>
        <v>326596</v>
      </c>
      <c r="P4836" s="103">
        <f t="shared" si="227"/>
        <v>2.1734102646263624E-6</v>
      </c>
      <c r="Q4836" s="6">
        <v>0</v>
      </c>
      <c r="R4836" s="6"/>
      <c r="S4836" s="6" t="s">
        <v>7</v>
      </c>
      <c r="T4836" s="75"/>
    </row>
    <row r="4837" spans="1:20" s="47" customFormat="1" ht="28" x14ac:dyDescent="0.15">
      <c r="A4837" s="14" t="s">
        <v>5234</v>
      </c>
      <c r="B4837" s="115" t="s">
        <v>416</v>
      </c>
      <c r="C4837" s="40" t="s">
        <v>65</v>
      </c>
      <c r="D4837" s="12" t="s">
        <v>660</v>
      </c>
      <c r="E4837" s="51" t="s">
        <v>661</v>
      </c>
      <c r="F4837" s="14" t="s">
        <v>6311</v>
      </c>
      <c r="G4837" s="14" t="s">
        <v>37</v>
      </c>
      <c r="H4837" s="14" t="s">
        <v>38</v>
      </c>
      <c r="I4837" s="14" t="s">
        <v>39</v>
      </c>
      <c r="J4837" s="15" t="s">
        <v>7586</v>
      </c>
      <c r="K4837" s="52" t="s">
        <v>2920</v>
      </c>
      <c r="L4837" s="109">
        <v>316522.5</v>
      </c>
      <c r="M4837" s="19">
        <f t="shared" si="228"/>
        <v>0</v>
      </c>
      <c r="N4837" s="11">
        <f>M4837*(1+VOTOS!$P$3%)^Q4837</f>
        <v>0</v>
      </c>
      <c r="O4837" s="54">
        <f t="shared" si="226"/>
        <v>316522.5</v>
      </c>
      <c r="P4837" s="103">
        <f t="shared" si="227"/>
        <v>2.1063737782618211E-6</v>
      </c>
      <c r="Q4837" s="6">
        <v>0</v>
      </c>
      <c r="R4837" s="6"/>
      <c r="S4837" s="6" t="s">
        <v>7</v>
      </c>
      <c r="T4837" s="75"/>
    </row>
    <row r="4838" spans="1:20" s="47" customFormat="1" ht="28" x14ac:dyDescent="0.15">
      <c r="A4838" s="14" t="s">
        <v>5234</v>
      </c>
      <c r="B4838" s="115" t="s">
        <v>416</v>
      </c>
      <c r="C4838" s="40" t="s">
        <v>65</v>
      </c>
      <c r="D4838" s="12" t="s">
        <v>660</v>
      </c>
      <c r="E4838" s="51" t="s">
        <v>661</v>
      </c>
      <c r="F4838" s="14" t="s">
        <v>6311</v>
      </c>
      <c r="G4838" s="14" t="s">
        <v>37</v>
      </c>
      <c r="H4838" s="14" t="s">
        <v>38</v>
      </c>
      <c r="I4838" s="14" t="s">
        <v>39</v>
      </c>
      <c r="J4838" s="15" t="s">
        <v>7586</v>
      </c>
      <c r="K4838" s="52" t="s">
        <v>2922</v>
      </c>
      <c r="L4838" s="109">
        <v>314446</v>
      </c>
      <c r="M4838" s="19">
        <f t="shared" si="228"/>
        <v>0</v>
      </c>
      <c r="N4838" s="11">
        <f>M4838*(1+VOTOS!$P$3%)^Q4838</f>
        <v>0</v>
      </c>
      <c r="O4838" s="54">
        <f t="shared" si="226"/>
        <v>314446</v>
      </c>
      <c r="P4838" s="103">
        <f t="shared" si="227"/>
        <v>2.0925552182840606E-6</v>
      </c>
      <c r="Q4838" s="6">
        <v>0</v>
      </c>
      <c r="R4838" s="6"/>
      <c r="S4838" s="6" t="s">
        <v>7</v>
      </c>
      <c r="T4838" s="75"/>
    </row>
    <row r="4839" spans="1:20" s="47" customFormat="1" ht="28" x14ac:dyDescent="0.15">
      <c r="A4839" s="14" t="s">
        <v>5234</v>
      </c>
      <c r="B4839" s="115" t="s">
        <v>416</v>
      </c>
      <c r="C4839" s="40" t="s">
        <v>65</v>
      </c>
      <c r="D4839" s="12" t="s">
        <v>660</v>
      </c>
      <c r="E4839" s="51" t="s">
        <v>661</v>
      </c>
      <c r="F4839" s="14" t="s">
        <v>6311</v>
      </c>
      <c r="G4839" s="14" t="s">
        <v>37</v>
      </c>
      <c r="H4839" s="14" t="s">
        <v>38</v>
      </c>
      <c r="I4839" s="14" t="s">
        <v>39</v>
      </c>
      <c r="J4839" s="15" t="s">
        <v>7586</v>
      </c>
      <c r="K4839" s="52" t="s">
        <v>6312</v>
      </c>
      <c r="L4839" s="109">
        <v>308499</v>
      </c>
      <c r="M4839" s="19">
        <f t="shared" si="228"/>
        <v>0</v>
      </c>
      <c r="N4839" s="11">
        <f>M4839*(1+VOTOS!$P$3%)^Q4839</f>
        <v>0</v>
      </c>
      <c r="O4839" s="54">
        <f t="shared" si="226"/>
        <v>308499</v>
      </c>
      <c r="P4839" s="103">
        <f t="shared" si="227"/>
        <v>2.0529795013624422E-6</v>
      </c>
      <c r="Q4839" s="6">
        <v>0</v>
      </c>
      <c r="R4839" s="6"/>
      <c r="S4839" s="6" t="s">
        <v>7</v>
      </c>
      <c r="T4839" s="75"/>
    </row>
    <row r="4840" spans="1:20" s="47" customFormat="1" ht="28" x14ac:dyDescent="0.15">
      <c r="A4840" s="14" t="s">
        <v>5234</v>
      </c>
      <c r="B4840" s="115" t="s">
        <v>416</v>
      </c>
      <c r="C4840" s="40" t="s">
        <v>65</v>
      </c>
      <c r="D4840" s="12" t="s">
        <v>660</v>
      </c>
      <c r="E4840" s="51" t="s">
        <v>661</v>
      </c>
      <c r="F4840" s="14" t="s">
        <v>6311</v>
      </c>
      <c r="G4840" s="14" t="s">
        <v>37</v>
      </c>
      <c r="H4840" s="14" t="s">
        <v>38</v>
      </c>
      <c r="I4840" s="14" t="s">
        <v>39</v>
      </c>
      <c r="J4840" s="15" t="s">
        <v>7586</v>
      </c>
      <c r="K4840" s="52" t="s">
        <v>2926</v>
      </c>
      <c r="L4840" s="109">
        <v>250715</v>
      </c>
      <c r="M4840" s="19">
        <f t="shared" si="228"/>
        <v>0</v>
      </c>
      <c r="N4840" s="11">
        <f>M4840*(1+VOTOS!$P$3%)^Q4840</f>
        <v>0</v>
      </c>
      <c r="O4840" s="54">
        <f t="shared" si="226"/>
        <v>250715</v>
      </c>
      <c r="P4840" s="103">
        <f t="shared" si="227"/>
        <v>1.6684422175893104E-6</v>
      </c>
      <c r="Q4840" s="6">
        <v>0</v>
      </c>
      <c r="R4840" s="6"/>
      <c r="S4840" s="6" t="s">
        <v>7</v>
      </c>
      <c r="T4840" s="75"/>
    </row>
    <row r="4841" spans="1:20" s="47" customFormat="1" ht="28" x14ac:dyDescent="0.15">
      <c r="A4841" s="14" t="s">
        <v>5234</v>
      </c>
      <c r="B4841" s="115" t="s">
        <v>416</v>
      </c>
      <c r="C4841" s="40" t="s">
        <v>65</v>
      </c>
      <c r="D4841" s="12" t="s">
        <v>660</v>
      </c>
      <c r="E4841" s="51" t="s">
        <v>661</v>
      </c>
      <c r="F4841" s="14" t="s">
        <v>6311</v>
      </c>
      <c r="G4841" s="14" t="s">
        <v>37</v>
      </c>
      <c r="H4841" s="14" t="s">
        <v>38</v>
      </c>
      <c r="I4841" s="14" t="s">
        <v>39</v>
      </c>
      <c r="J4841" s="15" t="s">
        <v>7586</v>
      </c>
      <c r="K4841" s="52" t="s">
        <v>4401</v>
      </c>
      <c r="L4841" s="109">
        <v>176492</v>
      </c>
      <c r="M4841" s="19">
        <f t="shared" si="228"/>
        <v>0</v>
      </c>
      <c r="N4841" s="11">
        <f>M4841*(1+VOTOS!$P$3%)^Q4841</f>
        <v>0</v>
      </c>
      <c r="O4841" s="54">
        <f t="shared" si="226"/>
        <v>176492</v>
      </c>
      <c r="P4841" s="103">
        <f t="shared" si="227"/>
        <v>1.1745077233782285E-6</v>
      </c>
      <c r="Q4841" s="6">
        <v>0</v>
      </c>
      <c r="R4841" s="6"/>
      <c r="S4841" s="6" t="s">
        <v>7</v>
      </c>
      <c r="T4841" s="75"/>
    </row>
    <row r="4842" spans="1:20" s="47" customFormat="1" ht="28" x14ac:dyDescent="0.15">
      <c r="A4842" s="14" t="s">
        <v>5234</v>
      </c>
      <c r="B4842" s="115" t="s">
        <v>416</v>
      </c>
      <c r="C4842" s="40" t="s">
        <v>65</v>
      </c>
      <c r="D4842" s="12" t="s">
        <v>660</v>
      </c>
      <c r="E4842" s="51" t="s">
        <v>661</v>
      </c>
      <c r="F4842" s="14" t="s">
        <v>6311</v>
      </c>
      <c r="G4842" s="14" t="s">
        <v>37</v>
      </c>
      <c r="H4842" s="14" t="s">
        <v>38</v>
      </c>
      <c r="I4842" s="14" t="s">
        <v>39</v>
      </c>
      <c r="J4842" s="15" t="s">
        <v>7586</v>
      </c>
      <c r="K4842" s="52" t="s">
        <v>5405</v>
      </c>
      <c r="L4842" s="109">
        <v>161037.5</v>
      </c>
      <c r="M4842" s="19">
        <f t="shared" si="228"/>
        <v>0</v>
      </c>
      <c r="N4842" s="11">
        <f>M4842*(1+VOTOS!$P$3%)^Q4842</f>
        <v>0</v>
      </c>
      <c r="O4842" s="54">
        <f t="shared" si="226"/>
        <v>161037.5</v>
      </c>
      <c r="P4842" s="103">
        <f t="shared" si="227"/>
        <v>1.0716621008517183E-6</v>
      </c>
      <c r="Q4842" s="6">
        <v>0</v>
      </c>
      <c r="R4842" s="6"/>
      <c r="S4842" s="6" t="s">
        <v>7</v>
      </c>
      <c r="T4842" s="75"/>
    </row>
    <row r="4843" spans="1:20" s="47" customFormat="1" ht="28" x14ac:dyDescent="0.15">
      <c r="A4843" s="14" t="s">
        <v>5234</v>
      </c>
      <c r="B4843" s="115" t="s">
        <v>416</v>
      </c>
      <c r="C4843" s="40" t="s">
        <v>65</v>
      </c>
      <c r="D4843" s="12" t="s">
        <v>660</v>
      </c>
      <c r="E4843" s="51" t="s">
        <v>661</v>
      </c>
      <c r="F4843" s="14" t="s">
        <v>6311</v>
      </c>
      <c r="G4843" s="14" t="s">
        <v>37</v>
      </c>
      <c r="H4843" s="14" t="s">
        <v>38</v>
      </c>
      <c r="I4843" s="14" t="s">
        <v>39</v>
      </c>
      <c r="J4843" s="15" t="s">
        <v>7586</v>
      </c>
      <c r="K4843" s="52" t="s">
        <v>4400</v>
      </c>
      <c r="L4843" s="109">
        <v>150166</v>
      </c>
      <c r="M4843" s="19">
        <f t="shared" si="228"/>
        <v>0</v>
      </c>
      <c r="N4843" s="11">
        <f>M4843*(1+VOTOS!$P$3%)^Q4843</f>
        <v>0</v>
      </c>
      <c r="O4843" s="54">
        <f t="shared" si="226"/>
        <v>150166</v>
      </c>
      <c r="P4843" s="103">
        <f t="shared" si="227"/>
        <v>9.9931513490025092E-7</v>
      </c>
      <c r="Q4843" s="6">
        <v>0</v>
      </c>
      <c r="R4843" s="6"/>
      <c r="S4843" s="6" t="s">
        <v>7</v>
      </c>
      <c r="T4843" s="75"/>
    </row>
    <row r="4844" spans="1:20" s="47" customFormat="1" ht="28" x14ac:dyDescent="0.15">
      <c r="A4844" s="14" t="s">
        <v>5234</v>
      </c>
      <c r="B4844" s="115" t="s">
        <v>416</v>
      </c>
      <c r="C4844" s="40" t="s">
        <v>65</v>
      </c>
      <c r="D4844" s="12" t="s">
        <v>660</v>
      </c>
      <c r="E4844" s="51" t="s">
        <v>661</v>
      </c>
      <c r="F4844" s="14" t="s">
        <v>6311</v>
      </c>
      <c r="G4844" s="14" t="s">
        <v>37</v>
      </c>
      <c r="H4844" s="14" t="s">
        <v>38</v>
      </c>
      <c r="I4844" s="14" t="s">
        <v>39</v>
      </c>
      <c r="J4844" s="15" t="s">
        <v>7586</v>
      </c>
      <c r="K4844" s="52" t="s">
        <v>4195</v>
      </c>
      <c r="L4844" s="109">
        <v>141472</v>
      </c>
      <c r="M4844" s="19">
        <f t="shared" si="228"/>
        <v>0</v>
      </c>
      <c r="N4844" s="11">
        <f>M4844*(1+VOTOS!$P$3%)^Q4844</f>
        <v>0</v>
      </c>
      <c r="O4844" s="54">
        <f t="shared" si="226"/>
        <v>141472</v>
      </c>
      <c r="P4844" s="103">
        <f t="shared" si="227"/>
        <v>9.4145885729531512E-7</v>
      </c>
      <c r="Q4844" s="6">
        <v>0</v>
      </c>
      <c r="R4844" s="6"/>
      <c r="S4844" s="6" t="s">
        <v>7</v>
      </c>
      <c r="T4844" s="75"/>
    </row>
    <row r="4845" spans="1:20" s="47" customFormat="1" ht="28" x14ac:dyDescent="0.15">
      <c r="A4845" s="14" t="s">
        <v>5234</v>
      </c>
      <c r="B4845" s="115" t="s">
        <v>416</v>
      </c>
      <c r="C4845" s="40" t="s">
        <v>65</v>
      </c>
      <c r="D4845" s="12" t="s">
        <v>660</v>
      </c>
      <c r="E4845" s="51" t="s">
        <v>661</v>
      </c>
      <c r="F4845" s="14" t="s">
        <v>6311</v>
      </c>
      <c r="G4845" s="14" t="s">
        <v>37</v>
      </c>
      <c r="H4845" s="14" t="s">
        <v>38</v>
      </c>
      <c r="I4845" s="14" t="s">
        <v>39</v>
      </c>
      <c r="J4845" s="15" t="s">
        <v>7586</v>
      </c>
      <c r="K4845" s="52" t="s">
        <v>4524</v>
      </c>
      <c r="L4845" s="109">
        <v>97056.5</v>
      </c>
      <c r="M4845" s="19">
        <f t="shared" si="228"/>
        <v>0</v>
      </c>
      <c r="N4845" s="11">
        <f>M4845*(1+VOTOS!$P$3%)^Q4845</f>
        <v>0</v>
      </c>
      <c r="O4845" s="54">
        <f t="shared" si="226"/>
        <v>97056.5</v>
      </c>
      <c r="P4845" s="103">
        <f t="shared" si="227"/>
        <v>6.4588541607585071E-7</v>
      </c>
      <c r="Q4845" s="6">
        <v>0</v>
      </c>
      <c r="R4845" s="6"/>
      <c r="S4845" s="6" t="s">
        <v>7</v>
      </c>
      <c r="T4845" s="75"/>
    </row>
    <row r="4846" spans="1:20" s="47" customFormat="1" ht="14" x14ac:dyDescent="0.15">
      <c r="A4846" s="8" t="s">
        <v>415</v>
      </c>
      <c r="B4846" s="114" t="s">
        <v>416</v>
      </c>
      <c r="C4846" s="40" t="s">
        <v>65</v>
      </c>
      <c r="D4846" s="6" t="s">
        <v>1751</v>
      </c>
      <c r="E4846" s="7" t="s">
        <v>1752</v>
      </c>
      <c r="F4846" s="6" t="s">
        <v>3351</v>
      </c>
      <c r="G4846" s="6" t="s">
        <v>4936</v>
      </c>
      <c r="H4846" s="6" t="s">
        <v>38</v>
      </c>
      <c r="I4846" s="8" t="s">
        <v>39</v>
      </c>
      <c r="J4846" s="15" t="s">
        <v>7586</v>
      </c>
      <c r="K4846" s="7" t="s">
        <v>3353</v>
      </c>
      <c r="L4846" s="19">
        <v>343291</v>
      </c>
      <c r="M4846" s="19">
        <f t="shared" si="228"/>
        <v>343291</v>
      </c>
      <c r="N4846" s="11">
        <f>M4846*(1+VOTOS!$P$3%)^Q4846</f>
        <v>344037.22138112772</v>
      </c>
      <c r="O4846" s="54">
        <f t="shared" si="226"/>
        <v>344037.22138112772</v>
      </c>
      <c r="P4846" s="103">
        <f t="shared" si="227"/>
        <v>2.2894769940944628E-6</v>
      </c>
      <c r="Q4846" s="6">
        <v>18</v>
      </c>
      <c r="R4846" s="6"/>
      <c r="S4846" s="6" t="s">
        <v>11</v>
      </c>
      <c r="T4846" s="75"/>
    </row>
    <row r="4847" spans="1:20" s="47" customFormat="1" ht="14" x14ac:dyDescent="0.15">
      <c r="A4847" s="8" t="s">
        <v>415</v>
      </c>
      <c r="B4847" s="114" t="s">
        <v>416</v>
      </c>
      <c r="C4847" s="40" t="s">
        <v>65</v>
      </c>
      <c r="D4847" s="6" t="s">
        <v>1751</v>
      </c>
      <c r="E4847" s="7" t="s">
        <v>1752</v>
      </c>
      <c r="F4847" s="6" t="s">
        <v>3351</v>
      </c>
      <c r="G4847" s="6" t="s">
        <v>4936</v>
      </c>
      <c r="H4847" s="6" t="s">
        <v>38</v>
      </c>
      <c r="I4847" s="8" t="s">
        <v>39</v>
      </c>
      <c r="J4847" s="15" t="s">
        <v>7586</v>
      </c>
      <c r="K4847" s="7" t="s">
        <v>3352</v>
      </c>
      <c r="L4847" s="19">
        <v>171646</v>
      </c>
      <c r="M4847" s="19">
        <f t="shared" si="228"/>
        <v>171646</v>
      </c>
      <c r="N4847" s="11">
        <f>M4847*(1+VOTOS!$P$3%)^Q4847</f>
        <v>173310.49355891909</v>
      </c>
      <c r="O4847" s="54">
        <f t="shared" si="226"/>
        <v>173310.49355891909</v>
      </c>
      <c r="P4847" s="103">
        <f t="shared" si="227"/>
        <v>1.1533356368982345E-6</v>
      </c>
      <c r="Q4847" s="48">
        <v>80</v>
      </c>
      <c r="R4847" s="48"/>
      <c r="S4847" s="48" t="s">
        <v>11</v>
      </c>
      <c r="T4847" s="75"/>
    </row>
    <row r="4848" spans="1:20" s="47" customFormat="1" ht="14" x14ac:dyDescent="0.15">
      <c r="A4848" s="8" t="s">
        <v>415</v>
      </c>
      <c r="B4848" s="114" t="s">
        <v>416</v>
      </c>
      <c r="C4848" s="40" t="s">
        <v>65</v>
      </c>
      <c r="D4848" s="6" t="s">
        <v>123</v>
      </c>
      <c r="E4848" s="7" t="s">
        <v>124</v>
      </c>
      <c r="F4848" s="6" t="s">
        <v>3354</v>
      </c>
      <c r="G4848" s="6" t="s">
        <v>4936</v>
      </c>
      <c r="H4848" s="6" t="s">
        <v>38</v>
      </c>
      <c r="I4848" s="8" t="s">
        <v>39</v>
      </c>
      <c r="J4848" s="15" t="s">
        <v>7586</v>
      </c>
      <c r="K4848" s="7" t="s">
        <v>3445</v>
      </c>
      <c r="L4848" s="19">
        <v>5933297</v>
      </c>
      <c r="M4848" s="19">
        <f t="shared" si="228"/>
        <v>5933297</v>
      </c>
      <c r="N4848" s="11">
        <f>M4848*(1+VOTOS!$P$3%)^Q4848</f>
        <v>6094338.743895269</v>
      </c>
      <c r="O4848" s="54">
        <f t="shared" si="226"/>
        <v>6094338.743895269</v>
      </c>
      <c r="P4848" s="103">
        <f t="shared" si="227"/>
        <v>4.0556217412620204E-5</v>
      </c>
      <c r="Q4848" s="48">
        <v>222</v>
      </c>
      <c r="R4848" s="48"/>
      <c r="S4848" s="48" t="s">
        <v>11</v>
      </c>
      <c r="T4848" s="75"/>
    </row>
    <row r="4849" spans="1:20" s="47" customFormat="1" ht="14" x14ac:dyDescent="0.15">
      <c r="A4849" s="8" t="s">
        <v>415</v>
      </c>
      <c r="B4849" s="114" t="s">
        <v>416</v>
      </c>
      <c r="C4849" s="40" t="s">
        <v>65</v>
      </c>
      <c r="D4849" s="6" t="s">
        <v>123</v>
      </c>
      <c r="E4849" s="7" t="s">
        <v>124</v>
      </c>
      <c r="F4849" s="6" t="s">
        <v>3354</v>
      </c>
      <c r="G4849" s="6" t="s">
        <v>4936</v>
      </c>
      <c r="H4849" s="6" t="s">
        <v>38</v>
      </c>
      <c r="I4849" s="8" t="s">
        <v>39</v>
      </c>
      <c r="J4849" s="15" t="s">
        <v>7586</v>
      </c>
      <c r="K4849" s="7" t="s">
        <v>3420</v>
      </c>
      <c r="L4849" s="19">
        <v>4121419</v>
      </c>
      <c r="M4849" s="19">
        <f t="shared" si="228"/>
        <v>4121419</v>
      </c>
      <c r="N4849" s="11">
        <f>M4849*(1+VOTOS!$P$3%)^Q4849</f>
        <v>4239415.1418556729</v>
      </c>
      <c r="O4849" s="54">
        <f t="shared" si="226"/>
        <v>4239415.1418556729</v>
      </c>
      <c r="P4849" s="103">
        <f t="shared" si="227"/>
        <v>2.8212189939011944E-5</v>
      </c>
      <c r="Q4849" s="6">
        <v>234</v>
      </c>
      <c r="R4849" s="6"/>
      <c r="S4849" s="6" t="s">
        <v>11</v>
      </c>
      <c r="T4849" s="75"/>
    </row>
    <row r="4850" spans="1:20" s="47" customFormat="1" ht="14" x14ac:dyDescent="0.15">
      <c r="A4850" s="8" t="s">
        <v>415</v>
      </c>
      <c r="B4850" s="114" t="s">
        <v>416</v>
      </c>
      <c r="C4850" s="40" t="s">
        <v>65</v>
      </c>
      <c r="D4850" s="6" t="s">
        <v>123</v>
      </c>
      <c r="E4850" s="7" t="s">
        <v>124</v>
      </c>
      <c r="F4850" s="6" t="s">
        <v>3354</v>
      </c>
      <c r="G4850" s="6" t="s">
        <v>4936</v>
      </c>
      <c r="H4850" s="6" t="s">
        <v>38</v>
      </c>
      <c r="I4850" s="8" t="s">
        <v>39</v>
      </c>
      <c r="J4850" s="15" t="s">
        <v>7586</v>
      </c>
      <c r="K4850" s="7" t="s">
        <v>3516</v>
      </c>
      <c r="L4850" s="19">
        <v>3775673</v>
      </c>
      <c r="M4850" s="19">
        <f t="shared" si="228"/>
        <v>3775673</v>
      </c>
      <c r="N4850" s="11">
        <f>M4850*(1+VOTOS!$P$3%)^Q4850</f>
        <v>3891743.2072488419</v>
      </c>
      <c r="O4850" s="54">
        <f t="shared" si="226"/>
        <v>3891743.2072488419</v>
      </c>
      <c r="P4850" s="103">
        <f t="shared" si="227"/>
        <v>2.5898524886785367E-5</v>
      </c>
      <c r="Q4850" s="6">
        <v>251</v>
      </c>
      <c r="R4850" s="6"/>
      <c r="S4850" s="6" t="s">
        <v>11</v>
      </c>
      <c r="T4850" s="75"/>
    </row>
    <row r="4851" spans="1:20" s="47" customFormat="1" ht="14" x14ac:dyDescent="0.15">
      <c r="A4851" s="8" t="s">
        <v>415</v>
      </c>
      <c r="B4851" s="114" t="s">
        <v>416</v>
      </c>
      <c r="C4851" s="40" t="s">
        <v>65</v>
      </c>
      <c r="D4851" s="6" t="s">
        <v>123</v>
      </c>
      <c r="E4851" s="7" t="s">
        <v>124</v>
      </c>
      <c r="F4851" s="6" t="s">
        <v>3354</v>
      </c>
      <c r="G4851" s="6" t="s">
        <v>4936</v>
      </c>
      <c r="H4851" s="6" t="s">
        <v>38</v>
      </c>
      <c r="I4851" s="8" t="s">
        <v>39</v>
      </c>
      <c r="J4851" s="15" t="s">
        <v>7586</v>
      </c>
      <c r="K4851" s="7" t="s">
        <v>3362</v>
      </c>
      <c r="L4851" s="19">
        <v>3767787</v>
      </c>
      <c r="M4851" s="19">
        <f t="shared" si="228"/>
        <v>3767787</v>
      </c>
      <c r="N4851" s="11">
        <f>M4851*(1+VOTOS!$P$3%)^Q4851</f>
        <v>3883614.779036874</v>
      </c>
      <c r="O4851" s="54">
        <f t="shared" si="226"/>
        <v>3883614.779036874</v>
      </c>
      <c r="P4851" s="103">
        <f t="shared" si="227"/>
        <v>2.5844432340302341E-5</v>
      </c>
      <c r="Q4851" s="6">
        <v>251</v>
      </c>
      <c r="R4851" s="6"/>
      <c r="S4851" s="6" t="s">
        <v>11</v>
      </c>
      <c r="T4851" s="75"/>
    </row>
    <row r="4852" spans="1:20" s="47" customFormat="1" ht="14" x14ac:dyDescent="0.15">
      <c r="A4852" s="8" t="s">
        <v>415</v>
      </c>
      <c r="B4852" s="114" t="s">
        <v>416</v>
      </c>
      <c r="C4852" s="40" t="s">
        <v>65</v>
      </c>
      <c r="D4852" s="6" t="s">
        <v>123</v>
      </c>
      <c r="E4852" s="7" t="s">
        <v>124</v>
      </c>
      <c r="F4852" s="6" t="s">
        <v>3354</v>
      </c>
      <c r="G4852" s="6" t="s">
        <v>4936</v>
      </c>
      <c r="H4852" s="6" t="s">
        <v>38</v>
      </c>
      <c r="I4852" s="8" t="s">
        <v>39</v>
      </c>
      <c r="J4852" s="15" t="s">
        <v>7586</v>
      </c>
      <c r="K4852" s="7" t="s">
        <v>3470</v>
      </c>
      <c r="L4852" s="19">
        <v>3708395</v>
      </c>
      <c r="M4852" s="19">
        <f t="shared" si="228"/>
        <v>3708395</v>
      </c>
      <c r="N4852" s="11">
        <f>M4852*(1+VOTOS!$P$3%)^Q4852</f>
        <v>3814566.2731651082</v>
      </c>
      <c r="O4852" s="54">
        <f t="shared" si="226"/>
        <v>3814566.2731651082</v>
      </c>
      <c r="P4852" s="103">
        <f t="shared" si="227"/>
        <v>2.5384932740127173E-5</v>
      </c>
      <c r="Q4852" s="6">
        <v>234</v>
      </c>
      <c r="R4852" s="6"/>
      <c r="S4852" s="6" t="s">
        <v>11</v>
      </c>
      <c r="T4852" s="75"/>
    </row>
    <row r="4853" spans="1:20" s="47" customFormat="1" ht="14" x14ac:dyDescent="0.15">
      <c r="A4853" s="8" t="s">
        <v>415</v>
      </c>
      <c r="B4853" s="114" t="s">
        <v>416</v>
      </c>
      <c r="C4853" s="40" t="s">
        <v>65</v>
      </c>
      <c r="D4853" s="6" t="s">
        <v>123</v>
      </c>
      <c r="E4853" s="7" t="s">
        <v>124</v>
      </c>
      <c r="F4853" s="6" t="s">
        <v>3354</v>
      </c>
      <c r="G4853" s="6" t="s">
        <v>4936</v>
      </c>
      <c r="H4853" s="6" t="s">
        <v>38</v>
      </c>
      <c r="I4853" s="8" t="s">
        <v>39</v>
      </c>
      <c r="J4853" s="15" t="s">
        <v>7586</v>
      </c>
      <c r="K4853" s="7" t="s">
        <v>3518</v>
      </c>
      <c r="L4853" s="19">
        <v>2337043</v>
      </c>
      <c r="M4853" s="19">
        <f t="shared" si="228"/>
        <v>2337043</v>
      </c>
      <c r="N4853" s="11">
        <f>M4853*(1+VOTOS!$P$3%)^Q4853</f>
        <v>2403952.4933931269</v>
      </c>
      <c r="O4853" s="54">
        <f t="shared" si="226"/>
        <v>2403952.4933931269</v>
      </c>
      <c r="P4853" s="103">
        <f t="shared" si="227"/>
        <v>1.5997669980081691E-5</v>
      </c>
      <c r="Q4853" s="6">
        <v>234</v>
      </c>
      <c r="R4853" s="6"/>
      <c r="S4853" s="6" t="s">
        <v>11</v>
      </c>
      <c r="T4853" s="75"/>
    </row>
    <row r="4854" spans="1:20" s="47" customFormat="1" ht="14" x14ac:dyDescent="0.15">
      <c r="A4854" s="8" t="s">
        <v>415</v>
      </c>
      <c r="B4854" s="114" t="s">
        <v>416</v>
      </c>
      <c r="C4854" s="40" t="s">
        <v>65</v>
      </c>
      <c r="D4854" s="6" t="s">
        <v>123</v>
      </c>
      <c r="E4854" s="7" t="s">
        <v>124</v>
      </c>
      <c r="F4854" s="6" t="s">
        <v>3354</v>
      </c>
      <c r="G4854" s="6" t="s">
        <v>4936</v>
      </c>
      <c r="H4854" s="6" t="s">
        <v>38</v>
      </c>
      <c r="I4854" s="8" t="s">
        <v>39</v>
      </c>
      <c r="J4854" s="15" t="s">
        <v>7586</v>
      </c>
      <c r="K4854" s="7" t="s">
        <v>3517</v>
      </c>
      <c r="L4854" s="19">
        <v>2054319</v>
      </c>
      <c r="M4854" s="19">
        <f t="shared" si="228"/>
        <v>2054319</v>
      </c>
      <c r="N4854" s="11">
        <f>M4854*(1+VOTOS!$P$3%)^Q4854</f>
        <v>2117472.0410830686</v>
      </c>
      <c r="O4854" s="54">
        <f t="shared" si="226"/>
        <v>2117472.0410830686</v>
      </c>
      <c r="P4854" s="103">
        <f t="shared" si="227"/>
        <v>1.4091218107843561E-5</v>
      </c>
      <c r="Q4854" s="6">
        <v>251</v>
      </c>
      <c r="R4854" s="6"/>
      <c r="S4854" s="6" t="s">
        <v>11</v>
      </c>
      <c r="T4854" s="75"/>
    </row>
    <row r="4855" spans="1:20" s="47" customFormat="1" ht="14" x14ac:dyDescent="0.15">
      <c r="A4855" s="8" t="s">
        <v>415</v>
      </c>
      <c r="B4855" s="114" t="s">
        <v>416</v>
      </c>
      <c r="C4855" s="40" t="s">
        <v>65</v>
      </c>
      <c r="D4855" s="6" t="s">
        <v>123</v>
      </c>
      <c r="E4855" s="7" t="s">
        <v>124</v>
      </c>
      <c r="F4855" s="6" t="s">
        <v>3354</v>
      </c>
      <c r="G4855" s="6" t="s">
        <v>4936</v>
      </c>
      <c r="H4855" s="6" t="s">
        <v>38</v>
      </c>
      <c r="I4855" s="8" t="s">
        <v>39</v>
      </c>
      <c r="J4855" s="15" t="s">
        <v>7586</v>
      </c>
      <c r="K4855" s="7" t="s">
        <v>3425</v>
      </c>
      <c r="L4855" s="19">
        <v>2002310</v>
      </c>
      <c r="M4855" s="19">
        <f t="shared" si="228"/>
        <v>2002310</v>
      </c>
      <c r="N4855" s="11">
        <f>M4855*(1+VOTOS!$P$3%)^Q4855</f>
        <v>2053186.3259160575</v>
      </c>
      <c r="O4855" s="54">
        <f t="shared" si="226"/>
        <v>2053186.3259160575</v>
      </c>
      <c r="P4855" s="103">
        <f t="shared" si="227"/>
        <v>1.3663413623977167E-5</v>
      </c>
      <c r="Q4855" s="48">
        <v>208</v>
      </c>
      <c r="R4855" s="48"/>
      <c r="S4855" s="48" t="s">
        <v>11</v>
      </c>
      <c r="T4855" s="75"/>
    </row>
    <row r="4856" spans="1:20" s="47" customFormat="1" ht="14" x14ac:dyDescent="0.15">
      <c r="A4856" s="8" t="s">
        <v>415</v>
      </c>
      <c r="B4856" s="114" t="s">
        <v>416</v>
      </c>
      <c r="C4856" s="40" t="s">
        <v>65</v>
      </c>
      <c r="D4856" s="6" t="s">
        <v>123</v>
      </c>
      <c r="E4856" s="7" t="s">
        <v>124</v>
      </c>
      <c r="F4856" s="6" t="s">
        <v>3354</v>
      </c>
      <c r="G4856" s="6" t="s">
        <v>4936</v>
      </c>
      <c r="H4856" s="6" t="s">
        <v>38</v>
      </c>
      <c r="I4856" s="8" t="s">
        <v>39</v>
      </c>
      <c r="J4856" s="15" t="s">
        <v>7586</v>
      </c>
      <c r="K4856" s="7" t="s">
        <v>3442</v>
      </c>
      <c r="L4856" s="19">
        <v>1886681</v>
      </c>
      <c r="M4856" s="19">
        <f t="shared" si="228"/>
        <v>1886681</v>
      </c>
      <c r="N4856" s="11">
        <f>M4856*(1+VOTOS!$P$3%)^Q4856</f>
        <v>1940696.6385245961</v>
      </c>
      <c r="O4856" s="54">
        <f t="shared" si="226"/>
        <v>1940696.6385245961</v>
      </c>
      <c r="P4856" s="103">
        <f t="shared" si="227"/>
        <v>1.2914824415165018E-5</v>
      </c>
      <c r="Q4856" s="48">
        <v>234</v>
      </c>
      <c r="R4856" s="48"/>
      <c r="S4856" s="48" t="s">
        <v>11</v>
      </c>
      <c r="T4856" s="75"/>
    </row>
    <row r="4857" spans="1:20" s="47" customFormat="1" ht="14" x14ac:dyDescent="0.15">
      <c r="A4857" s="8" t="s">
        <v>415</v>
      </c>
      <c r="B4857" s="114" t="s">
        <v>416</v>
      </c>
      <c r="C4857" s="40" t="s">
        <v>65</v>
      </c>
      <c r="D4857" s="6" t="s">
        <v>123</v>
      </c>
      <c r="E4857" s="7" t="s">
        <v>124</v>
      </c>
      <c r="F4857" s="6" t="s">
        <v>3354</v>
      </c>
      <c r="G4857" s="6" t="s">
        <v>4936</v>
      </c>
      <c r="H4857" s="6" t="s">
        <v>38</v>
      </c>
      <c r="I4857" s="8" t="s">
        <v>39</v>
      </c>
      <c r="J4857" s="15" t="s">
        <v>7586</v>
      </c>
      <c r="K4857" s="7" t="s">
        <v>3511</v>
      </c>
      <c r="L4857" s="19">
        <v>1793277</v>
      </c>
      <c r="M4857" s="19">
        <f t="shared" si="228"/>
        <v>1793277</v>
      </c>
      <c r="N4857" s="11">
        <f>M4857*(1+VOTOS!$P$3%)^Q4857</f>
        <v>1848405.1938463901</v>
      </c>
      <c r="O4857" s="54">
        <f t="shared" si="226"/>
        <v>1848405.1938463901</v>
      </c>
      <c r="P4857" s="103">
        <f t="shared" si="227"/>
        <v>1.2300649185827215E-5</v>
      </c>
      <c r="Q4857" s="48">
        <v>251</v>
      </c>
      <c r="R4857" s="48"/>
      <c r="S4857" s="48" t="s">
        <v>11</v>
      </c>
      <c r="T4857" s="75"/>
    </row>
    <row r="4858" spans="1:20" s="47" customFormat="1" ht="14" x14ac:dyDescent="0.15">
      <c r="A4858" s="8" t="s">
        <v>415</v>
      </c>
      <c r="B4858" s="114" t="s">
        <v>416</v>
      </c>
      <c r="C4858" s="40" t="s">
        <v>65</v>
      </c>
      <c r="D4858" s="6" t="s">
        <v>123</v>
      </c>
      <c r="E4858" s="7" t="s">
        <v>124</v>
      </c>
      <c r="F4858" s="6" t="s">
        <v>3354</v>
      </c>
      <c r="G4858" s="6" t="s">
        <v>4936</v>
      </c>
      <c r="H4858" s="6" t="s">
        <v>38</v>
      </c>
      <c r="I4858" s="8" t="s">
        <v>39</v>
      </c>
      <c r="J4858" s="15" t="s">
        <v>7586</v>
      </c>
      <c r="K4858" s="7" t="s">
        <v>3515</v>
      </c>
      <c r="L4858" s="19">
        <v>1446187</v>
      </c>
      <c r="M4858" s="19">
        <f t="shared" si="228"/>
        <v>1446187</v>
      </c>
      <c r="N4858" s="11">
        <f>M4858*(1+VOTOS!$P$3%)^Q4858</f>
        <v>1490645.0939108287</v>
      </c>
      <c r="O4858" s="54">
        <f t="shared" si="226"/>
        <v>1490645.0939108287</v>
      </c>
      <c r="P4858" s="103">
        <f t="shared" si="227"/>
        <v>9.9198500533402816E-6</v>
      </c>
      <c r="Q4858" s="6">
        <v>251</v>
      </c>
      <c r="R4858" s="6"/>
      <c r="S4858" s="6" t="s">
        <v>11</v>
      </c>
      <c r="T4858" s="75"/>
    </row>
    <row r="4859" spans="1:20" s="47" customFormat="1" ht="14" x14ac:dyDescent="0.15">
      <c r="A4859" s="8" t="s">
        <v>415</v>
      </c>
      <c r="B4859" s="114" t="s">
        <v>416</v>
      </c>
      <c r="C4859" s="40" t="s">
        <v>65</v>
      </c>
      <c r="D4859" s="6" t="s">
        <v>123</v>
      </c>
      <c r="E4859" s="7" t="s">
        <v>124</v>
      </c>
      <c r="F4859" s="6" t="s">
        <v>3354</v>
      </c>
      <c r="G4859" s="6" t="s">
        <v>4936</v>
      </c>
      <c r="H4859" s="6" t="s">
        <v>38</v>
      </c>
      <c r="I4859" s="8" t="s">
        <v>39</v>
      </c>
      <c r="J4859" s="15" t="s">
        <v>7586</v>
      </c>
      <c r="K4859" s="7" t="s">
        <v>3379</v>
      </c>
      <c r="L4859" s="19">
        <v>1358302</v>
      </c>
      <c r="M4859" s="19">
        <f t="shared" si="228"/>
        <v>1358302</v>
      </c>
      <c r="N4859" s="11">
        <f>M4859*(1+VOTOS!$P$3%)^Q4859</f>
        <v>1400058.3689033759</v>
      </c>
      <c r="O4859" s="54">
        <f t="shared" si="226"/>
        <v>1400058.3689033759</v>
      </c>
      <c r="P4859" s="103">
        <f t="shared" si="227"/>
        <v>9.317019283918479E-6</v>
      </c>
      <c r="Q4859" s="6">
        <v>251</v>
      </c>
      <c r="R4859" s="6"/>
      <c r="S4859" s="6" t="s">
        <v>11</v>
      </c>
      <c r="T4859" s="75"/>
    </row>
    <row r="4860" spans="1:20" s="47" customFormat="1" ht="14" x14ac:dyDescent="0.15">
      <c r="A4860" s="8" t="s">
        <v>415</v>
      </c>
      <c r="B4860" s="114" t="s">
        <v>416</v>
      </c>
      <c r="C4860" s="40" t="s">
        <v>65</v>
      </c>
      <c r="D4860" s="6" t="s">
        <v>123</v>
      </c>
      <c r="E4860" s="7" t="s">
        <v>124</v>
      </c>
      <c r="F4860" s="6" t="s">
        <v>3354</v>
      </c>
      <c r="G4860" s="6" t="s">
        <v>4936</v>
      </c>
      <c r="H4860" s="6" t="s">
        <v>38</v>
      </c>
      <c r="I4860" s="8" t="s">
        <v>39</v>
      </c>
      <c r="J4860" s="15" t="s">
        <v>7586</v>
      </c>
      <c r="K4860" s="7" t="s">
        <v>3382</v>
      </c>
      <c r="L4860" s="19">
        <v>1319898</v>
      </c>
      <c r="M4860" s="19">
        <f t="shared" si="228"/>
        <v>1319898</v>
      </c>
      <c r="N4860" s="11">
        <f>M4860*(1+VOTOS!$P$3%)^Q4860</f>
        <v>1360473.768719201</v>
      </c>
      <c r="O4860" s="54">
        <f t="shared" si="226"/>
        <v>1360473.768719201</v>
      </c>
      <c r="P4860" s="103">
        <f t="shared" si="227"/>
        <v>9.0535942071832571E-6</v>
      </c>
      <c r="Q4860" s="48">
        <v>251</v>
      </c>
      <c r="R4860" s="48"/>
      <c r="S4860" s="48" t="s">
        <v>11</v>
      </c>
      <c r="T4860" s="75"/>
    </row>
    <row r="4861" spans="1:20" s="47" customFormat="1" ht="14" x14ac:dyDescent="0.15">
      <c r="A4861" s="8" t="s">
        <v>415</v>
      </c>
      <c r="B4861" s="114" t="s">
        <v>416</v>
      </c>
      <c r="C4861" s="40" t="s">
        <v>65</v>
      </c>
      <c r="D4861" s="6" t="s">
        <v>123</v>
      </c>
      <c r="E4861" s="7" t="s">
        <v>124</v>
      </c>
      <c r="F4861" s="6" t="s">
        <v>3354</v>
      </c>
      <c r="G4861" s="6" t="s">
        <v>4936</v>
      </c>
      <c r="H4861" s="6" t="s">
        <v>38</v>
      </c>
      <c r="I4861" s="8" t="s">
        <v>39</v>
      </c>
      <c r="J4861" s="15" t="s">
        <v>7586</v>
      </c>
      <c r="K4861" s="7" t="s">
        <v>3449</v>
      </c>
      <c r="L4861" s="19">
        <v>1245358</v>
      </c>
      <c r="M4861" s="19">
        <f t="shared" si="228"/>
        <v>1245358</v>
      </c>
      <c r="N4861" s="11">
        <f>M4861*(1+VOTOS!$P$3%)^Q4861</f>
        <v>1281012.5741234019</v>
      </c>
      <c r="O4861" s="54">
        <f t="shared" si="226"/>
        <v>1281012.5741234019</v>
      </c>
      <c r="P4861" s="103">
        <f t="shared" si="227"/>
        <v>8.5248009091208724E-6</v>
      </c>
      <c r="Q4861" s="6">
        <v>234</v>
      </c>
      <c r="R4861" s="6"/>
      <c r="S4861" s="6" t="s">
        <v>11</v>
      </c>
      <c r="T4861" s="75"/>
    </row>
    <row r="4862" spans="1:20" s="47" customFormat="1" ht="14" x14ac:dyDescent="0.15">
      <c r="A4862" s="8" t="s">
        <v>415</v>
      </c>
      <c r="B4862" s="114" t="s">
        <v>416</v>
      </c>
      <c r="C4862" s="40" t="s">
        <v>65</v>
      </c>
      <c r="D4862" s="6" t="s">
        <v>123</v>
      </c>
      <c r="E4862" s="7" t="s">
        <v>124</v>
      </c>
      <c r="F4862" s="6" t="s">
        <v>3354</v>
      </c>
      <c r="G4862" s="6" t="s">
        <v>4936</v>
      </c>
      <c r="H4862" s="6" t="s">
        <v>38</v>
      </c>
      <c r="I4862" s="8" t="s">
        <v>39</v>
      </c>
      <c r="J4862" s="15" t="s">
        <v>7586</v>
      </c>
      <c r="K4862" s="7" t="s">
        <v>3467</v>
      </c>
      <c r="L4862" s="19">
        <v>1133239</v>
      </c>
      <c r="M4862" s="19">
        <f t="shared" si="228"/>
        <v>1133239</v>
      </c>
      <c r="N4862" s="11">
        <f>M4862*(1+VOTOS!$P$3%)^Q4862</f>
        <v>1165683.6094416464</v>
      </c>
      <c r="O4862" s="54">
        <f t="shared" si="226"/>
        <v>1165683.6094416464</v>
      </c>
      <c r="P4862" s="103">
        <f t="shared" si="227"/>
        <v>7.7573170585897612E-6</v>
      </c>
      <c r="Q4862" s="6">
        <v>234</v>
      </c>
      <c r="R4862" s="6"/>
      <c r="S4862" s="6" t="s">
        <v>11</v>
      </c>
      <c r="T4862" s="75"/>
    </row>
    <row r="4863" spans="1:20" s="47" customFormat="1" ht="14" x14ac:dyDescent="0.15">
      <c r="A4863" s="8" t="s">
        <v>415</v>
      </c>
      <c r="B4863" s="114" t="s">
        <v>416</v>
      </c>
      <c r="C4863" s="40" t="s">
        <v>65</v>
      </c>
      <c r="D4863" s="6" t="s">
        <v>123</v>
      </c>
      <c r="E4863" s="7" t="s">
        <v>124</v>
      </c>
      <c r="F4863" s="6" t="s">
        <v>3354</v>
      </c>
      <c r="G4863" s="6" t="s">
        <v>4936</v>
      </c>
      <c r="H4863" s="6" t="s">
        <v>38</v>
      </c>
      <c r="I4863" s="8" t="s">
        <v>39</v>
      </c>
      <c r="J4863" s="15" t="s">
        <v>7586</v>
      </c>
      <c r="K4863" s="7" t="s">
        <v>3402</v>
      </c>
      <c r="L4863" s="19">
        <v>1115996</v>
      </c>
      <c r="M4863" s="19">
        <f t="shared" si="228"/>
        <v>1115996</v>
      </c>
      <c r="N4863" s="11">
        <f>M4863*(1+VOTOS!$P$3%)^Q4863</f>
        <v>1150303.4961758812</v>
      </c>
      <c r="O4863" s="54">
        <f t="shared" si="226"/>
        <v>1150303.4961758812</v>
      </c>
      <c r="P4863" s="103">
        <f t="shared" si="227"/>
        <v>7.6549664601656232E-6</v>
      </c>
      <c r="Q4863" s="48">
        <v>251</v>
      </c>
      <c r="R4863" s="48"/>
      <c r="S4863" s="48" t="s">
        <v>11</v>
      </c>
      <c r="T4863" s="75"/>
    </row>
    <row r="4864" spans="1:20" s="47" customFormat="1" ht="14" x14ac:dyDescent="0.15">
      <c r="A4864" s="8" t="s">
        <v>415</v>
      </c>
      <c r="B4864" s="114" t="s">
        <v>416</v>
      </c>
      <c r="C4864" s="40" t="s">
        <v>65</v>
      </c>
      <c r="D4864" s="6" t="s">
        <v>123</v>
      </c>
      <c r="E4864" s="7" t="s">
        <v>124</v>
      </c>
      <c r="F4864" s="6" t="s">
        <v>3354</v>
      </c>
      <c r="G4864" s="6" t="s">
        <v>4936</v>
      </c>
      <c r="H4864" s="6" t="s">
        <v>38</v>
      </c>
      <c r="I4864" s="8" t="s">
        <v>39</v>
      </c>
      <c r="J4864" s="15" t="s">
        <v>7586</v>
      </c>
      <c r="K4864" s="7" t="s">
        <v>3359</v>
      </c>
      <c r="L4864" s="19">
        <v>1092181</v>
      </c>
      <c r="M4864" s="19">
        <f t="shared" si="228"/>
        <v>1092181</v>
      </c>
      <c r="N4864" s="11">
        <f>M4864*(1+VOTOS!$P$3%)^Q4864</f>
        <v>1123450.1197396019</v>
      </c>
      <c r="O4864" s="54">
        <f t="shared" si="226"/>
        <v>1123450.1197396019</v>
      </c>
      <c r="P4864" s="103">
        <f t="shared" si="227"/>
        <v>7.4762643205604674E-6</v>
      </c>
      <c r="Q4864" s="6">
        <v>234</v>
      </c>
      <c r="R4864" s="6"/>
      <c r="S4864" s="6" t="s">
        <v>11</v>
      </c>
      <c r="T4864" s="75"/>
    </row>
    <row r="4865" spans="1:20" s="47" customFormat="1" ht="14" x14ac:dyDescent="0.15">
      <c r="A4865" s="8" t="s">
        <v>415</v>
      </c>
      <c r="B4865" s="114" t="s">
        <v>416</v>
      </c>
      <c r="C4865" s="40" t="s">
        <v>65</v>
      </c>
      <c r="D4865" s="6" t="s">
        <v>123</v>
      </c>
      <c r="E4865" s="7" t="s">
        <v>124</v>
      </c>
      <c r="F4865" s="6" t="s">
        <v>3354</v>
      </c>
      <c r="G4865" s="6" t="s">
        <v>4936</v>
      </c>
      <c r="H4865" s="6" t="s">
        <v>38</v>
      </c>
      <c r="I4865" s="8" t="s">
        <v>39</v>
      </c>
      <c r="J4865" s="15" t="s">
        <v>7586</v>
      </c>
      <c r="K4865" s="7" t="s">
        <v>3427</v>
      </c>
      <c r="L4865" s="19">
        <v>1070439</v>
      </c>
      <c r="M4865" s="19">
        <f t="shared" si="228"/>
        <v>1070439</v>
      </c>
      <c r="N4865" s="11">
        <f>M4865*(1+VOTOS!$P$3%)^Q4865</f>
        <v>1101085.6467233358</v>
      </c>
      <c r="O4865" s="54">
        <f t="shared" si="226"/>
        <v>1101085.6467233358</v>
      </c>
      <c r="P4865" s="103">
        <f t="shared" si="227"/>
        <v>7.3274346496015096E-6</v>
      </c>
      <c r="Q4865" s="48">
        <v>234</v>
      </c>
      <c r="R4865" s="48"/>
      <c r="S4865" s="48" t="s">
        <v>11</v>
      </c>
      <c r="T4865" s="75"/>
    </row>
    <row r="4866" spans="1:20" s="47" customFormat="1" ht="14" x14ac:dyDescent="0.15">
      <c r="A4866" s="8" t="s">
        <v>415</v>
      </c>
      <c r="B4866" s="114" t="s">
        <v>416</v>
      </c>
      <c r="C4866" s="40" t="s">
        <v>65</v>
      </c>
      <c r="D4866" s="6" t="s">
        <v>123</v>
      </c>
      <c r="E4866" s="7" t="s">
        <v>124</v>
      </c>
      <c r="F4866" s="6" t="s">
        <v>3354</v>
      </c>
      <c r="G4866" s="6" t="s">
        <v>4936</v>
      </c>
      <c r="H4866" s="6" t="s">
        <v>38</v>
      </c>
      <c r="I4866" s="8" t="s">
        <v>39</v>
      </c>
      <c r="J4866" s="15" t="s">
        <v>7586</v>
      </c>
      <c r="K4866" s="7" t="s">
        <v>3520</v>
      </c>
      <c r="L4866" s="19">
        <v>1033092</v>
      </c>
      <c r="M4866" s="19">
        <f t="shared" si="228"/>
        <v>1033092</v>
      </c>
      <c r="N4866" s="11">
        <f>M4866*(1+VOTOS!$P$3%)^Q4866</f>
        <v>1064850.895049206</v>
      </c>
      <c r="O4866" s="54">
        <f t="shared" si="226"/>
        <v>1064850.895049206</v>
      </c>
      <c r="P4866" s="103">
        <f t="shared" si="227"/>
        <v>7.086301931427554E-6</v>
      </c>
      <c r="Q4866" s="6">
        <v>251</v>
      </c>
      <c r="R4866" s="6"/>
      <c r="S4866" s="6" t="s">
        <v>11</v>
      </c>
      <c r="T4866" s="75"/>
    </row>
    <row r="4867" spans="1:20" s="47" customFormat="1" ht="14" x14ac:dyDescent="0.15">
      <c r="A4867" s="8" t="s">
        <v>415</v>
      </c>
      <c r="B4867" s="114" t="s">
        <v>416</v>
      </c>
      <c r="C4867" s="40" t="s">
        <v>65</v>
      </c>
      <c r="D4867" s="6" t="s">
        <v>123</v>
      </c>
      <c r="E4867" s="7" t="s">
        <v>124</v>
      </c>
      <c r="F4867" s="6" t="s">
        <v>3354</v>
      </c>
      <c r="G4867" s="6" t="s">
        <v>4936</v>
      </c>
      <c r="H4867" s="6" t="s">
        <v>38</v>
      </c>
      <c r="I4867" s="8" t="s">
        <v>39</v>
      </c>
      <c r="J4867" s="15" t="s">
        <v>7586</v>
      </c>
      <c r="K4867" s="7" t="s">
        <v>3456</v>
      </c>
      <c r="L4867" s="19">
        <v>904535</v>
      </c>
      <c r="M4867" s="19">
        <f t="shared" si="228"/>
        <v>904535</v>
      </c>
      <c r="N4867" s="11">
        <f>M4867*(1+VOTOS!$P$3%)^Q4867</f>
        <v>927518.16317777021</v>
      </c>
      <c r="O4867" s="54">
        <f t="shared" si="226"/>
        <v>927518.16317777021</v>
      </c>
      <c r="P4867" s="103">
        <f t="shared" si="227"/>
        <v>6.1723888121041131E-6</v>
      </c>
      <c r="Q4867" s="6">
        <v>208</v>
      </c>
      <c r="R4867" s="6"/>
      <c r="S4867" s="6" t="s">
        <v>11</v>
      </c>
      <c r="T4867" s="75"/>
    </row>
    <row r="4868" spans="1:20" s="47" customFormat="1" ht="14" x14ac:dyDescent="0.15">
      <c r="A4868" s="8" t="s">
        <v>415</v>
      </c>
      <c r="B4868" s="114" t="s">
        <v>416</v>
      </c>
      <c r="C4868" s="40" t="s">
        <v>65</v>
      </c>
      <c r="D4868" s="6" t="s">
        <v>123</v>
      </c>
      <c r="E4868" s="7" t="s">
        <v>124</v>
      </c>
      <c r="F4868" s="6" t="s">
        <v>3354</v>
      </c>
      <c r="G4868" s="6" t="s">
        <v>4936</v>
      </c>
      <c r="H4868" s="6" t="s">
        <v>38</v>
      </c>
      <c r="I4868" s="8" t="s">
        <v>39</v>
      </c>
      <c r="J4868" s="15" t="s">
        <v>7586</v>
      </c>
      <c r="K4868" s="7" t="s">
        <v>3469</v>
      </c>
      <c r="L4868" s="19">
        <v>777294</v>
      </c>
      <c r="M4868" s="19">
        <f t="shared" si="228"/>
        <v>777294</v>
      </c>
      <c r="N4868" s="11">
        <f>M4868*(1+VOTOS!$P$3%)^Q4868</f>
        <v>797044.12004964065</v>
      </c>
      <c r="O4868" s="54">
        <f t="shared" si="226"/>
        <v>797044.12004964065</v>
      </c>
      <c r="P4868" s="103">
        <f t="shared" si="227"/>
        <v>5.3041184578989807E-6</v>
      </c>
      <c r="Q4868" s="6">
        <v>208</v>
      </c>
      <c r="R4868" s="6"/>
      <c r="S4868" s="6" t="s">
        <v>11</v>
      </c>
      <c r="T4868" s="75"/>
    </row>
    <row r="4869" spans="1:20" s="47" customFormat="1" ht="14" x14ac:dyDescent="0.15">
      <c r="A4869" s="8" t="s">
        <v>415</v>
      </c>
      <c r="B4869" s="114" t="s">
        <v>416</v>
      </c>
      <c r="C4869" s="40" t="s">
        <v>65</v>
      </c>
      <c r="D4869" s="6" t="s">
        <v>123</v>
      </c>
      <c r="E4869" s="7" t="s">
        <v>124</v>
      </c>
      <c r="F4869" s="6" t="s">
        <v>3354</v>
      </c>
      <c r="G4869" s="6" t="s">
        <v>4936</v>
      </c>
      <c r="H4869" s="6" t="s">
        <v>38</v>
      </c>
      <c r="I4869" s="8" t="s">
        <v>39</v>
      </c>
      <c r="J4869" s="15" t="s">
        <v>7586</v>
      </c>
      <c r="K4869" s="7" t="s">
        <v>3501</v>
      </c>
      <c r="L4869" s="19">
        <v>761397</v>
      </c>
      <c r="M4869" s="19">
        <f t="shared" si="228"/>
        <v>761397</v>
      </c>
      <c r="N4869" s="11">
        <f>M4869*(1+VOTOS!$P$3%)^Q4869</f>
        <v>783195.78057059564</v>
      </c>
      <c r="O4869" s="54">
        <f t="shared" si="226"/>
        <v>783195.78057059564</v>
      </c>
      <c r="P4869" s="103">
        <f t="shared" si="227"/>
        <v>5.2119614101341986E-6</v>
      </c>
      <c r="Q4869" s="48">
        <v>234</v>
      </c>
      <c r="R4869" s="48"/>
      <c r="S4869" s="48" t="s">
        <v>11</v>
      </c>
      <c r="T4869" s="75"/>
    </row>
    <row r="4870" spans="1:20" s="47" customFormat="1" ht="14" x14ac:dyDescent="0.15">
      <c r="A4870" s="8" t="s">
        <v>415</v>
      </c>
      <c r="B4870" s="114" t="s">
        <v>416</v>
      </c>
      <c r="C4870" s="40" t="s">
        <v>65</v>
      </c>
      <c r="D4870" s="6" t="s">
        <v>123</v>
      </c>
      <c r="E4870" s="7" t="s">
        <v>124</v>
      </c>
      <c r="F4870" s="6" t="s">
        <v>3354</v>
      </c>
      <c r="G4870" s="6" t="s">
        <v>4936</v>
      </c>
      <c r="H4870" s="6" t="s">
        <v>38</v>
      </c>
      <c r="I4870" s="8" t="s">
        <v>39</v>
      </c>
      <c r="J4870" s="15" t="s">
        <v>7586</v>
      </c>
      <c r="K4870" s="7" t="s">
        <v>3381</v>
      </c>
      <c r="L4870" s="19">
        <v>683703</v>
      </c>
      <c r="M4870" s="19">
        <f t="shared" si="228"/>
        <v>683703</v>
      </c>
      <c r="N4870" s="11">
        <f>M4870*(1+VOTOS!$P$3%)^Q4870</f>
        <v>702260.08949449635</v>
      </c>
      <c r="O4870" s="54">
        <f t="shared" si="226"/>
        <v>702260.08949449635</v>
      </c>
      <c r="P4870" s="103">
        <f t="shared" si="227"/>
        <v>4.6733557267840583E-6</v>
      </c>
      <c r="Q4870" s="48">
        <v>222</v>
      </c>
      <c r="R4870" s="48"/>
      <c r="S4870" s="48" t="s">
        <v>11</v>
      </c>
      <c r="T4870" s="75"/>
    </row>
    <row r="4871" spans="1:20" s="47" customFormat="1" ht="14" x14ac:dyDescent="0.15">
      <c r="A4871" s="8" t="s">
        <v>415</v>
      </c>
      <c r="B4871" s="114" t="s">
        <v>416</v>
      </c>
      <c r="C4871" s="40" t="s">
        <v>65</v>
      </c>
      <c r="D4871" s="6" t="s">
        <v>123</v>
      </c>
      <c r="E4871" s="7" t="s">
        <v>124</v>
      </c>
      <c r="F4871" s="6" t="s">
        <v>3354</v>
      </c>
      <c r="G4871" s="6" t="s">
        <v>4936</v>
      </c>
      <c r="H4871" s="6" t="s">
        <v>38</v>
      </c>
      <c r="I4871" s="8" t="s">
        <v>39</v>
      </c>
      <c r="J4871" s="15" t="s">
        <v>7586</v>
      </c>
      <c r="K4871" s="7" t="s">
        <v>3474</v>
      </c>
      <c r="L4871" s="19">
        <v>625461</v>
      </c>
      <c r="M4871" s="19">
        <f t="shared" si="228"/>
        <v>625461</v>
      </c>
      <c r="N4871" s="11">
        <f>M4871*(1+VOTOS!$P$3%)^Q4871</f>
        <v>643367.93566492293</v>
      </c>
      <c r="O4871" s="54">
        <f t="shared" ref="O4871:O4934" si="229">+IF(N4871&gt;0,N4871,L4871)</f>
        <v>643367.93566492293</v>
      </c>
      <c r="P4871" s="103">
        <f t="shared" ref="P4871:P4934" si="230">+O4871/$O$4</f>
        <v>4.2814439714681642E-6</v>
      </c>
      <c r="Q4871" s="6">
        <v>234</v>
      </c>
      <c r="R4871" s="6"/>
      <c r="S4871" s="6" t="s">
        <v>11</v>
      </c>
      <c r="T4871" s="75"/>
    </row>
    <row r="4872" spans="1:20" s="47" customFormat="1" ht="14" x14ac:dyDescent="0.15">
      <c r="A4872" s="8" t="s">
        <v>415</v>
      </c>
      <c r="B4872" s="114" t="s">
        <v>416</v>
      </c>
      <c r="C4872" s="40" t="s">
        <v>65</v>
      </c>
      <c r="D4872" s="6" t="s">
        <v>123</v>
      </c>
      <c r="E4872" s="7" t="s">
        <v>124</v>
      </c>
      <c r="F4872" s="6" t="s">
        <v>3354</v>
      </c>
      <c r="G4872" s="6" t="s">
        <v>4936</v>
      </c>
      <c r="H4872" s="6" t="s">
        <v>38</v>
      </c>
      <c r="I4872" s="8" t="s">
        <v>39</v>
      </c>
      <c r="J4872" s="15" t="s">
        <v>7586</v>
      </c>
      <c r="K4872" s="7" t="s">
        <v>3521</v>
      </c>
      <c r="L4872" s="19">
        <v>598640</v>
      </c>
      <c r="M4872" s="19">
        <f t="shared" si="228"/>
        <v>598640</v>
      </c>
      <c r="N4872" s="11">
        <f>M4872*(1+VOTOS!$P$3%)^Q4872</f>
        <v>615779.05098231451</v>
      </c>
      <c r="O4872" s="54">
        <f t="shared" si="229"/>
        <v>615779.05098231451</v>
      </c>
      <c r="P4872" s="103">
        <f t="shared" si="230"/>
        <v>4.097847218419216E-6</v>
      </c>
      <c r="Q4872" s="6">
        <v>234</v>
      </c>
      <c r="R4872" s="6"/>
      <c r="S4872" s="6" t="s">
        <v>11</v>
      </c>
      <c r="T4872" s="75"/>
    </row>
    <row r="4873" spans="1:20" s="47" customFormat="1" ht="14" x14ac:dyDescent="0.15">
      <c r="A4873" s="8" t="s">
        <v>415</v>
      </c>
      <c r="B4873" s="114" t="s">
        <v>416</v>
      </c>
      <c r="C4873" s="40" t="s">
        <v>65</v>
      </c>
      <c r="D4873" s="6" t="s">
        <v>123</v>
      </c>
      <c r="E4873" s="7" t="s">
        <v>124</v>
      </c>
      <c r="F4873" s="6" t="s">
        <v>3354</v>
      </c>
      <c r="G4873" s="6" t="s">
        <v>4936</v>
      </c>
      <c r="H4873" s="6" t="s">
        <v>38</v>
      </c>
      <c r="I4873" s="8" t="s">
        <v>39</v>
      </c>
      <c r="J4873" s="15" t="s">
        <v>7586</v>
      </c>
      <c r="K4873" s="7" t="s">
        <v>3419</v>
      </c>
      <c r="L4873" s="19">
        <v>504729</v>
      </c>
      <c r="M4873" s="19">
        <f t="shared" si="228"/>
        <v>504729</v>
      </c>
      <c r="N4873" s="11">
        <f>M4873*(1+VOTOS!$P$3%)^Q4873</f>
        <v>517553.56617770763</v>
      </c>
      <c r="O4873" s="54">
        <f t="shared" si="229"/>
        <v>517553.56617770763</v>
      </c>
      <c r="P4873" s="103">
        <f t="shared" si="230"/>
        <v>3.4441825167013959E-6</v>
      </c>
      <c r="Q4873" s="6">
        <v>208</v>
      </c>
      <c r="R4873" s="6"/>
      <c r="S4873" s="6" t="s">
        <v>11</v>
      </c>
      <c r="T4873" s="75"/>
    </row>
    <row r="4874" spans="1:20" s="47" customFormat="1" ht="14" x14ac:dyDescent="0.15">
      <c r="A4874" s="8" t="s">
        <v>415</v>
      </c>
      <c r="B4874" s="114" t="s">
        <v>416</v>
      </c>
      <c r="C4874" s="40" t="s">
        <v>65</v>
      </c>
      <c r="D4874" s="6" t="s">
        <v>123</v>
      </c>
      <c r="E4874" s="7" t="s">
        <v>124</v>
      </c>
      <c r="F4874" s="6" t="s">
        <v>3354</v>
      </c>
      <c r="G4874" s="6" t="s">
        <v>4936</v>
      </c>
      <c r="H4874" s="6" t="s">
        <v>38</v>
      </c>
      <c r="I4874" s="8" t="s">
        <v>39</v>
      </c>
      <c r="J4874" s="15" t="s">
        <v>7586</v>
      </c>
      <c r="K4874" s="7" t="s">
        <v>3462</v>
      </c>
      <c r="L4874" s="19">
        <v>385126</v>
      </c>
      <c r="M4874" s="19">
        <f t="shared" si="228"/>
        <v>385126</v>
      </c>
      <c r="N4874" s="11">
        <f>M4874*(1+VOTOS!$P$3%)^Q4874</f>
        <v>396965.3872130657</v>
      </c>
      <c r="O4874" s="54">
        <f t="shared" si="229"/>
        <v>396965.3872130657</v>
      </c>
      <c r="P4874" s="103">
        <f t="shared" si="230"/>
        <v>2.6416999818437933E-6</v>
      </c>
      <c r="Q4874" s="6">
        <v>251</v>
      </c>
      <c r="R4874" s="6"/>
      <c r="S4874" s="6" t="s">
        <v>11</v>
      </c>
      <c r="T4874" s="75"/>
    </row>
    <row r="4875" spans="1:20" s="47" customFormat="1" ht="14" x14ac:dyDescent="0.15">
      <c r="A4875" s="8" t="s">
        <v>415</v>
      </c>
      <c r="B4875" s="114" t="s">
        <v>416</v>
      </c>
      <c r="C4875" s="40" t="s">
        <v>65</v>
      </c>
      <c r="D4875" s="6" t="s">
        <v>123</v>
      </c>
      <c r="E4875" s="7" t="s">
        <v>124</v>
      </c>
      <c r="F4875" s="6" t="s">
        <v>3354</v>
      </c>
      <c r="G4875" s="6" t="s">
        <v>4936</v>
      </c>
      <c r="H4875" s="6" t="s">
        <v>38</v>
      </c>
      <c r="I4875" s="8" t="s">
        <v>39</v>
      </c>
      <c r="J4875" s="15" t="s">
        <v>7586</v>
      </c>
      <c r="K4875" s="7" t="s">
        <v>3366</v>
      </c>
      <c r="L4875" s="19">
        <v>324007</v>
      </c>
      <c r="M4875" s="19">
        <f t="shared" si="228"/>
        <v>324007</v>
      </c>
      <c r="N4875" s="11">
        <f>M4875*(1+VOTOS!$P$3%)^Q4875</f>
        <v>333283.31379731861</v>
      </c>
      <c r="O4875" s="54">
        <f t="shared" si="229"/>
        <v>333283.31379731861</v>
      </c>
      <c r="P4875" s="103">
        <f t="shared" si="230"/>
        <v>2.2179125746665028E-6</v>
      </c>
      <c r="Q4875" s="6">
        <v>234</v>
      </c>
      <c r="R4875" s="6"/>
      <c r="S4875" s="6" t="s">
        <v>11</v>
      </c>
      <c r="T4875" s="75"/>
    </row>
    <row r="4876" spans="1:20" s="47" customFormat="1" ht="14" x14ac:dyDescent="0.15">
      <c r="A4876" s="8" t="s">
        <v>415</v>
      </c>
      <c r="B4876" s="114" t="s">
        <v>416</v>
      </c>
      <c r="C4876" s="40" t="s">
        <v>65</v>
      </c>
      <c r="D4876" s="6" t="s">
        <v>123</v>
      </c>
      <c r="E4876" s="7" t="s">
        <v>124</v>
      </c>
      <c r="F4876" s="6" t="s">
        <v>3354</v>
      </c>
      <c r="G4876" s="6" t="s">
        <v>4936</v>
      </c>
      <c r="H4876" s="6" t="s">
        <v>38</v>
      </c>
      <c r="I4876" s="8" t="s">
        <v>39</v>
      </c>
      <c r="J4876" s="15" t="s">
        <v>7586</v>
      </c>
      <c r="K4876" s="7" t="s">
        <v>3441</v>
      </c>
      <c r="L4876" s="19">
        <v>268978</v>
      </c>
      <c r="M4876" s="19">
        <f t="shared" si="228"/>
        <v>268978</v>
      </c>
      <c r="N4876" s="11">
        <f>M4876*(1+VOTOS!$P$3%)^Q4876</f>
        <v>275812.41244974517</v>
      </c>
      <c r="O4876" s="54">
        <f t="shared" si="229"/>
        <v>275812.41244974517</v>
      </c>
      <c r="P4876" s="103">
        <f t="shared" si="230"/>
        <v>1.8354588798688166E-6</v>
      </c>
      <c r="Q4876" s="48">
        <v>208</v>
      </c>
      <c r="R4876" s="48"/>
      <c r="S4876" s="48" t="s">
        <v>11</v>
      </c>
      <c r="T4876" s="75"/>
    </row>
    <row r="4877" spans="1:20" s="47" customFormat="1" ht="14" x14ac:dyDescent="0.15">
      <c r="A4877" s="8" t="s">
        <v>415</v>
      </c>
      <c r="B4877" s="114" t="s">
        <v>416</v>
      </c>
      <c r="C4877" s="40" t="s">
        <v>65</v>
      </c>
      <c r="D4877" s="6" t="s">
        <v>123</v>
      </c>
      <c r="E4877" s="7" t="s">
        <v>124</v>
      </c>
      <c r="F4877" s="6" t="s">
        <v>3354</v>
      </c>
      <c r="G4877" s="6" t="s">
        <v>4936</v>
      </c>
      <c r="H4877" s="6" t="s">
        <v>38</v>
      </c>
      <c r="I4877" s="8" t="s">
        <v>39</v>
      </c>
      <c r="J4877" s="15" t="s">
        <v>7586</v>
      </c>
      <c r="K4877" s="7" t="s">
        <v>3364</v>
      </c>
      <c r="L4877" s="19">
        <v>237038</v>
      </c>
      <c r="M4877" s="19">
        <f t="shared" si="228"/>
        <v>237038</v>
      </c>
      <c r="N4877" s="11">
        <f>M4877*(1+VOTOS!$P$3%)^Q4877</f>
        <v>244324.92600917796</v>
      </c>
      <c r="O4877" s="54">
        <f t="shared" si="229"/>
        <v>244324.92600917796</v>
      </c>
      <c r="P4877" s="103">
        <f t="shared" si="230"/>
        <v>1.6259179600865406E-6</v>
      </c>
      <c r="Q4877" s="6">
        <v>251</v>
      </c>
      <c r="R4877" s="6"/>
      <c r="S4877" s="6" t="s">
        <v>11</v>
      </c>
      <c r="T4877" s="75"/>
    </row>
    <row r="4878" spans="1:20" s="47" customFormat="1" ht="14" x14ac:dyDescent="0.15">
      <c r="A4878" s="8" t="s">
        <v>415</v>
      </c>
      <c r="B4878" s="114" t="s">
        <v>416</v>
      </c>
      <c r="C4878" s="40" t="s">
        <v>65</v>
      </c>
      <c r="D4878" s="6" t="s">
        <v>123</v>
      </c>
      <c r="E4878" s="7" t="s">
        <v>124</v>
      </c>
      <c r="F4878" s="6" t="s">
        <v>3354</v>
      </c>
      <c r="G4878" s="6" t="s">
        <v>4936</v>
      </c>
      <c r="H4878" s="6" t="s">
        <v>38</v>
      </c>
      <c r="I4878" s="8" t="s">
        <v>39</v>
      </c>
      <c r="J4878" s="15" t="s">
        <v>7586</v>
      </c>
      <c r="K4878" s="7" t="s">
        <v>3376</v>
      </c>
      <c r="L4878" s="19">
        <v>220267</v>
      </c>
      <c r="M4878" s="19">
        <f t="shared" si="228"/>
        <v>220267</v>
      </c>
      <c r="N4878" s="11">
        <f>M4878*(1+VOTOS!$P$3%)^Q4878</f>
        <v>226573.23971455547</v>
      </c>
      <c r="O4878" s="54">
        <f t="shared" si="229"/>
        <v>226573.23971455547</v>
      </c>
      <c r="P4878" s="103">
        <f t="shared" si="230"/>
        <v>1.5077851684811333E-6</v>
      </c>
      <c r="Q4878" s="6">
        <v>234</v>
      </c>
      <c r="R4878" s="6"/>
      <c r="S4878" s="6" t="s">
        <v>11</v>
      </c>
      <c r="T4878" s="75"/>
    </row>
    <row r="4879" spans="1:20" s="47" customFormat="1" ht="14" x14ac:dyDescent="0.15">
      <c r="A4879" s="8" t="s">
        <v>415</v>
      </c>
      <c r="B4879" s="114" t="s">
        <v>416</v>
      </c>
      <c r="C4879" s="40" t="s">
        <v>65</v>
      </c>
      <c r="D4879" s="6" t="s">
        <v>123</v>
      </c>
      <c r="E4879" s="7" t="s">
        <v>124</v>
      </c>
      <c r="F4879" s="6" t="s">
        <v>3354</v>
      </c>
      <c r="G4879" s="6" t="s">
        <v>4936</v>
      </c>
      <c r="H4879" s="6" t="s">
        <v>38</v>
      </c>
      <c r="I4879" s="8" t="s">
        <v>39</v>
      </c>
      <c r="J4879" s="15" t="s">
        <v>7586</v>
      </c>
      <c r="K4879" s="7" t="s">
        <v>3436</v>
      </c>
      <c r="L4879" s="19">
        <v>7975500</v>
      </c>
      <c r="M4879" s="19">
        <f t="shared" si="228"/>
        <v>7975500</v>
      </c>
      <c r="N4879" s="11">
        <f>M4879*(1+VOTOS!$P$3%)^Q4879</f>
        <v>8155488.9635389717</v>
      </c>
      <c r="O4879" s="54">
        <f t="shared" si="229"/>
        <v>8155488.9635389717</v>
      </c>
      <c r="P4879" s="103">
        <f t="shared" si="230"/>
        <v>5.4272628649470945E-5</v>
      </c>
      <c r="Q4879" s="48">
        <v>185</v>
      </c>
      <c r="R4879" s="48"/>
      <c r="S4879" s="48" t="s">
        <v>11</v>
      </c>
      <c r="T4879" s="75"/>
    </row>
    <row r="4880" spans="1:20" s="47" customFormat="1" ht="14" x14ac:dyDescent="0.15">
      <c r="A4880" s="8" t="s">
        <v>415</v>
      </c>
      <c r="B4880" s="114" t="s">
        <v>416</v>
      </c>
      <c r="C4880" s="40" t="s">
        <v>65</v>
      </c>
      <c r="D4880" s="6" t="s">
        <v>123</v>
      </c>
      <c r="E4880" s="7" t="s">
        <v>124</v>
      </c>
      <c r="F4880" s="6" t="s">
        <v>3354</v>
      </c>
      <c r="G4880" s="6" t="s">
        <v>4936</v>
      </c>
      <c r="H4880" s="6" t="s">
        <v>38</v>
      </c>
      <c r="I4880" s="8" t="s">
        <v>39</v>
      </c>
      <c r="J4880" s="15" t="s">
        <v>7586</v>
      </c>
      <c r="K4880" s="7" t="s">
        <v>3461</v>
      </c>
      <c r="L4880" s="19">
        <v>4685353</v>
      </c>
      <c r="M4880" s="19">
        <f t="shared" si="228"/>
        <v>4685353</v>
      </c>
      <c r="N4880" s="11">
        <f>M4880*(1+VOTOS!$P$3%)^Q4880</f>
        <v>4795138.2088575</v>
      </c>
      <c r="O4880" s="54">
        <f t="shared" si="229"/>
        <v>4795138.2088575</v>
      </c>
      <c r="P4880" s="103">
        <f t="shared" si="230"/>
        <v>3.1910380419334466E-5</v>
      </c>
      <c r="Q4880" s="6">
        <v>192</v>
      </c>
      <c r="R4880" s="6"/>
      <c r="S4880" s="6" t="s">
        <v>11</v>
      </c>
      <c r="T4880" s="75"/>
    </row>
    <row r="4881" spans="1:20" s="47" customFormat="1" ht="14" x14ac:dyDescent="0.15">
      <c r="A4881" s="8" t="s">
        <v>415</v>
      </c>
      <c r="B4881" s="114" t="s">
        <v>416</v>
      </c>
      <c r="C4881" s="40" t="s">
        <v>65</v>
      </c>
      <c r="D4881" s="6" t="s">
        <v>123</v>
      </c>
      <c r="E4881" s="7" t="s">
        <v>124</v>
      </c>
      <c r="F4881" s="6" t="s">
        <v>3354</v>
      </c>
      <c r="G4881" s="6" t="s">
        <v>4936</v>
      </c>
      <c r="H4881" s="6" t="s">
        <v>38</v>
      </c>
      <c r="I4881" s="8" t="s">
        <v>39</v>
      </c>
      <c r="J4881" s="15" t="s">
        <v>7586</v>
      </c>
      <c r="K4881" s="7" t="s">
        <v>3460</v>
      </c>
      <c r="L4881" s="19">
        <v>4121865</v>
      </c>
      <c r="M4881" s="19">
        <f t="shared" si="228"/>
        <v>4121865</v>
      </c>
      <c r="N4881" s="11">
        <f>M4881*(1+VOTOS!$P$3%)^Q4881</f>
        <v>4218446.796485221</v>
      </c>
      <c r="O4881" s="54">
        <f t="shared" si="229"/>
        <v>4218446.796485221</v>
      </c>
      <c r="P4881" s="103">
        <f t="shared" si="230"/>
        <v>2.8072651129411183E-5</v>
      </c>
      <c r="Q4881" s="6">
        <v>192</v>
      </c>
      <c r="R4881" s="6"/>
      <c r="S4881" s="6" t="s">
        <v>11</v>
      </c>
      <c r="T4881" s="75"/>
    </row>
    <row r="4882" spans="1:20" s="47" customFormat="1" ht="14" x14ac:dyDescent="0.15">
      <c r="A4882" s="8" t="s">
        <v>415</v>
      </c>
      <c r="B4882" s="114" t="s">
        <v>416</v>
      </c>
      <c r="C4882" s="40" t="s">
        <v>65</v>
      </c>
      <c r="D4882" s="6" t="s">
        <v>123</v>
      </c>
      <c r="E4882" s="7" t="s">
        <v>124</v>
      </c>
      <c r="F4882" s="6" t="s">
        <v>3354</v>
      </c>
      <c r="G4882" s="6" t="s">
        <v>4936</v>
      </c>
      <c r="H4882" s="6" t="s">
        <v>38</v>
      </c>
      <c r="I4882" s="8" t="s">
        <v>39</v>
      </c>
      <c r="J4882" s="15" t="s">
        <v>7586</v>
      </c>
      <c r="K4882" s="7" t="s">
        <v>3443</v>
      </c>
      <c r="L4882" s="19">
        <v>3864189</v>
      </c>
      <c r="M4882" s="19">
        <f t="shared" ref="M4882:M4945" si="231">+IF(Q4882&gt;0,L4882,0)</f>
        <v>3864189</v>
      </c>
      <c r="N4882" s="11">
        <f>M4882*(1+VOTOS!$P$3%)^Q4882</f>
        <v>3939021.1618583035</v>
      </c>
      <c r="O4882" s="54">
        <f t="shared" si="229"/>
        <v>3939021.1618583035</v>
      </c>
      <c r="P4882" s="103">
        <f t="shared" si="230"/>
        <v>2.6213147208671557E-5</v>
      </c>
      <c r="Q4882" s="48">
        <v>159</v>
      </c>
      <c r="R4882" s="48"/>
      <c r="S4882" s="48" t="s">
        <v>11</v>
      </c>
      <c r="T4882" s="75"/>
    </row>
    <row r="4883" spans="1:20" s="47" customFormat="1" ht="14" x14ac:dyDescent="0.15">
      <c r="A4883" s="8" t="s">
        <v>415</v>
      </c>
      <c r="B4883" s="114" t="s">
        <v>416</v>
      </c>
      <c r="C4883" s="40" t="s">
        <v>65</v>
      </c>
      <c r="D4883" s="6" t="s">
        <v>123</v>
      </c>
      <c r="E4883" s="7" t="s">
        <v>124</v>
      </c>
      <c r="F4883" s="6" t="s">
        <v>3354</v>
      </c>
      <c r="G4883" s="6" t="s">
        <v>4936</v>
      </c>
      <c r="H4883" s="6" t="s">
        <v>38</v>
      </c>
      <c r="I4883" s="8" t="s">
        <v>39</v>
      </c>
      <c r="J4883" s="15" t="s">
        <v>7586</v>
      </c>
      <c r="K4883" s="7" t="s">
        <v>3493</v>
      </c>
      <c r="L4883" s="19">
        <v>3700156</v>
      </c>
      <c r="M4883" s="19">
        <f t="shared" si="231"/>
        <v>3700156</v>
      </c>
      <c r="N4883" s="11">
        <f>M4883*(1+VOTOS!$P$3%)^Q4883</f>
        <v>3794172.5821457496</v>
      </c>
      <c r="O4883" s="54">
        <f t="shared" si="229"/>
        <v>3794172.5821457496</v>
      </c>
      <c r="P4883" s="103">
        <f t="shared" si="230"/>
        <v>2.5249218103710644E-5</v>
      </c>
      <c r="Q4883" s="48">
        <v>208</v>
      </c>
      <c r="R4883" s="48"/>
      <c r="S4883" s="48" t="s">
        <v>11</v>
      </c>
      <c r="T4883" s="75"/>
    </row>
    <row r="4884" spans="1:20" s="47" customFormat="1" ht="14" x14ac:dyDescent="0.15">
      <c r="A4884" s="8" t="s">
        <v>415</v>
      </c>
      <c r="B4884" s="114" t="s">
        <v>416</v>
      </c>
      <c r="C4884" s="40" t="s">
        <v>65</v>
      </c>
      <c r="D4884" s="6" t="s">
        <v>123</v>
      </c>
      <c r="E4884" s="7" t="s">
        <v>124</v>
      </c>
      <c r="F4884" s="6" t="s">
        <v>3354</v>
      </c>
      <c r="G4884" s="6" t="s">
        <v>4936</v>
      </c>
      <c r="H4884" s="6" t="s">
        <v>38</v>
      </c>
      <c r="I4884" s="8" t="s">
        <v>39</v>
      </c>
      <c r="J4884" s="15" t="s">
        <v>7586</v>
      </c>
      <c r="K4884" s="7" t="s">
        <v>3416</v>
      </c>
      <c r="L4884" s="19">
        <v>3176598</v>
      </c>
      <c r="M4884" s="19">
        <f t="shared" si="231"/>
        <v>3176598</v>
      </c>
      <c r="N4884" s="11">
        <f>M4884*(1+VOTOS!$P$3%)^Q4884</f>
        <v>3226417.1893264172</v>
      </c>
      <c r="O4884" s="54">
        <f t="shared" si="229"/>
        <v>3226417.1893264172</v>
      </c>
      <c r="P4884" s="103">
        <f t="shared" si="230"/>
        <v>2.1470955667702522E-5</v>
      </c>
      <c r="Q4884" s="6">
        <v>129</v>
      </c>
      <c r="R4884" s="6"/>
      <c r="S4884" s="6" t="s">
        <v>11</v>
      </c>
      <c r="T4884" s="75"/>
    </row>
    <row r="4885" spans="1:20" s="47" customFormat="1" ht="14" x14ac:dyDescent="0.15">
      <c r="A4885" s="8" t="s">
        <v>415</v>
      </c>
      <c r="B4885" s="114" t="s">
        <v>416</v>
      </c>
      <c r="C4885" s="40" t="s">
        <v>65</v>
      </c>
      <c r="D4885" s="6" t="s">
        <v>123</v>
      </c>
      <c r="E4885" s="7" t="s">
        <v>124</v>
      </c>
      <c r="F4885" s="6" t="s">
        <v>3354</v>
      </c>
      <c r="G4885" s="6" t="s">
        <v>4936</v>
      </c>
      <c r="H4885" s="6" t="s">
        <v>38</v>
      </c>
      <c r="I4885" s="8" t="s">
        <v>39</v>
      </c>
      <c r="J4885" s="15" t="s">
        <v>7586</v>
      </c>
      <c r="K4885" s="7" t="s">
        <v>3428</v>
      </c>
      <c r="L4885" s="19">
        <v>2814465</v>
      </c>
      <c r="M4885" s="19">
        <f t="shared" si="231"/>
        <v>2814465</v>
      </c>
      <c r="N4885" s="11">
        <f>M4885*(1+VOTOS!$P$3%)^Q4885</f>
        <v>2885977.2226924584</v>
      </c>
      <c r="O4885" s="54">
        <f t="shared" si="229"/>
        <v>2885977.2226924584</v>
      </c>
      <c r="P4885" s="103">
        <f t="shared" si="230"/>
        <v>1.9205417455442413E-5</v>
      </c>
      <c r="Q4885" s="48">
        <v>208</v>
      </c>
      <c r="R4885" s="48"/>
      <c r="S4885" s="48" t="s">
        <v>11</v>
      </c>
      <c r="T4885" s="75"/>
    </row>
    <row r="4886" spans="1:20" s="47" customFormat="1" ht="14" x14ac:dyDescent="0.15">
      <c r="A4886" s="8" t="s">
        <v>415</v>
      </c>
      <c r="B4886" s="114" t="s">
        <v>416</v>
      </c>
      <c r="C4886" s="40" t="s">
        <v>65</v>
      </c>
      <c r="D4886" s="6" t="s">
        <v>123</v>
      </c>
      <c r="E4886" s="7" t="s">
        <v>124</v>
      </c>
      <c r="F4886" s="6" t="s">
        <v>3354</v>
      </c>
      <c r="G4886" s="6" t="s">
        <v>4936</v>
      </c>
      <c r="H4886" s="6" t="s">
        <v>38</v>
      </c>
      <c r="I4886" s="8" t="s">
        <v>39</v>
      </c>
      <c r="J4886" s="15" t="s">
        <v>7586</v>
      </c>
      <c r="K4886" s="7" t="s">
        <v>3375</v>
      </c>
      <c r="L4886" s="19">
        <v>2794520</v>
      </c>
      <c r="M4886" s="19">
        <f t="shared" si="231"/>
        <v>2794520</v>
      </c>
      <c r="N4886" s="11">
        <f>M4886*(1+VOTOS!$P$3%)^Q4886</f>
        <v>2860000.0101201469</v>
      </c>
      <c r="O4886" s="54">
        <f t="shared" si="229"/>
        <v>2860000.0101201469</v>
      </c>
      <c r="P4886" s="103">
        <f t="shared" si="230"/>
        <v>1.903254595532899E-5</v>
      </c>
      <c r="Q4886" s="6">
        <v>192</v>
      </c>
      <c r="R4886" s="6"/>
      <c r="S4886" s="6" t="s">
        <v>11</v>
      </c>
      <c r="T4886" s="75"/>
    </row>
    <row r="4887" spans="1:20" s="47" customFormat="1" ht="14" x14ac:dyDescent="0.15">
      <c r="A4887" s="8" t="s">
        <v>415</v>
      </c>
      <c r="B4887" s="114" t="s">
        <v>416</v>
      </c>
      <c r="C4887" s="40" t="s">
        <v>65</v>
      </c>
      <c r="D4887" s="6" t="s">
        <v>123</v>
      </c>
      <c r="E4887" s="7" t="s">
        <v>124</v>
      </c>
      <c r="F4887" s="6" t="s">
        <v>3354</v>
      </c>
      <c r="G4887" s="6" t="s">
        <v>4936</v>
      </c>
      <c r="H4887" s="6" t="s">
        <v>38</v>
      </c>
      <c r="I4887" s="8" t="s">
        <v>39</v>
      </c>
      <c r="J4887" s="15" t="s">
        <v>7586</v>
      </c>
      <c r="K4887" s="7" t="s">
        <v>3431</v>
      </c>
      <c r="L4887" s="19">
        <v>2773412</v>
      </c>
      <c r="M4887" s="19">
        <f t="shared" si="231"/>
        <v>2773412</v>
      </c>
      <c r="N4887" s="11">
        <f>M4887*(1+VOTOS!$P$3%)^Q4887</f>
        <v>2836001.6246437901</v>
      </c>
      <c r="O4887" s="54">
        <f t="shared" si="229"/>
        <v>2836001.6246437901</v>
      </c>
      <c r="P4887" s="103">
        <f t="shared" si="230"/>
        <v>1.8872843027770864E-5</v>
      </c>
      <c r="Q4887" s="48">
        <v>185</v>
      </c>
      <c r="R4887" s="48"/>
      <c r="S4887" s="48" t="s">
        <v>11</v>
      </c>
      <c r="T4887" s="75"/>
    </row>
    <row r="4888" spans="1:20" s="47" customFormat="1" ht="14" x14ac:dyDescent="0.15">
      <c r="A4888" s="8" t="s">
        <v>415</v>
      </c>
      <c r="B4888" s="114" t="s">
        <v>416</v>
      </c>
      <c r="C4888" s="40" t="s">
        <v>65</v>
      </c>
      <c r="D4888" s="6" t="s">
        <v>123</v>
      </c>
      <c r="E4888" s="7" t="s">
        <v>124</v>
      </c>
      <c r="F4888" s="6" t="s">
        <v>3354</v>
      </c>
      <c r="G4888" s="6" t="s">
        <v>4936</v>
      </c>
      <c r="H4888" s="6" t="s">
        <v>38</v>
      </c>
      <c r="I4888" s="8" t="s">
        <v>39</v>
      </c>
      <c r="J4888" s="15" t="s">
        <v>7586</v>
      </c>
      <c r="K4888" s="7" t="s">
        <v>3472</v>
      </c>
      <c r="L4888" s="19">
        <v>2757682</v>
      </c>
      <c r="M4888" s="19">
        <f t="shared" si="231"/>
        <v>2757682</v>
      </c>
      <c r="N4888" s="11">
        <f>M4888*(1+VOTOS!$P$3%)^Q4888</f>
        <v>2811086.0404798342</v>
      </c>
      <c r="O4888" s="54">
        <f t="shared" si="229"/>
        <v>2811086.0404798342</v>
      </c>
      <c r="P4888" s="103">
        <f t="shared" si="230"/>
        <v>1.8707036384789616E-5</v>
      </c>
      <c r="Q4888" s="6">
        <v>159</v>
      </c>
      <c r="R4888" s="6"/>
      <c r="S4888" s="6" t="s">
        <v>11</v>
      </c>
      <c r="T4888" s="75"/>
    </row>
    <row r="4889" spans="1:20" s="47" customFormat="1" ht="14" x14ac:dyDescent="0.15">
      <c r="A4889" s="8" t="s">
        <v>415</v>
      </c>
      <c r="B4889" s="114" t="s">
        <v>416</v>
      </c>
      <c r="C4889" s="40" t="s">
        <v>65</v>
      </c>
      <c r="D4889" s="6" t="s">
        <v>123</v>
      </c>
      <c r="E4889" s="7" t="s">
        <v>124</v>
      </c>
      <c r="F4889" s="6" t="s">
        <v>3354</v>
      </c>
      <c r="G4889" s="6" t="s">
        <v>4936</v>
      </c>
      <c r="H4889" s="6" t="s">
        <v>38</v>
      </c>
      <c r="I4889" s="8" t="s">
        <v>39</v>
      </c>
      <c r="J4889" s="15" t="s">
        <v>7586</v>
      </c>
      <c r="K4889" s="7" t="s">
        <v>3411</v>
      </c>
      <c r="L4889" s="19">
        <v>2743678</v>
      </c>
      <c r="M4889" s="19">
        <f t="shared" si="231"/>
        <v>2743678</v>
      </c>
      <c r="N4889" s="11">
        <f>M4889*(1+VOTOS!$P$3%)^Q4889</f>
        <v>2807966.7018902795</v>
      </c>
      <c r="O4889" s="54">
        <f t="shared" si="229"/>
        <v>2807966.7018902795</v>
      </c>
      <c r="P4889" s="103">
        <f t="shared" si="230"/>
        <v>1.8686278008969389E-5</v>
      </c>
      <c r="Q4889" s="6">
        <v>192</v>
      </c>
      <c r="R4889" s="6"/>
      <c r="S4889" s="6" t="s">
        <v>11</v>
      </c>
      <c r="T4889" s="75"/>
    </row>
    <row r="4890" spans="1:20" s="47" customFormat="1" ht="14" x14ac:dyDescent="0.15">
      <c r="A4890" s="8" t="s">
        <v>415</v>
      </c>
      <c r="B4890" s="114" t="s">
        <v>416</v>
      </c>
      <c r="C4890" s="40" t="s">
        <v>65</v>
      </c>
      <c r="D4890" s="6" t="s">
        <v>123</v>
      </c>
      <c r="E4890" s="7" t="s">
        <v>124</v>
      </c>
      <c r="F4890" s="6" t="s">
        <v>3354</v>
      </c>
      <c r="G4890" s="6" t="s">
        <v>4936</v>
      </c>
      <c r="H4890" s="6" t="s">
        <v>38</v>
      </c>
      <c r="I4890" s="8" t="s">
        <v>39</v>
      </c>
      <c r="J4890" s="15" t="s">
        <v>7586</v>
      </c>
      <c r="K4890" s="7" t="s">
        <v>3374</v>
      </c>
      <c r="L4890" s="19">
        <v>2504995</v>
      </c>
      <c r="M4890" s="19">
        <f t="shared" si="231"/>
        <v>2504995</v>
      </c>
      <c r="N4890" s="11">
        <f>M4890*(1+VOTOS!$P$3%)^Q4890</f>
        <v>2544281.3120126398</v>
      </c>
      <c r="O4890" s="54">
        <f t="shared" si="229"/>
        <v>2544281.3120126398</v>
      </c>
      <c r="P4890" s="103">
        <f t="shared" si="230"/>
        <v>1.693152126671882E-5</v>
      </c>
      <c r="Q4890" s="6">
        <v>129</v>
      </c>
      <c r="R4890" s="6"/>
      <c r="S4890" s="6" t="s">
        <v>11</v>
      </c>
      <c r="T4890" s="75"/>
    </row>
    <row r="4891" spans="1:20" s="47" customFormat="1" ht="14" x14ac:dyDescent="0.15">
      <c r="A4891" s="8" t="s">
        <v>415</v>
      </c>
      <c r="B4891" s="114" t="s">
        <v>416</v>
      </c>
      <c r="C4891" s="40" t="s">
        <v>65</v>
      </c>
      <c r="D4891" s="6" t="s">
        <v>123</v>
      </c>
      <c r="E4891" s="7" t="s">
        <v>124</v>
      </c>
      <c r="F4891" s="6" t="s">
        <v>3354</v>
      </c>
      <c r="G4891" s="6" t="s">
        <v>4936</v>
      </c>
      <c r="H4891" s="6" t="s">
        <v>38</v>
      </c>
      <c r="I4891" s="8" t="s">
        <v>39</v>
      </c>
      <c r="J4891" s="15" t="s">
        <v>7586</v>
      </c>
      <c r="K4891" s="7" t="s">
        <v>3437</v>
      </c>
      <c r="L4891" s="19">
        <v>2446047</v>
      </c>
      <c r="M4891" s="19">
        <f t="shared" si="231"/>
        <v>2446047</v>
      </c>
      <c r="N4891" s="11">
        <f>M4891*(1+VOTOS!$P$3%)^Q4891</f>
        <v>2501248.7383609321</v>
      </c>
      <c r="O4891" s="54">
        <f t="shared" si="229"/>
        <v>2501248.7383609321</v>
      </c>
      <c r="P4891" s="103">
        <f t="shared" si="230"/>
        <v>1.6645150835703402E-5</v>
      </c>
      <c r="Q4891" s="48">
        <v>185</v>
      </c>
      <c r="R4891" s="48"/>
      <c r="S4891" s="48" t="s">
        <v>11</v>
      </c>
      <c r="T4891" s="75"/>
    </row>
    <row r="4892" spans="1:20" s="47" customFormat="1" ht="14" x14ac:dyDescent="0.15">
      <c r="A4892" s="8" t="s">
        <v>415</v>
      </c>
      <c r="B4892" s="114" t="s">
        <v>416</v>
      </c>
      <c r="C4892" s="40" t="s">
        <v>65</v>
      </c>
      <c r="D4892" s="6" t="s">
        <v>123</v>
      </c>
      <c r="E4892" s="7" t="s">
        <v>124</v>
      </c>
      <c r="F4892" s="6" t="s">
        <v>3354</v>
      </c>
      <c r="G4892" s="6" t="s">
        <v>4936</v>
      </c>
      <c r="H4892" s="6" t="s">
        <v>38</v>
      </c>
      <c r="I4892" s="8" t="s">
        <v>39</v>
      </c>
      <c r="J4892" s="15" t="s">
        <v>7586</v>
      </c>
      <c r="K4892" s="7" t="s">
        <v>3440</v>
      </c>
      <c r="L4892" s="19">
        <v>2330377</v>
      </c>
      <c r="M4892" s="19">
        <f t="shared" si="231"/>
        <v>2330377</v>
      </c>
      <c r="N4892" s="11">
        <f>M4892*(1+VOTOS!$P$3%)^Q4892</f>
        <v>2351556.4518203256</v>
      </c>
      <c r="O4892" s="54">
        <f t="shared" si="229"/>
        <v>2351556.4518203256</v>
      </c>
      <c r="P4892" s="103">
        <f t="shared" si="230"/>
        <v>1.5648988138968768E-5</v>
      </c>
      <c r="Q4892" s="48">
        <v>75</v>
      </c>
      <c r="R4892" s="48"/>
      <c r="S4892" s="48" t="s">
        <v>11</v>
      </c>
      <c r="T4892" s="75"/>
    </row>
    <row r="4893" spans="1:20" s="47" customFormat="1" ht="14" x14ac:dyDescent="0.15">
      <c r="A4893" s="8" t="s">
        <v>415</v>
      </c>
      <c r="B4893" s="114" t="s">
        <v>416</v>
      </c>
      <c r="C4893" s="40" t="s">
        <v>65</v>
      </c>
      <c r="D4893" s="6" t="s">
        <v>123</v>
      </c>
      <c r="E4893" s="7" t="s">
        <v>124</v>
      </c>
      <c r="F4893" s="6" t="s">
        <v>3354</v>
      </c>
      <c r="G4893" s="6" t="s">
        <v>4936</v>
      </c>
      <c r="H4893" s="6" t="s">
        <v>38</v>
      </c>
      <c r="I4893" s="8" t="s">
        <v>39</v>
      </c>
      <c r="J4893" s="15" t="s">
        <v>7586</v>
      </c>
      <c r="K4893" s="7" t="s">
        <v>3422</v>
      </c>
      <c r="L4893" s="19">
        <v>2276225</v>
      </c>
      <c r="M4893" s="19">
        <f t="shared" si="231"/>
        <v>2276225</v>
      </c>
      <c r="N4893" s="11">
        <f>M4893*(1+VOTOS!$P$3%)^Q4893</f>
        <v>2308857.7012893455</v>
      </c>
      <c r="O4893" s="54">
        <f t="shared" si="229"/>
        <v>2308857.7012893455</v>
      </c>
      <c r="P4893" s="103">
        <f t="shared" si="230"/>
        <v>1.5364839212800801E-5</v>
      </c>
      <c r="Q4893" s="48">
        <v>118</v>
      </c>
      <c r="R4893" s="48"/>
      <c r="S4893" s="48" t="s">
        <v>11</v>
      </c>
      <c r="T4893" s="75"/>
    </row>
    <row r="4894" spans="1:20" s="47" customFormat="1" ht="14" x14ac:dyDescent="0.15">
      <c r="A4894" s="8" t="s">
        <v>415</v>
      </c>
      <c r="B4894" s="114" t="s">
        <v>416</v>
      </c>
      <c r="C4894" s="40" t="s">
        <v>65</v>
      </c>
      <c r="D4894" s="6" t="s">
        <v>123</v>
      </c>
      <c r="E4894" s="7" t="s">
        <v>124</v>
      </c>
      <c r="F4894" s="6" t="s">
        <v>3354</v>
      </c>
      <c r="G4894" s="6" t="s">
        <v>4936</v>
      </c>
      <c r="H4894" s="6" t="s">
        <v>38</v>
      </c>
      <c r="I4894" s="8" t="s">
        <v>39</v>
      </c>
      <c r="J4894" s="15" t="s">
        <v>7586</v>
      </c>
      <c r="K4894" s="7" t="s">
        <v>3453</v>
      </c>
      <c r="L4894" s="19">
        <v>2250061</v>
      </c>
      <c r="M4894" s="19">
        <f t="shared" si="231"/>
        <v>2250061</v>
      </c>
      <c r="N4894" s="11">
        <f>M4894*(1+VOTOS!$P$3%)^Q4894</f>
        <v>2293634.6784466431</v>
      </c>
      <c r="O4894" s="54">
        <f t="shared" si="229"/>
        <v>2293634.6784466431</v>
      </c>
      <c r="P4894" s="103">
        <f t="shared" si="230"/>
        <v>1.5263534009721245E-5</v>
      </c>
      <c r="Q4894" s="6">
        <v>159</v>
      </c>
      <c r="R4894" s="6"/>
      <c r="S4894" s="6" t="s">
        <v>11</v>
      </c>
      <c r="T4894" s="75"/>
    </row>
    <row r="4895" spans="1:20" s="47" customFormat="1" ht="14" x14ac:dyDescent="0.15">
      <c r="A4895" s="8" t="s">
        <v>415</v>
      </c>
      <c r="B4895" s="114" t="s">
        <v>416</v>
      </c>
      <c r="C4895" s="40" t="s">
        <v>65</v>
      </c>
      <c r="D4895" s="6" t="s">
        <v>123</v>
      </c>
      <c r="E4895" s="7" t="s">
        <v>124</v>
      </c>
      <c r="F4895" s="6" t="s">
        <v>3354</v>
      </c>
      <c r="G4895" s="6" t="s">
        <v>4936</v>
      </c>
      <c r="H4895" s="6" t="s">
        <v>38</v>
      </c>
      <c r="I4895" s="8" t="s">
        <v>39</v>
      </c>
      <c r="J4895" s="15" t="s">
        <v>7586</v>
      </c>
      <c r="K4895" s="7" t="s">
        <v>3452</v>
      </c>
      <c r="L4895" s="19">
        <v>2219702</v>
      </c>
      <c r="M4895" s="19">
        <f t="shared" si="231"/>
        <v>2219702</v>
      </c>
      <c r="N4895" s="11">
        <f>M4895*(1+VOTOS!$P$3%)^Q4895</f>
        <v>2276101.999195192</v>
      </c>
      <c r="O4895" s="54">
        <f t="shared" si="229"/>
        <v>2276101.999195192</v>
      </c>
      <c r="P4895" s="103">
        <f t="shared" si="230"/>
        <v>1.5146858652241345E-5</v>
      </c>
      <c r="Q4895" s="6">
        <v>208</v>
      </c>
      <c r="R4895" s="6"/>
      <c r="S4895" s="6" t="s">
        <v>11</v>
      </c>
      <c r="T4895" s="75"/>
    </row>
    <row r="4896" spans="1:20" s="47" customFormat="1" ht="14" x14ac:dyDescent="0.15">
      <c r="A4896" s="8" t="s">
        <v>415</v>
      </c>
      <c r="B4896" s="114" t="s">
        <v>416</v>
      </c>
      <c r="C4896" s="40" t="s">
        <v>65</v>
      </c>
      <c r="D4896" s="6" t="s">
        <v>123</v>
      </c>
      <c r="E4896" s="7" t="s">
        <v>124</v>
      </c>
      <c r="F4896" s="6" t="s">
        <v>3354</v>
      </c>
      <c r="G4896" s="6" t="s">
        <v>4936</v>
      </c>
      <c r="H4896" s="6" t="s">
        <v>38</v>
      </c>
      <c r="I4896" s="8" t="s">
        <v>39</v>
      </c>
      <c r="J4896" s="15" t="s">
        <v>7586</v>
      </c>
      <c r="K4896" s="7" t="s">
        <v>3367</v>
      </c>
      <c r="L4896" s="19">
        <v>2218366</v>
      </c>
      <c r="M4896" s="19">
        <f t="shared" si="231"/>
        <v>2218366</v>
      </c>
      <c r="N4896" s="11">
        <f>M4896*(1+VOTOS!$P$3%)^Q4896</f>
        <v>2253157.0550057911</v>
      </c>
      <c r="O4896" s="54">
        <f t="shared" si="229"/>
        <v>2253157.0550057911</v>
      </c>
      <c r="P4896" s="103">
        <f t="shared" si="230"/>
        <v>1.499416609868122E-5</v>
      </c>
      <c r="Q4896" s="6">
        <v>129</v>
      </c>
      <c r="R4896" s="6"/>
      <c r="S4896" s="6" t="s">
        <v>11</v>
      </c>
      <c r="T4896" s="75"/>
    </row>
    <row r="4897" spans="1:20" s="47" customFormat="1" ht="14" x14ac:dyDescent="0.15">
      <c r="A4897" s="8" t="s">
        <v>415</v>
      </c>
      <c r="B4897" s="114" t="s">
        <v>416</v>
      </c>
      <c r="C4897" s="40" t="s">
        <v>65</v>
      </c>
      <c r="D4897" s="6" t="s">
        <v>123</v>
      </c>
      <c r="E4897" s="7" t="s">
        <v>124</v>
      </c>
      <c r="F4897" s="6" t="s">
        <v>3354</v>
      </c>
      <c r="G4897" s="6" t="s">
        <v>4936</v>
      </c>
      <c r="H4897" s="6" t="s">
        <v>38</v>
      </c>
      <c r="I4897" s="8" t="s">
        <v>39</v>
      </c>
      <c r="J4897" s="15" t="s">
        <v>7586</v>
      </c>
      <c r="K4897" s="7" t="s">
        <v>3423</v>
      </c>
      <c r="L4897" s="19">
        <v>2213592</v>
      </c>
      <c r="M4897" s="19">
        <f t="shared" si="231"/>
        <v>2213592</v>
      </c>
      <c r="N4897" s="11">
        <f>M4897*(1+VOTOS!$P$3%)^Q4897</f>
        <v>2241267.5866352613</v>
      </c>
      <c r="O4897" s="54">
        <f t="shared" si="229"/>
        <v>2241267.5866352613</v>
      </c>
      <c r="P4897" s="103">
        <f t="shared" si="230"/>
        <v>1.4915044821637226E-5</v>
      </c>
      <c r="Q4897" s="48">
        <v>103</v>
      </c>
      <c r="R4897" s="48"/>
      <c r="S4897" s="48" t="s">
        <v>11</v>
      </c>
      <c r="T4897" s="75"/>
    </row>
    <row r="4898" spans="1:20" s="47" customFormat="1" ht="14" x14ac:dyDescent="0.15">
      <c r="A4898" s="8" t="s">
        <v>415</v>
      </c>
      <c r="B4898" s="114" t="s">
        <v>416</v>
      </c>
      <c r="C4898" s="40" t="s">
        <v>65</v>
      </c>
      <c r="D4898" s="6" t="s">
        <v>123</v>
      </c>
      <c r="E4898" s="7" t="s">
        <v>124</v>
      </c>
      <c r="F4898" s="6" t="s">
        <v>3354</v>
      </c>
      <c r="G4898" s="6" t="s">
        <v>4936</v>
      </c>
      <c r="H4898" s="6" t="s">
        <v>38</v>
      </c>
      <c r="I4898" s="8" t="s">
        <v>39</v>
      </c>
      <c r="J4898" s="15" t="s">
        <v>7586</v>
      </c>
      <c r="K4898" s="7" t="s">
        <v>3483</v>
      </c>
      <c r="L4898" s="19">
        <v>2158339</v>
      </c>
      <c r="M4898" s="19">
        <f t="shared" si="231"/>
        <v>2158339</v>
      </c>
      <c r="N4898" s="11">
        <f>M4898*(1+VOTOS!$P$3%)^Q4898</f>
        <v>2197749.0729990746</v>
      </c>
      <c r="O4898" s="54">
        <f t="shared" si="229"/>
        <v>2197749.0729990746</v>
      </c>
      <c r="P4898" s="103">
        <f t="shared" si="230"/>
        <v>1.4625440588155584E-5</v>
      </c>
      <c r="Q4898" s="6">
        <v>150</v>
      </c>
      <c r="R4898" s="6"/>
      <c r="S4898" s="6" t="s">
        <v>11</v>
      </c>
      <c r="T4898" s="75"/>
    </row>
    <row r="4899" spans="1:20" s="47" customFormat="1" ht="14" x14ac:dyDescent="0.15">
      <c r="A4899" s="8" t="s">
        <v>415</v>
      </c>
      <c r="B4899" s="114" t="s">
        <v>416</v>
      </c>
      <c r="C4899" s="40" t="s">
        <v>65</v>
      </c>
      <c r="D4899" s="6" t="s">
        <v>123</v>
      </c>
      <c r="E4899" s="7" t="s">
        <v>124</v>
      </c>
      <c r="F4899" s="6" t="s">
        <v>3354</v>
      </c>
      <c r="G4899" s="6" t="s">
        <v>4936</v>
      </c>
      <c r="H4899" s="6" t="s">
        <v>38</v>
      </c>
      <c r="I4899" s="8" t="s">
        <v>39</v>
      </c>
      <c r="J4899" s="15" t="s">
        <v>7586</v>
      </c>
      <c r="K4899" s="7" t="s">
        <v>3417</v>
      </c>
      <c r="L4899" s="19">
        <v>2057631</v>
      </c>
      <c r="M4899" s="19">
        <f t="shared" si="231"/>
        <v>2057631</v>
      </c>
      <c r="N4899" s="11">
        <f>M4899*(1+VOTOS!$P$3%)^Q4899</f>
        <v>2067334.206489848</v>
      </c>
      <c r="O4899" s="54">
        <f t="shared" si="229"/>
        <v>2067334.206489848</v>
      </c>
      <c r="P4899" s="103">
        <f t="shared" si="230"/>
        <v>1.3757564038745825E-5</v>
      </c>
      <c r="Q4899" s="6">
        <v>39</v>
      </c>
      <c r="R4899" s="6"/>
      <c r="S4899" s="6" t="s">
        <v>11</v>
      </c>
      <c r="T4899" s="75"/>
    </row>
    <row r="4900" spans="1:20" s="47" customFormat="1" ht="14" x14ac:dyDescent="0.15">
      <c r="A4900" s="8" t="s">
        <v>415</v>
      </c>
      <c r="B4900" s="114" t="s">
        <v>416</v>
      </c>
      <c r="C4900" s="40" t="s">
        <v>65</v>
      </c>
      <c r="D4900" s="6" t="s">
        <v>123</v>
      </c>
      <c r="E4900" s="7" t="s">
        <v>124</v>
      </c>
      <c r="F4900" s="6" t="s">
        <v>3354</v>
      </c>
      <c r="G4900" s="6" t="s">
        <v>4936</v>
      </c>
      <c r="H4900" s="6" t="s">
        <v>38</v>
      </c>
      <c r="I4900" s="8" t="s">
        <v>39</v>
      </c>
      <c r="J4900" s="15" t="s">
        <v>7586</v>
      </c>
      <c r="K4900" s="7" t="s">
        <v>3509</v>
      </c>
      <c r="L4900" s="19">
        <v>2034845</v>
      </c>
      <c r="M4900" s="19">
        <f t="shared" si="231"/>
        <v>2034845</v>
      </c>
      <c r="N4900" s="11">
        <f>M4900*(1+VOTOS!$P$3%)^Q4900</f>
        <v>2080766.8409519729</v>
      </c>
      <c r="O4900" s="54">
        <f t="shared" si="229"/>
        <v>2080766.8409519729</v>
      </c>
      <c r="P4900" s="103">
        <f t="shared" si="230"/>
        <v>1.3846954679234244E-5</v>
      </c>
      <c r="Q4900" s="48">
        <v>185</v>
      </c>
      <c r="R4900" s="48"/>
      <c r="S4900" s="48" t="s">
        <v>11</v>
      </c>
      <c r="T4900" s="75"/>
    </row>
    <row r="4901" spans="1:20" s="47" customFormat="1" ht="14" x14ac:dyDescent="0.15">
      <c r="A4901" s="8" t="s">
        <v>415</v>
      </c>
      <c r="B4901" s="114" t="s">
        <v>416</v>
      </c>
      <c r="C4901" s="40" t="s">
        <v>65</v>
      </c>
      <c r="D4901" s="6" t="s">
        <v>123</v>
      </c>
      <c r="E4901" s="7" t="s">
        <v>124</v>
      </c>
      <c r="F4901" s="6" t="s">
        <v>3354</v>
      </c>
      <c r="G4901" s="6" t="s">
        <v>4936</v>
      </c>
      <c r="H4901" s="6" t="s">
        <v>38</v>
      </c>
      <c r="I4901" s="8" t="s">
        <v>39</v>
      </c>
      <c r="J4901" s="15" t="s">
        <v>7586</v>
      </c>
      <c r="K4901" s="7" t="s">
        <v>3389</v>
      </c>
      <c r="L4901" s="19">
        <v>1967512</v>
      </c>
      <c r="M4901" s="19">
        <f t="shared" si="231"/>
        <v>1967512</v>
      </c>
      <c r="N4901" s="11">
        <f>M4901*(1+VOTOS!$P$3%)^Q4901</f>
        <v>2017504.149944691</v>
      </c>
      <c r="O4901" s="54">
        <f t="shared" si="229"/>
        <v>2017504.149944691</v>
      </c>
      <c r="P4901" s="103">
        <f t="shared" si="230"/>
        <v>1.342595815140441E-5</v>
      </c>
      <c r="Q4901" s="48">
        <v>208</v>
      </c>
      <c r="R4901" s="48"/>
      <c r="S4901" s="48" t="s">
        <v>11</v>
      </c>
      <c r="T4901" s="75"/>
    </row>
    <row r="4902" spans="1:20" s="47" customFormat="1" ht="14" x14ac:dyDescent="0.15">
      <c r="A4902" s="8" t="s">
        <v>415</v>
      </c>
      <c r="B4902" s="114" t="s">
        <v>416</v>
      </c>
      <c r="C4902" s="40" t="s">
        <v>65</v>
      </c>
      <c r="D4902" s="6" t="s">
        <v>123</v>
      </c>
      <c r="E4902" s="7" t="s">
        <v>124</v>
      </c>
      <c r="F4902" s="6" t="s">
        <v>3354</v>
      </c>
      <c r="G4902" s="6" t="s">
        <v>4936</v>
      </c>
      <c r="H4902" s="6" t="s">
        <v>38</v>
      </c>
      <c r="I4902" s="8" t="s">
        <v>39</v>
      </c>
      <c r="J4902" s="15" t="s">
        <v>7586</v>
      </c>
      <c r="K4902" s="7" t="s">
        <v>3405</v>
      </c>
      <c r="L4902" s="19">
        <v>1949240</v>
      </c>
      <c r="M4902" s="19">
        <f t="shared" si="231"/>
        <v>1949240</v>
      </c>
      <c r="N4902" s="11">
        <f>M4902*(1+VOTOS!$P$3%)^Q4902</f>
        <v>1986988.1130401953</v>
      </c>
      <c r="O4902" s="54">
        <f t="shared" si="229"/>
        <v>1986988.1130401953</v>
      </c>
      <c r="P4902" s="103">
        <f t="shared" si="230"/>
        <v>1.322288197213722E-5</v>
      </c>
      <c r="Q4902" s="6">
        <v>159</v>
      </c>
      <c r="R4902" s="6"/>
      <c r="S4902" s="6" t="s">
        <v>11</v>
      </c>
      <c r="T4902" s="75"/>
    </row>
    <row r="4903" spans="1:20" s="47" customFormat="1" ht="14" x14ac:dyDescent="0.15">
      <c r="A4903" s="8" t="s">
        <v>415</v>
      </c>
      <c r="B4903" s="114" t="s">
        <v>416</v>
      </c>
      <c r="C4903" s="40" t="s">
        <v>65</v>
      </c>
      <c r="D4903" s="6" t="s">
        <v>123</v>
      </c>
      <c r="E4903" s="7" t="s">
        <v>124</v>
      </c>
      <c r="F4903" s="6" t="s">
        <v>3354</v>
      </c>
      <c r="G4903" s="6" t="s">
        <v>4936</v>
      </c>
      <c r="H4903" s="6" t="s">
        <v>38</v>
      </c>
      <c r="I4903" s="8" t="s">
        <v>39</v>
      </c>
      <c r="J4903" s="15" t="s">
        <v>7586</v>
      </c>
      <c r="K4903" s="7" t="s">
        <v>3408</v>
      </c>
      <c r="L4903" s="19">
        <v>1920821</v>
      </c>
      <c r="M4903" s="19">
        <f t="shared" si="231"/>
        <v>1920821</v>
      </c>
      <c r="N4903" s="11">
        <f>M4903*(1+VOTOS!$P$3%)^Q4903</f>
        <v>1969626.7869273026</v>
      </c>
      <c r="O4903" s="54">
        <f t="shared" si="229"/>
        <v>1969626.7869273026</v>
      </c>
      <c r="P4903" s="103">
        <f t="shared" si="230"/>
        <v>1.3107346924612795E-5</v>
      </c>
      <c r="Q4903" s="48">
        <v>208</v>
      </c>
      <c r="R4903" s="48"/>
      <c r="S4903" s="48" t="s">
        <v>11</v>
      </c>
      <c r="T4903" s="75"/>
    </row>
    <row r="4904" spans="1:20" s="47" customFormat="1" ht="14" x14ac:dyDescent="0.15">
      <c r="A4904" s="8" t="s">
        <v>415</v>
      </c>
      <c r="B4904" s="114" t="s">
        <v>416</v>
      </c>
      <c r="C4904" s="40" t="s">
        <v>65</v>
      </c>
      <c r="D4904" s="6" t="s">
        <v>123</v>
      </c>
      <c r="E4904" s="7" t="s">
        <v>124</v>
      </c>
      <c r="F4904" s="6" t="s">
        <v>3354</v>
      </c>
      <c r="G4904" s="6" t="s">
        <v>4936</v>
      </c>
      <c r="H4904" s="6" t="s">
        <v>38</v>
      </c>
      <c r="I4904" s="8" t="s">
        <v>39</v>
      </c>
      <c r="J4904" s="15" t="s">
        <v>7586</v>
      </c>
      <c r="K4904" s="7" t="s">
        <v>3365</v>
      </c>
      <c r="L4904" s="19">
        <v>1915273</v>
      </c>
      <c r="M4904" s="19">
        <f t="shared" si="231"/>
        <v>1915273</v>
      </c>
      <c r="N4904" s="11">
        <f>M4904*(1+VOTOS!$P$3%)^Q4904</f>
        <v>1950244.8226576811</v>
      </c>
      <c r="O4904" s="54">
        <f t="shared" si="229"/>
        <v>1950244.8226576811</v>
      </c>
      <c r="P4904" s="103">
        <f t="shared" si="230"/>
        <v>1.2978365062948179E-5</v>
      </c>
      <c r="Q4904" s="6">
        <v>150</v>
      </c>
      <c r="R4904" s="6"/>
      <c r="S4904" s="6" t="s">
        <v>11</v>
      </c>
      <c r="T4904" s="75"/>
    </row>
    <row r="4905" spans="1:20" s="47" customFormat="1" ht="14" x14ac:dyDescent="0.15">
      <c r="A4905" s="8" t="s">
        <v>415</v>
      </c>
      <c r="B4905" s="114" t="s">
        <v>416</v>
      </c>
      <c r="C4905" s="40" t="s">
        <v>65</v>
      </c>
      <c r="D4905" s="6" t="s">
        <v>123</v>
      </c>
      <c r="E4905" s="7" t="s">
        <v>124</v>
      </c>
      <c r="F4905" s="6" t="s">
        <v>3354</v>
      </c>
      <c r="G4905" s="6" t="s">
        <v>4936</v>
      </c>
      <c r="H4905" s="6" t="s">
        <v>38</v>
      </c>
      <c r="I4905" s="8" t="s">
        <v>39</v>
      </c>
      <c r="J4905" s="15" t="s">
        <v>7586</v>
      </c>
      <c r="K4905" s="7" t="s">
        <v>3399</v>
      </c>
      <c r="L4905" s="19">
        <v>1892412</v>
      </c>
      <c r="M4905" s="19">
        <f t="shared" si="231"/>
        <v>1892412</v>
      </c>
      <c r="N4905" s="11">
        <f>M4905*(1+VOTOS!$P$3%)^Q4905</f>
        <v>1940495.9478799277</v>
      </c>
      <c r="O4905" s="54">
        <f t="shared" si="229"/>
        <v>1940495.9478799277</v>
      </c>
      <c r="P4905" s="103">
        <f t="shared" si="230"/>
        <v>1.2913488871841963E-5</v>
      </c>
      <c r="Q4905" s="48">
        <v>208</v>
      </c>
      <c r="R4905" s="48"/>
      <c r="S4905" s="48" t="s">
        <v>11</v>
      </c>
      <c r="T4905" s="75"/>
    </row>
    <row r="4906" spans="1:20" s="47" customFormat="1" ht="14" x14ac:dyDescent="0.15">
      <c r="A4906" s="8" t="s">
        <v>415</v>
      </c>
      <c r="B4906" s="114" t="s">
        <v>416</v>
      </c>
      <c r="C4906" s="40" t="s">
        <v>65</v>
      </c>
      <c r="D4906" s="6" t="s">
        <v>123</v>
      </c>
      <c r="E4906" s="7" t="s">
        <v>124</v>
      </c>
      <c r="F4906" s="6" t="s">
        <v>3354</v>
      </c>
      <c r="G4906" s="6" t="s">
        <v>4936</v>
      </c>
      <c r="H4906" s="6" t="s">
        <v>38</v>
      </c>
      <c r="I4906" s="8" t="s">
        <v>39</v>
      </c>
      <c r="J4906" s="15" t="s">
        <v>7586</v>
      </c>
      <c r="K4906" s="7" t="s">
        <v>3356</v>
      </c>
      <c r="L4906" s="19">
        <v>1888092</v>
      </c>
      <c r="M4906" s="19">
        <f t="shared" si="231"/>
        <v>1888092</v>
      </c>
      <c r="N4906" s="11">
        <f>M4906*(1+VOTOS!$P$3%)^Q4906</f>
        <v>1930701.9582654661</v>
      </c>
      <c r="O4906" s="54">
        <f t="shared" si="229"/>
        <v>1930701.9582654661</v>
      </c>
      <c r="P4906" s="103">
        <f t="shared" si="230"/>
        <v>1.284831245339313E-5</v>
      </c>
      <c r="Q4906" s="6">
        <v>185</v>
      </c>
      <c r="R4906" s="6"/>
      <c r="S4906" s="6" t="s">
        <v>11</v>
      </c>
      <c r="T4906" s="75"/>
    </row>
    <row r="4907" spans="1:20" s="47" customFormat="1" ht="14" x14ac:dyDescent="0.15">
      <c r="A4907" s="8" t="s">
        <v>415</v>
      </c>
      <c r="B4907" s="114" t="s">
        <v>416</v>
      </c>
      <c r="C4907" s="40" t="s">
        <v>65</v>
      </c>
      <c r="D4907" s="6" t="s">
        <v>123</v>
      </c>
      <c r="E4907" s="7" t="s">
        <v>124</v>
      </c>
      <c r="F4907" s="6" t="s">
        <v>3354</v>
      </c>
      <c r="G4907" s="6" t="s">
        <v>4936</v>
      </c>
      <c r="H4907" s="6" t="s">
        <v>38</v>
      </c>
      <c r="I4907" s="8" t="s">
        <v>39</v>
      </c>
      <c r="J4907" s="15" t="s">
        <v>7586</v>
      </c>
      <c r="K4907" s="7" t="s">
        <v>3512</v>
      </c>
      <c r="L4907" s="19">
        <v>1883618</v>
      </c>
      <c r="M4907" s="19">
        <f t="shared" si="231"/>
        <v>1883618</v>
      </c>
      <c r="N4907" s="11">
        <f>M4907*(1+VOTOS!$P$3%)^Q4907</f>
        <v>1927754.1399104286</v>
      </c>
      <c r="O4907" s="54">
        <f t="shared" si="229"/>
        <v>1927754.1399104286</v>
      </c>
      <c r="P4907" s="103">
        <f t="shared" si="230"/>
        <v>1.2828695499507924E-5</v>
      </c>
      <c r="Q4907" s="6">
        <v>192</v>
      </c>
      <c r="R4907" s="6"/>
      <c r="S4907" s="6" t="s">
        <v>11</v>
      </c>
      <c r="T4907" s="75"/>
    </row>
    <row r="4908" spans="1:20" s="47" customFormat="1" ht="14" x14ac:dyDescent="0.15">
      <c r="A4908" s="8" t="s">
        <v>415</v>
      </c>
      <c r="B4908" s="114" t="s">
        <v>416</v>
      </c>
      <c r="C4908" s="40" t="s">
        <v>65</v>
      </c>
      <c r="D4908" s="6" t="s">
        <v>123</v>
      </c>
      <c r="E4908" s="7" t="s">
        <v>124</v>
      </c>
      <c r="F4908" s="6" t="s">
        <v>3354</v>
      </c>
      <c r="G4908" s="6" t="s">
        <v>4936</v>
      </c>
      <c r="H4908" s="6" t="s">
        <v>38</v>
      </c>
      <c r="I4908" s="8" t="s">
        <v>39</v>
      </c>
      <c r="J4908" s="15" t="s">
        <v>7586</v>
      </c>
      <c r="K4908" s="7" t="s">
        <v>3498</v>
      </c>
      <c r="L4908" s="19">
        <v>1874826</v>
      </c>
      <c r="M4908" s="19">
        <f t="shared" si="231"/>
        <v>1874826</v>
      </c>
      <c r="N4908" s="11">
        <f>M4908*(1+VOTOS!$P$3%)^Q4908</f>
        <v>1888217.2329228262</v>
      </c>
      <c r="O4908" s="54">
        <f t="shared" si="229"/>
        <v>1888217.2329228262</v>
      </c>
      <c r="P4908" s="103">
        <f t="shared" si="230"/>
        <v>1.2565587808420364E-5</v>
      </c>
      <c r="Q4908" s="48">
        <v>59</v>
      </c>
      <c r="R4908" s="48"/>
      <c r="S4908" s="48" t="s">
        <v>11</v>
      </c>
      <c r="T4908" s="75"/>
    </row>
    <row r="4909" spans="1:20" s="47" customFormat="1" ht="14" x14ac:dyDescent="0.15">
      <c r="A4909" s="8" t="s">
        <v>415</v>
      </c>
      <c r="B4909" s="114" t="s">
        <v>416</v>
      </c>
      <c r="C4909" s="40" t="s">
        <v>65</v>
      </c>
      <c r="D4909" s="6" t="s">
        <v>123</v>
      </c>
      <c r="E4909" s="7" t="s">
        <v>124</v>
      </c>
      <c r="F4909" s="6" t="s">
        <v>3354</v>
      </c>
      <c r="G4909" s="6" t="s">
        <v>4936</v>
      </c>
      <c r="H4909" s="6" t="s">
        <v>38</v>
      </c>
      <c r="I4909" s="8" t="s">
        <v>39</v>
      </c>
      <c r="J4909" s="15" t="s">
        <v>7586</v>
      </c>
      <c r="K4909" s="7" t="s">
        <v>3358</v>
      </c>
      <c r="L4909" s="19">
        <v>1854692</v>
      </c>
      <c r="M4909" s="19">
        <f t="shared" si="231"/>
        <v>1854692</v>
      </c>
      <c r="N4909" s="11">
        <f>M4909*(1+VOTOS!$P$3%)^Q4909</f>
        <v>1888557.6471994435</v>
      </c>
      <c r="O4909" s="54">
        <f t="shared" si="229"/>
        <v>1888557.6471994435</v>
      </c>
      <c r="P4909" s="103">
        <f t="shared" si="230"/>
        <v>1.2567853175672338E-5</v>
      </c>
      <c r="Q4909" s="48">
        <v>150</v>
      </c>
      <c r="R4909" s="48"/>
      <c r="S4909" s="48" t="s">
        <v>11</v>
      </c>
      <c r="T4909" s="75"/>
    </row>
    <row r="4910" spans="1:20" s="47" customFormat="1" ht="14" x14ac:dyDescent="0.15">
      <c r="A4910" s="8" t="s">
        <v>415</v>
      </c>
      <c r="B4910" s="114" t="s">
        <v>416</v>
      </c>
      <c r="C4910" s="40" t="s">
        <v>65</v>
      </c>
      <c r="D4910" s="6" t="s">
        <v>123</v>
      </c>
      <c r="E4910" s="7" t="s">
        <v>124</v>
      </c>
      <c r="F4910" s="6" t="s">
        <v>3354</v>
      </c>
      <c r="G4910" s="6" t="s">
        <v>4936</v>
      </c>
      <c r="H4910" s="6" t="s">
        <v>38</v>
      </c>
      <c r="I4910" s="8" t="s">
        <v>39</v>
      </c>
      <c r="J4910" s="15" t="s">
        <v>7586</v>
      </c>
      <c r="K4910" s="7" t="s">
        <v>3505</v>
      </c>
      <c r="L4910" s="19">
        <v>1822277</v>
      </c>
      <c r="M4910" s="19">
        <f t="shared" si="231"/>
        <v>1822277</v>
      </c>
      <c r="N4910" s="11">
        <f>M4910*(1+VOTOS!$P$3%)^Q4910</f>
        <v>1828442.4852073879</v>
      </c>
      <c r="O4910" s="54">
        <f t="shared" si="229"/>
        <v>1828442.4852073879</v>
      </c>
      <c r="P4910" s="103">
        <f t="shared" si="230"/>
        <v>1.2167802623512451E-5</v>
      </c>
      <c r="Q4910" s="6">
        <v>28</v>
      </c>
      <c r="R4910" s="6"/>
      <c r="S4910" s="6" t="s">
        <v>11</v>
      </c>
      <c r="T4910" s="75"/>
    </row>
    <row r="4911" spans="1:20" s="47" customFormat="1" ht="14" x14ac:dyDescent="0.15">
      <c r="A4911" s="8" t="s">
        <v>415</v>
      </c>
      <c r="B4911" s="114" t="s">
        <v>416</v>
      </c>
      <c r="C4911" s="40" t="s">
        <v>65</v>
      </c>
      <c r="D4911" s="6" t="s">
        <v>123</v>
      </c>
      <c r="E4911" s="7" t="s">
        <v>124</v>
      </c>
      <c r="F4911" s="6" t="s">
        <v>3354</v>
      </c>
      <c r="G4911" s="6" t="s">
        <v>4936</v>
      </c>
      <c r="H4911" s="6" t="s">
        <v>38</v>
      </c>
      <c r="I4911" s="8" t="s">
        <v>39</v>
      </c>
      <c r="J4911" s="15" t="s">
        <v>7586</v>
      </c>
      <c r="K4911" s="7" t="s">
        <v>3514</v>
      </c>
      <c r="L4911" s="19">
        <v>1797733</v>
      </c>
      <c r="M4911" s="19">
        <f t="shared" si="231"/>
        <v>1797733</v>
      </c>
      <c r="N4911" s="11">
        <f>M4911*(1+VOTOS!$P$3%)^Q4911</f>
        <v>1839856.7189332414</v>
      </c>
      <c r="O4911" s="54">
        <f t="shared" si="229"/>
        <v>1839856.7189332414</v>
      </c>
      <c r="P4911" s="103">
        <f t="shared" si="230"/>
        <v>1.2243761339303871E-5</v>
      </c>
      <c r="Q4911" s="6">
        <v>192</v>
      </c>
      <c r="R4911" s="6"/>
      <c r="S4911" s="6" t="s">
        <v>11</v>
      </c>
      <c r="T4911" s="75"/>
    </row>
    <row r="4912" spans="1:20" s="47" customFormat="1" ht="14" x14ac:dyDescent="0.15">
      <c r="A4912" s="8" t="s">
        <v>415</v>
      </c>
      <c r="B4912" s="114" t="s">
        <v>416</v>
      </c>
      <c r="C4912" s="40" t="s">
        <v>65</v>
      </c>
      <c r="D4912" s="6" t="s">
        <v>123</v>
      </c>
      <c r="E4912" s="7" t="s">
        <v>124</v>
      </c>
      <c r="F4912" s="6" t="s">
        <v>3354</v>
      </c>
      <c r="G4912" s="6" t="s">
        <v>4936</v>
      </c>
      <c r="H4912" s="6" t="s">
        <v>38</v>
      </c>
      <c r="I4912" s="8" t="s">
        <v>39</v>
      </c>
      <c r="J4912" s="15" t="s">
        <v>7586</v>
      </c>
      <c r="K4912" s="7" t="s">
        <v>3480</v>
      </c>
      <c r="L4912" s="19">
        <v>1740680</v>
      </c>
      <c r="M4912" s="19">
        <f t="shared" si="231"/>
        <v>1740680</v>
      </c>
      <c r="N4912" s="11">
        <f>M4912*(1+VOTOS!$P$3%)^Q4912</f>
        <v>1784908.6174446328</v>
      </c>
      <c r="O4912" s="54">
        <f t="shared" si="229"/>
        <v>1784908.6174446328</v>
      </c>
      <c r="P4912" s="103">
        <f t="shared" si="230"/>
        <v>1.1878096212367004E-5</v>
      </c>
      <c r="Q4912" s="6">
        <v>208</v>
      </c>
      <c r="R4912" s="6"/>
      <c r="S4912" s="6" t="s">
        <v>11</v>
      </c>
      <c r="T4912" s="75"/>
    </row>
    <row r="4913" spans="1:20" s="47" customFormat="1" ht="14" x14ac:dyDescent="0.15">
      <c r="A4913" s="8" t="s">
        <v>415</v>
      </c>
      <c r="B4913" s="114" t="s">
        <v>416</v>
      </c>
      <c r="C4913" s="40" t="s">
        <v>65</v>
      </c>
      <c r="D4913" s="6" t="s">
        <v>123</v>
      </c>
      <c r="E4913" s="7" t="s">
        <v>124</v>
      </c>
      <c r="F4913" s="6" t="s">
        <v>3354</v>
      </c>
      <c r="G4913" s="6" t="s">
        <v>4936</v>
      </c>
      <c r="H4913" s="6" t="s">
        <v>38</v>
      </c>
      <c r="I4913" s="8" t="s">
        <v>39</v>
      </c>
      <c r="J4913" s="15" t="s">
        <v>7586</v>
      </c>
      <c r="K4913" s="7" t="s">
        <v>3388</v>
      </c>
      <c r="L4913" s="19">
        <v>1712844</v>
      </c>
      <c r="M4913" s="19">
        <f t="shared" si="231"/>
        <v>1712844</v>
      </c>
      <c r="N4913" s="11">
        <f>M4913*(1+VOTOS!$P$3%)^Q4913</f>
        <v>1744119.5813966328</v>
      </c>
      <c r="O4913" s="54">
        <f t="shared" si="229"/>
        <v>1744119.5813966328</v>
      </c>
      <c r="P4913" s="103">
        <f t="shared" si="230"/>
        <v>1.1606655932538291E-5</v>
      </c>
      <c r="Q4913" s="48">
        <v>150</v>
      </c>
      <c r="R4913" s="48"/>
      <c r="S4913" s="48" t="s">
        <v>11</v>
      </c>
      <c r="T4913" s="75"/>
    </row>
    <row r="4914" spans="1:20" s="47" customFormat="1" ht="14" x14ac:dyDescent="0.15">
      <c r="A4914" s="8" t="s">
        <v>415</v>
      </c>
      <c r="B4914" s="114" t="s">
        <v>416</v>
      </c>
      <c r="C4914" s="40" t="s">
        <v>65</v>
      </c>
      <c r="D4914" s="6" t="s">
        <v>123</v>
      </c>
      <c r="E4914" s="7" t="s">
        <v>124</v>
      </c>
      <c r="F4914" s="6" t="s">
        <v>3354</v>
      </c>
      <c r="G4914" s="6" t="s">
        <v>4936</v>
      </c>
      <c r="H4914" s="6" t="s">
        <v>38</v>
      </c>
      <c r="I4914" s="8" t="s">
        <v>39</v>
      </c>
      <c r="J4914" s="15" t="s">
        <v>7586</v>
      </c>
      <c r="K4914" s="7" t="s">
        <v>3508</v>
      </c>
      <c r="L4914" s="19">
        <v>1622699</v>
      </c>
      <c r="M4914" s="19">
        <f t="shared" si="231"/>
        <v>1622699</v>
      </c>
      <c r="N4914" s="11">
        <f>M4914*(1+VOTOS!$P$3%)^Q4914</f>
        <v>1648148.0963920483</v>
      </c>
      <c r="O4914" s="54">
        <f t="shared" si="229"/>
        <v>1648148.0963920483</v>
      </c>
      <c r="P4914" s="103">
        <f t="shared" si="230"/>
        <v>1.0967991005165027E-5</v>
      </c>
      <c r="Q4914" s="6">
        <v>129</v>
      </c>
      <c r="R4914" s="6"/>
      <c r="S4914" s="6" t="s">
        <v>11</v>
      </c>
      <c r="T4914" s="75"/>
    </row>
    <row r="4915" spans="1:20" s="47" customFormat="1" ht="14" x14ac:dyDescent="0.15">
      <c r="A4915" s="8" t="s">
        <v>415</v>
      </c>
      <c r="B4915" s="114" t="s">
        <v>416</v>
      </c>
      <c r="C4915" s="40" t="s">
        <v>65</v>
      </c>
      <c r="D4915" s="6" t="s">
        <v>123</v>
      </c>
      <c r="E4915" s="7" t="s">
        <v>124</v>
      </c>
      <c r="F4915" s="6" t="s">
        <v>3354</v>
      </c>
      <c r="G4915" s="6" t="s">
        <v>4936</v>
      </c>
      <c r="H4915" s="6" t="s">
        <v>38</v>
      </c>
      <c r="I4915" s="8" t="s">
        <v>39</v>
      </c>
      <c r="J4915" s="15" t="s">
        <v>7586</v>
      </c>
      <c r="K4915" s="7" t="s">
        <v>3494</v>
      </c>
      <c r="L4915" s="19">
        <v>1598600</v>
      </c>
      <c r="M4915" s="19">
        <f t="shared" si="231"/>
        <v>1598600</v>
      </c>
      <c r="N4915" s="11">
        <f>M4915*(1+VOTOS!$P$3%)^Q4915</f>
        <v>1621518.0490861612</v>
      </c>
      <c r="O4915" s="54">
        <f t="shared" si="229"/>
        <v>1621518.0490861612</v>
      </c>
      <c r="P4915" s="103">
        <f t="shared" si="230"/>
        <v>1.0790775062036205E-5</v>
      </c>
      <c r="Q4915" s="48">
        <v>118</v>
      </c>
      <c r="R4915" s="48"/>
      <c r="S4915" s="48" t="s">
        <v>11</v>
      </c>
      <c r="T4915" s="75"/>
    </row>
    <row r="4916" spans="1:20" s="47" customFormat="1" ht="14" x14ac:dyDescent="0.15">
      <c r="A4916" s="8" t="s">
        <v>415</v>
      </c>
      <c r="B4916" s="114" t="s">
        <v>416</v>
      </c>
      <c r="C4916" s="40" t="s">
        <v>65</v>
      </c>
      <c r="D4916" s="6" t="s">
        <v>123</v>
      </c>
      <c r="E4916" s="7" t="s">
        <v>124</v>
      </c>
      <c r="F4916" s="6" t="s">
        <v>3354</v>
      </c>
      <c r="G4916" s="6" t="s">
        <v>4936</v>
      </c>
      <c r="H4916" s="6" t="s">
        <v>38</v>
      </c>
      <c r="I4916" s="8" t="s">
        <v>39</v>
      </c>
      <c r="J4916" s="15" t="s">
        <v>7586</v>
      </c>
      <c r="K4916" s="7" t="s">
        <v>3384</v>
      </c>
      <c r="L4916" s="19">
        <v>1581655</v>
      </c>
      <c r="M4916" s="19">
        <f t="shared" si="231"/>
        <v>1581655</v>
      </c>
      <c r="N4916" s="11">
        <f>M4916*(1+VOTOS!$P$3%)^Q4916</f>
        <v>1621842.9805158852</v>
      </c>
      <c r="O4916" s="54">
        <f t="shared" si="229"/>
        <v>1621842.9805158852</v>
      </c>
      <c r="P4916" s="103">
        <f t="shared" si="230"/>
        <v>1.0792937395024551E-5</v>
      </c>
      <c r="Q4916" s="48">
        <v>208</v>
      </c>
      <c r="R4916" s="48"/>
      <c r="S4916" s="48" t="s">
        <v>11</v>
      </c>
      <c r="T4916" s="75"/>
    </row>
    <row r="4917" spans="1:20" s="47" customFormat="1" ht="14" x14ac:dyDescent="0.15">
      <c r="A4917" s="8" t="s">
        <v>415</v>
      </c>
      <c r="B4917" s="114" t="s">
        <v>416</v>
      </c>
      <c r="C4917" s="40" t="s">
        <v>65</v>
      </c>
      <c r="D4917" s="6" t="s">
        <v>123</v>
      </c>
      <c r="E4917" s="7" t="s">
        <v>124</v>
      </c>
      <c r="F4917" s="6" t="s">
        <v>3354</v>
      </c>
      <c r="G4917" s="6" t="s">
        <v>4936</v>
      </c>
      <c r="H4917" s="6" t="s">
        <v>38</v>
      </c>
      <c r="I4917" s="8" t="s">
        <v>39</v>
      </c>
      <c r="J4917" s="15" t="s">
        <v>7586</v>
      </c>
      <c r="K4917" s="7" t="s">
        <v>3430</v>
      </c>
      <c r="L4917" s="19">
        <v>1545872</v>
      </c>
      <c r="M4917" s="19">
        <f t="shared" si="231"/>
        <v>1545872</v>
      </c>
      <c r="N4917" s="11">
        <f>M4917*(1+VOTOS!$P$3%)^Q4917</f>
        <v>1580758.8282921345</v>
      </c>
      <c r="O4917" s="54">
        <f t="shared" si="229"/>
        <v>1580758.8282921345</v>
      </c>
      <c r="P4917" s="103">
        <f t="shared" si="230"/>
        <v>1.0519533194861132E-5</v>
      </c>
      <c r="Q4917" s="48">
        <v>185</v>
      </c>
      <c r="R4917" s="48"/>
      <c r="S4917" s="48" t="s">
        <v>11</v>
      </c>
      <c r="T4917" s="75"/>
    </row>
    <row r="4918" spans="1:20" s="47" customFormat="1" ht="14" x14ac:dyDescent="0.15">
      <c r="A4918" s="8" t="s">
        <v>415</v>
      </c>
      <c r="B4918" s="114" t="s">
        <v>416</v>
      </c>
      <c r="C4918" s="40" t="s">
        <v>65</v>
      </c>
      <c r="D4918" s="6" t="s">
        <v>123</v>
      </c>
      <c r="E4918" s="7" t="s">
        <v>124</v>
      </c>
      <c r="F4918" s="6" t="s">
        <v>3354</v>
      </c>
      <c r="G4918" s="6" t="s">
        <v>4936</v>
      </c>
      <c r="H4918" s="6" t="s">
        <v>38</v>
      </c>
      <c r="I4918" s="8" t="s">
        <v>39</v>
      </c>
      <c r="J4918" s="15" t="s">
        <v>7586</v>
      </c>
      <c r="K4918" s="7" t="s">
        <v>3373</v>
      </c>
      <c r="L4918" s="19">
        <v>1543865</v>
      </c>
      <c r="M4918" s="19">
        <f t="shared" si="231"/>
        <v>1543865</v>
      </c>
      <c r="N4918" s="11">
        <f>M4918*(1+VOTOS!$P$3%)^Q4918</f>
        <v>1565998.3503393009</v>
      </c>
      <c r="O4918" s="54">
        <f t="shared" si="229"/>
        <v>1565998.3503393009</v>
      </c>
      <c r="P4918" s="103">
        <f t="shared" si="230"/>
        <v>1.0421306106061884E-5</v>
      </c>
      <c r="Q4918" s="6">
        <v>118</v>
      </c>
      <c r="R4918" s="6"/>
      <c r="S4918" s="6" t="s">
        <v>11</v>
      </c>
      <c r="T4918" s="75"/>
    </row>
    <row r="4919" spans="1:20" s="47" customFormat="1" ht="14" x14ac:dyDescent="0.15">
      <c r="A4919" s="8" t="s">
        <v>415</v>
      </c>
      <c r="B4919" s="114" t="s">
        <v>416</v>
      </c>
      <c r="C4919" s="40" t="s">
        <v>65</v>
      </c>
      <c r="D4919" s="6" t="s">
        <v>123</v>
      </c>
      <c r="E4919" s="7" t="s">
        <v>124</v>
      </c>
      <c r="F4919" s="6" t="s">
        <v>3354</v>
      </c>
      <c r="G4919" s="6" t="s">
        <v>4936</v>
      </c>
      <c r="H4919" s="6" t="s">
        <v>38</v>
      </c>
      <c r="I4919" s="8" t="s">
        <v>39</v>
      </c>
      <c r="J4919" s="15" t="s">
        <v>7586</v>
      </c>
      <c r="K4919" s="7" t="s">
        <v>3357</v>
      </c>
      <c r="L4919" s="19">
        <v>1541712</v>
      </c>
      <c r="M4919" s="19">
        <f t="shared" si="231"/>
        <v>1541712</v>
      </c>
      <c r="N4919" s="11">
        <f>M4919*(1+VOTOS!$P$3%)^Q4919</f>
        <v>1565890.9619003756</v>
      </c>
      <c r="O4919" s="54">
        <f t="shared" si="229"/>
        <v>1565890.9619003756</v>
      </c>
      <c r="P4919" s="103">
        <f t="shared" si="230"/>
        <v>1.0420591464316538E-5</v>
      </c>
      <c r="Q4919" s="6">
        <v>129</v>
      </c>
      <c r="R4919" s="6"/>
      <c r="S4919" s="6" t="s">
        <v>11</v>
      </c>
      <c r="T4919" s="75"/>
    </row>
    <row r="4920" spans="1:20" s="47" customFormat="1" ht="14" x14ac:dyDescent="0.15">
      <c r="A4920" s="8" t="s">
        <v>415</v>
      </c>
      <c r="B4920" s="114" t="s">
        <v>416</v>
      </c>
      <c r="C4920" s="40" t="s">
        <v>65</v>
      </c>
      <c r="D4920" s="6" t="s">
        <v>123</v>
      </c>
      <c r="E4920" s="7" t="s">
        <v>124</v>
      </c>
      <c r="F4920" s="6" t="s">
        <v>3354</v>
      </c>
      <c r="G4920" s="6" t="s">
        <v>4936</v>
      </c>
      <c r="H4920" s="6" t="s">
        <v>38</v>
      </c>
      <c r="I4920" s="8" t="s">
        <v>39</v>
      </c>
      <c r="J4920" s="15" t="s">
        <v>7586</v>
      </c>
      <c r="K4920" s="7" t="s">
        <v>3397</v>
      </c>
      <c r="L4920" s="19">
        <v>1533751</v>
      </c>
      <c r="M4920" s="19">
        <f t="shared" si="231"/>
        <v>1533751</v>
      </c>
      <c r="N4920" s="11">
        <f>M4920*(1+VOTOS!$P$3%)^Q4920</f>
        <v>1555739.3527486231</v>
      </c>
      <c r="O4920" s="54">
        <f t="shared" si="229"/>
        <v>1555739.3527486231</v>
      </c>
      <c r="P4920" s="103">
        <f t="shared" si="230"/>
        <v>1.0353035182142556E-5</v>
      </c>
      <c r="Q4920" s="48">
        <v>118</v>
      </c>
      <c r="R4920" s="48"/>
      <c r="S4920" s="48" t="s">
        <v>11</v>
      </c>
      <c r="T4920" s="75"/>
    </row>
    <row r="4921" spans="1:20" s="47" customFormat="1" ht="14" x14ac:dyDescent="0.15">
      <c r="A4921" s="8" t="s">
        <v>415</v>
      </c>
      <c r="B4921" s="114" t="s">
        <v>416</v>
      </c>
      <c r="C4921" s="40" t="s">
        <v>65</v>
      </c>
      <c r="D4921" s="6" t="s">
        <v>123</v>
      </c>
      <c r="E4921" s="7" t="s">
        <v>124</v>
      </c>
      <c r="F4921" s="6" t="s">
        <v>3354</v>
      </c>
      <c r="G4921" s="6" t="s">
        <v>4936</v>
      </c>
      <c r="H4921" s="6" t="s">
        <v>38</v>
      </c>
      <c r="I4921" s="8" t="s">
        <v>39</v>
      </c>
      <c r="J4921" s="15" t="s">
        <v>7586</v>
      </c>
      <c r="K4921" s="7" t="s">
        <v>3433</v>
      </c>
      <c r="L4921" s="19">
        <v>1527705</v>
      </c>
      <c r="M4921" s="19">
        <f t="shared" si="231"/>
        <v>1527705</v>
      </c>
      <c r="N4921" s="11">
        <f>M4921*(1+VOTOS!$P$3%)^Q4921</f>
        <v>1566522.1749047802</v>
      </c>
      <c r="O4921" s="54">
        <f t="shared" si="229"/>
        <v>1566522.1749047802</v>
      </c>
      <c r="P4921" s="103">
        <f t="shared" si="230"/>
        <v>1.0424792020425427E-5</v>
      </c>
      <c r="Q4921" s="48">
        <v>208</v>
      </c>
      <c r="R4921" s="48"/>
      <c r="S4921" s="48" t="s">
        <v>11</v>
      </c>
    </row>
    <row r="4922" spans="1:20" s="47" customFormat="1" ht="14" x14ac:dyDescent="0.15">
      <c r="A4922" s="8" t="s">
        <v>415</v>
      </c>
      <c r="B4922" s="114" t="s">
        <v>416</v>
      </c>
      <c r="C4922" s="40" t="s">
        <v>65</v>
      </c>
      <c r="D4922" s="6" t="s">
        <v>123</v>
      </c>
      <c r="E4922" s="7" t="s">
        <v>124</v>
      </c>
      <c r="F4922" s="6" t="s">
        <v>3354</v>
      </c>
      <c r="G4922" s="6" t="s">
        <v>4936</v>
      </c>
      <c r="H4922" s="6" t="s">
        <v>38</v>
      </c>
      <c r="I4922" s="8" t="s">
        <v>39</v>
      </c>
      <c r="J4922" s="15" t="s">
        <v>7586</v>
      </c>
      <c r="K4922" s="7" t="s">
        <v>3439</v>
      </c>
      <c r="L4922" s="19">
        <v>1522699</v>
      </c>
      <c r="M4922" s="19">
        <f t="shared" si="231"/>
        <v>1522699</v>
      </c>
      <c r="N4922" s="11">
        <f>M4922*(1+VOTOS!$P$3%)^Q4922</f>
        <v>1557062.866189183</v>
      </c>
      <c r="O4922" s="54">
        <f t="shared" si="229"/>
        <v>1557062.866189183</v>
      </c>
      <c r="P4922" s="103">
        <f t="shared" si="230"/>
        <v>1.0361842815111373E-5</v>
      </c>
      <c r="Q4922" s="48">
        <v>185</v>
      </c>
      <c r="R4922" s="48"/>
      <c r="S4922" s="48" t="s">
        <v>11</v>
      </c>
      <c r="T4922" s="75"/>
    </row>
    <row r="4923" spans="1:20" s="47" customFormat="1" ht="14" x14ac:dyDescent="0.15">
      <c r="A4923" s="8" t="s">
        <v>415</v>
      </c>
      <c r="B4923" s="114" t="s">
        <v>416</v>
      </c>
      <c r="C4923" s="40" t="s">
        <v>65</v>
      </c>
      <c r="D4923" s="6" t="s">
        <v>123</v>
      </c>
      <c r="E4923" s="7" t="s">
        <v>124</v>
      </c>
      <c r="F4923" s="6" t="s">
        <v>3354</v>
      </c>
      <c r="G4923" s="6" t="s">
        <v>4936</v>
      </c>
      <c r="H4923" s="6" t="s">
        <v>38</v>
      </c>
      <c r="I4923" s="8" t="s">
        <v>39</v>
      </c>
      <c r="J4923" s="15" t="s">
        <v>7586</v>
      </c>
      <c r="K4923" s="7" t="s">
        <v>3369</v>
      </c>
      <c r="L4923" s="19">
        <v>1515274</v>
      </c>
      <c r="M4923" s="19">
        <f t="shared" si="231"/>
        <v>1515274</v>
      </c>
      <c r="N4923" s="11">
        <f>M4923*(1+VOTOS!$P$3%)^Q4923</f>
        <v>1542942.0627804992</v>
      </c>
      <c r="O4923" s="54">
        <f t="shared" si="229"/>
        <v>1542942.0627804992</v>
      </c>
      <c r="P4923" s="103">
        <f t="shared" si="230"/>
        <v>1.0267872591736918E-5</v>
      </c>
      <c r="Q4923" s="6">
        <v>150</v>
      </c>
      <c r="R4923" s="6"/>
      <c r="S4923" s="6" t="s">
        <v>11</v>
      </c>
      <c r="T4923" s="75"/>
    </row>
    <row r="4924" spans="1:20" s="47" customFormat="1" ht="14" x14ac:dyDescent="0.15">
      <c r="A4924" s="8" t="s">
        <v>415</v>
      </c>
      <c r="B4924" s="114" t="s">
        <v>416</v>
      </c>
      <c r="C4924" s="40" t="s">
        <v>65</v>
      </c>
      <c r="D4924" s="6" t="s">
        <v>123</v>
      </c>
      <c r="E4924" s="7" t="s">
        <v>124</v>
      </c>
      <c r="F4924" s="6" t="s">
        <v>3354</v>
      </c>
      <c r="G4924" s="6" t="s">
        <v>4936</v>
      </c>
      <c r="H4924" s="6" t="s">
        <v>38</v>
      </c>
      <c r="I4924" s="8" t="s">
        <v>39</v>
      </c>
      <c r="J4924" s="15" t="s">
        <v>7586</v>
      </c>
      <c r="K4924" s="7" t="s">
        <v>3386</v>
      </c>
      <c r="L4924" s="19">
        <v>1499234</v>
      </c>
      <c r="M4924" s="19">
        <f t="shared" si="231"/>
        <v>1499234</v>
      </c>
      <c r="N4924" s="11">
        <f>M4924*(1+VOTOS!$P$3%)^Q4924</f>
        <v>1526609.1812772206</v>
      </c>
      <c r="O4924" s="54">
        <f t="shared" si="229"/>
        <v>1526609.1812772206</v>
      </c>
      <c r="P4924" s="103">
        <f t="shared" si="230"/>
        <v>1.0159181571913797E-5</v>
      </c>
      <c r="Q4924" s="48">
        <v>150</v>
      </c>
      <c r="R4924" s="48"/>
      <c r="S4924" s="48" t="s">
        <v>11</v>
      </c>
      <c r="T4924" s="75"/>
    </row>
    <row r="4925" spans="1:20" s="47" customFormat="1" ht="14" x14ac:dyDescent="0.15">
      <c r="A4925" s="8" t="s">
        <v>415</v>
      </c>
      <c r="B4925" s="114" t="s">
        <v>416</v>
      </c>
      <c r="C4925" s="40" t="s">
        <v>65</v>
      </c>
      <c r="D4925" s="6" t="s">
        <v>123</v>
      </c>
      <c r="E4925" s="7" t="s">
        <v>124</v>
      </c>
      <c r="F4925" s="6" t="s">
        <v>3354</v>
      </c>
      <c r="G4925" s="6" t="s">
        <v>4936</v>
      </c>
      <c r="H4925" s="6" t="s">
        <v>38</v>
      </c>
      <c r="I4925" s="8" t="s">
        <v>39</v>
      </c>
      <c r="J4925" s="15" t="s">
        <v>7586</v>
      </c>
      <c r="K4925" s="7" t="s">
        <v>3457</v>
      </c>
      <c r="L4925" s="19">
        <v>1464673</v>
      </c>
      <c r="M4925" s="19">
        <f t="shared" si="231"/>
        <v>1464673</v>
      </c>
      <c r="N4925" s="11">
        <f>M4925*(1+VOTOS!$P$3%)^Q4925</f>
        <v>1477984.5677145936</v>
      </c>
      <c r="O4925" s="54">
        <f t="shared" si="229"/>
        <v>1477984.5677145936</v>
      </c>
      <c r="P4925" s="103">
        <f t="shared" si="230"/>
        <v>9.8355975897753019E-6</v>
      </c>
      <c r="Q4925" s="48">
        <v>75</v>
      </c>
      <c r="R4925" s="48"/>
      <c r="S4925" s="48" t="s">
        <v>11</v>
      </c>
      <c r="T4925" s="75"/>
    </row>
    <row r="4926" spans="1:20" s="47" customFormat="1" ht="14" x14ac:dyDescent="0.15">
      <c r="A4926" s="8" t="s">
        <v>415</v>
      </c>
      <c r="B4926" s="114" t="s">
        <v>416</v>
      </c>
      <c r="C4926" s="40" t="s">
        <v>65</v>
      </c>
      <c r="D4926" s="6" t="s">
        <v>123</v>
      </c>
      <c r="E4926" s="7" t="s">
        <v>124</v>
      </c>
      <c r="F4926" s="6" t="s">
        <v>3354</v>
      </c>
      <c r="G4926" s="6" t="s">
        <v>4936</v>
      </c>
      <c r="H4926" s="6" t="s">
        <v>38</v>
      </c>
      <c r="I4926" s="8" t="s">
        <v>39</v>
      </c>
      <c r="J4926" s="15" t="s">
        <v>7586</v>
      </c>
      <c r="K4926" s="7" t="s">
        <v>3372</v>
      </c>
      <c r="L4926" s="19">
        <v>1335631</v>
      </c>
      <c r="M4926" s="19">
        <f t="shared" si="231"/>
        <v>1335631</v>
      </c>
      <c r="N4926" s="11">
        <f>M4926*(1+VOTOS!$P$3%)^Q4926</f>
        <v>1350047.8737661017</v>
      </c>
      <c r="O4926" s="54">
        <f t="shared" si="229"/>
        <v>1350047.8737661017</v>
      </c>
      <c r="P4926" s="103">
        <f t="shared" si="230"/>
        <v>8.9842126253237663E-6</v>
      </c>
      <c r="Q4926" s="48">
        <v>89</v>
      </c>
      <c r="R4926" s="48"/>
      <c r="S4926" s="48" t="s">
        <v>11</v>
      </c>
      <c r="T4926" s="75"/>
    </row>
    <row r="4927" spans="1:20" s="47" customFormat="1" ht="14" x14ac:dyDescent="0.15">
      <c r="A4927" s="8" t="s">
        <v>415</v>
      </c>
      <c r="B4927" s="114" t="s">
        <v>416</v>
      </c>
      <c r="C4927" s="40" t="s">
        <v>65</v>
      </c>
      <c r="D4927" s="6" t="s">
        <v>123</v>
      </c>
      <c r="E4927" s="7" t="s">
        <v>124</v>
      </c>
      <c r="F4927" s="6" t="s">
        <v>3354</v>
      </c>
      <c r="G4927" s="6" t="s">
        <v>4936</v>
      </c>
      <c r="H4927" s="6" t="s">
        <v>38</v>
      </c>
      <c r="I4927" s="8" t="s">
        <v>39</v>
      </c>
      <c r="J4927" s="15" t="s">
        <v>7586</v>
      </c>
      <c r="K4927" s="7" t="s">
        <v>3486</v>
      </c>
      <c r="L4927" s="19">
        <v>1318870</v>
      </c>
      <c r="M4927" s="19">
        <f t="shared" si="231"/>
        <v>1318870</v>
      </c>
      <c r="N4927" s="11">
        <f>M4927*(1+VOTOS!$P$3%)^Q4927</f>
        <v>1342951.8346776338</v>
      </c>
      <c r="O4927" s="54">
        <f t="shared" si="229"/>
        <v>1342951.8346776338</v>
      </c>
      <c r="P4927" s="103">
        <f t="shared" si="230"/>
        <v>8.936990356241885E-6</v>
      </c>
      <c r="Q4927" s="6">
        <v>150</v>
      </c>
      <c r="R4927" s="6"/>
      <c r="S4927" s="6" t="s">
        <v>11</v>
      </c>
      <c r="T4927" s="75"/>
    </row>
    <row r="4928" spans="1:20" s="47" customFormat="1" ht="14" x14ac:dyDescent="0.15">
      <c r="A4928" s="8" t="s">
        <v>415</v>
      </c>
      <c r="B4928" s="114" t="s">
        <v>416</v>
      </c>
      <c r="C4928" s="40" t="s">
        <v>65</v>
      </c>
      <c r="D4928" s="6" t="s">
        <v>123</v>
      </c>
      <c r="E4928" s="7" t="s">
        <v>124</v>
      </c>
      <c r="F4928" s="6" t="s">
        <v>3354</v>
      </c>
      <c r="G4928" s="6" t="s">
        <v>4936</v>
      </c>
      <c r="H4928" s="6" t="s">
        <v>38</v>
      </c>
      <c r="I4928" s="8" t="s">
        <v>39</v>
      </c>
      <c r="J4928" s="15" t="s">
        <v>7586</v>
      </c>
      <c r="K4928" s="7" t="s">
        <v>3479</v>
      </c>
      <c r="L4928" s="19">
        <v>1313183</v>
      </c>
      <c r="M4928" s="19">
        <f t="shared" si="231"/>
        <v>1313183</v>
      </c>
      <c r="N4928" s="11">
        <f>M4928*(1+VOTOS!$P$3%)^Q4928</f>
        <v>1322562.6114537006</v>
      </c>
      <c r="O4928" s="54">
        <f t="shared" si="229"/>
        <v>1322562.6114537006</v>
      </c>
      <c r="P4928" s="103">
        <f t="shared" si="230"/>
        <v>8.8013054518258651E-6</v>
      </c>
      <c r="Q4928" s="6">
        <v>59</v>
      </c>
      <c r="R4928" s="6"/>
      <c r="S4928" s="6" t="s">
        <v>11</v>
      </c>
      <c r="T4928" s="75"/>
    </row>
    <row r="4929" spans="1:20" s="47" customFormat="1" ht="14" x14ac:dyDescent="0.15">
      <c r="A4929" s="8" t="s">
        <v>415</v>
      </c>
      <c r="B4929" s="114" t="s">
        <v>416</v>
      </c>
      <c r="C4929" s="40" t="s">
        <v>65</v>
      </c>
      <c r="D4929" s="6" t="s">
        <v>123</v>
      </c>
      <c r="E4929" s="7" t="s">
        <v>124</v>
      </c>
      <c r="F4929" s="6" t="s">
        <v>3354</v>
      </c>
      <c r="G4929" s="6" t="s">
        <v>4936</v>
      </c>
      <c r="H4929" s="6" t="s">
        <v>38</v>
      </c>
      <c r="I4929" s="8" t="s">
        <v>39</v>
      </c>
      <c r="J4929" s="15" t="s">
        <v>7586</v>
      </c>
      <c r="K4929" s="7" t="s">
        <v>3413</v>
      </c>
      <c r="L4929" s="19">
        <v>1304390</v>
      </c>
      <c r="M4929" s="19">
        <f t="shared" si="231"/>
        <v>1304390</v>
      </c>
      <c r="N4929" s="11">
        <f>M4929*(1+VOTOS!$P$3%)^Q4929</f>
        <v>1334953.914518636</v>
      </c>
      <c r="O4929" s="54">
        <f t="shared" si="229"/>
        <v>1334953.914518636</v>
      </c>
      <c r="P4929" s="103">
        <f t="shared" si="230"/>
        <v>8.8837663064395982E-6</v>
      </c>
      <c r="Q4929" s="48">
        <v>192</v>
      </c>
      <c r="R4929" s="48"/>
      <c r="S4929" s="48" t="s">
        <v>11</v>
      </c>
      <c r="T4929" s="75"/>
    </row>
    <row r="4930" spans="1:20" s="47" customFormat="1" ht="14" x14ac:dyDescent="0.15">
      <c r="A4930" s="8" t="s">
        <v>415</v>
      </c>
      <c r="B4930" s="114" t="s">
        <v>416</v>
      </c>
      <c r="C4930" s="40" t="s">
        <v>65</v>
      </c>
      <c r="D4930" s="6" t="s">
        <v>123</v>
      </c>
      <c r="E4930" s="7" t="s">
        <v>124</v>
      </c>
      <c r="F4930" s="6" t="s">
        <v>3354</v>
      </c>
      <c r="G4930" s="6" t="s">
        <v>4936</v>
      </c>
      <c r="H4930" s="6" t="s">
        <v>38</v>
      </c>
      <c r="I4930" s="8" t="s">
        <v>39</v>
      </c>
      <c r="J4930" s="15" t="s">
        <v>7586</v>
      </c>
      <c r="K4930" s="7" t="s">
        <v>3492</v>
      </c>
      <c r="L4930" s="19">
        <v>1278329</v>
      </c>
      <c r="M4930" s="19">
        <f t="shared" si="231"/>
        <v>1278329</v>
      </c>
      <c r="N4930" s="11">
        <f>M4930*(1+VOTOS!$P$3%)^Q4930</f>
        <v>1303084.5496473291</v>
      </c>
      <c r="O4930" s="54">
        <f t="shared" si="229"/>
        <v>1303084.5496473291</v>
      </c>
      <c r="P4930" s="103">
        <f t="shared" si="230"/>
        <v>8.6716840863927476E-6</v>
      </c>
      <c r="Q4930" s="48">
        <v>159</v>
      </c>
      <c r="R4930" s="48"/>
      <c r="S4930" s="48" t="s">
        <v>11</v>
      </c>
      <c r="T4930" s="75"/>
    </row>
    <row r="4931" spans="1:20" s="47" customFormat="1" ht="14" x14ac:dyDescent="0.15">
      <c r="A4931" s="8" t="s">
        <v>415</v>
      </c>
      <c r="B4931" s="114" t="s">
        <v>416</v>
      </c>
      <c r="C4931" s="40" t="s">
        <v>65</v>
      </c>
      <c r="D4931" s="6" t="s">
        <v>123</v>
      </c>
      <c r="E4931" s="7" t="s">
        <v>124</v>
      </c>
      <c r="F4931" s="6" t="s">
        <v>3354</v>
      </c>
      <c r="G4931" s="6" t="s">
        <v>4936</v>
      </c>
      <c r="H4931" s="6" t="s">
        <v>38</v>
      </c>
      <c r="I4931" s="8" t="s">
        <v>39</v>
      </c>
      <c r="J4931" s="15" t="s">
        <v>7586</v>
      </c>
      <c r="K4931" s="7" t="s">
        <v>3502</v>
      </c>
      <c r="L4931" s="19">
        <v>1162857</v>
      </c>
      <c r="M4931" s="19">
        <f t="shared" si="231"/>
        <v>1162857</v>
      </c>
      <c r="N4931" s="11">
        <f>M4931*(1+VOTOS!$P$3%)^Q4931</f>
        <v>1166791.4060380543</v>
      </c>
      <c r="O4931" s="54">
        <f t="shared" si="229"/>
        <v>1166791.4060380543</v>
      </c>
      <c r="P4931" s="103">
        <f t="shared" si="230"/>
        <v>7.7646891528400009E-6</v>
      </c>
      <c r="Q4931" s="6">
        <v>28</v>
      </c>
      <c r="R4931" s="6"/>
      <c r="S4931" s="6" t="s">
        <v>11</v>
      </c>
      <c r="T4931" s="75"/>
    </row>
    <row r="4932" spans="1:20" s="47" customFormat="1" ht="14" x14ac:dyDescent="0.15">
      <c r="A4932" s="8" t="s">
        <v>415</v>
      </c>
      <c r="B4932" s="114" t="s">
        <v>416</v>
      </c>
      <c r="C4932" s="40" t="s">
        <v>65</v>
      </c>
      <c r="D4932" s="6" t="s">
        <v>123</v>
      </c>
      <c r="E4932" s="7" t="s">
        <v>124</v>
      </c>
      <c r="F4932" s="6" t="s">
        <v>3354</v>
      </c>
      <c r="G4932" s="6" t="s">
        <v>4936</v>
      </c>
      <c r="H4932" s="6" t="s">
        <v>38</v>
      </c>
      <c r="I4932" s="8" t="s">
        <v>39</v>
      </c>
      <c r="J4932" s="15" t="s">
        <v>7586</v>
      </c>
      <c r="K4932" s="7" t="s">
        <v>3387</v>
      </c>
      <c r="L4932" s="19">
        <v>1148956</v>
      </c>
      <c r="M4932" s="19">
        <f t="shared" si="231"/>
        <v>1148956</v>
      </c>
      <c r="N4932" s="11">
        <f>M4932*(1+VOTOS!$P$3%)^Q4932</f>
        <v>1165427.8065844111</v>
      </c>
      <c r="O4932" s="54">
        <f t="shared" si="229"/>
        <v>1165427.8065844111</v>
      </c>
      <c r="P4932" s="103">
        <f t="shared" si="230"/>
        <v>7.7556147580238155E-6</v>
      </c>
      <c r="Q4932" s="48">
        <v>118</v>
      </c>
      <c r="R4932" s="48"/>
      <c r="S4932" s="48" t="s">
        <v>11</v>
      </c>
      <c r="T4932" s="75"/>
    </row>
    <row r="4933" spans="1:20" s="47" customFormat="1" ht="14" x14ac:dyDescent="0.15">
      <c r="A4933" s="8" t="s">
        <v>415</v>
      </c>
      <c r="B4933" s="114" t="s">
        <v>416</v>
      </c>
      <c r="C4933" s="40" t="s">
        <v>65</v>
      </c>
      <c r="D4933" s="6" t="s">
        <v>123</v>
      </c>
      <c r="E4933" s="7" t="s">
        <v>124</v>
      </c>
      <c r="F4933" s="6" t="s">
        <v>3354</v>
      </c>
      <c r="G4933" s="6" t="s">
        <v>4936</v>
      </c>
      <c r="H4933" s="6" t="s">
        <v>38</v>
      </c>
      <c r="I4933" s="8" t="s">
        <v>39</v>
      </c>
      <c r="J4933" s="15" t="s">
        <v>7586</v>
      </c>
      <c r="K4933" s="7" t="s">
        <v>3477</v>
      </c>
      <c r="L4933" s="19">
        <v>1139588</v>
      </c>
      <c r="M4933" s="19">
        <f t="shared" si="231"/>
        <v>1139588</v>
      </c>
      <c r="N4933" s="11">
        <f>M4933*(1+VOTOS!$P$3%)^Q4933</f>
        <v>1160396.2447979068</v>
      </c>
      <c r="O4933" s="54">
        <f t="shared" si="229"/>
        <v>1160396.2447979068</v>
      </c>
      <c r="P4933" s="103">
        <f t="shared" si="230"/>
        <v>7.7221310410343535E-6</v>
      </c>
      <c r="Q4933" s="6">
        <v>150</v>
      </c>
      <c r="R4933" s="6"/>
      <c r="S4933" s="6" t="s">
        <v>11</v>
      </c>
      <c r="T4933" s="75"/>
    </row>
    <row r="4934" spans="1:20" s="47" customFormat="1" ht="14" x14ac:dyDescent="0.15">
      <c r="A4934" s="8" t="s">
        <v>415</v>
      </c>
      <c r="B4934" s="114" t="s">
        <v>416</v>
      </c>
      <c r="C4934" s="40" t="s">
        <v>65</v>
      </c>
      <c r="D4934" s="6" t="s">
        <v>123</v>
      </c>
      <c r="E4934" s="7" t="s">
        <v>124</v>
      </c>
      <c r="F4934" s="6" t="s">
        <v>3354</v>
      </c>
      <c r="G4934" s="6" t="s">
        <v>4936</v>
      </c>
      <c r="H4934" s="6" t="s">
        <v>38</v>
      </c>
      <c r="I4934" s="8" t="s">
        <v>39</v>
      </c>
      <c r="J4934" s="15" t="s">
        <v>7586</v>
      </c>
      <c r="K4934" s="7" t="s">
        <v>3355</v>
      </c>
      <c r="L4934" s="19">
        <v>1135825</v>
      </c>
      <c r="M4934" s="19">
        <f t="shared" si="231"/>
        <v>1135825</v>
      </c>
      <c r="N4934" s="11">
        <f>M4934*(1+VOTOS!$P$3%)^Q4934</f>
        <v>1150025.7303920488</v>
      </c>
      <c r="O4934" s="54">
        <f t="shared" si="229"/>
        <v>1150025.7303920488</v>
      </c>
      <c r="P4934" s="103">
        <f t="shared" si="230"/>
        <v>7.6531180021142592E-6</v>
      </c>
      <c r="Q4934" s="6">
        <v>103</v>
      </c>
      <c r="R4934" s="6"/>
      <c r="S4934" s="6" t="s">
        <v>11</v>
      </c>
      <c r="T4934" s="75"/>
    </row>
    <row r="4935" spans="1:20" s="47" customFormat="1" ht="14" x14ac:dyDescent="0.15">
      <c r="A4935" s="8" t="s">
        <v>415</v>
      </c>
      <c r="B4935" s="114" t="s">
        <v>416</v>
      </c>
      <c r="C4935" s="40" t="s">
        <v>65</v>
      </c>
      <c r="D4935" s="6" t="s">
        <v>123</v>
      </c>
      <c r="E4935" s="7" t="s">
        <v>124</v>
      </c>
      <c r="F4935" s="6" t="s">
        <v>3354</v>
      </c>
      <c r="G4935" s="6" t="s">
        <v>4936</v>
      </c>
      <c r="H4935" s="6" t="s">
        <v>38</v>
      </c>
      <c r="I4935" s="8" t="s">
        <v>39</v>
      </c>
      <c r="J4935" s="15" t="s">
        <v>7586</v>
      </c>
      <c r="K4935" s="7" t="s">
        <v>3395</v>
      </c>
      <c r="L4935" s="19">
        <v>1117373</v>
      </c>
      <c r="M4935" s="19">
        <f t="shared" si="231"/>
        <v>1117373</v>
      </c>
      <c r="N4935" s="11">
        <f>M4935*(1+VOTOS!$P$3%)^Q4935</f>
        <v>1142589.5767859609</v>
      </c>
      <c r="O4935" s="54">
        <f t="shared" ref="O4935:O4998" si="232">+IF(N4935&gt;0,N4935,L4935)</f>
        <v>1142589.5767859609</v>
      </c>
      <c r="P4935" s="103">
        <f t="shared" ref="P4935:P4998" si="233">+O4935/$O$4</f>
        <v>7.6036323605974928E-6</v>
      </c>
      <c r="Q4935" s="48">
        <v>185</v>
      </c>
      <c r="R4935" s="48"/>
      <c r="S4935" s="48" t="s">
        <v>11</v>
      </c>
    </row>
    <row r="4936" spans="1:20" s="47" customFormat="1" ht="14" x14ac:dyDescent="0.15">
      <c r="A4936" s="8" t="s">
        <v>415</v>
      </c>
      <c r="B4936" s="114" t="s">
        <v>416</v>
      </c>
      <c r="C4936" s="40" t="s">
        <v>65</v>
      </c>
      <c r="D4936" s="6" t="s">
        <v>123</v>
      </c>
      <c r="E4936" s="7" t="s">
        <v>124</v>
      </c>
      <c r="F4936" s="6" t="s">
        <v>3354</v>
      </c>
      <c r="G4936" s="6" t="s">
        <v>4936</v>
      </c>
      <c r="H4936" s="6" t="s">
        <v>38</v>
      </c>
      <c r="I4936" s="8" t="s">
        <v>39</v>
      </c>
      <c r="J4936" s="15" t="s">
        <v>7586</v>
      </c>
      <c r="K4936" s="7" t="s">
        <v>3401</v>
      </c>
      <c r="L4936" s="19">
        <v>1114861</v>
      </c>
      <c r="M4936" s="19">
        <f t="shared" si="231"/>
        <v>1114861</v>
      </c>
      <c r="N4936" s="11">
        <f>M4936*(1+VOTOS!$P$3%)^Q4936</f>
        <v>1135217.743492946</v>
      </c>
      <c r="O4936" s="54">
        <f t="shared" si="232"/>
        <v>1135217.743492946</v>
      </c>
      <c r="P4936" s="103">
        <f t="shared" si="233"/>
        <v>7.5545747538045346E-6</v>
      </c>
      <c r="Q4936" s="48">
        <v>150</v>
      </c>
      <c r="R4936" s="48"/>
      <c r="S4936" s="48" t="s">
        <v>11</v>
      </c>
    </row>
    <row r="4937" spans="1:20" s="47" customFormat="1" ht="14" x14ac:dyDescent="0.15">
      <c r="A4937" s="8" t="s">
        <v>415</v>
      </c>
      <c r="B4937" s="114" t="s">
        <v>416</v>
      </c>
      <c r="C4937" s="40" t="s">
        <v>65</v>
      </c>
      <c r="D4937" s="6" t="s">
        <v>123</v>
      </c>
      <c r="E4937" s="7" t="s">
        <v>124</v>
      </c>
      <c r="F4937" s="6" t="s">
        <v>3354</v>
      </c>
      <c r="G4937" s="6" t="s">
        <v>4936</v>
      </c>
      <c r="H4937" s="6" t="s">
        <v>38</v>
      </c>
      <c r="I4937" s="8" t="s">
        <v>39</v>
      </c>
      <c r="J4937" s="15" t="s">
        <v>7586</v>
      </c>
      <c r="K4937" s="7" t="s">
        <v>3390</v>
      </c>
      <c r="L4937" s="19">
        <v>1071848</v>
      </c>
      <c r="M4937" s="19">
        <f t="shared" si="231"/>
        <v>1071848</v>
      </c>
      <c r="N4937" s="11">
        <f>M4937*(1+VOTOS!$P$3%)^Q4937</f>
        <v>1096037.1806897775</v>
      </c>
      <c r="O4937" s="54">
        <f t="shared" si="232"/>
        <v>1096037.1806897775</v>
      </c>
      <c r="P4937" s="103">
        <f t="shared" si="233"/>
        <v>7.2938384393051391E-6</v>
      </c>
      <c r="Q4937" s="48">
        <v>185</v>
      </c>
      <c r="R4937" s="48"/>
      <c r="S4937" s="48" t="s">
        <v>11</v>
      </c>
    </row>
    <row r="4938" spans="1:20" s="47" customFormat="1" ht="14" x14ac:dyDescent="0.15">
      <c r="A4938" s="8" t="s">
        <v>415</v>
      </c>
      <c r="B4938" s="114" t="s">
        <v>416</v>
      </c>
      <c r="C4938" s="40" t="s">
        <v>65</v>
      </c>
      <c r="D4938" s="6" t="s">
        <v>123</v>
      </c>
      <c r="E4938" s="7" t="s">
        <v>124</v>
      </c>
      <c r="F4938" s="6" t="s">
        <v>3354</v>
      </c>
      <c r="G4938" s="6" t="s">
        <v>4936</v>
      </c>
      <c r="H4938" s="6" t="s">
        <v>38</v>
      </c>
      <c r="I4938" s="8" t="s">
        <v>39</v>
      </c>
      <c r="J4938" s="15" t="s">
        <v>7586</v>
      </c>
      <c r="K4938" s="7" t="s">
        <v>3473</v>
      </c>
      <c r="L4938" s="19">
        <v>1019249</v>
      </c>
      <c r="M4938" s="19">
        <f t="shared" si="231"/>
        <v>1019249</v>
      </c>
      <c r="N4938" s="11">
        <f>M4938*(1+VOTOS!$P$3%)^Q4938</f>
        <v>1033861.2848824101</v>
      </c>
      <c r="O4938" s="54">
        <f t="shared" si="232"/>
        <v>1033861.2848824101</v>
      </c>
      <c r="P4938" s="103">
        <f t="shared" si="233"/>
        <v>6.8800742469694355E-6</v>
      </c>
      <c r="Q4938" s="6">
        <v>118</v>
      </c>
      <c r="R4938" s="6"/>
      <c r="S4938" s="6" t="s">
        <v>11</v>
      </c>
    </row>
    <row r="4939" spans="1:20" s="47" customFormat="1" ht="14" x14ac:dyDescent="0.15">
      <c r="A4939" s="8" t="s">
        <v>415</v>
      </c>
      <c r="B4939" s="114" t="s">
        <v>416</v>
      </c>
      <c r="C4939" s="40" t="s">
        <v>65</v>
      </c>
      <c r="D4939" s="6" t="s">
        <v>123</v>
      </c>
      <c r="E4939" s="7" t="s">
        <v>124</v>
      </c>
      <c r="F4939" s="6" t="s">
        <v>3354</v>
      </c>
      <c r="G4939" s="6" t="s">
        <v>4936</v>
      </c>
      <c r="H4939" s="6" t="s">
        <v>38</v>
      </c>
      <c r="I4939" s="8" t="s">
        <v>39</v>
      </c>
      <c r="J4939" s="15" t="s">
        <v>7586</v>
      </c>
      <c r="K4939" s="7" t="s">
        <v>3463</v>
      </c>
      <c r="L4939" s="19">
        <v>1013873</v>
      </c>
      <c r="M4939" s="19">
        <f t="shared" si="231"/>
        <v>1013873</v>
      </c>
      <c r="N4939" s="11">
        <f>M4939*(1+VOTOS!$P$3%)^Q4939</f>
        <v>1041391.5745814389</v>
      </c>
      <c r="O4939" s="54">
        <f t="shared" si="232"/>
        <v>1041391.5745814389</v>
      </c>
      <c r="P4939" s="103">
        <f t="shared" si="233"/>
        <v>6.9301863393633397E-6</v>
      </c>
      <c r="Q4939" s="48">
        <v>222</v>
      </c>
      <c r="R4939" s="48"/>
      <c r="S4939" s="48" t="s">
        <v>11</v>
      </c>
    </row>
    <row r="4940" spans="1:20" s="47" customFormat="1" ht="14" x14ac:dyDescent="0.15">
      <c r="A4940" s="8" t="s">
        <v>415</v>
      </c>
      <c r="B4940" s="114" t="s">
        <v>416</v>
      </c>
      <c r="C4940" s="40" t="s">
        <v>65</v>
      </c>
      <c r="D4940" s="6" t="s">
        <v>123</v>
      </c>
      <c r="E4940" s="7" t="s">
        <v>124</v>
      </c>
      <c r="F4940" s="6" t="s">
        <v>3354</v>
      </c>
      <c r="G4940" s="6" t="s">
        <v>4936</v>
      </c>
      <c r="H4940" s="6" t="s">
        <v>38</v>
      </c>
      <c r="I4940" s="8" t="s">
        <v>39</v>
      </c>
      <c r="J4940" s="15" t="s">
        <v>7586</v>
      </c>
      <c r="K4940" s="7" t="s">
        <v>3496</v>
      </c>
      <c r="L4940" s="19">
        <v>998867</v>
      </c>
      <c r="M4940" s="19">
        <f t="shared" si="231"/>
        <v>998867</v>
      </c>
      <c r="N4940" s="11">
        <f>M4940*(1+VOTOS!$P$3%)^Q4940</f>
        <v>1013187.0819070103</v>
      </c>
      <c r="O4940" s="54">
        <f t="shared" si="232"/>
        <v>1013187.0819070103</v>
      </c>
      <c r="P4940" s="103">
        <f t="shared" si="233"/>
        <v>6.7424928774495921E-6</v>
      </c>
      <c r="Q4940" s="48">
        <v>118</v>
      </c>
      <c r="R4940" s="48"/>
      <c r="S4940" s="48" t="s">
        <v>11</v>
      </c>
    </row>
    <row r="4941" spans="1:20" s="47" customFormat="1" ht="14" x14ac:dyDescent="0.15">
      <c r="A4941" s="8" t="s">
        <v>415</v>
      </c>
      <c r="B4941" s="114" t="s">
        <v>416</v>
      </c>
      <c r="C4941" s="40" t="s">
        <v>65</v>
      </c>
      <c r="D4941" s="6" t="s">
        <v>123</v>
      </c>
      <c r="E4941" s="7" t="s">
        <v>124</v>
      </c>
      <c r="F4941" s="6" t="s">
        <v>3354</v>
      </c>
      <c r="G4941" s="6" t="s">
        <v>4936</v>
      </c>
      <c r="H4941" s="6" t="s">
        <v>38</v>
      </c>
      <c r="I4941" s="8" t="s">
        <v>39</v>
      </c>
      <c r="J4941" s="15" t="s">
        <v>7586</v>
      </c>
      <c r="K4941" s="7" t="s">
        <v>3392</v>
      </c>
      <c r="L4941" s="19">
        <v>961581</v>
      </c>
      <c r="M4941" s="19">
        <f t="shared" si="231"/>
        <v>961581</v>
      </c>
      <c r="N4941" s="11">
        <f>M4941*(1+VOTOS!$P$3%)^Q4941</f>
        <v>976661.65732323879</v>
      </c>
      <c r="O4941" s="54">
        <f t="shared" si="232"/>
        <v>976661.65732323879</v>
      </c>
      <c r="P4941" s="103">
        <f t="shared" si="233"/>
        <v>6.4994258077053058E-6</v>
      </c>
      <c r="Q4941" s="48">
        <v>129</v>
      </c>
      <c r="R4941" s="48"/>
      <c r="S4941" s="48" t="s">
        <v>11</v>
      </c>
    </row>
    <row r="4942" spans="1:20" s="47" customFormat="1" ht="14" x14ac:dyDescent="0.15">
      <c r="A4942" s="8" t="s">
        <v>415</v>
      </c>
      <c r="B4942" s="114" t="s">
        <v>416</v>
      </c>
      <c r="C4942" s="40" t="s">
        <v>65</v>
      </c>
      <c r="D4942" s="6" t="s">
        <v>123</v>
      </c>
      <c r="E4942" s="7" t="s">
        <v>124</v>
      </c>
      <c r="F4942" s="6" t="s">
        <v>3354</v>
      </c>
      <c r="G4942" s="6" t="s">
        <v>4936</v>
      </c>
      <c r="H4942" s="6" t="s">
        <v>38</v>
      </c>
      <c r="I4942" s="8" t="s">
        <v>39</v>
      </c>
      <c r="J4942" s="15" t="s">
        <v>7586</v>
      </c>
      <c r="K4942" s="7" t="s">
        <v>3368</v>
      </c>
      <c r="L4942" s="19">
        <v>923479</v>
      </c>
      <c r="M4942" s="19">
        <f t="shared" si="231"/>
        <v>923479</v>
      </c>
      <c r="N4942" s="11">
        <f>M4942*(1+VOTOS!$P$3%)^Q4942</f>
        <v>940341.21432458598</v>
      </c>
      <c r="O4942" s="54">
        <f t="shared" si="232"/>
        <v>940341.21432458598</v>
      </c>
      <c r="P4942" s="103">
        <f t="shared" si="233"/>
        <v>6.2577228363613558E-6</v>
      </c>
      <c r="Q4942" s="6">
        <v>150</v>
      </c>
      <c r="R4942" s="6"/>
      <c r="S4942" s="6" t="s">
        <v>11</v>
      </c>
    </row>
    <row r="4943" spans="1:20" s="47" customFormat="1" ht="14" x14ac:dyDescent="0.15">
      <c r="A4943" s="8" t="s">
        <v>415</v>
      </c>
      <c r="B4943" s="114" t="s">
        <v>416</v>
      </c>
      <c r="C4943" s="40" t="s">
        <v>65</v>
      </c>
      <c r="D4943" s="6" t="s">
        <v>123</v>
      </c>
      <c r="E4943" s="7" t="s">
        <v>124</v>
      </c>
      <c r="F4943" s="6" t="s">
        <v>3354</v>
      </c>
      <c r="G4943" s="6" t="s">
        <v>4936</v>
      </c>
      <c r="H4943" s="6" t="s">
        <v>38</v>
      </c>
      <c r="I4943" s="8" t="s">
        <v>39</v>
      </c>
      <c r="J4943" s="15" t="s">
        <v>7586</v>
      </c>
      <c r="K4943" s="7" t="s">
        <v>3495</v>
      </c>
      <c r="L4943" s="19">
        <v>918979</v>
      </c>
      <c r="M4943" s="19">
        <f t="shared" si="231"/>
        <v>918979</v>
      </c>
      <c r="N4943" s="11">
        <f>M4943*(1+VOTOS!$P$3%)^Q4943</f>
        <v>928898.5093829796</v>
      </c>
      <c r="O4943" s="54">
        <f t="shared" si="232"/>
        <v>928898.5093829796</v>
      </c>
      <c r="P4943" s="103">
        <f t="shared" si="233"/>
        <v>6.1815746521362632E-6</v>
      </c>
      <c r="Q4943" s="6">
        <v>89</v>
      </c>
      <c r="R4943" s="6"/>
      <c r="S4943" s="6" t="s">
        <v>11</v>
      </c>
    </row>
    <row r="4944" spans="1:20" s="47" customFormat="1" ht="14" x14ac:dyDescent="0.15">
      <c r="A4944" s="8" t="s">
        <v>415</v>
      </c>
      <c r="B4944" s="114" t="s">
        <v>416</v>
      </c>
      <c r="C4944" s="40" t="s">
        <v>65</v>
      </c>
      <c r="D4944" s="6" t="s">
        <v>123</v>
      </c>
      <c r="E4944" s="7" t="s">
        <v>124</v>
      </c>
      <c r="F4944" s="6" t="s">
        <v>3354</v>
      </c>
      <c r="G4944" s="6" t="s">
        <v>4936</v>
      </c>
      <c r="H4944" s="6" t="s">
        <v>38</v>
      </c>
      <c r="I4944" s="8" t="s">
        <v>39</v>
      </c>
      <c r="J4944" s="15" t="s">
        <v>7586</v>
      </c>
      <c r="K4944" s="7" t="s">
        <v>3412</v>
      </c>
      <c r="L4944" s="19">
        <v>900807</v>
      </c>
      <c r="M4944" s="19">
        <f t="shared" si="231"/>
        <v>900807</v>
      </c>
      <c r="N4944" s="11">
        <f>M4944*(1+VOTOS!$P$3%)^Q4944</f>
        <v>925256.73346068221</v>
      </c>
      <c r="O4944" s="54">
        <f t="shared" si="232"/>
        <v>925256.73346068221</v>
      </c>
      <c r="P4944" s="103">
        <f t="shared" si="233"/>
        <v>6.1573395936205739E-6</v>
      </c>
      <c r="Q4944" s="6">
        <v>222</v>
      </c>
      <c r="R4944" s="6"/>
      <c r="S4944" s="6" t="s">
        <v>11</v>
      </c>
    </row>
    <row r="4945" spans="1:19" s="47" customFormat="1" ht="14" x14ac:dyDescent="0.15">
      <c r="A4945" s="8" t="s">
        <v>415</v>
      </c>
      <c r="B4945" s="114" t="s">
        <v>416</v>
      </c>
      <c r="C4945" s="40" t="s">
        <v>65</v>
      </c>
      <c r="D4945" s="6" t="s">
        <v>123</v>
      </c>
      <c r="E4945" s="7" t="s">
        <v>124</v>
      </c>
      <c r="F4945" s="6" t="s">
        <v>3354</v>
      </c>
      <c r="G4945" s="6" t="s">
        <v>4936</v>
      </c>
      <c r="H4945" s="6" t="s">
        <v>38</v>
      </c>
      <c r="I4945" s="8" t="s">
        <v>39</v>
      </c>
      <c r="J4945" s="15" t="s">
        <v>7586</v>
      </c>
      <c r="K4945" s="7" t="s">
        <v>3444</v>
      </c>
      <c r="L4945" s="19">
        <v>865328</v>
      </c>
      <c r="M4945" s="19">
        <f t="shared" si="231"/>
        <v>865328</v>
      </c>
      <c r="N4945" s="11">
        <f>M4945*(1+VOTOS!$P$3%)^Q4945</f>
        <v>885603.99952666159</v>
      </c>
      <c r="O4945" s="54">
        <f t="shared" si="232"/>
        <v>885603.99952666159</v>
      </c>
      <c r="P4945" s="103">
        <f t="shared" si="233"/>
        <v>5.8934611047453322E-6</v>
      </c>
      <c r="Q4945" s="48">
        <v>192</v>
      </c>
      <c r="R4945" s="48"/>
      <c r="S4945" s="48" t="s">
        <v>11</v>
      </c>
    </row>
    <row r="4946" spans="1:19" s="47" customFormat="1" ht="14" x14ac:dyDescent="0.15">
      <c r="A4946" s="8" t="s">
        <v>415</v>
      </c>
      <c r="B4946" s="114" t="s">
        <v>416</v>
      </c>
      <c r="C4946" s="40" t="s">
        <v>65</v>
      </c>
      <c r="D4946" s="6" t="s">
        <v>123</v>
      </c>
      <c r="E4946" s="7" t="s">
        <v>124</v>
      </c>
      <c r="F4946" s="6" t="s">
        <v>3354</v>
      </c>
      <c r="G4946" s="6" t="s">
        <v>4936</v>
      </c>
      <c r="H4946" s="6" t="s">
        <v>38</v>
      </c>
      <c r="I4946" s="8" t="s">
        <v>39</v>
      </c>
      <c r="J4946" s="15" t="s">
        <v>7586</v>
      </c>
      <c r="K4946" s="7" t="s">
        <v>3481</v>
      </c>
      <c r="L4946" s="19">
        <v>846308</v>
      </c>
      <c r="M4946" s="19">
        <f t="shared" ref="M4946:M5009" si="234">+IF(Q4946&gt;0,L4946,0)</f>
        <v>846308</v>
      </c>
      <c r="N4946" s="11">
        <f>M4946*(1+VOTOS!$P$3%)^Q4946</f>
        <v>855443.09465057496</v>
      </c>
      <c r="O4946" s="54">
        <f t="shared" si="232"/>
        <v>855443.09465057496</v>
      </c>
      <c r="P4946" s="103">
        <f t="shared" si="233"/>
        <v>5.6927482354875762E-6</v>
      </c>
      <c r="Q4946" s="6">
        <v>89</v>
      </c>
      <c r="R4946" s="6"/>
      <c r="S4946" s="6" t="s">
        <v>11</v>
      </c>
    </row>
    <row r="4947" spans="1:19" s="47" customFormat="1" ht="14" x14ac:dyDescent="0.15">
      <c r="A4947" s="8" t="s">
        <v>415</v>
      </c>
      <c r="B4947" s="114" t="s">
        <v>416</v>
      </c>
      <c r="C4947" s="40" t="s">
        <v>65</v>
      </c>
      <c r="D4947" s="6" t="s">
        <v>123</v>
      </c>
      <c r="E4947" s="7" t="s">
        <v>124</v>
      </c>
      <c r="F4947" s="6" t="s">
        <v>3354</v>
      </c>
      <c r="G4947" s="6" t="s">
        <v>4936</v>
      </c>
      <c r="H4947" s="6" t="s">
        <v>38</v>
      </c>
      <c r="I4947" s="8" t="s">
        <v>39</v>
      </c>
      <c r="J4947" s="15" t="s">
        <v>7586</v>
      </c>
      <c r="K4947" s="7" t="s">
        <v>3378</v>
      </c>
      <c r="L4947" s="19">
        <v>819812</v>
      </c>
      <c r="M4947" s="19">
        <f t="shared" si="234"/>
        <v>819812</v>
      </c>
      <c r="N4947" s="11">
        <f>M4947*(1+VOTOS!$P$3%)^Q4947</f>
        <v>839021.48787506181</v>
      </c>
      <c r="O4947" s="54">
        <f t="shared" si="232"/>
        <v>839021.48787506181</v>
      </c>
      <c r="P4947" s="103">
        <f t="shared" si="233"/>
        <v>5.5834667723724185E-6</v>
      </c>
      <c r="Q4947" s="6">
        <v>192</v>
      </c>
      <c r="R4947" s="6"/>
      <c r="S4947" s="6" t="s">
        <v>11</v>
      </c>
    </row>
    <row r="4948" spans="1:19" s="47" customFormat="1" ht="14" x14ac:dyDescent="0.15">
      <c r="A4948" s="8" t="s">
        <v>415</v>
      </c>
      <c r="B4948" s="114" t="s">
        <v>416</v>
      </c>
      <c r="C4948" s="40" t="s">
        <v>65</v>
      </c>
      <c r="D4948" s="6" t="s">
        <v>123</v>
      </c>
      <c r="E4948" s="7" t="s">
        <v>124</v>
      </c>
      <c r="F4948" s="6" t="s">
        <v>3354</v>
      </c>
      <c r="G4948" s="6" t="s">
        <v>4936</v>
      </c>
      <c r="H4948" s="6" t="s">
        <v>38</v>
      </c>
      <c r="I4948" s="8" t="s">
        <v>39</v>
      </c>
      <c r="J4948" s="15" t="s">
        <v>7586</v>
      </c>
      <c r="K4948" s="7" t="s">
        <v>3475</v>
      </c>
      <c r="L4948" s="19">
        <v>816762</v>
      </c>
      <c r="M4948" s="19">
        <f t="shared" si="234"/>
        <v>816762</v>
      </c>
      <c r="N4948" s="11">
        <f>M4948*(1+VOTOS!$P$3%)^Q4948</f>
        <v>825578.17351719807</v>
      </c>
      <c r="O4948" s="54">
        <f t="shared" si="232"/>
        <v>825578.17351719807</v>
      </c>
      <c r="P4948" s="103">
        <f t="shared" si="233"/>
        <v>5.4940050599938831E-6</v>
      </c>
      <c r="Q4948" s="6">
        <v>89</v>
      </c>
      <c r="R4948" s="6"/>
      <c r="S4948" s="6" t="s">
        <v>11</v>
      </c>
    </row>
    <row r="4949" spans="1:19" s="47" customFormat="1" ht="14" x14ac:dyDescent="0.15">
      <c r="A4949" s="8" t="s">
        <v>415</v>
      </c>
      <c r="B4949" s="114" t="s">
        <v>416</v>
      </c>
      <c r="C4949" s="40" t="s">
        <v>65</v>
      </c>
      <c r="D4949" s="6" t="s">
        <v>123</v>
      </c>
      <c r="E4949" s="7" t="s">
        <v>124</v>
      </c>
      <c r="F4949" s="6" t="s">
        <v>3354</v>
      </c>
      <c r="G4949" s="6" t="s">
        <v>4936</v>
      </c>
      <c r="H4949" s="6" t="s">
        <v>38</v>
      </c>
      <c r="I4949" s="8" t="s">
        <v>39</v>
      </c>
      <c r="J4949" s="15" t="s">
        <v>7586</v>
      </c>
      <c r="K4949" s="7" t="s">
        <v>3485</v>
      </c>
      <c r="L4949" s="19">
        <v>814714</v>
      </c>
      <c r="M4949" s="19">
        <f t="shared" si="234"/>
        <v>814714</v>
      </c>
      <c r="N4949" s="11">
        <f>M4949*(1+VOTOS!$P$3%)^Q4949</f>
        <v>835414.9179359714</v>
      </c>
      <c r="O4949" s="54">
        <f t="shared" si="232"/>
        <v>835414.9179359714</v>
      </c>
      <c r="P4949" s="103">
        <f t="shared" si="233"/>
        <v>5.5594660003920147E-6</v>
      </c>
      <c r="Q4949" s="6">
        <v>208</v>
      </c>
      <c r="R4949" s="6"/>
      <c r="S4949" s="6" t="s">
        <v>11</v>
      </c>
    </row>
    <row r="4950" spans="1:19" s="47" customFormat="1" ht="14" x14ac:dyDescent="0.15">
      <c r="A4950" s="8" t="s">
        <v>415</v>
      </c>
      <c r="B4950" s="114" t="s">
        <v>416</v>
      </c>
      <c r="C4950" s="40" t="s">
        <v>65</v>
      </c>
      <c r="D4950" s="6" t="s">
        <v>123</v>
      </c>
      <c r="E4950" s="7" t="s">
        <v>124</v>
      </c>
      <c r="F4950" s="6" t="s">
        <v>3354</v>
      </c>
      <c r="G4950" s="6" t="s">
        <v>4936</v>
      </c>
      <c r="H4950" s="6" t="s">
        <v>38</v>
      </c>
      <c r="I4950" s="8" t="s">
        <v>39</v>
      </c>
      <c r="J4950" s="15" t="s">
        <v>7586</v>
      </c>
      <c r="K4950" s="7" t="s">
        <v>3519</v>
      </c>
      <c r="L4950" s="19">
        <v>805670</v>
      </c>
      <c r="M4950" s="19">
        <f t="shared" si="234"/>
        <v>805670</v>
      </c>
      <c r="N4950" s="11">
        <f>M4950*(1+VOTOS!$P$3%)^Q4950</f>
        <v>824548.11851534387</v>
      </c>
      <c r="O4950" s="54">
        <f t="shared" si="232"/>
        <v>824548.11851534387</v>
      </c>
      <c r="P4950" s="103">
        <f t="shared" si="233"/>
        <v>5.4871503155568429E-6</v>
      </c>
      <c r="Q4950" s="6">
        <v>192</v>
      </c>
      <c r="R4950" s="6"/>
      <c r="S4950" s="6" t="s">
        <v>11</v>
      </c>
    </row>
    <row r="4951" spans="1:19" s="47" customFormat="1" ht="14" x14ac:dyDescent="0.15">
      <c r="A4951" s="8" t="s">
        <v>415</v>
      </c>
      <c r="B4951" s="114" t="s">
        <v>416</v>
      </c>
      <c r="C4951" s="40" t="s">
        <v>65</v>
      </c>
      <c r="D4951" s="6" t="s">
        <v>123</v>
      </c>
      <c r="E4951" s="7" t="s">
        <v>124</v>
      </c>
      <c r="F4951" s="6" t="s">
        <v>3354</v>
      </c>
      <c r="G4951" s="6" t="s">
        <v>4936</v>
      </c>
      <c r="H4951" s="6" t="s">
        <v>38</v>
      </c>
      <c r="I4951" s="8" t="s">
        <v>39</v>
      </c>
      <c r="J4951" s="15" t="s">
        <v>7586</v>
      </c>
      <c r="K4951" s="7" t="s">
        <v>3471</v>
      </c>
      <c r="L4951" s="19">
        <v>761068</v>
      </c>
      <c r="M4951" s="19">
        <f t="shared" si="234"/>
        <v>761068</v>
      </c>
      <c r="N4951" s="11">
        <f>M4951*(1+VOTOS!$P$3%)^Q4951</f>
        <v>766504.04518931871</v>
      </c>
      <c r="O4951" s="54">
        <f t="shared" si="232"/>
        <v>766504.04518931871</v>
      </c>
      <c r="P4951" s="103">
        <f t="shared" si="233"/>
        <v>5.1008823123739862E-6</v>
      </c>
      <c r="Q4951" s="6">
        <v>59</v>
      </c>
      <c r="R4951" s="6"/>
      <c r="S4951" s="6" t="s">
        <v>11</v>
      </c>
    </row>
    <row r="4952" spans="1:19" s="47" customFormat="1" ht="14" x14ac:dyDescent="0.15">
      <c r="A4952" s="8" t="s">
        <v>415</v>
      </c>
      <c r="B4952" s="114" t="s">
        <v>416</v>
      </c>
      <c r="C4952" s="40" t="s">
        <v>65</v>
      </c>
      <c r="D4952" s="6" t="s">
        <v>123</v>
      </c>
      <c r="E4952" s="7" t="s">
        <v>124</v>
      </c>
      <c r="F4952" s="6" t="s">
        <v>3354</v>
      </c>
      <c r="G4952" s="6" t="s">
        <v>4936</v>
      </c>
      <c r="H4952" s="6" t="s">
        <v>38</v>
      </c>
      <c r="I4952" s="8" t="s">
        <v>39</v>
      </c>
      <c r="J4952" s="15" t="s">
        <v>7586</v>
      </c>
      <c r="K4952" s="7" t="s">
        <v>3414</v>
      </c>
      <c r="L4952" s="19">
        <v>760017</v>
      </c>
      <c r="M4952" s="19">
        <f t="shared" si="234"/>
        <v>760017</v>
      </c>
      <c r="N4952" s="11">
        <f>M4952*(1+VOTOS!$P$3%)^Q4952</f>
        <v>774735.150473246</v>
      </c>
      <c r="O4952" s="54">
        <f t="shared" si="232"/>
        <v>774735.150473246</v>
      </c>
      <c r="P4952" s="103">
        <f t="shared" si="233"/>
        <v>5.1556581476974676E-6</v>
      </c>
      <c r="Q4952" s="48">
        <v>159</v>
      </c>
      <c r="R4952" s="48"/>
      <c r="S4952" s="48" t="s">
        <v>11</v>
      </c>
    </row>
    <row r="4953" spans="1:19" s="47" customFormat="1" ht="14" x14ac:dyDescent="0.15">
      <c r="A4953" s="8" t="s">
        <v>415</v>
      </c>
      <c r="B4953" s="114" t="s">
        <v>416</v>
      </c>
      <c r="C4953" s="40" t="s">
        <v>65</v>
      </c>
      <c r="D4953" s="6" t="s">
        <v>123</v>
      </c>
      <c r="E4953" s="7" t="s">
        <v>124</v>
      </c>
      <c r="F4953" s="6" t="s">
        <v>3354</v>
      </c>
      <c r="G4953" s="6" t="s">
        <v>4936</v>
      </c>
      <c r="H4953" s="6" t="s">
        <v>38</v>
      </c>
      <c r="I4953" s="8" t="s">
        <v>39</v>
      </c>
      <c r="J4953" s="15" t="s">
        <v>7586</v>
      </c>
      <c r="K4953" s="7" t="s">
        <v>3393</v>
      </c>
      <c r="L4953" s="19">
        <v>759758</v>
      </c>
      <c r="M4953" s="19">
        <f t="shared" si="234"/>
        <v>759758</v>
      </c>
      <c r="N4953" s="11">
        <f>M4953*(1+VOTOS!$P$3%)^Q4953</f>
        <v>779062.5510561961</v>
      </c>
      <c r="O4953" s="54">
        <f t="shared" si="232"/>
        <v>779062.5510561961</v>
      </c>
      <c r="P4953" s="103">
        <f t="shared" si="233"/>
        <v>5.1844558575473556E-6</v>
      </c>
      <c r="Q4953" s="48">
        <v>208</v>
      </c>
      <c r="R4953" s="48"/>
      <c r="S4953" s="48" t="s">
        <v>11</v>
      </c>
    </row>
    <row r="4954" spans="1:19" s="47" customFormat="1" ht="14" x14ac:dyDescent="0.15">
      <c r="A4954" s="8" t="s">
        <v>415</v>
      </c>
      <c r="B4954" s="114" t="s">
        <v>416</v>
      </c>
      <c r="C4954" s="40" t="s">
        <v>65</v>
      </c>
      <c r="D4954" s="6" t="s">
        <v>123</v>
      </c>
      <c r="E4954" s="7" t="s">
        <v>124</v>
      </c>
      <c r="F4954" s="6" t="s">
        <v>3354</v>
      </c>
      <c r="G4954" s="6" t="s">
        <v>4936</v>
      </c>
      <c r="H4954" s="6" t="s">
        <v>38</v>
      </c>
      <c r="I4954" s="8" t="s">
        <v>39</v>
      </c>
      <c r="J4954" s="15" t="s">
        <v>7586</v>
      </c>
      <c r="K4954" s="7" t="s">
        <v>3487</v>
      </c>
      <c r="L4954" s="19">
        <v>750228</v>
      </c>
      <c r="M4954" s="19">
        <f t="shared" si="234"/>
        <v>750228</v>
      </c>
      <c r="N4954" s="11">
        <f>M4954*(1+VOTOS!$P$3%)^Q4954</f>
        <v>767158.9460394854</v>
      </c>
      <c r="O4954" s="54">
        <f t="shared" si="232"/>
        <v>767158.9460394854</v>
      </c>
      <c r="P4954" s="103">
        <f t="shared" si="233"/>
        <v>5.1052405048505162E-6</v>
      </c>
      <c r="Q4954" s="48">
        <v>185</v>
      </c>
      <c r="R4954" s="48"/>
      <c r="S4954" s="48" t="s">
        <v>11</v>
      </c>
    </row>
    <row r="4955" spans="1:19" s="47" customFormat="1" ht="14" x14ac:dyDescent="0.15">
      <c r="A4955" s="8" t="s">
        <v>415</v>
      </c>
      <c r="B4955" s="114" t="s">
        <v>416</v>
      </c>
      <c r="C4955" s="40" t="s">
        <v>65</v>
      </c>
      <c r="D4955" s="6" t="s">
        <v>123</v>
      </c>
      <c r="E4955" s="7" t="s">
        <v>124</v>
      </c>
      <c r="F4955" s="6" t="s">
        <v>3354</v>
      </c>
      <c r="G4955" s="6" t="s">
        <v>4936</v>
      </c>
      <c r="H4955" s="6" t="s">
        <v>38</v>
      </c>
      <c r="I4955" s="8" t="s">
        <v>39</v>
      </c>
      <c r="J4955" s="15" t="s">
        <v>7586</v>
      </c>
      <c r="K4955" s="7" t="s">
        <v>3488</v>
      </c>
      <c r="L4955" s="19">
        <v>746816</v>
      </c>
      <c r="M4955" s="19">
        <f t="shared" si="234"/>
        <v>746816</v>
      </c>
      <c r="N4955" s="11">
        <f>M4955*(1+VOTOS!$P$3%)^Q4955</f>
        <v>757522.59686371242</v>
      </c>
      <c r="O4955" s="54">
        <f t="shared" si="232"/>
        <v>757522.59686371242</v>
      </c>
      <c r="P4955" s="103">
        <f t="shared" si="233"/>
        <v>5.0411131419552304E-6</v>
      </c>
      <c r="Q4955" s="48">
        <v>118</v>
      </c>
      <c r="R4955" s="48"/>
      <c r="S4955" s="48" t="s">
        <v>11</v>
      </c>
    </row>
    <row r="4956" spans="1:19" s="47" customFormat="1" ht="14" x14ac:dyDescent="0.15">
      <c r="A4956" s="8" t="s">
        <v>415</v>
      </c>
      <c r="B4956" s="114" t="s">
        <v>416</v>
      </c>
      <c r="C4956" s="40" t="s">
        <v>65</v>
      </c>
      <c r="D4956" s="6" t="s">
        <v>123</v>
      </c>
      <c r="E4956" s="7" t="s">
        <v>124</v>
      </c>
      <c r="F4956" s="6" t="s">
        <v>3354</v>
      </c>
      <c r="G4956" s="6" t="s">
        <v>4936</v>
      </c>
      <c r="H4956" s="6" t="s">
        <v>38</v>
      </c>
      <c r="I4956" s="8" t="s">
        <v>39</v>
      </c>
      <c r="J4956" s="15" t="s">
        <v>7586</v>
      </c>
      <c r="K4956" s="7" t="s">
        <v>3522</v>
      </c>
      <c r="L4956" s="19">
        <v>745022</v>
      </c>
      <c r="M4956" s="19">
        <f t="shared" si="234"/>
        <v>745022</v>
      </c>
      <c r="N4956" s="11">
        <f>M4956*(1+VOTOS!$P$3%)^Q4956</f>
        <v>762479.04024295125</v>
      </c>
      <c r="O4956" s="54">
        <f t="shared" si="232"/>
        <v>762479.04024295125</v>
      </c>
      <c r="P4956" s="103">
        <f t="shared" si="233"/>
        <v>5.0740969657512261E-6</v>
      </c>
      <c r="Q4956" s="6">
        <v>192</v>
      </c>
      <c r="R4956" s="6"/>
      <c r="S4956" s="6" t="s">
        <v>11</v>
      </c>
    </row>
    <row r="4957" spans="1:19" s="47" customFormat="1" ht="14" x14ac:dyDescent="0.15">
      <c r="A4957" s="8" t="s">
        <v>415</v>
      </c>
      <c r="B4957" s="114" t="s">
        <v>416</v>
      </c>
      <c r="C4957" s="40" t="s">
        <v>65</v>
      </c>
      <c r="D4957" s="6" t="s">
        <v>123</v>
      </c>
      <c r="E4957" s="7" t="s">
        <v>124</v>
      </c>
      <c r="F4957" s="6" t="s">
        <v>3354</v>
      </c>
      <c r="G4957" s="6" t="s">
        <v>4936</v>
      </c>
      <c r="H4957" s="6" t="s">
        <v>38</v>
      </c>
      <c r="I4957" s="8" t="s">
        <v>39</v>
      </c>
      <c r="J4957" s="15" t="s">
        <v>7586</v>
      </c>
      <c r="K4957" s="7" t="s">
        <v>3429</v>
      </c>
      <c r="L4957" s="19">
        <v>700473</v>
      </c>
      <c r="M4957" s="19">
        <f t="shared" si="234"/>
        <v>700473</v>
      </c>
      <c r="N4957" s="11">
        <f>M4957*(1+VOTOS!$P$3%)^Q4957</f>
        <v>709230.71198900323</v>
      </c>
      <c r="O4957" s="54">
        <f t="shared" si="232"/>
        <v>709230.71198900323</v>
      </c>
      <c r="P4957" s="103">
        <f t="shared" si="233"/>
        <v>4.7197433815024155E-6</v>
      </c>
      <c r="Q4957" s="48">
        <v>103</v>
      </c>
      <c r="R4957" s="48"/>
      <c r="S4957" s="48" t="s">
        <v>11</v>
      </c>
    </row>
    <row r="4958" spans="1:19" s="47" customFormat="1" ht="14" x14ac:dyDescent="0.15">
      <c r="A4958" s="8" t="s">
        <v>415</v>
      </c>
      <c r="B4958" s="114" t="s">
        <v>416</v>
      </c>
      <c r="C4958" s="40" t="s">
        <v>65</v>
      </c>
      <c r="D4958" s="6" t="s">
        <v>123</v>
      </c>
      <c r="E4958" s="7" t="s">
        <v>124</v>
      </c>
      <c r="F4958" s="6" t="s">
        <v>3354</v>
      </c>
      <c r="G4958" s="6" t="s">
        <v>4936</v>
      </c>
      <c r="H4958" s="6" t="s">
        <v>38</v>
      </c>
      <c r="I4958" s="8" t="s">
        <v>39</v>
      </c>
      <c r="J4958" s="15" t="s">
        <v>7586</v>
      </c>
      <c r="K4958" s="7" t="s">
        <v>3432</v>
      </c>
      <c r="L4958" s="19">
        <v>680976</v>
      </c>
      <c r="M4958" s="19">
        <f t="shared" si="234"/>
        <v>680976</v>
      </c>
      <c r="N4958" s="11">
        <f>M4958*(1+VOTOS!$P$3%)^Q4958</f>
        <v>684187.29043187574</v>
      </c>
      <c r="O4958" s="54">
        <f t="shared" si="232"/>
        <v>684187.29043187574</v>
      </c>
      <c r="P4958" s="103">
        <f t="shared" si="233"/>
        <v>4.5530860143772024E-6</v>
      </c>
      <c r="Q4958" s="48">
        <v>39</v>
      </c>
      <c r="R4958" s="48"/>
      <c r="S4958" s="48" t="s">
        <v>11</v>
      </c>
    </row>
    <row r="4959" spans="1:19" s="47" customFormat="1" ht="14" x14ac:dyDescent="0.15">
      <c r="A4959" s="8" t="s">
        <v>415</v>
      </c>
      <c r="B4959" s="114" t="s">
        <v>416</v>
      </c>
      <c r="C4959" s="40" t="s">
        <v>65</v>
      </c>
      <c r="D4959" s="6" t="s">
        <v>123</v>
      </c>
      <c r="E4959" s="7" t="s">
        <v>124</v>
      </c>
      <c r="F4959" s="6" t="s">
        <v>3354</v>
      </c>
      <c r="G4959" s="6" t="s">
        <v>4936</v>
      </c>
      <c r="H4959" s="6" t="s">
        <v>38</v>
      </c>
      <c r="I4959" s="8" t="s">
        <v>39</v>
      </c>
      <c r="J4959" s="15" t="s">
        <v>7586</v>
      </c>
      <c r="K4959" s="7" t="s">
        <v>3450</v>
      </c>
      <c r="L4959" s="19">
        <v>673109</v>
      </c>
      <c r="M4959" s="19">
        <f t="shared" si="234"/>
        <v>673109</v>
      </c>
      <c r="N4959" s="11">
        <f>M4959*(1+VOTOS!$P$3%)^Q4959</f>
        <v>675386.39448089374</v>
      </c>
      <c r="O4959" s="54">
        <f t="shared" si="232"/>
        <v>675386.39448089374</v>
      </c>
      <c r="P4959" s="103">
        <f t="shared" si="233"/>
        <v>4.4945183724043279E-6</v>
      </c>
      <c r="Q4959" s="6">
        <v>28</v>
      </c>
      <c r="R4959" s="6"/>
      <c r="S4959" s="6" t="s">
        <v>11</v>
      </c>
    </row>
    <row r="4960" spans="1:19" s="47" customFormat="1" ht="14" x14ac:dyDescent="0.15">
      <c r="A4960" s="8" t="s">
        <v>415</v>
      </c>
      <c r="B4960" s="114" t="s">
        <v>416</v>
      </c>
      <c r="C4960" s="40" t="s">
        <v>65</v>
      </c>
      <c r="D4960" s="6" t="s">
        <v>123</v>
      </c>
      <c r="E4960" s="7" t="s">
        <v>124</v>
      </c>
      <c r="F4960" s="6" t="s">
        <v>3354</v>
      </c>
      <c r="G4960" s="6" t="s">
        <v>4936</v>
      </c>
      <c r="H4960" s="6" t="s">
        <v>38</v>
      </c>
      <c r="I4960" s="8" t="s">
        <v>39</v>
      </c>
      <c r="J4960" s="15" t="s">
        <v>7586</v>
      </c>
      <c r="K4960" s="7" t="s">
        <v>3459</v>
      </c>
      <c r="L4960" s="19">
        <v>670147</v>
      </c>
      <c r="M4960" s="19">
        <f t="shared" si="234"/>
        <v>670147</v>
      </c>
      <c r="N4960" s="11">
        <f>M4960*(1+VOTOS!$P$3%)^Q4960</f>
        <v>684857.49736264395</v>
      </c>
      <c r="O4960" s="54">
        <f t="shared" si="232"/>
        <v>684857.49736264395</v>
      </c>
      <c r="P4960" s="103">
        <f t="shared" si="233"/>
        <v>4.5575460647842968E-6</v>
      </c>
      <c r="Q4960" s="6">
        <v>180</v>
      </c>
      <c r="R4960" s="6"/>
      <c r="S4960" s="6" t="s">
        <v>11</v>
      </c>
    </row>
    <row r="4961" spans="1:19" s="47" customFormat="1" ht="14" x14ac:dyDescent="0.15">
      <c r="A4961" s="8" t="s">
        <v>415</v>
      </c>
      <c r="B4961" s="114" t="s">
        <v>416</v>
      </c>
      <c r="C4961" s="40" t="s">
        <v>65</v>
      </c>
      <c r="D4961" s="6" t="s">
        <v>123</v>
      </c>
      <c r="E4961" s="7" t="s">
        <v>124</v>
      </c>
      <c r="F4961" s="6" t="s">
        <v>3354</v>
      </c>
      <c r="G4961" s="6" t="s">
        <v>4936</v>
      </c>
      <c r="H4961" s="6" t="s">
        <v>38</v>
      </c>
      <c r="I4961" s="8" t="s">
        <v>39</v>
      </c>
      <c r="J4961" s="15" t="s">
        <v>7586</v>
      </c>
      <c r="K4961" s="7" t="s">
        <v>3482</v>
      </c>
      <c r="L4961" s="19">
        <v>644705</v>
      </c>
      <c r="M4961" s="19">
        <f t="shared" si="234"/>
        <v>644705</v>
      </c>
      <c r="N4961" s="11">
        <f>M4961*(1+VOTOS!$P$3%)^Q4961</f>
        <v>650564.35172112624</v>
      </c>
      <c r="O4961" s="54">
        <f t="shared" si="232"/>
        <v>650564.35172112624</v>
      </c>
      <c r="P4961" s="103">
        <f t="shared" si="233"/>
        <v>4.3293342228033744E-6</v>
      </c>
      <c r="Q4961" s="6">
        <v>75</v>
      </c>
      <c r="R4961" s="6"/>
      <c r="S4961" s="6" t="s">
        <v>11</v>
      </c>
    </row>
    <row r="4962" spans="1:19" s="47" customFormat="1" ht="14" x14ac:dyDescent="0.15">
      <c r="A4962" s="8" t="s">
        <v>415</v>
      </c>
      <c r="B4962" s="114" t="s">
        <v>416</v>
      </c>
      <c r="C4962" s="40" t="s">
        <v>65</v>
      </c>
      <c r="D4962" s="6" t="s">
        <v>123</v>
      </c>
      <c r="E4962" s="7" t="s">
        <v>124</v>
      </c>
      <c r="F4962" s="6" t="s">
        <v>3354</v>
      </c>
      <c r="G4962" s="6" t="s">
        <v>4936</v>
      </c>
      <c r="H4962" s="6" t="s">
        <v>38</v>
      </c>
      <c r="I4962" s="8" t="s">
        <v>39</v>
      </c>
      <c r="J4962" s="15" t="s">
        <v>7586</v>
      </c>
      <c r="K4962" s="7" t="s">
        <v>3371</v>
      </c>
      <c r="L4962" s="19">
        <v>638665</v>
      </c>
      <c r="M4962" s="19">
        <f t="shared" si="234"/>
        <v>638665</v>
      </c>
      <c r="N4962" s="11">
        <f>M4962*(1+VOTOS!$P$3%)^Q4962</f>
        <v>648681.30440841313</v>
      </c>
      <c r="O4962" s="54">
        <f t="shared" si="232"/>
        <v>648681.30440841313</v>
      </c>
      <c r="P4962" s="103">
        <f t="shared" si="233"/>
        <v>4.3168030394507677E-6</v>
      </c>
      <c r="Q4962" s="6">
        <v>129</v>
      </c>
      <c r="R4962" s="6"/>
      <c r="S4962" s="6" t="s">
        <v>11</v>
      </c>
    </row>
    <row r="4963" spans="1:19" s="47" customFormat="1" ht="14" x14ac:dyDescent="0.15">
      <c r="A4963" s="8" t="s">
        <v>415</v>
      </c>
      <c r="B4963" s="114" t="s">
        <v>416</v>
      </c>
      <c r="C4963" s="40" t="s">
        <v>65</v>
      </c>
      <c r="D4963" s="6" t="s">
        <v>123</v>
      </c>
      <c r="E4963" s="7" t="s">
        <v>124</v>
      </c>
      <c r="F4963" s="6" t="s">
        <v>3354</v>
      </c>
      <c r="G4963" s="6" t="s">
        <v>4936</v>
      </c>
      <c r="H4963" s="6" t="s">
        <v>38</v>
      </c>
      <c r="I4963" s="8" t="s">
        <v>39</v>
      </c>
      <c r="J4963" s="15" t="s">
        <v>7586</v>
      </c>
      <c r="K4963" s="7" t="s">
        <v>3466</v>
      </c>
      <c r="L4963" s="19">
        <v>607199</v>
      </c>
      <c r="M4963" s="19">
        <f t="shared" si="234"/>
        <v>607199</v>
      </c>
      <c r="N4963" s="11">
        <f>M4963*(1+VOTOS!$P$3%)^Q4963</f>
        <v>620902.1055948718</v>
      </c>
      <c r="O4963" s="54">
        <f t="shared" si="232"/>
        <v>620902.1055948718</v>
      </c>
      <c r="P4963" s="103">
        <f t="shared" si="233"/>
        <v>4.1319397960416411E-6</v>
      </c>
      <c r="Q4963" s="48">
        <v>185</v>
      </c>
      <c r="R4963" s="48"/>
      <c r="S4963" s="48" t="s">
        <v>11</v>
      </c>
    </row>
    <row r="4964" spans="1:19" s="47" customFormat="1" ht="14" x14ac:dyDescent="0.15">
      <c r="A4964" s="8" t="s">
        <v>415</v>
      </c>
      <c r="B4964" s="114" t="s">
        <v>416</v>
      </c>
      <c r="C4964" s="40" t="s">
        <v>65</v>
      </c>
      <c r="D4964" s="6" t="s">
        <v>123</v>
      </c>
      <c r="E4964" s="7" t="s">
        <v>124</v>
      </c>
      <c r="F4964" s="6" t="s">
        <v>3354</v>
      </c>
      <c r="G4964" s="6" t="s">
        <v>4936</v>
      </c>
      <c r="H4964" s="6" t="s">
        <v>38</v>
      </c>
      <c r="I4964" s="8" t="s">
        <v>39</v>
      </c>
      <c r="J4964" s="15" t="s">
        <v>7586</v>
      </c>
      <c r="K4964" s="7" t="s">
        <v>3360</v>
      </c>
      <c r="L4964" s="19">
        <v>571284</v>
      </c>
      <c r="M4964" s="19">
        <f t="shared" si="234"/>
        <v>571284</v>
      </c>
      <c r="N4964" s="11">
        <f>M4964*(1+VOTOS!$P$3%)^Q4964</f>
        <v>581715.32897251239</v>
      </c>
      <c r="O4964" s="54">
        <f t="shared" si="232"/>
        <v>581715.32897251239</v>
      </c>
      <c r="P4964" s="103">
        <f t="shared" si="233"/>
        <v>3.871162130213963E-6</v>
      </c>
      <c r="Q4964" s="6">
        <v>150</v>
      </c>
      <c r="R4964" s="6"/>
      <c r="S4964" s="6" t="s">
        <v>11</v>
      </c>
    </row>
    <row r="4965" spans="1:19" s="47" customFormat="1" ht="14" x14ac:dyDescent="0.15">
      <c r="A4965" s="8" t="s">
        <v>415</v>
      </c>
      <c r="B4965" s="114" t="s">
        <v>416</v>
      </c>
      <c r="C4965" s="40" t="s">
        <v>65</v>
      </c>
      <c r="D4965" s="6" t="s">
        <v>123</v>
      </c>
      <c r="E4965" s="7" t="s">
        <v>124</v>
      </c>
      <c r="F4965" s="6" t="s">
        <v>3354</v>
      </c>
      <c r="G4965" s="6" t="s">
        <v>4936</v>
      </c>
      <c r="H4965" s="6" t="s">
        <v>38</v>
      </c>
      <c r="I4965" s="8" t="s">
        <v>39</v>
      </c>
      <c r="J4965" s="15" t="s">
        <v>7586</v>
      </c>
      <c r="K4965" s="7" t="s">
        <v>3499</v>
      </c>
      <c r="L4965" s="19">
        <v>500545</v>
      </c>
      <c r="M4965" s="19">
        <f t="shared" si="234"/>
        <v>500545</v>
      </c>
      <c r="N4965" s="11">
        <f>M4965*(1+VOTOS!$P$3%)^Q4965</f>
        <v>510238.33137104951</v>
      </c>
      <c r="O4965" s="54">
        <f t="shared" si="232"/>
        <v>510238.33137104951</v>
      </c>
      <c r="P4965" s="103">
        <f t="shared" si="233"/>
        <v>3.3955015579115061E-6</v>
      </c>
      <c r="Q4965" s="48">
        <v>159</v>
      </c>
      <c r="R4965" s="48"/>
      <c r="S4965" s="48" t="s">
        <v>11</v>
      </c>
    </row>
    <row r="4966" spans="1:19" s="47" customFormat="1" ht="14" x14ac:dyDescent="0.15">
      <c r="A4966" s="8" t="s">
        <v>415</v>
      </c>
      <c r="B4966" s="114" t="s">
        <v>416</v>
      </c>
      <c r="C4966" s="40" t="s">
        <v>65</v>
      </c>
      <c r="D4966" s="6" t="s">
        <v>123</v>
      </c>
      <c r="E4966" s="7" t="s">
        <v>124</v>
      </c>
      <c r="F4966" s="6" t="s">
        <v>3354</v>
      </c>
      <c r="G4966" s="6" t="s">
        <v>4936</v>
      </c>
      <c r="H4966" s="6" t="s">
        <v>38</v>
      </c>
      <c r="I4966" s="8" t="s">
        <v>39</v>
      </c>
      <c r="J4966" s="15" t="s">
        <v>7586</v>
      </c>
      <c r="K4966" s="7" t="s">
        <v>3424</v>
      </c>
      <c r="L4966" s="19">
        <v>497606</v>
      </c>
      <c r="M4966" s="19">
        <f t="shared" si="234"/>
        <v>497606</v>
      </c>
      <c r="N4966" s="11">
        <f>M4966*(1+VOTOS!$P$3%)^Q4966</f>
        <v>501160.22735218942</v>
      </c>
      <c r="O4966" s="54">
        <f t="shared" si="232"/>
        <v>501160.22735218942</v>
      </c>
      <c r="P4966" s="103">
        <f t="shared" si="233"/>
        <v>3.3350891693398877E-6</v>
      </c>
      <c r="Q4966" s="48">
        <v>59</v>
      </c>
      <c r="R4966" s="48"/>
      <c r="S4966" s="48" t="s">
        <v>11</v>
      </c>
    </row>
    <row r="4967" spans="1:19" s="47" customFormat="1" ht="14" x14ac:dyDescent="0.15">
      <c r="A4967" s="8" t="s">
        <v>415</v>
      </c>
      <c r="B4967" s="114" t="s">
        <v>416</v>
      </c>
      <c r="C4967" s="40" t="s">
        <v>65</v>
      </c>
      <c r="D4967" s="6" t="s">
        <v>123</v>
      </c>
      <c r="E4967" s="7" t="s">
        <v>124</v>
      </c>
      <c r="F4967" s="6" t="s">
        <v>3354</v>
      </c>
      <c r="G4967" s="6" t="s">
        <v>4936</v>
      </c>
      <c r="H4967" s="6" t="s">
        <v>38</v>
      </c>
      <c r="I4967" s="8" t="s">
        <v>39</v>
      </c>
      <c r="J4967" s="15" t="s">
        <v>7586</v>
      </c>
      <c r="K4967" s="7" t="s">
        <v>3490</v>
      </c>
      <c r="L4967" s="19">
        <v>479300</v>
      </c>
      <c r="M4967" s="19">
        <f t="shared" si="234"/>
        <v>479300</v>
      </c>
      <c r="N4967" s="11">
        <f>M4967*(1+VOTOS!$P$3%)^Q4967</f>
        <v>486171.40055485867</v>
      </c>
      <c r="O4967" s="54">
        <f t="shared" si="232"/>
        <v>486171.40055485867</v>
      </c>
      <c r="P4967" s="103">
        <f t="shared" si="233"/>
        <v>3.2353424791905123E-6</v>
      </c>
      <c r="Q4967" s="6">
        <v>118</v>
      </c>
      <c r="R4967" s="6"/>
      <c r="S4967" s="6" t="s">
        <v>11</v>
      </c>
    </row>
    <row r="4968" spans="1:19" s="47" customFormat="1" ht="14" x14ac:dyDescent="0.15">
      <c r="A4968" s="8" t="s">
        <v>415</v>
      </c>
      <c r="B4968" s="114" t="s">
        <v>416</v>
      </c>
      <c r="C4968" s="40" t="s">
        <v>65</v>
      </c>
      <c r="D4968" s="6" t="s">
        <v>123</v>
      </c>
      <c r="E4968" s="7" t="s">
        <v>124</v>
      </c>
      <c r="F4968" s="6" t="s">
        <v>3354</v>
      </c>
      <c r="G4968" s="6" t="s">
        <v>4936</v>
      </c>
      <c r="H4968" s="6" t="s">
        <v>38</v>
      </c>
      <c r="I4968" s="8" t="s">
        <v>39</v>
      </c>
      <c r="J4968" s="15" t="s">
        <v>7586</v>
      </c>
      <c r="K4968" s="7" t="s">
        <v>3361</v>
      </c>
      <c r="L4968" s="19">
        <v>469490</v>
      </c>
      <c r="M4968" s="19">
        <f t="shared" si="234"/>
        <v>469490</v>
      </c>
      <c r="N4968" s="11">
        <f>M4968*(1+VOTOS!$P$3%)^Q4968</f>
        <v>475359.83110229392</v>
      </c>
      <c r="O4968" s="54">
        <f t="shared" si="232"/>
        <v>475359.83110229392</v>
      </c>
      <c r="P4968" s="103">
        <f t="shared" si="233"/>
        <v>3.1633943352300075E-6</v>
      </c>
      <c r="Q4968" s="48">
        <v>103</v>
      </c>
      <c r="R4968" s="48"/>
      <c r="S4968" s="48" t="s">
        <v>11</v>
      </c>
    </row>
    <row r="4969" spans="1:19" s="47" customFormat="1" ht="14" x14ac:dyDescent="0.15">
      <c r="A4969" s="8" t="s">
        <v>415</v>
      </c>
      <c r="B4969" s="114" t="s">
        <v>416</v>
      </c>
      <c r="C4969" s="40" t="s">
        <v>65</v>
      </c>
      <c r="D4969" s="6" t="s">
        <v>123</v>
      </c>
      <c r="E4969" s="7" t="s">
        <v>124</v>
      </c>
      <c r="F4969" s="6" t="s">
        <v>3354</v>
      </c>
      <c r="G4969" s="6" t="s">
        <v>4936</v>
      </c>
      <c r="H4969" s="6" t="s">
        <v>38</v>
      </c>
      <c r="I4969" s="8" t="s">
        <v>39</v>
      </c>
      <c r="J4969" s="15" t="s">
        <v>7586</v>
      </c>
      <c r="K4969" s="7" t="s">
        <v>3398</v>
      </c>
      <c r="L4969" s="19">
        <v>469060</v>
      </c>
      <c r="M4969" s="19">
        <f t="shared" si="234"/>
        <v>469060</v>
      </c>
      <c r="N4969" s="11">
        <f>M4969*(1+VOTOS!$P$3%)^Q4969</f>
        <v>474123.05918979697</v>
      </c>
      <c r="O4969" s="54">
        <f t="shared" si="232"/>
        <v>474123.05918979697</v>
      </c>
      <c r="P4969" s="103">
        <f t="shared" si="233"/>
        <v>3.1551639442588308E-6</v>
      </c>
      <c r="Q4969" s="48">
        <v>89</v>
      </c>
      <c r="R4969" s="48"/>
      <c r="S4969" s="48" t="s">
        <v>11</v>
      </c>
    </row>
    <row r="4970" spans="1:19" s="47" customFormat="1" ht="14" x14ac:dyDescent="0.15">
      <c r="A4970" s="8" t="s">
        <v>415</v>
      </c>
      <c r="B4970" s="114" t="s">
        <v>416</v>
      </c>
      <c r="C4970" s="40" t="s">
        <v>65</v>
      </c>
      <c r="D4970" s="6" t="s">
        <v>123</v>
      </c>
      <c r="E4970" s="7" t="s">
        <v>124</v>
      </c>
      <c r="F4970" s="6" t="s">
        <v>3354</v>
      </c>
      <c r="G4970" s="6" t="s">
        <v>4936</v>
      </c>
      <c r="H4970" s="6" t="s">
        <v>38</v>
      </c>
      <c r="I4970" s="8" t="s">
        <v>39</v>
      </c>
      <c r="J4970" s="15" t="s">
        <v>7586</v>
      </c>
      <c r="K4970" s="7" t="s">
        <v>3468</v>
      </c>
      <c r="L4970" s="19">
        <v>439644</v>
      </c>
      <c r="M4970" s="19">
        <f t="shared" si="234"/>
        <v>439644</v>
      </c>
      <c r="N4970" s="11">
        <f>M4970*(1+VOTOS!$P$3%)^Q4970</f>
        <v>441717.23689914407</v>
      </c>
      <c r="O4970" s="54">
        <f t="shared" si="232"/>
        <v>441717.23689914407</v>
      </c>
      <c r="P4970" s="103">
        <f t="shared" si="233"/>
        <v>2.9395117415369271E-6</v>
      </c>
      <c r="Q4970" s="48">
        <v>39</v>
      </c>
      <c r="R4970" s="48"/>
      <c r="S4970" s="48" t="s">
        <v>11</v>
      </c>
    </row>
    <row r="4971" spans="1:19" s="47" customFormat="1" ht="14" x14ac:dyDescent="0.15">
      <c r="A4971" s="8" t="s">
        <v>415</v>
      </c>
      <c r="B4971" s="114" t="s">
        <v>416</v>
      </c>
      <c r="C4971" s="40" t="s">
        <v>65</v>
      </c>
      <c r="D4971" s="6" t="s">
        <v>123</v>
      </c>
      <c r="E4971" s="7" t="s">
        <v>124</v>
      </c>
      <c r="F4971" s="6" t="s">
        <v>3354</v>
      </c>
      <c r="G4971" s="6" t="s">
        <v>4936</v>
      </c>
      <c r="H4971" s="6" t="s">
        <v>38</v>
      </c>
      <c r="I4971" s="8" t="s">
        <v>39</v>
      </c>
      <c r="J4971" s="15" t="s">
        <v>7586</v>
      </c>
      <c r="K4971" s="7" t="s">
        <v>3465</v>
      </c>
      <c r="L4971" s="19">
        <v>405036</v>
      </c>
      <c r="M4971" s="19">
        <f t="shared" si="234"/>
        <v>405036</v>
      </c>
      <c r="N4971" s="11">
        <f>M4971*(1+VOTOS!$P$3%)^Q4971</f>
        <v>411388.25646053255</v>
      </c>
      <c r="O4971" s="54">
        <f t="shared" si="232"/>
        <v>411388.25646053255</v>
      </c>
      <c r="P4971" s="103">
        <f t="shared" si="233"/>
        <v>2.7376803737279815E-6</v>
      </c>
      <c r="Q4971" s="6">
        <v>129</v>
      </c>
      <c r="R4971" s="6"/>
      <c r="S4971" s="6" t="s">
        <v>11</v>
      </c>
    </row>
    <row r="4972" spans="1:19" s="47" customFormat="1" ht="14" x14ac:dyDescent="0.15">
      <c r="A4972" s="8" t="s">
        <v>415</v>
      </c>
      <c r="B4972" s="114" t="s">
        <v>416</v>
      </c>
      <c r="C4972" s="40" t="s">
        <v>65</v>
      </c>
      <c r="D4972" s="6" t="s">
        <v>123</v>
      </c>
      <c r="E4972" s="7" t="s">
        <v>124</v>
      </c>
      <c r="F4972" s="6" t="s">
        <v>3354</v>
      </c>
      <c r="G4972" s="6" t="s">
        <v>4936</v>
      </c>
      <c r="H4972" s="6" t="s">
        <v>38</v>
      </c>
      <c r="I4972" s="8" t="s">
        <v>39</v>
      </c>
      <c r="J4972" s="15" t="s">
        <v>7586</v>
      </c>
      <c r="K4972" s="7" t="s">
        <v>3421</v>
      </c>
      <c r="L4972" s="19">
        <v>395933</v>
      </c>
      <c r="M4972" s="19">
        <f t="shared" si="234"/>
        <v>395933</v>
      </c>
      <c r="N4972" s="11">
        <f>M4972*(1+VOTOS!$P$3%)^Q4972</f>
        <v>397272.59823595244</v>
      </c>
      <c r="O4972" s="54">
        <f t="shared" si="232"/>
        <v>397272.59823595244</v>
      </c>
      <c r="P4972" s="103">
        <f t="shared" si="233"/>
        <v>2.643744390197075E-6</v>
      </c>
      <c r="Q4972" s="6">
        <v>28</v>
      </c>
      <c r="R4972" s="6"/>
      <c r="S4972" s="6" t="s">
        <v>11</v>
      </c>
    </row>
    <row r="4973" spans="1:19" s="47" customFormat="1" ht="14" x14ac:dyDescent="0.15">
      <c r="A4973" s="8" t="s">
        <v>415</v>
      </c>
      <c r="B4973" s="114" t="s">
        <v>416</v>
      </c>
      <c r="C4973" s="40" t="s">
        <v>65</v>
      </c>
      <c r="D4973" s="6" t="s">
        <v>123</v>
      </c>
      <c r="E4973" s="7" t="s">
        <v>124</v>
      </c>
      <c r="F4973" s="6" t="s">
        <v>3354</v>
      </c>
      <c r="G4973" s="6" t="s">
        <v>4936</v>
      </c>
      <c r="H4973" s="6" t="s">
        <v>38</v>
      </c>
      <c r="I4973" s="8" t="s">
        <v>39</v>
      </c>
      <c r="J4973" s="15" t="s">
        <v>7586</v>
      </c>
      <c r="K4973" s="7" t="s">
        <v>3478</v>
      </c>
      <c r="L4973" s="19">
        <v>394535</v>
      </c>
      <c r="M4973" s="19">
        <f t="shared" si="234"/>
        <v>394535</v>
      </c>
      <c r="N4973" s="11">
        <f>M4973*(1+VOTOS!$P$3%)^Q4973</f>
        <v>403438.76098424528</v>
      </c>
      <c r="O4973" s="54">
        <f t="shared" si="232"/>
        <v>403438.76098424528</v>
      </c>
      <c r="P4973" s="103">
        <f t="shared" si="233"/>
        <v>2.6847785774207287E-6</v>
      </c>
      <c r="Q4973" s="6">
        <v>185</v>
      </c>
      <c r="R4973" s="6"/>
      <c r="S4973" s="6" t="s">
        <v>11</v>
      </c>
    </row>
    <row r="4974" spans="1:19" s="47" customFormat="1" ht="14" x14ac:dyDescent="0.15">
      <c r="A4974" s="8" t="s">
        <v>415</v>
      </c>
      <c r="B4974" s="114" t="s">
        <v>416</v>
      </c>
      <c r="C4974" s="40" t="s">
        <v>65</v>
      </c>
      <c r="D4974" s="6" t="s">
        <v>123</v>
      </c>
      <c r="E4974" s="7" t="s">
        <v>124</v>
      </c>
      <c r="F4974" s="6" t="s">
        <v>3354</v>
      </c>
      <c r="G4974" s="6" t="s">
        <v>4936</v>
      </c>
      <c r="H4974" s="6" t="s">
        <v>38</v>
      </c>
      <c r="I4974" s="8" t="s">
        <v>39</v>
      </c>
      <c r="J4974" s="15" t="s">
        <v>7586</v>
      </c>
      <c r="K4974" s="7" t="s">
        <v>3447</v>
      </c>
      <c r="L4974" s="19">
        <v>365732</v>
      </c>
      <c r="M4974" s="19">
        <f t="shared" si="234"/>
        <v>365732</v>
      </c>
      <c r="N4974" s="11">
        <f>M4974*(1+VOTOS!$P$3%)^Q4974</f>
        <v>368344.29703414137</v>
      </c>
      <c r="O4974" s="54">
        <f t="shared" si="232"/>
        <v>368344.29703414137</v>
      </c>
      <c r="P4974" s="103">
        <f t="shared" si="233"/>
        <v>2.4512341733841952E-6</v>
      </c>
      <c r="Q4974" s="48">
        <v>59</v>
      </c>
      <c r="R4974" s="48"/>
      <c r="S4974" s="48" t="s">
        <v>11</v>
      </c>
    </row>
    <row r="4975" spans="1:19" s="47" customFormat="1" ht="14" x14ac:dyDescent="0.15">
      <c r="A4975" s="8" t="s">
        <v>415</v>
      </c>
      <c r="B4975" s="114" t="s">
        <v>416</v>
      </c>
      <c r="C4975" s="40" t="s">
        <v>65</v>
      </c>
      <c r="D4975" s="6" t="s">
        <v>123</v>
      </c>
      <c r="E4975" s="7" t="s">
        <v>124</v>
      </c>
      <c r="F4975" s="6" t="s">
        <v>3354</v>
      </c>
      <c r="G4975" s="6" t="s">
        <v>4936</v>
      </c>
      <c r="H4975" s="6" t="s">
        <v>38</v>
      </c>
      <c r="I4975" s="8" t="s">
        <v>39</v>
      </c>
      <c r="J4975" s="15" t="s">
        <v>7586</v>
      </c>
      <c r="K4975" s="7" t="s">
        <v>3497</v>
      </c>
      <c r="L4975" s="19">
        <v>364948</v>
      </c>
      <c r="M4975" s="19">
        <f t="shared" si="234"/>
        <v>364948</v>
      </c>
      <c r="N4975" s="11">
        <f>M4975*(1+VOTOS!$P$3%)^Q4975</f>
        <v>373184.04943459603</v>
      </c>
      <c r="O4975" s="54">
        <f t="shared" si="232"/>
        <v>373184.04943459603</v>
      </c>
      <c r="P4975" s="103">
        <f t="shared" si="233"/>
        <v>2.4834414494849379E-6</v>
      </c>
      <c r="Q4975" s="48">
        <v>185</v>
      </c>
      <c r="R4975" s="48"/>
      <c r="S4975" s="48" t="s">
        <v>11</v>
      </c>
    </row>
    <row r="4976" spans="1:19" s="47" customFormat="1" ht="14" x14ac:dyDescent="0.15">
      <c r="A4976" s="8" t="s">
        <v>415</v>
      </c>
      <c r="B4976" s="114" t="s">
        <v>416</v>
      </c>
      <c r="C4976" s="40" t="s">
        <v>65</v>
      </c>
      <c r="D4976" s="6" t="s">
        <v>123</v>
      </c>
      <c r="E4976" s="7" t="s">
        <v>124</v>
      </c>
      <c r="F4976" s="6" t="s">
        <v>3354</v>
      </c>
      <c r="G4976" s="6" t="s">
        <v>4936</v>
      </c>
      <c r="H4976" s="6" t="s">
        <v>38</v>
      </c>
      <c r="I4976" s="8" t="s">
        <v>39</v>
      </c>
      <c r="J4976" s="15" t="s">
        <v>7586</v>
      </c>
      <c r="K4976" s="7" t="s">
        <v>3510</v>
      </c>
      <c r="L4976" s="19">
        <v>339150</v>
      </c>
      <c r="M4976" s="19">
        <f t="shared" si="234"/>
        <v>339150</v>
      </c>
      <c r="N4976" s="11">
        <f>M4976*(1+VOTOS!$P$3%)^Q4976</f>
        <v>347390.03903976822</v>
      </c>
      <c r="O4976" s="54">
        <f t="shared" si="232"/>
        <v>347390.03903976822</v>
      </c>
      <c r="P4976" s="103">
        <f t="shared" si="233"/>
        <v>2.3117891115567395E-6</v>
      </c>
      <c r="Q4976" s="48">
        <v>199</v>
      </c>
      <c r="R4976" s="48"/>
      <c r="S4976" s="48" t="s">
        <v>11</v>
      </c>
    </row>
    <row r="4977" spans="1:19" s="47" customFormat="1" ht="14" x14ac:dyDescent="0.15">
      <c r="A4977" s="8" t="s">
        <v>415</v>
      </c>
      <c r="B4977" s="114" t="s">
        <v>416</v>
      </c>
      <c r="C4977" s="40" t="s">
        <v>65</v>
      </c>
      <c r="D4977" s="6" t="s">
        <v>123</v>
      </c>
      <c r="E4977" s="7" t="s">
        <v>124</v>
      </c>
      <c r="F4977" s="6" t="s">
        <v>3354</v>
      </c>
      <c r="G4977" s="6" t="s">
        <v>4936</v>
      </c>
      <c r="H4977" s="6" t="s">
        <v>38</v>
      </c>
      <c r="I4977" s="8" t="s">
        <v>39</v>
      </c>
      <c r="J4977" s="15" t="s">
        <v>7586</v>
      </c>
      <c r="K4977" s="7" t="s">
        <v>3406</v>
      </c>
      <c r="L4977" s="19">
        <v>328092</v>
      </c>
      <c r="M4977" s="19">
        <f t="shared" si="234"/>
        <v>328092</v>
      </c>
      <c r="N4977" s="11">
        <f>M4977*(1+VOTOS!$P$3%)^Q4977</f>
        <v>336997.08394204546</v>
      </c>
      <c r="O4977" s="54">
        <f t="shared" si="232"/>
        <v>336997.08394204546</v>
      </c>
      <c r="P4977" s="103">
        <f t="shared" si="233"/>
        <v>2.2426267357493459E-6</v>
      </c>
      <c r="Q4977" s="48">
        <v>222</v>
      </c>
      <c r="R4977" s="48"/>
      <c r="S4977" s="48" t="s">
        <v>11</v>
      </c>
    </row>
    <row r="4978" spans="1:19" s="47" customFormat="1" ht="14" x14ac:dyDescent="0.15">
      <c r="A4978" s="8" t="s">
        <v>415</v>
      </c>
      <c r="B4978" s="114" t="s">
        <v>416</v>
      </c>
      <c r="C4978" s="40" t="s">
        <v>65</v>
      </c>
      <c r="D4978" s="6" t="s">
        <v>123</v>
      </c>
      <c r="E4978" s="7" t="s">
        <v>124</v>
      </c>
      <c r="F4978" s="6" t="s">
        <v>3354</v>
      </c>
      <c r="G4978" s="6" t="s">
        <v>4936</v>
      </c>
      <c r="H4978" s="6" t="s">
        <v>38</v>
      </c>
      <c r="I4978" s="8" t="s">
        <v>39</v>
      </c>
      <c r="J4978" s="15" t="s">
        <v>7586</v>
      </c>
      <c r="K4978" s="7" t="s">
        <v>3500</v>
      </c>
      <c r="L4978" s="19">
        <v>309681</v>
      </c>
      <c r="M4978" s="19">
        <f t="shared" si="234"/>
        <v>309681</v>
      </c>
      <c r="N4978" s="11">
        <f>M4978*(1+VOTOS!$P$3%)^Q4978</f>
        <v>311892.94414989644</v>
      </c>
      <c r="O4978" s="54">
        <f t="shared" si="232"/>
        <v>311892.94414989644</v>
      </c>
      <c r="P4978" s="103">
        <f t="shared" si="233"/>
        <v>2.075565304779978E-6</v>
      </c>
      <c r="Q4978" s="48">
        <v>59</v>
      </c>
      <c r="R4978" s="48"/>
      <c r="S4978" s="48" t="s">
        <v>11</v>
      </c>
    </row>
    <row r="4979" spans="1:19" s="47" customFormat="1" ht="14" x14ac:dyDescent="0.15">
      <c r="A4979" s="8" t="s">
        <v>415</v>
      </c>
      <c r="B4979" s="114" t="s">
        <v>416</v>
      </c>
      <c r="C4979" s="40" t="s">
        <v>65</v>
      </c>
      <c r="D4979" s="6" t="s">
        <v>123</v>
      </c>
      <c r="E4979" s="7" t="s">
        <v>124</v>
      </c>
      <c r="F4979" s="6" t="s">
        <v>3354</v>
      </c>
      <c r="G4979" s="6" t="s">
        <v>4936</v>
      </c>
      <c r="H4979" s="6" t="s">
        <v>38</v>
      </c>
      <c r="I4979" s="8" t="s">
        <v>39</v>
      </c>
      <c r="J4979" s="15" t="s">
        <v>7586</v>
      </c>
      <c r="K4979" s="7" t="s">
        <v>3394</v>
      </c>
      <c r="L4979" s="19">
        <v>307249</v>
      </c>
      <c r="M4979" s="19">
        <f t="shared" si="234"/>
        <v>307249</v>
      </c>
      <c r="N4979" s="11">
        <f>M4979*(1+VOTOS!$P$3%)^Q4979</f>
        <v>312859.19632175146</v>
      </c>
      <c r="O4979" s="54">
        <f t="shared" si="232"/>
        <v>312859.19632175146</v>
      </c>
      <c r="P4979" s="103">
        <f t="shared" si="233"/>
        <v>2.0819954582066188E-6</v>
      </c>
      <c r="Q4979" s="48">
        <v>150</v>
      </c>
      <c r="R4979" s="48"/>
      <c r="S4979" s="48" t="s">
        <v>11</v>
      </c>
    </row>
    <row r="4980" spans="1:19" s="47" customFormat="1" ht="14" x14ac:dyDescent="0.15">
      <c r="A4980" s="8" t="s">
        <v>415</v>
      </c>
      <c r="B4980" s="114" t="s">
        <v>416</v>
      </c>
      <c r="C4980" s="40" t="s">
        <v>65</v>
      </c>
      <c r="D4980" s="6" t="s">
        <v>123</v>
      </c>
      <c r="E4980" s="7" t="s">
        <v>124</v>
      </c>
      <c r="F4980" s="6" t="s">
        <v>3354</v>
      </c>
      <c r="G4980" s="6" t="s">
        <v>4936</v>
      </c>
      <c r="H4980" s="6" t="s">
        <v>38</v>
      </c>
      <c r="I4980" s="8" t="s">
        <v>39</v>
      </c>
      <c r="J4980" s="15" t="s">
        <v>7586</v>
      </c>
      <c r="K4980" s="7" t="s">
        <v>3464</v>
      </c>
      <c r="L4980" s="19">
        <v>300036</v>
      </c>
      <c r="M4980" s="19">
        <f t="shared" si="234"/>
        <v>300036</v>
      </c>
      <c r="N4980" s="11">
        <f>M4980*(1+VOTOS!$P$3%)^Q4980</f>
        <v>302179.05325466633</v>
      </c>
      <c r="O4980" s="54">
        <f t="shared" si="232"/>
        <v>302179.05325466633</v>
      </c>
      <c r="P4980" s="103">
        <f t="shared" si="233"/>
        <v>2.0109219221875587E-6</v>
      </c>
      <c r="Q4980" s="48">
        <v>59</v>
      </c>
      <c r="R4980" s="48"/>
      <c r="S4980" s="48" t="s">
        <v>11</v>
      </c>
    </row>
    <row r="4981" spans="1:19" s="47" customFormat="1" ht="14" x14ac:dyDescent="0.15">
      <c r="A4981" s="8" t="s">
        <v>415</v>
      </c>
      <c r="B4981" s="114" t="s">
        <v>416</v>
      </c>
      <c r="C4981" s="40" t="s">
        <v>65</v>
      </c>
      <c r="D4981" s="6" t="s">
        <v>123</v>
      </c>
      <c r="E4981" s="7" t="s">
        <v>124</v>
      </c>
      <c r="F4981" s="6" t="s">
        <v>3354</v>
      </c>
      <c r="G4981" s="6" t="s">
        <v>4936</v>
      </c>
      <c r="H4981" s="6" t="s">
        <v>38</v>
      </c>
      <c r="I4981" s="8" t="s">
        <v>39</v>
      </c>
      <c r="J4981" s="15" t="s">
        <v>7586</v>
      </c>
      <c r="K4981" s="7" t="s">
        <v>3434</v>
      </c>
      <c r="L4981" s="19">
        <v>270848</v>
      </c>
      <c r="M4981" s="19">
        <f t="shared" si="234"/>
        <v>270848</v>
      </c>
      <c r="N4981" s="11">
        <f>M4981*(1+VOTOS!$P$3%)^Q4981</f>
        <v>273309.58118048345</v>
      </c>
      <c r="O4981" s="54">
        <f t="shared" si="232"/>
        <v>273309.58118048345</v>
      </c>
      <c r="P4981" s="103">
        <f t="shared" si="233"/>
        <v>1.8188031977072432E-6</v>
      </c>
      <c r="Q4981" s="48">
        <v>75</v>
      </c>
      <c r="R4981" s="48"/>
      <c r="S4981" s="48" t="s">
        <v>11</v>
      </c>
    </row>
    <row r="4982" spans="1:19" s="47" customFormat="1" ht="14" x14ac:dyDescent="0.15">
      <c r="A4982" s="8" t="s">
        <v>415</v>
      </c>
      <c r="B4982" s="114" t="s">
        <v>416</v>
      </c>
      <c r="C4982" s="40" t="s">
        <v>65</v>
      </c>
      <c r="D4982" s="6" t="s">
        <v>123</v>
      </c>
      <c r="E4982" s="7" t="s">
        <v>124</v>
      </c>
      <c r="F4982" s="6" t="s">
        <v>3354</v>
      </c>
      <c r="G4982" s="6" t="s">
        <v>4936</v>
      </c>
      <c r="H4982" s="6" t="s">
        <v>38</v>
      </c>
      <c r="I4982" s="8" t="s">
        <v>39</v>
      </c>
      <c r="J4982" s="15" t="s">
        <v>7586</v>
      </c>
      <c r="K4982" s="7" t="s">
        <v>3448</v>
      </c>
      <c r="L4982" s="19">
        <v>258637</v>
      </c>
      <c r="M4982" s="19">
        <f t="shared" si="234"/>
        <v>258637</v>
      </c>
      <c r="N4982" s="11">
        <f>M4982*(1+VOTOS!$P$3%)^Q4982</f>
        <v>263645.64886436611</v>
      </c>
      <c r="O4982" s="54">
        <f t="shared" si="232"/>
        <v>263645.64886436611</v>
      </c>
      <c r="P4982" s="103">
        <f t="shared" si="233"/>
        <v>1.7544922762859647E-6</v>
      </c>
      <c r="Q4982" s="6">
        <v>159</v>
      </c>
      <c r="R4982" s="6"/>
      <c r="S4982" s="6" t="s">
        <v>11</v>
      </c>
    </row>
    <row r="4983" spans="1:19" s="47" customFormat="1" ht="14" x14ac:dyDescent="0.15">
      <c r="A4983" s="8" t="s">
        <v>415</v>
      </c>
      <c r="B4983" s="114" t="s">
        <v>416</v>
      </c>
      <c r="C4983" s="40" t="s">
        <v>65</v>
      </c>
      <c r="D4983" s="6" t="s">
        <v>123</v>
      </c>
      <c r="E4983" s="7" t="s">
        <v>124</v>
      </c>
      <c r="F4983" s="6" t="s">
        <v>3354</v>
      </c>
      <c r="G4983" s="6" t="s">
        <v>4936</v>
      </c>
      <c r="H4983" s="6" t="s">
        <v>38</v>
      </c>
      <c r="I4983" s="8" t="s">
        <v>39</v>
      </c>
      <c r="J4983" s="15" t="s">
        <v>7586</v>
      </c>
      <c r="K4983" s="7" t="s">
        <v>3385</v>
      </c>
      <c r="L4983" s="19">
        <v>245634</v>
      </c>
      <c r="M4983" s="19">
        <f t="shared" si="234"/>
        <v>245634</v>
      </c>
      <c r="N4983" s="11">
        <f>M4983*(1+VOTOS!$P$3%)^Q4983</f>
        <v>247388.47860642296</v>
      </c>
      <c r="O4983" s="54">
        <f t="shared" si="232"/>
        <v>247388.47860642296</v>
      </c>
      <c r="P4983" s="103">
        <f t="shared" si="233"/>
        <v>1.6463050948373491E-6</v>
      </c>
      <c r="Q4983" s="48">
        <v>59</v>
      </c>
      <c r="R4983" s="48"/>
      <c r="S4983" s="48" t="s">
        <v>11</v>
      </c>
    </row>
    <row r="4984" spans="1:19" s="47" customFormat="1" ht="14" x14ac:dyDescent="0.15">
      <c r="A4984" s="8" t="s">
        <v>415</v>
      </c>
      <c r="B4984" s="114" t="s">
        <v>416</v>
      </c>
      <c r="C4984" s="40" t="s">
        <v>65</v>
      </c>
      <c r="D4984" s="6" t="s">
        <v>123</v>
      </c>
      <c r="E4984" s="7" t="s">
        <v>124</v>
      </c>
      <c r="F4984" s="6" t="s">
        <v>3354</v>
      </c>
      <c r="G4984" s="6" t="s">
        <v>4936</v>
      </c>
      <c r="H4984" s="6" t="s">
        <v>38</v>
      </c>
      <c r="I4984" s="8" t="s">
        <v>39</v>
      </c>
      <c r="J4984" s="15" t="s">
        <v>7586</v>
      </c>
      <c r="K4984" s="7" t="s">
        <v>3455</v>
      </c>
      <c r="L4984" s="19">
        <v>244323</v>
      </c>
      <c r="M4984" s="19">
        <f t="shared" si="234"/>
        <v>244323</v>
      </c>
      <c r="N4984" s="11">
        <f>M4984*(1+VOTOS!$P$3%)^Q4984</f>
        <v>245475.15824373715</v>
      </c>
      <c r="O4984" s="54">
        <f t="shared" si="232"/>
        <v>245475.15824373715</v>
      </c>
      <c r="P4984" s="103">
        <f t="shared" si="233"/>
        <v>1.6335724523194372E-6</v>
      </c>
      <c r="Q4984" s="6">
        <v>39</v>
      </c>
      <c r="R4984" s="6"/>
      <c r="S4984" s="6" t="s">
        <v>11</v>
      </c>
    </row>
    <row r="4985" spans="1:19" s="47" customFormat="1" ht="14" x14ac:dyDescent="0.15">
      <c r="A4985" s="8" t="s">
        <v>415</v>
      </c>
      <c r="B4985" s="114" t="s">
        <v>416</v>
      </c>
      <c r="C4985" s="40" t="s">
        <v>65</v>
      </c>
      <c r="D4985" s="6" t="s">
        <v>123</v>
      </c>
      <c r="E4985" s="7" t="s">
        <v>124</v>
      </c>
      <c r="F4985" s="6" t="s">
        <v>3354</v>
      </c>
      <c r="G4985" s="6" t="s">
        <v>4936</v>
      </c>
      <c r="H4985" s="6" t="s">
        <v>38</v>
      </c>
      <c r="I4985" s="8" t="s">
        <v>39</v>
      </c>
      <c r="J4985" s="15" t="s">
        <v>7586</v>
      </c>
      <c r="K4985" s="7" t="s">
        <v>3377</v>
      </c>
      <c r="L4985" s="19">
        <v>230938</v>
      </c>
      <c r="M4985" s="19">
        <f t="shared" si="234"/>
        <v>230938</v>
      </c>
      <c r="N4985" s="11">
        <f>M4985*(1+VOTOS!$P$3%)^Q4985</f>
        <v>233825.31827110599</v>
      </c>
      <c r="O4985" s="54">
        <f t="shared" si="232"/>
        <v>233825.31827110599</v>
      </c>
      <c r="P4985" s="103">
        <f t="shared" si="233"/>
        <v>1.5560458390793146E-6</v>
      </c>
      <c r="Q4985" s="6">
        <v>103</v>
      </c>
      <c r="R4985" s="6"/>
      <c r="S4985" s="6" t="s">
        <v>11</v>
      </c>
    </row>
    <row r="4986" spans="1:19" s="47" customFormat="1" ht="14" x14ac:dyDescent="0.15">
      <c r="A4986" s="8" t="s">
        <v>415</v>
      </c>
      <c r="B4986" s="114" t="s">
        <v>416</v>
      </c>
      <c r="C4986" s="40" t="s">
        <v>65</v>
      </c>
      <c r="D4986" s="6" t="s">
        <v>123</v>
      </c>
      <c r="E4986" s="7" t="s">
        <v>124</v>
      </c>
      <c r="F4986" s="6" t="s">
        <v>3354</v>
      </c>
      <c r="G4986" s="6" t="s">
        <v>4936</v>
      </c>
      <c r="H4986" s="6" t="s">
        <v>38</v>
      </c>
      <c r="I4986" s="8" t="s">
        <v>39</v>
      </c>
      <c r="J4986" s="15" t="s">
        <v>7586</v>
      </c>
      <c r="K4986" s="7" t="s">
        <v>3363</v>
      </c>
      <c r="L4986" s="19">
        <v>230288</v>
      </c>
      <c r="M4986" s="19">
        <f t="shared" si="234"/>
        <v>230288</v>
      </c>
      <c r="N4986" s="11">
        <f>M4986*(1+VOTOS!$P$3%)^Q4986</f>
        <v>233899.65041078598</v>
      </c>
      <c r="O4986" s="54">
        <f t="shared" si="232"/>
        <v>233899.65041078598</v>
      </c>
      <c r="P4986" s="103">
        <f t="shared" si="233"/>
        <v>1.5565404998693187E-6</v>
      </c>
      <c r="Q4986" s="6">
        <v>129</v>
      </c>
      <c r="R4986" s="6"/>
      <c r="S4986" s="6" t="s">
        <v>11</v>
      </c>
    </row>
    <row r="4987" spans="1:19" s="47" customFormat="1" ht="14" x14ac:dyDescent="0.15">
      <c r="A4987" s="8" t="s">
        <v>415</v>
      </c>
      <c r="B4987" s="114" t="s">
        <v>416</v>
      </c>
      <c r="C4987" s="40" t="s">
        <v>65</v>
      </c>
      <c r="D4987" s="6" t="s">
        <v>123</v>
      </c>
      <c r="E4987" s="7" t="s">
        <v>124</v>
      </c>
      <c r="F4987" s="6" t="s">
        <v>3354</v>
      </c>
      <c r="G4987" s="6" t="s">
        <v>4936</v>
      </c>
      <c r="H4987" s="6" t="s">
        <v>38</v>
      </c>
      <c r="I4987" s="8" t="s">
        <v>39</v>
      </c>
      <c r="J4987" s="15" t="s">
        <v>7586</v>
      </c>
      <c r="K4987" s="7" t="s">
        <v>3489</v>
      </c>
      <c r="L4987" s="19">
        <v>228912</v>
      </c>
      <c r="M4987" s="19">
        <f t="shared" si="234"/>
        <v>228912</v>
      </c>
      <c r="N4987" s="11">
        <f>M4987*(1+VOTOS!$P$3%)^Q4987</f>
        <v>231382.88859688485</v>
      </c>
      <c r="O4987" s="54">
        <f t="shared" si="232"/>
        <v>231382.88859688485</v>
      </c>
      <c r="P4987" s="103">
        <f t="shared" si="233"/>
        <v>1.5397921136063135E-6</v>
      </c>
      <c r="Q4987" s="6">
        <v>89</v>
      </c>
      <c r="R4987" s="6"/>
      <c r="S4987" s="6" t="s">
        <v>11</v>
      </c>
    </row>
    <row r="4988" spans="1:19" s="47" customFormat="1" ht="14" x14ac:dyDescent="0.15">
      <c r="A4988" s="8" t="s">
        <v>415</v>
      </c>
      <c r="B4988" s="114" t="s">
        <v>416</v>
      </c>
      <c r="C4988" s="40" t="s">
        <v>65</v>
      </c>
      <c r="D4988" s="6" t="s">
        <v>123</v>
      </c>
      <c r="E4988" s="7" t="s">
        <v>124</v>
      </c>
      <c r="F4988" s="6" t="s">
        <v>3354</v>
      </c>
      <c r="G4988" s="6" t="s">
        <v>4936</v>
      </c>
      <c r="H4988" s="6" t="s">
        <v>38</v>
      </c>
      <c r="I4988" s="8" t="s">
        <v>39</v>
      </c>
      <c r="J4988" s="15" t="s">
        <v>7586</v>
      </c>
      <c r="K4988" s="7" t="s">
        <v>3507</v>
      </c>
      <c r="L4988" s="19">
        <v>227413</v>
      </c>
      <c r="M4988" s="19">
        <f t="shared" si="234"/>
        <v>227413</v>
      </c>
      <c r="N4988" s="11">
        <f>M4988*(1+VOTOS!$P$3%)^Q4988</f>
        <v>230256.24671551251</v>
      </c>
      <c r="O4988" s="54">
        <f t="shared" si="232"/>
        <v>230256.24671551251</v>
      </c>
      <c r="P4988" s="103">
        <f t="shared" si="233"/>
        <v>1.5322946089536768E-6</v>
      </c>
      <c r="Q4988" s="48">
        <v>103</v>
      </c>
      <c r="R4988" s="48"/>
      <c r="S4988" s="48" t="s">
        <v>11</v>
      </c>
    </row>
    <row r="4989" spans="1:19" s="47" customFormat="1" ht="14" x14ac:dyDescent="0.15">
      <c r="A4989" s="8" t="s">
        <v>415</v>
      </c>
      <c r="B4989" s="114" t="s">
        <v>416</v>
      </c>
      <c r="C4989" s="40" t="s">
        <v>65</v>
      </c>
      <c r="D4989" s="6" t="s">
        <v>123</v>
      </c>
      <c r="E4989" s="7" t="s">
        <v>124</v>
      </c>
      <c r="F4989" s="6" t="s">
        <v>3354</v>
      </c>
      <c r="G4989" s="6" t="s">
        <v>4936</v>
      </c>
      <c r="H4989" s="6" t="s">
        <v>38</v>
      </c>
      <c r="I4989" s="8" t="s">
        <v>39</v>
      </c>
      <c r="J4989" s="15" t="s">
        <v>7586</v>
      </c>
      <c r="K4989" s="7" t="s">
        <v>3503</v>
      </c>
      <c r="L4989" s="19">
        <v>215028</v>
      </c>
      <c r="M4989" s="19">
        <f t="shared" si="234"/>
        <v>215028</v>
      </c>
      <c r="N4989" s="11">
        <f>M4989*(1+VOTOS!$P$3%)^Q4989</f>
        <v>215755.52493346194</v>
      </c>
      <c r="O4989" s="54">
        <f t="shared" si="232"/>
        <v>215755.52493346194</v>
      </c>
      <c r="P4989" s="103">
        <f t="shared" si="233"/>
        <v>1.4357961289796421E-6</v>
      </c>
      <c r="Q4989" s="6">
        <v>28</v>
      </c>
      <c r="R4989" s="6"/>
      <c r="S4989" s="6" t="s">
        <v>11</v>
      </c>
    </row>
    <row r="4990" spans="1:19" s="47" customFormat="1" ht="14" x14ac:dyDescent="0.15">
      <c r="A4990" s="8" t="s">
        <v>415</v>
      </c>
      <c r="B4990" s="114" t="s">
        <v>416</v>
      </c>
      <c r="C4990" s="40" t="s">
        <v>65</v>
      </c>
      <c r="D4990" s="6" t="s">
        <v>123</v>
      </c>
      <c r="E4990" s="7" t="s">
        <v>124</v>
      </c>
      <c r="F4990" s="6" t="s">
        <v>3354</v>
      </c>
      <c r="G4990" s="6" t="s">
        <v>4936</v>
      </c>
      <c r="H4990" s="6" t="s">
        <v>38</v>
      </c>
      <c r="I4990" s="8" t="s">
        <v>39</v>
      </c>
      <c r="J4990" s="15" t="s">
        <v>7586</v>
      </c>
      <c r="K4990" s="7" t="s">
        <v>3383</v>
      </c>
      <c r="L4990" s="19">
        <v>201216</v>
      </c>
      <c r="M4990" s="19">
        <f t="shared" si="234"/>
        <v>201216</v>
      </c>
      <c r="N4990" s="11">
        <f>M4990*(1+VOTOS!$P$3%)^Q4990</f>
        <v>202653.21621302425</v>
      </c>
      <c r="O4990" s="54">
        <f t="shared" si="232"/>
        <v>202653.21621302425</v>
      </c>
      <c r="P4990" s="103">
        <f t="shared" si="233"/>
        <v>1.3486037192033351E-6</v>
      </c>
      <c r="Q4990" s="48">
        <v>59</v>
      </c>
      <c r="R4990" s="48"/>
      <c r="S4990" s="48" t="s">
        <v>11</v>
      </c>
    </row>
    <row r="4991" spans="1:19" s="47" customFormat="1" ht="14" x14ac:dyDescent="0.15">
      <c r="A4991" s="8" t="s">
        <v>415</v>
      </c>
      <c r="B4991" s="114" t="s">
        <v>416</v>
      </c>
      <c r="C4991" s="40" t="s">
        <v>65</v>
      </c>
      <c r="D4991" s="6" t="s">
        <v>123</v>
      </c>
      <c r="E4991" s="7" t="s">
        <v>124</v>
      </c>
      <c r="F4991" s="6" t="s">
        <v>3354</v>
      </c>
      <c r="G4991" s="6" t="s">
        <v>4936</v>
      </c>
      <c r="H4991" s="6" t="s">
        <v>38</v>
      </c>
      <c r="I4991" s="8" t="s">
        <v>39</v>
      </c>
      <c r="J4991" s="15" t="s">
        <v>7586</v>
      </c>
      <c r="K4991" s="7" t="s">
        <v>3370</v>
      </c>
      <c r="L4991" s="19">
        <v>107807</v>
      </c>
      <c r="M4991" s="19">
        <f t="shared" si="234"/>
        <v>107807</v>
      </c>
      <c r="N4991" s="11">
        <f>M4991*(1+VOTOS!$P$3%)^Q4991</f>
        <v>109154.86445216085</v>
      </c>
      <c r="O4991" s="54">
        <f t="shared" si="232"/>
        <v>109154.86445216085</v>
      </c>
      <c r="P4991" s="103">
        <f t="shared" si="233"/>
        <v>7.2639684146231315E-7</v>
      </c>
      <c r="Q4991" s="6">
        <v>103</v>
      </c>
      <c r="R4991" s="6"/>
      <c r="S4991" s="6" t="s">
        <v>11</v>
      </c>
    </row>
    <row r="4992" spans="1:19" s="47" customFormat="1" ht="14" x14ac:dyDescent="0.15">
      <c r="A4992" s="8" t="s">
        <v>415</v>
      </c>
      <c r="B4992" s="114" t="s">
        <v>416</v>
      </c>
      <c r="C4992" s="40" t="s">
        <v>65</v>
      </c>
      <c r="D4992" s="6" t="s">
        <v>123</v>
      </c>
      <c r="E4992" s="7" t="s">
        <v>124</v>
      </c>
      <c r="F4992" s="6" t="s">
        <v>3354</v>
      </c>
      <c r="G4992" s="6" t="s">
        <v>4936</v>
      </c>
      <c r="H4992" s="6" t="s">
        <v>38</v>
      </c>
      <c r="I4992" s="8" t="s">
        <v>39</v>
      </c>
      <c r="J4992" s="15" t="s">
        <v>7586</v>
      </c>
      <c r="K4992" s="7" t="s">
        <v>3404</v>
      </c>
      <c r="L4992" s="19">
        <v>91360</v>
      </c>
      <c r="M4992" s="19">
        <f t="shared" si="234"/>
        <v>91360</v>
      </c>
      <c r="N4992" s="11">
        <f>M4992*(1+VOTOS!$P$3%)^Q4992</f>
        <v>92346.144816398431</v>
      </c>
      <c r="O4992" s="54">
        <f t="shared" si="232"/>
        <v>92346.144816398431</v>
      </c>
      <c r="P4992" s="103">
        <f t="shared" si="233"/>
        <v>6.1453924433438527E-7</v>
      </c>
      <c r="Q4992" s="6">
        <v>89</v>
      </c>
      <c r="R4992" s="6"/>
      <c r="S4992" s="6" t="s">
        <v>11</v>
      </c>
    </row>
    <row r="4993" spans="1:19" s="47" customFormat="1" ht="14" x14ac:dyDescent="0.15">
      <c r="A4993" s="8" t="s">
        <v>415</v>
      </c>
      <c r="B4993" s="114" t="s">
        <v>416</v>
      </c>
      <c r="C4993" s="40" t="s">
        <v>65</v>
      </c>
      <c r="D4993" s="6" t="s">
        <v>123</v>
      </c>
      <c r="E4993" s="7" t="s">
        <v>124</v>
      </c>
      <c r="F4993" s="6" t="s">
        <v>3354</v>
      </c>
      <c r="G4993" s="6" t="s">
        <v>4936</v>
      </c>
      <c r="H4993" s="6" t="s">
        <v>38</v>
      </c>
      <c r="I4993" s="8" t="s">
        <v>39</v>
      </c>
      <c r="J4993" s="15" t="s">
        <v>7586</v>
      </c>
      <c r="K4993" s="7" t="s">
        <v>3436</v>
      </c>
      <c r="L4993" s="19">
        <v>1094847</v>
      </c>
      <c r="M4993" s="19">
        <f t="shared" si="234"/>
        <v>1094847</v>
      </c>
      <c r="N4993" s="11">
        <f>M4993*(1+VOTOS!$P$3%)^Q4993</f>
        <v>1119555.2160069905</v>
      </c>
      <c r="O4993" s="54">
        <f t="shared" si="232"/>
        <v>1119555.2160069905</v>
      </c>
      <c r="P4993" s="103">
        <f t="shared" si="233"/>
        <v>7.4503447632107481E-6</v>
      </c>
      <c r="Q4993" s="6">
        <v>185</v>
      </c>
      <c r="R4993" s="6"/>
      <c r="S4993" s="6" t="s">
        <v>11</v>
      </c>
    </row>
    <row r="4994" spans="1:19" s="47" customFormat="1" ht="14" x14ac:dyDescent="0.15">
      <c r="A4994" s="8" t="s">
        <v>415</v>
      </c>
      <c r="B4994" s="114" t="s">
        <v>416</v>
      </c>
      <c r="C4994" s="40" t="s">
        <v>65</v>
      </c>
      <c r="D4994" s="6" t="s">
        <v>123</v>
      </c>
      <c r="E4994" s="7" t="s">
        <v>124</v>
      </c>
      <c r="F4994" s="6" t="s">
        <v>3354</v>
      </c>
      <c r="G4994" s="6" t="s">
        <v>4936</v>
      </c>
      <c r="H4994" s="6" t="s">
        <v>38</v>
      </c>
      <c r="I4994" s="8" t="s">
        <v>39</v>
      </c>
      <c r="J4994" s="15" t="s">
        <v>7586</v>
      </c>
      <c r="K4994" s="7" t="s">
        <v>3446</v>
      </c>
      <c r="L4994" s="19">
        <v>1010546</v>
      </c>
      <c r="M4994" s="19">
        <f t="shared" si="234"/>
        <v>1010546</v>
      </c>
      <c r="N4994" s="11">
        <f>M4994*(1+VOTOS!$P$3%)^Q4994</f>
        <v>1019730.2694633626</v>
      </c>
      <c r="O4994" s="54">
        <f t="shared" si="232"/>
        <v>1019730.2694633626</v>
      </c>
      <c r="P4994" s="103">
        <f t="shared" si="233"/>
        <v>6.7860360653586657E-6</v>
      </c>
      <c r="Q4994" s="6">
        <v>75</v>
      </c>
      <c r="R4994" s="6"/>
      <c r="S4994" s="6" t="s">
        <v>11</v>
      </c>
    </row>
    <row r="4995" spans="1:19" s="47" customFormat="1" ht="14" x14ac:dyDescent="0.15">
      <c r="A4995" s="8" t="s">
        <v>415</v>
      </c>
      <c r="B4995" s="114" t="s">
        <v>416</v>
      </c>
      <c r="C4995" s="40" t="s">
        <v>65</v>
      </c>
      <c r="D4995" s="6" t="s">
        <v>123</v>
      </c>
      <c r="E4995" s="7" t="s">
        <v>124</v>
      </c>
      <c r="F4995" s="6" t="s">
        <v>3354</v>
      </c>
      <c r="G4995" s="6" t="s">
        <v>4936</v>
      </c>
      <c r="H4995" s="6" t="s">
        <v>38</v>
      </c>
      <c r="I4995" s="8" t="s">
        <v>39</v>
      </c>
      <c r="J4995" s="15" t="s">
        <v>7586</v>
      </c>
      <c r="K4995" s="7" t="s">
        <v>3445</v>
      </c>
      <c r="L4995" s="19">
        <v>814500</v>
      </c>
      <c r="M4995" s="19">
        <f t="shared" si="234"/>
        <v>814500</v>
      </c>
      <c r="N4995" s="11">
        <f>M4995*(1+VOTOS!$P$3%)^Q4995</f>
        <v>836607.18600513274</v>
      </c>
      <c r="O4995" s="54">
        <f t="shared" si="232"/>
        <v>836607.18600513274</v>
      </c>
      <c r="P4995" s="103">
        <f t="shared" si="233"/>
        <v>5.5674002300203674E-6</v>
      </c>
      <c r="Q4995" s="6">
        <v>222</v>
      </c>
      <c r="R4995" s="6"/>
      <c r="S4995" s="6" t="s">
        <v>11</v>
      </c>
    </row>
    <row r="4996" spans="1:19" s="47" customFormat="1" ht="14" x14ac:dyDescent="0.15">
      <c r="A4996" s="8" t="s">
        <v>415</v>
      </c>
      <c r="B4996" s="114" t="s">
        <v>416</v>
      </c>
      <c r="C4996" s="40" t="s">
        <v>65</v>
      </c>
      <c r="D4996" s="6" t="s">
        <v>123</v>
      </c>
      <c r="E4996" s="7" t="s">
        <v>124</v>
      </c>
      <c r="F4996" s="6" t="s">
        <v>3354</v>
      </c>
      <c r="G4996" s="6" t="s">
        <v>4936</v>
      </c>
      <c r="H4996" s="6" t="s">
        <v>38</v>
      </c>
      <c r="I4996" s="8" t="s">
        <v>39</v>
      </c>
      <c r="J4996" s="15" t="s">
        <v>7586</v>
      </c>
      <c r="K4996" s="7" t="s">
        <v>4767</v>
      </c>
      <c r="L4996" s="19">
        <v>672266</v>
      </c>
      <c r="M4996" s="19">
        <f t="shared" si="234"/>
        <v>672266</v>
      </c>
      <c r="N4996" s="11">
        <f>M4996*(1+VOTOS!$P$3%)^Q4996</f>
        <v>700919.214619315</v>
      </c>
      <c r="O4996" s="54">
        <f t="shared" si="232"/>
        <v>700919.214619315</v>
      </c>
      <c r="P4996" s="103">
        <f t="shared" si="233"/>
        <v>4.6644325580456207E-6</v>
      </c>
      <c r="Q4996" s="6">
        <v>346</v>
      </c>
      <c r="R4996" s="6"/>
      <c r="S4996" s="6" t="s">
        <v>11</v>
      </c>
    </row>
    <row r="4997" spans="1:19" s="47" customFormat="1" ht="14" x14ac:dyDescent="0.15">
      <c r="A4997" s="8" t="s">
        <v>415</v>
      </c>
      <c r="B4997" s="114" t="s">
        <v>416</v>
      </c>
      <c r="C4997" s="40" t="s">
        <v>65</v>
      </c>
      <c r="D4997" s="6" t="s">
        <v>123</v>
      </c>
      <c r="E4997" s="7" t="s">
        <v>124</v>
      </c>
      <c r="F4997" s="6" t="s">
        <v>3354</v>
      </c>
      <c r="G4997" s="6" t="s">
        <v>4936</v>
      </c>
      <c r="H4997" s="6" t="s">
        <v>38</v>
      </c>
      <c r="I4997" s="8" t="s">
        <v>39</v>
      </c>
      <c r="J4997" s="15" t="s">
        <v>7586</v>
      </c>
      <c r="K4997" s="7" t="s">
        <v>3461</v>
      </c>
      <c r="L4997" s="19">
        <v>643188</v>
      </c>
      <c r="M4997" s="19">
        <f t="shared" si="234"/>
        <v>643188</v>
      </c>
      <c r="N4997" s="11">
        <f>M4997*(1+VOTOS!$P$3%)^Q4997</f>
        <v>658258.90904669033</v>
      </c>
      <c r="O4997" s="54">
        <f t="shared" si="232"/>
        <v>658258.90904669033</v>
      </c>
      <c r="P4997" s="103">
        <f t="shared" si="233"/>
        <v>4.3805394729385166E-6</v>
      </c>
      <c r="Q4997" s="6">
        <v>192</v>
      </c>
      <c r="R4997" s="6"/>
      <c r="S4997" s="6" t="s">
        <v>11</v>
      </c>
    </row>
    <row r="4998" spans="1:19" s="47" customFormat="1" ht="14" x14ac:dyDescent="0.15">
      <c r="A4998" s="8" t="s">
        <v>415</v>
      </c>
      <c r="B4998" s="114" t="s">
        <v>416</v>
      </c>
      <c r="C4998" s="40" t="s">
        <v>65</v>
      </c>
      <c r="D4998" s="6" t="s">
        <v>123</v>
      </c>
      <c r="E4998" s="7" t="s">
        <v>124</v>
      </c>
      <c r="F4998" s="6" t="s">
        <v>3354</v>
      </c>
      <c r="G4998" s="6" t="s">
        <v>4936</v>
      </c>
      <c r="H4998" s="6" t="s">
        <v>38</v>
      </c>
      <c r="I4998" s="8" t="s">
        <v>39</v>
      </c>
      <c r="J4998" s="15" t="s">
        <v>7586</v>
      </c>
      <c r="K4998" s="7" t="s">
        <v>3460</v>
      </c>
      <c r="L4998" s="19">
        <v>565834</v>
      </c>
      <c r="M4998" s="19">
        <f t="shared" si="234"/>
        <v>565834</v>
      </c>
      <c r="N4998" s="11">
        <f>M4998*(1+VOTOS!$P$3%)^Q4998</f>
        <v>579092.3828515535</v>
      </c>
      <c r="O4998" s="54">
        <f t="shared" si="232"/>
        <v>579092.3828515535</v>
      </c>
      <c r="P4998" s="103">
        <f t="shared" si="233"/>
        <v>3.8537071153856928E-6</v>
      </c>
      <c r="Q4998" s="6">
        <v>192</v>
      </c>
      <c r="R4998" s="6"/>
      <c r="S4998" s="6" t="s">
        <v>11</v>
      </c>
    </row>
    <row r="4999" spans="1:19" s="47" customFormat="1" ht="14" x14ac:dyDescent="0.15">
      <c r="A4999" s="8" t="s">
        <v>415</v>
      </c>
      <c r="B4999" s="114" t="s">
        <v>416</v>
      </c>
      <c r="C4999" s="40" t="s">
        <v>65</v>
      </c>
      <c r="D4999" s="6" t="s">
        <v>123</v>
      </c>
      <c r="E4999" s="7" t="s">
        <v>124</v>
      </c>
      <c r="F4999" s="6" t="s">
        <v>3354</v>
      </c>
      <c r="G4999" s="6" t="s">
        <v>4936</v>
      </c>
      <c r="H4999" s="6" t="s">
        <v>38</v>
      </c>
      <c r="I4999" s="8" t="s">
        <v>39</v>
      </c>
      <c r="J4999" s="15" t="s">
        <v>7586</v>
      </c>
      <c r="K4999" s="7" t="s">
        <v>3420</v>
      </c>
      <c r="L4999" s="19">
        <v>563935</v>
      </c>
      <c r="M4999" s="19">
        <f t="shared" si="234"/>
        <v>563935</v>
      </c>
      <c r="N4999" s="11">
        <f>M4999*(1+VOTOS!$P$3%)^Q4999</f>
        <v>580080.44754061138</v>
      </c>
      <c r="O4999" s="54">
        <f t="shared" ref="O4999:O5062" si="235">+IF(N4999&gt;0,N4999,L4999)</f>
        <v>580080.44754061138</v>
      </c>
      <c r="P4999" s="103">
        <f t="shared" ref="P4999:P5062" si="236">+O4999/$O$4</f>
        <v>3.8602824253628912E-6</v>
      </c>
      <c r="Q4999" s="6">
        <v>234</v>
      </c>
      <c r="R4999" s="6"/>
      <c r="S4999" s="6" t="s">
        <v>11</v>
      </c>
    </row>
    <row r="5000" spans="1:19" s="47" customFormat="1" ht="14" x14ac:dyDescent="0.15">
      <c r="A5000" s="8" t="s">
        <v>415</v>
      </c>
      <c r="B5000" s="114" t="s">
        <v>416</v>
      </c>
      <c r="C5000" s="40" t="s">
        <v>65</v>
      </c>
      <c r="D5000" s="6" t="s">
        <v>123</v>
      </c>
      <c r="E5000" s="7" t="s">
        <v>124</v>
      </c>
      <c r="F5000" s="6" t="s">
        <v>3354</v>
      </c>
      <c r="G5000" s="6" t="s">
        <v>4936</v>
      </c>
      <c r="H5000" s="6" t="s">
        <v>38</v>
      </c>
      <c r="I5000" s="8" t="s">
        <v>39</v>
      </c>
      <c r="J5000" s="15" t="s">
        <v>7586</v>
      </c>
      <c r="K5000" s="7" t="s">
        <v>3443</v>
      </c>
      <c r="L5000" s="19">
        <v>530461</v>
      </c>
      <c r="M5000" s="19">
        <f t="shared" si="234"/>
        <v>530461</v>
      </c>
      <c r="N5000" s="11">
        <f>M5000*(1+VOTOS!$P$3%)^Q5000</f>
        <v>540733.67129312712</v>
      </c>
      <c r="O5000" s="54">
        <f t="shared" si="235"/>
        <v>540733.67129312712</v>
      </c>
      <c r="P5000" s="103">
        <f t="shared" si="236"/>
        <v>3.5984400042179937E-6</v>
      </c>
      <c r="Q5000" s="6">
        <v>159</v>
      </c>
      <c r="R5000" s="6"/>
      <c r="S5000" s="6" t="s">
        <v>11</v>
      </c>
    </row>
    <row r="5001" spans="1:19" s="47" customFormat="1" ht="14" x14ac:dyDescent="0.15">
      <c r="A5001" s="8" t="s">
        <v>415</v>
      </c>
      <c r="B5001" s="114" t="s">
        <v>416</v>
      </c>
      <c r="C5001" s="40" t="s">
        <v>65</v>
      </c>
      <c r="D5001" s="6" t="s">
        <v>123</v>
      </c>
      <c r="E5001" s="7" t="s">
        <v>124</v>
      </c>
      <c r="F5001" s="6" t="s">
        <v>3354</v>
      </c>
      <c r="G5001" s="6" t="s">
        <v>4936</v>
      </c>
      <c r="H5001" s="6" t="s">
        <v>38</v>
      </c>
      <c r="I5001" s="8" t="s">
        <v>39</v>
      </c>
      <c r="J5001" s="15" t="s">
        <v>7586</v>
      </c>
      <c r="K5001" s="7" t="s">
        <v>3516</v>
      </c>
      <c r="L5001" s="19">
        <v>516626</v>
      </c>
      <c r="M5001" s="19">
        <f t="shared" si="234"/>
        <v>516626</v>
      </c>
      <c r="N5001" s="11">
        <f>M5001*(1+VOTOS!$P$3%)^Q5001</f>
        <v>532507.90685213997</v>
      </c>
      <c r="O5001" s="54">
        <f t="shared" si="235"/>
        <v>532507.90685213997</v>
      </c>
      <c r="P5001" s="103">
        <f t="shared" si="236"/>
        <v>3.5436997107960289E-6</v>
      </c>
      <c r="Q5001" s="6">
        <v>251</v>
      </c>
      <c r="R5001" s="6"/>
      <c r="S5001" s="6" t="s">
        <v>11</v>
      </c>
    </row>
    <row r="5002" spans="1:19" s="47" customFormat="1" ht="14" x14ac:dyDescent="0.15">
      <c r="A5002" s="8" t="s">
        <v>415</v>
      </c>
      <c r="B5002" s="114" t="s">
        <v>416</v>
      </c>
      <c r="C5002" s="40" t="s">
        <v>65</v>
      </c>
      <c r="D5002" s="6" t="s">
        <v>123</v>
      </c>
      <c r="E5002" s="7" t="s">
        <v>124</v>
      </c>
      <c r="F5002" s="6" t="s">
        <v>3354</v>
      </c>
      <c r="G5002" s="6" t="s">
        <v>4936</v>
      </c>
      <c r="H5002" s="6" t="s">
        <v>38</v>
      </c>
      <c r="I5002" s="8" t="s">
        <v>39</v>
      </c>
      <c r="J5002" s="15" t="s">
        <v>7586</v>
      </c>
      <c r="K5002" s="7" t="s">
        <v>3362</v>
      </c>
      <c r="L5002" s="19">
        <v>515547</v>
      </c>
      <c r="M5002" s="19">
        <f t="shared" si="234"/>
        <v>515547</v>
      </c>
      <c r="N5002" s="11">
        <f>M5002*(1+VOTOS!$P$3%)^Q5002</f>
        <v>531395.73667198361</v>
      </c>
      <c r="O5002" s="54">
        <f t="shared" si="235"/>
        <v>531395.73667198361</v>
      </c>
      <c r="P5002" s="103">
        <f t="shared" si="236"/>
        <v>3.5362985114991507E-6</v>
      </c>
      <c r="Q5002" s="6">
        <v>251</v>
      </c>
      <c r="R5002" s="6"/>
      <c r="S5002" s="6" t="s">
        <v>11</v>
      </c>
    </row>
    <row r="5003" spans="1:19" s="47" customFormat="1" ht="14" x14ac:dyDescent="0.15">
      <c r="A5003" s="8" t="s">
        <v>415</v>
      </c>
      <c r="B5003" s="114" t="s">
        <v>416</v>
      </c>
      <c r="C5003" s="40" t="s">
        <v>65</v>
      </c>
      <c r="D5003" s="6" t="s">
        <v>123</v>
      </c>
      <c r="E5003" s="7" t="s">
        <v>124</v>
      </c>
      <c r="F5003" s="6" t="s">
        <v>3354</v>
      </c>
      <c r="G5003" s="6" t="s">
        <v>4936</v>
      </c>
      <c r="H5003" s="6" t="s">
        <v>38</v>
      </c>
      <c r="I5003" s="8" t="s">
        <v>39</v>
      </c>
      <c r="J5003" s="15" t="s">
        <v>7586</v>
      </c>
      <c r="K5003" s="7" t="s">
        <v>3418</v>
      </c>
      <c r="L5003" s="19">
        <v>510106</v>
      </c>
      <c r="M5003" s="19">
        <f t="shared" si="234"/>
        <v>510106</v>
      </c>
      <c r="N5003" s="11">
        <f>M5003*(1+VOTOS!$P$3%)^Q5003</f>
        <v>514742.05907982227</v>
      </c>
      <c r="O5003" s="54">
        <f t="shared" si="235"/>
        <v>514742.05907982227</v>
      </c>
      <c r="P5003" s="103">
        <f t="shared" si="236"/>
        <v>3.4254726782905948E-6</v>
      </c>
      <c r="Q5003" s="6">
        <v>75</v>
      </c>
      <c r="R5003" s="6"/>
      <c r="S5003" s="6" t="s">
        <v>11</v>
      </c>
    </row>
    <row r="5004" spans="1:19" s="47" customFormat="1" ht="14" x14ac:dyDescent="0.15">
      <c r="A5004" s="8" t="s">
        <v>415</v>
      </c>
      <c r="B5004" s="114" t="s">
        <v>416</v>
      </c>
      <c r="C5004" s="40" t="s">
        <v>65</v>
      </c>
      <c r="D5004" s="6" t="s">
        <v>123</v>
      </c>
      <c r="E5004" s="7" t="s">
        <v>124</v>
      </c>
      <c r="F5004" s="6" t="s">
        <v>3354</v>
      </c>
      <c r="G5004" s="6" t="s">
        <v>4936</v>
      </c>
      <c r="H5004" s="6" t="s">
        <v>38</v>
      </c>
      <c r="I5004" s="8" t="s">
        <v>39</v>
      </c>
      <c r="J5004" s="15" t="s">
        <v>7586</v>
      </c>
      <c r="K5004" s="7" t="s">
        <v>4622</v>
      </c>
      <c r="L5004" s="19">
        <v>509089</v>
      </c>
      <c r="M5004" s="19">
        <f t="shared" si="234"/>
        <v>509089</v>
      </c>
      <c r="N5004" s="11">
        <f>M5004*(1+VOTOS!$P$3%)^Q5004</f>
        <v>544405.31659551209</v>
      </c>
      <c r="O5004" s="54">
        <f t="shared" si="235"/>
        <v>544405.31659551209</v>
      </c>
      <c r="P5004" s="103">
        <f t="shared" si="236"/>
        <v>3.6228738355823416E-6</v>
      </c>
      <c r="Q5004" s="6">
        <v>556</v>
      </c>
      <c r="R5004" s="6"/>
      <c r="S5004" s="6" t="s">
        <v>11</v>
      </c>
    </row>
    <row r="5005" spans="1:19" s="47" customFormat="1" ht="14" x14ac:dyDescent="0.15">
      <c r="A5005" s="8" t="s">
        <v>415</v>
      </c>
      <c r="B5005" s="114" t="s">
        <v>416</v>
      </c>
      <c r="C5005" s="40" t="s">
        <v>65</v>
      </c>
      <c r="D5005" s="6" t="s">
        <v>123</v>
      </c>
      <c r="E5005" s="7" t="s">
        <v>124</v>
      </c>
      <c r="F5005" s="6" t="s">
        <v>3354</v>
      </c>
      <c r="G5005" s="6" t="s">
        <v>4936</v>
      </c>
      <c r="H5005" s="6" t="s">
        <v>38</v>
      </c>
      <c r="I5005" s="8" t="s">
        <v>39</v>
      </c>
      <c r="J5005" s="15" t="s">
        <v>7586</v>
      </c>
      <c r="K5005" s="7" t="s">
        <v>3493</v>
      </c>
      <c r="L5005" s="19">
        <v>507944</v>
      </c>
      <c r="M5005" s="19">
        <f t="shared" si="234"/>
        <v>507944</v>
      </c>
      <c r="N5005" s="11">
        <f>M5005*(1+VOTOS!$P$3%)^Q5005</f>
        <v>520850.25552042684</v>
      </c>
      <c r="O5005" s="54">
        <f t="shared" si="235"/>
        <v>520850.25552042684</v>
      </c>
      <c r="P5005" s="103">
        <f t="shared" si="236"/>
        <v>3.46612111502088E-6</v>
      </c>
      <c r="Q5005" s="6">
        <v>208</v>
      </c>
      <c r="R5005" s="6"/>
      <c r="S5005" s="6" t="s">
        <v>11</v>
      </c>
    </row>
    <row r="5006" spans="1:19" s="47" customFormat="1" ht="14" x14ac:dyDescent="0.15">
      <c r="A5006" s="8" t="s">
        <v>415</v>
      </c>
      <c r="B5006" s="114" t="s">
        <v>416</v>
      </c>
      <c r="C5006" s="40" t="s">
        <v>65</v>
      </c>
      <c r="D5006" s="6" t="s">
        <v>123</v>
      </c>
      <c r="E5006" s="7" t="s">
        <v>124</v>
      </c>
      <c r="F5006" s="6" t="s">
        <v>3354</v>
      </c>
      <c r="G5006" s="6" t="s">
        <v>4936</v>
      </c>
      <c r="H5006" s="6" t="s">
        <v>38</v>
      </c>
      <c r="I5006" s="8" t="s">
        <v>39</v>
      </c>
      <c r="J5006" s="15" t="s">
        <v>7586</v>
      </c>
      <c r="K5006" s="7" t="s">
        <v>3470</v>
      </c>
      <c r="L5006" s="19">
        <v>507421</v>
      </c>
      <c r="M5006" s="19">
        <f t="shared" si="234"/>
        <v>507421</v>
      </c>
      <c r="N5006" s="11">
        <f>M5006*(1+VOTOS!$P$3%)^Q5006</f>
        <v>521948.4528740095</v>
      </c>
      <c r="O5006" s="54">
        <f t="shared" si="235"/>
        <v>521948.4528740095</v>
      </c>
      <c r="P5006" s="103">
        <f t="shared" si="236"/>
        <v>3.4734293288412025E-6</v>
      </c>
      <c r="Q5006" s="6">
        <v>234</v>
      </c>
      <c r="R5006" s="6"/>
      <c r="S5006" s="6" t="s">
        <v>11</v>
      </c>
    </row>
    <row r="5007" spans="1:19" s="47" customFormat="1" ht="14" x14ac:dyDescent="0.15">
      <c r="A5007" s="8" t="s">
        <v>415</v>
      </c>
      <c r="B5007" s="114" t="s">
        <v>416</v>
      </c>
      <c r="C5007" s="40" t="s">
        <v>65</v>
      </c>
      <c r="D5007" s="6" t="s">
        <v>123</v>
      </c>
      <c r="E5007" s="7" t="s">
        <v>124</v>
      </c>
      <c r="F5007" s="6" t="s">
        <v>3354</v>
      </c>
      <c r="G5007" s="6" t="s">
        <v>4936</v>
      </c>
      <c r="H5007" s="6" t="s">
        <v>38</v>
      </c>
      <c r="I5007" s="8" t="s">
        <v>39</v>
      </c>
      <c r="J5007" s="15" t="s">
        <v>7586</v>
      </c>
      <c r="K5007" s="7" t="s">
        <v>4785</v>
      </c>
      <c r="L5007" s="19">
        <v>494734</v>
      </c>
      <c r="M5007" s="19">
        <f t="shared" si="234"/>
        <v>494734</v>
      </c>
      <c r="N5007" s="11">
        <f>M5007*(1+VOTOS!$P$3%)^Q5007</f>
        <v>514081.13373657159</v>
      </c>
      <c r="O5007" s="54">
        <f t="shared" si="235"/>
        <v>514081.13373657159</v>
      </c>
      <c r="P5007" s="103">
        <f t="shared" si="236"/>
        <v>3.4210743944011021E-6</v>
      </c>
      <c r="Q5007" s="6">
        <v>318</v>
      </c>
      <c r="R5007" s="6"/>
      <c r="S5007" s="6" t="s">
        <v>11</v>
      </c>
    </row>
    <row r="5008" spans="1:19" s="47" customFormat="1" ht="14" x14ac:dyDescent="0.15">
      <c r="A5008" s="8" t="s">
        <v>415</v>
      </c>
      <c r="B5008" s="114" t="s">
        <v>416</v>
      </c>
      <c r="C5008" s="40" t="s">
        <v>65</v>
      </c>
      <c r="D5008" s="6" t="s">
        <v>123</v>
      </c>
      <c r="E5008" s="7" t="s">
        <v>124</v>
      </c>
      <c r="F5008" s="6" t="s">
        <v>3354</v>
      </c>
      <c r="G5008" s="6" t="s">
        <v>4936</v>
      </c>
      <c r="H5008" s="6" t="s">
        <v>38</v>
      </c>
      <c r="I5008" s="8" t="s">
        <v>39</v>
      </c>
      <c r="J5008" s="15" t="s">
        <v>7586</v>
      </c>
      <c r="K5008" s="7" t="s">
        <v>4620</v>
      </c>
      <c r="L5008" s="19">
        <v>488383</v>
      </c>
      <c r="M5008" s="19">
        <f t="shared" si="234"/>
        <v>488383</v>
      </c>
      <c r="N5008" s="11">
        <f>M5008*(1+VOTOS!$P$3%)^Q5008</f>
        <v>522262.90832225006</v>
      </c>
      <c r="O5008" s="54">
        <f t="shared" si="235"/>
        <v>522262.90832225006</v>
      </c>
      <c r="P5008" s="103">
        <f t="shared" si="236"/>
        <v>3.4755219469350361E-6</v>
      </c>
      <c r="Q5008" s="6">
        <v>556</v>
      </c>
      <c r="R5008" s="6"/>
      <c r="S5008" s="6" t="s">
        <v>11</v>
      </c>
    </row>
    <row r="5009" spans="1:19" s="47" customFormat="1" ht="14" x14ac:dyDescent="0.15">
      <c r="A5009" s="8" t="s">
        <v>415</v>
      </c>
      <c r="B5009" s="114" t="s">
        <v>416</v>
      </c>
      <c r="C5009" s="40" t="s">
        <v>65</v>
      </c>
      <c r="D5009" s="6" t="s">
        <v>123</v>
      </c>
      <c r="E5009" s="7" t="s">
        <v>124</v>
      </c>
      <c r="F5009" s="6" t="s">
        <v>3354</v>
      </c>
      <c r="G5009" s="6" t="s">
        <v>4936</v>
      </c>
      <c r="H5009" s="6" t="s">
        <v>38</v>
      </c>
      <c r="I5009" s="8" t="s">
        <v>39</v>
      </c>
      <c r="J5009" s="15" t="s">
        <v>7586</v>
      </c>
      <c r="K5009" s="7" t="s">
        <v>4617</v>
      </c>
      <c r="L5009" s="19">
        <v>471112</v>
      </c>
      <c r="M5009" s="19">
        <f t="shared" si="234"/>
        <v>471112</v>
      </c>
      <c r="N5009" s="11">
        <f>M5009*(1+VOTOS!$P$3%)^Q5009</f>
        <v>503793.79148232407</v>
      </c>
      <c r="O5009" s="54">
        <f t="shared" si="235"/>
        <v>503793.79148232407</v>
      </c>
      <c r="P5009" s="103">
        <f t="shared" si="236"/>
        <v>3.352614844219514E-6</v>
      </c>
      <c r="Q5009" s="6">
        <v>556</v>
      </c>
      <c r="R5009" s="6"/>
      <c r="S5009" s="6" t="s">
        <v>11</v>
      </c>
    </row>
    <row r="5010" spans="1:19" s="47" customFormat="1" ht="14" x14ac:dyDescent="0.15">
      <c r="A5010" s="8" t="s">
        <v>415</v>
      </c>
      <c r="B5010" s="114" t="s">
        <v>416</v>
      </c>
      <c r="C5010" s="40" t="s">
        <v>65</v>
      </c>
      <c r="D5010" s="6" t="s">
        <v>123</v>
      </c>
      <c r="E5010" s="7" t="s">
        <v>124</v>
      </c>
      <c r="F5010" s="6" t="s">
        <v>3354</v>
      </c>
      <c r="G5010" s="6" t="s">
        <v>4936</v>
      </c>
      <c r="H5010" s="6" t="s">
        <v>38</v>
      </c>
      <c r="I5010" s="8" t="s">
        <v>39</v>
      </c>
      <c r="J5010" s="15" t="s">
        <v>7586</v>
      </c>
      <c r="K5010" s="7" t="s">
        <v>4753</v>
      </c>
      <c r="L5010" s="19">
        <v>442624</v>
      </c>
      <c r="M5010" s="19">
        <f t="shared" ref="M5010:M5073" si="237">+IF(Q5010&gt;0,L5010,0)</f>
        <v>442624</v>
      </c>
      <c r="N5010" s="11">
        <f>M5010*(1+VOTOS!$P$3%)^Q5010</f>
        <v>463050.85147245286</v>
      </c>
      <c r="O5010" s="54">
        <f t="shared" si="235"/>
        <v>463050.85147245286</v>
      </c>
      <c r="P5010" s="103">
        <f t="shared" si="236"/>
        <v>3.0814813213701521E-6</v>
      </c>
      <c r="Q5010" s="6">
        <v>374</v>
      </c>
      <c r="R5010" s="6"/>
      <c r="S5010" s="6" t="s">
        <v>11</v>
      </c>
    </row>
    <row r="5011" spans="1:19" s="47" customFormat="1" ht="14" x14ac:dyDescent="0.15">
      <c r="A5011" s="8" t="s">
        <v>415</v>
      </c>
      <c r="B5011" s="114" t="s">
        <v>416</v>
      </c>
      <c r="C5011" s="40" t="s">
        <v>65</v>
      </c>
      <c r="D5011" s="6" t="s">
        <v>123</v>
      </c>
      <c r="E5011" s="7" t="s">
        <v>124</v>
      </c>
      <c r="F5011" s="6" t="s">
        <v>3354</v>
      </c>
      <c r="G5011" s="6" t="s">
        <v>4936</v>
      </c>
      <c r="H5011" s="6" t="s">
        <v>38</v>
      </c>
      <c r="I5011" s="8" t="s">
        <v>39</v>
      </c>
      <c r="J5011" s="15" t="s">
        <v>7586</v>
      </c>
      <c r="K5011" s="7" t="s">
        <v>3416</v>
      </c>
      <c r="L5011" s="19">
        <v>436071</v>
      </c>
      <c r="M5011" s="19">
        <f t="shared" si="237"/>
        <v>436071</v>
      </c>
      <c r="N5011" s="11">
        <f>M5011*(1+VOTOS!$P$3%)^Q5011</f>
        <v>442909.98425572267</v>
      </c>
      <c r="O5011" s="54">
        <f t="shared" si="235"/>
        <v>442909.98425572267</v>
      </c>
      <c r="P5011" s="103">
        <f t="shared" si="236"/>
        <v>2.9474491606966655E-6</v>
      </c>
      <c r="Q5011" s="6">
        <v>129</v>
      </c>
      <c r="R5011" s="6"/>
      <c r="S5011" s="6" t="s">
        <v>11</v>
      </c>
    </row>
    <row r="5012" spans="1:19" s="47" customFormat="1" ht="14" x14ac:dyDescent="0.15">
      <c r="A5012" s="8" t="s">
        <v>415</v>
      </c>
      <c r="B5012" s="114" t="s">
        <v>416</v>
      </c>
      <c r="C5012" s="40" t="s">
        <v>65</v>
      </c>
      <c r="D5012" s="6" t="s">
        <v>123</v>
      </c>
      <c r="E5012" s="7" t="s">
        <v>124</v>
      </c>
      <c r="F5012" s="6" t="s">
        <v>3354</v>
      </c>
      <c r="G5012" s="6" t="s">
        <v>4936</v>
      </c>
      <c r="H5012" s="6" t="s">
        <v>38</v>
      </c>
      <c r="I5012" s="8" t="s">
        <v>39</v>
      </c>
      <c r="J5012" s="15" t="s">
        <v>7586</v>
      </c>
      <c r="K5012" s="7" t="s">
        <v>4725</v>
      </c>
      <c r="L5012" s="19">
        <v>435896</v>
      </c>
      <c r="M5012" s="19">
        <f t="shared" si="237"/>
        <v>435896</v>
      </c>
      <c r="N5012" s="11">
        <f>M5012*(1+VOTOS!$P$3%)^Q5012</f>
        <v>458328.6202323396</v>
      </c>
      <c r="O5012" s="54">
        <f t="shared" si="235"/>
        <v>458328.6202323396</v>
      </c>
      <c r="P5012" s="103">
        <f t="shared" si="236"/>
        <v>3.0500561176040266E-6</v>
      </c>
      <c r="Q5012" s="6">
        <v>416</v>
      </c>
      <c r="R5012" s="6"/>
      <c r="S5012" s="6" t="s">
        <v>11</v>
      </c>
    </row>
    <row r="5013" spans="1:19" s="47" customFormat="1" ht="14" x14ac:dyDescent="0.15">
      <c r="A5013" s="8" t="s">
        <v>415</v>
      </c>
      <c r="B5013" s="114" t="s">
        <v>416</v>
      </c>
      <c r="C5013" s="40" t="s">
        <v>65</v>
      </c>
      <c r="D5013" s="6" t="s">
        <v>123</v>
      </c>
      <c r="E5013" s="7" t="s">
        <v>124</v>
      </c>
      <c r="F5013" s="6" t="s">
        <v>3354</v>
      </c>
      <c r="G5013" s="6" t="s">
        <v>4936</v>
      </c>
      <c r="H5013" s="6" t="s">
        <v>38</v>
      </c>
      <c r="I5013" s="8" t="s">
        <v>39</v>
      </c>
      <c r="J5013" s="15" t="s">
        <v>7586</v>
      </c>
      <c r="K5013" s="7" t="s">
        <v>3403</v>
      </c>
      <c r="L5013" s="19">
        <v>419828</v>
      </c>
      <c r="M5013" s="19">
        <f t="shared" si="237"/>
        <v>419828</v>
      </c>
      <c r="N5013" s="11">
        <f>M5013*(1+VOTOS!$P$3%)^Q5013</f>
        <v>424359.64630011952</v>
      </c>
      <c r="O5013" s="54">
        <f t="shared" si="235"/>
        <v>424359.64630011952</v>
      </c>
      <c r="P5013" s="103">
        <f t="shared" si="236"/>
        <v>2.8240015528723322E-6</v>
      </c>
      <c r="Q5013" s="6">
        <v>89</v>
      </c>
      <c r="R5013" s="6"/>
      <c r="S5013" s="6" t="s">
        <v>11</v>
      </c>
    </row>
    <row r="5014" spans="1:19" s="47" customFormat="1" ht="14" x14ac:dyDescent="0.15">
      <c r="A5014" s="8" t="s">
        <v>415</v>
      </c>
      <c r="B5014" s="114" t="s">
        <v>416</v>
      </c>
      <c r="C5014" s="40" t="s">
        <v>65</v>
      </c>
      <c r="D5014" s="6" t="s">
        <v>123</v>
      </c>
      <c r="E5014" s="7" t="s">
        <v>124</v>
      </c>
      <c r="F5014" s="6" t="s">
        <v>3354</v>
      </c>
      <c r="G5014" s="6" t="s">
        <v>4936</v>
      </c>
      <c r="H5014" s="6" t="s">
        <v>38</v>
      </c>
      <c r="I5014" s="8" t="s">
        <v>39</v>
      </c>
      <c r="J5014" s="15" t="s">
        <v>7586</v>
      </c>
      <c r="K5014" s="7" t="s">
        <v>3504</v>
      </c>
      <c r="L5014" s="19">
        <v>392333</v>
      </c>
      <c r="M5014" s="19">
        <f t="shared" si="237"/>
        <v>392333</v>
      </c>
      <c r="N5014" s="11">
        <f>M5014*(1+VOTOS!$P$3%)^Q5014</f>
        <v>395135.29876602482</v>
      </c>
      <c r="O5014" s="54">
        <f t="shared" si="235"/>
        <v>395135.29876602482</v>
      </c>
      <c r="P5014" s="103">
        <f t="shared" si="236"/>
        <v>2.6295212257782786E-6</v>
      </c>
      <c r="Q5014" s="6">
        <v>59</v>
      </c>
      <c r="R5014" s="6"/>
      <c r="S5014" s="6" t="s">
        <v>11</v>
      </c>
    </row>
    <row r="5015" spans="1:19" s="47" customFormat="1" ht="14" x14ac:dyDescent="0.15">
      <c r="A5015" s="8" t="s">
        <v>415</v>
      </c>
      <c r="B5015" s="114" t="s">
        <v>416</v>
      </c>
      <c r="C5015" s="40" t="s">
        <v>65</v>
      </c>
      <c r="D5015" s="6" t="s">
        <v>123</v>
      </c>
      <c r="E5015" s="7" t="s">
        <v>124</v>
      </c>
      <c r="F5015" s="6" t="s">
        <v>3354</v>
      </c>
      <c r="G5015" s="6" t="s">
        <v>4936</v>
      </c>
      <c r="H5015" s="6" t="s">
        <v>38</v>
      </c>
      <c r="I5015" s="8" t="s">
        <v>39</v>
      </c>
      <c r="J5015" s="15" t="s">
        <v>7586</v>
      </c>
      <c r="K5015" s="7" t="s">
        <v>4707</v>
      </c>
      <c r="L5015" s="19">
        <v>392141</v>
      </c>
      <c r="M5015" s="19">
        <f t="shared" si="237"/>
        <v>392141</v>
      </c>
      <c r="N5015" s="11">
        <f>M5015*(1+VOTOS!$P$3%)^Q5015</f>
        <v>413517.31317891355</v>
      </c>
      <c r="O5015" s="54">
        <f t="shared" si="235"/>
        <v>413517.31317891355</v>
      </c>
      <c r="P5015" s="103">
        <f t="shared" si="236"/>
        <v>2.7518486848086467E-6</v>
      </c>
      <c r="Q5015" s="6">
        <v>440</v>
      </c>
      <c r="R5015" s="6"/>
      <c r="S5015" s="6" t="s">
        <v>11</v>
      </c>
    </row>
    <row r="5016" spans="1:19" s="47" customFormat="1" ht="14" x14ac:dyDescent="0.15">
      <c r="A5016" s="8" t="s">
        <v>415</v>
      </c>
      <c r="B5016" s="114" t="s">
        <v>416</v>
      </c>
      <c r="C5016" s="40" t="s">
        <v>65</v>
      </c>
      <c r="D5016" s="6" t="s">
        <v>123</v>
      </c>
      <c r="E5016" s="7" t="s">
        <v>124</v>
      </c>
      <c r="F5016" s="6" t="s">
        <v>3354</v>
      </c>
      <c r="G5016" s="6" t="s">
        <v>4936</v>
      </c>
      <c r="H5016" s="6" t="s">
        <v>38</v>
      </c>
      <c r="I5016" s="8" t="s">
        <v>39</v>
      </c>
      <c r="J5016" s="15" t="s">
        <v>7586</v>
      </c>
      <c r="K5016" s="7" t="s">
        <v>3428</v>
      </c>
      <c r="L5016" s="19">
        <v>386360</v>
      </c>
      <c r="M5016" s="19">
        <f t="shared" si="237"/>
        <v>386360</v>
      </c>
      <c r="N5016" s="11">
        <f>M5016*(1+VOTOS!$P$3%)^Q5016</f>
        <v>396176.95006314106</v>
      </c>
      <c r="O5016" s="54">
        <f t="shared" si="235"/>
        <v>396176.95006314106</v>
      </c>
      <c r="P5016" s="103">
        <f t="shared" si="236"/>
        <v>2.6364531405026289E-6</v>
      </c>
      <c r="Q5016" s="6">
        <v>208</v>
      </c>
      <c r="R5016" s="6"/>
      <c r="S5016" s="6" t="s">
        <v>11</v>
      </c>
    </row>
    <row r="5017" spans="1:19" s="47" customFormat="1" ht="14" x14ac:dyDescent="0.15">
      <c r="A5017" s="8" t="s">
        <v>415</v>
      </c>
      <c r="B5017" s="114" t="s">
        <v>416</v>
      </c>
      <c r="C5017" s="40" t="s">
        <v>65</v>
      </c>
      <c r="D5017" s="6" t="s">
        <v>123</v>
      </c>
      <c r="E5017" s="7" t="s">
        <v>124</v>
      </c>
      <c r="F5017" s="6" t="s">
        <v>3354</v>
      </c>
      <c r="G5017" s="6" t="s">
        <v>4936</v>
      </c>
      <c r="H5017" s="6" t="s">
        <v>38</v>
      </c>
      <c r="I5017" s="8" t="s">
        <v>39</v>
      </c>
      <c r="J5017" s="15" t="s">
        <v>7586</v>
      </c>
      <c r="K5017" s="7" t="s">
        <v>3375</v>
      </c>
      <c r="L5017" s="19">
        <v>383621</v>
      </c>
      <c r="M5017" s="19">
        <f t="shared" si="237"/>
        <v>383621</v>
      </c>
      <c r="N5017" s="11">
        <f>M5017*(1+VOTOS!$P$3%)^Q5017</f>
        <v>392609.8449402047</v>
      </c>
      <c r="O5017" s="54">
        <f t="shared" si="235"/>
        <v>392609.8449402047</v>
      </c>
      <c r="P5017" s="103">
        <f t="shared" si="236"/>
        <v>2.6127149964678237E-6</v>
      </c>
      <c r="Q5017" s="6">
        <v>192</v>
      </c>
      <c r="R5017" s="6"/>
      <c r="S5017" s="6" t="s">
        <v>11</v>
      </c>
    </row>
    <row r="5018" spans="1:19" s="47" customFormat="1" ht="14" x14ac:dyDescent="0.15">
      <c r="A5018" s="8" t="s">
        <v>415</v>
      </c>
      <c r="B5018" s="114" t="s">
        <v>416</v>
      </c>
      <c r="C5018" s="40" t="s">
        <v>65</v>
      </c>
      <c r="D5018" s="6" t="s">
        <v>123</v>
      </c>
      <c r="E5018" s="7" t="s">
        <v>124</v>
      </c>
      <c r="F5018" s="6" t="s">
        <v>3354</v>
      </c>
      <c r="G5018" s="6" t="s">
        <v>4936</v>
      </c>
      <c r="H5018" s="6" t="s">
        <v>38</v>
      </c>
      <c r="I5018" s="8" t="s">
        <v>39</v>
      </c>
      <c r="J5018" s="15" t="s">
        <v>7586</v>
      </c>
      <c r="K5018" s="7" t="s">
        <v>3431</v>
      </c>
      <c r="L5018" s="19">
        <v>380724</v>
      </c>
      <c r="M5018" s="19">
        <f t="shared" si="237"/>
        <v>380724</v>
      </c>
      <c r="N5018" s="11">
        <f>M5018*(1+VOTOS!$P$3%)^Q5018</f>
        <v>389316.07800820156</v>
      </c>
      <c r="O5018" s="54">
        <f t="shared" si="235"/>
        <v>389316.07800820156</v>
      </c>
      <c r="P5018" s="103">
        <f t="shared" si="236"/>
        <v>2.5907958460210867E-6</v>
      </c>
      <c r="Q5018" s="6">
        <v>185</v>
      </c>
      <c r="R5018" s="6"/>
      <c r="S5018" s="6" t="s">
        <v>11</v>
      </c>
    </row>
    <row r="5019" spans="1:19" s="47" customFormat="1" ht="14" x14ac:dyDescent="0.15">
      <c r="A5019" s="8" t="s">
        <v>415</v>
      </c>
      <c r="B5019" s="114" t="s">
        <v>416</v>
      </c>
      <c r="C5019" s="40" t="s">
        <v>65</v>
      </c>
      <c r="D5019" s="6" t="s">
        <v>123</v>
      </c>
      <c r="E5019" s="7" t="s">
        <v>124</v>
      </c>
      <c r="F5019" s="6" t="s">
        <v>3354</v>
      </c>
      <c r="G5019" s="6" t="s">
        <v>4936</v>
      </c>
      <c r="H5019" s="6" t="s">
        <v>38</v>
      </c>
      <c r="I5019" s="8" t="s">
        <v>39</v>
      </c>
      <c r="J5019" s="15" t="s">
        <v>7586</v>
      </c>
      <c r="K5019" s="7" t="s">
        <v>3472</v>
      </c>
      <c r="L5019" s="19">
        <v>378564</v>
      </c>
      <c r="M5019" s="19">
        <f t="shared" si="237"/>
        <v>378564</v>
      </c>
      <c r="N5019" s="11">
        <f>M5019*(1+VOTOS!$P$3%)^Q5019</f>
        <v>385895.10169345414</v>
      </c>
      <c r="O5019" s="54">
        <f t="shared" si="235"/>
        <v>385895.10169345414</v>
      </c>
      <c r="P5019" s="103">
        <f t="shared" si="236"/>
        <v>2.5680301506741879E-6</v>
      </c>
      <c r="Q5019" s="6">
        <v>159</v>
      </c>
      <c r="R5019" s="6"/>
      <c r="S5019" s="6" t="s">
        <v>11</v>
      </c>
    </row>
    <row r="5020" spans="1:19" s="47" customFormat="1" ht="14" x14ac:dyDescent="0.15">
      <c r="A5020" s="8" t="s">
        <v>415</v>
      </c>
      <c r="B5020" s="114" t="s">
        <v>416</v>
      </c>
      <c r="C5020" s="40" t="s">
        <v>65</v>
      </c>
      <c r="D5020" s="6" t="s">
        <v>123</v>
      </c>
      <c r="E5020" s="7" t="s">
        <v>124</v>
      </c>
      <c r="F5020" s="6" t="s">
        <v>3354</v>
      </c>
      <c r="G5020" s="6" t="s">
        <v>4936</v>
      </c>
      <c r="H5020" s="6" t="s">
        <v>38</v>
      </c>
      <c r="I5020" s="8" t="s">
        <v>39</v>
      </c>
      <c r="J5020" s="15" t="s">
        <v>7586</v>
      </c>
      <c r="K5020" s="7" t="s">
        <v>3411</v>
      </c>
      <c r="L5020" s="19">
        <v>376641</v>
      </c>
      <c r="M5020" s="19">
        <f t="shared" si="237"/>
        <v>376641</v>
      </c>
      <c r="N5020" s="11">
        <f>M5020*(1+VOTOS!$P$3%)^Q5020</f>
        <v>385466.29253383842</v>
      </c>
      <c r="O5020" s="54">
        <f t="shared" si="235"/>
        <v>385466.29253383842</v>
      </c>
      <c r="P5020" s="103">
        <f t="shared" si="236"/>
        <v>2.5651765387834282E-6</v>
      </c>
      <c r="Q5020" s="6">
        <v>192</v>
      </c>
      <c r="R5020" s="6"/>
      <c r="S5020" s="6" t="s">
        <v>11</v>
      </c>
    </row>
    <row r="5021" spans="1:19" s="47" customFormat="1" ht="14" x14ac:dyDescent="0.15">
      <c r="A5021" s="8" t="s">
        <v>415</v>
      </c>
      <c r="B5021" s="114" t="s">
        <v>416</v>
      </c>
      <c r="C5021" s="40" t="s">
        <v>65</v>
      </c>
      <c r="D5021" s="6" t="s">
        <v>123</v>
      </c>
      <c r="E5021" s="7" t="s">
        <v>124</v>
      </c>
      <c r="F5021" s="6" t="s">
        <v>3354</v>
      </c>
      <c r="G5021" s="6" t="s">
        <v>4936</v>
      </c>
      <c r="H5021" s="6" t="s">
        <v>38</v>
      </c>
      <c r="I5021" s="8" t="s">
        <v>39</v>
      </c>
      <c r="J5021" s="15" t="s">
        <v>7586</v>
      </c>
      <c r="K5021" s="7" t="s">
        <v>4742</v>
      </c>
      <c r="L5021" s="19">
        <v>365671</v>
      </c>
      <c r="M5021" s="19">
        <f t="shared" si="237"/>
        <v>365671</v>
      </c>
      <c r="N5021" s="11">
        <f>M5021*(1+VOTOS!$P$3%)^Q5021</f>
        <v>383239.34806331142</v>
      </c>
      <c r="O5021" s="54">
        <f t="shared" si="235"/>
        <v>383239.34806331142</v>
      </c>
      <c r="P5021" s="103">
        <f t="shared" si="236"/>
        <v>2.5503568105228362E-6</v>
      </c>
      <c r="Q5021" s="6">
        <v>389</v>
      </c>
      <c r="R5021" s="6"/>
      <c r="S5021" s="6" t="s">
        <v>11</v>
      </c>
    </row>
    <row r="5022" spans="1:19" s="47" customFormat="1" ht="14" x14ac:dyDescent="0.15">
      <c r="A5022" s="8" t="s">
        <v>415</v>
      </c>
      <c r="B5022" s="114" t="s">
        <v>416</v>
      </c>
      <c r="C5022" s="40" t="s">
        <v>65</v>
      </c>
      <c r="D5022" s="6" t="s">
        <v>123</v>
      </c>
      <c r="E5022" s="7" t="s">
        <v>124</v>
      </c>
      <c r="F5022" s="6" t="s">
        <v>3354</v>
      </c>
      <c r="G5022" s="6" t="s">
        <v>4936</v>
      </c>
      <c r="H5022" s="6" t="s">
        <v>38</v>
      </c>
      <c r="I5022" s="8" t="s">
        <v>39</v>
      </c>
      <c r="J5022" s="15" t="s">
        <v>7586</v>
      </c>
      <c r="K5022" s="7" t="s">
        <v>4676</v>
      </c>
      <c r="L5022" s="19">
        <v>358191</v>
      </c>
      <c r="M5022" s="19">
        <f t="shared" si="237"/>
        <v>358191</v>
      </c>
      <c r="N5022" s="11">
        <f>M5022*(1+VOTOS!$P$3%)^Q5022</f>
        <v>379040.32400116022</v>
      </c>
      <c r="O5022" s="54">
        <f t="shared" si="235"/>
        <v>379040.32400116022</v>
      </c>
      <c r="P5022" s="103">
        <f t="shared" si="236"/>
        <v>2.5224134125691182E-6</v>
      </c>
      <c r="Q5022" s="6">
        <v>469</v>
      </c>
      <c r="R5022" s="6"/>
      <c r="S5022" s="6" t="s">
        <v>11</v>
      </c>
    </row>
    <row r="5023" spans="1:19" s="47" customFormat="1" ht="14" x14ac:dyDescent="0.15">
      <c r="A5023" s="8" t="s">
        <v>415</v>
      </c>
      <c r="B5023" s="114" t="s">
        <v>416</v>
      </c>
      <c r="C5023" s="40" t="s">
        <v>65</v>
      </c>
      <c r="D5023" s="6" t="s">
        <v>123</v>
      </c>
      <c r="E5023" s="7" t="s">
        <v>124</v>
      </c>
      <c r="F5023" s="6" t="s">
        <v>3354</v>
      </c>
      <c r="G5023" s="6" t="s">
        <v>4936</v>
      </c>
      <c r="H5023" s="6" t="s">
        <v>38</v>
      </c>
      <c r="I5023" s="8" t="s">
        <v>39</v>
      </c>
      <c r="J5023" s="15" t="s">
        <v>7586</v>
      </c>
      <c r="K5023" s="7" t="s">
        <v>4711</v>
      </c>
      <c r="L5023" s="19">
        <v>354678</v>
      </c>
      <c r="M5023" s="19">
        <f t="shared" si="237"/>
        <v>354678</v>
      </c>
      <c r="N5023" s="11">
        <f>M5023*(1+VOTOS!$P$3%)^Q5023</f>
        <v>373020.86421854602</v>
      </c>
      <c r="O5023" s="54">
        <f t="shared" si="235"/>
        <v>373020.86421854602</v>
      </c>
      <c r="P5023" s="103">
        <f t="shared" si="236"/>
        <v>2.4823554949000736E-6</v>
      </c>
      <c r="Q5023" s="6">
        <v>418</v>
      </c>
      <c r="R5023" s="6"/>
      <c r="S5023" s="6" t="s">
        <v>11</v>
      </c>
    </row>
    <row r="5024" spans="1:19" s="47" customFormat="1" ht="14" x14ac:dyDescent="0.15">
      <c r="A5024" s="8" t="s">
        <v>415</v>
      </c>
      <c r="B5024" s="114" t="s">
        <v>416</v>
      </c>
      <c r="C5024" s="40" t="s">
        <v>65</v>
      </c>
      <c r="D5024" s="6" t="s">
        <v>123</v>
      </c>
      <c r="E5024" s="7" t="s">
        <v>124</v>
      </c>
      <c r="F5024" s="6" t="s">
        <v>3354</v>
      </c>
      <c r="G5024" s="6" t="s">
        <v>4936</v>
      </c>
      <c r="H5024" s="6" t="s">
        <v>38</v>
      </c>
      <c r="I5024" s="8" t="s">
        <v>39</v>
      </c>
      <c r="J5024" s="15" t="s">
        <v>7586</v>
      </c>
      <c r="K5024" s="7" t="s">
        <v>4805</v>
      </c>
      <c r="L5024" s="19">
        <v>352690</v>
      </c>
      <c r="M5024" s="19">
        <f t="shared" si="237"/>
        <v>352690</v>
      </c>
      <c r="N5024" s="11">
        <f>M5024*(1+VOTOS!$P$3%)^Q5024</f>
        <v>365070.36963264277</v>
      </c>
      <c r="O5024" s="54">
        <f t="shared" si="235"/>
        <v>365070.36963264277</v>
      </c>
      <c r="P5024" s="103">
        <f t="shared" si="236"/>
        <v>2.4294470497817672E-6</v>
      </c>
      <c r="Q5024" s="6">
        <v>286</v>
      </c>
      <c r="R5024" s="6"/>
      <c r="S5024" s="6" t="s">
        <v>11</v>
      </c>
    </row>
    <row r="5025" spans="1:20" s="47" customFormat="1" ht="14" x14ac:dyDescent="0.15">
      <c r="A5025" s="8" t="s">
        <v>415</v>
      </c>
      <c r="B5025" s="114" t="s">
        <v>416</v>
      </c>
      <c r="C5025" s="40" t="s">
        <v>65</v>
      </c>
      <c r="D5025" s="6" t="s">
        <v>123</v>
      </c>
      <c r="E5025" s="7" t="s">
        <v>124</v>
      </c>
      <c r="F5025" s="6" t="s">
        <v>3354</v>
      </c>
      <c r="G5025" s="6" t="s">
        <v>4936</v>
      </c>
      <c r="H5025" s="6" t="s">
        <v>38</v>
      </c>
      <c r="I5025" s="8" t="s">
        <v>39</v>
      </c>
      <c r="J5025" s="15" t="s">
        <v>7586</v>
      </c>
      <c r="K5025" s="7" t="s">
        <v>3506</v>
      </c>
      <c r="L5025" s="19">
        <v>352579</v>
      </c>
      <c r="M5025" s="19">
        <f t="shared" si="237"/>
        <v>352579</v>
      </c>
      <c r="N5025" s="11">
        <f>M5025*(1+VOTOS!$P$3%)^Q5025</f>
        <v>354327.13876072993</v>
      </c>
      <c r="O5025" s="54">
        <f t="shared" si="235"/>
        <v>354327.13876072993</v>
      </c>
      <c r="P5025" s="103">
        <f t="shared" si="236"/>
        <v>2.3579536810562893E-6</v>
      </c>
      <c r="Q5025" s="6">
        <v>41</v>
      </c>
      <c r="R5025" s="6"/>
      <c r="S5025" s="6" t="s">
        <v>11</v>
      </c>
    </row>
    <row r="5026" spans="1:20" s="47" customFormat="1" ht="14" x14ac:dyDescent="0.15">
      <c r="A5026" s="8" t="s">
        <v>415</v>
      </c>
      <c r="B5026" s="114" t="s">
        <v>416</v>
      </c>
      <c r="C5026" s="40" t="s">
        <v>65</v>
      </c>
      <c r="D5026" s="6" t="s">
        <v>123</v>
      </c>
      <c r="E5026" s="7" t="s">
        <v>124</v>
      </c>
      <c r="F5026" s="6" t="s">
        <v>3354</v>
      </c>
      <c r="G5026" s="6" t="s">
        <v>4936</v>
      </c>
      <c r="H5026" s="6" t="s">
        <v>38</v>
      </c>
      <c r="I5026" s="8" t="s">
        <v>39</v>
      </c>
      <c r="J5026" s="15" t="s">
        <v>7586</v>
      </c>
      <c r="K5026" s="7" t="s">
        <v>3374</v>
      </c>
      <c r="L5026" s="19">
        <v>343877</v>
      </c>
      <c r="M5026" s="19">
        <f t="shared" si="237"/>
        <v>343877</v>
      </c>
      <c r="N5026" s="11">
        <f>M5026*(1+VOTOS!$P$3%)^Q5026</f>
        <v>349270.08825605264</v>
      </c>
      <c r="O5026" s="54">
        <f t="shared" si="235"/>
        <v>349270.08825605264</v>
      </c>
      <c r="P5026" s="103">
        <f t="shared" si="236"/>
        <v>2.3243003433681375E-6</v>
      </c>
      <c r="Q5026" s="6">
        <v>129</v>
      </c>
      <c r="R5026" s="6"/>
      <c r="S5026" s="6" t="s">
        <v>11</v>
      </c>
    </row>
    <row r="5027" spans="1:20" s="47" customFormat="1" ht="14" x14ac:dyDescent="0.15">
      <c r="A5027" s="8" t="s">
        <v>415</v>
      </c>
      <c r="B5027" s="114" t="s">
        <v>416</v>
      </c>
      <c r="C5027" s="40" t="s">
        <v>65</v>
      </c>
      <c r="D5027" s="6" t="s">
        <v>123</v>
      </c>
      <c r="E5027" s="7" t="s">
        <v>124</v>
      </c>
      <c r="F5027" s="6" t="s">
        <v>3354</v>
      </c>
      <c r="G5027" s="6" t="s">
        <v>4936</v>
      </c>
      <c r="H5027" s="6" t="s">
        <v>38</v>
      </c>
      <c r="I5027" s="8" t="s">
        <v>39</v>
      </c>
      <c r="J5027" s="15" t="s">
        <v>7586</v>
      </c>
      <c r="K5027" s="7" t="s">
        <v>4646</v>
      </c>
      <c r="L5027" s="19">
        <v>338805</v>
      </c>
      <c r="M5027" s="19">
        <f t="shared" si="237"/>
        <v>338805</v>
      </c>
      <c r="N5027" s="11">
        <f>M5027*(1+VOTOS!$P$3%)^Q5027</f>
        <v>360477.44007582043</v>
      </c>
      <c r="O5027" s="54">
        <f t="shared" si="235"/>
        <v>360477.44007582043</v>
      </c>
      <c r="P5027" s="103">
        <f t="shared" si="236"/>
        <v>2.3988823146242531E-6</v>
      </c>
      <c r="Q5027" s="6">
        <v>514</v>
      </c>
      <c r="R5027" s="6"/>
      <c r="S5027" s="6" t="s">
        <v>11</v>
      </c>
    </row>
    <row r="5028" spans="1:20" s="47" customFormat="1" ht="14" x14ac:dyDescent="0.15">
      <c r="A5028" s="8" t="s">
        <v>415</v>
      </c>
      <c r="B5028" s="114" t="s">
        <v>416</v>
      </c>
      <c r="C5028" s="40" t="s">
        <v>65</v>
      </c>
      <c r="D5028" s="6" t="s">
        <v>123</v>
      </c>
      <c r="E5028" s="7" t="s">
        <v>124</v>
      </c>
      <c r="F5028" s="6" t="s">
        <v>3354</v>
      </c>
      <c r="G5028" s="6" t="s">
        <v>4936</v>
      </c>
      <c r="H5028" s="6" t="s">
        <v>38</v>
      </c>
      <c r="I5028" s="8" t="s">
        <v>39</v>
      </c>
      <c r="J5028" s="15" t="s">
        <v>7586</v>
      </c>
      <c r="K5028" s="7" t="s">
        <v>3437</v>
      </c>
      <c r="L5028" s="19">
        <v>335785</v>
      </c>
      <c r="M5028" s="19">
        <f t="shared" si="237"/>
        <v>335785</v>
      </c>
      <c r="N5028" s="11">
        <f>M5028*(1+VOTOS!$P$3%)^Q5028</f>
        <v>343362.90660421713</v>
      </c>
      <c r="O5028" s="54">
        <f t="shared" si="235"/>
        <v>343362.90660421713</v>
      </c>
      <c r="P5028" s="103">
        <f t="shared" si="236"/>
        <v>2.2849896070544297E-6</v>
      </c>
      <c r="Q5028" s="6">
        <v>185</v>
      </c>
      <c r="R5028" s="6"/>
      <c r="S5028" s="6" t="s">
        <v>11</v>
      </c>
    </row>
    <row r="5029" spans="1:20" s="47" customFormat="1" ht="14" x14ac:dyDescent="0.15">
      <c r="A5029" s="8" t="s">
        <v>415</v>
      </c>
      <c r="B5029" s="114" t="s">
        <v>416</v>
      </c>
      <c r="C5029" s="40" t="s">
        <v>65</v>
      </c>
      <c r="D5029" s="6" t="s">
        <v>123</v>
      </c>
      <c r="E5029" s="7" t="s">
        <v>124</v>
      </c>
      <c r="F5029" s="6" t="s">
        <v>3354</v>
      </c>
      <c r="G5029" s="6" t="s">
        <v>4936</v>
      </c>
      <c r="H5029" s="6" t="s">
        <v>38</v>
      </c>
      <c r="I5029" s="8" t="s">
        <v>39</v>
      </c>
      <c r="J5029" s="15" t="s">
        <v>7586</v>
      </c>
      <c r="K5029" s="7" t="s">
        <v>4621</v>
      </c>
      <c r="L5029" s="19">
        <v>335171</v>
      </c>
      <c r="M5029" s="19">
        <f t="shared" si="237"/>
        <v>335171</v>
      </c>
      <c r="N5029" s="11">
        <f>M5029*(1+VOTOS!$P$3%)^Q5029</f>
        <v>358422.34730790561</v>
      </c>
      <c r="O5029" s="54">
        <f t="shared" si="235"/>
        <v>358422.34730790561</v>
      </c>
      <c r="P5029" s="103">
        <f t="shared" si="236"/>
        <v>2.3852062141314561E-6</v>
      </c>
      <c r="Q5029" s="6">
        <v>556</v>
      </c>
      <c r="R5029" s="6"/>
      <c r="S5029" s="6" t="s">
        <v>11</v>
      </c>
    </row>
    <row r="5030" spans="1:20" s="47" customFormat="1" ht="14" x14ac:dyDescent="0.15">
      <c r="A5030" s="8" t="s">
        <v>415</v>
      </c>
      <c r="B5030" s="114" t="s">
        <v>416</v>
      </c>
      <c r="C5030" s="40" t="s">
        <v>65</v>
      </c>
      <c r="D5030" s="6" t="s">
        <v>123</v>
      </c>
      <c r="E5030" s="7" t="s">
        <v>124</v>
      </c>
      <c r="F5030" s="6" t="s">
        <v>3354</v>
      </c>
      <c r="G5030" s="6" t="s">
        <v>4936</v>
      </c>
      <c r="H5030" s="6" t="s">
        <v>38</v>
      </c>
      <c r="I5030" s="8" t="s">
        <v>39</v>
      </c>
      <c r="J5030" s="15" t="s">
        <v>7586</v>
      </c>
      <c r="K5030" s="7" t="s">
        <v>4739</v>
      </c>
      <c r="L5030" s="19">
        <v>330836</v>
      </c>
      <c r="M5030" s="19">
        <f t="shared" si="237"/>
        <v>330836</v>
      </c>
      <c r="N5030" s="11">
        <f>M5030*(1+VOTOS!$P$3%)^Q5030</f>
        <v>346772.55972269818</v>
      </c>
      <c r="O5030" s="54">
        <f t="shared" si="235"/>
        <v>346772.55972269818</v>
      </c>
      <c r="P5030" s="103">
        <f t="shared" si="236"/>
        <v>2.3076799495158252E-6</v>
      </c>
      <c r="Q5030" s="6">
        <v>390</v>
      </c>
      <c r="R5030" s="6"/>
      <c r="S5030" s="6" t="s">
        <v>11</v>
      </c>
    </row>
    <row r="5031" spans="1:20" s="47" customFormat="1" ht="14" x14ac:dyDescent="0.15">
      <c r="A5031" s="8" t="s">
        <v>415</v>
      </c>
      <c r="B5031" s="114" t="s">
        <v>416</v>
      </c>
      <c r="C5031" s="40" t="s">
        <v>65</v>
      </c>
      <c r="D5031" s="6" t="s">
        <v>123</v>
      </c>
      <c r="E5031" s="7" t="s">
        <v>124</v>
      </c>
      <c r="F5031" s="6" t="s">
        <v>3354</v>
      </c>
      <c r="G5031" s="6" t="s">
        <v>4936</v>
      </c>
      <c r="H5031" s="6" t="s">
        <v>38</v>
      </c>
      <c r="I5031" s="8" t="s">
        <v>39</v>
      </c>
      <c r="J5031" s="15" t="s">
        <v>7586</v>
      </c>
      <c r="K5031" s="7" t="s">
        <v>4717</v>
      </c>
      <c r="L5031" s="19">
        <v>328137</v>
      </c>
      <c r="M5031" s="19">
        <f t="shared" si="237"/>
        <v>328137</v>
      </c>
      <c r="N5031" s="11">
        <f>M5031*(1+VOTOS!$P$3%)^Q5031</f>
        <v>345023.99301021168</v>
      </c>
      <c r="O5031" s="54">
        <f t="shared" si="235"/>
        <v>345023.99301021168</v>
      </c>
      <c r="P5031" s="103">
        <f t="shared" si="236"/>
        <v>2.2960436990984836E-6</v>
      </c>
      <c r="Q5031" s="6">
        <v>416</v>
      </c>
      <c r="R5031" s="6"/>
      <c r="S5031" s="6" t="s">
        <v>11</v>
      </c>
      <c r="T5031" s="75"/>
    </row>
    <row r="5032" spans="1:20" s="47" customFormat="1" ht="14" x14ac:dyDescent="0.15">
      <c r="A5032" s="8" t="s">
        <v>415</v>
      </c>
      <c r="B5032" s="114" t="s">
        <v>416</v>
      </c>
      <c r="C5032" s="40" t="s">
        <v>65</v>
      </c>
      <c r="D5032" s="6" t="s">
        <v>123</v>
      </c>
      <c r="E5032" s="7" t="s">
        <v>124</v>
      </c>
      <c r="F5032" s="6" t="s">
        <v>3354</v>
      </c>
      <c r="G5032" s="6" t="s">
        <v>4936</v>
      </c>
      <c r="H5032" s="6" t="s">
        <v>38</v>
      </c>
      <c r="I5032" s="8" t="s">
        <v>39</v>
      </c>
      <c r="J5032" s="15" t="s">
        <v>7586</v>
      </c>
      <c r="K5032" s="7" t="s">
        <v>4710</v>
      </c>
      <c r="L5032" s="19">
        <v>325156</v>
      </c>
      <c r="M5032" s="19">
        <f t="shared" si="237"/>
        <v>325156</v>
      </c>
      <c r="N5032" s="11">
        <f>M5032*(1+VOTOS!$P$3%)^Q5032</f>
        <v>341972.07643509196</v>
      </c>
      <c r="O5032" s="54">
        <f t="shared" si="235"/>
        <v>341972.07643509196</v>
      </c>
      <c r="P5032" s="103">
        <f t="shared" si="236"/>
        <v>2.2757339990067846E-6</v>
      </c>
      <c r="Q5032" s="6">
        <v>418</v>
      </c>
      <c r="R5032" s="6"/>
      <c r="S5032" s="6" t="s">
        <v>11</v>
      </c>
      <c r="T5032" s="75"/>
    </row>
    <row r="5033" spans="1:20" s="47" customFormat="1" ht="14" x14ac:dyDescent="0.15">
      <c r="A5033" s="8" t="s">
        <v>415</v>
      </c>
      <c r="B5033" s="114" t="s">
        <v>416</v>
      </c>
      <c r="C5033" s="40" t="s">
        <v>65</v>
      </c>
      <c r="D5033" s="6" t="s">
        <v>123</v>
      </c>
      <c r="E5033" s="7" t="s">
        <v>124</v>
      </c>
      <c r="F5033" s="6" t="s">
        <v>3354</v>
      </c>
      <c r="G5033" s="6" t="s">
        <v>4936</v>
      </c>
      <c r="H5033" s="6" t="s">
        <v>38</v>
      </c>
      <c r="I5033" s="8" t="s">
        <v>39</v>
      </c>
      <c r="J5033" s="15" t="s">
        <v>7586</v>
      </c>
      <c r="K5033" s="7" t="s">
        <v>4755</v>
      </c>
      <c r="L5033" s="19">
        <v>325053</v>
      </c>
      <c r="M5033" s="19">
        <f t="shared" si="237"/>
        <v>325053</v>
      </c>
      <c r="N5033" s="11">
        <f>M5033*(1+VOTOS!$P$3%)^Q5033</f>
        <v>340054.0151995265</v>
      </c>
      <c r="O5033" s="54">
        <f t="shared" si="235"/>
        <v>340054.0151995265</v>
      </c>
      <c r="P5033" s="103">
        <f t="shared" si="236"/>
        <v>2.2629698072299106E-6</v>
      </c>
      <c r="Q5033" s="6">
        <v>374</v>
      </c>
      <c r="R5033" s="6"/>
      <c r="S5033" s="6" t="s">
        <v>11</v>
      </c>
      <c r="T5033" s="75"/>
    </row>
    <row r="5034" spans="1:20" s="47" customFormat="1" ht="14" x14ac:dyDescent="0.15">
      <c r="A5034" s="8" t="s">
        <v>415</v>
      </c>
      <c r="B5034" s="114" t="s">
        <v>416</v>
      </c>
      <c r="C5034" s="40" t="s">
        <v>65</v>
      </c>
      <c r="D5034" s="6" t="s">
        <v>123</v>
      </c>
      <c r="E5034" s="7" t="s">
        <v>124</v>
      </c>
      <c r="F5034" s="6" t="s">
        <v>3354</v>
      </c>
      <c r="G5034" s="6" t="s">
        <v>4936</v>
      </c>
      <c r="H5034" s="6" t="s">
        <v>38</v>
      </c>
      <c r="I5034" s="8" t="s">
        <v>39</v>
      </c>
      <c r="J5034" s="15" t="s">
        <v>7586</v>
      </c>
      <c r="K5034" s="7" t="s">
        <v>4766</v>
      </c>
      <c r="L5034" s="19">
        <v>324848</v>
      </c>
      <c r="M5034" s="19">
        <f t="shared" si="237"/>
        <v>324848</v>
      </c>
      <c r="N5034" s="11">
        <f>M5034*(1+VOTOS!$P$3%)^Q5034</f>
        <v>338693.61983300548</v>
      </c>
      <c r="O5034" s="54">
        <f t="shared" si="235"/>
        <v>338693.61983300548</v>
      </c>
      <c r="P5034" s="103">
        <f t="shared" si="236"/>
        <v>2.2539167347686837E-6</v>
      </c>
      <c r="Q5034" s="6">
        <v>346</v>
      </c>
      <c r="R5034" s="6"/>
      <c r="S5034" s="6" t="s">
        <v>11</v>
      </c>
      <c r="T5034" s="75"/>
    </row>
    <row r="5035" spans="1:20" s="47" customFormat="1" ht="14" x14ac:dyDescent="0.15">
      <c r="A5035" s="8" t="s">
        <v>415</v>
      </c>
      <c r="B5035" s="114" t="s">
        <v>416</v>
      </c>
      <c r="C5035" s="40" t="s">
        <v>65</v>
      </c>
      <c r="D5035" s="6" t="s">
        <v>123</v>
      </c>
      <c r="E5035" s="7" t="s">
        <v>124</v>
      </c>
      <c r="F5035" s="6" t="s">
        <v>3354</v>
      </c>
      <c r="G5035" s="6" t="s">
        <v>4936</v>
      </c>
      <c r="H5035" s="6" t="s">
        <v>38</v>
      </c>
      <c r="I5035" s="8" t="s">
        <v>39</v>
      </c>
      <c r="J5035" s="15" t="s">
        <v>7586</v>
      </c>
      <c r="K5035" s="7" t="s">
        <v>4786</v>
      </c>
      <c r="L5035" s="19">
        <v>323780</v>
      </c>
      <c r="M5035" s="19">
        <f t="shared" si="237"/>
        <v>323780</v>
      </c>
      <c r="N5035" s="11">
        <f>M5035*(1+VOTOS!$P$3%)^Q5035</f>
        <v>336441.78382974921</v>
      </c>
      <c r="O5035" s="54">
        <f t="shared" si="235"/>
        <v>336441.78382974921</v>
      </c>
      <c r="P5035" s="103">
        <f t="shared" si="236"/>
        <v>2.2389313599210664E-6</v>
      </c>
      <c r="Q5035" s="6">
        <v>318</v>
      </c>
      <c r="R5035" s="6"/>
      <c r="S5035" s="6" t="s">
        <v>11</v>
      </c>
      <c r="T5035" s="75"/>
    </row>
    <row r="5036" spans="1:20" s="47" customFormat="1" ht="14" x14ac:dyDescent="0.15">
      <c r="A5036" s="8" t="s">
        <v>415</v>
      </c>
      <c r="B5036" s="114" t="s">
        <v>416</v>
      </c>
      <c r="C5036" s="40" t="s">
        <v>65</v>
      </c>
      <c r="D5036" s="6" t="s">
        <v>123</v>
      </c>
      <c r="E5036" s="7" t="s">
        <v>124</v>
      </c>
      <c r="F5036" s="6" t="s">
        <v>3354</v>
      </c>
      <c r="G5036" s="6" t="s">
        <v>4936</v>
      </c>
      <c r="H5036" s="6" t="s">
        <v>38</v>
      </c>
      <c r="I5036" s="8" t="s">
        <v>39</v>
      </c>
      <c r="J5036" s="15" t="s">
        <v>7586</v>
      </c>
      <c r="K5036" s="7" t="s">
        <v>3380</v>
      </c>
      <c r="L5036" s="19">
        <v>323774</v>
      </c>
      <c r="M5036" s="19">
        <f t="shared" si="237"/>
        <v>323774</v>
      </c>
      <c r="N5036" s="11">
        <f>M5036*(1+VOTOS!$P$3%)^Q5036</f>
        <v>327822.00676332635</v>
      </c>
      <c r="O5036" s="54">
        <f t="shared" si="235"/>
        <v>327822.00676332635</v>
      </c>
      <c r="P5036" s="103">
        <f t="shared" si="236"/>
        <v>2.1815690163683152E-6</v>
      </c>
      <c r="Q5036" s="6">
        <v>103</v>
      </c>
      <c r="R5036" s="6"/>
      <c r="S5036" s="6" t="s">
        <v>11</v>
      </c>
      <c r="T5036" s="75"/>
    </row>
    <row r="5037" spans="1:20" s="47" customFormat="1" ht="14" x14ac:dyDescent="0.15">
      <c r="A5037" s="8" t="s">
        <v>415</v>
      </c>
      <c r="B5037" s="114" t="s">
        <v>416</v>
      </c>
      <c r="C5037" s="40" t="s">
        <v>65</v>
      </c>
      <c r="D5037" s="6" t="s">
        <v>123</v>
      </c>
      <c r="E5037" s="7" t="s">
        <v>124</v>
      </c>
      <c r="F5037" s="6" t="s">
        <v>3354</v>
      </c>
      <c r="G5037" s="6" t="s">
        <v>4936</v>
      </c>
      <c r="H5037" s="6" t="s">
        <v>38</v>
      </c>
      <c r="I5037" s="8" t="s">
        <v>39</v>
      </c>
      <c r="J5037" s="15" t="s">
        <v>7586</v>
      </c>
      <c r="K5037" s="7" t="s">
        <v>4641</v>
      </c>
      <c r="L5037" s="19">
        <v>323732</v>
      </c>
      <c r="M5037" s="19">
        <f t="shared" si="237"/>
        <v>323732</v>
      </c>
      <c r="N5037" s="11">
        <f>M5037*(1+VOTOS!$P$3%)^Q5037</f>
        <v>344440.2610074394</v>
      </c>
      <c r="O5037" s="54">
        <f t="shared" si="235"/>
        <v>344440.2610074394</v>
      </c>
      <c r="P5037" s="103">
        <f t="shared" si="236"/>
        <v>2.2921591165358798E-6</v>
      </c>
      <c r="Q5037" s="6">
        <v>514</v>
      </c>
      <c r="R5037" s="6"/>
      <c r="S5037" s="6" t="s">
        <v>11</v>
      </c>
      <c r="T5037" s="75"/>
    </row>
    <row r="5038" spans="1:20" s="47" customFormat="1" ht="14" x14ac:dyDescent="0.15">
      <c r="A5038" s="8" t="s">
        <v>415</v>
      </c>
      <c r="B5038" s="114" t="s">
        <v>416</v>
      </c>
      <c r="C5038" s="40" t="s">
        <v>65</v>
      </c>
      <c r="D5038" s="6" t="s">
        <v>123</v>
      </c>
      <c r="E5038" s="7" t="s">
        <v>124</v>
      </c>
      <c r="F5038" s="6" t="s">
        <v>3354</v>
      </c>
      <c r="G5038" s="6" t="s">
        <v>4936</v>
      </c>
      <c r="H5038" s="6" t="s">
        <v>38</v>
      </c>
      <c r="I5038" s="8" t="s">
        <v>39</v>
      </c>
      <c r="J5038" s="15" t="s">
        <v>7586</v>
      </c>
      <c r="K5038" s="7" t="s">
        <v>3518</v>
      </c>
      <c r="L5038" s="19">
        <v>319777</v>
      </c>
      <c r="M5038" s="19">
        <f t="shared" si="237"/>
        <v>319777</v>
      </c>
      <c r="N5038" s="11">
        <f>M5038*(1+VOTOS!$P$3%)^Q5038</f>
        <v>328932.20898364892</v>
      </c>
      <c r="O5038" s="54">
        <f t="shared" si="235"/>
        <v>328932.20898364892</v>
      </c>
      <c r="P5038" s="103">
        <f t="shared" si="236"/>
        <v>2.1889571194114023E-6</v>
      </c>
      <c r="Q5038" s="6">
        <v>234</v>
      </c>
      <c r="R5038" s="6"/>
      <c r="S5038" s="6" t="s">
        <v>11</v>
      </c>
    </row>
    <row r="5039" spans="1:20" s="47" customFormat="1" ht="14" x14ac:dyDescent="0.15">
      <c r="A5039" s="8" t="s">
        <v>415</v>
      </c>
      <c r="B5039" s="114" t="s">
        <v>416</v>
      </c>
      <c r="C5039" s="40" t="s">
        <v>65</v>
      </c>
      <c r="D5039" s="6" t="s">
        <v>123</v>
      </c>
      <c r="E5039" s="7" t="s">
        <v>124</v>
      </c>
      <c r="F5039" s="6" t="s">
        <v>3354</v>
      </c>
      <c r="G5039" s="6" t="s">
        <v>4936</v>
      </c>
      <c r="H5039" s="6" t="s">
        <v>38</v>
      </c>
      <c r="I5039" s="8" t="s">
        <v>39</v>
      </c>
      <c r="J5039" s="15" t="s">
        <v>7586</v>
      </c>
      <c r="K5039" s="7" t="s">
        <v>4660</v>
      </c>
      <c r="L5039" s="19">
        <v>319163</v>
      </c>
      <c r="M5039" s="19">
        <f t="shared" si="237"/>
        <v>319163</v>
      </c>
      <c r="N5039" s="11">
        <f>M5039*(1+VOTOS!$P$3%)^Q5039</f>
        <v>339005.98290992482</v>
      </c>
      <c r="O5039" s="54">
        <f t="shared" si="235"/>
        <v>339005.98290992482</v>
      </c>
      <c r="P5039" s="103">
        <f t="shared" si="236"/>
        <v>2.2559954286830817E-6</v>
      </c>
      <c r="Q5039" s="6">
        <v>500</v>
      </c>
      <c r="R5039" s="6"/>
      <c r="S5039" s="6" t="s">
        <v>11</v>
      </c>
    </row>
    <row r="5040" spans="1:20" s="47" customFormat="1" ht="14" x14ac:dyDescent="0.15">
      <c r="A5040" s="8" t="s">
        <v>415</v>
      </c>
      <c r="B5040" s="114" t="s">
        <v>416</v>
      </c>
      <c r="C5040" s="40" t="s">
        <v>65</v>
      </c>
      <c r="D5040" s="6" t="s">
        <v>123</v>
      </c>
      <c r="E5040" s="7" t="s">
        <v>124</v>
      </c>
      <c r="F5040" s="6" t="s">
        <v>3354</v>
      </c>
      <c r="G5040" s="6" t="s">
        <v>4936</v>
      </c>
      <c r="H5040" s="6" t="s">
        <v>38</v>
      </c>
      <c r="I5040" s="8" t="s">
        <v>39</v>
      </c>
      <c r="J5040" s="15" t="s">
        <v>7586</v>
      </c>
      <c r="K5040" s="7" t="s">
        <v>4703</v>
      </c>
      <c r="L5040" s="19">
        <v>316528</v>
      </c>
      <c r="M5040" s="19">
        <f t="shared" si="237"/>
        <v>316528</v>
      </c>
      <c r="N5040" s="11">
        <f>M5040*(1+VOTOS!$P$3%)^Q5040</f>
        <v>333782.51217265002</v>
      </c>
      <c r="O5040" s="54">
        <f t="shared" si="235"/>
        <v>333782.51217265002</v>
      </c>
      <c r="P5040" s="103">
        <f t="shared" si="236"/>
        <v>2.2212346082279368E-6</v>
      </c>
      <c r="Q5040" s="6">
        <v>440</v>
      </c>
      <c r="R5040" s="6"/>
      <c r="S5040" s="6" t="s">
        <v>11</v>
      </c>
      <c r="T5040" s="75"/>
    </row>
    <row r="5041" spans="1:20" s="47" customFormat="1" ht="14" x14ac:dyDescent="0.15">
      <c r="A5041" s="8" t="s">
        <v>415</v>
      </c>
      <c r="B5041" s="114" t="s">
        <v>416</v>
      </c>
      <c r="C5041" s="40" t="s">
        <v>65</v>
      </c>
      <c r="D5041" s="6" t="s">
        <v>123</v>
      </c>
      <c r="E5041" s="7" t="s">
        <v>124</v>
      </c>
      <c r="F5041" s="6" t="s">
        <v>3354</v>
      </c>
      <c r="G5041" s="6" t="s">
        <v>4936</v>
      </c>
      <c r="H5041" s="6" t="s">
        <v>38</v>
      </c>
      <c r="I5041" s="8" t="s">
        <v>39</v>
      </c>
      <c r="J5041" s="15" t="s">
        <v>7586</v>
      </c>
      <c r="K5041" s="7" t="s">
        <v>4664</v>
      </c>
      <c r="L5041" s="19">
        <v>316373</v>
      </c>
      <c r="M5041" s="19">
        <f t="shared" si="237"/>
        <v>316373</v>
      </c>
      <c r="N5041" s="11">
        <f>M5041*(1+VOTOS!$P$3%)^Q5041</f>
        <v>335071.0336589861</v>
      </c>
      <c r="O5041" s="54">
        <f t="shared" si="235"/>
        <v>335071.0336589861</v>
      </c>
      <c r="P5041" s="103">
        <f t="shared" si="236"/>
        <v>2.2298093789679166E-6</v>
      </c>
      <c r="Q5041" s="6">
        <v>476</v>
      </c>
      <c r="R5041" s="6"/>
      <c r="S5041" s="6" t="s">
        <v>11</v>
      </c>
      <c r="T5041" s="75"/>
    </row>
    <row r="5042" spans="1:20" s="47" customFormat="1" ht="14" x14ac:dyDescent="0.15">
      <c r="A5042" s="8" t="s">
        <v>415</v>
      </c>
      <c r="B5042" s="114" t="s">
        <v>416</v>
      </c>
      <c r="C5042" s="40" t="s">
        <v>65</v>
      </c>
      <c r="D5042" s="6" t="s">
        <v>123</v>
      </c>
      <c r="E5042" s="7" t="s">
        <v>124</v>
      </c>
      <c r="F5042" s="6" t="s">
        <v>3354</v>
      </c>
      <c r="G5042" s="6" t="s">
        <v>4936</v>
      </c>
      <c r="H5042" s="6" t="s">
        <v>38</v>
      </c>
      <c r="I5042" s="8" t="s">
        <v>39</v>
      </c>
      <c r="J5042" s="15" t="s">
        <v>7586</v>
      </c>
      <c r="K5042" s="7" t="s">
        <v>4788</v>
      </c>
      <c r="L5042" s="19">
        <v>316335</v>
      </c>
      <c r="M5042" s="19">
        <f t="shared" si="237"/>
        <v>316335</v>
      </c>
      <c r="N5042" s="11">
        <f>M5042*(1+VOTOS!$P$3%)^Q5042</f>
        <v>328705.63866756356</v>
      </c>
      <c r="O5042" s="54">
        <f t="shared" si="235"/>
        <v>328705.63866756356</v>
      </c>
      <c r="P5042" s="103">
        <f t="shared" si="236"/>
        <v>2.1874493536989023E-6</v>
      </c>
      <c r="Q5042" s="6">
        <v>318</v>
      </c>
      <c r="R5042" s="6"/>
      <c r="S5042" s="6" t="s">
        <v>11</v>
      </c>
      <c r="T5042" s="75"/>
    </row>
    <row r="5043" spans="1:20" s="47" customFormat="1" ht="14" x14ac:dyDescent="0.15">
      <c r="A5043" s="8" t="s">
        <v>415</v>
      </c>
      <c r="B5043" s="114" t="s">
        <v>416</v>
      </c>
      <c r="C5043" s="40" t="s">
        <v>65</v>
      </c>
      <c r="D5043" s="6" t="s">
        <v>123</v>
      </c>
      <c r="E5043" s="7" t="s">
        <v>124</v>
      </c>
      <c r="F5043" s="6" t="s">
        <v>3354</v>
      </c>
      <c r="G5043" s="6" t="s">
        <v>4936</v>
      </c>
      <c r="H5043" s="6" t="s">
        <v>38</v>
      </c>
      <c r="I5043" s="8" t="s">
        <v>39</v>
      </c>
      <c r="J5043" s="15" t="s">
        <v>7586</v>
      </c>
      <c r="K5043" s="7" t="s">
        <v>3454</v>
      </c>
      <c r="L5043" s="19">
        <v>315031</v>
      </c>
      <c r="M5043" s="19">
        <f t="shared" si="237"/>
        <v>315031</v>
      </c>
      <c r="N5043" s="11">
        <f>M5043*(1+VOTOS!$P$3%)^Q5043</f>
        <v>317281.15734735428</v>
      </c>
      <c r="O5043" s="54">
        <f t="shared" si="235"/>
        <v>317281.15734735428</v>
      </c>
      <c r="P5043" s="103">
        <f t="shared" si="236"/>
        <v>2.1114224428690851E-6</v>
      </c>
      <c r="Q5043" s="6">
        <v>59</v>
      </c>
      <c r="R5043" s="6"/>
      <c r="S5043" s="6" t="s">
        <v>11</v>
      </c>
      <c r="T5043" s="75"/>
    </row>
    <row r="5044" spans="1:20" s="47" customFormat="1" ht="14" x14ac:dyDescent="0.15">
      <c r="A5044" s="8" t="s">
        <v>415</v>
      </c>
      <c r="B5044" s="114" t="s">
        <v>416</v>
      </c>
      <c r="C5044" s="40" t="s">
        <v>65</v>
      </c>
      <c r="D5044" s="6" t="s">
        <v>123</v>
      </c>
      <c r="E5044" s="7" t="s">
        <v>124</v>
      </c>
      <c r="F5044" s="6" t="s">
        <v>3354</v>
      </c>
      <c r="G5044" s="6" t="s">
        <v>4936</v>
      </c>
      <c r="H5044" s="6" t="s">
        <v>38</v>
      </c>
      <c r="I5044" s="8" t="s">
        <v>39</v>
      </c>
      <c r="J5044" s="15" t="s">
        <v>7586</v>
      </c>
      <c r="K5044" s="7" t="s">
        <v>4668</v>
      </c>
      <c r="L5044" s="19">
        <v>313865</v>
      </c>
      <c r="M5044" s="19">
        <f t="shared" si="237"/>
        <v>313865</v>
      </c>
      <c r="N5044" s="11">
        <f>M5044*(1+VOTOS!$P$3%)^Q5044</f>
        <v>332414.8077724005</v>
      </c>
      <c r="O5044" s="54">
        <f t="shared" si="235"/>
        <v>332414.8077724005</v>
      </c>
      <c r="P5044" s="103">
        <f t="shared" si="236"/>
        <v>2.21213289607446E-6</v>
      </c>
      <c r="Q5044" s="6">
        <v>476</v>
      </c>
      <c r="R5044" s="6"/>
      <c r="S5044" s="6" t="s">
        <v>11</v>
      </c>
      <c r="T5044" s="75"/>
    </row>
    <row r="5045" spans="1:20" s="47" customFormat="1" ht="14" x14ac:dyDescent="0.15">
      <c r="A5045" s="8" t="s">
        <v>415</v>
      </c>
      <c r="B5045" s="114" t="s">
        <v>416</v>
      </c>
      <c r="C5045" s="40" t="s">
        <v>65</v>
      </c>
      <c r="D5045" s="6" t="s">
        <v>123</v>
      </c>
      <c r="E5045" s="7" t="s">
        <v>124</v>
      </c>
      <c r="F5045" s="6" t="s">
        <v>3354</v>
      </c>
      <c r="G5045" s="6" t="s">
        <v>4936</v>
      </c>
      <c r="H5045" s="6" t="s">
        <v>38</v>
      </c>
      <c r="I5045" s="8" t="s">
        <v>39</v>
      </c>
      <c r="J5045" s="15" t="s">
        <v>7586</v>
      </c>
      <c r="K5045" s="7" t="s">
        <v>4748</v>
      </c>
      <c r="L5045" s="19">
        <v>313547</v>
      </c>
      <c r="M5045" s="19">
        <f t="shared" si="237"/>
        <v>313547</v>
      </c>
      <c r="N5045" s="11">
        <f>M5045*(1+VOTOS!$P$3%)^Q5045</f>
        <v>328017.01969760604</v>
      </c>
      <c r="O5045" s="54">
        <f t="shared" si="235"/>
        <v>328017.01969760604</v>
      </c>
      <c r="P5045" s="103">
        <f t="shared" si="236"/>
        <v>2.1828667760258075E-6</v>
      </c>
      <c r="Q5045" s="6">
        <v>374</v>
      </c>
      <c r="R5045" s="6"/>
      <c r="S5045" s="6" t="s">
        <v>11</v>
      </c>
    </row>
    <row r="5046" spans="1:20" s="47" customFormat="1" ht="14" x14ac:dyDescent="0.15">
      <c r="A5046" s="8" t="s">
        <v>415</v>
      </c>
      <c r="B5046" s="114" t="s">
        <v>416</v>
      </c>
      <c r="C5046" s="40" t="s">
        <v>65</v>
      </c>
      <c r="D5046" s="6" t="s">
        <v>123</v>
      </c>
      <c r="E5046" s="7" t="s">
        <v>124</v>
      </c>
      <c r="F5046" s="6" t="s">
        <v>3354</v>
      </c>
      <c r="G5046" s="6" t="s">
        <v>4936</v>
      </c>
      <c r="H5046" s="6" t="s">
        <v>38</v>
      </c>
      <c r="I5046" s="8" t="s">
        <v>39</v>
      </c>
      <c r="J5046" s="15" t="s">
        <v>7586</v>
      </c>
      <c r="K5046" s="7" t="s">
        <v>3422</v>
      </c>
      <c r="L5046" s="19">
        <v>310631</v>
      </c>
      <c r="M5046" s="19">
        <f t="shared" si="237"/>
        <v>310631</v>
      </c>
      <c r="N5046" s="11">
        <f>M5046*(1+VOTOS!$P$3%)^Q5046</f>
        <v>315084.30695964181</v>
      </c>
      <c r="O5046" s="54">
        <f t="shared" si="235"/>
        <v>315084.30695964181</v>
      </c>
      <c r="P5046" s="103">
        <f t="shared" si="236"/>
        <v>2.0968029827945508E-6</v>
      </c>
      <c r="Q5046" s="6">
        <v>118</v>
      </c>
      <c r="R5046" s="6"/>
      <c r="S5046" s="6" t="s">
        <v>11</v>
      </c>
    </row>
    <row r="5047" spans="1:20" s="47" customFormat="1" ht="14" x14ac:dyDescent="0.15">
      <c r="A5047" s="8" t="s">
        <v>415</v>
      </c>
      <c r="B5047" s="114" t="s">
        <v>416</v>
      </c>
      <c r="C5047" s="40" t="s">
        <v>65</v>
      </c>
      <c r="D5047" s="6" t="s">
        <v>123</v>
      </c>
      <c r="E5047" s="7" t="s">
        <v>124</v>
      </c>
      <c r="F5047" s="6" t="s">
        <v>3354</v>
      </c>
      <c r="G5047" s="6" t="s">
        <v>4936</v>
      </c>
      <c r="H5047" s="6" t="s">
        <v>38</v>
      </c>
      <c r="I5047" s="8" t="s">
        <v>39</v>
      </c>
      <c r="J5047" s="15" t="s">
        <v>7586</v>
      </c>
      <c r="K5047" s="7" t="s">
        <v>4741</v>
      </c>
      <c r="L5047" s="19">
        <v>309450</v>
      </c>
      <c r="M5047" s="19">
        <f t="shared" si="237"/>
        <v>309450</v>
      </c>
      <c r="N5047" s="11">
        <f>M5047*(1+VOTOS!$P$3%)^Q5047</f>
        <v>324356.38384634367</v>
      </c>
      <c r="O5047" s="54">
        <f t="shared" si="235"/>
        <v>324356.38384634367</v>
      </c>
      <c r="P5047" s="103">
        <f t="shared" si="236"/>
        <v>2.1585062096557574E-6</v>
      </c>
      <c r="Q5047" s="6">
        <v>390</v>
      </c>
      <c r="R5047" s="6"/>
      <c r="S5047" s="6" t="s">
        <v>11</v>
      </c>
    </row>
    <row r="5048" spans="1:20" s="47" customFormat="1" ht="14" x14ac:dyDescent="0.15">
      <c r="A5048" s="8" t="s">
        <v>415</v>
      </c>
      <c r="B5048" s="114" t="s">
        <v>416</v>
      </c>
      <c r="C5048" s="40" t="s">
        <v>65</v>
      </c>
      <c r="D5048" s="6" t="s">
        <v>123</v>
      </c>
      <c r="E5048" s="7" t="s">
        <v>124</v>
      </c>
      <c r="F5048" s="6" t="s">
        <v>3354</v>
      </c>
      <c r="G5048" s="6" t="s">
        <v>4936</v>
      </c>
      <c r="H5048" s="6" t="s">
        <v>38</v>
      </c>
      <c r="I5048" s="8" t="s">
        <v>39</v>
      </c>
      <c r="J5048" s="15" t="s">
        <v>7586</v>
      </c>
      <c r="K5048" s="7" t="s">
        <v>3453</v>
      </c>
      <c r="L5048" s="19">
        <v>308880</v>
      </c>
      <c r="M5048" s="19">
        <f t="shared" si="237"/>
        <v>308880</v>
      </c>
      <c r="N5048" s="11">
        <f>M5048*(1+VOTOS!$P$3%)^Q5048</f>
        <v>314861.63240845432</v>
      </c>
      <c r="O5048" s="54">
        <f t="shared" si="235"/>
        <v>314861.63240845432</v>
      </c>
      <c r="P5048" s="103">
        <f t="shared" si="236"/>
        <v>2.0953211423702283E-6</v>
      </c>
      <c r="Q5048" s="6">
        <v>159</v>
      </c>
      <c r="R5048" s="6"/>
      <c r="S5048" s="6" t="s">
        <v>11</v>
      </c>
    </row>
    <row r="5049" spans="1:20" s="47" customFormat="1" ht="14" x14ac:dyDescent="0.15">
      <c r="A5049" s="8" t="s">
        <v>415</v>
      </c>
      <c r="B5049" s="114" t="s">
        <v>416</v>
      </c>
      <c r="C5049" s="40" t="s">
        <v>65</v>
      </c>
      <c r="D5049" s="6" t="s">
        <v>123</v>
      </c>
      <c r="E5049" s="7" t="s">
        <v>124</v>
      </c>
      <c r="F5049" s="6" t="s">
        <v>3354</v>
      </c>
      <c r="G5049" s="6" t="s">
        <v>4936</v>
      </c>
      <c r="H5049" s="6" t="s">
        <v>38</v>
      </c>
      <c r="I5049" s="8" t="s">
        <v>39</v>
      </c>
      <c r="J5049" s="15" t="s">
        <v>7586</v>
      </c>
      <c r="K5049" s="7" t="s">
        <v>4637</v>
      </c>
      <c r="L5049" s="19">
        <v>307966</v>
      </c>
      <c r="M5049" s="19">
        <f t="shared" si="237"/>
        <v>307966</v>
      </c>
      <c r="N5049" s="11">
        <f>M5049*(1+VOTOS!$P$3%)^Q5049</f>
        <v>327665.75260220515</v>
      </c>
      <c r="O5049" s="54">
        <f t="shared" si="235"/>
        <v>327665.75260220515</v>
      </c>
      <c r="P5049" s="103">
        <f t="shared" si="236"/>
        <v>2.1805291861264522E-6</v>
      </c>
      <c r="Q5049" s="6">
        <v>514</v>
      </c>
      <c r="R5049" s="6"/>
      <c r="S5049" s="6" t="s">
        <v>11</v>
      </c>
    </row>
    <row r="5050" spans="1:20" s="47" customFormat="1" ht="14" x14ac:dyDescent="0.15">
      <c r="A5050" s="8" t="s">
        <v>415</v>
      </c>
      <c r="B5050" s="114" t="s">
        <v>416</v>
      </c>
      <c r="C5050" s="40" t="s">
        <v>65</v>
      </c>
      <c r="D5050" s="6" t="s">
        <v>123</v>
      </c>
      <c r="E5050" s="7" t="s">
        <v>124</v>
      </c>
      <c r="F5050" s="6" t="s">
        <v>3354</v>
      </c>
      <c r="G5050" s="6" t="s">
        <v>4936</v>
      </c>
      <c r="H5050" s="6" t="s">
        <v>38</v>
      </c>
      <c r="I5050" s="8" t="s">
        <v>39</v>
      </c>
      <c r="J5050" s="15" t="s">
        <v>7586</v>
      </c>
      <c r="K5050" s="7" t="s">
        <v>4762</v>
      </c>
      <c r="L5050" s="19">
        <v>305587</v>
      </c>
      <c r="M5050" s="19">
        <f t="shared" si="237"/>
        <v>305587</v>
      </c>
      <c r="N5050" s="11">
        <f>M5050*(1+VOTOS!$P$3%)^Q5050</f>
        <v>318650.11751452286</v>
      </c>
      <c r="O5050" s="54">
        <f t="shared" si="235"/>
        <v>318650.11751452286</v>
      </c>
      <c r="P5050" s="103">
        <f t="shared" si="236"/>
        <v>2.1205325118202935E-6</v>
      </c>
      <c r="Q5050" s="6">
        <v>347</v>
      </c>
      <c r="R5050" s="6"/>
      <c r="S5050" s="6" t="s">
        <v>11</v>
      </c>
    </row>
    <row r="5051" spans="1:20" s="47" customFormat="1" ht="14" x14ac:dyDescent="0.15">
      <c r="A5051" s="8" t="s">
        <v>415</v>
      </c>
      <c r="B5051" s="114" t="s">
        <v>416</v>
      </c>
      <c r="C5051" s="40" t="s">
        <v>65</v>
      </c>
      <c r="D5051" s="6" t="s">
        <v>123</v>
      </c>
      <c r="E5051" s="7" t="s">
        <v>124</v>
      </c>
      <c r="F5051" s="6" t="s">
        <v>3354</v>
      </c>
      <c r="G5051" s="6" t="s">
        <v>4936</v>
      </c>
      <c r="H5051" s="6" t="s">
        <v>38</v>
      </c>
      <c r="I5051" s="8" t="s">
        <v>39</v>
      </c>
      <c r="J5051" s="15" t="s">
        <v>7586</v>
      </c>
      <c r="K5051" s="7" t="s">
        <v>3452</v>
      </c>
      <c r="L5051" s="19">
        <v>304712</v>
      </c>
      <c r="M5051" s="19">
        <f t="shared" si="237"/>
        <v>304712</v>
      </c>
      <c r="N5051" s="11">
        <f>M5051*(1+VOTOS!$P$3%)^Q5051</f>
        <v>312454.3710726779</v>
      </c>
      <c r="O5051" s="54">
        <f t="shared" si="235"/>
        <v>312454.3710726779</v>
      </c>
      <c r="P5051" s="103">
        <f t="shared" si="236"/>
        <v>2.0793014529165467E-6</v>
      </c>
      <c r="Q5051" s="6">
        <v>208</v>
      </c>
      <c r="R5051" s="6"/>
      <c r="S5051" s="6" t="s">
        <v>11</v>
      </c>
    </row>
    <row r="5052" spans="1:20" s="47" customFormat="1" ht="14" x14ac:dyDescent="0.15">
      <c r="A5052" s="8" t="s">
        <v>415</v>
      </c>
      <c r="B5052" s="114" t="s">
        <v>416</v>
      </c>
      <c r="C5052" s="40" t="s">
        <v>65</v>
      </c>
      <c r="D5052" s="6" t="s">
        <v>123</v>
      </c>
      <c r="E5052" s="7" t="s">
        <v>124</v>
      </c>
      <c r="F5052" s="6" t="s">
        <v>3354</v>
      </c>
      <c r="G5052" s="6" t="s">
        <v>4936</v>
      </c>
      <c r="H5052" s="6" t="s">
        <v>38</v>
      </c>
      <c r="I5052" s="8" t="s">
        <v>39</v>
      </c>
      <c r="J5052" s="15" t="s">
        <v>7586</v>
      </c>
      <c r="K5052" s="7" t="s">
        <v>4712</v>
      </c>
      <c r="L5052" s="19">
        <v>304704</v>
      </c>
      <c r="M5052" s="19">
        <f t="shared" si="237"/>
        <v>304704</v>
      </c>
      <c r="N5052" s="11">
        <f>M5052*(1+VOTOS!$P$3%)^Q5052</f>
        <v>320462.3613836997</v>
      </c>
      <c r="O5052" s="54">
        <f t="shared" si="235"/>
        <v>320462.3613836997</v>
      </c>
      <c r="P5052" s="103">
        <f t="shared" si="236"/>
        <v>2.1325925169253014E-6</v>
      </c>
      <c r="Q5052" s="6">
        <v>418</v>
      </c>
      <c r="R5052" s="6"/>
      <c r="S5052" s="6" t="s">
        <v>11</v>
      </c>
    </row>
    <row r="5053" spans="1:20" s="47" customFormat="1" ht="14" x14ac:dyDescent="0.15">
      <c r="A5053" s="8" t="s">
        <v>415</v>
      </c>
      <c r="B5053" s="114" t="s">
        <v>416</v>
      </c>
      <c r="C5053" s="40" t="s">
        <v>65</v>
      </c>
      <c r="D5053" s="6" t="s">
        <v>123</v>
      </c>
      <c r="E5053" s="7" t="s">
        <v>124</v>
      </c>
      <c r="F5053" s="6" t="s">
        <v>3354</v>
      </c>
      <c r="G5053" s="6" t="s">
        <v>4936</v>
      </c>
      <c r="H5053" s="6" t="s">
        <v>38</v>
      </c>
      <c r="I5053" s="8" t="s">
        <v>39</v>
      </c>
      <c r="J5053" s="15" t="s">
        <v>7586</v>
      </c>
      <c r="K5053" s="7" t="s">
        <v>3367</v>
      </c>
      <c r="L5053" s="19">
        <v>304529</v>
      </c>
      <c r="M5053" s="19">
        <f t="shared" si="237"/>
        <v>304529</v>
      </c>
      <c r="N5053" s="11">
        <f>M5053*(1+VOTOS!$P$3%)^Q5053</f>
        <v>309304.98610412289</v>
      </c>
      <c r="O5053" s="54">
        <f t="shared" si="235"/>
        <v>309304.98610412289</v>
      </c>
      <c r="P5053" s="103">
        <f t="shared" si="236"/>
        <v>2.058343126366566E-6</v>
      </c>
      <c r="Q5053" s="6">
        <v>129</v>
      </c>
      <c r="R5053" s="6"/>
      <c r="S5053" s="6" t="s">
        <v>11</v>
      </c>
    </row>
    <row r="5054" spans="1:20" s="47" customFormat="1" ht="14" x14ac:dyDescent="0.15">
      <c r="A5054" s="8" t="s">
        <v>415</v>
      </c>
      <c r="B5054" s="114" t="s">
        <v>416</v>
      </c>
      <c r="C5054" s="40" t="s">
        <v>65</v>
      </c>
      <c r="D5054" s="6" t="s">
        <v>123</v>
      </c>
      <c r="E5054" s="7" t="s">
        <v>124</v>
      </c>
      <c r="F5054" s="6" t="s">
        <v>3354</v>
      </c>
      <c r="G5054" s="6" t="s">
        <v>4936</v>
      </c>
      <c r="H5054" s="6" t="s">
        <v>38</v>
      </c>
      <c r="I5054" s="8" t="s">
        <v>39</v>
      </c>
      <c r="J5054" s="15" t="s">
        <v>7586</v>
      </c>
      <c r="K5054" s="7" t="s">
        <v>3423</v>
      </c>
      <c r="L5054" s="19">
        <v>303873</v>
      </c>
      <c r="M5054" s="19">
        <f t="shared" si="237"/>
        <v>303873</v>
      </c>
      <c r="N5054" s="11">
        <f>M5054*(1+VOTOS!$P$3%)^Q5054</f>
        <v>307672.19313839986</v>
      </c>
      <c r="O5054" s="54">
        <f t="shared" si="235"/>
        <v>307672.19313839986</v>
      </c>
      <c r="P5054" s="103">
        <f t="shared" si="236"/>
        <v>2.0474773197072313E-6</v>
      </c>
      <c r="Q5054" s="6">
        <v>103</v>
      </c>
      <c r="R5054" s="6"/>
      <c r="S5054" s="6" t="s">
        <v>11</v>
      </c>
    </row>
    <row r="5055" spans="1:20" s="47" customFormat="1" ht="14" x14ac:dyDescent="0.15">
      <c r="A5055" s="8" t="s">
        <v>415</v>
      </c>
      <c r="B5055" s="114" t="s">
        <v>416</v>
      </c>
      <c r="C5055" s="40" t="s">
        <v>65</v>
      </c>
      <c r="D5055" s="6" t="s">
        <v>123</v>
      </c>
      <c r="E5055" s="7" t="s">
        <v>124</v>
      </c>
      <c r="F5055" s="6" t="s">
        <v>3354</v>
      </c>
      <c r="G5055" s="6" t="s">
        <v>4936</v>
      </c>
      <c r="H5055" s="6" t="s">
        <v>38</v>
      </c>
      <c r="I5055" s="8" t="s">
        <v>39</v>
      </c>
      <c r="J5055" s="15" t="s">
        <v>7586</v>
      </c>
      <c r="K5055" s="7" t="s">
        <v>3513</v>
      </c>
      <c r="L5055" s="19">
        <v>303349</v>
      </c>
      <c r="M5055" s="19">
        <f t="shared" si="237"/>
        <v>303349</v>
      </c>
      <c r="N5055" s="11">
        <f>M5055*(1+VOTOS!$P$3%)^Q5055</f>
        <v>305515.7168664753</v>
      </c>
      <c r="O5055" s="54">
        <f t="shared" si="235"/>
        <v>305515.7168664753</v>
      </c>
      <c r="P5055" s="103">
        <f t="shared" si="236"/>
        <v>2.0331265387275987E-6</v>
      </c>
      <c r="Q5055" s="6">
        <v>59</v>
      </c>
      <c r="R5055" s="6"/>
      <c r="S5055" s="6" t="s">
        <v>11</v>
      </c>
    </row>
    <row r="5056" spans="1:20" s="47" customFormat="1" ht="14" x14ac:dyDescent="0.15">
      <c r="A5056" s="8" t="s">
        <v>415</v>
      </c>
      <c r="B5056" s="114" t="s">
        <v>416</v>
      </c>
      <c r="C5056" s="40" t="s">
        <v>65</v>
      </c>
      <c r="D5056" s="6" t="s">
        <v>123</v>
      </c>
      <c r="E5056" s="7" t="s">
        <v>124</v>
      </c>
      <c r="F5056" s="6" t="s">
        <v>3354</v>
      </c>
      <c r="G5056" s="6" t="s">
        <v>4936</v>
      </c>
      <c r="H5056" s="6" t="s">
        <v>38</v>
      </c>
      <c r="I5056" s="8" t="s">
        <v>39</v>
      </c>
      <c r="J5056" s="15" t="s">
        <v>7586</v>
      </c>
      <c r="K5056" s="7" t="s">
        <v>3407</v>
      </c>
      <c r="L5056" s="19">
        <v>301502</v>
      </c>
      <c r="M5056" s="19">
        <f t="shared" si="237"/>
        <v>301502</v>
      </c>
      <c r="N5056" s="11">
        <f>M5056*(1+VOTOS!$P$3%)^Q5056</f>
        <v>305271.54954738932</v>
      </c>
      <c r="O5056" s="54">
        <f t="shared" si="235"/>
        <v>305271.54954738932</v>
      </c>
      <c r="P5056" s="103">
        <f t="shared" si="236"/>
        <v>2.0315016696000292E-6</v>
      </c>
      <c r="Q5056" s="6">
        <v>103</v>
      </c>
      <c r="R5056" s="6"/>
      <c r="S5056" s="6" t="s">
        <v>11</v>
      </c>
    </row>
    <row r="5057" spans="1:20" s="47" customFormat="1" ht="14" x14ac:dyDescent="0.15">
      <c r="A5057" s="8" t="s">
        <v>415</v>
      </c>
      <c r="B5057" s="114" t="s">
        <v>416</v>
      </c>
      <c r="C5057" s="40" t="s">
        <v>65</v>
      </c>
      <c r="D5057" s="6" t="s">
        <v>123</v>
      </c>
      <c r="E5057" s="7" t="s">
        <v>124</v>
      </c>
      <c r="F5057" s="6" t="s">
        <v>3354</v>
      </c>
      <c r="G5057" s="6" t="s">
        <v>4936</v>
      </c>
      <c r="H5057" s="6" t="s">
        <v>38</v>
      </c>
      <c r="I5057" s="8" t="s">
        <v>39</v>
      </c>
      <c r="J5057" s="15" t="s">
        <v>7586</v>
      </c>
      <c r="K5057" s="7" t="s">
        <v>4723</v>
      </c>
      <c r="L5057" s="19">
        <v>299655</v>
      </c>
      <c r="M5057" s="19">
        <f t="shared" si="237"/>
        <v>299655</v>
      </c>
      <c r="N5057" s="11">
        <f>M5057*(1+VOTOS!$P$3%)^Q5057</f>
        <v>315076.21702360589</v>
      </c>
      <c r="O5057" s="54">
        <f t="shared" si="235"/>
        <v>315076.21702360589</v>
      </c>
      <c r="P5057" s="103">
        <f t="shared" si="236"/>
        <v>2.0967491464033498E-6</v>
      </c>
      <c r="Q5057" s="6">
        <v>416</v>
      </c>
      <c r="R5057" s="6"/>
      <c r="S5057" s="6" t="s">
        <v>11</v>
      </c>
    </row>
    <row r="5058" spans="1:20" s="47" customFormat="1" ht="14" x14ac:dyDescent="0.15">
      <c r="A5058" s="8" t="s">
        <v>415</v>
      </c>
      <c r="B5058" s="114" t="s">
        <v>416</v>
      </c>
      <c r="C5058" s="40" t="s">
        <v>65</v>
      </c>
      <c r="D5058" s="6" t="s">
        <v>123</v>
      </c>
      <c r="E5058" s="7" t="s">
        <v>124</v>
      </c>
      <c r="F5058" s="6" t="s">
        <v>3354</v>
      </c>
      <c r="G5058" s="6" t="s">
        <v>4936</v>
      </c>
      <c r="H5058" s="6" t="s">
        <v>38</v>
      </c>
      <c r="I5058" s="8" t="s">
        <v>39</v>
      </c>
      <c r="J5058" s="15" t="s">
        <v>7586</v>
      </c>
      <c r="K5058" s="7" t="s">
        <v>3483</v>
      </c>
      <c r="L5058" s="19">
        <v>296289</v>
      </c>
      <c r="M5058" s="19">
        <f t="shared" si="237"/>
        <v>296289</v>
      </c>
      <c r="N5058" s="11">
        <f>M5058*(1+VOTOS!$P$3%)^Q5058</f>
        <v>301699.07280080789</v>
      </c>
      <c r="O5058" s="54">
        <f t="shared" si="235"/>
        <v>301699.07280080789</v>
      </c>
      <c r="P5058" s="103">
        <f t="shared" si="236"/>
        <v>2.007727778826232E-6</v>
      </c>
      <c r="Q5058" s="6">
        <v>150</v>
      </c>
      <c r="R5058" s="6"/>
      <c r="S5058" s="6" t="s">
        <v>11</v>
      </c>
    </row>
    <row r="5059" spans="1:20" s="47" customFormat="1" ht="14" x14ac:dyDescent="0.15">
      <c r="A5059" s="8" t="s">
        <v>415</v>
      </c>
      <c r="B5059" s="114" t="s">
        <v>416</v>
      </c>
      <c r="C5059" s="40" t="s">
        <v>65</v>
      </c>
      <c r="D5059" s="6" t="s">
        <v>123</v>
      </c>
      <c r="E5059" s="7" t="s">
        <v>124</v>
      </c>
      <c r="F5059" s="6" t="s">
        <v>3354</v>
      </c>
      <c r="G5059" s="6" t="s">
        <v>4936</v>
      </c>
      <c r="H5059" s="6" t="s">
        <v>38</v>
      </c>
      <c r="I5059" s="8" t="s">
        <v>39</v>
      </c>
      <c r="J5059" s="15" t="s">
        <v>7586</v>
      </c>
      <c r="K5059" s="7" t="s">
        <v>4634</v>
      </c>
      <c r="L5059" s="19">
        <v>292701</v>
      </c>
      <c r="M5059" s="19">
        <f t="shared" si="237"/>
        <v>292701</v>
      </c>
      <c r="N5059" s="11">
        <f>M5059*(1+VOTOS!$P$3%)^Q5059</f>
        <v>311950.68283529428</v>
      </c>
      <c r="O5059" s="54">
        <f t="shared" si="235"/>
        <v>311950.68283529428</v>
      </c>
      <c r="P5059" s="103">
        <f t="shared" si="236"/>
        <v>2.0759495405070221E-6</v>
      </c>
      <c r="Q5059" s="6">
        <v>528</v>
      </c>
      <c r="R5059" s="6"/>
      <c r="S5059" s="6" t="s">
        <v>11</v>
      </c>
    </row>
    <row r="5060" spans="1:20" s="47" customFormat="1" ht="14" x14ac:dyDescent="0.15">
      <c r="A5060" s="8" t="s">
        <v>415</v>
      </c>
      <c r="B5060" s="114" t="s">
        <v>416</v>
      </c>
      <c r="C5060" s="40" t="s">
        <v>65</v>
      </c>
      <c r="D5060" s="6" t="s">
        <v>123</v>
      </c>
      <c r="E5060" s="7" t="s">
        <v>124</v>
      </c>
      <c r="F5060" s="6" t="s">
        <v>3354</v>
      </c>
      <c r="G5060" s="6" t="s">
        <v>4936</v>
      </c>
      <c r="H5060" s="6" t="s">
        <v>38</v>
      </c>
      <c r="I5060" s="8" t="s">
        <v>39</v>
      </c>
      <c r="J5060" s="15" t="s">
        <v>7586</v>
      </c>
      <c r="K5060" s="7" t="s">
        <v>4721</v>
      </c>
      <c r="L5060" s="19">
        <v>291951</v>
      </c>
      <c r="M5060" s="19">
        <f t="shared" si="237"/>
        <v>291951</v>
      </c>
      <c r="N5060" s="11">
        <f>M5060*(1+VOTOS!$P$3%)^Q5060</f>
        <v>306975.74422672327</v>
      </c>
      <c r="O5060" s="54">
        <f t="shared" si="235"/>
        <v>306975.74422672327</v>
      </c>
      <c r="P5060" s="103">
        <f t="shared" si="236"/>
        <v>2.0428426358365597E-6</v>
      </c>
      <c r="Q5060" s="6">
        <v>416</v>
      </c>
      <c r="R5060" s="6"/>
      <c r="S5060" s="6" t="s">
        <v>11</v>
      </c>
    </row>
    <row r="5061" spans="1:20" s="47" customFormat="1" ht="14" x14ac:dyDescent="0.15">
      <c r="A5061" s="8" t="s">
        <v>415</v>
      </c>
      <c r="B5061" s="114" t="s">
        <v>416</v>
      </c>
      <c r="C5061" s="40" t="s">
        <v>65</v>
      </c>
      <c r="D5061" s="6" t="s">
        <v>123</v>
      </c>
      <c r="E5061" s="7" t="s">
        <v>124</v>
      </c>
      <c r="F5061" s="6" t="s">
        <v>3354</v>
      </c>
      <c r="G5061" s="6" t="s">
        <v>4936</v>
      </c>
      <c r="H5061" s="6" t="s">
        <v>38</v>
      </c>
      <c r="I5061" s="8" t="s">
        <v>39</v>
      </c>
      <c r="J5061" s="15" t="s">
        <v>7586</v>
      </c>
      <c r="K5061" s="7" t="s">
        <v>4719</v>
      </c>
      <c r="L5061" s="19">
        <v>290074</v>
      </c>
      <c r="M5061" s="19">
        <f t="shared" si="237"/>
        <v>290074</v>
      </c>
      <c r="N5061" s="11">
        <f>M5061*(1+VOTOS!$P$3%)^Q5061</f>
        <v>305002.14772623673</v>
      </c>
      <c r="O5061" s="54">
        <f t="shared" si="235"/>
        <v>305002.14772623673</v>
      </c>
      <c r="P5061" s="103">
        <f t="shared" si="236"/>
        <v>2.0297088715149269E-6</v>
      </c>
      <c r="Q5061" s="6">
        <v>416</v>
      </c>
      <c r="R5061" s="6"/>
      <c r="S5061" s="6" t="s">
        <v>11</v>
      </c>
      <c r="T5061" s="75"/>
    </row>
    <row r="5062" spans="1:20" s="47" customFormat="1" ht="14" x14ac:dyDescent="0.15">
      <c r="A5062" s="8" t="s">
        <v>415</v>
      </c>
      <c r="B5062" s="114" t="s">
        <v>416</v>
      </c>
      <c r="C5062" s="40" t="s">
        <v>65</v>
      </c>
      <c r="D5062" s="6" t="s">
        <v>123</v>
      </c>
      <c r="E5062" s="7" t="s">
        <v>124</v>
      </c>
      <c r="F5062" s="6" t="s">
        <v>3354</v>
      </c>
      <c r="G5062" s="6" t="s">
        <v>4936</v>
      </c>
      <c r="H5062" s="6" t="s">
        <v>38</v>
      </c>
      <c r="I5062" s="8" t="s">
        <v>39</v>
      </c>
      <c r="J5062" s="15" t="s">
        <v>7586</v>
      </c>
      <c r="K5062" s="7" t="s">
        <v>4808</v>
      </c>
      <c r="L5062" s="19">
        <v>289905</v>
      </c>
      <c r="M5062" s="19">
        <f t="shared" si="237"/>
        <v>289905</v>
      </c>
      <c r="N5062" s="11">
        <f>M5062*(1+VOTOS!$P$3%)^Q5062</f>
        <v>300081.44690337492</v>
      </c>
      <c r="O5062" s="54">
        <f t="shared" si="235"/>
        <v>300081.44690337492</v>
      </c>
      <c r="P5062" s="103">
        <f t="shared" si="236"/>
        <v>1.9969629050071825E-6</v>
      </c>
      <c r="Q5062" s="6">
        <v>286</v>
      </c>
      <c r="R5062" s="6"/>
      <c r="S5062" s="6" t="s">
        <v>11</v>
      </c>
      <c r="T5062" s="75"/>
    </row>
    <row r="5063" spans="1:20" s="47" customFormat="1" ht="14" x14ac:dyDescent="0.15">
      <c r="A5063" s="8" t="s">
        <v>415</v>
      </c>
      <c r="B5063" s="114" t="s">
        <v>416</v>
      </c>
      <c r="C5063" s="40" t="s">
        <v>65</v>
      </c>
      <c r="D5063" s="6" t="s">
        <v>123</v>
      </c>
      <c r="E5063" s="7" t="s">
        <v>124</v>
      </c>
      <c r="F5063" s="6" t="s">
        <v>3354</v>
      </c>
      <c r="G5063" s="6" t="s">
        <v>4936</v>
      </c>
      <c r="H5063" s="6" t="s">
        <v>38</v>
      </c>
      <c r="I5063" s="8" t="s">
        <v>39</v>
      </c>
      <c r="J5063" s="15" t="s">
        <v>7586</v>
      </c>
      <c r="K5063" s="7" t="s">
        <v>4728</v>
      </c>
      <c r="L5063" s="19">
        <v>287832</v>
      </c>
      <c r="M5063" s="19">
        <f t="shared" si="237"/>
        <v>287832</v>
      </c>
      <c r="N5063" s="11">
        <f>M5063*(1+VOTOS!$P$3%)^Q5063</f>
        <v>302206.98172835872</v>
      </c>
      <c r="O5063" s="54">
        <f t="shared" ref="O5063:O5126" si="238">+IF(N5063&gt;0,N5063,L5063)</f>
        <v>302206.98172835872</v>
      </c>
      <c r="P5063" s="103">
        <f t="shared" ref="P5063:P5126" si="239">+O5063/$O$4</f>
        <v>2.0111077788159267E-6</v>
      </c>
      <c r="Q5063" s="6">
        <v>404</v>
      </c>
      <c r="R5063" s="6"/>
      <c r="S5063" s="6" t="s">
        <v>11</v>
      </c>
      <c r="T5063" s="75"/>
    </row>
    <row r="5064" spans="1:20" s="47" customFormat="1" ht="14" x14ac:dyDescent="0.15">
      <c r="A5064" s="8" t="s">
        <v>415</v>
      </c>
      <c r="B5064" s="114" t="s">
        <v>416</v>
      </c>
      <c r="C5064" s="40" t="s">
        <v>65</v>
      </c>
      <c r="D5064" s="6" t="s">
        <v>123</v>
      </c>
      <c r="E5064" s="7" t="s">
        <v>124</v>
      </c>
      <c r="F5064" s="6" t="s">
        <v>3354</v>
      </c>
      <c r="G5064" s="6" t="s">
        <v>4936</v>
      </c>
      <c r="H5064" s="6" t="s">
        <v>38</v>
      </c>
      <c r="I5064" s="8" t="s">
        <v>39</v>
      </c>
      <c r="J5064" s="15" t="s">
        <v>7586</v>
      </c>
      <c r="K5064" s="7" t="s">
        <v>3517</v>
      </c>
      <c r="L5064" s="19">
        <v>281093</v>
      </c>
      <c r="M5064" s="19">
        <f t="shared" si="237"/>
        <v>281093</v>
      </c>
      <c r="N5064" s="11">
        <f>M5064*(1+VOTOS!$P$3%)^Q5064</f>
        <v>289734.24694225338</v>
      </c>
      <c r="O5064" s="54">
        <f t="shared" si="238"/>
        <v>289734.24694225338</v>
      </c>
      <c r="P5064" s="103">
        <f t="shared" si="239"/>
        <v>1.92810501756936E-6</v>
      </c>
      <c r="Q5064" s="6">
        <v>251</v>
      </c>
      <c r="R5064" s="6"/>
      <c r="S5064" s="6" t="s">
        <v>11</v>
      </c>
      <c r="T5064" s="75"/>
    </row>
    <row r="5065" spans="1:20" s="47" customFormat="1" ht="14" x14ac:dyDescent="0.15">
      <c r="A5065" s="8" t="s">
        <v>415</v>
      </c>
      <c r="B5065" s="114" t="s">
        <v>416</v>
      </c>
      <c r="C5065" s="40" t="s">
        <v>65</v>
      </c>
      <c r="D5065" s="6" t="s">
        <v>123</v>
      </c>
      <c r="E5065" s="7" t="s">
        <v>124</v>
      </c>
      <c r="F5065" s="6" t="s">
        <v>3354</v>
      </c>
      <c r="G5065" s="6" t="s">
        <v>4936</v>
      </c>
      <c r="H5065" s="6" t="s">
        <v>38</v>
      </c>
      <c r="I5065" s="8" t="s">
        <v>39</v>
      </c>
      <c r="J5065" s="15" t="s">
        <v>7586</v>
      </c>
      <c r="K5065" s="7" t="s">
        <v>3509</v>
      </c>
      <c r="L5065" s="19">
        <v>279336</v>
      </c>
      <c r="M5065" s="19">
        <f t="shared" si="237"/>
        <v>279336</v>
      </c>
      <c r="N5065" s="11">
        <f>M5065*(1+VOTOS!$P$3%)^Q5065</f>
        <v>285639.98058041785</v>
      </c>
      <c r="O5065" s="54">
        <f t="shared" si="238"/>
        <v>285639.98058041785</v>
      </c>
      <c r="P5065" s="103">
        <f t="shared" si="239"/>
        <v>1.9008587544892005E-6</v>
      </c>
      <c r="Q5065" s="6">
        <v>185</v>
      </c>
      <c r="R5065" s="6"/>
      <c r="S5065" s="6" t="s">
        <v>11</v>
      </c>
      <c r="T5065" s="75"/>
    </row>
    <row r="5066" spans="1:20" s="47" customFormat="1" ht="14" x14ac:dyDescent="0.15">
      <c r="A5066" s="8" t="s">
        <v>415</v>
      </c>
      <c r="B5066" s="114" t="s">
        <v>416</v>
      </c>
      <c r="C5066" s="40" t="s">
        <v>65</v>
      </c>
      <c r="D5066" s="6" t="s">
        <v>123</v>
      </c>
      <c r="E5066" s="7" t="s">
        <v>124</v>
      </c>
      <c r="F5066" s="6" t="s">
        <v>3354</v>
      </c>
      <c r="G5066" s="6" t="s">
        <v>4936</v>
      </c>
      <c r="H5066" s="6" t="s">
        <v>38</v>
      </c>
      <c r="I5066" s="8" t="s">
        <v>39</v>
      </c>
      <c r="J5066" s="15" t="s">
        <v>7586</v>
      </c>
      <c r="K5066" s="7" t="s">
        <v>4754</v>
      </c>
      <c r="L5066" s="19">
        <v>276749</v>
      </c>
      <c r="M5066" s="19">
        <f t="shared" si="237"/>
        <v>276749</v>
      </c>
      <c r="N5066" s="11">
        <f>M5066*(1+VOTOS!$P$3%)^Q5066</f>
        <v>289520.81245967199</v>
      </c>
      <c r="O5066" s="54">
        <f t="shared" si="238"/>
        <v>289520.81245967199</v>
      </c>
      <c r="P5066" s="103">
        <f t="shared" si="239"/>
        <v>1.9266846673652314E-6</v>
      </c>
      <c r="Q5066" s="6">
        <v>374</v>
      </c>
      <c r="R5066" s="6"/>
      <c r="S5066" s="6" t="s">
        <v>11</v>
      </c>
      <c r="T5066" s="75"/>
    </row>
    <row r="5067" spans="1:20" s="47" customFormat="1" ht="14" x14ac:dyDescent="0.15">
      <c r="A5067" s="8" t="s">
        <v>415</v>
      </c>
      <c r="B5067" s="114" t="s">
        <v>416</v>
      </c>
      <c r="C5067" s="40" t="s">
        <v>65</v>
      </c>
      <c r="D5067" s="6" t="s">
        <v>123</v>
      </c>
      <c r="E5067" s="7" t="s">
        <v>124</v>
      </c>
      <c r="F5067" s="6" t="s">
        <v>3354</v>
      </c>
      <c r="G5067" s="6" t="s">
        <v>4936</v>
      </c>
      <c r="H5067" s="6" t="s">
        <v>38</v>
      </c>
      <c r="I5067" s="8" t="s">
        <v>39</v>
      </c>
      <c r="J5067" s="15" t="s">
        <v>7586</v>
      </c>
      <c r="K5067" s="7" t="s">
        <v>3425</v>
      </c>
      <c r="L5067" s="19">
        <v>274869</v>
      </c>
      <c r="M5067" s="19">
        <f t="shared" si="237"/>
        <v>274869</v>
      </c>
      <c r="N5067" s="11">
        <f>M5067*(1+VOTOS!$P$3%)^Q5067</f>
        <v>281853.0957834805</v>
      </c>
      <c r="O5067" s="54">
        <f t="shared" si="238"/>
        <v>281853.0957834805</v>
      </c>
      <c r="P5067" s="103">
        <f t="shared" si="239"/>
        <v>1.8756580346744412E-6</v>
      </c>
      <c r="Q5067" s="6">
        <v>208</v>
      </c>
      <c r="R5067" s="6"/>
      <c r="S5067" s="6" t="s">
        <v>11</v>
      </c>
      <c r="T5067" s="75"/>
    </row>
    <row r="5068" spans="1:20" s="47" customFormat="1" ht="14" x14ac:dyDescent="0.15">
      <c r="A5068" s="8" t="s">
        <v>415</v>
      </c>
      <c r="B5068" s="114" t="s">
        <v>416</v>
      </c>
      <c r="C5068" s="40" t="s">
        <v>65</v>
      </c>
      <c r="D5068" s="6" t="s">
        <v>123</v>
      </c>
      <c r="E5068" s="7" t="s">
        <v>124</v>
      </c>
      <c r="F5068" s="6" t="s">
        <v>3354</v>
      </c>
      <c r="G5068" s="6" t="s">
        <v>4936</v>
      </c>
      <c r="H5068" s="6" t="s">
        <v>38</v>
      </c>
      <c r="I5068" s="8" t="s">
        <v>39</v>
      </c>
      <c r="J5068" s="15" t="s">
        <v>7586</v>
      </c>
      <c r="K5068" s="7" t="s">
        <v>4809</v>
      </c>
      <c r="L5068" s="19">
        <v>272065</v>
      </c>
      <c r="M5068" s="19">
        <f t="shared" si="237"/>
        <v>272065</v>
      </c>
      <c r="N5068" s="11">
        <f>M5068*(1+VOTOS!$P$3%)^Q5068</f>
        <v>281615.21481784276</v>
      </c>
      <c r="O5068" s="54">
        <f t="shared" si="238"/>
        <v>281615.21481784276</v>
      </c>
      <c r="P5068" s="103">
        <f t="shared" si="239"/>
        <v>1.8740749995715118E-6</v>
      </c>
      <c r="Q5068" s="6">
        <v>286</v>
      </c>
      <c r="R5068" s="6"/>
      <c r="S5068" s="6" t="s">
        <v>11</v>
      </c>
      <c r="T5068" s="75"/>
    </row>
    <row r="5069" spans="1:20" s="47" customFormat="1" ht="14" x14ac:dyDescent="0.15">
      <c r="A5069" s="8" t="s">
        <v>415</v>
      </c>
      <c r="B5069" s="114" t="s">
        <v>416</v>
      </c>
      <c r="C5069" s="40" t="s">
        <v>65</v>
      </c>
      <c r="D5069" s="6" t="s">
        <v>123</v>
      </c>
      <c r="E5069" s="7" t="s">
        <v>124</v>
      </c>
      <c r="F5069" s="6" t="s">
        <v>3354</v>
      </c>
      <c r="G5069" s="6" t="s">
        <v>4936</v>
      </c>
      <c r="H5069" s="6" t="s">
        <v>38</v>
      </c>
      <c r="I5069" s="8" t="s">
        <v>39</v>
      </c>
      <c r="J5069" s="15" t="s">
        <v>7586</v>
      </c>
      <c r="K5069" s="7" t="s">
        <v>3389</v>
      </c>
      <c r="L5069" s="19">
        <v>270092</v>
      </c>
      <c r="M5069" s="19">
        <f t="shared" si="237"/>
        <v>270092</v>
      </c>
      <c r="N5069" s="11">
        <f>M5069*(1+VOTOS!$P$3%)^Q5069</f>
        <v>276954.71787051944</v>
      </c>
      <c r="O5069" s="54">
        <f t="shared" si="238"/>
        <v>276954.71787051944</v>
      </c>
      <c r="P5069" s="103">
        <f t="shared" si="239"/>
        <v>1.8430606212460812E-6</v>
      </c>
      <c r="Q5069" s="6">
        <v>208</v>
      </c>
      <c r="R5069" s="6"/>
      <c r="S5069" s="6" t="s">
        <v>11</v>
      </c>
      <c r="T5069" s="75"/>
    </row>
    <row r="5070" spans="1:20" s="47" customFormat="1" ht="14" x14ac:dyDescent="0.15">
      <c r="A5070" s="8" t="s">
        <v>415</v>
      </c>
      <c r="B5070" s="114" t="s">
        <v>416</v>
      </c>
      <c r="C5070" s="40" t="s">
        <v>65</v>
      </c>
      <c r="D5070" s="6" t="s">
        <v>123</v>
      </c>
      <c r="E5070" s="7" t="s">
        <v>124</v>
      </c>
      <c r="F5070" s="6" t="s">
        <v>3354</v>
      </c>
      <c r="G5070" s="6" t="s">
        <v>4936</v>
      </c>
      <c r="H5070" s="6" t="s">
        <v>38</v>
      </c>
      <c r="I5070" s="8" t="s">
        <v>39</v>
      </c>
      <c r="J5070" s="15" t="s">
        <v>7586</v>
      </c>
      <c r="K5070" s="7" t="s">
        <v>4656</v>
      </c>
      <c r="L5070" s="19">
        <v>267895</v>
      </c>
      <c r="M5070" s="19">
        <f t="shared" si="237"/>
        <v>267895</v>
      </c>
      <c r="N5070" s="11">
        <f>M5070*(1+VOTOS!$P$3%)^Q5070</f>
        <v>284550.551886197</v>
      </c>
      <c r="O5070" s="54">
        <f t="shared" si="238"/>
        <v>284550.551886197</v>
      </c>
      <c r="P5070" s="103">
        <f t="shared" si="239"/>
        <v>1.8936088937848501E-6</v>
      </c>
      <c r="Q5070" s="6">
        <v>500</v>
      </c>
      <c r="R5070" s="6"/>
      <c r="S5070" s="6" t="s">
        <v>11</v>
      </c>
    </row>
    <row r="5071" spans="1:20" s="47" customFormat="1" ht="14" x14ac:dyDescent="0.15">
      <c r="A5071" s="8" t="s">
        <v>415</v>
      </c>
      <c r="B5071" s="114" t="s">
        <v>416</v>
      </c>
      <c r="C5071" s="40" t="s">
        <v>65</v>
      </c>
      <c r="D5071" s="6" t="s">
        <v>123</v>
      </c>
      <c r="E5071" s="7" t="s">
        <v>124</v>
      </c>
      <c r="F5071" s="6" t="s">
        <v>3354</v>
      </c>
      <c r="G5071" s="6" t="s">
        <v>4936</v>
      </c>
      <c r="H5071" s="6" t="s">
        <v>38</v>
      </c>
      <c r="I5071" s="8" t="s">
        <v>39</v>
      </c>
      <c r="J5071" s="15" t="s">
        <v>7586</v>
      </c>
      <c r="K5071" s="7" t="s">
        <v>3405</v>
      </c>
      <c r="L5071" s="19">
        <v>267585</v>
      </c>
      <c r="M5071" s="19">
        <f t="shared" si="237"/>
        <v>267585</v>
      </c>
      <c r="N5071" s="11">
        <f>M5071*(1+VOTOS!$P$3%)^Q5071</f>
        <v>272766.93184413447</v>
      </c>
      <c r="O5071" s="54">
        <f t="shared" si="238"/>
        <v>272766.93184413447</v>
      </c>
      <c r="P5071" s="103">
        <f t="shared" si="239"/>
        <v>1.8151920094571925E-6</v>
      </c>
      <c r="Q5071" s="6">
        <v>159</v>
      </c>
      <c r="R5071" s="6"/>
      <c r="S5071" s="6" t="s">
        <v>11</v>
      </c>
    </row>
    <row r="5072" spans="1:20" s="47" customFormat="1" ht="14" x14ac:dyDescent="0.15">
      <c r="A5072" s="8" t="s">
        <v>415</v>
      </c>
      <c r="B5072" s="114" t="s">
        <v>416</v>
      </c>
      <c r="C5072" s="40" t="s">
        <v>65</v>
      </c>
      <c r="D5072" s="6" t="s">
        <v>123</v>
      </c>
      <c r="E5072" s="7" t="s">
        <v>124</v>
      </c>
      <c r="F5072" s="6" t="s">
        <v>3354</v>
      </c>
      <c r="G5072" s="6" t="s">
        <v>4936</v>
      </c>
      <c r="H5072" s="6" t="s">
        <v>38</v>
      </c>
      <c r="I5072" s="8" t="s">
        <v>39</v>
      </c>
      <c r="J5072" s="15" t="s">
        <v>7586</v>
      </c>
      <c r="K5072" s="7" t="s">
        <v>4675</v>
      </c>
      <c r="L5072" s="19">
        <v>267351</v>
      </c>
      <c r="M5072" s="19">
        <f t="shared" si="237"/>
        <v>267351</v>
      </c>
      <c r="N5072" s="11">
        <f>M5072*(1+VOTOS!$P$3%)^Q5072</f>
        <v>282912.77464267437</v>
      </c>
      <c r="O5072" s="54">
        <f t="shared" si="238"/>
        <v>282912.77464267437</v>
      </c>
      <c r="P5072" s="103">
        <f t="shared" si="239"/>
        <v>1.8827099180709909E-6</v>
      </c>
      <c r="Q5072" s="6">
        <v>469</v>
      </c>
      <c r="R5072" s="6"/>
      <c r="S5072" s="6" t="s">
        <v>11</v>
      </c>
      <c r="T5072" s="75"/>
    </row>
    <row r="5073" spans="1:20" s="47" customFormat="1" ht="14" x14ac:dyDescent="0.15">
      <c r="A5073" s="8" t="s">
        <v>415</v>
      </c>
      <c r="B5073" s="114" t="s">
        <v>416</v>
      </c>
      <c r="C5073" s="40" t="s">
        <v>65</v>
      </c>
      <c r="D5073" s="6" t="s">
        <v>123</v>
      </c>
      <c r="E5073" s="7" t="s">
        <v>124</v>
      </c>
      <c r="F5073" s="6" t="s">
        <v>3354</v>
      </c>
      <c r="G5073" s="6" t="s">
        <v>4936</v>
      </c>
      <c r="H5073" s="6" t="s">
        <v>38</v>
      </c>
      <c r="I5073" s="8" t="s">
        <v>39</v>
      </c>
      <c r="J5073" s="15" t="s">
        <v>7586</v>
      </c>
      <c r="K5073" s="7" t="s">
        <v>4671</v>
      </c>
      <c r="L5073" s="19">
        <v>264615</v>
      </c>
      <c r="M5073" s="19">
        <f t="shared" si="237"/>
        <v>264615</v>
      </c>
      <c r="N5073" s="11">
        <f>M5073*(1+VOTOS!$P$3%)^Q5073</f>
        <v>280220.26669589058</v>
      </c>
      <c r="O5073" s="54">
        <f t="shared" si="238"/>
        <v>280220.26669589058</v>
      </c>
      <c r="P5073" s="103">
        <f t="shared" si="239"/>
        <v>1.8647919876336064E-6</v>
      </c>
      <c r="Q5073" s="6">
        <v>475</v>
      </c>
      <c r="R5073" s="6"/>
      <c r="S5073" s="6" t="s">
        <v>11</v>
      </c>
    </row>
    <row r="5074" spans="1:20" s="47" customFormat="1" ht="14" x14ac:dyDescent="0.15">
      <c r="A5074" s="8" t="s">
        <v>415</v>
      </c>
      <c r="B5074" s="114" t="s">
        <v>416</v>
      </c>
      <c r="C5074" s="40" t="s">
        <v>65</v>
      </c>
      <c r="D5074" s="6" t="s">
        <v>123</v>
      </c>
      <c r="E5074" s="7" t="s">
        <v>124</v>
      </c>
      <c r="F5074" s="6" t="s">
        <v>3354</v>
      </c>
      <c r="G5074" s="6" t="s">
        <v>4936</v>
      </c>
      <c r="H5074" s="6" t="s">
        <v>38</v>
      </c>
      <c r="I5074" s="8" t="s">
        <v>39</v>
      </c>
      <c r="J5074" s="15" t="s">
        <v>7586</v>
      </c>
      <c r="K5074" s="7" t="s">
        <v>3408</v>
      </c>
      <c r="L5074" s="19">
        <v>263683</v>
      </c>
      <c r="M5074" s="19">
        <f t="shared" ref="M5074:M5137" si="240">+IF(Q5074&gt;0,L5074,0)</f>
        <v>263683</v>
      </c>
      <c r="N5074" s="11">
        <f>M5074*(1+VOTOS!$P$3%)^Q5074</f>
        <v>270382.8727702123</v>
      </c>
      <c r="O5074" s="54">
        <f t="shared" si="238"/>
        <v>270382.8727702123</v>
      </c>
      <c r="P5074" s="103">
        <f t="shared" si="239"/>
        <v>1.7993267249382819E-6</v>
      </c>
      <c r="Q5074" s="6">
        <v>208</v>
      </c>
      <c r="R5074" s="6"/>
      <c r="S5074" s="6" t="s">
        <v>11</v>
      </c>
      <c r="T5074" s="75"/>
    </row>
    <row r="5075" spans="1:20" s="47" customFormat="1" ht="14" x14ac:dyDescent="0.15">
      <c r="A5075" s="8" t="s">
        <v>415</v>
      </c>
      <c r="B5075" s="114" t="s">
        <v>416</v>
      </c>
      <c r="C5075" s="40" t="s">
        <v>65</v>
      </c>
      <c r="D5075" s="6" t="s">
        <v>123</v>
      </c>
      <c r="E5075" s="7" t="s">
        <v>124</v>
      </c>
      <c r="F5075" s="6" t="s">
        <v>3354</v>
      </c>
      <c r="G5075" s="6" t="s">
        <v>4936</v>
      </c>
      <c r="H5075" s="6" t="s">
        <v>38</v>
      </c>
      <c r="I5075" s="8" t="s">
        <v>39</v>
      </c>
      <c r="J5075" s="15" t="s">
        <v>7586</v>
      </c>
      <c r="K5075" s="7" t="s">
        <v>3451</v>
      </c>
      <c r="L5075" s="19">
        <v>263153</v>
      </c>
      <c r="M5075" s="19">
        <f t="shared" si="240"/>
        <v>263153</v>
      </c>
      <c r="N5075" s="11">
        <f>M5075*(1+VOTOS!$P$3%)^Q5075</f>
        <v>265032.61075712653</v>
      </c>
      <c r="O5075" s="54">
        <f t="shared" si="238"/>
        <v>265032.61075712653</v>
      </c>
      <c r="P5075" s="103">
        <f t="shared" si="239"/>
        <v>1.7637221419743722E-6</v>
      </c>
      <c r="Q5075" s="6">
        <v>59</v>
      </c>
      <c r="R5075" s="6"/>
      <c r="S5075" s="6" t="s">
        <v>11</v>
      </c>
      <c r="T5075" s="75"/>
    </row>
    <row r="5076" spans="1:20" s="47" customFormat="1" ht="14" x14ac:dyDescent="0.15">
      <c r="A5076" s="8" t="s">
        <v>415</v>
      </c>
      <c r="B5076" s="114" t="s">
        <v>416</v>
      </c>
      <c r="C5076" s="40" t="s">
        <v>65</v>
      </c>
      <c r="D5076" s="6" t="s">
        <v>123</v>
      </c>
      <c r="E5076" s="7" t="s">
        <v>124</v>
      </c>
      <c r="F5076" s="6" t="s">
        <v>3354</v>
      </c>
      <c r="G5076" s="6" t="s">
        <v>4936</v>
      </c>
      <c r="H5076" s="6" t="s">
        <v>38</v>
      </c>
      <c r="I5076" s="8" t="s">
        <v>39</v>
      </c>
      <c r="J5076" s="15" t="s">
        <v>7586</v>
      </c>
      <c r="K5076" s="7" t="s">
        <v>4652</v>
      </c>
      <c r="L5076" s="19">
        <v>263026</v>
      </c>
      <c r="M5076" s="19">
        <f t="shared" si="240"/>
        <v>263026</v>
      </c>
      <c r="N5076" s="11">
        <f>M5076*(1+VOTOS!$P$3%)^Q5076</f>
        <v>279378.83670997538</v>
      </c>
      <c r="O5076" s="54">
        <f t="shared" si="238"/>
        <v>279378.83670997538</v>
      </c>
      <c r="P5076" s="103">
        <f t="shared" si="239"/>
        <v>1.859192492941839E-6</v>
      </c>
      <c r="Q5076" s="6">
        <v>500</v>
      </c>
      <c r="R5076" s="6"/>
      <c r="S5076" s="6" t="s">
        <v>11</v>
      </c>
      <c r="T5076" s="75"/>
    </row>
    <row r="5077" spans="1:20" s="47" customFormat="1" ht="14" x14ac:dyDescent="0.15">
      <c r="A5077" s="8" t="s">
        <v>415</v>
      </c>
      <c r="B5077" s="114" t="s">
        <v>416</v>
      </c>
      <c r="C5077" s="40" t="s">
        <v>65</v>
      </c>
      <c r="D5077" s="6" t="s">
        <v>123</v>
      </c>
      <c r="E5077" s="7" t="s">
        <v>124</v>
      </c>
      <c r="F5077" s="6" t="s">
        <v>3354</v>
      </c>
      <c r="G5077" s="6" t="s">
        <v>4936</v>
      </c>
      <c r="H5077" s="6" t="s">
        <v>38</v>
      </c>
      <c r="I5077" s="8" t="s">
        <v>39</v>
      </c>
      <c r="J5077" s="15" t="s">
        <v>7586</v>
      </c>
      <c r="K5077" s="7" t="s">
        <v>3365</v>
      </c>
      <c r="L5077" s="19">
        <v>262922</v>
      </c>
      <c r="M5077" s="19">
        <f t="shared" si="240"/>
        <v>262922</v>
      </c>
      <c r="N5077" s="11">
        <f>M5077*(1+VOTOS!$P$3%)^Q5077</f>
        <v>267722.80988809577</v>
      </c>
      <c r="O5077" s="54">
        <f t="shared" si="238"/>
        <v>267722.80988809577</v>
      </c>
      <c r="P5077" s="103">
        <f t="shared" si="239"/>
        <v>1.7816247078512888E-6</v>
      </c>
      <c r="Q5077" s="6">
        <v>150</v>
      </c>
      <c r="R5077" s="6"/>
      <c r="S5077" s="6" t="s">
        <v>11</v>
      </c>
      <c r="T5077" s="75"/>
    </row>
    <row r="5078" spans="1:20" s="47" customFormat="1" ht="14" x14ac:dyDescent="0.15">
      <c r="A5078" s="8" t="s">
        <v>415</v>
      </c>
      <c r="B5078" s="114" t="s">
        <v>416</v>
      </c>
      <c r="C5078" s="40" t="s">
        <v>65</v>
      </c>
      <c r="D5078" s="6" t="s">
        <v>123</v>
      </c>
      <c r="E5078" s="7" t="s">
        <v>124</v>
      </c>
      <c r="F5078" s="6" t="s">
        <v>3354</v>
      </c>
      <c r="G5078" s="6" t="s">
        <v>4936</v>
      </c>
      <c r="H5078" s="6" t="s">
        <v>38</v>
      </c>
      <c r="I5078" s="8" t="s">
        <v>39</v>
      </c>
      <c r="J5078" s="15" t="s">
        <v>7586</v>
      </c>
      <c r="K5078" s="7" t="s">
        <v>3399</v>
      </c>
      <c r="L5078" s="19">
        <v>259784</v>
      </c>
      <c r="M5078" s="19">
        <f t="shared" si="240"/>
        <v>259784</v>
      </c>
      <c r="N5078" s="11">
        <f>M5078*(1+VOTOS!$P$3%)^Q5078</f>
        <v>266384.80379750242</v>
      </c>
      <c r="O5078" s="54">
        <f t="shared" si="238"/>
        <v>266384.80379750242</v>
      </c>
      <c r="P5078" s="103">
        <f t="shared" si="239"/>
        <v>1.772720630117856E-6</v>
      </c>
      <c r="Q5078" s="6">
        <v>208</v>
      </c>
      <c r="R5078" s="6"/>
      <c r="S5078" s="6" t="s">
        <v>11</v>
      </c>
      <c r="T5078" s="75"/>
    </row>
    <row r="5079" spans="1:20" s="47" customFormat="1" ht="14" x14ac:dyDescent="0.15">
      <c r="A5079" s="8" t="s">
        <v>415</v>
      </c>
      <c r="B5079" s="114" t="s">
        <v>416</v>
      </c>
      <c r="C5079" s="40" t="s">
        <v>65</v>
      </c>
      <c r="D5079" s="6" t="s">
        <v>123</v>
      </c>
      <c r="E5079" s="7" t="s">
        <v>124</v>
      </c>
      <c r="F5079" s="6" t="s">
        <v>3354</v>
      </c>
      <c r="G5079" s="6" t="s">
        <v>4936</v>
      </c>
      <c r="H5079" s="6" t="s">
        <v>38</v>
      </c>
      <c r="I5079" s="8" t="s">
        <v>39</v>
      </c>
      <c r="J5079" s="15" t="s">
        <v>7586</v>
      </c>
      <c r="K5079" s="7" t="s">
        <v>4720</v>
      </c>
      <c r="L5079" s="19">
        <v>259731</v>
      </c>
      <c r="M5079" s="19">
        <f t="shared" si="240"/>
        <v>259731</v>
      </c>
      <c r="N5079" s="11">
        <f>M5079*(1+VOTOS!$P$3%)^Q5079</f>
        <v>273097.59865097591</v>
      </c>
      <c r="O5079" s="54">
        <f t="shared" si="238"/>
        <v>273097.59865097591</v>
      </c>
      <c r="P5079" s="103">
        <f t="shared" si="239"/>
        <v>1.8173925098679765E-6</v>
      </c>
      <c r="Q5079" s="6">
        <v>416</v>
      </c>
      <c r="R5079" s="6"/>
      <c r="S5079" s="6" t="s">
        <v>11</v>
      </c>
      <c r="T5079" s="75"/>
    </row>
    <row r="5080" spans="1:20" s="47" customFormat="1" ht="14" x14ac:dyDescent="0.15">
      <c r="A5080" s="8" t="s">
        <v>415</v>
      </c>
      <c r="B5080" s="114" t="s">
        <v>416</v>
      </c>
      <c r="C5080" s="40" t="s">
        <v>65</v>
      </c>
      <c r="D5080" s="6" t="s">
        <v>123</v>
      </c>
      <c r="E5080" s="7" t="s">
        <v>124</v>
      </c>
      <c r="F5080" s="6" t="s">
        <v>3354</v>
      </c>
      <c r="G5080" s="6" t="s">
        <v>4936</v>
      </c>
      <c r="H5080" s="6" t="s">
        <v>38</v>
      </c>
      <c r="I5080" s="8" t="s">
        <v>39</v>
      </c>
      <c r="J5080" s="15" t="s">
        <v>7586</v>
      </c>
      <c r="K5080" s="7" t="s">
        <v>4759</v>
      </c>
      <c r="L5080" s="19">
        <v>258809</v>
      </c>
      <c r="M5080" s="19">
        <f t="shared" si="240"/>
        <v>258809</v>
      </c>
      <c r="N5080" s="11">
        <f>M5080*(1+VOTOS!$P$3%)^Q5080</f>
        <v>269905.02637802984</v>
      </c>
      <c r="O5080" s="54">
        <f t="shared" si="238"/>
        <v>269905.02637802984</v>
      </c>
      <c r="P5080" s="103">
        <f t="shared" si="239"/>
        <v>1.7961467831947088E-6</v>
      </c>
      <c r="Q5080" s="6">
        <v>348</v>
      </c>
      <c r="R5080" s="6"/>
      <c r="S5080" s="6" t="s">
        <v>11</v>
      </c>
      <c r="T5080" s="75"/>
    </row>
    <row r="5081" spans="1:20" s="47" customFormat="1" ht="14" x14ac:dyDescent="0.15">
      <c r="A5081" s="8" t="s">
        <v>415</v>
      </c>
      <c r="B5081" s="114" t="s">
        <v>416</v>
      </c>
      <c r="C5081" s="40" t="s">
        <v>65</v>
      </c>
      <c r="D5081" s="6" t="s">
        <v>123</v>
      </c>
      <c r="E5081" s="7" t="s">
        <v>124</v>
      </c>
      <c r="F5081" s="6" t="s">
        <v>3354</v>
      </c>
      <c r="G5081" s="6" t="s">
        <v>4936</v>
      </c>
      <c r="H5081" s="6" t="s">
        <v>38</v>
      </c>
      <c r="I5081" s="8" t="s">
        <v>39</v>
      </c>
      <c r="J5081" s="15" t="s">
        <v>7586</v>
      </c>
      <c r="K5081" s="7" t="s">
        <v>3512</v>
      </c>
      <c r="L5081" s="19">
        <v>258575</v>
      </c>
      <c r="M5081" s="19">
        <f t="shared" si="240"/>
        <v>258575</v>
      </c>
      <c r="N5081" s="11">
        <f>M5081*(1+VOTOS!$P$3%)^Q5081</f>
        <v>264633.81998225703</v>
      </c>
      <c r="O5081" s="54">
        <f t="shared" si="238"/>
        <v>264633.81998225703</v>
      </c>
      <c r="P5081" s="103">
        <f t="shared" si="239"/>
        <v>1.7610682945189849E-6</v>
      </c>
      <c r="Q5081" s="6">
        <v>192</v>
      </c>
      <c r="R5081" s="6"/>
      <c r="S5081" s="6" t="s">
        <v>11</v>
      </c>
      <c r="T5081" s="75"/>
    </row>
    <row r="5082" spans="1:20" s="47" customFormat="1" ht="14" x14ac:dyDescent="0.15">
      <c r="A5082" s="8" t="s">
        <v>415</v>
      </c>
      <c r="B5082" s="114" t="s">
        <v>416</v>
      </c>
      <c r="C5082" s="40" t="s">
        <v>65</v>
      </c>
      <c r="D5082" s="6" t="s">
        <v>123</v>
      </c>
      <c r="E5082" s="7" t="s">
        <v>124</v>
      </c>
      <c r="F5082" s="6" t="s">
        <v>3354</v>
      </c>
      <c r="G5082" s="6" t="s">
        <v>4936</v>
      </c>
      <c r="H5082" s="6" t="s">
        <v>38</v>
      </c>
      <c r="I5082" s="8" t="s">
        <v>39</v>
      </c>
      <c r="J5082" s="15" t="s">
        <v>7586</v>
      </c>
      <c r="K5082" s="7" t="s">
        <v>4780</v>
      </c>
      <c r="L5082" s="19">
        <v>258176</v>
      </c>
      <c r="M5082" s="19">
        <f t="shared" si="240"/>
        <v>258176</v>
      </c>
      <c r="N5082" s="11">
        <f>M5082*(1+VOTOS!$P$3%)^Q5082</f>
        <v>268272.26506278751</v>
      </c>
      <c r="O5082" s="54">
        <f t="shared" si="238"/>
        <v>268272.26506278751</v>
      </c>
      <c r="P5082" s="103">
        <f t="shared" si="239"/>
        <v>1.7852811871609775E-6</v>
      </c>
      <c r="Q5082" s="6">
        <v>318</v>
      </c>
      <c r="R5082" s="6"/>
      <c r="S5082" s="6" t="s">
        <v>11</v>
      </c>
      <c r="T5082" s="75"/>
    </row>
    <row r="5083" spans="1:20" s="47" customFormat="1" ht="14" x14ac:dyDescent="0.15">
      <c r="A5083" s="8" t="s">
        <v>415</v>
      </c>
      <c r="B5083" s="114" t="s">
        <v>416</v>
      </c>
      <c r="C5083" s="40" t="s">
        <v>65</v>
      </c>
      <c r="D5083" s="6" t="s">
        <v>123</v>
      </c>
      <c r="E5083" s="7" t="s">
        <v>124</v>
      </c>
      <c r="F5083" s="6" t="s">
        <v>3354</v>
      </c>
      <c r="G5083" s="6" t="s">
        <v>4936</v>
      </c>
      <c r="H5083" s="6" t="s">
        <v>38</v>
      </c>
      <c r="I5083" s="8" t="s">
        <v>39</v>
      </c>
      <c r="J5083" s="15" t="s">
        <v>7586</v>
      </c>
      <c r="K5083" s="7" t="s">
        <v>3442</v>
      </c>
      <c r="L5083" s="19">
        <v>258155</v>
      </c>
      <c r="M5083" s="19">
        <f t="shared" si="240"/>
        <v>258155</v>
      </c>
      <c r="N5083" s="11">
        <f>M5083*(1+VOTOS!$P$3%)^Q5083</f>
        <v>265545.97238129663</v>
      </c>
      <c r="O5083" s="54">
        <f t="shared" si="238"/>
        <v>265545.97238129663</v>
      </c>
      <c r="P5083" s="103">
        <f t="shared" si="239"/>
        <v>1.7671384282223254E-6</v>
      </c>
      <c r="Q5083" s="6">
        <v>234</v>
      </c>
      <c r="R5083" s="6"/>
      <c r="S5083" s="6" t="s">
        <v>11</v>
      </c>
      <c r="T5083" s="75"/>
    </row>
    <row r="5084" spans="1:20" s="47" customFormat="1" ht="14" x14ac:dyDescent="0.15">
      <c r="A5084" s="8" t="s">
        <v>415</v>
      </c>
      <c r="B5084" s="114" t="s">
        <v>416</v>
      </c>
      <c r="C5084" s="40" t="s">
        <v>65</v>
      </c>
      <c r="D5084" s="6" t="s">
        <v>123</v>
      </c>
      <c r="E5084" s="7" t="s">
        <v>124</v>
      </c>
      <c r="F5084" s="6" t="s">
        <v>3354</v>
      </c>
      <c r="G5084" s="6" t="s">
        <v>4936</v>
      </c>
      <c r="H5084" s="6" t="s">
        <v>38</v>
      </c>
      <c r="I5084" s="8" t="s">
        <v>39</v>
      </c>
      <c r="J5084" s="15" t="s">
        <v>7586</v>
      </c>
      <c r="K5084" s="7" t="s">
        <v>4659</v>
      </c>
      <c r="L5084" s="19">
        <v>256222</v>
      </c>
      <c r="M5084" s="19">
        <f t="shared" si="240"/>
        <v>256222</v>
      </c>
      <c r="N5084" s="11">
        <f>M5084*(1+VOTOS!$P$3%)^Q5084</f>
        <v>272151.81882971007</v>
      </c>
      <c r="O5084" s="54">
        <f t="shared" si="238"/>
        <v>272151.81882971007</v>
      </c>
      <c r="P5084" s="103">
        <f t="shared" si="239"/>
        <v>1.8110985945364485E-6</v>
      </c>
      <c r="Q5084" s="6">
        <v>500</v>
      </c>
      <c r="R5084" s="6"/>
      <c r="S5084" s="6" t="s">
        <v>11</v>
      </c>
    </row>
    <row r="5085" spans="1:20" s="47" customFormat="1" ht="14" x14ac:dyDescent="0.15">
      <c r="A5085" s="8" t="s">
        <v>415</v>
      </c>
      <c r="B5085" s="114" t="s">
        <v>416</v>
      </c>
      <c r="C5085" s="40" t="s">
        <v>65</v>
      </c>
      <c r="D5085" s="6" t="s">
        <v>123</v>
      </c>
      <c r="E5085" s="7" t="s">
        <v>124</v>
      </c>
      <c r="F5085" s="6" t="s">
        <v>3354</v>
      </c>
      <c r="G5085" s="6" t="s">
        <v>4936</v>
      </c>
      <c r="H5085" s="6" t="s">
        <v>38</v>
      </c>
      <c r="I5085" s="8" t="s">
        <v>39</v>
      </c>
      <c r="J5085" s="15" t="s">
        <v>7586</v>
      </c>
      <c r="K5085" s="7" t="s">
        <v>4709</v>
      </c>
      <c r="L5085" s="19">
        <v>255965</v>
      </c>
      <c r="M5085" s="19">
        <f t="shared" si="240"/>
        <v>255965</v>
      </c>
      <c r="N5085" s="11">
        <f>M5085*(1+VOTOS!$P$3%)^Q5085</f>
        <v>269235.2053026004</v>
      </c>
      <c r="O5085" s="54">
        <f t="shared" si="238"/>
        <v>269235.2053026004</v>
      </c>
      <c r="P5085" s="103">
        <f t="shared" si="239"/>
        <v>1.7916893005531535E-6</v>
      </c>
      <c r="Q5085" s="6">
        <v>419</v>
      </c>
      <c r="R5085" s="6"/>
      <c r="S5085" s="6" t="s">
        <v>11</v>
      </c>
    </row>
    <row r="5086" spans="1:20" s="47" customFormat="1" ht="14" x14ac:dyDescent="0.15">
      <c r="A5086" s="8" t="s">
        <v>415</v>
      </c>
      <c r="B5086" s="114" t="s">
        <v>416</v>
      </c>
      <c r="C5086" s="40" t="s">
        <v>65</v>
      </c>
      <c r="D5086" s="6" t="s">
        <v>123</v>
      </c>
      <c r="E5086" s="7" t="s">
        <v>124</v>
      </c>
      <c r="F5086" s="6" t="s">
        <v>3354</v>
      </c>
      <c r="G5086" s="6" t="s">
        <v>4936</v>
      </c>
      <c r="H5086" s="6" t="s">
        <v>38</v>
      </c>
      <c r="I5086" s="8" t="s">
        <v>39</v>
      </c>
      <c r="J5086" s="15" t="s">
        <v>7586</v>
      </c>
      <c r="K5086" s="7" t="s">
        <v>3358</v>
      </c>
      <c r="L5086" s="19">
        <v>254605</v>
      </c>
      <c r="M5086" s="19">
        <f t="shared" si="240"/>
        <v>254605</v>
      </c>
      <c r="N5086" s="11">
        <f>M5086*(1+VOTOS!$P$3%)^Q5086</f>
        <v>259253.94608118993</v>
      </c>
      <c r="O5086" s="54">
        <f t="shared" si="238"/>
        <v>259253.94608118993</v>
      </c>
      <c r="P5086" s="103">
        <f t="shared" si="239"/>
        <v>1.7252666522484896E-6</v>
      </c>
      <c r="Q5086" s="6">
        <v>150</v>
      </c>
      <c r="R5086" s="6"/>
      <c r="S5086" s="6" t="s">
        <v>11</v>
      </c>
    </row>
    <row r="5087" spans="1:20" s="47" customFormat="1" ht="14" x14ac:dyDescent="0.15">
      <c r="A5087" s="8" t="s">
        <v>415</v>
      </c>
      <c r="B5087" s="114" t="s">
        <v>416</v>
      </c>
      <c r="C5087" s="40" t="s">
        <v>65</v>
      </c>
      <c r="D5087" s="6" t="s">
        <v>123</v>
      </c>
      <c r="E5087" s="7" t="s">
        <v>124</v>
      </c>
      <c r="F5087" s="6" t="s">
        <v>3354</v>
      </c>
      <c r="G5087" s="6" t="s">
        <v>4936</v>
      </c>
      <c r="H5087" s="6" t="s">
        <v>38</v>
      </c>
      <c r="I5087" s="8" t="s">
        <v>39</v>
      </c>
      <c r="J5087" s="15" t="s">
        <v>7586</v>
      </c>
      <c r="K5087" s="7" t="s">
        <v>4632</v>
      </c>
      <c r="L5087" s="19">
        <v>253340</v>
      </c>
      <c r="M5087" s="19">
        <f t="shared" si="240"/>
        <v>253340</v>
      </c>
      <c r="N5087" s="11">
        <f>M5087*(1+VOTOS!$P$3%)^Q5087</f>
        <v>270001.07956410624</v>
      </c>
      <c r="O5087" s="54">
        <f t="shared" si="238"/>
        <v>270001.07956410624</v>
      </c>
      <c r="P5087" s="103">
        <f t="shared" si="239"/>
        <v>1.7967859918211724E-6</v>
      </c>
      <c r="Q5087" s="6">
        <v>528</v>
      </c>
      <c r="R5087" s="6"/>
      <c r="S5087" s="6" t="s">
        <v>11</v>
      </c>
    </row>
    <row r="5088" spans="1:20" s="47" customFormat="1" ht="14" x14ac:dyDescent="0.15">
      <c r="A5088" s="8" t="s">
        <v>415</v>
      </c>
      <c r="B5088" s="114" t="s">
        <v>416</v>
      </c>
      <c r="C5088" s="40" t="s">
        <v>65</v>
      </c>
      <c r="D5088" s="6" t="s">
        <v>123</v>
      </c>
      <c r="E5088" s="7" t="s">
        <v>124</v>
      </c>
      <c r="F5088" s="6" t="s">
        <v>3354</v>
      </c>
      <c r="G5088" s="6" t="s">
        <v>4936</v>
      </c>
      <c r="H5088" s="6" t="s">
        <v>38</v>
      </c>
      <c r="I5088" s="8" t="s">
        <v>39</v>
      </c>
      <c r="J5088" s="15" t="s">
        <v>7586</v>
      </c>
      <c r="K5088" s="7" t="s">
        <v>4744</v>
      </c>
      <c r="L5088" s="19">
        <v>252768</v>
      </c>
      <c r="M5088" s="19">
        <f t="shared" si="240"/>
        <v>252768</v>
      </c>
      <c r="N5088" s="11">
        <f>M5088*(1+VOTOS!$P$3%)^Q5088</f>
        <v>264912.02072701172</v>
      </c>
      <c r="O5088" s="54">
        <f t="shared" si="238"/>
        <v>264912.02072701172</v>
      </c>
      <c r="P5088" s="103">
        <f t="shared" si="239"/>
        <v>1.7629196471205983E-6</v>
      </c>
      <c r="Q5088" s="6">
        <v>389</v>
      </c>
      <c r="R5088" s="6"/>
      <c r="S5088" s="6" t="s">
        <v>11</v>
      </c>
    </row>
    <row r="5089" spans="1:19" s="47" customFormat="1" ht="14" x14ac:dyDescent="0.15">
      <c r="A5089" s="8" t="s">
        <v>415</v>
      </c>
      <c r="B5089" s="114" t="s">
        <v>416</v>
      </c>
      <c r="C5089" s="40" t="s">
        <v>65</v>
      </c>
      <c r="D5089" s="6" t="s">
        <v>123</v>
      </c>
      <c r="E5089" s="7" t="s">
        <v>124</v>
      </c>
      <c r="F5089" s="6" t="s">
        <v>3354</v>
      </c>
      <c r="G5089" s="6" t="s">
        <v>4936</v>
      </c>
      <c r="H5089" s="6" t="s">
        <v>38</v>
      </c>
      <c r="I5089" s="8" t="s">
        <v>39</v>
      </c>
      <c r="J5089" s="15" t="s">
        <v>7586</v>
      </c>
      <c r="K5089" s="7" t="s">
        <v>4701</v>
      </c>
      <c r="L5089" s="19">
        <v>247367</v>
      </c>
      <c r="M5089" s="19">
        <f t="shared" si="240"/>
        <v>247367</v>
      </c>
      <c r="N5089" s="11">
        <f>M5089*(1+VOTOS!$P$3%)^Q5089</f>
        <v>260851.42132326972</v>
      </c>
      <c r="O5089" s="54">
        <f t="shared" si="238"/>
        <v>260851.42132326972</v>
      </c>
      <c r="P5089" s="103">
        <f t="shared" si="239"/>
        <v>1.7358974287693981E-6</v>
      </c>
      <c r="Q5089" s="6">
        <v>440</v>
      </c>
      <c r="R5089" s="6"/>
      <c r="S5089" s="6" t="s">
        <v>11</v>
      </c>
    </row>
    <row r="5090" spans="1:19" s="47" customFormat="1" ht="14" x14ac:dyDescent="0.15">
      <c r="A5090" s="8" t="s">
        <v>415</v>
      </c>
      <c r="B5090" s="114" t="s">
        <v>416</v>
      </c>
      <c r="C5090" s="40" t="s">
        <v>65</v>
      </c>
      <c r="D5090" s="6" t="s">
        <v>123</v>
      </c>
      <c r="E5090" s="7" t="s">
        <v>124</v>
      </c>
      <c r="F5090" s="6" t="s">
        <v>3354</v>
      </c>
      <c r="G5090" s="6" t="s">
        <v>4936</v>
      </c>
      <c r="H5090" s="6" t="s">
        <v>38</v>
      </c>
      <c r="I5090" s="8" t="s">
        <v>39</v>
      </c>
      <c r="J5090" s="15" t="s">
        <v>7586</v>
      </c>
      <c r="K5090" s="7" t="s">
        <v>3514</v>
      </c>
      <c r="L5090" s="19">
        <v>246786</v>
      </c>
      <c r="M5090" s="19">
        <f t="shared" si="240"/>
        <v>246786</v>
      </c>
      <c r="N5090" s="11">
        <f>M5090*(1+VOTOS!$P$3%)^Q5090</f>
        <v>252568.58512285133</v>
      </c>
      <c r="O5090" s="54">
        <f t="shared" si="238"/>
        <v>252568.58512285133</v>
      </c>
      <c r="P5090" s="103">
        <f t="shared" si="239"/>
        <v>1.680777337836845E-6</v>
      </c>
      <c r="Q5090" s="6">
        <v>192</v>
      </c>
      <c r="R5090" s="6"/>
      <c r="S5090" s="6" t="s">
        <v>11</v>
      </c>
    </row>
    <row r="5091" spans="1:19" s="47" customFormat="1" ht="14" x14ac:dyDescent="0.15">
      <c r="A5091" s="8" t="s">
        <v>415</v>
      </c>
      <c r="B5091" s="114" t="s">
        <v>416</v>
      </c>
      <c r="C5091" s="40" t="s">
        <v>65</v>
      </c>
      <c r="D5091" s="6" t="s">
        <v>123</v>
      </c>
      <c r="E5091" s="7" t="s">
        <v>124</v>
      </c>
      <c r="F5091" s="6" t="s">
        <v>3354</v>
      </c>
      <c r="G5091" s="6" t="s">
        <v>4936</v>
      </c>
      <c r="H5091" s="6" t="s">
        <v>38</v>
      </c>
      <c r="I5091" s="8" t="s">
        <v>39</v>
      </c>
      <c r="J5091" s="15" t="s">
        <v>7586</v>
      </c>
      <c r="K5091" s="7" t="s">
        <v>3476</v>
      </c>
      <c r="L5091" s="19">
        <v>245694</v>
      </c>
      <c r="M5091" s="19">
        <f t="shared" si="240"/>
        <v>245694</v>
      </c>
      <c r="N5091" s="11">
        <f>M5091*(1+VOTOS!$P$3%)^Q5091</f>
        <v>248346.0344190039</v>
      </c>
      <c r="O5091" s="54">
        <f t="shared" si="238"/>
        <v>248346.0344190039</v>
      </c>
      <c r="P5091" s="103">
        <f t="shared" si="239"/>
        <v>1.6526773762860383E-6</v>
      </c>
      <c r="Q5091" s="6">
        <v>89</v>
      </c>
      <c r="R5091" s="6"/>
      <c r="S5091" s="6" t="s">
        <v>11</v>
      </c>
    </row>
    <row r="5092" spans="1:19" s="47" customFormat="1" ht="14" x14ac:dyDescent="0.15">
      <c r="A5092" s="8" t="s">
        <v>415</v>
      </c>
      <c r="B5092" s="114" t="s">
        <v>416</v>
      </c>
      <c r="C5092" s="40" t="s">
        <v>65</v>
      </c>
      <c r="D5092" s="6" t="s">
        <v>123</v>
      </c>
      <c r="E5092" s="7" t="s">
        <v>124</v>
      </c>
      <c r="F5092" s="6" t="s">
        <v>3354</v>
      </c>
      <c r="G5092" s="6" t="s">
        <v>4936</v>
      </c>
      <c r="H5092" s="6" t="s">
        <v>38</v>
      </c>
      <c r="I5092" s="8" t="s">
        <v>39</v>
      </c>
      <c r="J5092" s="15" t="s">
        <v>7586</v>
      </c>
      <c r="K5092" s="7" t="s">
        <v>3511</v>
      </c>
      <c r="L5092" s="19">
        <v>245374</v>
      </c>
      <c r="M5092" s="19">
        <f t="shared" si="240"/>
        <v>245374</v>
      </c>
      <c r="N5092" s="11">
        <f>M5092*(1+VOTOS!$P$3%)^Q5092</f>
        <v>252917.18793854164</v>
      </c>
      <c r="O5092" s="54">
        <f t="shared" si="238"/>
        <v>252917.18793854164</v>
      </c>
      <c r="P5092" s="103">
        <f t="shared" si="239"/>
        <v>1.6830971976572316E-6</v>
      </c>
      <c r="Q5092" s="6">
        <v>251</v>
      </c>
      <c r="R5092" s="6"/>
      <c r="S5092" s="6" t="s">
        <v>11</v>
      </c>
    </row>
    <row r="5093" spans="1:19" s="47" customFormat="1" ht="14" x14ac:dyDescent="0.15">
      <c r="A5093" s="8" t="s">
        <v>415</v>
      </c>
      <c r="B5093" s="114" t="s">
        <v>416</v>
      </c>
      <c r="C5093" s="40" t="s">
        <v>65</v>
      </c>
      <c r="D5093" s="6" t="s">
        <v>123</v>
      </c>
      <c r="E5093" s="7" t="s">
        <v>124</v>
      </c>
      <c r="F5093" s="6" t="s">
        <v>3354</v>
      </c>
      <c r="G5093" s="6" t="s">
        <v>4936</v>
      </c>
      <c r="H5093" s="6" t="s">
        <v>38</v>
      </c>
      <c r="I5093" s="8" t="s">
        <v>39</v>
      </c>
      <c r="J5093" s="15" t="s">
        <v>7586</v>
      </c>
      <c r="K5093" s="7" t="s">
        <v>4718</v>
      </c>
      <c r="L5093" s="19">
        <v>244217</v>
      </c>
      <c r="M5093" s="19">
        <f t="shared" si="240"/>
        <v>244217</v>
      </c>
      <c r="N5093" s="11">
        <f>M5093*(1+VOTOS!$P$3%)^Q5093</f>
        <v>256785.19795382678</v>
      </c>
      <c r="O5093" s="54">
        <f t="shared" si="238"/>
        <v>256785.19795382678</v>
      </c>
      <c r="P5093" s="103">
        <f t="shared" si="239"/>
        <v>1.7088377844093603E-6</v>
      </c>
      <c r="Q5093" s="6">
        <v>416</v>
      </c>
      <c r="R5093" s="6"/>
      <c r="S5093" s="6" t="s">
        <v>11</v>
      </c>
    </row>
    <row r="5094" spans="1:19" s="47" customFormat="1" ht="14" x14ac:dyDescent="0.15">
      <c r="A5094" s="8" t="s">
        <v>415</v>
      </c>
      <c r="B5094" s="114" t="s">
        <v>416</v>
      </c>
      <c r="C5094" s="40" t="s">
        <v>65</v>
      </c>
      <c r="D5094" s="6" t="s">
        <v>123</v>
      </c>
      <c r="E5094" s="7" t="s">
        <v>124</v>
      </c>
      <c r="F5094" s="6" t="s">
        <v>3354</v>
      </c>
      <c r="G5094" s="6" t="s">
        <v>4936</v>
      </c>
      <c r="H5094" s="6" t="s">
        <v>38</v>
      </c>
      <c r="I5094" s="8" t="s">
        <v>39</v>
      </c>
      <c r="J5094" s="15" t="s">
        <v>7586</v>
      </c>
      <c r="K5094" s="7" t="s">
        <v>4731</v>
      </c>
      <c r="L5094" s="19">
        <v>243920</v>
      </c>
      <c r="M5094" s="19">
        <f t="shared" si="240"/>
        <v>243920</v>
      </c>
      <c r="N5094" s="11">
        <f>M5094*(1+VOTOS!$P$3%)^Q5094</f>
        <v>256071.02490532619</v>
      </c>
      <c r="O5094" s="54">
        <f t="shared" si="238"/>
        <v>256071.02490532619</v>
      </c>
      <c r="P5094" s="103">
        <f t="shared" si="239"/>
        <v>1.7040851510815466E-6</v>
      </c>
      <c r="Q5094" s="6">
        <v>403</v>
      </c>
      <c r="R5094" s="6"/>
      <c r="S5094" s="6" t="s">
        <v>11</v>
      </c>
    </row>
    <row r="5095" spans="1:19" s="47" customFormat="1" ht="14" x14ac:dyDescent="0.15">
      <c r="A5095" s="8" t="s">
        <v>415</v>
      </c>
      <c r="B5095" s="114" t="s">
        <v>416</v>
      </c>
      <c r="C5095" s="40" t="s">
        <v>65</v>
      </c>
      <c r="D5095" s="6" t="s">
        <v>123</v>
      </c>
      <c r="E5095" s="7" t="s">
        <v>124</v>
      </c>
      <c r="F5095" s="6" t="s">
        <v>3354</v>
      </c>
      <c r="G5095" s="6" t="s">
        <v>4936</v>
      </c>
      <c r="H5095" s="6" t="s">
        <v>38</v>
      </c>
      <c r="I5095" s="8" t="s">
        <v>39</v>
      </c>
      <c r="J5095" s="15" t="s">
        <v>7586</v>
      </c>
      <c r="K5095" s="7" t="s">
        <v>4702</v>
      </c>
      <c r="L5095" s="19">
        <v>240271</v>
      </c>
      <c r="M5095" s="19">
        <f t="shared" si="240"/>
        <v>240271</v>
      </c>
      <c r="N5095" s="11">
        <f>M5095*(1+VOTOS!$P$3%)^Q5095</f>
        <v>253368.60556486249</v>
      </c>
      <c r="O5095" s="54">
        <f t="shared" si="238"/>
        <v>253368.60556486249</v>
      </c>
      <c r="P5095" s="103">
        <f t="shared" si="239"/>
        <v>1.6861012629326146E-6</v>
      </c>
      <c r="Q5095" s="6">
        <v>440</v>
      </c>
      <c r="R5095" s="6"/>
      <c r="S5095" s="6" t="s">
        <v>11</v>
      </c>
    </row>
    <row r="5096" spans="1:19" s="47" customFormat="1" ht="14" x14ac:dyDescent="0.15">
      <c r="A5096" s="8" t="s">
        <v>415</v>
      </c>
      <c r="B5096" s="114" t="s">
        <v>416</v>
      </c>
      <c r="C5096" s="40" t="s">
        <v>65</v>
      </c>
      <c r="D5096" s="6" t="s">
        <v>123</v>
      </c>
      <c r="E5096" s="7" t="s">
        <v>124</v>
      </c>
      <c r="F5096" s="6" t="s">
        <v>3354</v>
      </c>
      <c r="G5096" s="6" t="s">
        <v>4936</v>
      </c>
      <c r="H5096" s="6" t="s">
        <v>38</v>
      </c>
      <c r="I5096" s="8" t="s">
        <v>39</v>
      </c>
      <c r="J5096" s="15" t="s">
        <v>7586</v>
      </c>
      <c r="K5096" s="7" t="s">
        <v>4749</v>
      </c>
      <c r="L5096" s="19">
        <v>239912</v>
      </c>
      <c r="M5096" s="19">
        <f t="shared" si="240"/>
        <v>239912</v>
      </c>
      <c r="N5096" s="11">
        <f>M5096*(1+VOTOS!$P$3%)^Q5096</f>
        <v>250983.80539342447</v>
      </c>
      <c r="O5096" s="54">
        <f t="shared" si="238"/>
        <v>250983.80539342447</v>
      </c>
      <c r="P5096" s="103">
        <f t="shared" si="239"/>
        <v>1.6702310466051454E-6</v>
      </c>
      <c r="Q5096" s="6">
        <v>374</v>
      </c>
      <c r="R5096" s="6"/>
      <c r="S5096" s="6" t="s">
        <v>11</v>
      </c>
    </row>
    <row r="5097" spans="1:19" s="47" customFormat="1" ht="14" x14ac:dyDescent="0.15">
      <c r="A5097" s="8" t="s">
        <v>415</v>
      </c>
      <c r="B5097" s="114" t="s">
        <v>416</v>
      </c>
      <c r="C5097" s="40" t="s">
        <v>65</v>
      </c>
      <c r="D5097" s="6" t="s">
        <v>123</v>
      </c>
      <c r="E5097" s="7" t="s">
        <v>124</v>
      </c>
      <c r="F5097" s="6" t="s">
        <v>3354</v>
      </c>
      <c r="G5097" s="6" t="s">
        <v>4936</v>
      </c>
      <c r="H5097" s="6" t="s">
        <v>38</v>
      </c>
      <c r="I5097" s="8" t="s">
        <v>39</v>
      </c>
      <c r="J5097" s="15" t="s">
        <v>7586</v>
      </c>
      <c r="K5097" s="7" t="s">
        <v>3480</v>
      </c>
      <c r="L5097" s="19">
        <v>238954</v>
      </c>
      <c r="M5097" s="19">
        <f t="shared" si="240"/>
        <v>238954</v>
      </c>
      <c r="N5097" s="11">
        <f>M5097*(1+VOTOS!$P$3%)^Q5097</f>
        <v>245025.53816489235</v>
      </c>
      <c r="O5097" s="54">
        <f t="shared" si="238"/>
        <v>245025.53816489235</v>
      </c>
      <c r="P5097" s="103">
        <f t="shared" si="239"/>
        <v>1.630580349248538E-6</v>
      </c>
      <c r="Q5097" s="6">
        <v>208</v>
      </c>
      <c r="R5097" s="6"/>
      <c r="S5097" s="6" t="s">
        <v>11</v>
      </c>
    </row>
    <row r="5098" spans="1:19" s="47" customFormat="1" ht="14" x14ac:dyDescent="0.15">
      <c r="A5098" s="8" t="s">
        <v>415</v>
      </c>
      <c r="B5098" s="114" t="s">
        <v>416</v>
      </c>
      <c r="C5098" s="40" t="s">
        <v>65</v>
      </c>
      <c r="D5098" s="6" t="s">
        <v>123</v>
      </c>
      <c r="E5098" s="7" t="s">
        <v>124</v>
      </c>
      <c r="F5098" s="6" t="s">
        <v>3354</v>
      </c>
      <c r="G5098" s="6" t="s">
        <v>4936</v>
      </c>
      <c r="H5098" s="6" t="s">
        <v>38</v>
      </c>
      <c r="I5098" s="8" t="s">
        <v>39</v>
      </c>
      <c r="J5098" s="15" t="s">
        <v>7586</v>
      </c>
      <c r="K5098" s="7" t="s">
        <v>4781</v>
      </c>
      <c r="L5098" s="19">
        <v>237582</v>
      </c>
      <c r="M5098" s="19">
        <f t="shared" si="240"/>
        <v>237582</v>
      </c>
      <c r="N5098" s="11">
        <f>M5098*(1+VOTOS!$P$3%)^Q5098</f>
        <v>246872.91335425127</v>
      </c>
      <c r="O5098" s="54">
        <f t="shared" si="238"/>
        <v>246872.91335425127</v>
      </c>
      <c r="P5098" s="103">
        <f t="shared" si="239"/>
        <v>1.6428741440260882E-6</v>
      </c>
      <c r="Q5098" s="6">
        <v>318</v>
      </c>
      <c r="R5098" s="6"/>
      <c r="S5098" s="6" t="s">
        <v>11</v>
      </c>
    </row>
    <row r="5099" spans="1:19" s="47" customFormat="1" ht="14" x14ac:dyDescent="0.15">
      <c r="A5099" s="8" t="s">
        <v>415</v>
      </c>
      <c r="B5099" s="114" t="s">
        <v>416</v>
      </c>
      <c r="C5099" s="40" t="s">
        <v>65</v>
      </c>
      <c r="D5099" s="6" t="s">
        <v>123</v>
      </c>
      <c r="E5099" s="7" t="s">
        <v>124</v>
      </c>
      <c r="F5099" s="6" t="s">
        <v>3354</v>
      </c>
      <c r="G5099" s="6" t="s">
        <v>4936</v>
      </c>
      <c r="H5099" s="6" t="s">
        <v>38</v>
      </c>
      <c r="I5099" s="8" t="s">
        <v>39</v>
      </c>
      <c r="J5099" s="15" t="s">
        <v>7586</v>
      </c>
      <c r="K5099" s="7" t="s">
        <v>3458</v>
      </c>
      <c r="L5099" s="19">
        <v>236598</v>
      </c>
      <c r="M5099" s="19">
        <f t="shared" si="240"/>
        <v>236598</v>
      </c>
      <c r="N5099" s="11">
        <f>M5099*(1+VOTOS!$P$3%)^Q5099</f>
        <v>239151.85169954287</v>
      </c>
      <c r="O5099" s="54">
        <f t="shared" si="238"/>
        <v>239151.85169954287</v>
      </c>
      <c r="P5099" s="103">
        <f t="shared" si="239"/>
        <v>1.5914925145690334E-6</v>
      </c>
      <c r="Q5099" s="6">
        <v>89</v>
      </c>
      <c r="R5099" s="6"/>
      <c r="S5099" s="6" t="s">
        <v>11</v>
      </c>
    </row>
    <row r="5100" spans="1:19" s="47" customFormat="1" ht="14" x14ac:dyDescent="0.15">
      <c r="A5100" s="8" t="s">
        <v>415</v>
      </c>
      <c r="B5100" s="114" t="s">
        <v>416</v>
      </c>
      <c r="C5100" s="40" t="s">
        <v>65</v>
      </c>
      <c r="D5100" s="6" t="s">
        <v>123</v>
      </c>
      <c r="E5100" s="7" t="s">
        <v>124</v>
      </c>
      <c r="F5100" s="6" t="s">
        <v>3354</v>
      </c>
      <c r="G5100" s="6" t="s">
        <v>4936</v>
      </c>
      <c r="H5100" s="6" t="s">
        <v>38</v>
      </c>
      <c r="I5100" s="8" t="s">
        <v>39</v>
      </c>
      <c r="J5100" s="15" t="s">
        <v>7586</v>
      </c>
      <c r="K5100" s="7" t="s">
        <v>4693</v>
      </c>
      <c r="L5100" s="19">
        <v>235662</v>
      </c>
      <c r="M5100" s="19">
        <f t="shared" si="240"/>
        <v>235662</v>
      </c>
      <c r="N5100" s="11">
        <f>M5100*(1+VOTOS!$P$3%)^Q5100</f>
        <v>248658.29571001985</v>
      </c>
      <c r="O5100" s="54">
        <f t="shared" si="238"/>
        <v>248658.29571001985</v>
      </c>
      <c r="P5100" s="103">
        <f t="shared" si="239"/>
        <v>1.6547553928420877E-6</v>
      </c>
      <c r="Q5100" s="6">
        <v>445</v>
      </c>
      <c r="R5100" s="6"/>
      <c r="S5100" s="6" t="s">
        <v>11</v>
      </c>
    </row>
    <row r="5101" spans="1:19" s="47" customFormat="1" ht="14" x14ac:dyDescent="0.15">
      <c r="A5101" s="8" t="s">
        <v>415</v>
      </c>
      <c r="B5101" s="114" t="s">
        <v>416</v>
      </c>
      <c r="C5101" s="40" t="s">
        <v>65</v>
      </c>
      <c r="D5101" s="6" t="s">
        <v>123</v>
      </c>
      <c r="E5101" s="7" t="s">
        <v>124</v>
      </c>
      <c r="F5101" s="6" t="s">
        <v>3354</v>
      </c>
      <c r="G5101" s="6" t="s">
        <v>4936</v>
      </c>
      <c r="H5101" s="6" t="s">
        <v>38</v>
      </c>
      <c r="I5101" s="8" t="s">
        <v>39</v>
      </c>
      <c r="J5101" s="15" t="s">
        <v>7586</v>
      </c>
      <c r="K5101" s="7" t="s">
        <v>3388</v>
      </c>
      <c r="L5101" s="19">
        <v>235133</v>
      </c>
      <c r="M5101" s="19">
        <f t="shared" si="240"/>
        <v>235133</v>
      </c>
      <c r="N5101" s="11">
        <f>M5101*(1+VOTOS!$P$3%)^Q5101</f>
        <v>239426.39816149892</v>
      </c>
      <c r="O5101" s="54">
        <f t="shared" si="238"/>
        <v>239426.39816149892</v>
      </c>
      <c r="P5101" s="103">
        <f t="shared" si="239"/>
        <v>1.5933195488821668E-6</v>
      </c>
      <c r="Q5101" s="6">
        <v>150</v>
      </c>
      <c r="R5101" s="6"/>
      <c r="S5101" s="6" t="s">
        <v>11</v>
      </c>
    </row>
    <row r="5102" spans="1:19" s="47" customFormat="1" ht="14" x14ac:dyDescent="0.15">
      <c r="A5102" s="8" t="s">
        <v>415</v>
      </c>
      <c r="B5102" s="114" t="s">
        <v>416</v>
      </c>
      <c r="C5102" s="40" t="s">
        <v>65</v>
      </c>
      <c r="D5102" s="6" t="s">
        <v>123</v>
      </c>
      <c r="E5102" s="7" t="s">
        <v>124</v>
      </c>
      <c r="F5102" s="6" t="s">
        <v>3354</v>
      </c>
      <c r="G5102" s="6" t="s">
        <v>4936</v>
      </c>
      <c r="H5102" s="6" t="s">
        <v>38</v>
      </c>
      <c r="I5102" s="8" t="s">
        <v>39</v>
      </c>
      <c r="J5102" s="15" t="s">
        <v>7586</v>
      </c>
      <c r="K5102" s="7" t="s">
        <v>4794</v>
      </c>
      <c r="L5102" s="19">
        <v>235120</v>
      </c>
      <c r="M5102" s="19">
        <f t="shared" si="240"/>
        <v>235120</v>
      </c>
      <c r="N5102" s="11">
        <f>M5102*(1+VOTOS!$P$3%)^Q5102</f>
        <v>243373.34573712602</v>
      </c>
      <c r="O5102" s="54">
        <f t="shared" si="238"/>
        <v>243373.34573712602</v>
      </c>
      <c r="P5102" s="103">
        <f t="shared" si="239"/>
        <v>1.6195854442844682E-6</v>
      </c>
      <c r="Q5102" s="6">
        <v>286</v>
      </c>
      <c r="R5102" s="6"/>
      <c r="S5102" s="6" t="s">
        <v>11</v>
      </c>
    </row>
    <row r="5103" spans="1:19" s="47" customFormat="1" ht="14" x14ac:dyDescent="0.15">
      <c r="A5103" s="8" t="s">
        <v>415</v>
      </c>
      <c r="B5103" s="114" t="s">
        <v>416</v>
      </c>
      <c r="C5103" s="40" t="s">
        <v>65</v>
      </c>
      <c r="D5103" s="6" t="s">
        <v>123</v>
      </c>
      <c r="E5103" s="7" t="s">
        <v>124</v>
      </c>
      <c r="F5103" s="6" t="s">
        <v>3354</v>
      </c>
      <c r="G5103" s="6" t="s">
        <v>4936</v>
      </c>
      <c r="H5103" s="6" t="s">
        <v>38</v>
      </c>
      <c r="I5103" s="8" t="s">
        <v>39</v>
      </c>
      <c r="J5103" s="15" t="s">
        <v>7586</v>
      </c>
      <c r="K5103" s="7" t="s">
        <v>4750</v>
      </c>
      <c r="L5103" s="19">
        <v>234503</v>
      </c>
      <c r="M5103" s="19">
        <f t="shared" si="240"/>
        <v>234503</v>
      </c>
      <c r="N5103" s="11">
        <f>M5103*(1+VOTOS!$P$3%)^Q5103</f>
        <v>245325.183051178</v>
      </c>
      <c r="O5103" s="54">
        <f t="shared" si="238"/>
        <v>245325.183051178</v>
      </c>
      <c r="P5103" s="103">
        <f t="shared" si="239"/>
        <v>1.6325744069577446E-6</v>
      </c>
      <c r="Q5103" s="6">
        <v>374</v>
      </c>
      <c r="R5103" s="6"/>
      <c r="S5103" s="6" t="s">
        <v>11</v>
      </c>
    </row>
    <row r="5104" spans="1:19" s="47" customFormat="1" ht="14" x14ac:dyDescent="0.15">
      <c r="A5104" s="8" t="s">
        <v>415</v>
      </c>
      <c r="B5104" s="114" t="s">
        <v>416</v>
      </c>
      <c r="C5104" s="40" t="s">
        <v>65</v>
      </c>
      <c r="D5104" s="6" t="s">
        <v>123</v>
      </c>
      <c r="E5104" s="7" t="s">
        <v>124</v>
      </c>
      <c r="F5104" s="6" t="s">
        <v>3354</v>
      </c>
      <c r="G5104" s="6" t="s">
        <v>4936</v>
      </c>
      <c r="H5104" s="6" t="s">
        <v>38</v>
      </c>
      <c r="I5104" s="8" t="s">
        <v>39</v>
      </c>
      <c r="J5104" s="15" t="s">
        <v>7586</v>
      </c>
      <c r="K5104" s="7" t="s">
        <v>4807</v>
      </c>
      <c r="L5104" s="19">
        <v>233750</v>
      </c>
      <c r="M5104" s="19">
        <f t="shared" si="240"/>
        <v>233750</v>
      </c>
      <c r="N5104" s="11">
        <f>M5104*(1+VOTOS!$P$3%)^Q5104</f>
        <v>241955.25504445902</v>
      </c>
      <c r="O5104" s="54">
        <f t="shared" si="238"/>
        <v>241955.25504445902</v>
      </c>
      <c r="P5104" s="103">
        <f t="shared" si="239"/>
        <v>1.6101484246405856E-6</v>
      </c>
      <c r="Q5104" s="6">
        <v>286</v>
      </c>
      <c r="R5104" s="6"/>
      <c r="S5104" s="6" t="s">
        <v>11</v>
      </c>
    </row>
    <row r="5105" spans="1:20" s="47" customFormat="1" ht="14" x14ac:dyDescent="0.15">
      <c r="A5105" s="8" t="s">
        <v>415</v>
      </c>
      <c r="B5105" s="114" t="s">
        <v>416</v>
      </c>
      <c r="C5105" s="40" t="s">
        <v>65</v>
      </c>
      <c r="D5105" s="6" t="s">
        <v>123</v>
      </c>
      <c r="E5105" s="7" t="s">
        <v>124</v>
      </c>
      <c r="F5105" s="6" t="s">
        <v>3354</v>
      </c>
      <c r="G5105" s="6" t="s">
        <v>4936</v>
      </c>
      <c r="H5105" s="6" t="s">
        <v>38</v>
      </c>
      <c r="I5105" s="8" t="s">
        <v>39</v>
      </c>
      <c r="J5105" s="15" t="s">
        <v>7586</v>
      </c>
      <c r="K5105" s="7" t="s">
        <v>3356</v>
      </c>
      <c r="L5105" s="19">
        <v>233272</v>
      </c>
      <c r="M5105" s="19">
        <f t="shared" si="240"/>
        <v>233272</v>
      </c>
      <c r="N5105" s="11">
        <f>M5105*(1+VOTOS!$P$3%)^Q5105</f>
        <v>238536.42047553923</v>
      </c>
      <c r="O5105" s="54">
        <f t="shared" si="238"/>
        <v>238536.42047553923</v>
      </c>
      <c r="P5105" s="103">
        <f t="shared" si="239"/>
        <v>1.5873969820474437E-6</v>
      </c>
      <c r="Q5105" s="6">
        <v>185</v>
      </c>
      <c r="R5105" s="6"/>
      <c r="S5105" s="6" t="s">
        <v>11</v>
      </c>
    </row>
    <row r="5106" spans="1:20" s="47" customFormat="1" ht="14" x14ac:dyDescent="0.15">
      <c r="A5106" s="8" t="s">
        <v>415</v>
      </c>
      <c r="B5106" s="114" t="s">
        <v>416</v>
      </c>
      <c r="C5106" s="40" t="s">
        <v>65</v>
      </c>
      <c r="D5106" s="6" t="s">
        <v>123</v>
      </c>
      <c r="E5106" s="7" t="s">
        <v>124</v>
      </c>
      <c r="F5106" s="6" t="s">
        <v>3354</v>
      </c>
      <c r="G5106" s="6" t="s">
        <v>4936</v>
      </c>
      <c r="H5106" s="6" t="s">
        <v>38</v>
      </c>
      <c r="I5106" s="8" t="s">
        <v>39</v>
      </c>
      <c r="J5106" s="15" t="s">
        <v>7586</v>
      </c>
      <c r="K5106" s="7" t="s">
        <v>4779</v>
      </c>
      <c r="L5106" s="19">
        <v>229813</v>
      </c>
      <c r="M5106" s="19">
        <f t="shared" si="240"/>
        <v>229813</v>
      </c>
      <c r="N5106" s="11">
        <f>M5106*(1+VOTOS!$P$3%)^Q5106</f>
        <v>238800.09780488652</v>
      </c>
      <c r="O5106" s="54">
        <f t="shared" si="238"/>
        <v>238800.09780488652</v>
      </c>
      <c r="P5106" s="103">
        <f t="shared" si="239"/>
        <v>1.5891516851489903E-6</v>
      </c>
      <c r="Q5106" s="6">
        <v>318</v>
      </c>
      <c r="R5106" s="6"/>
      <c r="S5106" s="6" t="s">
        <v>11</v>
      </c>
    </row>
    <row r="5107" spans="1:20" s="47" customFormat="1" ht="14" x14ac:dyDescent="0.15">
      <c r="A5107" s="8" t="s">
        <v>415</v>
      </c>
      <c r="B5107" s="114" t="s">
        <v>416</v>
      </c>
      <c r="C5107" s="40" t="s">
        <v>65</v>
      </c>
      <c r="D5107" s="6" t="s">
        <v>123</v>
      </c>
      <c r="E5107" s="7" t="s">
        <v>124</v>
      </c>
      <c r="F5107" s="6" t="s">
        <v>3354</v>
      </c>
      <c r="G5107" s="6" t="s">
        <v>4936</v>
      </c>
      <c r="H5107" s="6" t="s">
        <v>38</v>
      </c>
      <c r="I5107" s="8" t="s">
        <v>39</v>
      </c>
      <c r="J5107" s="15" t="s">
        <v>7586</v>
      </c>
      <c r="K5107" s="7" t="s">
        <v>4756</v>
      </c>
      <c r="L5107" s="19">
        <v>228557</v>
      </c>
      <c r="M5107" s="19">
        <f t="shared" si="240"/>
        <v>228557</v>
      </c>
      <c r="N5107" s="11">
        <f>M5107*(1+VOTOS!$P$3%)^Q5107</f>
        <v>239104.77845753825</v>
      </c>
      <c r="O5107" s="54">
        <f t="shared" si="238"/>
        <v>239104.77845753825</v>
      </c>
      <c r="P5107" s="103">
        <f t="shared" si="239"/>
        <v>1.5911792545555548E-6</v>
      </c>
      <c r="Q5107" s="6">
        <v>374</v>
      </c>
      <c r="R5107" s="6"/>
      <c r="S5107" s="6" t="s">
        <v>11</v>
      </c>
    </row>
    <row r="5108" spans="1:20" s="47" customFormat="1" ht="14" x14ac:dyDescent="0.15">
      <c r="A5108" s="8" t="s">
        <v>415</v>
      </c>
      <c r="B5108" s="114" t="s">
        <v>416</v>
      </c>
      <c r="C5108" s="40" t="s">
        <v>65</v>
      </c>
      <c r="D5108" s="6" t="s">
        <v>123</v>
      </c>
      <c r="E5108" s="7" t="s">
        <v>124</v>
      </c>
      <c r="F5108" s="6" t="s">
        <v>3354</v>
      </c>
      <c r="G5108" s="6" t="s">
        <v>4936</v>
      </c>
      <c r="H5108" s="6" t="s">
        <v>38</v>
      </c>
      <c r="I5108" s="8" t="s">
        <v>39</v>
      </c>
      <c r="J5108" s="15" t="s">
        <v>7586</v>
      </c>
      <c r="K5108" s="7" t="s">
        <v>4761</v>
      </c>
      <c r="L5108" s="19">
        <v>228557</v>
      </c>
      <c r="M5108" s="19">
        <f t="shared" si="240"/>
        <v>228557</v>
      </c>
      <c r="N5108" s="11">
        <f>M5108*(1+VOTOS!$P$3%)^Q5108</f>
        <v>238327.26820436344</v>
      </c>
      <c r="O5108" s="54">
        <f t="shared" si="238"/>
        <v>238327.26820436344</v>
      </c>
      <c r="P5108" s="103">
        <f t="shared" si="239"/>
        <v>1.586005128831105E-6</v>
      </c>
      <c r="Q5108" s="6">
        <v>347</v>
      </c>
      <c r="R5108" s="6"/>
      <c r="S5108" s="6" t="s">
        <v>11</v>
      </c>
    </row>
    <row r="5109" spans="1:20" s="47" customFormat="1" ht="14" x14ac:dyDescent="0.15">
      <c r="A5109" s="8" t="s">
        <v>415</v>
      </c>
      <c r="B5109" s="114" t="s">
        <v>416</v>
      </c>
      <c r="C5109" s="40" t="s">
        <v>65</v>
      </c>
      <c r="D5109" s="6" t="s">
        <v>123</v>
      </c>
      <c r="E5109" s="7" t="s">
        <v>124</v>
      </c>
      <c r="F5109" s="6" t="s">
        <v>3354</v>
      </c>
      <c r="G5109" s="6" t="s">
        <v>4936</v>
      </c>
      <c r="H5109" s="6" t="s">
        <v>38</v>
      </c>
      <c r="I5109" s="8" t="s">
        <v>39</v>
      </c>
      <c r="J5109" s="15" t="s">
        <v>7586</v>
      </c>
      <c r="K5109" s="7" t="s">
        <v>4732</v>
      </c>
      <c r="L5109" s="19">
        <v>227310</v>
      </c>
      <c r="M5109" s="19">
        <f t="shared" si="240"/>
        <v>227310</v>
      </c>
      <c r="N5109" s="11">
        <f>M5109*(1+VOTOS!$P$3%)^Q5109</f>
        <v>238633.58753373934</v>
      </c>
      <c r="O5109" s="54">
        <f t="shared" si="238"/>
        <v>238633.58753373934</v>
      </c>
      <c r="P5109" s="103">
        <f t="shared" si="239"/>
        <v>1.5880436031991899E-6</v>
      </c>
      <c r="Q5109" s="6">
        <v>403</v>
      </c>
      <c r="R5109" s="6"/>
      <c r="S5109" s="6" t="s">
        <v>11</v>
      </c>
    </row>
    <row r="5110" spans="1:20" s="47" customFormat="1" ht="14" x14ac:dyDescent="0.15">
      <c r="A5110" s="8" t="s">
        <v>415</v>
      </c>
      <c r="B5110" s="114" t="s">
        <v>416</v>
      </c>
      <c r="C5110" s="40" t="s">
        <v>65</v>
      </c>
      <c r="D5110" s="6" t="s">
        <v>123</v>
      </c>
      <c r="E5110" s="7" t="s">
        <v>124</v>
      </c>
      <c r="F5110" s="6" t="s">
        <v>3354</v>
      </c>
      <c r="G5110" s="6" t="s">
        <v>4936</v>
      </c>
      <c r="H5110" s="6" t="s">
        <v>38</v>
      </c>
      <c r="I5110" s="8" t="s">
        <v>39</v>
      </c>
      <c r="J5110" s="15" t="s">
        <v>7586</v>
      </c>
      <c r="K5110" s="7" t="s">
        <v>4734</v>
      </c>
      <c r="L5110" s="19">
        <v>226368</v>
      </c>
      <c r="M5110" s="19">
        <f t="shared" si="240"/>
        <v>226368</v>
      </c>
      <c r="N5110" s="11">
        <f>M5110*(1+VOTOS!$P$3%)^Q5110</f>
        <v>237644.66122404428</v>
      </c>
      <c r="O5110" s="54">
        <f t="shared" si="238"/>
        <v>237644.66122404428</v>
      </c>
      <c r="P5110" s="103">
        <f t="shared" si="239"/>
        <v>1.5814625593638388E-6</v>
      </c>
      <c r="Q5110" s="6">
        <v>403</v>
      </c>
      <c r="R5110" s="6"/>
      <c r="S5110" s="6" t="s">
        <v>11</v>
      </c>
    </row>
    <row r="5111" spans="1:20" s="47" customFormat="1" ht="14" x14ac:dyDescent="0.15">
      <c r="A5111" s="8" t="s">
        <v>415</v>
      </c>
      <c r="B5111" s="114" t="s">
        <v>416</v>
      </c>
      <c r="C5111" s="40" t="s">
        <v>65</v>
      </c>
      <c r="D5111" s="6" t="s">
        <v>123</v>
      </c>
      <c r="E5111" s="7" t="s">
        <v>124</v>
      </c>
      <c r="F5111" s="6" t="s">
        <v>3354</v>
      </c>
      <c r="G5111" s="6" t="s">
        <v>4936</v>
      </c>
      <c r="H5111" s="6" t="s">
        <v>38</v>
      </c>
      <c r="I5111" s="8" t="s">
        <v>39</v>
      </c>
      <c r="J5111" s="15" t="s">
        <v>7586</v>
      </c>
      <c r="K5111" s="7" t="s">
        <v>3435</v>
      </c>
      <c r="L5111" s="19">
        <v>225211</v>
      </c>
      <c r="M5111" s="19">
        <f t="shared" si="240"/>
        <v>225211</v>
      </c>
      <c r="N5111" s="11">
        <f>M5111*(1+VOTOS!$P$3%)^Q5111</f>
        <v>228026.71605865666</v>
      </c>
      <c r="O5111" s="54">
        <f t="shared" si="238"/>
        <v>228026.71605865666</v>
      </c>
      <c r="P5111" s="103">
        <f t="shared" si="239"/>
        <v>1.5174576703049804E-6</v>
      </c>
      <c r="Q5111" s="6">
        <v>103</v>
      </c>
      <c r="R5111" s="6"/>
      <c r="S5111" s="6" t="s">
        <v>11</v>
      </c>
      <c r="T5111" s="75"/>
    </row>
    <row r="5112" spans="1:20" s="47" customFormat="1" ht="14" x14ac:dyDescent="0.15">
      <c r="A5112" s="8" t="s">
        <v>415</v>
      </c>
      <c r="B5112" s="114" t="s">
        <v>416</v>
      </c>
      <c r="C5112" s="40" t="s">
        <v>65</v>
      </c>
      <c r="D5112" s="6" t="s">
        <v>123</v>
      </c>
      <c r="E5112" s="7" t="s">
        <v>124</v>
      </c>
      <c r="F5112" s="6" t="s">
        <v>3354</v>
      </c>
      <c r="G5112" s="6" t="s">
        <v>4936</v>
      </c>
      <c r="H5112" s="6" t="s">
        <v>38</v>
      </c>
      <c r="I5112" s="8" t="s">
        <v>39</v>
      </c>
      <c r="J5112" s="15" t="s">
        <v>7586</v>
      </c>
      <c r="K5112" s="7" t="s">
        <v>4763</v>
      </c>
      <c r="L5112" s="19">
        <v>223987</v>
      </c>
      <c r="M5112" s="19">
        <f t="shared" si="240"/>
        <v>223987</v>
      </c>
      <c r="N5112" s="11">
        <f>M5112*(1+VOTOS!$P$3%)^Q5112</f>
        <v>233533.73831926129</v>
      </c>
      <c r="O5112" s="54">
        <f t="shared" si="238"/>
        <v>233533.73831926129</v>
      </c>
      <c r="P5112" s="103">
        <f t="shared" si="239"/>
        <v>1.5541054513822868E-6</v>
      </c>
      <c r="Q5112" s="6">
        <v>346</v>
      </c>
      <c r="R5112" s="6"/>
      <c r="S5112" s="6" t="s">
        <v>11</v>
      </c>
      <c r="T5112" s="75"/>
    </row>
    <row r="5113" spans="1:20" s="47" customFormat="1" ht="14" x14ac:dyDescent="0.15">
      <c r="A5113" s="8" t="s">
        <v>415</v>
      </c>
      <c r="B5113" s="114" t="s">
        <v>416</v>
      </c>
      <c r="C5113" s="40" t="s">
        <v>65</v>
      </c>
      <c r="D5113" s="6" t="s">
        <v>123</v>
      </c>
      <c r="E5113" s="7" t="s">
        <v>124</v>
      </c>
      <c r="F5113" s="6" t="s">
        <v>3354</v>
      </c>
      <c r="G5113" s="6" t="s">
        <v>4936</v>
      </c>
      <c r="H5113" s="6" t="s">
        <v>38</v>
      </c>
      <c r="I5113" s="8" t="s">
        <v>39</v>
      </c>
      <c r="J5113" s="15" t="s">
        <v>7586</v>
      </c>
      <c r="K5113" s="7" t="s">
        <v>3508</v>
      </c>
      <c r="L5113" s="19">
        <v>222758</v>
      </c>
      <c r="M5113" s="19">
        <f t="shared" si="240"/>
        <v>222758</v>
      </c>
      <c r="N5113" s="11">
        <f>M5113*(1+VOTOS!$P$3%)^Q5113</f>
        <v>226251.55599165335</v>
      </c>
      <c r="O5113" s="54">
        <f t="shared" si="238"/>
        <v>226251.55599165335</v>
      </c>
      <c r="P5113" s="103">
        <f t="shared" si="239"/>
        <v>1.5056444481253462E-6</v>
      </c>
      <c r="Q5113" s="6">
        <v>129</v>
      </c>
      <c r="R5113" s="6"/>
      <c r="S5113" s="6" t="s">
        <v>11</v>
      </c>
      <c r="T5113" s="75"/>
    </row>
    <row r="5114" spans="1:20" s="47" customFormat="1" ht="14" x14ac:dyDescent="0.15">
      <c r="A5114" s="8" t="s">
        <v>415</v>
      </c>
      <c r="B5114" s="114" t="s">
        <v>416</v>
      </c>
      <c r="C5114" s="40" t="s">
        <v>65</v>
      </c>
      <c r="D5114" s="6" t="s">
        <v>123</v>
      </c>
      <c r="E5114" s="7" t="s">
        <v>124</v>
      </c>
      <c r="F5114" s="6" t="s">
        <v>3354</v>
      </c>
      <c r="G5114" s="6" t="s">
        <v>4936</v>
      </c>
      <c r="H5114" s="6" t="s">
        <v>38</v>
      </c>
      <c r="I5114" s="8" t="s">
        <v>39</v>
      </c>
      <c r="J5114" s="15" t="s">
        <v>7586</v>
      </c>
      <c r="K5114" s="7" t="s">
        <v>4642</v>
      </c>
      <c r="L5114" s="19">
        <v>221755</v>
      </c>
      <c r="M5114" s="19">
        <f t="shared" si="240"/>
        <v>221755</v>
      </c>
      <c r="N5114" s="11">
        <f>M5114*(1+VOTOS!$P$3%)^Q5114</f>
        <v>235940.06795653419</v>
      </c>
      <c r="O5114" s="54">
        <f t="shared" si="238"/>
        <v>235940.06795653419</v>
      </c>
      <c r="P5114" s="103">
        <f t="shared" si="239"/>
        <v>1.5701189406280937E-6</v>
      </c>
      <c r="Q5114" s="6">
        <v>514</v>
      </c>
      <c r="R5114" s="6"/>
      <c r="S5114" s="6" t="s">
        <v>11</v>
      </c>
      <c r="T5114" s="75"/>
    </row>
    <row r="5115" spans="1:20" s="47" customFormat="1" ht="14" x14ac:dyDescent="0.15">
      <c r="A5115" s="8" t="s">
        <v>415</v>
      </c>
      <c r="B5115" s="114" t="s">
        <v>416</v>
      </c>
      <c r="C5115" s="40" t="s">
        <v>65</v>
      </c>
      <c r="D5115" s="6" t="s">
        <v>123</v>
      </c>
      <c r="E5115" s="7" t="s">
        <v>124</v>
      </c>
      <c r="F5115" s="6" t="s">
        <v>3354</v>
      </c>
      <c r="G5115" s="6" t="s">
        <v>4936</v>
      </c>
      <c r="H5115" s="6" t="s">
        <v>38</v>
      </c>
      <c r="I5115" s="8" t="s">
        <v>39</v>
      </c>
      <c r="J5115" s="15" t="s">
        <v>7586</v>
      </c>
      <c r="K5115" s="7" t="s">
        <v>3494</v>
      </c>
      <c r="L5115" s="19">
        <v>219450</v>
      </c>
      <c r="M5115" s="19">
        <f t="shared" si="240"/>
        <v>219450</v>
      </c>
      <c r="N5115" s="11">
        <f>M5115*(1+VOTOS!$P$3%)^Q5115</f>
        <v>222596.10651317282</v>
      </c>
      <c r="O5115" s="54">
        <f t="shared" si="238"/>
        <v>222596.10651317282</v>
      </c>
      <c r="P5115" s="103">
        <f t="shared" si="239"/>
        <v>1.4813183956986396E-6</v>
      </c>
      <c r="Q5115" s="6">
        <v>118</v>
      </c>
      <c r="R5115" s="6"/>
      <c r="S5115" s="6" t="s">
        <v>11</v>
      </c>
      <c r="T5115" s="75"/>
    </row>
    <row r="5116" spans="1:20" s="47" customFormat="1" ht="14" x14ac:dyDescent="0.15">
      <c r="A5116" s="8" t="s">
        <v>415</v>
      </c>
      <c r="B5116" s="114" t="s">
        <v>416</v>
      </c>
      <c r="C5116" s="40" t="s">
        <v>65</v>
      </c>
      <c r="D5116" s="6" t="s">
        <v>123</v>
      </c>
      <c r="E5116" s="7" t="s">
        <v>124</v>
      </c>
      <c r="F5116" s="6" t="s">
        <v>3354</v>
      </c>
      <c r="G5116" s="6" t="s">
        <v>4936</v>
      </c>
      <c r="H5116" s="6" t="s">
        <v>38</v>
      </c>
      <c r="I5116" s="8" t="s">
        <v>39</v>
      </c>
      <c r="J5116" s="15" t="s">
        <v>7586</v>
      </c>
      <c r="K5116" s="7" t="s">
        <v>3384</v>
      </c>
      <c r="L5116" s="19">
        <v>217123</v>
      </c>
      <c r="M5116" s="19">
        <f t="shared" si="240"/>
        <v>217123</v>
      </c>
      <c r="N5116" s="11">
        <f>M5116*(1+VOTOS!$P$3%)^Q5116</f>
        <v>222639.83830769069</v>
      </c>
      <c r="O5116" s="54">
        <f t="shared" si="238"/>
        <v>222639.83830769069</v>
      </c>
      <c r="P5116" s="103">
        <f t="shared" si="239"/>
        <v>1.4816094192601519E-6</v>
      </c>
      <c r="Q5116" s="6">
        <v>208</v>
      </c>
      <c r="R5116" s="6"/>
      <c r="S5116" s="6" t="s">
        <v>11</v>
      </c>
    </row>
    <row r="5117" spans="1:20" s="47" customFormat="1" ht="14" x14ac:dyDescent="0.15">
      <c r="A5117" s="8" t="s">
        <v>415</v>
      </c>
      <c r="B5117" s="114" t="s">
        <v>416</v>
      </c>
      <c r="C5117" s="40" t="s">
        <v>65</v>
      </c>
      <c r="D5117" s="6" t="s">
        <v>123</v>
      </c>
      <c r="E5117" s="7" t="s">
        <v>124</v>
      </c>
      <c r="F5117" s="6" t="s">
        <v>3354</v>
      </c>
      <c r="G5117" s="6" t="s">
        <v>4936</v>
      </c>
      <c r="H5117" s="6" t="s">
        <v>38</v>
      </c>
      <c r="I5117" s="8" t="s">
        <v>39</v>
      </c>
      <c r="J5117" s="15" t="s">
        <v>7586</v>
      </c>
      <c r="K5117" s="7" t="s">
        <v>4801</v>
      </c>
      <c r="L5117" s="19">
        <v>215441</v>
      </c>
      <c r="M5117" s="19">
        <f t="shared" si="240"/>
        <v>215441</v>
      </c>
      <c r="N5117" s="11">
        <f>M5117*(1+VOTOS!$P$3%)^Q5117</f>
        <v>223003.55979479486</v>
      </c>
      <c r="O5117" s="54">
        <f t="shared" si="238"/>
        <v>223003.55979479486</v>
      </c>
      <c r="P5117" s="103">
        <f t="shared" si="239"/>
        <v>1.4840298898523739E-6</v>
      </c>
      <c r="Q5117" s="6">
        <v>286</v>
      </c>
      <c r="R5117" s="6"/>
      <c r="S5117" s="6" t="s">
        <v>11</v>
      </c>
    </row>
    <row r="5118" spans="1:20" s="47" customFormat="1" ht="14" x14ac:dyDescent="0.15">
      <c r="A5118" s="8" t="s">
        <v>415</v>
      </c>
      <c r="B5118" s="114" t="s">
        <v>416</v>
      </c>
      <c r="C5118" s="40" t="s">
        <v>65</v>
      </c>
      <c r="D5118" s="6" t="s">
        <v>123</v>
      </c>
      <c r="E5118" s="7" t="s">
        <v>124</v>
      </c>
      <c r="F5118" s="6" t="s">
        <v>3354</v>
      </c>
      <c r="G5118" s="6" t="s">
        <v>4936</v>
      </c>
      <c r="H5118" s="6" t="s">
        <v>38</v>
      </c>
      <c r="I5118" s="8" t="s">
        <v>39</v>
      </c>
      <c r="J5118" s="15" t="s">
        <v>7586</v>
      </c>
      <c r="K5118" s="7" t="s">
        <v>4812</v>
      </c>
      <c r="L5118" s="19">
        <v>214757</v>
      </c>
      <c r="M5118" s="19">
        <f t="shared" si="240"/>
        <v>214757</v>
      </c>
      <c r="N5118" s="11">
        <f>M5118*(1+VOTOS!$P$3%)^Q5118</f>
        <v>221358.97254850712</v>
      </c>
      <c r="O5118" s="54">
        <f t="shared" si="238"/>
        <v>221358.97254850712</v>
      </c>
      <c r="P5118" s="103">
        <f t="shared" si="239"/>
        <v>1.473085595365744E-6</v>
      </c>
      <c r="Q5118" s="6">
        <v>251</v>
      </c>
      <c r="R5118" s="6"/>
      <c r="S5118" s="6" t="s">
        <v>11</v>
      </c>
    </row>
    <row r="5119" spans="1:20" s="47" customFormat="1" ht="14" x14ac:dyDescent="0.15">
      <c r="A5119" s="8" t="s">
        <v>415</v>
      </c>
      <c r="B5119" s="114" t="s">
        <v>416</v>
      </c>
      <c r="C5119" s="40" t="s">
        <v>65</v>
      </c>
      <c r="D5119" s="6" t="s">
        <v>123</v>
      </c>
      <c r="E5119" s="7" t="s">
        <v>124</v>
      </c>
      <c r="F5119" s="6" t="s">
        <v>3354</v>
      </c>
      <c r="G5119" s="6" t="s">
        <v>4936</v>
      </c>
      <c r="H5119" s="6" t="s">
        <v>38</v>
      </c>
      <c r="I5119" s="8" t="s">
        <v>39</v>
      </c>
      <c r="J5119" s="15" t="s">
        <v>7586</v>
      </c>
      <c r="K5119" s="7" t="s">
        <v>4790</v>
      </c>
      <c r="L5119" s="19">
        <v>213978</v>
      </c>
      <c r="M5119" s="19">
        <f t="shared" si="240"/>
        <v>213978</v>
      </c>
      <c r="N5119" s="11">
        <f>M5119*(1+VOTOS!$P$3%)^Q5119</f>
        <v>222345.85218457619</v>
      </c>
      <c r="O5119" s="54">
        <f t="shared" si="238"/>
        <v>222345.85218457619</v>
      </c>
      <c r="P5119" s="103">
        <f t="shared" si="239"/>
        <v>1.4796530191277719E-6</v>
      </c>
      <c r="Q5119" s="6">
        <v>318</v>
      </c>
      <c r="R5119" s="6"/>
      <c r="S5119" s="6" t="s">
        <v>11</v>
      </c>
    </row>
    <row r="5120" spans="1:20" s="47" customFormat="1" ht="14" x14ac:dyDescent="0.15">
      <c r="A5120" s="8" t="s">
        <v>415</v>
      </c>
      <c r="B5120" s="114" t="s">
        <v>416</v>
      </c>
      <c r="C5120" s="40" t="s">
        <v>65</v>
      </c>
      <c r="D5120" s="6" t="s">
        <v>123</v>
      </c>
      <c r="E5120" s="7" t="s">
        <v>124</v>
      </c>
      <c r="F5120" s="6" t="s">
        <v>3354</v>
      </c>
      <c r="G5120" s="6" t="s">
        <v>4936</v>
      </c>
      <c r="H5120" s="6" t="s">
        <v>38</v>
      </c>
      <c r="I5120" s="8" t="s">
        <v>39</v>
      </c>
      <c r="J5120" s="15" t="s">
        <v>7586</v>
      </c>
      <c r="K5120" s="7" t="s">
        <v>3430</v>
      </c>
      <c r="L5120" s="19">
        <v>212212</v>
      </c>
      <c r="M5120" s="19">
        <f t="shared" si="240"/>
        <v>212212</v>
      </c>
      <c r="N5120" s="11">
        <f>M5120*(1+VOTOS!$P$3%)^Q5120</f>
        <v>217001.14399480063</v>
      </c>
      <c r="O5120" s="54">
        <f t="shared" si="238"/>
        <v>217001.14399480063</v>
      </c>
      <c r="P5120" s="103">
        <f t="shared" si="239"/>
        <v>1.4440853953935842E-6</v>
      </c>
      <c r="Q5120" s="6">
        <v>185</v>
      </c>
      <c r="R5120" s="6"/>
      <c r="S5120" s="6" t="s">
        <v>11</v>
      </c>
    </row>
    <row r="5121" spans="1:20" s="47" customFormat="1" ht="14" x14ac:dyDescent="0.15">
      <c r="A5121" s="8" t="s">
        <v>415</v>
      </c>
      <c r="B5121" s="114" t="s">
        <v>416</v>
      </c>
      <c r="C5121" s="40" t="s">
        <v>65</v>
      </c>
      <c r="D5121" s="6" t="s">
        <v>123</v>
      </c>
      <c r="E5121" s="7" t="s">
        <v>124</v>
      </c>
      <c r="F5121" s="6" t="s">
        <v>3354</v>
      </c>
      <c r="G5121" s="6" t="s">
        <v>4936</v>
      </c>
      <c r="H5121" s="6" t="s">
        <v>38</v>
      </c>
      <c r="I5121" s="8" t="s">
        <v>39</v>
      </c>
      <c r="J5121" s="15" t="s">
        <v>7586</v>
      </c>
      <c r="K5121" s="7" t="s">
        <v>3373</v>
      </c>
      <c r="L5121" s="19">
        <v>211936</v>
      </c>
      <c r="M5121" s="19">
        <f t="shared" si="240"/>
        <v>211936</v>
      </c>
      <c r="N5121" s="11">
        <f>M5121*(1+VOTOS!$P$3%)^Q5121</f>
        <v>214974.38336739939</v>
      </c>
      <c r="O5121" s="54">
        <f t="shared" si="238"/>
        <v>214974.38336739939</v>
      </c>
      <c r="P5121" s="103">
        <f t="shared" si="239"/>
        <v>1.4305978378254131E-6</v>
      </c>
      <c r="Q5121" s="6">
        <v>118</v>
      </c>
      <c r="R5121" s="6"/>
      <c r="S5121" s="6" t="s">
        <v>11</v>
      </c>
    </row>
    <row r="5122" spans="1:20" s="47" customFormat="1" ht="14" x14ac:dyDescent="0.15">
      <c r="A5122" s="8" t="s">
        <v>415</v>
      </c>
      <c r="B5122" s="114" t="s">
        <v>416</v>
      </c>
      <c r="C5122" s="40" t="s">
        <v>65</v>
      </c>
      <c r="D5122" s="6" t="s">
        <v>123</v>
      </c>
      <c r="E5122" s="7" t="s">
        <v>124</v>
      </c>
      <c r="F5122" s="6" t="s">
        <v>3354</v>
      </c>
      <c r="G5122" s="6" t="s">
        <v>4936</v>
      </c>
      <c r="H5122" s="6" t="s">
        <v>38</v>
      </c>
      <c r="I5122" s="8" t="s">
        <v>39</v>
      </c>
      <c r="J5122" s="15" t="s">
        <v>7586</v>
      </c>
      <c r="K5122" s="7" t="s">
        <v>3357</v>
      </c>
      <c r="L5122" s="19">
        <v>211641</v>
      </c>
      <c r="M5122" s="19">
        <f t="shared" si="240"/>
        <v>211641</v>
      </c>
      <c r="N5122" s="11">
        <f>M5122*(1+VOTOS!$P$3%)^Q5122</f>
        <v>214960.20597073733</v>
      </c>
      <c r="O5122" s="54">
        <f t="shared" si="238"/>
        <v>214960.20597073733</v>
      </c>
      <c r="P5122" s="103">
        <f t="shared" si="239"/>
        <v>1.4305034909888596E-6</v>
      </c>
      <c r="Q5122" s="6">
        <v>129</v>
      </c>
      <c r="R5122" s="6"/>
      <c r="S5122" s="6" t="s">
        <v>11</v>
      </c>
    </row>
    <row r="5123" spans="1:20" s="47" customFormat="1" ht="14" x14ac:dyDescent="0.15">
      <c r="A5123" s="8" t="s">
        <v>415</v>
      </c>
      <c r="B5123" s="114" t="s">
        <v>416</v>
      </c>
      <c r="C5123" s="40" t="s">
        <v>65</v>
      </c>
      <c r="D5123" s="6" t="s">
        <v>123</v>
      </c>
      <c r="E5123" s="7" t="s">
        <v>124</v>
      </c>
      <c r="F5123" s="6" t="s">
        <v>3354</v>
      </c>
      <c r="G5123" s="6" t="s">
        <v>4936</v>
      </c>
      <c r="H5123" s="6" t="s">
        <v>38</v>
      </c>
      <c r="I5123" s="8" t="s">
        <v>39</v>
      </c>
      <c r="J5123" s="15" t="s">
        <v>7586</v>
      </c>
      <c r="K5123" s="7" t="s">
        <v>4791</v>
      </c>
      <c r="L5123" s="19">
        <v>211250</v>
      </c>
      <c r="M5123" s="19">
        <f t="shared" si="240"/>
        <v>211250</v>
      </c>
      <c r="N5123" s="11">
        <f>M5123*(1+VOTOS!$P$3%)^Q5123</f>
        <v>219511.1706530191</v>
      </c>
      <c r="O5123" s="54">
        <f t="shared" si="238"/>
        <v>219511.1706530191</v>
      </c>
      <c r="P5123" s="103">
        <f t="shared" si="239"/>
        <v>1.4607889609714168E-6</v>
      </c>
      <c r="Q5123" s="6">
        <v>318</v>
      </c>
      <c r="R5123" s="6"/>
      <c r="S5123" s="6" t="s">
        <v>11</v>
      </c>
    </row>
    <row r="5124" spans="1:20" s="47" customFormat="1" ht="14" x14ac:dyDescent="0.15">
      <c r="A5124" s="8" t="s">
        <v>415</v>
      </c>
      <c r="B5124" s="114" t="s">
        <v>416</v>
      </c>
      <c r="C5124" s="40" t="s">
        <v>65</v>
      </c>
      <c r="D5124" s="6" t="s">
        <v>123</v>
      </c>
      <c r="E5124" s="7" t="s">
        <v>124</v>
      </c>
      <c r="F5124" s="6" t="s">
        <v>3354</v>
      </c>
      <c r="G5124" s="6" t="s">
        <v>4936</v>
      </c>
      <c r="H5124" s="6" t="s">
        <v>38</v>
      </c>
      <c r="I5124" s="8" t="s">
        <v>39</v>
      </c>
      <c r="J5124" s="15" t="s">
        <v>7586</v>
      </c>
      <c r="K5124" s="7" t="s">
        <v>3397</v>
      </c>
      <c r="L5124" s="19">
        <v>210548</v>
      </c>
      <c r="M5124" s="19">
        <f t="shared" si="240"/>
        <v>210548</v>
      </c>
      <c r="N5124" s="11">
        <f>M5124*(1+VOTOS!$P$3%)^Q5124</f>
        <v>213566.48454835048</v>
      </c>
      <c r="O5124" s="54">
        <f t="shared" si="238"/>
        <v>213566.48454835048</v>
      </c>
      <c r="P5124" s="103">
        <f t="shared" si="239"/>
        <v>1.4212286424131109E-6</v>
      </c>
      <c r="Q5124" s="6">
        <v>118</v>
      </c>
      <c r="R5124" s="6"/>
      <c r="S5124" s="6" t="s">
        <v>11</v>
      </c>
    </row>
    <row r="5125" spans="1:20" s="47" customFormat="1" ht="14" x14ac:dyDescent="0.15">
      <c r="A5125" s="8" t="s">
        <v>415</v>
      </c>
      <c r="B5125" s="114" t="s">
        <v>416</v>
      </c>
      <c r="C5125" s="40" t="s">
        <v>65</v>
      </c>
      <c r="D5125" s="6" t="s">
        <v>123</v>
      </c>
      <c r="E5125" s="7" t="s">
        <v>124</v>
      </c>
      <c r="F5125" s="6" t="s">
        <v>3354</v>
      </c>
      <c r="G5125" s="6" t="s">
        <v>4936</v>
      </c>
      <c r="H5125" s="6" t="s">
        <v>38</v>
      </c>
      <c r="I5125" s="8" t="s">
        <v>39</v>
      </c>
      <c r="J5125" s="15" t="s">
        <v>7586</v>
      </c>
      <c r="K5125" s="7" t="s">
        <v>3433</v>
      </c>
      <c r="L5125" s="19">
        <v>209717</v>
      </c>
      <c r="M5125" s="19">
        <f t="shared" si="240"/>
        <v>209717</v>
      </c>
      <c r="N5125" s="11">
        <f>M5125*(1+VOTOS!$P$3%)^Q5125</f>
        <v>215045.66061805506</v>
      </c>
      <c r="O5125" s="54">
        <f t="shared" si="238"/>
        <v>215045.66061805506</v>
      </c>
      <c r="P5125" s="103">
        <f t="shared" si="239"/>
        <v>1.4310721691344596E-6</v>
      </c>
      <c r="Q5125" s="6">
        <v>208</v>
      </c>
      <c r="R5125" s="6"/>
      <c r="S5125" s="6" t="s">
        <v>11</v>
      </c>
    </row>
    <row r="5126" spans="1:20" s="47" customFormat="1" ht="14" x14ac:dyDescent="0.15">
      <c r="A5126" s="8" t="s">
        <v>415</v>
      </c>
      <c r="B5126" s="114" t="s">
        <v>416</v>
      </c>
      <c r="C5126" s="40" t="s">
        <v>65</v>
      </c>
      <c r="D5126" s="6" t="s">
        <v>123</v>
      </c>
      <c r="E5126" s="7" t="s">
        <v>124</v>
      </c>
      <c r="F5126" s="6" t="s">
        <v>3354</v>
      </c>
      <c r="G5126" s="6" t="s">
        <v>4936</v>
      </c>
      <c r="H5126" s="6" t="s">
        <v>38</v>
      </c>
      <c r="I5126" s="8" t="s">
        <v>39</v>
      </c>
      <c r="J5126" s="15" t="s">
        <v>7586</v>
      </c>
      <c r="K5126" s="7" t="s">
        <v>3439</v>
      </c>
      <c r="L5126" s="19">
        <v>209031</v>
      </c>
      <c r="M5126" s="19">
        <f t="shared" si="240"/>
        <v>209031</v>
      </c>
      <c r="N5126" s="11">
        <f>M5126*(1+VOTOS!$P$3%)^Q5126</f>
        <v>213748.35603253901</v>
      </c>
      <c r="O5126" s="54">
        <f t="shared" si="238"/>
        <v>213748.35603253901</v>
      </c>
      <c r="P5126" s="103">
        <f t="shared" si="239"/>
        <v>1.4224389491853254E-6</v>
      </c>
      <c r="Q5126" s="6">
        <v>185</v>
      </c>
      <c r="R5126" s="6"/>
      <c r="S5126" s="6" t="s">
        <v>11</v>
      </c>
    </row>
    <row r="5127" spans="1:20" s="47" customFormat="1" ht="14" x14ac:dyDescent="0.15">
      <c r="A5127" s="8" t="s">
        <v>415</v>
      </c>
      <c r="B5127" s="114" t="s">
        <v>416</v>
      </c>
      <c r="C5127" s="40" t="s">
        <v>65</v>
      </c>
      <c r="D5127" s="6" t="s">
        <v>123</v>
      </c>
      <c r="E5127" s="7" t="s">
        <v>124</v>
      </c>
      <c r="F5127" s="6" t="s">
        <v>3354</v>
      </c>
      <c r="G5127" s="6" t="s">
        <v>4936</v>
      </c>
      <c r="H5127" s="6" t="s">
        <v>38</v>
      </c>
      <c r="I5127" s="8" t="s">
        <v>39</v>
      </c>
      <c r="J5127" s="15" t="s">
        <v>7586</v>
      </c>
      <c r="K5127" s="7" t="s">
        <v>4684</v>
      </c>
      <c r="L5127" s="19">
        <v>208075</v>
      </c>
      <c r="M5127" s="19">
        <f t="shared" si="240"/>
        <v>208075</v>
      </c>
      <c r="N5127" s="11">
        <f>M5127*(1+VOTOS!$P$3%)^Q5127</f>
        <v>220186.47988514902</v>
      </c>
      <c r="O5127" s="54">
        <f t="shared" ref="O5127:O5190" si="241">+IF(N5127&gt;0,N5127,L5127)</f>
        <v>220186.47988514902</v>
      </c>
      <c r="P5127" s="103">
        <f t="shared" ref="P5127:P5190" si="242">+O5127/$O$4</f>
        <v>1.4652829658487212E-6</v>
      </c>
      <c r="Q5127" s="6">
        <v>469</v>
      </c>
      <c r="R5127" s="6"/>
      <c r="S5127" s="6" t="s">
        <v>11</v>
      </c>
    </row>
    <row r="5128" spans="1:20" s="47" customFormat="1" ht="14" x14ac:dyDescent="0.15">
      <c r="A5128" s="8" t="s">
        <v>415</v>
      </c>
      <c r="B5128" s="114" t="s">
        <v>416</v>
      </c>
      <c r="C5128" s="40" t="s">
        <v>65</v>
      </c>
      <c r="D5128" s="6" t="s">
        <v>123</v>
      </c>
      <c r="E5128" s="7" t="s">
        <v>124</v>
      </c>
      <c r="F5128" s="6" t="s">
        <v>3354</v>
      </c>
      <c r="G5128" s="6" t="s">
        <v>4936</v>
      </c>
      <c r="H5128" s="6" t="s">
        <v>38</v>
      </c>
      <c r="I5128" s="8" t="s">
        <v>39</v>
      </c>
      <c r="J5128" s="15" t="s">
        <v>7586</v>
      </c>
      <c r="K5128" s="7" t="s">
        <v>3369</v>
      </c>
      <c r="L5128" s="19">
        <v>208011</v>
      </c>
      <c r="M5128" s="19">
        <f t="shared" si="240"/>
        <v>208011</v>
      </c>
      <c r="N5128" s="11">
        <f>M5128*(1+VOTOS!$P$3%)^Q5128</f>
        <v>211809.16548494491</v>
      </c>
      <c r="O5128" s="54">
        <f t="shared" si="241"/>
        <v>211809.16548494491</v>
      </c>
      <c r="P5128" s="103">
        <f t="shared" si="242"/>
        <v>1.4095341474081834E-6</v>
      </c>
      <c r="Q5128" s="6">
        <v>150</v>
      </c>
      <c r="R5128" s="6"/>
      <c r="S5128" s="6" t="s">
        <v>11</v>
      </c>
    </row>
    <row r="5129" spans="1:20" s="47" customFormat="1" ht="14" x14ac:dyDescent="0.15">
      <c r="A5129" s="8" t="s">
        <v>415</v>
      </c>
      <c r="B5129" s="114" t="s">
        <v>416</v>
      </c>
      <c r="C5129" s="40" t="s">
        <v>65</v>
      </c>
      <c r="D5129" s="6" t="s">
        <v>123</v>
      </c>
      <c r="E5129" s="7" t="s">
        <v>124</v>
      </c>
      <c r="F5129" s="6" t="s">
        <v>3354</v>
      </c>
      <c r="G5129" s="6" t="s">
        <v>4936</v>
      </c>
      <c r="H5129" s="6" t="s">
        <v>38</v>
      </c>
      <c r="I5129" s="8" t="s">
        <v>39</v>
      </c>
      <c r="J5129" s="15" t="s">
        <v>7586</v>
      </c>
      <c r="K5129" s="7" t="s">
        <v>4692</v>
      </c>
      <c r="L5129" s="19">
        <v>206900</v>
      </c>
      <c r="M5129" s="19">
        <f t="shared" si="240"/>
        <v>206900</v>
      </c>
      <c r="N5129" s="11">
        <f>M5129*(1+VOTOS!$P$3%)^Q5129</f>
        <v>218310.12799010068</v>
      </c>
      <c r="O5129" s="54">
        <f t="shared" si="241"/>
        <v>218310.12799010068</v>
      </c>
      <c r="P5129" s="103">
        <f t="shared" si="242"/>
        <v>1.4527963387352563E-6</v>
      </c>
      <c r="Q5129" s="6">
        <v>445</v>
      </c>
      <c r="R5129" s="6"/>
      <c r="S5129" s="6" t="s">
        <v>11</v>
      </c>
    </row>
    <row r="5130" spans="1:20" s="47" customFormat="1" ht="14" x14ac:dyDescent="0.15">
      <c r="A5130" s="8" t="s">
        <v>415</v>
      </c>
      <c r="B5130" s="114" t="s">
        <v>416</v>
      </c>
      <c r="C5130" s="40" t="s">
        <v>65</v>
      </c>
      <c r="D5130" s="6" t="s">
        <v>123</v>
      </c>
      <c r="E5130" s="7" t="s">
        <v>124</v>
      </c>
      <c r="F5130" s="6" t="s">
        <v>3354</v>
      </c>
      <c r="G5130" s="6" t="s">
        <v>4936</v>
      </c>
      <c r="H5130" s="6" t="s">
        <v>38</v>
      </c>
      <c r="I5130" s="8" t="s">
        <v>39</v>
      </c>
      <c r="J5130" s="15" t="s">
        <v>7586</v>
      </c>
      <c r="K5130" s="7" t="s">
        <v>4815</v>
      </c>
      <c r="L5130" s="19">
        <v>205996</v>
      </c>
      <c r="M5130" s="19">
        <f t="shared" si="240"/>
        <v>205996</v>
      </c>
      <c r="N5130" s="11">
        <f>M5130*(1+VOTOS!$P$3%)^Q5130</f>
        <v>212328.64544160271</v>
      </c>
      <c r="O5130" s="54">
        <f t="shared" si="241"/>
        <v>212328.64544160271</v>
      </c>
      <c r="P5130" s="103">
        <f t="shared" si="242"/>
        <v>1.4129911495455877E-6</v>
      </c>
      <c r="Q5130" s="6">
        <v>251</v>
      </c>
      <c r="R5130" s="6"/>
      <c r="S5130" s="6" t="s">
        <v>11</v>
      </c>
    </row>
    <row r="5131" spans="1:20" s="47" customFormat="1" ht="14" x14ac:dyDescent="0.15">
      <c r="A5131" s="8" t="s">
        <v>415</v>
      </c>
      <c r="B5131" s="114" t="s">
        <v>416</v>
      </c>
      <c r="C5131" s="40" t="s">
        <v>65</v>
      </c>
      <c r="D5131" s="6" t="s">
        <v>123</v>
      </c>
      <c r="E5131" s="7" t="s">
        <v>124</v>
      </c>
      <c r="F5131" s="6" t="s">
        <v>3354</v>
      </c>
      <c r="G5131" s="6" t="s">
        <v>4936</v>
      </c>
      <c r="H5131" s="6" t="s">
        <v>38</v>
      </c>
      <c r="I5131" s="8" t="s">
        <v>39</v>
      </c>
      <c r="J5131" s="15" t="s">
        <v>7586</v>
      </c>
      <c r="K5131" s="7" t="s">
        <v>3386</v>
      </c>
      <c r="L5131" s="19">
        <v>205810</v>
      </c>
      <c r="M5131" s="19">
        <f t="shared" si="240"/>
        <v>205810</v>
      </c>
      <c r="N5131" s="11">
        <f>M5131*(1+VOTOS!$P$3%)^Q5131</f>
        <v>209567.97644574812</v>
      </c>
      <c r="O5131" s="54">
        <f t="shared" si="241"/>
        <v>209567.97644574812</v>
      </c>
      <c r="P5131" s="103">
        <f t="shared" si="242"/>
        <v>1.3946196252990383E-6</v>
      </c>
      <c r="Q5131" s="6">
        <v>150</v>
      </c>
      <c r="R5131" s="6"/>
      <c r="S5131" s="6" t="s">
        <v>11</v>
      </c>
    </row>
    <row r="5132" spans="1:20" s="47" customFormat="1" ht="14" x14ac:dyDescent="0.15">
      <c r="A5132" s="8" t="s">
        <v>415</v>
      </c>
      <c r="B5132" s="114" t="s">
        <v>416</v>
      </c>
      <c r="C5132" s="40" t="s">
        <v>65</v>
      </c>
      <c r="D5132" s="6" t="s">
        <v>123</v>
      </c>
      <c r="E5132" s="7" t="s">
        <v>124</v>
      </c>
      <c r="F5132" s="6" t="s">
        <v>3354</v>
      </c>
      <c r="G5132" s="6" t="s">
        <v>4936</v>
      </c>
      <c r="H5132" s="6" t="s">
        <v>38</v>
      </c>
      <c r="I5132" s="8" t="s">
        <v>39</v>
      </c>
      <c r="J5132" s="15" t="s">
        <v>7586</v>
      </c>
      <c r="K5132" s="7" t="s">
        <v>4773</v>
      </c>
      <c r="L5132" s="19">
        <v>205109</v>
      </c>
      <c r="M5132" s="19">
        <f t="shared" si="240"/>
        <v>205109</v>
      </c>
      <c r="N5132" s="11">
        <f>M5132*(1+VOTOS!$P$3%)^Q5132</f>
        <v>213851.12320324557</v>
      </c>
      <c r="O5132" s="54">
        <f t="shared" si="241"/>
        <v>213851.12320324557</v>
      </c>
      <c r="P5132" s="103">
        <f t="shared" si="242"/>
        <v>1.4231228376091892E-6</v>
      </c>
      <c r="Q5132" s="6">
        <v>346</v>
      </c>
      <c r="R5132" s="6"/>
      <c r="S5132" s="6" t="s">
        <v>11</v>
      </c>
      <c r="T5132" s="75"/>
    </row>
    <row r="5133" spans="1:20" s="47" customFormat="1" ht="14" x14ac:dyDescent="0.15">
      <c r="A5133" s="8" t="s">
        <v>415</v>
      </c>
      <c r="B5133" s="114" t="s">
        <v>416</v>
      </c>
      <c r="C5133" s="40" t="s">
        <v>65</v>
      </c>
      <c r="D5133" s="6" t="s">
        <v>123</v>
      </c>
      <c r="E5133" s="7" t="s">
        <v>124</v>
      </c>
      <c r="F5133" s="6" t="s">
        <v>3354</v>
      </c>
      <c r="G5133" s="6" t="s">
        <v>4936</v>
      </c>
      <c r="H5133" s="6" t="s">
        <v>38</v>
      </c>
      <c r="I5133" s="8" t="s">
        <v>39</v>
      </c>
      <c r="J5133" s="15" t="s">
        <v>7586</v>
      </c>
      <c r="K5133" s="7" t="s">
        <v>3484</v>
      </c>
      <c r="L5133" s="19">
        <v>201330</v>
      </c>
      <c r="M5133" s="19">
        <f t="shared" si="240"/>
        <v>201330</v>
      </c>
      <c r="N5133" s="11">
        <f>M5133*(1+VOTOS!$P$3%)^Q5133</f>
        <v>202328.22387804653</v>
      </c>
      <c r="O5133" s="54">
        <f t="shared" si="241"/>
        <v>202328.22387804653</v>
      </c>
      <c r="P5133" s="103">
        <f t="shared" si="242"/>
        <v>1.3464409809065848E-6</v>
      </c>
      <c r="Q5133" s="6">
        <v>41</v>
      </c>
      <c r="R5133" s="6"/>
      <c r="S5133" s="6" t="s">
        <v>11</v>
      </c>
      <c r="T5133" s="75"/>
    </row>
    <row r="5134" spans="1:20" s="47" customFormat="1" ht="14" x14ac:dyDescent="0.15">
      <c r="A5134" s="8" t="s">
        <v>415</v>
      </c>
      <c r="B5134" s="114" t="s">
        <v>416</v>
      </c>
      <c r="C5134" s="40" t="s">
        <v>65</v>
      </c>
      <c r="D5134" s="6" t="s">
        <v>123</v>
      </c>
      <c r="E5134" s="7" t="s">
        <v>124</v>
      </c>
      <c r="F5134" s="6" t="s">
        <v>3354</v>
      </c>
      <c r="G5134" s="6" t="s">
        <v>4936</v>
      </c>
      <c r="H5134" s="6" t="s">
        <v>38</v>
      </c>
      <c r="I5134" s="8" t="s">
        <v>39</v>
      </c>
      <c r="J5134" s="15" t="s">
        <v>7586</v>
      </c>
      <c r="K5134" s="7" t="s">
        <v>4777</v>
      </c>
      <c r="L5134" s="19">
        <v>200750</v>
      </c>
      <c r="M5134" s="19">
        <f t="shared" si="240"/>
        <v>200750</v>
      </c>
      <c r="N5134" s="11">
        <f>M5134*(1+VOTOS!$P$3%)^Q5134</f>
        <v>208600.55625369743</v>
      </c>
      <c r="O5134" s="54">
        <f t="shared" si="241"/>
        <v>208600.55625369743</v>
      </c>
      <c r="P5134" s="103">
        <f t="shared" si="242"/>
        <v>1.3881816990059734E-6</v>
      </c>
      <c r="Q5134" s="6">
        <v>318</v>
      </c>
      <c r="R5134" s="6"/>
      <c r="S5134" s="6" t="s">
        <v>11</v>
      </c>
      <c r="T5134" s="75"/>
    </row>
    <row r="5135" spans="1:20" s="47" customFormat="1" ht="14" x14ac:dyDescent="0.15">
      <c r="A5135" s="8" t="s">
        <v>415</v>
      </c>
      <c r="B5135" s="114" t="s">
        <v>416</v>
      </c>
      <c r="C5135" s="40" t="s">
        <v>65</v>
      </c>
      <c r="D5135" s="6" t="s">
        <v>123</v>
      </c>
      <c r="E5135" s="7" t="s">
        <v>124</v>
      </c>
      <c r="F5135" s="6" t="s">
        <v>3354</v>
      </c>
      <c r="G5135" s="6" t="s">
        <v>4936</v>
      </c>
      <c r="H5135" s="6" t="s">
        <v>38</v>
      </c>
      <c r="I5135" s="8" t="s">
        <v>39</v>
      </c>
      <c r="J5135" s="15" t="s">
        <v>7586</v>
      </c>
      <c r="K5135" s="7" t="s">
        <v>4694</v>
      </c>
      <c r="L5135" s="19">
        <v>199980</v>
      </c>
      <c r="M5135" s="19">
        <f t="shared" si="240"/>
        <v>199980</v>
      </c>
      <c r="N5135" s="11">
        <f>M5135*(1+VOTOS!$P$3%)^Q5135</f>
        <v>211008.50360299821</v>
      </c>
      <c r="O5135" s="54">
        <f t="shared" si="241"/>
        <v>211008.50360299821</v>
      </c>
      <c r="P5135" s="103">
        <f t="shared" si="242"/>
        <v>1.4042059536987748E-6</v>
      </c>
      <c r="Q5135" s="6">
        <v>445</v>
      </c>
      <c r="R5135" s="6"/>
      <c r="S5135" s="6" t="s">
        <v>11</v>
      </c>
    </row>
    <row r="5136" spans="1:20" s="47" customFormat="1" ht="14" x14ac:dyDescent="0.15">
      <c r="A5136" s="8" t="s">
        <v>415</v>
      </c>
      <c r="B5136" s="114" t="s">
        <v>416</v>
      </c>
      <c r="C5136" s="40" t="s">
        <v>65</v>
      </c>
      <c r="D5136" s="6" t="s">
        <v>123</v>
      </c>
      <c r="E5136" s="7" t="s">
        <v>124</v>
      </c>
      <c r="F5136" s="6" t="s">
        <v>3354</v>
      </c>
      <c r="G5136" s="6" t="s">
        <v>4936</v>
      </c>
      <c r="H5136" s="6" t="s">
        <v>38</v>
      </c>
      <c r="I5136" s="8" t="s">
        <v>39</v>
      </c>
      <c r="J5136" s="15" t="s">
        <v>7586</v>
      </c>
      <c r="K5136" s="7" t="s">
        <v>4765</v>
      </c>
      <c r="L5136" s="19">
        <v>199507</v>
      </c>
      <c r="M5136" s="19">
        <f t="shared" si="240"/>
        <v>199507</v>
      </c>
      <c r="N5136" s="11">
        <f>M5136*(1+VOTOS!$P$3%)^Q5136</f>
        <v>208010.35564948351</v>
      </c>
      <c r="O5136" s="54">
        <f t="shared" si="241"/>
        <v>208010.35564948351</v>
      </c>
      <c r="P5136" s="103">
        <f t="shared" si="242"/>
        <v>1.3842540696063872E-6</v>
      </c>
      <c r="Q5136" s="6">
        <v>346</v>
      </c>
      <c r="R5136" s="6"/>
      <c r="S5136" s="6" t="s">
        <v>11</v>
      </c>
    </row>
    <row r="5137" spans="1:19" s="47" customFormat="1" ht="14" x14ac:dyDescent="0.15">
      <c r="A5137" s="8" t="s">
        <v>415</v>
      </c>
      <c r="B5137" s="114" t="s">
        <v>416</v>
      </c>
      <c r="C5137" s="40" t="s">
        <v>65</v>
      </c>
      <c r="D5137" s="6" t="s">
        <v>123</v>
      </c>
      <c r="E5137" s="7" t="s">
        <v>124</v>
      </c>
      <c r="F5137" s="6" t="s">
        <v>3354</v>
      </c>
      <c r="G5137" s="6" t="s">
        <v>4936</v>
      </c>
      <c r="H5137" s="6" t="s">
        <v>38</v>
      </c>
      <c r="I5137" s="8" t="s">
        <v>39</v>
      </c>
      <c r="J5137" s="15" t="s">
        <v>7586</v>
      </c>
      <c r="K5137" s="7" t="s">
        <v>4697</v>
      </c>
      <c r="L5137" s="19">
        <v>198564</v>
      </c>
      <c r="M5137" s="19">
        <f t="shared" si="240"/>
        <v>198564</v>
      </c>
      <c r="N5137" s="11">
        <f>M5137*(1+VOTOS!$P$3%)^Q5137</f>
        <v>209514.41398852755</v>
      </c>
      <c r="O5137" s="54">
        <f t="shared" si="241"/>
        <v>209514.41398852755</v>
      </c>
      <c r="P5137" s="103">
        <f t="shared" si="242"/>
        <v>1.3942631812693447E-6</v>
      </c>
      <c r="Q5137" s="6">
        <v>445</v>
      </c>
      <c r="R5137" s="6"/>
      <c r="S5137" s="6" t="s">
        <v>11</v>
      </c>
    </row>
    <row r="5138" spans="1:19" s="47" customFormat="1" ht="14" x14ac:dyDescent="0.15">
      <c r="A5138" s="8" t="s">
        <v>415</v>
      </c>
      <c r="B5138" s="114" t="s">
        <v>416</v>
      </c>
      <c r="C5138" s="40" t="s">
        <v>65</v>
      </c>
      <c r="D5138" s="6" t="s">
        <v>123</v>
      </c>
      <c r="E5138" s="7" t="s">
        <v>124</v>
      </c>
      <c r="F5138" s="6" t="s">
        <v>3354</v>
      </c>
      <c r="G5138" s="6" t="s">
        <v>4936</v>
      </c>
      <c r="H5138" s="6" t="s">
        <v>38</v>
      </c>
      <c r="I5138" s="8" t="s">
        <v>39</v>
      </c>
      <c r="J5138" s="15" t="s">
        <v>7586</v>
      </c>
      <c r="K5138" s="7" t="s">
        <v>3515</v>
      </c>
      <c r="L5138" s="19">
        <v>197882</v>
      </c>
      <c r="M5138" s="19">
        <f t="shared" ref="M5138:M5201" si="243">+IF(Q5138&gt;0,L5138,0)</f>
        <v>197882</v>
      </c>
      <c r="N5138" s="11">
        <f>M5138*(1+VOTOS!$P$3%)^Q5138</f>
        <v>203965.20814615441</v>
      </c>
      <c r="O5138" s="54">
        <f t="shared" si="241"/>
        <v>203965.20814615441</v>
      </c>
      <c r="P5138" s="103">
        <f t="shared" si="242"/>
        <v>1.357334679578147E-6</v>
      </c>
      <c r="Q5138" s="6">
        <v>251</v>
      </c>
      <c r="R5138" s="6"/>
      <c r="S5138" s="6" t="s">
        <v>11</v>
      </c>
    </row>
    <row r="5139" spans="1:19" s="47" customFormat="1" ht="14" x14ac:dyDescent="0.15">
      <c r="A5139" s="8" t="s">
        <v>415</v>
      </c>
      <c r="B5139" s="114" t="s">
        <v>416</v>
      </c>
      <c r="C5139" s="40" t="s">
        <v>65</v>
      </c>
      <c r="D5139" s="6" t="s">
        <v>123</v>
      </c>
      <c r="E5139" s="7" t="s">
        <v>124</v>
      </c>
      <c r="F5139" s="6" t="s">
        <v>3354</v>
      </c>
      <c r="G5139" s="6" t="s">
        <v>4936</v>
      </c>
      <c r="H5139" s="6" t="s">
        <v>38</v>
      </c>
      <c r="I5139" s="8" t="s">
        <v>39</v>
      </c>
      <c r="J5139" s="15" t="s">
        <v>7586</v>
      </c>
      <c r="K5139" s="7" t="s">
        <v>3415</v>
      </c>
      <c r="L5139" s="19">
        <v>197728</v>
      </c>
      <c r="M5139" s="19">
        <f t="shared" si="243"/>
        <v>197728</v>
      </c>
      <c r="N5139" s="11">
        <f>M5139*(1+VOTOS!$P$3%)^Q5139</f>
        <v>199862.28680228579</v>
      </c>
      <c r="O5139" s="54">
        <f t="shared" si="241"/>
        <v>199862.28680228579</v>
      </c>
      <c r="P5139" s="103">
        <f t="shared" si="242"/>
        <v>1.3300308198746643E-6</v>
      </c>
      <c r="Q5139" s="6">
        <v>89</v>
      </c>
      <c r="R5139" s="6"/>
      <c r="S5139" s="6" t="s">
        <v>11</v>
      </c>
    </row>
    <row r="5140" spans="1:19" s="47" customFormat="1" ht="14" x14ac:dyDescent="0.15">
      <c r="A5140" s="8" t="s">
        <v>415</v>
      </c>
      <c r="B5140" s="114" t="s">
        <v>416</v>
      </c>
      <c r="C5140" s="40" t="s">
        <v>65</v>
      </c>
      <c r="D5140" s="6" t="s">
        <v>123</v>
      </c>
      <c r="E5140" s="7" t="s">
        <v>124</v>
      </c>
      <c r="F5140" s="6" t="s">
        <v>3354</v>
      </c>
      <c r="G5140" s="6" t="s">
        <v>4936</v>
      </c>
      <c r="H5140" s="6" t="s">
        <v>38</v>
      </c>
      <c r="I5140" s="8" t="s">
        <v>39</v>
      </c>
      <c r="J5140" s="15" t="s">
        <v>7586</v>
      </c>
      <c r="K5140" s="7" t="s">
        <v>4714</v>
      </c>
      <c r="L5140" s="19">
        <v>194632</v>
      </c>
      <c r="M5140" s="19">
        <f t="shared" si="243"/>
        <v>194632</v>
      </c>
      <c r="N5140" s="11">
        <f>M5140*(1+VOTOS!$P$3%)^Q5140</f>
        <v>204673.08178171533</v>
      </c>
      <c r="O5140" s="54">
        <f t="shared" si="241"/>
        <v>204673.08178171533</v>
      </c>
      <c r="P5140" s="103">
        <f t="shared" si="242"/>
        <v>1.3620453919738485E-6</v>
      </c>
      <c r="Q5140" s="6">
        <v>417</v>
      </c>
      <c r="R5140" s="6"/>
      <c r="S5140" s="6" t="s">
        <v>11</v>
      </c>
    </row>
    <row r="5141" spans="1:19" s="47" customFormat="1" ht="14" x14ac:dyDescent="0.15">
      <c r="A5141" s="8" t="s">
        <v>415</v>
      </c>
      <c r="B5141" s="114" t="s">
        <v>416</v>
      </c>
      <c r="C5141" s="40" t="s">
        <v>65</v>
      </c>
      <c r="D5141" s="6" t="s">
        <v>123</v>
      </c>
      <c r="E5141" s="7" t="s">
        <v>124</v>
      </c>
      <c r="F5141" s="6" t="s">
        <v>3354</v>
      </c>
      <c r="G5141" s="6" t="s">
        <v>4936</v>
      </c>
      <c r="H5141" s="6" t="s">
        <v>38</v>
      </c>
      <c r="I5141" s="8" t="s">
        <v>39</v>
      </c>
      <c r="J5141" s="15" t="s">
        <v>7586</v>
      </c>
      <c r="K5141" s="7" t="s">
        <v>4630</v>
      </c>
      <c r="L5141" s="19">
        <v>194239</v>
      </c>
      <c r="M5141" s="19">
        <f t="shared" si="243"/>
        <v>194239</v>
      </c>
      <c r="N5141" s="11">
        <f>M5141*(1+VOTOS!$P$3%)^Q5141</f>
        <v>207013.26159884909</v>
      </c>
      <c r="O5141" s="54">
        <f t="shared" si="241"/>
        <v>207013.26159884909</v>
      </c>
      <c r="P5141" s="103">
        <f t="shared" si="242"/>
        <v>1.3776186716087183E-6</v>
      </c>
      <c r="Q5141" s="6">
        <v>528</v>
      </c>
      <c r="R5141" s="6"/>
      <c r="S5141" s="6" t="s">
        <v>11</v>
      </c>
    </row>
    <row r="5142" spans="1:19" s="47" customFormat="1" ht="14" x14ac:dyDescent="0.15">
      <c r="A5142" s="8" t="s">
        <v>415</v>
      </c>
      <c r="B5142" s="114" t="s">
        <v>416</v>
      </c>
      <c r="C5142" s="40" t="s">
        <v>65</v>
      </c>
      <c r="D5142" s="6" t="s">
        <v>123</v>
      </c>
      <c r="E5142" s="7" t="s">
        <v>124</v>
      </c>
      <c r="F5142" s="6" t="s">
        <v>3354</v>
      </c>
      <c r="G5142" s="6" t="s">
        <v>4936</v>
      </c>
      <c r="H5142" s="6" t="s">
        <v>38</v>
      </c>
      <c r="I5142" s="8" t="s">
        <v>39</v>
      </c>
      <c r="J5142" s="15" t="s">
        <v>7586</v>
      </c>
      <c r="K5142" s="7" t="s">
        <v>4667</v>
      </c>
      <c r="L5142" s="19">
        <v>192945</v>
      </c>
      <c r="M5142" s="19">
        <f t="shared" si="243"/>
        <v>192945</v>
      </c>
      <c r="N5142" s="11">
        <f>M5142*(1+VOTOS!$P$3%)^Q5142</f>
        <v>204348.28695664002</v>
      </c>
      <c r="O5142" s="54">
        <f t="shared" si="241"/>
        <v>204348.28695664002</v>
      </c>
      <c r="P5142" s="103">
        <f t="shared" si="242"/>
        <v>1.3598839680534202E-6</v>
      </c>
      <c r="Q5142" s="6">
        <v>476</v>
      </c>
      <c r="R5142" s="6"/>
      <c r="S5142" s="6" t="s">
        <v>11</v>
      </c>
    </row>
    <row r="5143" spans="1:19" s="47" customFormat="1" ht="14" x14ac:dyDescent="0.15">
      <c r="A5143" s="8" t="s">
        <v>415</v>
      </c>
      <c r="B5143" s="114" t="s">
        <v>416</v>
      </c>
      <c r="C5143" s="40" t="s">
        <v>65</v>
      </c>
      <c r="D5143" s="6" t="s">
        <v>123</v>
      </c>
      <c r="E5143" s="7" t="s">
        <v>124</v>
      </c>
      <c r="F5143" s="6" t="s">
        <v>3354</v>
      </c>
      <c r="G5143" s="6" t="s">
        <v>4936</v>
      </c>
      <c r="H5143" s="6" t="s">
        <v>38</v>
      </c>
      <c r="I5143" s="8" t="s">
        <v>39</v>
      </c>
      <c r="J5143" s="15" t="s">
        <v>7586</v>
      </c>
      <c r="K5143" s="7" t="s">
        <v>4736</v>
      </c>
      <c r="L5143" s="19">
        <v>192506</v>
      </c>
      <c r="M5143" s="19">
        <f t="shared" si="243"/>
        <v>192506</v>
      </c>
      <c r="N5143" s="11">
        <f>M5143*(1+VOTOS!$P$3%)^Q5143</f>
        <v>201779.12434552991</v>
      </c>
      <c r="O5143" s="54">
        <f t="shared" si="241"/>
        <v>201779.12434552991</v>
      </c>
      <c r="P5143" s="103">
        <f t="shared" si="242"/>
        <v>1.3427868683017975E-6</v>
      </c>
      <c r="Q5143" s="6">
        <v>390</v>
      </c>
      <c r="R5143" s="6"/>
      <c r="S5143" s="6" t="s">
        <v>11</v>
      </c>
    </row>
    <row r="5144" spans="1:19" s="47" customFormat="1" ht="14" x14ac:dyDescent="0.15">
      <c r="A5144" s="8" t="s">
        <v>415</v>
      </c>
      <c r="B5144" s="114" t="s">
        <v>416</v>
      </c>
      <c r="C5144" s="40" t="s">
        <v>65</v>
      </c>
      <c r="D5144" s="6" t="s">
        <v>123</v>
      </c>
      <c r="E5144" s="7" t="s">
        <v>124</v>
      </c>
      <c r="F5144" s="6" t="s">
        <v>3354</v>
      </c>
      <c r="G5144" s="6" t="s">
        <v>4936</v>
      </c>
      <c r="H5144" s="6" t="s">
        <v>38</v>
      </c>
      <c r="I5144" s="8" t="s">
        <v>39</v>
      </c>
      <c r="J5144" s="15" t="s">
        <v>7586</v>
      </c>
      <c r="K5144" s="7" t="s">
        <v>4733</v>
      </c>
      <c r="L5144" s="19">
        <v>191886</v>
      </c>
      <c r="M5144" s="19">
        <f t="shared" si="243"/>
        <v>191886</v>
      </c>
      <c r="N5144" s="11">
        <f>M5144*(1+VOTOS!$P$3%)^Q5144</f>
        <v>201444.9191742515</v>
      </c>
      <c r="O5144" s="54">
        <f t="shared" si="241"/>
        <v>201444.9191742515</v>
      </c>
      <c r="P5144" s="103">
        <f t="shared" si="242"/>
        <v>1.3405628210086654E-6</v>
      </c>
      <c r="Q5144" s="6">
        <v>403</v>
      </c>
      <c r="R5144" s="6"/>
      <c r="S5144" s="6" t="s">
        <v>11</v>
      </c>
    </row>
    <row r="5145" spans="1:19" s="47" customFormat="1" ht="14" x14ac:dyDescent="0.15">
      <c r="A5145" s="8" t="s">
        <v>415</v>
      </c>
      <c r="B5145" s="114" t="s">
        <v>416</v>
      </c>
      <c r="C5145" s="40" t="s">
        <v>65</v>
      </c>
      <c r="D5145" s="6" t="s">
        <v>123</v>
      </c>
      <c r="E5145" s="7" t="s">
        <v>124</v>
      </c>
      <c r="F5145" s="6" t="s">
        <v>3354</v>
      </c>
      <c r="G5145" s="6" t="s">
        <v>4936</v>
      </c>
      <c r="H5145" s="6" t="s">
        <v>38</v>
      </c>
      <c r="I5145" s="8" t="s">
        <v>39</v>
      </c>
      <c r="J5145" s="15" t="s">
        <v>7586</v>
      </c>
      <c r="K5145" s="7" t="s">
        <v>4811</v>
      </c>
      <c r="L5145" s="19">
        <v>191708</v>
      </c>
      <c r="M5145" s="19">
        <f t="shared" si="243"/>
        <v>191708</v>
      </c>
      <c r="N5145" s="11">
        <f>M5145*(1+VOTOS!$P$3%)^Q5145</f>
        <v>197601.40954348032</v>
      </c>
      <c r="O5145" s="54">
        <f t="shared" si="241"/>
        <v>197601.40954348032</v>
      </c>
      <c r="P5145" s="103">
        <f t="shared" si="242"/>
        <v>1.3149852778553252E-6</v>
      </c>
      <c r="Q5145" s="6">
        <v>251</v>
      </c>
      <c r="R5145" s="6"/>
      <c r="S5145" s="6" t="s">
        <v>11</v>
      </c>
    </row>
    <row r="5146" spans="1:19" s="47" customFormat="1" ht="14" x14ac:dyDescent="0.15">
      <c r="A5146" s="8" t="s">
        <v>415</v>
      </c>
      <c r="B5146" s="114" t="s">
        <v>416</v>
      </c>
      <c r="C5146" s="40" t="s">
        <v>65</v>
      </c>
      <c r="D5146" s="6" t="s">
        <v>123</v>
      </c>
      <c r="E5146" s="7" t="s">
        <v>124</v>
      </c>
      <c r="F5146" s="6" t="s">
        <v>3354</v>
      </c>
      <c r="G5146" s="6" t="s">
        <v>4936</v>
      </c>
      <c r="H5146" s="6" t="s">
        <v>38</v>
      </c>
      <c r="I5146" s="8" t="s">
        <v>39</v>
      </c>
      <c r="J5146" s="15" t="s">
        <v>7586</v>
      </c>
      <c r="K5146" s="7" t="s">
        <v>4673</v>
      </c>
      <c r="L5146" s="19">
        <v>189887</v>
      </c>
      <c r="M5146" s="19">
        <f t="shared" si="243"/>
        <v>189887</v>
      </c>
      <c r="N5146" s="11">
        <f>M5146*(1+VOTOS!$P$3%)^Q5146</f>
        <v>201036.78804439711</v>
      </c>
      <c r="O5146" s="54">
        <f t="shared" si="241"/>
        <v>201036.78804439711</v>
      </c>
      <c r="P5146" s="103">
        <f t="shared" si="242"/>
        <v>1.3378468159536767E-6</v>
      </c>
      <c r="Q5146" s="6">
        <v>473</v>
      </c>
      <c r="R5146" s="6"/>
      <c r="S5146" s="6" t="s">
        <v>11</v>
      </c>
    </row>
    <row r="5147" spans="1:19" s="47" customFormat="1" ht="14" x14ac:dyDescent="0.15">
      <c r="A5147" s="8" t="s">
        <v>415</v>
      </c>
      <c r="B5147" s="114" t="s">
        <v>416</v>
      </c>
      <c r="C5147" s="40" t="s">
        <v>65</v>
      </c>
      <c r="D5147" s="6" t="s">
        <v>123</v>
      </c>
      <c r="E5147" s="7" t="s">
        <v>124</v>
      </c>
      <c r="F5147" s="6" t="s">
        <v>3354</v>
      </c>
      <c r="G5147" s="6" t="s">
        <v>4936</v>
      </c>
      <c r="H5147" s="6" t="s">
        <v>38</v>
      </c>
      <c r="I5147" s="8" t="s">
        <v>39</v>
      </c>
      <c r="J5147" s="15" t="s">
        <v>7586</v>
      </c>
      <c r="K5147" s="7" t="s">
        <v>4760</v>
      </c>
      <c r="L5147" s="19">
        <v>189171</v>
      </c>
      <c r="M5147" s="19">
        <f t="shared" si="243"/>
        <v>189171</v>
      </c>
      <c r="N5147" s="11">
        <f>M5147*(1+VOTOS!$P$3%)^Q5147</f>
        <v>197281.40731179476</v>
      </c>
      <c r="O5147" s="54">
        <f t="shared" si="241"/>
        <v>197281.40731179476</v>
      </c>
      <c r="P5147" s="103">
        <f t="shared" si="242"/>
        <v>1.312855747380216E-6</v>
      </c>
      <c r="Q5147" s="6">
        <v>348</v>
      </c>
      <c r="R5147" s="6"/>
      <c r="S5147" s="6" t="s">
        <v>11</v>
      </c>
    </row>
    <row r="5148" spans="1:19" s="47" customFormat="1" ht="14" x14ac:dyDescent="0.15">
      <c r="A5148" s="8" t="s">
        <v>415</v>
      </c>
      <c r="B5148" s="114" t="s">
        <v>416</v>
      </c>
      <c r="C5148" s="40" t="s">
        <v>65</v>
      </c>
      <c r="D5148" s="6" t="s">
        <v>123</v>
      </c>
      <c r="E5148" s="7" t="s">
        <v>124</v>
      </c>
      <c r="F5148" s="6" t="s">
        <v>3354</v>
      </c>
      <c r="G5148" s="6" t="s">
        <v>4936</v>
      </c>
      <c r="H5148" s="6" t="s">
        <v>38</v>
      </c>
      <c r="I5148" s="8" t="s">
        <v>39</v>
      </c>
      <c r="J5148" s="15" t="s">
        <v>7586</v>
      </c>
      <c r="K5148" s="7" t="s">
        <v>4747</v>
      </c>
      <c r="L5148" s="19">
        <v>187719</v>
      </c>
      <c r="M5148" s="19">
        <f t="shared" si="243"/>
        <v>187719</v>
      </c>
      <c r="N5148" s="11">
        <f>M5148*(1+VOTOS!$P$3%)^Q5148</f>
        <v>196382.12746610527</v>
      </c>
      <c r="O5148" s="54">
        <f t="shared" si="241"/>
        <v>196382.12746610527</v>
      </c>
      <c r="P5148" s="103">
        <f t="shared" si="242"/>
        <v>1.306871277125243E-6</v>
      </c>
      <c r="Q5148" s="6">
        <v>374</v>
      </c>
      <c r="R5148" s="6"/>
      <c r="S5148" s="6" t="s">
        <v>11</v>
      </c>
    </row>
    <row r="5149" spans="1:19" s="47" customFormat="1" ht="14" x14ac:dyDescent="0.15">
      <c r="A5149" s="8" t="s">
        <v>415</v>
      </c>
      <c r="B5149" s="114" t="s">
        <v>416</v>
      </c>
      <c r="C5149" s="40" t="s">
        <v>65</v>
      </c>
      <c r="D5149" s="6" t="s">
        <v>123</v>
      </c>
      <c r="E5149" s="7" t="s">
        <v>124</v>
      </c>
      <c r="F5149" s="6" t="s">
        <v>3354</v>
      </c>
      <c r="G5149" s="6" t="s">
        <v>4936</v>
      </c>
      <c r="H5149" s="6" t="s">
        <v>38</v>
      </c>
      <c r="I5149" s="8" t="s">
        <v>39</v>
      </c>
      <c r="J5149" s="15" t="s">
        <v>7586</v>
      </c>
      <c r="K5149" s="7" t="s">
        <v>4643</v>
      </c>
      <c r="L5149" s="19">
        <v>186527</v>
      </c>
      <c r="M5149" s="19">
        <f t="shared" si="243"/>
        <v>186527</v>
      </c>
      <c r="N5149" s="11">
        <f>M5149*(1+VOTOS!$P$3%)^Q5149</f>
        <v>198458.62801618205</v>
      </c>
      <c r="O5149" s="54">
        <f t="shared" si="241"/>
        <v>198458.62801618205</v>
      </c>
      <c r="P5149" s="103">
        <f t="shared" si="242"/>
        <v>1.3206898407636194E-6</v>
      </c>
      <c r="Q5149" s="6">
        <v>514</v>
      </c>
      <c r="R5149" s="6"/>
      <c r="S5149" s="6" t="s">
        <v>11</v>
      </c>
    </row>
    <row r="5150" spans="1:19" s="47" customFormat="1" ht="14" x14ac:dyDescent="0.15">
      <c r="A5150" s="8" t="s">
        <v>415</v>
      </c>
      <c r="B5150" s="114" t="s">
        <v>416</v>
      </c>
      <c r="C5150" s="40" t="s">
        <v>65</v>
      </c>
      <c r="D5150" s="6" t="s">
        <v>123</v>
      </c>
      <c r="E5150" s="7" t="s">
        <v>124</v>
      </c>
      <c r="F5150" s="6" t="s">
        <v>3354</v>
      </c>
      <c r="G5150" s="6" t="s">
        <v>4936</v>
      </c>
      <c r="H5150" s="6" t="s">
        <v>38</v>
      </c>
      <c r="I5150" s="8" t="s">
        <v>39</v>
      </c>
      <c r="J5150" s="15" t="s">
        <v>7586</v>
      </c>
      <c r="K5150" s="7" t="s">
        <v>4752</v>
      </c>
      <c r="L5150" s="19">
        <v>186509</v>
      </c>
      <c r="M5150" s="19">
        <f t="shared" si="243"/>
        <v>186509</v>
      </c>
      <c r="N5150" s="11">
        <f>M5150*(1+VOTOS!$P$3%)^Q5150</f>
        <v>195116.28663894345</v>
      </c>
      <c r="O5150" s="54">
        <f t="shared" si="241"/>
        <v>195116.28663894345</v>
      </c>
      <c r="P5150" s="103">
        <f t="shared" si="242"/>
        <v>1.298447440191733E-6</v>
      </c>
      <c r="Q5150" s="6">
        <v>374</v>
      </c>
      <c r="R5150" s="6"/>
      <c r="S5150" s="6" t="s">
        <v>11</v>
      </c>
    </row>
    <row r="5151" spans="1:19" s="47" customFormat="1" ht="14" x14ac:dyDescent="0.15">
      <c r="A5151" s="8" t="s">
        <v>415</v>
      </c>
      <c r="B5151" s="114" t="s">
        <v>416</v>
      </c>
      <c r="C5151" s="40" t="s">
        <v>65</v>
      </c>
      <c r="D5151" s="6" t="s">
        <v>123</v>
      </c>
      <c r="E5151" s="7" t="s">
        <v>124</v>
      </c>
      <c r="F5151" s="6" t="s">
        <v>3354</v>
      </c>
      <c r="G5151" s="6" t="s">
        <v>4936</v>
      </c>
      <c r="H5151" s="6" t="s">
        <v>38</v>
      </c>
      <c r="I5151" s="8" t="s">
        <v>39</v>
      </c>
      <c r="J5151" s="15" t="s">
        <v>7586</v>
      </c>
      <c r="K5151" s="7" t="s">
        <v>4792</v>
      </c>
      <c r="L5151" s="19">
        <v>186247</v>
      </c>
      <c r="M5151" s="19">
        <f t="shared" si="243"/>
        <v>186247</v>
      </c>
      <c r="N5151" s="11">
        <f>M5151*(1+VOTOS!$P$3%)^Q5151</f>
        <v>192784.77170594805</v>
      </c>
      <c r="O5151" s="54">
        <f t="shared" si="241"/>
        <v>192784.77170594805</v>
      </c>
      <c r="P5151" s="103">
        <f t="shared" si="242"/>
        <v>1.282931823076086E-6</v>
      </c>
      <c r="Q5151" s="6">
        <v>286</v>
      </c>
      <c r="R5151" s="6"/>
      <c r="S5151" s="6" t="s">
        <v>11</v>
      </c>
    </row>
    <row r="5152" spans="1:19" s="47" customFormat="1" ht="14" x14ac:dyDescent="0.15">
      <c r="A5152" s="8" t="s">
        <v>415</v>
      </c>
      <c r="B5152" s="114" t="s">
        <v>416</v>
      </c>
      <c r="C5152" s="40" t="s">
        <v>65</v>
      </c>
      <c r="D5152" s="6" t="s">
        <v>123</v>
      </c>
      <c r="E5152" s="7" t="s">
        <v>124</v>
      </c>
      <c r="F5152" s="6" t="s">
        <v>3354</v>
      </c>
      <c r="G5152" s="6" t="s">
        <v>4936</v>
      </c>
      <c r="H5152" s="6" t="s">
        <v>38</v>
      </c>
      <c r="I5152" s="8" t="s">
        <v>39</v>
      </c>
      <c r="J5152" s="15" t="s">
        <v>7586</v>
      </c>
      <c r="K5152" s="7" t="s">
        <v>3379</v>
      </c>
      <c r="L5152" s="19">
        <v>185856</v>
      </c>
      <c r="M5152" s="19">
        <f t="shared" si="243"/>
        <v>185856</v>
      </c>
      <c r="N5152" s="11">
        <f>M5152*(1+VOTOS!$P$3%)^Q5152</f>
        <v>191569.50973414295</v>
      </c>
      <c r="O5152" s="54">
        <f t="shared" si="241"/>
        <v>191569.50973414295</v>
      </c>
      <c r="P5152" s="103">
        <f t="shared" si="242"/>
        <v>1.2748445750885686E-6</v>
      </c>
      <c r="Q5152" s="6">
        <v>251</v>
      </c>
      <c r="R5152" s="6"/>
      <c r="S5152" s="6" t="s">
        <v>11</v>
      </c>
    </row>
    <row r="5153" spans="1:19" s="47" customFormat="1" ht="14" x14ac:dyDescent="0.15">
      <c r="A5153" s="8" t="s">
        <v>415</v>
      </c>
      <c r="B5153" s="114" t="s">
        <v>416</v>
      </c>
      <c r="C5153" s="40" t="s">
        <v>65</v>
      </c>
      <c r="D5153" s="6" t="s">
        <v>123</v>
      </c>
      <c r="E5153" s="7" t="s">
        <v>124</v>
      </c>
      <c r="F5153" s="6" t="s">
        <v>3354</v>
      </c>
      <c r="G5153" s="6" t="s">
        <v>4936</v>
      </c>
      <c r="H5153" s="6" t="s">
        <v>38</v>
      </c>
      <c r="I5153" s="8" t="s">
        <v>39</v>
      </c>
      <c r="J5153" s="15" t="s">
        <v>7586</v>
      </c>
      <c r="K5153" s="7" t="s">
        <v>4683</v>
      </c>
      <c r="L5153" s="19">
        <v>185627</v>
      </c>
      <c r="M5153" s="19">
        <f t="shared" si="243"/>
        <v>185627</v>
      </c>
      <c r="N5153" s="11">
        <f>M5153*(1+VOTOS!$P$3%)^Q5153</f>
        <v>196431.84285301241</v>
      </c>
      <c r="O5153" s="54">
        <f t="shared" si="241"/>
        <v>196431.84285301241</v>
      </c>
      <c r="P5153" s="103">
        <f t="shared" si="242"/>
        <v>1.307202119916379E-6</v>
      </c>
      <c r="Q5153" s="6">
        <v>469</v>
      </c>
      <c r="R5153" s="6"/>
      <c r="S5153" s="6" t="s">
        <v>11</v>
      </c>
    </row>
    <row r="5154" spans="1:19" s="47" customFormat="1" ht="14" x14ac:dyDescent="0.15">
      <c r="A5154" s="8" t="s">
        <v>415</v>
      </c>
      <c r="B5154" s="114" t="s">
        <v>416</v>
      </c>
      <c r="C5154" s="40" t="s">
        <v>65</v>
      </c>
      <c r="D5154" s="6" t="s">
        <v>123</v>
      </c>
      <c r="E5154" s="7" t="s">
        <v>124</v>
      </c>
      <c r="F5154" s="6" t="s">
        <v>3354</v>
      </c>
      <c r="G5154" s="6" t="s">
        <v>4936</v>
      </c>
      <c r="H5154" s="6" t="s">
        <v>38</v>
      </c>
      <c r="I5154" s="8" t="s">
        <v>39</v>
      </c>
      <c r="J5154" s="15" t="s">
        <v>7586</v>
      </c>
      <c r="K5154" s="7" t="s">
        <v>4644</v>
      </c>
      <c r="L5154" s="19">
        <v>184858</v>
      </c>
      <c r="M5154" s="19">
        <f t="shared" si="243"/>
        <v>184858</v>
      </c>
      <c r="N5154" s="11">
        <f>M5154*(1+VOTOS!$P$3%)^Q5154</f>
        <v>196682.86659741154</v>
      </c>
      <c r="O5154" s="54">
        <f t="shared" si="241"/>
        <v>196682.86659741154</v>
      </c>
      <c r="P5154" s="103">
        <f t="shared" si="242"/>
        <v>1.3088726167465361E-6</v>
      </c>
      <c r="Q5154" s="6">
        <v>514</v>
      </c>
      <c r="R5154" s="6"/>
      <c r="S5154" s="6" t="s">
        <v>11</v>
      </c>
    </row>
    <row r="5155" spans="1:19" s="47" customFormat="1" ht="14" x14ac:dyDescent="0.15">
      <c r="A5155" s="8" t="s">
        <v>415</v>
      </c>
      <c r="B5155" s="114" t="s">
        <v>416</v>
      </c>
      <c r="C5155" s="40" t="s">
        <v>65</v>
      </c>
      <c r="D5155" s="6" t="s">
        <v>123</v>
      </c>
      <c r="E5155" s="7" t="s">
        <v>124</v>
      </c>
      <c r="F5155" s="6" t="s">
        <v>3354</v>
      </c>
      <c r="G5155" s="6" t="s">
        <v>4936</v>
      </c>
      <c r="H5155" s="6" t="s">
        <v>38</v>
      </c>
      <c r="I5155" s="8" t="s">
        <v>39</v>
      </c>
      <c r="J5155" s="15" t="s">
        <v>7586</v>
      </c>
      <c r="K5155" s="7" t="s">
        <v>3396</v>
      </c>
      <c r="L5155" s="19">
        <v>183869</v>
      </c>
      <c r="M5155" s="19">
        <f t="shared" si="243"/>
        <v>183869</v>
      </c>
      <c r="N5155" s="11">
        <f>M5155*(1+VOTOS!$P$3%)^Q5155</f>
        <v>185853.69200138314</v>
      </c>
      <c r="O5155" s="54">
        <f t="shared" si="241"/>
        <v>185853.69200138314</v>
      </c>
      <c r="P5155" s="103">
        <f t="shared" si="242"/>
        <v>1.2368073151983263E-6</v>
      </c>
      <c r="Q5155" s="6">
        <v>89</v>
      </c>
      <c r="R5155" s="6"/>
      <c r="S5155" s="6" t="s">
        <v>11</v>
      </c>
    </row>
    <row r="5156" spans="1:19" s="47" customFormat="1" ht="14" x14ac:dyDescent="0.15">
      <c r="A5156" s="8" t="s">
        <v>415</v>
      </c>
      <c r="B5156" s="114" t="s">
        <v>416</v>
      </c>
      <c r="C5156" s="40" t="s">
        <v>65</v>
      </c>
      <c r="D5156" s="6" t="s">
        <v>123</v>
      </c>
      <c r="E5156" s="7" t="s">
        <v>124</v>
      </c>
      <c r="F5156" s="6" t="s">
        <v>3354</v>
      </c>
      <c r="G5156" s="6" t="s">
        <v>4936</v>
      </c>
      <c r="H5156" s="6" t="s">
        <v>38</v>
      </c>
      <c r="I5156" s="8" t="s">
        <v>39</v>
      </c>
      <c r="J5156" s="15" t="s">
        <v>7586</v>
      </c>
      <c r="K5156" s="7" t="s">
        <v>4677</v>
      </c>
      <c r="L5156" s="19">
        <v>183541</v>
      </c>
      <c r="M5156" s="19">
        <f t="shared" si="243"/>
        <v>183541</v>
      </c>
      <c r="N5156" s="11">
        <f>M5156*(1+VOTOS!$P$3%)^Q5156</f>
        <v>194224.42246593841</v>
      </c>
      <c r="O5156" s="54">
        <f t="shared" si="241"/>
        <v>194224.42246593841</v>
      </c>
      <c r="P5156" s="103">
        <f t="shared" si="242"/>
        <v>1.2925123192831437E-6</v>
      </c>
      <c r="Q5156" s="6">
        <v>469</v>
      </c>
      <c r="R5156" s="6"/>
      <c r="S5156" s="6" t="s">
        <v>11</v>
      </c>
    </row>
    <row r="5157" spans="1:19" s="47" customFormat="1" ht="14" x14ac:dyDescent="0.15">
      <c r="A5157" s="8" t="s">
        <v>415</v>
      </c>
      <c r="B5157" s="114" t="s">
        <v>416</v>
      </c>
      <c r="C5157" s="40" t="s">
        <v>65</v>
      </c>
      <c r="D5157" s="6" t="s">
        <v>123</v>
      </c>
      <c r="E5157" s="7" t="s">
        <v>124</v>
      </c>
      <c r="F5157" s="6" t="s">
        <v>3354</v>
      </c>
      <c r="G5157" s="6" t="s">
        <v>4936</v>
      </c>
      <c r="H5157" s="6" t="s">
        <v>38</v>
      </c>
      <c r="I5157" s="8" t="s">
        <v>39</v>
      </c>
      <c r="J5157" s="15" t="s">
        <v>7586</v>
      </c>
      <c r="K5157" s="7" t="s">
        <v>3372</v>
      </c>
      <c r="L5157" s="19">
        <v>183350</v>
      </c>
      <c r="M5157" s="19">
        <f t="shared" si="243"/>
        <v>183350</v>
      </c>
      <c r="N5157" s="11">
        <f>M5157*(1+VOTOS!$P$3%)^Q5157</f>
        <v>185329.08988711311</v>
      </c>
      <c r="O5157" s="54">
        <f t="shared" si="241"/>
        <v>185329.08988711311</v>
      </c>
      <c r="P5157" s="103">
        <f t="shared" si="242"/>
        <v>1.2333162264526001E-6</v>
      </c>
      <c r="Q5157" s="6">
        <v>89</v>
      </c>
      <c r="R5157" s="6"/>
      <c r="S5157" s="6" t="s">
        <v>11</v>
      </c>
    </row>
    <row r="5158" spans="1:19" s="47" customFormat="1" ht="14" x14ac:dyDescent="0.15">
      <c r="A5158" s="8" t="s">
        <v>415</v>
      </c>
      <c r="B5158" s="114" t="s">
        <v>416</v>
      </c>
      <c r="C5158" s="40" t="s">
        <v>65</v>
      </c>
      <c r="D5158" s="6" t="s">
        <v>123</v>
      </c>
      <c r="E5158" s="7" t="s">
        <v>124</v>
      </c>
      <c r="F5158" s="6" t="s">
        <v>3354</v>
      </c>
      <c r="G5158" s="6" t="s">
        <v>4936</v>
      </c>
      <c r="H5158" s="6" t="s">
        <v>38</v>
      </c>
      <c r="I5158" s="8" t="s">
        <v>39</v>
      </c>
      <c r="J5158" s="15" t="s">
        <v>7586</v>
      </c>
      <c r="K5158" s="7" t="s">
        <v>4738</v>
      </c>
      <c r="L5158" s="19">
        <v>181567</v>
      </c>
      <c r="M5158" s="19">
        <f t="shared" si="243"/>
        <v>181567</v>
      </c>
      <c r="N5158" s="11">
        <f>M5158*(1+VOTOS!$P$3%)^Q5158</f>
        <v>190313.18644636963</v>
      </c>
      <c r="O5158" s="54">
        <f t="shared" si="241"/>
        <v>190313.18644636963</v>
      </c>
      <c r="P5158" s="103">
        <f t="shared" si="242"/>
        <v>1.2664840748701467E-6</v>
      </c>
      <c r="Q5158" s="6">
        <v>390</v>
      </c>
      <c r="R5158" s="6"/>
      <c r="S5158" s="6" t="s">
        <v>11</v>
      </c>
    </row>
    <row r="5159" spans="1:19" s="47" customFormat="1" ht="14" x14ac:dyDescent="0.15">
      <c r="A5159" s="8" t="s">
        <v>415</v>
      </c>
      <c r="B5159" s="114" t="s">
        <v>416</v>
      </c>
      <c r="C5159" s="40" t="s">
        <v>65</v>
      </c>
      <c r="D5159" s="6" t="s">
        <v>123</v>
      </c>
      <c r="E5159" s="7" t="s">
        <v>124</v>
      </c>
      <c r="F5159" s="6" t="s">
        <v>3354</v>
      </c>
      <c r="G5159" s="6" t="s">
        <v>4936</v>
      </c>
      <c r="H5159" s="6" t="s">
        <v>38</v>
      </c>
      <c r="I5159" s="8" t="s">
        <v>39</v>
      </c>
      <c r="J5159" s="15" t="s">
        <v>7586</v>
      </c>
      <c r="K5159" s="7" t="s">
        <v>4662</v>
      </c>
      <c r="L5159" s="19">
        <v>181554</v>
      </c>
      <c r="M5159" s="19">
        <f t="shared" si="243"/>
        <v>181554</v>
      </c>
      <c r="N5159" s="11">
        <f>M5159*(1+VOTOS!$P$3%)^Q5159</f>
        <v>192284.06483778186</v>
      </c>
      <c r="O5159" s="54">
        <f t="shared" si="241"/>
        <v>192284.06483778186</v>
      </c>
      <c r="P5159" s="103">
        <f t="shared" si="242"/>
        <v>1.2795997508925893E-6</v>
      </c>
      <c r="Q5159" s="6">
        <v>476</v>
      </c>
      <c r="R5159" s="6"/>
      <c r="S5159" s="6" t="s">
        <v>11</v>
      </c>
    </row>
    <row r="5160" spans="1:19" s="47" customFormat="1" ht="14" x14ac:dyDescent="0.15">
      <c r="A5160" s="8" t="s">
        <v>415</v>
      </c>
      <c r="B5160" s="114" t="s">
        <v>416</v>
      </c>
      <c r="C5160" s="40" t="s">
        <v>65</v>
      </c>
      <c r="D5160" s="6" t="s">
        <v>123</v>
      </c>
      <c r="E5160" s="7" t="s">
        <v>124</v>
      </c>
      <c r="F5160" s="6" t="s">
        <v>3354</v>
      </c>
      <c r="G5160" s="6" t="s">
        <v>4936</v>
      </c>
      <c r="H5160" s="6" t="s">
        <v>38</v>
      </c>
      <c r="I5160" s="8" t="s">
        <v>39</v>
      </c>
      <c r="J5160" s="15" t="s">
        <v>7586</v>
      </c>
      <c r="K5160" s="7" t="s">
        <v>3486</v>
      </c>
      <c r="L5160" s="19">
        <v>181050</v>
      </c>
      <c r="M5160" s="19">
        <f t="shared" si="243"/>
        <v>181050</v>
      </c>
      <c r="N5160" s="11">
        <f>M5160*(1+VOTOS!$P$3%)^Q5160</f>
        <v>184355.87257909091</v>
      </c>
      <c r="O5160" s="54">
        <f t="shared" si="241"/>
        <v>184355.87257909091</v>
      </c>
      <c r="P5160" s="103">
        <f t="shared" si="242"/>
        <v>1.2268397218813027E-6</v>
      </c>
      <c r="Q5160" s="6">
        <v>150</v>
      </c>
      <c r="R5160" s="6"/>
      <c r="S5160" s="6" t="s">
        <v>11</v>
      </c>
    </row>
    <row r="5161" spans="1:19" s="47" customFormat="1" ht="14" x14ac:dyDescent="0.15">
      <c r="A5161" s="8" t="s">
        <v>415</v>
      </c>
      <c r="B5161" s="114" t="s">
        <v>416</v>
      </c>
      <c r="C5161" s="40" t="s">
        <v>65</v>
      </c>
      <c r="D5161" s="6" t="s">
        <v>123</v>
      </c>
      <c r="E5161" s="7" t="s">
        <v>124</v>
      </c>
      <c r="F5161" s="6" t="s">
        <v>3354</v>
      </c>
      <c r="G5161" s="6" t="s">
        <v>4936</v>
      </c>
      <c r="H5161" s="6" t="s">
        <v>38</v>
      </c>
      <c r="I5161" s="8" t="s">
        <v>39</v>
      </c>
      <c r="J5161" s="15" t="s">
        <v>7586</v>
      </c>
      <c r="K5161" s="7" t="s">
        <v>3382</v>
      </c>
      <c r="L5161" s="19">
        <v>180602</v>
      </c>
      <c r="M5161" s="19">
        <f t="shared" si="243"/>
        <v>180602</v>
      </c>
      <c r="N5161" s="11">
        <f>M5161*(1+VOTOS!$P$3%)^Q5161</f>
        <v>186153.99339814525</v>
      </c>
      <c r="O5161" s="54">
        <f t="shared" si="241"/>
        <v>186153.99339814525</v>
      </c>
      <c r="P5161" s="103">
        <f t="shared" si="242"/>
        <v>1.238805741811648E-6</v>
      </c>
      <c r="Q5161" s="6">
        <v>251</v>
      </c>
      <c r="R5161" s="6"/>
      <c r="S5161" s="6" t="s">
        <v>11</v>
      </c>
    </row>
    <row r="5162" spans="1:19" s="47" customFormat="1" ht="14" x14ac:dyDescent="0.15">
      <c r="A5162" s="8" t="s">
        <v>415</v>
      </c>
      <c r="B5162" s="114" t="s">
        <v>416</v>
      </c>
      <c r="C5162" s="40" t="s">
        <v>65</v>
      </c>
      <c r="D5162" s="6" t="s">
        <v>123</v>
      </c>
      <c r="E5162" s="7" t="s">
        <v>124</v>
      </c>
      <c r="F5162" s="6" t="s">
        <v>3354</v>
      </c>
      <c r="G5162" s="6" t="s">
        <v>4936</v>
      </c>
      <c r="H5162" s="6" t="s">
        <v>38</v>
      </c>
      <c r="I5162" s="8" t="s">
        <v>39</v>
      </c>
      <c r="J5162" s="15" t="s">
        <v>7586</v>
      </c>
      <c r="K5162" s="7" t="s">
        <v>3413</v>
      </c>
      <c r="L5162" s="19">
        <v>179062</v>
      </c>
      <c r="M5162" s="19">
        <f t="shared" si="243"/>
        <v>179062</v>
      </c>
      <c r="N5162" s="11">
        <f>M5162*(1+VOTOS!$P$3%)^Q5162</f>
        <v>183257.70501271551</v>
      </c>
      <c r="O5162" s="54">
        <f t="shared" si="241"/>
        <v>183257.70501271551</v>
      </c>
      <c r="P5162" s="103">
        <f t="shared" si="242"/>
        <v>1.2195317062869902E-6</v>
      </c>
      <c r="Q5162" s="6">
        <v>192</v>
      </c>
      <c r="R5162" s="6"/>
      <c r="S5162" s="6" t="s">
        <v>11</v>
      </c>
    </row>
    <row r="5163" spans="1:19" s="47" customFormat="1" ht="14" x14ac:dyDescent="0.15">
      <c r="A5163" s="8" t="s">
        <v>415</v>
      </c>
      <c r="B5163" s="114" t="s">
        <v>416</v>
      </c>
      <c r="C5163" s="40" t="s">
        <v>65</v>
      </c>
      <c r="D5163" s="6" t="s">
        <v>123</v>
      </c>
      <c r="E5163" s="7" t="s">
        <v>124</v>
      </c>
      <c r="F5163" s="6" t="s">
        <v>3354</v>
      </c>
      <c r="G5163" s="6" t="s">
        <v>4936</v>
      </c>
      <c r="H5163" s="6" t="s">
        <v>38</v>
      </c>
      <c r="I5163" s="8" t="s">
        <v>39</v>
      </c>
      <c r="J5163" s="15" t="s">
        <v>7586</v>
      </c>
      <c r="K5163" s="7" t="s">
        <v>4740</v>
      </c>
      <c r="L5163" s="19">
        <v>178549</v>
      </c>
      <c r="M5163" s="19">
        <f t="shared" si="243"/>
        <v>178549</v>
      </c>
      <c r="N5163" s="11">
        <f>M5163*(1+VOTOS!$P$3%)^Q5163</f>
        <v>187149.80765674845</v>
      </c>
      <c r="O5163" s="54">
        <f t="shared" si="241"/>
        <v>187149.80765674845</v>
      </c>
      <c r="P5163" s="103">
        <f t="shared" si="242"/>
        <v>1.2454326231307991E-6</v>
      </c>
      <c r="Q5163" s="6">
        <v>390</v>
      </c>
      <c r="R5163" s="6"/>
      <c r="S5163" s="6" t="s">
        <v>11</v>
      </c>
    </row>
    <row r="5164" spans="1:19" s="47" customFormat="1" ht="14" x14ac:dyDescent="0.15">
      <c r="A5164" s="8" t="s">
        <v>415</v>
      </c>
      <c r="B5164" s="114" t="s">
        <v>416</v>
      </c>
      <c r="C5164" s="40" t="s">
        <v>65</v>
      </c>
      <c r="D5164" s="6" t="s">
        <v>123</v>
      </c>
      <c r="E5164" s="7" t="s">
        <v>124</v>
      </c>
      <c r="F5164" s="6" t="s">
        <v>3354</v>
      </c>
      <c r="G5164" s="6" t="s">
        <v>4936</v>
      </c>
      <c r="H5164" s="6" t="s">
        <v>38</v>
      </c>
      <c r="I5164" s="8" t="s">
        <v>39</v>
      </c>
      <c r="J5164" s="15" t="s">
        <v>7586</v>
      </c>
      <c r="K5164" s="7" t="s">
        <v>3492</v>
      </c>
      <c r="L5164" s="19">
        <v>175485</v>
      </c>
      <c r="M5164" s="19">
        <f t="shared" si="243"/>
        <v>175485</v>
      </c>
      <c r="N5164" s="11">
        <f>M5164*(1+VOTOS!$P$3%)^Q5164</f>
        <v>178883.36429421656</v>
      </c>
      <c r="O5164" s="54">
        <f t="shared" si="241"/>
        <v>178883.36429421656</v>
      </c>
      <c r="P5164" s="103">
        <f t="shared" si="242"/>
        <v>1.1904216222119903E-6</v>
      </c>
      <c r="Q5164" s="6">
        <v>159</v>
      </c>
      <c r="R5164" s="6"/>
      <c r="S5164" s="6" t="s">
        <v>11</v>
      </c>
    </row>
    <row r="5165" spans="1:19" s="47" customFormat="1" ht="14" x14ac:dyDescent="0.15">
      <c r="A5165" s="8" t="s">
        <v>415</v>
      </c>
      <c r="B5165" s="114" t="s">
        <v>416</v>
      </c>
      <c r="C5165" s="40" t="s">
        <v>65</v>
      </c>
      <c r="D5165" s="6" t="s">
        <v>123</v>
      </c>
      <c r="E5165" s="7" t="s">
        <v>124</v>
      </c>
      <c r="F5165" s="6" t="s">
        <v>3354</v>
      </c>
      <c r="G5165" s="6" t="s">
        <v>4936</v>
      </c>
      <c r="H5165" s="6" t="s">
        <v>38</v>
      </c>
      <c r="I5165" s="8" t="s">
        <v>39</v>
      </c>
      <c r="J5165" s="15" t="s">
        <v>7586</v>
      </c>
      <c r="K5165" s="7" t="s">
        <v>4651</v>
      </c>
      <c r="L5165" s="19">
        <v>175104</v>
      </c>
      <c r="M5165" s="19">
        <f t="shared" si="243"/>
        <v>175104</v>
      </c>
      <c r="N5165" s="11">
        <f>M5165*(1+VOTOS!$P$3%)^Q5165</f>
        <v>186304.92958202053</v>
      </c>
      <c r="O5165" s="54">
        <f t="shared" si="241"/>
        <v>186304.92958202053</v>
      </c>
      <c r="P5165" s="103">
        <f t="shared" si="242"/>
        <v>1.2398101823171595E-6</v>
      </c>
      <c r="Q5165" s="6">
        <v>514</v>
      </c>
      <c r="R5165" s="6"/>
      <c r="S5165" s="6" t="s">
        <v>11</v>
      </c>
    </row>
    <row r="5166" spans="1:19" s="47" customFormat="1" ht="14" x14ac:dyDescent="0.15">
      <c r="A5166" s="8" t="s">
        <v>415</v>
      </c>
      <c r="B5166" s="114" t="s">
        <v>416</v>
      </c>
      <c r="C5166" s="40" t="s">
        <v>65</v>
      </c>
      <c r="D5166" s="6" t="s">
        <v>123</v>
      </c>
      <c r="E5166" s="7" t="s">
        <v>124</v>
      </c>
      <c r="F5166" s="6" t="s">
        <v>3354</v>
      </c>
      <c r="G5166" s="6" t="s">
        <v>4936</v>
      </c>
      <c r="H5166" s="6" t="s">
        <v>38</v>
      </c>
      <c r="I5166" s="8" t="s">
        <v>39</v>
      </c>
      <c r="J5166" s="15" t="s">
        <v>7586</v>
      </c>
      <c r="K5166" s="7" t="s">
        <v>4681</v>
      </c>
      <c r="L5166" s="19">
        <v>174995</v>
      </c>
      <c r="M5166" s="19">
        <f t="shared" si="243"/>
        <v>174995</v>
      </c>
      <c r="N5166" s="11">
        <f>M5166*(1+VOTOS!$P$3%)^Q5166</f>
        <v>185180.98304698619</v>
      </c>
      <c r="O5166" s="54">
        <f t="shared" si="241"/>
        <v>185180.98304698619</v>
      </c>
      <c r="P5166" s="103">
        <f t="shared" si="242"/>
        <v>1.2323306144837051E-6</v>
      </c>
      <c r="Q5166" s="6">
        <v>469</v>
      </c>
      <c r="R5166" s="6"/>
      <c r="S5166" s="6" t="s">
        <v>11</v>
      </c>
    </row>
    <row r="5167" spans="1:19" s="47" customFormat="1" ht="14" x14ac:dyDescent="0.15">
      <c r="A5167" s="8" t="s">
        <v>415</v>
      </c>
      <c r="B5167" s="114" t="s">
        <v>416</v>
      </c>
      <c r="C5167" s="40" t="s">
        <v>65</v>
      </c>
      <c r="D5167" s="6" t="s">
        <v>123</v>
      </c>
      <c r="E5167" s="7" t="s">
        <v>124</v>
      </c>
      <c r="F5167" s="6" t="s">
        <v>3354</v>
      </c>
      <c r="G5167" s="6" t="s">
        <v>4936</v>
      </c>
      <c r="H5167" s="6" t="s">
        <v>38</v>
      </c>
      <c r="I5167" s="8" t="s">
        <v>39</v>
      </c>
      <c r="J5167" s="15" t="s">
        <v>7586</v>
      </c>
      <c r="K5167" s="7" t="s">
        <v>4654</v>
      </c>
      <c r="L5167" s="19">
        <v>171335</v>
      </c>
      <c r="M5167" s="19">
        <f t="shared" si="243"/>
        <v>171335</v>
      </c>
      <c r="N5167" s="11">
        <f>M5167*(1+VOTOS!$P$3%)^Q5167</f>
        <v>181987.22935262535</v>
      </c>
      <c r="O5167" s="54">
        <f t="shared" si="241"/>
        <v>181987.22935262535</v>
      </c>
      <c r="P5167" s="103">
        <f t="shared" si="242"/>
        <v>1.2110770257624342E-6</v>
      </c>
      <c r="Q5167" s="6">
        <v>500</v>
      </c>
      <c r="R5167" s="6"/>
      <c r="S5167" s="6" t="s">
        <v>11</v>
      </c>
    </row>
    <row r="5168" spans="1:19" s="47" customFormat="1" ht="14" x14ac:dyDescent="0.15">
      <c r="A5168" s="8" t="s">
        <v>415</v>
      </c>
      <c r="B5168" s="114" t="s">
        <v>416</v>
      </c>
      <c r="C5168" s="40" t="s">
        <v>65</v>
      </c>
      <c r="D5168" s="6" t="s">
        <v>123</v>
      </c>
      <c r="E5168" s="7" t="s">
        <v>124</v>
      </c>
      <c r="F5168" s="6" t="s">
        <v>3354</v>
      </c>
      <c r="G5168" s="6" t="s">
        <v>4936</v>
      </c>
      <c r="H5168" s="6" t="s">
        <v>38</v>
      </c>
      <c r="I5168" s="8" t="s">
        <v>39</v>
      </c>
      <c r="J5168" s="15" t="s">
        <v>7586</v>
      </c>
      <c r="K5168" s="7" t="s">
        <v>3364</v>
      </c>
      <c r="L5168" s="19">
        <v>171134</v>
      </c>
      <c r="M5168" s="19">
        <f t="shared" si="243"/>
        <v>171134</v>
      </c>
      <c r="N5168" s="11">
        <f>M5168*(1+VOTOS!$P$3%)^Q5168</f>
        <v>176394.93198413189</v>
      </c>
      <c r="O5168" s="54">
        <f t="shared" si="241"/>
        <v>176394.93198413189</v>
      </c>
      <c r="P5168" s="103">
        <f t="shared" si="242"/>
        <v>1.1738617613270868E-6</v>
      </c>
      <c r="Q5168" s="6">
        <v>251</v>
      </c>
      <c r="R5168" s="6"/>
      <c r="S5168" s="6" t="s">
        <v>11</v>
      </c>
    </row>
    <row r="5169" spans="1:19" s="47" customFormat="1" ht="14" x14ac:dyDescent="0.15">
      <c r="A5169" s="8" t="s">
        <v>415</v>
      </c>
      <c r="B5169" s="114" t="s">
        <v>416</v>
      </c>
      <c r="C5169" s="40" t="s">
        <v>65</v>
      </c>
      <c r="D5169" s="6" t="s">
        <v>123</v>
      </c>
      <c r="E5169" s="7" t="s">
        <v>124</v>
      </c>
      <c r="F5169" s="6" t="s">
        <v>3354</v>
      </c>
      <c r="G5169" s="6" t="s">
        <v>4936</v>
      </c>
      <c r="H5169" s="6" t="s">
        <v>38</v>
      </c>
      <c r="I5169" s="8" t="s">
        <v>39</v>
      </c>
      <c r="J5169" s="15" t="s">
        <v>7586</v>
      </c>
      <c r="K5169" s="7" t="s">
        <v>4672</v>
      </c>
      <c r="L5169" s="19">
        <v>170859</v>
      </c>
      <c r="M5169" s="19">
        <f t="shared" si="243"/>
        <v>170859</v>
      </c>
      <c r="N5169" s="11">
        <f>M5169*(1+VOTOS!$P$3%)^Q5169</f>
        <v>180935.14935809825</v>
      </c>
      <c r="O5169" s="54">
        <f t="shared" si="241"/>
        <v>180935.14935809825</v>
      </c>
      <c r="P5169" s="103">
        <f t="shared" si="242"/>
        <v>1.2040757108066073E-6</v>
      </c>
      <c r="Q5169" s="6">
        <v>475</v>
      </c>
      <c r="R5169" s="6"/>
      <c r="S5169" s="6" t="s">
        <v>11</v>
      </c>
    </row>
    <row r="5170" spans="1:19" s="47" customFormat="1" ht="14" x14ac:dyDescent="0.15">
      <c r="A5170" s="8" t="s">
        <v>415</v>
      </c>
      <c r="B5170" s="114" t="s">
        <v>416</v>
      </c>
      <c r="C5170" s="40" t="s">
        <v>65</v>
      </c>
      <c r="D5170" s="6" t="s">
        <v>123</v>
      </c>
      <c r="E5170" s="7" t="s">
        <v>124</v>
      </c>
      <c r="F5170" s="6" t="s">
        <v>3354</v>
      </c>
      <c r="G5170" s="6" t="s">
        <v>4936</v>
      </c>
      <c r="H5170" s="6" t="s">
        <v>38</v>
      </c>
      <c r="I5170" s="8" t="s">
        <v>39</v>
      </c>
      <c r="J5170" s="15" t="s">
        <v>7586</v>
      </c>
      <c r="K5170" s="7" t="s">
        <v>4776</v>
      </c>
      <c r="L5170" s="19">
        <v>170849</v>
      </c>
      <c r="M5170" s="19">
        <f t="shared" si="243"/>
        <v>170849</v>
      </c>
      <c r="N5170" s="11">
        <f>M5170*(1+VOTOS!$P$3%)^Q5170</f>
        <v>178066.44593224413</v>
      </c>
      <c r="O5170" s="54">
        <f t="shared" si="241"/>
        <v>178066.44593224413</v>
      </c>
      <c r="P5170" s="103">
        <f t="shared" si="242"/>
        <v>1.1849852459144464E-6</v>
      </c>
      <c r="Q5170" s="6">
        <v>343</v>
      </c>
      <c r="R5170" s="6"/>
      <c r="S5170" s="6" t="s">
        <v>11</v>
      </c>
    </row>
    <row r="5171" spans="1:19" s="47" customFormat="1" ht="14" x14ac:dyDescent="0.15">
      <c r="A5171" s="8" t="s">
        <v>415</v>
      </c>
      <c r="B5171" s="114" t="s">
        <v>416</v>
      </c>
      <c r="C5171" s="40" t="s">
        <v>65</v>
      </c>
      <c r="D5171" s="6" t="s">
        <v>123</v>
      </c>
      <c r="E5171" s="7" t="s">
        <v>124</v>
      </c>
      <c r="F5171" s="6" t="s">
        <v>3354</v>
      </c>
      <c r="G5171" s="6" t="s">
        <v>4936</v>
      </c>
      <c r="H5171" s="6" t="s">
        <v>38</v>
      </c>
      <c r="I5171" s="8" t="s">
        <v>39</v>
      </c>
      <c r="J5171" s="15" t="s">
        <v>7586</v>
      </c>
      <c r="K5171" s="7" t="s">
        <v>3449</v>
      </c>
      <c r="L5171" s="19">
        <v>170403</v>
      </c>
      <c r="M5171" s="19">
        <f t="shared" si="243"/>
        <v>170403</v>
      </c>
      <c r="N5171" s="11">
        <f>M5171*(1+VOTOS!$P$3%)^Q5171</f>
        <v>175281.63441223331</v>
      </c>
      <c r="O5171" s="54">
        <f t="shared" si="241"/>
        <v>175281.63441223331</v>
      </c>
      <c r="P5171" s="103">
        <f t="shared" si="242"/>
        <v>1.1664530595354299E-6</v>
      </c>
      <c r="Q5171" s="6">
        <v>234</v>
      </c>
      <c r="R5171" s="6"/>
      <c r="S5171" s="6" t="s">
        <v>11</v>
      </c>
    </row>
    <row r="5172" spans="1:19" s="47" customFormat="1" ht="14" x14ac:dyDescent="0.15">
      <c r="A5172" s="8" t="s">
        <v>415</v>
      </c>
      <c r="B5172" s="114" t="s">
        <v>416</v>
      </c>
      <c r="C5172" s="40" t="s">
        <v>65</v>
      </c>
      <c r="D5172" s="6" t="s">
        <v>123</v>
      </c>
      <c r="E5172" s="7" t="s">
        <v>124</v>
      </c>
      <c r="F5172" s="6" t="s">
        <v>3354</v>
      </c>
      <c r="G5172" s="6" t="s">
        <v>4936</v>
      </c>
      <c r="H5172" s="6" t="s">
        <v>38</v>
      </c>
      <c r="I5172" s="8" t="s">
        <v>39</v>
      </c>
      <c r="J5172" s="15" t="s">
        <v>7586</v>
      </c>
      <c r="K5172" s="7" t="s">
        <v>4696</v>
      </c>
      <c r="L5172" s="19">
        <v>169422</v>
      </c>
      <c r="M5172" s="19">
        <f t="shared" si="243"/>
        <v>169422</v>
      </c>
      <c r="N5172" s="11">
        <f>M5172*(1+VOTOS!$P$3%)^Q5172</f>
        <v>178765.29001613744</v>
      </c>
      <c r="O5172" s="54">
        <f t="shared" si="241"/>
        <v>178765.29001613744</v>
      </c>
      <c r="P5172" s="103">
        <f t="shared" si="242"/>
        <v>1.1896358690246717E-6</v>
      </c>
      <c r="Q5172" s="6">
        <v>445</v>
      </c>
      <c r="R5172" s="6"/>
      <c r="S5172" s="6" t="s">
        <v>11</v>
      </c>
    </row>
    <row r="5173" spans="1:19" s="47" customFormat="1" ht="14" x14ac:dyDescent="0.15">
      <c r="A5173" s="8" t="s">
        <v>415</v>
      </c>
      <c r="B5173" s="114" t="s">
        <v>416</v>
      </c>
      <c r="C5173" s="40" t="s">
        <v>65</v>
      </c>
      <c r="D5173" s="6" t="s">
        <v>123</v>
      </c>
      <c r="E5173" s="7" t="s">
        <v>124</v>
      </c>
      <c r="F5173" s="6" t="s">
        <v>3354</v>
      </c>
      <c r="G5173" s="6" t="s">
        <v>4936</v>
      </c>
      <c r="H5173" s="6" t="s">
        <v>38</v>
      </c>
      <c r="I5173" s="8" t="s">
        <v>39</v>
      </c>
      <c r="J5173" s="15" t="s">
        <v>7586</v>
      </c>
      <c r="K5173" s="7" t="s">
        <v>4769</v>
      </c>
      <c r="L5173" s="19">
        <v>168831</v>
      </c>
      <c r="M5173" s="19">
        <f t="shared" si="243"/>
        <v>168831</v>
      </c>
      <c r="N5173" s="11">
        <f>M5173*(1+VOTOS!$P$3%)^Q5173</f>
        <v>176026.88805233876</v>
      </c>
      <c r="O5173" s="54">
        <f t="shared" si="241"/>
        <v>176026.88805233876</v>
      </c>
      <c r="P5173" s="103">
        <f t="shared" si="242"/>
        <v>1.1714125260051826E-6</v>
      </c>
      <c r="Q5173" s="6">
        <v>346</v>
      </c>
      <c r="R5173" s="6"/>
      <c r="S5173" s="6" t="s">
        <v>11</v>
      </c>
    </row>
    <row r="5174" spans="1:19" s="47" customFormat="1" ht="14" x14ac:dyDescent="0.15">
      <c r="A5174" s="8" t="s">
        <v>415</v>
      </c>
      <c r="B5174" s="114" t="s">
        <v>416</v>
      </c>
      <c r="C5174" s="40" t="s">
        <v>65</v>
      </c>
      <c r="D5174" s="6" t="s">
        <v>123</v>
      </c>
      <c r="E5174" s="7" t="s">
        <v>124</v>
      </c>
      <c r="F5174" s="6" t="s">
        <v>3354</v>
      </c>
      <c r="G5174" s="6" t="s">
        <v>4936</v>
      </c>
      <c r="H5174" s="6" t="s">
        <v>38</v>
      </c>
      <c r="I5174" s="8" t="s">
        <v>39</v>
      </c>
      <c r="J5174" s="15" t="s">
        <v>7586</v>
      </c>
      <c r="K5174" s="7" t="s">
        <v>4666</v>
      </c>
      <c r="L5174" s="19">
        <v>167385</v>
      </c>
      <c r="M5174" s="19">
        <f t="shared" si="243"/>
        <v>167385</v>
      </c>
      <c r="N5174" s="11">
        <f>M5174*(1+VOTOS!$P$3%)^Q5174</f>
        <v>177277.65950005021</v>
      </c>
      <c r="O5174" s="54">
        <f t="shared" si="241"/>
        <v>177277.65950005021</v>
      </c>
      <c r="P5174" s="103">
        <f t="shared" si="242"/>
        <v>1.179736080191877E-6</v>
      </c>
      <c r="Q5174" s="6">
        <v>476</v>
      </c>
      <c r="R5174" s="6"/>
      <c r="S5174" s="6" t="s">
        <v>11</v>
      </c>
    </row>
    <row r="5175" spans="1:19" s="47" customFormat="1" ht="14" x14ac:dyDescent="0.15">
      <c r="A5175" s="8" t="s">
        <v>415</v>
      </c>
      <c r="B5175" s="114" t="s">
        <v>416</v>
      </c>
      <c r="C5175" s="40" t="s">
        <v>65</v>
      </c>
      <c r="D5175" s="6" t="s">
        <v>123</v>
      </c>
      <c r="E5175" s="7" t="s">
        <v>124</v>
      </c>
      <c r="F5175" s="6" t="s">
        <v>3354</v>
      </c>
      <c r="G5175" s="6" t="s">
        <v>4936</v>
      </c>
      <c r="H5175" s="6" t="s">
        <v>38</v>
      </c>
      <c r="I5175" s="8" t="s">
        <v>39</v>
      </c>
      <c r="J5175" s="15" t="s">
        <v>7586</v>
      </c>
      <c r="K5175" s="7" t="s">
        <v>4726</v>
      </c>
      <c r="L5175" s="19">
        <v>167071</v>
      </c>
      <c r="M5175" s="19">
        <f t="shared" si="243"/>
        <v>167071</v>
      </c>
      <c r="N5175" s="11">
        <f>M5175*(1+VOTOS!$P$3%)^Q5175</f>
        <v>175669.01488161672</v>
      </c>
      <c r="O5175" s="54">
        <f t="shared" si="241"/>
        <v>175669.01488161672</v>
      </c>
      <c r="P5175" s="103">
        <f t="shared" si="242"/>
        <v>1.1690309744164256E-6</v>
      </c>
      <c r="Q5175" s="6">
        <v>416</v>
      </c>
      <c r="R5175" s="6"/>
      <c r="S5175" s="6" t="s">
        <v>11</v>
      </c>
    </row>
    <row r="5176" spans="1:19" s="47" customFormat="1" ht="14" x14ac:dyDescent="0.15">
      <c r="A5176" s="8" t="s">
        <v>415</v>
      </c>
      <c r="B5176" s="114" t="s">
        <v>416</v>
      </c>
      <c r="C5176" s="40" t="s">
        <v>65</v>
      </c>
      <c r="D5176" s="6" t="s">
        <v>123</v>
      </c>
      <c r="E5176" s="7" t="s">
        <v>124</v>
      </c>
      <c r="F5176" s="6" t="s">
        <v>3354</v>
      </c>
      <c r="G5176" s="6" t="s">
        <v>4936</v>
      </c>
      <c r="H5176" s="6" t="s">
        <v>38</v>
      </c>
      <c r="I5176" s="8" t="s">
        <v>39</v>
      </c>
      <c r="J5176" s="15" t="s">
        <v>7586</v>
      </c>
      <c r="K5176" s="7" t="s">
        <v>4670</v>
      </c>
      <c r="L5176" s="19">
        <v>165604</v>
      </c>
      <c r="M5176" s="19">
        <f t="shared" si="243"/>
        <v>165604</v>
      </c>
      <c r="N5176" s="11">
        <f>M5176*(1+VOTOS!$P$3%)^Q5176</f>
        <v>175370.24373488376</v>
      </c>
      <c r="O5176" s="54">
        <f t="shared" si="241"/>
        <v>175370.24373488376</v>
      </c>
      <c r="P5176" s="103">
        <f t="shared" si="242"/>
        <v>1.1670427312135585E-6</v>
      </c>
      <c r="Q5176" s="6">
        <v>475</v>
      </c>
      <c r="R5176" s="6"/>
      <c r="S5176" s="6" t="s">
        <v>11</v>
      </c>
    </row>
    <row r="5177" spans="1:19" s="47" customFormat="1" ht="14" x14ac:dyDescent="0.15">
      <c r="A5177" s="8" t="s">
        <v>415</v>
      </c>
      <c r="B5177" s="114" t="s">
        <v>416</v>
      </c>
      <c r="C5177" s="40" t="s">
        <v>65</v>
      </c>
      <c r="D5177" s="6" t="s">
        <v>123</v>
      </c>
      <c r="E5177" s="7" t="s">
        <v>124</v>
      </c>
      <c r="F5177" s="6" t="s">
        <v>3354</v>
      </c>
      <c r="G5177" s="6" t="s">
        <v>4936</v>
      </c>
      <c r="H5177" s="6" t="s">
        <v>38</v>
      </c>
      <c r="I5177" s="8" t="s">
        <v>39</v>
      </c>
      <c r="J5177" s="15" t="s">
        <v>7586</v>
      </c>
      <c r="K5177" s="7" t="s">
        <v>4810</v>
      </c>
      <c r="L5177" s="19">
        <v>163959</v>
      </c>
      <c r="M5177" s="19">
        <f t="shared" si="243"/>
        <v>163959</v>
      </c>
      <c r="N5177" s="11">
        <f>M5177*(1+VOTOS!$P$3%)^Q5177</f>
        <v>169714.40283137735</v>
      </c>
      <c r="O5177" s="54">
        <f t="shared" si="241"/>
        <v>169714.40283137735</v>
      </c>
      <c r="P5177" s="103">
        <f t="shared" si="242"/>
        <v>1.1294046013075755E-6</v>
      </c>
      <c r="Q5177" s="6">
        <v>286</v>
      </c>
      <c r="R5177" s="6"/>
      <c r="S5177" s="6" t="s">
        <v>11</v>
      </c>
    </row>
    <row r="5178" spans="1:19" s="47" customFormat="1" ht="14" x14ac:dyDescent="0.15">
      <c r="A5178" s="8" t="s">
        <v>415</v>
      </c>
      <c r="B5178" s="114" t="s">
        <v>416</v>
      </c>
      <c r="C5178" s="40" t="s">
        <v>65</v>
      </c>
      <c r="D5178" s="6" t="s">
        <v>123</v>
      </c>
      <c r="E5178" s="7" t="s">
        <v>124</v>
      </c>
      <c r="F5178" s="6" t="s">
        <v>3354</v>
      </c>
      <c r="G5178" s="6" t="s">
        <v>4936</v>
      </c>
      <c r="H5178" s="6" t="s">
        <v>38</v>
      </c>
      <c r="I5178" s="8" t="s">
        <v>39</v>
      </c>
      <c r="J5178" s="15" t="s">
        <v>7586</v>
      </c>
      <c r="K5178" s="7" t="s">
        <v>4782</v>
      </c>
      <c r="L5178" s="19">
        <v>161963</v>
      </c>
      <c r="M5178" s="19">
        <f t="shared" si="243"/>
        <v>161963</v>
      </c>
      <c r="N5178" s="11">
        <f>M5178*(1+VOTOS!$P$3%)^Q5178</f>
        <v>168296.74666260323</v>
      </c>
      <c r="O5178" s="54">
        <f t="shared" si="241"/>
        <v>168296.74666260323</v>
      </c>
      <c r="P5178" s="103">
        <f t="shared" si="242"/>
        <v>1.1199704733056262E-6</v>
      </c>
      <c r="Q5178" s="6">
        <v>318</v>
      </c>
      <c r="R5178" s="6"/>
      <c r="S5178" s="6" t="s">
        <v>11</v>
      </c>
    </row>
    <row r="5179" spans="1:19" s="47" customFormat="1" ht="14" x14ac:dyDescent="0.15">
      <c r="A5179" s="8" t="s">
        <v>415</v>
      </c>
      <c r="B5179" s="114" t="s">
        <v>416</v>
      </c>
      <c r="C5179" s="40" t="s">
        <v>65</v>
      </c>
      <c r="D5179" s="6" t="s">
        <v>123</v>
      </c>
      <c r="E5179" s="7" t="s">
        <v>124</v>
      </c>
      <c r="F5179" s="6" t="s">
        <v>3354</v>
      </c>
      <c r="G5179" s="6" t="s">
        <v>4936</v>
      </c>
      <c r="H5179" s="6" t="s">
        <v>38</v>
      </c>
      <c r="I5179" s="8" t="s">
        <v>39</v>
      </c>
      <c r="J5179" s="15" t="s">
        <v>7586</v>
      </c>
      <c r="K5179" s="7" t="s">
        <v>4784</v>
      </c>
      <c r="L5179" s="19">
        <v>161639</v>
      </c>
      <c r="M5179" s="19">
        <f t="shared" si="243"/>
        <v>161639</v>
      </c>
      <c r="N5179" s="11">
        <f>M5179*(1+VOTOS!$P$3%)^Q5179</f>
        <v>167960.07627542416</v>
      </c>
      <c r="O5179" s="54">
        <f t="shared" si="241"/>
        <v>167960.07627542416</v>
      </c>
      <c r="P5179" s="103">
        <f t="shared" si="242"/>
        <v>1.1177300206506926E-6</v>
      </c>
      <c r="Q5179" s="6">
        <v>318</v>
      </c>
      <c r="R5179" s="6"/>
      <c r="S5179" s="6" t="s">
        <v>11</v>
      </c>
    </row>
    <row r="5180" spans="1:19" s="47" customFormat="1" ht="14" x14ac:dyDescent="0.15">
      <c r="A5180" s="8" t="s">
        <v>415</v>
      </c>
      <c r="B5180" s="114" t="s">
        <v>416</v>
      </c>
      <c r="C5180" s="40" t="s">
        <v>65</v>
      </c>
      <c r="D5180" s="6" t="s">
        <v>123</v>
      </c>
      <c r="E5180" s="7" t="s">
        <v>124</v>
      </c>
      <c r="F5180" s="6" t="s">
        <v>3354</v>
      </c>
      <c r="G5180" s="6" t="s">
        <v>4936</v>
      </c>
      <c r="H5180" s="6" t="s">
        <v>38</v>
      </c>
      <c r="I5180" s="8" t="s">
        <v>39</v>
      </c>
      <c r="J5180" s="15" t="s">
        <v>7586</v>
      </c>
      <c r="K5180" s="7" t="s">
        <v>4778</v>
      </c>
      <c r="L5180" s="19">
        <v>161520</v>
      </c>
      <c r="M5180" s="19">
        <f t="shared" si="243"/>
        <v>161520</v>
      </c>
      <c r="N5180" s="11">
        <f>M5180*(1+VOTOS!$P$3%)^Q5180</f>
        <v>167836.42264556518</v>
      </c>
      <c r="O5180" s="54">
        <f t="shared" si="241"/>
        <v>167836.42264556518</v>
      </c>
      <c r="P5180" s="103">
        <f t="shared" si="242"/>
        <v>1.1169071383484176E-6</v>
      </c>
      <c r="Q5180" s="6">
        <v>318</v>
      </c>
      <c r="R5180" s="6"/>
      <c r="S5180" s="6" t="s">
        <v>11</v>
      </c>
    </row>
    <row r="5181" spans="1:19" s="47" customFormat="1" ht="14" x14ac:dyDescent="0.15">
      <c r="A5181" s="8" t="s">
        <v>415</v>
      </c>
      <c r="B5181" s="114" t="s">
        <v>416</v>
      </c>
      <c r="C5181" s="40" t="s">
        <v>65</v>
      </c>
      <c r="D5181" s="6" t="s">
        <v>123</v>
      </c>
      <c r="E5181" s="7" t="s">
        <v>124</v>
      </c>
      <c r="F5181" s="6" t="s">
        <v>3354</v>
      </c>
      <c r="G5181" s="6" t="s">
        <v>4936</v>
      </c>
      <c r="H5181" s="6" t="s">
        <v>38</v>
      </c>
      <c r="I5181" s="8" t="s">
        <v>39</v>
      </c>
      <c r="J5181" s="15" t="s">
        <v>7586</v>
      </c>
      <c r="K5181" s="7" t="s">
        <v>4708</v>
      </c>
      <c r="L5181" s="19">
        <v>160013</v>
      </c>
      <c r="M5181" s="19">
        <f t="shared" si="243"/>
        <v>160013</v>
      </c>
      <c r="N5181" s="11">
        <f>M5181*(1+VOTOS!$P$3%)^Q5181</f>
        <v>168735.5972308366</v>
      </c>
      <c r="O5181" s="54">
        <f t="shared" si="241"/>
        <v>168735.5972308366</v>
      </c>
      <c r="P5181" s="103">
        <f t="shared" si="242"/>
        <v>1.122890908123063E-6</v>
      </c>
      <c r="Q5181" s="6">
        <v>440</v>
      </c>
      <c r="R5181" s="6"/>
      <c r="S5181" s="6" t="s">
        <v>11</v>
      </c>
    </row>
    <row r="5182" spans="1:19" s="47" customFormat="1" ht="14" x14ac:dyDescent="0.15">
      <c r="A5182" s="8" t="s">
        <v>415</v>
      </c>
      <c r="B5182" s="114" t="s">
        <v>416</v>
      </c>
      <c r="C5182" s="40" t="s">
        <v>65</v>
      </c>
      <c r="D5182" s="6" t="s">
        <v>123</v>
      </c>
      <c r="E5182" s="7" t="s">
        <v>124</v>
      </c>
      <c r="F5182" s="6" t="s">
        <v>3354</v>
      </c>
      <c r="G5182" s="6" t="s">
        <v>4936</v>
      </c>
      <c r="H5182" s="6" t="s">
        <v>38</v>
      </c>
      <c r="I5182" s="8" t="s">
        <v>39</v>
      </c>
      <c r="J5182" s="15" t="s">
        <v>7586</v>
      </c>
      <c r="K5182" s="7" t="s">
        <v>4713</v>
      </c>
      <c r="L5182" s="19">
        <v>158489</v>
      </c>
      <c r="M5182" s="19">
        <f t="shared" si="243"/>
        <v>158489</v>
      </c>
      <c r="N5182" s="11">
        <f>M5182*(1+VOTOS!$P$3%)^Q5182</f>
        <v>166665.4612730809</v>
      </c>
      <c r="O5182" s="54">
        <f t="shared" si="241"/>
        <v>166665.4612730809</v>
      </c>
      <c r="P5182" s="103">
        <f t="shared" si="242"/>
        <v>1.109114699168396E-6</v>
      </c>
      <c r="Q5182" s="6">
        <v>417</v>
      </c>
      <c r="R5182" s="6"/>
      <c r="S5182" s="6" t="s">
        <v>11</v>
      </c>
    </row>
    <row r="5183" spans="1:19" s="47" customFormat="1" ht="14" x14ac:dyDescent="0.15">
      <c r="A5183" s="8" t="s">
        <v>415</v>
      </c>
      <c r="B5183" s="114" t="s">
        <v>416</v>
      </c>
      <c r="C5183" s="40" t="s">
        <v>65</v>
      </c>
      <c r="D5183" s="6" t="s">
        <v>123</v>
      </c>
      <c r="E5183" s="7" t="s">
        <v>124</v>
      </c>
      <c r="F5183" s="6" t="s">
        <v>3354</v>
      </c>
      <c r="G5183" s="6" t="s">
        <v>4936</v>
      </c>
      <c r="H5183" s="6" t="s">
        <v>38</v>
      </c>
      <c r="I5183" s="8" t="s">
        <v>39</v>
      </c>
      <c r="J5183" s="15" t="s">
        <v>7586</v>
      </c>
      <c r="K5183" s="7" t="s">
        <v>3387</v>
      </c>
      <c r="L5183" s="19">
        <v>157724</v>
      </c>
      <c r="M5183" s="19">
        <f t="shared" si="243"/>
        <v>157724</v>
      </c>
      <c r="N5183" s="11">
        <f>M5183*(1+VOTOS!$P$3%)^Q5183</f>
        <v>159985.18251849475</v>
      </c>
      <c r="O5183" s="54">
        <f t="shared" si="241"/>
        <v>159985.18251849475</v>
      </c>
      <c r="P5183" s="103">
        <f t="shared" si="242"/>
        <v>1.0646592054826714E-6</v>
      </c>
      <c r="Q5183" s="6">
        <v>118</v>
      </c>
      <c r="R5183" s="6"/>
      <c r="S5183" s="6" t="s">
        <v>11</v>
      </c>
    </row>
    <row r="5184" spans="1:19" s="47" customFormat="1" ht="14" x14ac:dyDescent="0.15">
      <c r="A5184" s="8" t="s">
        <v>415</v>
      </c>
      <c r="B5184" s="114" t="s">
        <v>416</v>
      </c>
      <c r="C5184" s="40" t="s">
        <v>65</v>
      </c>
      <c r="D5184" s="6" t="s">
        <v>123</v>
      </c>
      <c r="E5184" s="7" t="s">
        <v>124</v>
      </c>
      <c r="F5184" s="6" t="s">
        <v>3354</v>
      </c>
      <c r="G5184" s="6" t="s">
        <v>4936</v>
      </c>
      <c r="H5184" s="6" t="s">
        <v>38</v>
      </c>
      <c r="I5184" s="8" t="s">
        <v>39</v>
      </c>
      <c r="J5184" s="15" t="s">
        <v>7586</v>
      </c>
      <c r="K5184" s="7" t="s">
        <v>4804</v>
      </c>
      <c r="L5184" s="19">
        <v>156900</v>
      </c>
      <c r="M5184" s="19">
        <f t="shared" si="243"/>
        <v>156900</v>
      </c>
      <c r="N5184" s="11">
        <f>M5184*(1+VOTOS!$P$3%)^Q5184</f>
        <v>162407.61290470854</v>
      </c>
      <c r="O5184" s="54">
        <f t="shared" si="241"/>
        <v>162407.61290470854</v>
      </c>
      <c r="P5184" s="103">
        <f t="shared" si="242"/>
        <v>1.0807798409673064E-6</v>
      </c>
      <c r="Q5184" s="6">
        <v>286</v>
      </c>
      <c r="R5184" s="6"/>
      <c r="S5184" s="6" t="s">
        <v>11</v>
      </c>
    </row>
    <row r="5185" spans="1:19" s="47" customFormat="1" ht="14" x14ac:dyDescent="0.15">
      <c r="A5185" s="8" t="s">
        <v>415</v>
      </c>
      <c r="B5185" s="114" t="s">
        <v>416</v>
      </c>
      <c r="C5185" s="40" t="s">
        <v>65</v>
      </c>
      <c r="D5185" s="6" t="s">
        <v>123</v>
      </c>
      <c r="E5185" s="7" t="s">
        <v>124</v>
      </c>
      <c r="F5185" s="6" t="s">
        <v>3354</v>
      </c>
      <c r="G5185" s="6" t="s">
        <v>4936</v>
      </c>
      <c r="H5185" s="6" t="s">
        <v>38</v>
      </c>
      <c r="I5185" s="8" t="s">
        <v>39</v>
      </c>
      <c r="J5185" s="15" t="s">
        <v>7586</v>
      </c>
      <c r="K5185" s="7" t="s">
        <v>4619</v>
      </c>
      <c r="L5185" s="19">
        <v>156787</v>
      </c>
      <c r="M5185" s="19">
        <f t="shared" si="243"/>
        <v>156787</v>
      </c>
      <c r="N5185" s="11">
        <f>M5185*(1+VOTOS!$P$3%)^Q5185</f>
        <v>167663.56447116428</v>
      </c>
      <c r="O5185" s="54">
        <f t="shared" si="241"/>
        <v>167663.56447116428</v>
      </c>
      <c r="P5185" s="103">
        <f t="shared" si="242"/>
        <v>1.1157568127762504E-6</v>
      </c>
      <c r="Q5185" s="6">
        <v>556</v>
      </c>
      <c r="R5185" s="6"/>
      <c r="S5185" s="6" t="s">
        <v>11</v>
      </c>
    </row>
    <row r="5186" spans="1:19" s="47" customFormat="1" ht="14" x14ac:dyDescent="0.15">
      <c r="A5186" s="8" t="s">
        <v>415</v>
      </c>
      <c r="B5186" s="114" t="s">
        <v>416</v>
      </c>
      <c r="C5186" s="40" t="s">
        <v>65</v>
      </c>
      <c r="D5186" s="6" t="s">
        <v>123</v>
      </c>
      <c r="E5186" s="7" t="s">
        <v>124</v>
      </c>
      <c r="F5186" s="6" t="s">
        <v>3354</v>
      </c>
      <c r="G5186" s="6" t="s">
        <v>4936</v>
      </c>
      <c r="H5186" s="6" t="s">
        <v>38</v>
      </c>
      <c r="I5186" s="8" t="s">
        <v>39</v>
      </c>
      <c r="J5186" s="15" t="s">
        <v>7586</v>
      </c>
      <c r="K5186" s="7" t="s">
        <v>3477</v>
      </c>
      <c r="L5186" s="19">
        <v>156439</v>
      </c>
      <c r="M5186" s="19">
        <f t="shared" si="243"/>
        <v>156439</v>
      </c>
      <c r="N5186" s="11">
        <f>M5186*(1+VOTOS!$P$3%)^Q5186</f>
        <v>159295.48936978957</v>
      </c>
      <c r="O5186" s="54">
        <f t="shared" si="241"/>
        <v>159295.48936978957</v>
      </c>
      <c r="P5186" s="103">
        <f t="shared" si="242"/>
        <v>1.0600694794332454E-6</v>
      </c>
      <c r="Q5186" s="6">
        <v>150</v>
      </c>
      <c r="R5186" s="6"/>
      <c r="S5186" s="6" t="s">
        <v>11</v>
      </c>
    </row>
    <row r="5187" spans="1:19" s="47" customFormat="1" ht="14" x14ac:dyDescent="0.15">
      <c r="A5187" s="8" t="s">
        <v>415</v>
      </c>
      <c r="B5187" s="114" t="s">
        <v>416</v>
      </c>
      <c r="C5187" s="40" t="s">
        <v>65</v>
      </c>
      <c r="D5187" s="6" t="s">
        <v>123</v>
      </c>
      <c r="E5187" s="7" t="s">
        <v>124</v>
      </c>
      <c r="F5187" s="6" t="s">
        <v>3354</v>
      </c>
      <c r="G5187" s="6" t="s">
        <v>4936</v>
      </c>
      <c r="H5187" s="6" t="s">
        <v>38</v>
      </c>
      <c r="I5187" s="8" t="s">
        <v>39</v>
      </c>
      <c r="J5187" s="15" t="s">
        <v>7586</v>
      </c>
      <c r="K5187" s="7" t="s">
        <v>4648</v>
      </c>
      <c r="L5187" s="19">
        <v>155971</v>
      </c>
      <c r="M5187" s="19">
        <f t="shared" si="243"/>
        <v>155971</v>
      </c>
      <c r="N5187" s="11">
        <f>M5187*(1+VOTOS!$P$3%)^Q5187</f>
        <v>165948.04328763092</v>
      </c>
      <c r="O5187" s="54">
        <f t="shared" si="241"/>
        <v>165948.04328763092</v>
      </c>
      <c r="P5187" s="103">
        <f t="shared" si="242"/>
        <v>1.1043404716407945E-6</v>
      </c>
      <c r="Q5187" s="6">
        <v>514</v>
      </c>
      <c r="R5187" s="6"/>
      <c r="S5187" s="6" t="s">
        <v>11</v>
      </c>
    </row>
    <row r="5188" spans="1:19" s="47" customFormat="1" ht="14" x14ac:dyDescent="0.15">
      <c r="A5188" s="8" t="s">
        <v>415</v>
      </c>
      <c r="B5188" s="114" t="s">
        <v>416</v>
      </c>
      <c r="C5188" s="40" t="s">
        <v>65</v>
      </c>
      <c r="D5188" s="6" t="s">
        <v>123</v>
      </c>
      <c r="E5188" s="7" t="s">
        <v>124</v>
      </c>
      <c r="F5188" s="6" t="s">
        <v>3354</v>
      </c>
      <c r="G5188" s="6" t="s">
        <v>4936</v>
      </c>
      <c r="H5188" s="6" t="s">
        <v>38</v>
      </c>
      <c r="I5188" s="8" t="s">
        <v>39</v>
      </c>
      <c r="J5188" s="15" t="s">
        <v>7586</v>
      </c>
      <c r="K5188" s="7" t="s">
        <v>3355</v>
      </c>
      <c r="L5188" s="19">
        <v>155921</v>
      </c>
      <c r="M5188" s="19">
        <f t="shared" si="243"/>
        <v>155921</v>
      </c>
      <c r="N5188" s="11">
        <f>M5188*(1+VOTOS!$P$3%)^Q5188</f>
        <v>157870.41305523177</v>
      </c>
      <c r="O5188" s="54">
        <f t="shared" si="241"/>
        <v>157870.41305523177</v>
      </c>
      <c r="P5188" s="103">
        <f t="shared" si="242"/>
        <v>1.0505859723176169E-6</v>
      </c>
      <c r="Q5188" s="6">
        <v>103</v>
      </c>
      <c r="R5188" s="6"/>
      <c r="S5188" s="6" t="s">
        <v>11</v>
      </c>
    </row>
    <row r="5189" spans="1:19" s="47" customFormat="1" ht="14" x14ac:dyDescent="0.15">
      <c r="A5189" s="8" t="s">
        <v>415</v>
      </c>
      <c r="B5189" s="114" t="s">
        <v>416</v>
      </c>
      <c r="C5189" s="40" t="s">
        <v>65</v>
      </c>
      <c r="D5189" s="6" t="s">
        <v>123</v>
      </c>
      <c r="E5189" s="7" t="s">
        <v>124</v>
      </c>
      <c r="F5189" s="6" t="s">
        <v>3354</v>
      </c>
      <c r="G5189" s="6" t="s">
        <v>4936</v>
      </c>
      <c r="H5189" s="6" t="s">
        <v>38</v>
      </c>
      <c r="I5189" s="8" t="s">
        <v>39</v>
      </c>
      <c r="J5189" s="15" t="s">
        <v>7586</v>
      </c>
      <c r="K5189" s="7" t="s">
        <v>3467</v>
      </c>
      <c r="L5189" s="19">
        <v>155062</v>
      </c>
      <c r="M5189" s="19">
        <f t="shared" si="243"/>
        <v>155062</v>
      </c>
      <c r="N5189" s="11">
        <f>M5189*(1+VOTOS!$P$3%)^Q5189</f>
        <v>159501.42189532885</v>
      </c>
      <c r="O5189" s="54">
        <f t="shared" si="241"/>
        <v>159501.42189532885</v>
      </c>
      <c r="P5189" s="103">
        <f t="shared" si="242"/>
        <v>1.0614399060913413E-6</v>
      </c>
      <c r="Q5189" s="6">
        <v>234</v>
      </c>
      <c r="R5189" s="6"/>
      <c r="S5189" s="6" t="s">
        <v>11</v>
      </c>
    </row>
    <row r="5190" spans="1:19" s="47" customFormat="1" ht="14" x14ac:dyDescent="0.15">
      <c r="A5190" s="8" t="s">
        <v>415</v>
      </c>
      <c r="B5190" s="114" t="s">
        <v>416</v>
      </c>
      <c r="C5190" s="40" t="s">
        <v>65</v>
      </c>
      <c r="D5190" s="6" t="s">
        <v>123</v>
      </c>
      <c r="E5190" s="7" t="s">
        <v>124</v>
      </c>
      <c r="F5190" s="6" t="s">
        <v>3354</v>
      </c>
      <c r="G5190" s="6" t="s">
        <v>4936</v>
      </c>
      <c r="H5190" s="6" t="s">
        <v>38</v>
      </c>
      <c r="I5190" s="8" t="s">
        <v>39</v>
      </c>
      <c r="J5190" s="15" t="s">
        <v>7586</v>
      </c>
      <c r="K5190" s="7" t="s">
        <v>4745</v>
      </c>
      <c r="L5190" s="19">
        <v>153918</v>
      </c>
      <c r="M5190" s="19">
        <f t="shared" si="243"/>
        <v>153918</v>
      </c>
      <c r="N5190" s="11">
        <f>M5190*(1+VOTOS!$P$3%)^Q5190</f>
        <v>161312.85766497414</v>
      </c>
      <c r="O5190" s="54">
        <f t="shared" si="241"/>
        <v>161312.85766497414</v>
      </c>
      <c r="P5190" s="103">
        <f t="shared" si="242"/>
        <v>1.0734945335070428E-6</v>
      </c>
      <c r="Q5190" s="6">
        <v>389</v>
      </c>
      <c r="R5190" s="6"/>
      <c r="S5190" s="6" t="s">
        <v>11</v>
      </c>
    </row>
    <row r="5191" spans="1:19" s="47" customFormat="1" ht="14" x14ac:dyDescent="0.15">
      <c r="A5191" s="8" t="s">
        <v>415</v>
      </c>
      <c r="B5191" s="114" t="s">
        <v>416</v>
      </c>
      <c r="C5191" s="40" t="s">
        <v>65</v>
      </c>
      <c r="D5191" s="6" t="s">
        <v>123</v>
      </c>
      <c r="E5191" s="7" t="s">
        <v>124</v>
      </c>
      <c r="F5191" s="6" t="s">
        <v>3354</v>
      </c>
      <c r="G5191" s="6" t="s">
        <v>4936</v>
      </c>
      <c r="H5191" s="6" t="s">
        <v>38</v>
      </c>
      <c r="I5191" s="8" t="s">
        <v>39</v>
      </c>
      <c r="J5191" s="15" t="s">
        <v>7586</v>
      </c>
      <c r="K5191" s="7" t="s">
        <v>3395</v>
      </c>
      <c r="L5191" s="19">
        <v>153389</v>
      </c>
      <c r="M5191" s="19">
        <f t="shared" si="243"/>
        <v>153389</v>
      </c>
      <c r="N5191" s="11">
        <f>M5191*(1+VOTOS!$P$3%)^Q5191</f>
        <v>156850.64217018112</v>
      </c>
      <c r="O5191" s="54">
        <f t="shared" ref="O5191:O5254" si="244">+IF(N5191&gt;0,N5191,L5191)</f>
        <v>156850.64217018112</v>
      </c>
      <c r="P5191" s="103">
        <f t="shared" ref="P5191:P5254" si="245">+O5191/$O$4</f>
        <v>1.0437996659662342E-6</v>
      </c>
      <c r="Q5191" s="6">
        <v>185</v>
      </c>
      <c r="R5191" s="6"/>
      <c r="S5191" s="6" t="s">
        <v>11</v>
      </c>
    </row>
    <row r="5192" spans="1:19" s="47" customFormat="1" ht="14" x14ac:dyDescent="0.15">
      <c r="A5192" s="8" t="s">
        <v>415</v>
      </c>
      <c r="B5192" s="114" t="s">
        <v>416</v>
      </c>
      <c r="C5192" s="40" t="s">
        <v>65</v>
      </c>
      <c r="D5192" s="6" t="s">
        <v>123</v>
      </c>
      <c r="E5192" s="7" t="s">
        <v>124</v>
      </c>
      <c r="F5192" s="6" t="s">
        <v>3354</v>
      </c>
      <c r="G5192" s="6" t="s">
        <v>4936</v>
      </c>
      <c r="H5192" s="6" t="s">
        <v>38</v>
      </c>
      <c r="I5192" s="8" t="s">
        <v>39</v>
      </c>
      <c r="J5192" s="15" t="s">
        <v>7586</v>
      </c>
      <c r="K5192" s="7" t="s">
        <v>3401</v>
      </c>
      <c r="L5192" s="19">
        <v>153044</v>
      </c>
      <c r="M5192" s="19">
        <f t="shared" si="243"/>
        <v>153044</v>
      </c>
      <c r="N5192" s="11">
        <f>M5192*(1+VOTOS!$P$3%)^Q5192</f>
        <v>155838.49855285496</v>
      </c>
      <c r="O5192" s="54">
        <f t="shared" si="244"/>
        <v>155838.49855285496</v>
      </c>
      <c r="P5192" s="103">
        <f t="shared" si="245"/>
        <v>1.0370641170704341E-6</v>
      </c>
      <c r="Q5192" s="6">
        <v>150</v>
      </c>
      <c r="R5192" s="6"/>
      <c r="S5192" s="6" t="s">
        <v>11</v>
      </c>
    </row>
    <row r="5193" spans="1:19" s="47" customFormat="1" ht="14" x14ac:dyDescent="0.15">
      <c r="A5193" s="8" t="s">
        <v>415</v>
      </c>
      <c r="B5193" s="114" t="s">
        <v>416</v>
      </c>
      <c r="C5193" s="40" t="s">
        <v>65</v>
      </c>
      <c r="D5193" s="6" t="s">
        <v>123</v>
      </c>
      <c r="E5193" s="7" t="s">
        <v>124</v>
      </c>
      <c r="F5193" s="6" t="s">
        <v>3354</v>
      </c>
      <c r="G5193" s="6" t="s">
        <v>4936</v>
      </c>
      <c r="H5193" s="6" t="s">
        <v>38</v>
      </c>
      <c r="I5193" s="8" t="s">
        <v>39</v>
      </c>
      <c r="J5193" s="15" t="s">
        <v>7586</v>
      </c>
      <c r="K5193" s="7" t="s">
        <v>3402</v>
      </c>
      <c r="L5193" s="19">
        <v>152702</v>
      </c>
      <c r="M5193" s="19">
        <f t="shared" si="243"/>
        <v>152702</v>
      </c>
      <c r="N5193" s="11">
        <f>M5193*(1+VOTOS!$P$3%)^Q5193</f>
        <v>157396.30291958881</v>
      </c>
      <c r="O5193" s="54">
        <f t="shared" si="244"/>
        <v>157396.30291958881</v>
      </c>
      <c r="P5193" s="103">
        <f t="shared" si="245"/>
        <v>1.0474308943761546E-6</v>
      </c>
      <c r="Q5193" s="6">
        <v>251</v>
      </c>
      <c r="R5193" s="6"/>
      <c r="S5193" s="6" t="s">
        <v>11</v>
      </c>
    </row>
    <row r="5194" spans="1:19" s="47" customFormat="1" ht="14" x14ac:dyDescent="0.15">
      <c r="A5194" s="8" t="s">
        <v>415</v>
      </c>
      <c r="B5194" s="114" t="s">
        <v>416</v>
      </c>
      <c r="C5194" s="40" t="s">
        <v>65</v>
      </c>
      <c r="D5194" s="6" t="s">
        <v>123</v>
      </c>
      <c r="E5194" s="7" t="s">
        <v>124</v>
      </c>
      <c r="F5194" s="6" t="s">
        <v>3354</v>
      </c>
      <c r="G5194" s="6" t="s">
        <v>4936</v>
      </c>
      <c r="H5194" s="6" t="s">
        <v>38</v>
      </c>
      <c r="I5194" s="8" t="s">
        <v>39</v>
      </c>
      <c r="J5194" s="15" t="s">
        <v>7586</v>
      </c>
      <c r="K5194" s="7" t="s">
        <v>4757</v>
      </c>
      <c r="L5194" s="19">
        <v>151864</v>
      </c>
      <c r="M5194" s="19">
        <f t="shared" si="243"/>
        <v>151864</v>
      </c>
      <c r="N5194" s="11">
        <f>M5194*(1+VOTOS!$P$3%)^Q5194</f>
        <v>158374.92871528087</v>
      </c>
      <c r="O5194" s="54">
        <f t="shared" si="244"/>
        <v>158374.92871528087</v>
      </c>
      <c r="P5194" s="103">
        <f t="shared" si="245"/>
        <v>1.0539433910068092E-6</v>
      </c>
      <c r="Q5194" s="6">
        <v>348</v>
      </c>
      <c r="R5194" s="6"/>
      <c r="S5194" s="6" t="s">
        <v>11</v>
      </c>
    </row>
    <row r="5195" spans="1:19" s="47" customFormat="1" ht="14" x14ac:dyDescent="0.15">
      <c r="A5195" s="8" t="s">
        <v>415</v>
      </c>
      <c r="B5195" s="114" t="s">
        <v>416</v>
      </c>
      <c r="C5195" s="40" t="s">
        <v>65</v>
      </c>
      <c r="D5195" s="6" t="s">
        <v>123</v>
      </c>
      <c r="E5195" s="7" t="s">
        <v>124</v>
      </c>
      <c r="F5195" s="6" t="s">
        <v>3354</v>
      </c>
      <c r="G5195" s="6" t="s">
        <v>4936</v>
      </c>
      <c r="H5195" s="6" t="s">
        <v>38</v>
      </c>
      <c r="I5195" s="8" t="s">
        <v>39</v>
      </c>
      <c r="J5195" s="15" t="s">
        <v>7586</v>
      </c>
      <c r="K5195" s="7" t="s">
        <v>4789</v>
      </c>
      <c r="L5195" s="19">
        <v>150919</v>
      </c>
      <c r="M5195" s="19">
        <f t="shared" si="243"/>
        <v>150919</v>
      </c>
      <c r="N5195" s="11">
        <f>M5195*(1+VOTOS!$P$3%)^Q5195</f>
        <v>156820.85852678338</v>
      </c>
      <c r="O5195" s="54">
        <f t="shared" si="244"/>
        <v>156820.85852678338</v>
      </c>
      <c r="P5195" s="103">
        <f t="shared" si="245"/>
        <v>1.0436014636726403E-6</v>
      </c>
      <c r="Q5195" s="6">
        <v>318</v>
      </c>
      <c r="R5195" s="6"/>
      <c r="S5195" s="6" t="s">
        <v>11</v>
      </c>
    </row>
    <row r="5196" spans="1:19" s="47" customFormat="1" ht="14" x14ac:dyDescent="0.15">
      <c r="A5196" s="8" t="s">
        <v>415</v>
      </c>
      <c r="B5196" s="114" t="s">
        <v>416</v>
      </c>
      <c r="C5196" s="40" t="s">
        <v>65</v>
      </c>
      <c r="D5196" s="6" t="s">
        <v>123</v>
      </c>
      <c r="E5196" s="7" t="s">
        <v>124</v>
      </c>
      <c r="F5196" s="6" t="s">
        <v>3354</v>
      </c>
      <c r="G5196" s="6" t="s">
        <v>4936</v>
      </c>
      <c r="H5196" s="6" t="s">
        <v>38</v>
      </c>
      <c r="I5196" s="8" t="s">
        <v>39</v>
      </c>
      <c r="J5196" s="15" t="s">
        <v>7586</v>
      </c>
      <c r="K5196" s="7" t="s">
        <v>4800</v>
      </c>
      <c r="L5196" s="19">
        <v>150263</v>
      </c>
      <c r="M5196" s="19">
        <f t="shared" si="243"/>
        <v>150263</v>
      </c>
      <c r="N5196" s="11">
        <f>M5196*(1+VOTOS!$P$3%)^Q5196</f>
        <v>155537.63631548896</v>
      </c>
      <c r="O5196" s="54">
        <f t="shared" si="244"/>
        <v>155537.63631548896</v>
      </c>
      <c r="P5196" s="103">
        <f t="shared" si="245"/>
        <v>1.0350619582107735E-6</v>
      </c>
      <c r="Q5196" s="6">
        <v>286</v>
      </c>
      <c r="R5196" s="6"/>
      <c r="S5196" s="6" t="s">
        <v>11</v>
      </c>
    </row>
    <row r="5197" spans="1:19" s="47" customFormat="1" ht="14" x14ac:dyDescent="0.15">
      <c r="A5197" s="8" t="s">
        <v>415</v>
      </c>
      <c r="B5197" s="114" t="s">
        <v>416</v>
      </c>
      <c r="C5197" s="40" t="s">
        <v>65</v>
      </c>
      <c r="D5197" s="6" t="s">
        <v>123</v>
      </c>
      <c r="E5197" s="7" t="s">
        <v>124</v>
      </c>
      <c r="F5197" s="6" t="s">
        <v>3354</v>
      </c>
      <c r="G5197" s="6" t="s">
        <v>4936</v>
      </c>
      <c r="H5197" s="6" t="s">
        <v>38</v>
      </c>
      <c r="I5197" s="8" t="s">
        <v>39</v>
      </c>
      <c r="J5197" s="15" t="s">
        <v>7586</v>
      </c>
      <c r="K5197" s="7" t="s">
        <v>4699</v>
      </c>
      <c r="L5197" s="19">
        <v>150032</v>
      </c>
      <c r="M5197" s="19">
        <f t="shared" si="243"/>
        <v>150032</v>
      </c>
      <c r="N5197" s="11">
        <f>M5197*(1+VOTOS!$P$3%)^Q5197</f>
        <v>158210.51491901831</v>
      </c>
      <c r="O5197" s="54">
        <f t="shared" si="244"/>
        <v>158210.51491901831</v>
      </c>
      <c r="P5197" s="103">
        <f t="shared" si="245"/>
        <v>1.0528492605445768E-6</v>
      </c>
      <c r="Q5197" s="6">
        <v>440</v>
      </c>
      <c r="R5197" s="6"/>
      <c r="S5197" s="6" t="s">
        <v>11</v>
      </c>
    </row>
    <row r="5198" spans="1:19" s="47" customFormat="1" ht="14" x14ac:dyDescent="0.15">
      <c r="A5198" s="8" t="s">
        <v>415</v>
      </c>
      <c r="B5198" s="114" t="s">
        <v>416</v>
      </c>
      <c r="C5198" s="40" t="s">
        <v>65</v>
      </c>
      <c r="D5198" s="6" t="s">
        <v>123</v>
      </c>
      <c r="E5198" s="7" t="s">
        <v>124</v>
      </c>
      <c r="F5198" s="6" t="s">
        <v>3354</v>
      </c>
      <c r="G5198" s="6" t="s">
        <v>4936</v>
      </c>
      <c r="H5198" s="6" t="s">
        <v>38</v>
      </c>
      <c r="I5198" s="8" t="s">
        <v>39</v>
      </c>
      <c r="J5198" s="15" t="s">
        <v>7586</v>
      </c>
      <c r="K5198" s="7" t="s">
        <v>4716</v>
      </c>
      <c r="L5198" s="19">
        <v>149866</v>
      </c>
      <c r="M5198" s="19">
        <f t="shared" si="243"/>
        <v>149866</v>
      </c>
      <c r="N5198" s="11">
        <f>M5198*(1+VOTOS!$P$3%)^Q5198</f>
        <v>157597.59995426523</v>
      </c>
      <c r="O5198" s="54">
        <f t="shared" si="244"/>
        <v>157597.59995426523</v>
      </c>
      <c r="P5198" s="103">
        <f t="shared" si="245"/>
        <v>1.0487704730648238E-6</v>
      </c>
      <c r="Q5198" s="6">
        <v>417</v>
      </c>
      <c r="R5198" s="6"/>
      <c r="S5198" s="6" t="s">
        <v>11</v>
      </c>
    </row>
    <row r="5199" spans="1:19" s="47" customFormat="1" ht="14" x14ac:dyDescent="0.15">
      <c r="A5199" s="8" t="s">
        <v>415</v>
      </c>
      <c r="B5199" s="114" t="s">
        <v>416</v>
      </c>
      <c r="C5199" s="40" t="s">
        <v>65</v>
      </c>
      <c r="D5199" s="6" t="s">
        <v>123</v>
      </c>
      <c r="E5199" s="7" t="s">
        <v>124</v>
      </c>
      <c r="F5199" s="6" t="s">
        <v>3354</v>
      </c>
      <c r="G5199" s="6" t="s">
        <v>4936</v>
      </c>
      <c r="H5199" s="6" t="s">
        <v>38</v>
      </c>
      <c r="I5199" s="8" t="s">
        <v>39</v>
      </c>
      <c r="J5199" s="15" t="s">
        <v>7586</v>
      </c>
      <c r="K5199" s="7" t="s">
        <v>3359</v>
      </c>
      <c r="L5199" s="19">
        <v>149443</v>
      </c>
      <c r="M5199" s="19">
        <f t="shared" si="243"/>
        <v>149443</v>
      </c>
      <c r="N5199" s="11">
        <f>M5199*(1+VOTOS!$P$3%)^Q5199</f>
        <v>153721.55004000742</v>
      </c>
      <c r="O5199" s="54">
        <f t="shared" si="244"/>
        <v>153721.55004000742</v>
      </c>
      <c r="P5199" s="103">
        <f t="shared" si="245"/>
        <v>1.0229763829049563E-6</v>
      </c>
      <c r="Q5199" s="6">
        <v>234</v>
      </c>
      <c r="R5199" s="6"/>
      <c r="S5199" s="6" t="s">
        <v>11</v>
      </c>
    </row>
    <row r="5200" spans="1:19" s="47" customFormat="1" ht="14" x14ac:dyDescent="0.15">
      <c r="A5200" s="8" t="s">
        <v>415</v>
      </c>
      <c r="B5200" s="114" t="s">
        <v>416</v>
      </c>
      <c r="C5200" s="40" t="s">
        <v>65</v>
      </c>
      <c r="D5200" s="6" t="s">
        <v>123</v>
      </c>
      <c r="E5200" s="7" t="s">
        <v>124</v>
      </c>
      <c r="F5200" s="6" t="s">
        <v>3354</v>
      </c>
      <c r="G5200" s="6" t="s">
        <v>4936</v>
      </c>
      <c r="H5200" s="6" t="s">
        <v>38</v>
      </c>
      <c r="I5200" s="8" t="s">
        <v>39</v>
      </c>
      <c r="J5200" s="15" t="s">
        <v>7586</v>
      </c>
      <c r="K5200" s="7" t="s">
        <v>4653</v>
      </c>
      <c r="L5200" s="19">
        <v>148410</v>
      </c>
      <c r="M5200" s="19">
        <f t="shared" si="243"/>
        <v>148410</v>
      </c>
      <c r="N5200" s="11">
        <f>M5200*(1+VOTOS!$P$3%)^Q5200</f>
        <v>157636.93762642267</v>
      </c>
      <c r="O5200" s="54">
        <f t="shared" si="244"/>
        <v>157636.93762642267</v>
      </c>
      <c r="P5200" s="103">
        <f t="shared" si="245"/>
        <v>1.0490322549006499E-6</v>
      </c>
      <c r="Q5200" s="6">
        <v>500</v>
      </c>
      <c r="R5200" s="6"/>
      <c r="S5200" s="6" t="s">
        <v>11</v>
      </c>
    </row>
    <row r="5201" spans="1:19" s="47" customFormat="1" ht="14" x14ac:dyDescent="0.15">
      <c r="A5201" s="8" t="s">
        <v>415</v>
      </c>
      <c r="B5201" s="114" t="s">
        <v>416</v>
      </c>
      <c r="C5201" s="40" t="s">
        <v>65</v>
      </c>
      <c r="D5201" s="6" t="s">
        <v>123</v>
      </c>
      <c r="E5201" s="7" t="s">
        <v>124</v>
      </c>
      <c r="F5201" s="6" t="s">
        <v>3354</v>
      </c>
      <c r="G5201" s="6" t="s">
        <v>4936</v>
      </c>
      <c r="H5201" s="6" t="s">
        <v>38</v>
      </c>
      <c r="I5201" s="8" t="s">
        <v>39</v>
      </c>
      <c r="J5201" s="15" t="s">
        <v>7586</v>
      </c>
      <c r="K5201" s="7" t="s">
        <v>4695</v>
      </c>
      <c r="L5201" s="19">
        <v>147579</v>
      </c>
      <c r="M5201" s="19">
        <f t="shared" si="243"/>
        <v>147579</v>
      </c>
      <c r="N5201" s="11">
        <f>M5201*(1+VOTOS!$P$3%)^Q5201</f>
        <v>155717.69153528792</v>
      </c>
      <c r="O5201" s="54">
        <f t="shared" si="244"/>
        <v>155717.69153528792</v>
      </c>
      <c r="P5201" s="103">
        <f t="shared" si="245"/>
        <v>1.0362601782223799E-6</v>
      </c>
      <c r="Q5201" s="6">
        <v>445</v>
      </c>
      <c r="R5201" s="6"/>
      <c r="S5201" s="6" t="s">
        <v>11</v>
      </c>
    </row>
    <row r="5202" spans="1:19" s="47" customFormat="1" ht="14" x14ac:dyDescent="0.15">
      <c r="A5202" s="8" t="s">
        <v>415</v>
      </c>
      <c r="B5202" s="114" t="s">
        <v>416</v>
      </c>
      <c r="C5202" s="40" t="s">
        <v>65</v>
      </c>
      <c r="D5202" s="6" t="s">
        <v>123</v>
      </c>
      <c r="E5202" s="7" t="s">
        <v>124</v>
      </c>
      <c r="F5202" s="6" t="s">
        <v>3354</v>
      </c>
      <c r="G5202" s="6" t="s">
        <v>4936</v>
      </c>
      <c r="H5202" s="6" t="s">
        <v>38</v>
      </c>
      <c r="I5202" s="8" t="s">
        <v>39</v>
      </c>
      <c r="J5202" s="15" t="s">
        <v>7586</v>
      </c>
      <c r="K5202" s="7" t="s">
        <v>3390</v>
      </c>
      <c r="L5202" s="19">
        <v>147139</v>
      </c>
      <c r="M5202" s="19">
        <f t="shared" ref="M5202:M5265" si="246">+IF(Q5202&gt;0,L5202,0)</f>
        <v>147139</v>
      </c>
      <c r="N5202" s="11">
        <f>M5202*(1+VOTOS!$P$3%)^Q5202</f>
        <v>150459.59383188025</v>
      </c>
      <c r="O5202" s="54">
        <f t="shared" si="244"/>
        <v>150459.59383188025</v>
      </c>
      <c r="P5202" s="103">
        <f t="shared" si="245"/>
        <v>1.0012689244379044E-6</v>
      </c>
      <c r="Q5202" s="6">
        <v>185</v>
      </c>
      <c r="R5202" s="6"/>
      <c r="S5202" s="6" t="s">
        <v>11</v>
      </c>
    </row>
    <row r="5203" spans="1:19" s="47" customFormat="1" ht="14" x14ac:dyDescent="0.15">
      <c r="A5203" s="8" t="s">
        <v>415</v>
      </c>
      <c r="B5203" s="114" t="s">
        <v>416</v>
      </c>
      <c r="C5203" s="40" t="s">
        <v>65</v>
      </c>
      <c r="D5203" s="6" t="s">
        <v>123</v>
      </c>
      <c r="E5203" s="7" t="s">
        <v>124</v>
      </c>
      <c r="F5203" s="6" t="s">
        <v>3354</v>
      </c>
      <c r="G5203" s="6" t="s">
        <v>4936</v>
      </c>
      <c r="H5203" s="6" t="s">
        <v>38</v>
      </c>
      <c r="I5203" s="8" t="s">
        <v>39</v>
      </c>
      <c r="J5203" s="15" t="s">
        <v>7586</v>
      </c>
      <c r="K5203" s="7" t="s">
        <v>3427</v>
      </c>
      <c r="L5203" s="19">
        <v>146468</v>
      </c>
      <c r="M5203" s="19">
        <f t="shared" si="246"/>
        <v>146468</v>
      </c>
      <c r="N5203" s="11">
        <f>M5203*(1+VOTOS!$P$3%)^Q5203</f>
        <v>150661.37585072441</v>
      </c>
      <c r="O5203" s="54">
        <f t="shared" si="244"/>
        <v>150661.37585072441</v>
      </c>
      <c r="P5203" s="103">
        <f t="shared" si="245"/>
        <v>1.0026117305683313E-6</v>
      </c>
      <c r="Q5203" s="6">
        <v>234</v>
      </c>
      <c r="R5203" s="6"/>
      <c r="S5203" s="6" t="s">
        <v>11</v>
      </c>
    </row>
    <row r="5204" spans="1:19" s="47" customFormat="1" ht="14" x14ac:dyDescent="0.15">
      <c r="A5204" s="8" t="s">
        <v>415</v>
      </c>
      <c r="B5204" s="114" t="s">
        <v>416</v>
      </c>
      <c r="C5204" s="40" t="s">
        <v>65</v>
      </c>
      <c r="D5204" s="6" t="s">
        <v>123</v>
      </c>
      <c r="E5204" s="7" t="s">
        <v>124</v>
      </c>
      <c r="F5204" s="6" t="s">
        <v>3354</v>
      </c>
      <c r="G5204" s="6" t="s">
        <v>4936</v>
      </c>
      <c r="H5204" s="6" t="s">
        <v>38</v>
      </c>
      <c r="I5204" s="8" t="s">
        <v>39</v>
      </c>
      <c r="J5204" s="15" t="s">
        <v>7586</v>
      </c>
      <c r="K5204" s="7" t="s">
        <v>4640</v>
      </c>
      <c r="L5204" s="19">
        <v>146103</v>
      </c>
      <c r="M5204" s="19">
        <f t="shared" si="246"/>
        <v>146103</v>
      </c>
      <c r="N5204" s="11">
        <f>M5204*(1+VOTOS!$P$3%)^Q5204</f>
        <v>155448.81400037662</v>
      </c>
      <c r="O5204" s="54">
        <f t="shared" si="244"/>
        <v>155448.81400037662</v>
      </c>
      <c r="P5204" s="103">
        <f t="shared" si="245"/>
        <v>1.0344708691239718E-6</v>
      </c>
      <c r="Q5204" s="6">
        <v>514</v>
      </c>
      <c r="R5204" s="6"/>
      <c r="S5204" s="6" t="s">
        <v>11</v>
      </c>
    </row>
    <row r="5205" spans="1:19" s="47" customFormat="1" ht="14" x14ac:dyDescent="0.15">
      <c r="A5205" s="8" t="s">
        <v>415</v>
      </c>
      <c r="B5205" s="114" t="s">
        <v>416</v>
      </c>
      <c r="C5205" s="40" t="s">
        <v>65</v>
      </c>
      <c r="D5205" s="6" t="s">
        <v>123</v>
      </c>
      <c r="E5205" s="7" t="s">
        <v>124</v>
      </c>
      <c r="F5205" s="6" t="s">
        <v>3354</v>
      </c>
      <c r="G5205" s="6" t="s">
        <v>4936</v>
      </c>
      <c r="H5205" s="6" t="s">
        <v>38</v>
      </c>
      <c r="I5205" s="8" t="s">
        <v>39</v>
      </c>
      <c r="J5205" s="15" t="s">
        <v>7586</v>
      </c>
      <c r="K5205" s="7" t="s">
        <v>4770</v>
      </c>
      <c r="L5205" s="19">
        <v>142541</v>
      </c>
      <c r="M5205" s="19">
        <f t="shared" si="246"/>
        <v>142541</v>
      </c>
      <c r="N5205" s="11">
        <f>M5205*(1+VOTOS!$P$3%)^Q5205</f>
        <v>148616.35985019588</v>
      </c>
      <c r="O5205" s="54">
        <f t="shared" si="244"/>
        <v>148616.35985019588</v>
      </c>
      <c r="P5205" s="103">
        <f t="shared" si="245"/>
        <v>9.8900268830549343E-7</v>
      </c>
      <c r="Q5205" s="6">
        <v>346</v>
      </c>
      <c r="R5205" s="6"/>
      <c r="S5205" s="6" t="s">
        <v>11</v>
      </c>
    </row>
    <row r="5206" spans="1:19" s="47" customFormat="1" ht="14" x14ac:dyDescent="0.15">
      <c r="A5206" s="8" t="s">
        <v>415</v>
      </c>
      <c r="B5206" s="114" t="s">
        <v>416</v>
      </c>
      <c r="C5206" s="40" t="s">
        <v>65</v>
      </c>
      <c r="D5206" s="6" t="s">
        <v>123</v>
      </c>
      <c r="E5206" s="7" t="s">
        <v>124</v>
      </c>
      <c r="F5206" s="6" t="s">
        <v>3354</v>
      </c>
      <c r="G5206" s="6" t="s">
        <v>4936</v>
      </c>
      <c r="H5206" s="6" t="s">
        <v>38</v>
      </c>
      <c r="I5206" s="8" t="s">
        <v>39</v>
      </c>
      <c r="J5206" s="15" t="s">
        <v>7586</v>
      </c>
      <c r="K5206" s="7" t="s">
        <v>3520</v>
      </c>
      <c r="L5206" s="19">
        <v>141358</v>
      </c>
      <c r="M5206" s="19">
        <f t="shared" si="246"/>
        <v>141358</v>
      </c>
      <c r="N5206" s="11">
        <f>M5206*(1+VOTOS!$P$3%)^Q5206</f>
        <v>145703.57027483094</v>
      </c>
      <c r="O5206" s="54">
        <f t="shared" si="244"/>
        <v>145703.57027483094</v>
      </c>
      <c r="P5206" s="103">
        <f t="shared" si="245"/>
        <v>9.6961884171277701E-7</v>
      </c>
      <c r="Q5206" s="6">
        <v>251</v>
      </c>
      <c r="R5206" s="6"/>
      <c r="S5206" s="6" t="s">
        <v>11</v>
      </c>
    </row>
    <row r="5207" spans="1:19" s="47" customFormat="1" ht="14" x14ac:dyDescent="0.15">
      <c r="A5207" s="8" t="s">
        <v>415</v>
      </c>
      <c r="B5207" s="114" t="s">
        <v>416</v>
      </c>
      <c r="C5207" s="40" t="s">
        <v>65</v>
      </c>
      <c r="D5207" s="6" t="s">
        <v>123</v>
      </c>
      <c r="E5207" s="7" t="s">
        <v>124</v>
      </c>
      <c r="F5207" s="6" t="s">
        <v>3354</v>
      </c>
      <c r="G5207" s="6" t="s">
        <v>4936</v>
      </c>
      <c r="H5207" s="6" t="s">
        <v>38</v>
      </c>
      <c r="I5207" s="8" t="s">
        <v>39</v>
      </c>
      <c r="J5207" s="15" t="s">
        <v>7586</v>
      </c>
      <c r="K5207" s="7" t="s">
        <v>4686</v>
      </c>
      <c r="L5207" s="19">
        <v>140728</v>
      </c>
      <c r="M5207" s="19">
        <f t="shared" si="246"/>
        <v>140728</v>
      </c>
      <c r="N5207" s="11">
        <f>M5207*(1+VOTOS!$P$3%)^Q5207</f>
        <v>148919.39416689775</v>
      </c>
      <c r="O5207" s="54">
        <f t="shared" si="244"/>
        <v>148919.39416689775</v>
      </c>
      <c r="P5207" s="103">
        <f t="shared" si="245"/>
        <v>9.9101930178040994E-7</v>
      </c>
      <c r="Q5207" s="6">
        <v>469</v>
      </c>
      <c r="R5207" s="6"/>
      <c r="S5207" s="6" t="s">
        <v>11</v>
      </c>
    </row>
    <row r="5208" spans="1:19" s="47" customFormat="1" ht="14" x14ac:dyDescent="0.15">
      <c r="A5208" s="8" t="s">
        <v>415</v>
      </c>
      <c r="B5208" s="114" t="s">
        <v>416</v>
      </c>
      <c r="C5208" s="40" t="s">
        <v>65</v>
      </c>
      <c r="D5208" s="6" t="s">
        <v>123</v>
      </c>
      <c r="E5208" s="7" t="s">
        <v>124</v>
      </c>
      <c r="F5208" s="6" t="s">
        <v>3354</v>
      </c>
      <c r="G5208" s="6" t="s">
        <v>4936</v>
      </c>
      <c r="H5208" s="6" t="s">
        <v>38</v>
      </c>
      <c r="I5208" s="8" t="s">
        <v>39</v>
      </c>
      <c r="J5208" s="15" t="s">
        <v>7586</v>
      </c>
      <c r="K5208" s="7" t="s">
        <v>3473</v>
      </c>
      <c r="L5208" s="19">
        <v>139919</v>
      </c>
      <c r="M5208" s="19">
        <f t="shared" si="246"/>
        <v>139919</v>
      </c>
      <c r="N5208" s="11">
        <f>M5208*(1+VOTOS!$P$3%)^Q5208</f>
        <v>141924.92425252509</v>
      </c>
      <c r="O5208" s="54">
        <f t="shared" si="244"/>
        <v>141924.92425252509</v>
      </c>
      <c r="P5208" s="103">
        <f t="shared" si="245"/>
        <v>9.4447294877082691E-7</v>
      </c>
      <c r="Q5208" s="6">
        <v>118</v>
      </c>
      <c r="R5208" s="6"/>
      <c r="S5208" s="6" t="s">
        <v>11</v>
      </c>
    </row>
    <row r="5209" spans="1:19" s="47" customFormat="1" ht="14" x14ac:dyDescent="0.15">
      <c r="A5209" s="8" t="s">
        <v>415</v>
      </c>
      <c r="B5209" s="114" t="s">
        <v>416</v>
      </c>
      <c r="C5209" s="40" t="s">
        <v>65</v>
      </c>
      <c r="D5209" s="6" t="s">
        <v>123</v>
      </c>
      <c r="E5209" s="7" t="s">
        <v>124</v>
      </c>
      <c r="F5209" s="6" t="s">
        <v>3354</v>
      </c>
      <c r="G5209" s="6" t="s">
        <v>4936</v>
      </c>
      <c r="H5209" s="6" t="s">
        <v>38</v>
      </c>
      <c r="I5209" s="8" t="s">
        <v>39</v>
      </c>
      <c r="J5209" s="15" t="s">
        <v>7586</v>
      </c>
      <c r="K5209" s="7" t="s">
        <v>3463</v>
      </c>
      <c r="L5209" s="19">
        <v>139181</v>
      </c>
      <c r="M5209" s="19">
        <f t="shared" si="246"/>
        <v>139181</v>
      </c>
      <c r="N5209" s="11">
        <f>M5209*(1+VOTOS!$P$3%)^Q5209</f>
        <v>142958.6553166119</v>
      </c>
      <c r="O5209" s="54">
        <f t="shared" si="244"/>
        <v>142958.6553166119</v>
      </c>
      <c r="P5209" s="103">
        <f t="shared" si="245"/>
        <v>9.5135215643273758E-7</v>
      </c>
      <c r="Q5209" s="6">
        <v>222</v>
      </c>
      <c r="R5209" s="6"/>
      <c r="S5209" s="6" t="s">
        <v>11</v>
      </c>
    </row>
    <row r="5210" spans="1:19" s="47" customFormat="1" ht="14" x14ac:dyDescent="0.15">
      <c r="A5210" s="8" t="s">
        <v>415</v>
      </c>
      <c r="B5210" s="114" t="s">
        <v>416</v>
      </c>
      <c r="C5210" s="40" t="s">
        <v>65</v>
      </c>
      <c r="D5210" s="6" t="s">
        <v>123</v>
      </c>
      <c r="E5210" s="7" t="s">
        <v>124</v>
      </c>
      <c r="F5210" s="6" t="s">
        <v>3354</v>
      </c>
      <c r="G5210" s="6" t="s">
        <v>4936</v>
      </c>
      <c r="H5210" s="6" t="s">
        <v>38</v>
      </c>
      <c r="I5210" s="8" t="s">
        <v>39</v>
      </c>
      <c r="J5210" s="15" t="s">
        <v>7586</v>
      </c>
      <c r="K5210" s="7" t="s">
        <v>4715</v>
      </c>
      <c r="L5210" s="19">
        <v>139176</v>
      </c>
      <c r="M5210" s="19">
        <f t="shared" si="246"/>
        <v>139176</v>
      </c>
      <c r="N5210" s="11">
        <f>M5210*(1+VOTOS!$P$3%)^Q5210</f>
        <v>146356.10192595262</v>
      </c>
      <c r="O5210" s="54">
        <f t="shared" si="244"/>
        <v>146356.10192595262</v>
      </c>
      <c r="P5210" s="103">
        <f t="shared" si="245"/>
        <v>9.7396126779436223E-7</v>
      </c>
      <c r="Q5210" s="6">
        <v>417</v>
      </c>
      <c r="R5210" s="6"/>
      <c r="S5210" s="6" t="s">
        <v>11</v>
      </c>
    </row>
    <row r="5211" spans="1:19" s="47" customFormat="1" ht="14" x14ac:dyDescent="0.15">
      <c r="A5211" s="8" t="s">
        <v>415</v>
      </c>
      <c r="B5211" s="114" t="s">
        <v>416</v>
      </c>
      <c r="C5211" s="40" t="s">
        <v>65</v>
      </c>
      <c r="D5211" s="6" t="s">
        <v>123</v>
      </c>
      <c r="E5211" s="7" t="s">
        <v>124</v>
      </c>
      <c r="F5211" s="6" t="s">
        <v>3354</v>
      </c>
      <c r="G5211" s="6" t="s">
        <v>4936</v>
      </c>
      <c r="H5211" s="6" t="s">
        <v>38</v>
      </c>
      <c r="I5211" s="8" t="s">
        <v>39</v>
      </c>
      <c r="J5211" s="15" t="s">
        <v>7586</v>
      </c>
      <c r="K5211" s="7" t="s">
        <v>3556</v>
      </c>
      <c r="L5211" s="19">
        <v>138645</v>
      </c>
      <c r="M5211" s="19">
        <f t="shared" si="246"/>
        <v>138645</v>
      </c>
      <c r="N5211" s="11">
        <f>M5211*(1+VOTOS!$P$3%)^Q5211</f>
        <v>145551.68599540403</v>
      </c>
      <c r="O5211" s="54">
        <f t="shared" si="244"/>
        <v>145551.68599540403</v>
      </c>
      <c r="P5211" s="103">
        <f t="shared" si="245"/>
        <v>9.6860809188135869E-7</v>
      </c>
      <c r="Q5211" s="6">
        <v>403</v>
      </c>
      <c r="R5211" s="6"/>
      <c r="S5211" s="6" t="s">
        <v>11</v>
      </c>
    </row>
    <row r="5212" spans="1:19" s="47" customFormat="1" ht="14" x14ac:dyDescent="0.15">
      <c r="A5212" s="8" t="s">
        <v>415</v>
      </c>
      <c r="B5212" s="114" t="s">
        <v>416</v>
      </c>
      <c r="C5212" s="40" t="s">
        <v>65</v>
      </c>
      <c r="D5212" s="6" t="s">
        <v>123</v>
      </c>
      <c r="E5212" s="7" t="s">
        <v>124</v>
      </c>
      <c r="F5212" s="6" t="s">
        <v>3354</v>
      </c>
      <c r="G5212" s="6" t="s">
        <v>4936</v>
      </c>
      <c r="H5212" s="6" t="s">
        <v>38</v>
      </c>
      <c r="I5212" s="8" t="s">
        <v>39</v>
      </c>
      <c r="J5212" s="15" t="s">
        <v>7586</v>
      </c>
      <c r="K5212" s="7" t="s">
        <v>4635</v>
      </c>
      <c r="L5212" s="19">
        <v>137473</v>
      </c>
      <c r="M5212" s="19">
        <f t="shared" si="246"/>
        <v>137473</v>
      </c>
      <c r="N5212" s="11">
        <f>M5212*(1+VOTOS!$P$3%)^Q5212</f>
        <v>146514.00651660367</v>
      </c>
      <c r="O5212" s="54">
        <f t="shared" si="244"/>
        <v>146514.00651660367</v>
      </c>
      <c r="P5212" s="103">
        <f t="shared" si="245"/>
        <v>9.7501208120956831E-7</v>
      </c>
      <c r="Q5212" s="6">
        <v>528</v>
      </c>
      <c r="R5212" s="6"/>
      <c r="S5212" s="6" t="s">
        <v>11</v>
      </c>
    </row>
    <row r="5213" spans="1:19" s="47" customFormat="1" ht="14" x14ac:dyDescent="0.15">
      <c r="A5213" s="8" t="s">
        <v>415</v>
      </c>
      <c r="B5213" s="114" t="s">
        <v>416</v>
      </c>
      <c r="C5213" s="40" t="s">
        <v>65</v>
      </c>
      <c r="D5213" s="6" t="s">
        <v>123</v>
      </c>
      <c r="E5213" s="7" t="s">
        <v>124</v>
      </c>
      <c r="F5213" s="6" t="s">
        <v>3354</v>
      </c>
      <c r="G5213" s="6" t="s">
        <v>4936</v>
      </c>
      <c r="H5213" s="6" t="s">
        <v>38</v>
      </c>
      <c r="I5213" s="8" t="s">
        <v>39</v>
      </c>
      <c r="J5213" s="15" t="s">
        <v>7586</v>
      </c>
      <c r="K5213" s="7" t="s">
        <v>3496</v>
      </c>
      <c r="L5213" s="19">
        <v>137121</v>
      </c>
      <c r="M5213" s="19">
        <f t="shared" si="246"/>
        <v>137121</v>
      </c>
      <c r="N5213" s="11">
        <f>M5213*(1+VOTOS!$P$3%)^Q5213</f>
        <v>139086.81121527808</v>
      </c>
      <c r="O5213" s="54">
        <f t="shared" si="244"/>
        <v>139086.81121527808</v>
      </c>
      <c r="P5213" s="103">
        <f t="shared" si="245"/>
        <v>9.2558605484890944E-7</v>
      </c>
      <c r="Q5213" s="6">
        <v>118</v>
      </c>
      <c r="R5213" s="6"/>
      <c r="S5213" s="6" t="s">
        <v>11</v>
      </c>
    </row>
    <row r="5214" spans="1:19" s="47" customFormat="1" ht="14" x14ac:dyDescent="0.15">
      <c r="A5214" s="8" t="s">
        <v>415</v>
      </c>
      <c r="B5214" s="114" t="s">
        <v>416</v>
      </c>
      <c r="C5214" s="40" t="s">
        <v>65</v>
      </c>
      <c r="D5214" s="6" t="s">
        <v>123</v>
      </c>
      <c r="E5214" s="7" t="s">
        <v>124</v>
      </c>
      <c r="F5214" s="6" t="s">
        <v>3354</v>
      </c>
      <c r="G5214" s="6" t="s">
        <v>4936</v>
      </c>
      <c r="H5214" s="6" t="s">
        <v>38</v>
      </c>
      <c r="I5214" s="8" t="s">
        <v>39</v>
      </c>
      <c r="J5214" s="15" t="s">
        <v>7586</v>
      </c>
      <c r="K5214" s="7" t="s">
        <v>4627</v>
      </c>
      <c r="L5214" s="19">
        <v>135043</v>
      </c>
      <c r="M5214" s="19">
        <f t="shared" si="246"/>
        <v>135043</v>
      </c>
      <c r="N5214" s="11">
        <f>M5214*(1+VOTOS!$P$3%)^Q5214</f>
        <v>143924.19589316964</v>
      </c>
      <c r="O5214" s="54">
        <f t="shared" si="244"/>
        <v>143924.19589316964</v>
      </c>
      <c r="P5214" s="103">
        <f t="shared" si="245"/>
        <v>9.5777757438030544E-7</v>
      </c>
      <c r="Q5214" s="6">
        <v>528</v>
      </c>
      <c r="R5214" s="6"/>
      <c r="S5214" s="6" t="s">
        <v>11</v>
      </c>
    </row>
    <row r="5215" spans="1:19" s="47" customFormat="1" ht="14" x14ac:dyDescent="0.15">
      <c r="A5215" s="8" t="s">
        <v>415</v>
      </c>
      <c r="B5215" s="114" t="s">
        <v>416</v>
      </c>
      <c r="C5215" s="40" t="s">
        <v>65</v>
      </c>
      <c r="D5215" s="6" t="s">
        <v>123</v>
      </c>
      <c r="E5215" s="7" t="s">
        <v>124</v>
      </c>
      <c r="F5215" s="6" t="s">
        <v>3354</v>
      </c>
      <c r="G5215" s="6" t="s">
        <v>4936</v>
      </c>
      <c r="H5215" s="6" t="s">
        <v>38</v>
      </c>
      <c r="I5215" s="8" t="s">
        <v>39</v>
      </c>
      <c r="J5215" s="15" t="s">
        <v>7586</v>
      </c>
      <c r="K5215" s="7" t="s">
        <v>3392</v>
      </c>
      <c r="L5215" s="19">
        <v>132003</v>
      </c>
      <c r="M5215" s="19">
        <f t="shared" si="246"/>
        <v>132003</v>
      </c>
      <c r="N5215" s="11">
        <f>M5215*(1+VOTOS!$P$3%)^Q5215</f>
        <v>134073.22810209382</v>
      </c>
      <c r="O5215" s="54">
        <f t="shared" si="244"/>
        <v>134073.22810209382</v>
      </c>
      <c r="P5215" s="103">
        <f t="shared" si="245"/>
        <v>8.9222198118985652E-7</v>
      </c>
      <c r="Q5215" s="6">
        <v>129</v>
      </c>
      <c r="R5215" s="6"/>
      <c r="S5215" s="6" t="s">
        <v>11</v>
      </c>
    </row>
    <row r="5216" spans="1:19" s="47" customFormat="1" ht="14" x14ac:dyDescent="0.15">
      <c r="A5216" s="8" t="s">
        <v>415</v>
      </c>
      <c r="B5216" s="114" t="s">
        <v>416</v>
      </c>
      <c r="C5216" s="40" t="s">
        <v>65</v>
      </c>
      <c r="D5216" s="6" t="s">
        <v>123</v>
      </c>
      <c r="E5216" s="7" t="s">
        <v>124</v>
      </c>
      <c r="F5216" s="6" t="s">
        <v>3354</v>
      </c>
      <c r="G5216" s="6" t="s">
        <v>4936</v>
      </c>
      <c r="H5216" s="6" t="s">
        <v>38</v>
      </c>
      <c r="I5216" s="8" t="s">
        <v>39</v>
      </c>
      <c r="J5216" s="15" t="s">
        <v>7586</v>
      </c>
      <c r="K5216" s="7" t="s">
        <v>4700</v>
      </c>
      <c r="L5216" s="19">
        <v>131541</v>
      </c>
      <c r="M5216" s="19">
        <f t="shared" si="246"/>
        <v>131541</v>
      </c>
      <c r="N5216" s="11">
        <f>M5216*(1+VOTOS!$P$3%)^Q5216</f>
        <v>138711.5371584901</v>
      </c>
      <c r="O5216" s="54">
        <f t="shared" si="244"/>
        <v>138711.5371584901</v>
      </c>
      <c r="P5216" s="103">
        <f t="shared" si="245"/>
        <v>9.2308870495157153E-7</v>
      </c>
      <c r="Q5216" s="6">
        <v>440</v>
      </c>
      <c r="R5216" s="6"/>
      <c r="S5216" s="6" t="s">
        <v>11</v>
      </c>
    </row>
    <row r="5217" spans="1:19" s="47" customFormat="1" ht="14" x14ac:dyDescent="0.15">
      <c r="A5217" s="8" t="s">
        <v>415</v>
      </c>
      <c r="B5217" s="114" t="s">
        <v>416</v>
      </c>
      <c r="C5217" s="40" t="s">
        <v>65</v>
      </c>
      <c r="D5217" s="6" t="s">
        <v>123</v>
      </c>
      <c r="E5217" s="7" t="s">
        <v>124</v>
      </c>
      <c r="F5217" s="6" t="s">
        <v>3354</v>
      </c>
      <c r="G5217" s="6" t="s">
        <v>4936</v>
      </c>
      <c r="H5217" s="6" t="s">
        <v>38</v>
      </c>
      <c r="I5217" s="8" t="s">
        <v>39</v>
      </c>
      <c r="J5217" s="15" t="s">
        <v>7586</v>
      </c>
      <c r="K5217" s="7" t="s">
        <v>3400</v>
      </c>
      <c r="L5217" s="19">
        <v>129501</v>
      </c>
      <c r="M5217" s="19">
        <f t="shared" si="246"/>
        <v>129501</v>
      </c>
      <c r="N5217" s="11">
        <f>M5217*(1+VOTOS!$P$3%)^Q5217</f>
        <v>130677.95986107997</v>
      </c>
      <c r="O5217" s="54">
        <f t="shared" si="244"/>
        <v>130677.95986107997</v>
      </c>
      <c r="P5217" s="103">
        <f t="shared" si="245"/>
        <v>8.6962736629506473E-7</v>
      </c>
      <c r="Q5217" s="6">
        <v>75</v>
      </c>
      <c r="R5217" s="6"/>
      <c r="S5217" s="6" t="s">
        <v>11</v>
      </c>
    </row>
    <row r="5218" spans="1:19" s="47" customFormat="1" ht="14" x14ac:dyDescent="0.15">
      <c r="A5218" s="8" t="s">
        <v>415</v>
      </c>
      <c r="B5218" s="114" t="s">
        <v>416</v>
      </c>
      <c r="C5218" s="40" t="s">
        <v>65</v>
      </c>
      <c r="D5218" s="6" t="s">
        <v>123</v>
      </c>
      <c r="E5218" s="7" t="s">
        <v>124</v>
      </c>
      <c r="F5218" s="6" t="s">
        <v>3354</v>
      </c>
      <c r="G5218" s="6" t="s">
        <v>4936</v>
      </c>
      <c r="H5218" s="6" t="s">
        <v>38</v>
      </c>
      <c r="I5218" s="8" t="s">
        <v>39</v>
      </c>
      <c r="J5218" s="15" t="s">
        <v>7586</v>
      </c>
      <c r="K5218" s="7" t="s">
        <v>4685</v>
      </c>
      <c r="L5218" s="19">
        <v>127971</v>
      </c>
      <c r="M5218" s="19">
        <f t="shared" si="246"/>
        <v>127971</v>
      </c>
      <c r="N5218" s="11">
        <f>M5218*(1+VOTOS!$P$3%)^Q5218</f>
        <v>135419.84388985898</v>
      </c>
      <c r="O5218" s="54">
        <f t="shared" si="244"/>
        <v>135419.84388985898</v>
      </c>
      <c r="P5218" s="103">
        <f t="shared" si="245"/>
        <v>9.0118335418780109E-7</v>
      </c>
      <c r="Q5218" s="6">
        <v>469</v>
      </c>
      <c r="R5218" s="6"/>
      <c r="S5218" s="6" t="s">
        <v>11</v>
      </c>
    </row>
    <row r="5219" spans="1:19" s="47" customFormat="1" ht="14" x14ac:dyDescent="0.15">
      <c r="A5219" s="8" t="s">
        <v>415</v>
      </c>
      <c r="B5219" s="114" t="s">
        <v>416</v>
      </c>
      <c r="C5219" s="40" t="s">
        <v>65</v>
      </c>
      <c r="D5219" s="6" t="s">
        <v>123</v>
      </c>
      <c r="E5219" s="7" t="s">
        <v>124</v>
      </c>
      <c r="F5219" s="6" t="s">
        <v>3354</v>
      </c>
      <c r="G5219" s="6" t="s">
        <v>4936</v>
      </c>
      <c r="H5219" s="6" t="s">
        <v>38</v>
      </c>
      <c r="I5219" s="8" t="s">
        <v>39</v>
      </c>
      <c r="J5219" s="15" t="s">
        <v>7586</v>
      </c>
      <c r="K5219" s="7" t="s">
        <v>3368</v>
      </c>
      <c r="L5219" s="19">
        <v>126772</v>
      </c>
      <c r="M5219" s="19">
        <f t="shared" si="246"/>
        <v>126772</v>
      </c>
      <c r="N5219" s="11">
        <f>M5219*(1+VOTOS!$P$3%)^Q5219</f>
        <v>129086.78640484127</v>
      </c>
      <c r="O5219" s="54">
        <f t="shared" si="244"/>
        <v>129086.78640484127</v>
      </c>
      <c r="P5219" s="103">
        <f t="shared" si="245"/>
        <v>8.5903852649730177E-7</v>
      </c>
      <c r="Q5219" s="6">
        <v>150</v>
      </c>
      <c r="R5219" s="6"/>
      <c r="S5219" s="6" t="s">
        <v>11</v>
      </c>
    </row>
    <row r="5220" spans="1:19" s="47" customFormat="1" ht="14" x14ac:dyDescent="0.15">
      <c r="A5220" s="8" t="s">
        <v>415</v>
      </c>
      <c r="B5220" s="114" t="s">
        <v>416</v>
      </c>
      <c r="C5220" s="40" t="s">
        <v>65</v>
      </c>
      <c r="D5220" s="6" t="s">
        <v>123</v>
      </c>
      <c r="E5220" s="7" t="s">
        <v>124</v>
      </c>
      <c r="F5220" s="6" t="s">
        <v>3354</v>
      </c>
      <c r="G5220" s="6" t="s">
        <v>4936</v>
      </c>
      <c r="H5220" s="6" t="s">
        <v>38</v>
      </c>
      <c r="I5220" s="8" t="s">
        <v>39</v>
      </c>
      <c r="J5220" s="15" t="s">
        <v>7586</v>
      </c>
      <c r="K5220" s="7" t="s">
        <v>4806</v>
      </c>
      <c r="L5220" s="19">
        <v>126389</v>
      </c>
      <c r="M5220" s="19">
        <f t="shared" si="246"/>
        <v>126389</v>
      </c>
      <c r="N5220" s="11">
        <f>M5220*(1+VOTOS!$P$3%)^Q5220</f>
        <v>130825.59456604975</v>
      </c>
      <c r="O5220" s="54">
        <f t="shared" si="244"/>
        <v>130825.59456604975</v>
      </c>
      <c r="P5220" s="103">
        <f t="shared" si="245"/>
        <v>8.7060983632897942E-7</v>
      </c>
      <c r="Q5220" s="6">
        <v>286</v>
      </c>
      <c r="R5220" s="6"/>
      <c r="S5220" s="6" t="s">
        <v>11</v>
      </c>
    </row>
    <row r="5221" spans="1:19" s="47" customFormat="1" ht="14" x14ac:dyDescent="0.15">
      <c r="A5221" s="8" t="s">
        <v>415</v>
      </c>
      <c r="B5221" s="114" t="s">
        <v>416</v>
      </c>
      <c r="C5221" s="40" t="s">
        <v>65</v>
      </c>
      <c r="D5221" s="6" t="s">
        <v>123</v>
      </c>
      <c r="E5221" s="7" t="s">
        <v>124</v>
      </c>
      <c r="F5221" s="6" t="s">
        <v>3354</v>
      </c>
      <c r="G5221" s="6" t="s">
        <v>4936</v>
      </c>
      <c r="H5221" s="6" t="s">
        <v>38</v>
      </c>
      <c r="I5221" s="8" t="s">
        <v>39</v>
      </c>
      <c r="J5221" s="15" t="s">
        <v>7586</v>
      </c>
      <c r="K5221" s="7" t="s">
        <v>3028</v>
      </c>
      <c r="L5221" s="19">
        <v>126169</v>
      </c>
      <c r="M5221" s="19">
        <f t="shared" si="246"/>
        <v>126169</v>
      </c>
      <c r="N5221" s="11">
        <f>M5221*(1+VOTOS!$P$3%)^Q5221</f>
        <v>133512.9543704403</v>
      </c>
      <c r="O5221" s="54">
        <f t="shared" si="244"/>
        <v>133512.9543704403</v>
      </c>
      <c r="P5221" s="103">
        <f t="shared" si="245"/>
        <v>8.8849350723617587E-7</v>
      </c>
      <c r="Q5221" s="6">
        <v>469</v>
      </c>
      <c r="R5221" s="6"/>
      <c r="S5221" s="6" t="s">
        <v>11</v>
      </c>
    </row>
    <row r="5222" spans="1:19" s="47" customFormat="1" ht="14" x14ac:dyDescent="0.15">
      <c r="A5222" s="8" t="s">
        <v>415</v>
      </c>
      <c r="B5222" s="114" t="s">
        <v>416</v>
      </c>
      <c r="C5222" s="40" t="s">
        <v>65</v>
      </c>
      <c r="D5222" s="6" t="s">
        <v>123</v>
      </c>
      <c r="E5222" s="7" t="s">
        <v>124</v>
      </c>
      <c r="F5222" s="6" t="s">
        <v>3354</v>
      </c>
      <c r="G5222" s="6" t="s">
        <v>4936</v>
      </c>
      <c r="H5222" s="6" t="s">
        <v>38</v>
      </c>
      <c r="I5222" s="8" t="s">
        <v>39</v>
      </c>
      <c r="J5222" s="15" t="s">
        <v>7586</v>
      </c>
      <c r="K5222" s="7" t="s">
        <v>3495</v>
      </c>
      <c r="L5222" s="19">
        <v>126154</v>
      </c>
      <c r="M5222" s="19">
        <f t="shared" si="246"/>
        <v>126154</v>
      </c>
      <c r="N5222" s="11">
        <f>M5222*(1+VOTOS!$P$3%)^Q5222</f>
        <v>127515.71314763495</v>
      </c>
      <c r="O5222" s="54">
        <f t="shared" si="244"/>
        <v>127515.71314763495</v>
      </c>
      <c r="P5222" s="103">
        <f t="shared" si="245"/>
        <v>8.4858344822416865E-7</v>
      </c>
      <c r="Q5222" s="6">
        <v>89</v>
      </c>
      <c r="R5222" s="6"/>
      <c r="S5222" s="6" t="s">
        <v>11</v>
      </c>
    </row>
    <row r="5223" spans="1:19" s="47" customFormat="1" ht="14" x14ac:dyDescent="0.15">
      <c r="A5223" s="8" t="s">
        <v>415</v>
      </c>
      <c r="B5223" s="114" t="s">
        <v>416</v>
      </c>
      <c r="C5223" s="40" t="s">
        <v>65</v>
      </c>
      <c r="D5223" s="6" t="s">
        <v>123</v>
      </c>
      <c r="E5223" s="7" t="s">
        <v>124</v>
      </c>
      <c r="F5223" s="6" t="s">
        <v>3354</v>
      </c>
      <c r="G5223" s="6" t="s">
        <v>4936</v>
      </c>
      <c r="H5223" s="6" t="s">
        <v>38</v>
      </c>
      <c r="I5223" s="8" t="s">
        <v>39</v>
      </c>
      <c r="J5223" s="15" t="s">
        <v>7586</v>
      </c>
      <c r="K5223" s="7" t="s">
        <v>4658</v>
      </c>
      <c r="L5223" s="19">
        <v>125280</v>
      </c>
      <c r="M5223" s="19">
        <f t="shared" si="246"/>
        <v>125280</v>
      </c>
      <c r="N5223" s="11">
        <f>M5223*(1+VOTOS!$P$3%)^Q5223</f>
        <v>133068.90065250476</v>
      </c>
      <c r="O5223" s="54">
        <f t="shared" si="244"/>
        <v>133068.90065250476</v>
      </c>
      <c r="P5223" s="103">
        <f t="shared" si="245"/>
        <v>8.8553844682941461E-7</v>
      </c>
      <c r="Q5223" s="6">
        <v>500</v>
      </c>
      <c r="R5223" s="6"/>
      <c r="S5223" s="6" t="s">
        <v>11</v>
      </c>
    </row>
    <row r="5224" spans="1:19" s="47" customFormat="1" ht="14" x14ac:dyDescent="0.15">
      <c r="A5224" s="8" t="s">
        <v>415</v>
      </c>
      <c r="B5224" s="114" t="s">
        <v>416</v>
      </c>
      <c r="C5224" s="40" t="s">
        <v>65</v>
      </c>
      <c r="D5224" s="6" t="s">
        <v>123</v>
      </c>
      <c r="E5224" s="7" t="s">
        <v>124</v>
      </c>
      <c r="F5224" s="6" t="s">
        <v>3354</v>
      </c>
      <c r="G5224" s="6" t="s">
        <v>4936</v>
      </c>
      <c r="H5224" s="6" t="s">
        <v>38</v>
      </c>
      <c r="I5224" s="8" t="s">
        <v>39</v>
      </c>
      <c r="J5224" s="15" t="s">
        <v>7586</v>
      </c>
      <c r="K5224" s="7" t="s">
        <v>3456</v>
      </c>
      <c r="L5224" s="19">
        <v>124171</v>
      </c>
      <c r="M5224" s="19">
        <f t="shared" si="246"/>
        <v>124171</v>
      </c>
      <c r="N5224" s="11">
        <f>M5224*(1+VOTOS!$P$3%)^Q5224</f>
        <v>127326.03806369781</v>
      </c>
      <c r="O5224" s="54">
        <f t="shared" si="244"/>
        <v>127326.03806369781</v>
      </c>
      <c r="P5224" s="103">
        <f t="shared" si="245"/>
        <v>8.4732121055324538E-7</v>
      </c>
      <c r="Q5224" s="6">
        <v>208</v>
      </c>
      <c r="R5224" s="6"/>
      <c r="S5224" s="6" t="s">
        <v>11</v>
      </c>
    </row>
    <row r="5225" spans="1:19" s="47" customFormat="1" ht="14" x14ac:dyDescent="0.15">
      <c r="A5225" s="8" t="s">
        <v>415</v>
      </c>
      <c r="B5225" s="114" t="s">
        <v>416</v>
      </c>
      <c r="C5225" s="40" t="s">
        <v>65</v>
      </c>
      <c r="D5225" s="6" t="s">
        <v>123</v>
      </c>
      <c r="E5225" s="7" t="s">
        <v>124</v>
      </c>
      <c r="F5225" s="6" t="s">
        <v>3354</v>
      </c>
      <c r="G5225" s="6" t="s">
        <v>4936</v>
      </c>
      <c r="H5225" s="6" t="s">
        <v>38</v>
      </c>
      <c r="I5225" s="8" t="s">
        <v>39</v>
      </c>
      <c r="J5225" s="15" t="s">
        <v>7586</v>
      </c>
      <c r="K5225" s="7" t="s">
        <v>3412</v>
      </c>
      <c r="L5225" s="19">
        <v>123660</v>
      </c>
      <c r="M5225" s="19">
        <f t="shared" si="246"/>
        <v>123660</v>
      </c>
      <c r="N5225" s="11">
        <f>M5225*(1+VOTOS!$P$3%)^Q5225</f>
        <v>127016.38382000579</v>
      </c>
      <c r="O5225" s="54">
        <f t="shared" si="244"/>
        <v>127016.38382000579</v>
      </c>
      <c r="P5225" s="103">
        <f t="shared" si="245"/>
        <v>8.4526054320972207E-7</v>
      </c>
      <c r="Q5225" s="6">
        <v>222</v>
      </c>
      <c r="R5225" s="6"/>
      <c r="S5225" s="6" t="s">
        <v>11</v>
      </c>
    </row>
    <row r="5226" spans="1:19" s="47" customFormat="1" ht="14" x14ac:dyDescent="0.15">
      <c r="A5226" s="8" t="s">
        <v>415</v>
      </c>
      <c r="B5226" s="114" t="s">
        <v>416</v>
      </c>
      <c r="C5226" s="40" t="s">
        <v>65</v>
      </c>
      <c r="D5226" s="6" t="s">
        <v>123</v>
      </c>
      <c r="E5226" s="7" t="s">
        <v>124</v>
      </c>
      <c r="F5226" s="6" t="s">
        <v>3354</v>
      </c>
      <c r="G5226" s="6" t="s">
        <v>4936</v>
      </c>
      <c r="H5226" s="6" t="s">
        <v>38</v>
      </c>
      <c r="I5226" s="8" t="s">
        <v>39</v>
      </c>
      <c r="J5226" s="15" t="s">
        <v>7586</v>
      </c>
      <c r="K5226" s="7" t="s">
        <v>3409</v>
      </c>
      <c r="L5226" s="19">
        <v>120321</v>
      </c>
      <c r="M5226" s="19">
        <f t="shared" si="246"/>
        <v>120321</v>
      </c>
      <c r="N5226" s="11">
        <f>M5226*(1+VOTOS!$P$3%)^Q5226</f>
        <v>121619.7514279102</v>
      </c>
      <c r="O5226" s="54">
        <f t="shared" si="244"/>
        <v>121619.7514279102</v>
      </c>
      <c r="P5226" s="103">
        <f t="shared" si="245"/>
        <v>8.0934737760023607E-7</v>
      </c>
      <c r="Q5226" s="6">
        <v>89</v>
      </c>
      <c r="R5226" s="6"/>
      <c r="S5226" s="6" t="s">
        <v>11</v>
      </c>
    </row>
    <row r="5227" spans="1:19" s="47" customFormat="1" ht="14" x14ac:dyDescent="0.15">
      <c r="A5227" s="8" t="s">
        <v>415</v>
      </c>
      <c r="B5227" s="114" t="s">
        <v>416</v>
      </c>
      <c r="C5227" s="40" t="s">
        <v>65</v>
      </c>
      <c r="D5227" s="6" t="s">
        <v>123</v>
      </c>
      <c r="E5227" s="7" t="s">
        <v>124</v>
      </c>
      <c r="F5227" s="6" t="s">
        <v>3354</v>
      </c>
      <c r="G5227" s="6" t="s">
        <v>4936</v>
      </c>
      <c r="H5227" s="6" t="s">
        <v>38</v>
      </c>
      <c r="I5227" s="8" t="s">
        <v>39</v>
      </c>
      <c r="J5227" s="15" t="s">
        <v>7586</v>
      </c>
      <c r="K5227" s="7" t="s">
        <v>3391</v>
      </c>
      <c r="L5227" s="19">
        <v>120151</v>
      </c>
      <c r="M5227" s="19">
        <f t="shared" si="246"/>
        <v>120151</v>
      </c>
      <c r="N5227" s="11">
        <f>M5227*(1+VOTOS!$P$3%)^Q5227</f>
        <v>120746.72640526085</v>
      </c>
      <c r="O5227" s="54">
        <f t="shared" si="244"/>
        <v>120746.72640526085</v>
      </c>
      <c r="P5227" s="103">
        <f t="shared" si="245"/>
        <v>8.035376262698409E-7</v>
      </c>
      <c r="Q5227" s="6">
        <v>41</v>
      </c>
      <c r="R5227" s="6"/>
      <c r="S5227" s="6" t="s">
        <v>11</v>
      </c>
    </row>
    <row r="5228" spans="1:19" s="47" customFormat="1" ht="14" x14ac:dyDescent="0.15">
      <c r="A5228" s="8" t="s">
        <v>415</v>
      </c>
      <c r="B5228" s="114" t="s">
        <v>416</v>
      </c>
      <c r="C5228" s="40" t="s">
        <v>65</v>
      </c>
      <c r="D5228" s="6" t="s">
        <v>123</v>
      </c>
      <c r="E5228" s="7" t="s">
        <v>124</v>
      </c>
      <c r="F5228" s="6" t="s">
        <v>3354</v>
      </c>
      <c r="G5228" s="6" t="s">
        <v>4936</v>
      </c>
      <c r="H5228" s="6" t="s">
        <v>38</v>
      </c>
      <c r="I5228" s="8" t="s">
        <v>39</v>
      </c>
      <c r="J5228" s="15" t="s">
        <v>7586</v>
      </c>
      <c r="K5228" s="7" t="s">
        <v>4690</v>
      </c>
      <c r="L5228" s="19">
        <v>119851</v>
      </c>
      <c r="M5228" s="19">
        <f t="shared" si="246"/>
        <v>119851</v>
      </c>
      <c r="N5228" s="11">
        <f>M5228*(1+VOTOS!$P$3%)^Q5228</f>
        <v>126475.802942572</v>
      </c>
      <c r="O5228" s="54">
        <f t="shared" si="244"/>
        <v>126475.802942572</v>
      </c>
      <c r="P5228" s="103">
        <f t="shared" si="245"/>
        <v>8.4166312000834991E-7</v>
      </c>
      <c r="Q5228" s="6">
        <v>446</v>
      </c>
      <c r="R5228" s="6"/>
      <c r="S5228" s="6" t="s">
        <v>11</v>
      </c>
    </row>
    <row r="5229" spans="1:19" s="47" customFormat="1" ht="14" x14ac:dyDescent="0.15">
      <c r="A5229" s="8" t="s">
        <v>415</v>
      </c>
      <c r="B5229" s="114" t="s">
        <v>416</v>
      </c>
      <c r="C5229" s="40" t="s">
        <v>65</v>
      </c>
      <c r="D5229" s="6" t="s">
        <v>123</v>
      </c>
      <c r="E5229" s="7" t="s">
        <v>124</v>
      </c>
      <c r="F5229" s="6" t="s">
        <v>3354</v>
      </c>
      <c r="G5229" s="6" t="s">
        <v>4936</v>
      </c>
      <c r="H5229" s="6" t="s">
        <v>38</v>
      </c>
      <c r="I5229" s="8" t="s">
        <v>39</v>
      </c>
      <c r="J5229" s="15" t="s">
        <v>7586</v>
      </c>
      <c r="K5229" s="7" t="s">
        <v>3444</v>
      </c>
      <c r="L5229" s="19">
        <v>118788</v>
      </c>
      <c r="M5229" s="19">
        <f t="shared" si="246"/>
        <v>118788</v>
      </c>
      <c r="N5229" s="11">
        <f>M5229*(1+VOTOS!$P$3%)^Q5229</f>
        <v>121571.39015006226</v>
      </c>
      <c r="O5229" s="54">
        <f t="shared" si="244"/>
        <v>121571.39015006226</v>
      </c>
      <c r="P5229" s="103">
        <f t="shared" si="245"/>
        <v>8.0902554604784363E-7</v>
      </c>
      <c r="Q5229" s="6">
        <v>192</v>
      </c>
      <c r="R5229" s="6"/>
      <c r="S5229" s="6" t="s">
        <v>11</v>
      </c>
    </row>
    <row r="5230" spans="1:19" s="47" customFormat="1" ht="14" x14ac:dyDescent="0.15">
      <c r="A5230" s="8" t="s">
        <v>415</v>
      </c>
      <c r="B5230" s="114" t="s">
        <v>416</v>
      </c>
      <c r="C5230" s="40" t="s">
        <v>65</v>
      </c>
      <c r="D5230" s="6" t="s">
        <v>123</v>
      </c>
      <c r="E5230" s="7" t="s">
        <v>124</v>
      </c>
      <c r="F5230" s="6" t="s">
        <v>3354</v>
      </c>
      <c r="G5230" s="6" t="s">
        <v>4936</v>
      </c>
      <c r="H5230" s="6" t="s">
        <v>38</v>
      </c>
      <c r="I5230" s="8" t="s">
        <v>39</v>
      </c>
      <c r="J5230" s="15" t="s">
        <v>7586</v>
      </c>
      <c r="K5230" s="7" t="s">
        <v>4797</v>
      </c>
      <c r="L5230" s="19">
        <v>116827</v>
      </c>
      <c r="M5230" s="19">
        <f t="shared" si="246"/>
        <v>116827</v>
      </c>
      <c r="N5230" s="11">
        <f>M5230*(1+VOTOS!$P$3%)^Q5230</f>
        <v>120927.9425928514</v>
      </c>
      <c r="O5230" s="54">
        <f t="shared" si="244"/>
        <v>120927.9425928514</v>
      </c>
      <c r="P5230" s="103">
        <f t="shared" si="245"/>
        <v>8.0474357221598152E-7</v>
      </c>
      <c r="Q5230" s="6">
        <v>286</v>
      </c>
      <c r="R5230" s="6"/>
      <c r="S5230" s="6" t="s">
        <v>11</v>
      </c>
    </row>
    <row r="5231" spans="1:19" s="47" customFormat="1" ht="14" x14ac:dyDescent="0.15">
      <c r="A5231" s="8" t="s">
        <v>415</v>
      </c>
      <c r="B5231" s="114" t="s">
        <v>416</v>
      </c>
      <c r="C5231" s="40" t="s">
        <v>65</v>
      </c>
      <c r="D5231" s="6" t="s">
        <v>123</v>
      </c>
      <c r="E5231" s="7" t="s">
        <v>124</v>
      </c>
      <c r="F5231" s="6" t="s">
        <v>3354</v>
      </c>
      <c r="G5231" s="6" t="s">
        <v>4936</v>
      </c>
      <c r="H5231" s="6" t="s">
        <v>38</v>
      </c>
      <c r="I5231" s="8" t="s">
        <v>39</v>
      </c>
      <c r="J5231" s="15" t="s">
        <v>7586</v>
      </c>
      <c r="K5231" s="7" t="s">
        <v>3438</v>
      </c>
      <c r="L5231" s="19">
        <v>116435</v>
      </c>
      <c r="M5231" s="19">
        <f t="shared" si="246"/>
        <v>116435</v>
      </c>
      <c r="N5231" s="11">
        <f>M5231*(1+VOTOS!$P$3%)^Q5231</f>
        <v>117890.73661717094</v>
      </c>
      <c r="O5231" s="54">
        <f t="shared" si="244"/>
        <v>117890.73661717094</v>
      </c>
      <c r="P5231" s="103">
        <f t="shared" si="245"/>
        <v>7.8453176728472568E-7</v>
      </c>
      <c r="Q5231" s="6">
        <v>103</v>
      </c>
      <c r="R5231" s="6"/>
      <c r="S5231" s="6" t="s">
        <v>11</v>
      </c>
    </row>
    <row r="5232" spans="1:19" s="47" customFormat="1" ht="14" x14ac:dyDescent="0.15">
      <c r="A5232" s="8" t="s">
        <v>415</v>
      </c>
      <c r="B5232" s="114" t="s">
        <v>416</v>
      </c>
      <c r="C5232" s="40" t="s">
        <v>65</v>
      </c>
      <c r="D5232" s="6" t="s">
        <v>123</v>
      </c>
      <c r="E5232" s="7" t="s">
        <v>124</v>
      </c>
      <c r="F5232" s="6" t="s">
        <v>3354</v>
      </c>
      <c r="G5232" s="6" t="s">
        <v>4936</v>
      </c>
      <c r="H5232" s="6" t="s">
        <v>38</v>
      </c>
      <c r="I5232" s="8" t="s">
        <v>39</v>
      </c>
      <c r="J5232" s="15" t="s">
        <v>7586</v>
      </c>
      <c r="K5232" s="7" t="s">
        <v>3481</v>
      </c>
      <c r="L5232" s="19">
        <v>116178</v>
      </c>
      <c r="M5232" s="19">
        <f t="shared" si="246"/>
        <v>116178</v>
      </c>
      <c r="N5232" s="11">
        <f>M5232*(1+VOTOS!$P$3%)^Q5232</f>
        <v>117432.03166024011</v>
      </c>
      <c r="O5232" s="54">
        <f t="shared" si="244"/>
        <v>117432.03166024011</v>
      </c>
      <c r="P5232" s="103">
        <f t="shared" si="245"/>
        <v>7.8147920674562406E-7</v>
      </c>
      <c r="Q5232" s="6">
        <v>89</v>
      </c>
      <c r="R5232" s="6"/>
      <c r="S5232" s="6" t="s">
        <v>11</v>
      </c>
    </row>
    <row r="5233" spans="1:19" s="47" customFormat="1" ht="14" x14ac:dyDescent="0.15">
      <c r="A5233" s="8" t="s">
        <v>415</v>
      </c>
      <c r="B5233" s="114" t="s">
        <v>416</v>
      </c>
      <c r="C5233" s="40" t="s">
        <v>65</v>
      </c>
      <c r="D5233" s="6" t="s">
        <v>123</v>
      </c>
      <c r="E5233" s="7" t="s">
        <v>124</v>
      </c>
      <c r="F5233" s="6" t="s">
        <v>3354</v>
      </c>
      <c r="G5233" s="6" t="s">
        <v>4936</v>
      </c>
      <c r="H5233" s="6" t="s">
        <v>38</v>
      </c>
      <c r="I5233" s="8" t="s">
        <v>39</v>
      </c>
      <c r="J5233" s="15" t="s">
        <v>7586</v>
      </c>
      <c r="K5233" s="7" t="s">
        <v>4698</v>
      </c>
      <c r="L5233" s="19">
        <v>115880</v>
      </c>
      <c r="M5233" s="19">
        <f t="shared" si="246"/>
        <v>115880</v>
      </c>
      <c r="N5233" s="11">
        <f>M5233*(1+VOTOS!$P$3%)^Q5233</f>
        <v>122270.55404298147</v>
      </c>
      <c r="O5233" s="54">
        <f t="shared" si="244"/>
        <v>122270.55404298147</v>
      </c>
      <c r="P5233" s="103">
        <f t="shared" si="245"/>
        <v>8.1367829740281052E-7</v>
      </c>
      <c r="Q5233" s="6">
        <v>445</v>
      </c>
      <c r="R5233" s="6"/>
      <c r="S5233" s="6" t="s">
        <v>11</v>
      </c>
    </row>
    <row r="5234" spans="1:19" s="47" customFormat="1" ht="14" x14ac:dyDescent="0.15">
      <c r="A5234" s="8" t="s">
        <v>415</v>
      </c>
      <c r="B5234" s="114" t="s">
        <v>416</v>
      </c>
      <c r="C5234" s="40" t="s">
        <v>65</v>
      </c>
      <c r="D5234" s="6" t="s">
        <v>123</v>
      </c>
      <c r="E5234" s="7" t="s">
        <v>124</v>
      </c>
      <c r="F5234" s="6" t="s">
        <v>3354</v>
      </c>
      <c r="G5234" s="6" t="s">
        <v>4936</v>
      </c>
      <c r="H5234" s="6" t="s">
        <v>38</v>
      </c>
      <c r="I5234" s="8" t="s">
        <v>39</v>
      </c>
      <c r="J5234" s="15" t="s">
        <v>7586</v>
      </c>
      <c r="K5234" s="7" t="s">
        <v>4772</v>
      </c>
      <c r="L5234" s="19">
        <v>113290</v>
      </c>
      <c r="M5234" s="19">
        <f t="shared" si="246"/>
        <v>113290</v>
      </c>
      <c r="N5234" s="11">
        <f>M5234*(1+VOTOS!$P$3%)^Q5234</f>
        <v>118118.62837659825</v>
      </c>
      <c r="O5234" s="54">
        <f t="shared" si="244"/>
        <v>118118.62837659825</v>
      </c>
      <c r="P5234" s="103">
        <f t="shared" si="245"/>
        <v>7.8604832685423383E-7</v>
      </c>
      <c r="Q5234" s="6">
        <v>346</v>
      </c>
      <c r="R5234" s="6"/>
      <c r="S5234" s="6" t="s">
        <v>11</v>
      </c>
    </row>
    <row r="5235" spans="1:19" s="47" customFormat="1" ht="14" x14ac:dyDescent="0.15">
      <c r="A5235" s="8" t="s">
        <v>415</v>
      </c>
      <c r="B5235" s="114" t="s">
        <v>416</v>
      </c>
      <c r="C5235" s="40" t="s">
        <v>65</v>
      </c>
      <c r="D5235" s="6" t="s">
        <v>123</v>
      </c>
      <c r="E5235" s="7" t="s">
        <v>124</v>
      </c>
      <c r="F5235" s="6" t="s">
        <v>3354</v>
      </c>
      <c r="G5235" s="6" t="s">
        <v>4936</v>
      </c>
      <c r="H5235" s="6" t="s">
        <v>38</v>
      </c>
      <c r="I5235" s="8" t="s">
        <v>39</v>
      </c>
      <c r="J5235" s="15" t="s">
        <v>7586</v>
      </c>
      <c r="K5235" s="7" t="s">
        <v>3378</v>
      </c>
      <c r="L5235" s="19">
        <v>112540</v>
      </c>
      <c r="M5235" s="19">
        <f t="shared" si="246"/>
        <v>112540</v>
      </c>
      <c r="N5235" s="11">
        <f>M5235*(1+VOTOS!$P$3%)^Q5235</f>
        <v>115176.98965794531</v>
      </c>
      <c r="O5235" s="54">
        <f t="shared" si="244"/>
        <v>115176.98965794531</v>
      </c>
      <c r="P5235" s="103">
        <f t="shared" si="245"/>
        <v>7.6647249681974881E-7</v>
      </c>
      <c r="Q5235" s="6">
        <v>192</v>
      </c>
      <c r="R5235" s="6"/>
      <c r="S5235" s="6" t="s">
        <v>11</v>
      </c>
    </row>
    <row r="5236" spans="1:19" s="47" customFormat="1" ht="14" x14ac:dyDescent="0.15">
      <c r="A5236" s="8" t="s">
        <v>415</v>
      </c>
      <c r="B5236" s="114" t="s">
        <v>416</v>
      </c>
      <c r="C5236" s="40" t="s">
        <v>65</v>
      </c>
      <c r="D5236" s="6" t="s">
        <v>123</v>
      </c>
      <c r="E5236" s="7" t="s">
        <v>124</v>
      </c>
      <c r="F5236" s="6" t="s">
        <v>3354</v>
      </c>
      <c r="G5236" s="6" t="s">
        <v>4936</v>
      </c>
      <c r="H5236" s="6" t="s">
        <v>38</v>
      </c>
      <c r="I5236" s="8" t="s">
        <v>39</v>
      </c>
      <c r="J5236" s="15" t="s">
        <v>7586</v>
      </c>
      <c r="K5236" s="7" t="s">
        <v>4638</v>
      </c>
      <c r="L5236" s="19">
        <v>112175</v>
      </c>
      <c r="M5236" s="19">
        <f t="shared" si="246"/>
        <v>112175</v>
      </c>
      <c r="N5236" s="11">
        <f>M5236*(1+VOTOS!$P$3%)^Q5236</f>
        <v>119350.53154618485</v>
      </c>
      <c r="O5236" s="54">
        <f t="shared" si="244"/>
        <v>119350.53154618485</v>
      </c>
      <c r="P5236" s="103">
        <f t="shared" si="245"/>
        <v>7.9424631762511057E-7</v>
      </c>
      <c r="Q5236" s="6">
        <v>514</v>
      </c>
      <c r="R5236" s="6"/>
      <c r="S5236" s="6" t="s">
        <v>11</v>
      </c>
    </row>
    <row r="5237" spans="1:19" s="47" customFormat="1" ht="14" x14ac:dyDescent="0.15">
      <c r="A5237" s="8" t="s">
        <v>415</v>
      </c>
      <c r="B5237" s="114" t="s">
        <v>416</v>
      </c>
      <c r="C5237" s="40" t="s">
        <v>65</v>
      </c>
      <c r="D5237" s="6" t="s">
        <v>123</v>
      </c>
      <c r="E5237" s="7" t="s">
        <v>124</v>
      </c>
      <c r="F5237" s="6" t="s">
        <v>3354</v>
      </c>
      <c r="G5237" s="6" t="s">
        <v>4936</v>
      </c>
      <c r="H5237" s="6" t="s">
        <v>38</v>
      </c>
      <c r="I5237" s="8" t="s">
        <v>39</v>
      </c>
      <c r="J5237" s="15" t="s">
        <v>7586</v>
      </c>
      <c r="K5237" s="7" t="s">
        <v>3475</v>
      </c>
      <c r="L5237" s="19">
        <v>112122</v>
      </c>
      <c r="M5237" s="19">
        <f t="shared" si="246"/>
        <v>112122</v>
      </c>
      <c r="N5237" s="11">
        <f>M5237*(1+VOTOS!$P$3%)^Q5237</f>
        <v>113332.25097530894</v>
      </c>
      <c r="O5237" s="54">
        <f t="shared" si="244"/>
        <v>113332.25097530894</v>
      </c>
      <c r="P5237" s="103">
        <f t="shared" si="245"/>
        <v>7.5419624729925511E-7</v>
      </c>
      <c r="Q5237" s="6">
        <v>89</v>
      </c>
      <c r="R5237" s="6"/>
      <c r="S5237" s="6" t="s">
        <v>11</v>
      </c>
    </row>
    <row r="5238" spans="1:19" s="47" customFormat="1" ht="14" x14ac:dyDescent="0.15">
      <c r="A5238" s="8" t="s">
        <v>415</v>
      </c>
      <c r="B5238" s="114" t="s">
        <v>416</v>
      </c>
      <c r="C5238" s="40" t="s">
        <v>65</v>
      </c>
      <c r="D5238" s="6" t="s">
        <v>123</v>
      </c>
      <c r="E5238" s="7" t="s">
        <v>124</v>
      </c>
      <c r="F5238" s="6" t="s">
        <v>3354</v>
      </c>
      <c r="G5238" s="6" t="s">
        <v>4936</v>
      </c>
      <c r="H5238" s="6" t="s">
        <v>38</v>
      </c>
      <c r="I5238" s="8" t="s">
        <v>39</v>
      </c>
      <c r="J5238" s="15" t="s">
        <v>7586</v>
      </c>
      <c r="K5238" s="7" t="s">
        <v>3485</v>
      </c>
      <c r="L5238" s="19">
        <v>111841</v>
      </c>
      <c r="M5238" s="19">
        <f t="shared" si="246"/>
        <v>111841</v>
      </c>
      <c r="N5238" s="11">
        <f>M5238*(1+VOTOS!$P$3%)^Q5238</f>
        <v>114682.74736518211</v>
      </c>
      <c r="O5238" s="54">
        <f t="shared" si="244"/>
        <v>114682.74736518211</v>
      </c>
      <c r="P5238" s="103">
        <f t="shared" si="245"/>
        <v>7.6318344468100859E-7</v>
      </c>
      <c r="Q5238" s="6">
        <v>208</v>
      </c>
      <c r="R5238" s="6"/>
      <c r="S5238" s="6" t="s">
        <v>11</v>
      </c>
    </row>
    <row r="5239" spans="1:19" s="47" customFormat="1" ht="14" x14ac:dyDescent="0.15">
      <c r="A5239" s="8" t="s">
        <v>415</v>
      </c>
      <c r="B5239" s="114" t="s">
        <v>416</v>
      </c>
      <c r="C5239" s="40" t="s">
        <v>65</v>
      </c>
      <c r="D5239" s="6" t="s">
        <v>123</v>
      </c>
      <c r="E5239" s="7" t="s">
        <v>124</v>
      </c>
      <c r="F5239" s="6" t="s">
        <v>3354</v>
      </c>
      <c r="G5239" s="6" t="s">
        <v>4936</v>
      </c>
      <c r="H5239" s="6" t="s">
        <v>38</v>
      </c>
      <c r="I5239" s="8" t="s">
        <v>39</v>
      </c>
      <c r="J5239" s="15" t="s">
        <v>7586</v>
      </c>
      <c r="K5239" s="7" t="s">
        <v>4771</v>
      </c>
      <c r="L5239" s="19">
        <v>111743</v>
      </c>
      <c r="M5239" s="19">
        <f t="shared" si="246"/>
        <v>111743</v>
      </c>
      <c r="N5239" s="11">
        <f>M5239*(1+VOTOS!$P$3%)^Q5239</f>
        <v>116505.69238843868</v>
      </c>
      <c r="O5239" s="54">
        <f t="shared" si="244"/>
        <v>116505.69238843868</v>
      </c>
      <c r="P5239" s="103">
        <f t="shared" si="245"/>
        <v>7.7531466314478456E-7</v>
      </c>
      <c r="Q5239" s="6">
        <v>346</v>
      </c>
      <c r="R5239" s="6"/>
      <c r="S5239" s="6" t="s">
        <v>11</v>
      </c>
    </row>
    <row r="5240" spans="1:19" s="47" customFormat="1" ht="14" x14ac:dyDescent="0.15">
      <c r="A5240" s="8" t="s">
        <v>415</v>
      </c>
      <c r="B5240" s="114" t="s">
        <v>416</v>
      </c>
      <c r="C5240" s="40" t="s">
        <v>65</v>
      </c>
      <c r="D5240" s="6" t="s">
        <v>123</v>
      </c>
      <c r="E5240" s="7" t="s">
        <v>124</v>
      </c>
      <c r="F5240" s="6" t="s">
        <v>3354</v>
      </c>
      <c r="G5240" s="6" t="s">
        <v>4936</v>
      </c>
      <c r="H5240" s="6" t="s">
        <v>38</v>
      </c>
      <c r="I5240" s="8" t="s">
        <v>39</v>
      </c>
      <c r="J5240" s="15" t="s">
        <v>7586</v>
      </c>
      <c r="K5240" s="7" t="s">
        <v>4663</v>
      </c>
      <c r="L5240" s="19">
        <v>111432</v>
      </c>
      <c r="M5240" s="19">
        <f t="shared" si="246"/>
        <v>111432</v>
      </c>
      <c r="N5240" s="11">
        <f>M5240*(1+VOTOS!$P$3%)^Q5240</f>
        <v>118017.76833891684</v>
      </c>
      <c r="O5240" s="54">
        <f t="shared" si="244"/>
        <v>118017.76833891684</v>
      </c>
      <c r="P5240" s="103">
        <f t="shared" si="245"/>
        <v>7.8537712989778798E-7</v>
      </c>
      <c r="Q5240" s="6">
        <v>476</v>
      </c>
      <c r="R5240" s="6"/>
      <c r="S5240" s="6" t="s">
        <v>11</v>
      </c>
    </row>
    <row r="5241" spans="1:19" s="47" customFormat="1" ht="14" x14ac:dyDescent="0.15">
      <c r="A5241" s="8" t="s">
        <v>415</v>
      </c>
      <c r="B5241" s="114" t="s">
        <v>416</v>
      </c>
      <c r="C5241" s="40" t="s">
        <v>65</v>
      </c>
      <c r="D5241" s="6" t="s">
        <v>123</v>
      </c>
      <c r="E5241" s="7" t="s">
        <v>124</v>
      </c>
      <c r="F5241" s="6" t="s">
        <v>3354</v>
      </c>
      <c r="G5241" s="6" t="s">
        <v>4936</v>
      </c>
      <c r="H5241" s="6" t="s">
        <v>38</v>
      </c>
      <c r="I5241" s="8" t="s">
        <v>39</v>
      </c>
      <c r="J5241" s="15" t="s">
        <v>7586</v>
      </c>
      <c r="K5241" s="7" t="s">
        <v>4678</v>
      </c>
      <c r="L5241" s="19">
        <v>110948</v>
      </c>
      <c r="M5241" s="19">
        <f t="shared" si="246"/>
        <v>110948</v>
      </c>
      <c r="N5241" s="11">
        <f>M5241*(1+VOTOS!$P$3%)^Q5241</f>
        <v>117405.9813543074</v>
      </c>
      <c r="O5241" s="54">
        <f t="shared" si="244"/>
        <v>117405.9813543074</v>
      </c>
      <c r="P5241" s="103">
        <f t="shared" si="245"/>
        <v>7.8130584882846998E-7</v>
      </c>
      <c r="Q5241" s="6">
        <v>469</v>
      </c>
      <c r="R5241" s="6"/>
      <c r="S5241" s="6" t="s">
        <v>11</v>
      </c>
    </row>
    <row r="5242" spans="1:19" s="47" customFormat="1" ht="14" x14ac:dyDescent="0.15">
      <c r="A5242" s="8" t="s">
        <v>415</v>
      </c>
      <c r="B5242" s="114" t="s">
        <v>416</v>
      </c>
      <c r="C5242" s="40" t="s">
        <v>65</v>
      </c>
      <c r="D5242" s="6" t="s">
        <v>123</v>
      </c>
      <c r="E5242" s="7" t="s">
        <v>124</v>
      </c>
      <c r="F5242" s="6" t="s">
        <v>3354</v>
      </c>
      <c r="G5242" s="6" t="s">
        <v>4936</v>
      </c>
      <c r="H5242" s="6" t="s">
        <v>38</v>
      </c>
      <c r="I5242" s="8" t="s">
        <v>39</v>
      </c>
      <c r="J5242" s="15" t="s">
        <v>7586</v>
      </c>
      <c r="K5242" s="7" t="s">
        <v>4631</v>
      </c>
      <c r="L5242" s="19">
        <v>110768</v>
      </c>
      <c r="M5242" s="19">
        <f t="shared" si="246"/>
        <v>110768</v>
      </c>
      <c r="N5242" s="11">
        <f>M5242*(1+VOTOS!$P$3%)^Q5242</f>
        <v>118052.7338010457</v>
      </c>
      <c r="O5242" s="54">
        <f t="shared" si="244"/>
        <v>118052.7338010457</v>
      </c>
      <c r="P5242" s="103">
        <f t="shared" si="245"/>
        <v>7.8560981582871879E-7</v>
      </c>
      <c r="Q5242" s="6">
        <v>528</v>
      </c>
      <c r="R5242" s="6"/>
      <c r="S5242" s="6" t="s">
        <v>11</v>
      </c>
    </row>
    <row r="5243" spans="1:19" s="47" customFormat="1" ht="14" x14ac:dyDescent="0.15">
      <c r="A5243" s="8" t="s">
        <v>415</v>
      </c>
      <c r="B5243" s="114" t="s">
        <v>416</v>
      </c>
      <c r="C5243" s="40" t="s">
        <v>65</v>
      </c>
      <c r="D5243" s="6" t="s">
        <v>123</v>
      </c>
      <c r="E5243" s="7" t="s">
        <v>124</v>
      </c>
      <c r="F5243" s="6" t="s">
        <v>3354</v>
      </c>
      <c r="G5243" s="6" t="s">
        <v>4936</v>
      </c>
      <c r="H5243" s="6" t="s">
        <v>38</v>
      </c>
      <c r="I5243" s="8" t="s">
        <v>39</v>
      </c>
      <c r="J5243" s="15" t="s">
        <v>7586</v>
      </c>
      <c r="K5243" s="7" t="s">
        <v>3519</v>
      </c>
      <c r="L5243" s="19">
        <v>110599</v>
      </c>
      <c r="M5243" s="19">
        <f t="shared" si="246"/>
        <v>110599</v>
      </c>
      <c r="N5243" s="11">
        <f>M5243*(1+VOTOS!$P$3%)^Q5243</f>
        <v>113190.50896729245</v>
      </c>
      <c r="O5243" s="54">
        <f t="shared" si="244"/>
        <v>113190.50896729245</v>
      </c>
      <c r="P5243" s="103">
        <f t="shared" si="245"/>
        <v>7.5325299160980453E-7</v>
      </c>
      <c r="Q5243" s="6">
        <v>192</v>
      </c>
      <c r="R5243" s="6"/>
      <c r="S5243" s="6" t="s">
        <v>11</v>
      </c>
    </row>
    <row r="5244" spans="1:19" s="47" customFormat="1" ht="14" x14ac:dyDescent="0.15">
      <c r="A5244" s="8" t="s">
        <v>415</v>
      </c>
      <c r="B5244" s="114" t="s">
        <v>416</v>
      </c>
      <c r="C5244" s="40" t="s">
        <v>65</v>
      </c>
      <c r="D5244" s="6" t="s">
        <v>123</v>
      </c>
      <c r="E5244" s="7" t="s">
        <v>124</v>
      </c>
      <c r="F5244" s="6" t="s">
        <v>3354</v>
      </c>
      <c r="G5244" s="6" t="s">
        <v>4936</v>
      </c>
      <c r="H5244" s="6" t="s">
        <v>38</v>
      </c>
      <c r="I5244" s="8" t="s">
        <v>39</v>
      </c>
      <c r="J5244" s="15" t="s">
        <v>7586</v>
      </c>
      <c r="K5244" s="7" t="s">
        <v>4796</v>
      </c>
      <c r="L5244" s="19">
        <v>109674</v>
      </c>
      <c r="M5244" s="19">
        <f t="shared" si="246"/>
        <v>109674</v>
      </c>
      <c r="N5244" s="11">
        <f>M5244*(1+VOTOS!$P$3%)^Q5244</f>
        <v>113523.8530128171</v>
      </c>
      <c r="O5244" s="54">
        <f t="shared" si="244"/>
        <v>113523.8530128171</v>
      </c>
      <c r="P5244" s="103">
        <f t="shared" si="245"/>
        <v>7.5547130833810295E-7</v>
      </c>
      <c r="Q5244" s="6">
        <v>286</v>
      </c>
      <c r="R5244" s="6"/>
      <c r="S5244" s="6" t="s">
        <v>11</v>
      </c>
    </row>
    <row r="5245" spans="1:19" s="47" customFormat="1" ht="14" x14ac:dyDescent="0.15">
      <c r="A5245" s="8" t="s">
        <v>415</v>
      </c>
      <c r="B5245" s="114" t="s">
        <v>416</v>
      </c>
      <c r="C5245" s="40" t="s">
        <v>65</v>
      </c>
      <c r="D5245" s="6" t="s">
        <v>123</v>
      </c>
      <c r="E5245" s="7" t="s">
        <v>124</v>
      </c>
      <c r="F5245" s="6" t="s">
        <v>3354</v>
      </c>
      <c r="G5245" s="6" t="s">
        <v>4936</v>
      </c>
      <c r="H5245" s="6" t="s">
        <v>38</v>
      </c>
      <c r="I5245" s="8" t="s">
        <v>39</v>
      </c>
      <c r="J5245" s="15" t="s">
        <v>7586</v>
      </c>
      <c r="K5245" s="7" t="s">
        <v>4680</v>
      </c>
      <c r="L5245" s="19">
        <v>107947</v>
      </c>
      <c r="M5245" s="19">
        <f t="shared" si="246"/>
        <v>107947</v>
      </c>
      <c r="N5245" s="11">
        <f>M5245*(1+VOTOS!$P$3%)^Q5245</f>
        <v>114230.30130559742</v>
      </c>
      <c r="O5245" s="54">
        <f t="shared" si="244"/>
        <v>114230.30130559742</v>
      </c>
      <c r="P5245" s="103">
        <f t="shared" si="245"/>
        <v>7.6017253545342737E-7</v>
      </c>
      <c r="Q5245" s="6">
        <v>469</v>
      </c>
      <c r="R5245" s="6"/>
      <c r="S5245" s="6" t="s">
        <v>11</v>
      </c>
    </row>
    <row r="5246" spans="1:19" s="47" customFormat="1" ht="14" x14ac:dyDescent="0.15">
      <c r="A5246" s="8" t="s">
        <v>415</v>
      </c>
      <c r="B5246" s="114" t="s">
        <v>416</v>
      </c>
      <c r="C5246" s="40" t="s">
        <v>65</v>
      </c>
      <c r="D5246" s="6" t="s">
        <v>123</v>
      </c>
      <c r="E5246" s="7" t="s">
        <v>124</v>
      </c>
      <c r="F5246" s="6" t="s">
        <v>3354</v>
      </c>
      <c r="G5246" s="6" t="s">
        <v>4936</v>
      </c>
      <c r="H5246" s="6" t="s">
        <v>38</v>
      </c>
      <c r="I5246" s="8" t="s">
        <v>39</v>
      </c>
      <c r="J5246" s="15" t="s">
        <v>7586</v>
      </c>
      <c r="K5246" s="7" t="s">
        <v>4624</v>
      </c>
      <c r="L5246" s="19">
        <v>107251</v>
      </c>
      <c r="M5246" s="19">
        <f t="shared" si="246"/>
        <v>107251</v>
      </c>
      <c r="N5246" s="11">
        <f>M5246*(1+VOTOS!$P$3%)^Q5246</f>
        <v>114304.43587404261</v>
      </c>
      <c r="O5246" s="54">
        <f t="shared" si="244"/>
        <v>114304.43587404261</v>
      </c>
      <c r="P5246" s="103">
        <f t="shared" si="245"/>
        <v>7.6066588145895854E-7</v>
      </c>
      <c r="Q5246" s="6">
        <v>528</v>
      </c>
      <c r="R5246" s="6"/>
      <c r="S5246" s="6" t="s">
        <v>11</v>
      </c>
    </row>
    <row r="5247" spans="1:19" s="47" customFormat="1" ht="14" x14ac:dyDescent="0.15">
      <c r="A5247" s="8" t="s">
        <v>415</v>
      </c>
      <c r="B5247" s="114" t="s">
        <v>416</v>
      </c>
      <c r="C5247" s="40" t="s">
        <v>65</v>
      </c>
      <c r="D5247" s="6" t="s">
        <v>123</v>
      </c>
      <c r="E5247" s="7" t="s">
        <v>124</v>
      </c>
      <c r="F5247" s="6" t="s">
        <v>3354</v>
      </c>
      <c r="G5247" s="6" t="s">
        <v>4936</v>
      </c>
      <c r="H5247" s="6" t="s">
        <v>38</v>
      </c>
      <c r="I5247" s="8" t="s">
        <v>39</v>
      </c>
      <c r="J5247" s="15" t="s">
        <v>7586</v>
      </c>
      <c r="K5247" s="7" t="s">
        <v>3469</v>
      </c>
      <c r="L5247" s="19">
        <v>106704</v>
      </c>
      <c r="M5247" s="19">
        <f t="shared" si="246"/>
        <v>106704</v>
      </c>
      <c r="N5247" s="11">
        <f>M5247*(1+VOTOS!$P$3%)^Q5247</f>
        <v>109415.22227854178</v>
      </c>
      <c r="O5247" s="54">
        <f t="shared" si="244"/>
        <v>109415.22227854178</v>
      </c>
      <c r="P5247" s="103">
        <f t="shared" si="245"/>
        <v>7.281294541468902E-7</v>
      </c>
      <c r="Q5247" s="6">
        <v>208</v>
      </c>
      <c r="R5247" s="6"/>
      <c r="S5247" s="6" t="s">
        <v>11</v>
      </c>
    </row>
    <row r="5248" spans="1:19" s="47" customFormat="1" ht="14" x14ac:dyDescent="0.15">
      <c r="A5248" s="8" t="s">
        <v>415</v>
      </c>
      <c r="B5248" s="114" t="s">
        <v>416</v>
      </c>
      <c r="C5248" s="40" t="s">
        <v>65</v>
      </c>
      <c r="D5248" s="6" t="s">
        <v>123</v>
      </c>
      <c r="E5248" s="7" t="s">
        <v>124</v>
      </c>
      <c r="F5248" s="6" t="s">
        <v>3354</v>
      </c>
      <c r="G5248" s="6" t="s">
        <v>4936</v>
      </c>
      <c r="H5248" s="6" t="s">
        <v>38</v>
      </c>
      <c r="I5248" s="8" t="s">
        <v>39</v>
      </c>
      <c r="J5248" s="15" t="s">
        <v>7586</v>
      </c>
      <c r="K5248" s="7" t="s">
        <v>4727</v>
      </c>
      <c r="L5248" s="19">
        <v>106169</v>
      </c>
      <c r="M5248" s="19">
        <f t="shared" si="246"/>
        <v>106169</v>
      </c>
      <c r="N5248" s="11">
        <f>M5248*(1+VOTOS!$P$3%)^Q5248</f>
        <v>111471.32022540273</v>
      </c>
      <c r="O5248" s="54">
        <f t="shared" si="244"/>
        <v>111471.32022540273</v>
      </c>
      <c r="P5248" s="103">
        <f t="shared" si="245"/>
        <v>7.4181224384053237E-7</v>
      </c>
      <c r="Q5248" s="6">
        <v>404</v>
      </c>
      <c r="R5248" s="6"/>
      <c r="S5248" s="6" t="s">
        <v>11</v>
      </c>
    </row>
    <row r="5249" spans="1:19" s="47" customFormat="1" ht="14" x14ac:dyDescent="0.15">
      <c r="A5249" s="8" t="s">
        <v>415</v>
      </c>
      <c r="B5249" s="114" t="s">
        <v>416</v>
      </c>
      <c r="C5249" s="40" t="s">
        <v>65</v>
      </c>
      <c r="D5249" s="6" t="s">
        <v>123</v>
      </c>
      <c r="E5249" s="7" t="s">
        <v>124</v>
      </c>
      <c r="F5249" s="6" t="s">
        <v>3354</v>
      </c>
      <c r="G5249" s="6" t="s">
        <v>4936</v>
      </c>
      <c r="H5249" s="6" t="s">
        <v>38</v>
      </c>
      <c r="I5249" s="8" t="s">
        <v>39</v>
      </c>
      <c r="J5249" s="15" t="s">
        <v>7586</v>
      </c>
      <c r="K5249" s="7" t="s">
        <v>4687</v>
      </c>
      <c r="L5249" s="19">
        <v>105812</v>
      </c>
      <c r="M5249" s="19">
        <f t="shared" si="246"/>
        <v>105812</v>
      </c>
      <c r="N5249" s="11">
        <f>M5249*(1+VOTOS!$P$3%)^Q5249</f>
        <v>111971.02876178006</v>
      </c>
      <c r="O5249" s="54">
        <f t="shared" si="244"/>
        <v>111971.02876178006</v>
      </c>
      <c r="P5249" s="103">
        <f t="shared" si="245"/>
        <v>7.4513767238920998E-7</v>
      </c>
      <c r="Q5249" s="6">
        <v>469</v>
      </c>
      <c r="R5249" s="6"/>
      <c r="S5249" s="6" t="s">
        <v>11</v>
      </c>
    </row>
    <row r="5250" spans="1:19" s="47" customFormat="1" ht="14" x14ac:dyDescent="0.15">
      <c r="A5250" s="8" t="s">
        <v>415</v>
      </c>
      <c r="B5250" s="114" t="s">
        <v>416</v>
      </c>
      <c r="C5250" s="40" t="s">
        <v>65</v>
      </c>
      <c r="D5250" s="6" t="s">
        <v>123</v>
      </c>
      <c r="E5250" s="7" t="s">
        <v>124</v>
      </c>
      <c r="F5250" s="6" t="s">
        <v>3354</v>
      </c>
      <c r="G5250" s="6" t="s">
        <v>4936</v>
      </c>
      <c r="H5250" s="6" t="s">
        <v>38</v>
      </c>
      <c r="I5250" s="8" t="s">
        <v>39</v>
      </c>
      <c r="J5250" s="15" t="s">
        <v>7586</v>
      </c>
      <c r="K5250" s="7" t="s">
        <v>4657</v>
      </c>
      <c r="L5250" s="19">
        <v>105235</v>
      </c>
      <c r="M5250" s="19">
        <f t="shared" si="246"/>
        <v>105235</v>
      </c>
      <c r="N5250" s="11">
        <f>M5250*(1+VOTOS!$P$3%)^Q5250</f>
        <v>111777.66411371599</v>
      </c>
      <c r="O5250" s="54">
        <f t="shared" si="244"/>
        <v>111777.66411371599</v>
      </c>
      <c r="P5250" s="103">
        <f t="shared" si="245"/>
        <v>7.4385088164186981E-7</v>
      </c>
      <c r="Q5250" s="6">
        <v>500</v>
      </c>
      <c r="R5250" s="6"/>
      <c r="S5250" s="6" t="s">
        <v>11</v>
      </c>
    </row>
    <row r="5251" spans="1:19" s="47" customFormat="1" ht="14" x14ac:dyDescent="0.15">
      <c r="A5251" s="8" t="s">
        <v>415</v>
      </c>
      <c r="B5251" s="114" t="s">
        <v>416</v>
      </c>
      <c r="C5251" s="40" t="s">
        <v>65</v>
      </c>
      <c r="D5251" s="6" t="s">
        <v>123</v>
      </c>
      <c r="E5251" s="7" t="s">
        <v>124</v>
      </c>
      <c r="F5251" s="6" t="s">
        <v>3354</v>
      </c>
      <c r="G5251" s="6" t="s">
        <v>4936</v>
      </c>
      <c r="H5251" s="6" t="s">
        <v>38</v>
      </c>
      <c r="I5251" s="8" t="s">
        <v>39</v>
      </c>
      <c r="J5251" s="15" t="s">
        <v>7586</v>
      </c>
      <c r="K5251" s="7" t="s">
        <v>4674</v>
      </c>
      <c r="L5251" s="19">
        <v>104910</v>
      </c>
      <c r="M5251" s="19">
        <f t="shared" si="246"/>
        <v>104910</v>
      </c>
      <c r="N5251" s="11">
        <f>M5251*(1+VOTOS!$P$3%)^Q5251</f>
        <v>111070.10713602143</v>
      </c>
      <c r="O5251" s="54">
        <f t="shared" si="244"/>
        <v>111070.10713602143</v>
      </c>
      <c r="P5251" s="103">
        <f t="shared" si="245"/>
        <v>7.3914227652077405E-7</v>
      </c>
      <c r="Q5251" s="6">
        <v>473</v>
      </c>
      <c r="R5251" s="6"/>
      <c r="S5251" s="6" t="s">
        <v>11</v>
      </c>
    </row>
    <row r="5252" spans="1:19" s="47" customFormat="1" ht="14" x14ac:dyDescent="0.15">
      <c r="A5252" s="8" t="s">
        <v>415</v>
      </c>
      <c r="B5252" s="114" t="s">
        <v>416</v>
      </c>
      <c r="C5252" s="40" t="s">
        <v>65</v>
      </c>
      <c r="D5252" s="6" t="s">
        <v>123</v>
      </c>
      <c r="E5252" s="7" t="s">
        <v>124</v>
      </c>
      <c r="F5252" s="6" t="s">
        <v>3354</v>
      </c>
      <c r="G5252" s="6" t="s">
        <v>4936</v>
      </c>
      <c r="H5252" s="6" t="s">
        <v>38</v>
      </c>
      <c r="I5252" s="8" t="s">
        <v>39</v>
      </c>
      <c r="J5252" s="15" t="s">
        <v>7586</v>
      </c>
      <c r="K5252" s="7" t="s">
        <v>3414</v>
      </c>
      <c r="L5252" s="19">
        <v>104333</v>
      </c>
      <c r="M5252" s="19">
        <f t="shared" si="246"/>
        <v>104333</v>
      </c>
      <c r="N5252" s="11">
        <f>M5252*(1+VOTOS!$P$3%)^Q5252</f>
        <v>106353.4663755221</v>
      </c>
      <c r="O5252" s="54">
        <f t="shared" si="244"/>
        <v>106353.4663755221</v>
      </c>
      <c r="P5252" s="103">
        <f t="shared" si="245"/>
        <v>7.0775427592240688E-7</v>
      </c>
      <c r="Q5252" s="6">
        <v>159</v>
      </c>
      <c r="R5252" s="6"/>
      <c r="S5252" s="6" t="s">
        <v>11</v>
      </c>
    </row>
    <row r="5253" spans="1:19" s="47" customFormat="1" ht="14" x14ac:dyDescent="0.15">
      <c r="A5253" s="8" t="s">
        <v>415</v>
      </c>
      <c r="B5253" s="114" t="s">
        <v>416</v>
      </c>
      <c r="C5253" s="40" t="s">
        <v>65</v>
      </c>
      <c r="D5253" s="6" t="s">
        <v>123</v>
      </c>
      <c r="E5253" s="7" t="s">
        <v>124</v>
      </c>
      <c r="F5253" s="6" t="s">
        <v>3354</v>
      </c>
      <c r="G5253" s="6" t="s">
        <v>4936</v>
      </c>
      <c r="H5253" s="6" t="s">
        <v>38</v>
      </c>
      <c r="I5253" s="8" t="s">
        <v>39</v>
      </c>
      <c r="J5253" s="15" t="s">
        <v>7586</v>
      </c>
      <c r="K5253" s="7" t="s">
        <v>4639</v>
      </c>
      <c r="L5253" s="19">
        <v>103198</v>
      </c>
      <c r="M5253" s="19">
        <f t="shared" si="246"/>
        <v>103198</v>
      </c>
      <c r="N5253" s="11">
        <f>M5253*(1+VOTOS!$P$3%)^Q5253</f>
        <v>109799.29712059893</v>
      </c>
      <c r="O5253" s="54">
        <f t="shared" si="244"/>
        <v>109799.29712059893</v>
      </c>
      <c r="P5253" s="103">
        <f t="shared" si="245"/>
        <v>7.3068537094964265E-7</v>
      </c>
      <c r="Q5253" s="6">
        <v>514</v>
      </c>
      <c r="R5253" s="6"/>
      <c r="S5253" s="6" t="s">
        <v>11</v>
      </c>
    </row>
    <row r="5254" spans="1:19" s="47" customFormat="1" ht="14" x14ac:dyDescent="0.15">
      <c r="A5254" s="8" t="s">
        <v>415</v>
      </c>
      <c r="B5254" s="114" t="s">
        <v>416</v>
      </c>
      <c r="C5254" s="40" t="s">
        <v>65</v>
      </c>
      <c r="D5254" s="6" t="s">
        <v>123</v>
      </c>
      <c r="E5254" s="7" t="s">
        <v>124</v>
      </c>
      <c r="F5254" s="6" t="s">
        <v>3354</v>
      </c>
      <c r="G5254" s="6" t="s">
        <v>4936</v>
      </c>
      <c r="H5254" s="6" t="s">
        <v>38</v>
      </c>
      <c r="I5254" s="8" t="s">
        <v>39</v>
      </c>
      <c r="J5254" s="15" t="s">
        <v>7586</v>
      </c>
      <c r="K5254" s="7" t="s">
        <v>3393</v>
      </c>
      <c r="L5254" s="19">
        <v>101963</v>
      </c>
      <c r="M5254" s="19">
        <f t="shared" si="246"/>
        <v>101963</v>
      </c>
      <c r="N5254" s="11">
        <f>M5254*(1+VOTOS!$P$3%)^Q5254</f>
        <v>104553.75908294867</v>
      </c>
      <c r="O5254" s="54">
        <f t="shared" si="244"/>
        <v>104553.75908294867</v>
      </c>
      <c r="P5254" s="103">
        <f t="shared" si="245"/>
        <v>6.9577769842910632E-7</v>
      </c>
      <c r="Q5254" s="6">
        <v>208</v>
      </c>
      <c r="R5254" s="6"/>
      <c r="S5254" s="6" t="s">
        <v>11</v>
      </c>
    </row>
    <row r="5255" spans="1:19" s="47" customFormat="1" ht="14" x14ac:dyDescent="0.15">
      <c r="A5255" s="8" t="s">
        <v>415</v>
      </c>
      <c r="B5255" s="114" t="s">
        <v>416</v>
      </c>
      <c r="C5255" s="40" t="s">
        <v>65</v>
      </c>
      <c r="D5255" s="6" t="s">
        <v>123</v>
      </c>
      <c r="E5255" s="7" t="s">
        <v>124</v>
      </c>
      <c r="F5255" s="6" t="s">
        <v>3354</v>
      </c>
      <c r="G5255" s="6" t="s">
        <v>4936</v>
      </c>
      <c r="H5255" s="6" t="s">
        <v>38</v>
      </c>
      <c r="I5255" s="8" t="s">
        <v>39</v>
      </c>
      <c r="J5255" s="15" t="s">
        <v>7586</v>
      </c>
      <c r="K5255" s="7" t="s">
        <v>3501</v>
      </c>
      <c r="L5255" s="19">
        <v>101859</v>
      </c>
      <c r="M5255" s="19">
        <f t="shared" si="246"/>
        <v>101859</v>
      </c>
      <c r="N5255" s="11">
        <f>M5255*(1+VOTOS!$P$3%)^Q5255</f>
        <v>104775.22109115258</v>
      </c>
      <c r="O5255" s="54">
        <f t="shared" ref="O5255:O5318" si="247">+IF(N5255&gt;0,N5255,L5255)</f>
        <v>104775.22109115258</v>
      </c>
      <c r="P5255" s="103">
        <f t="shared" ref="P5255:P5318" si="248">+O5255/$O$4</f>
        <v>6.9725146969959078E-7</v>
      </c>
      <c r="Q5255" s="6">
        <v>234</v>
      </c>
      <c r="R5255" s="6"/>
      <c r="S5255" s="6" t="s">
        <v>11</v>
      </c>
    </row>
    <row r="5256" spans="1:19" s="47" customFormat="1" ht="14" x14ac:dyDescent="0.15">
      <c r="A5256" s="8" t="s">
        <v>415</v>
      </c>
      <c r="B5256" s="114" t="s">
        <v>416</v>
      </c>
      <c r="C5256" s="40" t="s">
        <v>65</v>
      </c>
      <c r="D5256" s="6" t="s">
        <v>123</v>
      </c>
      <c r="E5256" s="7" t="s">
        <v>124</v>
      </c>
      <c r="F5256" s="6" t="s">
        <v>3354</v>
      </c>
      <c r="G5256" s="6" t="s">
        <v>4936</v>
      </c>
      <c r="H5256" s="6" t="s">
        <v>38</v>
      </c>
      <c r="I5256" s="8" t="s">
        <v>39</v>
      </c>
      <c r="J5256" s="15" t="s">
        <v>7586</v>
      </c>
      <c r="K5256" s="7" t="s">
        <v>4655</v>
      </c>
      <c r="L5256" s="19">
        <v>101449</v>
      </c>
      <c r="M5256" s="19">
        <f t="shared" si="246"/>
        <v>101449</v>
      </c>
      <c r="N5256" s="11">
        <f>M5256*(1+VOTOS!$P$3%)^Q5256</f>
        <v>107756.28114859479</v>
      </c>
      <c r="O5256" s="54">
        <f t="shared" si="247"/>
        <v>107756.28114859479</v>
      </c>
      <c r="P5256" s="103">
        <f t="shared" si="248"/>
        <v>7.1708963834927582E-7</v>
      </c>
      <c r="Q5256" s="6">
        <v>500</v>
      </c>
      <c r="R5256" s="6"/>
      <c r="S5256" s="6" t="s">
        <v>11</v>
      </c>
    </row>
    <row r="5257" spans="1:19" s="47" customFormat="1" ht="14" x14ac:dyDescent="0.15">
      <c r="A5257" s="8" t="s">
        <v>415</v>
      </c>
      <c r="B5257" s="114" t="s">
        <v>416</v>
      </c>
      <c r="C5257" s="40" t="s">
        <v>65</v>
      </c>
      <c r="D5257" s="6" t="s">
        <v>123</v>
      </c>
      <c r="E5257" s="7" t="s">
        <v>124</v>
      </c>
      <c r="F5257" s="6" t="s">
        <v>3354</v>
      </c>
      <c r="G5257" s="6" t="s">
        <v>4936</v>
      </c>
      <c r="H5257" s="6" t="s">
        <v>38</v>
      </c>
      <c r="I5257" s="8" t="s">
        <v>39</v>
      </c>
      <c r="J5257" s="15" t="s">
        <v>7586</v>
      </c>
      <c r="K5257" s="7" t="s">
        <v>3487</v>
      </c>
      <c r="L5257" s="19">
        <v>100685</v>
      </c>
      <c r="M5257" s="19">
        <f t="shared" si="246"/>
        <v>100685</v>
      </c>
      <c r="N5257" s="11">
        <f>M5257*(1+VOTOS!$P$3%)^Q5257</f>
        <v>102957.23231069167</v>
      </c>
      <c r="O5257" s="54">
        <f t="shared" si="247"/>
        <v>102957.23231069167</v>
      </c>
      <c r="P5257" s="103">
        <f t="shared" si="248"/>
        <v>6.8515323372478004E-7</v>
      </c>
      <c r="Q5257" s="6">
        <v>185</v>
      </c>
      <c r="R5257" s="6"/>
      <c r="S5257" s="6" t="s">
        <v>11</v>
      </c>
    </row>
    <row r="5258" spans="1:19" s="47" customFormat="1" ht="14" x14ac:dyDescent="0.15">
      <c r="A5258" s="8" t="s">
        <v>415</v>
      </c>
      <c r="B5258" s="114" t="s">
        <v>416</v>
      </c>
      <c r="C5258" s="40" t="s">
        <v>65</v>
      </c>
      <c r="D5258" s="6" t="s">
        <v>123</v>
      </c>
      <c r="E5258" s="7" t="s">
        <v>124</v>
      </c>
      <c r="F5258" s="6" t="s">
        <v>3354</v>
      </c>
      <c r="G5258" s="6" t="s">
        <v>4936</v>
      </c>
      <c r="H5258" s="6" t="s">
        <v>38</v>
      </c>
      <c r="I5258" s="8" t="s">
        <v>39</v>
      </c>
      <c r="J5258" s="15" t="s">
        <v>7586</v>
      </c>
      <c r="K5258" s="7" t="s">
        <v>3488</v>
      </c>
      <c r="L5258" s="19">
        <v>100227</v>
      </c>
      <c r="M5258" s="19">
        <f t="shared" si="246"/>
        <v>100227</v>
      </c>
      <c r="N5258" s="11">
        <f>M5258*(1+VOTOS!$P$3%)^Q5258</f>
        <v>101663.88684208601</v>
      </c>
      <c r="O5258" s="54">
        <f t="shared" si="247"/>
        <v>101663.88684208601</v>
      </c>
      <c r="P5258" s="103">
        <f t="shared" si="248"/>
        <v>6.7654636065476212E-7</v>
      </c>
      <c r="Q5258" s="6">
        <v>118</v>
      </c>
      <c r="R5258" s="6"/>
      <c r="S5258" s="6" t="s">
        <v>11</v>
      </c>
    </row>
    <row r="5259" spans="1:19" s="47" customFormat="1" ht="14" x14ac:dyDescent="0.15">
      <c r="A5259" s="8" t="s">
        <v>415</v>
      </c>
      <c r="B5259" s="114" t="s">
        <v>416</v>
      </c>
      <c r="C5259" s="40" t="s">
        <v>65</v>
      </c>
      <c r="D5259" s="6" t="s">
        <v>123</v>
      </c>
      <c r="E5259" s="7" t="s">
        <v>124</v>
      </c>
      <c r="F5259" s="6" t="s">
        <v>3354</v>
      </c>
      <c r="G5259" s="6" t="s">
        <v>4936</v>
      </c>
      <c r="H5259" s="6" t="s">
        <v>38</v>
      </c>
      <c r="I5259" s="8" t="s">
        <v>39</v>
      </c>
      <c r="J5259" s="15" t="s">
        <v>7586</v>
      </c>
      <c r="K5259" s="7" t="s">
        <v>4688</v>
      </c>
      <c r="L5259" s="19">
        <v>100114</v>
      </c>
      <c r="M5259" s="19">
        <f t="shared" si="246"/>
        <v>100114</v>
      </c>
      <c r="N5259" s="11">
        <f>M5259*(1+VOTOS!$P$3%)^Q5259</f>
        <v>105941.36367762493</v>
      </c>
      <c r="O5259" s="54">
        <f t="shared" si="247"/>
        <v>105941.36367762493</v>
      </c>
      <c r="P5259" s="103">
        <f t="shared" si="248"/>
        <v>7.0501184112929883E-7</v>
      </c>
      <c r="Q5259" s="6">
        <v>469</v>
      </c>
      <c r="R5259" s="6"/>
      <c r="S5259" s="6" t="s">
        <v>11</v>
      </c>
    </row>
    <row r="5260" spans="1:19" s="47" customFormat="1" ht="14" x14ac:dyDescent="0.15">
      <c r="A5260" s="8" t="s">
        <v>415</v>
      </c>
      <c r="B5260" s="114" t="s">
        <v>416</v>
      </c>
      <c r="C5260" s="40" t="s">
        <v>65</v>
      </c>
      <c r="D5260" s="6" t="s">
        <v>123</v>
      </c>
      <c r="E5260" s="7" t="s">
        <v>124</v>
      </c>
      <c r="F5260" s="6" t="s">
        <v>3354</v>
      </c>
      <c r="G5260" s="6" t="s">
        <v>4936</v>
      </c>
      <c r="H5260" s="6" t="s">
        <v>38</v>
      </c>
      <c r="I5260" s="8" t="s">
        <v>39</v>
      </c>
      <c r="J5260" s="15" t="s">
        <v>7586</v>
      </c>
      <c r="K5260" s="7" t="s">
        <v>3522</v>
      </c>
      <c r="L5260" s="19">
        <v>99987</v>
      </c>
      <c r="M5260" s="19">
        <f t="shared" si="246"/>
        <v>99987</v>
      </c>
      <c r="N5260" s="11">
        <f>M5260*(1+VOTOS!$P$3%)^Q5260</f>
        <v>102329.85307383133</v>
      </c>
      <c r="O5260" s="54">
        <f t="shared" si="247"/>
        <v>102329.85307383133</v>
      </c>
      <c r="P5260" s="103">
        <f t="shared" si="248"/>
        <v>6.809781903280277E-7</v>
      </c>
      <c r="Q5260" s="6">
        <v>192</v>
      </c>
      <c r="R5260" s="6"/>
      <c r="S5260" s="6" t="s">
        <v>11</v>
      </c>
    </row>
    <row r="5261" spans="1:19" s="47" customFormat="1" ht="14" x14ac:dyDescent="0.15">
      <c r="A5261" s="8" t="s">
        <v>415</v>
      </c>
      <c r="B5261" s="114" t="s">
        <v>416</v>
      </c>
      <c r="C5261" s="40" t="s">
        <v>65</v>
      </c>
      <c r="D5261" s="6" t="s">
        <v>123</v>
      </c>
      <c r="E5261" s="7" t="s">
        <v>124</v>
      </c>
      <c r="F5261" s="6" t="s">
        <v>3354</v>
      </c>
      <c r="G5261" s="6" t="s">
        <v>4936</v>
      </c>
      <c r="H5261" s="6" t="s">
        <v>38</v>
      </c>
      <c r="I5261" s="8" t="s">
        <v>39</v>
      </c>
      <c r="J5261" s="15" t="s">
        <v>7586</v>
      </c>
      <c r="K5261" s="7" t="s">
        <v>4775</v>
      </c>
      <c r="L5261" s="19">
        <v>99124</v>
      </c>
      <c r="M5261" s="19">
        <f t="shared" si="246"/>
        <v>99124</v>
      </c>
      <c r="N5261" s="11">
        <f>M5261*(1+VOTOS!$P$3%)^Q5261</f>
        <v>103311.45272484924</v>
      </c>
      <c r="O5261" s="54">
        <f t="shared" si="247"/>
        <v>103311.45272484924</v>
      </c>
      <c r="P5261" s="103">
        <f t="shared" si="248"/>
        <v>6.8751047718174286E-7</v>
      </c>
      <c r="Q5261" s="6">
        <v>343</v>
      </c>
      <c r="R5261" s="6"/>
      <c r="S5261" s="6" t="s">
        <v>11</v>
      </c>
    </row>
    <row r="5262" spans="1:19" s="47" customFormat="1" ht="14" x14ac:dyDescent="0.15">
      <c r="A5262" s="8" t="s">
        <v>415</v>
      </c>
      <c r="B5262" s="114" t="s">
        <v>416</v>
      </c>
      <c r="C5262" s="40" t="s">
        <v>65</v>
      </c>
      <c r="D5262" s="6" t="s">
        <v>123</v>
      </c>
      <c r="E5262" s="7" t="s">
        <v>124</v>
      </c>
      <c r="F5262" s="6" t="s">
        <v>3354</v>
      </c>
      <c r="G5262" s="6" t="s">
        <v>4936</v>
      </c>
      <c r="H5262" s="6" t="s">
        <v>38</v>
      </c>
      <c r="I5262" s="8" t="s">
        <v>39</v>
      </c>
      <c r="J5262" s="15" t="s">
        <v>7586</v>
      </c>
      <c r="K5262" s="7" t="s">
        <v>4722</v>
      </c>
      <c r="L5262" s="19">
        <v>98404</v>
      </c>
      <c r="M5262" s="19">
        <f t="shared" si="246"/>
        <v>98404</v>
      </c>
      <c r="N5262" s="11">
        <f>M5262*(1+VOTOS!$P$3%)^Q5262</f>
        <v>103468.18861687912</v>
      </c>
      <c r="O5262" s="54">
        <f t="shared" si="247"/>
        <v>103468.18861687912</v>
      </c>
      <c r="P5262" s="103">
        <f t="shared" si="248"/>
        <v>6.8855351321578227E-7</v>
      </c>
      <c r="Q5262" s="6">
        <v>416</v>
      </c>
      <c r="R5262" s="6"/>
      <c r="S5262" s="6" t="s">
        <v>11</v>
      </c>
    </row>
    <row r="5263" spans="1:19" s="47" customFormat="1" ht="14" x14ac:dyDescent="0.15">
      <c r="A5263" s="8" t="s">
        <v>415</v>
      </c>
      <c r="B5263" s="114" t="s">
        <v>416</v>
      </c>
      <c r="C5263" s="40" t="s">
        <v>65</v>
      </c>
      <c r="D5263" s="6" t="s">
        <v>123</v>
      </c>
      <c r="E5263" s="7" t="s">
        <v>124</v>
      </c>
      <c r="F5263" s="6" t="s">
        <v>3354</v>
      </c>
      <c r="G5263" s="6" t="s">
        <v>4936</v>
      </c>
      <c r="H5263" s="6" t="s">
        <v>38</v>
      </c>
      <c r="I5263" s="8" t="s">
        <v>39</v>
      </c>
      <c r="J5263" s="15" t="s">
        <v>7586</v>
      </c>
      <c r="K5263" s="7" t="s">
        <v>4665</v>
      </c>
      <c r="L5263" s="19">
        <v>98315</v>
      </c>
      <c r="M5263" s="19">
        <f t="shared" si="246"/>
        <v>98315</v>
      </c>
      <c r="N5263" s="11">
        <f>M5263*(1+VOTOS!$P$3%)^Q5263</f>
        <v>104125.53749587739</v>
      </c>
      <c r="O5263" s="54">
        <f t="shared" si="247"/>
        <v>104125.53749587739</v>
      </c>
      <c r="P5263" s="103">
        <f t="shared" si="248"/>
        <v>6.9292799667870112E-7</v>
      </c>
      <c r="Q5263" s="6">
        <v>476</v>
      </c>
      <c r="R5263" s="6"/>
      <c r="S5263" s="6" t="s">
        <v>11</v>
      </c>
    </row>
    <row r="5264" spans="1:19" s="47" customFormat="1" ht="14" x14ac:dyDescent="0.15">
      <c r="A5264" s="8" t="s">
        <v>415</v>
      </c>
      <c r="B5264" s="114" t="s">
        <v>416</v>
      </c>
      <c r="C5264" s="40" t="s">
        <v>65</v>
      </c>
      <c r="D5264" s="6" t="s">
        <v>123</v>
      </c>
      <c r="E5264" s="7" t="s">
        <v>124</v>
      </c>
      <c r="F5264" s="6" t="s">
        <v>3354</v>
      </c>
      <c r="G5264" s="6" t="s">
        <v>4936</v>
      </c>
      <c r="H5264" s="6" t="s">
        <v>38</v>
      </c>
      <c r="I5264" s="8" t="s">
        <v>39</v>
      </c>
      <c r="J5264" s="15" t="s">
        <v>7586</v>
      </c>
      <c r="K5264" s="7" t="s">
        <v>4629</v>
      </c>
      <c r="L5264" s="19">
        <v>98040</v>
      </c>
      <c r="M5264" s="19">
        <f t="shared" si="246"/>
        <v>98040</v>
      </c>
      <c r="N5264" s="11">
        <f>M5264*(1+VOTOS!$P$3%)^Q5264</f>
        <v>104487.66811583238</v>
      </c>
      <c r="O5264" s="54">
        <f t="shared" si="247"/>
        <v>104487.66811583238</v>
      </c>
      <c r="P5264" s="103">
        <f t="shared" si="248"/>
        <v>6.9533788046951821E-7</v>
      </c>
      <c r="Q5264" s="6">
        <v>528</v>
      </c>
      <c r="R5264" s="6"/>
      <c r="S5264" s="6" t="s">
        <v>11</v>
      </c>
    </row>
    <row r="5265" spans="1:19" s="47" customFormat="1" ht="14" x14ac:dyDescent="0.15">
      <c r="A5265" s="8" t="s">
        <v>415</v>
      </c>
      <c r="B5265" s="114" t="s">
        <v>416</v>
      </c>
      <c r="C5265" s="40" t="s">
        <v>65</v>
      </c>
      <c r="D5265" s="6" t="s">
        <v>123</v>
      </c>
      <c r="E5265" s="7" t="s">
        <v>124</v>
      </c>
      <c r="F5265" s="6" t="s">
        <v>3354</v>
      </c>
      <c r="G5265" s="6" t="s">
        <v>4936</v>
      </c>
      <c r="H5265" s="6" t="s">
        <v>38</v>
      </c>
      <c r="I5265" s="8" t="s">
        <v>39</v>
      </c>
      <c r="J5265" s="15" t="s">
        <v>7586</v>
      </c>
      <c r="K5265" s="7" t="s">
        <v>4746</v>
      </c>
      <c r="L5265" s="19">
        <v>96394</v>
      </c>
      <c r="M5265" s="19">
        <f t="shared" si="246"/>
        <v>96394</v>
      </c>
      <c r="N5265" s="11">
        <f>M5265*(1+VOTOS!$P$3%)^Q5265</f>
        <v>100842.52949870685</v>
      </c>
      <c r="O5265" s="54">
        <f t="shared" si="247"/>
        <v>100842.52949870685</v>
      </c>
      <c r="P5265" s="103">
        <f t="shared" si="248"/>
        <v>6.7108044410640726E-7</v>
      </c>
      <c r="Q5265" s="6">
        <v>374</v>
      </c>
      <c r="R5265" s="6"/>
      <c r="S5265" s="6" t="s">
        <v>11</v>
      </c>
    </row>
    <row r="5266" spans="1:19" s="47" customFormat="1" ht="14" x14ac:dyDescent="0.15">
      <c r="A5266" s="8" t="s">
        <v>415</v>
      </c>
      <c r="B5266" s="114" t="s">
        <v>416</v>
      </c>
      <c r="C5266" s="40" t="s">
        <v>65</v>
      </c>
      <c r="D5266" s="6" t="s">
        <v>123</v>
      </c>
      <c r="E5266" s="7" t="s">
        <v>124</v>
      </c>
      <c r="F5266" s="6" t="s">
        <v>3354</v>
      </c>
      <c r="G5266" s="6" t="s">
        <v>4936</v>
      </c>
      <c r="H5266" s="6" t="s">
        <v>38</v>
      </c>
      <c r="I5266" s="8" t="s">
        <v>39</v>
      </c>
      <c r="J5266" s="15" t="s">
        <v>7586</v>
      </c>
      <c r="K5266" s="7" t="s">
        <v>3429</v>
      </c>
      <c r="L5266" s="19">
        <v>94008</v>
      </c>
      <c r="M5266" s="19">
        <f t="shared" ref="M5266:M5329" si="249">+IF(Q5266&gt;0,L5266,0)</f>
        <v>94008</v>
      </c>
      <c r="N5266" s="11">
        <f>M5266*(1+VOTOS!$P$3%)^Q5266</f>
        <v>95183.341503044678</v>
      </c>
      <c r="O5266" s="54">
        <f t="shared" si="247"/>
        <v>95183.341503044678</v>
      </c>
      <c r="P5266" s="103">
        <f t="shared" si="248"/>
        <v>6.3342004018467383E-7</v>
      </c>
      <c r="Q5266" s="6">
        <v>103</v>
      </c>
      <c r="R5266" s="6"/>
      <c r="S5266" s="6" t="s">
        <v>11</v>
      </c>
    </row>
    <row r="5267" spans="1:19" s="47" customFormat="1" ht="14" x14ac:dyDescent="0.15">
      <c r="A5267" s="8" t="s">
        <v>415</v>
      </c>
      <c r="B5267" s="114" t="s">
        <v>416</v>
      </c>
      <c r="C5267" s="40" t="s">
        <v>65</v>
      </c>
      <c r="D5267" s="6" t="s">
        <v>123</v>
      </c>
      <c r="E5267" s="7" t="s">
        <v>124</v>
      </c>
      <c r="F5267" s="6" t="s">
        <v>3354</v>
      </c>
      <c r="G5267" s="6" t="s">
        <v>4936</v>
      </c>
      <c r="H5267" s="6" t="s">
        <v>38</v>
      </c>
      <c r="I5267" s="8" t="s">
        <v>39</v>
      </c>
      <c r="J5267" s="15" t="s">
        <v>7586</v>
      </c>
      <c r="K5267" s="7" t="s">
        <v>3381</v>
      </c>
      <c r="L5267" s="19">
        <v>91757</v>
      </c>
      <c r="M5267" s="19">
        <f t="shared" si="249"/>
        <v>91757</v>
      </c>
      <c r="N5267" s="11">
        <f>M5267*(1+VOTOS!$P$3%)^Q5267</f>
        <v>94247.47153624674</v>
      </c>
      <c r="O5267" s="54">
        <f t="shared" si="247"/>
        <v>94247.47153624674</v>
      </c>
      <c r="P5267" s="103">
        <f t="shared" si="248"/>
        <v>6.2719207232164376E-7</v>
      </c>
      <c r="Q5267" s="6">
        <v>222</v>
      </c>
      <c r="R5267" s="6"/>
      <c r="S5267" s="6" t="s">
        <v>11</v>
      </c>
    </row>
    <row r="5268" spans="1:19" s="47" customFormat="1" ht="14" x14ac:dyDescent="0.15">
      <c r="A5268" s="8" t="s">
        <v>415</v>
      </c>
      <c r="B5268" s="114" t="s">
        <v>416</v>
      </c>
      <c r="C5268" s="40" t="s">
        <v>65</v>
      </c>
      <c r="D5268" s="6" t="s">
        <v>123</v>
      </c>
      <c r="E5268" s="7" t="s">
        <v>124</v>
      </c>
      <c r="F5268" s="6" t="s">
        <v>3354</v>
      </c>
      <c r="G5268" s="6" t="s">
        <v>4936</v>
      </c>
      <c r="H5268" s="6" t="s">
        <v>38</v>
      </c>
      <c r="I5268" s="8" t="s">
        <v>39</v>
      </c>
      <c r="J5268" s="15" t="s">
        <v>7586</v>
      </c>
      <c r="K5268" s="7" t="s">
        <v>3459</v>
      </c>
      <c r="L5268" s="19">
        <v>89938</v>
      </c>
      <c r="M5268" s="19">
        <f t="shared" si="249"/>
        <v>89938</v>
      </c>
      <c r="N5268" s="11">
        <f>M5268*(1+VOTOS!$P$3%)^Q5268</f>
        <v>91912.242534550591</v>
      </c>
      <c r="O5268" s="54">
        <f t="shared" si="247"/>
        <v>91912.242534550591</v>
      </c>
      <c r="P5268" s="103">
        <f t="shared" si="248"/>
        <v>6.1165173905810229E-7</v>
      </c>
      <c r="Q5268" s="6">
        <v>180</v>
      </c>
      <c r="R5268" s="6"/>
      <c r="S5268" s="6" t="s">
        <v>11</v>
      </c>
    </row>
    <row r="5269" spans="1:19" s="47" customFormat="1" ht="14" x14ac:dyDescent="0.15">
      <c r="A5269" s="8" t="s">
        <v>415</v>
      </c>
      <c r="B5269" s="114" t="s">
        <v>416</v>
      </c>
      <c r="C5269" s="40" t="s">
        <v>65</v>
      </c>
      <c r="D5269" s="6" t="s">
        <v>123</v>
      </c>
      <c r="E5269" s="7" t="s">
        <v>124</v>
      </c>
      <c r="F5269" s="6" t="s">
        <v>3354</v>
      </c>
      <c r="G5269" s="6" t="s">
        <v>4936</v>
      </c>
      <c r="H5269" s="6" t="s">
        <v>38</v>
      </c>
      <c r="I5269" s="8" t="s">
        <v>39</v>
      </c>
      <c r="J5269" s="15" t="s">
        <v>7586</v>
      </c>
      <c r="K5269" s="7" t="s">
        <v>4682</v>
      </c>
      <c r="L5269" s="19">
        <v>88857</v>
      </c>
      <c r="M5269" s="19">
        <f t="shared" si="249"/>
        <v>88857</v>
      </c>
      <c r="N5269" s="11">
        <f>M5269*(1+VOTOS!$P$3%)^Q5269</f>
        <v>94029.1243213009</v>
      </c>
      <c r="O5269" s="54">
        <f t="shared" si="247"/>
        <v>94029.1243213009</v>
      </c>
      <c r="P5269" s="103">
        <f t="shared" si="248"/>
        <v>6.2573902917899703E-7</v>
      </c>
      <c r="Q5269" s="6">
        <v>469</v>
      </c>
      <c r="R5269" s="6"/>
      <c r="S5269" s="6" t="s">
        <v>11</v>
      </c>
    </row>
    <row r="5270" spans="1:19" s="47" customFormat="1" ht="14" x14ac:dyDescent="0.15">
      <c r="A5270" s="8" t="s">
        <v>415</v>
      </c>
      <c r="B5270" s="114" t="s">
        <v>416</v>
      </c>
      <c r="C5270" s="40" t="s">
        <v>65</v>
      </c>
      <c r="D5270" s="6" t="s">
        <v>123</v>
      </c>
      <c r="E5270" s="7" t="s">
        <v>124</v>
      </c>
      <c r="F5270" s="6" t="s">
        <v>3354</v>
      </c>
      <c r="G5270" s="6" t="s">
        <v>4936</v>
      </c>
      <c r="H5270" s="6" t="s">
        <v>38</v>
      </c>
      <c r="I5270" s="8" t="s">
        <v>39</v>
      </c>
      <c r="J5270" s="15" t="s">
        <v>7586</v>
      </c>
      <c r="K5270" s="7" t="s">
        <v>3371</v>
      </c>
      <c r="L5270" s="19">
        <v>85713</v>
      </c>
      <c r="M5270" s="19">
        <f t="shared" si="249"/>
        <v>85713</v>
      </c>
      <c r="N5270" s="11">
        <f>M5270*(1+VOTOS!$P$3%)^Q5270</f>
        <v>87057.253246628999</v>
      </c>
      <c r="O5270" s="54">
        <f t="shared" si="247"/>
        <v>87057.253246628999</v>
      </c>
      <c r="P5270" s="103">
        <f t="shared" si="248"/>
        <v>5.7934306548886141E-7</v>
      </c>
      <c r="Q5270" s="6">
        <v>129</v>
      </c>
      <c r="R5270" s="6"/>
      <c r="S5270" s="6" t="s">
        <v>11</v>
      </c>
    </row>
    <row r="5271" spans="1:19" s="47" customFormat="1" ht="14" x14ac:dyDescent="0.15">
      <c r="A5271" s="8" t="s">
        <v>415</v>
      </c>
      <c r="B5271" s="114" t="s">
        <v>416</v>
      </c>
      <c r="C5271" s="40" t="s">
        <v>65</v>
      </c>
      <c r="D5271" s="6" t="s">
        <v>123</v>
      </c>
      <c r="E5271" s="7" t="s">
        <v>124</v>
      </c>
      <c r="F5271" s="6" t="s">
        <v>3354</v>
      </c>
      <c r="G5271" s="6" t="s">
        <v>4936</v>
      </c>
      <c r="H5271" s="6" t="s">
        <v>38</v>
      </c>
      <c r="I5271" s="8" t="s">
        <v>39</v>
      </c>
      <c r="J5271" s="15" t="s">
        <v>7586</v>
      </c>
      <c r="K5271" s="7" t="s">
        <v>4633</v>
      </c>
      <c r="L5271" s="19">
        <v>85392</v>
      </c>
      <c r="M5271" s="19">
        <f t="shared" si="249"/>
        <v>85392</v>
      </c>
      <c r="N5271" s="11">
        <f>M5271*(1+VOTOS!$P$3%)^Q5271</f>
        <v>91007.863685711534</v>
      </c>
      <c r="O5271" s="54">
        <f t="shared" si="247"/>
        <v>91007.863685711534</v>
      </c>
      <c r="P5271" s="103">
        <f t="shared" si="248"/>
        <v>6.0563333628165135E-7</v>
      </c>
      <c r="Q5271" s="6">
        <v>528</v>
      </c>
      <c r="R5271" s="6"/>
      <c r="S5271" s="6" t="s">
        <v>11</v>
      </c>
    </row>
    <row r="5272" spans="1:19" s="47" customFormat="1" ht="14" x14ac:dyDescent="0.15">
      <c r="A5272" s="8" t="s">
        <v>415</v>
      </c>
      <c r="B5272" s="114" t="s">
        <v>416</v>
      </c>
      <c r="C5272" s="40" t="s">
        <v>65</v>
      </c>
      <c r="D5272" s="6" t="s">
        <v>123</v>
      </c>
      <c r="E5272" s="7" t="s">
        <v>124</v>
      </c>
      <c r="F5272" s="6" t="s">
        <v>3354</v>
      </c>
      <c r="G5272" s="6" t="s">
        <v>4936</v>
      </c>
      <c r="H5272" s="6" t="s">
        <v>38</v>
      </c>
      <c r="I5272" s="8" t="s">
        <v>39</v>
      </c>
      <c r="J5272" s="15" t="s">
        <v>7586</v>
      </c>
      <c r="K5272" s="7" t="s">
        <v>3474</v>
      </c>
      <c r="L5272" s="19">
        <v>83673</v>
      </c>
      <c r="M5272" s="19">
        <f t="shared" si="249"/>
        <v>83673</v>
      </c>
      <c r="N5272" s="11">
        <f>M5272*(1+VOTOS!$P$3%)^Q5272</f>
        <v>86068.556282311925</v>
      </c>
      <c r="O5272" s="54">
        <f t="shared" si="247"/>
        <v>86068.556282311925</v>
      </c>
      <c r="P5272" s="103">
        <f t="shared" si="248"/>
        <v>5.7276354788652803E-7</v>
      </c>
      <c r="Q5272" s="6">
        <v>234</v>
      </c>
      <c r="R5272" s="6"/>
      <c r="S5272" s="6" t="s">
        <v>11</v>
      </c>
    </row>
    <row r="5273" spans="1:19" s="47" customFormat="1" ht="14" x14ac:dyDescent="0.15">
      <c r="A5273" s="8" t="s">
        <v>415</v>
      </c>
      <c r="B5273" s="114" t="s">
        <v>416</v>
      </c>
      <c r="C5273" s="40" t="s">
        <v>65</v>
      </c>
      <c r="D5273" s="6" t="s">
        <v>123</v>
      </c>
      <c r="E5273" s="7" t="s">
        <v>124</v>
      </c>
      <c r="F5273" s="6" t="s">
        <v>3354</v>
      </c>
      <c r="G5273" s="6" t="s">
        <v>4936</v>
      </c>
      <c r="H5273" s="6" t="s">
        <v>38</v>
      </c>
      <c r="I5273" s="8" t="s">
        <v>39</v>
      </c>
      <c r="J5273" s="15" t="s">
        <v>7586</v>
      </c>
      <c r="K5273" s="7" t="s">
        <v>4802</v>
      </c>
      <c r="L5273" s="19">
        <v>83056</v>
      </c>
      <c r="M5273" s="19">
        <f t="shared" si="249"/>
        <v>83056</v>
      </c>
      <c r="N5273" s="11">
        <f>M5273*(1+VOTOS!$P$3%)^Q5273</f>
        <v>85971.489467262407</v>
      </c>
      <c r="O5273" s="54">
        <f t="shared" si="247"/>
        <v>85971.489467262407</v>
      </c>
      <c r="P5273" s="103">
        <f t="shared" si="248"/>
        <v>5.7211759382651746E-7</v>
      </c>
      <c r="Q5273" s="6">
        <v>286</v>
      </c>
      <c r="R5273" s="6"/>
      <c r="S5273" s="6" t="s">
        <v>11</v>
      </c>
    </row>
    <row r="5274" spans="1:19" s="47" customFormat="1" ht="14" x14ac:dyDescent="0.15">
      <c r="A5274" s="8" t="s">
        <v>415</v>
      </c>
      <c r="B5274" s="114" t="s">
        <v>416</v>
      </c>
      <c r="C5274" s="40" t="s">
        <v>65</v>
      </c>
      <c r="D5274" s="6" t="s">
        <v>123</v>
      </c>
      <c r="E5274" s="7" t="s">
        <v>124</v>
      </c>
      <c r="F5274" s="6" t="s">
        <v>3354</v>
      </c>
      <c r="G5274" s="6" t="s">
        <v>4936</v>
      </c>
      <c r="H5274" s="6" t="s">
        <v>38</v>
      </c>
      <c r="I5274" s="8" t="s">
        <v>39</v>
      </c>
      <c r="J5274" s="15" t="s">
        <v>7586</v>
      </c>
      <c r="K5274" s="7" t="s">
        <v>4783</v>
      </c>
      <c r="L5274" s="19">
        <v>82346</v>
      </c>
      <c r="M5274" s="19">
        <f t="shared" si="249"/>
        <v>82346</v>
      </c>
      <c r="N5274" s="11">
        <f>M5274*(1+VOTOS!$P$3%)^Q5274</f>
        <v>85566.233650146794</v>
      </c>
      <c r="O5274" s="54">
        <f t="shared" si="247"/>
        <v>85566.233650146794</v>
      </c>
      <c r="P5274" s="103">
        <f t="shared" si="248"/>
        <v>5.6942072321965576E-7</v>
      </c>
      <c r="Q5274" s="6">
        <v>318</v>
      </c>
      <c r="R5274" s="6"/>
      <c r="S5274" s="6" t="s">
        <v>11</v>
      </c>
    </row>
    <row r="5275" spans="1:19" s="47" customFormat="1" ht="14" x14ac:dyDescent="0.15">
      <c r="A5275" s="8" t="s">
        <v>415</v>
      </c>
      <c r="B5275" s="114" t="s">
        <v>416</v>
      </c>
      <c r="C5275" s="40" t="s">
        <v>65</v>
      </c>
      <c r="D5275" s="6" t="s">
        <v>123</v>
      </c>
      <c r="E5275" s="7" t="s">
        <v>124</v>
      </c>
      <c r="F5275" s="6" t="s">
        <v>3354</v>
      </c>
      <c r="G5275" s="6" t="s">
        <v>4936</v>
      </c>
      <c r="H5275" s="6" t="s">
        <v>38</v>
      </c>
      <c r="I5275" s="8" t="s">
        <v>39</v>
      </c>
      <c r="J5275" s="15" t="s">
        <v>7586</v>
      </c>
      <c r="K5275" s="7" t="s">
        <v>3466</v>
      </c>
      <c r="L5275" s="19">
        <v>81490</v>
      </c>
      <c r="M5275" s="19">
        <f t="shared" si="249"/>
        <v>81490</v>
      </c>
      <c r="N5275" s="11">
        <f>M5275*(1+VOTOS!$P$3%)^Q5275</f>
        <v>83329.04465410205</v>
      </c>
      <c r="O5275" s="54">
        <f t="shared" si="247"/>
        <v>83329.04465410205</v>
      </c>
      <c r="P5275" s="103">
        <f t="shared" si="248"/>
        <v>5.545328203429739E-7</v>
      </c>
      <c r="Q5275" s="6">
        <v>185</v>
      </c>
      <c r="R5275" s="6"/>
      <c r="S5275" s="6" t="s">
        <v>11</v>
      </c>
    </row>
    <row r="5276" spans="1:19" s="47" customFormat="1" ht="14" x14ac:dyDescent="0.15">
      <c r="A5276" s="8" t="s">
        <v>415</v>
      </c>
      <c r="B5276" s="114" t="s">
        <v>416</v>
      </c>
      <c r="C5276" s="40" t="s">
        <v>65</v>
      </c>
      <c r="D5276" s="6" t="s">
        <v>123</v>
      </c>
      <c r="E5276" s="7" t="s">
        <v>124</v>
      </c>
      <c r="F5276" s="6" t="s">
        <v>3354</v>
      </c>
      <c r="G5276" s="6" t="s">
        <v>4936</v>
      </c>
      <c r="H5276" s="6" t="s">
        <v>38</v>
      </c>
      <c r="I5276" s="8" t="s">
        <v>39</v>
      </c>
      <c r="J5276" s="15" t="s">
        <v>7586</v>
      </c>
      <c r="K5276" s="7" t="s">
        <v>4743</v>
      </c>
      <c r="L5276" s="19">
        <v>80410</v>
      </c>
      <c r="M5276" s="19">
        <f t="shared" si="249"/>
        <v>80410</v>
      </c>
      <c r="N5276" s="11">
        <f>M5276*(1+VOTOS!$P$3%)^Q5276</f>
        <v>84273.229153449051</v>
      </c>
      <c r="O5276" s="54">
        <f t="shared" si="247"/>
        <v>84273.229153449051</v>
      </c>
      <c r="P5276" s="103">
        <f t="shared" si="248"/>
        <v>5.6081611922777914E-7</v>
      </c>
      <c r="Q5276" s="6">
        <v>389</v>
      </c>
      <c r="R5276" s="6"/>
      <c r="S5276" s="6" t="s">
        <v>11</v>
      </c>
    </row>
    <row r="5277" spans="1:19" s="47" customFormat="1" ht="14" x14ac:dyDescent="0.15">
      <c r="A5277" s="8" t="s">
        <v>415</v>
      </c>
      <c r="B5277" s="114" t="s">
        <v>416</v>
      </c>
      <c r="C5277" s="40" t="s">
        <v>65</v>
      </c>
      <c r="D5277" s="6" t="s">
        <v>123</v>
      </c>
      <c r="E5277" s="7" t="s">
        <v>124</v>
      </c>
      <c r="F5277" s="6" t="s">
        <v>3354</v>
      </c>
      <c r="G5277" s="6" t="s">
        <v>4936</v>
      </c>
      <c r="H5277" s="6" t="s">
        <v>38</v>
      </c>
      <c r="I5277" s="8" t="s">
        <v>39</v>
      </c>
      <c r="J5277" s="15" t="s">
        <v>7586</v>
      </c>
      <c r="K5277" s="7" t="s">
        <v>4751</v>
      </c>
      <c r="L5277" s="19">
        <v>80410</v>
      </c>
      <c r="M5277" s="19">
        <f t="shared" si="249"/>
        <v>80410</v>
      </c>
      <c r="N5277" s="11">
        <f>M5277*(1+VOTOS!$P$3%)^Q5277</f>
        <v>84120.876786843757</v>
      </c>
      <c r="O5277" s="54">
        <f t="shared" si="247"/>
        <v>84120.876786843757</v>
      </c>
      <c r="P5277" s="103">
        <f t="shared" si="248"/>
        <v>5.5980225439961209E-7</v>
      </c>
      <c r="Q5277" s="6">
        <v>374</v>
      </c>
      <c r="R5277" s="6"/>
      <c r="S5277" s="6" t="s">
        <v>11</v>
      </c>
    </row>
    <row r="5278" spans="1:19" s="47" customFormat="1" ht="14" x14ac:dyDescent="0.15">
      <c r="A5278" s="8" t="s">
        <v>415</v>
      </c>
      <c r="B5278" s="114" t="s">
        <v>416</v>
      </c>
      <c r="C5278" s="40" t="s">
        <v>65</v>
      </c>
      <c r="D5278" s="6" t="s">
        <v>123</v>
      </c>
      <c r="E5278" s="7" t="s">
        <v>124</v>
      </c>
      <c r="F5278" s="6" t="s">
        <v>3354</v>
      </c>
      <c r="G5278" s="6" t="s">
        <v>4936</v>
      </c>
      <c r="H5278" s="6" t="s">
        <v>38</v>
      </c>
      <c r="I5278" s="8" t="s">
        <v>39</v>
      </c>
      <c r="J5278" s="15" t="s">
        <v>7586</v>
      </c>
      <c r="K5278" s="7" t="s">
        <v>3521</v>
      </c>
      <c r="L5278" s="19">
        <v>80086</v>
      </c>
      <c r="M5278" s="19">
        <f t="shared" si="249"/>
        <v>80086</v>
      </c>
      <c r="N5278" s="11">
        <f>M5278*(1+VOTOS!$P$3%)^Q5278</f>
        <v>82378.860545519245</v>
      </c>
      <c r="O5278" s="54">
        <f t="shared" si="247"/>
        <v>82378.860545519245</v>
      </c>
      <c r="P5278" s="103">
        <f t="shared" si="248"/>
        <v>5.482095956406544E-7</v>
      </c>
      <c r="Q5278" s="6">
        <v>234</v>
      </c>
      <c r="R5278" s="6"/>
      <c r="S5278" s="6" t="s">
        <v>11</v>
      </c>
    </row>
    <row r="5279" spans="1:19" s="47" customFormat="1" ht="14" x14ac:dyDescent="0.15">
      <c r="A5279" s="8" t="s">
        <v>415</v>
      </c>
      <c r="B5279" s="114" t="s">
        <v>416</v>
      </c>
      <c r="C5279" s="40" t="s">
        <v>65</v>
      </c>
      <c r="D5279" s="6" t="s">
        <v>123</v>
      </c>
      <c r="E5279" s="7" t="s">
        <v>124</v>
      </c>
      <c r="F5279" s="6" t="s">
        <v>3354</v>
      </c>
      <c r="G5279" s="6" t="s">
        <v>4936</v>
      </c>
      <c r="H5279" s="6" t="s">
        <v>38</v>
      </c>
      <c r="I5279" s="8" t="s">
        <v>39</v>
      </c>
      <c r="J5279" s="15" t="s">
        <v>7586</v>
      </c>
      <c r="K5279" s="7" t="s">
        <v>4730</v>
      </c>
      <c r="L5279" s="19">
        <v>78838</v>
      </c>
      <c r="M5279" s="19">
        <f t="shared" si="249"/>
        <v>78838</v>
      </c>
      <c r="N5279" s="11">
        <f>M5279*(1+VOTOS!$P$3%)^Q5279</f>
        <v>82765.363485922047</v>
      </c>
      <c r="O5279" s="54">
        <f t="shared" si="247"/>
        <v>82765.363485922047</v>
      </c>
      <c r="P5279" s="103">
        <f t="shared" si="248"/>
        <v>5.5078167079766711E-7</v>
      </c>
      <c r="Q5279" s="6">
        <v>403</v>
      </c>
      <c r="R5279" s="6"/>
      <c r="S5279" s="6" t="s">
        <v>11</v>
      </c>
    </row>
    <row r="5280" spans="1:19" s="47" customFormat="1" ht="14" x14ac:dyDescent="0.15">
      <c r="A5280" s="8" t="s">
        <v>415</v>
      </c>
      <c r="B5280" s="114" t="s">
        <v>416</v>
      </c>
      <c r="C5280" s="40" t="s">
        <v>65</v>
      </c>
      <c r="D5280" s="6" t="s">
        <v>123</v>
      </c>
      <c r="E5280" s="7" t="s">
        <v>124</v>
      </c>
      <c r="F5280" s="6" t="s">
        <v>3354</v>
      </c>
      <c r="G5280" s="6" t="s">
        <v>4936</v>
      </c>
      <c r="H5280" s="6" t="s">
        <v>38</v>
      </c>
      <c r="I5280" s="8" t="s">
        <v>39</v>
      </c>
      <c r="J5280" s="15" t="s">
        <v>7586</v>
      </c>
      <c r="K5280" s="7" t="s">
        <v>3360</v>
      </c>
      <c r="L5280" s="19">
        <v>76669</v>
      </c>
      <c r="M5280" s="19">
        <f t="shared" si="249"/>
        <v>76669</v>
      </c>
      <c r="N5280" s="11">
        <f>M5280*(1+VOTOS!$P$3%)^Q5280</f>
        <v>78068.933414892686</v>
      </c>
      <c r="O5280" s="54">
        <f t="shared" si="247"/>
        <v>78068.933414892686</v>
      </c>
      <c r="P5280" s="103">
        <f t="shared" si="248"/>
        <v>5.1952816700865833E-7</v>
      </c>
      <c r="Q5280" s="6">
        <v>150</v>
      </c>
      <c r="R5280" s="6"/>
      <c r="S5280" s="6" t="s">
        <v>11</v>
      </c>
    </row>
    <row r="5281" spans="1:19" s="47" customFormat="1" ht="14" x14ac:dyDescent="0.15">
      <c r="A5281" s="8" t="s">
        <v>415</v>
      </c>
      <c r="B5281" s="114" t="s">
        <v>416</v>
      </c>
      <c r="C5281" s="40" t="s">
        <v>65</v>
      </c>
      <c r="D5281" s="6" t="s">
        <v>123</v>
      </c>
      <c r="E5281" s="7" t="s">
        <v>124</v>
      </c>
      <c r="F5281" s="6" t="s">
        <v>3354</v>
      </c>
      <c r="G5281" s="6" t="s">
        <v>4936</v>
      </c>
      <c r="H5281" s="6" t="s">
        <v>38</v>
      </c>
      <c r="I5281" s="8" t="s">
        <v>39</v>
      </c>
      <c r="J5281" s="15" t="s">
        <v>7586</v>
      </c>
      <c r="K5281" s="7" t="s">
        <v>4649</v>
      </c>
      <c r="L5281" s="19">
        <v>73666</v>
      </c>
      <c r="M5281" s="19">
        <f t="shared" si="249"/>
        <v>73666</v>
      </c>
      <c r="N5281" s="11">
        <f>M5281*(1+VOTOS!$P$3%)^Q5281</f>
        <v>78378.21490422335</v>
      </c>
      <c r="O5281" s="54">
        <f t="shared" si="247"/>
        <v>78378.21490422335</v>
      </c>
      <c r="P5281" s="103">
        <f t="shared" si="248"/>
        <v>5.2158635377019304E-7</v>
      </c>
      <c r="Q5281" s="6">
        <v>514</v>
      </c>
      <c r="R5281" s="6"/>
      <c r="S5281" s="6" t="s">
        <v>11</v>
      </c>
    </row>
    <row r="5282" spans="1:19" s="47" customFormat="1" ht="14" x14ac:dyDescent="0.15">
      <c r="A5282" s="8" t="s">
        <v>415</v>
      </c>
      <c r="B5282" s="114" t="s">
        <v>416</v>
      </c>
      <c r="C5282" s="40" t="s">
        <v>65</v>
      </c>
      <c r="D5282" s="6" t="s">
        <v>123</v>
      </c>
      <c r="E5282" s="7" t="s">
        <v>124</v>
      </c>
      <c r="F5282" s="6" t="s">
        <v>3354</v>
      </c>
      <c r="G5282" s="6" t="s">
        <v>4936</v>
      </c>
      <c r="H5282" s="6" t="s">
        <v>38</v>
      </c>
      <c r="I5282" s="8" t="s">
        <v>39</v>
      </c>
      <c r="J5282" s="15" t="s">
        <v>7586</v>
      </c>
      <c r="K5282" s="7" t="s">
        <v>4647</v>
      </c>
      <c r="L5282" s="19">
        <v>72780</v>
      </c>
      <c r="M5282" s="19">
        <f t="shared" si="249"/>
        <v>72780</v>
      </c>
      <c r="N5282" s="11">
        <f>M5282*(1+VOTOS!$P$3%)^Q5282</f>
        <v>77435.539879040196</v>
      </c>
      <c r="O5282" s="54">
        <f t="shared" si="247"/>
        <v>77435.539879040196</v>
      </c>
      <c r="P5282" s="103">
        <f t="shared" si="248"/>
        <v>5.1531310003793675E-7</v>
      </c>
      <c r="Q5282" s="6">
        <v>514</v>
      </c>
      <c r="R5282" s="6"/>
      <c r="S5282" s="6" t="s">
        <v>11</v>
      </c>
    </row>
    <row r="5283" spans="1:19" s="47" customFormat="1" ht="14" x14ac:dyDescent="0.15">
      <c r="A5283" s="8" t="s">
        <v>415</v>
      </c>
      <c r="B5283" s="114" t="s">
        <v>416</v>
      </c>
      <c r="C5283" s="40" t="s">
        <v>65</v>
      </c>
      <c r="D5283" s="6" t="s">
        <v>123</v>
      </c>
      <c r="E5283" s="7" t="s">
        <v>124</v>
      </c>
      <c r="F5283" s="6" t="s">
        <v>3354</v>
      </c>
      <c r="G5283" s="6" t="s">
        <v>4936</v>
      </c>
      <c r="H5283" s="6" t="s">
        <v>38</v>
      </c>
      <c r="I5283" s="8" t="s">
        <v>39</v>
      </c>
      <c r="J5283" s="15" t="s">
        <v>7586</v>
      </c>
      <c r="K5283" s="7" t="s">
        <v>4679</v>
      </c>
      <c r="L5283" s="19">
        <v>72582</v>
      </c>
      <c r="M5283" s="19">
        <f t="shared" si="249"/>
        <v>72582</v>
      </c>
      <c r="N5283" s="11">
        <f>M5283*(1+VOTOS!$P$3%)^Q5283</f>
        <v>76806.80083154577</v>
      </c>
      <c r="O5283" s="54">
        <f t="shared" si="247"/>
        <v>76806.80083154577</v>
      </c>
      <c r="P5283" s="103">
        <f t="shared" si="248"/>
        <v>5.111290074599634E-7</v>
      </c>
      <c r="Q5283" s="6">
        <v>469</v>
      </c>
      <c r="R5283" s="6"/>
      <c r="S5283" s="6" t="s">
        <v>11</v>
      </c>
    </row>
    <row r="5284" spans="1:19" s="47" customFormat="1" ht="14" x14ac:dyDescent="0.15">
      <c r="A5284" s="8" t="s">
        <v>415</v>
      </c>
      <c r="B5284" s="114" t="s">
        <v>416</v>
      </c>
      <c r="C5284" s="40" t="s">
        <v>65</v>
      </c>
      <c r="D5284" s="6" t="s">
        <v>123</v>
      </c>
      <c r="E5284" s="7" t="s">
        <v>124</v>
      </c>
      <c r="F5284" s="6" t="s">
        <v>3354</v>
      </c>
      <c r="G5284" s="6" t="s">
        <v>4936</v>
      </c>
      <c r="H5284" s="6" t="s">
        <v>38</v>
      </c>
      <c r="I5284" s="8" t="s">
        <v>39</v>
      </c>
      <c r="J5284" s="15" t="s">
        <v>7586</v>
      </c>
      <c r="K5284" s="7" t="s">
        <v>4645</v>
      </c>
      <c r="L5284" s="19">
        <v>70861</v>
      </c>
      <c r="M5284" s="19">
        <f t="shared" si="249"/>
        <v>70861</v>
      </c>
      <c r="N5284" s="11">
        <f>M5284*(1+VOTOS!$P$3%)^Q5284</f>
        <v>75393.786636008066</v>
      </c>
      <c r="O5284" s="54">
        <f t="shared" si="247"/>
        <v>75393.786636008066</v>
      </c>
      <c r="P5284" s="103">
        <f t="shared" si="248"/>
        <v>5.017257705659279E-7</v>
      </c>
      <c r="Q5284" s="6">
        <v>514</v>
      </c>
      <c r="R5284" s="6"/>
      <c r="S5284" s="6" t="s">
        <v>11</v>
      </c>
    </row>
    <row r="5285" spans="1:19" s="47" customFormat="1" ht="14" x14ac:dyDescent="0.15">
      <c r="A5285" s="8" t="s">
        <v>415</v>
      </c>
      <c r="B5285" s="114" t="s">
        <v>416</v>
      </c>
      <c r="C5285" s="40" t="s">
        <v>65</v>
      </c>
      <c r="D5285" s="6" t="s">
        <v>123</v>
      </c>
      <c r="E5285" s="7" t="s">
        <v>124</v>
      </c>
      <c r="F5285" s="6" t="s">
        <v>3354</v>
      </c>
      <c r="G5285" s="6" t="s">
        <v>4936</v>
      </c>
      <c r="H5285" s="6" t="s">
        <v>38</v>
      </c>
      <c r="I5285" s="8" t="s">
        <v>39</v>
      </c>
      <c r="J5285" s="15" t="s">
        <v>7586</v>
      </c>
      <c r="K5285" s="7" t="s">
        <v>4768</v>
      </c>
      <c r="L5285" s="19">
        <v>69272</v>
      </c>
      <c r="M5285" s="19">
        <f t="shared" si="249"/>
        <v>69272</v>
      </c>
      <c r="N5285" s="11">
        <f>M5285*(1+VOTOS!$P$3%)^Q5285</f>
        <v>72224.500175688183</v>
      </c>
      <c r="O5285" s="54">
        <f t="shared" si="247"/>
        <v>72224.500175688183</v>
      </c>
      <c r="P5285" s="103">
        <f t="shared" si="248"/>
        <v>4.8063500483578861E-7</v>
      </c>
      <c r="Q5285" s="6">
        <v>346</v>
      </c>
      <c r="R5285" s="6"/>
      <c r="S5285" s="6" t="s">
        <v>11</v>
      </c>
    </row>
    <row r="5286" spans="1:19" s="47" customFormat="1" ht="14" x14ac:dyDescent="0.15">
      <c r="A5286" s="8" t="s">
        <v>415</v>
      </c>
      <c r="B5286" s="114" t="s">
        <v>416</v>
      </c>
      <c r="C5286" s="40" t="s">
        <v>65</v>
      </c>
      <c r="D5286" s="6" t="s">
        <v>123</v>
      </c>
      <c r="E5286" s="7" t="s">
        <v>124</v>
      </c>
      <c r="F5286" s="6" t="s">
        <v>3354</v>
      </c>
      <c r="G5286" s="6" t="s">
        <v>4936</v>
      </c>
      <c r="H5286" s="6" t="s">
        <v>38</v>
      </c>
      <c r="I5286" s="8" t="s">
        <v>39</v>
      </c>
      <c r="J5286" s="15" t="s">
        <v>7586</v>
      </c>
      <c r="K5286" s="7" t="s">
        <v>4799</v>
      </c>
      <c r="L5286" s="19">
        <v>68324</v>
      </c>
      <c r="M5286" s="19">
        <f t="shared" si="249"/>
        <v>68324</v>
      </c>
      <c r="N5286" s="11">
        <f>M5286*(1+VOTOS!$P$3%)^Q5286</f>
        <v>70722.356558963074</v>
      </c>
      <c r="O5286" s="54">
        <f t="shared" si="247"/>
        <v>70722.356558963074</v>
      </c>
      <c r="P5286" s="103">
        <f t="shared" si="248"/>
        <v>4.7063863514499834E-7</v>
      </c>
      <c r="Q5286" s="6">
        <v>286</v>
      </c>
      <c r="R5286" s="6"/>
      <c r="S5286" s="6" t="s">
        <v>11</v>
      </c>
    </row>
    <row r="5287" spans="1:19" s="47" customFormat="1" ht="14" x14ac:dyDescent="0.15">
      <c r="A5287" s="8" t="s">
        <v>415</v>
      </c>
      <c r="B5287" s="114" t="s">
        <v>416</v>
      </c>
      <c r="C5287" s="40" t="s">
        <v>65</v>
      </c>
      <c r="D5287" s="6" t="s">
        <v>123</v>
      </c>
      <c r="E5287" s="7" t="s">
        <v>124</v>
      </c>
      <c r="F5287" s="6" t="s">
        <v>3354</v>
      </c>
      <c r="G5287" s="6" t="s">
        <v>4936</v>
      </c>
      <c r="H5287" s="6" t="s">
        <v>38</v>
      </c>
      <c r="I5287" s="8" t="s">
        <v>39</v>
      </c>
      <c r="J5287" s="15" t="s">
        <v>7586</v>
      </c>
      <c r="K5287" s="7" t="s">
        <v>3419</v>
      </c>
      <c r="L5287" s="19">
        <v>67738</v>
      </c>
      <c r="M5287" s="19">
        <f t="shared" si="249"/>
        <v>67738</v>
      </c>
      <c r="N5287" s="11">
        <f>M5287*(1+VOTOS!$P$3%)^Q5287</f>
        <v>69459.14236302166</v>
      </c>
      <c r="O5287" s="54">
        <f t="shared" si="247"/>
        <v>69459.14236302166</v>
      </c>
      <c r="P5287" s="103">
        <f t="shared" si="248"/>
        <v>4.6223227774968179E-7</v>
      </c>
      <c r="Q5287" s="6">
        <v>208</v>
      </c>
      <c r="R5287" s="6"/>
      <c r="S5287" s="6" t="s">
        <v>11</v>
      </c>
    </row>
    <row r="5288" spans="1:19" s="47" customFormat="1" ht="14" x14ac:dyDescent="0.15">
      <c r="A5288" s="8" t="s">
        <v>415</v>
      </c>
      <c r="B5288" s="114" t="s">
        <v>416</v>
      </c>
      <c r="C5288" s="40" t="s">
        <v>65</v>
      </c>
      <c r="D5288" s="6" t="s">
        <v>123</v>
      </c>
      <c r="E5288" s="7" t="s">
        <v>124</v>
      </c>
      <c r="F5288" s="6" t="s">
        <v>3354</v>
      </c>
      <c r="G5288" s="6" t="s">
        <v>4936</v>
      </c>
      <c r="H5288" s="6" t="s">
        <v>38</v>
      </c>
      <c r="I5288" s="8" t="s">
        <v>39</v>
      </c>
      <c r="J5288" s="15" t="s">
        <v>7586</v>
      </c>
      <c r="K5288" s="7" t="s">
        <v>3499</v>
      </c>
      <c r="L5288" s="19">
        <v>67176</v>
      </c>
      <c r="M5288" s="19">
        <f t="shared" si="249"/>
        <v>67176</v>
      </c>
      <c r="N5288" s="11">
        <f>M5288*(1+VOTOS!$P$3%)^Q5288</f>
        <v>68476.900474845665</v>
      </c>
      <c r="O5288" s="54">
        <f t="shared" si="247"/>
        <v>68476.900474845665</v>
      </c>
      <c r="P5288" s="103">
        <f t="shared" si="248"/>
        <v>4.5569571697702176E-7</v>
      </c>
      <c r="Q5288" s="6">
        <v>159</v>
      </c>
      <c r="R5288" s="6"/>
      <c r="S5288" s="6" t="s">
        <v>11</v>
      </c>
    </row>
    <row r="5289" spans="1:19" s="47" customFormat="1" ht="14" x14ac:dyDescent="0.15">
      <c r="A5289" s="8" t="s">
        <v>415</v>
      </c>
      <c r="B5289" s="114" t="s">
        <v>416</v>
      </c>
      <c r="C5289" s="40" t="s">
        <v>65</v>
      </c>
      <c r="D5289" s="6" t="s">
        <v>123</v>
      </c>
      <c r="E5289" s="7" t="s">
        <v>124</v>
      </c>
      <c r="F5289" s="6" t="s">
        <v>3354</v>
      </c>
      <c r="G5289" s="6" t="s">
        <v>4936</v>
      </c>
      <c r="H5289" s="6" t="s">
        <v>38</v>
      </c>
      <c r="I5289" s="8" t="s">
        <v>39</v>
      </c>
      <c r="J5289" s="15" t="s">
        <v>7586</v>
      </c>
      <c r="K5289" s="7" t="s">
        <v>3424</v>
      </c>
      <c r="L5289" s="19">
        <v>66781</v>
      </c>
      <c r="M5289" s="19">
        <f t="shared" si="249"/>
        <v>66781</v>
      </c>
      <c r="N5289" s="11">
        <f>M5289*(1+VOTOS!$P$3%)^Q5289</f>
        <v>67257.993558772534</v>
      </c>
      <c r="O5289" s="54">
        <f t="shared" si="247"/>
        <v>67257.993558772534</v>
      </c>
      <c r="P5289" s="103">
        <f t="shared" si="248"/>
        <v>4.4758421284648308E-7</v>
      </c>
      <c r="Q5289" s="6">
        <v>59</v>
      </c>
      <c r="R5289" s="6"/>
      <c r="S5289" s="6" t="s">
        <v>11</v>
      </c>
    </row>
    <row r="5290" spans="1:19" s="47" customFormat="1" ht="14" x14ac:dyDescent="0.15">
      <c r="A5290" s="8" t="s">
        <v>415</v>
      </c>
      <c r="B5290" s="114" t="s">
        <v>416</v>
      </c>
      <c r="C5290" s="40" t="s">
        <v>65</v>
      </c>
      <c r="D5290" s="6" t="s">
        <v>123</v>
      </c>
      <c r="E5290" s="7" t="s">
        <v>124</v>
      </c>
      <c r="F5290" s="6" t="s">
        <v>3354</v>
      </c>
      <c r="G5290" s="6" t="s">
        <v>4936</v>
      </c>
      <c r="H5290" s="6" t="s">
        <v>38</v>
      </c>
      <c r="I5290" s="8" t="s">
        <v>39</v>
      </c>
      <c r="J5290" s="15" t="s">
        <v>7586</v>
      </c>
      <c r="K5290" s="7" t="s">
        <v>4616</v>
      </c>
      <c r="L5290" s="19">
        <v>66323</v>
      </c>
      <c r="M5290" s="19">
        <f t="shared" si="249"/>
        <v>66323</v>
      </c>
      <c r="N5290" s="11">
        <f>M5290*(1+VOTOS!$P$3%)^Q5290</f>
        <v>71172.48128481477</v>
      </c>
      <c r="O5290" s="54">
        <f t="shared" si="247"/>
        <v>71172.48128481477</v>
      </c>
      <c r="P5290" s="103">
        <f t="shared" si="248"/>
        <v>4.7363409650866538E-7</v>
      </c>
      <c r="Q5290" s="6">
        <v>585</v>
      </c>
      <c r="R5290" s="6"/>
      <c r="S5290" s="6" t="s">
        <v>11</v>
      </c>
    </row>
    <row r="5291" spans="1:19" s="47" customFormat="1" ht="14" x14ac:dyDescent="0.15">
      <c r="A5291" s="8" t="s">
        <v>415</v>
      </c>
      <c r="B5291" s="114" t="s">
        <v>416</v>
      </c>
      <c r="C5291" s="40" t="s">
        <v>65</v>
      </c>
      <c r="D5291" s="6" t="s">
        <v>123</v>
      </c>
      <c r="E5291" s="7" t="s">
        <v>124</v>
      </c>
      <c r="F5291" s="6" t="s">
        <v>3354</v>
      </c>
      <c r="G5291" s="6" t="s">
        <v>4936</v>
      </c>
      <c r="H5291" s="6" t="s">
        <v>38</v>
      </c>
      <c r="I5291" s="8" t="s">
        <v>39</v>
      </c>
      <c r="J5291" s="15" t="s">
        <v>7586</v>
      </c>
      <c r="K5291" s="7" t="s">
        <v>4689</v>
      </c>
      <c r="L5291" s="19">
        <v>64834</v>
      </c>
      <c r="M5291" s="19">
        <f t="shared" si="249"/>
        <v>64834</v>
      </c>
      <c r="N5291" s="11">
        <f>M5291*(1+VOTOS!$P$3%)^Q5291</f>
        <v>68607.810822413798</v>
      </c>
      <c r="O5291" s="54">
        <f t="shared" si="247"/>
        <v>68607.810822413798</v>
      </c>
      <c r="P5291" s="103">
        <f t="shared" si="248"/>
        <v>4.5656689082223226E-7</v>
      </c>
      <c r="Q5291" s="6">
        <v>469</v>
      </c>
      <c r="R5291" s="6"/>
      <c r="S5291" s="6" t="s">
        <v>11</v>
      </c>
    </row>
    <row r="5292" spans="1:19" s="47" customFormat="1" ht="14" x14ac:dyDescent="0.15">
      <c r="A5292" s="8" t="s">
        <v>415</v>
      </c>
      <c r="B5292" s="114" t="s">
        <v>416</v>
      </c>
      <c r="C5292" s="40" t="s">
        <v>65</v>
      </c>
      <c r="D5292" s="6" t="s">
        <v>123</v>
      </c>
      <c r="E5292" s="7" t="s">
        <v>124</v>
      </c>
      <c r="F5292" s="6" t="s">
        <v>3354</v>
      </c>
      <c r="G5292" s="6" t="s">
        <v>4936</v>
      </c>
      <c r="H5292" s="6" t="s">
        <v>38</v>
      </c>
      <c r="I5292" s="8" t="s">
        <v>39</v>
      </c>
      <c r="J5292" s="15" t="s">
        <v>7586</v>
      </c>
      <c r="K5292" s="7" t="s">
        <v>4650</v>
      </c>
      <c r="L5292" s="19">
        <v>64726</v>
      </c>
      <c r="M5292" s="19">
        <f t="shared" si="249"/>
        <v>64726</v>
      </c>
      <c r="N5292" s="11">
        <f>M5292*(1+VOTOS!$P$3%)^Q5292</f>
        <v>68866.347268628131</v>
      </c>
      <c r="O5292" s="54">
        <f t="shared" si="247"/>
        <v>68866.347268628131</v>
      </c>
      <c r="P5292" s="103">
        <f t="shared" si="248"/>
        <v>4.5828738270205398E-7</v>
      </c>
      <c r="Q5292" s="6">
        <v>514</v>
      </c>
      <c r="R5292" s="6"/>
      <c r="S5292" s="6" t="s">
        <v>11</v>
      </c>
    </row>
    <row r="5293" spans="1:19" s="47" customFormat="1" ht="14" x14ac:dyDescent="0.15">
      <c r="A5293" s="8" t="s">
        <v>415</v>
      </c>
      <c r="B5293" s="114" t="s">
        <v>416</v>
      </c>
      <c r="C5293" s="40" t="s">
        <v>65</v>
      </c>
      <c r="D5293" s="6" t="s">
        <v>123</v>
      </c>
      <c r="E5293" s="7" t="s">
        <v>124</v>
      </c>
      <c r="F5293" s="6" t="s">
        <v>3354</v>
      </c>
      <c r="G5293" s="6" t="s">
        <v>4936</v>
      </c>
      <c r="H5293" s="6" t="s">
        <v>38</v>
      </c>
      <c r="I5293" s="8" t="s">
        <v>39</v>
      </c>
      <c r="J5293" s="15" t="s">
        <v>7586</v>
      </c>
      <c r="K5293" s="7" t="s">
        <v>3490</v>
      </c>
      <c r="L5293" s="19">
        <v>64325</v>
      </c>
      <c r="M5293" s="19">
        <f t="shared" si="249"/>
        <v>64325</v>
      </c>
      <c r="N5293" s="11">
        <f>M5293*(1+VOTOS!$P$3%)^Q5293</f>
        <v>65247.18410325743</v>
      </c>
      <c r="O5293" s="54">
        <f t="shared" si="247"/>
        <v>65247.18410325743</v>
      </c>
      <c r="P5293" s="103">
        <f t="shared" si="248"/>
        <v>4.3420280612128043E-7</v>
      </c>
      <c r="Q5293" s="6">
        <v>118</v>
      </c>
      <c r="R5293" s="6"/>
      <c r="S5293" s="6" t="s">
        <v>11</v>
      </c>
    </row>
    <row r="5294" spans="1:19" s="47" customFormat="1" ht="14" x14ac:dyDescent="0.15">
      <c r="A5294" s="8" t="s">
        <v>415</v>
      </c>
      <c r="B5294" s="114" t="s">
        <v>416</v>
      </c>
      <c r="C5294" s="40" t="s">
        <v>65</v>
      </c>
      <c r="D5294" s="6" t="s">
        <v>123</v>
      </c>
      <c r="E5294" s="7" t="s">
        <v>124</v>
      </c>
      <c r="F5294" s="6" t="s">
        <v>3354</v>
      </c>
      <c r="G5294" s="6" t="s">
        <v>4936</v>
      </c>
      <c r="H5294" s="6" t="s">
        <v>38</v>
      </c>
      <c r="I5294" s="8" t="s">
        <v>39</v>
      </c>
      <c r="J5294" s="15" t="s">
        <v>7586</v>
      </c>
      <c r="K5294" s="7" t="s">
        <v>3361</v>
      </c>
      <c r="L5294" s="19">
        <v>63008</v>
      </c>
      <c r="M5294" s="19">
        <f t="shared" si="249"/>
        <v>63008</v>
      </c>
      <c r="N5294" s="11">
        <f>M5294*(1+VOTOS!$P$3%)^Q5294</f>
        <v>63795.761865201246</v>
      </c>
      <c r="O5294" s="54">
        <f t="shared" si="247"/>
        <v>63795.761865201246</v>
      </c>
      <c r="P5294" s="103">
        <f t="shared" si="248"/>
        <v>4.2454397383154551E-7</v>
      </c>
      <c r="Q5294" s="6">
        <v>103</v>
      </c>
      <c r="R5294" s="6"/>
      <c r="S5294" s="6" t="s">
        <v>11</v>
      </c>
    </row>
    <row r="5295" spans="1:19" s="47" customFormat="1" ht="14" x14ac:dyDescent="0.15">
      <c r="A5295" s="8" t="s">
        <v>415</v>
      </c>
      <c r="B5295" s="114" t="s">
        <v>416</v>
      </c>
      <c r="C5295" s="40" t="s">
        <v>65</v>
      </c>
      <c r="D5295" s="6" t="s">
        <v>123</v>
      </c>
      <c r="E5295" s="7" t="s">
        <v>124</v>
      </c>
      <c r="F5295" s="6" t="s">
        <v>3354</v>
      </c>
      <c r="G5295" s="6" t="s">
        <v>4936</v>
      </c>
      <c r="H5295" s="6" t="s">
        <v>38</v>
      </c>
      <c r="I5295" s="8" t="s">
        <v>39</v>
      </c>
      <c r="J5295" s="15" t="s">
        <v>7586</v>
      </c>
      <c r="K5295" s="7" t="s">
        <v>3398</v>
      </c>
      <c r="L5295" s="19">
        <v>62951</v>
      </c>
      <c r="M5295" s="19">
        <f t="shared" si="249"/>
        <v>62951</v>
      </c>
      <c r="N5295" s="11">
        <f>M5295*(1+VOTOS!$P$3%)^Q5295</f>
        <v>63630.496522954221</v>
      </c>
      <c r="O5295" s="54">
        <f t="shared" si="247"/>
        <v>63630.496522954221</v>
      </c>
      <c r="P5295" s="103">
        <f t="shared" si="248"/>
        <v>4.2344417655531839E-7</v>
      </c>
      <c r="Q5295" s="6">
        <v>89</v>
      </c>
      <c r="R5295" s="6"/>
      <c r="S5295" s="6" t="s">
        <v>11</v>
      </c>
    </row>
    <row r="5296" spans="1:19" s="47" customFormat="1" ht="14" x14ac:dyDescent="0.15">
      <c r="A5296" s="8" t="s">
        <v>415</v>
      </c>
      <c r="B5296" s="114" t="s">
        <v>416</v>
      </c>
      <c r="C5296" s="40" t="s">
        <v>65</v>
      </c>
      <c r="D5296" s="6" t="s">
        <v>123</v>
      </c>
      <c r="E5296" s="7" t="s">
        <v>124</v>
      </c>
      <c r="F5296" s="6" t="s">
        <v>3354</v>
      </c>
      <c r="G5296" s="6" t="s">
        <v>4936</v>
      </c>
      <c r="H5296" s="6" t="s">
        <v>38</v>
      </c>
      <c r="I5296" s="8" t="s">
        <v>39</v>
      </c>
      <c r="J5296" s="15" t="s">
        <v>7586</v>
      </c>
      <c r="K5296" s="7" t="s">
        <v>3491</v>
      </c>
      <c r="L5296" s="19">
        <v>62715</v>
      </c>
      <c r="M5296" s="19">
        <f t="shared" si="249"/>
        <v>62715</v>
      </c>
      <c r="N5296" s="11">
        <f>M5296*(1+VOTOS!$P$3%)^Q5296</f>
        <v>63162.951528704558</v>
      </c>
      <c r="O5296" s="54">
        <f t="shared" si="247"/>
        <v>63162.951528704558</v>
      </c>
      <c r="P5296" s="103">
        <f t="shared" si="248"/>
        <v>4.2033278789876136E-7</v>
      </c>
      <c r="Q5296" s="6">
        <v>59</v>
      </c>
      <c r="R5296" s="6"/>
      <c r="S5296" s="6" t="s">
        <v>11</v>
      </c>
    </row>
    <row r="5297" spans="1:19" s="47" customFormat="1" ht="14" x14ac:dyDescent="0.15">
      <c r="A5297" s="8" t="s">
        <v>415</v>
      </c>
      <c r="B5297" s="114" t="s">
        <v>416</v>
      </c>
      <c r="C5297" s="40" t="s">
        <v>65</v>
      </c>
      <c r="D5297" s="6" t="s">
        <v>123</v>
      </c>
      <c r="E5297" s="7" t="s">
        <v>124</v>
      </c>
      <c r="F5297" s="6" t="s">
        <v>3354</v>
      </c>
      <c r="G5297" s="6" t="s">
        <v>4936</v>
      </c>
      <c r="H5297" s="6" t="s">
        <v>38</v>
      </c>
      <c r="I5297" s="8" t="s">
        <v>39</v>
      </c>
      <c r="J5297" s="15" t="s">
        <v>7586</v>
      </c>
      <c r="K5297" s="7" t="s">
        <v>4813</v>
      </c>
      <c r="L5297" s="19">
        <v>62640</v>
      </c>
      <c r="M5297" s="19">
        <f t="shared" si="249"/>
        <v>62640</v>
      </c>
      <c r="N5297" s="11">
        <f>M5297*(1+VOTOS!$P$3%)^Q5297</f>
        <v>64565.653461533198</v>
      </c>
      <c r="O5297" s="54">
        <f t="shared" si="247"/>
        <v>64565.653461533198</v>
      </c>
      <c r="P5297" s="103">
        <f t="shared" si="248"/>
        <v>4.2966739940355937E-7</v>
      </c>
      <c r="Q5297" s="6">
        <v>251</v>
      </c>
      <c r="R5297" s="6"/>
      <c r="S5297" s="6" t="s">
        <v>11</v>
      </c>
    </row>
    <row r="5298" spans="1:19" s="47" customFormat="1" ht="14" x14ac:dyDescent="0.15">
      <c r="A5298" s="8" t="s">
        <v>415</v>
      </c>
      <c r="B5298" s="114" t="s">
        <v>416</v>
      </c>
      <c r="C5298" s="40" t="s">
        <v>65</v>
      </c>
      <c r="D5298" s="6" t="s">
        <v>123</v>
      </c>
      <c r="E5298" s="7" t="s">
        <v>124</v>
      </c>
      <c r="F5298" s="6" t="s">
        <v>3354</v>
      </c>
      <c r="G5298" s="6" t="s">
        <v>4936</v>
      </c>
      <c r="H5298" s="6" t="s">
        <v>38</v>
      </c>
      <c r="I5298" s="8" t="s">
        <v>39</v>
      </c>
      <c r="J5298" s="15" t="s">
        <v>7586</v>
      </c>
      <c r="K5298" s="7" t="s">
        <v>4793</v>
      </c>
      <c r="L5298" s="19">
        <v>61852</v>
      </c>
      <c r="M5298" s="19">
        <f t="shared" si="249"/>
        <v>61852</v>
      </c>
      <c r="N5298" s="11">
        <f>M5298*(1+VOTOS!$P$3%)^Q5298</f>
        <v>64023.171914480765</v>
      </c>
      <c r="O5298" s="54">
        <f t="shared" si="247"/>
        <v>64023.171914480765</v>
      </c>
      <c r="P5298" s="103">
        <f t="shared" si="248"/>
        <v>4.2605732774703524E-7</v>
      </c>
      <c r="Q5298" s="6">
        <v>286</v>
      </c>
      <c r="R5298" s="6"/>
      <c r="S5298" s="6" t="s">
        <v>11</v>
      </c>
    </row>
    <row r="5299" spans="1:19" s="47" customFormat="1" ht="14" x14ac:dyDescent="0.15">
      <c r="A5299" s="8" t="s">
        <v>415</v>
      </c>
      <c r="B5299" s="114" t="s">
        <v>416</v>
      </c>
      <c r="C5299" s="40" t="s">
        <v>65</v>
      </c>
      <c r="D5299" s="6" t="s">
        <v>123</v>
      </c>
      <c r="E5299" s="7" t="s">
        <v>124</v>
      </c>
      <c r="F5299" s="6" t="s">
        <v>3354</v>
      </c>
      <c r="G5299" s="6" t="s">
        <v>4936</v>
      </c>
      <c r="H5299" s="6" t="s">
        <v>38</v>
      </c>
      <c r="I5299" s="8" t="s">
        <v>39</v>
      </c>
      <c r="J5299" s="15" t="s">
        <v>7586</v>
      </c>
      <c r="K5299" s="7" t="s">
        <v>4669</v>
      </c>
      <c r="L5299" s="19">
        <v>60623</v>
      </c>
      <c r="M5299" s="19">
        <f t="shared" si="249"/>
        <v>60623</v>
      </c>
      <c r="N5299" s="11">
        <f>M5299*(1+VOTOS!$P$3%)^Q5299</f>
        <v>64205.893908483697</v>
      </c>
      <c r="O5299" s="54">
        <f t="shared" si="247"/>
        <v>64205.893908483697</v>
      </c>
      <c r="P5299" s="103">
        <f t="shared" si="248"/>
        <v>4.27273294437806E-7</v>
      </c>
      <c r="Q5299" s="6">
        <v>476</v>
      </c>
      <c r="R5299" s="6"/>
      <c r="S5299" s="6" t="s">
        <v>11</v>
      </c>
    </row>
    <row r="5300" spans="1:19" s="47" customFormat="1" ht="14" x14ac:dyDescent="0.15">
      <c r="A5300" s="8" t="s">
        <v>415</v>
      </c>
      <c r="B5300" s="114" t="s">
        <v>416</v>
      </c>
      <c r="C5300" s="40" t="s">
        <v>65</v>
      </c>
      <c r="D5300" s="6" t="s">
        <v>123</v>
      </c>
      <c r="E5300" s="7" t="s">
        <v>124</v>
      </c>
      <c r="F5300" s="6" t="s">
        <v>3354</v>
      </c>
      <c r="G5300" s="6" t="s">
        <v>4936</v>
      </c>
      <c r="H5300" s="6" t="s">
        <v>38</v>
      </c>
      <c r="I5300" s="8" t="s">
        <v>39</v>
      </c>
      <c r="J5300" s="15" t="s">
        <v>7586</v>
      </c>
      <c r="K5300" s="7" t="s">
        <v>4774</v>
      </c>
      <c r="L5300" s="19">
        <v>58239</v>
      </c>
      <c r="M5300" s="19">
        <f t="shared" si="249"/>
        <v>58239</v>
      </c>
      <c r="N5300" s="11">
        <f>M5300*(1+VOTOS!$P$3%)^Q5300</f>
        <v>60699.282668601896</v>
      </c>
      <c r="O5300" s="54">
        <f t="shared" si="247"/>
        <v>60699.282668601896</v>
      </c>
      <c r="P5300" s="103">
        <f t="shared" si="248"/>
        <v>4.0393772124397243E-7</v>
      </c>
      <c r="Q5300" s="6">
        <v>343</v>
      </c>
      <c r="R5300" s="6"/>
      <c r="S5300" s="6" t="s">
        <v>11</v>
      </c>
    </row>
    <row r="5301" spans="1:19" s="47" customFormat="1" ht="14" x14ac:dyDescent="0.15">
      <c r="A5301" s="8" t="s">
        <v>415</v>
      </c>
      <c r="B5301" s="114" t="s">
        <v>416</v>
      </c>
      <c r="C5301" s="40" t="s">
        <v>65</v>
      </c>
      <c r="D5301" s="6" t="s">
        <v>123</v>
      </c>
      <c r="E5301" s="7" t="s">
        <v>124</v>
      </c>
      <c r="F5301" s="6" t="s">
        <v>3354</v>
      </c>
      <c r="G5301" s="6" t="s">
        <v>4936</v>
      </c>
      <c r="H5301" s="6" t="s">
        <v>38</v>
      </c>
      <c r="I5301" s="8" t="s">
        <v>39</v>
      </c>
      <c r="J5301" s="15" t="s">
        <v>7586</v>
      </c>
      <c r="K5301" s="7" t="s">
        <v>4705</v>
      </c>
      <c r="L5301" s="19">
        <v>55065</v>
      </c>
      <c r="M5301" s="19">
        <f t="shared" si="249"/>
        <v>55065</v>
      </c>
      <c r="N5301" s="11">
        <f>M5301*(1+VOTOS!$P$3%)^Q5301</f>
        <v>58066.692465712273</v>
      </c>
      <c r="O5301" s="54">
        <f t="shared" si="247"/>
        <v>58066.692465712273</v>
      </c>
      <c r="P5301" s="103">
        <f t="shared" si="248"/>
        <v>3.8641852759336092E-7</v>
      </c>
      <c r="Q5301" s="6">
        <v>440</v>
      </c>
      <c r="R5301" s="6"/>
      <c r="S5301" s="6" t="s">
        <v>11</v>
      </c>
    </row>
    <row r="5302" spans="1:19" s="47" customFormat="1" ht="14" x14ac:dyDescent="0.15">
      <c r="A5302" s="8" t="s">
        <v>415</v>
      </c>
      <c r="B5302" s="114" t="s">
        <v>416</v>
      </c>
      <c r="C5302" s="40" t="s">
        <v>65</v>
      </c>
      <c r="D5302" s="6" t="s">
        <v>123</v>
      </c>
      <c r="E5302" s="7" t="s">
        <v>124</v>
      </c>
      <c r="F5302" s="6" t="s">
        <v>3354</v>
      </c>
      <c r="G5302" s="6" t="s">
        <v>4936</v>
      </c>
      <c r="H5302" s="6" t="s">
        <v>38</v>
      </c>
      <c r="I5302" s="8" t="s">
        <v>39</v>
      </c>
      <c r="J5302" s="15" t="s">
        <v>7586</v>
      </c>
      <c r="K5302" s="7" t="s">
        <v>3465</v>
      </c>
      <c r="L5302" s="19">
        <v>54358</v>
      </c>
      <c r="M5302" s="19">
        <f t="shared" si="249"/>
        <v>54358</v>
      </c>
      <c r="N5302" s="11">
        <f>M5302*(1+VOTOS!$P$3%)^Q5302</f>
        <v>55210.506830705483</v>
      </c>
      <c r="O5302" s="54">
        <f t="shared" si="247"/>
        <v>55210.506830705483</v>
      </c>
      <c r="P5302" s="103">
        <f t="shared" si="248"/>
        <v>3.6741136529865392E-7</v>
      </c>
      <c r="Q5302" s="6">
        <v>129</v>
      </c>
      <c r="R5302" s="6"/>
      <c r="S5302" s="6" t="s">
        <v>11</v>
      </c>
    </row>
    <row r="5303" spans="1:19" s="47" customFormat="1" ht="14" x14ac:dyDescent="0.15">
      <c r="A5303" s="8" t="s">
        <v>415</v>
      </c>
      <c r="B5303" s="114" t="s">
        <v>416</v>
      </c>
      <c r="C5303" s="40" t="s">
        <v>65</v>
      </c>
      <c r="D5303" s="6" t="s">
        <v>123</v>
      </c>
      <c r="E5303" s="7" t="s">
        <v>124</v>
      </c>
      <c r="F5303" s="6" t="s">
        <v>3354</v>
      </c>
      <c r="G5303" s="6" t="s">
        <v>4936</v>
      </c>
      <c r="H5303" s="6" t="s">
        <v>38</v>
      </c>
      <c r="I5303" s="8" t="s">
        <v>39</v>
      </c>
      <c r="J5303" s="15" t="s">
        <v>7586</v>
      </c>
      <c r="K5303" s="7" t="s">
        <v>3478</v>
      </c>
      <c r="L5303" s="19">
        <v>52949</v>
      </c>
      <c r="M5303" s="19">
        <f t="shared" si="249"/>
        <v>52949</v>
      </c>
      <c r="N5303" s="11">
        <f>M5303*(1+VOTOS!$P$3%)^Q5303</f>
        <v>54143.93895435083</v>
      </c>
      <c r="O5303" s="54">
        <f t="shared" si="247"/>
        <v>54143.93895435083</v>
      </c>
      <c r="P5303" s="103">
        <f t="shared" si="248"/>
        <v>3.6031363730936458E-7</v>
      </c>
      <c r="Q5303" s="6">
        <v>185</v>
      </c>
      <c r="R5303" s="6"/>
      <c r="S5303" s="6" t="s">
        <v>11</v>
      </c>
    </row>
    <row r="5304" spans="1:19" s="47" customFormat="1" ht="14" x14ac:dyDescent="0.15">
      <c r="A5304" s="8" t="s">
        <v>415</v>
      </c>
      <c r="B5304" s="114" t="s">
        <v>416</v>
      </c>
      <c r="C5304" s="40" t="s">
        <v>65</v>
      </c>
      <c r="D5304" s="6" t="s">
        <v>123</v>
      </c>
      <c r="E5304" s="7" t="s">
        <v>124</v>
      </c>
      <c r="F5304" s="6" t="s">
        <v>3354</v>
      </c>
      <c r="G5304" s="6" t="s">
        <v>4936</v>
      </c>
      <c r="H5304" s="6" t="s">
        <v>38</v>
      </c>
      <c r="I5304" s="8" t="s">
        <v>39</v>
      </c>
      <c r="J5304" s="15" t="s">
        <v>7586</v>
      </c>
      <c r="K5304" s="7" t="s">
        <v>3462</v>
      </c>
      <c r="L5304" s="19">
        <v>51521</v>
      </c>
      <c r="M5304" s="19">
        <f t="shared" si="249"/>
        <v>51521</v>
      </c>
      <c r="N5304" s="11">
        <f>M5304*(1+VOTOS!$P$3%)^Q5304</f>
        <v>53104.837675473369</v>
      </c>
      <c r="O5304" s="54">
        <f t="shared" si="247"/>
        <v>53104.837675473369</v>
      </c>
      <c r="P5304" s="103">
        <f t="shared" si="248"/>
        <v>3.5339869228401628E-7</v>
      </c>
      <c r="Q5304" s="6">
        <v>251</v>
      </c>
      <c r="R5304" s="6"/>
      <c r="S5304" s="6" t="s">
        <v>11</v>
      </c>
    </row>
    <row r="5305" spans="1:19" s="47" customFormat="1" ht="14" x14ac:dyDescent="0.15">
      <c r="A5305" s="8" t="s">
        <v>415</v>
      </c>
      <c r="B5305" s="114" t="s">
        <v>416</v>
      </c>
      <c r="C5305" s="40" t="s">
        <v>65</v>
      </c>
      <c r="D5305" s="6" t="s">
        <v>123</v>
      </c>
      <c r="E5305" s="7" t="s">
        <v>124</v>
      </c>
      <c r="F5305" s="6" t="s">
        <v>3354</v>
      </c>
      <c r="G5305" s="6" t="s">
        <v>4936</v>
      </c>
      <c r="H5305" s="6" t="s">
        <v>38</v>
      </c>
      <c r="I5305" s="8" t="s">
        <v>39</v>
      </c>
      <c r="J5305" s="15" t="s">
        <v>7586</v>
      </c>
      <c r="K5305" s="7" t="s">
        <v>4618</v>
      </c>
      <c r="L5305" s="19">
        <v>49765</v>
      </c>
      <c r="M5305" s="19">
        <f t="shared" si="249"/>
        <v>49765</v>
      </c>
      <c r="N5305" s="11">
        <f>M5305*(1+VOTOS!$P$3%)^Q5305</f>
        <v>53217.27749052849</v>
      </c>
      <c r="O5305" s="54">
        <f t="shared" si="247"/>
        <v>53217.27749052849</v>
      </c>
      <c r="P5305" s="103">
        <f t="shared" si="248"/>
        <v>3.541469496055802E-7</v>
      </c>
      <c r="Q5305" s="6">
        <v>556</v>
      </c>
      <c r="R5305" s="6"/>
      <c r="S5305" s="6" t="s">
        <v>11</v>
      </c>
    </row>
    <row r="5306" spans="1:19" s="47" customFormat="1" ht="14" x14ac:dyDescent="0.15">
      <c r="A5306" s="8" t="s">
        <v>415</v>
      </c>
      <c r="B5306" s="114" t="s">
        <v>416</v>
      </c>
      <c r="C5306" s="40" t="s">
        <v>65</v>
      </c>
      <c r="D5306" s="6" t="s">
        <v>123</v>
      </c>
      <c r="E5306" s="7" t="s">
        <v>124</v>
      </c>
      <c r="F5306" s="6" t="s">
        <v>3354</v>
      </c>
      <c r="G5306" s="6" t="s">
        <v>4936</v>
      </c>
      <c r="H5306" s="6" t="s">
        <v>38</v>
      </c>
      <c r="I5306" s="8" t="s">
        <v>39</v>
      </c>
      <c r="J5306" s="15" t="s">
        <v>7586</v>
      </c>
      <c r="K5306" s="7" t="s">
        <v>4625</v>
      </c>
      <c r="L5306" s="19">
        <v>49326</v>
      </c>
      <c r="M5306" s="19">
        <f t="shared" si="249"/>
        <v>49326</v>
      </c>
      <c r="N5306" s="11">
        <f>M5306*(1+VOTOS!$P$3%)^Q5306</f>
        <v>52569.958358644915</v>
      </c>
      <c r="O5306" s="54">
        <f t="shared" si="247"/>
        <v>52569.958358644915</v>
      </c>
      <c r="P5306" s="103">
        <f t="shared" si="248"/>
        <v>3.4983921146511067E-7</v>
      </c>
      <c r="Q5306" s="6">
        <v>528</v>
      </c>
      <c r="R5306" s="6"/>
      <c r="S5306" s="6" t="s">
        <v>11</v>
      </c>
    </row>
    <row r="5307" spans="1:19" s="47" customFormat="1" ht="14" x14ac:dyDescent="0.15">
      <c r="A5307" s="8" t="s">
        <v>415</v>
      </c>
      <c r="B5307" s="114" t="s">
        <v>416</v>
      </c>
      <c r="C5307" s="40" t="s">
        <v>65</v>
      </c>
      <c r="D5307" s="6" t="s">
        <v>123</v>
      </c>
      <c r="E5307" s="7" t="s">
        <v>124</v>
      </c>
      <c r="F5307" s="6" t="s">
        <v>3354</v>
      </c>
      <c r="G5307" s="6" t="s">
        <v>4936</v>
      </c>
      <c r="H5307" s="6" t="s">
        <v>38</v>
      </c>
      <c r="I5307" s="8" t="s">
        <v>39</v>
      </c>
      <c r="J5307" s="15" t="s">
        <v>7586</v>
      </c>
      <c r="K5307" s="7" t="s">
        <v>3497</v>
      </c>
      <c r="L5307" s="19">
        <v>48869</v>
      </c>
      <c r="M5307" s="19">
        <f t="shared" si="249"/>
        <v>48869</v>
      </c>
      <c r="N5307" s="11">
        <f>M5307*(1+VOTOS!$P$3%)^Q5307</f>
        <v>49971.862599108019</v>
      </c>
      <c r="O5307" s="54">
        <f t="shared" si="247"/>
        <v>49971.862599108019</v>
      </c>
      <c r="P5307" s="103">
        <f t="shared" si="248"/>
        <v>3.3254956923967096E-7</v>
      </c>
      <c r="Q5307" s="6">
        <v>185</v>
      </c>
      <c r="R5307" s="6"/>
      <c r="S5307" s="6" t="s">
        <v>11</v>
      </c>
    </row>
    <row r="5308" spans="1:19" s="47" customFormat="1" ht="14" x14ac:dyDescent="0.15">
      <c r="A5308" s="8" t="s">
        <v>415</v>
      </c>
      <c r="B5308" s="114" t="s">
        <v>416</v>
      </c>
      <c r="C5308" s="40" t="s">
        <v>65</v>
      </c>
      <c r="D5308" s="6" t="s">
        <v>123</v>
      </c>
      <c r="E5308" s="7" t="s">
        <v>124</v>
      </c>
      <c r="F5308" s="6" t="s">
        <v>3354</v>
      </c>
      <c r="G5308" s="6" t="s">
        <v>4936</v>
      </c>
      <c r="H5308" s="6" t="s">
        <v>38</v>
      </c>
      <c r="I5308" s="8" t="s">
        <v>39</v>
      </c>
      <c r="J5308" s="15" t="s">
        <v>7586</v>
      </c>
      <c r="K5308" s="7" t="s">
        <v>4795</v>
      </c>
      <c r="L5308" s="19">
        <v>47998</v>
      </c>
      <c r="M5308" s="19">
        <f t="shared" si="249"/>
        <v>47998</v>
      </c>
      <c r="N5308" s="11">
        <f>M5308*(1+VOTOS!$P$3%)^Q5308</f>
        <v>49682.859172722754</v>
      </c>
      <c r="O5308" s="54">
        <f t="shared" si="247"/>
        <v>49682.859172722754</v>
      </c>
      <c r="P5308" s="103">
        <f t="shared" si="248"/>
        <v>3.3062632764020884E-7</v>
      </c>
      <c r="Q5308" s="6">
        <v>286</v>
      </c>
      <c r="R5308" s="6"/>
      <c r="S5308" s="6" t="s">
        <v>11</v>
      </c>
    </row>
    <row r="5309" spans="1:19" s="47" customFormat="1" ht="14" x14ac:dyDescent="0.15">
      <c r="A5309" s="8" t="s">
        <v>415</v>
      </c>
      <c r="B5309" s="114" t="s">
        <v>416</v>
      </c>
      <c r="C5309" s="40" t="s">
        <v>65</v>
      </c>
      <c r="D5309" s="6" t="s">
        <v>123</v>
      </c>
      <c r="E5309" s="7" t="s">
        <v>124</v>
      </c>
      <c r="F5309" s="6" t="s">
        <v>3354</v>
      </c>
      <c r="G5309" s="6" t="s">
        <v>4936</v>
      </c>
      <c r="H5309" s="6" t="s">
        <v>38</v>
      </c>
      <c r="I5309" s="8" t="s">
        <v>39</v>
      </c>
      <c r="J5309" s="15" t="s">
        <v>7586</v>
      </c>
      <c r="K5309" s="7" t="s">
        <v>4758</v>
      </c>
      <c r="L5309" s="19">
        <v>47880</v>
      </c>
      <c r="M5309" s="19">
        <f t="shared" si="249"/>
        <v>47880</v>
      </c>
      <c r="N5309" s="11">
        <f>M5309*(1+VOTOS!$P$3%)^Q5309</f>
        <v>49932.779242530472</v>
      </c>
      <c r="O5309" s="54">
        <f t="shared" si="247"/>
        <v>49932.779242530472</v>
      </c>
      <c r="P5309" s="103">
        <f t="shared" si="248"/>
        <v>3.3228947980697219E-7</v>
      </c>
      <c r="Q5309" s="6">
        <v>348</v>
      </c>
      <c r="R5309" s="6"/>
      <c r="S5309" s="6" t="s">
        <v>11</v>
      </c>
    </row>
    <row r="5310" spans="1:19" s="47" customFormat="1" ht="14" x14ac:dyDescent="0.15">
      <c r="A5310" s="8" t="s">
        <v>415</v>
      </c>
      <c r="B5310" s="114" t="s">
        <v>416</v>
      </c>
      <c r="C5310" s="40" t="s">
        <v>65</v>
      </c>
      <c r="D5310" s="6" t="s">
        <v>123</v>
      </c>
      <c r="E5310" s="7" t="s">
        <v>124</v>
      </c>
      <c r="F5310" s="6" t="s">
        <v>3354</v>
      </c>
      <c r="G5310" s="6" t="s">
        <v>4936</v>
      </c>
      <c r="H5310" s="6" t="s">
        <v>38</v>
      </c>
      <c r="I5310" s="8" t="s">
        <v>39</v>
      </c>
      <c r="J5310" s="15" t="s">
        <v>7586</v>
      </c>
      <c r="K5310" s="7" t="s">
        <v>4729</v>
      </c>
      <c r="L5310" s="19">
        <v>47520</v>
      </c>
      <c r="M5310" s="19">
        <f t="shared" si="249"/>
        <v>47520</v>
      </c>
      <c r="N5310" s="11">
        <f>M5310*(1+VOTOS!$P$3%)^Q5310</f>
        <v>49887.238043215402</v>
      </c>
      <c r="O5310" s="54">
        <f t="shared" si="247"/>
        <v>49887.238043215402</v>
      </c>
      <c r="P5310" s="103">
        <f t="shared" si="248"/>
        <v>3.3198641513363026E-7</v>
      </c>
      <c r="Q5310" s="6">
        <v>403</v>
      </c>
      <c r="R5310" s="6"/>
      <c r="S5310" s="6" t="s">
        <v>11</v>
      </c>
    </row>
    <row r="5311" spans="1:19" s="47" customFormat="1" ht="14" x14ac:dyDescent="0.15">
      <c r="A5311" s="8" t="s">
        <v>415</v>
      </c>
      <c r="B5311" s="114" t="s">
        <v>416</v>
      </c>
      <c r="C5311" s="40" t="s">
        <v>65</v>
      </c>
      <c r="D5311" s="6" t="s">
        <v>123</v>
      </c>
      <c r="E5311" s="7" t="s">
        <v>124</v>
      </c>
      <c r="F5311" s="6" t="s">
        <v>3354</v>
      </c>
      <c r="G5311" s="6" t="s">
        <v>4936</v>
      </c>
      <c r="H5311" s="6" t="s">
        <v>38</v>
      </c>
      <c r="I5311" s="8" t="s">
        <v>39</v>
      </c>
      <c r="J5311" s="15" t="s">
        <v>7586</v>
      </c>
      <c r="K5311" s="7" t="s">
        <v>4706</v>
      </c>
      <c r="L5311" s="19">
        <v>44511</v>
      </c>
      <c r="M5311" s="19">
        <f t="shared" si="249"/>
        <v>44511</v>
      </c>
      <c r="N5311" s="11">
        <f>M5311*(1+VOTOS!$P$3%)^Q5311</f>
        <v>46937.374890426203</v>
      </c>
      <c r="O5311" s="54">
        <f t="shared" si="247"/>
        <v>46937.374890426203</v>
      </c>
      <c r="P5311" s="103">
        <f t="shared" si="248"/>
        <v>3.1235585365855056E-7</v>
      </c>
      <c r="Q5311" s="6">
        <v>440</v>
      </c>
      <c r="R5311" s="6"/>
      <c r="S5311" s="6" t="s">
        <v>11</v>
      </c>
    </row>
    <row r="5312" spans="1:19" s="47" customFormat="1" ht="14" x14ac:dyDescent="0.15">
      <c r="A5312" s="8" t="s">
        <v>415</v>
      </c>
      <c r="B5312" s="114" t="s">
        <v>416</v>
      </c>
      <c r="C5312" s="40" t="s">
        <v>65</v>
      </c>
      <c r="D5312" s="6" t="s">
        <v>123</v>
      </c>
      <c r="E5312" s="7" t="s">
        <v>124</v>
      </c>
      <c r="F5312" s="6" t="s">
        <v>3354</v>
      </c>
      <c r="G5312" s="6" t="s">
        <v>4936</v>
      </c>
      <c r="H5312" s="6" t="s">
        <v>38</v>
      </c>
      <c r="I5312" s="8" t="s">
        <v>39</v>
      </c>
      <c r="J5312" s="15" t="s">
        <v>7586</v>
      </c>
      <c r="K5312" s="7" t="s">
        <v>3406</v>
      </c>
      <c r="L5312" s="19">
        <v>43933</v>
      </c>
      <c r="M5312" s="19">
        <f t="shared" si="249"/>
        <v>43933</v>
      </c>
      <c r="N5312" s="11">
        <f>M5312*(1+VOTOS!$P$3%)^Q5312</f>
        <v>45125.430942619394</v>
      </c>
      <c r="O5312" s="54">
        <f t="shared" si="247"/>
        <v>45125.430942619394</v>
      </c>
      <c r="P5312" s="103">
        <f t="shared" si="248"/>
        <v>3.0029784445117837E-7</v>
      </c>
      <c r="Q5312" s="6">
        <v>222</v>
      </c>
      <c r="R5312" s="6"/>
      <c r="S5312" s="6" t="s">
        <v>11</v>
      </c>
    </row>
    <row r="5313" spans="1:19" s="47" customFormat="1" ht="14" x14ac:dyDescent="0.15">
      <c r="A5313" s="8" t="s">
        <v>415</v>
      </c>
      <c r="B5313" s="114" t="s">
        <v>416</v>
      </c>
      <c r="C5313" s="40" t="s">
        <v>65</v>
      </c>
      <c r="D5313" s="6" t="s">
        <v>123</v>
      </c>
      <c r="E5313" s="7" t="s">
        <v>124</v>
      </c>
      <c r="F5313" s="6" t="s">
        <v>3354</v>
      </c>
      <c r="G5313" s="6" t="s">
        <v>4936</v>
      </c>
      <c r="H5313" s="6" t="s">
        <v>38</v>
      </c>
      <c r="I5313" s="8" t="s">
        <v>39</v>
      </c>
      <c r="J5313" s="15" t="s">
        <v>7586</v>
      </c>
      <c r="K5313" s="7" t="s">
        <v>4735</v>
      </c>
      <c r="L5313" s="19">
        <v>43911</v>
      </c>
      <c r="M5313" s="19">
        <f t="shared" si="249"/>
        <v>43911</v>
      </c>
      <c r="N5313" s="11">
        <f>M5313*(1+VOTOS!$P$3%)^Q5313</f>
        <v>46098.453487281811</v>
      </c>
      <c r="O5313" s="54">
        <f t="shared" si="247"/>
        <v>46098.453487281811</v>
      </c>
      <c r="P5313" s="103">
        <f t="shared" si="248"/>
        <v>3.0677305292367089E-7</v>
      </c>
      <c r="Q5313" s="6">
        <v>403</v>
      </c>
      <c r="R5313" s="6"/>
      <c r="S5313" s="6" t="s">
        <v>11</v>
      </c>
    </row>
    <row r="5314" spans="1:19" s="47" customFormat="1" ht="14" x14ac:dyDescent="0.15">
      <c r="A5314" s="8" t="s">
        <v>415</v>
      </c>
      <c r="B5314" s="114" t="s">
        <v>416</v>
      </c>
      <c r="C5314" s="40" t="s">
        <v>65</v>
      </c>
      <c r="D5314" s="6" t="s">
        <v>123</v>
      </c>
      <c r="E5314" s="7" t="s">
        <v>124</v>
      </c>
      <c r="F5314" s="6" t="s">
        <v>3354</v>
      </c>
      <c r="G5314" s="6" t="s">
        <v>4936</v>
      </c>
      <c r="H5314" s="6" t="s">
        <v>38</v>
      </c>
      <c r="I5314" s="8" t="s">
        <v>39</v>
      </c>
      <c r="J5314" s="15" t="s">
        <v>7586</v>
      </c>
      <c r="K5314" s="7" t="s">
        <v>4814</v>
      </c>
      <c r="L5314" s="19">
        <v>43291</v>
      </c>
      <c r="M5314" s="19">
        <f t="shared" si="249"/>
        <v>43291</v>
      </c>
      <c r="N5314" s="11">
        <f>M5314*(1+VOTOS!$P$3%)^Q5314</f>
        <v>44621.834355096325</v>
      </c>
      <c r="O5314" s="54">
        <f t="shared" si="247"/>
        <v>44621.834355096325</v>
      </c>
      <c r="P5314" s="103">
        <f t="shared" si="248"/>
        <v>2.9694654194730986E-7</v>
      </c>
      <c r="Q5314" s="6">
        <v>251</v>
      </c>
      <c r="R5314" s="6"/>
      <c r="S5314" s="6" t="s">
        <v>11</v>
      </c>
    </row>
    <row r="5315" spans="1:19" s="47" customFormat="1" ht="14" x14ac:dyDescent="0.15">
      <c r="A5315" s="8" t="s">
        <v>415</v>
      </c>
      <c r="B5315" s="114" t="s">
        <v>416</v>
      </c>
      <c r="C5315" s="40" t="s">
        <v>65</v>
      </c>
      <c r="D5315" s="6" t="s">
        <v>123</v>
      </c>
      <c r="E5315" s="7" t="s">
        <v>124</v>
      </c>
      <c r="F5315" s="6" t="s">
        <v>3354</v>
      </c>
      <c r="G5315" s="6" t="s">
        <v>4936</v>
      </c>
      <c r="H5315" s="6" t="s">
        <v>38</v>
      </c>
      <c r="I5315" s="8" t="s">
        <v>39</v>
      </c>
      <c r="J5315" s="15" t="s">
        <v>7586</v>
      </c>
      <c r="K5315" s="7" t="s">
        <v>3366</v>
      </c>
      <c r="L5315" s="19">
        <v>43249</v>
      </c>
      <c r="M5315" s="19">
        <f t="shared" si="249"/>
        <v>43249</v>
      </c>
      <c r="N5315" s="11">
        <f>M5315*(1+VOTOS!$P$3%)^Q5315</f>
        <v>44487.217987328149</v>
      </c>
      <c r="O5315" s="54">
        <f t="shared" si="247"/>
        <v>44487.217987328149</v>
      </c>
      <c r="P5315" s="103">
        <f t="shared" si="248"/>
        <v>2.9605070551485487E-7</v>
      </c>
      <c r="Q5315" s="6">
        <v>234</v>
      </c>
      <c r="R5315" s="6"/>
      <c r="S5315" s="6" t="s">
        <v>11</v>
      </c>
    </row>
    <row r="5316" spans="1:19" s="47" customFormat="1" ht="14" x14ac:dyDescent="0.15">
      <c r="A5316" s="8" t="s">
        <v>415</v>
      </c>
      <c r="B5316" s="114" t="s">
        <v>416</v>
      </c>
      <c r="C5316" s="40" t="s">
        <v>65</v>
      </c>
      <c r="D5316" s="6" t="s">
        <v>123</v>
      </c>
      <c r="E5316" s="7" t="s">
        <v>124</v>
      </c>
      <c r="F5316" s="6" t="s">
        <v>3354</v>
      </c>
      <c r="G5316" s="6" t="s">
        <v>4936</v>
      </c>
      <c r="H5316" s="6" t="s">
        <v>38</v>
      </c>
      <c r="I5316" s="8" t="s">
        <v>39</v>
      </c>
      <c r="J5316" s="15" t="s">
        <v>7586</v>
      </c>
      <c r="K5316" s="7" t="s">
        <v>4615</v>
      </c>
      <c r="L5316" s="19">
        <v>42595</v>
      </c>
      <c r="M5316" s="19">
        <f t="shared" si="249"/>
        <v>42595</v>
      </c>
      <c r="N5316" s="11">
        <f>M5316*(1+VOTOS!$P$3%)^Q5316</f>
        <v>45709.510129618466</v>
      </c>
      <c r="O5316" s="54">
        <f t="shared" si="247"/>
        <v>45709.510129618466</v>
      </c>
      <c r="P5316" s="103">
        <f t="shared" si="248"/>
        <v>3.0418473743326756E-7</v>
      </c>
      <c r="Q5316" s="6">
        <v>585</v>
      </c>
      <c r="R5316" s="6"/>
      <c r="S5316" s="6" t="s">
        <v>11</v>
      </c>
    </row>
    <row r="5317" spans="1:19" s="47" customFormat="1" ht="14" x14ac:dyDescent="0.15">
      <c r="A5317" s="8" t="s">
        <v>415</v>
      </c>
      <c r="B5317" s="114" t="s">
        <v>416</v>
      </c>
      <c r="C5317" s="40" t="s">
        <v>65</v>
      </c>
      <c r="D5317" s="6" t="s">
        <v>123</v>
      </c>
      <c r="E5317" s="7" t="s">
        <v>124</v>
      </c>
      <c r="F5317" s="6" t="s">
        <v>3354</v>
      </c>
      <c r="G5317" s="6" t="s">
        <v>4936</v>
      </c>
      <c r="H5317" s="6" t="s">
        <v>38</v>
      </c>
      <c r="I5317" s="8" t="s">
        <v>39</v>
      </c>
      <c r="J5317" s="15" t="s">
        <v>7586</v>
      </c>
      <c r="K5317" s="7" t="s">
        <v>4623</v>
      </c>
      <c r="L5317" s="19">
        <v>42345</v>
      </c>
      <c r="M5317" s="19">
        <f t="shared" si="249"/>
        <v>42345</v>
      </c>
      <c r="N5317" s="11">
        <f>M5317*(1+VOTOS!$P$3%)^Q5317</f>
        <v>45129.848086137514</v>
      </c>
      <c r="O5317" s="54">
        <f t="shared" si="247"/>
        <v>45129.848086137514</v>
      </c>
      <c r="P5317" s="103">
        <f t="shared" si="248"/>
        <v>3.0032723937659882E-7</v>
      </c>
      <c r="Q5317" s="6">
        <v>528</v>
      </c>
      <c r="R5317" s="6"/>
      <c r="S5317" s="6" t="s">
        <v>11</v>
      </c>
    </row>
    <row r="5318" spans="1:19" s="47" customFormat="1" ht="14" x14ac:dyDescent="0.15">
      <c r="A5318" s="8" t="s">
        <v>415</v>
      </c>
      <c r="B5318" s="114" t="s">
        <v>416</v>
      </c>
      <c r="C5318" s="40" t="s">
        <v>65</v>
      </c>
      <c r="D5318" s="6" t="s">
        <v>123</v>
      </c>
      <c r="E5318" s="7" t="s">
        <v>124</v>
      </c>
      <c r="F5318" s="6" t="s">
        <v>3354</v>
      </c>
      <c r="G5318" s="6" t="s">
        <v>4936</v>
      </c>
      <c r="H5318" s="6" t="s">
        <v>38</v>
      </c>
      <c r="I5318" s="8" t="s">
        <v>39</v>
      </c>
      <c r="J5318" s="15" t="s">
        <v>7586</v>
      </c>
      <c r="K5318" s="7" t="s">
        <v>3394</v>
      </c>
      <c r="L5318" s="19">
        <v>41143</v>
      </c>
      <c r="M5318" s="19">
        <f t="shared" si="249"/>
        <v>41143</v>
      </c>
      <c r="N5318" s="11">
        <f>M5318*(1+VOTOS!$P$3%)^Q5318</f>
        <v>41894.248359688136</v>
      </c>
      <c r="O5318" s="54">
        <f t="shared" si="247"/>
        <v>41894.248359688136</v>
      </c>
      <c r="P5318" s="103">
        <f t="shared" si="248"/>
        <v>2.7879517634555334E-7</v>
      </c>
      <c r="Q5318" s="6">
        <v>150</v>
      </c>
      <c r="R5318" s="6"/>
      <c r="S5318" s="6" t="s">
        <v>11</v>
      </c>
    </row>
    <row r="5319" spans="1:19" s="47" customFormat="1" ht="14" x14ac:dyDescent="0.15">
      <c r="A5319" s="8" t="s">
        <v>415</v>
      </c>
      <c r="B5319" s="114" t="s">
        <v>416</v>
      </c>
      <c r="C5319" s="40" t="s">
        <v>65</v>
      </c>
      <c r="D5319" s="6" t="s">
        <v>123</v>
      </c>
      <c r="E5319" s="7" t="s">
        <v>124</v>
      </c>
      <c r="F5319" s="6" t="s">
        <v>3354</v>
      </c>
      <c r="G5319" s="6" t="s">
        <v>4936</v>
      </c>
      <c r="H5319" s="6" t="s">
        <v>38</v>
      </c>
      <c r="I5319" s="8" t="s">
        <v>39</v>
      </c>
      <c r="J5319" s="15" t="s">
        <v>7586</v>
      </c>
      <c r="K5319" s="7" t="s">
        <v>4626</v>
      </c>
      <c r="L5319" s="19">
        <v>40338</v>
      </c>
      <c r="M5319" s="19">
        <f t="shared" si="249"/>
        <v>40338</v>
      </c>
      <c r="N5319" s="11">
        <f>M5319*(1+VOTOS!$P$3%)^Q5319</f>
        <v>42990.856349004964</v>
      </c>
      <c r="O5319" s="54">
        <f t="shared" ref="O5319:O5382" si="250">+IF(N5319&gt;0,N5319,L5319)</f>
        <v>42990.856349004964</v>
      </c>
      <c r="P5319" s="103">
        <f t="shared" ref="P5319:P5382" si="251">+O5319/$O$4</f>
        <v>2.860928133657632E-7</v>
      </c>
      <c r="Q5319" s="6">
        <v>528</v>
      </c>
      <c r="R5319" s="6"/>
      <c r="S5319" s="6" t="s">
        <v>11</v>
      </c>
    </row>
    <row r="5320" spans="1:19" s="47" customFormat="1" ht="14" x14ac:dyDescent="0.15">
      <c r="A5320" s="8" t="s">
        <v>415</v>
      </c>
      <c r="B5320" s="114" t="s">
        <v>416</v>
      </c>
      <c r="C5320" s="40" t="s">
        <v>65</v>
      </c>
      <c r="D5320" s="6" t="s">
        <v>123</v>
      </c>
      <c r="E5320" s="7" t="s">
        <v>124</v>
      </c>
      <c r="F5320" s="6" t="s">
        <v>3354</v>
      </c>
      <c r="G5320" s="6" t="s">
        <v>4936</v>
      </c>
      <c r="H5320" s="6" t="s">
        <v>38</v>
      </c>
      <c r="I5320" s="8" t="s">
        <v>39</v>
      </c>
      <c r="J5320" s="15" t="s">
        <v>7586</v>
      </c>
      <c r="K5320" s="7" t="s">
        <v>4764</v>
      </c>
      <c r="L5320" s="19">
        <v>40205</v>
      </c>
      <c r="M5320" s="19">
        <f t="shared" si="249"/>
        <v>40205</v>
      </c>
      <c r="N5320" s="11">
        <f>M5320*(1+VOTOS!$P$3%)^Q5320</f>
        <v>41918.611120850321</v>
      </c>
      <c r="O5320" s="54">
        <f t="shared" si="250"/>
        <v>41918.611120850321</v>
      </c>
      <c r="P5320" s="103">
        <f t="shared" si="251"/>
        <v>2.7895730409722368E-7</v>
      </c>
      <c r="Q5320" s="6">
        <v>346</v>
      </c>
      <c r="R5320" s="6"/>
      <c r="S5320" s="6" t="s">
        <v>11</v>
      </c>
    </row>
    <row r="5321" spans="1:19" s="47" customFormat="1" ht="14" x14ac:dyDescent="0.15">
      <c r="A5321" s="8" t="s">
        <v>415</v>
      </c>
      <c r="B5321" s="114" t="s">
        <v>416</v>
      </c>
      <c r="C5321" s="40" t="s">
        <v>65</v>
      </c>
      <c r="D5321" s="6" t="s">
        <v>123</v>
      </c>
      <c r="E5321" s="7" t="s">
        <v>124</v>
      </c>
      <c r="F5321" s="6" t="s">
        <v>3354</v>
      </c>
      <c r="G5321" s="6" t="s">
        <v>4936</v>
      </c>
      <c r="H5321" s="6" t="s">
        <v>38</v>
      </c>
      <c r="I5321" s="8" t="s">
        <v>39</v>
      </c>
      <c r="J5321" s="15" t="s">
        <v>7586</v>
      </c>
      <c r="K5321" s="7" t="s">
        <v>4691</v>
      </c>
      <c r="L5321" s="19">
        <v>40037</v>
      </c>
      <c r="M5321" s="19">
        <f t="shared" si="249"/>
        <v>40037</v>
      </c>
      <c r="N5321" s="11">
        <f>M5321*(1+VOTOS!$P$3%)^Q5321</f>
        <v>42250.058175666076</v>
      </c>
      <c r="O5321" s="54">
        <f t="shared" si="250"/>
        <v>42250.058175666076</v>
      </c>
      <c r="P5321" s="103">
        <f t="shared" si="251"/>
        <v>2.8116299685254446E-7</v>
      </c>
      <c r="Q5321" s="6">
        <v>446</v>
      </c>
      <c r="R5321" s="6"/>
      <c r="S5321" s="6" t="s">
        <v>11</v>
      </c>
    </row>
    <row r="5322" spans="1:19" s="47" customFormat="1" ht="14" x14ac:dyDescent="0.15">
      <c r="A5322" s="8" t="s">
        <v>415</v>
      </c>
      <c r="B5322" s="114" t="s">
        <v>416</v>
      </c>
      <c r="C5322" s="40" t="s">
        <v>65</v>
      </c>
      <c r="D5322" s="6" t="s">
        <v>123</v>
      </c>
      <c r="E5322" s="7" t="s">
        <v>124</v>
      </c>
      <c r="F5322" s="6" t="s">
        <v>3354</v>
      </c>
      <c r="G5322" s="6" t="s">
        <v>4936</v>
      </c>
      <c r="H5322" s="6" t="s">
        <v>38</v>
      </c>
      <c r="I5322" s="8" t="s">
        <v>39</v>
      </c>
      <c r="J5322" s="15" t="s">
        <v>7586</v>
      </c>
      <c r="K5322" s="7" t="s">
        <v>4798</v>
      </c>
      <c r="L5322" s="19">
        <v>37498</v>
      </c>
      <c r="M5322" s="19">
        <f t="shared" si="249"/>
        <v>37498</v>
      </c>
      <c r="N5322" s="11">
        <f>M5322*(1+VOTOS!$P$3%)^Q5322</f>
        <v>38814.280871260424</v>
      </c>
      <c r="O5322" s="54">
        <f t="shared" si="250"/>
        <v>38814.280871260424</v>
      </c>
      <c r="P5322" s="103">
        <f t="shared" si="251"/>
        <v>2.582988048221291E-7</v>
      </c>
      <c r="Q5322" s="6">
        <v>286</v>
      </c>
      <c r="R5322" s="6"/>
      <c r="S5322" s="6" t="s">
        <v>11</v>
      </c>
    </row>
    <row r="5323" spans="1:19" s="47" customFormat="1" ht="14" x14ac:dyDescent="0.15">
      <c r="A5323" s="8" t="s">
        <v>415</v>
      </c>
      <c r="B5323" s="114" t="s">
        <v>416</v>
      </c>
      <c r="C5323" s="40" t="s">
        <v>65</v>
      </c>
      <c r="D5323" s="6" t="s">
        <v>123</v>
      </c>
      <c r="E5323" s="7" t="s">
        <v>124</v>
      </c>
      <c r="F5323" s="6" t="s">
        <v>3354</v>
      </c>
      <c r="G5323" s="6" t="s">
        <v>4936</v>
      </c>
      <c r="H5323" s="6" t="s">
        <v>38</v>
      </c>
      <c r="I5323" s="8" t="s">
        <v>39</v>
      </c>
      <c r="J5323" s="15" t="s">
        <v>7586</v>
      </c>
      <c r="K5323" s="7" t="s">
        <v>4661</v>
      </c>
      <c r="L5323" s="19">
        <v>36303</v>
      </c>
      <c r="M5323" s="19">
        <f t="shared" si="249"/>
        <v>36303</v>
      </c>
      <c r="N5323" s="11">
        <f>M5323*(1+VOTOS!$P$3%)^Q5323</f>
        <v>38560.027940516287</v>
      </c>
      <c r="O5323" s="54">
        <f t="shared" si="250"/>
        <v>38560.027940516287</v>
      </c>
      <c r="P5323" s="103">
        <f t="shared" si="251"/>
        <v>2.5660681860830329E-7</v>
      </c>
      <c r="Q5323" s="6">
        <v>500</v>
      </c>
      <c r="R5323" s="6"/>
      <c r="S5323" s="6" t="s">
        <v>11</v>
      </c>
    </row>
    <row r="5324" spans="1:19" s="47" customFormat="1" ht="14" x14ac:dyDescent="0.15">
      <c r="A5324" s="8" t="s">
        <v>415</v>
      </c>
      <c r="B5324" s="114" t="s">
        <v>416</v>
      </c>
      <c r="C5324" s="40" t="s">
        <v>65</v>
      </c>
      <c r="D5324" s="6" t="s">
        <v>123</v>
      </c>
      <c r="E5324" s="7" t="s">
        <v>124</v>
      </c>
      <c r="F5324" s="6" t="s">
        <v>3354</v>
      </c>
      <c r="G5324" s="6" t="s">
        <v>4936</v>
      </c>
      <c r="H5324" s="6" t="s">
        <v>38</v>
      </c>
      <c r="I5324" s="8" t="s">
        <v>39</v>
      </c>
      <c r="J5324" s="15" t="s">
        <v>7586</v>
      </c>
      <c r="K5324" s="7" t="s">
        <v>3441</v>
      </c>
      <c r="L5324" s="19">
        <v>36018</v>
      </c>
      <c r="M5324" s="19">
        <f t="shared" si="249"/>
        <v>36018</v>
      </c>
      <c r="N5324" s="11">
        <f>M5324*(1+VOTOS!$P$3%)^Q5324</f>
        <v>36933.174726613041</v>
      </c>
      <c r="O5324" s="54">
        <f t="shared" si="250"/>
        <v>36933.174726613041</v>
      </c>
      <c r="P5324" s="103">
        <f t="shared" si="251"/>
        <v>2.4578053943116181E-7</v>
      </c>
      <c r="Q5324" s="6">
        <v>208</v>
      </c>
      <c r="R5324" s="6"/>
      <c r="S5324" s="6" t="s">
        <v>11</v>
      </c>
    </row>
    <row r="5325" spans="1:19" s="47" customFormat="1" ht="14" x14ac:dyDescent="0.15">
      <c r="A5325" s="8" t="s">
        <v>415</v>
      </c>
      <c r="B5325" s="114" t="s">
        <v>416</v>
      </c>
      <c r="C5325" s="40" t="s">
        <v>65</v>
      </c>
      <c r="D5325" s="6" t="s">
        <v>123</v>
      </c>
      <c r="E5325" s="7" t="s">
        <v>124</v>
      </c>
      <c r="F5325" s="6" t="s">
        <v>3354</v>
      </c>
      <c r="G5325" s="6" t="s">
        <v>4936</v>
      </c>
      <c r="H5325" s="6" t="s">
        <v>38</v>
      </c>
      <c r="I5325" s="8" t="s">
        <v>39</v>
      </c>
      <c r="J5325" s="15" t="s">
        <v>7586</v>
      </c>
      <c r="K5325" s="7" t="s">
        <v>4628</v>
      </c>
      <c r="L5325" s="19">
        <v>36000</v>
      </c>
      <c r="M5325" s="19">
        <f t="shared" si="249"/>
        <v>36000</v>
      </c>
      <c r="N5325" s="11">
        <f>M5325*(1+VOTOS!$P$3%)^Q5325</f>
        <v>38367.564791615318</v>
      </c>
      <c r="O5325" s="54">
        <f t="shared" si="250"/>
        <v>38367.564791615318</v>
      </c>
      <c r="P5325" s="103">
        <f t="shared" si="251"/>
        <v>2.5532602710019027E-7</v>
      </c>
      <c r="Q5325" s="6">
        <v>528</v>
      </c>
      <c r="R5325" s="6"/>
      <c r="S5325" s="6" t="s">
        <v>11</v>
      </c>
    </row>
    <row r="5326" spans="1:19" s="47" customFormat="1" ht="14" x14ac:dyDescent="0.15">
      <c r="A5326" s="8" t="s">
        <v>415</v>
      </c>
      <c r="B5326" s="114" t="s">
        <v>416</v>
      </c>
      <c r="C5326" s="40" t="s">
        <v>65</v>
      </c>
      <c r="D5326" s="6" t="s">
        <v>123</v>
      </c>
      <c r="E5326" s="7" t="s">
        <v>124</v>
      </c>
      <c r="F5326" s="6" t="s">
        <v>3354</v>
      </c>
      <c r="G5326" s="6" t="s">
        <v>4936</v>
      </c>
      <c r="H5326" s="6" t="s">
        <v>38</v>
      </c>
      <c r="I5326" s="8" t="s">
        <v>39</v>
      </c>
      <c r="J5326" s="15" t="s">
        <v>7586</v>
      </c>
      <c r="K5326" s="7" t="s">
        <v>3448</v>
      </c>
      <c r="L5326" s="19">
        <v>34634</v>
      </c>
      <c r="M5326" s="19">
        <f t="shared" si="249"/>
        <v>34634</v>
      </c>
      <c r="N5326" s="11">
        <f>M5326*(1+VOTOS!$P$3%)^Q5326</f>
        <v>35304.706607207998</v>
      </c>
      <c r="O5326" s="54">
        <f t="shared" si="250"/>
        <v>35304.706607207998</v>
      </c>
      <c r="P5326" s="103">
        <f t="shared" si="251"/>
        <v>2.3494351348371693E-7</v>
      </c>
      <c r="Q5326" s="6">
        <v>159</v>
      </c>
      <c r="R5326" s="6"/>
      <c r="S5326" s="6" t="s">
        <v>11</v>
      </c>
    </row>
    <row r="5327" spans="1:19" s="47" customFormat="1" ht="14" x14ac:dyDescent="0.15">
      <c r="A5327" s="8" t="s">
        <v>415</v>
      </c>
      <c r="B5327" s="114" t="s">
        <v>416</v>
      </c>
      <c r="C5327" s="40" t="s">
        <v>65</v>
      </c>
      <c r="D5327" s="6" t="s">
        <v>123</v>
      </c>
      <c r="E5327" s="7" t="s">
        <v>124</v>
      </c>
      <c r="F5327" s="6" t="s">
        <v>3354</v>
      </c>
      <c r="G5327" s="6" t="s">
        <v>4936</v>
      </c>
      <c r="H5327" s="6" t="s">
        <v>38</v>
      </c>
      <c r="I5327" s="8" t="s">
        <v>39</v>
      </c>
      <c r="J5327" s="15" t="s">
        <v>7586</v>
      </c>
      <c r="K5327" s="7" t="s">
        <v>3377</v>
      </c>
      <c r="L5327" s="19">
        <v>30924</v>
      </c>
      <c r="M5327" s="19">
        <f t="shared" si="249"/>
        <v>30924</v>
      </c>
      <c r="N5327" s="11">
        <f>M5327*(1+VOTOS!$P$3%)^Q5327</f>
        <v>31310.629442602261</v>
      </c>
      <c r="O5327" s="54">
        <f t="shared" si="250"/>
        <v>31310.629442602261</v>
      </c>
      <c r="P5327" s="103">
        <f t="shared" si="251"/>
        <v>2.0836398309368197E-7</v>
      </c>
      <c r="Q5327" s="6">
        <v>103</v>
      </c>
      <c r="R5327" s="6"/>
      <c r="S5327" s="6" t="s">
        <v>11</v>
      </c>
    </row>
    <row r="5328" spans="1:19" s="47" customFormat="1" ht="14" x14ac:dyDescent="0.15">
      <c r="A5328" s="8" t="s">
        <v>415</v>
      </c>
      <c r="B5328" s="114" t="s">
        <v>416</v>
      </c>
      <c r="C5328" s="40" t="s">
        <v>65</v>
      </c>
      <c r="D5328" s="6" t="s">
        <v>123</v>
      </c>
      <c r="E5328" s="7" t="s">
        <v>124</v>
      </c>
      <c r="F5328" s="6" t="s">
        <v>3354</v>
      </c>
      <c r="G5328" s="6" t="s">
        <v>4936</v>
      </c>
      <c r="H5328" s="6" t="s">
        <v>38</v>
      </c>
      <c r="I5328" s="8" t="s">
        <v>39</v>
      </c>
      <c r="J5328" s="15" t="s">
        <v>7586</v>
      </c>
      <c r="K5328" s="7" t="s">
        <v>3363</v>
      </c>
      <c r="L5328" s="19">
        <v>30837</v>
      </c>
      <c r="M5328" s="19">
        <f t="shared" si="249"/>
        <v>30837</v>
      </c>
      <c r="N5328" s="11">
        <f>M5328*(1+VOTOS!$P$3%)^Q5328</f>
        <v>31320.622523611339</v>
      </c>
      <c r="O5328" s="54">
        <f t="shared" si="250"/>
        <v>31320.622523611339</v>
      </c>
      <c r="P5328" s="103">
        <f t="shared" si="251"/>
        <v>2.0843048441286641E-7</v>
      </c>
      <c r="Q5328" s="6">
        <v>129</v>
      </c>
      <c r="R5328" s="6"/>
      <c r="S5328" s="6" t="s">
        <v>11</v>
      </c>
    </row>
    <row r="5329" spans="1:19" s="47" customFormat="1" ht="14" x14ac:dyDescent="0.15">
      <c r="A5329" s="8" t="s">
        <v>415</v>
      </c>
      <c r="B5329" s="114" t="s">
        <v>416</v>
      </c>
      <c r="C5329" s="40" t="s">
        <v>65</v>
      </c>
      <c r="D5329" s="6" t="s">
        <v>123</v>
      </c>
      <c r="E5329" s="7" t="s">
        <v>124</v>
      </c>
      <c r="F5329" s="6" t="s">
        <v>3354</v>
      </c>
      <c r="G5329" s="6" t="s">
        <v>4936</v>
      </c>
      <c r="H5329" s="6" t="s">
        <v>38</v>
      </c>
      <c r="I5329" s="8" t="s">
        <v>39</v>
      </c>
      <c r="J5329" s="15" t="s">
        <v>7586</v>
      </c>
      <c r="K5329" s="7" t="s">
        <v>3489</v>
      </c>
      <c r="L5329" s="19">
        <v>30653</v>
      </c>
      <c r="M5329" s="19">
        <f t="shared" si="249"/>
        <v>30653</v>
      </c>
      <c r="N5329" s="11">
        <f>M5329*(1+VOTOS!$P$3%)^Q5329</f>
        <v>30983.870151675364</v>
      </c>
      <c r="O5329" s="54">
        <f t="shared" si="250"/>
        <v>30983.870151675364</v>
      </c>
      <c r="P5329" s="103">
        <f t="shared" si="251"/>
        <v>2.0618948617099291E-7</v>
      </c>
      <c r="Q5329" s="6">
        <v>89</v>
      </c>
      <c r="R5329" s="6"/>
      <c r="S5329" s="6" t="s">
        <v>11</v>
      </c>
    </row>
    <row r="5330" spans="1:19" s="47" customFormat="1" ht="14" x14ac:dyDescent="0.15">
      <c r="A5330" s="8" t="s">
        <v>415</v>
      </c>
      <c r="B5330" s="114" t="s">
        <v>416</v>
      </c>
      <c r="C5330" s="40" t="s">
        <v>65</v>
      </c>
      <c r="D5330" s="6" t="s">
        <v>123</v>
      </c>
      <c r="E5330" s="7" t="s">
        <v>124</v>
      </c>
      <c r="F5330" s="6" t="s">
        <v>3354</v>
      </c>
      <c r="G5330" s="6" t="s">
        <v>4936</v>
      </c>
      <c r="H5330" s="6" t="s">
        <v>38</v>
      </c>
      <c r="I5330" s="8" t="s">
        <v>39</v>
      </c>
      <c r="J5330" s="15" t="s">
        <v>7586</v>
      </c>
      <c r="K5330" s="7" t="s">
        <v>3507</v>
      </c>
      <c r="L5330" s="19">
        <v>30451</v>
      </c>
      <c r="M5330" s="19">
        <f t="shared" ref="M5330:M5393" si="252">+IF(Q5330&gt;0,L5330,0)</f>
        <v>30451</v>
      </c>
      <c r="N5330" s="11">
        <f>M5330*(1+VOTOS!$P$3%)^Q5330</f>
        <v>30831.715727482908</v>
      </c>
      <c r="O5330" s="54">
        <f t="shared" si="250"/>
        <v>30831.715727482908</v>
      </c>
      <c r="P5330" s="103">
        <f t="shared" si="251"/>
        <v>2.0517693859739066E-7</v>
      </c>
      <c r="Q5330" s="6">
        <v>103</v>
      </c>
      <c r="R5330" s="6"/>
      <c r="S5330" s="6" t="s">
        <v>11</v>
      </c>
    </row>
    <row r="5331" spans="1:19" s="47" customFormat="1" ht="14" x14ac:dyDescent="0.15">
      <c r="A5331" s="8" t="s">
        <v>415</v>
      </c>
      <c r="B5331" s="114" t="s">
        <v>416</v>
      </c>
      <c r="C5331" s="40" t="s">
        <v>65</v>
      </c>
      <c r="D5331" s="6" t="s">
        <v>123</v>
      </c>
      <c r="E5331" s="7" t="s">
        <v>124</v>
      </c>
      <c r="F5331" s="6" t="s">
        <v>3354</v>
      </c>
      <c r="G5331" s="6" t="s">
        <v>4936</v>
      </c>
      <c r="H5331" s="6" t="s">
        <v>38</v>
      </c>
      <c r="I5331" s="8" t="s">
        <v>39</v>
      </c>
      <c r="J5331" s="15" t="s">
        <v>7586</v>
      </c>
      <c r="K5331" s="7" t="s">
        <v>4803</v>
      </c>
      <c r="L5331" s="19">
        <v>30290</v>
      </c>
      <c r="M5331" s="19">
        <f t="shared" si="252"/>
        <v>30290</v>
      </c>
      <c r="N5331" s="11">
        <f>M5331*(1+VOTOS!$P$3%)^Q5331</f>
        <v>31353.260642980378</v>
      </c>
      <c r="O5331" s="54">
        <f t="shared" si="250"/>
        <v>31353.260642980378</v>
      </c>
      <c r="P5331" s="103">
        <f t="shared" si="251"/>
        <v>2.0864768249139392E-7</v>
      </c>
      <c r="Q5331" s="6">
        <v>286</v>
      </c>
      <c r="R5331" s="6"/>
      <c r="S5331" s="6" t="s">
        <v>11</v>
      </c>
    </row>
    <row r="5332" spans="1:19" s="47" customFormat="1" ht="14" x14ac:dyDescent="0.15">
      <c r="A5332" s="8" t="s">
        <v>415</v>
      </c>
      <c r="B5332" s="114" t="s">
        <v>416</v>
      </c>
      <c r="C5332" s="40" t="s">
        <v>65</v>
      </c>
      <c r="D5332" s="6" t="s">
        <v>123</v>
      </c>
      <c r="E5332" s="7" t="s">
        <v>124</v>
      </c>
      <c r="F5332" s="6" t="s">
        <v>3354</v>
      </c>
      <c r="G5332" s="6" t="s">
        <v>4936</v>
      </c>
      <c r="H5332" s="6" t="s">
        <v>38</v>
      </c>
      <c r="I5332" s="8" t="s">
        <v>39</v>
      </c>
      <c r="J5332" s="15" t="s">
        <v>7586</v>
      </c>
      <c r="K5332" s="7" t="s">
        <v>3376</v>
      </c>
      <c r="L5332" s="19">
        <v>29401</v>
      </c>
      <c r="M5332" s="19">
        <f t="shared" si="252"/>
        <v>29401</v>
      </c>
      <c r="N5332" s="11">
        <f>M5332*(1+VOTOS!$P$3%)^Q5332</f>
        <v>30242.750029952946</v>
      </c>
      <c r="O5332" s="54">
        <f t="shared" si="250"/>
        <v>30242.750029952946</v>
      </c>
      <c r="P5332" s="103">
        <f t="shared" si="251"/>
        <v>2.0125752717617165E-7</v>
      </c>
      <c r="Q5332" s="6">
        <v>234</v>
      </c>
      <c r="R5332" s="6"/>
      <c r="S5332" s="6" t="s">
        <v>11</v>
      </c>
    </row>
    <row r="5333" spans="1:19" s="47" customFormat="1" ht="14" x14ac:dyDescent="0.15">
      <c r="A5333" s="8" t="s">
        <v>415</v>
      </c>
      <c r="B5333" s="114" t="s">
        <v>416</v>
      </c>
      <c r="C5333" s="40" t="s">
        <v>65</v>
      </c>
      <c r="D5333" s="6" t="s">
        <v>123</v>
      </c>
      <c r="E5333" s="7" t="s">
        <v>124</v>
      </c>
      <c r="F5333" s="6" t="s">
        <v>3354</v>
      </c>
      <c r="G5333" s="6" t="s">
        <v>4936</v>
      </c>
      <c r="H5333" s="6" t="s">
        <v>38</v>
      </c>
      <c r="I5333" s="8" t="s">
        <v>39</v>
      </c>
      <c r="J5333" s="15" t="s">
        <v>7586</v>
      </c>
      <c r="K5333" s="7" t="s">
        <v>4704</v>
      </c>
      <c r="L5333" s="19">
        <v>29139</v>
      </c>
      <c r="M5333" s="19">
        <f t="shared" si="252"/>
        <v>29139</v>
      </c>
      <c r="N5333" s="11">
        <f>M5333*(1+VOTOS!$P$3%)^Q5333</f>
        <v>30727.419445353487</v>
      </c>
      <c r="O5333" s="54">
        <f t="shared" si="250"/>
        <v>30727.419445353487</v>
      </c>
      <c r="P5333" s="103">
        <f t="shared" si="251"/>
        <v>2.0448287434019692E-7</v>
      </c>
      <c r="Q5333" s="6">
        <v>440</v>
      </c>
      <c r="R5333" s="6"/>
      <c r="S5333" s="6" t="s">
        <v>11</v>
      </c>
    </row>
    <row r="5334" spans="1:19" s="47" customFormat="1" ht="14" x14ac:dyDescent="0.15">
      <c r="A5334" s="8" t="s">
        <v>415</v>
      </c>
      <c r="B5334" s="114" t="s">
        <v>416</v>
      </c>
      <c r="C5334" s="40" t="s">
        <v>65</v>
      </c>
      <c r="D5334" s="6" t="s">
        <v>123</v>
      </c>
      <c r="E5334" s="7" t="s">
        <v>124</v>
      </c>
      <c r="F5334" s="6" t="s">
        <v>3354</v>
      </c>
      <c r="G5334" s="6" t="s">
        <v>4936</v>
      </c>
      <c r="H5334" s="6" t="s">
        <v>38</v>
      </c>
      <c r="I5334" s="8" t="s">
        <v>39</v>
      </c>
      <c r="J5334" s="15" t="s">
        <v>7586</v>
      </c>
      <c r="K5334" s="7" t="s">
        <v>4816</v>
      </c>
      <c r="L5334" s="19">
        <v>25919</v>
      </c>
      <c r="M5334" s="19">
        <f t="shared" si="252"/>
        <v>25919</v>
      </c>
      <c r="N5334" s="11">
        <f>M5334*(1+VOTOS!$P$3%)^Q5334</f>
        <v>26503.933100867234</v>
      </c>
      <c r="O5334" s="54">
        <f t="shared" si="250"/>
        <v>26503.933100867234</v>
      </c>
      <c r="P5334" s="103">
        <f t="shared" si="251"/>
        <v>1.7637668634764436E-7</v>
      </c>
      <c r="Q5334" s="6">
        <v>185</v>
      </c>
      <c r="R5334" s="6"/>
      <c r="S5334" s="6" t="s">
        <v>11</v>
      </c>
    </row>
    <row r="5335" spans="1:19" s="47" customFormat="1" ht="14" x14ac:dyDescent="0.15">
      <c r="A5335" s="8" t="s">
        <v>415</v>
      </c>
      <c r="B5335" s="114" t="s">
        <v>416</v>
      </c>
      <c r="C5335" s="40" t="s">
        <v>65</v>
      </c>
      <c r="D5335" s="6" t="s">
        <v>123</v>
      </c>
      <c r="E5335" s="7" t="s">
        <v>124</v>
      </c>
      <c r="F5335" s="6" t="s">
        <v>3354</v>
      </c>
      <c r="G5335" s="6" t="s">
        <v>4936</v>
      </c>
      <c r="H5335" s="6" t="s">
        <v>38</v>
      </c>
      <c r="I5335" s="8" t="s">
        <v>39</v>
      </c>
      <c r="J5335" s="15" t="s">
        <v>7586</v>
      </c>
      <c r="K5335" s="7" t="s">
        <v>4787</v>
      </c>
      <c r="L5335" s="19">
        <v>25542</v>
      </c>
      <c r="M5335" s="19">
        <f t="shared" si="252"/>
        <v>25542</v>
      </c>
      <c r="N5335" s="11">
        <f>M5335*(1+VOTOS!$P$3%)^Q5335</f>
        <v>26540.848855949887</v>
      </c>
      <c r="O5335" s="54">
        <f t="shared" si="250"/>
        <v>26540.848855949887</v>
      </c>
      <c r="P5335" s="103">
        <f t="shared" si="251"/>
        <v>1.7662235096393811E-7</v>
      </c>
      <c r="Q5335" s="6">
        <v>318</v>
      </c>
      <c r="R5335" s="6"/>
      <c r="S5335" s="6" t="s">
        <v>11</v>
      </c>
    </row>
    <row r="5336" spans="1:19" s="47" customFormat="1" ht="14" x14ac:dyDescent="0.15">
      <c r="A5336" s="8" t="s">
        <v>415</v>
      </c>
      <c r="B5336" s="114" t="s">
        <v>416</v>
      </c>
      <c r="C5336" s="40" t="s">
        <v>65</v>
      </c>
      <c r="D5336" s="6" t="s">
        <v>123</v>
      </c>
      <c r="E5336" s="7" t="s">
        <v>124</v>
      </c>
      <c r="F5336" s="6" t="s">
        <v>3354</v>
      </c>
      <c r="G5336" s="6" t="s">
        <v>4936</v>
      </c>
      <c r="H5336" s="6" t="s">
        <v>38</v>
      </c>
      <c r="I5336" s="8" t="s">
        <v>39</v>
      </c>
      <c r="J5336" s="15" t="s">
        <v>7586</v>
      </c>
      <c r="K5336" s="7" t="s">
        <v>4737</v>
      </c>
      <c r="L5336" s="19">
        <v>23530</v>
      </c>
      <c r="M5336" s="19">
        <f t="shared" si="252"/>
        <v>23530</v>
      </c>
      <c r="N5336" s="11">
        <f>M5336*(1+VOTOS!$P$3%)^Q5336</f>
        <v>24663.453585084717</v>
      </c>
      <c r="O5336" s="54">
        <f t="shared" si="250"/>
        <v>24663.453585084717</v>
      </c>
      <c r="P5336" s="103">
        <f t="shared" si="251"/>
        <v>1.6412878045952485E-7</v>
      </c>
      <c r="Q5336" s="6">
        <v>390</v>
      </c>
      <c r="R5336" s="6"/>
      <c r="S5336" s="6" t="s">
        <v>11</v>
      </c>
    </row>
    <row r="5337" spans="1:19" s="47" customFormat="1" ht="14" x14ac:dyDescent="0.15">
      <c r="A5337" s="8" t="s">
        <v>415</v>
      </c>
      <c r="B5337" s="114" t="s">
        <v>416</v>
      </c>
      <c r="C5337" s="40" t="s">
        <v>65</v>
      </c>
      <c r="D5337" s="6" t="s">
        <v>123</v>
      </c>
      <c r="E5337" s="7" t="s">
        <v>124</v>
      </c>
      <c r="F5337" s="6" t="s">
        <v>3354</v>
      </c>
      <c r="G5337" s="6" t="s">
        <v>4936</v>
      </c>
      <c r="H5337" s="6" t="s">
        <v>38</v>
      </c>
      <c r="I5337" s="8" t="s">
        <v>39</v>
      </c>
      <c r="J5337" s="15" t="s">
        <v>7586</v>
      </c>
      <c r="K5337" s="7" t="s">
        <v>4724</v>
      </c>
      <c r="L5337" s="19">
        <v>20160</v>
      </c>
      <c r="M5337" s="19">
        <f t="shared" si="252"/>
        <v>20160</v>
      </c>
      <c r="N5337" s="11">
        <f>M5337*(1+VOTOS!$P$3%)^Q5337</f>
        <v>21197.498907730205</v>
      </c>
      <c r="O5337" s="54">
        <f t="shared" si="250"/>
        <v>21197.498907730205</v>
      </c>
      <c r="P5337" s="103">
        <f t="shared" si="251"/>
        <v>1.4106376596916964E-7</v>
      </c>
      <c r="Q5337" s="6">
        <v>416</v>
      </c>
      <c r="R5337" s="6"/>
      <c r="S5337" s="6" t="s">
        <v>11</v>
      </c>
    </row>
    <row r="5338" spans="1:19" s="47" customFormat="1" ht="14" x14ac:dyDescent="0.15">
      <c r="A5338" s="8" t="s">
        <v>415</v>
      </c>
      <c r="B5338" s="114" t="s">
        <v>416</v>
      </c>
      <c r="C5338" s="40" t="s">
        <v>65</v>
      </c>
      <c r="D5338" s="6" t="s">
        <v>123</v>
      </c>
      <c r="E5338" s="7" t="s">
        <v>124</v>
      </c>
      <c r="F5338" s="6" t="s">
        <v>3354</v>
      </c>
      <c r="G5338" s="6" t="s">
        <v>4936</v>
      </c>
      <c r="H5338" s="6" t="s">
        <v>38</v>
      </c>
      <c r="I5338" s="8" t="s">
        <v>39</v>
      </c>
      <c r="J5338" s="15" t="s">
        <v>7586</v>
      </c>
      <c r="K5338" s="7" t="s">
        <v>4636</v>
      </c>
      <c r="L5338" s="19">
        <v>15941</v>
      </c>
      <c r="M5338" s="19">
        <f t="shared" si="252"/>
        <v>15941</v>
      </c>
      <c r="N5338" s="11">
        <f>M5338*(1+VOTOS!$P$3%)^Q5338</f>
        <v>16989.370842864992</v>
      </c>
      <c r="O5338" s="54">
        <f t="shared" si="250"/>
        <v>16989.370842864992</v>
      </c>
      <c r="P5338" s="103">
        <f t="shared" si="251"/>
        <v>1.1305978327789259E-7</v>
      </c>
      <c r="Q5338" s="6">
        <v>528</v>
      </c>
      <c r="R5338" s="6"/>
      <c r="S5338" s="6" t="s">
        <v>11</v>
      </c>
    </row>
    <row r="5339" spans="1:19" s="47" customFormat="1" ht="14" x14ac:dyDescent="0.15">
      <c r="A5339" s="8" t="s">
        <v>415</v>
      </c>
      <c r="B5339" s="114" t="s">
        <v>416</v>
      </c>
      <c r="C5339" s="40" t="s">
        <v>65</v>
      </c>
      <c r="D5339" s="6" t="s">
        <v>123</v>
      </c>
      <c r="E5339" s="7" t="s">
        <v>124</v>
      </c>
      <c r="F5339" s="6" t="s">
        <v>3354</v>
      </c>
      <c r="G5339" s="6" t="s">
        <v>4936</v>
      </c>
      <c r="H5339" s="6" t="s">
        <v>38</v>
      </c>
      <c r="I5339" s="8" t="s">
        <v>39</v>
      </c>
      <c r="J5339" s="15" t="s">
        <v>7586</v>
      </c>
      <c r="K5339" s="7" t="s">
        <v>3370</v>
      </c>
      <c r="L5339" s="19">
        <v>14436</v>
      </c>
      <c r="M5339" s="19">
        <f t="shared" si="252"/>
        <v>14436</v>
      </c>
      <c r="N5339" s="11">
        <f>M5339*(1+VOTOS!$P$3%)^Q5339</f>
        <v>14616.48708554541</v>
      </c>
      <c r="O5339" s="54">
        <f t="shared" si="250"/>
        <v>14616.48708554541</v>
      </c>
      <c r="P5339" s="103">
        <f t="shared" si="251"/>
        <v>9.7268867544314863E-8</v>
      </c>
      <c r="Q5339" s="6">
        <v>103</v>
      </c>
      <c r="R5339" s="6"/>
      <c r="S5339" s="6" t="s">
        <v>11</v>
      </c>
    </row>
    <row r="5340" spans="1:19" s="47" customFormat="1" ht="14" x14ac:dyDescent="0.15">
      <c r="A5340" s="8" t="s">
        <v>415</v>
      </c>
      <c r="B5340" s="114" t="s">
        <v>416</v>
      </c>
      <c r="C5340" s="40" t="s">
        <v>65</v>
      </c>
      <c r="D5340" s="6" t="s">
        <v>123</v>
      </c>
      <c r="E5340" s="7" t="s">
        <v>124</v>
      </c>
      <c r="F5340" s="6" t="s">
        <v>3354</v>
      </c>
      <c r="G5340" s="6" t="s">
        <v>4936</v>
      </c>
      <c r="H5340" s="6" t="s">
        <v>38</v>
      </c>
      <c r="I5340" s="8" t="s">
        <v>39</v>
      </c>
      <c r="J5340" s="15" t="s">
        <v>7586</v>
      </c>
      <c r="K5340" s="7" t="s">
        <v>3404</v>
      </c>
      <c r="L5340" s="19">
        <v>12233</v>
      </c>
      <c r="M5340" s="19">
        <f t="shared" si="252"/>
        <v>12233</v>
      </c>
      <c r="N5340" s="11">
        <f>M5340*(1+VOTOS!$P$3%)^Q5340</f>
        <v>12365.043668334085</v>
      </c>
      <c r="O5340" s="54">
        <f t="shared" si="250"/>
        <v>12365.043668334085</v>
      </c>
      <c r="P5340" s="103">
        <f t="shared" si="251"/>
        <v>8.228610525331146E-8</v>
      </c>
      <c r="Q5340" s="6">
        <v>89</v>
      </c>
      <c r="R5340" s="6"/>
      <c r="S5340" s="6" t="s">
        <v>11</v>
      </c>
    </row>
    <row r="5341" spans="1:19" s="47" customFormat="1" ht="14" x14ac:dyDescent="0.15">
      <c r="A5341" s="8" t="s">
        <v>415</v>
      </c>
      <c r="B5341" s="114" t="s">
        <v>416</v>
      </c>
      <c r="C5341" s="40" t="s">
        <v>65</v>
      </c>
      <c r="D5341" s="6" t="s">
        <v>123</v>
      </c>
      <c r="E5341" s="7" t="s">
        <v>124</v>
      </c>
      <c r="F5341" s="6" t="s">
        <v>3354</v>
      </c>
      <c r="G5341" s="6" t="s">
        <v>4936</v>
      </c>
      <c r="H5341" s="6" t="s">
        <v>38</v>
      </c>
      <c r="I5341" s="8" t="s">
        <v>39</v>
      </c>
      <c r="J5341" s="15" t="s">
        <v>7586</v>
      </c>
      <c r="K5341" s="7" t="s">
        <v>3446</v>
      </c>
      <c r="L5341" s="19">
        <v>7361406</v>
      </c>
      <c r="M5341" s="19">
        <f t="shared" si="252"/>
        <v>7361406</v>
      </c>
      <c r="N5341" s="11">
        <f>M5341*(1+VOTOS!$P$3%)^Q5341</f>
        <v>7428309.5712705944</v>
      </c>
      <c r="O5341" s="54">
        <f t="shared" si="250"/>
        <v>7428309.5712705944</v>
      </c>
      <c r="P5341" s="103">
        <f t="shared" si="251"/>
        <v>4.9433441533337099E-5</v>
      </c>
      <c r="Q5341" s="48">
        <v>75</v>
      </c>
      <c r="R5341" s="48"/>
      <c r="S5341" s="48" t="s">
        <v>11</v>
      </c>
    </row>
    <row r="5342" spans="1:19" s="47" customFormat="1" ht="14" x14ac:dyDescent="0.15">
      <c r="A5342" s="8" t="s">
        <v>415</v>
      </c>
      <c r="B5342" s="114" t="s">
        <v>416</v>
      </c>
      <c r="C5342" s="40" t="s">
        <v>65</v>
      </c>
      <c r="D5342" s="6" t="s">
        <v>123</v>
      </c>
      <c r="E5342" s="7" t="s">
        <v>124</v>
      </c>
      <c r="F5342" s="6" t="s">
        <v>3354</v>
      </c>
      <c r="G5342" s="6" t="s">
        <v>4936</v>
      </c>
      <c r="H5342" s="6" t="s">
        <v>38</v>
      </c>
      <c r="I5342" s="8" t="s">
        <v>39</v>
      </c>
      <c r="J5342" s="15" t="s">
        <v>7586</v>
      </c>
      <c r="K5342" s="7" t="s">
        <v>3418</v>
      </c>
      <c r="L5342" s="19">
        <v>3715906</v>
      </c>
      <c r="M5342" s="19">
        <f t="shared" si="252"/>
        <v>3715906</v>
      </c>
      <c r="N5342" s="11">
        <f>M5342*(1+VOTOS!$P$3%)^Q5342</f>
        <v>3749677.7253885781</v>
      </c>
      <c r="O5342" s="54">
        <f t="shared" si="250"/>
        <v>3749677.7253885781</v>
      </c>
      <c r="P5342" s="103">
        <f t="shared" si="251"/>
        <v>2.4953116564196639E-5</v>
      </c>
      <c r="Q5342" s="6">
        <v>75</v>
      </c>
      <c r="R5342" s="6"/>
      <c r="S5342" s="6" t="s">
        <v>11</v>
      </c>
    </row>
    <row r="5343" spans="1:19" s="47" customFormat="1" ht="14" x14ac:dyDescent="0.15">
      <c r="A5343" s="8" t="s">
        <v>415</v>
      </c>
      <c r="B5343" s="114" t="s">
        <v>416</v>
      </c>
      <c r="C5343" s="40" t="s">
        <v>65</v>
      </c>
      <c r="D5343" s="6" t="s">
        <v>123</v>
      </c>
      <c r="E5343" s="7" t="s">
        <v>124</v>
      </c>
      <c r="F5343" s="6" t="s">
        <v>3354</v>
      </c>
      <c r="G5343" s="6" t="s">
        <v>4936</v>
      </c>
      <c r="H5343" s="6" t="s">
        <v>38</v>
      </c>
      <c r="I5343" s="8" t="s">
        <v>39</v>
      </c>
      <c r="J5343" s="15" t="s">
        <v>7586</v>
      </c>
      <c r="K5343" s="7" t="s">
        <v>3403</v>
      </c>
      <c r="L5343" s="19">
        <v>3058264</v>
      </c>
      <c r="M5343" s="19">
        <f t="shared" si="252"/>
        <v>3058264</v>
      </c>
      <c r="N5343" s="11">
        <f>M5343*(1+VOTOS!$P$3%)^Q5343</f>
        <v>3091275.0682002841</v>
      </c>
      <c r="O5343" s="54">
        <f t="shared" si="250"/>
        <v>3091275.0682002841</v>
      </c>
      <c r="P5343" s="103">
        <f t="shared" si="251"/>
        <v>2.0571620485278619E-5</v>
      </c>
      <c r="Q5343" s="48">
        <v>89</v>
      </c>
      <c r="R5343" s="48"/>
      <c r="S5343" s="48" t="s">
        <v>11</v>
      </c>
    </row>
    <row r="5344" spans="1:19" s="47" customFormat="1" ht="14" x14ac:dyDescent="0.15">
      <c r="A5344" s="8" t="s">
        <v>415</v>
      </c>
      <c r="B5344" s="114" t="s">
        <v>416</v>
      </c>
      <c r="C5344" s="40" t="s">
        <v>65</v>
      </c>
      <c r="D5344" s="6" t="s">
        <v>123</v>
      </c>
      <c r="E5344" s="7" t="s">
        <v>124</v>
      </c>
      <c r="F5344" s="6" t="s">
        <v>3354</v>
      </c>
      <c r="G5344" s="6" t="s">
        <v>4936</v>
      </c>
      <c r="H5344" s="6" t="s">
        <v>38</v>
      </c>
      <c r="I5344" s="8" t="s">
        <v>39</v>
      </c>
      <c r="J5344" s="15" t="s">
        <v>7586</v>
      </c>
      <c r="K5344" s="7" t="s">
        <v>3506</v>
      </c>
      <c r="L5344" s="19">
        <v>2892944</v>
      </c>
      <c r="M5344" s="19">
        <f t="shared" si="252"/>
        <v>2892944</v>
      </c>
      <c r="N5344" s="11">
        <f>M5344*(1+VOTOS!$P$3%)^Q5344</f>
        <v>2907287.6436628988</v>
      </c>
      <c r="O5344" s="54">
        <f t="shared" si="250"/>
        <v>2907287.6436628988</v>
      </c>
      <c r="P5344" s="103">
        <f t="shared" si="251"/>
        <v>1.9347232687964135E-5</v>
      </c>
      <c r="Q5344" s="6">
        <v>41</v>
      </c>
      <c r="R5344" s="6"/>
      <c r="S5344" s="6" t="s">
        <v>11</v>
      </c>
    </row>
    <row r="5345" spans="1:19" s="47" customFormat="1" ht="14" x14ac:dyDescent="0.15">
      <c r="A5345" s="8" t="s">
        <v>415</v>
      </c>
      <c r="B5345" s="114" t="s">
        <v>416</v>
      </c>
      <c r="C5345" s="40" t="s">
        <v>65</v>
      </c>
      <c r="D5345" s="6" t="s">
        <v>123</v>
      </c>
      <c r="E5345" s="7" t="s">
        <v>124</v>
      </c>
      <c r="F5345" s="6" t="s">
        <v>3354</v>
      </c>
      <c r="G5345" s="6" t="s">
        <v>4936</v>
      </c>
      <c r="H5345" s="6" t="s">
        <v>38</v>
      </c>
      <c r="I5345" s="8" t="s">
        <v>39</v>
      </c>
      <c r="J5345" s="15" t="s">
        <v>7586</v>
      </c>
      <c r="K5345" s="7" t="s">
        <v>3504</v>
      </c>
      <c r="L5345" s="19">
        <v>2857981</v>
      </c>
      <c r="M5345" s="19">
        <f t="shared" si="252"/>
        <v>2857981</v>
      </c>
      <c r="N5345" s="11">
        <f>M5345*(1+VOTOS!$P$3%)^Q5345</f>
        <v>2878394.5686511775</v>
      </c>
      <c r="O5345" s="54">
        <f t="shared" si="250"/>
        <v>2878394.5686511775</v>
      </c>
      <c r="P5345" s="103">
        <f t="shared" si="251"/>
        <v>1.9154956892158016E-5</v>
      </c>
      <c r="Q5345" s="6">
        <v>59</v>
      </c>
      <c r="R5345" s="6"/>
      <c r="S5345" s="6" t="s">
        <v>11</v>
      </c>
    </row>
    <row r="5346" spans="1:19" s="47" customFormat="1" ht="14" x14ac:dyDescent="0.15">
      <c r="A5346" s="8" t="s">
        <v>415</v>
      </c>
      <c r="B5346" s="114" t="s">
        <v>416</v>
      </c>
      <c r="C5346" s="40" t="s">
        <v>65</v>
      </c>
      <c r="D5346" s="6" t="s">
        <v>123</v>
      </c>
      <c r="E5346" s="7" t="s">
        <v>124</v>
      </c>
      <c r="F5346" s="6" t="s">
        <v>3354</v>
      </c>
      <c r="G5346" s="6" t="s">
        <v>4936</v>
      </c>
      <c r="H5346" s="6" t="s">
        <v>38</v>
      </c>
      <c r="I5346" s="8" t="s">
        <v>39</v>
      </c>
      <c r="J5346" s="15" t="s">
        <v>7586</v>
      </c>
      <c r="K5346" s="7" t="s">
        <v>3380</v>
      </c>
      <c r="L5346" s="19">
        <v>2358557</v>
      </c>
      <c r="M5346" s="19">
        <f t="shared" si="252"/>
        <v>2358557</v>
      </c>
      <c r="N5346" s="11">
        <f>M5346*(1+VOTOS!$P$3%)^Q5346</f>
        <v>2388045.021544938</v>
      </c>
      <c r="O5346" s="54">
        <f t="shared" si="250"/>
        <v>2388045.021544938</v>
      </c>
      <c r="P5346" s="103">
        <f t="shared" si="251"/>
        <v>1.5891809949343076E-5</v>
      </c>
      <c r="Q5346" s="48">
        <v>103</v>
      </c>
      <c r="R5346" s="48"/>
      <c r="S5346" s="48" t="s">
        <v>11</v>
      </c>
    </row>
    <row r="5347" spans="1:19" s="47" customFormat="1" ht="14" x14ac:dyDescent="0.15">
      <c r="A5347" s="8" t="s">
        <v>415</v>
      </c>
      <c r="B5347" s="114" t="s">
        <v>416</v>
      </c>
      <c r="C5347" s="40" t="s">
        <v>65</v>
      </c>
      <c r="D5347" s="6" t="s">
        <v>123</v>
      </c>
      <c r="E5347" s="7" t="s">
        <v>124</v>
      </c>
      <c r="F5347" s="6" t="s">
        <v>3354</v>
      </c>
      <c r="G5347" s="6" t="s">
        <v>4936</v>
      </c>
      <c r="H5347" s="6" t="s">
        <v>38</v>
      </c>
      <c r="I5347" s="8" t="s">
        <v>39</v>
      </c>
      <c r="J5347" s="15" t="s">
        <v>7586</v>
      </c>
      <c r="K5347" s="7" t="s">
        <v>3454</v>
      </c>
      <c r="L5347" s="19">
        <v>2294869</v>
      </c>
      <c r="M5347" s="19">
        <f t="shared" si="252"/>
        <v>2294869</v>
      </c>
      <c r="N5347" s="11">
        <f>M5347*(1+VOTOS!$P$3%)^Q5347</f>
        <v>2311260.4546237215</v>
      </c>
      <c r="O5347" s="54">
        <f t="shared" si="250"/>
        <v>2311260.4546237215</v>
      </c>
      <c r="P5347" s="103">
        <f t="shared" si="251"/>
        <v>1.5380828902693813E-5</v>
      </c>
      <c r="Q5347" s="6">
        <v>59</v>
      </c>
      <c r="R5347" s="6"/>
      <c r="S5347" s="6" t="s">
        <v>11</v>
      </c>
    </row>
    <row r="5348" spans="1:19" s="47" customFormat="1" ht="14" x14ac:dyDescent="0.15">
      <c r="A5348" s="8" t="s">
        <v>415</v>
      </c>
      <c r="B5348" s="114" t="s">
        <v>416</v>
      </c>
      <c r="C5348" s="40" t="s">
        <v>65</v>
      </c>
      <c r="D5348" s="6" t="s">
        <v>123</v>
      </c>
      <c r="E5348" s="7" t="s">
        <v>124</v>
      </c>
      <c r="F5348" s="6" t="s">
        <v>3354</v>
      </c>
      <c r="G5348" s="6" t="s">
        <v>4936</v>
      </c>
      <c r="H5348" s="6" t="s">
        <v>38</v>
      </c>
      <c r="I5348" s="8" t="s">
        <v>39</v>
      </c>
      <c r="J5348" s="15" t="s">
        <v>7586</v>
      </c>
      <c r="K5348" s="7" t="s">
        <v>3513</v>
      </c>
      <c r="L5348" s="19">
        <v>2209769</v>
      </c>
      <c r="M5348" s="19">
        <f t="shared" si="252"/>
        <v>2209769</v>
      </c>
      <c r="N5348" s="11">
        <f>M5348*(1+VOTOS!$P$3%)^Q5348</f>
        <v>2225552.614791261</v>
      </c>
      <c r="O5348" s="54">
        <f t="shared" si="250"/>
        <v>2225552.614791261</v>
      </c>
      <c r="P5348" s="103">
        <f t="shared" si="251"/>
        <v>1.4810465827668947E-5</v>
      </c>
      <c r="Q5348" s="6">
        <v>59</v>
      </c>
      <c r="R5348" s="6"/>
      <c r="S5348" s="6" t="s">
        <v>11</v>
      </c>
    </row>
    <row r="5349" spans="1:19" s="47" customFormat="1" ht="14" x14ac:dyDescent="0.15">
      <c r="A5349" s="8" t="s">
        <v>415</v>
      </c>
      <c r="B5349" s="114" t="s">
        <v>416</v>
      </c>
      <c r="C5349" s="40" t="s">
        <v>65</v>
      </c>
      <c r="D5349" s="6" t="s">
        <v>123</v>
      </c>
      <c r="E5349" s="7" t="s">
        <v>124</v>
      </c>
      <c r="F5349" s="6" t="s">
        <v>3354</v>
      </c>
      <c r="G5349" s="6" t="s">
        <v>4936</v>
      </c>
      <c r="H5349" s="6" t="s">
        <v>38</v>
      </c>
      <c r="I5349" s="8" t="s">
        <v>39</v>
      </c>
      <c r="J5349" s="15" t="s">
        <v>7586</v>
      </c>
      <c r="K5349" s="7" t="s">
        <v>3410</v>
      </c>
      <c r="L5349" s="19">
        <v>2204295</v>
      </c>
      <c r="M5349" s="19">
        <f t="shared" si="252"/>
        <v>2204295</v>
      </c>
      <c r="N5349" s="11">
        <f>M5349*(1+VOTOS!$P$3%)^Q5349</f>
        <v>2215224.2202019496</v>
      </c>
      <c r="O5349" s="54">
        <f t="shared" si="250"/>
        <v>2215224.2202019496</v>
      </c>
      <c r="P5349" s="103">
        <f t="shared" si="251"/>
        <v>1.4741733085022003E-5</v>
      </c>
      <c r="Q5349" s="6">
        <v>41</v>
      </c>
      <c r="R5349" s="6"/>
      <c r="S5349" s="6" t="s">
        <v>11</v>
      </c>
    </row>
    <row r="5350" spans="1:19" s="47" customFormat="1" ht="14" x14ac:dyDescent="0.15">
      <c r="A5350" s="8" t="s">
        <v>415</v>
      </c>
      <c r="B5350" s="114" t="s">
        <v>416</v>
      </c>
      <c r="C5350" s="40" t="s">
        <v>65</v>
      </c>
      <c r="D5350" s="6" t="s">
        <v>123</v>
      </c>
      <c r="E5350" s="7" t="s">
        <v>124</v>
      </c>
      <c r="F5350" s="6" t="s">
        <v>3354</v>
      </c>
      <c r="G5350" s="6" t="s">
        <v>4936</v>
      </c>
      <c r="H5350" s="6" t="s">
        <v>38</v>
      </c>
      <c r="I5350" s="8" t="s">
        <v>39</v>
      </c>
      <c r="J5350" s="15" t="s">
        <v>7586</v>
      </c>
      <c r="K5350" s="7" t="s">
        <v>3407</v>
      </c>
      <c r="L5350" s="19">
        <v>2196315</v>
      </c>
      <c r="M5350" s="19">
        <f t="shared" si="252"/>
        <v>2196315</v>
      </c>
      <c r="N5350" s="11">
        <f>M5350*(1+VOTOS!$P$3%)^Q5350</f>
        <v>2223774.5797512932</v>
      </c>
      <c r="O5350" s="54">
        <f t="shared" si="250"/>
        <v>2223774.5797512932</v>
      </c>
      <c r="P5350" s="103">
        <f t="shared" si="251"/>
        <v>1.4798633473302293E-5</v>
      </c>
      <c r="Q5350" s="48">
        <v>103</v>
      </c>
      <c r="R5350" s="48"/>
      <c r="S5350" s="48" t="s">
        <v>11</v>
      </c>
    </row>
    <row r="5351" spans="1:19" s="47" customFormat="1" ht="14" x14ac:dyDescent="0.15">
      <c r="A5351" s="8" t="s">
        <v>415</v>
      </c>
      <c r="B5351" s="114" t="s">
        <v>416</v>
      </c>
      <c r="C5351" s="40" t="s">
        <v>65</v>
      </c>
      <c r="D5351" s="6" t="s">
        <v>123</v>
      </c>
      <c r="E5351" s="7" t="s">
        <v>124</v>
      </c>
      <c r="F5351" s="6" t="s">
        <v>3354</v>
      </c>
      <c r="G5351" s="6" t="s">
        <v>4936</v>
      </c>
      <c r="H5351" s="6" t="s">
        <v>38</v>
      </c>
      <c r="I5351" s="8" t="s">
        <v>39</v>
      </c>
      <c r="J5351" s="15" t="s">
        <v>7586</v>
      </c>
      <c r="K5351" s="7" t="s">
        <v>3451</v>
      </c>
      <c r="L5351" s="19">
        <v>1916961</v>
      </c>
      <c r="M5351" s="19">
        <f t="shared" si="252"/>
        <v>1916961</v>
      </c>
      <c r="N5351" s="11">
        <f>M5351*(1+VOTOS!$P$3%)^Q5351</f>
        <v>1930653.1886377584</v>
      </c>
      <c r="O5351" s="54">
        <f t="shared" si="250"/>
        <v>1930653.1886377584</v>
      </c>
      <c r="P5351" s="103">
        <f t="shared" si="251"/>
        <v>1.2847987904380092E-5</v>
      </c>
      <c r="Q5351" s="6">
        <v>59</v>
      </c>
      <c r="R5351" s="6"/>
      <c r="S5351" s="6" t="s">
        <v>11</v>
      </c>
    </row>
    <row r="5352" spans="1:19" s="47" customFormat="1" ht="14" x14ac:dyDescent="0.15">
      <c r="A5352" s="8" t="s">
        <v>415</v>
      </c>
      <c r="B5352" s="114" t="s">
        <v>416</v>
      </c>
      <c r="C5352" s="40" t="s">
        <v>65</v>
      </c>
      <c r="D5352" s="6" t="s">
        <v>123</v>
      </c>
      <c r="E5352" s="7" t="s">
        <v>124</v>
      </c>
      <c r="F5352" s="6" t="s">
        <v>3354</v>
      </c>
      <c r="G5352" s="6" t="s">
        <v>4936</v>
      </c>
      <c r="H5352" s="6" t="s">
        <v>38</v>
      </c>
      <c r="I5352" s="8" t="s">
        <v>39</v>
      </c>
      <c r="J5352" s="15" t="s">
        <v>7586</v>
      </c>
      <c r="K5352" s="7" t="s">
        <v>3476</v>
      </c>
      <c r="L5352" s="19">
        <v>1789781</v>
      </c>
      <c r="M5352" s="19">
        <f t="shared" si="252"/>
        <v>1789781</v>
      </c>
      <c r="N5352" s="11">
        <f>M5352*(1+VOTOS!$P$3%)^Q5352</f>
        <v>1809099.9936037478</v>
      </c>
      <c r="O5352" s="54">
        <f t="shared" si="250"/>
        <v>1809099.9936037478</v>
      </c>
      <c r="P5352" s="103">
        <f t="shared" si="251"/>
        <v>1.2039083442031965E-5</v>
      </c>
      <c r="Q5352" s="6">
        <v>89</v>
      </c>
      <c r="R5352" s="6"/>
      <c r="S5352" s="6" t="s">
        <v>11</v>
      </c>
    </row>
    <row r="5353" spans="1:19" s="47" customFormat="1" ht="14" x14ac:dyDescent="0.15">
      <c r="A5353" s="8" t="s">
        <v>415</v>
      </c>
      <c r="B5353" s="114" t="s">
        <v>416</v>
      </c>
      <c r="C5353" s="40" t="s">
        <v>65</v>
      </c>
      <c r="D5353" s="6" t="s">
        <v>123</v>
      </c>
      <c r="E5353" s="7" t="s">
        <v>124</v>
      </c>
      <c r="F5353" s="6" t="s">
        <v>3354</v>
      </c>
      <c r="G5353" s="6" t="s">
        <v>4936</v>
      </c>
      <c r="H5353" s="6" t="s">
        <v>38</v>
      </c>
      <c r="I5353" s="8" t="s">
        <v>39</v>
      </c>
      <c r="J5353" s="15" t="s">
        <v>7586</v>
      </c>
      <c r="K5353" s="7" t="s">
        <v>3458</v>
      </c>
      <c r="L5353" s="19">
        <v>1723516</v>
      </c>
      <c r="M5353" s="19">
        <f t="shared" si="252"/>
        <v>1723516</v>
      </c>
      <c r="N5353" s="11">
        <f>M5353*(1+VOTOS!$P$3%)^Q5353</f>
        <v>1742119.7255842793</v>
      </c>
      <c r="O5353" s="54">
        <f t="shared" si="250"/>
        <v>1742119.7255842793</v>
      </c>
      <c r="P5353" s="103">
        <f t="shared" si="251"/>
        <v>1.1593347419420122E-5</v>
      </c>
      <c r="Q5353" s="6">
        <v>89</v>
      </c>
      <c r="R5353" s="6"/>
      <c r="S5353" s="6" t="s">
        <v>11</v>
      </c>
    </row>
    <row r="5354" spans="1:19" s="47" customFormat="1" ht="14" x14ac:dyDescent="0.15">
      <c r="A5354" s="8" t="s">
        <v>415</v>
      </c>
      <c r="B5354" s="114" t="s">
        <v>416</v>
      </c>
      <c r="C5354" s="40" t="s">
        <v>65</v>
      </c>
      <c r="D5354" s="6" t="s">
        <v>123</v>
      </c>
      <c r="E5354" s="7" t="s">
        <v>124</v>
      </c>
      <c r="F5354" s="6" t="s">
        <v>3354</v>
      </c>
      <c r="G5354" s="6" t="s">
        <v>4936</v>
      </c>
      <c r="H5354" s="6" t="s">
        <v>38</v>
      </c>
      <c r="I5354" s="8" t="s">
        <v>39</v>
      </c>
      <c r="J5354" s="15" t="s">
        <v>7586</v>
      </c>
      <c r="K5354" s="7" t="s">
        <v>3484</v>
      </c>
      <c r="L5354" s="19">
        <v>1651922</v>
      </c>
      <c r="M5354" s="19">
        <f t="shared" si="252"/>
        <v>1651922</v>
      </c>
      <c r="N5354" s="11">
        <f>M5354*(1+VOTOS!$P$3%)^Q5354</f>
        <v>1660112.4732780526</v>
      </c>
      <c r="O5354" s="54">
        <f t="shared" si="250"/>
        <v>1660112.4732780526</v>
      </c>
      <c r="P5354" s="103">
        <f t="shared" si="251"/>
        <v>1.104761077862796E-5</v>
      </c>
      <c r="Q5354" s="6">
        <v>41</v>
      </c>
      <c r="R5354" s="6"/>
      <c r="S5354" s="6" t="s">
        <v>11</v>
      </c>
    </row>
    <row r="5355" spans="1:19" s="47" customFormat="1" ht="14" x14ac:dyDescent="0.15">
      <c r="A5355" s="8" t="s">
        <v>415</v>
      </c>
      <c r="B5355" s="114" t="s">
        <v>416</v>
      </c>
      <c r="C5355" s="40" t="s">
        <v>65</v>
      </c>
      <c r="D5355" s="6" t="s">
        <v>123</v>
      </c>
      <c r="E5355" s="7" t="s">
        <v>124</v>
      </c>
      <c r="F5355" s="6" t="s">
        <v>3354</v>
      </c>
      <c r="G5355" s="6" t="s">
        <v>4936</v>
      </c>
      <c r="H5355" s="6" t="s">
        <v>38</v>
      </c>
      <c r="I5355" s="8" t="s">
        <v>39</v>
      </c>
      <c r="J5355" s="15" t="s">
        <v>7586</v>
      </c>
      <c r="K5355" s="7" t="s">
        <v>3435</v>
      </c>
      <c r="L5355" s="19">
        <v>1640568</v>
      </c>
      <c r="M5355" s="19">
        <f t="shared" si="252"/>
        <v>1640568</v>
      </c>
      <c r="N5355" s="11">
        <f>M5355*(1+VOTOS!$P$3%)^Q5355</f>
        <v>1661079.3145579845</v>
      </c>
      <c r="O5355" s="54">
        <f t="shared" si="250"/>
        <v>1661079.3145579845</v>
      </c>
      <c r="P5355" s="103">
        <f t="shared" si="251"/>
        <v>1.1054044852413519E-5</v>
      </c>
      <c r="Q5355" s="6">
        <v>103</v>
      </c>
      <c r="R5355" s="6"/>
      <c r="S5355" s="6" t="s">
        <v>11</v>
      </c>
    </row>
    <row r="5356" spans="1:19" s="47" customFormat="1" ht="14" x14ac:dyDescent="0.15">
      <c r="A5356" s="8" t="s">
        <v>415</v>
      </c>
      <c r="B5356" s="114" t="s">
        <v>416</v>
      </c>
      <c r="C5356" s="40" t="s">
        <v>65</v>
      </c>
      <c r="D5356" s="6" t="s">
        <v>123</v>
      </c>
      <c r="E5356" s="7" t="s">
        <v>124</v>
      </c>
      <c r="F5356" s="6" t="s">
        <v>3354</v>
      </c>
      <c r="G5356" s="6" t="s">
        <v>4936</v>
      </c>
      <c r="H5356" s="6" t="s">
        <v>38</v>
      </c>
      <c r="I5356" s="8" t="s">
        <v>39</v>
      </c>
      <c r="J5356" s="15" t="s">
        <v>7586</v>
      </c>
      <c r="K5356" s="7" t="s">
        <v>3415</v>
      </c>
      <c r="L5356" s="19">
        <v>1440369</v>
      </c>
      <c r="M5356" s="19">
        <f t="shared" si="252"/>
        <v>1440369</v>
      </c>
      <c r="N5356" s="11">
        <f>M5356*(1+VOTOS!$P$3%)^Q5356</f>
        <v>1455916.4214432028</v>
      </c>
      <c r="O5356" s="54">
        <f t="shared" si="250"/>
        <v>1455916.4214432028</v>
      </c>
      <c r="P5356" s="103">
        <f t="shared" si="251"/>
        <v>9.6887398951693766E-6</v>
      </c>
      <c r="Q5356" s="6">
        <v>89</v>
      </c>
      <c r="R5356" s="6"/>
      <c r="S5356" s="6" t="s">
        <v>11</v>
      </c>
    </row>
    <row r="5357" spans="1:19" s="47" customFormat="1" ht="14" x14ac:dyDescent="0.15">
      <c r="A5357" s="8" t="s">
        <v>415</v>
      </c>
      <c r="B5357" s="114" t="s">
        <v>416</v>
      </c>
      <c r="C5357" s="40" t="s">
        <v>65</v>
      </c>
      <c r="D5357" s="6" t="s">
        <v>123</v>
      </c>
      <c r="E5357" s="7" t="s">
        <v>124</v>
      </c>
      <c r="F5357" s="6" t="s">
        <v>3354</v>
      </c>
      <c r="G5357" s="6" t="s">
        <v>4936</v>
      </c>
      <c r="H5357" s="6" t="s">
        <v>38</v>
      </c>
      <c r="I5357" s="8" t="s">
        <v>39</v>
      </c>
      <c r="J5357" s="15" t="s">
        <v>7586</v>
      </c>
      <c r="K5357" s="7" t="s">
        <v>3396</v>
      </c>
      <c r="L5357" s="19">
        <v>1339409</v>
      </c>
      <c r="M5357" s="19">
        <f t="shared" si="252"/>
        <v>1339409</v>
      </c>
      <c r="N5357" s="11">
        <f>M5357*(1+VOTOS!$P$3%)^Q5357</f>
        <v>1353866.6537038903</v>
      </c>
      <c r="O5357" s="54">
        <f t="shared" si="250"/>
        <v>1353866.6537038903</v>
      </c>
      <c r="P5357" s="103">
        <f t="shared" si="251"/>
        <v>9.0096255988909228E-6</v>
      </c>
      <c r="Q5357" s="48">
        <v>89</v>
      </c>
      <c r="R5357" s="48"/>
      <c r="S5357" s="48" t="s">
        <v>11</v>
      </c>
    </row>
    <row r="5358" spans="1:19" s="47" customFormat="1" ht="14" x14ac:dyDescent="0.15">
      <c r="A5358" s="8" t="s">
        <v>415</v>
      </c>
      <c r="B5358" s="114" t="s">
        <v>416</v>
      </c>
      <c r="C5358" s="40" t="s">
        <v>65</v>
      </c>
      <c r="D5358" s="6" t="s">
        <v>123</v>
      </c>
      <c r="E5358" s="7" t="s">
        <v>124</v>
      </c>
      <c r="F5358" s="6" t="s">
        <v>3354</v>
      </c>
      <c r="G5358" s="6" t="s">
        <v>4936</v>
      </c>
      <c r="H5358" s="6" t="s">
        <v>38</v>
      </c>
      <c r="I5358" s="8" t="s">
        <v>39</v>
      </c>
      <c r="J5358" s="15" t="s">
        <v>7586</v>
      </c>
      <c r="K5358" s="7" t="s">
        <v>3391</v>
      </c>
      <c r="L5358" s="19">
        <v>985845</v>
      </c>
      <c r="M5358" s="19">
        <f t="shared" si="252"/>
        <v>985845</v>
      </c>
      <c r="N5358" s="11">
        <f>M5358*(1+VOTOS!$P$3%)^Q5358</f>
        <v>990732.96512716811</v>
      </c>
      <c r="O5358" s="54">
        <f t="shared" si="250"/>
        <v>990732.96512716811</v>
      </c>
      <c r="P5358" s="103">
        <f t="shared" si="251"/>
        <v>6.593066650880902E-6</v>
      </c>
      <c r="Q5358" s="48">
        <v>41</v>
      </c>
      <c r="R5358" s="48"/>
      <c r="S5358" s="48" t="s">
        <v>11</v>
      </c>
    </row>
    <row r="5359" spans="1:19" s="47" customFormat="1" ht="14" x14ac:dyDescent="0.15">
      <c r="A5359" s="8" t="s">
        <v>415</v>
      </c>
      <c r="B5359" s="114" t="s">
        <v>416</v>
      </c>
      <c r="C5359" s="40" t="s">
        <v>65</v>
      </c>
      <c r="D5359" s="6" t="s">
        <v>123</v>
      </c>
      <c r="E5359" s="7" t="s">
        <v>124</v>
      </c>
      <c r="F5359" s="6" t="s">
        <v>3354</v>
      </c>
      <c r="G5359" s="6" t="s">
        <v>4936</v>
      </c>
      <c r="H5359" s="6" t="s">
        <v>38</v>
      </c>
      <c r="I5359" s="8" t="s">
        <v>39</v>
      </c>
      <c r="J5359" s="15" t="s">
        <v>7586</v>
      </c>
      <c r="K5359" s="7" t="s">
        <v>3400</v>
      </c>
      <c r="L5359" s="19">
        <v>943357</v>
      </c>
      <c r="M5359" s="19">
        <f t="shared" si="252"/>
        <v>943357</v>
      </c>
      <c r="N5359" s="11">
        <f>M5359*(1+VOTOS!$P$3%)^Q5359</f>
        <v>951930.62741344713</v>
      </c>
      <c r="O5359" s="54">
        <f t="shared" si="250"/>
        <v>951930.62741344713</v>
      </c>
      <c r="P5359" s="103">
        <f t="shared" si="251"/>
        <v>6.3348473246230792E-6</v>
      </c>
      <c r="Q5359" s="48">
        <v>75</v>
      </c>
      <c r="R5359" s="48"/>
      <c r="S5359" s="48" t="s">
        <v>11</v>
      </c>
    </row>
    <row r="5360" spans="1:19" s="47" customFormat="1" ht="14" x14ac:dyDescent="0.15">
      <c r="A5360" s="8" t="s">
        <v>415</v>
      </c>
      <c r="B5360" s="114" t="s">
        <v>416</v>
      </c>
      <c r="C5360" s="40" t="s">
        <v>65</v>
      </c>
      <c r="D5360" s="6" t="s">
        <v>123</v>
      </c>
      <c r="E5360" s="7" t="s">
        <v>124</v>
      </c>
      <c r="F5360" s="6" t="s">
        <v>3354</v>
      </c>
      <c r="G5360" s="6" t="s">
        <v>4936</v>
      </c>
      <c r="H5360" s="6" t="s">
        <v>38</v>
      </c>
      <c r="I5360" s="8" t="s">
        <v>39</v>
      </c>
      <c r="J5360" s="15" t="s">
        <v>7586</v>
      </c>
      <c r="K5360" s="7" t="s">
        <v>3409</v>
      </c>
      <c r="L5360" s="19">
        <v>876485</v>
      </c>
      <c r="M5360" s="19">
        <f t="shared" si="252"/>
        <v>876485</v>
      </c>
      <c r="N5360" s="11">
        <f>M5360*(1+VOTOS!$P$3%)^Q5360</f>
        <v>885945.82683232252</v>
      </c>
      <c r="O5360" s="54">
        <f t="shared" si="250"/>
        <v>885945.82683232252</v>
      </c>
      <c r="P5360" s="103">
        <f t="shared" si="251"/>
        <v>5.8957358753330093E-6</v>
      </c>
      <c r="Q5360" s="48">
        <v>89</v>
      </c>
      <c r="R5360" s="48"/>
      <c r="S5360" s="48" t="s">
        <v>11</v>
      </c>
    </row>
    <row r="5361" spans="1:19" s="47" customFormat="1" ht="14" x14ac:dyDescent="0.15">
      <c r="A5361" s="8" t="s">
        <v>415</v>
      </c>
      <c r="B5361" s="114" t="s">
        <v>416</v>
      </c>
      <c r="C5361" s="40" t="s">
        <v>65</v>
      </c>
      <c r="D5361" s="6" t="s">
        <v>123</v>
      </c>
      <c r="E5361" s="7" t="s">
        <v>124</v>
      </c>
      <c r="F5361" s="6" t="s">
        <v>3354</v>
      </c>
      <c r="G5361" s="6" t="s">
        <v>4936</v>
      </c>
      <c r="H5361" s="6" t="s">
        <v>38</v>
      </c>
      <c r="I5361" s="8" t="s">
        <v>39</v>
      </c>
      <c r="J5361" s="15" t="s">
        <v>7586</v>
      </c>
      <c r="K5361" s="7" t="s">
        <v>3438</v>
      </c>
      <c r="L5361" s="19">
        <v>848172</v>
      </c>
      <c r="M5361" s="19">
        <f t="shared" si="252"/>
        <v>848172</v>
      </c>
      <c r="N5361" s="11">
        <f>M5361*(1+VOTOS!$P$3%)^Q5361</f>
        <v>858776.32892222377</v>
      </c>
      <c r="O5361" s="54">
        <f t="shared" si="250"/>
        <v>858776.32892222377</v>
      </c>
      <c r="P5361" s="103">
        <f t="shared" si="251"/>
        <v>5.7149300306730829E-6</v>
      </c>
      <c r="Q5361" s="48">
        <v>103</v>
      </c>
      <c r="R5361" s="48"/>
      <c r="S5361" s="48" t="s">
        <v>11</v>
      </c>
    </row>
    <row r="5362" spans="1:19" s="47" customFormat="1" ht="14" x14ac:dyDescent="0.15">
      <c r="A5362" s="8" t="s">
        <v>415</v>
      </c>
      <c r="B5362" s="114" t="s">
        <v>416</v>
      </c>
      <c r="C5362" s="40" t="s">
        <v>65</v>
      </c>
      <c r="D5362" s="6" t="s">
        <v>123</v>
      </c>
      <c r="E5362" s="7" t="s">
        <v>124</v>
      </c>
      <c r="F5362" s="6" t="s">
        <v>3354</v>
      </c>
      <c r="G5362" s="6" t="s">
        <v>4936</v>
      </c>
      <c r="H5362" s="6" t="s">
        <v>38</v>
      </c>
      <c r="I5362" s="8" t="s">
        <v>39</v>
      </c>
      <c r="J5362" s="15" t="s">
        <v>7586</v>
      </c>
      <c r="K5362" s="7" t="s">
        <v>3491</v>
      </c>
      <c r="L5362" s="19">
        <v>456845</v>
      </c>
      <c r="M5362" s="19">
        <f t="shared" si="252"/>
        <v>456845</v>
      </c>
      <c r="N5362" s="11">
        <f>M5362*(1+VOTOS!$P$3%)^Q5362</f>
        <v>460108.08564348298</v>
      </c>
      <c r="O5362" s="54">
        <f t="shared" si="250"/>
        <v>460108.08564348298</v>
      </c>
      <c r="P5362" s="103">
        <f t="shared" si="251"/>
        <v>3.0618979907136993E-6</v>
      </c>
      <c r="Q5362" s="6">
        <v>59</v>
      </c>
      <c r="R5362" s="6"/>
      <c r="S5362" s="6" t="s">
        <v>11</v>
      </c>
    </row>
    <row r="5363" spans="1:19" s="47" customFormat="1" ht="14" x14ac:dyDescent="0.15">
      <c r="A5363" s="8" t="s">
        <v>415</v>
      </c>
      <c r="B5363" s="114" t="s">
        <v>416</v>
      </c>
      <c r="C5363" s="40" t="s">
        <v>65</v>
      </c>
      <c r="D5363" s="6" t="s">
        <v>123</v>
      </c>
      <c r="E5363" s="7" t="s">
        <v>124</v>
      </c>
      <c r="F5363" s="6" t="s">
        <v>3354</v>
      </c>
      <c r="G5363" s="6" t="s">
        <v>4936</v>
      </c>
      <c r="H5363" s="6" t="s">
        <v>38</v>
      </c>
      <c r="I5363" s="8" t="s">
        <v>39</v>
      </c>
      <c r="J5363" s="15" t="s">
        <v>7586</v>
      </c>
      <c r="K5363" s="7" t="s">
        <v>3426</v>
      </c>
      <c r="L5363" s="19">
        <v>216557</v>
      </c>
      <c r="M5363" s="19">
        <f t="shared" si="252"/>
        <v>216557</v>
      </c>
      <c r="N5363" s="11">
        <f>M5363*(1+VOTOS!$P$3%)^Q5363</f>
        <v>217289.69814636101</v>
      </c>
      <c r="O5363" s="54">
        <f t="shared" si="250"/>
        <v>217289.69814636101</v>
      </c>
      <c r="P5363" s="103">
        <f t="shared" si="251"/>
        <v>1.4460056471875495E-6</v>
      </c>
      <c r="Q5363" s="48">
        <v>28</v>
      </c>
      <c r="R5363" s="48"/>
      <c r="S5363" s="48" t="s">
        <v>11</v>
      </c>
    </row>
    <row r="5364" spans="1:19" s="47" customFormat="1" ht="14" x14ac:dyDescent="0.15">
      <c r="A5364" s="8" t="s">
        <v>415</v>
      </c>
      <c r="B5364" s="114" t="s">
        <v>416</v>
      </c>
      <c r="C5364" s="40" t="s">
        <v>65</v>
      </c>
      <c r="D5364" s="6" t="s">
        <v>477</v>
      </c>
      <c r="E5364" s="7" t="s">
        <v>478</v>
      </c>
      <c r="F5364" s="6" t="s">
        <v>3523</v>
      </c>
      <c r="G5364" s="6" t="s">
        <v>102</v>
      </c>
      <c r="H5364" s="6" t="s">
        <v>38</v>
      </c>
      <c r="I5364" s="8" t="s">
        <v>39</v>
      </c>
      <c r="J5364" s="15" t="s">
        <v>7586</v>
      </c>
      <c r="K5364" s="7" t="s">
        <v>3537</v>
      </c>
      <c r="L5364" s="19">
        <v>856800</v>
      </c>
      <c r="M5364" s="19">
        <f t="shared" si="252"/>
        <v>856800</v>
      </c>
      <c r="N5364" s="11">
        <f>M5364*(1+VOTOS!$P$3%)^Q5364</f>
        <v>873392.40691389435</v>
      </c>
      <c r="O5364" s="54">
        <f t="shared" si="250"/>
        <v>873392.40691389435</v>
      </c>
      <c r="P5364" s="103">
        <f t="shared" si="251"/>
        <v>5.8121961758055294E-6</v>
      </c>
      <c r="Q5364" s="48">
        <v>159</v>
      </c>
      <c r="R5364" s="48"/>
      <c r="S5364" s="48" t="s">
        <v>11</v>
      </c>
    </row>
    <row r="5365" spans="1:19" s="47" customFormat="1" ht="14" x14ac:dyDescent="0.15">
      <c r="A5365" s="8" t="s">
        <v>415</v>
      </c>
      <c r="B5365" s="114" t="s">
        <v>416</v>
      </c>
      <c r="C5365" s="40" t="s">
        <v>65</v>
      </c>
      <c r="D5365" s="6" t="s">
        <v>477</v>
      </c>
      <c r="E5365" s="7" t="s">
        <v>478</v>
      </c>
      <c r="F5365" s="6" t="s">
        <v>3523</v>
      </c>
      <c r="G5365" s="6" t="s">
        <v>102</v>
      </c>
      <c r="H5365" s="6" t="s">
        <v>38</v>
      </c>
      <c r="I5365" s="8" t="s">
        <v>39</v>
      </c>
      <c r="J5365" s="15" t="s">
        <v>7586</v>
      </c>
      <c r="K5365" s="7" t="s">
        <v>3528</v>
      </c>
      <c r="L5365" s="19">
        <v>1718360</v>
      </c>
      <c r="M5365" s="19">
        <f t="shared" si="252"/>
        <v>1718360</v>
      </c>
      <c r="N5365" s="11">
        <f>M5365*(1+VOTOS!$P$3%)^Q5365</f>
        <v>1755656.3517722969</v>
      </c>
      <c r="O5365" s="54">
        <f t="shared" si="250"/>
        <v>1755656.3517722969</v>
      </c>
      <c r="P5365" s="103">
        <f t="shared" si="251"/>
        <v>1.1683430097424284E-5</v>
      </c>
      <c r="Q5365" s="48">
        <v>178</v>
      </c>
      <c r="R5365" s="48"/>
      <c r="S5365" s="48" t="s">
        <v>11</v>
      </c>
    </row>
    <row r="5366" spans="1:19" s="47" customFormat="1" ht="14" x14ac:dyDescent="0.15">
      <c r="A5366" s="8" t="s">
        <v>415</v>
      </c>
      <c r="B5366" s="114" t="s">
        <v>416</v>
      </c>
      <c r="C5366" s="40" t="s">
        <v>65</v>
      </c>
      <c r="D5366" s="6" t="s">
        <v>477</v>
      </c>
      <c r="E5366" s="7" t="s">
        <v>478</v>
      </c>
      <c r="F5366" s="6" t="s">
        <v>3523</v>
      </c>
      <c r="G5366" s="6" t="s">
        <v>102</v>
      </c>
      <c r="H5366" s="6" t="s">
        <v>38</v>
      </c>
      <c r="I5366" s="8" t="s">
        <v>39</v>
      </c>
      <c r="J5366" s="15" t="s">
        <v>7586</v>
      </c>
      <c r="K5366" s="7" t="s">
        <v>3545</v>
      </c>
      <c r="L5366" s="19">
        <v>1012083</v>
      </c>
      <c r="M5366" s="19">
        <f t="shared" si="252"/>
        <v>1012083</v>
      </c>
      <c r="N5366" s="11">
        <f>M5366*(1+VOTOS!$P$3%)^Q5366</f>
        <v>1040180.1943004592</v>
      </c>
      <c r="O5366" s="54">
        <f t="shared" si="250"/>
        <v>1040180.1943004592</v>
      </c>
      <c r="P5366" s="103">
        <f t="shared" si="251"/>
        <v>6.9221249230047587E-6</v>
      </c>
      <c r="Q5366" s="48">
        <v>227</v>
      </c>
      <c r="R5366" s="48"/>
      <c r="S5366" s="48" t="s">
        <v>11</v>
      </c>
    </row>
    <row r="5367" spans="1:19" s="47" customFormat="1" ht="14" x14ac:dyDescent="0.15">
      <c r="A5367" s="8" t="s">
        <v>415</v>
      </c>
      <c r="B5367" s="114" t="s">
        <v>416</v>
      </c>
      <c r="C5367" s="40" t="s">
        <v>65</v>
      </c>
      <c r="D5367" s="6" t="s">
        <v>477</v>
      </c>
      <c r="E5367" s="7" t="s">
        <v>478</v>
      </c>
      <c r="F5367" s="6" t="s">
        <v>3523</v>
      </c>
      <c r="G5367" s="6" t="s">
        <v>102</v>
      </c>
      <c r="H5367" s="6" t="s">
        <v>38</v>
      </c>
      <c r="I5367" s="8" t="s">
        <v>39</v>
      </c>
      <c r="J5367" s="15" t="s">
        <v>7586</v>
      </c>
      <c r="K5367" s="7" t="s">
        <v>3527</v>
      </c>
      <c r="L5367" s="19">
        <v>802310</v>
      </c>
      <c r="M5367" s="19">
        <f t="shared" si="252"/>
        <v>802310</v>
      </c>
      <c r="N5367" s="11">
        <f>M5367*(1+VOTOS!$P$3%)^Q5367</f>
        <v>828072.36860289203</v>
      </c>
      <c r="O5367" s="54">
        <f t="shared" si="250"/>
        <v>828072.36860289203</v>
      </c>
      <c r="P5367" s="103">
        <f t="shared" si="251"/>
        <v>5.5106032706309638E-6</v>
      </c>
      <c r="Q5367" s="48">
        <v>262</v>
      </c>
      <c r="R5367" s="48"/>
      <c r="S5367" s="48" t="s">
        <v>11</v>
      </c>
    </row>
    <row r="5368" spans="1:19" s="47" customFormat="1" ht="14" x14ac:dyDescent="0.15">
      <c r="A5368" s="8" t="s">
        <v>415</v>
      </c>
      <c r="B5368" s="114" t="s">
        <v>416</v>
      </c>
      <c r="C5368" s="40" t="s">
        <v>65</v>
      </c>
      <c r="D5368" s="6" t="s">
        <v>477</v>
      </c>
      <c r="E5368" s="7" t="s">
        <v>478</v>
      </c>
      <c r="F5368" s="6" t="s">
        <v>3523</v>
      </c>
      <c r="G5368" s="6" t="s">
        <v>102</v>
      </c>
      <c r="H5368" s="6" t="s">
        <v>38</v>
      </c>
      <c r="I5368" s="8" t="s">
        <v>39</v>
      </c>
      <c r="J5368" s="15" t="s">
        <v>7586</v>
      </c>
      <c r="K5368" s="7" t="s">
        <v>3530</v>
      </c>
      <c r="L5368" s="19">
        <v>523600</v>
      </c>
      <c r="M5368" s="19">
        <f t="shared" si="252"/>
        <v>523600</v>
      </c>
      <c r="N5368" s="11">
        <f>M5368*(1+VOTOS!$P$3%)^Q5368</f>
        <v>534512.99450802326</v>
      </c>
      <c r="O5368" s="54">
        <f t="shared" si="250"/>
        <v>534512.99450802326</v>
      </c>
      <c r="P5368" s="103">
        <f t="shared" si="251"/>
        <v>3.5570430404533802E-6</v>
      </c>
      <c r="Q5368" s="6">
        <v>171</v>
      </c>
      <c r="R5368" s="6"/>
      <c r="S5368" s="6" t="s">
        <v>11</v>
      </c>
    </row>
    <row r="5369" spans="1:19" s="47" customFormat="1" ht="14" x14ac:dyDescent="0.15">
      <c r="A5369" s="8" t="s">
        <v>415</v>
      </c>
      <c r="B5369" s="114" t="s">
        <v>416</v>
      </c>
      <c r="C5369" s="40" t="s">
        <v>65</v>
      </c>
      <c r="D5369" s="6" t="s">
        <v>477</v>
      </c>
      <c r="E5369" s="7" t="s">
        <v>478</v>
      </c>
      <c r="F5369" s="6" t="s">
        <v>3523</v>
      </c>
      <c r="G5369" s="6" t="s">
        <v>102</v>
      </c>
      <c r="H5369" s="6" t="s">
        <v>38</v>
      </c>
      <c r="I5369" s="8" t="s">
        <v>39</v>
      </c>
      <c r="J5369" s="15" t="s">
        <v>7586</v>
      </c>
      <c r="K5369" s="7" t="s">
        <v>3526</v>
      </c>
      <c r="L5369" s="19">
        <v>351050</v>
      </c>
      <c r="M5369" s="19">
        <f t="shared" si="252"/>
        <v>351050</v>
      </c>
      <c r="N5369" s="11">
        <f>M5369*(1+VOTOS!$P$3%)^Q5369</f>
        <v>362715.88196537894</v>
      </c>
      <c r="O5369" s="54">
        <f t="shared" si="250"/>
        <v>362715.88196537894</v>
      </c>
      <c r="P5369" s="103">
        <f t="shared" si="251"/>
        <v>2.4137785551769116E-6</v>
      </c>
      <c r="Q5369" s="48">
        <v>271</v>
      </c>
      <c r="R5369" s="48"/>
      <c r="S5369" s="48" t="s">
        <v>11</v>
      </c>
    </row>
    <row r="5370" spans="1:19" s="47" customFormat="1" ht="14" x14ac:dyDescent="0.15">
      <c r="A5370" s="8" t="s">
        <v>415</v>
      </c>
      <c r="B5370" s="114" t="s">
        <v>416</v>
      </c>
      <c r="C5370" s="40" t="s">
        <v>65</v>
      </c>
      <c r="D5370" s="6" t="s">
        <v>477</v>
      </c>
      <c r="E5370" s="7" t="s">
        <v>478</v>
      </c>
      <c r="F5370" s="6" t="s">
        <v>3523</v>
      </c>
      <c r="G5370" s="6" t="s">
        <v>102</v>
      </c>
      <c r="H5370" s="6" t="s">
        <v>38</v>
      </c>
      <c r="I5370" s="8" t="s">
        <v>39</v>
      </c>
      <c r="J5370" s="15" t="s">
        <v>7586</v>
      </c>
      <c r="K5370" s="7" t="s">
        <v>3540</v>
      </c>
      <c r="L5370" s="19">
        <v>185640</v>
      </c>
      <c r="M5370" s="19">
        <f t="shared" si="252"/>
        <v>185640</v>
      </c>
      <c r="N5370" s="11">
        <f>M5370*(1+VOTOS!$P$3%)^Q5370</f>
        <v>189669.24575933404</v>
      </c>
      <c r="O5370" s="54">
        <f t="shared" si="250"/>
        <v>189669.24575933404</v>
      </c>
      <c r="P5370" s="103">
        <f t="shared" si="251"/>
        <v>1.2621988193893273E-6</v>
      </c>
      <c r="Q5370" s="6">
        <v>178</v>
      </c>
      <c r="R5370" s="6"/>
      <c r="S5370" s="6" t="s">
        <v>11</v>
      </c>
    </row>
    <row r="5371" spans="1:19" s="47" customFormat="1" ht="14" x14ac:dyDescent="0.15">
      <c r="A5371" s="8" t="s">
        <v>415</v>
      </c>
      <c r="B5371" s="114" t="s">
        <v>416</v>
      </c>
      <c r="C5371" s="40" t="s">
        <v>65</v>
      </c>
      <c r="D5371" s="6" t="s">
        <v>477</v>
      </c>
      <c r="E5371" s="7" t="s">
        <v>478</v>
      </c>
      <c r="F5371" s="6" t="s">
        <v>3523</v>
      </c>
      <c r="G5371" s="6" t="s">
        <v>102</v>
      </c>
      <c r="H5371" s="6" t="s">
        <v>38</v>
      </c>
      <c r="I5371" s="8" t="s">
        <v>39</v>
      </c>
      <c r="J5371" s="15" t="s">
        <v>7586</v>
      </c>
      <c r="K5371" s="7" t="s">
        <v>3541</v>
      </c>
      <c r="L5371" s="19">
        <v>62178</v>
      </c>
      <c r="M5371" s="19">
        <f t="shared" si="252"/>
        <v>62178</v>
      </c>
      <c r="N5371" s="11">
        <f>M5371*(1+VOTOS!$P$3%)^Q5371</f>
        <v>64066.261397775728</v>
      </c>
      <c r="O5371" s="54">
        <f t="shared" si="250"/>
        <v>64066.261397775728</v>
      </c>
      <c r="P5371" s="103">
        <f t="shared" si="251"/>
        <v>4.2634407689672086E-7</v>
      </c>
      <c r="Q5371" s="48">
        <v>248</v>
      </c>
      <c r="R5371" s="48"/>
      <c r="S5371" s="48" t="s">
        <v>11</v>
      </c>
    </row>
    <row r="5372" spans="1:19" s="47" customFormat="1" ht="14" x14ac:dyDescent="0.15">
      <c r="A5372" s="8" t="s">
        <v>415</v>
      </c>
      <c r="B5372" s="114" t="s">
        <v>416</v>
      </c>
      <c r="C5372" s="40" t="s">
        <v>65</v>
      </c>
      <c r="D5372" s="6" t="s">
        <v>477</v>
      </c>
      <c r="E5372" s="7" t="s">
        <v>478</v>
      </c>
      <c r="F5372" s="6" t="s">
        <v>3523</v>
      </c>
      <c r="G5372" s="6" t="s">
        <v>102</v>
      </c>
      <c r="H5372" s="6" t="s">
        <v>38</v>
      </c>
      <c r="I5372" s="8" t="s">
        <v>39</v>
      </c>
      <c r="J5372" s="15" t="s">
        <v>7586</v>
      </c>
      <c r="K5372" s="7" t="s">
        <v>3543</v>
      </c>
      <c r="L5372" s="19">
        <v>35652</v>
      </c>
      <c r="M5372" s="19">
        <f t="shared" si="252"/>
        <v>35652</v>
      </c>
      <c r="N5372" s="11">
        <f>M5372*(1+VOTOS!$P$3%)^Q5372</f>
        <v>36841.209717674661</v>
      </c>
      <c r="O5372" s="54">
        <f t="shared" si="250"/>
        <v>36841.209717674661</v>
      </c>
      <c r="P5372" s="103">
        <f t="shared" si="251"/>
        <v>2.4516853654559944E-7</v>
      </c>
      <c r="Q5372" s="48">
        <v>272</v>
      </c>
      <c r="R5372" s="48"/>
      <c r="S5372" s="48" t="s">
        <v>11</v>
      </c>
    </row>
    <row r="5373" spans="1:19" s="47" customFormat="1" ht="14" x14ac:dyDescent="0.15">
      <c r="A5373" s="8" t="s">
        <v>415</v>
      </c>
      <c r="B5373" s="114" t="s">
        <v>416</v>
      </c>
      <c r="C5373" s="40" t="s">
        <v>65</v>
      </c>
      <c r="D5373" s="6" t="s">
        <v>477</v>
      </c>
      <c r="E5373" s="7" t="s">
        <v>478</v>
      </c>
      <c r="F5373" s="6" t="s">
        <v>3523</v>
      </c>
      <c r="G5373" s="6" t="s">
        <v>102</v>
      </c>
      <c r="H5373" s="6" t="s">
        <v>38</v>
      </c>
      <c r="I5373" s="8" t="s">
        <v>39</v>
      </c>
      <c r="J5373" s="15" t="s">
        <v>7586</v>
      </c>
      <c r="K5373" s="7" t="s">
        <v>3525</v>
      </c>
      <c r="L5373" s="19">
        <v>1824627</v>
      </c>
      <c r="M5373" s="19">
        <f t="shared" si="252"/>
        <v>1824627</v>
      </c>
      <c r="N5373" s="11">
        <f>M5373*(1+VOTOS!$P$3%)^Q5373</f>
        <v>1864229.8366845313</v>
      </c>
      <c r="O5373" s="54">
        <f t="shared" si="250"/>
        <v>1864229.8366845313</v>
      </c>
      <c r="P5373" s="103">
        <f t="shared" si="251"/>
        <v>1.2405958011343946E-5</v>
      </c>
      <c r="Q5373" s="48">
        <v>178</v>
      </c>
      <c r="R5373" s="48"/>
      <c r="S5373" s="48" t="s">
        <v>11</v>
      </c>
    </row>
    <row r="5374" spans="1:19" s="47" customFormat="1" ht="14" x14ac:dyDescent="0.15">
      <c r="A5374" s="8" t="s">
        <v>415</v>
      </c>
      <c r="B5374" s="114" t="s">
        <v>416</v>
      </c>
      <c r="C5374" s="40" t="s">
        <v>65</v>
      </c>
      <c r="D5374" s="6" t="s">
        <v>477</v>
      </c>
      <c r="E5374" s="7" t="s">
        <v>478</v>
      </c>
      <c r="F5374" s="6" t="s">
        <v>3523</v>
      </c>
      <c r="G5374" s="6" t="s">
        <v>102</v>
      </c>
      <c r="H5374" s="6" t="s">
        <v>38</v>
      </c>
      <c r="I5374" s="8" t="s">
        <v>39</v>
      </c>
      <c r="J5374" s="15" t="s">
        <v>7586</v>
      </c>
      <c r="K5374" s="7" t="s">
        <v>3534</v>
      </c>
      <c r="L5374" s="19">
        <v>1330598</v>
      </c>
      <c r="M5374" s="19">
        <f t="shared" si="252"/>
        <v>1330598</v>
      </c>
      <c r="N5374" s="11">
        <f>M5374*(1+VOTOS!$P$3%)^Q5374</f>
        <v>1359806.1563742571</v>
      </c>
      <c r="O5374" s="54">
        <f t="shared" si="250"/>
        <v>1359806.1563742571</v>
      </c>
      <c r="P5374" s="103">
        <f t="shared" si="251"/>
        <v>9.0491514230606943E-6</v>
      </c>
      <c r="Q5374" s="6">
        <v>180</v>
      </c>
      <c r="R5374" s="6"/>
      <c r="S5374" s="6" t="s">
        <v>11</v>
      </c>
    </row>
    <row r="5375" spans="1:19" s="47" customFormat="1" ht="14" x14ac:dyDescent="0.15">
      <c r="A5375" s="8" t="s">
        <v>415</v>
      </c>
      <c r="B5375" s="114" t="s">
        <v>416</v>
      </c>
      <c r="C5375" s="40" t="s">
        <v>65</v>
      </c>
      <c r="D5375" s="6" t="s">
        <v>477</v>
      </c>
      <c r="E5375" s="7" t="s">
        <v>478</v>
      </c>
      <c r="F5375" s="6" t="s">
        <v>3523</v>
      </c>
      <c r="G5375" s="6" t="s">
        <v>102</v>
      </c>
      <c r="H5375" s="6" t="s">
        <v>38</v>
      </c>
      <c r="I5375" s="8" t="s">
        <v>39</v>
      </c>
      <c r="J5375" s="15" t="s">
        <v>7586</v>
      </c>
      <c r="K5375" s="7" t="s">
        <v>3524</v>
      </c>
      <c r="L5375" s="19">
        <v>971472</v>
      </c>
      <c r="M5375" s="19">
        <f t="shared" si="252"/>
        <v>971472</v>
      </c>
      <c r="N5375" s="11">
        <f>M5375*(1+VOTOS!$P$3%)^Q5375</f>
        <v>988494.81849028915</v>
      </c>
      <c r="O5375" s="54">
        <f t="shared" si="250"/>
        <v>988494.81849028915</v>
      </c>
      <c r="P5375" s="103">
        <f t="shared" si="251"/>
        <v>6.5781723751569749E-6</v>
      </c>
      <c r="Q5375" s="6">
        <v>144</v>
      </c>
      <c r="R5375" s="6"/>
      <c r="S5375" s="6" t="s">
        <v>11</v>
      </c>
    </row>
    <row r="5376" spans="1:19" s="47" customFormat="1" ht="14" x14ac:dyDescent="0.15">
      <c r="A5376" s="8" t="s">
        <v>415</v>
      </c>
      <c r="B5376" s="114" t="s">
        <v>416</v>
      </c>
      <c r="C5376" s="40" t="s">
        <v>65</v>
      </c>
      <c r="D5376" s="6" t="s">
        <v>477</v>
      </c>
      <c r="E5376" s="7" t="s">
        <v>478</v>
      </c>
      <c r="F5376" s="6" t="s">
        <v>3523</v>
      </c>
      <c r="G5376" s="6" t="s">
        <v>102</v>
      </c>
      <c r="H5376" s="6" t="s">
        <v>38</v>
      </c>
      <c r="I5376" s="8" t="s">
        <v>39</v>
      </c>
      <c r="J5376" s="15" t="s">
        <v>7586</v>
      </c>
      <c r="K5376" s="7" t="s">
        <v>3538</v>
      </c>
      <c r="L5376" s="19">
        <v>904400</v>
      </c>
      <c r="M5376" s="19">
        <f t="shared" si="252"/>
        <v>904400</v>
      </c>
      <c r="N5376" s="11">
        <f>M5376*(1+VOTOS!$P$3%)^Q5376</f>
        <v>922693.02012907295</v>
      </c>
      <c r="O5376" s="54">
        <f t="shared" si="250"/>
        <v>922693.02012907295</v>
      </c>
      <c r="P5376" s="103">
        <f t="shared" si="251"/>
        <v>6.1402787573871875E-6</v>
      </c>
      <c r="Q5376" s="48">
        <v>166</v>
      </c>
      <c r="R5376" s="48"/>
      <c r="S5376" s="48" t="s">
        <v>11</v>
      </c>
    </row>
    <row r="5377" spans="1:19" s="47" customFormat="1" ht="14" x14ac:dyDescent="0.15">
      <c r="A5377" s="8" t="s">
        <v>415</v>
      </c>
      <c r="B5377" s="114" t="s">
        <v>416</v>
      </c>
      <c r="C5377" s="40" t="s">
        <v>65</v>
      </c>
      <c r="D5377" s="6" t="s">
        <v>477</v>
      </c>
      <c r="E5377" s="7" t="s">
        <v>478</v>
      </c>
      <c r="F5377" s="6" t="s">
        <v>3523</v>
      </c>
      <c r="G5377" s="6" t="s">
        <v>102</v>
      </c>
      <c r="H5377" s="6" t="s">
        <v>38</v>
      </c>
      <c r="I5377" s="8" t="s">
        <v>39</v>
      </c>
      <c r="J5377" s="15" t="s">
        <v>7586</v>
      </c>
      <c r="K5377" s="7" t="s">
        <v>3533</v>
      </c>
      <c r="L5377" s="19">
        <v>452200</v>
      </c>
      <c r="M5377" s="19">
        <f t="shared" si="252"/>
        <v>452200</v>
      </c>
      <c r="N5377" s="11">
        <f>M5377*(1+VOTOS!$P$3%)^Q5377</f>
        <v>460845.90505585563</v>
      </c>
      <c r="O5377" s="54">
        <f t="shared" si="250"/>
        <v>460845.90505585563</v>
      </c>
      <c r="P5377" s="103">
        <f t="shared" si="251"/>
        <v>3.0668079843581143E-6</v>
      </c>
      <c r="Q5377" s="48">
        <v>157</v>
      </c>
      <c r="R5377" s="48"/>
      <c r="S5377" s="48" t="s">
        <v>11</v>
      </c>
    </row>
    <row r="5378" spans="1:19" s="47" customFormat="1" ht="14" x14ac:dyDescent="0.15">
      <c r="A5378" s="8" t="s">
        <v>415</v>
      </c>
      <c r="B5378" s="114" t="s">
        <v>416</v>
      </c>
      <c r="C5378" s="40" t="s">
        <v>65</v>
      </c>
      <c r="D5378" s="6" t="s">
        <v>477</v>
      </c>
      <c r="E5378" s="7" t="s">
        <v>478</v>
      </c>
      <c r="F5378" s="6" t="s">
        <v>3523</v>
      </c>
      <c r="G5378" s="6" t="s">
        <v>102</v>
      </c>
      <c r="H5378" s="6" t="s">
        <v>38</v>
      </c>
      <c r="I5378" s="8" t="s">
        <v>39</v>
      </c>
      <c r="J5378" s="15" t="s">
        <v>7586</v>
      </c>
      <c r="K5378" s="7" t="s">
        <v>3544</v>
      </c>
      <c r="L5378" s="19">
        <v>414120</v>
      </c>
      <c r="M5378" s="19">
        <f t="shared" si="252"/>
        <v>414120</v>
      </c>
      <c r="N5378" s="11">
        <f>M5378*(1+VOTOS!$P$3%)^Q5378</f>
        <v>422139.66334171558</v>
      </c>
      <c r="O5378" s="54">
        <f t="shared" si="250"/>
        <v>422139.66334171558</v>
      </c>
      <c r="P5378" s="103">
        <f t="shared" si="251"/>
        <v>2.8092281516393391E-6</v>
      </c>
      <c r="Q5378" s="6">
        <v>159</v>
      </c>
      <c r="R5378" s="6"/>
      <c r="S5378" s="6" t="s">
        <v>11</v>
      </c>
    </row>
    <row r="5379" spans="1:19" s="47" customFormat="1" ht="14" x14ac:dyDescent="0.15">
      <c r="A5379" s="8" t="s">
        <v>415</v>
      </c>
      <c r="B5379" s="114" t="s">
        <v>416</v>
      </c>
      <c r="C5379" s="40" t="s">
        <v>65</v>
      </c>
      <c r="D5379" s="6" t="s">
        <v>477</v>
      </c>
      <c r="E5379" s="7" t="s">
        <v>478</v>
      </c>
      <c r="F5379" s="6" t="s">
        <v>3523</v>
      </c>
      <c r="G5379" s="6" t="s">
        <v>102</v>
      </c>
      <c r="H5379" s="6" t="s">
        <v>38</v>
      </c>
      <c r="I5379" s="8" t="s">
        <v>39</v>
      </c>
      <c r="J5379" s="15" t="s">
        <v>7586</v>
      </c>
      <c r="K5379" s="7" t="s">
        <v>3546</v>
      </c>
      <c r="L5379" s="19">
        <v>197540</v>
      </c>
      <c r="M5379" s="19">
        <f t="shared" si="252"/>
        <v>197540</v>
      </c>
      <c r="N5379" s="11">
        <f>M5379*(1+VOTOS!$P$3%)^Q5379</f>
        <v>201827.53074390671</v>
      </c>
      <c r="O5379" s="54">
        <f t="shared" si="250"/>
        <v>201827.53074390671</v>
      </c>
      <c r="P5379" s="103">
        <f t="shared" si="251"/>
        <v>1.3431090001194123E-6</v>
      </c>
      <c r="Q5379" s="48">
        <v>178</v>
      </c>
      <c r="R5379" s="48"/>
      <c r="S5379" s="48" t="s">
        <v>11</v>
      </c>
    </row>
    <row r="5380" spans="1:19" s="47" customFormat="1" ht="14" x14ac:dyDescent="0.15">
      <c r="A5380" s="8" t="s">
        <v>415</v>
      </c>
      <c r="B5380" s="114" t="s">
        <v>416</v>
      </c>
      <c r="C5380" s="40" t="s">
        <v>65</v>
      </c>
      <c r="D5380" s="6" t="s">
        <v>477</v>
      </c>
      <c r="E5380" s="7" t="s">
        <v>478</v>
      </c>
      <c r="F5380" s="6" t="s">
        <v>3523</v>
      </c>
      <c r="G5380" s="6" t="s">
        <v>102</v>
      </c>
      <c r="H5380" s="6" t="s">
        <v>38</v>
      </c>
      <c r="I5380" s="8" t="s">
        <v>39</v>
      </c>
      <c r="J5380" s="15" t="s">
        <v>7586</v>
      </c>
      <c r="K5380" s="7" t="s">
        <v>3532</v>
      </c>
      <c r="L5380" s="19">
        <v>42840</v>
      </c>
      <c r="M5380" s="19">
        <f t="shared" si="252"/>
        <v>42840</v>
      </c>
      <c r="N5380" s="11">
        <f>M5380*(1+VOTOS!$P$3%)^Q5380</f>
        <v>43659.085742133691</v>
      </c>
      <c r="O5380" s="54">
        <f t="shared" si="250"/>
        <v>43659.085742133691</v>
      </c>
      <c r="P5380" s="103">
        <f t="shared" si="251"/>
        <v>2.9053970378129503E-7</v>
      </c>
      <c r="Q5380" s="48">
        <v>157</v>
      </c>
      <c r="R5380" s="48"/>
      <c r="S5380" s="48" t="s">
        <v>11</v>
      </c>
    </row>
    <row r="5381" spans="1:19" s="47" customFormat="1" ht="14" x14ac:dyDescent="0.15">
      <c r="A5381" s="8" t="s">
        <v>415</v>
      </c>
      <c r="B5381" s="114" t="s">
        <v>416</v>
      </c>
      <c r="C5381" s="40" t="s">
        <v>65</v>
      </c>
      <c r="D5381" s="6" t="s">
        <v>477</v>
      </c>
      <c r="E5381" s="7" t="s">
        <v>478</v>
      </c>
      <c r="F5381" s="6" t="s">
        <v>3523</v>
      </c>
      <c r="G5381" s="6" t="s">
        <v>102</v>
      </c>
      <c r="H5381" s="6" t="s">
        <v>38</v>
      </c>
      <c r="I5381" s="8" t="s">
        <v>39</v>
      </c>
      <c r="J5381" s="15" t="s">
        <v>7586</v>
      </c>
      <c r="K5381" s="7" t="s">
        <v>3535</v>
      </c>
      <c r="L5381" s="19">
        <v>678300</v>
      </c>
      <c r="M5381" s="19">
        <f t="shared" si="252"/>
        <v>678300</v>
      </c>
      <c r="N5381" s="11">
        <f>M5381*(1+VOTOS!$P$3%)^Q5381</f>
        <v>686946.20740894065</v>
      </c>
      <c r="O5381" s="54">
        <f t="shared" si="250"/>
        <v>686946.20740894065</v>
      </c>
      <c r="P5381" s="103">
        <f t="shared" si="251"/>
        <v>4.5714458794006712E-6</v>
      </c>
      <c r="Q5381" s="48">
        <v>105</v>
      </c>
      <c r="R5381" s="48"/>
      <c r="S5381" s="48" t="s">
        <v>11</v>
      </c>
    </row>
    <row r="5382" spans="1:19" s="47" customFormat="1" ht="14" x14ac:dyDescent="0.15">
      <c r="A5382" s="8" t="s">
        <v>415</v>
      </c>
      <c r="B5382" s="114" t="s">
        <v>416</v>
      </c>
      <c r="C5382" s="40" t="s">
        <v>65</v>
      </c>
      <c r="D5382" s="6" t="s">
        <v>477</v>
      </c>
      <c r="E5382" s="7" t="s">
        <v>478</v>
      </c>
      <c r="F5382" s="6" t="s">
        <v>3523</v>
      </c>
      <c r="G5382" s="6" t="s">
        <v>102</v>
      </c>
      <c r="H5382" s="6" t="s">
        <v>38</v>
      </c>
      <c r="I5382" s="8" t="s">
        <v>39</v>
      </c>
      <c r="J5382" s="15" t="s">
        <v>7586</v>
      </c>
      <c r="K5382" s="7" t="s">
        <v>3547</v>
      </c>
      <c r="L5382" s="19">
        <v>3586907</v>
      </c>
      <c r="M5382" s="19">
        <f t="shared" si="252"/>
        <v>3586907</v>
      </c>
      <c r="N5382" s="11">
        <f>M5382*(1+VOTOS!$P$3%)^Q5382</f>
        <v>3678489.7745986818</v>
      </c>
      <c r="O5382" s="54">
        <f t="shared" si="250"/>
        <v>3678489.7745986818</v>
      </c>
      <c r="P5382" s="103">
        <f t="shared" si="251"/>
        <v>2.4479379522210588E-5</v>
      </c>
      <c r="Q5382" s="48">
        <v>209</v>
      </c>
      <c r="R5382" s="48"/>
      <c r="S5382" s="48" t="s">
        <v>11</v>
      </c>
    </row>
    <row r="5383" spans="1:19" s="47" customFormat="1" ht="14" x14ac:dyDescent="0.15">
      <c r="A5383" s="8" t="s">
        <v>415</v>
      </c>
      <c r="B5383" s="114" t="s">
        <v>416</v>
      </c>
      <c r="C5383" s="40" t="s">
        <v>65</v>
      </c>
      <c r="D5383" s="6" t="s">
        <v>477</v>
      </c>
      <c r="E5383" s="7" t="s">
        <v>478</v>
      </c>
      <c r="F5383" s="6" t="s">
        <v>3523</v>
      </c>
      <c r="G5383" s="6" t="s">
        <v>102</v>
      </c>
      <c r="H5383" s="6" t="s">
        <v>38</v>
      </c>
      <c r="I5383" s="8" t="s">
        <v>39</v>
      </c>
      <c r="J5383" s="15" t="s">
        <v>7586</v>
      </c>
      <c r="K5383" s="7" t="s">
        <v>3542</v>
      </c>
      <c r="L5383" s="19">
        <v>3100923</v>
      </c>
      <c r="M5383" s="19">
        <f t="shared" si="252"/>
        <v>3100923</v>
      </c>
      <c r="N5383" s="11">
        <f>M5383*(1+VOTOS!$P$3%)^Q5383</f>
        <v>3169374.1298011802</v>
      </c>
      <c r="O5383" s="54">
        <f t="shared" ref="O5383:O5446" si="253">+IF(N5383&gt;0,N5383,L5383)</f>
        <v>3169374.1298011802</v>
      </c>
      <c r="P5383" s="103">
        <f t="shared" ref="P5383:P5446" si="254">+O5383/$O$4</f>
        <v>2.1091349147421063E-5</v>
      </c>
      <c r="Q5383" s="48">
        <v>181</v>
      </c>
      <c r="R5383" s="48"/>
      <c r="S5383" s="48" t="s">
        <v>11</v>
      </c>
    </row>
    <row r="5384" spans="1:19" s="47" customFormat="1" ht="14" x14ac:dyDescent="0.15">
      <c r="A5384" s="8" t="s">
        <v>415</v>
      </c>
      <c r="B5384" s="114" t="s">
        <v>416</v>
      </c>
      <c r="C5384" s="40" t="s">
        <v>65</v>
      </c>
      <c r="D5384" s="6" t="s">
        <v>477</v>
      </c>
      <c r="E5384" s="7" t="s">
        <v>478</v>
      </c>
      <c r="F5384" s="6" t="s">
        <v>3523</v>
      </c>
      <c r="G5384" s="6" t="s">
        <v>102</v>
      </c>
      <c r="H5384" s="6" t="s">
        <v>38</v>
      </c>
      <c r="I5384" s="8" t="s">
        <v>39</v>
      </c>
      <c r="J5384" s="15" t="s">
        <v>7586</v>
      </c>
      <c r="K5384" s="7" t="s">
        <v>3539</v>
      </c>
      <c r="L5384" s="19">
        <v>1563483</v>
      </c>
      <c r="M5384" s="19">
        <f t="shared" si="252"/>
        <v>1563483</v>
      </c>
      <c r="N5384" s="11">
        <f>M5384*(1+VOTOS!$P$3%)^Q5384</f>
        <v>1584558.9997954085</v>
      </c>
      <c r="O5384" s="54">
        <f t="shared" si="253"/>
        <v>1584558.9997954085</v>
      </c>
      <c r="P5384" s="103">
        <f t="shared" si="254"/>
        <v>1.0544822334203183E-5</v>
      </c>
      <c r="Q5384" s="6">
        <v>111</v>
      </c>
      <c r="R5384" s="6"/>
      <c r="S5384" s="6" t="s">
        <v>11</v>
      </c>
    </row>
    <row r="5385" spans="1:19" s="47" customFormat="1" ht="14" x14ac:dyDescent="0.15">
      <c r="A5385" s="8" t="s">
        <v>415</v>
      </c>
      <c r="B5385" s="114" t="s">
        <v>416</v>
      </c>
      <c r="C5385" s="40" t="s">
        <v>65</v>
      </c>
      <c r="D5385" s="6" t="s">
        <v>477</v>
      </c>
      <c r="E5385" s="7" t="s">
        <v>478</v>
      </c>
      <c r="F5385" s="6" t="s">
        <v>3523</v>
      </c>
      <c r="G5385" s="6" t="s">
        <v>102</v>
      </c>
      <c r="H5385" s="6" t="s">
        <v>38</v>
      </c>
      <c r="I5385" s="8" t="s">
        <v>39</v>
      </c>
      <c r="J5385" s="15" t="s">
        <v>7586</v>
      </c>
      <c r="K5385" s="7" t="s">
        <v>3529</v>
      </c>
      <c r="L5385" s="19">
        <v>1000000</v>
      </c>
      <c r="M5385" s="19">
        <f t="shared" si="252"/>
        <v>1000000</v>
      </c>
      <c r="N5385" s="11">
        <f>M5385*(1+VOTOS!$P$3%)^Q5385</f>
        <v>1027761.7490862501</v>
      </c>
      <c r="O5385" s="54">
        <f t="shared" si="253"/>
        <v>1027761.7490862501</v>
      </c>
      <c r="P5385" s="103">
        <f t="shared" si="254"/>
        <v>6.8394834445443296E-6</v>
      </c>
      <c r="Q5385" s="48">
        <v>227</v>
      </c>
      <c r="R5385" s="48"/>
      <c r="S5385" s="48" t="s">
        <v>11</v>
      </c>
    </row>
    <row r="5386" spans="1:19" s="47" customFormat="1" ht="14" x14ac:dyDescent="0.15">
      <c r="A5386" s="8" t="s">
        <v>415</v>
      </c>
      <c r="B5386" s="114" t="s">
        <v>416</v>
      </c>
      <c r="C5386" s="40" t="s">
        <v>65</v>
      </c>
      <c r="D5386" s="6" t="s">
        <v>477</v>
      </c>
      <c r="E5386" s="7" t="s">
        <v>478</v>
      </c>
      <c r="F5386" s="6" t="s">
        <v>3523</v>
      </c>
      <c r="G5386" s="6" t="s">
        <v>102</v>
      </c>
      <c r="H5386" s="6" t="s">
        <v>38</v>
      </c>
      <c r="I5386" s="8" t="s">
        <v>39</v>
      </c>
      <c r="J5386" s="15" t="s">
        <v>7586</v>
      </c>
      <c r="K5386" s="7" t="s">
        <v>3536</v>
      </c>
      <c r="L5386" s="19">
        <v>889477</v>
      </c>
      <c r="M5386" s="19">
        <f t="shared" si="252"/>
        <v>889477</v>
      </c>
      <c r="N5386" s="11">
        <f>M5386*(1+VOTOS!$P$3%)^Q5386</f>
        <v>908453.93645842385</v>
      </c>
      <c r="O5386" s="54">
        <f t="shared" si="253"/>
        <v>908453.93645842385</v>
      </c>
      <c r="P5386" s="103">
        <f t="shared" si="254"/>
        <v>6.0455214100569616E-6</v>
      </c>
      <c r="Q5386" s="48">
        <v>175</v>
      </c>
      <c r="R5386" s="48"/>
      <c r="S5386" s="48" t="s">
        <v>11</v>
      </c>
    </row>
    <row r="5387" spans="1:19" s="47" customFormat="1" ht="14" x14ac:dyDescent="0.15">
      <c r="A5387" s="8" t="s">
        <v>415</v>
      </c>
      <c r="B5387" s="114" t="s">
        <v>416</v>
      </c>
      <c r="C5387" s="40" t="s">
        <v>65</v>
      </c>
      <c r="D5387" s="6" t="s">
        <v>477</v>
      </c>
      <c r="E5387" s="7" t="s">
        <v>478</v>
      </c>
      <c r="F5387" s="6" t="s">
        <v>3523</v>
      </c>
      <c r="G5387" s="6" t="s">
        <v>102</v>
      </c>
      <c r="H5387" s="6" t="s">
        <v>38</v>
      </c>
      <c r="I5387" s="8" t="s">
        <v>39</v>
      </c>
      <c r="J5387" s="15" t="s">
        <v>7586</v>
      </c>
      <c r="K5387" s="7" t="s">
        <v>3531</v>
      </c>
      <c r="L5387" s="19">
        <v>589788</v>
      </c>
      <c r="M5387" s="19">
        <f t="shared" si="252"/>
        <v>589788</v>
      </c>
      <c r="N5387" s="11">
        <f>M5387*(1+VOTOS!$P$3%)^Q5387</f>
        <v>602807.23812464182</v>
      </c>
      <c r="O5387" s="54">
        <f t="shared" si="253"/>
        <v>602807.23812464182</v>
      </c>
      <c r="P5387" s="103">
        <f t="shared" si="254"/>
        <v>4.011523224201045E-6</v>
      </c>
      <c r="Q5387" s="6">
        <v>181</v>
      </c>
      <c r="R5387" s="6"/>
      <c r="S5387" s="6" t="s">
        <v>11</v>
      </c>
    </row>
    <row r="5388" spans="1:19" s="47" customFormat="1" ht="14" x14ac:dyDescent="0.15">
      <c r="A5388" s="8" t="s">
        <v>415</v>
      </c>
      <c r="B5388" s="114" t="s">
        <v>416</v>
      </c>
      <c r="C5388" s="40" t="s">
        <v>65</v>
      </c>
      <c r="D5388" s="6" t="s">
        <v>554</v>
      </c>
      <c r="E5388" s="7" t="s">
        <v>555</v>
      </c>
      <c r="F5388" s="6" t="s">
        <v>3548</v>
      </c>
      <c r="G5388" s="6" t="s">
        <v>4936</v>
      </c>
      <c r="H5388" s="6" t="s">
        <v>38</v>
      </c>
      <c r="I5388" s="8" t="s">
        <v>39</v>
      </c>
      <c r="J5388" s="15" t="s">
        <v>7586</v>
      </c>
      <c r="K5388" s="7" t="s">
        <v>3552</v>
      </c>
      <c r="L5388" s="19">
        <v>2498012</v>
      </c>
      <c r="M5388" s="19">
        <f t="shared" si="252"/>
        <v>2498012</v>
      </c>
      <c r="N5388" s="11">
        <f>M5388*(1+VOTOS!$P$3%)^Q5388</f>
        <v>2546387.3869978888</v>
      </c>
      <c r="O5388" s="54">
        <f t="shared" si="253"/>
        <v>2546387.3869978888</v>
      </c>
      <c r="P5388" s="103">
        <f t="shared" si="254"/>
        <v>1.6945536640425214E-5</v>
      </c>
      <c r="Q5388" s="48">
        <v>159</v>
      </c>
      <c r="R5388" s="48"/>
      <c r="S5388" s="48" t="s">
        <v>11</v>
      </c>
    </row>
    <row r="5389" spans="1:19" s="47" customFormat="1" ht="14" x14ac:dyDescent="0.15">
      <c r="A5389" s="8" t="s">
        <v>415</v>
      </c>
      <c r="B5389" s="114" t="s">
        <v>416</v>
      </c>
      <c r="C5389" s="40" t="s">
        <v>65</v>
      </c>
      <c r="D5389" s="6" t="s">
        <v>554</v>
      </c>
      <c r="E5389" s="7" t="s">
        <v>555</v>
      </c>
      <c r="F5389" s="6" t="s">
        <v>3548</v>
      </c>
      <c r="G5389" s="6" t="s">
        <v>4936</v>
      </c>
      <c r="H5389" s="6" t="s">
        <v>38</v>
      </c>
      <c r="I5389" s="8" t="s">
        <v>39</v>
      </c>
      <c r="J5389" s="15" t="s">
        <v>7586</v>
      </c>
      <c r="K5389" s="7" t="s">
        <v>3553</v>
      </c>
      <c r="L5389" s="19">
        <v>2498012</v>
      </c>
      <c r="M5389" s="19">
        <f t="shared" si="252"/>
        <v>2498012</v>
      </c>
      <c r="N5389" s="11">
        <f>M5389*(1+VOTOS!$P$3%)^Q5389</f>
        <v>2527718.4934847462</v>
      </c>
      <c r="O5389" s="54">
        <f t="shared" si="253"/>
        <v>2527718.4934847462</v>
      </c>
      <c r="P5389" s="103">
        <f t="shared" si="254"/>
        <v>1.6821300076625654E-5</v>
      </c>
      <c r="Q5389" s="48">
        <v>98</v>
      </c>
      <c r="R5389" s="48"/>
      <c r="S5389" s="48" t="s">
        <v>11</v>
      </c>
    </row>
    <row r="5390" spans="1:19" s="47" customFormat="1" ht="14" x14ac:dyDescent="0.15">
      <c r="A5390" s="8" t="s">
        <v>415</v>
      </c>
      <c r="B5390" s="114" t="s">
        <v>416</v>
      </c>
      <c r="C5390" s="40" t="s">
        <v>65</v>
      </c>
      <c r="D5390" s="6" t="s">
        <v>554</v>
      </c>
      <c r="E5390" s="7" t="s">
        <v>555</v>
      </c>
      <c r="F5390" s="6" t="s">
        <v>3548</v>
      </c>
      <c r="G5390" s="6" t="s">
        <v>4936</v>
      </c>
      <c r="H5390" s="6" t="s">
        <v>38</v>
      </c>
      <c r="I5390" s="8" t="s">
        <v>39</v>
      </c>
      <c r="J5390" s="15" t="s">
        <v>7586</v>
      </c>
      <c r="K5390" s="7" t="s">
        <v>3555</v>
      </c>
      <c r="L5390" s="19">
        <v>2498012</v>
      </c>
      <c r="M5390" s="19">
        <f t="shared" si="252"/>
        <v>2498012</v>
      </c>
      <c r="N5390" s="11">
        <f>M5390*(1+VOTOS!$P$3%)^Q5390</f>
        <v>2516461.4911687179</v>
      </c>
      <c r="O5390" s="54">
        <f t="shared" si="253"/>
        <v>2516461.4911687179</v>
      </c>
      <c r="P5390" s="103">
        <f t="shared" si="254"/>
        <v>1.6746387694408544E-5</v>
      </c>
      <c r="Q5390" s="48">
        <v>61</v>
      </c>
      <c r="R5390" s="48"/>
      <c r="S5390" s="48" t="s">
        <v>11</v>
      </c>
    </row>
    <row r="5391" spans="1:19" s="47" customFormat="1" ht="14" x14ac:dyDescent="0.15">
      <c r="A5391" s="8" t="s">
        <v>415</v>
      </c>
      <c r="B5391" s="114" t="s">
        <v>416</v>
      </c>
      <c r="C5391" s="40" t="s">
        <v>65</v>
      </c>
      <c r="D5391" s="6" t="s">
        <v>554</v>
      </c>
      <c r="E5391" s="7" t="s">
        <v>555</v>
      </c>
      <c r="F5391" s="6" t="s">
        <v>3548</v>
      </c>
      <c r="G5391" s="6" t="s">
        <v>4936</v>
      </c>
      <c r="H5391" s="6" t="s">
        <v>38</v>
      </c>
      <c r="I5391" s="8" t="s">
        <v>39</v>
      </c>
      <c r="J5391" s="15" t="s">
        <v>7586</v>
      </c>
      <c r="K5391" s="7" t="s">
        <v>3550</v>
      </c>
      <c r="L5391" s="19">
        <v>2474668</v>
      </c>
      <c r="M5391" s="19">
        <f t="shared" si="252"/>
        <v>2474668</v>
      </c>
      <c r="N5391" s="11">
        <f>M5391*(1+VOTOS!$P$3%)^Q5391</f>
        <v>2513781.9112199056</v>
      </c>
      <c r="O5391" s="54">
        <f t="shared" si="253"/>
        <v>2513781.9112199056</v>
      </c>
      <c r="P5391" s="103">
        <f t="shared" si="254"/>
        <v>1.6728555796388866E-5</v>
      </c>
      <c r="Q5391" s="48">
        <v>130</v>
      </c>
      <c r="R5391" s="48"/>
      <c r="S5391" s="48" t="s">
        <v>11</v>
      </c>
    </row>
    <row r="5392" spans="1:19" s="47" customFormat="1" ht="14" x14ac:dyDescent="0.15">
      <c r="A5392" s="8" t="s">
        <v>415</v>
      </c>
      <c r="B5392" s="114" t="s">
        <v>416</v>
      </c>
      <c r="C5392" s="40" t="s">
        <v>65</v>
      </c>
      <c r="D5392" s="6" t="s">
        <v>554</v>
      </c>
      <c r="E5392" s="7" t="s">
        <v>555</v>
      </c>
      <c r="F5392" s="6" t="s">
        <v>3548</v>
      </c>
      <c r="G5392" s="6" t="s">
        <v>4936</v>
      </c>
      <c r="H5392" s="6" t="s">
        <v>38</v>
      </c>
      <c r="I5392" s="8" t="s">
        <v>39</v>
      </c>
      <c r="J5392" s="15" t="s">
        <v>7586</v>
      </c>
      <c r="K5392" s="7" t="s">
        <v>3557</v>
      </c>
      <c r="L5392" s="19">
        <v>2451322</v>
      </c>
      <c r="M5392" s="19">
        <f t="shared" si="252"/>
        <v>2451322</v>
      </c>
      <c r="N5392" s="11">
        <f>M5392*(1+VOTOS!$P$3%)^Q5392</f>
        <v>2459319.1041635005</v>
      </c>
      <c r="O5392" s="54">
        <f t="shared" si="253"/>
        <v>2459319.1041635005</v>
      </c>
      <c r="P5392" s="103">
        <f t="shared" si="254"/>
        <v>1.6366120175938044E-5</v>
      </c>
      <c r="Q5392" s="48">
        <v>27</v>
      </c>
      <c r="R5392" s="48"/>
      <c r="S5392" s="48" t="s">
        <v>11</v>
      </c>
    </row>
    <row r="5393" spans="1:19" s="47" customFormat="1" ht="14" x14ac:dyDescent="0.15">
      <c r="A5393" s="8" t="s">
        <v>415</v>
      </c>
      <c r="B5393" s="114" t="s">
        <v>416</v>
      </c>
      <c r="C5393" s="40" t="s">
        <v>65</v>
      </c>
      <c r="D5393" s="6" t="s">
        <v>554</v>
      </c>
      <c r="E5393" s="7" t="s">
        <v>555</v>
      </c>
      <c r="F5393" s="6" t="s">
        <v>3548</v>
      </c>
      <c r="G5393" s="6" t="s">
        <v>4936</v>
      </c>
      <c r="H5393" s="6" t="s">
        <v>38</v>
      </c>
      <c r="I5393" s="8" t="s">
        <v>39</v>
      </c>
      <c r="J5393" s="15" t="s">
        <v>7586</v>
      </c>
      <c r="K5393" s="7" t="s">
        <v>3559</v>
      </c>
      <c r="L5393" s="19">
        <v>2147822</v>
      </c>
      <c r="M5393" s="19">
        <f t="shared" si="252"/>
        <v>2147822</v>
      </c>
      <c r="N5393" s="11">
        <f>M5393*(1+VOTOS!$P$3%)^Q5393</f>
        <v>2150414.5159357139</v>
      </c>
      <c r="O5393" s="54">
        <f t="shared" si="253"/>
        <v>2150414.5159357139</v>
      </c>
      <c r="P5393" s="103">
        <f t="shared" si="254"/>
        <v>1.4310441591863374E-5</v>
      </c>
      <c r="Q5393" s="48">
        <v>10</v>
      </c>
      <c r="R5393" s="48"/>
      <c r="S5393" s="48" t="s">
        <v>11</v>
      </c>
    </row>
    <row r="5394" spans="1:19" s="47" customFormat="1" ht="14" x14ac:dyDescent="0.15">
      <c r="A5394" s="8" t="s">
        <v>415</v>
      </c>
      <c r="B5394" s="114" t="s">
        <v>416</v>
      </c>
      <c r="C5394" s="40" t="s">
        <v>65</v>
      </c>
      <c r="D5394" s="6" t="s">
        <v>554</v>
      </c>
      <c r="E5394" s="7" t="s">
        <v>555</v>
      </c>
      <c r="F5394" s="6" t="s">
        <v>3548</v>
      </c>
      <c r="G5394" s="6" t="s">
        <v>4936</v>
      </c>
      <c r="H5394" s="6" t="s">
        <v>38</v>
      </c>
      <c r="I5394" s="8" t="s">
        <v>39</v>
      </c>
      <c r="J5394" s="15" t="s">
        <v>7586</v>
      </c>
      <c r="K5394" s="7" t="s">
        <v>3551</v>
      </c>
      <c r="L5394" s="19">
        <v>2062860</v>
      </c>
      <c r="M5394" s="19">
        <f t="shared" ref="M5394:M5457" si="255">+IF(Q5394&gt;0,L5394,0)</f>
        <v>2062860</v>
      </c>
      <c r="N5394" s="11">
        <f>M5394*(1+VOTOS!$P$3%)^Q5394</f>
        <v>2088147.1954586213</v>
      </c>
      <c r="O5394" s="54">
        <f t="shared" si="253"/>
        <v>2088147.1954586213</v>
      </c>
      <c r="P5394" s="103">
        <f t="shared" si="254"/>
        <v>1.3896068992457098E-5</v>
      </c>
      <c r="Q5394" s="48">
        <v>101</v>
      </c>
      <c r="R5394" s="48"/>
      <c r="S5394" s="48" t="s">
        <v>11</v>
      </c>
    </row>
    <row r="5395" spans="1:19" s="47" customFormat="1" ht="14" x14ac:dyDescent="0.15">
      <c r="A5395" s="8" t="s">
        <v>415</v>
      </c>
      <c r="B5395" s="114" t="s">
        <v>416</v>
      </c>
      <c r="C5395" s="40" t="s">
        <v>65</v>
      </c>
      <c r="D5395" s="6" t="s">
        <v>554</v>
      </c>
      <c r="E5395" s="7" t="s">
        <v>555</v>
      </c>
      <c r="F5395" s="6" t="s">
        <v>3548</v>
      </c>
      <c r="G5395" s="6" t="s">
        <v>4936</v>
      </c>
      <c r="H5395" s="6" t="s">
        <v>38</v>
      </c>
      <c r="I5395" s="8" t="s">
        <v>39</v>
      </c>
      <c r="J5395" s="15" t="s">
        <v>7586</v>
      </c>
      <c r="K5395" s="7" t="s">
        <v>3554</v>
      </c>
      <c r="L5395" s="19">
        <v>426170</v>
      </c>
      <c r="M5395" s="19">
        <f t="shared" si="255"/>
        <v>426170</v>
      </c>
      <c r="N5395" s="11">
        <f>M5395*(1+VOTOS!$P$3%)^Q5395</f>
        <v>432279.7116095642</v>
      </c>
      <c r="O5395" s="54">
        <f t="shared" si="253"/>
        <v>432279.7116095642</v>
      </c>
      <c r="P5395" s="103">
        <f t="shared" si="254"/>
        <v>2.8767074991792628E-6</v>
      </c>
      <c r="Q5395" s="48">
        <v>118</v>
      </c>
      <c r="R5395" s="48"/>
      <c r="S5395" s="48" t="s">
        <v>11</v>
      </c>
    </row>
    <row r="5396" spans="1:19" s="47" customFormat="1" ht="14" x14ac:dyDescent="0.15">
      <c r="A5396" s="8" t="s">
        <v>415</v>
      </c>
      <c r="B5396" s="114" t="s">
        <v>416</v>
      </c>
      <c r="C5396" s="40" t="s">
        <v>65</v>
      </c>
      <c r="D5396" s="6" t="s">
        <v>554</v>
      </c>
      <c r="E5396" s="7" t="s">
        <v>555</v>
      </c>
      <c r="F5396" s="6" t="s">
        <v>3548</v>
      </c>
      <c r="G5396" s="6" t="s">
        <v>4936</v>
      </c>
      <c r="H5396" s="6" t="s">
        <v>38</v>
      </c>
      <c r="I5396" s="8" t="s">
        <v>39</v>
      </c>
      <c r="J5396" s="15" t="s">
        <v>7586</v>
      </c>
      <c r="K5396" s="7" t="s">
        <v>3549</v>
      </c>
      <c r="L5396" s="19">
        <v>166600</v>
      </c>
      <c r="M5396" s="19">
        <f t="shared" si="255"/>
        <v>166600</v>
      </c>
      <c r="N5396" s="11">
        <f>M5396*(1+VOTOS!$P$3%)^Q5396</f>
        <v>170503.70070209427</v>
      </c>
      <c r="O5396" s="54">
        <f t="shared" si="253"/>
        <v>170503.70070209427</v>
      </c>
      <c r="P5396" s="103">
        <f t="shared" si="254"/>
        <v>1.1346571705186615E-6</v>
      </c>
      <c r="Q5396" s="6">
        <v>192</v>
      </c>
      <c r="R5396" s="6"/>
      <c r="S5396" s="6" t="s">
        <v>11</v>
      </c>
    </row>
    <row r="5397" spans="1:19" s="47" customFormat="1" ht="14" x14ac:dyDescent="0.15">
      <c r="A5397" s="8" t="s">
        <v>415</v>
      </c>
      <c r="B5397" s="114" t="s">
        <v>416</v>
      </c>
      <c r="C5397" s="40" t="s">
        <v>65</v>
      </c>
      <c r="D5397" s="6" t="s">
        <v>554</v>
      </c>
      <c r="E5397" s="7" t="s">
        <v>555</v>
      </c>
      <c r="F5397" s="6" t="s">
        <v>3548</v>
      </c>
      <c r="G5397" s="6" t="s">
        <v>4936</v>
      </c>
      <c r="H5397" s="6" t="s">
        <v>38</v>
      </c>
      <c r="I5397" s="8" t="s">
        <v>39</v>
      </c>
      <c r="J5397" s="15" t="s">
        <v>7586</v>
      </c>
      <c r="K5397" s="7" t="s">
        <v>3556</v>
      </c>
      <c r="L5397" s="19">
        <v>151292</v>
      </c>
      <c r="M5397" s="19">
        <f t="shared" si="255"/>
        <v>151292</v>
      </c>
      <c r="N5397" s="11">
        <f>M5397*(1+VOTOS!$P$3%)^Q5397</f>
        <v>153683.27909532996</v>
      </c>
      <c r="O5397" s="54">
        <f t="shared" si="253"/>
        <v>153683.27909532996</v>
      </c>
      <c r="P5397" s="103">
        <f t="shared" si="254"/>
        <v>1.0227216998592395E-6</v>
      </c>
      <c r="Q5397" s="48">
        <v>130</v>
      </c>
      <c r="R5397" s="48"/>
      <c r="S5397" s="48" t="s">
        <v>11</v>
      </c>
    </row>
    <row r="5398" spans="1:19" s="47" customFormat="1" ht="14" x14ac:dyDescent="0.15">
      <c r="A5398" s="8" t="s">
        <v>415</v>
      </c>
      <c r="B5398" s="114" t="s">
        <v>416</v>
      </c>
      <c r="C5398" s="40" t="s">
        <v>65</v>
      </c>
      <c r="D5398" s="6" t="s">
        <v>554</v>
      </c>
      <c r="E5398" s="7" t="s">
        <v>555</v>
      </c>
      <c r="F5398" s="6" t="s">
        <v>3548</v>
      </c>
      <c r="G5398" s="6" t="s">
        <v>4936</v>
      </c>
      <c r="H5398" s="6" t="s">
        <v>38</v>
      </c>
      <c r="I5398" s="8" t="s">
        <v>39</v>
      </c>
      <c r="J5398" s="15" t="s">
        <v>7586</v>
      </c>
      <c r="K5398" s="7" t="s">
        <v>3558</v>
      </c>
      <c r="L5398" s="19">
        <v>142800</v>
      </c>
      <c r="M5398" s="19">
        <f t="shared" si="255"/>
        <v>142800</v>
      </c>
      <c r="N5398" s="11">
        <f>M5398*(1+VOTOS!$P$3%)^Q5398</f>
        <v>144567.92633226432</v>
      </c>
      <c r="O5398" s="54">
        <f t="shared" si="253"/>
        <v>144567.92633226432</v>
      </c>
      <c r="P5398" s="103">
        <f t="shared" si="254"/>
        <v>9.6206143071651547E-7</v>
      </c>
      <c r="Q5398" s="48">
        <v>102</v>
      </c>
      <c r="R5398" s="48"/>
      <c r="S5398" s="48" t="s">
        <v>11</v>
      </c>
    </row>
    <row r="5399" spans="1:19" s="47" customFormat="1" ht="14" x14ac:dyDescent="0.15">
      <c r="A5399" s="8" t="s">
        <v>415</v>
      </c>
      <c r="B5399" s="114" t="s">
        <v>416</v>
      </c>
      <c r="C5399" s="40" t="s">
        <v>65</v>
      </c>
      <c r="D5399" s="6" t="s">
        <v>494</v>
      </c>
      <c r="E5399" s="7" t="s">
        <v>495</v>
      </c>
      <c r="F5399" s="6" t="s">
        <v>3560</v>
      </c>
      <c r="G5399" s="6" t="s">
        <v>4936</v>
      </c>
      <c r="H5399" s="6" t="s">
        <v>38</v>
      </c>
      <c r="I5399" s="8" t="s">
        <v>39</v>
      </c>
      <c r="J5399" s="15" t="s">
        <v>7586</v>
      </c>
      <c r="K5399" s="7" t="s">
        <v>3561</v>
      </c>
      <c r="L5399" s="19">
        <v>2403145</v>
      </c>
      <c r="M5399" s="19">
        <f t="shared" si="255"/>
        <v>2403145</v>
      </c>
      <c r="N5399" s="11">
        <f>M5399*(1+VOTOS!$P$3%)^Q5399</f>
        <v>2410694.1097769001</v>
      </c>
      <c r="O5399" s="54">
        <f t="shared" si="253"/>
        <v>2410694.1097769001</v>
      </c>
      <c r="P5399" s="103">
        <f t="shared" si="254"/>
        <v>1.6042533659516422E-5</v>
      </c>
      <c r="Q5399" s="48">
        <v>26</v>
      </c>
      <c r="R5399" s="48"/>
      <c r="S5399" s="48" t="s">
        <v>11</v>
      </c>
    </row>
    <row r="5400" spans="1:19" s="47" customFormat="1" ht="14" x14ac:dyDescent="0.15">
      <c r="A5400" s="8" t="s">
        <v>415</v>
      </c>
      <c r="B5400" s="114" t="s">
        <v>416</v>
      </c>
      <c r="C5400" s="40" t="s">
        <v>65</v>
      </c>
      <c r="D5400" s="6" t="s">
        <v>494</v>
      </c>
      <c r="E5400" s="7" t="s">
        <v>495</v>
      </c>
      <c r="F5400" s="6" t="s">
        <v>3560</v>
      </c>
      <c r="G5400" s="6" t="s">
        <v>4936</v>
      </c>
      <c r="H5400" s="6" t="s">
        <v>38</v>
      </c>
      <c r="I5400" s="8" t="s">
        <v>39</v>
      </c>
      <c r="J5400" s="15" t="s">
        <v>7586</v>
      </c>
      <c r="K5400" s="7" t="s">
        <v>3562</v>
      </c>
      <c r="L5400" s="19">
        <v>2403145</v>
      </c>
      <c r="M5400" s="19">
        <f t="shared" si="255"/>
        <v>2403145</v>
      </c>
      <c r="N5400" s="11">
        <f>M5400*(1+VOTOS!$P$3%)^Q5400</f>
        <v>2480609.7904797299</v>
      </c>
      <c r="O5400" s="54">
        <f t="shared" si="253"/>
        <v>2480609.7904797299</v>
      </c>
      <c r="P5400" s="103">
        <f t="shared" si="254"/>
        <v>1.6507804079539537E-5</v>
      </c>
      <c r="Q5400" s="48">
        <v>263</v>
      </c>
      <c r="R5400" s="48"/>
      <c r="S5400" s="48" t="s">
        <v>11</v>
      </c>
    </row>
    <row r="5401" spans="1:19" s="47" customFormat="1" ht="14" x14ac:dyDescent="0.15">
      <c r="A5401" s="8" t="s">
        <v>415</v>
      </c>
      <c r="B5401" s="114" t="s">
        <v>416</v>
      </c>
      <c r="C5401" s="40" t="s">
        <v>65</v>
      </c>
      <c r="D5401" s="6" t="s">
        <v>494</v>
      </c>
      <c r="E5401" s="7" t="s">
        <v>495</v>
      </c>
      <c r="F5401" s="6" t="s">
        <v>3560</v>
      </c>
      <c r="G5401" s="6" t="s">
        <v>4936</v>
      </c>
      <c r="H5401" s="6" t="s">
        <v>38</v>
      </c>
      <c r="I5401" s="8" t="s">
        <v>39</v>
      </c>
      <c r="J5401" s="15" t="s">
        <v>7586</v>
      </c>
      <c r="K5401" s="7" t="s">
        <v>3563</v>
      </c>
      <c r="L5401" s="19">
        <v>2403145</v>
      </c>
      <c r="M5401" s="19">
        <f t="shared" si="255"/>
        <v>2403145</v>
      </c>
      <c r="N5401" s="11">
        <f>M5401*(1+VOTOS!$P$3%)^Q5401</f>
        <v>2470754.5001140661</v>
      </c>
      <c r="O5401" s="54">
        <f t="shared" si="253"/>
        <v>2470754.5001140661</v>
      </c>
      <c r="P5401" s="103">
        <f t="shared" si="254"/>
        <v>1.6442219720754963E-5</v>
      </c>
      <c r="Q5401" s="48">
        <v>230</v>
      </c>
      <c r="R5401" s="48"/>
      <c r="S5401" s="48" t="s">
        <v>11</v>
      </c>
    </row>
    <row r="5402" spans="1:19" s="47" customFormat="1" ht="14" x14ac:dyDescent="0.15">
      <c r="A5402" s="8" t="s">
        <v>415</v>
      </c>
      <c r="B5402" s="114" t="s">
        <v>416</v>
      </c>
      <c r="C5402" s="40" t="s">
        <v>65</v>
      </c>
      <c r="D5402" s="6" t="s">
        <v>494</v>
      </c>
      <c r="E5402" s="7" t="s">
        <v>495</v>
      </c>
      <c r="F5402" s="6" t="s">
        <v>3560</v>
      </c>
      <c r="G5402" s="6" t="s">
        <v>4936</v>
      </c>
      <c r="H5402" s="6" t="s">
        <v>38</v>
      </c>
      <c r="I5402" s="8" t="s">
        <v>39</v>
      </c>
      <c r="J5402" s="15" t="s">
        <v>7586</v>
      </c>
      <c r="K5402" s="7" t="s">
        <v>3564</v>
      </c>
      <c r="L5402" s="19">
        <v>2403145</v>
      </c>
      <c r="M5402" s="19">
        <f t="shared" si="255"/>
        <v>2403145</v>
      </c>
      <c r="N5402" s="11">
        <f>M5402*(1+VOTOS!$P$3%)^Q5402</f>
        <v>2459751.1826157724</v>
      </c>
      <c r="O5402" s="54">
        <f t="shared" si="253"/>
        <v>2459751.1826157724</v>
      </c>
      <c r="P5402" s="103">
        <f t="shared" si="254"/>
        <v>1.63689955441094E-5</v>
      </c>
      <c r="Q5402" s="48">
        <v>193</v>
      </c>
      <c r="R5402" s="48"/>
      <c r="S5402" s="48" t="s">
        <v>11</v>
      </c>
    </row>
    <row r="5403" spans="1:19" s="47" customFormat="1" ht="14" x14ac:dyDescent="0.15">
      <c r="A5403" s="8" t="s">
        <v>415</v>
      </c>
      <c r="B5403" s="114" t="s">
        <v>416</v>
      </c>
      <c r="C5403" s="40" t="s">
        <v>65</v>
      </c>
      <c r="D5403" s="6" t="s">
        <v>494</v>
      </c>
      <c r="E5403" s="7" t="s">
        <v>495</v>
      </c>
      <c r="F5403" s="6" t="s">
        <v>3560</v>
      </c>
      <c r="G5403" s="6" t="s">
        <v>4936</v>
      </c>
      <c r="H5403" s="6" t="s">
        <v>38</v>
      </c>
      <c r="I5403" s="8" t="s">
        <v>39</v>
      </c>
      <c r="J5403" s="15" t="s">
        <v>7586</v>
      </c>
      <c r="K5403" s="7" t="s">
        <v>3565</v>
      </c>
      <c r="L5403" s="19">
        <v>2403145</v>
      </c>
      <c r="M5403" s="19">
        <f t="shared" si="255"/>
        <v>2403145</v>
      </c>
      <c r="N5403" s="11">
        <f>M5403*(1+VOTOS!$P$3%)^Q5403</f>
        <v>2419142.250696314</v>
      </c>
      <c r="O5403" s="54">
        <f t="shared" si="253"/>
        <v>2419142.250696314</v>
      </c>
      <c r="P5403" s="103">
        <f t="shared" si="254"/>
        <v>1.6098753809767079E-5</v>
      </c>
      <c r="Q5403" s="48">
        <v>55</v>
      </c>
      <c r="R5403" s="48"/>
      <c r="S5403" s="48" t="s">
        <v>11</v>
      </c>
    </row>
    <row r="5404" spans="1:19" s="47" customFormat="1" ht="14" x14ac:dyDescent="0.15">
      <c r="A5404" s="8" t="s">
        <v>415</v>
      </c>
      <c r="B5404" s="114" t="s">
        <v>416</v>
      </c>
      <c r="C5404" s="40" t="s">
        <v>65</v>
      </c>
      <c r="D5404" s="6" t="s">
        <v>494</v>
      </c>
      <c r="E5404" s="7" t="s">
        <v>495</v>
      </c>
      <c r="F5404" s="6" t="s">
        <v>3560</v>
      </c>
      <c r="G5404" s="6" t="s">
        <v>4936</v>
      </c>
      <c r="H5404" s="6" t="s">
        <v>38</v>
      </c>
      <c r="I5404" s="8" t="s">
        <v>39</v>
      </c>
      <c r="J5404" s="15" t="s">
        <v>7586</v>
      </c>
      <c r="K5404" s="7" t="s">
        <v>3566</v>
      </c>
      <c r="L5404" s="19">
        <v>2403145</v>
      </c>
      <c r="M5404" s="19">
        <f t="shared" si="255"/>
        <v>2403145</v>
      </c>
      <c r="N5404" s="11">
        <f>M5404*(1+VOTOS!$P$3%)^Q5404</f>
        <v>2447025.0947753629</v>
      </c>
      <c r="O5404" s="54">
        <f t="shared" si="253"/>
        <v>2447025.0947753629</v>
      </c>
      <c r="P5404" s="103">
        <f t="shared" si="254"/>
        <v>1.628430678508944E-5</v>
      </c>
      <c r="Q5404" s="48">
        <v>150</v>
      </c>
      <c r="R5404" s="48"/>
      <c r="S5404" s="48" t="s">
        <v>11</v>
      </c>
    </row>
    <row r="5405" spans="1:19" s="47" customFormat="1" ht="14" x14ac:dyDescent="0.15">
      <c r="A5405" s="8" t="s">
        <v>415</v>
      </c>
      <c r="B5405" s="114" t="s">
        <v>416</v>
      </c>
      <c r="C5405" s="40" t="s">
        <v>65</v>
      </c>
      <c r="D5405" s="6" t="s">
        <v>494</v>
      </c>
      <c r="E5405" s="7" t="s">
        <v>495</v>
      </c>
      <c r="F5405" s="6" t="s">
        <v>3560</v>
      </c>
      <c r="G5405" s="6" t="s">
        <v>4936</v>
      </c>
      <c r="H5405" s="6" t="s">
        <v>38</v>
      </c>
      <c r="I5405" s="8" t="s">
        <v>39</v>
      </c>
      <c r="J5405" s="15" t="s">
        <v>7586</v>
      </c>
      <c r="K5405" s="7" t="s">
        <v>3567</v>
      </c>
      <c r="L5405" s="19">
        <v>2403145</v>
      </c>
      <c r="M5405" s="19">
        <f t="shared" si="255"/>
        <v>2403145</v>
      </c>
      <c r="N5405" s="11">
        <f>M5405*(1+VOTOS!$P$3%)^Q5405</f>
        <v>2426741.61337166</v>
      </c>
      <c r="O5405" s="54">
        <f t="shared" si="253"/>
        <v>2426741.61337166</v>
      </c>
      <c r="P5405" s="103">
        <f t="shared" si="254"/>
        <v>1.6149325564605522E-5</v>
      </c>
      <c r="Q5405" s="48">
        <v>81</v>
      </c>
      <c r="R5405" s="48"/>
      <c r="S5405" s="48" t="s">
        <v>11</v>
      </c>
    </row>
    <row r="5406" spans="1:19" s="47" customFormat="1" ht="14" x14ac:dyDescent="0.15">
      <c r="A5406" s="8" t="s">
        <v>415</v>
      </c>
      <c r="B5406" s="114" t="s">
        <v>416</v>
      </c>
      <c r="C5406" s="40" t="s">
        <v>65</v>
      </c>
      <c r="D5406" s="6" t="s">
        <v>494</v>
      </c>
      <c r="E5406" s="7" t="s">
        <v>495</v>
      </c>
      <c r="F5406" s="6" t="s">
        <v>3560</v>
      </c>
      <c r="G5406" s="6" t="s">
        <v>4936</v>
      </c>
      <c r="H5406" s="6" t="s">
        <v>38</v>
      </c>
      <c r="I5406" s="8" t="s">
        <v>39</v>
      </c>
      <c r="J5406" s="15" t="s">
        <v>7586</v>
      </c>
      <c r="K5406" s="7" t="s">
        <v>3568</v>
      </c>
      <c r="L5406" s="19">
        <v>2403145</v>
      </c>
      <c r="M5406" s="19">
        <f t="shared" si="255"/>
        <v>2403145</v>
      </c>
      <c r="N5406" s="11">
        <f>M5406*(1+VOTOS!$P$3%)^Q5406</f>
        <v>2435245.9918581825</v>
      </c>
      <c r="O5406" s="54">
        <f t="shared" si="253"/>
        <v>2435245.9918581825</v>
      </c>
      <c r="P5406" s="103">
        <f t="shared" si="254"/>
        <v>1.6205919961036818E-5</v>
      </c>
      <c r="Q5406" s="48">
        <v>110</v>
      </c>
      <c r="R5406" s="48"/>
      <c r="S5406" s="48" t="s">
        <v>11</v>
      </c>
    </row>
    <row r="5407" spans="1:19" s="47" customFormat="1" ht="14" x14ac:dyDescent="0.15">
      <c r="A5407" s="8" t="s">
        <v>415</v>
      </c>
      <c r="B5407" s="114" t="s">
        <v>416</v>
      </c>
      <c r="C5407" s="40" t="s">
        <v>65</v>
      </c>
      <c r="D5407" s="6" t="s">
        <v>494</v>
      </c>
      <c r="E5407" s="7" t="s">
        <v>495</v>
      </c>
      <c r="F5407" s="6" t="s">
        <v>3560</v>
      </c>
      <c r="G5407" s="6" t="s">
        <v>4936</v>
      </c>
      <c r="H5407" s="6" t="s">
        <v>38</v>
      </c>
      <c r="I5407" s="8" t="s">
        <v>39</v>
      </c>
      <c r="J5407" s="15" t="s">
        <v>7586</v>
      </c>
      <c r="K5407" s="7" t="s">
        <v>3569</v>
      </c>
      <c r="L5407" s="19">
        <v>2403145</v>
      </c>
      <c r="M5407" s="19">
        <f t="shared" si="255"/>
        <v>2403145</v>
      </c>
      <c r="N5407" s="11">
        <f>M5407*(1+VOTOS!$P$3%)^Q5407</f>
        <v>2455304.3503572224</v>
      </c>
      <c r="O5407" s="54">
        <f t="shared" si="253"/>
        <v>2455304.3503572224</v>
      </c>
      <c r="P5407" s="103">
        <f t="shared" si="254"/>
        <v>1.6339403047949606E-5</v>
      </c>
      <c r="Q5407" s="48">
        <v>178</v>
      </c>
      <c r="R5407" s="48"/>
      <c r="S5407" s="48" t="s">
        <v>11</v>
      </c>
    </row>
    <row r="5408" spans="1:19" s="47" customFormat="1" ht="14" x14ac:dyDescent="0.15">
      <c r="A5408" s="14" t="s">
        <v>5234</v>
      </c>
      <c r="B5408" s="115" t="s">
        <v>416</v>
      </c>
      <c r="C5408" s="40" t="s">
        <v>65</v>
      </c>
      <c r="D5408" s="12" t="s">
        <v>345</v>
      </c>
      <c r="E5408" s="51" t="s">
        <v>346</v>
      </c>
      <c r="F5408" s="14" t="s">
        <v>3570</v>
      </c>
      <c r="G5408" s="14" t="s">
        <v>4936</v>
      </c>
      <c r="H5408" s="14" t="s">
        <v>38</v>
      </c>
      <c r="I5408" s="14" t="s">
        <v>39</v>
      </c>
      <c r="J5408" s="15" t="s">
        <v>7586</v>
      </c>
      <c r="K5408" s="52" t="s">
        <v>5694</v>
      </c>
      <c r="L5408" s="109">
        <v>787631.5</v>
      </c>
      <c r="M5408" s="19">
        <f t="shared" si="255"/>
        <v>787631.5</v>
      </c>
      <c r="N5408" s="11">
        <f>M5408*(1+VOTOS!$P$3%)^Q5408</f>
        <v>790391.70996508142</v>
      </c>
      <c r="O5408" s="54">
        <f t="shared" si="253"/>
        <v>790391.70996508142</v>
      </c>
      <c r="P5408" s="103">
        <f t="shared" si="254"/>
        <v>5.2598484228639987E-6</v>
      </c>
      <c r="Q5408" s="6">
        <v>29</v>
      </c>
      <c r="R5408" s="6"/>
      <c r="S5408" s="6" t="s">
        <v>7</v>
      </c>
    </row>
    <row r="5409" spans="1:19" s="47" customFormat="1" ht="14" x14ac:dyDescent="0.15">
      <c r="A5409" s="14" t="s">
        <v>5234</v>
      </c>
      <c r="B5409" s="115" t="s">
        <v>416</v>
      </c>
      <c r="C5409" s="40" t="s">
        <v>65</v>
      </c>
      <c r="D5409" s="12" t="s">
        <v>345</v>
      </c>
      <c r="E5409" s="51" t="s">
        <v>346</v>
      </c>
      <c r="F5409" s="14" t="s">
        <v>3570</v>
      </c>
      <c r="G5409" s="14" t="s">
        <v>4936</v>
      </c>
      <c r="H5409" s="14" t="s">
        <v>38</v>
      </c>
      <c r="I5409" s="14" t="s">
        <v>39</v>
      </c>
      <c r="J5409" s="15" t="s">
        <v>7586</v>
      </c>
      <c r="K5409" s="52" t="s">
        <v>5696</v>
      </c>
      <c r="L5409" s="109">
        <v>535500</v>
      </c>
      <c r="M5409" s="19">
        <f t="shared" si="255"/>
        <v>535500</v>
      </c>
      <c r="N5409" s="11">
        <f>M5409*(1+VOTOS!$P$3%)^Q5409</f>
        <v>536923.0486350751</v>
      </c>
      <c r="O5409" s="54">
        <f t="shared" si="253"/>
        <v>536923.0486350751</v>
      </c>
      <c r="P5409" s="103">
        <f t="shared" si="254"/>
        <v>3.5730813151966093E-6</v>
      </c>
      <c r="Q5409" s="6">
        <v>22</v>
      </c>
      <c r="R5409" s="6"/>
      <c r="S5409" s="6" t="s">
        <v>7</v>
      </c>
    </row>
    <row r="5410" spans="1:19" s="47" customFormat="1" ht="14" x14ac:dyDescent="0.15">
      <c r="A5410" s="14" t="s">
        <v>5234</v>
      </c>
      <c r="B5410" s="115" t="s">
        <v>416</v>
      </c>
      <c r="C5410" s="40" t="s">
        <v>65</v>
      </c>
      <c r="D5410" s="12" t="s">
        <v>345</v>
      </c>
      <c r="E5410" s="51" t="s">
        <v>346</v>
      </c>
      <c r="F5410" s="14" t="s">
        <v>3570</v>
      </c>
      <c r="G5410" s="14" t="s">
        <v>4936</v>
      </c>
      <c r="H5410" s="14" t="s">
        <v>38</v>
      </c>
      <c r="I5410" s="14" t="s">
        <v>39</v>
      </c>
      <c r="J5410" s="15" t="s">
        <v>7586</v>
      </c>
      <c r="K5410" s="52" t="s">
        <v>5698</v>
      </c>
      <c r="L5410" s="109">
        <v>535500</v>
      </c>
      <c r="M5410" s="19">
        <f t="shared" si="255"/>
        <v>535500</v>
      </c>
      <c r="N5410" s="11">
        <f>M5410*(1+VOTOS!$P$3%)^Q5410</f>
        <v>536405.13938687823</v>
      </c>
      <c r="O5410" s="54">
        <f t="shared" si="253"/>
        <v>536405.13938687823</v>
      </c>
      <c r="P5410" s="103">
        <f t="shared" si="254"/>
        <v>3.569634765709855E-6</v>
      </c>
      <c r="Q5410" s="6">
        <v>14</v>
      </c>
      <c r="R5410" s="6"/>
      <c r="S5410" s="6" t="s">
        <v>7</v>
      </c>
    </row>
    <row r="5411" spans="1:19" s="47" customFormat="1" ht="14" x14ac:dyDescent="0.15">
      <c r="A5411" s="14" t="s">
        <v>5234</v>
      </c>
      <c r="B5411" s="115" t="s">
        <v>416</v>
      </c>
      <c r="C5411" s="40" t="s">
        <v>65</v>
      </c>
      <c r="D5411" s="12" t="s">
        <v>345</v>
      </c>
      <c r="E5411" s="51" t="s">
        <v>346</v>
      </c>
      <c r="F5411" s="14" t="s">
        <v>3570</v>
      </c>
      <c r="G5411" s="14" t="s">
        <v>4936</v>
      </c>
      <c r="H5411" s="14" t="s">
        <v>38</v>
      </c>
      <c r="I5411" s="14" t="s">
        <v>39</v>
      </c>
      <c r="J5411" s="15" t="s">
        <v>7586</v>
      </c>
      <c r="K5411" s="52" t="s">
        <v>5703</v>
      </c>
      <c r="L5411" s="109">
        <v>535500</v>
      </c>
      <c r="M5411" s="19">
        <f t="shared" si="255"/>
        <v>0</v>
      </c>
      <c r="N5411" s="11">
        <f>M5411*(1+VOTOS!$P$3%)^Q5411</f>
        <v>0</v>
      </c>
      <c r="O5411" s="54">
        <f t="shared" si="253"/>
        <v>535500</v>
      </c>
      <c r="P5411" s="103">
        <f t="shared" si="254"/>
        <v>3.5636113017532883E-6</v>
      </c>
      <c r="Q5411" s="6">
        <v>0</v>
      </c>
      <c r="R5411" s="6"/>
      <c r="S5411" s="6" t="s">
        <v>7</v>
      </c>
    </row>
    <row r="5412" spans="1:19" s="47" customFormat="1" ht="14" x14ac:dyDescent="0.15">
      <c r="A5412" s="14" t="s">
        <v>5234</v>
      </c>
      <c r="B5412" s="115" t="s">
        <v>416</v>
      </c>
      <c r="C5412" s="40" t="s">
        <v>65</v>
      </c>
      <c r="D5412" s="12" t="s">
        <v>345</v>
      </c>
      <c r="E5412" s="51" t="s">
        <v>346</v>
      </c>
      <c r="F5412" s="14" t="s">
        <v>3570</v>
      </c>
      <c r="G5412" s="14" t="s">
        <v>4936</v>
      </c>
      <c r="H5412" s="14" t="s">
        <v>38</v>
      </c>
      <c r="I5412" s="14" t="s">
        <v>39</v>
      </c>
      <c r="J5412" s="15" t="s">
        <v>7586</v>
      </c>
      <c r="K5412" s="52" t="s">
        <v>5699</v>
      </c>
      <c r="L5412" s="109">
        <v>178500</v>
      </c>
      <c r="M5412" s="19">
        <f t="shared" si="255"/>
        <v>178500</v>
      </c>
      <c r="N5412" s="11">
        <f>M5412*(1+VOTOS!$P$3%)^Q5412</f>
        <v>178693.8999415405</v>
      </c>
      <c r="O5412" s="54">
        <f t="shared" si="253"/>
        <v>178693.8999415405</v>
      </c>
      <c r="P5412" s="103">
        <f t="shared" si="254"/>
        <v>1.1891607869020448E-6</v>
      </c>
      <c r="Q5412" s="6">
        <v>9</v>
      </c>
      <c r="R5412" s="6"/>
      <c r="S5412" s="6" t="s">
        <v>7</v>
      </c>
    </row>
    <row r="5413" spans="1:19" s="47" customFormat="1" ht="14" x14ac:dyDescent="0.15">
      <c r="A5413" s="14" t="s">
        <v>5234</v>
      </c>
      <c r="B5413" s="115" t="s">
        <v>416</v>
      </c>
      <c r="C5413" s="40" t="s">
        <v>65</v>
      </c>
      <c r="D5413" s="12" t="s">
        <v>345</v>
      </c>
      <c r="E5413" s="51" t="s">
        <v>346</v>
      </c>
      <c r="F5413" s="14" t="s">
        <v>3570</v>
      </c>
      <c r="G5413" s="14" t="s">
        <v>4936</v>
      </c>
      <c r="H5413" s="14" t="s">
        <v>38</v>
      </c>
      <c r="I5413" s="14" t="s">
        <v>39</v>
      </c>
      <c r="J5413" s="15" t="s">
        <v>7586</v>
      </c>
      <c r="K5413" s="52" t="s">
        <v>5695</v>
      </c>
      <c r="L5413" s="109">
        <v>162435</v>
      </c>
      <c r="M5413" s="19">
        <f t="shared" si="255"/>
        <v>162435</v>
      </c>
      <c r="N5413" s="11">
        <f>M5413*(1+VOTOS!$P$3%)^Q5413</f>
        <v>163004.24425404266</v>
      </c>
      <c r="O5413" s="54">
        <f t="shared" si="253"/>
        <v>163004.24425404266</v>
      </c>
      <c r="P5413" s="103">
        <f t="shared" si="254"/>
        <v>1.0847502652800372E-6</v>
      </c>
      <c r="Q5413" s="6">
        <v>29</v>
      </c>
      <c r="R5413" s="6"/>
      <c r="S5413" s="6" t="s">
        <v>7</v>
      </c>
    </row>
    <row r="5414" spans="1:19" s="47" customFormat="1" ht="14" x14ac:dyDescent="0.15">
      <c r="A5414" s="14" t="s">
        <v>5234</v>
      </c>
      <c r="B5414" s="115" t="s">
        <v>416</v>
      </c>
      <c r="C5414" s="40" t="s">
        <v>65</v>
      </c>
      <c r="D5414" s="12" t="s">
        <v>345</v>
      </c>
      <c r="E5414" s="51" t="s">
        <v>346</v>
      </c>
      <c r="F5414" s="14" t="s">
        <v>3570</v>
      </c>
      <c r="G5414" s="14" t="s">
        <v>4936</v>
      </c>
      <c r="H5414" s="14" t="s">
        <v>38</v>
      </c>
      <c r="I5414" s="14" t="s">
        <v>39</v>
      </c>
      <c r="J5414" s="15" t="s">
        <v>7586</v>
      </c>
      <c r="K5414" s="52" t="s">
        <v>5704</v>
      </c>
      <c r="L5414" s="109">
        <v>162435</v>
      </c>
      <c r="M5414" s="19">
        <f t="shared" si="255"/>
        <v>0</v>
      </c>
      <c r="N5414" s="11">
        <f>M5414*(1+VOTOS!$P$3%)^Q5414</f>
        <v>0</v>
      </c>
      <c r="O5414" s="54">
        <f t="shared" si="253"/>
        <v>162435</v>
      </c>
      <c r="P5414" s="103">
        <f t="shared" si="254"/>
        <v>1.0809620948651641E-6</v>
      </c>
      <c r="Q5414" s="6">
        <v>0</v>
      </c>
      <c r="R5414" s="6"/>
      <c r="S5414" s="6" t="s">
        <v>7</v>
      </c>
    </row>
    <row r="5415" spans="1:19" s="47" customFormat="1" ht="14" x14ac:dyDescent="0.15">
      <c r="A5415" s="14" t="s">
        <v>5234</v>
      </c>
      <c r="B5415" s="115" t="s">
        <v>416</v>
      </c>
      <c r="C5415" s="40" t="s">
        <v>65</v>
      </c>
      <c r="D5415" s="12" t="s">
        <v>345</v>
      </c>
      <c r="E5415" s="51" t="s">
        <v>346</v>
      </c>
      <c r="F5415" s="14" t="s">
        <v>3570</v>
      </c>
      <c r="G5415" s="14" t="s">
        <v>4936</v>
      </c>
      <c r="H5415" s="14" t="s">
        <v>38</v>
      </c>
      <c r="I5415" s="14" t="s">
        <v>39</v>
      </c>
      <c r="J5415" s="15" t="s">
        <v>7586</v>
      </c>
      <c r="K5415" s="52" t="s">
        <v>5706</v>
      </c>
      <c r="L5415" s="109">
        <v>161423.5</v>
      </c>
      <c r="M5415" s="19">
        <f t="shared" si="255"/>
        <v>0</v>
      </c>
      <c r="N5415" s="11">
        <f>M5415*(1+VOTOS!$P$3%)^Q5415</f>
        <v>0</v>
      </c>
      <c r="O5415" s="54">
        <f t="shared" si="253"/>
        <v>161423.5</v>
      </c>
      <c r="P5415" s="103">
        <f t="shared" si="254"/>
        <v>1.0742308290729636E-6</v>
      </c>
      <c r="Q5415" s="6">
        <v>0</v>
      </c>
      <c r="R5415" s="6"/>
      <c r="S5415" s="6" t="s">
        <v>7</v>
      </c>
    </row>
    <row r="5416" spans="1:19" s="47" customFormat="1" ht="14" x14ac:dyDescent="0.15">
      <c r="A5416" s="14" t="s">
        <v>5234</v>
      </c>
      <c r="B5416" s="115" t="s">
        <v>416</v>
      </c>
      <c r="C5416" s="40" t="s">
        <v>65</v>
      </c>
      <c r="D5416" s="12" t="s">
        <v>345</v>
      </c>
      <c r="E5416" s="51" t="s">
        <v>346</v>
      </c>
      <c r="F5416" s="14" t="s">
        <v>3570</v>
      </c>
      <c r="G5416" s="14" t="s">
        <v>4936</v>
      </c>
      <c r="H5416" s="14" t="s">
        <v>38</v>
      </c>
      <c r="I5416" s="14" t="s">
        <v>39</v>
      </c>
      <c r="J5416" s="15" t="s">
        <v>7586</v>
      </c>
      <c r="K5416" s="52" t="s">
        <v>5705</v>
      </c>
      <c r="L5416" s="109">
        <v>96854</v>
      </c>
      <c r="M5416" s="19">
        <f t="shared" si="255"/>
        <v>0</v>
      </c>
      <c r="N5416" s="11">
        <f>M5416*(1+VOTOS!$P$3%)^Q5416</f>
        <v>0</v>
      </c>
      <c r="O5416" s="54">
        <f t="shared" si="253"/>
        <v>96854</v>
      </c>
      <c r="P5416" s="103">
        <f t="shared" si="254"/>
        <v>6.4453783197014563E-7</v>
      </c>
      <c r="Q5416" s="6">
        <v>0</v>
      </c>
      <c r="R5416" s="6"/>
      <c r="S5416" s="6" t="s">
        <v>7</v>
      </c>
    </row>
    <row r="5417" spans="1:19" s="47" customFormat="1" ht="14" x14ac:dyDescent="0.15">
      <c r="A5417" s="14" t="s">
        <v>5234</v>
      </c>
      <c r="B5417" s="115" t="s">
        <v>416</v>
      </c>
      <c r="C5417" s="40" t="s">
        <v>65</v>
      </c>
      <c r="D5417" s="12" t="s">
        <v>345</v>
      </c>
      <c r="E5417" s="51" t="s">
        <v>346</v>
      </c>
      <c r="F5417" s="14" t="s">
        <v>3570</v>
      </c>
      <c r="G5417" s="14" t="s">
        <v>4936</v>
      </c>
      <c r="H5417" s="14" t="s">
        <v>38</v>
      </c>
      <c r="I5417" s="14" t="s">
        <v>39</v>
      </c>
      <c r="J5417" s="15" t="s">
        <v>7586</v>
      </c>
      <c r="K5417" s="52" t="s">
        <v>5697</v>
      </c>
      <c r="L5417" s="109">
        <v>73631.5</v>
      </c>
      <c r="M5417" s="19">
        <f t="shared" si="255"/>
        <v>73631.5</v>
      </c>
      <c r="N5417" s="11">
        <f>M5417*(1+VOTOS!$P$3%)^Q5417</f>
        <v>73755.957088263167</v>
      </c>
      <c r="O5417" s="54">
        <f t="shared" si="253"/>
        <v>73755.957088263167</v>
      </c>
      <c r="P5417" s="103">
        <f t="shared" si="254"/>
        <v>4.9082644678126087E-7</v>
      </c>
      <c r="Q5417" s="6">
        <v>14</v>
      </c>
      <c r="R5417" s="6"/>
      <c r="S5417" s="6" t="s">
        <v>7</v>
      </c>
    </row>
    <row r="5418" spans="1:19" s="47" customFormat="1" ht="14" x14ac:dyDescent="0.15">
      <c r="A5418" s="14" t="s">
        <v>5234</v>
      </c>
      <c r="B5418" s="115" t="s">
        <v>416</v>
      </c>
      <c r="C5418" s="40" t="s">
        <v>65</v>
      </c>
      <c r="D5418" s="12" t="s">
        <v>345</v>
      </c>
      <c r="E5418" s="51" t="s">
        <v>346</v>
      </c>
      <c r="F5418" s="14" t="s">
        <v>3570</v>
      </c>
      <c r="G5418" s="14" t="s">
        <v>4936</v>
      </c>
      <c r="H5418" s="14" t="s">
        <v>38</v>
      </c>
      <c r="I5418" s="14" t="s">
        <v>39</v>
      </c>
      <c r="J5418" s="15" t="s">
        <v>7586</v>
      </c>
      <c r="K5418" s="52" t="s">
        <v>5701</v>
      </c>
      <c r="L5418" s="109">
        <v>73631.5</v>
      </c>
      <c r="M5418" s="19">
        <f t="shared" si="255"/>
        <v>0</v>
      </c>
      <c r="N5418" s="11">
        <f>M5418*(1+VOTOS!$P$3%)^Q5418</f>
        <v>0</v>
      </c>
      <c r="O5418" s="54">
        <f t="shared" si="253"/>
        <v>73631.5</v>
      </c>
      <c r="P5418" s="103">
        <f t="shared" si="254"/>
        <v>4.8999821767515827E-7</v>
      </c>
      <c r="Q5418" s="6">
        <v>0</v>
      </c>
      <c r="R5418" s="6"/>
      <c r="S5418" s="6" t="s">
        <v>7</v>
      </c>
    </row>
    <row r="5419" spans="1:19" s="47" customFormat="1" ht="14" x14ac:dyDescent="0.15">
      <c r="A5419" s="14" t="s">
        <v>5234</v>
      </c>
      <c r="B5419" s="115" t="s">
        <v>416</v>
      </c>
      <c r="C5419" s="40" t="s">
        <v>65</v>
      </c>
      <c r="D5419" s="12" t="s">
        <v>345</v>
      </c>
      <c r="E5419" s="51" t="s">
        <v>346</v>
      </c>
      <c r="F5419" s="14" t="s">
        <v>3570</v>
      </c>
      <c r="G5419" s="14" t="s">
        <v>4936</v>
      </c>
      <c r="H5419" s="14" t="s">
        <v>38</v>
      </c>
      <c r="I5419" s="14" t="s">
        <v>39</v>
      </c>
      <c r="J5419" s="15" t="s">
        <v>7586</v>
      </c>
      <c r="K5419" s="52" t="s">
        <v>5702</v>
      </c>
      <c r="L5419" s="109">
        <v>52479</v>
      </c>
      <c r="M5419" s="19">
        <f t="shared" si="255"/>
        <v>0</v>
      </c>
      <c r="N5419" s="11">
        <f>M5419*(1+VOTOS!$P$3%)^Q5419</f>
        <v>0</v>
      </c>
      <c r="O5419" s="54">
        <f t="shared" si="253"/>
        <v>52479</v>
      </c>
      <c r="P5419" s="103">
        <f t="shared" si="254"/>
        <v>3.4923390757182225E-7</v>
      </c>
      <c r="Q5419" s="6">
        <v>0</v>
      </c>
      <c r="R5419" s="6"/>
      <c r="S5419" s="6" t="s">
        <v>7</v>
      </c>
    </row>
    <row r="5420" spans="1:19" s="47" customFormat="1" ht="14" x14ac:dyDescent="0.15">
      <c r="A5420" s="14" t="s">
        <v>5234</v>
      </c>
      <c r="B5420" s="115" t="s">
        <v>416</v>
      </c>
      <c r="C5420" s="40" t="s">
        <v>65</v>
      </c>
      <c r="D5420" s="12" t="s">
        <v>345</v>
      </c>
      <c r="E5420" s="51" t="s">
        <v>346</v>
      </c>
      <c r="F5420" s="14" t="s">
        <v>3570</v>
      </c>
      <c r="G5420" s="14" t="s">
        <v>4936</v>
      </c>
      <c r="H5420" s="14" t="s">
        <v>38</v>
      </c>
      <c r="I5420" s="14" t="s">
        <v>39</v>
      </c>
      <c r="J5420" s="15" t="s">
        <v>7586</v>
      </c>
      <c r="K5420" s="52" t="s">
        <v>5700</v>
      </c>
      <c r="L5420" s="109">
        <v>43929</v>
      </c>
      <c r="M5420" s="19">
        <f t="shared" si="255"/>
        <v>0</v>
      </c>
      <c r="N5420" s="11">
        <f>M5420*(1+VOTOS!$P$3%)^Q5420</f>
        <v>0</v>
      </c>
      <c r="O5420" s="54">
        <f t="shared" si="253"/>
        <v>43929</v>
      </c>
      <c r="P5420" s="103">
        <f t="shared" si="254"/>
        <v>2.9233591199761013E-7</v>
      </c>
      <c r="Q5420" s="6">
        <v>0</v>
      </c>
      <c r="R5420" s="6"/>
      <c r="S5420" s="6" t="s">
        <v>7</v>
      </c>
    </row>
    <row r="5421" spans="1:19" s="47" customFormat="1" ht="14" x14ac:dyDescent="0.15">
      <c r="A5421" s="8" t="s">
        <v>415</v>
      </c>
      <c r="B5421" s="114" t="s">
        <v>416</v>
      </c>
      <c r="C5421" s="40" t="s">
        <v>65</v>
      </c>
      <c r="D5421" s="6" t="s">
        <v>345</v>
      </c>
      <c r="E5421" s="7" t="s">
        <v>346</v>
      </c>
      <c r="F5421" s="6" t="s">
        <v>3570</v>
      </c>
      <c r="G5421" s="6" t="s">
        <v>5442</v>
      </c>
      <c r="H5421" s="6" t="s">
        <v>38</v>
      </c>
      <c r="I5421" s="8" t="s">
        <v>39</v>
      </c>
      <c r="J5421" s="15" t="s">
        <v>7586</v>
      </c>
      <c r="K5421" s="7" t="s">
        <v>3576</v>
      </c>
      <c r="L5421" s="19">
        <v>3711051</v>
      </c>
      <c r="M5421" s="19">
        <f t="shared" si="255"/>
        <v>3711051</v>
      </c>
      <c r="N5421" s="11">
        <f>M5421*(1+VOTOS!$P$3%)^Q5421</f>
        <v>3764253.8330909847</v>
      </c>
      <c r="O5421" s="54">
        <f t="shared" si="253"/>
        <v>3764253.8330909847</v>
      </c>
      <c r="P5421" s="103">
        <f t="shared" si="254"/>
        <v>2.5050116717593221E-5</v>
      </c>
      <c r="Q5421" s="48">
        <v>118</v>
      </c>
      <c r="R5421" s="48"/>
      <c r="S5421" s="48" t="s">
        <v>11</v>
      </c>
    </row>
    <row r="5422" spans="1:19" s="47" customFormat="1" ht="14" x14ac:dyDescent="0.15">
      <c r="A5422" s="8" t="s">
        <v>415</v>
      </c>
      <c r="B5422" s="114" t="s">
        <v>416</v>
      </c>
      <c r="C5422" s="40" t="s">
        <v>65</v>
      </c>
      <c r="D5422" s="6" t="s">
        <v>345</v>
      </c>
      <c r="E5422" s="7" t="s">
        <v>346</v>
      </c>
      <c r="F5422" s="6" t="s">
        <v>3570</v>
      </c>
      <c r="G5422" s="6" t="s">
        <v>5442</v>
      </c>
      <c r="H5422" s="6" t="s">
        <v>38</v>
      </c>
      <c r="I5422" s="8" t="s">
        <v>39</v>
      </c>
      <c r="J5422" s="15" t="s">
        <v>7586</v>
      </c>
      <c r="K5422" s="7" t="s">
        <v>3575</v>
      </c>
      <c r="L5422" s="19">
        <v>3563158</v>
      </c>
      <c r="M5422" s="19">
        <f t="shared" si="255"/>
        <v>3563158</v>
      </c>
      <c r="N5422" s="11">
        <f>M5422*(1+VOTOS!$P$3%)^Q5422</f>
        <v>3577370.645047138</v>
      </c>
      <c r="O5422" s="54">
        <f t="shared" si="253"/>
        <v>3577370.645047138</v>
      </c>
      <c r="P5422" s="103">
        <f t="shared" si="254"/>
        <v>2.3806458377685217E-5</v>
      </c>
      <c r="Q5422" s="48">
        <v>33</v>
      </c>
      <c r="R5422" s="48"/>
      <c r="S5422" s="48" t="s">
        <v>11</v>
      </c>
    </row>
    <row r="5423" spans="1:19" s="47" customFormat="1" ht="14" x14ac:dyDescent="0.15">
      <c r="A5423" s="8" t="s">
        <v>415</v>
      </c>
      <c r="B5423" s="114" t="s">
        <v>416</v>
      </c>
      <c r="C5423" s="40" t="s">
        <v>65</v>
      </c>
      <c r="D5423" s="6" t="s">
        <v>345</v>
      </c>
      <c r="E5423" s="7" t="s">
        <v>346</v>
      </c>
      <c r="F5423" s="6" t="s">
        <v>3570</v>
      </c>
      <c r="G5423" s="6" t="s">
        <v>5442</v>
      </c>
      <c r="H5423" s="6" t="s">
        <v>38</v>
      </c>
      <c r="I5423" s="8" t="s">
        <v>39</v>
      </c>
      <c r="J5423" s="15" t="s">
        <v>7586</v>
      </c>
      <c r="K5423" s="7" t="s">
        <v>3589</v>
      </c>
      <c r="L5423" s="19">
        <v>1801660</v>
      </c>
      <c r="M5423" s="19">
        <f t="shared" si="255"/>
        <v>1801660</v>
      </c>
      <c r="N5423" s="11">
        <f>M5423*(1+VOTOS!$P$3%)^Q5423</f>
        <v>1822425.7920277305</v>
      </c>
      <c r="O5423" s="54">
        <f t="shared" si="253"/>
        <v>1822425.7920277305</v>
      </c>
      <c r="P5423" s="103">
        <f t="shared" si="254"/>
        <v>1.2127763116856599E-5</v>
      </c>
      <c r="Q5423" s="6">
        <v>95</v>
      </c>
      <c r="R5423" s="6"/>
      <c r="S5423" s="6" t="s">
        <v>11</v>
      </c>
    </row>
    <row r="5424" spans="1:19" s="47" customFormat="1" ht="14" x14ac:dyDescent="0.15">
      <c r="A5424" s="8" t="s">
        <v>415</v>
      </c>
      <c r="B5424" s="114" t="s">
        <v>416</v>
      </c>
      <c r="C5424" s="40" t="s">
        <v>65</v>
      </c>
      <c r="D5424" s="6" t="s">
        <v>345</v>
      </c>
      <c r="E5424" s="7" t="s">
        <v>346</v>
      </c>
      <c r="F5424" s="6" t="s">
        <v>3570</v>
      </c>
      <c r="G5424" s="6" t="s">
        <v>5442</v>
      </c>
      <c r="H5424" s="6" t="s">
        <v>38</v>
      </c>
      <c r="I5424" s="8" t="s">
        <v>39</v>
      </c>
      <c r="J5424" s="15" t="s">
        <v>7586</v>
      </c>
      <c r="K5424" s="7" t="s">
        <v>3580</v>
      </c>
      <c r="L5424" s="19">
        <v>1412054</v>
      </c>
      <c r="M5424" s="19">
        <f t="shared" si="255"/>
        <v>1412054</v>
      </c>
      <c r="N5424" s="11">
        <f>M5424*(1+VOTOS!$P$3%)^Q5424</f>
        <v>1420939.4344112468</v>
      </c>
      <c r="O5424" s="54">
        <f t="shared" si="253"/>
        <v>1420939.4344112468</v>
      </c>
      <c r="P5424" s="103">
        <f t="shared" si="254"/>
        <v>9.4559772690473282E-6</v>
      </c>
      <c r="Q5424" s="48">
        <v>52</v>
      </c>
      <c r="R5424" s="48"/>
      <c r="S5424" s="48" t="s">
        <v>11</v>
      </c>
    </row>
    <row r="5425" spans="1:19" s="47" customFormat="1" ht="14" x14ac:dyDescent="0.15">
      <c r="A5425" s="8" t="s">
        <v>415</v>
      </c>
      <c r="B5425" s="114" t="s">
        <v>416</v>
      </c>
      <c r="C5425" s="40" t="s">
        <v>65</v>
      </c>
      <c r="D5425" s="6" t="s">
        <v>345</v>
      </c>
      <c r="E5425" s="7" t="s">
        <v>346</v>
      </c>
      <c r="F5425" s="6" t="s">
        <v>3570</v>
      </c>
      <c r="G5425" s="6" t="s">
        <v>5442</v>
      </c>
      <c r="H5425" s="6" t="s">
        <v>38</v>
      </c>
      <c r="I5425" s="8" t="s">
        <v>39</v>
      </c>
      <c r="J5425" s="15" t="s">
        <v>7586</v>
      </c>
      <c r="K5425" s="7" t="s">
        <v>3600</v>
      </c>
      <c r="L5425" s="19">
        <v>1412054</v>
      </c>
      <c r="M5425" s="19">
        <f t="shared" si="255"/>
        <v>1412054</v>
      </c>
      <c r="N5425" s="11">
        <f>M5425*(1+VOTOS!$P$3%)^Q5425</f>
        <v>1414952.7234801708</v>
      </c>
      <c r="O5425" s="54">
        <f t="shared" si="253"/>
        <v>1414952.7234801708</v>
      </c>
      <c r="P5425" s="103">
        <f t="shared" si="254"/>
        <v>9.4161372863502001E-6</v>
      </c>
      <c r="Q5425" s="6">
        <v>17</v>
      </c>
      <c r="R5425" s="6"/>
      <c r="S5425" s="6" t="s">
        <v>11</v>
      </c>
    </row>
    <row r="5426" spans="1:19" s="47" customFormat="1" ht="14" x14ac:dyDescent="0.15">
      <c r="A5426" s="8" t="s">
        <v>415</v>
      </c>
      <c r="B5426" s="114" t="s">
        <v>416</v>
      </c>
      <c r="C5426" s="40" t="s">
        <v>65</v>
      </c>
      <c r="D5426" s="6" t="s">
        <v>345</v>
      </c>
      <c r="E5426" s="7" t="s">
        <v>346</v>
      </c>
      <c r="F5426" s="6" t="s">
        <v>3570</v>
      </c>
      <c r="G5426" s="6" t="s">
        <v>5442</v>
      </c>
      <c r="H5426" s="6" t="s">
        <v>38</v>
      </c>
      <c r="I5426" s="8" t="s">
        <v>39</v>
      </c>
      <c r="J5426" s="15" t="s">
        <v>7586</v>
      </c>
      <c r="K5426" s="7" t="s">
        <v>3583</v>
      </c>
      <c r="L5426" s="19">
        <v>1403010</v>
      </c>
      <c r="M5426" s="19">
        <f t="shared" si="255"/>
        <v>1403010</v>
      </c>
      <c r="N5426" s="11">
        <f>M5426*(1+VOTOS!$P$3%)^Q5426</f>
        <v>1416786.2326145833</v>
      </c>
      <c r="O5426" s="54">
        <f t="shared" si="253"/>
        <v>1416786.2326145833</v>
      </c>
      <c r="P5426" s="103">
        <f t="shared" si="254"/>
        <v>9.4283388061882221E-6</v>
      </c>
      <c r="Q5426" s="6">
        <v>81</v>
      </c>
      <c r="R5426" s="6"/>
      <c r="S5426" s="6" t="s">
        <v>11</v>
      </c>
    </row>
    <row r="5427" spans="1:19" s="47" customFormat="1" ht="14" x14ac:dyDescent="0.15">
      <c r="A5427" s="8" t="s">
        <v>415</v>
      </c>
      <c r="B5427" s="114" t="s">
        <v>416</v>
      </c>
      <c r="C5427" s="40" t="s">
        <v>65</v>
      </c>
      <c r="D5427" s="6" t="s">
        <v>345</v>
      </c>
      <c r="E5427" s="7" t="s">
        <v>346</v>
      </c>
      <c r="F5427" s="6" t="s">
        <v>3570</v>
      </c>
      <c r="G5427" s="6" t="s">
        <v>5442</v>
      </c>
      <c r="H5427" s="6" t="s">
        <v>38</v>
      </c>
      <c r="I5427" s="8" t="s">
        <v>39</v>
      </c>
      <c r="J5427" s="15" t="s">
        <v>7586</v>
      </c>
      <c r="K5427" s="7" t="s">
        <v>3599</v>
      </c>
      <c r="L5427" s="19">
        <v>1210825</v>
      </c>
      <c r="M5427" s="19">
        <f t="shared" si="255"/>
        <v>1210825</v>
      </c>
      <c r="N5427" s="11">
        <f>M5427*(1+VOTOS!$P$3%)^Q5427</f>
        <v>1224042.3603155438</v>
      </c>
      <c r="O5427" s="54">
        <f t="shared" si="253"/>
        <v>1224042.3603155438</v>
      </c>
      <c r="P5427" s="103">
        <f t="shared" si="254"/>
        <v>8.1456791578809391E-6</v>
      </c>
      <c r="Q5427" s="6">
        <v>90</v>
      </c>
      <c r="R5427" s="6"/>
      <c r="S5427" s="6" t="s">
        <v>11</v>
      </c>
    </row>
    <row r="5428" spans="1:19" s="47" customFormat="1" ht="14" x14ac:dyDescent="0.15">
      <c r="A5428" s="8" t="s">
        <v>415</v>
      </c>
      <c r="B5428" s="114" t="s">
        <v>416</v>
      </c>
      <c r="C5428" s="40" t="s">
        <v>65</v>
      </c>
      <c r="D5428" s="6" t="s">
        <v>345</v>
      </c>
      <c r="E5428" s="7" t="s">
        <v>346</v>
      </c>
      <c r="F5428" s="6" t="s">
        <v>3570</v>
      </c>
      <c r="G5428" s="6" t="s">
        <v>5442</v>
      </c>
      <c r="H5428" s="6" t="s">
        <v>38</v>
      </c>
      <c r="I5428" s="8" t="s">
        <v>39</v>
      </c>
      <c r="J5428" s="15" t="s">
        <v>7586</v>
      </c>
      <c r="K5428" s="7" t="s">
        <v>3596</v>
      </c>
      <c r="L5428" s="19">
        <v>1059041</v>
      </c>
      <c r="M5428" s="19">
        <f t="shared" si="255"/>
        <v>1059041</v>
      </c>
      <c r="N5428" s="11">
        <f>M5428*(1+VOTOS!$P$3%)^Q5428</f>
        <v>1067892.8028911254</v>
      </c>
      <c r="O5428" s="54">
        <f t="shared" si="253"/>
        <v>1067892.8028911254</v>
      </c>
      <c r="P5428" s="103">
        <f t="shared" si="254"/>
        <v>7.1065450260388637E-6</v>
      </c>
      <c r="Q5428" s="6">
        <v>69</v>
      </c>
      <c r="R5428" s="6"/>
      <c r="S5428" s="6" t="s">
        <v>11</v>
      </c>
    </row>
    <row r="5429" spans="1:19" s="47" customFormat="1" ht="14" x14ac:dyDescent="0.15">
      <c r="A5429" s="8" t="s">
        <v>415</v>
      </c>
      <c r="B5429" s="114" t="s">
        <v>416</v>
      </c>
      <c r="C5429" s="40" t="s">
        <v>65</v>
      </c>
      <c r="D5429" s="6" t="s">
        <v>345</v>
      </c>
      <c r="E5429" s="7" t="s">
        <v>346</v>
      </c>
      <c r="F5429" s="6" t="s">
        <v>3570</v>
      </c>
      <c r="G5429" s="6" t="s">
        <v>5442</v>
      </c>
      <c r="H5429" s="6" t="s">
        <v>38</v>
      </c>
      <c r="I5429" s="8" t="s">
        <v>39</v>
      </c>
      <c r="J5429" s="15" t="s">
        <v>7586</v>
      </c>
      <c r="K5429" s="7" t="s">
        <v>3602</v>
      </c>
      <c r="L5429" s="19">
        <v>991270</v>
      </c>
      <c r="M5429" s="19">
        <f t="shared" si="255"/>
        <v>991270</v>
      </c>
      <c r="N5429" s="11">
        <f>M5429*(1+VOTOS!$P$3%)^Q5429</f>
        <v>1007909.9540714126</v>
      </c>
      <c r="O5429" s="54">
        <f t="shared" si="253"/>
        <v>1007909.9540714126</v>
      </c>
      <c r="P5429" s="103">
        <f t="shared" si="254"/>
        <v>6.7073749831531723E-6</v>
      </c>
      <c r="Q5429" s="6">
        <v>138</v>
      </c>
      <c r="R5429" s="6"/>
      <c r="S5429" s="6" t="s">
        <v>11</v>
      </c>
    </row>
    <row r="5430" spans="1:19" s="47" customFormat="1" ht="14" x14ac:dyDescent="0.15">
      <c r="A5430" s="8" t="s">
        <v>415</v>
      </c>
      <c r="B5430" s="114" t="s">
        <v>416</v>
      </c>
      <c r="C5430" s="40" t="s">
        <v>65</v>
      </c>
      <c r="D5430" s="6" t="s">
        <v>345</v>
      </c>
      <c r="E5430" s="7" t="s">
        <v>346</v>
      </c>
      <c r="F5430" s="6" t="s">
        <v>3570</v>
      </c>
      <c r="G5430" s="6" t="s">
        <v>5442</v>
      </c>
      <c r="H5430" s="6" t="s">
        <v>38</v>
      </c>
      <c r="I5430" s="8" t="s">
        <v>39</v>
      </c>
      <c r="J5430" s="15" t="s">
        <v>7586</v>
      </c>
      <c r="K5430" s="7" t="s">
        <v>3571</v>
      </c>
      <c r="L5430" s="19">
        <v>847232</v>
      </c>
      <c r="M5430" s="19">
        <f t="shared" si="255"/>
        <v>847232</v>
      </c>
      <c r="N5430" s="11">
        <f>M5430*(1+VOTOS!$P$3%)^Q5430</f>
        <v>850611.4200786429</v>
      </c>
      <c r="O5430" s="54">
        <f t="shared" si="253"/>
        <v>850611.4200786429</v>
      </c>
      <c r="P5430" s="103">
        <f t="shared" si="254"/>
        <v>5.6605947152057257E-6</v>
      </c>
      <c r="Q5430" s="48">
        <v>33</v>
      </c>
      <c r="R5430" s="48"/>
      <c r="S5430" s="48" t="s">
        <v>11</v>
      </c>
    </row>
    <row r="5431" spans="1:19" s="47" customFormat="1" ht="14" x14ac:dyDescent="0.15">
      <c r="A5431" s="8" t="s">
        <v>415</v>
      </c>
      <c r="B5431" s="114" t="s">
        <v>416</v>
      </c>
      <c r="C5431" s="40" t="s">
        <v>65</v>
      </c>
      <c r="D5431" s="6" t="s">
        <v>345</v>
      </c>
      <c r="E5431" s="7" t="s">
        <v>346</v>
      </c>
      <c r="F5431" s="6" t="s">
        <v>3570</v>
      </c>
      <c r="G5431" s="6" t="s">
        <v>5442</v>
      </c>
      <c r="H5431" s="6" t="s">
        <v>38</v>
      </c>
      <c r="I5431" s="8" t="s">
        <v>39</v>
      </c>
      <c r="J5431" s="15" t="s">
        <v>7586</v>
      </c>
      <c r="K5431" s="7" t="s">
        <v>3572</v>
      </c>
      <c r="L5431" s="19">
        <v>841806</v>
      </c>
      <c r="M5431" s="19">
        <f t="shared" si="255"/>
        <v>841806</v>
      </c>
      <c r="N5431" s="11">
        <f>M5431*(1+VOTOS!$P$3%)^Q5431</f>
        <v>853874.40437196614</v>
      </c>
      <c r="O5431" s="54">
        <f t="shared" si="253"/>
        <v>853874.40437196614</v>
      </c>
      <c r="P5431" s="103">
        <f t="shared" si="254"/>
        <v>5.6823090153086766E-6</v>
      </c>
      <c r="Q5431" s="48">
        <v>118</v>
      </c>
      <c r="R5431" s="48"/>
      <c r="S5431" s="48" t="s">
        <v>11</v>
      </c>
    </row>
    <row r="5432" spans="1:19" s="47" customFormat="1" ht="14" x14ac:dyDescent="0.15">
      <c r="A5432" s="8" t="s">
        <v>415</v>
      </c>
      <c r="B5432" s="114" t="s">
        <v>416</v>
      </c>
      <c r="C5432" s="40" t="s">
        <v>65</v>
      </c>
      <c r="D5432" s="6" t="s">
        <v>345</v>
      </c>
      <c r="E5432" s="7" t="s">
        <v>346</v>
      </c>
      <c r="F5432" s="6" t="s">
        <v>3570</v>
      </c>
      <c r="G5432" s="6" t="s">
        <v>5442</v>
      </c>
      <c r="H5432" s="6" t="s">
        <v>38</v>
      </c>
      <c r="I5432" s="8" t="s">
        <v>39</v>
      </c>
      <c r="J5432" s="15" t="s">
        <v>7586</v>
      </c>
      <c r="K5432" s="7" t="s">
        <v>3593</v>
      </c>
      <c r="L5432" s="19">
        <v>826336</v>
      </c>
      <c r="M5432" s="19">
        <f t="shared" si="255"/>
        <v>826336</v>
      </c>
      <c r="N5432" s="11">
        <f>M5432*(1+VOTOS!$P$3%)^Q5432</f>
        <v>833242.78018494195</v>
      </c>
      <c r="O5432" s="54">
        <f t="shared" si="253"/>
        <v>833242.78018494195</v>
      </c>
      <c r="P5432" s="103">
        <f t="shared" si="254"/>
        <v>5.5450109963984874E-6</v>
      </c>
      <c r="Q5432" s="48">
        <v>69</v>
      </c>
      <c r="R5432" s="48"/>
      <c r="S5432" s="48" t="s">
        <v>11</v>
      </c>
    </row>
    <row r="5433" spans="1:19" s="47" customFormat="1" ht="14" x14ac:dyDescent="0.15">
      <c r="A5433" s="8" t="s">
        <v>415</v>
      </c>
      <c r="B5433" s="114" t="s">
        <v>416</v>
      </c>
      <c r="C5433" s="40" t="s">
        <v>65</v>
      </c>
      <c r="D5433" s="6" t="s">
        <v>345</v>
      </c>
      <c r="E5433" s="7" t="s">
        <v>346</v>
      </c>
      <c r="F5433" s="6" t="s">
        <v>3570</v>
      </c>
      <c r="G5433" s="6" t="s">
        <v>5442</v>
      </c>
      <c r="H5433" s="6" t="s">
        <v>38</v>
      </c>
      <c r="I5433" s="8" t="s">
        <v>39</v>
      </c>
      <c r="J5433" s="15" t="s">
        <v>7586</v>
      </c>
      <c r="K5433" s="7" t="s">
        <v>3606</v>
      </c>
      <c r="L5433" s="19">
        <v>623465</v>
      </c>
      <c r="M5433" s="19">
        <f t="shared" si="255"/>
        <v>623465</v>
      </c>
      <c r="N5433" s="11">
        <f>M5433*(1+VOTOS!$P$3%)^Q5433</f>
        <v>632937.43714473059</v>
      </c>
      <c r="O5433" s="54">
        <f t="shared" si="253"/>
        <v>632937.43714473059</v>
      </c>
      <c r="P5433" s="103">
        <f t="shared" si="254"/>
        <v>4.2120317540835177E-6</v>
      </c>
      <c r="Q5433" s="48">
        <v>125</v>
      </c>
      <c r="R5433" s="48"/>
      <c r="S5433" s="48" t="s">
        <v>11</v>
      </c>
    </row>
    <row r="5434" spans="1:19" s="47" customFormat="1" ht="14" x14ac:dyDescent="0.15">
      <c r="A5434" s="8" t="s">
        <v>415</v>
      </c>
      <c r="B5434" s="114" t="s">
        <v>416</v>
      </c>
      <c r="C5434" s="40" t="s">
        <v>65</v>
      </c>
      <c r="D5434" s="6" t="s">
        <v>345</v>
      </c>
      <c r="E5434" s="7" t="s">
        <v>346</v>
      </c>
      <c r="F5434" s="6" t="s">
        <v>3570</v>
      </c>
      <c r="G5434" s="6" t="s">
        <v>5442</v>
      </c>
      <c r="H5434" s="6" t="s">
        <v>38</v>
      </c>
      <c r="I5434" s="8" t="s">
        <v>39</v>
      </c>
      <c r="J5434" s="15" t="s">
        <v>7586</v>
      </c>
      <c r="K5434" s="7" t="s">
        <v>3601</v>
      </c>
      <c r="L5434" s="19">
        <v>495802</v>
      </c>
      <c r="M5434" s="19">
        <f t="shared" si="255"/>
        <v>495802</v>
      </c>
      <c r="N5434" s="11">
        <f>M5434*(1+VOTOS!$P$3%)^Q5434</f>
        <v>498921.86379555246</v>
      </c>
      <c r="O5434" s="54">
        <f t="shared" si="253"/>
        <v>498921.86379555246</v>
      </c>
      <c r="P5434" s="103">
        <f t="shared" si="254"/>
        <v>3.3201934500721674E-6</v>
      </c>
      <c r="Q5434" s="6">
        <v>52</v>
      </c>
      <c r="R5434" s="6"/>
      <c r="S5434" s="6" t="s">
        <v>11</v>
      </c>
    </row>
    <row r="5435" spans="1:19" s="47" customFormat="1" ht="14" x14ac:dyDescent="0.15">
      <c r="A5435" s="8" t="s">
        <v>415</v>
      </c>
      <c r="B5435" s="114" t="s">
        <v>416</v>
      </c>
      <c r="C5435" s="40" t="s">
        <v>65</v>
      </c>
      <c r="D5435" s="6" t="s">
        <v>345</v>
      </c>
      <c r="E5435" s="7" t="s">
        <v>346</v>
      </c>
      <c r="F5435" s="6" t="s">
        <v>3570</v>
      </c>
      <c r="G5435" s="6" t="s">
        <v>5442</v>
      </c>
      <c r="H5435" s="6" t="s">
        <v>38</v>
      </c>
      <c r="I5435" s="8" t="s">
        <v>39</v>
      </c>
      <c r="J5435" s="15" t="s">
        <v>7586</v>
      </c>
      <c r="K5435" s="7" t="s">
        <v>3609</v>
      </c>
      <c r="L5435" s="19">
        <v>424473</v>
      </c>
      <c r="M5435" s="19">
        <f t="shared" si="255"/>
        <v>424473</v>
      </c>
      <c r="N5435" s="11">
        <f>M5435*(1+VOTOS!$P$3%)^Q5435</f>
        <v>426474.69474913884</v>
      </c>
      <c r="O5435" s="54">
        <f t="shared" si="253"/>
        <v>426474.69474913884</v>
      </c>
      <c r="P5435" s="103">
        <f t="shared" si="254"/>
        <v>2.8380766426140338E-6</v>
      </c>
      <c r="Q5435" s="6">
        <v>39</v>
      </c>
      <c r="R5435" s="6"/>
      <c r="S5435" s="6" t="s">
        <v>11</v>
      </c>
    </row>
    <row r="5436" spans="1:19" s="47" customFormat="1" ht="14" x14ac:dyDescent="0.15">
      <c r="A5436" s="8" t="s">
        <v>415</v>
      </c>
      <c r="B5436" s="114" t="s">
        <v>416</v>
      </c>
      <c r="C5436" s="40" t="s">
        <v>65</v>
      </c>
      <c r="D5436" s="6" t="s">
        <v>345</v>
      </c>
      <c r="E5436" s="7" t="s">
        <v>346</v>
      </c>
      <c r="F5436" s="6" t="s">
        <v>3570</v>
      </c>
      <c r="G5436" s="6" t="s">
        <v>5442</v>
      </c>
      <c r="H5436" s="6" t="s">
        <v>38</v>
      </c>
      <c r="I5436" s="8" t="s">
        <v>39</v>
      </c>
      <c r="J5436" s="15" t="s">
        <v>7586</v>
      </c>
      <c r="K5436" s="7" t="s">
        <v>3590</v>
      </c>
      <c r="L5436" s="19">
        <v>389606</v>
      </c>
      <c r="M5436" s="19">
        <f t="shared" si="255"/>
        <v>389606</v>
      </c>
      <c r="N5436" s="11">
        <f>M5436*(1+VOTOS!$P$3%)^Q5436</f>
        <v>392862.45137175976</v>
      </c>
      <c r="O5436" s="54">
        <f t="shared" si="253"/>
        <v>392862.45137175976</v>
      </c>
      <c r="P5436" s="103">
        <f t="shared" si="254"/>
        <v>2.6143960256636878E-6</v>
      </c>
      <c r="Q5436" s="48">
        <v>69</v>
      </c>
      <c r="R5436" s="48"/>
      <c r="S5436" s="48" t="s">
        <v>11</v>
      </c>
    </row>
    <row r="5437" spans="1:19" s="47" customFormat="1" ht="14" x14ac:dyDescent="0.15">
      <c r="A5437" s="8" t="s">
        <v>415</v>
      </c>
      <c r="B5437" s="114" t="s">
        <v>416</v>
      </c>
      <c r="C5437" s="40" t="s">
        <v>65</v>
      </c>
      <c r="D5437" s="6" t="s">
        <v>345</v>
      </c>
      <c r="E5437" s="7" t="s">
        <v>346</v>
      </c>
      <c r="F5437" s="6" t="s">
        <v>3570</v>
      </c>
      <c r="G5437" s="6" t="s">
        <v>5442</v>
      </c>
      <c r="H5437" s="6" t="s">
        <v>38</v>
      </c>
      <c r="I5437" s="8" t="s">
        <v>39</v>
      </c>
      <c r="J5437" s="15" t="s">
        <v>7586</v>
      </c>
      <c r="K5437" s="7" t="s">
        <v>3591</v>
      </c>
      <c r="L5437" s="19">
        <v>389606</v>
      </c>
      <c r="M5437" s="19">
        <f t="shared" si="255"/>
        <v>389606</v>
      </c>
      <c r="N5437" s="11">
        <f>M5437*(1+VOTOS!$P$3%)^Q5437</f>
        <v>391160.05171093601</v>
      </c>
      <c r="O5437" s="54">
        <f t="shared" si="253"/>
        <v>391160.05171093601</v>
      </c>
      <c r="P5437" s="103">
        <f t="shared" si="254"/>
        <v>2.6030670048020397E-6</v>
      </c>
      <c r="Q5437" s="6">
        <v>33</v>
      </c>
      <c r="R5437" s="6"/>
      <c r="S5437" s="6" t="s">
        <v>11</v>
      </c>
    </row>
    <row r="5438" spans="1:19" s="47" customFormat="1" ht="14" x14ac:dyDescent="0.15">
      <c r="A5438" s="8" t="s">
        <v>415</v>
      </c>
      <c r="B5438" s="114" t="s">
        <v>416</v>
      </c>
      <c r="C5438" s="40" t="s">
        <v>65</v>
      </c>
      <c r="D5438" s="6" t="s">
        <v>345</v>
      </c>
      <c r="E5438" s="7" t="s">
        <v>346</v>
      </c>
      <c r="F5438" s="6" t="s">
        <v>3570</v>
      </c>
      <c r="G5438" s="6" t="s">
        <v>5442</v>
      </c>
      <c r="H5438" s="6" t="s">
        <v>38</v>
      </c>
      <c r="I5438" s="8" t="s">
        <v>39</v>
      </c>
      <c r="J5438" s="15" t="s">
        <v>7586</v>
      </c>
      <c r="K5438" s="7" t="s">
        <v>3595</v>
      </c>
      <c r="L5438" s="19">
        <v>352948</v>
      </c>
      <c r="M5438" s="19">
        <f t="shared" si="255"/>
        <v>352948</v>
      </c>
      <c r="N5438" s="11">
        <f>M5438*(1+VOTOS!$P$3%)^Q5438</f>
        <v>357576.36676885228</v>
      </c>
      <c r="O5438" s="54">
        <f t="shared" si="253"/>
        <v>357576.36676885228</v>
      </c>
      <c r="P5438" s="103">
        <f t="shared" si="254"/>
        <v>2.3795764367084238E-6</v>
      </c>
      <c r="Q5438" s="6">
        <v>108</v>
      </c>
      <c r="R5438" s="6"/>
      <c r="S5438" s="6" t="s">
        <v>11</v>
      </c>
    </row>
    <row r="5439" spans="1:19" s="47" customFormat="1" ht="14" x14ac:dyDescent="0.15">
      <c r="A5439" s="8" t="s">
        <v>415</v>
      </c>
      <c r="B5439" s="114" t="s">
        <v>416</v>
      </c>
      <c r="C5439" s="40" t="s">
        <v>65</v>
      </c>
      <c r="D5439" s="6" t="s">
        <v>345</v>
      </c>
      <c r="E5439" s="7" t="s">
        <v>346</v>
      </c>
      <c r="F5439" s="6" t="s">
        <v>3570</v>
      </c>
      <c r="G5439" s="6" t="s">
        <v>5442</v>
      </c>
      <c r="H5439" s="6" t="s">
        <v>38</v>
      </c>
      <c r="I5439" s="8" t="s">
        <v>39</v>
      </c>
      <c r="J5439" s="15" t="s">
        <v>7586</v>
      </c>
      <c r="K5439" s="7" t="s">
        <v>3579</v>
      </c>
      <c r="L5439" s="19">
        <v>341292</v>
      </c>
      <c r="M5439" s="19">
        <f t="shared" si="255"/>
        <v>341292</v>
      </c>
      <c r="N5439" s="11">
        <f>M5439*(1+VOTOS!$P$3%)^Q5439</f>
        <v>343895.62930108712</v>
      </c>
      <c r="O5439" s="54">
        <f t="shared" si="253"/>
        <v>343895.62930108712</v>
      </c>
      <c r="P5439" s="103">
        <f t="shared" si="254"/>
        <v>2.2885347361361593E-6</v>
      </c>
      <c r="Q5439" s="48">
        <v>63</v>
      </c>
      <c r="R5439" s="48"/>
      <c r="S5439" s="48" t="s">
        <v>11</v>
      </c>
    </row>
    <row r="5440" spans="1:19" s="47" customFormat="1" ht="14" x14ac:dyDescent="0.15">
      <c r="A5440" s="8" t="s">
        <v>415</v>
      </c>
      <c r="B5440" s="114" t="s">
        <v>416</v>
      </c>
      <c r="C5440" s="40" t="s">
        <v>65</v>
      </c>
      <c r="D5440" s="6" t="s">
        <v>345</v>
      </c>
      <c r="E5440" s="7" t="s">
        <v>346</v>
      </c>
      <c r="F5440" s="6" t="s">
        <v>3570</v>
      </c>
      <c r="G5440" s="6" t="s">
        <v>5442</v>
      </c>
      <c r="H5440" s="6" t="s">
        <v>38</v>
      </c>
      <c r="I5440" s="8" t="s">
        <v>39</v>
      </c>
      <c r="J5440" s="15" t="s">
        <v>7586</v>
      </c>
      <c r="K5440" s="7" t="s">
        <v>3586</v>
      </c>
      <c r="L5440" s="19">
        <v>322847</v>
      </c>
      <c r="M5440" s="19">
        <f t="shared" si="255"/>
        <v>322847</v>
      </c>
      <c r="N5440" s="11">
        <f>M5440*(1+VOTOS!$P$3%)^Q5440</f>
        <v>324956.92480002996</v>
      </c>
      <c r="O5440" s="54">
        <f t="shared" si="253"/>
        <v>324956.92480002996</v>
      </c>
      <c r="P5440" s="103">
        <f t="shared" si="254"/>
        <v>2.162502651354585E-6</v>
      </c>
      <c r="Q5440" s="6">
        <v>54</v>
      </c>
      <c r="R5440" s="6"/>
      <c r="S5440" s="6" t="s">
        <v>11</v>
      </c>
    </row>
    <row r="5441" spans="1:19" s="47" customFormat="1" ht="14" x14ac:dyDescent="0.15">
      <c r="A5441" s="8" t="s">
        <v>415</v>
      </c>
      <c r="B5441" s="114" t="s">
        <v>416</v>
      </c>
      <c r="C5441" s="40" t="s">
        <v>65</v>
      </c>
      <c r="D5441" s="6" t="s">
        <v>345</v>
      </c>
      <c r="E5441" s="7" t="s">
        <v>346</v>
      </c>
      <c r="F5441" s="6" t="s">
        <v>3570</v>
      </c>
      <c r="G5441" s="6" t="s">
        <v>5442</v>
      </c>
      <c r="H5441" s="6" t="s">
        <v>38</v>
      </c>
      <c r="I5441" s="8" t="s">
        <v>39</v>
      </c>
      <c r="J5441" s="15" t="s">
        <v>7586</v>
      </c>
      <c r="K5441" s="7" t="s">
        <v>3605</v>
      </c>
      <c r="L5441" s="19">
        <v>286195</v>
      </c>
      <c r="M5441" s="19">
        <f t="shared" si="255"/>
        <v>286195</v>
      </c>
      <c r="N5441" s="11">
        <f>M5441*(1+VOTOS!$P$3%)^Q5441</f>
        <v>287995.89918751462</v>
      </c>
      <c r="O5441" s="54">
        <f t="shared" si="253"/>
        <v>287995.89918751462</v>
      </c>
      <c r="P5441" s="103">
        <f t="shared" si="254"/>
        <v>1.9165367716213405E-6</v>
      </c>
      <c r="Q5441" s="48">
        <v>52</v>
      </c>
      <c r="R5441" s="48"/>
      <c r="S5441" s="48" t="s">
        <v>11</v>
      </c>
    </row>
    <row r="5442" spans="1:19" s="47" customFormat="1" ht="14" x14ac:dyDescent="0.15">
      <c r="A5442" s="8" t="s">
        <v>415</v>
      </c>
      <c r="B5442" s="114" t="s">
        <v>416</v>
      </c>
      <c r="C5442" s="40" t="s">
        <v>65</v>
      </c>
      <c r="D5442" s="6" t="s">
        <v>345</v>
      </c>
      <c r="E5442" s="7" t="s">
        <v>346</v>
      </c>
      <c r="F5442" s="6" t="s">
        <v>3570</v>
      </c>
      <c r="G5442" s="6" t="s">
        <v>5442</v>
      </c>
      <c r="H5442" s="6" t="s">
        <v>38</v>
      </c>
      <c r="I5442" s="8" t="s">
        <v>39</v>
      </c>
      <c r="J5442" s="15" t="s">
        <v>7586</v>
      </c>
      <c r="K5442" s="7" t="s">
        <v>3585</v>
      </c>
      <c r="L5442" s="19">
        <v>226576</v>
      </c>
      <c r="M5442" s="19">
        <f t="shared" si="255"/>
        <v>226576</v>
      </c>
      <c r="N5442" s="11">
        <f>M5442*(1+VOTOS!$P$3%)^Q5442</f>
        <v>229049.30260843199</v>
      </c>
      <c r="O5442" s="54">
        <f t="shared" si="253"/>
        <v>229049.30260843199</v>
      </c>
      <c r="P5442" s="103">
        <f t="shared" si="254"/>
        <v>1.5242627141626839E-6</v>
      </c>
      <c r="Q5442" s="6">
        <v>90</v>
      </c>
      <c r="R5442" s="6"/>
      <c r="S5442" s="6" t="s">
        <v>11</v>
      </c>
    </row>
    <row r="5443" spans="1:19" s="47" customFormat="1" ht="14" x14ac:dyDescent="0.15">
      <c r="A5443" s="8" t="s">
        <v>415</v>
      </c>
      <c r="B5443" s="114" t="s">
        <v>416</v>
      </c>
      <c r="C5443" s="40" t="s">
        <v>65</v>
      </c>
      <c r="D5443" s="6" t="s">
        <v>345</v>
      </c>
      <c r="E5443" s="7" t="s">
        <v>346</v>
      </c>
      <c r="F5443" s="6" t="s">
        <v>3570</v>
      </c>
      <c r="G5443" s="6" t="s">
        <v>5442</v>
      </c>
      <c r="H5443" s="6" t="s">
        <v>38</v>
      </c>
      <c r="I5443" s="8" t="s">
        <v>39</v>
      </c>
      <c r="J5443" s="15" t="s">
        <v>7586</v>
      </c>
      <c r="K5443" s="7" t="s">
        <v>3612</v>
      </c>
      <c r="L5443" s="19">
        <v>215807</v>
      </c>
      <c r="M5443" s="19">
        <f t="shared" si="255"/>
        <v>215807</v>
      </c>
      <c r="N5443" s="11">
        <f>M5443*(1+VOTOS!$P$3%)^Q5443</f>
        <v>218927.28724261737</v>
      </c>
      <c r="O5443" s="54">
        <f t="shared" si="253"/>
        <v>218927.28724261737</v>
      </c>
      <c r="P5443" s="103">
        <f t="shared" si="254"/>
        <v>1.4569033708309613E-6</v>
      </c>
      <c r="Q5443" s="6">
        <v>119</v>
      </c>
      <c r="R5443" s="6"/>
      <c r="S5443" s="6" t="s">
        <v>11</v>
      </c>
    </row>
    <row r="5444" spans="1:19" s="47" customFormat="1" ht="14" x14ac:dyDescent="0.15">
      <c r="A5444" s="8" t="s">
        <v>415</v>
      </c>
      <c r="B5444" s="114" t="s">
        <v>416</v>
      </c>
      <c r="C5444" s="40" t="s">
        <v>65</v>
      </c>
      <c r="D5444" s="6" t="s">
        <v>345</v>
      </c>
      <c r="E5444" s="7" t="s">
        <v>346</v>
      </c>
      <c r="F5444" s="6" t="s">
        <v>3570</v>
      </c>
      <c r="G5444" s="6" t="s">
        <v>5442</v>
      </c>
      <c r="H5444" s="6" t="s">
        <v>38</v>
      </c>
      <c r="I5444" s="8" t="s">
        <v>39</v>
      </c>
      <c r="J5444" s="15" t="s">
        <v>7586</v>
      </c>
      <c r="K5444" s="7" t="s">
        <v>3582</v>
      </c>
      <c r="L5444" s="19">
        <v>155474</v>
      </c>
      <c r="M5444" s="19">
        <f t="shared" si="255"/>
        <v>155474</v>
      </c>
      <c r="N5444" s="11">
        <f>M5444*(1+VOTOS!$P$3%)^Q5444</f>
        <v>155924.77416212938</v>
      </c>
      <c r="O5444" s="54">
        <f t="shared" si="253"/>
        <v>155924.77416212938</v>
      </c>
      <c r="P5444" s="103">
        <f t="shared" si="254"/>
        <v>1.0376382585013883E-6</v>
      </c>
      <c r="Q5444" s="6">
        <v>24</v>
      </c>
      <c r="R5444" s="6"/>
      <c r="S5444" s="6" t="s">
        <v>11</v>
      </c>
    </row>
    <row r="5445" spans="1:19" s="47" customFormat="1" ht="14" x14ac:dyDescent="0.15">
      <c r="A5445" s="8" t="s">
        <v>415</v>
      </c>
      <c r="B5445" s="114" t="s">
        <v>416</v>
      </c>
      <c r="C5445" s="40" t="s">
        <v>65</v>
      </c>
      <c r="D5445" s="6" t="s">
        <v>345</v>
      </c>
      <c r="E5445" s="7" t="s">
        <v>346</v>
      </c>
      <c r="F5445" s="6" t="s">
        <v>3570</v>
      </c>
      <c r="G5445" s="6" t="s">
        <v>5442</v>
      </c>
      <c r="H5445" s="6" t="s">
        <v>38</v>
      </c>
      <c r="I5445" s="8" t="s">
        <v>39</v>
      </c>
      <c r="J5445" s="15" t="s">
        <v>7586</v>
      </c>
      <c r="K5445" s="7" t="s">
        <v>3587</v>
      </c>
      <c r="L5445" s="19">
        <v>155428</v>
      </c>
      <c r="M5445" s="19">
        <f t="shared" si="255"/>
        <v>155428</v>
      </c>
      <c r="N5445" s="11">
        <f>M5445*(1+VOTOS!$P$3%)^Q5445</f>
        <v>158132.44226380621</v>
      </c>
      <c r="O5445" s="54">
        <f t="shared" si="253"/>
        <v>158132.44226380621</v>
      </c>
      <c r="P5445" s="103">
        <f t="shared" si="254"/>
        <v>1.052329707609989E-6</v>
      </c>
      <c r="Q5445" s="6">
        <v>143</v>
      </c>
      <c r="R5445" s="6"/>
      <c r="S5445" s="6" t="s">
        <v>11</v>
      </c>
    </row>
    <row r="5446" spans="1:19" s="47" customFormat="1" ht="14" x14ac:dyDescent="0.15">
      <c r="A5446" s="8" t="s">
        <v>415</v>
      </c>
      <c r="B5446" s="114" t="s">
        <v>416</v>
      </c>
      <c r="C5446" s="40" t="s">
        <v>65</v>
      </c>
      <c r="D5446" s="6" t="s">
        <v>345</v>
      </c>
      <c r="E5446" s="7" t="s">
        <v>346</v>
      </c>
      <c r="F5446" s="6" t="s">
        <v>3570</v>
      </c>
      <c r="G5446" s="6" t="s">
        <v>5442</v>
      </c>
      <c r="H5446" s="6" t="s">
        <v>38</v>
      </c>
      <c r="I5446" s="8" t="s">
        <v>39</v>
      </c>
      <c r="J5446" s="15" t="s">
        <v>7586</v>
      </c>
      <c r="K5446" s="7" t="s">
        <v>3581</v>
      </c>
      <c r="L5446" s="19">
        <v>117037</v>
      </c>
      <c r="M5446" s="19">
        <f t="shared" si="255"/>
        <v>117037</v>
      </c>
      <c r="N5446" s="11">
        <f>M5446*(1+VOTOS!$P$3%)^Q5446</f>
        <v>118987.28713061793</v>
      </c>
      <c r="O5446" s="54">
        <f t="shared" si="253"/>
        <v>118987.28713061793</v>
      </c>
      <c r="P5446" s="103">
        <f t="shared" si="254"/>
        <v>7.9182902181817677E-7</v>
      </c>
      <c r="Q5446" s="6">
        <v>137</v>
      </c>
      <c r="R5446" s="6"/>
      <c r="S5446" s="6" t="s">
        <v>11</v>
      </c>
    </row>
    <row r="5447" spans="1:19" s="47" customFormat="1" ht="14" x14ac:dyDescent="0.15">
      <c r="A5447" s="8" t="s">
        <v>415</v>
      </c>
      <c r="B5447" s="114" t="s">
        <v>416</v>
      </c>
      <c r="C5447" s="40" t="s">
        <v>65</v>
      </c>
      <c r="D5447" s="6" t="s">
        <v>345</v>
      </c>
      <c r="E5447" s="7" t="s">
        <v>346</v>
      </c>
      <c r="F5447" s="6" t="s">
        <v>3570</v>
      </c>
      <c r="G5447" s="6" t="s">
        <v>5442</v>
      </c>
      <c r="H5447" s="6" t="s">
        <v>38</v>
      </c>
      <c r="I5447" s="8" t="s">
        <v>39</v>
      </c>
      <c r="J5447" s="15" t="s">
        <v>7586</v>
      </c>
      <c r="K5447" s="7" t="s">
        <v>3597</v>
      </c>
      <c r="L5447" s="19">
        <v>68687</v>
      </c>
      <c r="M5447" s="19">
        <f t="shared" si="255"/>
        <v>68687</v>
      </c>
      <c r="N5447" s="11">
        <f>M5447*(1+VOTOS!$P$3%)^Q5447</f>
        <v>68828.003544965351</v>
      </c>
      <c r="O5447" s="54">
        <f t="shared" ref="O5447:O5510" si="256">+IF(N5447&gt;0,N5447,L5447)</f>
        <v>68828.003544965351</v>
      </c>
      <c r="P5447" s="103">
        <f t="shared" ref="P5447:P5510" si="257">+O5447/$O$4</f>
        <v>4.580322153313799E-7</v>
      </c>
      <c r="Q5447" s="6">
        <v>17</v>
      </c>
      <c r="R5447" s="6"/>
      <c r="S5447" s="6" t="s">
        <v>11</v>
      </c>
    </row>
    <row r="5448" spans="1:19" s="47" customFormat="1" ht="14" x14ac:dyDescent="0.15">
      <c r="A5448" s="8" t="s">
        <v>415</v>
      </c>
      <c r="B5448" s="114" t="s">
        <v>416</v>
      </c>
      <c r="C5448" s="40" t="s">
        <v>65</v>
      </c>
      <c r="D5448" s="6" t="s">
        <v>345</v>
      </c>
      <c r="E5448" s="7" t="s">
        <v>346</v>
      </c>
      <c r="F5448" s="6" t="s">
        <v>3570</v>
      </c>
      <c r="G5448" s="6" t="s">
        <v>5442</v>
      </c>
      <c r="H5448" s="6" t="s">
        <v>38</v>
      </c>
      <c r="I5448" s="8" t="s">
        <v>39</v>
      </c>
      <c r="J5448" s="15" t="s">
        <v>7586</v>
      </c>
      <c r="K5448" s="7" t="s">
        <v>3611</v>
      </c>
      <c r="L5448" s="19">
        <v>2824108</v>
      </c>
      <c r="M5448" s="19">
        <f t="shared" si="255"/>
        <v>2824108</v>
      </c>
      <c r="N5448" s="11">
        <f>M5448*(1+VOTOS!$P$3%)^Q5448</f>
        <v>2835372.7389138462</v>
      </c>
      <c r="O5448" s="54">
        <f t="shared" si="256"/>
        <v>2835372.7389138462</v>
      </c>
      <c r="P5448" s="103">
        <f t="shared" si="257"/>
        <v>1.8868657959059865E-5</v>
      </c>
      <c r="Q5448" s="6">
        <v>33</v>
      </c>
      <c r="R5448" s="6"/>
      <c r="S5448" s="6" t="s">
        <v>11</v>
      </c>
    </row>
    <row r="5449" spans="1:19" s="47" customFormat="1" ht="14" x14ac:dyDescent="0.15">
      <c r="A5449" s="8" t="s">
        <v>415</v>
      </c>
      <c r="B5449" s="114" t="s">
        <v>416</v>
      </c>
      <c r="C5449" s="40" t="s">
        <v>65</v>
      </c>
      <c r="D5449" s="6" t="s">
        <v>345</v>
      </c>
      <c r="E5449" s="7" t="s">
        <v>346</v>
      </c>
      <c r="F5449" s="6" t="s">
        <v>3570</v>
      </c>
      <c r="G5449" s="6" t="s">
        <v>5442</v>
      </c>
      <c r="H5449" s="6" t="s">
        <v>38</v>
      </c>
      <c r="I5449" s="8" t="s">
        <v>39</v>
      </c>
      <c r="J5449" s="15" t="s">
        <v>7586</v>
      </c>
      <c r="K5449" s="7" t="s">
        <v>3578</v>
      </c>
      <c r="L5449" s="19">
        <v>1879581</v>
      </c>
      <c r="M5449" s="19">
        <f t="shared" si="255"/>
        <v>1879581</v>
      </c>
      <c r="N5449" s="11">
        <f>M5449*(1+VOTOS!$P$3%)^Q5449</f>
        <v>1899410.9863475501</v>
      </c>
      <c r="O5449" s="54">
        <f t="shared" si="256"/>
        <v>1899410.9863475501</v>
      </c>
      <c r="P5449" s="103">
        <f t="shared" si="257"/>
        <v>1.2640079285943026E-5</v>
      </c>
      <c r="Q5449" s="48">
        <v>87</v>
      </c>
      <c r="R5449" s="48"/>
      <c r="S5449" s="48" t="s">
        <v>11</v>
      </c>
    </row>
    <row r="5450" spans="1:19" s="47" customFormat="1" ht="14" x14ac:dyDescent="0.15">
      <c r="A5450" s="8" t="s">
        <v>415</v>
      </c>
      <c r="B5450" s="114" t="s">
        <v>416</v>
      </c>
      <c r="C5450" s="40" t="s">
        <v>65</v>
      </c>
      <c r="D5450" s="6" t="s">
        <v>345</v>
      </c>
      <c r="E5450" s="7" t="s">
        <v>346</v>
      </c>
      <c r="F5450" s="6" t="s">
        <v>3570</v>
      </c>
      <c r="G5450" s="6" t="s">
        <v>5442</v>
      </c>
      <c r="H5450" s="6" t="s">
        <v>38</v>
      </c>
      <c r="I5450" s="8" t="s">
        <v>39</v>
      </c>
      <c r="J5450" s="15" t="s">
        <v>7586</v>
      </c>
      <c r="K5450" s="7" t="s">
        <v>3592</v>
      </c>
      <c r="L5450" s="19">
        <v>1651025</v>
      </c>
      <c r="M5450" s="19">
        <f t="shared" si="255"/>
        <v>1651025</v>
      </c>
      <c r="N5450" s="11">
        <f>M5450*(1+VOTOS!$P$3%)^Q5450</f>
        <v>1673281.0798948337</v>
      </c>
      <c r="O5450" s="54">
        <f t="shared" si="256"/>
        <v>1673281.0798948337</v>
      </c>
      <c r="P5450" s="103">
        <f t="shared" si="257"/>
        <v>1.1135244383423299E-5</v>
      </c>
      <c r="Q5450" s="48">
        <v>111</v>
      </c>
      <c r="R5450" s="48"/>
      <c r="S5450" s="48" t="s">
        <v>11</v>
      </c>
    </row>
    <row r="5451" spans="1:19" s="47" customFormat="1" ht="14" x14ac:dyDescent="0.15">
      <c r="A5451" s="8" t="s">
        <v>415</v>
      </c>
      <c r="B5451" s="114" t="s">
        <v>416</v>
      </c>
      <c r="C5451" s="40" t="s">
        <v>65</v>
      </c>
      <c r="D5451" s="6" t="s">
        <v>345</v>
      </c>
      <c r="E5451" s="7" t="s">
        <v>346</v>
      </c>
      <c r="F5451" s="6" t="s">
        <v>3570</v>
      </c>
      <c r="G5451" s="6" t="s">
        <v>5442</v>
      </c>
      <c r="H5451" s="6" t="s">
        <v>38</v>
      </c>
      <c r="I5451" s="8" t="s">
        <v>39</v>
      </c>
      <c r="J5451" s="15" t="s">
        <v>7586</v>
      </c>
      <c r="K5451" s="7" t="s">
        <v>3604</v>
      </c>
      <c r="L5451" s="19">
        <v>1547226</v>
      </c>
      <c r="M5451" s="19">
        <f t="shared" si="255"/>
        <v>1547226</v>
      </c>
      <c r="N5451" s="11">
        <f>M5451*(1+VOTOS!$P$3%)^Q5451</f>
        <v>1563926.8417217259</v>
      </c>
      <c r="O5451" s="54">
        <f t="shared" si="256"/>
        <v>1563926.8417217259</v>
      </c>
      <c r="P5451" s="103">
        <f t="shared" si="257"/>
        <v>1.0407520762418055E-5</v>
      </c>
      <c r="Q5451" s="48">
        <v>89</v>
      </c>
      <c r="R5451" s="48"/>
      <c r="S5451" s="48" t="s">
        <v>11</v>
      </c>
    </row>
    <row r="5452" spans="1:19" s="47" customFormat="1" ht="14" x14ac:dyDescent="0.15">
      <c r="A5452" s="8" t="s">
        <v>415</v>
      </c>
      <c r="B5452" s="114" t="s">
        <v>416</v>
      </c>
      <c r="C5452" s="40" t="s">
        <v>65</v>
      </c>
      <c r="D5452" s="6" t="s">
        <v>345</v>
      </c>
      <c r="E5452" s="7" t="s">
        <v>346</v>
      </c>
      <c r="F5452" s="6" t="s">
        <v>3570</v>
      </c>
      <c r="G5452" s="6" t="s">
        <v>5442</v>
      </c>
      <c r="H5452" s="6" t="s">
        <v>38</v>
      </c>
      <c r="I5452" s="8" t="s">
        <v>39</v>
      </c>
      <c r="J5452" s="15" t="s">
        <v>7586</v>
      </c>
      <c r="K5452" s="7" t="s">
        <v>3608</v>
      </c>
      <c r="L5452" s="19">
        <v>1059041</v>
      </c>
      <c r="M5452" s="19">
        <f t="shared" si="255"/>
        <v>1059041</v>
      </c>
      <c r="N5452" s="11">
        <f>M5452*(1+VOTOS!$P$3%)^Q5452</f>
        <v>1069439.7820217824</v>
      </c>
      <c r="O5452" s="54">
        <f t="shared" si="256"/>
        <v>1069439.7820217824</v>
      </c>
      <c r="P5452" s="103">
        <f t="shared" si="257"/>
        <v>7.1168397642528419E-6</v>
      </c>
      <c r="Q5452" s="6">
        <v>81</v>
      </c>
      <c r="R5452" s="6"/>
      <c r="S5452" s="6" t="s">
        <v>11</v>
      </c>
    </row>
    <row r="5453" spans="1:19" s="47" customFormat="1" ht="14" x14ac:dyDescent="0.15">
      <c r="A5453" s="8" t="s">
        <v>415</v>
      </c>
      <c r="B5453" s="114" t="s">
        <v>416</v>
      </c>
      <c r="C5453" s="40" t="s">
        <v>65</v>
      </c>
      <c r="D5453" s="6" t="s">
        <v>345</v>
      </c>
      <c r="E5453" s="7" t="s">
        <v>346</v>
      </c>
      <c r="F5453" s="6" t="s">
        <v>3570</v>
      </c>
      <c r="G5453" s="6" t="s">
        <v>5442</v>
      </c>
      <c r="H5453" s="6" t="s">
        <v>38</v>
      </c>
      <c r="I5453" s="8" t="s">
        <v>39</v>
      </c>
      <c r="J5453" s="15" t="s">
        <v>7586</v>
      </c>
      <c r="K5453" s="7" t="s">
        <v>3588</v>
      </c>
      <c r="L5453" s="19">
        <v>439289</v>
      </c>
      <c r="M5453" s="19">
        <f t="shared" si="255"/>
        <v>439289</v>
      </c>
      <c r="N5453" s="11">
        <f>M5453*(1+VOTOS!$P$3%)^Q5453</f>
        <v>442640.2233279575</v>
      </c>
      <c r="O5453" s="54">
        <f t="shared" si="256"/>
        <v>442640.2233279575</v>
      </c>
      <c r="P5453" s="103">
        <f t="shared" si="257"/>
        <v>2.9456539728517441E-6</v>
      </c>
      <c r="Q5453" s="48">
        <v>63</v>
      </c>
      <c r="R5453" s="48"/>
      <c r="S5453" s="48" t="s">
        <v>11</v>
      </c>
    </row>
    <row r="5454" spans="1:19" s="47" customFormat="1" ht="14" x14ac:dyDescent="0.15">
      <c r="A5454" s="8" t="s">
        <v>415</v>
      </c>
      <c r="B5454" s="114" t="s">
        <v>416</v>
      </c>
      <c r="C5454" s="40" t="s">
        <v>65</v>
      </c>
      <c r="D5454" s="6" t="s">
        <v>345</v>
      </c>
      <c r="E5454" s="7" t="s">
        <v>346</v>
      </c>
      <c r="F5454" s="6" t="s">
        <v>3570</v>
      </c>
      <c r="G5454" s="6" t="s">
        <v>5442</v>
      </c>
      <c r="H5454" s="6" t="s">
        <v>38</v>
      </c>
      <c r="I5454" s="8" t="s">
        <v>39</v>
      </c>
      <c r="J5454" s="15" t="s">
        <v>7586</v>
      </c>
      <c r="K5454" s="7" t="s">
        <v>3574</v>
      </c>
      <c r="L5454" s="19">
        <v>233764</v>
      </c>
      <c r="M5454" s="19">
        <f t="shared" si="255"/>
        <v>233764</v>
      </c>
      <c r="N5454" s="11">
        <f>M5454*(1+VOTOS!$P$3%)^Q5454</f>
        <v>236087.81955548647</v>
      </c>
      <c r="O5454" s="54">
        <f t="shared" si="256"/>
        <v>236087.81955548647</v>
      </c>
      <c r="P5454" s="103">
        <f t="shared" si="257"/>
        <v>1.5711021885606399E-6</v>
      </c>
      <c r="Q5454" s="48">
        <v>82</v>
      </c>
      <c r="R5454" s="48"/>
      <c r="S5454" s="48" t="s">
        <v>11</v>
      </c>
    </row>
    <row r="5455" spans="1:19" s="47" customFormat="1" ht="14" x14ac:dyDescent="0.15">
      <c r="A5455" s="8" t="s">
        <v>415</v>
      </c>
      <c r="B5455" s="114" t="s">
        <v>416</v>
      </c>
      <c r="C5455" s="40" t="s">
        <v>65</v>
      </c>
      <c r="D5455" s="6" t="s">
        <v>345</v>
      </c>
      <c r="E5455" s="7" t="s">
        <v>346</v>
      </c>
      <c r="F5455" s="6" t="s">
        <v>3570</v>
      </c>
      <c r="G5455" s="6" t="s">
        <v>5442</v>
      </c>
      <c r="H5455" s="6" t="s">
        <v>38</v>
      </c>
      <c r="I5455" s="8" t="s">
        <v>39</v>
      </c>
      <c r="J5455" s="15" t="s">
        <v>7586</v>
      </c>
      <c r="K5455" s="7" t="s">
        <v>3610</v>
      </c>
      <c r="L5455" s="19">
        <v>194287</v>
      </c>
      <c r="M5455" s="19">
        <f t="shared" si="255"/>
        <v>194287</v>
      </c>
      <c r="N5455" s="11">
        <f>M5455*(1+VOTOS!$P$3%)^Q5455</f>
        <v>197238.84396163101</v>
      </c>
      <c r="O5455" s="54">
        <f t="shared" si="256"/>
        <v>197238.84396163101</v>
      </c>
      <c r="P5455" s="103">
        <f t="shared" si="257"/>
        <v>1.3125724995077901E-6</v>
      </c>
      <c r="Q5455" s="6">
        <v>125</v>
      </c>
      <c r="R5455" s="6"/>
      <c r="S5455" s="6" t="s">
        <v>11</v>
      </c>
    </row>
    <row r="5456" spans="1:19" s="47" customFormat="1" ht="14" x14ac:dyDescent="0.15">
      <c r="A5456" s="8" t="s">
        <v>415</v>
      </c>
      <c r="B5456" s="114" t="s">
        <v>416</v>
      </c>
      <c r="C5456" s="40" t="s">
        <v>65</v>
      </c>
      <c r="D5456" s="6" t="s">
        <v>345</v>
      </c>
      <c r="E5456" s="7" t="s">
        <v>346</v>
      </c>
      <c r="F5456" s="6" t="s">
        <v>3570</v>
      </c>
      <c r="G5456" s="6" t="s">
        <v>5442</v>
      </c>
      <c r="H5456" s="6" t="s">
        <v>38</v>
      </c>
      <c r="I5456" s="8" t="s">
        <v>39</v>
      </c>
      <c r="J5456" s="15" t="s">
        <v>7586</v>
      </c>
      <c r="K5456" s="7" t="s">
        <v>3594</v>
      </c>
      <c r="L5456" s="19">
        <v>141179</v>
      </c>
      <c r="M5456" s="19">
        <f t="shared" si="255"/>
        <v>141179</v>
      </c>
      <c r="N5456" s="11">
        <f>M5456*(1+VOTOS!$P$3%)^Q5456</f>
        <v>143030.34408485045</v>
      </c>
      <c r="O5456" s="54">
        <f t="shared" si="256"/>
        <v>143030.34408485045</v>
      </c>
      <c r="P5456" s="103">
        <f t="shared" si="257"/>
        <v>9.5182922628279123E-7</v>
      </c>
      <c r="Q5456" s="6">
        <v>108</v>
      </c>
      <c r="R5456" s="6"/>
      <c r="S5456" s="6" t="s">
        <v>11</v>
      </c>
    </row>
    <row r="5457" spans="1:19" s="47" customFormat="1" ht="14" x14ac:dyDescent="0.15">
      <c r="A5457" s="8" t="s">
        <v>415</v>
      </c>
      <c r="B5457" s="114" t="s">
        <v>416</v>
      </c>
      <c r="C5457" s="40" t="s">
        <v>65</v>
      </c>
      <c r="D5457" s="6" t="s">
        <v>345</v>
      </c>
      <c r="E5457" s="7" t="s">
        <v>346</v>
      </c>
      <c r="F5457" s="6" t="s">
        <v>3570</v>
      </c>
      <c r="G5457" s="6" t="s">
        <v>5442</v>
      </c>
      <c r="H5457" s="6" t="s">
        <v>38</v>
      </c>
      <c r="I5457" s="8" t="s">
        <v>39</v>
      </c>
      <c r="J5457" s="15" t="s">
        <v>7586</v>
      </c>
      <c r="K5457" s="7" t="s">
        <v>3573</v>
      </c>
      <c r="L5457" s="19">
        <v>987700</v>
      </c>
      <c r="M5457" s="19">
        <f t="shared" si="255"/>
        <v>987700</v>
      </c>
      <c r="N5457" s="11">
        <f>M5457*(1+VOTOS!$P$3%)^Q5457</f>
        <v>989130.80961236323</v>
      </c>
      <c r="O5457" s="54">
        <f t="shared" si="256"/>
        <v>989130.80961236323</v>
      </c>
      <c r="P5457" s="103">
        <f t="shared" si="257"/>
        <v>6.5824047283790812E-6</v>
      </c>
      <c r="Q5457" s="48">
        <v>12</v>
      </c>
      <c r="R5457" s="48"/>
      <c r="S5457" s="48" t="s">
        <v>11</v>
      </c>
    </row>
    <row r="5458" spans="1:19" s="47" customFormat="1" ht="14" x14ac:dyDescent="0.15">
      <c r="A5458" s="8" t="s">
        <v>415</v>
      </c>
      <c r="B5458" s="114" t="s">
        <v>416</v>
      </c>
      <c r="C5458" s="40" t="s">
        <v>65</v>
      </c>
      <c r="D5458" s="6" t="s">
        <v>345</v>
      </c>
      <c r="E5458" s="7" t="s">
        <v>346</v>
      </c>
      <c r="F5458" s="6" t="s">
        <v>3570</v>
      </c>
      <c r="G5458" s="6" t="s">
        <v>5442</v>
      </c>
      <c r="H5458" s="6" t="s">
        <v>38</v>
      </c>
      <c r="I5458" s="8" t="s">
        <v>39</v>
      </c>
      <c r="J5458" s="15" t="s">
        <v>7586</v>
      </c>
      <c r="K5458" s="7" t="s">
        <v>3598</v>
      </c>
      <c r="L5458" s="19">
        <v>647360</v>
      </c>
      <c r="M5458" s="19">
        <f t="shared" ref="M5458:M5521" si="258">+IF(Q5458&gt;0,L5458,0)</f>
        <v>647360</v>
      </c>
      <c r="N5458" s="11">
        <f>M5458*(1+VOTOS!$P$3%)^Q5458</f>
        <v>648297.78364954889</v>
      </c>
      <c r="O5458" s="54">
        <f t="shared" si="256"/>
        <v>648297.78364954889</v>
      </c>
      <c r="P5458" s="103">
        <f t="shared" si="257"/>
        <v>4.3142508099255666E-6</v>
      </c>
      <c r="Q5458" s="6">
        <v>12</v>
      </c>
      <c r="R5458" s="6"/>
      <c r="S5458" s="6" t="s">
        <v>11</v>
      </c>
    </row>
    <row r="5459" spans="1:19" s="47" customFormat="1" ht="14" x14ac:dyDescent="0.15">
      <c r="A5459" s="8" t="s">
        <v>415</v>
      </c>
      <c r="B5459" s="114" t="s">
        <v>416</v>
      </c>
      <c r="C5459" s="40" t="s">
        <v>65</v>
      </c>
      <c r="D5459" s="6" t="s">
        <v>345</v>
      </c>
      <c r="E5459" s="7" t="s">
        <v>346</v>
      </c>
      <c r="F5459" s="6" t="s">
        <v>3570</v>
      </c>
      <c r="G5459" s="6" t="s">
        <v>5442</v>
      </c>
      <c r="H5459" s="6" t="s">
        <v>38</v>
      </c>
      <c r="I5459" s="8" t="s">
        <v>39</v>
      </c>
      <c r="J5459" s="15" t="s">
        <v>7586</v>
      </c>
      <c r="K5459" s="7" t="s">
        <v>3577</v>
      </c>
      <c r="L5459" s="19">
        <v>395080</v>
      </c>
      <c r="M5459" s="19">
        <f t="shared" si="258"/>
        <v>395080</v>
      </c>
      <c r="N5459" s="11">
        <f>M5459*(1+VOTOS!$P$3%)^Q5459</f>
        <v>395652.32384494529</v>
      </c>
      <c r="O5459" s="54">
        <f t="shared" si="256"/>
        <v>395652.32384494529</v>
      </c>
      <c r="P5459" s="103">
        <f t="shared" si="257"/>
        <v>2.6329618913516326E-6</v>
      </c>
      <c r="Q5459" s="48">
        <v>12</v>
      </c>
      <c r="R5459" s="48"/>
      <c r="S5459" s="48" t="s">
        <v>11</v>
      </c>
    </row>
    <row r="5460" spans="1:19" s="47" customFormat="1" ht="14" x14ac:dyDescent="0.15">
      <c r="A5460" s="8" t="s">
        <v>415</v>
      </c>
      <c r="B5460" s="114" t="s">
        <v>416</v>
      </c>
      <c r="C5460" s="40" t="s">
        <v>65</v>
      </c>
      <c r="D5460" s="6" t="s">
        <v>345</v>
      </c>
      <c r="E5460" s="7" t="s">
        <v>346</v>
      </c>
      <c r="F5460" s="6" t="s">
        <v>3570</v>
      </c>
      <c r="G5460" s="6" t="s">
        <v>5442</v>
      </c>
      <c r="H5460" s="6" t="s">
        <v>38</v>
      </c>
      <c r="I5460" s="8" t="s">
        <v>39</v>
      </c>
      <c r="J5460" s="15" t="s">
        <v>7586</v>
      </c>
      <c r="K5460" s="7" t="s">
        <v>3584</v>
      </c>
      <c r="L5460" s="19">
        <v>281138</v>
      </c>
      <c r="M5460" s="19">
        <f t="shared" si="258"/>
        <v>281138</v>
      </c>
      <c r="N5460" s="11">
        <f>M5460*(1+VOTOS!$P$3%)^Q5460</f>
        <v>281545.26430373651</v>
      </c>
      <c r="O5460" s="54">
        <f t="shared" si="256"/>
        <v>281545.26430373651</v>
      </c>
      <c r="P5460" s="103">
        <f t="shared" si="257"/>
        <v>1.8736094973443737E-6</v>
      </c>
      <c r="Q5460" s="6">
        <v>12</v>
      </c>
      <c r="R5460" s="6"/>
      <c r="S5460" s="6" t="s">
        <v>11</v>
      </c>
    </row>
    <row r="5461" spans="1:19" s="47" customFormat="1" ht="14" x14ac:dyDescent="0.15">
      <c r="A5461" s="8" t="s">
        <v>415</v>
      </c>
      <c r="B5461" s="114" t="s">
        <v>416</v>
      </c>
      <c r="C5461" s="40" t="s">
        <v>65</v>
      </c>
      <c r="D5461" s="6" t="s">
        <v>345</v>
      </c>
      <c r="E5461" s="7" t="s">
        <v>346</v>
      </c>
      <c r="F5461" s="6" t="s">
        <v>3570</v>
      </c>
      <c r="G5461" s="6" t="s">
        <v>5442</v>
      </c>
      <c r="H5461" s="6" t="s">
        <v>38</v>
      </c>
      <c r="I5461" s="8" t="s">
        <v>39</v>
      </c>
      <c r="J5461" s="15" t="s">
        <v>7586</v>
      </c>
      <c r="K5461" s="7" t="s">
        <v>3607</v>
      </c>
      <c r="L5461" s="19">
        <v>98770</v>
      </c>
      <c r="M5461" s="19">
        <f t="shared" si="258"/>
        <v>98770</v>
      </c>
      <c r="N5461" s="11">
        <f>M5461*(1+VOTOS!$P$3%)^Q5461</f>
        <v>98913.080961236323</v>
      </c>
      <c r="O5461" s="54">
        <f t="shared" si="256"/>
        <v>98913.080961236323</v>
      </c>
      <c r="P5461" s="103">
        <f t="shared" si="257"/>
        <v>6.5824047283790814E-7</v>
      </c>
      <c r="Q5461" s="6">
        <v>12</v>
      </c>
      <c r="R5461" s="6"/>
      <c r="S5461" s="6" t="s">
        <v>11</v>
      </c>
    </row>
    <row r="5462" spans="1:19" s="47" customFormat="1" ht="14" x14ac:dyDescent="0.15">
      <c r="A5462" s="8" t="s">
        <v>415</v>
      </c>
      <c r="B5462" s="114" t="s">
        <v>416</v>
      </c>
      <c r="C5462" s="40" t="s">
        <v>65</v>
      </c>
      <c r="D5462" s="6" t="s">
        <v>345</v>
      </c>
      <c r="E5462" s="7" t="s">
        <v>346</v>
      </c>
      <c r="F5462" s="6" t="s">
        <v>3570</v>
      </c>
      <c r="G5462" s="6" t="s">
        <v>5442</v>
      </c>
      <c r="H5462" s="6" t="s">
        <v>38</v>
      </c>
      <c r="I5462" s="8" t="s">
        <v>39</v>
      </c>
      <c r="J5462" s="15" t="s">
        <v>7586</v>
      </c>
      <c r="K5462" s="7" t="s">
        <v>3603</v>
      </c>
      <c r="L5462" s="19">
        <v>67759</v>
      </c>
      <c r="M5462" s="19">
        <f t="shared" si="258"/>
        <v>67759</v>
      </c>
      <c r="N5462" s="11">
        <f>M5462*(1+VOTOS!$P$3%)^Q5462</f>
        <v>67857.157566593218</v>
      </c>
      <c r="O5462" s="54">
        <f t="shared" si="256"/>
        <v>67857.157566593218</v>
      </c>
      <c r="P5462" s="103">
        <f t="shared" si="257"/>
        <v>4.5157149133364196E-7</v>
      </c>
      <c r="Q5462" s="48">
        <v>12</v>
      </c>
      <c r="R5462" s="48"/>
      <c r="S5462" s="48" t="s">
        <v>11</v>
      </c>
    </row>
    <row r="5463" spans="1:19" s="47" customFormat="1" ht="14" x14ac:dyDescent="0.15">
      <c r="A5463" s="8" t="s">
        <v>415</v>
      </c>
      <c r="B5463" s="114" t="s">
        <v>416</v>
      </c>
      <c r="C5463" s="40" t="s">
        <v>65</v>
      </c>
      <c r="D5463" s="6" t="s">
        <v>1731</v>
      </c>
      <c r="E5463" s="7" t="s">
        <v>1732</v>
      </c>
      <c r="F5463" s="6" t="s">
        <v>3613</v>
      </c>
      <c r="G5463" s="6" t="s">
        <v>3614</v>
      </c>
      <c r="H5463" s="6" t="s">
        <v>38</v>
      </c>
      <c r="I5463" s="8" t="s">
        <v>39</v>
      </c>
      <c r="J5463" s="15" t="s">
        <v>7586</v>
      </c>
      <c r="K5463" s="7" t="s">
        <v>3615</v>
      </c>
      <c r="L5463" s="19">
        <v>571200</v>
      </c>
      <c r="M5463" s="19">
        <f t="shared" si="258"/>
        <v>571200</v>
      </c>
      <c r="N5463" s="11">
        <f>M5463*(1+VOTOS!$P$3%)^Q5463</f>
        <v>571958.45572242269</v>
      </c>
      <c r="O5463" s="54">
        <f t="shared" si="256"/>
        <v>571958.45572242269</v>
      </c>
      <c r="P5463" s="103">
        <f t="shared" si="257"/>
        <v>3.8062327113833487E-6</v>
      </c>
      <c r="Q5463" s="6">
        <v>11</v>
      </c>
      <c r="R5463" s="6"/>
      <c r="S5463" s="6" t="s">
        <v>11</v>
      </c>
    </row>
    <row r="5464" spans="1:19" s="47" customFormat="1" ht="14" x14ac:dyDescent="0.15">
      <c r="A5464" s="8" t="s">
        <v>415</v>
      </c>
      <c r="B5464" s="114" t="s">
        <v>416</v>
      </c>
      <c r="C5464" s="40" t="s">
        <v>65</v>
      </c>
      <c r="D5464" s="6" t="s">
        <v>1731</v>
      </c>
      <c r="E5464" s="7" t="s">
        <v>1732</v>
      </c>
      <c r="F5464" s="6" t="s">
        <v>3613</v>
      </c>
      <c r="G5464" s="6" t="s">
        <v>3614</v>
      </c>
      <c r="H5464" s="6" t="s">
        <v>38</v>
      </c>
      <c r="I5464" s="8" t="s">
        <v>39</v>
      </c>
      <c r="J5464" s="15" t="s">
        <v>7586</v>
      </c>
      <c r="K5464" s="7" t="s">
        <v>4886</v>
      </c>
      <c r="L5464" s="19">
        <v>285600</v>
      </c>
      <c r="M5464" s="19">
        <f t="shared" si="258"/>
        <v>0</v>
      </c>
      <c r="N5464" s="11">
        <f>M5464*(1+VOTOS!$P$3%)^Q5464</f>
        <v>0</v>
      </c>
      <c r="O5464" s="54">
        <f t="shared" si="256"/>
        <v>285600</v>
      </c>
      <c r="P5464" s="103">
        <f t="shared" si="257"/>
        <v>1.9005926942684205E-6</v>
      </c>
      <c r="Q5464" s="6">
        <v>0</v>
      </c>
      <c r="R5464" s="6"/>
      <c r="S5464" s="6" t="s">
        <v>11</v>
      </c>
    </row>
    <row r="5465" spans="1:19" s="47" customFormat="1" ht="14" x14ac:dyDescent="0.15">
      <c r="A5465" s="8" t="s">
        <v>415</v>
      </c>
      <c r="B5465" s="114" t="s">
        <v>416</v>
      </c>
      <c r="C5465" s="40" t="s">
        <v>65</v>
      </c>
      <c r="D5465" s="6" t="s">
        <v>1731</v>
      </c>
      <c r="E5465" s="7" t="s">
        <v>1732</v>
      </c>
      <c r="F5465" s="6" t="s">
        <v>3613</v>
      </c>
      <c r="G5465" s="6" t="s">
        <v>3614</v>
      </c>
      <c r="H5465" s="6" t="s">
        <v>38</v>
      </c>
      <c r="I5465" s="8" t="s">
        <v>39</v>
      </c>
      <c r="J5465" s="15" t="s">
        <v>7586</v>
      </c>
      <c r="K5465" s="7" t="s">
        <v>5068</v>
      </c>
      <c r="L5465" s="19">
        <v>202300</v>
      </c>
      <c r="M5465" s="19">
        <f t="shared" si="258"/>
        <v>0</v>
      </c>
      <c r="N5465" s="11">
        <f>M5465*(1+VOTOS!$P$3%)^Q5465</f>
        <v>0</v>
      </c>
      <c r="O5465" s="54">
        <f t="shared" si="256"/>
        <v>202300</v>
      </c>
      <c r="P5465" s="103">
        <f t="shared" si="257"/>
        <v>1.3462531584401313E-6</v>
      </c>
      <c r="Q5465" s="6">
        <v>0</v>
      </c>
      <c r="R5465" s="6"/>
      <c r="S5465" s="6" t="s">
        <v>11</v>
      </c>
    </row>
    <row r="5466" spans="1:19" s="47" customFormat="1" ht="14" x14ac:dyDescent="0.15">
      <c r="A5466" s="8" t="s">
        <v>415</v>
      </c>
      <c r="B5466" s="114" t="s">
        <v>416</v>
      </c>
      <c r="C5466" s="40" t="s">
        <v>65</v>
      </c>
      <c r="D5466" s="6" t="s">
        <v>526</v>
      </c>
      <c r="E5466" s="7" t="s">
        <v>527</v>
      </c>
      <c r="F5466" s="6" t="s">
        <v>4007</v>
      </c>
      <c r="G5466" s="6" t="s">
        <v>4936</v>
      </c>
      <c r="H5466" s="6" t="s">
        <v>38</v>
      </c>
      <c r="I5466" s="8" t="s">
        <v>39</v>
      </c>
      <c r="J5466" s="15" t="s">
        <v>7586</v>
      </c>
      <c r="K5466" s="7" t="s">
        <v>4008</v>
      </c>
      <c r="L5466" s="19">
        <v>15518436</v>
      </c>
      <c r="M5466" s="19">
        <f t="shared" si="258"/>
        <v>15518436</v>
      </c>
      <c r="N5466" s="11">
        <f>M5466*(1+VOTOS!$P$3%)^Q5466</f>
        <v>15962728.50596316</v>
      </c>
      <c r="O5466" s="54">
        <f t="shared" si="256"/>
        <v>15962728.50596316</v>
      </c>
      <c r="P5466" s="103">
        <f t="shared" si="257"/>
        <v>1.0622774922627396E-4</v>
      </c>
      <c r="Q5466" s="48">
        <v>234</v>
      </c>
      <c r="R5466" s="48"/>
      <c r="S5466" s="48" t="s">
        <v>11</v>
      </c>
    </row>
    <row r="5467" spans="1:19" s="47" customFormat="1" ht="14" x14ac:dyDescent="0.15">
      <c r="A5467" s="8" t="s">
        <v>415</v>
      </c>
      <c r="B5467" s="114" t="s">
        <v>416</v>
      </c>
      <c r="C5467" s="40" t="s">
        <v>65</v>
      </c>
      <c r="D5467" s="6" t="s">
        <v>526</v>
      </c>
      <c r="E5467" s="7" t="s">
        <v>527</v>
      </c>
      <c r="F5467" s="6" t="s">
        <v>4007</v>
      </c>
      <c r="G5467" s="6" t="s">
        <v>4936</v>
      </c>
      <c r="H5467" s="6" t="s">
        <v>38</v>
      </c>
      <c r="I5467" s="8" t="s">
        <v>39</v>
      </c>
      <c r="J5467" s="15" t="s">
        <v>7586</v>
      </c>
      <c r="K5467" s="7" t="s">
        <v>4009</v>
      </c>
      <c r="L5467" s="19">
        <v>3582488</v>
      </c>
      <c r="M5467" s="19">
        <f t="shared" si="258"/>
        <v>3582488</v>
      </c>
      <c r="N5467" s="11">
        <f>M5467*(1+VOTOS!$P$3%)^Q5467</f>
        <v>3692619.3923707083</v>
      </c>
      <c r="O5467" s="54">
        <f t="shared" si="256"/>
        <v>3692619.3923707083</v>
      </c>
      <c r="P5467" s="103">
        <f t="shared" si="257"/>
        <v>2.4573408402848957E-5</v>
      </c>
      <c r="Q5467" s="48">
        <v>251</v>
      </c>
      <c r="R5467" s="48"/>
      <c r="S5467" s="48" t="s">
        <v>11</v>
      </c>
    </row>
    <row r="5468" spans="1:19" s="47" customFormat="1" ht="14" x14ac:dyDescent="0.15">
      <c r="A5468" s="15" t="s">
        <v>415</v>
      </c>
      <c r="B5468" s="55" t="s">
        <v>416</v>
      </c>
      <c r="C5468" s="40" t="s">
        <v>88</v>
      </c>
      <c r="D5468" s="6" t="s">
        <v>1119</v>
      </c>
      <c r="E5468" s="7" t="s">
        <v>1120</v>
      </c>
      <c r="F5468" s="6" t="s">
        <v>3616</v>
      </c>
      <c r="G5468" s="6" t="s">
        <v>4936</v>
      </c>
      <c r="H5468" s="6" t="s">
        <v>38</v>
      </c>
      <c r="I5468" s="8" t="s">
        <v>39</v>
      </c>
      <c r="J5468" s="15" t="s">
        <v>7586</v>
      </c>
      <c r="K5468" s="7" t="s">
        <v>3617</v>
      </c>
      <c r="L5468" s="19">
        <v>1674823</v>
      </c>
      <c r="M5468" s="19">
        <f t="shared" si="258"/>
        <v>0</v>
      </c>
      <c r="N5468" s="11">
        <f>M5468*(1+VOTOS!$P$3%)^Q5468</f>
        <v>0</v>
      </c>
      <c r="O5468" s="54">
        <f t="shared" si="256"/>
        <v>1674823</v>
      </c>
      <c r="P5468" s="103">
        <f t="shared" si="257"/>
        <v>1.1145505455156579E-5</v>
      </c>
      <c r="Q5468" s="6">
        <v>0</v>
      </c>
      <c r="R5468" s="6"/>
      <c r="S5468" s="6" t="s">
        <v>11</v>
      </c>
    </row>
    <row r="5469" spans="1:19" s="47" customFormat="1" ht="14" x14ac:dyDescent="0.15">
      <c r="A5469" s="15" t="s">
        <v>415</v>
      </c>
      <c r="B5469" s="55" t="s">
        <v>416</v>
      </c>
      <c r="C5469" s="40" t="s">
        <v>88</v>
      </c>
      <c r="D5469" s="6" t="s">
        <v>1119</v>
      </c>
      <c r="E5469" s="7" t="s">
        <v>1120</v>
      </c>
      <c r="F5469" s="6" t="s">
        <v>3616</v>
      </c>
      <c r="G5469" s="6" t="s">
        <v>4936</v>
      </c>
      <c r="H5469" s="6" t="s">
        <v>38</v>
      </c>
      <c r="I5469" s="8" t="s">
        <v>39</v>
      </c>
      <c r="J5469" s="15" t="s">
        <v>7586</v>
      </c>
      <c r="K5469" s="7" t="s">
        <v>2059</v>
      </c>
      <c r="L5469" s="19">
        <v>1195149</v>
      </c>
      <c r="M5469" s="19">
        <f t="shared" si="258"/>
        <v>1195149</v>
      </c>
      <c r="N5469" s="11">
        <f>M5469*(1+VOTOS!$P$3%)^Q5469</f>
        <v>1197169.1240580545</v>
      </c>
      <c r="O5469" s="54">
        <f t="shared" si="256"/>
        <v>1197169.1240580545</v>
      </c>
      <c r="P5469" s="103">
        <f t="shared" si="257"/>
        <v>7.9668448564021803E-6</v>
      </c>
      <c r="Q5469" s="48">
        <v>14</v>
      </c>
      <c r="R5469" s="48"/>
      <c r="S5469" s="48" t="s">
        <v>11</v>
      </c>
    </row>
    <row r="5470" spans="1:19" s="47" customFormat="1" ht="14" x14ac:dyDescent="0.15">
      <c r="A5470" s="15" t="s">
        <v>415</v>
      </c>
      <c r="B5470" s="55" t="s">
        <v>416</v>
      </c>
      <c r="C5470" s="40" t="s">
        <v>88</v>
      </c>
      <c r="D5470" s="6" t="s">
        <v>1119</v>
      </c>
      <c r="E5470" s="7" t="s">
        <v>1120</v>
      </c>
      <c r="F5470" s="6" t="s">
        <v>3616</v>
      </c>
      <c r="G5470" s="6" t="s">
        <v>4936</v>
      </c>
      <c r="H5470" s="6" t="s">
        <v>38</v>
      </c>
      <c r="I5470" s="8" t="s">
        <v>39</v>
      </c>
      <c r="J5470" s="15" t="s">
        <v>7586</v>
      </c>
      <c r="K5470" s="7" t="s">
        <v>3618</v>
      </c>
      <c r="L5470" s="19">
        <v>477835</v>
      </c>
      <c r="M5470" s="19">
        <f t="shared" si="258"/>
        <v>0</v>
      </c>
      <c r="N5470" s="11">
        <f>M5470*(1+VOTOS!$P$3%)^Q5470</f>
        <v>0</v>
      </c>
      <c r="O5470" s="54">
        <f t="shared" si="256"/>
        <v>477835</v>
      </c>
      <c r="P5470" s="103">
        <f t="shared" si="257"/>
        <v>3.1798659316027686E-6</v>
      </c>
      <c r="Q5470" s="6">
        <v>0</v>
      </c>
      <c r="R5470" s="6"/>
      <c r="S5470" s="6" t="s">
        <v>11</v>
      </c>
    </row>
    <row r="5471" spans="1:19" s="47" customFormat="1" ht="14" x14ac:dyDescent="0.15">
      <c r="A5471" s="15" t="s">
        <v>415</v>
      </c>
      <c r="B5471" s="55" t="s">
        <v>416</v>
      </c>
      <c r="C5471" s="40" t="s">
        <v>88</v>
      </c>
      <c r="D5471" s="6" t="s">
        <v>1119</v>
      </c>
      <c r="E5471" s="7" t="s">
        <v>1120</v>
      </c>
      <c r="F5471" s="6" t="s">
        <v>3616</v>
      </c>
      <c r="G5471" s="6" t="s">
        <v>4936</v>
      </c>
      <c r="H5471" s="6" t="s">
        <v>38</v>
      </c>
      <c r="I5471" s="8" t="s">
        <v>39</v>
      </c>
      <c r="J5471" s="15" t="s">
        <v>7586</v>
      </c>
      <c r="K5471" s="7" t="s">
        <v>2034</v>
      </c>
      <c r="L5471" s="19">
        <v>457776</v>
      </c>
      <c r="M5471" s="19">
        <f t="shared" si="258"/>
        <v>457776</v>
      </c>
      <c r="N5471" s="11">
        <f>M5471*(1+VOTOS!$P$3%)^Q5471</f>
        <v>458549.76487015421</v>
      </c>
      <c r="O5471" s="54">
        <f t="shared" si="256"/>
        <v>458549.76487015421</v>
      </c>
      <c r="P5471" s="103">
        <f t="shared" si="257"/>
        <v>3.0515277768582531E-6</v>
      </c>
      <c r="Q5471" s="6">
        <v>14</v>
      </c>
      <c r="R5471" s="6"/>
      <c r="S5471" s="6" t="s">
        <v>11</v>
      </c>
    </row>
    <row r="5472" spans="1:19" s="47" customFormat="1" ht="14" x14ac:dyDescent="0.15">
      <c r="A5472" s="14" t="s">
        <v>5234</v>
      </c>
      <c r="B5472" s="115" t="s">
        <v>416</v>
      </c>
      <c r="C5472" s="40" t="s">
        <v>65</v>
      </c>
      <c r="D5472" s="12" t="s">
        <v>198</v>
      </c>
      <c r="E5472" s="51" t="s">
        <v>199</v>
      </c>
      <c r="F5472" s="14" t="s">
        <v>4817</v>
      </c>
      <c r="G5472" s="14" t="s">
        <v>37</v>
      </c>
      <c r="H5472" s="14" t="s">
        <v>38</v>
      </c>
      <c r="I5472" s="14" t="s">
        <v>39</v>
      </c>
      <c r="J5472" s="15" t="s">
        <v>7586</v>
      </c>
      <c r="K5472" s="52" t="s">
        <v>5629</v>
      </c>
      <c r="L5472" s="109">
        <v>12754109.5</v>
      </c>
      <c r="M5472" s="19">
        <f t="shared" si="258"/>
        <v>12754109.5</v>
      </c>
      <c r="N5472" s="11">
        <f>M5472*(1+VOTOS!$P$3%)^Q5472</f>
        <v>13081331.98261659</v>
      </c>
      <c r="O5472" s="54">
        <f t="shared" si="256"/>
        <v>13081331.98261659</v>
      </c>
      <c r="P5472" s="103">
        <f t="shared" si="257"/>
        <v>8.7052815117160095E-5</v>
      </c>
      <c r="Q5472" s="6">
        <v>210</v>
      </c>
      <c r="R5472" s="6"/>
      <c r="S5472" s="6" t="s">
        <v>7</v>
      </c>
    </row>
    <row r="5473" spans="1:19" s="47" customFormat="1" ht="14" x14ac:dyDescent="0.15">
      <c r="A5473" s="14" t="s">
        <v>5234</v>
      </c>
      <c r="B5473" s="115" t="s">
        <v>416</v>
      </c>
      <c r="C5473" s="40" t="s">
        <v>65</v>
      </c>
      <c r="D5473" s="12" t="s">
        <v>198</v>
      </c>
      <c r="E5473" s="51" t="s">
        <v>199</v>
      </c>
      <c r="F5473" s="14" t="s">
        <v>4817</v>
      </c>
      <c r="G5473" s="14" t="s">
        <v>37</v>
      </c>
      <c r="H5473" s="14" t="s">
        <v>38</v>
      </c>
      <c r="I5473" s="14" t="s">
        <v>39</v>
      </c>
      <c r="J5473" s="15" t="s">
        <v>7586</v>
      </c>
      <c r="K5473" s="52" t="s">
        <v>5630</v>
      </c>
      <c r="L5473" s="109">
        <v>3012618</v>
      </c>
      <c r="M5473" s="19">
        <f t="shared" si="258"/>
        <v>3012618</v>
      </c>
      <c r="N5473" s="11">
        <f>M5473*(1+VOTOS!$P$3%)^Q5473</f>
        <v>3079862.8147058766</v>
      </c>
      <c r="O5473" s="54">
        <f t="shared" si="256"/>
        <v>3079862.8147058766</v>
      </c>
      <c r="P5473" s="103">
        <f t="shared" si="257"/>
        <v>2.0495674947405335E-5</v>
      </c>
      <c r="Q5473" s="6">
        <v>183</v>
      </c>
      <c r="R5473" s="6"/>
      <c r="S5473" s="6" t="s">
        <v>7</v>
      </c>
    </row>
    <row r="5474" spans="1:19" s="47" customFormat="1" ht="14" x14ac:dyDescent="0.15">
      <c r="A5474" s="14" t="s">
        <v>5234</v>
      </c>
      <c r="B5474" s="115" t="s">
        <v>416</v>
      </c>
      <c r="C5474" s="40" t="s">
        <v>65</v>
      </c>
      <c r="D5474" s="12" t="s">
        <v>198</v>
      </c>
      <c r="E5474" s="51" t="s">
        <v>199</v>
      </c>
      <c r="F5474" s="14" t="s">
        <v>4817</v>
      </c>
      <c r="G5474" s="14" t="s">
        <v>37</v>
      </c>
      <c r="H5474" s="14" t="s">
        <v>38</v>
      </c>
      <c r="I5474" s="14" t="s">
        <v>39</v>
      </c>
      <c r="J5474" s="15" t="s">
        <v>7586</v>
      </c>
      <c r="K5474" s="52" t="s">
        <v>6210</v>
      </c>
      <c r="L5474" s="109">
        <v>2763443.5</v>
      </c>
      <c r="M5474" s="19">
        <f t="shared" si="258"/>
        <v>0</v>
      </c>
      <c r="N5474" s="11">
        <f>M5474*(1+VOTOS!$P$3%)^Q5474</f>
        <v>0</v>
      </c>
      <c r="O5474" s="54">
        <f t="shared" si="256"/>
        <v>2763443.5</v>
      </c>
      <c r="P5474" s="103">
        <f t="shared" si="257"/>
        <v>1.8389987840068466E-5</v>
      </c>
      <c r="Q5474" s="6">
        <v>0</v>
      </c>
      <c r="R5474" s="6"/>
      <c r="S5474" s="6" t="s">
        <v>7</v>
      </c>
    </row>
    <row r="5475" spans="1:19" s="47" customFormat="1" ht="14" x14ac:dyDescent="0.15">
      <c r="A5475" s="14" t="s">
        <v>5234</v>
      </c>
      <c r="B5475" s="115" t="s">
        <v>416</v>
      </c>
      <c r="C5475" s="40" t="s">
        <v>65</v>
      </c>
      <c r="D5475" s="12" t="s">
        <v>198</v>
      </c>
      <c r="E5475" s="51" t="s">
        <v>199</v>
      </c>
      <c r="F5475" s="14" t="s">
        <v>4817</v>
      </c>
      <c r="G5475" s="14" t="s">
        <v>37</v>
      </c>
      <c r="H5475" s="14" t="s">
        <v>38</v>
      </c>
      <c r="I5475" s="14" t="s">
        <v>39</v>
      </c>
      <c r="J5475" s="15" t="s">
        <v>7586</v>
      </c>
      <c r="K5475" s="52" t="s">
        <v>6209</v>
      </c>
      <c r="L5475" s="109">
        <v>2739535.5</v>
      </c>
      <c r="M5475" s="19">
        <f t="shared" si="258"/>
        <v>0</v>
      </c>
      <c r="N5475" s="11">
        <f>M5475*(1+VOTOS!$P$3%)^Q5475</f>
        <v>0</v>
      </c>
      <c r="O5475" s="54">
        <f t="shared" si="256"/>
        <v>2739535.5</v>
      </c>
      <c r="P5475" s="103">
        <f t="shared" si="257"/>
        <v>1.8230886404023054E-5</v>
      </c>
      <c r="Q5475" s="6">
        <v>0</v>
      </c>
      <c r="R5475" s="6"/>
      <c r="S5475" s="6" t="s">
        <v>7</v>
      </c>
    </row>
    <row r="5476" spans="1:19" s="47" customFormat="1" ht="14" x14ac:dyDescent="0.15">
      <c r="A5476" s="14" t="s">
        <v>5234</v>
      </c>
      <c r="B5476" s="115" t="s">
        <v>416</v>
      </c>
      <c r="C5476" s="40" t="s">
        <v>65</v>
      </c>
      <c r="D5476" s="12" t="s">
        <v>198</v>
      </c>
      <c r="E5476" s="51" t="s">
        <v>199</v>
      </c>
      <c r="F5476" s="14" t="s">
        <v>4817</v>
      </c>
      <c r="G5476" s="14" t="s">
        <v>37</v>
      </c>
      <c r="H5476" s="14" t="s">
        <v>38</v>
      </c>
      <c r="I5476" s="14" t="s">
        <v>39</v>
      </c>
      <c r="J5476" s="15" t="s">
        <v>7586</v>
      </c>
      <c r="K5476" s="52" t="s">
        <v>4204</v>
      </c>
      <c r="L5476" s="109">
        <v>2713059</v>
      </c>
      <c r="M5476" s="19">
        <f t="shared" si="258"/>
        <v>0</v>
      </c>
      <c r="N5476" s="11">
        <f>M5476*(1+VOTOS!$P$3%)^Q5476</f>
        <v>0</v>
      </c>
      <c r="O5476" s="54">
        <f t="shared" si="256"/>
        <v>2713059</v>
      </c>
      <c r="P5476" s="103">
        <f t="shared" si="257"/>
        <v>1.8054692277728246E-5</v>
      </c>
      <c r="Q5476" s="6">
        <v>0</v>
      </c>
      <c r="R5476" s="6"/>
      <c r="S5476" s="6" t="s">
        <v>7</v>
      </c>
    </row>
    <row r="5477" spans="1:19" s="47" customFormat="1" ht="14" x14ac:dyDescent="0.15">
      <c r="A5477" s="14" t="s">
        <v>5234</v>
      </c>
      <c r="B5477" s="115" t="s">
        <v>416</v>
      </c>
      <c r="C5477" s="40" t="s">
        <v>65</v>
      </c>
      <c r="D5477" s="12" t="s">
        <v>198</v>
      </c>
      <c r="E5477" s="51" t="s">
        <v>199</v>
      </c>
      <c r="F5477" s="14" t="s">
        <v>4817</v>
      </c>
      <c r="G5477" s="14" t="s">
        <v>37</v>
      </c>
      <c r="H5477" s="14" t="s">
        <v>38</v>
      </c>
      <c r="I5477" s="14" t="s">
        <v>39</v>
      </c>
      <c r="J5477" s="15" t="s">
        <v>7586</v>
      </c>
      <c r="K5477" s="52" t="s">
        <v>6211</v>
      </c>
      <c r="L5477" s="109">
        <v>1939880.5</v>
      </c>
      <c r="M5477" s="19">
        <f t="shared" si="258"/>
        <v>0</v>
      </c>
      <c r="N5477" s="11">
        <f>M5477*(1+VOTOS!$P$3%)^Q5477</f>
        <v>0</v>
      </c>
      <c r="O5477" s="54">
        <f t="shared" si="256"/>
        <v>1939880.5</v>
      </c>
      <c r="P5477" s="103">
        <f t="shared" si="257"/>
        <v>1.290939322847959E-5</v>
      </c>
      <c r="Q5477" s="6">
        <v>0</v>
      </c>
      <c r="R5477" s="6"/>
      <c r="S5477" s="6" t="s">
        <v>7</v>
      </c>
    </row>
    <row r="5478" spans="1:19" s="47" customFormat="1" ht="14" x14ac:dyDescent="0.15">
      <c r="A5478" s="14" t="s">
        <v>5234</v>
      </c>
      <c r="B5478" s="115" t="s">
        <v>416</v>
      </c>
      <c r="C5478" s="40" t="s">
        <v>65</v>
      </c>
      <c r="D5478" s="12" t="s">
        <v>198</v>
      </c>
      <c r="E5478" s="51" t="s">
        <v>199</v>
      </c>
      <c r="F5478" s="14" t="s">
        <v>4817</v>
      </c>
      <c r="G5478" s="14" t="s">
        <v>37</v>
      </c>
      <c r="H5478" s="14" t="s">
        <v>38</v>
      </c>
      <c r="I5478" s="14" t="s">
        <v>39</v>
      </c>
      <c r="J5478" s="15" t="s">
        <v>7586</v>
      </c>
      <c r="K5478" s="52" t="s">
        <v>5629</v>
      </c>
      <c r="L5478" s="109">
        <v>1474321.5</v>
      </c>
      <c r="M5478" s="19">
        <f t="shared" si="258"/>
        <v>0</v>
      </c>
      <c r="N5478" s="11">
        <f>M5478*(1+VOTOS!$P$3%)^Q5478</f>
        <v>0</v>
      </c>
      <c r="O5478" s="54">
        <f t="shared" si="256"/>
        <v>1474321.5</v>
      </c>
      <c r="P5478" s="103">
        <f t="shared" si="257"/>
        <v>9.8112208399960058E-6</v>
      </c>
      <c r="Q5478" s="6">
        <v>0</v>
      </c>
      <c r="R5478" s="6"/>
      <c r="S5478" s="6" t="s">
        <v>7</v>
      </c>
    </row>
    <row r="5479" spans="1:19" s="47" customFormat="1" ht="14" x14ac:dyDescent="0.15">
      <c r="A5479" s="14" t="s">
        <v>5234</v>
      </c>
      <c r="B5479" s="115" t="s">
        <v>416</v>
      </c>
      <c r="C5479" s="40" t="s">
        <v>65</v>
      </c>
      <c r="D5479" s="12" t="s">
        <v>198</v>
      </c>
      <c r="E5479" s="51" t="s">
        <v>199</v>
      </c>
      <c r="F5479" s="14" t="s">
        <v>4817</v>
      </c>
      <c r="G5479" s="14" t="s">
        <v>37</v>
      </c>
      <c r="H5479" s="14" t="s">
        <v>38</v>
      </c>
      <c r="I5479" s="14" t="s">
        <v>39</v>
      </c>
      <c r="J5479" s="15" t="s">
        <v>7586</v>
      </c>
      <c r="K5479" s="52" t="s">
        <v>5630</v>
      </c>
      <c r="L5479" s="109">
        <v>348246</v>
      </c>
      <c r="M5479" s="19">
        <f t="shared" si="258"/>
        <v>0</v>
      </c>
      <c r="N5479" s="11">
        <f>M5479*(1+VOTOS!$P$3%)^Q5479</f>
        <v>0</v>
      </c>
      <c r="O5479" s="54">
        <f t="shared" si="256"/>
        <v>348246</v>
      </c>
      <c r="P5479" s="103">
        <f t="shared" si="257"/>
        <v>2.3174853060511219E-6</v>
      </c>
      <c r="Q5479" s="6">
        <v>0</v>
      </c>
      <c r="R5479" s="6"/>
      <c r="S5479" s="6" t="s">
        <v>7</v>
      </c>
    </row>
    <row r="5480" spans="1:19" s="47" customFormat="1" ht="14" x14ac:dyDescent="0.15">
      <c r="A5480" s="8" t="s">
        <v>415</v>
      </c>
      <c r="B5480" s="114" t="s">
        <v>416</v>
      </c>
      <c r="C5480" s="40" t="s">
        <v>65</v>
      </c>
      <c r="D5480" s="6" t="s">
        <v>198</v>
      </c>
      <c r="E5480" s="7" t="s">
        <v>199</v>
      </c>
      <c r="F5480" s="6" t="s">
        <v>4817</v>
      </c>
      <c r="G5480" s="6" t="s">
        <v>5224</v>
      </c>
      <c r="H5480" s="6" t="s">
        <v>38</v>
      </c>
      <c r="I5480" s="8" t="s">
        <v>39</v>
      </c>
      <c r="J5480" s="15" t="s">
        <v>7586</v>
      </c>
      <c r="K5480" s="7" t="s">
        <v>4818</v>
      </c>
      <c r="L5480" s="19">
        <v>1453500</v>
      </c>
      <c r="M5480" s="19">
        <f t="shared" si="258"/>
        <v>1453500</v>
      </c>
      <c r="N5480" s="11">
        <f>M5480*(1+VOTOS!$P$3%)^Q5480</f>
        <v>1463881.8471971948</v>
      </c>
      <c r="O5480" s="54">
        <f t="shared" si="256"/>
        <v>1463881.8471971948</v>
      </c>
      <c r="P5480" s="103">
        <f t="shared" si="257"/>
        <v>9.7417477032743296E-6</v>
      </c>
      <c r="Q5480" s="6">
        <v>59</v>
      </c>
      <c r="R5480" s="6"/>
      <c r="S5480" s="6" t="s">
        <v>11</v>
      </c>
    </row>
    <row r="5481" spans="1:19" s="47" customFormat="1" ht="14" x14ac:dyDescent="0.15">
      <c r="A5481" s="8" t="s">
        <v>415</v>
      </c>
      <c r="B5481" s="114" t="s">
        <v>416</v>
      </c>
      <c r="C5481" s="40" t="s">
        <v>65</v>
      </c>
      <c r="D5481" s="6" t="s">
        <v>198</v>
      </c>
      <c r="E5481" s="7" t="s">
        <v>199</v>
      </c>
      <c r="F5481" s="6" t="s">
        <v>4817</v>
      </c>
      <c r="G5481" s="6" t="s">
        <v>5224</v>
      </c>
      <c r="H5481" s="6" t="s">
        <v>38</v>
      </c>
      <c r="I5481" s="8" t="s">
        <v>39</v>
      </c>
      <c r="J5481" s="15" t="s">
        <v>7586</v>
      </c>
      <c r="K5481" s="7" t="s">
        <v>4894</v>
      </c>
      <c r="L5481" s="19">
        <v>21783668</v>
      </c>
      <c r="M5481" s="19">
        <f t="shared" si="258"/>
        <v>21783668</v>
      </c>
      <c r="N5481" s="11">
        <f>M5481*(1+VOTOS!$P$3%)^Q5481</f>
        <v>22149339.547637779</v>
      </c>
      <c r="O5481" s="54">
        <f t="shared" si="256"/>
        <v>22149339.547637779</v>
      </c>
      <c r="P5481" s="103">
        <f t="shared" si="257"/>
        <v>1.4739801445066864E-4</v>
      </c>
      <c r="Q5481" s="6">
        <v>138</v>
      </c>
      <c r="R5481" s="6"/>
      <c r="S5481" s="6" t="s">
        <v>11</v>
      </c>
    </row>
    <row r="5482" spans="1:19" s="47" customFormat="1" ht="14" x14ac:dyDescent="0.15">
      <c r="A5482" s="8" t="s">
        <v>415</v>
      </c>
      <c r="B5482" s="114" t="s">
        <v>416</v>
      </c>
      <c r="C5482" s="40" t="s">
        <v>65</v>
      </c>
      <c r="D5482" s="6" t="s">
        <v>198</v>
      </c>
      <c r="E5482" s="7" t="s">
        <v>199</v>
      </c>
      <c r="F5482" s="6" t="s">
        <v>4817</v>
      </c>
      <c r="G5482" s="6" t="s">
        <v>5224</v>
      </c>
      <c r="H5482" s="6" t="s">
        <v>38</v>
      </c>
      <c r="I5482" s="8" t="s">
        <v>39</v>
      </c>
      <c r="J5482" s="15" t="s">
        <v>7586</v>
      </c>
      <c r="K5482" s="7" t="s">
        <v>4921</v>
      </c>
      <c r="L5482" s="19">
        <v>20000000</v>
      </c>
      <c r="M5482" s="19">
        <f t="shared" si="258"/>
        <v>20000000</v>
      </c>
      <c r="N5482" s="11">
        <f>M5482*(1+VOTOS!$P$3%)^Q5482</f>
        <v>20842377.395630162</v>
      </c>
      <c r="O5482" s="54">
        <f t="shared" si="256"/>
        <v>20842377.395630162</v>
      </c>
      <c r="P5482" s="103">
        <f t="shared" si="257"/>
        <v>1.3870052594299704E-4</v>
      </c>
      <c r="Q5482" s="6">
        <v>342</v>
      </c>
      <c r="R5482" s="6"/>
      <c r="S5482" s="6" t="s">
        <v>11</v>
      </c>
    </row>
    <row r="5483" spans="1:19" s="47" customFormat="1" ht="14" x14ac:dyDescent="0.15">
      <c r="A5483" s="8" t="s">
        <v>415</v>
      </c>
      <c r="B5483" s="114" t="s">
        <v>416</v>
      </c>
      <c r="C5483" s="40" t="s">
        <v>65</v>
      </c>
      <c r="D5483" s="6" t="s">
        <v>198</v>
      </c>
      <c r="E5483" s="7" t="s">
        <v>199</v>
      </c>
      <c r="F5483" s="6" t="s">
        <v>4817</v>
      </c>
      <c r="G5483" s="6" t="s">
        <v>5224</v>
      </c>
      <c r="H5483" s="6" t="s">
        <v>38</v>
      </c>
      <c r="I5483" s="8" t="s">
        <v>39</v>
      </c>
      <c r="J5483" s="15" t="s">
        <v>7586</v>
      </c>
      <c r="K5483" s="7" t="s">
        <v>5008</v>
      </c>
      <c r="L5483" s="19">
        <v>3353388</v>
      </c>
      <c r="M5483" s="19">
        <f t="shared" si="258"/>
        <v>0</v>
      </c>
      <c r="N5483" s="11">
        <f>M5483*(1+VOTOS!$P$3%)^Q5483</f>
        <v>0</v>
      </c>
      <c r="O5483" s="54">
        <f t="shared" si="256"/>
        <v>3353388</v>
      </c>
      <c r="P5483" s="103">
        <f t="shared" si="257"/>
        <v>2.2315912933639322E-5</v>
      </c>
      <c r="Q5483" s="6">
        <v>0</v>
      </c>
      <c r="R5483" s="6"/>
      <c r="S5483" s="6" t="s">
        <v>11</v>
      </c>
    </row>
    <row r="5484" spans="1:19" s="47" customFormat="1" ht="14" x14ac:dyDescent="0.15">
      <c r="A5484" s="8" t="s">
        <v>415</v>
      </c>
      <c r="B5484" s="114" t="s">
        <v>416</v>
      </c>
      <c r="C5484" s="40" t="s">
        <v>65</v>
      </c>
      <c r="D5484" s="6" t="s">
        <v>198</v>
      </c>
      <c r="E5484" s="7" t="s">
        <v>199</v>
      </c>
      <c r="F5484" s="6" t="s">
        <v>4817</v>
      </c>
      <c r="G5484" s="6" t="s">
        <v>5224</v>
      </c>
      <c r="H5484" s="6" t="s">
        <v>38</v>
      </c>
      <c r="I5484" s="8" t="s">
        <v>39</v>
      </c>
      <c r="J5484" s="15" t="s">
        <v>7586</v>
      </c>
      <c r="K5484" s="7" t="s">
        <v>5009</v>
      </c>
      <c r="L5484" s="19">
        <v>2178511</v>
      </c>
      <c r="M5484" s="19">
        <f t="shared" si="258"/>
        <v>0</v>
      </c>
      <c r="N5484" s="11">
        <f>M5484*(1+VOTOS!$P$3%)^Q5484</f>
        <v>0</v>
      </c>
      <c r="O5484" s="54">
        <f t="shared" si="256"/>
        <v>2178511</v>
      </c>
      <c r="P5484" s="103">
        <f t="shared" si="257"/>
        <v>1.4497416284955851E-5</v>
      </c>
      <c r="Q5484" s="6">
        <v>0</v>
      </c>
      <c r="R5484" s="6"/>
      <c r="S5484" s="6" t="s">
        <v>11</v>
      </c>
    </row>
    <row r="5485" spans="1:19" s="47" customFormat="1" ht="14" x14ac:dyDescent="0.15">
      <c r="A5485" s="8" t="s">
        <v>415</v>
      </c>
      <c r="B5485" s="114" t="s">
        <v>416</v>
      </c>
      <c r="C5485" s="40" t="s">
        <v>65</v>
      </c>
      <c r="D5485" s="6" t="s">
        <v>198</v>
      </c>
      <c r="E5485" s="7" t="s">
        <v>199</v>
      </c>
      <c r="F5485" s="6" t="s">
        <v>4817</v>
      </c>
      <c r="G5485" s="6" t="s">
        <v>5224</v>
      </c>
      <c r="H5485" s="6" t="s">
        <v>38</v>
      </c>
      <c r="I5485" s="8" t="s">
        <v>39</v>
      </c>
      <c r="J5485" s="15" t="s">
        <v>7586</v>
      </c>
      <c r="K5485" s="7" t="s">
        <v>5008</v>
      </c>
      <c r="L5485" s="19">
        <v>62713958</v>
      </c>
      <c r="M5485" s="19">
        <f t="shared" si="258"/>
        <v>0</v>
      </c>
      <c r="N5485" s="11">
        <f>M5485*(1+VOTOS!$P$3%)^Q5485</f>
        <v>0</v>
      </c>
      <c r="O5485" s="54">
        <f t="shared" si="256"/>
        <v>62713958</v>
      </c>
      <c r="P5485" s="103">
        <f t="shared" si="257"/>
        <v>4.1734485435383951E-4</v>
      </c>
      <c r="Q5485" s="6">
        <v>0</v>
      </c>
      <c r="R5485" s="6"/>
      <c r="S5485" s="6" t="s">
        <v>11</v>
      </c>
    </row>
    <row r="5486" spans="1:19" s="47" customFormat="1" ht="14" x14ac:dyDescent="0.15">
      <c r="A5486" s="8" t="s">
        <v>415</v>
      </c>
      <c r="B5486" s="114" t="s">
        <v>416</v>
      </c>
      <c r="C5486" s="40" t="s">
        <v>65</v>
      </c>
      <c r="D5486" s="6" t="s">
        <v>198</v>
      </c>
      <c r="E5486" s="7" t="s">
        <v>199</v>
      </c>
      <c r="F5486" s="6" t="s">
        <v>4817</v>
      </c>
      <c r="G5486" s="6" t="s">
        <v>5224</v>
      </c>
      <c r="H5486" s="6" t="s">
        <v>38</v>
      </c>
      <c r="I5486" s="8" t="s">
        <v>39</v>
      </c>
      <c r="J5486" s="15" t="s">
        <v>7586</v>
      </c>
      <c r="K5486" s="7" t="s">
        <v>5009</v>
      </c>
      <c r="L5486" s="19">
        <v>29843915</v>
      </c>
      <c r="M5486" s="19">
        <f t="shared" si="258"/>
        <v>0</v>
      </c>
      <c r="N5486" s="11">
        <f>M5486*(1+VOTOS!$P$3%)^Q5486</f>
        <v>0</v>
      </c>
      <c r="O5486" s="54">
        <f t="shared" si="256"/>
        <v>29843915</v>
      </c>
      <c r="P5486" s="103">
        <f t="shared" si="257"/>
        <v>1.9860338521487299E-4</v>
      </c>
      <c r="Q5486" s="6">
        <v>0</v>
      </c>
      <c r="R5486" s="6"/>
      <c r="S5486" s="6" t="s">
        <v>11</v>
      </c>
    </row>
    <row r="5487" spans="1:19" s="47" customFormat="1" ht="14" x14ac:dyDescent="0.15">
      <c r="A5487" s="8" t="s">
        <v>415</v>
      </c>
      <c r="B5487" s="114" t="s">
        <v>416</v>
      </c>
      <c r="C5487" s="40" t="s">
        <v>65</v>
      </c>
      <c r="D5487" s="6" t="s">
        <v>1507</v>
      </c>
      <c r="E5487" s="7" t="s">
        <v>1508</v>
      </c>
      <c r="F5487" s="6" t="s">
        <v>3619</v>
      </c>
      <c r="G5487" s="6" t="s">
        <v>4936</v>
      </c>
      <c r="H5487" s="6" t="s">
        <v>38</v>
      </c>
      <c r="I5487" s="8" t="s">
        <v>39</v>
      </c>
      <c r="J5487" s="15" t="s">
        <v>7586</v>
      </c>
      <c r="K5487" s="7" t="s">
        <v>3620</v>
      </c>
      <c r="L5487" s="19">
        <v>1435500</v>
      </c>
      <c r="M5487" s="19">
        <f t="shared" si="258"/>
        <v>1435500</v>
      </c>
      <c r="N5487" s="11">
        <f>M5487*(1+VOTOS!$P$3%)^Q5487</f>
        <v>1444532.9697712304</v>
      </c>
      <c r="O5487" s="54">
        <f t="shared" si="256"/>
        <v>1444532.9697712304</v>
      </c>
      <c r="P5487" s="103">
        <f t="shared" si="257"/>
        <v>9.6129860258300607E-6</v>
      </c>
      <c r="Q5487" s="48">
        <v>52</v>
      </c>
      <c r="R5487" s="48"/>
      <c r="S5487" s="48" t="s">
        <v>11</v>
      </c>
    </row>
    <row r="5488" spans="1:19" s="47" customFormat="1" ht="14" x14ac:dyDescent="0.15">
      <c r="A5488" s="8" t="s">
        <v>415</v>
      </c>
      <c r="B5488" s="114" t="s">
        <v>416</v>
      </c>
      <c r="C5488" s="40" t="s">
        <v>65</v>
      </c>
      <c r="D5488" s="6" t="s">
        <v>717</v>
      </c>
      <c r="E5488" s="7" t="s">
        <v>718</v>
      </c>
      <c r="F5488" s="6" t="s">
        <v>3621</v>
      </c>
      <c r="G5488" s="6" t="s">
        <v>4936</v>
      </c>
      <c r="H5488" s="6" t="s">
        <v>38</v>
      </c>
      <c r="I5488" s="8" t="s">
        <v>39</v>
      </c>
      <c r="J5488" s="15" t="s">
        <v>7586</v>
      </c>
      <c r="K5488" s="7" t="s">
        <v>3622</v>
      </c>
      <c r="L5488" s="19">
        <v>11357517</v>
      </c>
      <c r="M5488" s="19">
        <f t="shared" si="258"/>
        <v>11357517</v>
      </c>
      <c r="N5488" s="11">
        <f>M5488*(1+VOTOS!$P$3%)^Q5488</f>
        <v>11488422.851255739</v>
      </c>
      <c r="O5488" s="54">
        <f t="shared" si="256"/>
        <v>11488422.851255739</v>
      </c>
      <c r="P5488" s="103">
        <f t="shared" si="257"/>
        <v>7.6452424859114272E-5</v>
      </c>
      <c r="Q5488" s="6">
        <v>95</v>
      </c>
      <c r="R5488" s="6"/>
      <c r="S5488" s="6" t="s">
        <v>11</v>
      </c>
    </row>
    <row r="5489" spans="1:19" s="47" customFormat="1" ht="14" x14ac:dyDescent="0.15">
      <c r="A5489" s="8" t="s">
        <v>5234</v>
      </c>
      <c r="B5489" s="114" t="s">
        <v>416</v>
      </c>
      <c r="C5489" s="40" t="s">
        <v>65</v>
      </c>
      <c r="D5489" s="6" t="s">
        <v>1615</v>
      </c>
      <c r="E5489" s="7" t="s">
        <v>1616</v>
      </c>
      <c r="F5489" s="6" t="s">
        <v>5402</v>
      </c>
      <c r="G5489" s="6" t="s">
        <v>5224</v>
      </c>
      <c r="H5489" s="6" t="s">
        <v>38</v>
      </c>
      <c r="I5489" s="8" t="s">
        <v>5239</v>
      </c>
      <c r="J5489" s="15" t="s">
        <v>7586</v>
      </c>
      <c r="K5489" s="7" t="s">
        <v>6529</v>
      </c>
      <c r="L5489" s="19">
        <v>918140.97</v>
      </c>
      <c r="M5489" s="19">
        <f t="shared" si="258"/>
        <v>918140.97</v>
      </c>
      <c r="N5489" s="11">
        <f>M5489*(1+VOTOS!$P$3%)^Q5489</f>
        <v>1121563.3112494559</v>
      </c>
      <c r="O5489" s="54">
        <f t="shared" si="256"/>
        <v>1121563.3112494559</v>
      </c>
      <c r="P5489" s="103">
        <f t="shared" si="257"/>
        <v>7.4637081075637759E-6</v>
      </c>
      <c r="Q5489" s="6">
        <v>1659</v>
      </c>
      <c r="R5489" s="6"/>
      <c r="S5489" s="6" t="s">
        <v>10</v>
      </c>
    </row>
    <row r="5490" spans="1:19" s="47" customFormat="1" ht="14" x14ac:dyDescent="0.15">
      <c r="A5490" s="14" t="s">
        <v>5234</v>
      </c>
      <c r="B5490" s="115" t="s">
        <v>416</v>
      </c>
      <c r="C5490" s="40" t="s">
        <v>65</v>
      </c>
      <c r="D5490" s="12" t="s">
        <v>557</v>
      </c>
      <c r="E5490" s="51" t="s">
        <v>558</v>
      </c>
      <c r="F5490" s="14" t="s">
        <v>5948</v>
      </c>
      <c r="G5490" s="14" t="s">
        <v>37</v>
      </c>
      <c r="H5490" s="14" t="s">
        <v>38</v>
      </c>
      <c r="I5490" s="14" t="s">
        <v>39</v>
      </c>
      <c r="J5490" s="15" t="s">
        <v>7586</v>
      </c>
      <c r="K5490" s="52" t="s">
        <v>5951</v>
      </c>
      <c r="L5490" s="109">
        <v>5564834.5</v>
      </c>
      <c r="M5490" s="19">
        <f t="shared" si="258"/>
        <v>5564834.5</v>
      </c>
      <c r="N5490" s="11">
        <f>M5490*(1+VOTOS!$P$3%)^Q5490</f>
        <v>5574240.570751464</v>
      </c>
      <c r="O5490" s="54">
        <f t="shared" si="256"/>
        <v>5574240.570751464</v>
      </c>
      <c r="P5490" s="103">
        <f t="shared" si="257"/>
        <v>3.7095101207510027E-5</v>
      </c>
      <c r="Q5490" s="6">
        <v>14</v>
      </c>
      <c r="R5490" s="6"/>
      <c r="S5490" s="6" t="s">
        <v>7</v>
      </c>
    </row>
    <row r="5491" spans="1:19" s="47" customFormat="1" ht="14" x14ac:dyDescent="0.15">
      <c r="A5491" s="14" t="s">
        <v>5234</v>
      </c>
      <c r="B5491" s="115" t="s">
        <v>416</v>
      </c>
      <c r="C5491" s="40" t="s">
        <v>65</v>
      </c>
      <c r="D5491" s="12" t="s">
        <v>557</v>
      </c>
      <c r="E5491" s="51" t="s">
        <v>558</v>
      </c>
      <c r="F5491" s="14" t="s">
        <v>5948</v>
      </c>
      <c r="G5491" s="14" t="s">
        <v>37</v>
      </c>
      <c r="H5491" s="14" t="s">
        <v>38</v>
      </c>
      <c r="I5491" s="14" t="s">
        <v>39</v>
      </c>
      <c r="J5491" s="15" t="s">
        <v>7586</v>
      </c>
      <c r="K5491" s="52" t="s">
        <v>5952</v>
      </c>
      <c r="L5491" s="109">
        <v>3010497.5</v>
      </c>
      <c r="M5491" s="19">
        <f t="shared" si="258"/>
        <v>0</v>
      </c>
      <c r="N5491" s="11">
        <f>M5491*(1+VOTOS!$P$3%)^Q5491</f>
        <v>0</v>
      </c>
      <c r="O5491" s="54">
        <f t="shared" si="256"/>
        <v>3010497.5</v>
      </c>
      <c r="P5491" s="103">
        <f t="shared" si="257"/>
        <v>2.0034067067973894E-5</v>
      </c>
      <c r="Q5491" s="6">
        <v>0</v>
      </c>
      <c r="R5491" s="6"/>
      <c r="S5491" s="6" t="s">
        <v>7</v>
      </c>
    </row>
    <row r="5492" spans="1:19" s="47" customFormat="1" ht="14" x14ac:dyDescent="0.15">
      <c r="A5492" s="14" t="s">
        <v>5234</v>
      </c>
      <c r="B5492" s="115" t="s">
        <v>416</v>
      </c>
      <c r="C5492" s="40" t="s">
        <v>65</v>
      </c>
      <c r="D5492" s="12" t="s">
        <v>557</v>
      </c>
      <c r="E5492" s="51" t="s">
        <v>558</v>
      </c>
      <c r="F5492" s="14" t="s">
        <v>5948</v>
      </c>
      <c r="G5492" s="14" t="s">
        <v>37</v>
      </c>
      <c r="H5492" s="14" t="s">
        <v>38</v>
      </c>
      <c r="I5492" s="14" t="s">
        <v>39</v>
      </c>
      <c r="J5492" s="15" t="s">
        <v>7586</v>
      </c>
      <c r="K5492" s="52" t="s">
        <v>5950</v>
      </c>
      <c r="L5492" s="109">
        <v>2736816</v>
      </c>
      <c r="M5492" s="19">
        <f t="shared" si="258"/>
        <v>2736816</v>
      </c>
      <c r="N5492" s="11">
        <f>M5492*(1+VOTOS!$P$3%)^Q5492</f>
        <v>2774377.9901712863</v>
      </c>
      <c r="O5492" s="54">
        <f t="shared" si="256"/>
        <v>2774377.9901712863</v>
      </c>
      <c r="P5492" s="103">
        <f t="shared" si="257"/>
        <v>1.8462753989000877E-5</v>
      </c>
      <c r="Q5492" s="6">
        <v>113</v>
      </c>
      <c r="R5492" s="6"/>
      <c r="S5492" s="6" t="s">
        <v>7</v>
      </c>
    </row>
    <row r="5493" spans="1:19" s="47" customFormat="1" ht="14" x14ac:dyDescent="0.15">
      <c r="A5493" s="14" t="s">
        <v>5234</v>
      </c>
      <c r="B5493" s="115" t="s">
        <v>416</v>
      </c>
      <c r="C5493" s="40" t="s">
        <v>65</v>
      </c>
      <c r="D5493" s="12" t="s">
        <v>557</v>
      </c>
      <c r="E5493" s="51" t="s">
        <v>558</v>
      </c>
      <c r="F5493" s="14" t="s">
        <v>5948</v>
      </c>
      <c r="G5493" s="14" t="s">
        <v>37</v>
      </c>
      <c r="H5493" s="14" t="s">
        <v>38</v>
      </c>
      <c r="I5493" s="14" t="s">
        <v>39</v>
      </c>
      <c r="J5493" s="15" t="s">
        <v>7586</v>
      </c>
      <c r="K5493" s="52" t="s">
        <v>5949</v>
      </c>
      <c r="L5493" s="109">
        <v>2485941.25</v>
      </c>
      <c r="M5493" s="19">
        <f t="shared" si="258"/>
        <v>2485941.25</v>
      </c>
      <c r="N5493" s="11">
        <f>M5493*(1+VOTOS!$P$3%)^Q5493</f>
        <v>2527061.7426599092</v>
      </c>
      <c r="O5493" s="54">
        <f t="shared" si="256"/>
        <v>2527061.7426599092</v>
      </c>
      <c r="P5493" s="103">
        <f t="shared" si="257"/>
        <v>1.6816929573055486E-5</v>
      </c>
      <c r="Q5493" s="6">
        <v>136</v>
      </c>
      <c r="R5493" s="6"/>
      <c r="S5493" s="6" t="s">
        <v>7</v>
      </c>
    </row>
    <row r="5494" spans="1:19" s="47" customFormat="1" ht="14" x14ac:dyDescent="0.15">
      <c r="A5494" s="14" t="s">
        <v>5234</v>
      </c>
      <c r="B5494" s="115" t="s">
        <v>416</v>
      </c>
      <c r="C5494" s="40" t="s">
        <v>65</v>
      </c>
      <c r="D5494" s="12" t="s">
        <v>557</v>
      </c>
      <c r="E5494" s="51" t="s">
        <v>558</v>
      </c>
      <c r="F5494" s="14" t="s">
        <v>5948</v>
      </c>
      <c r="G5494" s="14" t="s">
        <v>37</v>
      </c>
      <c r="H5494" s="14" t="s">
        <v>38</v>
      </c>
      <c r="I5494" s="14" t="s">
        <v>39</v>
      </c>
      <c r="J5494" s="15" t="s">
        <v>7586</v>
      </c>
      <c r="K5494" s="52" t="s">
        <v>5953</v>
      </c>
      <c r="L5494" s="109">
        <v>1322794.5</v>
      </c>
      <c r="M5494" s="19">
        <f t="shared" si="258"/>
        <v>1322794.5</v>
      </c>
      <c r="N5494" s="11">
        <f>M5494*(1+VOTOS!$P$3%)^Q5494</f>
        <v>1352320.6699446968</v>
      </c>
      <c r="O5494" s="54">
        <f t="shared" si="256"/>
        <v>1352320.6699446968</v>
      </c>
      <c r="P5494" s="103">
        <f t="shared" si="257"/>
        <v>8.9993374846115777E-6</v>
      </c>
      <c r="Q5494" s="6">
        <v>183</v>
      </c>
      <c r="R5494" s="6"/>
      <c r="S5494" s="6" t="s">
        <v>7</v>
      </c>
    </row>
    <row r="5495" spans="1:19" s="47" customFormat="1" ht="14" x14ac:dyDescent="0.15">
      <c r="A5495" s="14" t="s">
        <v>5234</v>
      </c>
      <c r="B5495" s="115" t="s">
        <v>416</v>
      </c>
      <c r="C5495" s="40" t="s">
        <v>65</v>
      </c>
      <c r="D5495" s="12" t="s">
        <v>557</v>
      </c>
      <c r="E5495" s="51" t="s">
        <v>558</v>
      </c>
      <c r="F5495" s="14" t="s">
        <v>5948</v>
      </c>
      <c r="G5495" s="14" t="s">
        <v>37</v>
      </c>
      <c r="H5495" s="14" t="s">
        <v>38</v>
      </c>
      <c r="I5495" s="14" t="s">
        <v>39</v>
      </c>
      <c r="J5495" s="15" t="s">
        <v>7586</v>
      </c>
      <c r="K5495" s="52" t="s">
        <v>5954</v>
      </c>
      <c r="L5495" s="109">
        <v>684204</v>
      </c>
      <c r="M5495" s="19">
        <f t="shared" si="258"/>
        <v>684204</v>
      </c>
      <c r="N5495" s="11">
        <f>M5495*(1+VOTOS!$P$3%)^Q5495</f>
        <v>693009.05874306522</v>
      </c>
      <c r="O5495" s="54">
        <f t="shared" si="256"/>
        <v>693009.05874306522</v>
      </c>
      <c r="P5495" s="103">
        <f t="shared" si="257"/>
        <v>4.6117925564037274E-6</v>
      </c>
      <c r="Q5495" s="6">
        <v>106</v>
      </c>
      <c r="R5495" s="6"/>
      <c r="S5495" s="6" t="s">
        <v>7</v>
      </c>
    </row>
    <row r="5496" spans="1:19" s="47" customFormat="1" ht="14" x14ac:dyDescent="0.15">
      <c r="A5496" s="14" t="s">
        <v>5234</v>
      </c>
      <c r="B5496" s="115" t="s">
        <v>416</v>
      </c>
      <c r="C5496" s="40" t="s">
        <v>65</v>
      </c>
      <c r="D5496" s="12" t="s">
        <v>557</v>
      </c>
      <c r="E5496" s="51" t="s">
        <v>558</v>
      </c>
      <c r="F5496" s="14" t="s">
        <v>5948</v>
      </c>
      <c r="G5496" s="14" t="s">
        <v>37</v>
      </c>
      <c r="H5496" s="14" t="s">
        <v>38</v>
      </c>
      <c r="I5496" s="14" t="s">
        <v>39</v>
      </c>
      <c r="J5496" s="15" t="s">
        <v>7586</v>
      </c>
      <c r="K5496" s="52" t="s">
        <v>5955</v>
      </c>
      <c r="L5496" s="109">
        <v>684204</v>
      </c>
      <c r="M5496" s="19">
        <f t="shared" si="258"/>
        <v>684204</v>
      </c>
      <c r="N5496" s="11">
        <f>M5496*(1+VOTOS!$P$3%)^Q5496</f>
        <v>692424.11409167584</v>
      </c>
      <c r="O5496" s="54">
        <f t="shared" si="256"/>
        <v>692424.11409167584</v>
      </c>
      <c r="P5496" s="103">
        <f t="shared" si="257"/>
        <v>4.6078999039843223E-6</v>
      </c>
      <c r="Q5496" s="6">
        <v>99</v>
      </c>
      <c r="R5496" s="6"/>
      <c r="S5496" s="6" t="s">
        <v>7</v>
      </c>
    </row>
    <row r="5497" spans="1:19" s="47" customFormat="1" ht="14" x14ac:dyDescent="0.15">
      <c r="A5497" s="14" t="s">
        <v>5234</v>
      </c>
      <c r="B5497" s="115" t="s">
        <v>416</v>
      </c>
      <c r="C5497" s="40" t="s">
        <v>65</v>
      </c>
      <c r="D5497" s="12" t="s">
        <v>557</v>
      </c>
      <c r="E5497" s="51" t="s">
        <v>558</v>
      </c>
      <c r="F5497" s="14" t="s">
        <v>5948</v>
      </c>
      <c r="G5497" s="14" t="s">
        <v>37</v>
      </c>
      <c r="H5497" s="14" t="s">
        <v>38</v>
      </c>
      <c r="I5497" s="14" t="s">
        <v>39</v>
      </c>
      <c r="J5497" s="15" t="s">
        <v>7586</v>
      </c>
      <c r="K5497" s="52" t="s">
        <v>5956</v>
      </c>
      <c r="L5497" s="109">
        <v>684204</v>
      </c>
      <c r="M5497" s="19">
        <f t="shared" si="258"/>
        <v>684204</v>
      </c>
      <c r="N5497" s="11">
        <f>M5497*(1+VOTOS!$P$3%)^Q5497</f>
        <v>688924.79996644543</v>
      </c>
      <c r="O5497" s="54">
        <f t="shared" si="256"/>
        <v>688924.79996644543</v>
      </c>
      <c r="P5497" s="103">
        <f t="shared" si="257"/>
        <v>4.584612891164423E-6</v>
      </c>
      <c r="Q5497" s="6">
        <v>57</v>
      </c>
      <c r="R5497" s="6"/>
      <c r="S5497" s="6" t="s">
        <v>7</v>
      </c>
    </row>
    <row r="5498" spans="1:19" s="47" customFormat="1" ht="14" x14ac:dyDescent="0.15">
      <c r="A5498" s="14" t="s">
        <v>5234</v>
      </c>
      <c r="B5498" s="115" t="s">
        <v>416</v>
      </c>
      <c r="C5498" s="40" t="s">
        <v>65</v>
      </c>
      <c r="D5498" s="12" t="s">
        <v>557</v>
      </c>
      <c r="E5498" s="51" t="s">
        <v>558</v>
      </c>
      <c r="F5498" s="14" t="s">
        <v>5948</v>
      </c>
      <c r="G5498" s="14" t="s">
        <v>37</v>
      </c>
      <c r="H5498" s="14" t="s">
        <v>38</v>
      </c>
      <c r="I5498" s="14" t="s">
        <v>39</v>
      </c>
      <c r="J5498" s="15" t="s">
        <v>7586</v>
      </c>
      <c r="K5498" s="52" t="s">
        <v>5957</v>
      </c>
      <c r="L5498" s="109">
        <v>273681.5</v>
      </c>
      <c r="M5498" s="19">
        <f t="shared" si="258"/>
        <v>273681.5</v>
      </c>
      <c r="N5498" s="11">
        <f>M5498*(1+VOTOS!$P$3%)^Q5498</f>
        <v>274408.78680676059</v>
      </c>
      <c r="O5498" s="54">
        <f t="shared" si="256"/>
        <v>274408.78680676059</v>
      </c>
      <c r="P5498" s="103">
        <f t="shared" si="257"/>
        <v>1.8261181213164906E-6</v>
      </c>
      <c r="Q5498" s="6">
        <v>22</v>
      </c>
      <c r="R5498" s="6"/>
      <c r="S5498" s="6" t="s">
        <v>7</v>
      </c>
    </row>
    <row r="5499" spans="1:19" s="47" customFormat="1" ht="14" x14ac:dyDescent="0.15">
      <c r="A5499" s="14" t="s">
        <v>5234</v>
      </c>
      <c r="B5499" s="115" t="s">
        <v>416</v>
      </c>
      <c r="C5499" s="40" t="s">
        <v>65</v>
      </c>
      <c r="D5499" s="40" t="s">
        <v>176</v>
      </c>
      <c r="E5499" s="51" t="s">
        <v>177</v>
      </c>
      <c r="F5499" s="14" t="s">
        <v>4873</v>
      </c>
      <c r="G5499" s="14" t="s">
        <v>37</v>
      </c>
      <c r="H5499" s="14" t="s">
        <v>38</v>
      </c>
      <c r="I5499" s="14" t="s">
        <v>39</v>
      </c>
      <c r="J5499" s="15" t="s">
        <v>7586</v>
      </c>
      <c r="K5499" s="65" t="s">
        <v>9</v>
      </c>
      <c r="L5499" s="109">
        <v>-49478787</v>
      </c>
      <c r="M5499" s="19">
        <f t="shared" si="258"/>
        <v>0</v>
      </c>
      <c r="N5499" s="11">
        <f>M5499*(1+VOTOS!$P$3%)^Q5499</f>
        <v>0</v>
      </c>
      <c r="O5499" s="54">
        <f t="shared" si="256"/>
        <v>-49478787</v>
      </c>
      <c r="P5499" s="103">
        <f t="shared" si="257"/>
        <v>-3.292682811395774E-4</v>
      </c>
      <c r="Q5499" s="6">
        <v>0</v>
      </c>
      <c r="R5499" s="6"/>
      <c r="S5499" s="6" t="s">
        <v>11</v>
      </c>
    </row>
    <row r="5500" spans="1:19" s="47" customFormat="1" ht="14" x14ac:dyDescent="0.15">
      <c r="A5500" s="14" t="s">
        <v>5234</v>
      </c>
      <c r="B5500" s="115" t="s">
        <v>416</v>
      </c>
      <c r="C5500" s="40" t="s">
        <v>65</v>
      </c>
      <c r="D5500" s="6" t="s">
        <v>176</v>
      </c>
      <c r="E5500" s="51" t="s">
        <v>177</v>
      </c>
      <c r="F5500" s="14" t="s">
        <v>4873</v>
      </c>
      <c r="G5500" s="14" t="s">
        <v>37</v>
      </c>
      <c r="H5500" s="14" t="s">
        <v>38</v>
      </c>
      <c r="I5500" s="14" t="s">
        <v>39</v>
      </c>
      <c r="J5500" s="15" t="s">
        <v>7586</v>
      </c>
      <c r="K5500" s="52" t="s">
        <v>4021</v>
      </c>
      <c r="L5500" s="109">
        <v>41645439.5</v>
      </c>
      <c r="M5500" s="19">
        <f t="shared" si="258"/>
        <v>0</v>
      </c>
      <c r="N5500" s="11">
        <f>M5500*(1+VOTOS!$P$3%)^Q5500</f>
        <v>0</v>
      </c>
      <c r="O5500" s="54">
        <f t="shared" si="256"/>
        <v>41645439.5</v>
      </c>
      <c r="P5500" s="103">
        <f t="shared" si="257"/>
        <v>2.7713941898913693E-4</v>
      </c>
      <c r="Q5500" s="6">
        <v>0</v>
      </c>
      <c r="R5500" s="6"/>
      <c r="S5500" s="6" t="s">
        <v>7</v>
      </c>
    </row>
    <row r="5501" spans="1:19" s="47" customFormat="1" ht="14" x14ac:dyDescent="0.15">
      <c r="A5501" s="14" t="s">
        <v>5234</v>
      </c>
      <c r="B5501" s="115" t="s">
        <v>416</v>
      </c>
      <c r="C5501" s="40" t="s">
        <v>65</v>
      </c>
      <c r="D5501" s="6" t="s">
        <v>176</v>
      </c>
      <c r="E5501" s="51" t="s">
        <v>177</v>
      </c>
      <c r="F5501" s="14" t="s">
        <v>4873</v>
      </c>
      <c r="G5501" s="14" t="s">
        <v>37</v>
      </c>
      <c r="H5501" s="14" t="s">
        <v>38</v>
      </c>
      <c r="I5501" s="14" t="s">
        <v>39</v>
      </c>
      <c r="J5501" s="15" t="s">
        <v>7586</v>
      </c>
      <c r="K5501" s="52" t="s">
        <v>4021</v>
      </c>
      <c r="L5501" s="109">
        <v>38820267</v>
      </c>
      <c r="M5501" s="19">
        <f t="shared" si="258"/>
        <v>38820267</v>
      </c>
      <c r="N5501" s="11">
        <f>M5501*(1+VOTOS!$P$3%)^Q5501</f>
        <v>40832858.225330666</v>
      </c>
      <c r="O5501" s="54">
        <f t="shared" si="256"/>
        <v>40832858.225330666</v>
      </c>
      <c r="P5501" s="103">
        <f t="shared" si="257"/>
        <v>2.7173190486401135E-4</v>
      </c>
      <c r="Q5501" s="6">
        <v>419</v>
      </c>
      <c r="R5501" s="6"/>
      <c r="S5501" s="6" t="s">
        <v>7</v>
      </c>
    </row>
    <row r="5502" spans="1:19" s="47" customFormat="1" ht="14" x14ac:dyDescent="0.15">
      <c r="A5502" s="14" t="s">
        <v>5234</v>
      </c>
      <c r="B5502" s="115" t="s">
        <v>416</v>
      </c>
      <c r="C5502" s="40" t="s">
        <v>65</v>
      </c>
      <c r="D5502" s="6" t="s">
        <v>176</v>
      </c>
      <c r="E5502" s="51" t="s">
        <v>177</v>
      </c>
      <c r="F5502" s="14" t="s">
        <v>4873</v>
      </c>
      <c r="G5502" s="14" t="s">
        <v>37</v>
      </c>
      <c r="H5502" s="14" t="s">
        <v>38</v>
      </c>
      <c r="I5502" s="14" t="s">
        <v>39</v>
      </c>
      <c r="J5502" s="15" t="s">
        <v>7586</v>
      </c>
      <c r="K5502" s="52" t="s">
        <v>6160</v>
      </c>
      <c r="L5502" s="109">
        <v>18569381.5</v>
      </c>
      <c r="M5502" s="19">
        <f t="shared" si="258"/>
        <v>0</v>
      </c>
      <c r="N5502" s="11">
        <f>M5502*(1+VOTOS!$P$3%)^Q5502</f>
        <v>0</v>
      </c>
      <c r="O5502" s="54">
        <f t="shared" si="256"/>
        <v>18569381.5</v>
      </c>
      <c r="P5502" s="103">
        <f t="shared" si="257"/>
        <v>1.2357433759097746E-4</v>
      </c>
      <c r="Q5502" s="6">
        <v>0</v>
      </c>
      <c r="R5502" s="6"/>
      <c r="S5502" s="6" t="s">
        <v>7</v>
      </c>
    </row>
    <row r="5503" spans="1:19" s="47" customFormat="1" ht="14" x14ac:dyDescent="0.15">
      <c r="A5503" s="14" t="s">
        <v>5234</v>
      </c>
      <c r="B5503" s="115" t="s">
        <v>416</v>
      </c>
      <c r="C5503" s="40" t="s">
        <v>65</v>
      </c>
      <c r="D5503" s="6" t="s">
        <v>176</v>
      </c>
      <c r="E5503" s="51" t="s">
        <v>177</v>
      </c>
      <c r="F5503" s="14" t="s">
        <v>4873</v>
      </c>
      <c r="G5503" s="14" t="s">
        <v>37</v>
      </c>
      <c r="H5503" s="14" t="s">
        <v>38</v>
      </c>
      <c r="I5503" s="14" t="s">
        <v>39</v>
      </c>
      <c r="J5503" s="15" t="s">
        <v>7586</v>
      </c>
      <c r="K5503" s="52" t="s">
        <v>6161</v>
      </c>
      <c r="L5503" s="109">
        <v>11659726</v>
      </c>
      <c r="M5503" s="19">
        <f t="shared" si="258"/>
        <v>0</v>
      </c>
      <c r="N5503" s="11">
        <f>M5503*(1+VOTOS!$P$3%)^Q5503</f>
        <v>0</v>
      </c>
      <c r="O5503" s="54">
        <f t="shared" si="256"/>
        <v>11659726</v>
      </c>
      <c r="P5503" s="103">
        <f t="shared" si="257"/>
        <v>7.759240214555866E-5</v>
      </c>
      <c r="Q5503" s="6">
        <v>0</v>
      </c>
      <c r="R5503" s="6"/>
      <c r="S5503" s="6" t="s">
        <v>7</v>
      </c>
    </row>
    <row r="5504" spans="1:19" s="47" customFormat="1" ht="14" x14ac:dyDescent="0.15">
      <c r="A5504" s="14" t="s">
        <v>5234</v>
      </c>
      <c r="B5504" s="115" t="s">
        <v>416</v>
      </c>
      <c r="C5504" s="40" t="s">
        <v>65</v>
      </c>
      <c r="D5504" s="6" t="s">
        <v>176</v>
      </c>
      <c r="E5504" s="51" t="s">
        <v>177</v>
      </c>
      <c r="F5504" s="14" t="s">
        <v>4873</v>
      </c>
      <c r="G5504" s="14" t="s">
        <v>37</v>
      </c>
      <c r="H5504" s="14" t="s">
        <v>38</v>
      </c>
      <c r="I5504" s="14" t="s">
        <v>39</v>
      </c>
      <c r="J5504" s="15" t="s">
        <v>7586</v>
      </c>
      <c r="K5504" s="52" t="s">
        <v>6159</v>
      </c>
      <c r="L5504" s="109">
        <v>9904187</v>
      </c>
      <c r="M5504" s="19">
        <f t="shared" si="258"/>
        <v>0</v>
      </c>
      <c r="N5504" s="11">
        <f>M5504*(1+VOTOS!$P$3%)^Q5504</f>
        <v>0</v>
      </c>
      <c r="O5504" s="54">
        <f t="shared" si="256"/>
        <v>9904187</v>
      </c>
      <c r="P5504" s="103">
        <f t="shared" si="257"/>
        <v>6.5909752993236227E-5</v>
      </c>
      <c r="Q5504" s="6">
        <v>0</v>
      </c>
      <c r="R5504" s="6"/>
      <c r="S5504" s="6" t="s">
        <v>7</v>
      </c>
    </row>
    <row r="5505" spans="1:19" s="47" customFormat="1" ht="14" x14ac:dyDescent="0.15">
      <c r="A5505" s="8" t="s">
        <v>415</v>
      </c>
      <c r="B5505" s="114" t="s">
        <v>416</v>
      </c>
      <c r="C5505" s="40" t="s">
        <v>65</v>
      </c>
      <c r="D5505" s="6" t="s">
        <v>176</v>
      </c>
      <c r="E5505" s="7" t="s">
        <v>177</v>
      </c>
      <c r="F5505" s="6" t="s">
        <v>4873</v>
      </c>
      <c r="G5505" s="6" t="s">
        <v>5224</v>
      </c>
      <c r="H5505" s="6" t="s">
        <v>38</v>
      </c>
      <c r="I5505" s="8" t="s">
        <v>39</v>
      </c>
      <c r="J5505" s="15" t="s">
        <v>7586</v>
      </c>
      <c r="K5505" s="7" t="s">
        <v>4874</v>
      </c>
      <c r="L5505" s="19">
        <v>126525431</v>
      </c>
      <c r="M5505" s="19">
        <f t="shared" si="258"/>
        <v>126525431</v>
      </c>
      <c r="N5505" s="11">
        <f>M5505*(1+VOTOS!$P$3%)^Q5505</f>
        <v>130210666.44758172</v>
      </c>
      <c r="O5505" s="54">
        <f t="shared" si="256"/>
        <v>130210666.44758172</v>
      </c>
      <c r="P5505" s="103">
        <f t="shared" si="257"/>
        <v>8.6651765184207275E-4</v>
      </c>
      <c r="Q5505" s="6">
        <v>238</v>
      </c>
      <c r="R5505" s="6"/>
      <c r="S5505" s="6" t="s">
        <v>11</v>
      </c>
    </row>
    <row r="5506" spans="1:19" s="47" customFormat="1" ht="14" x14ac:dyDescent="0.15">
      <c r="A5506" s="8" t="s">
        <v>415</v>
      </c>
      <c r="B5506" s="114" t="s">
        <v>416</v>
      </c>
      <c r="C5506" s="40" t="s">
        <v>65</v>
      </c>
      <c r="D5506" s="6" t="s">
        <v>250</v>
      </c>
      <c r="E5506" s="7" t="s">
        <v>251</v>
      </c>
      <c r="F5506" s="6" t="s">
        <v>4819</v>
      </c>
      <c r="G5506" s="6" t="s">
        <v>2762</v>
      </c>
      <c r="H5506" s="6" t="s">
        <v>38</v>
      </c>
      <c r="I5506" s="8" t="s">
        <v>39</v>
      </c>
      <c r="J5506" s="15" t="s">
        <v>7586</v>
      </c>
      <c r="K5506" s="7" t="s">
        <v>4820</v>
      </c>
      <c r="L5506" s="19">
        <v>41647510</v>
      </c>
      <c r="M5506" s="19">
        <f t="shared" si="258"/>
        <v>41647510</v>
      </c>
      <c r="N5506" s="11">
        <f>M5506*(1+VOTOS!$P$3%)^Q5506</f>
        <v>44210142.746006697</v>
      </c>
      <c r="O5506" s="54">
        <f t="shared" si="256"/>
        <v>44210142.746006697</v>
      </c>
      <c r="P5506" s="103">
        <f t="shared" si="257"/>
        <v>2.9420684284182192E-4</v>
      </c>
      <c r="Q5506" s="6">
        <v>495</v>
      </c>
      <c r="R5506" s="6"/>
      <c r="S5506" s="6" t="s">
        <v>11</v>
      </c>
    </row>
    <row r="5507" spans="1:19" s="47" customFormat="1" ht="14" x14ac:dyDescent="0.15">
      <c r="A5507" s="8" t="s">
        <v>415</v>
      </c>
      <c r="B5507" s="114" t="s">
        <v>416</v>
      </c>
      <c r="C5507" s="40" t="s">
        <v>65</v>
      </c>
      <c r="D5507" s="6" t="s">
        <v>250</v>
      </c>
      <c r="E5507" s="7" t="s">
        <v>251</v>
      </c>
      <c r="F5507" s="6" t="s">
        <v>4819</v>
      </c>
      <c r="G5507" s="6" t="s">
        <v>2762</v>
      </c>
      <c r="H5507" s="6" t="s">
        <v>38</v>
      </c>
      <c r="I5507" s="8" t="s">
        <v>39</v>
      </c>
      <c r="J5507" s="15" t="s">
        <v>7586</v>
      </c>
      <c r="K5507" s="7" t="s">
        <v>1335</v>
      </c>
      <c r="L5507" s="19">
        <v>20824506</v>
      </c>
      <c r="M5507" s="19">
        <f t="shared" si="258"/>
        <v>20824506</v>
      </c>
      <c r="N5507" s="11">
        <f>M5507*(1+VOTOS!$P$3%)^Q5507</f>
        <v>21988846.083275385</v>
      </c>
      <c r="O5507" s="54">
        <f t="shared" si="256"/>
        <v>21988846.083275385</v>
      </c>
      <c r="P5507" s="103">
        <f t="shared" si="257"/>
        <v>1.4632997276353631E-4</v>
      </c>
      <c r="Q5507" s="6">
        <v>451</v>
      </c>
      <c r="R5507" s="6"/>
      <c r="S5507" s="6" t="s">
        <v>11</v>
      </c>
    </row>
    <row r="5508" spans="1:19" s="47" customFormat="1" ht="14" x14ac:dyDescent="0.15">
      <c r="A5508" s="8" t="s">
        <v>5234</v>
      </c>
      <c r="B5508" s="114" t="s">
        <v>416</v>
      </c>
      <c r="C5508" s="40" t="s">
        <v>65</v>
      </c>
      <c r="D5508" s="6" t="s">
        <v>184</v>
      </c>
      <c r="E5508" s="7" t="s">
        <v>185</v>
      </c>
      <c r="F5508" s="6" t="s">
        <v>3623</v>
      </c>
      <c r="G5508" s="6" t="s">
        <v>5261</v>
      </c>
      <c r="H5508" s="6" t="s">
        <v>38</v>
      </c>
      <c r="I5508" s="8" t="s">
        <v>39</v>
      </c>
      <c r="J5508" s="15" t="s">
        <v>7586</v>
      </c>
      <c r="K5508" s="7" t="s">
        <v>4826</v>
      </c>
      <c r="L5508" s="19">
        <v>25576503.5</v>
      </c>
      <c r="M5508" s="19">
        <f t="shared" si="258"/>
        <v>0</v>
      </c>
      <c r="N5508" s="11">
        <f>M5508*(1+VOTOS!$P$3%)^Q5508</f>
        <v>0</v>
      </c>
      <c r="O5508" s="54">
        <f t="shared" si="256"/>
        <v>25576503.5</v>
      </c>
      <c r="P5508" s="103">
        <f t="shared" si="257"/>
        <v>1.7020488689436516E-4</v>
      </c>
      <c r="Q5508" s="6">
        <v>0</v>
      </c>
      <c r="R5508" s="6"/>
      <c r="S5508" s="6" t="s">
        <v>93</v>
      </c>
    </row>
    <row r="5509" spans="1:19" s="47" customFormat="1" ht="14" x14ac:dyDescent="0.15">
      <c r="A5509" s="8" t="s">
        <v>5234</v>
      </c>
      <c r="B5509" s="114" t="s">
        <v>416</v>
      </c>
      <c r="C5509" s="40" t="s">
        <v>65</v>
      </c>
      <c r="D5509" s="6" t="s">
        <v>184</v>
      </c>
      <c r="E5509" s="7" t="s">
        <v>185</v>
      </c>
      <c r="F5509" s="6" t="s">
        <v>3623</v>
      </c>
      <c r="G5509" s="6" t="s">
        <v>5261</v>
      </c>
      <c r="H5509" s="6" t="s">
        <v>38</v>
      </c>
      <c r="I5509" s="8" t="s">
        <v>39</v>
      </c>
      <c r="J5509" s="15" t="s">
        <v>7586</v>
      </c>
      <c r="K5509" s="7" t="s">
        <v>4219</v>
      </c>
      <c r="L5509" s="19">
        <v>4831438.5</v>
      </c>
      <c r="M5509" s="19">
        <f t="shared" si="258"/>
        <v>0</v>
      </c>
      <c r="N5509" s="11">
        <f>M5509*(1+VOTOS!$P$3%)^Q5509</f>
        <v>0</v>
      </c>
      <c r="O5509" s="54">
        <f t="shared" si="256"/>
        <v>4831438.5</v>
      </c>
      <c r="P5509" s="103">
        <f t="shared" si="257"/>
        <v>3.2151949285389273E-5</v>
      </c>
      <c r="Q5509" s="6">
        <v>0</v>
      </c>
      <c r="R5509" s="6"/>
      <c r="S5509" s="6" t="s">
        <v>93</v>
      </c>
    </row>
    <row r="5510" spans="1:19" s="47" customFormat="1" ht="14" x14ac:dyDescent="0.15">
      <c r="A5510" s="8" t="s">
        <v>5234</v>
      </c>
      <c r="B5510" s="114" t="s">
        <v>416</v>
      </c>
      <c r="C5510" s="40" t="s">
        <v>65</v>
      </c>
      <c r="D5510" s="6" t="s">
        <v>184</v>
      </c>
      <c r="E5510" s="7" t="s">
        <v>185</v>
      </c>
      <c r="F5510" s="6" t="s">
        <v>3623</v>
      </c>
      <c r="G5510" s="6" t="s">
        <v>5261</v>
      </c>
      <c r="H5510" s="6" t="s">
        <v>38</v>
      </c>
      <c r="I5510" s="8" t="s">
        <v>39</v>
      </c>
      <c r="J5510" s="15" t="s">
        <v>7586</v>
      </c>
      <c r="K5510" s="7" t="s">
        <v>5384</v>
      </c>
      <c r="L5510" s="19">
        <v>4648424.5</v>
      </c>
      <c r="M5510" s="19">
        <f t="shared" si="258"/>
        <v>0</v>
      </c>
      <c r="N5510" s="11">
        <f>M5510*(1+VOTOS!$P$3%)^Q5510</f>
        <v>0</v>
      </c>
      <c r="O5510" s="54">
        <f t="shared" si="256"/>
        <v>4648424.5</v>
      </c>
      <c r="P5510" s="103">
        <f t="shared" si="257"/>
        <v>3.0934039371702857E-5</v>
      </c>
      <c r="Q5510" s="6">
        <v>0</v>
      </c>
      <c r="R5510" s="6"/>
      <c r="S5510" s="6" t="s">
        <v>93</v>
      </c>
    </row>
    <row r="5511" spans="1:19" s="47" customFormat="1" ht="14" x14ac:dyDescent="0.15">
      <c r="A5511" s="8" t="s">
        <v>5234</v>
      </c>
      <c r="B5511" s="114" t="s">
        <v>416</v>
      </c>
      <c r="C5511" s="40" t="s">
        <v>65</v>
      </c>
      <c r="D5511" s="6" t="s">
        <v>184</v>
      </c>
      <c r="E5511" s="7" t="s">
        <v>185</v>
      </c>
      <c r="F5511" s="6" t="s">
        <v>3623</v>
      </c>
      <c r="G5511" s="6" t="s">
        <v>5261</v>
      </c>
      <c r="H5511" s="6" t="s">
        <v>38</v>
      </c>
      <c r="I5511" s="8" t="s">
        <v>39</v>
      </c>
      <c r="J5511" s="15" t="s">
        <v>7586</v>
      </c>
      <c r="K5511" s="7" t="s">
        <v>4826</v>
      </c>
      <c r="L5511" s="19">
        <v>3618203</v>
      </c>
      <c r="M5511" s="19">
        <f t="shared" si="258"/>
        <v>0</v>
      </c>
      <c r="N5511" s="11">
        <f>M5511*(1+VOTOS!$P$3%)^Q5511</f>
        <v>0</v>
      </c>
      <c r="O5511" s="54">
        <f t="shared" ref="O5511:O5574" si="259">+IF(N5511&gt;0,N5511,L5511)</f>
        <v>3618203</v>
      </c>
      <c r="P5511" s="103">
        <f t="shared" ref="P5511:P5574" si="260">+O5511/$O$4</f>
        <v>2.4078186933403648E-5</v>
      </c>
      <c r="Q5511" s="6">
        <v>0</v>
      </c>
      <c r="R5511" s="6"/>
      <c r="S5511" s="6" t="s">
        <v>93</v>
      </c>
    </row>
    <row r="5512" spans="1:19" s="47" customFormat="1" ht="14" x14ac:dyDescent="0.15">
      <c r="A5512" s="8" t="s">
        <v>5234</v>
      </c>
      <c r="B5512" s="114" t="s">
        <v>416</v>
      </c>
      <c r="C5512" s="40" t="s">
        <v>65</v>
      </c>
      <c r="D5512" s="6" t="s">
        <v>184</v>
      </c>
      <c r="E5512" s="7" t="s">
        <v>185</v>
      </c>
      <c r="F5512" s="6" t="s">
        <v>3623</v>
      </c>
      <c r="G5512" s="6" t="s">
        <v>5261</v>
      </c>
      <c r="H5512" s="6" t="s">
        <v>38</v>
      </c>
      <c r="I5512" s="8" t="s">
        <v>39</v>
      </c>
      <c r="J5512" s="15" t="s">
        <v>7586</v>
      </c>
      <c r="K5512" s="7" t="s">
        <v>5385</v>
      </c>
      <c r="L5512" s="19">
        <v>3567014</v>
      </c>
      <c r="M5512" s="19">
        <f t="shared" si="258"/>
        <v>0</v>
      </c>
      <c r="N5512" s="11">
        <f>M5512*(1+VOTOS!$P$3%)^Q5512</f>
        <v>0</v>
      </c>
      <c r="O5512" s="54">
        <f t="shared" si="259"/>
        <v>3567014</v>
      </c>
      <c r="P5512" s="103">
        <f t="shared" si="260"/>
        <v>2.3737537635690392E-5</v>
      </c>
      <c r="Q5512" s="6">
        <v>0</v>
      </c>
      <c r="R5512" s="6"/>
      <c r="S5512" s="6" t="s">
        <v>93</v>
      </c>
    </row>
    <row r="5513" spans="1:19" s="47" customFormat="1" ht="14" x14ac:dyDescent="0.15">
      <c r="A5513" s="8" t="s">
        <v>5234</v>
      </c>
      <c r="B5513" s="114" t="s">
        <v>416</v>
      </c>
      <c r="C5513" s="40" t="s">
        <v>65</v>
      </c>
      <c r="D5513" s="6" t="s">
        <v>184</v>
      </c>
      <c r="E5513" s="7" t="s">
        <v>185</v>
      </c>
      <c r="F5513" s="6" t="s">
        <v>3623</v>
      </c>
      <c r="G5513" s="6" t="s">
        <v>5261</v>
      </c>
      <c r="H5513" s="6" t="s">
        <v>38</v>
      </c>
      <c r="I5513" s="8" t="s">
        <v>39</v>
      </c>
      <c r="J5513" s="15" t="s">
        <v>7586</v>
      </c>
      <c r="K5513" s="7" t="s">
        <v>2287</v>
      </c>
      <c r="L5513" s="19">
        <v>1955873.5</v>
      </c>
      <c r="M5513" s="19">
        <f t="shared" si="258"/>
        <v>0</v>
      </c>
      <c r="N5513" s="11">
        <f>M5513*(1+VOTOS!$P$3%)^Q5513</f>
        <v>0</v>
      </c>
      <c r="O5513" s="54">
        <f t="shared" si="259"/>
        <v>1955873.5</v>
      </c>
      <c r="P5513" s="103">
        <f t="shared" si="260"/>
        <v>1.3015822426516827E-5</v>
      </c>
      <c r="Q5513" s="6">
        <v>0</v>
      </c>
      <c r="R5513" s="6"/>
      <c r="S5513" s="6" t="s">
        <v>93</v>
      </c>
    </row>
    <row r="5514" spans="1:19" s="47" customFormat="1" ht="14" x14ac:dyDescent="0.15">
      <c r="A5514" s="8" t="s">
        <v>5234</v>
      </c>
      <c r="B5514" s="114" t="s">
        <v>416</v>
      </c>
      <c r="C5514" s="40" t="s">
        <v>65</v>
      </c>
      <c r="D5514" s="6" t="s">
        <v>184</v>
      </c>
      <c r="E5514" s="7" t="s">
        <v>185</v>
      </c>
      <c r="F5514" s="6" t="s">
        <v>3623</v>
      </c>
      <c r="G5514" s="6" t="s">
        <v>5261</v>
      </c>
      <c r="H5514" s="6" t="s">
        <v>38</v>
      </c>
      <c r="I5514" s="8" t="s">
        <v>39</v>
      </c>
      <c r="J5514" s="15" t="s">
        <v>7586</v>
      </c>
      <c r="K5514" s="7" t="s">
        <v>4194</v>
      </c>
      <c r="L5514" s="19">
        <v>999045.5</v>
      </c>
      <c r="M5514" s="19">
        <f t="shared" si="258"/>
        <v>0</v>
      </c>
      <c r="N5514" s="11">
        <f>M5514*(1+VOTOS!$P$3%)^Q5514</f>
        <v>0</v>
      </c>
      <c r="O5514" s="54">
        <f t="shared" si="259"/>
        <v>999045.5</v>
      </c>
      <c r="P5514" s="103">
        <f t="shared" si="260"/>
        <v>6.6483843786475538E-6</v>
      </c>
      <c r="Q5514" s="6">
        <v>0</v>
      </c>
      <c r="R5514" s="6"/>
      <c r="S5514" s="6" t="s">
        <v>93</v>
      </c>
    </row>
    <row r="5515" spans="1:19" s="47" customFormat="1" ht="14" x14ac:dyDescent="0.15">
      <c r="A5515" s="8" t="s">
        <v>5234</v>
      </c>
      <c r="B5515" s="114" t="s">
        <v>416</v>
      </c>
      <c r="C5515" s="40" t="s">
        <v>65</v>
      </c>
      <c r="D5515" s="6" t="s">
        <v>184</v>
      </c>
      <c r="E5515" s="7" t="s">
        <v>185</v>
      </c>
      <c r="F5515" s="6" t="s">
        <v>3623</v>
      </c>
      <c r="G5515" s="6" t="s">
        <v>5261</v>
      </c>
      <c r="H5515" s="6" t="s">
        <v>38</v>
      </c>
      <c r="I5515" s="8" t="s">
        <v>39</v>
      </c>
      <c r="J5515" s="15" t="s">
        <v>7586</v>
      </c>
      <c r="K5515" s="7" t="s">
        <v>5386</v>
      </c>
      <c r="L5515" s="19">
        <v>455015.5</v>
      </c>
      <c r="M5515" s="19">
        <f t="shared" si="258"/>
        <v>0</v>
      </c>
      <c r="N5515" s="11">
        <f>M5515*(1+VOTOS!$P$3%)^Q5515</f>
        <v>0</v>
      </c>
      <c r="O5515" s="54">
        <f t="shared" si="259"/>
        <v>455015.5</v>
      </c>
      <c r="P5515" s="103">
        <f t="shared" si="260"/>
        <v>3.0280081760465424E-6</v>
      </c>
      <c r="Q5515" s="6">
        <v>0</v>
      </c>
      <c r="R5515" s="6"/>
      <c r="S5515" s="6" t="s">
        <v>93</v>
      </c>
    </row>
    <row r="5516" spans="1:19" s="47" customFormat="1" ht="14" x14ac:dyDescent="0.15">
      <c r="A5516" s="8" t="s">
        <v>5234</v>
      </c>
      <c r="B5516" s="114" t="s">
        <v>416</v>
      </c>
      <c r="C5516" s="40" t="s">
        <v>65</v>
      </c>
      <c r="D5516" s="6" t="s">
        <v>184</v>
      </c>
      <c r="E5516" s="7" t="s">
        <v>185</v>
      </c>
      <c r="F5516" s="6" t="s">
        <v>3623</v>
      </c>
      <c r="G5516" s="6" t="s">
        <v>5261</v>
      </c>
      <c r="H5516" s="6" t="s">
        <v>38</v>
      </c>
      <c r="I5516" s="8" t="s">
        <v>39</v>
      </c>
      <c r="J5516" s="15" t="s">
        <v>7586</v>
      </c>
      <c r="K5516" s="7" t="s">
        <v>2917</v>
      </c>
      <c r="L5516" s="19">
        <v>445169.5</v>
      </c>
      <c r="M5516" s="19">
        <f t="shared" si="258"/>
        <v>0</v>
      </c>
      <c r="N5516" s="11">
        <f>M5516*(1+VOTOS!$P$3%)^Q5516</f>
        <v>0</v>
      </c>
      <c r="O5516" s="54">
        <f t="shared" si="259"/>
        <v>445169.5</v>
      </c>
      <c r="P5516" s="103">
        <f t="shared" si="260"/>
        <v>2.9624856421958182E-6</v>
      </c>
      <c r="Q5516" s="6">
        <v>0</v>
      </c>
      <c r="R5516" s="6"/>
      <c r="S5516" s="6" t="s">
        <v>93</v>
      </c>
    </row>
    <row r="5517" spans="1:19" s="47" customFormat="1" ht="14" x14ac:dyDescent="0.15">
      <c r="A5517" s="8" t="s">
        <v>415</v>
      </c>
      <c r="B5517" s="114" t="s">
        <v>416</v>
      </c>
      <c r="C5517" s="40" t="s">
        <v>65</v>
      </c>
      <c r="D5517" s="6" t="s">
        <v>184</v>
      </c>
      <c r="E5517" s="7" t="s">
        <v>185</v>
      </c>
      <c r="F5517" s="6" t="s">
        <v>3623</v>
      </c>
      <c r="G5517" s="6" t="s">
        <v>113</v>
      </c>
      <c r="H5517" s="6" t="s">
        <v>38</v>
      </c>
      <c r="I5517" s="8" t="s">
        <v>39</v>
      </c>
      <c r="J5517" s="15" t="s">
        <v>7586</v>
      </c>
      <c r="K5517" s="7" t="s">
        <v>4821</v>
      </c>
      <c r="L5517" s="19">
        <v>1505088</v>
      </c>
      <c r="M5517" s="19">
        <f t="shared" si="258"/>
        <v>1505088</v>
      </c>
      <c r="N5517" s="11">
        <f>M5517*(1+VOTOS!$P$3%)^Q5517</f>
        <v>1513463.0308883595</v>
      </c>
      <c r="O5517" s="54">
        <f t="shared" si="259"/>
        <v>1513463.0308883595</v>
      </c>
      <c r="P5517" s="103">
        <f t="shared" si="260"/>
        <v>1.0071697407394107E-5</v>
      </c>
      <c r="Q5517" s="6">
        <v>46</v>
      </c>
      <c r="R5517" s="6"/>
      <c r="S5517" s="6" t="s">
        <v>11</v>
      </c>
    </row>
    <row r="5518" spans="1:19" s="47" customFormat="1" ht="14" x14ac:dyDescent="0.15">
      <c r="A5518" s="8" t="s">
        <v>415</v>
      </c>
      <c r="B5518" s="114" t="s">
        <v>416</v>
      </c>
      <c r="C5518" s="40" t="s">
        <v>65</v>
      </c>
      <c r="D5518" s="6" t="s">
        <v>184</v>
      </c>
      <c r="E5518" s="7" t="s">
        <v>185</v>
      </c>
      <c r="F5518" s="6" t="s">
        <v>3623</v>
      </c>
      <c r="G5518" s="6" t="s">
        <v>113</v>
      </c>
      <c r="H5518" s="6" t="s">
        <v>38</v>
      </c>
      <c r="I5518" s="8" t="s">
        <v>39</v>
      </c>
      <c r="J5518" s="15" t="s">
        <v>7586</v>
      </c>
      <c r="K5518" s="7" t="s">
        <v>4612</v>
      </c>
      <c r="L5518" s="19">
        <v>13062372</v>
      </c>
      <c r="M5518" s="19">
        <f t="shared" si="258"/>
        <v>13062372</v>
      </c>
      <c r="N5518" s="11">
        <f>M5518*(1+VOTOS!$P$3%)^Q5518</f>
        <v>13068676.461488141</v>
      </c>
      <c r="O5518" s="54">
        <f t="shared" si="259"/>
        <v>13068676.461488141</v>
      </c>
      <c r="P5518" s="103">
        <f t="shared" si="260"/>
        <v>8.6968595961001521E-5</v>
      </c>
      <c r="Q5518" s="6">
        <v>4</v>
      </c>
      <c r="R5518" s="6"/>
      <c r="S5518" s="6" t="s">
        <v>11</v>
      </c>
    </row>
    <row r="5519" spans="1:19" s="47" customFormat="1" ht="14" x14ac:dyDescent="0.15">
      <c r="A5519" s="8" t="s">
        <v>415</v>
      </c>
      <c r="B5519" s="114" t="s">
        <v>416</v>
      </c>
      <c r="C5519" s="40" t="s">
        <v>65</v>
      </c>
      <c r="D5519" s="6" t="s">
        <v>184</v>
      </c>
      <c r="E5519" s="7" t="s">
        <v>185</v>
      </c>
      <c r="F5519" s="6" t="s">
        <v>3623</v>
      </c>
      <c r="G5519" s="6" t="s">
        <v>113</v>
      </c>
      <c r="H5519" s="6" t="s">
        <v>38</v>
      </c>
      <c r="I5519" s="8" t="s">
        <v>39</v>
      </c>
      <c r="J5519" s="15" t="s">
        <v>7586</v>
      </c>
      <c r="K5519" s="7" t="s">
        <v>3631</v>
      </c>
      <c r="L5519" s="19">
        <v>15941474</v>
      </c>
      <c r="M5519" s="19">
        <f t="shared" si="258"/>
        <v>15941474</v>
      </c>
      <c r="N5519" s="11">
        <f>M5519*(1+VOTOS!$P$3%)^Q5519</f>
        <v>15974199.324238544</v>
      </c>
      <c r="O5519" s="54">
        <f t="shared" si="259"/>
        <v>15974199.324238544</v>
      </c>
      <c r="P5519" s="103">
        <f t="shared" si="260"/>
        <v>1.0630408449732254E-4</v>
      </c>
      <c r="Q5519" s="48">
        <v>17</v>
      </c>
      <c r="R5519" s="48"/>
      <c r="S5519" s="48" t="s">
        <v>11</v>
      </c>
    </row>
    <row r="5520" spans="1:19" s="47" customFormat="1" ht="14" x14ac:dyDescent="0.15">
      <c r="A5520" s="8" t="s">
        <v>415</v>
      </c>
      <c r="B5520" s="114" t="s">
        <v>416</v>
      </c>
      <c r="C5520" s="40" t="s">
        <v>65</v>
      </c>
      <c r="D5520" s="6" t="s">
        <v>184</v>
      </c>
      <c r="E5520" s="7" t="s">
        <v>185</v>
      </c>
      <c r="F5520" s="6" t="s">
        <v>3623</v>
      </c>
      <c r="G5520" s="6" t="s">
        <v>113</v>
      </c>
      <c r="H5520" s="6" t="s">
        <v>38</v>
      </c>
      <c r="I5520" s="8" t="s">
        <v>39</v>
      </c>
      <c r="J5520" s="15" t="s">
        <v>7586</v>
      </c>
      <c r="K5520" s="7" t="s">
        <v>3626</v>
      </c>
      <c r="L5520" s="19">
        <v>15754521</v>
      </c>
      <c r="M5520" s="19">
        <f t="shared" si="258"/>
        <v>15754521</v>
      </c>
      <c r="N5520" s="11">
        <f>M5520*(1+VOTOS!$P$3%)^Q5520</f>
        <v>15941874.613770388</v>
      </c>
      <c r="O5520" s="54">
        <f t="shared" si="259"/>
        <v>15941874.613770388</v>
      </c>
      <c r="P5520" s="103">
        <f t="shared" si="260"/>
        <v>1.0608897207239215E-4</v>
      </c>
      <c r="Q5520" s="6">
        <v>98</v>
      </c>
      <c r="R5520" s="6"/>
      <c r="S5520" s="6" t="s">
        <v>11</v>
      </c>
    </row>
    <row r="5521" spans="1:19" s="47" customFormat="1" ht="14" x14ac:dyDescent="0.15">
      <c r="A5521" s="8" t="s">
        <v>415</v>
      </c>
      <c r="B5521" s="114" t="s">
        <v>416</v>
      </c>
      <c r="C5521" s="40" t="s">
        <v>65</v>
      </c>
      <c r="D5521" s="6" t="s">
        <v>184</v>
      </c>
      <c r="E5521" s="7" t="s">
        <v>185</v>
      </c>
      <c r="F5521" s="6" t="s">
        <v>3623</v>
      </c>
      <c r="G5521" s="6" t="s">
        <v>113</v>
      </c>
      <c r="H5521" s="6" t="s">
        <v>38</v>
      </c>
      <c r="I5521" s="8" t="s">
        <v>39</v>
      </c>
      <c r="J5521" s="15" t="s">
        <v>7586</v>
      </c>
      <c r="K5521" s="7" t="s">
        <v>3633</v>
      </c>
      <c r="L5521" s="19">
        <v>9307867</v>
      </c>
      <c r="M5521" s="19">
        <f t="shared" si="258"/>
        <v>9307867</v>
      </c>
      <c r="N5521" s="11">
        <f>M5521*(1+VOTOS!$P$3%)^Q5521</f>
        <v>9312359.3761961646</v>
      </c>
      <c r="O5521" s="54">
        <f t="shared" si="259"/>
        <v>9312359.3761961646</v>
      </c>
      <c r="P5521" s="103">
        <f t="shared" si="260"/>
        <v>6.197129620728451E-5</v>
      </c>
      <c r="Q5521" s="6">
        <v>4</v>
      </c>
      <c r="R5521" s="6"/>
      <c r="S5521" s="6" t="s">
        <v>11</v>
      </c>
    </row>
    <row r="5522" spans="1:19" s="47" customFormat="1" ht="14" x14ac:dyDescent="0.15">
      <c r="A5522" s="8" t="s">
        <v>415</v>
      </c>
      <c r="B5522" s="114" t="s">
        <v>416</v>
      </c>
      <c r="C5522" s="40" t="s">
        <v>65</v>
      </c>
      <c r="D5522" s="6" t="s">
        <v>184</v>
      </c>
      <c r="E5522" s="7" t="s">
        <v>185</v>
      </c>
      <c r="F5522" s="6" t="s">
        <v>3623</v>
      </c>
      <c r="G5522" s="6" t="s">
        <v>113</v>
      </c>
      <c r="H5522" s="6" t="s">
        <v>38</v>
      </c>
      <c r="I5522" s="8" t="s">
        <v>39</v>
      </c>
      <c r="J5522" s="15" t="s">
        <v>7586</v>
      </c>
      <c r="K5522" s="7" t="s">
        <v>2476</v>
      </c>
      <c r="L5522" s="19">
        <v>9114688</v>
      </c>
      <c r="M5522" s="19">
        <f t="shared" ref="M5522:M5585" si="261">+IF(Q5522&gt;0,L5522,0)</f>
        <v>9114688</v>
      </c>
      <c r="N5522" s="11">
        <f>M5522*(1+VOTOS!$P$3%)^Q5522</f>
        <v>9164300.9207183011</v>
      </c>
      <c r="O5522" s="54">
        <f t="shared" si="259"/>
        <v>9164300.9207183011</v>
      </c>
      <c r="P5522" s="103">
        <f t="shared" si="260"/>
        <v>6.0986006225471156E-5</v>
      </c>
      <c r="Q5522" s="48">
        <v>45</v>
      </c>
      <c r="R5522" s="48"/>
      <c r="S5522" s="48" t="s">
        <v>11</v>
      </c>
    </row>
    <row r="5523" spans="1:19" s="47" customFormat="1" ht="14" x14ac:dyDescent="0.15">
      <c r="A5523" s="8" t="s">
        <v>415</v>
      </c>
      <c r="B5523" s="114" t="s">
        <v>416</v>
      </c>
      <c r="C5523" s="40" t="s">
        <v>65</v>
      </c>
      <c r="D5523" s="6" t="s">
        <v>184</v>
      </c>
      <c r="E5523" s="7" t="s">
        <v>185</v>
      </c>
      <c r="F5523" s="6" t="s">
        <v>3623</v>
      </c>
      <c r="G5523" s="6" t="s">
        <v>113</v>
      </c>
      <c r="H5523" s="6" t="s">
        <v>38</v>
      </c>
      <c r="I5523" s="8" t="s">
        <v>39</v>
      </c>
      <c r="J5523" s="15" t="s">
        <v>7586</v>
      </c>
      <c r="K5523" s="7" t="s">
        <v>3628</v>
      </c>
      <c r="L5523" s="19">
        <v>9063369</v>
      </c>
      <c r="M5523" s="19">
        <f t="shared" si="261"/>
        <v>9063369</v>
      </c>
      <c r="N5523" s="11">
        <f>M5523*(1+VOTOS!$P$3%)^Q5523</f>
        <v>9091840.1773653086</v>
      </c>
      <c r="O5523" s="54">
        <f t="shared" si="259"/>
        <v>9091840.1773653086</v>
      </c>
      <c r="P5523" s="103">
        <f t="shared" si="260"/>
        <v>6.0503799084581958E-5</v>
      </c>
      <c r="Q5523" s="48">
        <v>26</v>
      </c>
      <c r="R5523" s="48"/>
      <c r="S5523" s="48" t="s">
        <v>11</v>
      </c>
    </row>
    <row r="5524" spans="1:19" s="47" customFormat="1" ht="14" x14ac:dyDescent="0.15">
      <c r="A5524" s="8" t="s">
        <v>415</v>
      </c>
      <c r="B5524" s="114" t="s">
        <v>416</v>
      </c>
      <c r="C5524" s="40" t="s">
        <v>65</v>
      </c>
      <c r="D5524" s="6" t="s">
        <v>184</v>
      </c>
      <c r="E5524" s="7" t="s">
        <v>185</v>
      </c>
      <c r="F5524" s="6" t="s">
        <v>3623</v>
      </c>
      <c r="G5524" s="6" t="s">
        <v>113</v>
      </c>
      <c r="H5524" s="6" t="s">
        <v>38</v>
      </c>
      <c r="I5524" s="8" t="s">
        <v>39</v>
      </c>
      <c r="J5524" s="15" t="s">
        <v>7586</v>
      </c>
      <c r="K5524" s="7" t="s">
        <v>2861</v>
      </c>
      <c r="L5524" s="19">
        <v>7715304</v>
      </c>
      <c r="M5524" s="19">
        <f t="shared" si="261"/>
        <v>7715304</v>
      </c>
      <c r="N5524" s="11">
        <f>M5524*(1+VOTOS!$P$3%)^Q5524</f>
        <v>7796702.1270225644</v>
      </c>
      <c r="O5524" s="54">
        <f t="shared" si="259"/>
        <v>7796702.1270225644</v>
      </c>
      <c r="P5524" s="103">
        <f t="shared" si="260"/>
        <v>5.1884996855763795E-5</v>
      </c>
      <c r="Q5524" s="48">
        <v>87</v>
      </c>
      <c r="R5524" s="48"/>
      <c r="S5524" s="48" t="s">
        <v>11</v>
      </c>
    </row>
    <row r="5525" spans="1:19" s="47" customFormat="1" ht="14" x14ac:dyDescent="0.15">
      <c r="A5525" s="8" t="s">
        <v>415</v>
      </c>
      <c r="B5525" s="114" t="s">
        <v>416</v>
      </c>
      <c r="C5525" s="40" t="s">
        <v>65</v>
      </c>
      <c r="D5525" s="6" t="s">
        <v>184</v>
      </c>
      <c r="E5525" s="7" t="s">
        <v>185</v>
      </c>
      <c r="F5525" s="6" t="s">
        <v>3623</v>
      </c>
      <c r="G5525" s="6" t="s">
        <v>113</v>
      </c>
      <c r="H5525" s="6" t="s">
        <v>38</v>
      </c>
      <c r="I5525" s="8" t="s">
        <v>39</v>
      </c>
      <c r="J5525" s="15" t="s">
        <v>7586</v>
      </c>
      <c r="K5525" s="7" t="s">
        <v>2712</v>
      </c>
      <c r="L5525" s="19">
        <v>7220115</v>
      </c>
      <c r="M5525" s="19">
        <f t="shared" si="261"/>
        <v>7220115</v>
      </c>
      <c r="N5525" s="11">
        <f>M5525*(1+VOTOS!$P$3%)^Q5525</f>
        <v>7284855.6219339892</v>
      </c>
      <c r="O5525" s="54">
        <f t="shared" si="259"/>
        <v>7284855.6219339892</v>
      </c>
      <c r="P5525" s="103">
        <f t="shared" si="260"/>
        <v>4.8478793325798214E-5</v>
      </c>
      <c r="Q5525" s="48">
        <v>74</v>
      </c>
      <c r="R5525" s="48"/>
      <c r="S5525" s="48" t="s">
        <v>11</v>
      </c>
    </row>
    <row r="5526" spans="1:19" s="47" customFormat="1" ht="14" x14ac:dyDescent="0.15">
      <c r="A5526" s="8" t="s">
        <v>415</v>
      </c>
      <c r="B5526" s="114" t="s">
        <v>416</v>
      </c>
      <c r="C5526" s="40" t="s">
        <v>65</v>
      </c>
      <c r="D5526" s="6" t="s">
        <v>184</v>
      </c>
      <c r="E5526" s="7" t="s">
        <v>185</v>
      </c>
      <c r="F5526" s="6" t="s">
        <v>3623</v>
      </c>
      <c r="G5526" s="6" t="s">
        <v>113</v>
      </c>
      <c r="H5526" s="6" t="s">
        <v>38</v>
      </c>
      <c r="I5526" s="8" t="s">
        <v>39</v>
      </c>
      <c r="J5526" s="15" t="s">
        <v>7586</v>
      </c>
      <c r="K5526" s="7" t="s">
        <v>3625</v>
      </c>
      <c r="L5526" s="19">
        <v>6640914</v>
      </c>
      <c r="M5526" s="19">
        <f t="shared" si="261"/>
        <v>6640914</v>
      </c>
      <c r="N5526" s="11">
        <f>M5526*(1+VOTOS!$P$3%)^Q5526</f>
        <v>6644119.1901874375</v>
      </c>
      <c r="O5526" s="54">
        <f t="shared" si="259"/>
        <v>6644119.1901874375</v>
      </c>
      <c r="P5526" s="103">
        <f t="shared" si="260"/>
        <v>4.4214861319043622E-5</v>
      </c>
      <c r="Q5526" s="6">
        <v>4</v>
      </c>
      <c r="R5526" s="6"/>
      <c r="S5526" s="6" t="s">
        <v>11</v>
      </c>
    </row>
    <row r="5527" spans="1:19" s="47" customFormat="1" ht="14" x14ac:dyDescent="0.15">
      <c r="A5527" s="8" t="s">
        <v>415</v>
      </c>
      <c r="B5527" s="114" t="s">
        <v>416</v>
      </c>
      <c r="C5527" s="40" t="s">
        <v>65</v>
      </c>
      <c r="D5527" s="6" t="s">
        <v>184</v>
      </c>
      <c r="E5527" s="7" t="s">
        <v>185</v>
      </c>
      <c r="F5527" s="6" t="s">
        <v>3623</v>
      </c>
      <c r="G5527" s="6" t="s">
        <v>113</v>
      </c>
      <c r="H5527" s="6" t="s">
        <v>38</v>
      </c>
      <c r="I5527" s="8" t="s">
        <v>39</v>
      </c>
      <c r="J5527" s="15" t="s">
        <v>7586</v>
      </c>
      <c r="K5527" s="7" t="s">
        <v>3624</v>
      </c>
      <c r="L5527" s="19">
        <v>6232213</v>
      </c>
      <c r="M5527" s="19">
        <f t="shared" si="261"/>
        <v>6232213</v>
      </c>
      <c r="N5527" s="11">
        <f>M5527*(1+VOTOS!$P$3%)^Q5527</f>
        <v>6273699.5826880308</v>
      </c>
      <c r="O5527" s="54">
        <f t="shared" si="259"/>
        <v>6273699.5826880308</v>
      </c>
      <c r="P5527" s="103">
        <f t="shared" si="260"/>
        <v>4.1749816501721672E-5</v>
      </c>
      <c r="Q5527" s="48">
        <v>55</v>
      </c>
      <c r="R5527" s="48"/>
      <c r="S5527" s="48" t="s">
        <v>11</v>
      </c>
    </row>
    <row r="5528" spans="1:19" s="47" customFormat="1" ht="14" x14ac:dyDescent="0.15">
      <c r="A5528" s="8" t="s">
        <v>415</v>
      </c>
      <c r="B5528" s="114" t="s">
        <v>416</v>
      </c>
      <c r="C5528" s="40" t="s">
        <v>65</v>
      </c>
      <c r="D5528" s="6" t="s">
        <v>184</v>
      </c>
      <c r="E5528" s="7" t="s">
        <v>185</v>
      </c>
      <c r="F5528" s="6" t="s">
        <v>3623</v>
      </c>
      <c r="G5528" s="6" t="s">
        <v>113</v>
      </c>
      <c r="H5528" s="6" t="s">
        <v>38</v>
      </c>
      <c r="I5528" s="8" t="s">
        <v>39</v>
      </c>
      <c r="J5528" s="15" t="s">
        <v>7586</v>
      </c>
      <c r="K5528" s="7" t="s">
        <v>2477</v>
      </c>
      <c r="L5528" s="19">
        <v>6095299</v>
      </c>
      <c r="M5528" s="19">
        <f t="shared" si="261"/>
        <v>6095299</v>
      </c>
      <c r="N5528" s="11">
        <f>M5528*(1+VOTOS!$P$3%)^Q5528</f>
        <v>6128476.8318732725</v>
      </c>
      <c r="O5528" s="54">
        <f t="shared" si="259"/>
        <v>6128476.8318732725</v>
      </c>
      <c r="P5528" s="103">
        <f t="shared" si="260"/>
        <v>4.0783397386735354E-5</v>
      </c>
      <c r="Q5528" s="48">
        <v>45</v>
      </c>
      <c r="R5528" s="48"/>
      <c r="S5528" s="48" t="s">
        <v>11</v>
      </c>
    </row>
    <row r="5529" spans="1:19" s="47" customFormat="1" ht="14" x14ac:dyDescent="0.15">
      <c r="A5529" s="8" t="s">
        <v>415</v>
      </c>
      <c r="B5529" s="114" t="s">
        <v>416</v>
      </c>
      <c r="C5529" s="40" t="s">
        <v>65</v>
      </c>
      <c r="D5529" s="6" t="s">
        <v>184</v>
      </c>
      <c r="E5529" s="7" t="s">
        <v>185</v>
      </c>
      <c r="F5529" s="6" t="s">
        <v>3623</v>
      </c>
      <c r="G5529" s="6" t="s">
        <v>113</v>
      </c>
      <c r="H5529" s="6" t="s">
        <v>38</v>
      </c>
      <c r="I5529" s="8" t="s">
        <v>39</v>
      </c>
      <c r="J5529" s="15" t="s">
        <v>7586</v>
      </c>
      <c r="K5529" s="7" t="s">
        <v>1455</v>
      </c>
      <c r="L5529" s="19">
        <v>4281736</v>
      </c>
      <c r="M5529" s="19">
        <f t="shared" si="261"/>
        <v>4281736</v>
      </c>
      <c r="N5529" s="11">
        <f>M5529*(1+VOTOS!$P$3%)^Q5529</f>
        <v>4295186.4139782265</v>
      </c>
      <c r="O5529" s="54">
        <f t="shared" si="259"/>
        <v>4295186.4139782265</v>
      </c>
      <c r="P5529" s="103">
        <f t="shared" si="260"/>
        <v>2.8583333049467762E-5</v>
      </c>
      <c r="Q5529" s="6">
        <v>26</v>
      </c>
      <c r="R5529" s="6"/>
      <c r="S5529" s="6" t="s">
        <v>11</v>
      </c>
    </row>
    <row r="5530" spans="1:19" s="47" customFormat="1" ht="14" x14ac:dyDescent="0.15">
      <c r="A5530" s="8" t="s">
        <v>415</v>
      </c>
      <c r="B5530" s="114" t="s">
        <v>416</v>
      </c>
      <c r="C5530" s="40" t="s">
        <v>65</v>
      </c>
      <c r="D5530" s="6" t="s">
        <v>184</v>
      </c>
      <c r="E5530" s="7" t="s">
        <v>185</v>
      </c>
      <c r="F5530" s="6" t="s">
        <v>3623</v>
      </c>
      <c r="G5530" s="6" t="s">
        <v>113</v>
      </c>
      <c r="H5530" s="6" t="s">
        <v>38</v>
      </c>
      <c r="I5530" s="8" t="s">
        <v>39</v>
      </c>
      <c r="J5530" s="15" t="s">
        <v>7586</v>
      </c>
      <c r="K5530" s="7" t="s">
        <v>3632</v>
      </c>
      <c r="L5530" s="19">
        <v>2848769</v>
      </c>
      <c r="M5530" s="19">
        <f t="shared" si="261"/>
        <v>2848769</v>
      </c>
      <c r="N5530" s="11">
        <f>M5530*(1+VOTOS!$P$3%)^Q5530</f>
        <v>2854617.0720920609</v>
      </c>
      <c r="O5530" s="54">
        <f t="shared" si="259"/>
        <v>2854617.0720920609</v>
      </c>
      <c r="P5530" s="103">
        <f t="shared" si="260"/>
        <v>1.899672392210112E-5</v>
      </c>
      <c r="Q5530" s="48">
        <v>17</v>
      </c>
      <c r="R5530" s="48"/>
      <c r="S5530" s="48" t="s">
        <v>11</v>
      </c>
    </row>
    <row r="5531" spans="1:19" s="47" customFormat="1" ht="14" x14ac:dyDescent="0.15">
      <c r="A5531" s="8" t="s">
        <v>415</v>
      </c>
      <c r="B5531" s="114" t="s">
        <v>416</v>
      </c>
      <c r="C5531" s="40" t="s">
        <v>65</v>
      </c>
      <c r="D5531" s="6" t="s">
        <v>184</v>
      </c>
      <c r="E5531" s="7" t="s">
        <v>185</v>
      </c>
      <c r="F5531" s="6" t="s">
        <v>3623</v>
      </c>
      <c r="G5531" s="6" t="s">
        <v>113</v>
      </c>
      <c r="H5531" s="6" t="s">
        <v>38</v>
      </c>
      <c r="I5531" s="8" t="s">
        <v>39</v>
      </c>
      <c r="J5531" s="15" t="s">
        <v>7586</v>
      </c>
      <c r="K5531" s="7" t="s">
        <v>3627</v>
      </c>
      <c r="L5531" s="19">
        <v>2569483</v>
      </c>
      <c r="M5531" s="19">
        <f t="shared" si="261"/>
        <v>2569483</v>
      </c>
      <c r="N5531" s="11">
        <f>M5531*(1+VOTOS!$P$3%)^Q5531</f>
        <v>2583469.1678607124</v>
      </c>
      <c r="O5531" s="54">
        <f t="shared" si="259"/>
        <v>2583469.1678607124</v>
      </c>
      <c r="P5531" s="103">
        <f t="shared" si="260"/>
        <v>1.7192306114509054E-5</v>
      </c>
      <c r="Q5531" s="48">
        <v>45</v>
      </c>
      <c r="R5531" s="48"/>
      <c r="S5531" s="48" t="s">
        <v>11</v>
      </c>
    </row>
    <row r="5532" spans="1:19" s="47" customFormat="1" ht="14" x14ac:dyDescent="0.15">
      <c r="A5532" s="8" t="s">
        <v>415</v>
      </c>
      <c r="B5532" s="114" t="s">
        <v>416</v>
      </c>
      <c r="C5532" s="40" t="s">
        <v>65</v>
      </c>
      <c r="D5532" s="6" t="s">
        <v>184</v>
      </c>
      <c r="E5532" s="7" t="s">
        <v>185</v>
      </c>
      <c r="F5532" s="6" t="s">
        <v>3623</v>
      </c>
      <c r="G5532" s="6" t="s">
        <v>113</v>
      </c>
      <c r="H5532" s="6" t="s">
        <v>38</v>
      </c>
      <c r="I5532" s="8" t="s">
        <v>39</v>
      </c>
      <c r="J5532" s="15" t="s">
        <v>7586</v>
      </c>
      <c r="K5532" s="7" t="s">
        <v>3630</v>
      </c>
      <c r="L5532" s="19">
        <v>2219020</v>
      </c>
      <c r="M5532" s="19">
        <f t="shared" si="261"/>
        <v>2219020</v>
      </c>
      <c r="N5532" s="11">
        <f>M5532*(1+VOTOS!$P$3%)^Q5532</f>
        <v>2220090.9943133923</v>
      </c>
      <c r="O5532" s="54">
        <f t="shared" si="259"/>
        <v>2220090.9943133923</v>
      </c>
      <c r="P5532" s="103">
        <f t="shared" si="260"/>
        <v>1.4774120183484409E-5</v>
      </c>
      <c r="Q5532" s="48">
        <v>4</v>
      </c>
      <c r="R5532" s="48"/>
      <c r="S5532" s="48" t="s">
        <v>11</v>
      </c>
    </row>
    <row r="5533" spans="1:19" s="47" customFormat="1" ht="14" x14ac:dyDescent="0.15">
      <c r="A5533" s="8" t="s">
        <v>415</v>
      </c>
      <c r="B5533" s="114" t="s">
        <v>416</v>
      </c>
      <c r="C5533" s="40" t="s">
        <v>65</v>
      </c>
      <c r="D5533" s="6" t="s">
        <v>184</v>
      </c>
      <c r="E5533" s="7" t="s">
        <v>185</v>
      </c>
      <c r="F5533" s="6" t="s">
        <v>3623</v>
      </c>
      <c r="G5533" s="6" t="s">
        <v>113</v>
      </c>
      <c r="H5533" s="6" t="s">
        <v>38</v>
      </c>
      <c r="I5533" s="8" t="s">
        <v>39</v>
      </c>
      <c r="J5533" s="15" t="s">
        <v>7586</v>
      </c>
      <c r="K5533" s="7" t="s">
        <v>2714</v>
      </c>
      <c r="L5533" s="19">
        <v>1773675</v>
      </c>
      <c r="M5533" s="19">
        <f t="shared" si="261"/>
        <v>1773675</v>
      </c>
      <c r="N5533" s="11">
        <f>M5533*(1+VOTOS!$P$3%)^Q5533</f>
        <v>1789579.0157405757</v>
      </c>
      <c r="O5533" s="54">
        <f t="shared" si="259"/>
        <v>1789579.0157405757</v>
      </c>
      <c r="P5533" s="103">
        <f t="shared" si="260"/>
        <v>1.1909176481556754E-5</v>
      </c>
      <c r="Q5533" s="48">
        <v>74</v>
      </c>
      <c r="R5533" s="48"/>
      <c r="S5533" s="48" t="s">
        <v>11</v>
      </c>
    </row>
    <row r="5534" spans="1:19" s="47" customFormat="1" ht="14" x14ac:dyDescent="0.15">
      <c r="A5534" s="8" t="s">
        <v>415</v>
      </c>
      <c r="B5534" s="114" t="s">
        <v>416</v>
      </c>
      <c r="C5534" s="40" t="s">
        <v>65</v>
      </c>
      <c r="D5534" s="6" t="s">
        <v>184</v>
      </c>
      <c r="E5534" s="7" t="s">
        <v>185</v>
      </c>
      <c r="F5534" s="6" t="s">
        <v>3623</v>
      </c>
      <c r="G5534" s="6" t="s">
        <v>113</v>
      </c>
      <c r="H5534" s="6" t="s">
        <v>38</v>
      </c>
      <c r="I5534" s="8" t="s">
        <v>39</v>
      </c>
      <c r="J5534" s="15" t="s">
        <v>7586</v>
      </c>
      <c r="K5534" s="7" t="s">
        <v>3629</v>
      </c>
      <c r="L5534" s="19">
        <v>1304069</v>
      </c>
      <c r="M5534" s="19">
        <f t="shared" si="261"/>
        <v>1304069</v>
      </c>
      <c r="N5534" s="11">
        <f>M5534*(1+VOTOS!$P$3%)^Q5534</f>
        <v>1317827.2101895388</v>
      </c>
      <c r="O5534" s="54">
        <f t="shared" si="259"/>
        <v>1317827.2101895388</v>
      </c>
      <c r="P5534" s="103">
        <f t="shared" si="260"/>
        <v>8.7697926050223088E-6</v>
      </c>
      <c r="Q5534" s="48">
        <v>87</v>
      </c>
      <c r="R5534" s="48"/>
      <c r="S5534" s="48" t="s">
        <v>11</v>
      </c>
    </row>
    <row r="5535" spans="1:19" s="47" customFormat="1" ht="14" x14ac:dyDescent="0.15">
      <c r="A5535" s="8" t="s">
        <v>5234</v>
      </c>
      <c r="B5535" s="114" t="s">
        <v>416</v>
      </c>
      <c r="C5535" s="40" t="s">
        <v>65</v>
      </c>
      <c r="D5535" s="6" t="s">
        <v>314</v>
      </c>
      <c r="E5535" s="7" t="s">
        <v>315</v>
      </c>
      <c r="F5535" s="6" t="s">
        <v>5387</v>
      </c>
      <c r="G5535" s="6" t="s">
        <v>4936</v>
      </c>
      <c r="H5535" s="6" t="s">
        <v>38</v>
      </c>
      <c r="I5535" s="8" t="s">
        <v>39</v>
      </c>
      <c r="J5535" s="15" t="s">
        <v>7586</v>
      </c>
      <c r="K5535" s="7" t="s">
        <v>1348</v>
      </c>
      <c r="L5535" s="19">
        <v>1659383</v>
      </c>
      <c r="M5535" s="19">
        <f t="shared" si="261"/>
        <v>0</v>
      </c>
      <c r="N5535" s="11">
        <f>M5535*(1+VOTOS!$P$3%)^Q5535</f>
        <v>0</v>
      </c>
      <c r="O5535" s="54">
        <f t="shared" si="259"/>
        <v>1659383</v>
      </c>
      <c r="P5535" s="103">
        <f t="shared" si="260"/>
        <v>1.1042756326306773E-5</v>
      </c>
      <c r="Q5535" s="6">
        <v>0</v>
      </c>
      <c r="R5535" s="6"/>
      <c r="S5535" s="6" t="s">
        <v>93</v>
      </c>
    </row>
    <row r="5536" spans="1:19" s="47" customFormat="1" ht="14" x14ac:dyDescent="0.15">
      <c r="A5536" s="8" t="s">
        <v>415</v>
      </c>
      <c r="B5536" s="114" t="s">
        <v>416</v>
      </c>
      <c r="C5536" s="40" t="s">
        <v>65</v>
      </c>
      <c r="D5536" s="6" t="s">
        <v>314</v>
      </c>
      <c r="E5536" s="7" t="s">
        <v>315</v>
      </c>
      <c r="F5536" s="6" t="s">
        <v>4010</v>
      </c>
      <c r="G5536" s="6" t="s">
        <v>4936</v>
      </c>
      <c r="H5536" s="6" t="s">
        <v>38</v>
      </c>
      <c r="I5536" s="8" t="s">
        <v>39</v>
      </c>
      <c r="J5536" s="15" t="s">
        <v>7586</v>
      </c>
      <c r="K5536" s="7" t="s">
        <v>4011</v>
      </c>
      <c r="L5536" s="19">
        <v>7787671</v>
      </c>
      <c r="M5536" s="19">
        <f t="shared" si="261"/>
        <v>7787671</v>
      </c>
      <c r="N5536" s="11">
        <f>M5536*(1+VOTOS!$P$3%)^Q5536</f>
        <v>7898364.7321293559</v>
      </c>
      <c r="O5536" s="54">
        <f t="shared" si="259"/>
        <v>7898364.7321293559</v>
      </c>
      <c r="P5536" s="103">
        <f t="shared" si="260"/>
        <v>5.2561534686808135E-5</v>
      </c>
      <c r="Q5536" s="48">
        <v>117</v>
      </c>
      <c r="R5536" s="48"/>
      <c r="S5536" s="48" t="s">
        <v>11</v>
      </c>
    </row>
    <row r="5537" spans="1:19" s="47" customFormat="1" ht="14" x14ac:dyDescent="0.15">
      <c r="A5537" s="8" t="s">
        <v>415</v>
      </c>
      <c r="B5537" s="114" t="s">
        <v>416</v>
      </c>
      <c r="C5537" s="40" t="s">
        <v>65</v>
      </c>
      <c r="D5537" s="6" t="s">
        <v>314</v>
      </c>
      <c r="E5537" s="7" t="s">
        <v>315</v>
      </c>
      <c r="F5537" s="6" t="s">
        <v>4010</v>
      </c>
      <c r="G5537" s="6" t="s">
        <v>4936</v>
      </c>
      <c r="H5537" s="6" t="s">
        <v>38</v>
      </c>
      <c r="I5537" s="8" t="s">
        <v>39</v>
      </c>
      <c r="J5537" s="15" t="s">
        <v>7586</v>
      </c>
      <c r="K5537" s="7" t="s">
        <v>4216</v>
      </c>
      <c r="L5537" s="19">
        <v>8334000</v>
      </c>
      <c r="M5537" s="19">
        <f t="shared" si="261"/>
        <v>8334000</v>
      </c>
      <c r="N5537" s="11">
        <f>M5537*(1+VOTOS!$P$3%)^Q5537</f>
        <v>8618224.8051755857</v>
      </c>
      <c r="O5537" s="54">
        <f t="shared" si="259"/>
        <v>8618224.8051755857</v>
      </c>
      <c r="P5537" s="103">
        <f t="shared" si="260"/>
        <v>5.7352013663443975E-5</v>
      </c>
      <c r="Q5537" s="6">
        <v>278</v>
      </c>
      <c r="R5537" s="6"/>
      <c r="S5537" s="6" t="s">
        <v>11</v>
      </c>
    </row>
    <row r="5538" spans="1:19" s="47" customFormat="1" ht="14" x14ac:dyDescent="0.15">
      <c r="A5538" s="8" t="s">
        <v>415</v>
      </c>
      <c r="B5538" s="114" t="s">
        <v>416</v>
      </c>
      <c r="C5538" s="40" t="s">
        <v>65</v>
      </c>
      <c r="D5538" s="6" t="s">
        <v>314</v>
      </c>
      <c r="E5538" s="7" t="s">
        <v>315</v>
      </c>
      <c r="F5538" s="6" t="s">
        <v>4010</v>
      </c>
      <c r="G5538" s="6" t="s">
        <v>4936</v>
      </c>
      <c r="H5538" s="6" t="s">
        <v>38</v>
      </c>
      <c r="I5538" s="8" t="s">
        <v>39</v>
      </c>
      <c r="J5538" s="15" t="s">
        <v>7586</v>
      </c>
      <c r="K5538" s="7" t="s">
        <v>2807</v>
      </c>
      <c r="L5538" s="19">
        <v>3620880</v>
      </c>
      <c r="M5538" s="19">
        <f t="shared" si="261"/>
        <v>3620880</v>
      </c>
      <c r="N5538" s="11">
        <f>M5538*(1+VOTOS!$P$3%)^Q5538</f>
        <v>3728141.8394276309</v>
      </c>
      <c r="O5538" s="54">
        <f t="shared" si="259"/>
        <v>3728141.8394276309</v>
      </c>
      <c r="P5538" s="103">
        <f t="shared" si="260"/>
        <v>2.4809800921612698E-5</v>
      </c>
      <c r="Q5538" s="6">
        <v>242</v>
      </c>
      <c r="R5538" s="6"/>
      <c r="S5538" s="6" t="s">
        <v>11</v>
      </c>
    </row>
    <row r="5539" spans="1:19" s="47" customFormat="1" ht="14" x14ac:dyDescent="0.15">
      <c r="A5539" s="8" t="s">
        <v>415</v>
      </c>
      <c r="B5539" s="114" t="s">
        <v>416</v>
      </c>
      <c r="C5539" s="40" t="s">
        <v>65</v>
      </c>
      <c r="D5539" s="6" t="s">
        <v>314</v>
      </c>
      <c r="E5539" s="7" t="s">
        <v>315</v>
      </c>
      <c r="F5539" s="6" t="s">
        <v>4010</v>
      </c>
      <c r="G5539" s="6" t="s">
        <v>4936</v>
      </c>
      <c r="H5539" s="6" t="s">
        <v>38</v>
      </c>
      <c r="I5539" s="8" t="s">
        <v>39</v>
      </c>
      <c r="J5539" s="15" t="s">
        <v>7586</v>
      </c>
      <c r="K5539" s="7" t="s">
        <v>3950</v>
      </c>
      <c r="L5539" s="19">
        <v>2394000</v>
      </c>
      <c r="M5539" s="19">
        <f t="shared" si="261"/>
        <v>2394000</v>
      </c>
      <c r="N5539" s="11">
        <f>M5539*(1+VOTOS!$P$3%)^Q5539</f>
        <v>2467595.3765471024</v>
      </c>
      <c r="O5539" s="54">
        <f t="shared" si="259"/>
        <v>2467595.3765471024</v>
      </c>
      <c r="P5539" s="103">
        <f t="shared" si="260"/>
        <v>1.6421196586400401E-5</v>
      </c>
      <c r="Q5539" s="6">
        <v>251</v>
      </c>
      <c r="R5539" s="6"/>
      <c r="S5539" s="6" t="s">
        <v>11</v>
      </c>
    </row>
    <row r="5540" spans="1:19" s="47" customFormat="1" ht="14" x14ac:dyDescent="0.15">
      <c r="A5540" s="8" t="s">
        <v>415</v>
      </c>
      <c r="B5540" s="114" t="s">
        <v>416</v>
      </c>
      <c r="C5540" s="40" t="s">
        <v>65</v>
      </c>
      <c r="D5540" s="6" t="s">
        <v>314</v>
      </c>
      <c r="E5540" s="7" t="s">
        <v>315</v>
      </c>
      <c r="F5540" s="6" t="s">
        <v>4010</v>
      </c>
      <c r="G5540" s="6" t="s">
        <v>4936</v>
      </c>
      <c r="H5540" s="6" t="s">
        <v>38</v>
      </c>
      <c r="I5540" s="8" t="s">
        <v>39</v>
      </c>
      <c r="J5540" s="15" t="s">
        <v>7586</v>
      </c>
      <c r="K5540" s="7" t="s">
        <v>4822</v>
      </c>
      <c r="L5540" s="19">
        <v>1728725</v>
      </c>
      <c r="M5540" s="19">
        <f t="shared" si="261"/>
        <v>1728725</v>
      </c>
      <c r="N5540" s="11">
        <f>M5540*(1+VOTOS!$P$3%)^Q5540</f>
        <v>1773933.3452662644</v>
      </c>
      <c r="O5540" s="54">
        <f t="shared" si="259"/>
        <v>1773933.3452662644</v>
      </c>
      <c r="P5540" s="103">
        <f t="shared" si="260"/>
        <v>1.1805058669930679E-5</v>
      </c>
      <c r="Q5540" s="6">
        <v>214</v>
      </c>
      <c r="R5540" s="6"/>
      <c r="S5540" s="6" t="s">
        <v>11</v>
      </c>
    </row>
    <row r="5541" spans="1:19" s="47" customFormat="1" ht="14" x14ac:dyDescent="0.15">
      <c r="A5541" s="8" t="s">
        <v>415</v>
      </c>
      <c r="B5541" s="114" t="s">
        <v>416</v>
      </c>
      <c r="C5541" s="40" t="s">
        <v>65</v>
      </c>
      <c r="D5541" s="6" t="s">
        <v>314</v>
      </c>
      <c r="E5541" s="7" t="s">
        <v>315</v>
      </c>
      <c r="F5541" s="6" t="s">
        <v>4010</v>
      </c>
      <c r="G5541" s="6" t="s">
        <v>4936</v>
      </c>
      <c r="H5541" s="6" t="s">
        <v>38</v>
      </c>
      <c r="I5541" s="8" t="s">
        <v>39</v>
      </c>
      <c r="J5541" s="15" t="s">
        <v>7586</v>
      </c>
      <c r="K5541" s="7" t="s">
        <v>2287</v>
      </c>
      <c r="L5541" s="19">
        <v>1704000</v>
      </c>
      <c r="M5541" s="19">
        <f t="shared" si="261"/>
        <v>1704000</v>
      </c>
      <c r="N5541" s="11">
        <f>M5541*(1+VOTOS!$P$3%)^Q5541</f>
        <v>1751728.597194769</v>
      </c>
      <c r="O5541" s="54">
        <f t="shared" si="259"/>
        <v>1751728.597194769</v>
      </c>
      <c r="P5541" s="103">
        <f t="shared" si="260"/>
        <v>1.1657291926363608E-5</v>
      </c>
      <c r="Q5541" s="6">
        <v>229</v>
      </c>
      <c r="R5541" s="6"/>
      <c r="S5541" s="6" t="s">
        <v>11</v>
      </c>
    </row>
    <row r="5542" spans="1:19" s="47" customFormat="1" ht="14" x14ac:dyDescent="0.15">
      <c r="A5542" s="8" t="s">
        <v>415</v>
      </c>
      <c r="B5542" s="114" t="s">
        <v>416</v>
      </c>
      <c r="C5542" s="40" t="s">
        <v>65</v>
      </c>
      <c r="D5542" s="6" t="s">
        <v>314</v>
      </c>
      <c r="E5542" s="7" t="s">
        <v>315</v>
      </c>
      <c r="F5542" s="6" t="s">
        <v>4010</v>
      </c>
      <c r="G5542" s="6" t="s">
        <v>4936</v>
      </c>
      <c r="H5542" s="6" t="s">
        <v>38</v>
      </c>
      <c r="I5542" s="8" t="s">
        <v>39</v>
      </c>
      <c r="J5542" s="15" t="s">
        <v>7586</v>
      </c>
      <c r="K5542" s="7" t="s">
        <v>3006</v>
      </c>
      <c r="L5542" s="19">
        <v>1657148</v>
      </c>
      <c r="M5542" s="19">
        <f t="shared" si="261"/>
        <v>1657148</v>
      </c>
      <c r="N5542" s="11">
        <f>M5542*(1+VOTOS!$P$3%)^Q5542</f>
        <v>1697615.0889563099</v>
      </c>
      <c r="O5542" s="54">
        <f t="shared" si="259"/>
        <v>1697615.0889563099</v>
      </c>
      <c r="P5542" s="103">
        <f t="shared" si="260"/>
        <v>1.1297180797444668E-5</v>
      </c>
      <c r="Q5542" s="6">
        <v>200</v>
      </c>
      <c r="R5542" s="6"/>
      <c r="S5542" s="6" t="s">
        <v>11</v>
      </c>
    </row>
    <row r="5543" spans="1:19" s="47" customFormat="1" ht="14" x14ac:dyDescent="0.15">
      <c r="A5543" s="8" t="s">
        <v>415</v>
      </c>
      <c r="B5543" s="114" t="s">
        <v>416</v>
      </c>
      <c r="C5543" s="40" t="s">
        <v>65</v>
      </c>
      <c r="D5543" s="6" t="s">
        <v>314</v>
      </c>
      <c r="E5543" s="7" t="s">
        <v>315</v>
      </c>
      <c r="F5543" s="6" t="s">
        <v>4010</v>
      </c>
      <c r="G5543" s="6" t="s">
        <v>4936</v>
      </c>
      <c r="H5543" s="6" t="s">
        <v>38</v>
      </c>
      <c r="I5543" s="8" t="s">
        <v>39</v>
      </c>
      <c r="J5543" s="15" t="s">
        <v>7586</v>
      </c>
      <c r="K5543" s="7" t="s">
        <v>4011</v>
      </c>
      <c r="L5543" s="19">
        <v>1079509</v>
      </c>
      <c r="M5543" s="19">
        <f t="shared" si="261"/>
        <v>1079509</v>
      </c>
      <c r="N5543" s="11">
        <f>M5543*(1+VOTOS!$P$3%)^Q5543</f>
        <v>1094853.1099498463</v>
      </c>
      <c r="O5543" s="54">
        <f t="shared" si="259"/>
        <v>1094853.1099498463</v>
      </c>
      <c r="P5543" s="103">
        <f t="shared" si="260"/>
        <v>7.285958760741378E-6</v>
      </c>
      <c r="Q5543" s="6">
        <v>117</v>
      </c>
      <c r="R5543" s="6"/>
      <c r="S5543" s="6" t="s">
        <v>11</v>
      </c>
    </row>
    <row r="5544" spans="1:19" s="47" customFormat="1" ht="14" x14ac:dyDescent="0.15">
      <c r="A5544" s="8" t="s">
        <v>415</v>
      </c>
      <c r="B5544" s="114" t="s">
        <v>416</v>
      </c>
      <c r="C5544" s="40" t="s">
        <v>65</v>
      </c>
      <c r="D5544" s="6" t="s">
        <v>314</v>
      </c>
      <c r="E5544" s="7" t="s">
        <v>315</v>
      </c>
      <c r="F5544" s="6" t="s">
        <v>4010</v>
      </c>
      <c r="G5544" s="6" t="s">
        <v>4936</v>
      </c>
      <c r="H5544" s="6" t="s">
        <v>38</v>
      </c>
      <c r="I5544" s="8" t="s">
        <v>39</v>
      </c>
      <c r="J5544" s="15" t="s">
        <v>7586</v>
      </c>
      <c r="K5544" s="7" t="s">
        <v>4207</v>
      </c>
      <c r="L5544" s="19">
        <v>13632000</v>
      </c>
      <c r="M5544" s="19">
        <f t="shared" si="261"/>
        <v>13632000</v>
      </c>
      <c r="N5544" s="11">
        <f>M5544*(1+VOTOS!$P$3%)^Q5544</f>
        <v>14192461.344570024</v>
      </c>
      <c r="O5544" s="54">
        <f t="shared" si="259"/>
        <v>14192461.344570024</v>
      </c>
      <c r="P5544" s="103">
        <f t="shared" si="260"/>
        <v>9.4447088043335967E-5</v>
      </c>
      <c r="Q5544" s="6">
        <v>334</v>
      </c>
      <c r="R5544" s="6"/>
      <c r="S5544" s="6" t="s">
        <v>11</v>
      </c>
    </row>
    <row r="5545" spans="1:19" s="47" customFormat="1" ht="14" x14ac:dyDescent="0.15">
      <c r="A5545" s="14" t="s">
        <v>5234</v>
      </c>
      <c r="B5545" s="115" t="s">
        <v>416</v>
      </c>
      <c r="C5545" s="40" t="s">
        <v>65</v>
      </c>
      <c r="D5545" s="12" t="s">
        <v>514</v>
      </c>
      <c r="E5545" s="51" t="s">
        <v>515</v>
      </c>
      <c r="F5545" s="14" t="s">
        <v>6017</v>
      </c>
      <c r="G5545" s="14" t="s">
        <v>37</v>
      </c>
      <c r="H5545" s="14" t="s">
        <v>38</v>
      </c>
      <c r="I5545" s="14" t="s">
        <v>39</v>
      </c>
      <c r="J5545" s="15" t="s">
        <v>7586</v>
      </c>
      <c r="K5545" s="52" t="s">
        <v>6018</v>
      </c>
      <c r="L5545" s="109">
        <v>7527184</v>
      </c>
      <c r="M5545" s="19">
        <f t="shared" si="261"/>
        <v>0</v>
      </c>
      <c r="N5545" s="11">
        <f>M5545*(1+VOTOS!$P$3%)^Q5545</f>
        <v>0</v>
      </c>
      <c r="O5545" s="54">
        <f t="shared" si="259"/>
        <v>7527184</v>
      </c>
      <c r="P5545" s="103">
        <f t="shared" si="260"/>
        <v>5.009142478576382E-5</v>
      </c>
      <c r="Q5545" s="6">
        <v>0</v>
      </c>
      <c r="R5545" s="6"/>
      <c r="S5545" s="6" t="s">
        <v>7</v>
      </c>
    </row>
    <row r="5546" spans="1:19" s="47" customFormat="1" ht="14" x14ac:dyDescent="0.15">
      <c r="A5546" s="14" t="s">
        <v>5234</v>
      </c>
      <c r="B5546" s="115" t="s">
        <v>416</v>
      </c>
      <c r="C5546" s="40" t="s">
        <v>65</v>
      </c>
      <c r="D5546" s="12" t="s">
        <v>514</v>
      </c>
      <c r="E5546" s="51" t="s">
        <v>515</v>
      </c>
      <c r="F5546" s="14" t="s">
        <v>6017</v>
      </c>
      <c r="G5546" s="14" t="s">
        <v>37</v>
      </c>
      <c r="H5546" s="14" t="s">
        <v>38</v>
      </c>
      <c r="I5546" s="14" t="s">
        <v>39</v>
      </c>
      <c r="J5546" s="15" t="s">
        <v>7586</v>
      </c>
      <c r="K5546" s="52" t="s">
        <v>5882</v>
      </c>
      <c r="L5546" s="109">
        <v>7047406.5</v>
      </c>
      <c r="M5546" s="19">
        <f t="shared" si="261"/>
        <v>0</v>
      </c>
      <c r="N5546" s="11">
        <f>M5546*(1+VOTOS!$P$3%)^Q5546</f>
        <v>0</v>
      </c>
      <c r="O5546" s="54">
        <f t="shared" si="259"/>
        <v>7047406.5</v>
      </c>
      <c r="P5546" s="103">
        <f t="shared" si="260"/>
        <v>4.6898632028850768E-5</v>
      </c>
      <c r="Q5546" s="6">
        <v>0</v>
      </c>
      <c r="R5546" s="6"/>
      <c r="S5546" s="6" t="s">
        <v>7</v>
      </c>
    </row>
    <row r="5547" spans="1:19" s="47" customFormat="1" ht="14" x14ac:dyDescent="0.15">
      <c r="A5547" s="14" t="s">
        <v>5234</v>
      </c>
      <c r="B5547" s="115" t="s">
        <v>416</v>
      </c>
      <c r="C5547" s="40" t="s">
        <v>65</v>
      </c>
      <c r="D5547" s="12" t="s">
        <v>514</v>
      </c>
      <c r="E5547" s="51" t="s">
        <v>515</v>
      </c>
      <c r="F5547" s="14" t="s">
        <v>6017</v>
      </c>
      <c r="G5547" s="14" t="s">
        <v>37</v>
      </c>
      <c r="H5547" s="14" t="s">
        <v>38</v>
      </c>
      <c r="I5547" s="14" t="s">
        <v>39</v>
      </c>
      <c r="J5547" s="15" t="s">
        <v>7586</v>
      </c>
      <c r="K5547" s="52" t="s">
        <v>6019</v>
      </c>
      <c r="L5547" s="109">
        <v>5208258</v>
      </c>
      <c r="M5547" s="19">
        <f t="shared" si="261"/>
        <v>5208258</v>
      </c>
      <c r="N5547" s="11">
        <f>M5547*(1+VOTOS!$P$3%)^Q5547</f>
        <v>5307838.0623051757</v>
      </c>
      <c r="O5547" s="54">
        <f t="shared" si="259"/>
        <v>5307838.0623051757</v>
      </c>
      <c r="P5547" s="103">
        <f t="shared" si="260"/>
        <v>3.532226275762278E-5</v>
      </c>
      <c r="Q5547" s="6">
        <v>157</v>
      </c>
      <c r="R5547" s="6"/>
      <c r="S5547" s="6" t="s">
        <v>7</v>
      </c>
    </row>
    <row r="5548" spans="1:19" s="47" customFormat="1" ht="14" x14ac:dyDescent="0.15">
      <c r="A5548" s="14" t="s">
        <v>5234</v>
      </c>
      <c r="B5548" s="115" t="s">
        <v>416</v>
      </c>
      <c r="C5548" s="40" t="s">
        <v>65</v>
      </c>
      <c r="D5548" s="12" t="s">
        <v>1625</v>
      </c>
      <c r="E5548" s="51" t="s">
        <v>1626</v>
      </c>
      <c r="F5548" s="14" t="s">
        <v>5477</v>
      </c>
      <c r="G5548" s="14" t="s">
        <v>37</v>
      </c>
      <c r="H5548" s="14" t="s">
        <v>38</v>
      </c>
      <c r="I5548" s="14" t="s">
        <v>39</v>
      </c>
      <c r="J5548" s="15" t="s">
        <v>7586</v>
      </c>
      <c r="K5548" s="52" t="s">
        <v>5478</v>
      </c>
      <c r="L5548" s="109">
        <v>282030</v>
      </c>
      <c r="M5548" s="19">
        <f t="shared" si="261"/>
        <v>282030</v>
      </c>
      <c r="N5548" s="11">
        <f>M5548*(1+VOTOS!$P$3%)^Q5548</f>
        <v>283667.78042688366</v>
      </c>
      <c r="O5548" s="54">
        <f t="shared" si="259"/>
        <v>283667.78042688366</v>
      </c>
      <c r="P5548" s="103">
        <f t="shared" si="260"/>
        <v>1.8877342824883528E-6</v>
      </c>
      <c r="Q5548" s="6">
        <v>48</v>
      </c>
      <c r="R5548" s="6"/>
      <c r="S5548" s="6" t="s">
        <v>7</v>
      </c>
    </row>
    <row r="5549" spans="1:19" s="47" customFormat="1" ht="14" x14ac:dyDescent="0.15">
      <c r="A5549" s="14" t="s">
        <v>5234</v>
      </c>
      <c r="B5549" s="115" t="s">
        <v>416</v>
      </c>
      <c r="C5549" s="40" t="s">
        <v>65</v>
      </c>
      <c r="D5549" s="12" t="s">
        <v>1625</v>
      </c>
      <c r="E5549" s="51" t="s">
        <v>1626</v>
      </c>
      <c r="F5549" s="14" t="s">
        <v>5477</v>
      </c>
      <c r="G5549" s="14" t="s">
        <v>37</v>
      </c>
      <c r="H5549" s="14" t="s">
        <v>38</v>
      </c>
      <c r="I5549" s="14" t="s">
        <v>39</v>
      </c>
      <c r="J5549" s="15" t="s">
        <v>7586</v>
      </c>
      <c r="K5549" s="52" t="s">
        <v>5482</v>
      </c>
      <c r="L5549" s="109">
        <v>229670</v>
      </c>
      <c r="M5549" s="19">
        <f t="shared" si="261"/>
        <v>229670</v>
      </c>
      <c r="N5549" s="11">
        <f>M5549*(1+VOTOS!$P$3%)^Q5549</f>
        <v>229919.48459144877</v>
      </c>
      <c r="O5549" s="54">
        <f t="shared" si="259"/>
        <v>229919.48459144877</v>
      </c>
      <c r="P5549" s="103">
        <f t="shared" si="260"/>
        <v>1.5300535458139643E-6</v>
      </c>
      <c r="Q5549" s="6">
        <v>9</v>
      </c>
      <c r="R5549" s="6"/>
      <c r="S5549" s="6" t="s">
        <v>7</v>
      </c>
    </row>
    <row r="5550" spans="1:19" s="47" customFormat="1" ht="14" x14ac:dyDescent="0.15">
      <c r="A5550" s="14" t="s">
        <v>5234</v>
      </c>
      <c r="B5550" s="115" t="s">
        <v>416</v>
      </c>
      <c r="C5550" s="40" t="s">
        <v>65</v>
      </c>
      <c r="D5550" s="12" t="s">
        <v>1625</v>
      </c>
      <c r="E5550" s="51" t="s">
        <v>1626</v>
      </c>
      <c r="F5550" s="14" t="s">
        <v>5477</v>
      </c>
      <c r="G5550" s="14" t="s">
        <v>37</v>
      </c>
      <c r="H5550" s="14" t="s">
        <v>38</v>
      </c>
      <c r="I5550" s="14" t="s">
        <v>39</v>
      </c>
      <c r="J5550" s="15" t="s">
        <v>7586</v>
      </c>
      <c r="K5550" s="52" t="s">
        <v>5479</v>
      </c>
      <c r="L5550" s="109">
        <v>140974.5</v>
      </c>
      <c r="M5550" s="19">
        <f t="shared" si="261"/>
        <v>140974.5</v>
      </c>
      <c r="N5550" s="11">
        <f>M5550*(1+VOTOS!$P$3%)^Q5550</f>
        <v>141793.15502531541</v>
      </c>
      <c r="O5550" s="54">
        <f t="shared" si="259"/>
        <v>141793.15502531541</v>
      </c>
      <c r="P5550" s="103">
        <f t="shared" si="260"/>
        <v>9.4359605930806742E-7</v>
      </c>
      <c r="Q5550" s="6">
        <v>48</v>
      </c>
      <c r="R5550" s="6"/>
      <c r="S5550" s="6" t="s">
        <v>7</v>
      </c>
    </row>
    <row r="5551" spans="1:19" s="47" customFormat="1" ht="14" x14ac:dyDescent="0.15">
      <c r="A5551" s="14" t="s">
        <v>5234</v>
      </c>
      <c r="B5551" s="115" t="s">
        <v>416</v>
      </c>
      <c r="C5551" s="40" t="s">
        <v>65</v>
      </c>
      <c r="D5551" s="12" t="s">
        <v>1625</v>
      </c>
      <c r="E5551" s="51" t="s">
        <v>1626</v>
      </c>
      <c r="F5551" s="14" t="s">
        <v>5477</v>
      </c>
      <c r="G5551" s="14" t="s">
        <v>37</v>
      </c>
      <c r="H5551" s="14" t="s">
        <v>38</v>
      </c>
      <c r="I5551" s="14" t="s">
        <v>39</v>
      </c>
      <c r="J5551" s="15" t="s">
        <v>7586</v>
      </c>
      <c r="K5551" s="52" t="s">
        <v>5483</v>
      </c>
      <c r="L5551" s="109">
        <v>99900</v>
      </c>
      <c r="M5551" s="19">
        <f t="shared" si="261"/>
        <v>99900</v>
      </c>
      <c r="N5551" s="11">
        <f>M5551*(1+VOTOS!$P$3%)^Q5551</f>
        <v>100008.51879081174</v>
      </c>
      <c r="O5551" s="54">
        <f t="shared" si="259"/>
        <v>100008.51879081174</v>
      </c>
      <c r="P5551" s="103">
        <f t="shared" si="260"/>
        <v>6.655303227535814E-7</v>
      </c>
      <c r="Q5551" s="6">
        <v>9</v>
      </c>
      <c r="R5551" s="6"/>
      <c r="S5551" s="6" t="s">
        <v>7</v>
      </c>
    </row>
    <row r="5552" spans="1:19" s="47" customFormat="1" ht="14" x14ac:dyDescent="0.15">
      <c r="A5552" s="14" t="s">
        <v>5234</v>
      </c>
      <c r="B5552" s="115" t="s">
        <v>416</v>
      </c>
      <c r="C5552" s="40" t="s">
        <v>65</v>
      </c>
      <c r="D5552" s="12" t="s">
        <v>1625</v>
      </c>
      <c r="E5552" s="51" t="s">
        <v>1626</v>
      </c>
      <c r="F5552" s="14" t="s">
        <v>5477</v>
      </c>
      <c r="G5552" s="14" t="s">
        <v>37</v>
      </c>
      <c r="H5552" s="14" t="s">
        <v>38</v>
      </c>
      <c r="I5552" s="14" t="s">
        <v>39</v>
      </c>
      <c r="J5552" s="15" t="s">
        <v>7586</v>
      </c>
      <c r="K5552" s="52" t="s">
        <v>5481</v>
      </c>
      <c r="L5552" s="109">
        <v>80444</v>
      </c>
      <c r="M5552" s="19">
        <f t="shared" si="261"/>
        <v>80444</v>
      </c>
      <c r="N5552" s="11">
        <f>M5552*(1+VOTOS!$P$3%)^Q5552</f>
        <v>80531.384240320913</v>
      </c>
      <c r="O5552" s="54">
        <f t="shared" si="259"/>
        <v>80531.384240320913</v>
      </c>
      <c r="P5552" s="103">
        <f t="shared" si="260"/>
        <v>5.3591512796385483E-7</v>
      </c>
      <c r="Q5552" s="6">
        <v>9</v>
      </c>
      <c r="R5552" s="6"/>
      <c r="S5552" s="6" t="s">
        <v>7</v>
      </c>
    </row>
    <row r="5553" spans="1:19" s="47" customFormat="1" ht="14" x14ac:dyDescent="0.15">
      <c r="A5553" s="14" t="s">
        <v>5234</v>
      </c>
      <c r="B5553" s="115" t="s">
        <v>416</v>
      </c>
      <c r="C5553" s="40" t="s">
        <v>65</v>
      </c>
      <c r="D5553" s="12" t="s">
        <v>1625</v>
      </c>
      <c r="E5553" s="51" t="s">
        <v>1626</v>
      </c>
      <c r="F5553" s="14" t="s">
        <v>5477</v>
      </c>
      <c r="G5553" s="14" t="s">
        <v>37</v>
      </c>
      <c r="H5553" s="14" t="s">
        <v>38</v>
      </c>
      <c r="I5553" s="14" t="s">
        <v>39</v>
      </c>
      <c r="J5553" s="15" t="s">
        <v>7586</v>
      </c>
      <c r="K5553" s="52" t="s">
        <v>5480</v>
      </c>
      <c r="L5553" s="109">
        <v>62475</v>
      </c>
      <c r="M5553" s="19">
        <f t="shared" si="261"/>
        <v>62475</v>
      </c>
      <c r="N5553" s="11">
        <f>M5553*(1+VOTOS!$P$3%)^Q5553</f>
        <v>62837.799461651441</v>
      </c>
      <c r="O5553" s="54">
        <f t="shared" si="259"/>
        <v>62837.799461651441</v>
      </c>
      <c r="P5553" s="103">
        <f t="shared" si="260"/>
        <v>4.1816898662716672E-7</v>
      </c>
      <c r="Q5553" s="6">
        <v>48</v>
      </c>
      <c r="R5553" s="6"/>
      <c r="S5553" s="6" t="s">
        <v>7</v>
      </c>
    </row>
    <row r="5554" spans="1:19" s="47" customFormat="1" ht="14" x14ac:dyDescent="0.15">
      <c r="A5554" s="8" t="s">
        <v>415</v>
      </c>
      <c r="B5554" s="114" t="s">
        <v>416</v>
      </c>
      <c r="C5554" s="40" t="s">
        <v>65</v>
      </c>
      <c r="D5554" s="6" t="s">
        <v>1625</v>
      </c>
      <c r="E5554" s="7" t="s">
        <v>1626</v>
      </c>
      <c r="F5554" s="6" t="s">
        <v>3634</v>
      </c>
      <c r="G5554" s="6" t="s">
        <v>5224</v>
      </c>
      <c r="H5554" s="6" t="s">
        <v>38</v>
      </c>
      <c r="I5554" s="8" t="s">
        <v>39</v>
      </c>
      <c r="J5554" s="15" t="s">
        <v>7586</v>
      </c>
      <c r="K5554" s="7" t="s">
        <v>3635</v>
      </c>
      <c r="L5554" s="19">
        <v>223798</v>
      </c>
      <c r="M5554" s="19">
        <f t="shared" si="261"/>
        <v>223798</v>
      </c>
      <c r="N5554" s="11">
        <f>M5554*(1+VOTOS!$P$3%)^Q5554</f>
        <v>225695.79956433395</v>
      </c>
      <c r="O5554" s="54">
        <f t="shared" si="259"/>
        <v>225695.79956433395</v>
      </c>
      <c r="P5554" s="103">
        <f t="shared" si="260"/>
        <v>1.5019460356409064E-6</v>
      </c>
      <c r="Q5554" s="6">
        <v>70</v>
      </c>
      <c r="R5554" s="6"/>
      <c r="S5554" s="6" t="s">
        <v>11</v>
      </c>
    </row>
    <row r="5555" spans="1:19" s="47" customFormat="1" ht="14" x14ac:dyDescent="0.15">
      <c r="A5555" s="8" t="s">
        <v>415</v>
      </c>
      <c r="B5555" s="114" t="s">
        <v>416</v>
      </c>
      <c r="C5555" s="40" t="s">
        <v>65</v>
      </c>
      <c r="D5555" s="6" t="s">
        <v>1625</v>
      </c>
      <c r="E5555" s="7" t="s">
        <v>1626</v>
      </c>
      <c r="F5555" s="6" t="s">
        <v>3634</v>
      </c>
      <c r="G5555" s="6" t="s">
        <v>5224</v>
      </c>
      <c r="H5555" s="6" t="s">
        <v>38</v>
      </c>
      <c r="I5555" s="8" t="s">
        <v>39</v>
      </c>
      <c r="J5555" s="15" t="s">
        <v>7586</v>
      </c>
      <c r="K5555" s="7" t="s">
        <v>3636</v>
      </c>
      <c r="L5555" s="19">
        <v>147560</v>
      </c>
      <c r="M5555" s="19">
        <f t="shared" si="261"/>
        <v>147560</v>
      </c>
      <c r="N5555" s="11">
        <f>M5555*(1+VOTOS!$P$3%)^Q5555</f>
        <v>148757.45956689803</v>
      </c>
      <c r="O5555" s="54">
        <f t="shared" si="259"/>
        <v>148757.45956689803</v>
      </c>
      <c r="P5555" s="103">
        <f t="shared" si="260"/>
        <v>9.899416697156034E-7</v>
      </c>
      <c r="Q5555" s="6">
        <v>67</v>
      </c>
      <c r="R5555" s="6"/>
      <c r="S5555" s="6" t="s">
        <v>11</v>
      </c>
    </row>
    <row r="5556" spans="1:19" s="47" customFormat="1" ht="14" x14ac:dyDescent="0.15">
      <c r="A5556" s="8" t="s">
        <v>415</v>
      </c>
      <c r="B5556" s="114" t="s">
        <v>416</v>
      </c>
      <c r="C5556" s="40" t="s">
        <v>65</v>
      </c>
      <c r="D5556" s="6" t="s">
        <v>1535</v>
      </c>
      <c r="E5556" s="7" t="s">
        <v>1536</v>
      </c>
      <c r="F5556" s="6" t="s">
        <v>4823</v>
      </c>
      <c r="G5556" s="6" t="s">
        <v>4936</v>
      </c>
      <c r="H5556" s="6" t="s">
        <v>38</v>
      </c>
      <c r="I5556" s="8" t="s">
        <v>39</v>
      </c>
      <c r="J5556" s="15" t="s">
        <v>7586</v>
      </c>
      <c r="K5556" s="7" t="s">
        <v>4824</v>
      </c>
      <c r="L5556" s="19">
        <v>1318670</v>
      </c>
      <c r="M5556" s="19">
        <f t="shared" si="261"/>
        <v>1318670</v>
      </c>
      <c r="N5556" s="11">
        <f>M5556*(1+VOTOS!$P$3%)^Q5556</f>
        <v>1344206.7754728582</v>
      </c>
      <c r="O5556" s="54">
        <f t="shared" si="259"/>
        <v>1344206.7754728582</v>
      </c>
      <c r="P5556" s="103">
        <f t="shared" si="260"/>
        <v>8.9453416563369243E-6</v>
      </c>
      <c r="Q5556" s="6">
        <v>159</v>
      </c>
      <c r="R5556" s="6"/>
      <c r="S5556" s="6" t="s">
        <v>11</v>
      </c>
    </row>
    <row r="5557" spans="1:19" s="47" customFormat="1" ht="14" x14ac:dyDescent="0.15">
      <c r="A5557" s="8" t="s">
        <v>415</v>
      </c>
      <c r="B5557" s="114" t="s">
        <v>416</v>
      </c>
      <c r="C5557" s="40" t="s">
        <v>65</v>
      </c>
      <c r="D5557" s="6" t="s">
        <v>342</v>
      </c>
      <c r="E5557" s="7" t="s">
        <v>343</v>
      </c>
      <c r="F5557" s="6" t="s">
        <v>4012</v>
      </c>
      <c r="G5557" s="6" t="s">
        <v>4936</v>
      </c>
      <c r="H5557" s="6" t="s">
        <v>38</v>
      </c>
      <c r="I5557" s="8" t="s">
        <v>39</v>
      </c>
      <c r="J5557" s="15" t="s">
        <v>7586</v>
      </c>
      <c r="K5557" s="7" t="s">
        <v>4013</v>
      </c>
      <c r="L5557" s="19">
        <v>5838000</v>
      </c>
      <c r="M5557" s="19">
        <f t="shared" si="261"/>
        <v>5838000</v>
      </c>
      <c r="N5557" s="11">
        <f>M5557*(1+VOTOS!$P$3%)^Q5557</f>
        <v>5869777.3061626945</v>
      </c>
      <c r="O5557" s="54">
        <f t="shared" si="259"/>
        <v>5869777.3061626945</v>
      </c>
      <c r="P5557" s="103">
        <f t="shared" si="260"/>
        <v>3.9061820255866198E-5</v>
      </c>
      <c r="Q5557" s="48">
        <v>45</v>
      </c>
      <c r="R5557" s="48"/>
      <c r="S5557" s="48" t="s">
        <v>11</v>
      </c>
    </row>
    <row r="5558" spans="1:19" s="47" customFormat="1" ht="14" x14ac:dyDescent="0.15">
      <c r="A5558" s="8" t="s">
        <v>415</v>
      </c>
      <c r="B5558" s="114" t="s">
        <v>416</v>
      </c>
      <c r="C5558" s="40" t="s">
        <v>65</v>
      </c>
      <c r="D5558" s="6" t="s">
        <v>342</v>
      </c>
      <c r="E5558" s="7" t="s">
        <v>343</v>
      </c>
      <c r="F5558" s="6" t="s">
        <v>4012</v>
      </c>
      <c r="G5558" s="6" t="s">
        <v>4936</v>
      </c>
      <c r="H5558" s="6" t="s">
        <v>38</v>
      </c>
      <c r="I5558" s="8" t="s">
        <v>39</v>
      </c>
      <c r="J5558" s="15" t="s">
        <v>7586</v>
      </c>
      <c r="K5558" s="7" t="s">
        <v>4827</v>
      </c>
      <c r="L5558" s="19">
        <v>5410725</v>
      </c>
      <c r="M5558" s="19">
        <f t="shared" si="261"/>
        <v>5410725</v>
      </c>
      <c r="N5558" s="11">
        <f>M5558*(1+VOTOS!$P$3%)^Q5558</f>
        <v>5571007.6705488907</v>
      </c>
      <c r="O5558" s="54">
        <f t="shared" si="259"/>
        <v>5571007.6705488907</v>
      </c>
      <c r="P5558" s="103">
        <f t="shared" si="260"/>
        <v>3.7073587109098577E-5</v>
      </c>
      <c r="Q5558" s="6">
        <v>242</v>
      </c>
      <c r="R5558" s="6"/>
      <c r="S5558" s="6" t="s">
        <v>11</v>
      </c>
    </row>
    <row r="5559" spans="1:19" s="47" customFormat="1" ht="14" x14ac:dyDescent="0.15">
      <c r="A5559" s="8" t="s">
        <v>415</v>
      </c>
      <c r="B5559" s="114" t="s">
        <v>416</v>
      </c>
      <c r="C5559" s="40" t="s">
        <v>65</v>
      </c>
      <c r="D5559" s="6" t="s">
        <v>342</v>
      </c>
      <c r="E5559" s="7" t="s">
        <v>343</v>
      </c>
      <c r="F5559" s="6" t="s">
        <v>4012</v>
      </c>
      <c r="G5559" s="6" t="s">
        <v>4936</v>
      </c>
      <c r="H5559" s="6" t="s">
        <v>38</v>
      </c>
      <c r="I5559" s="8" t="s">
        <v>39</v>
      </c>
      <c r="J5559" s="15" t="s">
        <v>7586</v>
      </c>
      <c r="K5559" s="7" t="s">
        <v>4826</v>
      </c>
      <c r="L5559" s="19">
        <v>4509340</v>
      </c>
      <c r="M5559" s="19">
        <f t="shared" si="261"/>
        <v>4509340</v>
      </c>
      <c r="N5559" s="11">
        <f>M5559*(1+VOTOS!$P$3%)^Q5559</f>
        <v>4650768.6034873454</v>
      </c>
      <c r="O5559" s="54">
        <f t="shared" si="259"/>
        <v>4650768.6034873454</v>
      </c>
      <c r="P5559" s="103">
        <f t="shared" si="260"/>
        <v>3.0949638762328409E-5</v>
      </c>
      <c r="Q5559" s="6">
        <v>256</v>
      </c>
      <c r="R5559" s="6"/>
      <c r="S5559" s="6" t="s">
        <v>11</v>
      </c>
    </row>
    <row r="5560" spans="1:19" s="47" customFormat="1" ht="14" x14ac:dyDescent="0.15">
      <c r="A5560" s="8" t="s">
        <v>415</v>
      </c>
      <c r="B5560" s="114" t="s">
        <v>416</v>
      </c>
      <c r="C5560" s="40" t="s">
        <v>65</v>
      </c>
      <c r="D5560" s="6" t="s">
        <v>342</v>
      </c>
      <c r="E5560" s="7" t="s">
        <v>343</v>
      </c>
      <c r="F5560" s="6" t="s">
        <v>4012</v>
      </c>
      <c r="G5560" s="6" t="s">
        <v>4936</v>
      </c>
      <c r="H5560" s="6" t="s">
        <v>38</v>
      </c>
      <c r="I5560" s="8" t="s">
        <v>39</v>
      </c>
      <c r="J5560" s="15" t="s">
        <v>7586</v>
      </c>
      <c r="K5560" s="7" t="s">
        <v>4454</v>
      </c>
      <c r="L5560" s="19">
        <v>4094146</v>
      </c>
      <c r="M5560" s="19">
        <f t="shared" si="261"/>
        <v>4094146</v>
      </c>
      <c r="N5560" s="11">
        <f>M5560*(1+VOTOS!$P$3%)^Q5560</f>
        <v>4201213.0962347947</v>
      </c>
      <c r="O5560" s="54">
        <f t="shared" si="259"/>
        <v>4201213.0962347947</v>
      </c>
      <c r="P5560" s="103">
        <f t="shared" si="260"/>
        <v>2.7957965398349654E-5</v>
      </c>
      <c r="Q5560" s="6">
        <v>214</v>
      </c>
      <c r="R5560" s="6"/>
      <c r="S5560" s="6" t="s">
        <v>11</v>
      </c>
    </row>
    <row r="5561" spans="1:19" s="47" customFormat="1" ht="14" x14ac:dyDescent="0.15">
      <c r="A5561" s="8" t="s">
        <v>415</v>
      </c>
      <c r="B5561" s="114" t="s">
        <v>416</v>
      </c>
      <c r="C5561" s="40" t="s">
        <v>65</v>
      </c>
      <c r="D5561" s="6" t="s">
        <v>342</v>
      </c>
      <c r="E5561" s="7" t="s">
        <v>343</v>
      </c>
      <c r="F5561" s="6" t="s">
        <v>4012</v>
      </c>
      <c r="G5561" s="6" t="s">
        <v>4936</v>
      </c>
      <c r="H5561" s="6" t="s">
        <v>38</v>
      </c>
      <c r="I5561" s="8" t="s">
        <v>39</v>
      </c>
      <c r="J5561" s="15" t="s">
        <v>7586</v>
      </c>
      <c r="K5561" s="7" t="s">
        <v>4828</v>
      </c>
      <c r="L5561" s="19">
        <v>3854476</v>
      </c>
      <c r="M5561" s="19">
        <f t="shared" si="261"/>
        <v>3854476</v>
      </c>
      <c r="N5561" s="11">
        <f>M5561*(1+VOTOS!$P$3%)^Q5561</f>
        <v>3962438.8711272916</v>
      </c>
      <c r="O5561" s="54">
        <f t="shared" si="259"/>
        <v>3962438.8711272916</v>
      </c>
      <c r="P5561" s="103">
        <f t="shared" si="260"/>
        <v>2.6368985889179755E-5</v>
      </c>
      <c r="Q5561" s="6">
        <v>229</v>
      </c>
      <c r="R5561" s="6"/>
      <c r="S5561" s="6" t="s">
        <v>11</v>
      </c>
    </row>
    <row r="5562" spans="1:19" s="47" customFormat="1" ht="14" x14ac:dyDescent="0.15">
      <c r="A5562" s="8" t="s">
        <v>415</v>
      </c>
      <c r="B5562" s="114" t="s">
        <v>416</v>
      </c>
      <c r="C5562" s="40" t="s">
        <v>65</v>
      </c>
      <c r="D5562" s="6" t="s">
        <v>342</v>
      </c>
      <c r="E5562" s="7" t="s">
        <v>343</v>
      </c>
      <c r="F5562" s="6" t="s">
        <v>4012</v>
      </c>
      <c r="G5562" s="6" t="s">
        <v>4936</v>
      </c>
      <c r="H5562" s="6" t="s">
        <v>38</v>
      </c>
      <c r="I5562" s="8" t="s">
        <v>39</v>
      </c>
      <c r="J5562" s="15" t="s">
        <v>7586</v>
      </c>
      <c r="K5562" s="7" t="s">
        <v>2344</v>
      </c>
      <c r="L5562" s="19">
        <v>3421579</v>
      </c>
      <c r="M5562" s="19">
        <f t="shared" si="261"/>
        <v>3421579</v>
      </c>
      <c r="N5562" s="11">
        <f>M5562*(1+VOTOS!$P$3%)^Q5562</f>
        <v>3499218.3761055907</v>
      </c>
      <c r="O5562" s="54">
        <f t="shared" si="259"/>
        <v>3499218.3761055907</v>
      </c>
      <c r="P5562" s="103">
        <f t="shared" si="260"/>
        <v>2.3286375634720208E-5</v>
      </c>
      <c r="Q5562" s="6">
        <v>186</v>
      </c>
      <c r="R5562" s="6"/>
      <c r="S5562" s="6" t="s">
        <v>11</v>
      </c>
    </row>
    <row r="5563" spans="1:19" s="47" customFormat="1" ht="14" x14ac:dyDescent="0.15">
      <c r="A5563" s="8" t="s">
        <v>415</v>
      </c>
      <c r="B5563" s="114" t="s">
        <v>416</v>
      </c>
      <c r="C5563" s="40" t="s">
        <v>65</v>
      </c>
      <c r="D5563" s="6" t="s">
        <v>342</v>
      </c>
      <c r="E5563" s="7" t="s">
        <v>343</v>
      </c>
      <c r="F5563" s="6" t="s">
        <v>4012</v>
      </c>
      <c r="G5563" s="6" t="s">
        <v>4936</v>
      </c>
      <c r="H5563" s="6" t="s">
        <v>38</v>
      </c>
      <c r="I5563" s="8" t="s">
        <v>39</v>
      </c>
      <c r="J5563" s="15" t="s">
        <v>7586</v>
      </c>
      <c r="K5563" s="7" t="s">
        <v>4825</v>
      </c>
      <c r="L5563" s="19">
        <v>2991674</v>
      </c>
      <c r="M5563" s="19">
        <f t="shared" si="261"/>
        <v>2991674</v>
      </c>
      <c r="N5563" s="11">
        <f>M5563*(1+VOTOS!$P$3%)^Q5563</f>
        <v>3091091.5068021454</v>
      </c>
      <c r="O5563" s="54">
        <f t="shared" si="259"/>
        <v>3091091.5068021454</v>
      </c>
      <c r="P5563" s="103">
        <f t="shared" si="260"/>
        <v>2.0570398932574655E-5</v>
      </c>
      <c r="Q5563" s="6">
        <v>271</v>
      </c>
      <c r="R5563" s="6"/>
      <c r="S5563" s="6" t="s">
        <v>11</v>
      </c>
    </row>
    <row r="5564" spans="1:19" s="47" customFormat="1" ht="14" x14ac:dyDescent="0.15">
      <c r="A5564" s="8" t="s">
        <v>415</v>
      </c>
      <c r="B5564" s="114" t="s">
        <v>416</v>
      </c>
      <c r="C5564" s="40" t="s">
        <v>65</v>
      </c>
      <c r="D5564" s="6" t="s">
        <v>342</v>
      </c>
      <c r="E5564" s="7" t="s">
        <v>343</v>
      </c>
      <c r="F5564" s="6" t="s">
        <v>4012</v>
      </c>
      <c r="G5564" s="6" t="s">
        <v>4936</v>
      </c>
      <c r="H5564" s="6" t="s">
        <v>38</v>
      </c>
      <c r="I5564" s="8" t="s">
        <v>39</v>
      </c>
      <c r="J5564" s="15" t="s">
        <v>7586</v>
      </c>
      <c r="K5564" s="7" t="s">
        <v>3630</v>
      </c>
      <c r="L5564" s="19">
        <v>2091699</v>
      </c>
      <c r="M5564" s="19">
        <f t="shared" si="261"/>
        <v>2091699</v>
      </c>
      <c r="N5564" s="11">
        <f>M5564*(1+VOTOS!$P$3%)^Q5564</f>
        <v>2163295.7681671446</v>
      </c>
      <c r="O5564" s="54">
        <f t="shared" si="259"/>
        <v>2163295.7681671446</v>
      </c>
      <c r="P5564" s="103">
        <f t="shared" si="260"/>
        <v>1.4396162928992527E-5</v>
      </c>
      <c r="Q5564" s="6">
        <v>279</v>
      </c>
      <c r="R5564" s="6"/>
      <c r="S5564" s="6" t="s">
        <v>11</v>
      </c>
    </row>
    <row r="5565" spans="1:19" s="47" customFormat="1" ht="14" x14ac:dyDescent="0.15">
      <c r="A5565" s="8" t="s">
        <v>415</v>
      </c>
      <c r="B5565" s="114" t="s">
        <v>416</v>
      </c>
      <c r="C5565" s="40" t="s">
        <v>65</v>
      </c>
      <c r="D5565" s="6" t="s">
        <v>342</v>
      </c>
      <c r="E5565" s="7" t="s">
        <v>343</v>
      </c>
      <c r="F5565" s="6" t="s">
        <v>4012</v>
      </c>
      <c r="G5565" s="6" t="s">
        <v>4936</v>
      </c>
      <c r="H5565" s="6" t="s">
        <v>38</v>
      </c>
      <c r="I5565" s="8" t="s">
        <v>39</v>
      </c>
      <c r="J5565" s="15" t="s">
        <v>7586</v>
      </c>
      <c r="K5565" s="7" t="s">
        <v>4461</v>
      </c>
      <c r="L5565" s="19">
        <v>1894644</v>
      </c>
      <c r="M5565" s="19">
        <f t="shared" si="261"/>
        <v>1894644</v>
      </c>
      <c r="N5565" s="11">
        <f>M5565*(1+VOTOS!$P$3%)^Q5565</f>
        <v>1940910.6746051284</v>
      </c>
      <c r="O5565" s="54">
        <f t="shared" si="259"/>
        <v>1940910.6746051284</v>
      </c>
      <c r="P5565" s="103">
        <f t="shared" si="260"/>
        <v>1.2916248768844882E-5</v>
      </c>
      <c r="Q5565" s="6">
        <v>200</v>
      </c>
      <c r="R5565" s="6"/>
      <c r="S5565" s="6" t="s">
        <v>11</v>
      </c>
    </row>
    <row r="5566" spans="1:19" s="47" customFormat="1" ht="14" x14ac:dyDescent="0.15">
      <c r="A5566" s="8" t="s">
        <v>415</v>
      </c>
      <c r="B5566" s="114" t="s">
        <v>416</v>
      </c>
      <c r="C5566" s="40" t="s">
        <v>65</v>
      </c>
      <c r="D5566" s="6" t="s">
        <v>342</v>
      </c>
      <c r="E5566" s="7" t="s">
        <v>343</v>
      </c>
      <c r="F5566" s="6" t="s">
        <v>4012</v>
      </c>
      <c r="G5566" s="6" t="s">
        <v>4936</v>
      </c>
      <c r="H5566" s="6" t="s">
        <v>38</v>
      </c>
      <c r="I5566" s="8" t="s">
        <v>39</v>
      </c>
      <c r="J5566" s="15" t="s">
        <v>7586</v>
      </c>
      <c r="K5566" s="7" t="s">
        <v>2474</v>
      </c>
      <c r="L5566" s="19">
        <v>1195260</v>
      </c>
      <c r="M5566" s="19">
        <f t="shared" si="261"/>
        <v>1195260</v>
      </c>
      <c r="N5566" s="11">
        <f>M5566*(1+VOTOS!$P$3%)^Q5566</f>
        <v>1220319.0905989087</v>
      </c>
      <c r="O5566" s="54">
        <f t="shared" si="259"/>
        <v>1220319.0905989087</v>
      </c>
      <c r="P5566" s="103">
        <f t="shared" si="260"/>
        <v>8.1209017796518505E-6</v>
      </c>
      <c r="Q5566" s="6">
        <v>172</v>
      </c>
      <c r="R5566" s="6"/>
      <c r="S5566" s="6" t="s">
        <v>11</v>
      </c>
    </row>
    <row r="5567" spans="1:19" s="47" customFormat="1" ht="14" x14ac:dyDescent="0.15">
      <c r="A5567" s="8" t="s">
        <v>415</v>
      </c>
      <c r="B5567" s="114" t="s">
        <v>416</v>
      </c>
      <c r="C5567" s="40" t="s">
        <v>65</v>
      </c>
      <c r="D5567" s="6" t="s">
        <v>342</v>
      </c>
      <c r="E5567" s="7" t="s">
        <v>343</v>
      </c>
      <c r="F5567" s="6" t="s">
        <v>4012</v>
      </c>
      <c r="G5567" s="6" t="s">
        <v>4936</v>
      </c>
      <c r="H5567" s="6" t="s">
        <v>38</v>
      </c>
      <c r="I5567" s="8" t="s">
        <v>39</v>
      </c>
      <c r="J5567" s="15" t="s">
        <v>7586</v>
      </c>
      <c r="K5567" s="7" t="s">
        <v>1446</v>
      </c>
      <c r="L5567" s="19">
        <v>955159</v>
      </c>
      <c r="M5567" s="19">
        <f t="shared" si="261"/>
        <v>955159</v>
      </c>
      <c r="N5567" s="11">
        <f>M5567*(1+VOTOS!$P$3%)^Q5567</f>
        <v>990000.46320445486</v>
      </c>
      <c r="O5567" s="54">
        <f t="shared" si="259"/>
        <v>990000.46320445486</v>
      </c>
      <c r="P5567" s="103">
        <f t="shared" si="260"/>
        <v>6.5881920437280781E-6</v>
      </c>
      <c r="Q5567" s="6">
        <v>297</v>
      </c>
      <c r="R5567" s="6"/>
      <c r="S5567" s="6" t="s">
        <v>11</v>
      </c>
    </row>
    <row r="5568" spans="1:19" s="47" customFormat="1" ht="14" x14ac:dyDescent="0.15">
      <c r="A5568" s="8" t="s">
        <v>415</v>
      </c>
      <c r="B5568" s="114" t="s">
        <v>416</v>
      </c>
      <c r="C5568" s="40" t="s">
        <v>65</v>
      </c>
      <c r="D5568" s="6" t="s">
        <v>1908</v>
      </c>
      <c r="E5568" s="7" t="s">
        <v>1909</v>
      </c>
      <c r="F5568" s="6" t="s">
        <v>3637</v>
      </c>
      <c r="G5568" s="6" t="s">
        <v>4936</v>
      </c>
      <c r="H5568" s="6" t="s">
        <v>38</v>
      </c>
      <c r="I5568" s="8" t="s">
        <v>39</v>
      </c>
      <c r="J5568" s="15" t="s">
        <v>7586</v>
      </c>
      <c r="K5568" s="7" t="s">
        <v>3638</v>
      </c>
      <c r="L5568" s="19">
        <v>72400</v>
      </c>
      <c r="M5568" s="19">
        <f t="shared" si="261"/>
        <v>72400</v>
      </c>
      <c r="N5568" s="11">
        <f>M5568*(1+VOTOS!$P$3%)^Q5568</f>
        <v>72794.086496433549</v>
      </c>
      <c r="O5568" s="54">
        <f t="shared" si="259"/>
        <v>72794.086496433549</v>
      </c>
      <c r="P5568" s="103">
        <f t="shared" si="260"/>
        <v>4.844254516143735E-7</v>
      </c>
      <c r="Q5568" s="6">
        <v>45</v>
      </c>
      <c r="R5568" s="6"/>
      <c r="S5568" s="6" t="s">
        <v>11</v>
      </c>
    </row>
    <row r="5569" spans="1:19" s="47" customFormat="1" ht="14" x14ac:dyDescent="0.15">
      <c r="A5569" s="8" t="s">
        <v>415</v>
      </c>
      <c r="B5569" s="114" t="s">
        <v>416</v>
      </c>
      <c r="C5569" s="40" t="s">
        <v>65</v>
      </c>
      <c r="D5569" s="6" t="s">
        <v>1908</v>
      </c>
      <c r="E5569" s="7" t="s">
        <v>1909</v>
      </c>
      <c r="F5569" s="6" t="s">
        <v>3637</v>
      </c>
      <c r="G5569" s="6" t="s">
        <v>4936</v>
      </c>
      <c r="H5569" s="6" t="s">
        <v>38</v>
      </c>
      <c r="I5569" s="8" t="s">
        <v>39</v>
      </c>
      <c r="J5569" s="15" t="s">
        <v>7586</v>
      </c>
      <c r="K5569" s="7" t="s">
        <v>3639</v>
      </c>
      <c r="L5569" s="19">
        <v>37600</v>
      </c>
      <c r="M5569" s="19">
        <f t="shared" si="261"/>
        <v>37600</v>
      </c>
      <c r="N5569" s="11">
        <f>M5569*(1+VOTOS!$P$3%)^Q5569</f>
        <v>37627.224345472147</v>
      </c>
      <c r="O5569" s="54">
        <f t="shared" si="259"/>
        <v>37627.224345472147</v>
      </c>
      <c r="P5569" s="103">
        <f t="shared" si="260"/>
        <v>2.5039925664076753E-7</v>
      </c>
      <c r="Q5569" s="6">
        <v>6</v>
      </c>
      <c r="R5569" s="6"/>
      <c r="S5569" s="6" t="s">
        <v>11</v>
      </c>
    </row>
    <row r="5570" spans="1:19" s="47" customFormat="1" ht="14" x14ac:dyDescent="0.15">
      <c r="A5570" s="8" t="s">
        <v>415</v>
      </c>
      <c r="B5570" s="114" t="s">
        <v>416</v>
      </c>
      <c r="C5570" s="40" t="s">
        <v>65</v>
      </c>
      <c r="D5570" s="6" t="s">
        <v>1135</v>
      </c>
      <c r="E5570" s="7" t="s">
        <v>1136</v>
      </c>
      <c r="F5570" s="6" t="s">
        <v>3640</v>
      </c>
      <c r="G5570" s="6" t="s">
        <v>4936</v>
      </c>
      <c r="H5570" s="6" t="s">
        <v>38</v>
      </c>
      <c r="I5570" s="8" t="s">
        <v>39</v>
      </c>
      <c r="J5570" s="15" t="s">
        <v>7586</v>
      </c>
      <c r="K5570" s="7" t="s">
        <v>3641</v>
      </c>
      <c r="L5570" s="19">
        <v>1390750</v>
      </c>
      <c r="M5570" s="19">
        <f t="shared" si="261"/>
        <v>1390750</v>
      </c>
      <c r="N5570" s="11">
        <f>M5570*(1+VOTOS!$P$3%)^Q5570</f>
        <v>1404405.8509980198</v>
      </c>
      <c r="O5570" s="54">
        <f t="shared" si="259"/>
        <v>1404405.8509980198</v>
      </c>
      <c r="P5570" s="103">
        <f t="shared" si="260"/>
        <v>9.3459506309336851E-6</v>
      </c>
      <c r="Q5570" s="6">
        <v>81</v>
      </c>
      <c r="R5570" s="6"/>
      <c r="S5570" s="6" t="s">
        <v>11</v>
      </c>
    </row>
    <row r="5571" spans="1:19" s="47" customFormat="1" ht="14" x14ac:dyDescent="0.15">
      <c r="A5571" s="8" t="s">
        <v>415</v>
      </c>
      <c r="B5571" s="114" t="s">
        <v>416</v>
      </c>
      <c r="C5571" s="40" t="s">
        <v>65</v>
      </c>
      <c r="D5571" s="6" t="s">
        <v>1135</v>
      </c>
      <c r="E5571" s="7" t="s">
        <v>1136</v>
      </c>
      <c r="F5571" s="6" t="s">
        <v>3640</v>
      </c>
      <c r="G5571" s="6" t="s">
        <v>4936</v>
      </c>
      <c r="H5571" s="6" t="s">
        <v>38</v>
      </c>
      <c r="I5571" s="8" t="s">
        <v>39</v>
      </c>
      <c r="J5571" s="15" t="s">
        <v>7586</v>
      </c>
      <c r="K5571" s="7" t="s">
        <v>3643</v>
      </c>
      <c r="L5571" s="19">
        <v>1007550</v>
      </c>
      <c r="M5571" s="19">
        <f t="shared" si="261"/>
        <v>1007550</v>
      </c>
      <c r="N5571" s="11">
        <f>M5571*(1+VOTOS!$P$3%)^Q5571</f>
        <v>1009253.0311657314</v>
      </c>
      <c r="O5571" s="54">
        <f t="shared" si="259"/>
        <v>1009253.0311657314</v>
      </c>
      <c r="P5571" s="103">
        <f t="shared" si="260"/>
        <v>6.7163128070792983E-6</v>
      </c>
      <c r="Q5571" s="6">
        <v>14</v>
      </c>
      <c r="R5571" s="6"/>
      <c r="S5571" s="6" t="s">
        <v>11</v>
      </c>
    </row>
    <row r="5572" spans="1:19" s="47" customFormat="1" ht="14" x14ac:dyDescent="0.15">
      <c r="A5572" s="8" t="s">
        <v>415</v>
      </c>
      <c r="B5572" s="114" t="s">
        <v>416</v>
      </c>
      <c r="C5572" s="40" t="s">
        <v>65</v>
      </c>
      <c r="D5572" s="6" t="s">
        <v>1135</v>
      </c>
      <c r="E5572" s="7" t="s">
        <v>1136</v>
      </c>
      <c r="F5572" s="6" t="s">
        <v>3640</v>
      </c>
      <c r="G5572" s="6" t="s">
        <v>4936</v>
      </c>
      <c r="H5572" s="6" t="s">
        <v>38</v>
      </c>
      <c r="I5572" s="8" t="s">
        <v>39</v>
      </c>
      <c r="J5572" s="15" t="s">
        <v>7586</v>
      </c>
      <c r="K5572" s="7" t="s">
        <v>3644</v>
      </c>
      <c r="L5572" s="19">
        <v>1007550</v>
      </c>
      <c r="M5572" s="19">
        <f t="shared" si="261"/>
        <v>1007550</v>
      </c>
      <c r="N5572" s="11">
        <f>M5572*(1+VOTOS!$P$3%)^Q5572</f>
        <v>1013400.9579445684</v>
      </c>
      <c r="O5572" s="54">
        <f t="shared" si="259"/>
        <v>1013400.9579445684</v>
      </c>
      <c r="P5572" s="103">
        <f t="shared" si="260"/>
        <v>6.7439161660856633E-6</v>
      </c>
      <c r="Q5572" s="6">
        <v>48</v>
      </c>
      <c r="R5572" s="6"/>
      <c r="S5572" s="6" t="s">
        <v>11</v>
      </c>
    </row>
    <row r="5573" spans="1:19" s="47" customFormat="1" ht="14" x14ac:dyDescent="0.15">
      <c r="A5573" s="8" t="s">
        <v>415</v>
      </c>
      <c r="B5573" s="114" t="s">
        <v>416</v>
      </c>
      <c r="C5573" s="40" t="s">
        <v>65</v>
      </c>
      <c r="D5573" s="6" t="s">
        <v>1135</v>
      </c>
      <c r="E5573" s="7" t="s">
        <v>1136</v>
      </c>
      <c r="F5573" s="6" t="s">
        <v>3640</v>
      </c>
      <c r="G5573" s="6" t="s">
        <v>4936</v>
      </c>
      <c r="H5573" s="6" t="s">
        <v>38</v>
      </c>
      <c r="I5573" s="8" t="s">
        <v>39</v>
      </c>
      <c r="J5573" s="15" t="s">
        <v>7586</v>
      </c>
      <c r="K5573" s="7" t="s">
        <v>3642</v>
      </c>
      <c r="L5573" s="19">
        <v>336450</v>
      </c>
      <c r="M5573" s="19">
        <f t="shared" si="261"/>
        <v>336450</v>
      </c>
      <c r="N5573" s="11">
        <f>M5573*(1+VOTOS!$P$3%)^Q5573</f>
        <v>341026.53567688674</v>
      </c>
      <c r="O5573" s="54">
        <f t="shared" si="259"/>
        <v>341026.53567688674</v>
      </c>
      <c r="P5573" s="103">
        <f t="shared" si="260"/>
        <v>2.26944167457689E-6</v>
      </c>
      <c r="Q5573" s="6">
        <v>112</v>
      </c>
      <c r="R5573" s="6"/>
      <c r="S5573" s="6" t="s">
        <v>11</v>
      </c>
    </row>
    <row r="5574" spans="1:19" s="47" customFormat="1" ht="14" x14ac:dyDescent="0.15">
      <c r="A5574" s="14" t="s">
        <v>5234</v>
      </c>
      <c r="B5574" s="115" t="s">
        <v>416</v>
      </c>
      <c r="C5574" s="40" t="s">
        <v>65</v>
      </c>
      <c r="D5574" s="12" t="s">
        <v>1623</v>
      </c>
      <c r="E5574" s="51" t="s">
        <v>1624</v>
      </c>
      <c r="F5574" s="14" t="s">
        <v>6051</v>
      </c>
      <c r="G5574" s="14" t="s">
        <v>2745</v>
      </c>
      <c r="H5574" s="14" t="s">
        <v>38</v>
      </c>
      <c r="I5574" s="14" t="s">
        <v>39</v>
      </c>
      <c r="J5574" s="15" t="s">
        <v>7586</v>
      </c>
      <c r="K5574" s="52" t="s">
        <v>6052</v>
      </c>
      <c r="L5574" s="109">
        <v>899786</v>
      </c>
      <c r="M5574" s="19">
        <f t="shared" si="261"/>
        <v>899786</v>
      </c>
      <c r="N5574" s="11">
        <f>M5574*(1+VOTOS!$P$3%)^Q5574</f>
        <v>919315.51370829635</v>
      </c>
      <c r="O5574" s="54">
        <f t="shared" si="259"/>
        <v>919315.51370829635</v>
      </c>
      <c r="P5574" s="103">
        <f t="shared" si="260"/>
        <v>6.1178023427227168E-6</v>
      </c>
      <c r="Q5574" s="6">
        <v>178</v>
      </c>
      <c r="R5574" s="6"/>
      <c r="S5574" s="6" t="s">
        <v>7</v>
      </c>
    </row>
    <row r="5575" spans="1:19" s="47" customFormat="1" ht="14" x14ac:dyDescent="0.15">
      <c r="A5575" s="14" t="s">
        <v>5234</v>
      </c>
      <c r="B5575" s="115" t="s">
        <v>416</v>
      </c>
      <c r="C5575" s="40" t="s">
        <v>65</v>
      </c>
      <c r="D5575" s="12" t="s">
        <v>893</v>
      </c>
      <c r="E5575" s="51" t="s">
        <v>894</v>
      </c>
      <c r="F5575" s="14" t="s">
        <v>6345</v>
      </c>
      <c r="G5575" s="14" t="s">
        <v>37</v>
      </c>
      <c r="H5575" s="14" t="s">
        <v>38</v>
      </c>
      <c r="I5575" s="14" t="s">
        <v>39</v>
      </c>
      <c r="J5575" s="15" t="s">
        <v>7586</v>
      </c>
      <c r="K5575" s="52" t="s">
        <v>4212</v>
      </c>
      <c r="L5575" s="109">
        <v>2878375</v>
      </c>
      <c r="M5575" s="19">
        <f t="shared" si="261"/>
        <v>0</v>
      </c>
      <c r="N5575" s="11">
        <f>M5575*(1+VOTOS!$P$3%)^Q5575</f>
        <v>0</v>
      </c>
      <c r="O5575" s="54">
        <f t="shared" ref="O5575:O5638" si="262">+IF(N5575&gt;0,N5575,L5575)</f>
        <v>2878375</v>
      </c>
      <c r="P5575" s="103">
        <f t="shared" ref="P5575:P5638" si="263">+O5575/$O$4</f>
        <v>1.9154826667944205E-5</v>
      </c>
      <c r="Q5575" s="6">
        <v>0</v>
      </c>
      <c r="R5575" s="6"/>
      <c r="S5575" s="6" t="s">
        <v>7</v>
      </c>
    </row>
    <row r="5576" spans="1:19" s="47" customFormat="1" ht="14" x14ac:dyDescent="0.15">
      <c r="A5576" s="14" t="s">
        <v>5234</v>
      </c>
      <c r="B5576" s="115" t="s">
        <v>416</v>
      </c>
      <c r="C5576" s="40" t="s">
        <v>65</v>
      </c>
      <c r="D5576" s="12" t="s">
        <v>893</v>
      </c>
      <c r="E5576" s="51" t="s">
        <v>894</v>
      </c>
      <c r="F5576" s="14" t="s">
        <v>6345</v>
      </c>
      <c r="G5576" s="14" t="s">
        <v>37</v>
      </c>
      <c r="H5576" s="14" t="s">
        <v>38</v>
      </c>
      <c r="I5576" s="14" t="s">
        <v>39</v>
      </c>
      <c r="J5576" s="15" t="s">
        <v>7586</v>
      </c>
      <c r="K5576" s="52" t="s">
        <v>3137</v>
      </c>
      <c r="L5576" s="109">
        <v>1795246</v>
      </c>
      <c r="M5576" s="19">
        <f t="shared" si="261"/>
        <v>0</v>
      </c>
      <c r="N5576" s="11">
        <f>M5576*(1+VOTOS!$P$3%)^Q5576</f>
        <v>0</v>
      </c>
      <c r="O5576" s="54">
        <f t="shared" si="262"/>
        <v>1795246</v>
      </c>
      <c r="P5576" s="103">
        <f t="shared" si="263"/>
        <v>1.1946888767558141E-5</v>
      </c>
      <c r="Q5576" s="6">
        <v>0</v>
      </c>
      <c r="R5576" s="6"/>
      <c r="S5576" s="6" t="s">
        <v>7</v>
      </c>
    </row>
    <row r="5577" spans="1:19" s="47" customFormat="1" ht="14" x14ac:dyDescent="0.15">
      <c r="A5577" s="14" t="s">
        <v>5234</v>
      </c>
      <c r="B5577" s="115" t="s">
        <v>416</v>
      </c>
      <c r="C5577" s="40" t="s">
        <v>65</v>
      </c>
      <c r="D5577" s="12" t="s">
        <v>893</v>
      </c>
      <c r="E5577" s="51" t="s">
        <v>894</v>
      </c>
      <c r="F5577" s="14" t="s">
        <v>6345</v>
      </c>
      <c r="G5577" s="14" t="s">
        <v>37</v>
      </c>
      <c r="H5577" s="14" t="s">
        <v>38</v>
      </c>
      <c r="I5577" s="14" t="s">
        <v>39</v>
      </c>
      <c r="J5577" s="15" t="s">
        <v>7586</v>
      </c>
      <c r="K5577" s="52" t="s">
        <v>4214</v>
      </c>
      <c r="L5577" s="109">
        <v>1034646</v>
      </c>
      <c r="M5577" s="19">
        <f t="shared" si="261"/>
        <v>0</v>
      </c>
      <c r="N5577" s="11">
        <f>M5577*(1+VOTOS!$P$3%)^Q5577</f>
        <v>0</v>
      </c>
      <c r="O5577" s="54">
        <f t="shared" si="262"/>
        <v>1034646</v>
      </c>
      <c r="P5577" s="103">
        <f t="shared" si="263"/>
        <v>6.8852963191668213E-6</v>
      </c>
      <c r="Q5577" s="6">
        <v>0</v>
      </c>
      <c r="R5577" s="6"/>
      <c r="S5577" s="6" t="s">
        <v>7</v>
      </c>
    </row>
    <row r="5578" spans="1:19" s="47" customFormat="1" ht="14" x14ac:dyDescent="0.15">
      <c r="A5578" s="14" t="s">
        <v>5234</v>
      </c>
      <c r="B5578" s="115" t="s">
        <v>416</v>
      </c>
      <c r="C5578" s="40" t="s">
        <v>65</v>
      </c>
      <c r="D5578" s="12" t="s">
        <v>893</v>
      </c>
      <c r="E5578" s="51" t="s">
        <v>894</v>
      </c>
      <c r="F5578" s="14" t="s">
        <v>6345</v>
      </c>
      <c r="G5578" s="14" t="s">
        <v>37</v>
      </c>
      <c r="H5578" s="14" t="s">
        <v>38</v>
      </c>
      <c r="I5578" s="14" t="s">
        <v>39</v>
      </c>
      <c r="J5578" s="15" t="s">
        <v>7586</v>
      </c>
      <c r="K5578" s="52" t="s">
        <v>3973</v>
      </c>
      <c r="L5578" s="109">
        <v>573683</v>
      </c>
      <c r="M5578" s="19">
        <f t="shared" si="261"/>
        <v>0</v>
      </c>
      <c r="N5578" s="11">
        <f>M5578*(1+VOTOS!$P$3%)^Q5578</f>
        <v>0</v>
      </c>
      <c r="O5578" s="54">
        <f t="shared" si="262"/>
        <v>573683</v>
      </c>
      <c r="P5578" s="103">
        <f t="shared" si="263"/>
        <v>3.8177090988304985E-6</v>
      </c>
      <c r="Q5578" s="6">
        <v>0</v>
      </c>
      <c r="R5578" s="6"/>
      <c r="S5578" s="6" t="s">
        <v>7</v>
      </c>
    </row>
    <row r="5579" spans="1:19" s="47" customFormat="1" ht="14" x14ac:dyDescent="0.15">
      <c r="A5579" s="8" t="s">
        <v>415</v>
      </c>
      <c r="B5579" s="114" t="s">
        <v>416</v>
      </c>
      <c r="C5579" s="40" t="s">
        <v>65</v>
      </c>
      <c r="D5579" s="6" t="s">
        <v>528</v>
      </c>
      <c r="E5579" s="7" t="s">
        <v>529</v>
      </c>
      <c r="F5579" s="6" t="s">
        <v>3645</v>
      </c>
      <c r="G5579" s="6" t="s">
        <v>118</v>
      </c>
      <c r="H5579" s="6" t="s">
        <v>38</v>
      </c>
      <c r="I5579" s="8" t="s">
        <v>39</v>
      </c>
      <c r="J5579" s="15" t="s">
        <v>7586</v>
      </c>
      <c r="K5579" s="7" t="s">
        <v>3652</v>
      </c>
      <c r="L5579" s="19">
        <v>3354120</v>
      </c>
      <c r="M5579" s="19">
        <f t="shared" si="261"/>
        <v>3354120</v>
      </c>
      <c r="N5579" s="11">
        <f>M5579*(1+VOTOS!$P$3%)^Q5579</f>
        <v>3387054.2893758607</v>
      </c>
      <c r="O5579" s="54">
        <f t="shared" si="262"/>
        <v>3387054.2893758607</v>
      </c>
      <c r="P5579" s="103">
        <f t="shared" si="263"/>
        <v>2.2539953212458956E-5</v>
      </c>
      <c r="Q5579" s="6">
        <v>81</v>
      </c>
      <c r="R5579" s="6"/>
      <c r="S5579" s="6" t="s">
        <v>11</v>
      </c>
    </row>
    <row r="5580" spans="1:19" s="47" customFormat="1" ht="14" x14ac:dyDescent="0.15">
      <c r="A5580" s="8" t="s">
        <v>415</v>
      </c>
      <c r="B5580" s="114" t="s">
        <v>416</v>
      </c>
      <c r="C5580" s="40" t="s">
        <v>65</v>
      </c>
      <c r="D5580" s="6" t="s">
        <v>528</v>
      </c>
      <c r="E5580" s="7" t="s">
        <v>529</v>
      </c>
      <c r="F5580" s="6" t="s">
        <v>3645</v>
      </c>
      <c r="G5580" s="6" t="s">
        <v>118</v>
      </c>
      <c r="H5580" s="6" t="s">
        <v>38</v>
      </c>
      <c r="I5580" s="8" t="s">
        <v>39</v>
      </c>
      <c r="J5580" s="15" t="s">
        <v>7586</v>
      </c>
      <c r="K5580" s="7" t="s">
        <v>3649</v>
      </c>
      <c r="L5580" s="19">
        <v>3114540</v>
      </c>
      <c r="M5580" s="19">
        <f t="shared" si="261"/>
        <v>3114540</v>
      </c>
      <c r="N5580" s="11">
        <f>M5580*(1+VOTOS!$P$3%)^Q5580</f>
        <v>3132626.4895604942</v>
      </c>
      <c r="O5580" s="54">
        <f t="shared" si="262"/>
        <v>3132626.4895604942</v>
      </c>
      <c r="P5580" s="103">
        <f t="shared" si="263"/>
        <v>2.0846803291072843E-5</v>
      </c>
      <c r="Q5580" s="6">
        <v>48</v>
      </c>
      <c r="R5580" s="6"/>
      <c r="S5580" s="6" t="s">
        <v>11</v>
      </c>
    </row>
    <row r="5581" spans="1:19" s="47" customFormat="1" ht="14" x14ac:dyDescent="0.15">
      <c r="A5581" s="8" t="s">
        <v>415</v>
      </c>
      <c r="B5581" s="114" t="s">
        <v>416</v>
      </c>
      <c r="C5581" s="40" t="s">
        <v>65</v>
      </c>
      <c r="D5581" s="6" t="s">
        <v>528</v>
      </c>
      <c r="E5581" s="7" t="s">
        <v>529</v>
      </c>
      <c r="F5581" s="6" t="s">
        <v>3645</v>
      </c>
      <c r="G5581" s="6" t="s">
        <v>118</v>
      </c>
      <c r="H5581" s="6" t="s">
        <v>38</v>
      </c>
      <c r="I5581" s="8" t="s">
        <v>39</v>
      </c>
      <c r="J5581" s="15" t="s">
        <v>7586</v>
      </c>
      <c r="K5581" s="7" t="s">
        <v>3655</v>
      </c>
      <c r="L5581" s="19">
        <v>3114540</v>
      </c>
      <c r="M5581" s="19">
        <f t="shared" si="261"/>
        <v>3114540</v>
      </c>
      <c r="N5581" s="11">
        <f>M5581*(1+VOTOS!$P$3%)^Q5581</f>
        <v>3121686.7153392476</v>
      </c>
      <c r="O5581" s="54">
        <f t="shared" si="262"/>
        <v>3121686.7153392476</v>
      </c>
      <c r="P5581" s="103">
        <f t="shared" si="263"/>
        <v>2.0774001978181221E-5</v>
      </c>
      <c r="Q5581" s="48">
        <v>19</v>
      </c>
      <c r="R5581" s="48"/>
      <c r="S5581" s="48" t="s">
        <v>11</v>
      </c>
    </row>
    <row r="5582" spans="1:19" s="47" customFormat="1" ht="14" x14ac:dyDescent="0.15">
      <c r="A5582" s="8" t="s">
        <v>415</v>
      </c>
      <c r="B5582" s="114" t="s">
        <v>416</v>
      </c>
      <c r="C5582" s="40" t="s">
        <v>65</v>
      </c>
      <c r="D5582" s="6" t="s">
        <v>528</v>
      </c>
      <c r="E5582" s="7" t="s">
        <v>529</v>
      </c>
      <c r="F5582" s="6" t="s">
        <v>3645</v>
      </c>
      <c r="G5582" s="6" t="s">
        <v>118</v>
      </c>
      <c r="H5582" s="6" t="s">
        <v>38</v>
      </c>
      <c r="I5582" s="8" t="s">
        <v>39</v>
      </c>
      <c r="J5582" s="15" t="s">
        <v>7586</v>
      </c>
      <c r="K5582" s="7" t="s">
        <v>3656</v>
      </c>
      <c r="L5582" s="19">
        <v>435600</v>
      </c>
      <c r="M5582" s="19">
        <f t="shared" si="261"/>
        <v>435600</v>
      </c>
      <c r="N5582" s="11">
        <f>M5582*(1+VOTOS!$P$3%)^Q5582</f>
        <v>436599.54060688778</v>
      </c>
      <c r="O5582" s="54">
        <f t="shared" si="262"/>
        <v>436599.54060688778</v>
      </c>
      <c r="P5582" s="103">
        <f t="shared" si="263"/>
        <v>2.9054548221232477E-6</v>
      </c>
      <c r="Q5582" s="48">
        <v>19</v>
      </c>
      <c r="R5582" s="48"/>
      <c r="S5582" s="48" t="s">
        <v>11</v>
      </c>
    </row>
    <row r="5583" spans="1:19" s="47" customFormat="1" ht="14" x14ac:dyDescent="0.15">
      <c r="A5583" s="8" t="s">
        <v>415</v>
      </c>
      <c r="B5583" s="114" t="s">
        <v>416</v>
      </c>
      <c r="C5583" s="40" t="s">
        <v>65</v>
      </c>
      <c r="D5583" s="6" t="s">
        <v>528</v>
      </c>
      <c r="E5583" s="7" t="s">
        <v>529</v>
      </c>
      <c r="F5583" s="6" t="s">
        <v>3645</v>
      </c>
      <c r="G5583" s="6" t="s">
        <v>118</v>
      </c>
      <c r="H5583" s="6" t="s">
        <v>38</v>
      </c>
      <c r="I5583" s="8" t="s">
        <v>39</v>
      </c>
      <c r="J5583" s="15" t="s">
        <v>7586</v>
      </c>
      <c r="K5583" s="7" t="s">
        <v>5059</v>
      </c>
      <c r="L5583" s="19">
        <v>2970792</v>
      </c>
      <c r="M5583" s="19">
        <f t="shared" si="261"/>
        <v>0</v>
      </c>
      <c r="N5583" s="11">
        <f>M5583*(1+VOTOS!$P$3%)^Q5583</f>
        <v>0</v>
      </c>
      <c r="O5583" s="54">
        <f t="shared" si="262"/>
        <v>2970792</v>
      </c>
      <c r="P5583" s="103">
        <f t="shared" si="263"/>
        <v>1.9769837434842679E-5</v>
      </c>
      <c r="Q5583" s="6">
        <v>0</v>
      </c>
      <c r="R5583" s="6"/>
      <c r="S5583" s="6" t="s">
        <v>11</v>
      </c>
    </row>
    <row r="5584" spans="1:19" s="47" customFormat="1" ht="14" x14ac:dyDescent="0.15">
      <c r="A5584" s="8" t="s">
        <v>415</v>
      </c>
      <c r="B5584" s="114" t="s">
        <v>416</v>
      </c>
      <c r="C5584" s="40" t="s">
        <v>65</v>
      </c>
      <c r="D5584" s="6" t="s">
        <v>528</v>
      </c>
      <c r="E5584" s="7" t="s">
        <v>529</v>
      </c>
      <c r="F5584" s="6" t="s">
        <v>3645</v>
      </c>
      <c r="G5584" s="6" t="s">
        <v>118</v>
      </c>
      <c r="H5584" s="6" t="s">
        <v>38</v>
      </c>
      <c r="I5584" s="8" t="s">
        <v>39</v>
      </c>
      <c r="J5584" s="15" t="s">
        <v>7586</v>
      </c>
      <c r="K5584" s="7" t="s">
        <v>5099</v>
      </c>
      <c r="L5584" s="19">
        <v>790614</v>
      </c>
      <c r="M5584" s="19">
        <f t="shared" si="261"/>
        <v>0</v>
      </c>
      <c r="N5584" s="11">
        <f>M5584*(1+VOTOS!$P$3%)^Q5584</f>
        <v>0</v>
      </c>
      <c r="O5584" s="54">
        <f t="shared" si="262"/>
        <v>790614</v>
      </c>
      <c r="P5584" s="103">
        <f t="shared" si="263"/>
        <v>5.2613277044339388E-6</v>
      </c>
      <c r="Q5584" s="6">
        <v>0</v>
      </c>
      <c r="R5584" s="6"/>
      <c r="S5584" s="6" t="s">
        <v>11</v>
      </c>
    </row>
    <row r="5585" spans="1:19" s="47" customFormat="1" ht="14" x14ac:dyDescent="0.15">
      <c r="A5585" s="8" t="s">
        <v>415</v>
      </c>
      <c r="B5585" s="114" t="s">
        <v>416</v>
      </c>
      <c r="C5585" s="40" t="s">
        <v>65</v>
      </c>
      <c r="D5585" s="6" t="s">
        <v>528</v>
      </c>
      <c r="E5585" s="7" t="s">
        <v>529</v>
      </c>
      <c r="F5585" s="6" t="s">
        <v>3645</v>
      </c>
      <c r="G5585" s="6" t="s">
        <v>118</v>
      </c>
      <c r="H5585" s="6" t="s">
        <v>38</v>
      </c>
      <c r="I5585" s="8" t="s">
        <v>39</v>
      </c>
      <c r="J5585" s="15" t="s">
        <v>7586</v>
      </c>
      <c r="K5585" s="7" t="s">
        <v>3648</v>
      </c>
      <c r="L5585" s="19">
        <v>1313760</v>
      </c>
      <c r="M5585" s="19">
        <f t="shared" si="261"/>
        <v>1313760</v>
      </c>
      <c r="N5585" s="11">
        <f>M5585*(1+VOTOS!$P$3%)^Q5585</f>
        <v>1315504.448161572</v>
      </c>
      <c r="O5585" s="54">
        <f t="shared" si="262"/>
        <v>1315504.448161572</v>
      </c>
      <c r="P5585" s="103">
        <f t="shared" si="263"/>
        <v>8.754335236181701E-6</v>
      </c>
      <c r="Q5585" s="6">
        <v>11</v>
      </c>
      <c r="R5585" s="6"/>
      <c r="S5585" s="6" t="s">
        <v>11</v>
      </c>
    </row>
    <row r="5586" spans="1:19" s="47" customFormat="1" ht="14" x14ac:dyDescent="0.15">
      <c r="A5586" s="8" t="s">
        <v>415</v>
      </c>
      <c r="B5586" s="114" t="s">
        <v>416</v>
      </c>
      <c r="C5586" s="40" t="s">
        <v>65</v>
      </c>
      <c r="D5586" s="6" t="s">
        <v>528</v>
      </c>
      <c r="E5586" s="7" t="s">
        <v>529</v>
      </c>
      <c r="F5586" s="6" t="s">
        <v>3645</v>
      </c>
      <c r="G5586" s="6" t="s">
        <v>118</v>
      </c>
      <c r="H5586" s="6" t="s">
        <v>38</v>
      </c>
      <c r="I5586" s="8" t="s">
        <v>39</v>
      </c>
      <c r="J5586" s="15" t="s">
        <v>7586</v>
      </c>
      <c r="K5586" s="7" t="s">
        <v>3646</v>
      </c>
      <c r="L5586" s="19">
        <v>1180480</v>
      </c>
      <c r="M5586" s="19">
        <f t="shared" ref="M5586:M5649" si="264">+IF(Q5586&gt;0,L5586,0)</f>
        <v>1180480</v>
      </c>
      <c r="N5586" s="11">
        <f>M5586*(1+VOTOS!$P$3%)^Q5586</f>
        <v>1184188.2960493166</v>
      </c>
      <c r="O5586" s="54">
        <f t="shared" si="262"/>
        <v>1184188.2960493166</v>
      </c>
      <c r="P5586" s="103">
        <f t="shared" si="263"/>
        <v>7.8804608687307456E-6</v>
      </c>
      <c r="Q5586" s="6">
        <v>26</v>
      </c>
      <c r="R5586" s="6"/>
      <c r="S5586" s="6" t="s">
        <v>11</v>
      </c>
    </row>
    <row r="5587" spans="1:19" s="47" customFormat="1" ht="14" x14ac:dyDescent="0.15">
      <c r="A5587" s="8" t="s">
        <v>415</v>
      </c>
      <c r="B5587" s="114" t="s">
        <v>416</v>
      </c>
      <c r="C5587" s="40" t="s">
        <v>65</v>
      </c>
      <c r="D5587" s="6" t="s">
        <v>528</v>
      </c>
      <c r="E5587" s="7" t="s">
        <v>529</v>
      </c>
      <c r="F5587" s="6" t="s">
        <v>3645</v>
      </c>
      <c r="G5587" s="6" t="s">
        <v>118</v>
      </c>
      <c r="H5587" s="6" t="s">
        <v>38</v>
      </c>
      <c r="I5587" s="8" t="s">
        <v>39</v>
      </c>
      <c r="J5587" s="15" t="s">
        <v>7586</v>
      </c>
      <c r="K5587" s="7" t="s">
        <v>3651</v>
      </c>
      <c r="L5587" s="19">
        <v>1180480</v>
      </c>
      <c r="M5587" s="19">
        <f t="shared" si="264"/>
        <v>1180480</v>
      </c>
      <c r="N5587" s="11">
        <f>M5587*(1+VOTOS!$P$3%)^Q5587</f>
        <v>1184188.2960493166</v>
      </c>
      <c r="O5587" s="54">
        <f t="shared" si="262"/>
        <v>1184188.2960493166</v>
      </c>
      <c r="P5587" s="103">
        <f t="shared" si="263"/>
        <v>7.8804608687307456E-6</v>
      </c>
      <c r="Q5587" s="6">
        <v>26</v>
      </c>
      <c r="R5587" s="6"/>
      <c r="S5587" s="6" t="s">
        <v>11</v>
      </c>
    </row>
    <row r="5588" spans="1:19" s="47" customFormat="1" ht="14" x14ac:dyDescent="0.15">
      <c r="A5588" s="8" t="s">
        <v>415</v>
      </c>
      <c r="B5588" s="114" t="s">
        <v>416</v>
      </c>
      <c r="C5588" s="40" t="s">
        <v>65</v>
      </c>
      <c r="D5588" s="6" t="s">
        <v>528</v>
      </c>
      <c r="E5588" s="7" t="s">
        <v>529</v>
      </c>
      <c r="F5588" s="6" t="s">
        <v>3645</v>
      </c>
      <c r="G5588" s="6" t="s">
        <v>118</v>
      </c>
      <c r="H5588" s="6" t="s">
        <v>38</v>
      </c>
      <c r="I5588" s="8" t="s">
        <v>39</v>
      </c>
      <c r="J5588" s="15" t="s">
        <v>7586</v>
      </c>
      <c r="K5588" s="7" t="s">
        <v>5092</v>
      </c>
      <c r="L5588" s="19">
        <v>571200</v>
      </c>
      <c r="M5588" s="19">
        <f t="shared" si="264"/>
        <v>0</v>
      </c>
      <c r="N5588" s="11">
        <f>M5588*(1+VOTOS!$P$3%)^Q5588</f>
        <v>0</v>
      </c>
      <c r="O5588" s="54">
        <f t="shared" si="262"/>
        <v>571200</v>
      </c>
      <c r="P5588" s="103">
        <f t="shared" si="263"/>
        <v>3.8011853885368411E-6</v>
      </c>
      <c r="Q5588" s="6">
        <v>0</v>
      </c>
      <c r="R5588" s="6"/>
      <c r="S5588" s="6" t="s">
        <v>11</v>
      </c>
    </row>
    <row r="5589" spans="1:19" s="47" customFormat="1" ht="14" x14ac:dyDescent="0.15">
      <c r="A5589" s="8" t="s">
        <v>415</v>
      </c>
      <c r="B5589" s="114" t="s">
        <v>416</v>
      </c>
      <c r="C5589" s="40" t="s">
        <v>65</v>
      </c>
      <c r="D5589" s="6" t="s">
        <v>528</v>
      </c>
      <c r="E5589" s="7" t="s">
        <v>529</v>
      </c>
      <c r="F5589" s="6" t="s">
        <v>3645</v>
      </c>
      <c r="G5589" s="6" t="s">
        <v>118</v>
      </c>
      <c r="H5589" s="6" t="s">
        <v>38</v>
      </c>
      <c r="I5589" s="8" t="s">
        <v>39</v>
      </c>
      <c r="J5589" s="15" t="s">
        <v>7586</v>
      </c>
      <c r="K5589" s="7" t="s">
        <v>3647</v>
      </c>
      <c r="L5589" s="19">
        <v>2478346</v>
      </c>
      <c r="M5589" s="19">
        <f t="shared" si="264"/>
        <v>2478346</v>
      </c>
      <c r="N5589" s="11">
        <f>M5589*(1+VOTOS!$P$3%)^Q5589</f>
        <v>2481337.4729894809</v>
      </c>
      <c r="O5589" s="54">
        <f t="shared" si="262"/>
        <v>2481337.4729894809</v>
      </c>
      <c r="P5589" s="103">
        <f t="shared" si="263"/>
        <v>1.651264661476986E-5</v>
      </c>
      <c r="Q5589" s="6">
        <v>10</v>
      </c>
      <c r="R5589" s="6"/>
      <c r="S5589" s="6" t="s">
        <v>11</v>
      </c>
    </row>
    <row r="5590" spans="1:19" s="47" customFormat="1" ht="14" x14ac:dyDescent="0.15">
      <c r="A5590" s="8" t="s">
        <v>415</v>
      </c>
      <c r="B5590" s="114" t="s">
        <v>416</v>
      </c>
      <c r="C5590" s="40" t="s">
        <v>65</v>
      </c>
      <c r="D5590" s="6" t="s">
        <v>528</v>
      </c>
      <c r="E5590" s="7" t="s">
        <v>529</v>
      </c>
      <c r="F5590" s="6" t="s">
        <v>3645</v>
      </c>
      <c r="G5590" s="6" t="s">
        <v>118</v>
      </c>
      <c r="H5590" s="6" t="s">
        <v>38</v>
      </c>
      <c r="I5590" s="8" t="s">
        <v>39</v>
      </c>
      <c r="J5590" s="15" t="s">
        <v>7586</v>
      </c>
      <c r="K5590" s="7" t="s">
        <v>3650</v>
      </c>
      <c r="L5590" s="19">
        <v>2155500</v>
      </c>
      <c r="M5590" s="19">
        <f t="shared" si="264"/>
        <v>2155500</v>
      </c>
      <c r="N5590" s="11">
        <f>M5590*(1+VOTOS!$P$3%)^Q5590</f>
        <v>2167232.7823627419</v>
      </c>
      <c r="O5590" s="54">
        <f t="shared" si="262"/>
        <v>2167232.7823627419</v>
      </c>
      <c r="P5590" s="103">
        <f t="shared" si="263"/>
        <v>1.4422362720369919E-5</v>
      </c>
      <c r="Q5590" s="6">
        <v>45</v>
      </c>
      <c r="R5590" s="6"/>
      <c r="S5590" s="6" t="s">
        <v>11</v>
      </c>
    </row>
    <row r="5591" spans="1:19" s="47" customFormat="1" ht="14" x14ac:dyDescent="0.15">
      <c r="A5591" s="8" t="s">
        <v>415</v>
      </c>
      <c r="B5591" s="114" t="s">
        <v>416</v>
      </c>
      <c r="C5591" s="40" t="s">
        <v>65</v>
      </c>
      <c r="D5591" s="6" t="s">
        <v>528</v>
      </c>
      <c r="E5591" s="7" t="s">
        <v>529</v>
      </c>
      <c r="F5591" s="6" t="s">
        <v>3645</v>
      </c>
      <c r="G5591" s="6" t="s">
        <v>118</v>
      </c>
      <c r="H5591" s="6" t="s">
        <v>38</v>
      </c>
      <c r="I5591" s="8" t="s">
        <v>39</v>
      </c>
      <c r="J5591" s="15" t="s">
        <v>7586</v>
      </c>
      <c r="K5591" s="7" t="s">
        <v>5058</v>
      </c>
      <c r="L5591" s="19">
        <v>3340546</v>
      </c>
      <c r="M5591" s="19">
        <f t="shared" si="264"/>
        <v>0</v>
      </c>
      <c r="N5591" s="11">
        <f>M5591*(1+VOTOS!$P$3%)^Q5591</f>
        <v>0</v>
      </c>
      <c r="O5591" s="54">
        <f t="shared" si="262"/>
        <v>3340546</v>
      </c>
      <c r="P5591" s="103">
        <f t="shared" si="263"/>
        <v>2.2230452809760488E-5</v>
      </c>
      <c r="Q5591" s="6">
        <v>0</v>
      </c>
      <c r="R5591" s="6"/>
      <c r="S5591" s="6" t="s">
        <v>11</v>
      </c>
    </row>
    <row r="5592" spans="1:19" s="47" customFormat="1" ht="14" x14ac:dyDescent="0.15">
      <c r="A5592" s="8" t="s">
        <v>415</v>
      </c>
      <c r="B5592" s="114" t="s">
        <v>416</v>
      </c>
      <c r="C5592" s="40" t="s">
        <v>65</v>
      </c>
      <c r="D5592" s="6" t="s">
        <v>528</v>
      </c>
      <c r="E5592" s="7" t="s">
        <v>529</v>
      </c>
      <c r="F5592" s="6" t="s">
        <v>3645</v>
      </c>
      <c r="G5592" s="6" t="s">
        <v>118</v>
      </c>
      <c r="H5592" s="6" t="s">
        <v>38</v>
      </c>
      <c r="I5592" s="8" t="s">
        <v>39</v>
      </c>
      <c r="J5592" s="15" t="s">
        <v>7586</v>
      </c>
      <c r="K5592" s="7" t="s">
        <v>4944</v>
      </c>
      <c r="L5592" s="19">
        <v>1868100</v>
      </c>
      <c r="M5592" s="19">
        <f t="shared" si="264"/>
        <v>0</v>
      </c>
      <c r="N5592" s="11">
        <f>M5592*(1+VOTOS!$P$3%)^Q5592</f>
        <v>0</v>
      </c>
      <c r="O5592" s="54">
        <f t="shared" si="262"/>
        <v>1868100</v>
      </c>
      <c r="P5592" s="103">
        <f t="shared" si="263"/>
        <v>1.2431712927741024E-5</v>
      </c>
      <c r="Q5592" s="6">
        <v>0</v>
      </c>
      <c r="R5592" s="6"/>
      <c r="S5592" s="6" t="s">
        <v>11</v>
      </c>
    </row>
    <row r="5593" spans="1:19" s="47" customFormat="1" ht="14" x14ac:dyDescent="0.15">
      <c r="A5593" s="8" t="s">
        <v>415</v>
      </c>
      <c r="B5593" s="114" t="s">
        <v>416</v>
      </c>
      <c r="C5593" s="40" t="s">
        <v>65</v>
      </c>
      <c r="D5593" s="6" t="s">
        <v>528</v>
      </c>
      <c r="E5593" s="7" t="s">
        <v>529</v>
      </c>
      <c r="F5593" s="6" t="s">
        <v>3645</v>
      </c>
      <c r="G5593" s="6" t="s">
        <v>118</v>
      </c>
      <c r="H5593" s="6" t="s">
        <v>38</v>
      </c>
      <c r="I5593" s="8" t="s">
        <v>39</v>
      </c>
      <c r="J5593" s="15" t="s">
        <v>7586</v>
      </c>
      <c r="K5593" s="7" t="s">
        <v>3653</v>
      </c>
      <c r="L5593" s="19">
        <v>384000</v>
      </c>
      <c r="M5593" s="19">
        <f t="shared" si="264"/>
        <v>384000</v>
      </c>
      <c r="N5593" s="11">
        <f>M5593*(1+VOTOS!$P$3%)^Q5593</f>
        <v>388754.08761617297</v>
      </c>
      <c r="O5593" s="54">
        <f t="shared" si="262"/>
        <v>388754.08761617297</v>
      </c>
      <c r="P5593" s="103">
        <f t="shared" si="263"/>
        <v>2.5870559481452514E-6</v>
      </c>
      <c r="Q5593" s="6">
        <v>102</v>
      </c>
      <c r="R5593" s="6"/>
      <c r="S5593" s="6" t="s">
        <v>11</v>
      </c>
    </row>
    <row r="5594" spans="1:19" s="47" customFormat="1" ht="14" x14ac:dyDescent="0.15">
      <c r="A5594" s="8" t="s">
        <v>415</v>
      </c>
      <c r="B5594" s="114" t="s">
        <v>416</v>
      </c>
      <c r="C5594" s="40" t="s">
        <v>65</v>
      </c>
      <c r="D5594" s="6" t="s">
        <v>528</v>
      </c>
      <c r="E5594" s="7" t="s">
        <v>529</v>
      </c>
      <c r="F5594" s="6" t="s">
        <v>3645</v>
      </c>
      <c r="G5594" s="6" t="s">
        <v>118</v>
      </c>
      <c r="H5594" s="6" t="s">
        <v>38</v>
      </c>
      <c r="I5594" s="8" t="s">
        <v>39</v>
      </c>
      <c r="J5594" s="15" t="s">
        <v>7586</v>
      </c>
      <c r="K5594" s="7" t="s">
        <v>3654</v>
      </c>
      <c r="L5594" s="19">
        <v>384000</v>
      </c>
      <c r="M5594" s="19">
        <f t="shared" si="264"/>
        <v>384000</v>
      </c>
      <c r="N5594" s="11">
        <f>M5594*(1+VOTOS!$P$3%)^Q5594</f>
        <v>388754.08761617297</v>
      </c>
      <c r="O5594" s="54">
        <f t="shared" si="262"/>
        <v>388754.08761617297</v>
      </c>
      <c r="P5594" s="103">
        <f t="shared" si="263"/>
        <v>2.5870559481452514E-6</v>
      </c>
      <c r="Q5594" s="6">
        <v>102</v>
      </c>
      <c r="R5594" s="6"/>
      <c r="S5594" s="6" t="s">
        <v>11</v>
      </c>
    </row>
    <row r="5595" spans="1:19" s="47" customFormat="1" ht="14" x14ac:dyDescent="0.15">
      <c r="A5595" s="8" t="s">
        <v>5234</v>
      </c>
      <c r="B5595" s="114" t="s">
        <v>416</v>
      </c>
      <c r="C5595" s="40" t="s">
        <v>88</v>
      </c>
      <c r="D5595" s="6" t="s">
        <v>453</v>
      </c>
      <c r="E5595" s="17" t="s">
        <v>454</v>
      </c>
      <c r="F5595" s="6" t="s">
        <v>6376</v>
      </c>
      <c r="G5595" s="6" t="s">
        <v>4936</v>
      </c>
      <c r="H5595" s="6" t="s">
        <v>38</v>
      </c>
      <c r="I5595" s="8" t="s">
        <v>5239</v>
      </c>
      <c r="J5595" s="15" t="s">
        <v>7587</v>
      </c>
      <c r="K5595" s="7" t="s">
        <v>4976</v>
      </c>
      <c r="L5595" s="19">
        <v>24755330.5</v>
      </c>
      <c r="M5595" s="19">
        <f t="shared" si="264"/>
        <v>0</v>
      </c>
      <c r="N5595" s="11">
        <f>M5595*(1+VOTOS!$P$3%)^Q5595</f>
        <v>0</v>
      </c>
      <c r="O5595" s="54">
        <f t="shared" si="262"/>
        <v>24755330.5</v>
      </c>
      <c r="P5595" s="103">
        <f t="shared" si="263"/>
        <v>1.6474019710259176E-4</v>
      </c>
      <c r="Q5595" s="6">
        <v>0</v>
      </c>
      <c r="R5595" s="6"/>
      <c r="S5595" s="6" t="s">
        <v>7579</v>
      </c>
    </row>
    <row r="5596" spans="1:19" s="47" customFormat="1" ht="14" x14ac:dyDescent="0.15">
      <c r="A5596" s="8" t="s">
        <v>415</v>
      </c>
      <c r="B5596" s="114" t="s">
        <v>416</v>
      </c>
      <c r="C5596" s="40" t="s">
        <v>65</v>
      </c>
      <c r="D5596" s="6" t="s">
        <v>642</v>
      </c>
      <c r="E5596" s="7" t="s">
        <v>643</v>
      </c>
      <c r="F5596" s="6" t="s">
        <v>3657</v>
      </c>
      <c r="G5596" s="6" t="s">
        <v>4936</v>
      </c>
      <c r="H5596" s="6" t="s">
        <v>38</v>
      </c>
      <c r="I5596" s="8" t="s">
        <v>39</v>
      </c>
      <c r="J5596" s="15" t="s">
        <v>7586</v>
      </c>
      <c r="K5596" s="7" t="s">
        <v>3658</v>
      </c>
      <c r="L5596" s="19">
        <v>7109420</v>
      </c>
      <c r="M5596" s="19">
        <f t="shared" si="264"/>
        <v>7109420</v>
      </c>
      <c r="N5596" s="11">
        <f>M5596*(1+VOTOS!$P$3%)^Q5596</f>
        <v>7155882.6946257167</v>
      </c>
      <c r="O5596" s="54">
        <f t="shared" si="262"/>
        <v>7155882.6946257167</v>
      </c>
      <c r="P5596" s="103">
        <f t="shared" si="263"/>
        <v>4.762051250156672E-5</v>
      </c>
      <c r="Q5596" s="48">
        <v>54</v>
      </c>
      <c r="R5596" s="48"/>
      <c r="S5596" s="48" t="s">
        <v>11</v>
      </c>
    </row>
    <row r="5597" spans="1:19" s="47" customFormat="1" ht="14" x14ac:dyDescent="0.15">
      <c r="A5597" s="8" t="s">
        <v>415</v>
      </c>
      <c r="B5597" s="114" t="s">
        <v>416</v>
      </c>
      <c r="C5597" s="40" t="s">
        <v>65</v>
      </c>
      <c r="D5597" s="6" t="s">
        <v>642</v>
      </c>
      <c r="E5597" s="7" t="s">
        <v>643</v>
      </c>
      <c r="F5597" s="6" t="s">
        <v>3657</v>
      </c>
      <c r="G5597" s="6" t="s">
        <v>4936</v>
      </c>
      <c r="H5597" s="6" t="s">
        <v>38</v>
      </c>
      <c r="I5597" s="8" t="s">
        <v>39</v>
      </c>
      <c r="J5597" s="15" t="s">
        <v>7586</v>
      </c>
      <c r="K5597" s="7" t="s">
        <v>3659</v>
      </c>
      <c r="L5597" s="19">
        <v>7109420</v>
      </c>
      <c r="M5597" s="19">
        <f t="shared" si="264"/>
        <v>7109420</v>
      </c>
      <c r="N5597" s="11">
        <f>M5597*(1+VOTOS!$P$3%)^Q5597</f>
        <v>7197437.722865033</v>
      </c>
      <c r="O5597" s="54">
        <f t="shared" si="262"/>
        <v>7197437.722865033</v>
      </c>
      <c r="P5597" s="103">
        <f t="shared" si="263"/>
        <v>4.7897050257455247E-5</v>
      </c>
      <c r="Q5597" s="48">
        <v>102</v>
      </c>
      <c r="R5597" s="48"/>
      <c r="S5597" s="48" t="s">
        <v>11</v>
      </c>
    </row>
    <row r="5598" spans="1:19" s="47" customFormat="1" ht="14" x14ac:dyDescent="0.15">
      <c r="A5598" s="8" t="s">
        <v>415</v>
      </c>
      <c r="B5598" s="114" t="s">
        <v>416</v>
      </c>
      <c r="C5598" s="40" t="s">
        <v>65</v>
      </c>
      <c r="D5598" s="6" t="s">
        <v>642</v>
      </c>
      <c r="E5598" s="7" t="s">
        <v>643</v>
      </c>
      <c r="F5598" s="6" t="s">
        <v>3657</v>
      </c>
      <c r="G5598" s="6" t="s">
        <v>4936</v>
      </c>
      <c r="H5598" s="6" t="s">
        <v>38</v>
      </c>
      <c r="I5598" s="8" t="s">
        <v>39</v>
      </c>
      <c r="J5598" s="15" t="s">
        <v>7586</v>
      </c>
      <c r="K5598" s="7" t="s">
        <v>5002</v>
      </c>
      <c r="L5598" s="19">
        <v>7103811</v>
      </c>
      <c r="M5598" s="19">
        <f t="shared" si="264"/>
        <v>0</v>
      </c>
      <c r="N5598" s="11">
        <f>M5598*(1+VOTOS!$P$3%)^Q5598</f>
        <v>0</v>
      </c>
      <c r="O5598" s="54">
        <f t="shared" si="262"/>
        <v>7103811</v>
      </c>
      <c r="P5598" s="103">
        <f t="shared" si="263"/>
        <v>4.7273989103864296E-5</v>
      </c>
      <c r="Q5598" s="6">
        <v>0</v>
      </c>
      <c r="R5598" s="6"/>
      <c r="S5598" s="6" t="s">
        <v>11</v>
      </c>
    </row>
    <row r="5599" spans="1:19" s="47" customFormat="1" ht="14" x14ac:dyDescent="0.15">
      <c r="A5599" s="8" t="s">
        <v>415</v>
      </c>
      <c r="B5599" s="114" t="s">
        <v>416</v>
      </c>
      <c r="C5599" s="40" t="s">
        <v>65</v>
      </c>
      <c r="D5599" s="6" t="s">
        <v>642</v>
      </c>
      <c r="E5599" s="7" t="s">
        <v>643</v>
      </c>
      <c r="F5599" s="6" t="s">
        <v>3657</v>
      </c>
      <c r="G5599" s="6" t="s">
        <v>4936</v>
      </c>
      <c r="H5599" s="6" t="s">
        <v>38</v>
      </c>
      <c r="I5599" s="8" t="s">
        <v>39</v>
      </c>
      <c r="J5599" s="15" t="s">
        <v>7586</v>
      </c>
      <c r="K5599" s="7" t="s">
        <v>5003</v>
      </c>
      <c r="L5599" s="19">
        <v>7103811</v>
      </c>
      <c r="M5599" s="19">
        <f t="shared" si="264"/>
        <v>0</v>
      </c>
      <c r="N5599" s="11">
        <f>M5599*(1+VOTOS!$P$3%)^Q5599</f>
        <v>0</v>
      </c>
      <c r="O5599" s="54">
        <f t="shared" si="262"/>
        <v>7103811</v>
      </c>
      <c r="P5599" s="103">
        <f t="shared" si="263"/>
        <v>4.7273989103864296E-5</v>
      </c>
      <c r="Q5599" s="6">
        <v>0</v>
      </c>
      <c r="R5599" s="6"/>
      <c r="S5599" s="6" t="s">
        <v>11</v>
      </c>
    </row>
    <row r="5600" spans="1:19" s="47" customFormat="1" ht="14" x14ac:dyDescent="0.15">
      <c r="A5600" s="8" t="s">
        <v>415</v>
      </c>
      <c r="B5600" s="114" t="s">
        <v>416</v>
      </c>
      <c r="C5600" s="40" t="s">
        <v>65</v>
      </c>
      <c r="D5600" s="6" t="s">
        <v>642</v>
      </c>
      <c r="E5600" s="7" t="s">
        <v>643</v>
      </c>
      <c r="F5600" s="6" t="s">
        <v>3657</v>
      </c>
      <c r="G5600" s="6" t="s">
        <v>4936</v>
      </c>
      <c r="H5600" s="6" t="s">
        <v>38</v>
      </c>
      <c r="I5600" s="8" t="s">
        <v>39</v>
      </c>
      <c r="J5600" s="15" t="s">
        <v>7586</v>
      </c>
      <c r="K5600" s="17" t="s">
        <v>7607</v>
      </c>
      <c r="L5600" s="19">
        <v>7109420</v>
      </c>
      <c r="M5600" s="19">
        <f t="shared" si="264"/>
        <v>0</v>
      </c>
      <c r="N5600" s="11">
        <f>M5600*(1+VOTOS!$P$3%)^Q5600</f>
        <v>0</v>
      </c>
      <c r="O5600" s="54">
        <f t="shared" si="262"/>
        <v>7109420</v>
      </c>
      <c r="P5600" s="103">
        <f t="shared" si="263"/>
        <v>4.7311315519908244E-5</v>
      </c>
      <c r="Q5600" s="6">
        <v>0</v>
      </c>
      <c r="R5600" s="6"/>
      <c r="S5600" s="6" t="s">
        <v>11</v>
      </c>
    </row>
    <row r="5601" spans="1:19" s="47" customFormat="1" ht="14" x14ac:dyDescent="0.15">
      <c r="A5601" s="8" t="s">
        <v>415</v>
      </c>
      <c r="B5601" s="114" t="s">
        <v>416</v>
      </c>
      <c r="C5601" s="40" t="s">
        <v>65</v>
      </c>
      <c r="D5601" s="6" t="s">
        <v>1048</v>
      </c>
      <c r="E5601" s="7" t="s">
        <v>1049</v>
      </c>
      <c r="F5601" s="6" t="s">
        <v>4915</v>
      </c>
      <c r="G5601" s="6" t="s">
        <v>68</v>
      </c>
      <c r="H5601" s="6" t="s">
        <v>38</v>
      </c>
      <c r="I5601" s="8" t="s">
        <v>39</v>
      </c>
      <c r="J5601" s="15" t="s">
        <v>7586</v>
      </c>
      <c r="K5601" s="7" t="s">
        <v>2334</v>
      </c>
      <c r="L5601" s="19">
        <v>4224302</v>
      </c>
      <c r="M5601" s="19">
        <f t="shared" si="264"/>
        <v>4224302</v>
      </c>
      <c r="N5601" s="11">
        <f>M5601*(1+VOTOS!$P$3%)^Q5601</f>
        <v>4229400.9189291606</v>
      </c>
      <c r="O5601" s="54">
        <f t="shared" si="262"/>
        <v>4229400.9189291606</v>
      </c>
      <c r="P5601" s="103">
        <f t="shared" si="263"/>
        <v>2.8145547925941549E-5</v>
      </c>
      <c r="Q5601" s="6">
        <v>10</v>
      </c>
      <c r="R5601" s="6"/>
      <c r="S5601" s="6" t="s">
        <v>11</v>
      </c>
    </row>
    <row r="5602" spans="1:19" s="47" customFormat="1" ht="14" x14ac:dyDescent="0.15">
      <c r="A5602" s="8" t="s">
        <v>415</v>
      </c>
      <c r="B5602" s="114" t="s">
        <v>416</v>
      </c>
      <c r="C5602" s="40" t="s">
        <v>65</v>
      </c>
      <c r="D5602" s="6" t="s">
        <v>898</v>
      </c>
      <c r="E5602" s="7" t="s">
        <v>899</v>
      </c>
      <c r="F5602" s="6" t="s">
        <v>4829</v>
      </c>
      <c r="G5602" s="6" t="s">
        <v>5224</v>
      </c>
      <c r="H5602" s="6" t="s">
        <v>38</v>
      </c>
      <c r="I5602" s="8" t="s">
        <v>39</v>
      </c>
      <c r="J5602" s="15" t="s">
        <v>7586</v>
      </c>
      <c r="K5602" s="7" t="s">
        <v>4184</v>
      </c>
      <c r="L5602" s="19">
        <v>1560000</v>
      </c>
      <c r="M5602" s="19">
        <f t="shared" si="264"/>
        <v>1560000</v>
      </c>
      <c r="N5602" s="11">
        <f>M5602*(1+VOTOS!$P$3%)^Q5602</f>
        <v>1743313.384993905</v>
      </c>
      <c r="O5602" s="54">
        <f t="shared" si="262"/>
        <v>1743313.384993905</v>
      </c>
      <c r="P5602" s="103">
        <f t="shared" si="263"/>
        <v>1.1601290908052402E-5</v>
      </c>
      <c r="Q5602" s="6">
        <v>921</v>
      </c>
      <c r="R5602" s="6"/>
      <c r="S5602" s="6" t="s">
        <v>11</v>
      </c>
    </row>
    <row r="5603" spans="1:19" s="47" customFormat="1" ht="14" x14ac:dyDescent="0.15">
      <c r="A5603" s="8" t="s">
        <v>415</v>
      </c>
      <c r="B5603" s="114" t="s">
        <v>416</v>
      </c>
      <c r="C5603" s="40" t="s">
        <v>65</v>
      </c>
      <c r="D5603" s="6" t="s">
        <v>898</v>
      </c>
      <c r="E5603" s="7" t="s">
        <v>899</v>
      </c>
      <c r="F5603" s="6" t="s">
        <v>4829</v>
      </c>
      <c r="G5603" s="6" t="s">
        <v>5224</v>
      </c>
      <c r="H5603" s="6" t="s">
        <v>38</v>
      </c>
      <c r="I5603" s="8" t="s">
        <v>39</v>
      </c>
      <c r="J5603" s="15" t="s">
        <v>7586</v>
      </c>
      <c r="K5603" s="7" t="s">
        <v>4219</v>
      </c>
      <c r="L5603" s="19">
        <v>1560000</v>
      </c>
      <c r="M5603" s="19">
        <f t="shared" si="264"/>
        <v>1560000</v>
      </c>
      <c r="N5603" s="11">
        <f>M5603*(1+VOTOS!$P$3%)^Q5603</f>
        <v>1731994.1612306749</v>
      </c>
      <c r="O5603" s="54">
        <f t="shared" si="262"/>
        <v>1731994.1612306749</v>
      </c>
      <c r="P5603" s="103">
        <f t="shared" si="263"/>
        <v>1.152596445851044E-5</v>
      </c>
      <c r="Q5603" s="6">
        <v>867</v>
      </c>
      <c r="R5603" s="6"/>
      <c r="S5603" s="6" t="s">
        <v>11</v>
      </c>
    </row>
    <row r="5604" spans="1:19" s="47" customFormat="1" ht="14" x14ac:dyDescent="0.15">
      <c r="A5604" s="8" t="s">
        <v>415</v>
      </c>
      <c r="B5604" s="114" t="s">
        <v>416</v>
      </c>
      <c r="C5604" s="40" t="s">
        <v>65</v>
      </c>
      <c r="D5604" s="6" t="s">
        <v>898</v>
      </c>
      <c r="E5604" s="7" t="s">
        <v>899</v>
      </c>
      <c r="F5604" s="6" t="s">
        <v>4829</v>
      </c>
      <c r="G5604" s="6" t="s">
        <v>5224</v>
      </c>
      <c r="H5604" s="6" t="s">
        <v>38</v>
      </c>
      <c r="I5604" s="8" t="s">
        <v>39</v>
      </c>
      <c r="J5604" s="15" t="s">
        <v>7586</v>
      </c>
      <c r="K5604" s="7" t="s">
        <v>3978</v>
      </c>
      <c r="L5604" s="19">
        <v>1560000</v>
      </c>
      <c r="M5604" s="19">
        <f t="shared" si="264"/>
        <v>1560000</v>
      </c>
      <c r="N5604" s="11">
        <f>M5604*(1+VOTOS!$P$3%)^Q5604</f>
        <v>1680337.8955054895</v>
      </c>
      <c r="O5604" s="54">
        <f t="shared" si="262"/>
        <v>1680337.8955054895</v>
      </c>
      <c r="P5604" s="103">
        <f t="shared" si="263"/>
        <v>1.1182205630602612E-5</v>
      </c>
      <c r="Q5604" s="6">
        <v>616</v>
      </c>
      <c r="R5604" s="6"/>
      <c r="S5604" s="6" t="s">
        <v>11</v>
      </c>
    </row>
    <row r="5605" spans="1:19" s="47" customFormat="1" ht="14" x14ac:dyDescent="0.15">
      <c r="A5605" s="8" t="s">
        <v>415</v>
      </c>
      <c r="B5605" s="114" t="s">
        <v>416</v>
      </c>
      <c r="C5605" s="40" t="s">
        <v>65</v>
      </c>
      <c r="D5605" s="6" t="s">
        <v>898</v>
      </c>
      <c r="E5605" s="7" t="s">
        <v>899</v>
      </c>
      <c r="F5605" s="6" t="s">
        <v>4829</v>
      </c>
      <c r="G5605" s="6" t="s">
        <v>5224</v>
      </c>
      <c r="H5605" s="6" t="s">
        <v>38</v>
      </c>
      <c r="I5605" s="8" t="s">
        <v>39</v>
      </c>
      <c r="J5605" s="15" t="s">
        <v>7586</v>
      </c>
      <c r="K5605" s="7" t="s">
        <v>4830</v>
      </c>
      <c r="L5605" s="19">
        <v>1500000</v>
      </c>
      <c r="M5605" s="19">
        <f t="shared" si="264"/>
        <v>1500000</v>
      </c>
      <c r="N5605" s="11">
        <f>M5605*(1+VOTOS!$P$3%)^Q5605</f>
        <v>1574533.4730950869</v>
      </c>
      <c r="O5605" s="54">
        <f t="shared" si="262"/>
        <v>1574533.4730950869</v>
      </c>
      <c r="P5605" s="103">
        <f t="shared" si="263"/>
        <v>1.0478105097498616E-5</v>
      </c>
      <c r="Q5605" s="6">
        <v>402</v>
      </c>
      <c r="R5605" s="6"/>
      <c r="S5605" s="6" t="s">
        <v>11</v>
      </c>
    </row>
    <row r="5606" spans="1:19" s="47" customFormat="1" ht="14" x14ac:dyDescent="0.15">
      <c r="A5606" s="8" t="s">
        <v>415</v>
      </c>
      <c r="B5606" s="114" t="s">
        <v>416</v>
      </c>
      <c r="C5606" s="40" t="s">
        <v>65</v>
      </c>
      <c r="D5606" s="6" t="s">
        <v>1796</v>
      </c>
      <c r="E5606" s="7" t="s">
        <v>1797</v>
      </c>
      <c r="F5606" s="6" t="s">
        <v>3660</v>
      </c>
      <c r="G5606" s="6" t="s">
        <v>1337</v>
      </c>
      <c r="H5606" s="6" t="s">
        <v>38</v>
      </c>
      <c r="I5606" s="8" t="s">
        <v>39</v>
      </c>
      <c r="J5606" s="15" t="s">
        <v>7586</v>
      </c>
      <c r="K5606" s="7" t="s">
        <v>3661</v>
      </c>
      <c r="L5606" s="19">
        <v>343729</v>
      </c>
      <c r="M5606" s="19">
        <f t="shared" si="264"/>
        <v>343729</v>
      </c>
      <c r="N5606" s="11">
        <f>M5606*(1+VOTOS!$P$3%)^Q5606</f>
        <v>348909.2562141291</v>
      </c>
      <c r="O5606" s="54">
        <f t="shared" si="262"/>
        <v>348909.2562141291</v>
      </c>
      <c r="P5606" s="103">
        <f t="shared" si="263"/>
        <v>2.3218991012717165E-6</v>
      </c>
      <c r="Q5606" s="48">
        <v>124</v>
      </c>
      <c r="R5606" s="48"/>
      <c r="S5606" s="48" t="s">
        <v>11</v>
      </c>
    </row>
    <row r="5607" spans="1:19" s="47" customFormat="1" ht="14" x14ac:dyDescent="0.15">
      <c r="A5607" s="8" t="s">
        <v>415</v>
      </c>
      <c r="B5607" s="114" t="s">
        <v>416</v>
      </c>
      <c r="C5607" s="40" t="s">
        <v>65</v>
      </c>
      <c r="D5607" s="6" t="s">
        <v>1796</v>
      </c>
      <c r="E5607" s="7" t="s">
        <v>1797</v>
      </c>
      <c r="F5607" s="6" t="s">
        <v>3660</v>
      </c>
      <c r="G5607" s="6" t="s">
        <v>1337</v>
      </c>
      <c r="H5607" s="6" t="s">
        <v>38</v>
      </c>
      <c r="I5607" s="8" t="s">
        <v>39</v>
      </c>
      <c r="J5607" s="15" t="s">
        <v>7586</v>
      </c>
      <c r="K5607" s="7" t="s">
        <v>3662</v>
      </c>
      <c r="L5607" s="19">
        <v>47600</v>
      </c>
      <c r="M5607" s="19">
        <f t="shared" si="264"/>
        <v>47600</v>
      </c>
      <c r="N5607" s="11">
        <f>M5607*(1+VOTOS!$P$3%)^Q5607</f>
        <v>48317.368030607089</v>
      </c>
      <c r="O5607" s="54">
        <f t="shared" si="262"/>
        <v>48317.368030607089</v>
      </c>
      <c r="P5607" s="103">
        <f t="shared" si="263"/>
        <v>3.2153934413603075E-7</v>
      </c>
      <c r="Q5607" s="48">
        <v>124</v>
      </c>
      <c r="R5607" s="48"/>
      <c r="S5607" s="48" t="s">
        <v>11</v>
      </c>
    </row>
    <row r="5608" spans="1:19" s="47" customFormat="1" ht="14" x14ac:dyDescent="0.15">
      <c r="A5608" s="14" t="s">
        <v>5234</v>
      </c>
      <c r="B5608" s="115" t="s">
        <v>416</v>
      </c>
      <c r="C5608" s="40" t="s">
        <v>65</v>
      </c>
      <c r="D5608" s="12" t="s">
        <v>1850</v>
      </c>
      <c r="E5608" s="51" t="s">
        <v>1851</v>
      </c>
      <c r="F5608" s="14" t="s">
        <v>5515</v>
      </c>
      <c r="G5608" s="14" t="s">
        <v>4580</v>
      </c>
      <c r="H5608" s="14" t="s">
        <v>38</v>
      </c>
      <c r="I5608" s="14" t="s">
        <v>39</v>
      </c>
      <c r="J5608" s="15" t="s">
        <v>7586</v>
      </c>
      <c r="K5608" s="52" t="s">
        <v>5516</v>
      </c>
      <c r="L5608" s="109">
        <v>271853.5</v>
      </c>
      <c r="M5608" s="19">
        <f t="shared" si="264"/>
        <v>0</v>
      </c>
      <c r="N5608" s="11">
        <f>M5608*(1+VOTOS!$P$3%)^Q5608</f>
        <v>0</v>
      </c>
      <c r="O5608" s="54">
        <f t="shared" si="262"/>
        <v>271853.5</v>
      </c>
      <c r="P5608" s="103">
        <f t="shared" si="263"/>
        <v>1.8091133613841039E-6</v>
      </c>
      <c r="Q5608" s="6">
        <v>0</v>
      </c>
      <c r="R5608" s="6"/>
      <c r="S5608" s="6" t="s">
        <v>7</v>
      </c>
    </row>
    <row r="5609" spans="1:19" s="47" customFormat="1" ht="14" x14ac:dyDescent="0.15">
      <c r="A5609" s="8" t="s">
        <v>415</v>
      </c>
      <c r="B5609" s="114" t="s">
        <v>416</v>
      </c>
      <c r="C5609" s="40" t="s">
        <v>65</v>
      </c>
      <c r="D5609" s="6" t="s">
        <v>1030</v>
      </c>
      <c r="E5609" s="7" t="s">
        <v>1031</v>
      </c>
      <c r="F5609" s="6" t="s">
        <v>3663</v>
      </c>
      <c r="G5609" s="6" t="s">
        <v>4936</v>
      </c>
      <c r="H5609" s="6" t="s">
        <v>38</v>
      </c>
      <c r="I5609" s="8" t="s">
        <v>39</v>
      </c>
      <c r="J5609" s="15" t="s">
        <v>7586</v>
      </c>
      <c r="K5609" s="7" t="s">
        <v>3667</v>
      </c>
      <c r="L5609" s="19">
        <v>1252147</v>
      </c>
      <c r="M5609" s="19">
        <f t="shared" si="264"/>
        <v>1252147</v>
      </c>
      <c r="N5609" s="11">
        <f>M5609*(1+VOTOS!$P$3%)^Q5609</f>
        <v>1258507.1363808906</v>
      </c>
      <c r="O5609" s="54">
        <f t="shared" si="262"/>
        <v>1258507.1363808906</v>
      </c>
      <c r="P5609" s="103">
        <f t="shared" si="263"/>
        <v>8.3750331550777013E-6</v>
      </c>
      <c r="Q5609" s="6">
        <v>42</v>
      </c>
      <c r="R5609" s="6"/>
      <c r="S5609" s="6" t="s">
        <v>11</v>
      </c>
    </row>
    <row r="5610" spans="1:19" s="47" customFormat="1" ht="14" x14ac:dyDescent="0.15">
      <c r="A5610" s="8" t="s">
        <v>415</v>
      </c>
      <c r="B5610" s="114" t="s">
        <v>416</v>
      </c>
      <c r="C5610" s="40" t="s">
        <v>65</v>
      </c>
      <c r="D5610" s="6" t="s">
        <v>1030</v>
      </c>
      <c r="E5610" s="7" t="s">
        <v>1031</v>
      </c>
      <c r="F5610" s="6" t="s">
        <v>3663</v>
      </c>
      <c r="G5610" s="6" t="s">
        <v>4936</v>
      </c>
      <c r="H5610" s="6" t="s">
        <v>38</v>
      </c>
      <c r="I5610" s="8" t="s">
        <v>39</v>
      </c>
      <c r="J5610" s="15" t="s">
        <v>7586</v>
      </c>
      <c r="K5610" s="7" t="s">
        <v>3673</v>
      </c>
      <c r="L5610" s="19">
        <v>1155191</v>
      </c>
      <c r="M5610" s="19">
        <f t="shared" si="264"/>
        <v>1155191</v>
      </c>
      <c r="N5610" s="11">
        <f>M5610*(1+VOTOS!$P$3%)^Q5610</f>
        <v>1165689.8644016713</v>
      </c>
      <c r="O5610" s="54">
        <f t="shared" si="262"/>
        <v>1165689.8644016713</v>
      </c>
      <c r="P5610" s="103">
        <f t="shared" si="263"/>
        <v>7.7573586836994482E-6</v>
      </c>
      <c r="Q5610" s="48">
        <v>75</v>
      </c>
      <c r="R5610" s="48"/>
      <c r="S5610" s="48" t="s">
        <v>11</v>
      </c>
    </row>
    <row r="5611" spans="1:19" s="47" customFormat="1" ht="14" x14ac:dyDescent="0.15">
      <c r="A5611" s="8" t="s">
        <v>415</v>
      </c>
      <c r="B5611" s="114" t="s">
        <v>416</v>
      </c>
      <c r="C5611" s="40" t="s">
        <v>65</v>
      </c>
      <c r="D5611" s="6" t="s">
        <v>1030</v>
      </c>
      <c r="E5611" s="7" t="s">
        <v>1031</v>
      </c>
      <c r="F5611" s="6" t="s">
        <v>3663</v>
      </c>
      <c r="G5611" s="6" t="s">
        <v>4936</v>
      </c>
      <c r="H5611" s="6" t="s">
        <v>38</v>
      </c>
      <c r="I5611" s="8" t="s">
        <v>39</v>
      </c>
      <c r="J5611" s="15" t="s">
        <v>7586</v>
      </c>
      <c r="K5611" s="7" t="s">
        <v>3665</v>
      </c>
      <c r="L5611" s="19">
        <v>901156</v>
      </c>
      <c r="M5611" s="19">
        <f t="shared" si="264"/>
        <v>0</v>
      </c>
      <c r="N5611" s="11">
        <f>M5611*(1+VOTOS!$P$3%)^Q5611</f>
        <v>0</v>
      </c>
      <c r="O5611" s="54">
        <f t="shared" si="262"/>
        <v>901156</v>
      </c>
      <c r="P5611" s="103">
        <f t="shared" si="263"/>
        <v>5.9969555672134199E-6</v>
      </c>
      <c r="Q5611" s="48">
        <v>0</v>
      </c>
      <c r="R5611" s="48"/>
      <c r="S5611" s="48" t="s">
        <v>11</v>
      </c>
    </row>
    <row r="5612" spans="1:19" s="47" customFormat="1" ht="14" x14ac:dyDescent="0.15">
      <c r="A5612" s="8" t="s">
        <v>415</v>
      </c>
      <c r="B5612" s="114" t="s">
        <v>416</v>
      </c>
      <c r="C5612" s="40" t="s">
        <v>65</v>
      </c>
      <c r="D5612" s="6" t="s">
        <v>1030</v>
      </c>
      <c r="E5612" s="7" t="s">
        <v>1031</v>
      </c>
      <c r="F5612" s="6" t="s">
        <v>3663</v>
      </c>
      <c r="G5612" s="6" t="s">
        <v>4936</v>
      </c>
      <c r="H5612" s="6" t="s">
        <v>38</v>
      </c>
      <c r="I5612" s="8" t="s">
        <v>39</v>
      </c>
      <c r="J5612" s="15" t="s">
        <v>7586</v>
      </c>
      <c r="K5612" s="7" t="s">
        <v>3666</v>
      </c>
      <c r="L5612" s="19">
        <v>102568</v>
      </c>
      <c r="M5612" s="19">
        <f t="shared" si="264"/>
        <v>102568</v>
      </c>
      <c r="N5612" s="11">
        <f>M5612*(1+VOTOS!$P$3%)^Q5612</f>
        <v>103437.77321385627</v>
      </c>
      <c r="O5612" s="54">
        <f t="shared" si="262"/>
        <v>103437.77321385627</v>
      </c>
      <c r="P5612" s="103">
        <f t="shared" si="263"/>
        <v>6.8835110672846266E-7</v>
      </c>
      <c r="Q5612" s="6">
        <v>70</v>
      </c>
      <c r="R5612" s="6"/>
      <c r="S5612" s="6" t="s">
        <v>11</v>
      </c>
    </row>
    <row r="5613" spans="1:19" s="47" customFormat="1" ht="14" x14ac:dyDescent="0.15">
      <c r="A5613" s="8" t="s">
        <v>415</v>
      </c>
      <c r="B5613" s="114" t="s">
        <v>416</v>
      </c>
      <c r="C5613" s="40" t="s">
        <v>65</v>
      </c>
      <c r="D5613" s="6" t="s">
        <v>1030</v>
      </c>
      <c r="E5613" s="7" t="s">
        <v>1031</v>
      </c>
      <c r="F5613" s="6" t="s">
        <v>3663</v>
      </c>
      <c r="G5613" s="6" t="s">
        <v>4936</v>
      </c>
      <c r="H5613" s="6" t="s">
        <v>38</v>
      </c>
      <c r="I5613" s="8" t="s">
        <v>39</v>
      </c>
      <c r="J5613" s="15" t="s">
        <v>7586</v>
      </c>
      <c r="K5613" s="7" t="s">
        <v>3664</v>
      </c>
      <c r="L5613" s="19">
        <v>49716</v>
      </c>
      <c r="M5613" s="19">
        <f t="shared" si="264"/>
        <v>49716</v>
      </c>
      <c r="N5613" s="11">
        <f>M5613*(1+VOTOS!$P$3%)^Q5613</f>
        <v>50010.739003949784</v>
      </c>
      <c r="O5613" s="54">
        <f t="shared" si="262"/>
        <v>50010.739003949784</v>
      </c>
      <c r="P5613" s="103">
        <f t="shared" si="263"/>
        <v>3.3280828146313621E-7</v>
      </c>
      <c r="Q5613" s="48">
        <v>49</v>
      </c>
      <c r="R5613" s="48"/>
      <c r="S5613" s="48" t="s">
        <v>11</v>
      </c>
    </row>
    <row r="5614" spans="1:19" s="47" customFormat="1" ht="14" x14ac:dyDescent="0.15">
      <c r="A5614" s="8" t="s">
        <v>415</v>
      </c>
      <c r="B5614" s="114" t="s">
        <v>416</v>
      </c>
      <c r="C5614" s="40" t="s">
        <v>65</v>
      </c>
      <c r="D5614" s="6" t="s">
        <v>1030</v>
      </c>
      <c r="E5614" s="7" t="s">
        <v>1031</v>
      </c>
      <c r="F5614" s="6" t="s">
        <v>3663</v>
      </c>
      <c r="G5614" s="6" t="s">
        <v>4936</v>
      </c>
      <c r="H5614" s="6" t="s">
        <v>38</v>
      </c>
      <c r="I5614" s="8" t="s">
        <v>39</v>
      </c>
      <c r="J5614" s="15" t="s">
        <v>7586</v>
      </c>
      <c r="K5614" s="7" t="s">
        <v>3668</v>
      </c>
      <c r="L5614" s="19">
        <v>17451</v>
      </c>
      <c r="M5614" s="19">
        <f t="shared" si="264"/>
        <v>17451</v>
      </c>
      <c r="N5614" s="11">
        <f>M5614*(1+VOTOS!$P$3%)^Q5614</f>
        <v>17505.819627911209</v>
      </c>
      <c r="O5614" s="54">
        <f t="shared" si="262"/>
        <v>17505.819627911209</v>
      </c>
      <c r="P5614" s="103">
        <f t="shared" si="263"/>
        <v>1.1649661376746766E-7</v>
      </c>
      <c r="Q5614" s="6">
        <v>26</v>
      </c>
      <c r="R5614" s="6"/>
      <c r="S5614" s="6" t="s">
        <v>11</v>
      </c>
    </row>
    <row r="5615" spans="1:19" s="47" customFormat="1" ht="14" x14ac:dyDescent="0.15">
      <c r="A5615" s="8" t="s">
        <v>415</v>
      </c>
      <c r="B5615" s="114" t="s">
        <v>416</v>
      </c>
      <c r="C5615" s="40" t="s">
        <v>65</v>
      </c>
      <c r="D5615" s="6" t="s">
        <v>1030</v>
      </c>
      <c r="E5615" s="7" t="s">
        <v>1031</v>
      </c>
      <c r="F5615" s="6" t="s">
        <v>3663</v>
      </c>
      <c r="G5615" s="6" t="s">
        <v>4936</v>
      </c>
      <c r="H5615" s="6" t="s">
        <v>38</v>
      </c>
      <c r="I5615" s="8" t="s">
        <v>39</v>
      </c>
      <c r="J5615" s="15" t="s">
        <v>7586</v>
      </c>
      <c r="K5615" s="7" t="s">
        <v>5176</v>
      </c>
      <c r="L5615" s="19">
        <v>312858</v>
      </c>
      <c r="M5615" s="19">
        <f t="shared" si="264"/>
        <v>0</v>
      </c>
      <c r="N5615" s="11">
        <f>M5615*(1+VOTOS!$P$3%)^Q5615</f>
        <v>0</v>
      </c>
      <c r="O5615" s="54">
        <f t="shared" si="262"/>
        <v>312858</v>
      </c>
      <c r="P5615" s="103">
        <f t="shared" si="263"/>
        <v>2.0819874970008034E-6</v>
      </c>
      <c r="Q5615" s="6">
        <v>0</v>
      </c>
      <c r="R5615" s="6"/>
      <c r="S5615" s="6" t="s">
        <v>11</v>
      </c>
    </row>
    <row r="5616" spans="1:19" s="47" customFormat="1" ht="14" x14ac:dyDescent="0.15">
      <c r="A5616" s="8" t="s">
        <v>415</v>
      </c>
      <c r="B5616" s="114" t="s">
        <v>416</v>
      </c>
      <c r="C5616" s="40" t="s">
        <v>65</v>
      </c>
      <c r="D5616" s="6" t="s">
        <v>1030</v>
      </c>
      <c r="E5616" s="7" t="s">
        <v>1031</v>
      </c>
      <c r="F5616" s="6" t="s">
        <v>3663</v>
      </c>
      <c r="G5616" s="6" t="s">
        <v>4936</v>
      </c>
      <c r="H5616" s="6" t="s">
        <v>38</v>
      </c>
      <c r="I5616" s="8" t="s">
        <v>39</v>
      </c>
      <c r="J5616" s="15" t="s">
        <v>7586</v>
      </c>
      <c r="K5616" s="7" t="s">
        <v>3670</v>
      </c>
      <c r="L5616" s="19">
        <v>330608</v>
      </c>
      <c r="M5616" s="19">
        <f t="shared" si="264"/>
        <v>330608</v>
      </c>
      <c r="N5616" s="11">
        <f>M5616*(1+VOTOS!$P$3%)^Q5616</f>
        <v>331086.92791771202</v>
      </c>
      <c r="O5616" s="54">
        <f t="shared" si="262"/>
        <v>331086.92791771202</v>
      </c>
      <c r="P5616" s="103">
        <f t="shared" si="263"/>
        <v>2.2032962057709336E-6</v>
      </c>
      <c r="Q5616" s="48">
        <v>12</v>
      </c>
      <c r="R5616" s="48"/>
      <c r="S5616" s="48" t="s">
        <v>11</v>
      </c>
    </row>
    <row r="5617" spans="1:19" s="47" customFormat="1" ht="14" x14ac:dyDescent="0.15">
      <c r="A5617" s="8" t="s">
        <v>415</v>
      </c>
      <c r="B5617" s="114" t="s">
        <v>416</v>
      </c>
      <c r="C5617" s="40" t="s">
        <v>65</v>
      </c>
      <c r="D5617" s="6" t="s">
        <v>1030</v>
      </c>
      <c r="E5617" s="7" t="s">
        <v>1031</v>
      </c>
      <c r="F5617" s="6" t="s">
        <v>3663</v>
      </c>
      <c r="G5617" s="6" t="s">
        <v>4936</v>
      </c>
      <c r="H5617" s="6" t="s">
        <v>38</v>
      </c>
      <c r="I5617" s="8" t="s">
        <v>39</v>
      </c>
      <c r="J5617" s="15" t="s">
        <v>7586</v>
      </c>
      <c r="K5617" s="7" t="s">
        <v>3671</v>
      </c>
      <c r="L5617" s="19">
        <v>180109</v>
      </c>
      <c r="M5617" s="19">
        <f t="shared" si="264"/>
        <v>180109</v>
      </c>
      <c r="N5617" s="11">
        <f>M5617*(1+VOTOS!$P$3%)^Q5617</f>
        <v>180369.91089245028</v>
      </c>
      <c r="O5617" s="54">
        <f t="shared" si="262"/>
        <v>180369.91089245028</v>
      </c>
      <c r="P5617" s="103">
        <f t="shared" si="263"/>
        <v>1.2003141978572724E-6</v>
      </c>
      <c r="Q5617" s="48">
        <v>12</v>
      </c>
      <c r="R5617" s="48"/>
      <c r="S5617" s="48" t="s">
        <v>11</v>
      </c>
    </row>
    <row r="5618" spans="1:19" s="47" customFormat="1" ht="14" x14ac:dyDescent="0.15">
      <c r="A5618" s="8" t="s">
        <v>415</v>
      </c>
      <c r="B5618" s="114" t="s">
        <v>416</v>
      </c>
      <c r="C5618" s="40" t="s">
        <v>65</v>
      </c>
      <c r="D5618" s="6" t="s">
        <v>1030</v>
      </c>
      <c r="E5618" s="7" t="s">
        <v>1031</v>
      </c>
      <c r="F5618" s="6" t="s">
        <v>3663</v>
      </c>
      <c r="G5618" s="6" t="s">
        <v>4936</v>
      </c>
      <c r="H5618" s="6" t="s">
        <v>38</v>
      </c>
      <c r="I5618" s="8" t="s">
        <v>39</v>
      </c>
      <c r="J5618" s="15" t="s">
        <v>7586</v>
      </c>
      <c r="K5618" s="7" t="s">
        <v>3674</v>
      </c>
      <c r="L5618" s="19">
        <v>88764</v>
      </c>
      <c r="M5618" s="19">
        <f t="shared" si="264"/>
        <v>88764</v>
      </c>
      <c r="N5618" s="11">
        <f>M5618*(1+VOTOS!$P$3%)^Q5618</f>
        <v>88796.129049660274</v>
      </c>
      <c r="O5618" s="54">
        <f t="shared" si="262"/>
        <v>88796.129049660274</v>
      </c>
      <c r="P5618" s="103">
        <f t="shared" si="263"/>
        <v>5.9091482545903428E-7</v>
      </c>
      <c r="Q5618" s="48">
        <v>3</v>
      </c>
      <c r="R5618" s="48"/>
      <c r="S5618" s="48" t="s">
        <v>11</v>
      </c>
    </row>
    <row r="5619" spans="1:19" s="47" customFormat="1" ht="14" x14ac:dyDescent="0.15">
      <c r="A5619" s="8" t="s">
        <v>415</v>
      </c>
      <c r="B5619" s="114" t="s">
        <v>416</v>
      </c>
      <c r="C5619" s="40" t="s">
        <v>65</v>
      </c>
      <c r="D5619" s="6" t="s">
        <v>1030</v>
      </c>
      <c r="E5619" s="7" t="s">
        <v>1031</v>
      </c>
      <c r="F5619" s="6" t="s">
        <v>3663</v>
      </c>
      <c r="G5619" s="6" t="s">
        <v>4936</v>
      </c>
      <c r="H5619" s="6" t="s">
        <v>38</v>
      </c>
      <c r="I5619" s="8" t="s">
        <v>39</v>
      </c>
      <c r="J5619" s="15" t="s">
        <v>7586</v>
      </c>
      <c r="K5619" s="7" t="s">
        <v>3672</v>
      </c>
      <c r="L5619" s="19">
        <v>44382</v>
      </c>
      <c r="M5619" s="19">
        <f t="shared" si="264"/>
        <v>44382</v>
      </c>
      <c r="N5619" s="11">
        <f>M5619*(1+VOTOS!$P$3%)^Q5619</f>
        <v>44521.419215285961</v>
      </c>
      <c r="O5619" s="54">
        <f t="shared" si="262"/>
        <v>44521.419215285961</v>
      </c>
      <c r="P5619" s="103">
        <f t="shared" si="263"/>
        <v>2.9627830566888714E-7</v>
      </c>
      <c r="Q5619" s="48">
        <v>26</v>
      </c>
      <c r="R5619" s="48"/>
      <c r="S5619" s="48" t="s">
        <v>11</v>
      </c>
    </row>
    <row r="5620" spans="1:19" s="47" customFormat="1" ht="14" x14ac:dyDescent="0.15">
      <c r="A5620" s="8" t="s">
        <v>415</v>
      </c>
      <c r="B5620" s="114" t="s">
        <v>416</v>
      </c>
      <c r="C5620" s="40" t="s">
        <v>65</v>
      </c>
      <c r="D5620" s="6" t="s">
        <v>1030</v>
      </c>
      <c r="E5620" s="7" t="s">
        <v>1031</v>
      </c>
      <c r="F5620" s="6" t="s">
        <v>3663</v>
      </c>
      <c r="G5620" s="6" t="s">
        <v>4936</v>
      </c>
      <c r="H5620" s="6" t="s">
        <v>38</v>
      </c>
      <c r="I5620" s="8" t="s">
        <v>39</v>
      </c>
      <c r="J5620" s="15" t="s">
        <v>7586</v>
      </c>
      <c r="K5620" s="7" t="s">
        <v>3669</v>
      </c>
      <c r="L5620" s="19">
        <v>321592</v>
      </c>
      <c r="M5620" s="19">
        <f t="shared" si="264"/>
        <v>321592</v>
      </c>
      <c r="N5620" s="11">
        <f>M5620*(1+VOTOS!$P$3%)^Q5620</f>
        <v>321708.40355705406</v>
      </c>
      <c r="O5620" s="54">
        <f t="shared" si="262"/>
        <v>321708.40355705406</v>
      </c>
      <c r="P5620" s="103">
        <f t="shared" si="263"/>
        <v>2.140884599038143E-6</v>
      </c>
      <c r="Q5620" s="48">
        <v>3</v>
      </c>
      <c r="R5620" s="48"/>
      <c r="S5620" s="48" t="s">
        <v>11</v>
      </c>
    </row>
    <row r="5621" spans="1:19" s="47" customFormat="1" ht="14" x14ac:dyDescent="0.15">
      <c r="A5621" s="8" t="s">
        <v>415</v>
      </c>
      <c r="B5621" s="114" t="s">
        <v>416</v>
      </c>
      <c r="C5621" s="40" t="s">
        <v>65</v>
      </c>
      <c r="D5621" s="6" t="s">
        <v>619</v>
      </c>
      <c r="E5621" s="7" t="s">
        <v>620</v>
      </c>
      <c r="F5621" s="6" t="s">
        <v>3675</v>
      </c>
      <c r="G5621" s="6" t="s">
        <v>5224</v>
      </c>
      <c r="H5621" s="6" t="s">
        <v>38</v>
      </c>
      <c r="I5621" s="8" t="s">
        <v>39</v>
      </c>
      <c r="J5621" s="15" t="s">
        <v>7586</v>
      </c>
      <c r="K5621" s="7" t="s">
        <v>3676</v>
      </c>
      <c r="L5621" s="19">
        <v>14718951</v>
      </c>
      <c r="M5621" s="19">
        <f t="shared" si="264"/>
        <v>14718951</v>
      </c>
      <c r="N5621" s="11">
        <f>M5621*(1+VOTOS!$P$3%)^Q5621</f>
        <v>15107514.633778771</v>
      </c>
      <c r="O5621" s="54">
        <f t="shared" si="262"/>
        <v>15107514.633778771</v>
      </c>
      <c r="P5621" s="103">
        <f t="shared" si="263"/>
        <v>1.0053652640585849E-4</v>
      </c>
      <c r="Q5621" s="48">
        <v>216</v>
      </c>
      <c r="R5621" s="48"/>
      <c r="S5621" s="48" t="s">
        <v>11</v>
      </c>
    </row>
    <row r="5622" spans="1:19" s="47" customFormat="1" ht="14" x14ac:dyDescent="0.15">
      <c r="A5622" s="8" t="s">
        <v>415</v>
      </c>
      <c r="B5622" s="114" t="s">
        <v>416</v>
      </c>
      <c r="C5622" s="40" t="s">
        <v>65</v>
      </c>
      <c r="D5622" s="6" t="s">
        <v>206</v>
      </c>
      <c r="E5622" s="7" t="s">
        <v>207</v>
      </c>
      <c r="F5622" s="6" t="s">
        <v>4831</v>
      </c>
      <c r="G5622" s="6" t="s">
        <v>5224</v>
      </c>
      <c r="H5622" s="6" t="s">
        <v>38</v>
      </c>
      <c r="I5622" s="8" t="s">
        <v>39</v>
      </c>
      <c r="J5622" s="15" t="s">
        <v>7586</v>
      </c>
      <c r="K5622" s="7" t="s">
        <v>1596</v>
      </c>
      <c r="L5622" s="19">
        <v>41303473.5</v>
      </c>
      <c r="M5622" s="19">
        <f t="shared" si="264"/>
        <v>41303473.5</v>
      </c>
      <c r="N5622" s="11">
        <f>M5622*(1+VOTOS!$P$3%)^Q5622</f>
        <v>41890559.887139484</v>
      </c>
      <c r="O5622" s="54">
        <f t="shared" si="262"/>
        <v>41890559.887139484</v>
      </c>
      <c r="P5622" s="103">
        <f t="shared" si="263"/>
        <v>2.7877063053330202E-4</v>
      </c>
      <c r="Q5622" s="6">
        <v>117</v>
      </c>
      <c r="R5622" s="6"/>
      <c r="S5622" s="6" t="s">
        <v>11</v>
      </c>
    </row>
    <row r="5623" spans="1:19" s="47" customFormat="1" ht="14" x14ac:dyDescent="0.15">
      <c r="A5623" s="8" t="s">
        <v>415</v>
      </c>
      <c r="B5623" s="114" t="s">
        <v>416</v>
      </c>
      <c r="C5623" s="40" t="s">
        <v>65</v>
      </c>
      <c r="D5623" s="6" t="s">
        <v>206</v>
      </c>
      <c r="E5623" s="17" t="s">
        <v>207</v>
      </c>
      <c r="F5623" s="6" t="s">
        <v>4831</v>
      </c>
      <c r="G5623" s="6" t="s">
        <v>5224</v>
      </c>
      <c r="H5623" s="6" t="s">
        <v>38</v>
      </c>
      <c r="I5623" s="8" t="s">
        <v>39</v>
      </c>
      <c r="J5623" s="15" t="s">
        <v>7586</v>
      </c>
      <c r="K5623" s="7" t="s">
        <v>4833</v>
      </c>
      <c r="L5623" s="19">
        <v>39325727.5</v>
      </c>
      <c r="M5623" s="19">
        <f t="shared" si="264"/>
        <v>39325727.5</v>
      </c>
      <c r="N5623" s="11">
        <f>M5623*(1+VOTOS!$P$3%)^Q5623</f>
        <v>39506410.510979652</v>
      </c>
      <c r="O5623" s="54">
        <f t="shared" si="262"/>
        <v>39506410.510979652</v>
      </c>
      <c r="P5623" s="103">
        <f t="shared" si="263"/>
        <v>2.6290474507681047E-4</v>
      </c>
      <c r="Q5623" s="6">
        <v>38</v>
      </c>
      <c r="R5623" s="6"/>
      <c r="S5623" s="6" t="s">
        <v>11</v>
      </c>
    </row>
    <row r="5624" spans="1:19" s="47" customFormat="1" ht="14" x14ac:dyDescent="0.15">
      <c r="A5624" s="8" t="s">
        <v>415</v>
      </c>
      <c r="B5624" s="114" t="s">
        <v>416</v>
      </c>
      <c r="C5624" s="40" t="s">
        <v>65</v>
      </c>
      <c r="D5624" s="6" t="s">
        <v>206</v>
      </c>
      <c r="E5624" s="17" t="s">
        <v>207</v>
      </c>
      <c r="F5624" s="6" t="s">
        <v>4831</v>
      </c>
      <c r="G5624" s="6" t="s">
        <v>5224</v>
      </c>
      <c r="H5624" s="6" t="s">
        <v>38</v>
      </c>
      <c r="I5624" s="8" t="s">
        <v>39</v>
      </c>
      <c r="J5624" s="15" t="s">
        <v>7586</v>
      </c>
      <c r="K5624" s="7" t="s">
        <v>4832</v>
      </c>
      <c r="L5624" s="19">
        <v>26876811</v>
      </c>
      <c r="M5624" s="19">
        <f t="shared" si="264"/>
        <v>26876811</v>
      </c>
      <c r="N5624" s="11">
        <f>M5624*(1+VOTOS!$P$3%)^Q5624</f>
        <v>27163643.769815173</v>
      </c>
      <c r="O5624" s="54">
        <f t="shared" si="262"/>
        <v>27163643.769815173</v>
      </c>
      <c r="P5624" s="103">
        <f t="shared" si="263"/>
        <v>1.8076688689993211E-4</v>
      </c>
      <c r="Q5624" s="6">
        <v>88</v>
      </c>
      <c r="R5624" s="6"/>
      <c r="S5624" s="6" t="s">
        <v>11</v>
      </c>
    </row>
    <row r="5625" spans="1:19" s="47" customFormat="1" ht="14" x14ac:dyDescent="0.15">
      <c r="A5625" s="8" t="s">
        <v>415</v>
      </c>
      <c r="B5625" s="114" t="s">
        <v>416</v>
      </c>
      <c r="C5625" s="40" t="s">
        <v>65</v>
      </c>
      <c r="D5625" s="6" t="s">
        <v>206</v>
      </c>
      <c r="E5625" s="7" t="s">
        <v>207</v>
      </c>
      <c r="F5625" s="6" t="s">
        <v>4831</v>
      </c>
      <c r="G5625" s="6" t="s">
        <v>5224</v>
      </c>
      <c r="H5625" s="6" t="s">
        <v>38</v>
      </c>
      <c r="I5625" s="8" t="s">
        <v>39</v>
      </c>
      <c r="J5625" s="15" t="s">
        <v>7586</v>
      </c>
      <c r="K5625" s="7" t="s">
        <v>4940</v>
      </c>
      <c r="L5625" s="19">
        <v>33713356</v>
      </c>
      <c r="M5625" s="19">
        <f t="shared" si="264"/>
        <v>0</v>
      </c>
      <c r="N5625" s="11">
        <f>M5625*(1+VOTOS!$P$3%)^Q5625</f>
        <v>0</v>
      </c>
      <c r="O5625" s="54">
        <f t="shared" si="262"/>
        <v>33713356</v>
      </c>
      <c r="P5625" s="103">
        <f t="shared" si="263"/>
        <v>2.2435349479296365E-4</v>
      </c>
      <c r="Q5625" s="6">
        <v>0</v>
      </c>
      <c r="R5625" s="6"/>
      <c r="S5625" s="6" t="s">
        <v>11</v>
      </c>
    </row>
    <row r="5626" spans="1:19" s="47" customFormat="1" ht="14" x14ac:dyDescent="0.15">
      <c r="A5626" s="8" t="s">
        <v>415</v>
      </c>
      <c r="B5626" s="114" t="s">
        <v>416</v>
      </c>
      <c r="C5626" s="40" t="s">
        <v>65</v>
      </c>
      <c r="D5626" s="6" t="s">
        <v>206</v>
      </c>
      <c r="E5626" s="7" t="s">
        <v>207</v>
      </c>
      <c r="F5626" s="6" t="s">
        <v>4831</v>
      </c>
      <c r="G5626" s="6" t="s">
        <v>5224</v>
      </c>
      <c r="H5626" s="6" t="s">
        <v>38</v>
      </c>
      <c r="I5626" s="8" t="s">
        <v>39</v>
      </c>
      <c r="J5626" s="15" t="s">
        <v>7586</v>
      </c>
      <c r="K5626" s="7" t="s">
        <v>4940</v>
      </c>
      <c r="L5626" s="19">
        <v>15467580</v>
      </c>
      <c r="M5626" s="19">
        <f t="shared" si="264"/>
        <v>0</v>
      </c>
      <c r="N5626" s="11">
        <f>M5626*(1+VOTOS!$P$3%)^Q5626</f>
        <v>0</v>
      </c>
      <c r="O5626" s="54">
        <f t="shared" si="262"/>
        <v>15467580</v>
      </c>
      <c r="P5626" s="103">
        <f t="shared" si="263"/>
        <v>1.0293266647763423E-4</v>
      </c>
      <c r="Q5626" s="6">
        <v>0</v>
      </c>
      <c r="R5626" s="6"/>
      <c r="S5626" s="6" t="s">
        <v>11</v>
      </c>
    </row>
    <row r="5627" spans="1:19" s="47" customFormat="1" ht="14" x14ac:dyDescent="0.15">
      <c r="A5627" s="8" t="s">
        <v>415</v>
      </c>
      <c r="B5627" s="114" t="s">
        <v>416</v>
      </c>
      <c r="C5627" s="40" t="s">
        <v>65</v>
      </c>
      <c r="D5627" s="6" t="s">
        <v>457</v>
      </c>
      <c r="E5627" s="7" t="s">
        <v>458</v>
      </c>
      <c r="F5627" s="6" t="s">
        <v>4903</v>
      </c>
      <c r="G5627" s="6" t="s">
        <v>5224</v>
      </c>
      <c r="H5627" s="6" t="s">
        <v>38</v>
      </c>
      <c r="I5627" s="8" t="s">
        <v>39</v>
      </c>
      <c r="J5627" s="15" t="s">
        <v>7586</v>
      </c>
      <c r="K5627" s="7" t="s">
        <v>4331</v>
      </c>
      <c r="L5627" s="19">
        <v>485050</v>
      </c>
      <c r="M5627" s="19">
        <f t="shared" si="264"/>
        <v>0</v>
      </c>
      <c r="N5627" s="11">
        <f>M5627*(1+VOTOS!$P$3%)^Q5627</f>
        <v>0</v>
      </c>
      <c r="O5627" s="54">
        <f t="shared" si="262"/>
        <v>485050</v>
      </c>
      <c r="P5627" s="103">
        <f t="shared" si="263"/>
        <v>3.2278798541838142E-6</v>
      </c>
      <c r="Q5627" s="6">
        <v>0</v>
      </c>
      <c r="R5627" s="6"/>
      <c r="S5627" s="6" t="s">
        <v>11</v>
      </c>
    </row>
    <row r="5628" spans="1:19" s="47" customFormat="1" ht="14" x14ac:dyDescent="0.15">
      <c r="A5628" s="8" t="s">
        <v>415</v>
      </c>
      <c r="B5628" s="114" t="s">
        <v>416</v>
      </c>
      <c r="C5628" s="40" t="s">
        <v>65</v>
      </c>
      <c r="D5628" s="6" t="s">
        <v>457</v>
      </c>
      <c r="E5628" s="17" t="s">
        <v>458</v>
      </c>
      <c r="F5628" s="6" t="s">
        <v>4903</v>
      </c>
      <c r="G5628" s="6" t="s">
        <v>5224</v>
      </c>
      <c r="H5628" s="6" t="s">
        <v>38</v>
      </c>
      <c r="I5628" s="8" t="s">
        <v>39</v>
      </c>
      <c r="J5628" s="15" t="s">
        <v>7586</v>
      </c>
      <c r="K5628" s="7" t="s">
        <v>2714</v>
      </c>
      <c r="L5628" s="19">
        <v>24331885</v>
      </c>
      <c r="M5628" s="19">
        <f t="shared" si="264"/>
        <v>24331885</v>
      </c>
      <c r="N5628" s="11">
        <f>M5628*(1+VOTOS!$P$3%)^Q5628</f>
        <v>24636096.070204772</v>
      </c>
      <c r="O5628" s="54">
        <f t="shared" si="262"/>
        <v>24636096.070204772</v>
      </c>
      <c r="P5628" s="103">
        <f t="shared" si="263"/>
        <v>1.6394672341150606E-4</v>
      </c>
      <c r="Q5628" s="6">
        <v>103</v>
      </c>
      <c r="R5628" s="6"/>
      <c r="S5628" s="6" t="s">
        <v>11</v>
      </c>
    </row>
    <row r="5629" spans="1:19" s="47" customFormat="1" ht="14" x14ac:dyDescent="0.15">
      <c r="A5629" s="8" t="s">
        <v>415</v>
      </c>
      <c r="B5629" s="114" t="s">
        <v>416</v>
      </c>
      <c r="C5629" s="40" t="s">
        <v>65</v>
      </c>
      <c r="D5629" s="6" t="s">
        <v>1538</v>
      </c>
      <c r="E5629" s="7" t="s">
        <v>1539</v>
      </c>
      <c r="F5629" s="6" t="s">
        <v>3679</v>
      </c>
      <c r="G5629" s="6" t="s">
        <v>106</v>
      </c>
      <c r="H5629" s="6" t="s">
        <v>38</v>
      </c>
      <c r="I5629" s="8" t="s">
        <v>39</v>
      </c>
      <c r="J5629" s="15" t="s">
        <v>7586</v>
      </c>
      <c r="K5629" s="7" t="s">
        <v>3080</v>
      </c>
      <c r="L5629" s="19">
        <v>1316700</v>
      </c>
      <c r="M5629" s="19">
        <f t="shared" si="264"/>
        <v>1316700</v>
      </c>
      <c r="N5629" s="11">
        <f>M5629*(1+VOTOS!$P$3%)^Q5629</f>
        <v>1319721.338652638</v>
      </c>
      <c r="O5629" s="54">
        <f t="shared" si="262"/>
        <v>1319721.338652638</v>
      </c>
      <c r="P5629" s="103">
        <f t="shared" si="263"/>
        <v>8.7823975305089077E-6</v>
      </c>
      <c r="Q5629" s="48">
        <v>19</v>
      </c>
      <c r="R5629" s="48"/>
      <c r="S5629" s="48" t="s">
        <v>11</v>
      </c>
    </row>
    <row r="5630" spans="1:19" s="47" customFormat="1" ht="14" x14ac:dyDescent="0.15">
      <c r="A5630" s="8" t="s">
        <v>415</v>
      </c>
      <c r="B5630" s="114" t="s">
        <v>416</v>
      </c>
      <c r="C5630" s="40" t="s">
        <v>65</v>
      </c>
      <c r="D5630" s="6" t="s">
        <v>1538</v>
      </c>
      <c r="E5630" s="7" t="s">
        <v>1539</v>
      </c>
      <c r="F5630" s="6" t="s">
        <v>3679</v>
      </c>
      <c r="G5630" s="6" t="s">
        <v>106</v>
      </c>
      <c r="H5630" s="6" t="s">
        <v>38</v>
      </c>
      <c r="I5630" s="8" t="s">
        <v>39</v>
      </c>
      <c r="J5630" s="15" t="s">
        <v>7586</v>
      </c>
      <c r="K5630" s="7" t="s">
        <v>2095</v>
      </c>
      <c r="L5630" s="19">
        <v>541200</v>
      </c>
      <c r="M5630" s="19">
        <f t="shared" si="264"/>
        <v>0</v>
      </c>
      <c r="N5630" s="11">
        <f>M5630*(1+VOTOS!$P$3%)^Q5630</f>
        <v>0</v>
      </c>
      <c r="O5630" s="54">
        <f t="shared" si="262"/>
        <v>541200</v>
      </c>
      <c r="P5630" s="103">
        <f t="shared" si="263"/>
        <v>3.6015432988027631E-6</v>
      </c>
      <c r="Q5630" s="6">
        <v>0</v>
      </c>
      <c r="R5630" s="6"/>
      <c r="S5630" s="6" t="s">
        <v>11</v>
      </c>
    </row>
    <row r="5631" spans="1:19" s="47" customFormat="1" ht="14" x14ac:dyDescent="0.15">
      <c r="A5631" s="8" t="s">
        <v>415</v>
      </c>
      <c r="B5631" s="114" t="s">
        <v>416</v>
      </c>
      <c r="C5631" s="40" t="s">
        <v>65</v>
      </c>
      <c r="D5631" s="6" t="s">
        <v>1637</v>
      </c>
      <c r="E5631" s="7" t="s">
        <v>1638</v>
      </c>
      <c r="F5631" s="6" t="s">
        <v>5192</v>
      </c>
      <c r="G5631" s="6" t="s">
        <v>4936</v>
      </c>
      <c r="H5631" s="6" t="s">
        <v>38</v>
      </c>
      <c r="I5631" s="8" t="s">
        <v>39</v>
      </c>
      <c r="J5631" s="15" t="s">
        <v>7586</v>
      </c>
      <c r="K5631" s="7" t="s">
        <v>5193</v>
      </c>
      <c r="L5631" s="19">
        <v>860987</v>
      </c>
      <c r="M5631" s="19">
        <f t="shared" si="264"/>
        <v>0</v>
      </c>
      <c r="N5631" s="11">
        <f>M5631*(1+VOTOS!$P$3%)^Q5631</f>
        <v>0</v>
      </c>
      <c r="O5631" s="54">
        <f t="shared" si="262"/>
        <v>860987</v>
      </c>
      <c r="P5631" s="103">
        <f t="shared" si="263"/>
        <v>5.729641463795814E-6</v>
      </c>
      <c r="Q5631" s="6">
        <v>0</v>
      </c>
      <c r="R5631" s="6"/>
      <c r="S5631" s="6" t="s">
        <v>11</v>
      </c>
    </row>
    <row r="5632" spans="1:19" s="47" customFormat="1" ht="14" x14ac:dyDescent="0.15">
      <c r="A5632" s="8" t="s">
        <v>415</v>
      </c>
      <c r="B5632" s="114" t="s">
        <v>416</v>
      </c>
      <c r="C5632" s="40" t="s">
        <v>65</v>
      </c>
      <c r="D5632" s="6" t="s">
        <v>1202</v>
      </c>
      <c r="E5632" s="7" t="s">
        <v>1203</v>
      </c>
      <c r="F5632" s="6" t="s">
        <v>5050</v>
      </c>
      <c r="G5632" s="6" t="s">
        <v>5224</v>
      </c>
      <c r="H5632" s="6" t="s">
        <v>38</v>
      </c>
      <c r="I5632" s="8" t="s">
        <v>39</v>
      </c>
      <c r="J5632" s="15" t="s">
        <v>7586</v>
      </c>
      <c r="K5632" s="7" t="s">
        <v>2058</v>
      </c>
      <c r="L5632" s="19">
        <v>2994929</v>
      </c>
      <c r="M5632" s="19">
        <f t="shared" si="264"/>
        <v>0</v>
      </c>
      <c r="N5632" s="11">
        <f>M5632*(1+VOTOS!$P$3%)^Q5632</f>
        <v>0</v>
      </c>
      <c r="O5632" s="54">
        <f t="shared" si="262"/>
        <v>2994929</v>
      </c>
      <c r="P5632" s="103">
        <f t="shared" si="263"/>
        <v>1.9930462805506396E-5</v>
      </c>
      <c r="Q5632" s="6">
        <v>0</v>
      </c>
      <c r="R5632" s="6"/>
      <c r="S5632" s="6" t="s">
        <v>11</v>
      </c>
    </row>
    <row r="5633" spans="1:19" s="47" customFormat="1" ht="14" x14ac:dyDescent="0.15">
      <c r="A5633" s="8" t="s">
        <v>5234</v>
      </c>
      <c r="B5633" s="114" t="s">
        <v>416</v>
      </c>
      <c r="C5633" s="40" t="s">
        <v>65</v>
      </c>
      <c r="D5633" s="6" t="s">
        <v>459</v>
      </c>
      <c r="E5633" s="7" t="s">
        <v>460</v>
      </c>
      <c r="F5633" s="6" t="s">
        <v>4014</v>
      </c>
      <c r="G5633" s="6" t="s">
        <v>4936</v>
      </c>
      <c r="H5633" s="6" t="s">
        <v>38</v>
      </c>
      <c r="I5633" s="8" t="s">
        <v>39</v>
      </c>
      <c r="J5633" s="15" t="s">
        <v>7586</v>
      </c>
      <c r="K5633" s="7" t="s">
        <v>5358</v>
      </c>
      <c r="L5633" s="19">
        <v>434886.5</v>
      </c>
      <c r="M5633" s="19">
        <f t="shared" si="264"/>
        <v>0</v>
      </c>
      <c r="N5633" s="11">
        <f>M5633*(1+VOTOS!$P$3%)^Q5633</f>
        <v>0</v>
      </c>
      <c r="O5633" s="54">
        <f t="shared" si="262"/>
        <v>434886.5</v>
      </c>
      <c r="P5633" s="103">
        <f t="shared" si="263"/>
        <v>2.8940549885713006E-6</v>
      </c>
      <c r="Q5633" s="6">
        <v>0</v>
      </c>
      <c r="R5633" s="6"/>
      <c r="S5633" s="6" t="s">
        <v>93</v>
      </c>
    </row>
    <row r="5634" spans="1:19" s="47" customFormat="1" ht="14" x14ac:dyDescent="0.15">
      <c r="A5634" s="8" t="s">
        <v>5234</v>
      </c>
      <c r="B5634" s="114" t="s">
        <v>416</v>
      </c>
      <c r="C5634" s="40" t="s">
        <v>65</v>
      </c>
      <c r="D5634" s="6" t="s">
        <v>459</v>
      </c>
      <c r="E5634" s="7" t="s">
        <v>460</v>
      </c>
      <c r="F5634" s="6" t="s">
        <v>4014</v>
      </c>
      <c r="G5634" s="6" t="s">
        <v>4936</v>
      </c>
      <c r="H5634" s="6" t="s">
        <v>38</v>
      </c>
      <c r="I5634" s="8" t="s">
        <v>39</v>
      </c>
      <c r="J5634" s="15" t="s">
        <v>7586</v>
      </c>
      <c r="K5634" s="7" t="s">
        <v>5359</v>
      </c>
      <c r="L5634" s="19">
        <v>434886.5</v>
      </c>
      <c r="M5634" s="19">
        <f t="shared" si="264"/>
        <v>0</v>
      </c>
      <c r="N5634" s="11">
        <f>M5634*(1+VOTOS!$P$3%)^Q5634</f>
        <v>0</v>
      </c>
      <c r="O5634" s="54">
        <f t="shared" si="262"/>
        <v>434886.5</v>
      </c>
      <c r="P5634" s="103">
        <f t="shared" si="263"/>
        <v>2.8940549885713006E-6</v>
      </c>
      <c r="Q5634" s="6">
        <v>0</v>
      </c>
      <c r="R5634" s="6"/>
      <c r="S5634" s="6" t="s">
        <v>93</v>
      </c>
    </row>
    <row r="5635" spans="1:19" s="47" customFormat="1" ht="14" x14ac:dyDescent="0.15">
      <c r="A5635" s="8" t="s">
        <v>5234</v>
      </c>
      <c r="B5635" s="114" t="s">
        <v>416</v>
      </c>
      <c r="C5635" s="40" t="s">
        <v>65</v>
      </c>
      <c r="D5635" s="6" t="s">
        <v>459</v>
      </c>
      <c r="E5635" s="7" t="s">
        <v>460</v>
      </c>
      <c r="F5635" s="6" t="s">
        <v>4014</v>
      </c>
      <c r="G5635" s="6" t="s">
        <v>4936</v>
      </c>
      <c r="H5635" s="6" t="s">
        <v>38</v>
      </c>
      <c r="I5635" s="8" t="s">
        <v>39</v>
      </c>
      <c r="J5635" s="15" t="s">
        <v>7586</v>
      </c>
      <c r="K5635" s="7" t="s">
        <v>4396</v>
      </c>
      <c r="L5635" s="19">
        <v>397070</v>
      </c>
      <c r="M5635" s="19">
        <f t="shared" si="264"/>
        <v>0</v>
      </c>
      <c r="N5635" s="11">
        <f>M5635*(1+VOTOS!$P$3%)^Q5635</f>
        <v>0</v>
      </c>
      <c r="O5635" s="54">
        <f t="shared" si="262"/>
        <v>397070</v>
      </c>
      <c r="P5635" s="103">
        <f t="shared" si="263"/>
        <v>2.642396152357009E-6</v>
      </c>
      <c r="Q5635" s="6">
        <v>0</v>
      </c>
      <c r="R5635" s="6"/>
      <c r="S5635" s="6" t="s">
        <v>93</v>
      </c>
    </row>
    <row r="5636" spans="1:19" s="47" customFormat="1" ht="14" x14ac:dyDescent="0.15">
      <c r="A5636" s="8" t="s">
        <v>415</v>
      </c>
      <c r="B5636" s="114" t="s">
        <v>416</v>
      </c>
      <c r="C5636" s="40" t="s">
        <v>65</v>
      </c>
      <c r="D5636" s="6" t="s">
        <v>459</v>
      </c>
      <c r="E5636" s="7" t="s">
        <v>460</v>
      </c>
      <c r="F5636" s="6" t="s">
        <v>4014</v>
      </c>
      <c r="G5636" s="6" t="s">
        <v>4936</v>
      </c>
      <c r="H5636" s="6" t="s">
        <v>38</v>
      </c>
      <c r="I5636" s="8" t="s">
        <v>39</v>
      </c>
      <c r="J5636" s="15" t="s">
        <v>7586</v>
      </c>
      <c r="K5636" s="7" t="s">
        <v>4835</v>
      </c>
      <c r="L5636" s="19">
        <v>1928880</v>
      </c>
      <c r="M5636" s="19">
        <f t="shared" si="264"/>
        <v>1928880</v>
      </c>
      <c r="N5636" s="11">
        <f>M5636*(1+VOTOS!$P$3%)^Q5636</f>
        <v>2002619.2696578575</v>
      </c>
      <c r="O5636" s="54">
        <f t="shared" si="262"/>
        <v>2002619.2696578575</v>
      </c>
      <c r="P5636" s="103">
        <f t="shared" si="263"/>
        <v>1.3326903197874243E-5</v>
      </c>
      <c r="Q5636" s="6">
        <v>311</v>
      </c>
      <c r="R5636" s="6"/>
      <c r="S5636" s="6" t="s">
        <v>11</v>
      </c>
    </row>
    <row r="5637" spans="1:19" s="47" customFormat="1" ht="14" x14ac:dyDescent="0.15">
      <c r="A5637" s="8" t="s">
        <v>415</v>
      </c>
      <c r="B5637" s="114" t="s">
        <v>416</v>
      </c>
      <c r="C5637" s="40" t="s">
        <v>65</v>
      </c>
      <c r="D5637" s="6" t="s">
        <v>459</v>
      </c>
      <c r="E5637" s="17" t="s">
        <v>460</v>
      </c>
      <c r="F5637" s="6" t="s">
        <v>4014</v>
      </c>
      <c r="G5637" s="6" t="s">
        <v>4936</v>
      </c>
      <c r="H5637" s="6" t="s">
        <v>38</v>
      </c>
      <c r="I5637" s="8" t="s">
        <v>39</v>
      </c>
      <c r="J5637" s="15" t="s">
        <v>7586</v>
      </c>
      <c r="K5637" s="7" t="s">
        <v>4840</v>
      </c>
      <c r="L5637" s="19">
        <v>1815178</v>
      </c>
      <c r="M5637" s="19">
        <f t="shared" si="264"/>
        <v>1815178</v>
      </c>
      <c r="N5637" s="11">
        <f>M5637*(1+VOTOS!$P$3%)^Q5637</f>
        <v>1847207.6491116052</v>
      </c>
      <c r="O5637" s="54">
        <f t="shared" si="262"/>
        <v>1847207.6491116052</v>
      </c>
      <c r="P5637" s="103">
        <f t="shared" si="263"/>
        <v>1.2292679841380465E-5</v>
      </c>
      <c r="Q5637" s="6">
        <v>145</v>
      </c>
      <c r="R5637" s="6"/>
      <c r="S5637" s="6" t="s">
        <v>11</v>
      </c>
    </row>
    <row r="5638" spans="1:19" s="47" customFormat="1" ht="14" x14ac:dyDescent="0.15">
      <c r="A5638" s="8" t="s">
        <v>415</v>
      </c>
      <c r="B5638" s="114" t="s">
        <v>416</v>
      </c>
      <c r="C5638" s="40" t="s">
        <v>65</v>
      </c>
      <c r="D5638" s="6" t="s">
        <v>459</v>
      </c>
      <c r="E5638" s="7" t="s">
        <v>460</v>
      </c>
      <c r="F5638" s="6" t="s">
        <v>4014</v>
      </c>
      <c r="G5638" s="6" t="s">
        <v>4936</v>
      </c>
      <c r="H5638" s="6" t="s">
        <v>38</v>
      </c>
      <c r="I5638" s="8" t="s">
        <v>39</v>
      </c>
      <c r="J5638" s="15" t="s">
        <v>7586</v>
      </c>
      <c r="K5638" s="7" t="s">
        <v>2212</v>
      </c>
      <c r="L5638" s="19">
        <v>1171795</v>
      </c>
      <c r="M5638" s="19">
        <f t="shared" si="264"/>
        <v>1171795</v>
      </c>
      <c r="N5638" s="11">
        <f>M5638*(1+VOTOS!$P$3%)^Q5638</f>
        <v>1198528.8841042435</v>
      </c>
      <c r="O5638" s="54">
        <f t="shared" si="262"/>
        <v>1198528.8841042435</v>
      </c>
      <c r="P5638" s="103">
        <f t="shared" si="263"/>
        <v>7.9758937009741164E-6</v>
      </c>
      <c r="Q5638" s="6">
        <v>187</v>
      </c>
      <c r="R5638" s="6"/>
      <c r="S5638" s="6" t="s">
        <v>11</v>
      </c>
    </row>
    <row r="5639" spans="1:19" s="47" customFormat="1" ht="14" x14ac:dyDescent="0.15">
      <c r="A5639" s="8" t="s">
        <v>415</v>
      </c>
      <c r="B5639" s="114" t="s">
        <v>416</v>
      </c>
      <c r="C5639" s="40" t="s">
        <v>65</v>
      </c>
      <c r="D5639" s="6" t="s">
        <v>459</v>
      </c>
      <c r="E5639" s="7" t="s">
        <v>460</v>
      </c>
      <c r="F5639" s="6" t="s">
        <v>4014</v>
      </c>
      <c r="G5639" s="6" t="s">
        <v>4936</v>
      </c>
      <c r="H5639" s="6" t="s">
        <v>38</v>
      </c>
      <c r="I5639" s="8" t="s">
        <v>39</v>
      </c>
      <c r="J5639" s="15" t="s">
        <v>7586</v>
      </c>
      <c r="K5639" s="7" t="s">
        <v>4843</v>
      </c>
      <c r="L5639" s="19">
        <v>1121775</v>
      </c>
      <c r="M5639" s="19">
        <f t="shared" si="264"/>
        <v>1121775</v>
      </c>
      <c r="N5639" s="11">
        <f>M5639*(1+VOTOS!$P$3%)^Q5639</f>
        <v>1124213.4341267745</v>
      </c>
      <c r="O5639" s="54">
        <f t="shared" ref="O5639:O5702" si="265">+IF(N5639&gt;0,N5639,L5639)</f>
        <v>1124213.4341267745</v>
      </c>
      <c r="P5639" s="103">
        <f t="shared" ref="P5639:P5702" si="266">+O5639/$O$4</f>
        <v>7.4813439765397753E-6</v>
      </c>
      <c r="Q5639" s="6">
        <v>18</v>
      </c>
      <c r="R5639" s="6"/>
      <c r="S5639" s="6" t="s">
        <v>11</v>
      </c>
    </row>
    <row r="5640" spans="1:19" s="47" customFormat="1" ht="14" x14ac:dyDescent="0.15">
      <c r="A5640" s="8" t="s">
        <v>415</v>
      </c>
      <c r="B5640" s="114" t="s">
        <v>416</v>
      </c>
      <c r="C5640" s="40" t="s">
        <v>65</v>
      </c>
      <c r="D5640" s="6" t="s">
        <v>459</v>
      </c>
      <c r="E5640" s="7" t="s">
        <v>460</v>
      </c>
      <c r="F5640" s="6" t="s">
        <v>4014</v>
      </c>
      <c r="G5640" s="6" t="s">
        <v>4936</v>
      </c>
      <c r="H5640" s="6" t="s">
        <v>38</v>
      </c>
      <c r="I5640" s="8" t="s">
        <v>39</v>
      </c>
      <c r="J5640" s="15" t="s">
        <v>7586</v>
      </c>
      <c r="K5640" s="7" t="s">
        <v>4838</v>
      </c>
      <c r="L5640" s="19">
        <v>1084995</v>
      </c>
      <c r="M5640" s="19">
        <f t="shared" si="264"/>
        <v>1084995</v>
      </c>
      <c r="N5640" s="11">
        <f>M5640*(1+VOTOS!$P$3%)^Q5640</f>
        <v>1118889.2394809632</v>
      </c>
      <c r="O5640" s="54">
        <f t="shared" si="265"/>
        <v>1118889.2394809632</v>
      </c>
      <c r="P5640" s="103">
        <f t="shared" si="266"/>
        <v>7.4459128650317499E-6</v>
      </c>
      <c r="Q5640" s="6">
        <v>255</v>
      </c>
      <c r="R5640" s="6"/>
      <c r="S5640" s="6" t="s">
        <v>11</v>
      </c>
    </row>
    <row r="5641" spans="1:19" s="47" customFormat="1" ht="14" x14ac:dyDescent="0.15">
      <c r="A5641" s="8" t="s">
        <v>415</v>
      </c>
      <c r="B5641" s="114" t="s">
        <v>416</v>
      </c>
      <c r="C5641" s="40" t="s">
        <v>65</v>
      </c>
      <c r="D5641" s="6" t="s">
        <v>459</v>
      </c>
      <c r="E5641" s="7" t="s">
        <v>460</v>
      </c>
      <c r="F5641" s="6" t="s">
        <v>4014</v>
      </c>
      <c r="G5641" s="6" t="s">
        <v>4936</v>
      </c>
      <c r="H5641" s="6" t="s">
        <v>38</v>
      </c>
      <c r="I5641" s="8" t="s">
        <v>39</v>
      </c>
      <c r="J5641" s="15" t="s">
        <v>7586</v>
      </c>
      <c r="K5641" s="7" t="s">
        <v>1586</v>
      </c>
      <c r="L5641" s="19">
        <v>1067040</v>
      </c>
      <c r="M5641" s="19">
        <f t="shared" si="264"/>
        <v>1067040</v>
      </c>
      <c r="N5641" s="11">
        <f>M5641*(1+VOTOS!$P$3%)^Q5641</f>
        <v>1122224.0538058672</v>
      </c>
      <c r="O5641" s="54">
        <f t="shared" si="265"/>
        <v>1122224.0538058672</v>
      </c>
      <c r="P5641" s="103">
        <f t="shared" si="266"/>
        <v>7.468105175055049E-6</v>
      </c>
      <c r="Q5641" s="6">
        <v>418</v>
      </c>
      <c r="R5641" s="6"/>
      <c r="S5641" s="6" t="s">
        <v>11</v>
      </c>
    </row>
    <row r="5642" spans="1:19" s="47" customFormat="1" ht="14" x14ac:dyDescent="0.15">
      <c r="A5642" s="8" t="s">
        <v>415</v>
      </c>
      <c r="B5642" s="114" t="s">
        <v>416</v>
      </c>
      <c r="C5642" s="40" t="s">
        <v>65</v>
      </c>
      <c r="D5642" s="6" t="s">
        <v>459</v>
      </c>
      <c r="E5642" s="7" t="s">
        <v>460</v>
      </c>
      <c r="F5642" s="6" t="s">
        <v>4014</v>
      </c>
      <c r="G5642" s="6" t="s">
        <v>4936</v>
      </c>
      <c r="H5642" s="6" t="s">
        <v>38</v>
      </c>
      <c r="I5642" s="8" t="s">
        <v>39</v>
      </c>
      <c r="J5642" s="15" t="s">
        <v>7586</v>
      </c>
      <c r="K5642" s="7" t="s">
        <v>4839</v>
      </c>
      <c r="L5642" s="19">
        <v>1041595</v>
      </c>
      <c r="M5642" s="19">
        <f t="shared" si="264"/>
        <v>1041595</v>
      </c>
      <c r="N5642" s="11">
        <f>M5642*(1+VOTOS!$P$3%)^Q5642</f>
        <v>1072450.3157350211</v>
      </c>
      <c r="O5642" s="54">
        <f t="shared" si="265"/>
        <v>1072450.3157350211</v>
      </c>
      <c r="P5642" s="103">
        <f t="shared" si="266"/>
        <v>7.1368740723103717E-6</v>
      </c>
      <c r="Q5642" s="6">
        <v>242</v>
      </c>
      <c r="R5642" s="6"/>
      <c r="S5642" s="6" t="s">
        <v>11</v>
      </c>
    </row>
    <row r="5643" spans="1:19" s="47" customFormat="1" ht="14" x14ac:dyDescent="0.15">
      <c r="A5643" s="8" t="s">
        <v>415</v>
      </c>
      <c r="B5643" s="114" t="s">
        <v>416</v>
      </c>
      <c r="C5643" s="40" t="s">
        <v>65</v>
      </c>
      <c r="D5643" s="6" t="s">
        <v>459</v>
      </c>
      <c r="E5643" s="7" t="s">
        <v>460</v>
      </c>
      <c r="F5643" s="6" t="s">
        <v>4014</v>
      </c>
      <c r="G5643" s="6" t="s">
        <v>4936</v>
      </c>
      <c r="H5643" s="6" t="s">
        <v>38</v>
      </c>
      <c r="I5643" s="8" t="s">
        <v>39</v>
      </c>
      <c r="J5643" s="15" t="s">
        <v>7586</v>
      </c>
      <c r="K5643" s="7" t="s">
        <v>4842</v>
      </c>
      <c r="L5643" s="19">
        <v>1041002</v>
      </c>
      <c r="M5643" s="19">
        <f t="shared" si="264"/>
        <v>1041002</v>
      </c>
      <c r="N5643" s="11">
        <f>M5643*(1+VOTOS!$P$3%)^Q5643</f>
        <v>1054017.1992952994</v>
      </c>
      <c r="O5643" s="54">
        <f t="shared" si="265"/>
        <v>1054017.1992952994</v>
      </c>
      <c r="P5643" s="103">
        <f t="shared" si="266"/>
        <v>7.0142065427657838E-6</v>
      </c>
      <c r="Q5643" s="6">
        <v>103</v>
      </c>
      <c r="R5643" s="6"/>
      <c r="S5643" s="6" t="s">
        <v>11</v>
      </c>
    </row>
    <row r="5644" spans="1:19" s="47" customFormat="1" ht="14" x14ac:dyDescent="0.15">
      <c r="A5644" s="8" t="s">
        <v>415</v>
      </c>
      <c r="B5644" s="114" t="s">
        <v>416</v>
      </c>
      <c r="C5644" s="40" t="s">
        <v>65</v>
      </c>
      <c r="D5644" s="6" t="s">
        <v>459</v>
      </c>
      <c r="E5644" s="7" t="s">
        <v>460</v>
      </c>
      <c r="F5644" s="6" t="s">
        <v>4014</v>
      </c>
      <c r="G5644" s="6" t="s">
        <v>4936</v>
      </c>
      <c r="H5644" s="6" t="s">
        <v>38</v>
      </c>
      <c r="I5644" s="8" t="s">
        <v>39</v>
      </c>
      <c r="J5644" s="15" t="s">
        <v>7586</v>
      </c>
      <c r="K5644" s="7" t="s">
        <v>4837</v>
      </c>
      <c r="L5644" s="19">
        <v>1026000</v>
      </c>
      <c r="M5644" s="19">
        <f t="shared" si="264"/>
        <v>1026000</v>
      </c>
      <c r="N5644" s="11">
        <f>M5644*(1+VOTOS!$P$3%)^Q5644</f>
        <v>1061887.2605461399</v>
      </c>
      <c r="O5644" s="54">
        <f t="shared" si="265"/>
        <v>1061887.2605461399</v>
      </c>
      <c r="P5644" s="103">
        <f t="shared" si="266"/>
        <v>7.0665797252475499E-6</v>
      </c>
      <c r="Q5644" s="6">
        <v>285</v>
      </c>
      <c r="R5644" s="6"/>
      <c r="S5644" s="6" t="s">
        <v>11</v>
      </c>
    </row>
    <row r="5645" spans="1:19" s="47" customFormat="1" ht="14" x14ac:dyDescent="0.15">
      <c r="A5645" s="8" t="s">
        <v>415</v>
      </c>
      <c r="B5645" s="114" t="s">
        <v>416</v>
      </c>
      <c r="C5645" s="40" t="s">
        <v>65</v>
      </c>
      <c r="D5645" s="6" t="s">
        <v>459</v>
      </c>
      <c r="E5645" s="7" t="s">
        <v>460</v>
      </c>
      <c r="F5645" s="6" t="s">
        <v>4014</v>
      </c>
      <c r="G5645" s="6" t="s">
        <v>4936</v>
      </c>
      <c r="H5645" s="6" t="s">
        <v>38</v>
      </c>
      <c r="I5645" s="8" t="s">
        <v>39</v>
      </c>
      <c r="J5645" s="15" t="s">
        <v>7586</v>
      </c>
      <c r="K5645" s="7" t="s">
        <v>4836</v>
      </c>
      <c r="L5645" s="19">
        <v>984960</v>
      </c>
      <c r="M5645" s="19">
        <f t="shared" si="264"/>
        <v>984960</v>
      </c>
      <c r="N5645" s="11">
        <f>M5645*(1+VOTOS!$P$3%)^Q5645</f>
        <v>1022614.0951444379</v>
      </c>
      <c r="O5645" s="54">
        <f t="shared" si="265"/>
        <v>1022614.0951444379</v>
      </c>
      <c r="P5645" s="103">
        <f t="shared" si="266"/>
        <v>6.8052271648719539E-6</v>
      </c>
      <c r="Q5645" s="6">
        <v>311</v>
      </c>
      <c r="R5645" s="6"/>
      <c r="S5645" s="6" t="s">
        <v>11</v>
      </c>
    </row>
    <row r="5646" spans="1:19" s="47" customFormat="1" ht="14" x14ac:dyDescent="0.15">
      <c r="A5646" s="8" t="s">
        <v>415</v>
      </c>
      <c r="B5646" s="114" t="s">
        <v>416</v>
      </c>
      <c r="C5646" s="40" t="s">
        <v>65</v>
      </c>
      <c r="D5646" s="6" t="s">
        <v>459</v>
      </c>
      <c r="E5646" s="7" t="s">
        <v>460</v>
      </c>
      <c r="F5646" s="6" t="s">
        <v>4014</v>
      </c>
      <c r="G5646" s="6" t="s">
        <v>4936</v>
      </c>
      <c r="H5646" s="6" t="s">
        <v>38</v>
      </c>
      <c r="I5646" s="8" t="s">
        <v>39</v>
      </c>
      <c r="J5646" s="15" t="s">
        <v>7586</v>
      </c>
      <c r="K5646" s="7" t="s">
        <v>4514</v>
      </c>
      <c r="L5646" s="19">
        <v>983221</v>
      </c>
      <c r="M5646" s="19">
        <f t="shared" si="264"/>
        <v>983221</v>
      </c>
      <c r="N5646" s="11">
        <f>M5646*(1+VOTOS!$P$3%)^Q5646</f>
        <v>985477.1279041433</v>
      </c>
      <c r="O5646" s="54">
        <f t="shared" si="265"/>
        <v>985477.1279041433</v>
      </c>
      <c r="P5646" s="103">
        <f t="shared" si="266"/>
        <v>6.5580904399973412E-6</v>
      </c>
      <c r="Q5646" s="6">
        <v>19</v>
      </c>
      <c r="R5646" s="6"/>
      <c r="S5646" s="6" t="s">
        <v>11</v>
      </c>
    </row>
    <row r="5647" spans="1:19" s="47" customFormat="1" ht="14" x14ac:dyDescent="0.15">
      <c r="A5647" s="8" t="s">
        <v>415</v>
      </c>
      <c r="B5647" s="114" t="s">
        <v>416</v>
      </c>
      <c r="C5647" s="40" t="s">
        <v>65</v>
      </c>
      <c r="D5647" s="6" t="s">
        <v>459</v>
      </c>
      <c r="E5647" s="7" t="s">
        <v>460</v>
      </c>
      <c r="F5647" s="6" t="s">
        <v>4014</v>
      </c>
      <c r="G5647" s="6" t="s">
        <v>4936</v>
      </c>
      <c r="H5647" s="6" t="s">
        <v>38</v>
      </c>
      <c r="I5647" s="8" t="s">
        <v>39</v>
      </c>
      <c r="J5647" s="15" t="s">
        <v>7586</v>
      </c>
      <c r="K5647" s="7" t="s">
        <v>4507</v>
      </c>
      <c r="L5647" s="19">
        <v>945405</v>
      </c>
      <c r="M5647" s="19">
        <f t="shared" si="264"/>
        <v>945405</v>
      </c>
      <c r="N5647" s="11">
        <f>M5647*(1+VOTOS!$P$3%)^Q5647</f>
        <v>953997.24050365877</v>
      </c>
      <c r="O5647" s="54">
        <f t="shared" si="265"/>
        <v>953997.24050365877</v>
      </c>
      <c r="P5647" s="103">
        <f t="shared" si="266"/>
        <v>6.3486000898231342E-6</v>
      </c>
      <c r="Q5647" s="6">
        <v>75</v>
      </c>
      <c r="R5647" s="6"/>
      <c r="S5647" s="6" t="s">
        <v>11</v>
      </c>
    </row>
    <row r="5648" spans="1:19" s="47" customFormat="1" ht="14" x14ac:dyDescent="0.15">
      <c r="A5648" s="8" t="s">
        <v>415</v>
      </c>
      <c r="B5648" s="114" t="s">
        <v>416</v>
      </c>
      <c r="C5648" s="40" t="s">
        <v>65</v>
      </c>
      <c r="D5648" s="6" t="s">
        <v>459</v>
      </c>
      <c r="E5648" s="7" t="s">
        <v>460</v>
      </c>
      <c r="F5648" s="6" t="s">
        <v>4014</v>
      </c>
      <c r="G5648" s="6" t="s">
        <v>4936</v>
      </c>
      <c r="H5648" s="6" t="s">
        <v>38</v>
      </c>
      <c r="I5648" s="8" t="s">
        <v>39</v>
      </c>
      <c r="J5648" s="15" t="s">
        <v>7586</v>
      </c>
      <c r="K5648" s="7" t="s">
        <v>4016</v>
      </c>
      <c r="L5648" s="19">
        <v>945405</v>
      </c>
      <c r="M5648" s="19">
        <f t="shared" si="264"/>
        <v>945405</v>
      </c>
      <c r="N5648" s="11">
        <f>M5648*(1+VOTOS!$P$3%)^Q5648</f>
        <v>948374.8441536529</v>
      </c>
      <c r="O5648" s="54">
        <f t="shared" si="265"/>
        <v>948374.8441536529</v>
      </c>
      <c r="P5648" s="103">
        <f t="shared" si="266"/>
        <v>6.3111845246021871E-6</v>
      </c>
      <c r="Q5648" s="6">
        <v>26</v>
      </c>
      <c r="R5648" s="6"/>
      <c r="S5648" s="6" t="s">
        <v>11</v>
      </c>
    </row>
    <row r="5649" spans="1:19" s="47" customFormat="1" ht="14" x14ac:dyDescent="0.15">
      <c r="A5649" s="8" t="s">
        <v>415</v>
      </c>
      <c r="B5649" s="114" t="s">
        <v>416</v>
      </c>
      <c r="C5649" s="40" t="s">
        <v>65</v>
      </c>
      <c r="D5649" s="6" t="s">
        <v>459</v>
      </c>
      <c r="E5649" s="7" t="s">
        <v>460</v>
      </c>
      <c r="F5649" s="6" t="s">
        <v>4014</v>
      </c>
      <c r="G5649" s="6" t="s">
        <v>4936</v>
      </c>
      <c r="H5649" s="6" t="s">
        <v>38</v>
      </c>
      <c r="I5649" s="8" t="s">
        <v>39</v>
      </c>
      <c r="J5649" s="15" t="s">
        <v>7586</v>
      </c>
      <c r="K5649" s="7" t="s">
        <v>4841</v>
      </c>
      <c r="L5649" s="19">
        <v>869773</v>
      </c>
      <c r="M5649" s="19">
        <f t="shared" si="264"/>
        <v>869773</v>
      </c>
      <c r="N5649" s="11">
        <f>M5649*(1+VOTOS!$P$3%)^Q5649</f>
        <v>880647.39691438677</v>
      </c>
      <c r="O5649" s="54">
        <f t="shared" si="265"/>
        <v>880647.39691438677</v>
      </c>
      <c r="P5649" s="103">
        <f t="shared" si="266"/>
        <v>5.8604762212954672E-6</v>
      </c>
      <c r="Q5649" s="6">
        <v>103</v>
      </c>
      <c r="R5649" s="6"/>
      <c r="S5649" s="6" t="s">
        <v>11</v>
      </c>
    </row>
    <row r="5650" spans="1:19" s="47" customFormat="1" ht="14" x14ac:dyDescent="0.15">
      <c r="A5650" s="8" t="s">
        <v>415</v>
      </c>
      <c r="B5650" s="114" t="s">
        <v>416</v>
      </c>
      <c r="C5650" s="40" t="s">
        <v>65</v>
      </c>
      <c r="D5650" s="6" t="s">
        <v>459</v>
      </c>
      <c r="E5650" s="7" t="s">
        <v>460</v>
      </c>
      <c r="F5650" s="6" t="s">
        <v>4014</v>
      </c>
      <c r="G5650" s="6" t="s">
        <v>4936</v>
      </c>
      <c r="H5650" s="6" t="s">
        <v>38</v>
      </c>
      <c r="I5650" s="8" t="s">
        <v>39</v>
      </c>
      <c r="J5650" s="15" t="s">
        <v>7586</v>
      </c>
      <c r="K5650" s="7" t="s">
        <v>4834</v>
      </c>
      <c r="L5650" s="19">
        <v>164160</v>
      </c>
      <c r="M5650" s="19">
        <f t="shared" ref="M5650:M5713" si="267">+IF(Q5650&gt;0,L5650,0)</f>
        <v>164160</v>
      </c>
      <c r="N5650" s="11">
        <f>M5650*(1+VOTOS!$P$3%)^Q5650</f>
        <v>172649.85443167188</v>
      </c>
      <c r="O5650" s="54">
        <f t="shared" si="265"/>
        <v>172649.85443167188</v>
      </c>
      <c r="P5650" s="103">
        <f t="shared" si="266"/>
        <v>1.1489392577007767E-6</v>
      </c>
      <c r="Q5650" s="6">
        <v>418</v>
      </c>
      <c r="R5650" s="6"/>
      <c r="S5650" s="6" t="s">
        <v>11</v>
      </c>
    </row>
    <row r="5651" spans="1:19" s="47" customFormat="1" ht="14" x14ac:dyDescent="0.15">
      <c r="A5651" s="8" t="s">
        <v>415</v>
      </c>
      <c r="B5651" s="114" t="s">
        <v>416</v>
      </c>
      <c r="C5651" s="40" t="s">
        <v>65</v>
      </c>
      <c r="D5651" s="6" t="s">
        <v>459</v>
      </c>
      <c r="E5651" s="7" t="s">
        <v>460</v>
      </c>
      <c r="F5651" s="6" t="s">
        <v>4014</v>
      </c>
      <c r="G5651" s="6" t="s">
        <v>4936</v>
      </c>
      <c r="H5651" s="6" t="s">
        <v>38</v>
      </c>
      <c r="I5651" s="8" t="s">
        <v>39</v>
      </c>
      <c r="J5651" s="15" t="s">
        <v>7586</v>
      </c>
      <c r="K5651" s="7" t="s">
        <v>4016</v>
      </c>
      <c r="L5651" s="19">
        <v>7275679</v>
      </c>
      <c r="M5651" s="19">
        <f t="shared" si="267"/>
        <v>7275679</v>
      </c>
      <c r="N5651" s="11">
        <f>M5651*(1+VOTOS!$P$3%)^Q5651</f>
        <v>7298534.4246508162</v>
      </c>
      <c r="O5651" s="54">
        <f t="shared" si="265"/>
        <v>7298534.4246508162</v>
      </c>
      <c r="P5651" s="103">
        <f t="shared" si="266"/>
        <v>4.8569822151113135E-5</v>
      </c>
      <c r="Q5651" s="48">
        <v>26</v>
      </c>
      <c r="R5651" s="48"/>
      <c r="S5651" s="48" t="s">
        <v>11</v>
      </c>
    </row>
    <row r="5652" spans="1:19" s="47" customFormat="1" ht="14" x14ac:dyDescent="0.15">
      <c r="A5652" s="8" t="s">
        <v>415</v>
      </c>
      <c r="B5652" s="114" t="s">
        <v>416</v>
      </c>
      <c r="C5652" s="40" t="s">
        <v>65</v>
      </c>
      <c r="D5652" s="6" t="s">
        <v>459</v>
      </c>
      <c r="E5652" s="7" t="s">
        <v>460</v>
      </c>
      <c r="F5652" s="6" t="s">
        <v>4014</v>
      </c>
      <c r="G5652" s="6" t="s">
        <v>4936</v>
      </c>
      <c r="H5652" s="6" t="s">
        <v>38</v>
      </c>
      <c r="I5652" s="8" t="s">
        <v>39</v>
      </c>
      <c r="J5652" s="15" t="s">
        <v>7586</v>
      </c>
      <c r="K5652" s="7" t="s">
        <v>4015</v>
      </c>
      <c r="L5652" s="19">
        <v>315137</v>
      </c>
      <c r="M5652" s="19">
        <f t="shared" si="267"/>
        <v>315137</v>
      </c>
      <c r="N5652" s="11">
        <f>M5652*(1+VOTOS!$P$3%)^Q5652</f>
        <v>321472.39692013426</v>
      </c>
      <c r="O5652" s="54">
        <f t="shared" si="265"/>
        <v>321472.39692013426</v>
      </c>
      <c r="P5652" s="103">
        <f t="shared" si="266"/>
        <v>2.1393140370986171E-6</v>
      </c>
      <c r="Q5652" s="48">
        <v>165</v>
      </c>
      <c r="R5652" s="48"/>
      <c r="S5652" s="48" t="s">
        <v>11</v>
      </c>
    </row>
    <row r="5653" spans="1:19" s="47" customFormat="1" ht="14" x14ac:dyDescent="0.15">
      <c r="A5653" s="8" t="s">
        <v>5234</v>
      </c>
      <c r="B5653" s="114" t="s">
        <v>416</v>
      </c>
      <c r="C5653" s="40" t="s">
        <v>65</v>
      </c>
      <c r="D5653" s="6" t="s">
        <v>380</v>
      </c>
      <c r="E5653" s="7" t="s">
        <v>381</v>
      </c>
      <c r="F5653" s="6" t="s">
        <v>6478</v>
      </c>
      <c r="G5653" s="6" t="s">
        <v>5224</v>
      </c>
      <c r="H5653" s="6" t="s">
        <v>38</v>
      </c>
      <c r="I5653" s="8" t="s">
        <v>39</v>
      </c>
      <c r="J5653" s="15" t="s">
        <v>7586</v>
      </c>
      <c r="K5653" s="7" t="s">
        <v>5068</v>
      </c>
      <c r="L5653" s="19">
        <v>32506721.254799999</v>
      </c>
      <c r="M5653" s="19">
        <f t="shared" si="267"/>
        <v>32506721.254799999</v>
      </c>
      <c r="N5653" s="11">
        <f>M5653*(1+VOTOS!$P$3%)^Q5653</f>
        <v>36160400.076761208</v>
      </c>
      <c r="O5653" s="54">
        <f t="shared" si="265"/>
        <v>36160400.076761208</v>
      </c>
      <c r="P5653" s="103">
        <f t="shared" si="266"/>
        <v>2.406379278981638E-4</v>
      </c>
      <c r="Q5653" s="6">
        <v>883</v>
      </c>
      <c r="R5653" s="6"/>
      <c r="S5653" s="6" t="s">
        <v>7577</v>
      </c>
    </row>
    <row r="5654" spans="1:19" s="47" customFormat="1" ht="14" x14ac:dyDescent="0.15">
      <c r="A5654" s="8" t="s">
        <v>415</v>
      </c>
      <c r="B5654" s="114" t="s">
        <v>416</v>
      </c>
      <c r="C5654" s="40" t="s">
        <v>65</v>
      </c>
      <c r="D5654" s="6" t="s">
        <v>1302</v>
      </c>
      <c r="E5654" s="7" t="s">
        <v>1303</v>
      </c>
      <c r="F5654" s="6" t="s">
        <v>4844</v>
      </c>
      <c r="G5654" s="6" t="s">
        <v>4936</v>
      </c>
      <c r="H5654" s="6" t="s">
        <v>38</v>
      </c>
      <c r="I5654" s="8" t="s">
        <v>39</v>
      </c>
      <c r="J5654" s="15" t="s">
        <v>7586</v>
      </c>
      <c r="K5654" s="7" t="s">
        <v>4848</v>
      </c>
      <c r="L5654" s="19">
        <v>1733986</v>
      </c>
      <c r="M5654" s="19">
        <f t="shared" si="267"/>
        <v>1733986</v>
      </c>
      <c r="N5654" s="11">
        <f>M5654*(1+VOTOS!$P$3%)^Q5654</f>
        <v>2103397.7934688157</v>
      </c>
      <c r="O5654" s="54">
        <f t="shared" si="265"/>
        <v>2103397.7934688157</v>
      </c>
      <c r="P5654" s="103">
        <f t="shared" si="266"/>
        <v>1.3997557701005418E-5</v>
      </c>
      <c r="Q5654" s="6">
        <v>1601</v>
      </c>
      <c r="R5654" s="6"/>
      <c r="S5654" s="6" t="s">
        <v>11</v>
      </c>
    </row>
    <row r="5655" spans="1:19" s="47" customFormat="1" ht="14" x14ac:dyDescent="0.15">
      <c r="A5655" s="8" t="s">
        <v>415</v>
      </c>
      <c r="B5655" s="114" t="s">
        <v>416</v>
      </c>
      <c r="C5655" s="40" t="s">
        <v>65</v>
      </c>
      <c r="D5655" s="6" t="s">
        <v>1302</v>
      </c>
      <c r="E5655" s="17" t="s">
        <v>1303</v>
      </c>
      <c r="F5655" s="6" t="s">
        <v>4844</v>
      </c>
      <c r="G5655" s="6" t="s">
        <v>4936</v>
      </c>
      <c r="H5655" s="6" t="s">
        <v>38</v>
      </c>
      <c r="I5655" s="8" t="s">
        <v>39</v>
      </c>
      <c r="J5655" s="15" t="s">
        <v>7586</v>
      </c>
      <c r="K5655" s="7" t="s">
        <v>4847</v>
      </c>
      <c r="L5655" s="19">
        <v>194673</v>
      </c>
      <c r="M5655" s="19">
        <f t="shared" si="267"/>
        <v>194673</v>
      </c>
      <c r="N5655" s="11">
        <f>M5655*(1+VOTOS!$P$3%)^Q5655</f>
        <v>212004.56041720783</v>
      </c>
      <c r="O5655" s="54">
        <f t="shared" si="265"/>
        <v>212004.56041720783</v>
      </c>
      <c r="P5655" s="103">
        <f t="shared" si="266"/>
        <v>1.4108344491615307E-6</v>
      </c>
      <c r="Q5655" s="6">
        <v>707</v>
      </c>
      <c r="R5655" s="6"/>
      <c r="S5655" s="6" t="s">
        <v>11</v>
      </c>
    </row>
    <row r="5656" spans="1:19" s="47" customFormat="1" ht="14" x14ac:dyDescent="0.15">
      <c r="A5656" s="8" t="s">
        <v>415</v>
      </c>
      <c r="B5656" s="114" t="s">
        <v>416</v>
      </c>
      <c r="C5656" s="40" t="s">
        <v>65</v>
      </c>
      <c r="D5656" s="6" t="s">
        <v>1302</v>
      </c>
      <c r="E5656" s="7" t="s">
        <v>1303</v>
      </c>
      <c r="F5656" s="6" t="s">
        <v>4844</v>
      </c>
      <c r="G5656" s="6" t="s">
        <v>4936</v>
      </c>
      <c r="H5656" s="6" t="s">
        <v>38</v>
      </c>
      <c r="I5656" s="8" t="s">
        <v>39</v>
      </c>
      <c r="J5656" s="15" t="s">
        <v>7586</v>
      </c>
      <c r="K5656" s="7" t="s">
        <v>2997</v>
      </c>
      <c r="L5656" s="19">
        <v>164328</v>
      </c>
      <c r="M5656" s="19">
        <f t="shared" si="267"/>
        <v>164328</v>
      </c>
      <c r="N5656" s="11">
        <f>M5656*(1+VOTOS!$P$3%)^Q5656</f>
        <v>172534.91235671411</v>
      </c>
      <c r="O5656" s="54">
        <f t="shared" si="265"/>
        <v>172534.91235671411</v>
      </c>
      <c r="P5656" s="103">
        <f t="shared" si="266"/>
        <v>1.1481743484993454E-6</v>
      </c>
      <c r="Q5656" s="6">
        <v>404</v>
      </c>
      <c r="R5656" s="6"/>
      <c r="S5656" s="6" t="s">
        <v>11</v>
      </c>
    </row>
    <row r="5657" spans="1:19" s="47" customFormat="1" ht="14" x14ac:dyDescent="0.15">
      <c r="A5657" s="8" t="s">
        <v>415</v>
      </c>
      <c r="B5657" s="114" t="s">
        <v>416</v>
      </c>
      <c r="C5657" s="40" t="s">
        <v>65</v>
      </c>
      <c r="D5657" s="6" t="s">
        <v>1302</v>
      </c>
      <c r="E5657" s="17" t="s">
        <v>1303</v>
      </c>
      <c r="F5657" s="6" t="s">
        <v>4844</v>
      </c>
      <c r="G5657" s="6" t="s">
        <v>4936</v>
      </c>
      <c r="H5657" s="6" t="s">
        <v>38</v>
      </c>
      <c r="I5657" s="8" t="s">
        <v>39</v>
      </c>
      <c r="J5657" s="15" t="s">
        <v>7586</v>
      </c>
      <c r="K5657" s="7" t="s">
        <v>4845</v>
      </c>
      <c r="L5657" s="19">
        <v>150148</v>
      </c>
      <c r="M5657" s="19">
        <f t="shared" si="267"/>
        <v>150148</v>
      </c>
      <c r="N5657" s="11">
        <f>M5657*(1+VOTOS!$P$3%)^Q5657</f>
        <v>155381.10723242909</v>
      </c>
      <c r="O5657" s="54">
        <f t="shared" si="265"/>
        <v>155381.10723242909</v>
      </c>
      <c r="P5657" s="103">
        <f t="shared" si="266"/>
        <v>1.0340202984358989E-6</v>
      </c>
      <c r="Q5657" s="6">
        <v>284</v>
      </c>
      <c r="R5657" s="6"/>
      <c r="S5657" s="6" t="s">
        <v>11</v>
      </c>
    </row>
    <row r="5658" spans="1:19" s="47" customFormat="1" ht="14" x14ac:dyDescent="0.15">
      <c r="A5658" s="8" t="s">
        <v>415</v>
      </c>
      <c r="B5658" s="114" t="s">
        <v>416</v>
      </c>
      <c r="C5658" s="40" t="s">
        <v>65</v>
      </c>
      <c r="D5658" s="6" t="s">
        <v>1302</v>
      </c>
      <c r="E5658" s="7" t="s">
        <v>1303</v>
      </c>
      <c r="F5658" s="6" t="s">
        <v>4844</v>
      </c>
      <c r="G5658" s="6" t="s">
        <v>4936</v>
      </c>
      <c r="H5658" s="6" t="s">
        <v>38</v>
      </c>
      <c r="I5658" s="8" t="s">
        <v>39</v>
      </c>
      <c r="J5658" s="15" t="s">
        <v>7586</v>
      </c>
      <c r="K5658" s="7" t="s">
        <v>4846</v>
      </c>
      <c r="L5658" s="19">
        <v>72000</v>
      </c>
      <c r="M5658" s="19">
        <f t="shared" si="267"/>
        <v>72000</v>
      </c>
      <c r="N5658" s="11">
        <f>M5658*(1+VOTOS!$P$3%)^Q5658</f>
        <v>74509.415514924563</v>
      </c>
      <c r="O5658" s="54">
        <f t="shared" si="265"/>
        <v>74509.415514924563</v>
      </c>
      <c r="P5658" s="103">
        <f t="shared" si="266"/>
        <v>4.9584051394214192E-7</v>
      </c>
      <c r="Q5658" s="6">
        <v>284</v>
      </c>
      <c r="R5658" s="6"/>
      <c r="S5658" s="6" t="s">
        <v>11</v>
      </c>
    </row>
    <row r="5659" spans="1:19" s="47" customFormat="1" ht="14" x14ac:dyDescent="0.15">
      <c r="A5659" s="8" t="s">
        <v>415</v>
      </c>
      <c r="B5659" s="114" t="s">
        <v>416</v>
      </c>
      <c r="C5659" s="40" t="s">
        <v>65</v>
      </c>
      <c r="D5659" s="6" t="s">
        <v>1302</v>
      </c>
      <c r="E5659" s="7" t="s">
        <v>1303</v>
      </c>
      <c r="F5659" s="6" t="s">
        <v>4844</v>
      </c>
      <c r="G5659" s="6" t="s">
        <v>4936</v>
      </c>
      <c r="H5659" s="6" t="s">
        <v>38</v>
      </c>
      <c r="I5659" s="8" t="s">
        <v>39</v>
      </c>
      <c r="J5659" s="15" t="s">
        <v>7586</v>
      </c>
      <c r="K5659" s="7" t="s">
        <v>2840</v>
      </c>
      <c r="L5659" s="19">
        <v>57114</v>
      </c>
      <c r="M5659" s="19">
        <f t="shared" si="267"/>
        <v>57114</v>
      </c>
      <c r="N5659" s="11">
        <f>M5659*(1+VOTOS!$P$3%)^Q5659</f>
        <v>59966.402465443316</v>
      </c>
      <c r="O5659" s="54">
        <f t="shared" si="265"/>
        <v>59966.402465443316</v>
      </c>
      <c r="P5659" s="103">
        <f t="shared" si="266"/>
        <v>3.9906059673452862E-7</v>
      </c>
      <c r="Q5659" s="6">
        <v>404</v>
      </c>
      <c r="R5659" s="6"/>
      <c r="S5659" s="6" t="s">
        <v>11</v>
      </c>
    </row>
    <row r="5660" spans="1:19" s="47" customFormat="1" ht="14" x14ac:dyDescent="0.15">
      <c r="A5660" s="14" t="s">
        <v>5234</v>
      </c>
      <c r="B5660" s="115" t="s">
        <v>416</v>
      </c>
      <c r="C5660" s="40" t="s">
        <v>88</v>
      </c>
      <c r="D5660" s="12" t="s">
        <v>1840</v>
      </c>
      <c r="E5660" s="51" t="s">
        <v>1841</v>
      </c>
      <c r="F5660" s="14" t="s">
        <v>5524</v>
      </c>
      <c r="G5660" s="14" t="s">
        <v>37</v>
      </c>
      <c r="H5660" s="14" t="s">
        <v>38</v>
      </c>
      <c r="I5660" s="14" t="s">
        <v>39</v>
      </c>
      <c r="J5660" s="15" t="s">
        <v>7586</v>
      </c>
      <c r="K5660" s="52" t="s">
        <v>5526</v>
      </c>
      <c r="L5660" s="109">
        <v>287620</v>
      </c>
      <c r="M5660" s="19">
        <f t="shared" si="267"/>
        <v>0</v>
      </c>
      <c r="N5660" s="11">
        <f>M5660*(1+VOTOS!$P$3%)^Q5660</f>
        <v>0</v>
      </c>
      <c r="O5660" s="54">
        <f t="shared" si="265"/>
        <v>287620</v>
      </c>
      <c r="P5660" s="103">
        <f t="shared" si="266"/>
        <v>1.9140352616438485E-6</v>
      </c>
      <c r="Q5660" s="6">
        <v>0</v>
      </c>
      <c r="R5660" s="6"/>
      <c r="S5660" s="6" t="s">
        <v>7</v>
      </c>
    </row>
    <row r="5661" spans="1:19" s="47" customFormat="1" ht="14" x14ac:dyDescent="0.15">
      <c r="A5661" s="14" t="s">
        <v>5234</v>
      </c>
      <c r="B5661" s="115" t="s">
        <v>416</v>
      </c>
      <c r="C5661" s="40" t="s">
        <v>88</v>
      </c>
      <c r="D5661" s="12" t="s">
        <v>1840</v>
      </c>
      <c r="E5661" s="51" t="s">
        <v>1841</v>
      </c>
      <c r="F5661" s="14" t="s">
        <v>5524</v>
      </c>
      <c r="G5661" s="14" t="s">
        <v>37</v>
      </c>
      <c r="H5661" s="14" t="s">
        <v>38</v>
      </c>
      <c r="I5661" s="14" t="s">
        <v>39</v>
      </c>
      <c r="J5661" s="15" t="s">
        <v>7586</v>
      </c>
      <c r="K5661" s="52" t="s">
        <v>5525</v>
      </c>
      <c r="L5661" s="109">
        <v>9278</v>
      </c>
      <c r="M5661" s="19">
        <f t="shared" si="267"/>
        <v>0</v>
      </c>
      <c r="N5661" s="11">
        <f>M5661*(1+VOTOS!$P$3%)^Q5661</f>
        <v>0</v>
      </c>
      <c r="O5661" s="54">
        <f t="shared" si="265"/>
        <v>9278</v>
      </c>
      <c r="P5661" s="103">
        <f t="shared" si="266"/>
        <v>6.1742643618425784E-8</v>
      </c>
      <c r="Q5661" s="6">
        <v>0</v>
      </c>
      <c r="R5661" s="6"/>
      <c r="S5661" s="6" t="s">
        <v>7</v>
      </c>
    </row>
    <row r="5662" spans="1:19" s="47" customFormat="1" ht="14" x14ac:dyDescent="0.15">
      <c r="A5662" s="8" t="s">
        <v>415</v>
      </c>
      <c r="B5662" s="114" t="s">
        <v>416</v>
      </c>
      <c r="C5662" s="40" t="s">
        <v>65</v>
      </c>
      <c r="D5662" s="6" t="s">
        <v>371</v>
      </c>
      <c r="E5662" s="17" t="s">
        <v>372</v>
      </c>
      <c r="F5662" s="6" t="s">
        <v>4849</v>
      </c>
      <c r="G5662" s="6" t="s">
        <v>5224</v>
      </c>
      <c r="H5662" s="6" t="s">
        <v>38</v>
      </c>
      <c r="I5662" s="8" t="s">
        <v>39</v>
      </c>
      <c r="J5662" s="15" t="s">
        <v>7586</v>
      </c>
      <c r="K5662" s="7" t="s">
        <v>4305</v>
      </c>
      <c r="L5662" s="19">
        <v>18641826</v>
      </c>
      <c r="M5662" s="19">
        <f t="shared" si="267"/>
        <v>18641826</v>
      </c>
      <c r="N5662" s="11">
        <f>M5662*(1+VOTOS!$P$3%)^Q5662</f>
        <v>19370835.731928468</v>
      </c>
      <c r="O5662" s="54">
        <f t="shared" si="265"/>
        <v>19370835.731928468</v>
      </c>
      <c r="P5662" s="103">
        <f t="shared" si="266"/>
        <v>1.2890780418059144E-4</v>
      </c>
      <c r="Q5662" s="6">
        <v>318</v>
      </c>
      <c r="R5662" s="6"/>
      <c r="S5662" s="6" t="s">
        <v>11</v>
      </c>
    </row>
    <row r="5663" spans="1:19" s="47" customFormat="1" ht="14" x14ac:dyDescent="0.15">
      <c r="A5663" s="8" t="s">
        <v>415</v>
      </c>
      <c r="B5663" s="114" t="s">
        <v>416</v>
      </c>
      <c r="C5663" s="40" t="s">
        <v>65</v>
      </c>
      <c r="D5663" s="6" t="s">
        <v>371</v>
      </c>
      <c r="E5663" s="7" t="s">
        <v>372</v>
      </c>
      <c r="F5663" s="6" t="s">
        <v>4849</v>
      </c>
      <c r="G5663" s="6" t="s">
        <v>5224</v>
      </c>
      <c r="H5663" s="6" t="s">
        <v>38</v>
      </c>
      <c r="I5663" s="8" t="s">
        <v>39</v>
      </c>
      <c r="J5663" s="15" t="s">
        <v>7586</v>
      </c>
      <c r="K5663" s="7" t="s">
        <v>4324</v>
      </c>
      <c r="L5663" s="19">
        <v>2097987</v>
      </c>
      <c r="M5663" s="19">
        <f t="shared" si="267"/>
        <v>2097987</v>
      </c>
      <c r="N5663" s="11">
        <f>M5663*(1+VOTOS!$P$3%)^Q5663</f>
        <v>2198517.7506272728</v>
      </c>
      <c r="O5663" s="54">
        <f t="shared" si="265"/>
        <v>2198517.7506272728</v>
      </c>
      <c r="P5663" s="103">
        <f t="shared" si="266"/>
        <v>1.4630555935089761E-5</v>
      </c>
      <c r="Q5663" s="6">
        <v>388</v>
      </c>
      <c r="R5663" s="6"/>
      <c r="S5663" s="6" t="s">
        <v>11</v>
      </c>
    </row>
    <row r="5664" spans="1:19" s="47" customFormat="1" ht="14" x14ac:dyDescent="0.15">
      <c r="A5664" s="8" t="s">
        <v>415</v>
      </c>
      <c r="B5664" s="114" t="s">
        <v>416</v>
      </c>
      <c r="C5664" s="40" t="s">
        <v>65</v>
      </c>
      <c r="D5664" s="6" t="s">
        <v>371</v>
      </c>
      <c r="E5664" s="17" t="s">
        <v>372</v>
      </c>
      <c r="F5664" s="6" t="s">
        <v>4849</v>
      </c>
      <c r="G5664" s="6" t="s">
        <v>5224</v>
      </c>
      <c r="H5664" s="6" t="s">
        <v>38</v>
      </c>
      <c r="I5664" s="8" t="s">
        <v>39</v>
      </c>
      <c r="J5664" s="15" t="s">
        <v>7586</v>
      </c>
      <c r="K5664" s="7" t="s">
        <v>2923</v>
      </c>
      <c r="L5664" s="19">
        <v>970215</v>
      </c>
      <c r="M5664" s="19">
        <f t="shared" si="267"/>
        <v>970215</v>
      </c>
      <c r="N5664" s="11">
        <f>M5664*(1+VOTOS!$P$3%)^Q5664</f>
        <v>991512.33506036375</v>
      </c>
      <c r="O5664" s="54">
        <f t="shared" si="265"/>
        <v>991512.33506036375</v>
      </c>
      <c r="P5664" s="103">
        <f t="shared" si="266"/>
        <v>6.5982531522855377E-6</v>
      </c>
      <c r="Q5664" s="6">
        <v>180</v>
      </c>
      <c r="R5664" s="6"/>
      <c r="S5664" s="6" t="s">
        <v>11</v>
      </c>
    </row>
    <row r="5665" spans="1:19" s="47" customFormat="1" ht="14" x14ac:dyDescent="0.15">
      <c r="A5665" s="8" t="s">
        <v>415</v>
      </c>
      <c r="B5665" s="114" t="s">
        <v>416</v>
      </c>
      <c r="C5665" s="40" t="s">
        <v>65</v>
      </c>
      <c r="D5665" s="6" t="s">
        <v>371</v>
      </c>
      <c r="E5665" s="7" t="s">
        <v>372</v>
      </c>
      <c r="F5665" s="6" t="s">
        <v>4849</v>
      </c>
      <c r="G5665" s="6" t="s">
        <v>5224</v>
      </c>
      <c r="H5665" s="6" t="s">
        <v>38</v>
      </c>
      <c r="I5665" s="8" t="s">
        <v>39</v>
      </c>
      <c r="J5665" s="15" t="s">
        <v>7586</v>
      </c>
      <c r="K5665" s="7" t="s">
        <v>4209</v>
      </c>
      <c r="L5665" s="19">
        <v>12102528</v>
      </c>
      <c r="M5665" s="19">
        <f t="shared" si="267"/>
        <v>12102528</v>
      </c>
      <c r="N5665" s="11">
        <f>M5665*(1+VOTOS!$P$3%)^Q5665</f>
        <v>12335412.032466497</v>
      </c>
      <c r="O5665" s="54">
        <f t="shared" si="265"/>
        <v>12335412.032466497</v>
      </c>
      <c r="P5665" s="103">
        <f t="shared" si="266"/>
        <v>8.2088914529749975E-5</v>
      </c>
      <c r="Q5665" s="6">
        <v>158</v>
      </c>
      <c r="R5665" s="6"/>
      <c r="S5665" s="6" t="s">
        <v>11</v>
      </c>
    </row>
    <row r="5666" spans="1:19" s="47" customFormat="1" ht="14" x14ac:dyDescent="0.15">
      <c r="A5666" s="8" t="s">
        <v>5234</v>
      </c>
      <c r="B5666" s="114" t="s">
        <v>416</v>
      </c>
      <c r="C5666" s="40" t="s">
        <v>65</v>
      </c>
      <c r="D5666" s="6" t="s">
        <v>291</v>
      </c>
      <c r="E5666" s="17" t="s">
        <v>292</v>
      </c>
      <c r="F5666" s="6" t="s">
        <v>6353</v>
      </c>
      <c r="G5666" s="6" t="s">
        <v>4936</v>
      </c>
      <c r="H5666" s="6" t="s">
        <v>38</v>
      </c>
      <c r="I5666" s="8" t="s">
        <v>39</v>
      </c>
      <c r="J5666" s="15" t="s">
        <v>7586</v>
      </c>
      <c r="K5666" s="7" t="s">
        <v>6530</v>
      </c>
      <c r="L5666" s="19">
        <v>46352447.399999999</v>
      </c>
      <c r="M5666" s="19">
        <f t="shared" si="267"/>
        <v>46352447.399999999</v>
      </c>
      <c r="N5666" s="11">
        <f>M5666*(1+VOTOS!$P$3%)^Q5666</f>
        <v>46672265.22060699</v>
      </c>
      <c r="O5666" s="54">
        <f t="shared" si="265"/>
        <v>46672265.22060699</v>
      </c>
      <c r="P5666" s="103">
        <f t="shared" si="266"/>
        <v>3.1059161870883664E-4</v>
      </c>
      <c r="Q5666" s="6">
        <v>57</v>
      </c>
      <c r="R5666" s="6"/>
      <c r="S5666" s="6" t="s">
        <v>95</v>
      </c>
    </row>
    <row r="5667" spans="1:19" s="47" customFormat="1" ht="14" x14ac:dyDescent="0.15">
      <c r="A5667" s="14" t="s">
        <v>5234</v>
      </c>
      <c r="B5667" s="115" t="s">
        <v>416</v>
      </c>
      <c r="C5667" s="40" t="s">
        <v>65</v>
      </c>
      <c r="D5667" s="12" t="s">
        <v>66</v>
      </c>
      <c r="E5667" s="51" t="s">
        <v>67</v>
      </c>
      <c r="F5667" s="14" t="s">
        <v>3682</v>
      </c>
      <c r="G5667" s="14" t="s">
        <v>1703</v>
      </c>
      <c r="H5667" s="14" t="s">
        <v>38</v>
      </c>
      <c r="I5667" s="14" t="s">
        <v>39</v>
      </c>
      <c r="J5667" s="15" t="s">
        <v>7586</v>
      </c>
      <c r="K5667" s="52" t="s">
        <v>5872</v>
      </c>
      <c r="L5667" s="109">
        <v>16752271.5</v>
      </c>
      <c r="M5667" s="19">
        <f t="shared" si="267"/>
        <v>16752271.5</v>
      </c>
      <c r="N5667" s="11">
        <f>M5667*(1+VOTOS!$P$3%)^Q5667</f>
        <v>17165498.171528768</v>
      </c>
      <c r="O5667" s="54">
        <f t="shared" si="265"/>
        <v>17165498.171528768</v>
      </c>
      <c r="P5667" s="103">
        <f t="shared" si="266"/>
        <v>1.1423186420968314E-4</v>
      </c>
      <c r="Q5667" s="6">
        <v>202</v>
      </c>
      <c r="R5667" s="6"/>
      <c r="S5667" s="6" t="s">
        <v>7</v>
      </c>
    </row>
    <row r="5668" spans="1:19" s="47" customFormat="1" ht="14" x14ac:dyDescent="0.15">
      <c r="A5668" s="14" t="s">
        <v>5234</v>
      </c>
      <c r="B5668" s="115" t="s">
        <v>416</v>
      </c>
      <c r="C5668" s="40" t="s">
        <v>65</v>
      </c>
      <c r="D5668" s="12" t="s">
        <v>66</v>
      </c>
      <c r="E5668" s="51" t="s">
        <v>67</v>
      </c>
      <c r="F5668" s="14" t="s">
        <v>3682</v>
      </c>
      <c r="G5668" s="14" t="s">
        <v>1703</v>
      </c>
      <c r="H5668" s="14" t="s">
        <v>38</v>
      </c>
      <c r="I5668" s="14" t="s">
        <v>39</v>
      </c>
      <c r="J5668" s="15" t="s">
        <v>7586</v>
      </c>
      <c r="K5668" s="52" t="s">
        <v>5868</v>
      </c>
      <c r="L5668" s="109">
        <v>10505796</v>
      </c>
      <c r="M5668" s="19">
        <f t="shared" si="267"/>
        <v>10505796</v>
      </c>
      <c r="N5668" s="11">
        <f>M5668*(1+VOTOS!$P$3%)^Q5668</f>
        <v>10774035.446143357</v>
      </c>
      <c r="O5668" s="54">
        <f t="shared" si="265"/>
        <v>10774035.446143357</v>
      </c>
      <c r="P5668" s="103">
        <f t="shared" si="266"/>
        <v>7.1698365044569568E-5</v>
      </c>
      <c r="Q5668" s="6">
        <v>209</v>
      </c>
      <c r="R5668" s="6"/>
      <c r="S5668" s="6" t="s">
        <v>7</v>
      </c>
    </row>
    <row r="5669" spans="1:19" s="47" customFormat="1" ht="14" x14ac:dyDescent="0.15">
      <c r="A5669" s="14" t="s">
        <v>5234</v>
      </c>
      <c r="B5669" s="115" t="s">
        <v>416</v>
      </c>
      <c r="C5669" s="40" t="s">
        <v>65</v>
      </c>
      <c r="D5669" s="12" t="s">
        <v>66</v>
      </c>
      <c r="E5669" s="51" t="s">
        <v>67</v>
      </c>
      <c r="F5669" s="14" t="s">
        <v>3682</v>
      </c>
      <c r="G5669" s="14" t="s">
        <v>1703</v>
      </c>
      <c r="H5669" s="14" t="s">
        <v>38</v>
      </c>
      <c r="I5669" s="14" t="s">
        <v>39</v>
      </c>
      <c r="J5669" s="15" t="s">
        <v>7586</v>
      </c>
      <c r="K5669" s="52" t="s">
        <v>5863</v>
      </c>
      <c r="L5669" s="109">
        <v>9240796.5</v>
      </c>
      <c r="M5669" s="19">
        <f t="shared" si="267"/>
        <v>9240796.5</v>
      </c>
      <c r="N5669" s="11">
        <f>M5669*(1+VOTOS!$P$3%)^Q5669</f>
        <v>9573253.8125134781</v>
      </c>
      <c r="O5669" s="54">
        <f t="shared" si="265"/>
        <v>9573253.8125134781</v>
      </c>
      <c r="P5669" s="103">
        <f t="shared" si="266"/>
        <v>6.3707479889497272E-5</v>
      </c>
      <c r="Q5669" s="6">
        <v>293</v>
      </c>
      <c r="R5669" s="6"/>
      <c r="S5669" s="6" t="s">
        <v>7</v>
      </c>
    </row>
    <row r="5670" spans="1:19" s="47" customFormat="1" ht="14" x14ac:dyDescent="0.15">
      <c r="A5670" s="14" t="s">
        <v>5234</v>
      </c>
      <c r="B5670" s="115" t="s">
        <v>416</v>
      </c>
      <c r="C5670" s="40" t="s">
        <v>65</v>
      </c>
      <c r="D5670" s="12" t="s">
        <v>66</v>
      </c>
      <c r="E5670" s="51" t="s">
        <v>67</v>
      </c>
      <c r="F5670" s="14" t="s">
        <v>3682</v>
      </c>
      <c r="G5670" s="14" t="s">
        <v>1703</v>
      </c>
      <c r="H5670" s="14" t="s">
        <v>38</v>
      </c>
      <c r="I5670" s="14" t="s">
        <v>39</v>
      </c>
      <c r="J5670" s="15" t="s">
        <v>7586</v>
      </c>
      <c r="K5670" s="52" t="s">
        <v>5874</v>
      </c>
      <c r="L5670" s="109">
        <v>9192571.5</v>
      </c>
      <c r="M5670" s="19">
        <f t="shared" si="267"/>
        <v>9192571.5</v>
      </c>
      <c r="N5670" s="11">
        <f>M5670*(1+VOTOS!$P$3%)^Q5670</f>
        <v>9419323.7779663187</v>
      </c>
      <c r="O5670" s="54">
        <f t="shared" si="265"/>
        <v>9419323.7779663187</v>
      </c>
      <c r="P5670" s="103">
        <f t="shared" si="266"/>
        <v>6.2683116097169485E-5</v>
      </c>
      <c r="Q5670" s="6">
        <v>202</v>
      </c>
      <c r="R5670" s="6"/>
      <c r="S5670" s="6" t="s">
        <v>7</v>
      </c>
    </row>
    <row r="5671" spans="1:19" s="47" customFormat="1" ht="14" x14ac:dyDescent="0.15">
      <c r="A5671" s="14" t="s">
        <v>5234</v>
      </c>
      <c r="B5671" s="115" t="s">
        <v>416</v>
      </c>
      <c r="C5671" s="40" t="s">
        <v>65</v>
      </c>
      <c r="D5671" s="12" t="s">
        <v>66</v>
      </c>
      <c r="E5671" s="51" t="s">
        <v>67</v>
      </c>
      <c r="F5671" s="14" t="s">
        <v>3682</v>
      </c>
      <c r="G5671" s="14" t="s">
        <v>1703</v>
      </c>
      <c r="H5671" s="14" t="s">
        <v>38</v>
      </c>
      <c r="I5671" s="14" t="s">
        <v>39</v>
      </c>
      <c r="J5671" s="15" t="s">
        <v>7586</v>
      </c>
      <c r="K5671" s="52" t="s">
        <v>5873</v>
      </c>
      <c r="L5671" s="109">
        <v>7528139.5</v>
      </c>
      <c r="M5671" s="19">
        <f t="shared" si="267"/>
        <v>7528139.5</v>
      </c>
      <c r="N5671" s="11">
        <f>M5671*(1+VOTOS!$P$3%)^Q5671</f>
        <v>7713835.393741291</v>
      </c>
      <c r="O5671" s="54">
        <f t="shared" si="265"/>
        <v>7713835.393741291</v>
      </c>
      <c r="P5671" s="103">
        <f t="shared" si="266"/>
        <v>5.1333540595706801E-5</v>
      </c>
      <c r="Q5671" s="6">
        <v>202</v>
      </c>
      <c r="R5671" s="6"/>
      <c r="S5671" s="6" t="s">
        <v>7</v>
      </c>
    </row>
    <row r="5672" spans="1:19" s="47" customFormat="1" ht="14" x14ac:dyDescent="0.15">
      <c r="A5672" s="14" t="s">
        <v>5234</v>
      </c>
      <c r="B5672" s="115" t="s">
        <v>416</v>
      </c>
      <c r="C5672" s="40" t="s">
        <v>65</v>
      </c>
      <c r="D5672" s="12" t="s">
        <v>66</v>
      </c>
      <c r="E5672" s="51" t="s">
        <v>67</v>
      </c>
      <c r="F5672" s="14" t="s">
        <v>3682</v>
      </c>
      <c r="G5672" s="14" t="s">
        <v>1703</v>
      </c>
      <c r="H5672" s="14" t="s">
        <v>38</v>
      </c>
      <c r="I5672" s="14" t="s">
        <v>39</v>
      </c>
      <c r="J5672" s="15" t="s">
        <v>7586</v>
      </c>
      <c r="K5672" s="52" t="s">
        <v>5867</v>
      </c>
      <c r="L5672" s="109">
        <v>7380529</v>
      </c>
      <c r="M5672" s="19">
        <f t="shared" si="267"/>
        <v>7380529</v>
      </c>
      <c r="N5672" s="11">
        <f>M5672*(1+VOTOS!$P$3%)^Q5672</f>
        <v>7568972.5040624235</v>
      </c>
      <c r="O5672" s="54">
        <f t="shared" si="265"/>
        <v>7568972.5040624235</v>
      </c>
      <c r="P5672" s="103">
        <f t="shared" si="266"/>
        <v>5.0369516261693258E-5</v>
      </c>
      <c r="Q5672" s="6">
        <v>209</v>
      </c>
      <c r="R5672" s="6"/>
      <c r="S5672" s="6" t="s">
        <v>7</v>
      </c>
    </row>
    <row r="5673" spans="1:19" s="47" customFormat="1" ht="14" x14ac:dyDescent="0.15">
      <c r="A5673" s="14" t="s">
        <v>5234</v>
      </c>
      <c r="B5673" s="115" t="s">
        <v>416</v>
      </c>
      <c r="C5673" s="40" t="s">
        <v>65</v>
      </c>
      <c r="D5673" s="12" t="s">
        <v>66</v>
      </c>
      <c r="E5673" s="51" t="s">
        <v>67</v>
      </c>
      <c r="F5673" s="14" t="s">
        <v>3682</v>
      </c>
      <c r="G5673" s="14" t="s">
        <v>1703</v>
      </c>
      <c r="H5673" s="14" t="s">
        <v>38</v>
      </c>
      <c r="I5673" s="14" t="s">
        <v>39</v>
      </c>
      <c r="J5673" s="15" t="s">
        <v>7586</v>
      </c>
      <c r="K5673" s="52" t="s">
        <v>5865</v>
      </c>
      <c r="L5673" s="109">
        <v>7037755</v>
      </c>
      <c r="M5673" s="19">
        <f t="shared" si="267"/>
        <v>7037755</v>
      </c>
      <c r="N5673" s="11">
        <f>M5673*(1+VOTOS!$P$3%)^Q5673</f>
        <v>7290953.2079064604</v>
      </c>
      <c r="O5673" s="54">
        <f t="shared" si="265"/>
        <v>7290953.2079064604</v>
      </c>
      <c r="P5673" s="103">
        <f t="shared" si="266"/>
        <v>4.8519371152660798E-5</v>
      </c>
      <c r="Q5673" s="6">
        <v>293</v>
      </c>
      <c r="R5673" s="6"/>
      <c r="S5673" s="6" t="s">
        <v>7</v>
      </c>
    </row>
    <row r="5674" spans="1:19" s="47" customFormat="1" ht="14" x14ac:dyDescent="0.15">
      <c r="A5674" s="14" t="s">
        <v>5234</v>
      </c>
      <c r="B5674" s="115" t="s">
        <v>416</v>
      </c>
      <c r="C5674" s="40" t="s">
        <v>65</v>
      </c>
      <c r="D5674" s="12" t="s">
        <v>66</v>
      </c>
      <c r="E5674" s="51" t="s">
        <v>67</v>
      </c>
      <c r="F5674" s="14" t="s">
        <v>3682</v>
      </c>
      <c r="G5674" s="14" t="s">
        <v>1703</v>
      </c>
      <c r="H5674" s="14" t="s">
        <v>38</v>
      </c>
      <c r="I5674" s="14" t="s">
        <v>39</v>
      </c>
      <c r="J5674" s="15" t="s">
        <v>7586</v>
      </c>
      <c r="K5674" s="52" t="s">
        <v>5864</v>
      </c>
      <c r="L5674" s="109">
        <v>2952211.5</v>
      </c>
      <c r="M5674" s="19">
        <f t="shared" si="267"/>
        <v>2952211.5</v>
      </c>
      <c r="N5674" s="11">
        <f>M5674*(1+VOTOS!$P$3%)^Q5674</f>
        <v>3058423.5891052391</v>
      </c>
      <c r="O5674" s="54">
        <f t="shared" si="265"/>
        <v>3058423.5891052391</v>
      </c>
      <c r="P5674" s="103">
        <f t="shared" si="266"/>
        <v>2.0353002554032279E-5</v>
      </c>
      <c r="Q5674" s="6">
        <v>293</v>
      </c>
      <c r="R5674" s="6"/>
      <c r="S5674" s="6" t="s">
        <v>7</v>
      </c>
    </row>
    <row r="5675" spans="1:19" s="47" customFormat="1" ht="14" x14ac:dyDescent="0.15">
      <c r="A5675" s="14" t="s">
        <v>5234</v>
      </c>
      <c r="B5675" s="115" t="s">
        <v>416</v>
      </c>
      <c r="C5675" s="40" t="s">
        <v>65</v>
      </c>
      <c r="D5675" s="12" t="s">
        <v>66</v>
      </c>
      <c r="E5675" s="51" t="s">
        <v>67</v>
      </c>
      <c r="F5675" s="14" t="s">
        <v>3682</v>
      </c>
      <c r="G5675" s="14" t="s">
        <v>1703</v>
      </c>
      <c r="H5675" s="14" t="s">
        <v>38</v>
      </c>
      <c r="I5675" s="14" t="s">
        <v>39</v>
      </c>
      <c r="J5675" s="15" t="s">
        <v>7586</v>
      </c>
      <c r="K5675" s="52" t="s">
        <v>5871</v>
      </c>
      <c r="L5675" s="109">
        <v>2436932.5</v>
      </c>
      <c r="M5675" s="19">
        <f t="shared" si="267"/>
        <v>2436932.5</v>
      </c>
      <c r="N5675" s="11">
        <f>M5675*(1+VOTOS!$P$3%)^Q5675</f>
        <v>2499153.527715439</v>
      </c>
      <c r="O5675" s="54">
        <f t="shared" si="265"/>
        <v>2499153.527715439</v>
      </c>
      <c r="P5675" s="103">
        <f t="shared" si="266"/>
        <v>1.6631207761313423E-5</v>
      </c>
      <c r="Q5675" s="6">
        <v>209</v>
      </c>
      <c r="R5675" s="6"/>
      <c r="S5675" s="6" t="s">
        <v>7</v>
      </c>
    </row>
    <row r="5676" spans="1:19" s="47" customFormat="1" ht="14" x14ac:dyDescent="0.15">
      <c r="A5676" s="14" t="s">
        <v>5234</v>
      </c>
      <c r="B5676" s="115" t="s">
        <v>416</v>
      </c>
      <c r="C5676" s="40" t="s">
        <v>65</v>
      </c>
      <c r="D5676" s="12" t="s">
        <v>66</v>
      </c>
      <c r="E5676" s="51" t="s">
        <v>67</v>
      </c>
      <c r="F5676" s="14" t="s">
        <v>3682</v>
      </c>
      <c r="G5676" s="14" t="s">
        <v>1703</v>
      </c>
      <c r="H5676" s="14" t="s">
        <v>38</v>
      </c>
      <c r="I5676" s="14" t="s">
        <v>39</v>
      </c>
      <c r="J5676" s="15" t="s">
        <v>7586</v>
      </c>
      <c r="K5676" s="52" t="s">
        <v>5866</v>
      </c>
      <c r="L5676" s="109">
        <v>2219112</v>
      </c>
      <c r="M5676" s="19">
        <f t="shared" si="267"/>
        <v>2219112</v>
      </c>
      <c r="N5676" s="11">
        <f>M5676*(1+VOTOS!$P$3%)^Q5676</f>
        <v>2277694.0431416668</v>
      </c>
      <c r="O5676" s="54">
        <f t="shared" si="265"/>
        <v>2277694.0431416668</v>
      </c>
      <c r="P5676" s="103">
        <f t="shared" si="266"/>
        <v>1.5157453284922103E-5</v>
      </c>
      <c r="Q5676" s="6">
        <v>216</v>
      </c>
      <c r="R5676" s="6"/>
      <c r="S5676" s="6" t="s">
        <v>7</v>
      </c>
    </row>
    <row r="5677" spans="1:19" s="47" customFormat="1" ht="14" x14ac:dyDescent="0.15">
      <c r="A5677" s="14" t="s">
        <v>5234</v>
      </c>
      <c r="B5677" s="115" t="s">
        <v>416</v>
      </c>
      <c r="C5677" s="40" t="s">
        <v>65</v>
      </c>
      <c r="D5677" s="12" t="s">
        <v>66</v>
      </c>
      <c r="E5677" s="51" t="s">
        <v>67</v>
      </c>
      <c r="F5677" s="14" t="s">
        <v>3682</v>
      </c>
      <c r="G5677" s="14" t="s">
        <v>1703</v>
      </c>
      <c r="H5677" s="14" t="s">
        <v>38</v>
      </c>
      <c r="I5677" s="14" t="s">
        <v>39</v>
      </c>
      <c r="J5677" s="15" t="s">
        <v>7586</v>
      </c>
      <c r="K5677" s="52" t="s">
        <v>5875</v>
      </c>
      <c r="L5677" s="109">
        <v>1444547</v>
      </c>
      <c r="M5677" s="19">
        <f t="shared" si="267"/>
        <v>1444547</v>
      </c>
      <c r="N5677" s="11">
        <f>M5677*(1+VOTOS!$P$3%)^Q5677</f>
        <v>1480179.5020566238</v>
      </c>
      <c r="O5677" s="54">
        <f t="shared" si="265"/>
        <v>1480179.5020566238</v>
      </c>
      <c r="P5677" s="103">
        <f t="shared" si="266"/>
        <v>9.8502042990710353E-6</v>
      </c>
      <c r="Q5677" s="6">
        <v>202</v>
      </c>
      <c r="R5677" s="6"/>
      <c r="S5677" s="6" t="s">
        <v>7</v>
      </c>
    </row>
    <row r="5678" spans="1:19" s="47" customFormat="1" ht="14" x14ac:dyDescent="0.15">
      <c r="A5678" s="14" t="s">
        <v>5234</v>
      </c>
      <c r="B5678" s="115" t="s">
        <v>416</v>
      </c>
      <c r="C5678" s="40" t="s">
        <v>65</v>
      </c>
      <c r="D5678" s="12" t="s">
        <v>66</v>
      </c>
      <c r="E5678" s="51" t="s">
        <v>67</v>
      </c>
      <c r="F5678" s="14" t="s">
        <v>3682</v>
      </c>
      <c r="G5678" s="14" t="s">
        <v>1703</v>
      </c>
      <c r="H5678" s="14" t="s">
        <v>38</v>
      </c>
      <c r="I5678" s="14" t="s">
        <v>39</v>
      </c>
      <c r="J5678" s="15" t="s">
        <v>7586</v>
      </c>
      <c r="K5678" s="52" t="s">
        <v>5877</v>
      </c>
      <c r="L5678" s="109">
        <v>1313007.5</v>
      </c>
      <c r="M5678" s="19">
        <f t="shared" si="267"/>
        <v>1313007.5</v>
      </c>
      <c r="N5678" s="11">
        <f>M5678*(1+VOTOS!$P$3%)^Q5678</f>
        <v>1345395.3298484662</v>
      </c>
      <c r="O5678" s="54">
        <f t="shared" si="265"/>
        <v>1345395.3298484662</v>
      </c>
      <c r="P5678" s="103">
        <f t="shared" si="266"/>
        <v>8.9532511723138899E-6</v>
      </c>
      <c r="Q5678" s="6">
        <v>202</v>
      </c>
      <c r="R5678" s="6"/>
      <c r="S5678" s="6" t="s">
        <v>7</v>
      </c>
    </row>
    <row r="5679" spans="1:19" s="47" customFormat="1" ht="14" x14ac:dyDescent="0.15">
      <c r="A5679" s="14" t="s">
        <v>5234</v>
      </c>
      <c r="B5679" s="115" t="s">
        <v>416</v>
      </c>
      <c r="C5679" s="40" t="s">
        <v>65</v>
      </c>
      <c r="D5679" s="12" t="s">
        <v>66</v>
      </c>
      <c r="E5679" s="51" t="s">
        <v>67</v>
      </c>
      <c r="F5679" s="14" t="s">
        <v>3682</v>
      </c>
      <c r="G5679" s="14" t="s">
        <v>1703</v>
      </c>
      <c r="H5679" s="14" t="s">
        <v>38</v>
      </c>
      <c r="I5679" s="14" t="s">
        <v>39</v>
      </c>
      <c r="J5679" s="15" t="s">
        <v>7586</v>
      </c>
      <c r="K5679" s="52" t="s">
        <v>5869</v>
      </c>
      <c r="L5679" s="109">
        <v>1142400</v>
      </c>
      <c r="M5679" s="19">
        <f t="shared" si="267"/>
        <v>1142400</v>
      </c>
      <c r="N5679" s="11">
        <f>M5679*(1+VOTOS!$P$3%)^Q5679</f>
        <v>1171568.3508107497</v>
      </c>
      <c r="O5679" s="54">
        <f t="shared" si="265"/>
        <v>1171568.3508107497</v>
      </c>
      <c r="P5679" s="103">
        <f t="shared" si="266"/>
        <v>7.7964784607388406E-6</v>
      </c>
      <c r="Q5679" s="6">
        <v>209</v>
      </c>
      <c r="R5679" s="6"/>
      <c r="S5679" s="6" t="s">
        <v>7</v>
      </c>
    </row>
    <row r="5680" spans="1:19" s="47" customFormat="1" ht="14" x14ac:dyDescent="0.15">
      <c r="A5680" s="14" t="s">
        <v>5234</v>
      </c>
      <c r="B5680" s="115" t="s">
        <v>416</v>
      </c>
      <c r="C5680" s="40" t="s">
        <v>65</v>
      </c>
      <c r="D5680" s="12" t="s">
        <v>66</v>
      </c>
      <c r="E5680" s="51" t="s">
        <v>67</v>
      </c>
      <c r="F5680" s="14" t="s">
        <v>3682</v>
      </c>
      <c r="G5680" s="14" t="s">
        <v>1703</v>
      </c>
      <c r="H5680" s="14" t="s">
        <v>38</v>
      </c>
      <c r="I5680" s="14" t="s">
        <v>39</v>
      </c>
      <c r="J5680" s="15" t="s">
        <v>7586</v>
      </c>
      <c r="K5680" s="52" t="s">
        <v>5870</v>
      </c>
      <c r="L5680" s="109">
        <v>369852</v>
      </c>
      <c r="M5680" s="19">
        <f t="shared" si="267"/>
        <v>369852</v>
      </c>
      <c r="N5680" s="11">
        <f>M5680*(1+VOTOS!$P$3%)^Q5680</f>
        <v>379295.25357498025</v>
      </c>
      <c r="O5680" s="54">
        <f t="shared" si="265"/>
        <v>379295.25357498025</v>
      </c>
      <c r="P5680" s="103">
        <f t="shared" si="266"/>
        <v>2.5241099016642E-6</v>
      </c>
      <c r="Q5680" s="6">
        <v>209</v>
      </c>
      <c r="R5680" s="6"/>
      <c r="S5680" s="6" t="s">
        <v>7</v>
      </c>
    </row>
    <row r="5681" spans="1:19" s="47" customFormat="1" ht="14" x14ac:dyDescent="0.15">
      <c r="A5681" s="14" t="s">
        <v>5234</v>
      </c>
      <c r="B5681" s="115" t="s">
        <v>416</v>
      </c>
      <c r="C5681" s="40" t="s">
        <v>65</v>
      </c>
      <c r="D5681" s="12" t="s">
        <v>66</v>
      </c>
      <c r="E5681" s="51" t="s">
        <v>67</v>
      </c>
      <c r="F5681" s="14" t="s">
        <v>3682</v>
      </c>
      <c r="G5681" s="14" t="s">
        <v>1703</v>
      </c>
      <c r="H5681" s="14" t="s">
        <v>38</v>
      </c>
      <c r="I5681" s="14" t="s">
        <v>39</v>
      </c>
      <c r="J5681" s="15" t="s">
        <v>7586</v>
      </c>
      <c r="K5681" s="52" t="s">
        <v>5876</v>
      </c>
      <c r="L5681" s="109">
        <v>236380.5</v>
      </c>
      <c r="M5681" s="19">
        <f t="shared" si="267"/>
        <v>236380.5</v>
      </c>
      <c r="N5681" s="11">
        <f>M5681*(1+VOTOS!$P$3%)^Q5681</f>
        <v>242211.27508201238</v>
      </c>
      <c r="O5681" s="54">
        <f t="shared" si="265"/>
        <v>242211.27508201238</v>
      </c>
      <c r="P5681" s="103">
        <f t="shared" si="266"/>
        <v>1.6118521704842838E-6</v>
      </c>
      <c r="Q5681" s="6">
        <v>202</v>
      </c>
      <c r="R5681" s="6"/>
      <c r="S5681" s="6" t="s">
        <v>7</v>
      </c>
    </row>
    <row r="5682" spans="1:19" s="47" customFormat="1" ht="14" x14ac:dyDescent="0.15">
      <c r="A5682" s="14" t="s">
        <v>5234</v>
      </c>
      <c r="B5682" s="115" t="s">
        <v>416</v>
      </c>
      <c r="C5682" s="40" t="s">
        <v>65</v>
      </c>
      <c r="D5682" s="12" t="s">
        <v>66</v>
      </c>
      <c r="E5682" s="51" t="s">
        <v>67</v>
      </c>
      <c r="F5682" s="14" t="s">
        <v>3682</v>
      </c>
      <c r="G5682" s="14" t="s">
        <v>1703</v>
      </c>
      <c r="H5682" s="14" t="s">
        <v>38</v>
      </c>
      <c r="I5682" s="14" t="s">
        <v>39</v>
      </c>
      <c r="J5682" s="15" t="s">
        <v>7586</v>
      </c>
      <c r="K5682" s="52" t="s">
        <v>5862</v>
      </c>
      <c r="L5682" s="109">
        <v>5469212</v>
      </c>
      <c r="M5682" s="19">
        <f t="shared" si="267"/>
        <v>5469212</v>
      </c>
      <c r="N5682" s="11">
        <f>M5682*(1+VOTOS!$P$3%)^Q5682</f>
        <v>5705072.0691020135</v>
      </c>
      <c r="O5682" s="54">
        <f t="shared" si="265"/>
        <v>5705072.0691020135</v>
      </c>
      <c r="P5682" s="103">
        <f t="shared" si="266"/>
        <v>3.7965750331968168E-5</v>
      </c>
      <c r="Q5682" s="6">
        <v>350</v>
      </c>
      <c r="R5682" s="6"/>
      <c r="S5682" s="6" t="s">
        <v>7</v>
      </c>
    </row>
    <row r="5683" spans="1:19" s="47" customFormat="1" ht="14" x14ac:dyDescent="0.15">
      <c r="A5683" s="8" t="s">
        <v>415</v>
      </c>
      <c r="B5683" s="114" t="s">
        <v>416</v>
      </c>
      <c r="C5683" s="40" t="s">
        <v>65</v>
      </c>
      <c r="D5683" s="6" t="s">
        <v>66</v>
      </c>
      <c r="E5683" s="17" t="s">
        <v>67</v>
      </c>
      <c r="F5683" s="6" t="s">
        <v>3682</v>
      </c>
      <c r="G5683" s="6" t="s">
        <v>1703</v>
      </c>
      <c r="H5683" s="6" t="s">
        <v>38</v>
      </c>
      <c r="I5683" s="8" t="s">
        <v>39</v>
      </c>
      <c r="J5683" s="15" t="s">
        <v>7586</v>
      </c>
      <c r="K5683" s="7" t="s">
        <v>3303</v>
      </c>
      <c r="L5683" s="19">
        <v>17376761</v>
      </c>
      <c r="M5683" s="19">
        <f t="shared" si="267"/>
        <v>17376761</v>
      </c>
      <c r="N5683" s="11">
        <f>M5683*(1+VOTOS!$P$3%)^Q5683</f>
        <v>17715408.518096056</v>
      </c>
      <c r="O5683" s="54">
        <f t="shared" si="265"/>
        <v>17715408.518096056</v>
      </c>
      <c r="P5683" s="103">
        <f t="shared" si="266"/>
        <v>1.1789137256818596E-4</v>
      </c>
      <c r="Q5683" s="48">
        <v>160</v>
      </c>
      <c r="R5683" s="48"/>
      <c r="S5683" s="48" t="s">
        <v>11</v>
      </c>
    </row>
    <row r="5684" spans="1:19" s="47" customFormat="1" ht="14" x14ac:dyDescent="0.15">
      <c r="A5684" s="8" t="s">
        <v>415</v>
      </c>
      <c r="B5684" s="114" t="s">
        <v>416</v>
      </c>
      <c r="C5684" s="40" t="s">
        <v>65</v>
      </c>
      <c r="D5684" s="6" t="s">
        <v>66</v>
      </c>
      <c r="E5684" s="7" t="s">
        <v>67</v>
      </c>
      <c r="F5684" s="6" t="s">
        <v>3682</v>
      </c>
      <c r="G5684" s="6" t="s">
        <v>1703</v>
      </c>
      <c r="H5684" s="6" t="s">
        <v>38</v>
      </c>
      <c r="I5684" s="8" t="s">
        <v>39</v>
      </c>
      <c r="J5684" s="15" t="s">
        <v>7586</v>
      </c>
      <c r="K5684" s="7" t="s">
        <v>3699</v>
      </c>
      <c r="L5684" s="19">
        <v>13594560</v>
      </c>
      <c r="M5684" s="19">
        <f t="shared" si="267"/>
        <v>13594560</v>
      </c>
      <c r="N5684" s="11">
        <f>M5684*(1+VOTOS!$P$3%)^Q5684</f>
        <v>13857826.189700456</v>
      </c>
      <c r="O5684" s="54">
        <f t="shared" si="265"/>
        <v>13857826.189700456</v>
      </c>
      <c r="P5684" s="103">
        <f t="shared" si="266"/>
        <v>9.2220179322781052E-5</v>
      </c>
      <c r="Q5684" s="48">
        <v>159</v>
      </c>
      <c r="R5684" s="48"/>
      <c r="S5684" s="48" t="s">
        <v>11</v>
      </c>
    </row>
    <row r="5685" spans="1:19" s="47" customFormat="1" ht="14" x14ac:dyDescent="0.15">
      <c r="A5685" s="8" t="s">
        <v>415</v>
      </c>
      <c r="B5685" s="114" t="s">
        <v>416</v>
      </c>
      <c r="C5685" s="40" t="s">
        <v>65</v>
      </c>
      <c r="D5685" s="6" t="s">
        <v>66</v>
      </c>
      <c r="E5685" s="7" t="s">
        <v>67</v>
      </c>
      <c r="F5685" s="6" t="s">
        <v>3682</v>
      </c>
      <c r="G5685" s="6" t="s">
        <v>1703</v>
      </c>
      <c r="H5685" s="6" t="s">
        <v>38</v>
      </c>
      <c r="I5685" s="8" t="s">
        <v>39</v>
      </c>
      <c r="J5685" s="15" t="s">
        <v>7586</v>
      </c>
      <c r="K5685" s="7" t="s">
        <v>3706</v>
      </c>
      <c r="L5685" s="19">
        <v>10195920</v>
      </c>
      <c r="M5685" s="19">
        <f t="shared" si="267"/>
        <v>10195920</v>
      </c>
      <c r="N5685" s="11">
        <f>M5685*(1+VOTOS!$P$3%)^Q5685</f>
        <v>10387102.687168777</v>
      </c>
      <c r="O5685" s="54">
        <f t="shared" si="265"/>
        <v>10387102.687168777</v>
      </c>
      <c r="P5685" s="103">
        <f t="shared" si="266"/>
        <v>6.9123429558294312E-5</v>
      </c>
      <c r="Q5685" s="48">
        <v>154</v>
      </c>
      <c r="R5685" s="48"/>
      <c r="S5685" s="48" t="s">
        <v>11</v>
      </c>
    </row>
    <row r="5686" spans="1:19" s="47" customFormat="1" ht="14" x14ac:dyDescent="0.15">
      <c r="A5686" s="8" t="s">
        <v>415</v>
      </c>
      <c r="B5686" s="114" t="s">
        <v>416</v>
      </c>
      <c r="C5686" s="40" t="s">
        <v>65</v>
      </c>
      <c r="D5686" s="6" t="s">
        <v>66</v>
      </c>
      <c r="E5686" s="7" t="s">
        <v>67</v>
      </c>
      <c r="F5686" s="6" t="s">
        <v>3682</v>
      </c>
      <c r="G5686" s="6" t="s">
        <v>1703</v>
      </c>
      <c r="H5686" s="6" t="s">
        <v>38</v>
      </c>
      <c r="I5686" s="8" t="s">
        <v>39</v>
      </c>
      <c r="J5686" s="15" t="s">
        <v>7586</v>
      </c>
      <c r="K5686" s="7" t="s">
        <v>3695</v>
      </c>
      <c r="L5686" s="19">
        <v>602692</v>
      </c>
      <c r="M5686" s="19">
        <f t="shared" si="267"/>
        <v>602692</v>
      </c>
      <c r="N5686" s="11">
        <f>M5686*(1+VOTOS!$P$3%)^Q5686</f>
        <v>611111.19033643673</v>
      </c>
      <c r="O5686" s="54">
        <f t="shared" si="265"/>
        <v>611111.19033643673</v>
      </c>
      <c r="P5686" s="103">
        <f t="shared" si="266"/>
        <v>4.0667838366215333E-6</v>
      </c>
      <c r="Q5686" s="48">
        <v>115</v>
      </c>
      <c r="R5686" s="48"/>
      <c r="S5686" s="48" t="s">
        <v>11</v>
      </c>
    </row>
    <row r="5687" spans="1:19" s="47" customFormat="1" ht="14" x14ac:dyDescent="0.15">
      <c r="A5687" s="8" t="s">
        <v>415</v>
      </c>
      <c r="B5687" s="114" t="s">
        <v>416</v>
      </c>
      <c r="C5687" s="40" t="s">
        <v>65</v>
      </c>
      <c r="D5687" s="6" t="s">
        <v>66</v>
      </c>
      <c r="E5687" s="7" t="s">
        <v>67</v>
      </c>
      <c r="F5687" s="6" t="s">
        <v>3682</v>
      </c>
      <c r="G5687" s="6" t="s">
        <v>1703</v>
      </c>
      <c r="H5687" s="6" t="s">
        <v>38</v>
      </c>
      <c r="I5687" s="8" t="s">
        <v>39</v>
      </c>
      <c r="J5687" s="15" t="s">
        <v>7586</v>
      </c>
      <c r="K5687" s="7" t="s">
        <v>3691</v>
      </c>
      <c r="L5687" s="19">
        <v>3589849</v>
      </c>
      <c r="M5687" s="19">
        <f t="shared" si="267"/>
        <v>3589849</v>
      </c>
      <c r="N5687" s="11">
        <f>M5687*(1+VOTOS!$P$3%)^Q5687</f>
        <v>3667765.3103851513</v>
      </c>
      <c r="O5687" s="54">
        <f t="shared" si="265"/>
        <v>3667765.3103851513</v>
      </c>
      <c r="P5687" s="103">
        <f t="shared" si="266"/>
        <v>2.4408011040648336E-5</v>
      </c>
      <c r="Q5687" s="48">
        <v>178</v>
      </c>
      <c r="R5687" s="48"/>
      <c r="S5687" s="48" t="s">
        <v>11</v>
      </c>
    </row>
    <row r="5688" spans="1:19" s="47" customFormat="1" ht="14" x14ac:dyDescent="0.15">
      <c r="A5688" s="8" t="s">
        <v>415</v>
      </c>
      <c r="B5688" s="114" t="s">
        <v>416</v>
      </c>
      <c r="C5688" s="40" t="s">
        <v>65</v>
      </c>
      <c r="D5688" s="6" t="s">
        <v>66</v>
      </c>
      <c r="E5688" s="7" t="s">
        <v>67</v>
      </c>
      <c r="F5688" s="6" t="s">
        <v>3682</v>
      </c>
      <c r="G5688" s="6" t="s">
        <v>1703</v>
      </c>
      <c r="H5688" s="6" t="s">
        <v>38</v>
      </c>
      <c r="I5688" s="8" t="s">
        <v>39</v>
      </c>
      <c r="J5688" s="15" t="s">
        <v>7586</v>
      </c>
      <c r="K5688" s="7" t="s">
        <v>3686</v>
      </c>
      <c r="L5688" s="19">
        <v>2467398</v>
      </c>
      <c r="M5688" s="19">
        <f t="shared" si="267"/>
        <v>2467398</v>
      </c>
      <c r="N5688" s="11">
        <f>M5688*(1+VOTOS!$P$3%)^Q5688</f>
        <v>2513057.5542093026</v>
      </c>
      <c r="O5688" s="54">
        <f t="shared" si="265"/>
        <v>2513057.5542093026</v>
      </c>
      <c r="P5688" s="103">
        <f t="shared" si="266"/>
        <v>1.6723735391478523E-5</v>
      </c>
      <c r="Q5688" s="48">
        <v>152</v>
      </c>
      <c r="R5688" s="48"/>
      <c r="S5688" s="48" t="s">
        <v>11</v>
      </c>
    </row>
    <row r="5689" spans="1:19" s="47" customFormat="1" ht="14" x14ac:dyDescent="0.15">
      <c r="A5689" s="8" t="s">
        <v>415</v>
      </c>
      <c r="B5689" s="114" t="s">
        <v>416</v>
      </c>
      <c r="C5689" s="40" t="s">
        <v>65</v>
      </c>
      <c r="D5689" s="6" t="s">
        <v>66</v>
      </c>
      <c r="E5689" s="7" t="s">
        <v>67</v>
      </c>
      <c r="F5689" s="6" t="s">
        <v>3682</v>
      </c>
      <c r="G5689" s="6" t="s">
        <v>1703</v>
      </c>
      <c r="H5689" s="6" t="s">
        <v>38</v>
      </c>
      <c r="I5689" s="8" t="s">
        <v>39</v>
      </c>
      <c r="J5689" s="15" t="s">
        <v>7586</v>
      </c>
      <c r="K5689" s="7" t="s">
        <v>3702</v>
      </c>
      <c r="L5689" s="19">
        <v>1399440</v>
      </c>
      <c r="M5689" s="19">
        <f t="shared" si="267"/>
        <v>1399440</v>
      </c>
      <c r="N5689" s="11">
        <f>M5689*(1+VOTOS!$P$3%)^Q5689</f>
        <v>1431367.4845607316</v>
      </c>
      <c r="O5689" s="54">
        <f t="shared" si="265"/>
        <v>1431367.4845607316</v>
      </c>
      <c r="P5689" s="103">
        <f t="shared" si="266"/>
        <v>9.5253731931704916E-6</v>
      </c>
      <c r="Q5689" s="48">
        <v>187</v>
      </c>
      <c r="R5689" s="48"/>
      <c r="S5689" s="48" t="s">
        <v>11</v>
      </c>
    </row>
    <row r="5690" spans="1:19" s="47" customFormat="1" ht="14" x14ac:dyDescent="0.15">
      <c r="A5690" s="8" t="s">
        <v>415</v>
      </c>
      <c r="B5690" s="114" t="s">
        <v>416</v>
      </c>
      <c r="C5690" s="40" t="s">
        <v>65</v>
      </c>
      <c r="D5690" s="6" t="s">
        <v>66</v>
      </c>
      <c r="E5690" s="7" t="s">
        <v>67</v>
      </c>
      <c r="F5690" s="6" t="s">
        <v>3682</v>
      </c>
      <c r="G5690" s="6" t="s">
        <v>1703</v>
      </c>
      <c r="H5690" s="6" t="s">
        <v>38</v>
      </c>
      <c r="I5690" s="8" t="s">
        <v>39</v>
      </c>
      <c r="J5690" s="15" t="s">
        <v>7586</v>
      </c>
      <c r="K5690" s="7" t="s">
        <v>3692</v>
      </c>
      <c r="L5690" s="19">
        <v>718463</v>
      </c>
      <c r="M5690" s="19">
        <f t="shared" si="267"/>
        <v>718463</v>
      </c>
      <c r="N5690" s="11">
        <f>M5690*(1+VOTOS!$P$3%)^Q5690</f>
        <v>734854.35392725433</v>
      </c>
      <c r="O5690" s="54">
        <f t="shared" si="265"/>
        <v>734854.35392725433</v>
      </c>
      <c r="P5690" s="103">
        <f t="shared" si="266"/>
        <v>4.8902619622740891E-6</v>
      </c>
      <c r="Q5690" s="48">
        <v>187</v>
      </c>
      <c r="R5690" s="48"/>
      <c r="S5690" s="48" t="s">
        <v>11</v>
      </c>
    </row>
    <row r="5691" spans="1:19" s="47" customFormat="1" ht="14" x14ac:dyDescent="0.15">
      <c r="A5691" s="8" t="s">
        <v>415</v>
      </c>
      <c r="B5691" s="114" t="s">
        <v>416</v>
      </c>
      <c r="C5691" s="40" t="s">
        <v>65</v>
      </c>
      <c r="D5691" s="6" t="s">
        <v>66</v>
      </c>
      <c r="E5691" s="7" t="s">
        <v>67</v>
      </c>
      <c r="F5691" s="6" t="s">
        <v>3682</v>
      </c>
      <c r="G5691" s="6" t="s">
        <v>1703</v>
      </c>
      <c r="H5691" s="6" t="s">
        <v>38</v>
      </c>
      <c r="I5691" s="8" t="s">
        <v>39</v>
      </c>
      <c r="J5691" s="15" t="s">
        <v>7586</v>
      </c>
      <c r="K5691" s="7" t="s">
        <v>3684</v>
      </c>
      <c r="L5691" s="19">
        <v>15882038</v>
      </c>
      <c r="M5691" s="19">
        <f t="shared" si="267"/>
        <v>15882038</v>
      </c>
      <c r="N5691" s="11">
        <f>M5691*(1+VOTOS!$P$3%)^Q5691</f>
        <v>16135011.331911355</v>
      </c>
      <c r="O5691" s="54">
        <f t="shared" si="265"/>
        <v>16135011.331911355</v>
      </c>
      <c r="P5691" s="103">
        <f t="shared" si="266"/>
        <v>1.0737424600619363E-4</v>
      </c>
      <c r="Q5691" s="48">
        <v>131</v>
      </c>
      <c r="R5691" s="48"/>
      <c r="S5691" s="48" t="s">
        <v>11</v>
      </c>
    </row>
    <row r="5692" spans="1:19" s="47" customFormat="1" ht="14" x14ac:dyDescent="0.15">
      <c r="A5692" s="8" t="s">
        <v>415</v>
      </c>
      <c r="B5692" s="114" t="s">
        <v>416</v>
      </c>
      <c r="C5692" s="40" t="s">
        <v>65</v>
      </c>
      <c r="D5692" s="6" t="s">
        <v>66</v>
      </c>
      <c r="E5692" s="7" t="s">
        <v>67</v>
      </c>
      <c r="F5692" s="6" t="s">
        <v>3682</v>
      </c>
      <c r="G5692" s="6" t="s">
        <v>1703</v>
      </c>
      <c r="H5692" s="6" t="s">
        <v>38</v>
      </c>
      <c r="I5692" s="8" t="s">
        <v>39</v>
      </c>
      <c r="J5692" s="15" t="s">
        <v>7586</v>
      </c>
      <c r="K5692" s="7" t="s">
        <v>3697</v>
      </c>
      <c r="L5692" s="19">
        <v>6257496</v>
      </c>
      <c r="M5692" s="19">
        <f t="shared" si="267"/>
        <v>6257496</v>
      </c>
      <c r="N5692" s="11">
        <f>M5692*(1+VOTOS!$P$3%)^Q5692</f>
        <v>6367144.2642955333</v>
      </c>
      <c r="O5692" s="54">
        <f t="shared" si="265"/>
        <v>6367144.2642955333</v>
      </c>
      <c r="P5692" s="103">
        <f t="shared" si="266"/>
        <v>4.2371666218743582E-5</v>
      </c>
      <c r="Q5692" s="48">
        <v>144</v>
      </c>
      <c r="R5692" s="48"/>
      <c r="S5692" s="48" t="s">
        <v>11</v>
      </c>
    </row>
    <row r="5693" spans="1:19" s="47" customFormat="1" ht="14" x14ac:dyDescent="0.15">
      <c r="A5693" s="8" t="s">
        <v>415</v>
      </c>
      <c r="B5693" s="114" t="s">
        <v>416</v>
      </c>
      <c r="C5693" s="40" t="s">
        <v>65</v>
      </c>
      <c r="D5693" s="6" t="s">
        <v>66</v>
      </c>
      <c r="E5693" s="7" t="s">
        <v>67</v>
      </c>
      <c r="F5693" s="6" t="s">
        <v>3682</v>
      </c>
      <c r="G5693" s="6" t="s">
        <v>1703</v>
      </c>
      <c r="H5693" s="6" t="s">
        <v>38</v>
      </c>
      <c r="I5693" s="8" t="s">
        <v>39</v>
      </c>
      <c r="J5693" s="15" t="s">
        <v>7586</v>
      </c>
      <c r="K5693" s="7" t="s">
        <v>3689</v>
      </c>
      <c r="L5693" s="19">
        <v>6010964</v>
      </c>
      <c r="M5693" s="19">
        <f t="shared" si="267"/>
        <v>6010964</v>
      </c>
      <c r="N5693" s="11">
        <f>M5693*(1+VOTOS!$P$3%)^Q5693</f>
        <v>6106708.2357888333</v>
      </c>
      <c r="O5693" s="54">
        <f t="shared" si="265"/>
        <v>6106708.2357888333</v>
      </c>
      <c r="P5693" s="103">
        <f t="shared" si="266"/>
        <v>4.0638533119639539E-5</v>
      </c>
      <c r="Q5693" s="48">
        <v>131</v>
      </c>
      <c r="R5693" s="48"/>
      <c r="S5693" s="48" t="s">
        <v>11</v>
      </c>
    </row>
    <row r="5694" spans="1:19" s="47" customFormat="1" ht="14" x14ac:dyDescent="0.15">
      <c r="A5694" s="8" t="s">
        <v>415</v>
      </c>
      <c r="B5694" s="114" t="s">
        <v>416</v>
      </c>
      <c r="C5694" s="40" t="s">
        <v>65</v>
      </c>
      <c r="D5694" s="6" t="s">
        <v>66</v>
      </c>
      <c r="E5694" s="7" t="s">
        <v>67</v>
      </c>
      <c r="F5694" s="6" t="s">
        <v>3682</v>
      </c>
      <c r="G5694" s="6" t="s">
        <v>1703</v>
      </c>
      <c r="H5694" s="6" t="s">
        <v>38</v>
      </c>
      <c r="I5694" s="8" t="s">
        <v>39</v>
      </c>
      <c r="J5694" s="15" t="s">
        <v>7586</v>
      </c>
      <c r="K5694" s="7" t="s">
        <v>818</v>
      </c>
      <c r="L5694" s="19">
        <v>3589849</v>
      </c>
      <c r="M5694" s="19">
        <f t="shared" si="267"/>
        <v>3589849</v>
      </c>
      <c r="N5694" s="11">
        <f>M5694*(1+VOTOS!$P$3%)^Q5694</f>
        <v>3665553.7349930746</v>
      </c>
      <c r="O5694" s="54">
        <f t="shared" si="265"/>
        <v>3665553.7349930746</v>
      </c>
      <c r="P5694" s="103">
        <f t="shared" si="266"/>
        <v>2.439329358955238E-5</v>
      </c>
      <c r="Q5694" s="48">
        <v>173</v>
      </c>
      <c r="R5694" s="48"/>
      <c r="S5694" s="48" t="s">
        <v>11</v>
      </c>
    </row>
    <row r="5695" spans="1:19" s="47" customFormat="1" ht="14" x14ac:dyDescent="0.15">
      <c r="A5695" s="8" t="s">
        <v>415</v>
      </c>
      <c r="B5695" s="114" t="s">
        <v>416</v>
      </c>
      <c r="C5695" s="40" t="s">
        <v>65</v>
      </c>
      <c r="D5695" s="6" t="s">
        <v>66</v>
      </c>
      <c r="E5695" s="7" t="s">
        <v>67</v>
      </c>
      <c r="F5695" s="6" t="s">
        <v>3682</v>
      </c>
      <c r="G5695" s="6" t="s">
        <v>1703</v>
      </c>
      <c r="H5695" s="6" t="s">
        <v>38</v>
      </c>
      <c r="I5695" s="8" t="s">
        <v>39</v>
      </c>
      <c r="J5695" s="15" t="s">
        <v>7586</v>
      </c>
      <c r="K5695" s="7" t="s">
        <v>3703</v>
      </c>
      <c r="L5695" s="19">
        <v>3011652</v>
      </c>
      <c r="M5695" s="19">
        <f t="shared" si="267"/>
        <v>3011652</v>
      </c>
      <c r="N5695" s="11">
        <f>M5695*(1+VOTOS!$P$3%)^Q5695</f>
        <v>3043792.7359258286</v>
      </c>
      <c r="O5695" s="54">
        <f t="shared" si="265"/>
        <v>3043792.7359258286</v>
      </c>
      <c r="P5695" s="103">
        <f t="shared" si="266"/>
        <v>2.025563808392128E-5</v>
      </c>
      <c r="Q5695" s="48">
        <v>88</v>
      </c>
      <c r="R5695" s="48"/>
      <c r="S5695" s="48" t="s">
        <v>11</v>
      </c>
    </row>
    <row r="5696" spans="1:19" s="47" customFormat="1" ht="14" x14ac:dyDescent="0.15">
      <c r="A5696" s="8" t="s">
        <v>415</v>
      </c>
      <c r="B5696" s="114" t="s">
        <v>416</v>
      </c>
      <c r="C5696" s="40" t="s">
        <v>65</v>
      </c>
      <c r="D5696" s="6" t="s">
        <v>66</v>
      </c>
      <c r="E5696" s="7" t="s">
        <v>67</v>
      </c>
      <c r="F5696" s="6" t="s">
        <v>3682</v>
      </c>
      <c r="G5696" s="6" t="s">
        <v>1703</v>
      </c>
      <c r="H5696" s="6" t="s">
        <v>38</v>
      </c>
      <c r="I5696" s="8" t="s">
        <v>39</v>
      </c>
      <c r="J5696" s="15" t="s">
        <v>7586</v>
      </c>
      <c r="K5696" s="7" t="s">
        <v>3693</v>
      </c>
      <c r="L5696" s="19">
        <v>2039184</v>
      </c>
      <c r="M5696" s="19">
        <f t="shared" si="267"/>
        <v>2039184</v>
      </c>
      <c r="N5696" s="11">
        <f>M5696*(1+VOTOS!$P$3%)^Q5696</f>
        <v>2060946.4328601628</v>
      </c>
      <c r="O5696" s="54">
        <f t="shared" si="265"/>
        <v>2060946.4328601628</v>
      </c>
      <c r="P5696" s="103">
        <f t="shared" si="266"/>
        <v>1.3715055089539872E-5</v>
      </c>
      <c r="Q5696" s="48">
        <v>88</v>
      </c>
      <c r="R5696" s="48"/>
      <c r="S5696" s="48" t="s">
        <v>11</v>
      </c>
    </row>
    <row r="5697" spans="1:19" s="47" customFormat="1" ht="14" x14ac:dyDescent="0.15">
      <c r="A5697" s="8" t="s">
        <v>415</v>
      </c>
      <c r="B5697" s="114" t="s">
        <v>416</v>
      </c>
      <c r="C5697" s="40" t="s">
        <v>65</v>
      </c>
      <c r="D5697" s="6" t="s">
        <v>66</v>
      </c>
      <c r="E5697" s="7" t="s">
        <v>67</v>
      </c>
      <c r="F5697" s="6" t="s">
        <v>3682</v>
      </c>
      <c r="G5697" s="6" t="s">
        <v>1703</v>
      </c>
      <c r="H5697" s="6" t="s">
        <v>38</v>
      </c>
      <c r="I5697" s="8" t="s">
        <v>39</v>
      </c>
      <c r="J5697" s="15" t="s">
        <v>7586</v>
      </c>
      <c r="K5697" s="7" t="s">
        <v>3707</v>
      </c>
      <c r="L5697" s="19">
        <v>1163320</v>
      </c>
      <c r="M5697" s="19">
        <f t="shared" si="267"/>
        <v>1163320</v>
      </c>
      <c r="N5697" s="11">
        <f>M5697*(1+VOTOS!$P$3%)^Q5697</f>
        <v>1185991.3960531254</v>
      </c>
      <c r="O5697" s="54">
        <f t="shared" si="265"/>
        <v>1185991.3960531254</v>
      </c>
      <c r="P5697" s="103">
        <f t="shared" si="266"/>
        <v>7.8924600238227406E-6</v>
      </c>
      <c r="Q5697" s="48">
        <v>160</v>
      </c>
      <c r="R5697" s="48"/>
      <c r="S5697" s="48" t="s">
        <v>11</v>
      </c>
    </row>
    <row r="5698" spans="1:19" s="47" customFormat="1" ht="14" x14ac:dyDescent="0.15">
      <c r="A5698" s="8" t="s">
        <v>415</v>
      </c>
      <c r="B5698" s="114" t="s">
        <v>416</v>
      </c>
      <c r="C5698" s="40" t="s">
        <v>65</v>
      </c>
      <c r="D5698" s="6" t="s">
        <v>66</v>
      </c>
      <c r="E5698" s="7" t="s">
        <v>67</v>
      </c>
      <c r="F5698" s="6" t="s">
        <v>3682</v>
      </c>
      <c r="G5698" s="6" t="s">
        <v>1703</v>
      </c>
      <c r="H5698" s="6" t="s">
        <v>38</v>
      </c>
      <c r="I5698" s="8" t="s">
        <v>39</v>
      </c>
      <c r="J5698" s="15" t="s">
        <v>7586</v>
      </c>
      <c r="K5698" s="7" t="s">
        <v>3700</v>
      </c>
      <c r="L5698" s="19">
        <v>585766</v>
      </c>
      <c r="M5698" s="19">
        <f t="shared" si="267"/>
        <v>585766</v>
      </c>
      <c r="N5698" s="11">
        <f>M5698*(1+VOTOS!$P$3%)^Q5698</f>
        <v>591089.68916058855</v>
      </c>
      <c r="O5698" s="54">
        <f t="shared" si="265"/>
        <v>591089.68916058855</v>
      </c>
      <c r="P5698" s="103">
        <f t="shared" si="266"/>
        <v>3.9335460254762122E-6</v>
      </c>
      <c r="Q5698" s="48">
        <v>75</v>
      </c>
      <c r="R5698" s="48"/>
      <c r="S5698" s="48" t="s">
        <v>11</v>
      </c>
    </row>
    <row r="5699" spans="1:19" s="47" customFormat="1" ht="14" x14ac:dyDescent="0.15">
      <c r="A5699" s="8" t="s">
        <v>415</v>
      </c>
      <c r="B5699" s="114" t="s">
        <v>416</v>
      </c>
      <c r="C5699" s="40" t="s">
        <v>65</v>
      </c>
      <c r="D5699" s="6" t="s">
        <v>66</v>
      </c>
      <c r="E5699" s="7" t="s">
        <v>67</v>
      </c>
      <c r="F5699" s="6" t="s">
        <v>3682</v>
      </c>
      <c r="G5699" s="6" t="s">
        <v>1703</v>
      </c>
      <c r="H5699" s="6" t="s">
        <v>38</v>
      </c>
      <c r="I5699" s="8" t="s">
        <v>39</v>
      </c>
      <c r="J5699" s="15" t="s">
        <v>7586</v>
      </c>
      <c r="K5699" s="7" t="s">
        <v>3683</v>
      </c>
      <c r="L5699" s="19">
        <v>585480</v>
      </c>
      <c r="M5699" s="19">
        <f t="shared" si="267"/>
        <v>585480</v>
      </c>
      <c r="N5699" s="11">
        <f>M5699*(1+VOTOS!$P$3%)^Q5699</f>
        <v>594662.19395933347</v>
      </c>
      <c r="O5699" s="54">
        <f t="shared" si="265"/>
        <v>594662.19395933347</v>
      </c>
      <c r="P5699" s="103">
        <f t="shared" si="266"/>
        <v>3.9573201029297606E-6</v>
      </c>
      <c r="Q5699" s="48">
        <v>129</v>
      </c>
      <c r="R5699" s="48"/>
      <c r="S5699" s="48" t="s">
        <v>11</v>
      </c>
    </row>
    <row r="5700" spans="1:19" s="47" customFormat="1" ht="14" x14ac:dyDescent="0.15">
      <c r="A5700" s="8" t="s">
        <v>415</v>
      </c>
      <c r="B5700" s="114" t="s">
        <v>416</v>
      </c>
      <c r="C5700" s="40" t="s">
        <v>65</v>
      </c>
      <c r="D5700" s="6" t="s">
        <v>66</v>
      </c>
      <c r="E5700" s="7" t="s">
        <v>67</v>
      </c>
      <c r="F5700" s="6" t="s">
        <v>3682</v>
      </c>
      <c r="G5700" s="6" t="s">
        <v>1703</v>
      </c>
      <c r="H5700" s="6" t="s">
        <v>38</v>
      </c>
      <c r="I5700" s="8" t="s">
        <v>39</v>
      </c>
      <c r="J5700" s="15" t="s">
        <v>7586</v>
      </c>
      <c r="K5700" s="7" t="s">
        <v>2197</v>
      </c>
      <c r="L5700" s="19">
        <v>454818</v>
      </c>
      <c r="M5700" s="19">
        <f t="shared" si="267"/>
        <v>454818</v>
      </c>
      <c r="N5700" s="11">
        <f>M5700*(1+VOTOS!$P$3%)^Q5700</f>
        <v>463681.73397697136</v>
      </c>
      <c r="O5700" s="54">
        <f t="shared" si="265"/>
        <v>463681.73397697136</v>
      </c>
      <c r="P5700" s="103">
        <f t="shared" si="266"/>
        <v>3.0856796780894434E-6</v>
      </c>
      <c r="Q5700" s="48">
        <v>160</v>
      </c>
      <c r="R5700" s="48"/>
      <c r="S5700" s="48" t="s">
        <v>11</v>
      </c>
    </row>
    <row r="5701" spans="1:19" s="47" customFormat="1" ht="14" x14ac:dyDescent="0.15">
      <c r="A5701" s="8" t="s">
        <v>415</v>
      </c>
      <c r="B5701" s="114" t="s">
        <v>416</v>
      </c>
      <c r="C5701" s="40" t="s">
        <v>65</v>
      </c>
      <c r="D5701" s="6" t="s">
        <v>66</v>
      </c>
      <c r="E5701" s="7" t="s">
        <v>67</v>
      </c>
      <c r="F5701" s="6" t="s">
        <v>3682</v>
      </c>
      <c r="G5701" s="6" t="s">
        <v>1703</v>
      </c>
      <c r="H5701" s="6" t="s">
        <v>38</v>
      </c>
      <c r="I5701" s="8" t="s">
        <v>39</v>
      </c>
      <c r="J5701" s="15" t="s">
        <v>7586</v>
      </c>
      <c r="K5701" s="7" t="s">
        <v>3685</v>
      </c>
      <c r="L5701" s="19">
        <v>17465035</v>
      </c>
      <c r="M5701" s="19">
        <f t="shared" si="267"/>
        <v>17465035</v>
      </c>
      <c r="N5701" s="11">
        <f>M5701*(1+VOTOS!$P$3%)^Q5701</f>
        <v>17694061.903710581</v>
      </c>
      <c r="O5701" s="54">
        <f t="shared" si="265"/>
        <v>17694061.903710581</v>
      </c>
      <c r="P5701" s="103">
        <f t="shared" si="266"/>
        <v>1.1774931647803051E-4</v>
      </c>
      <c r="Q5701" s="48">
        <v>108</v>
      </c>
      <c r="R5701" s="48"/>
      <c r="S5701" s="48" t="s">
        <v>11</v>
      </c>
    </row>
    <row r="5702" spans="1:19" s="47" customFormat="1" ht="14" x14ac:dyDescent="0.15">
      <c r="A5702" s="8" t="s">
        <v>415</v>
      </c>
      <c r="B5702" s="114" t="s">
        <v>416</v>
      </c>
      <c r="C5702" s="40" t="s">
        <v>65</v>
      </c>
      <c r="D5702" s="6" t="s">
        <v>66</v>
      </c>
      <c r="E5702" s="7" t="s">
        <v>67</v>
      </c>
      <c r="F5702" s="6" t="s">
        <v>3682</v>
      </c>
      <c r="G5702" s="6" t="s">
        <v>1703</v>
      </c>
      <c r="H5702" s="6" t="s">
        <v>38</v>
      </c>
      <c r="I5702" s="8" t="s">
        <v>39</v>
      </c>
      <c r="J5702" s="15" t="s">
        <v>7586</v>
      </c>
      <c r="K5702" s="7" t="s">
        <v>3701</v>
      </c>
      <c r="L5702" s="19">
        <v>14971093</v>
      </c>
      <c r="M5702" s="19">
        <f t="shared" si="267"/>
        <v>14971093</v>
      </c>
      <c r="N5702" s="11">
        <f>M5702*(1+VOTOS!$P$3%)^Q5702</f>
        <v>15149130.045724371</v>
      </c>
      <c r="O5702" s="54">
        <f t="shared" si="265"/>
        <v>15149130.045724371</v>
      </c>
      <c r="P5702" s="103">
        <f t="shared" si="266"/>
        <v>1.0081346599939063E-4</v>
      </c>
      <c r="Q5702" s="48">
        <v>98</v>
      </c>
      <c r="R5702" s="48"/>
      <c r="S5702" s="48" t="s">
        <v>11</v>
      </c>
    </row>
    <row r="5703" spans="1:19" s="47" customFormat="1" ht="14" x14ac:dyDescent="0.15">
      <c r="A5703" s="8" t="s">
        <v>415</v>
      </c>
      <c r="B5703" s="114" t="s">
        <v>416</v>
      </c>
      <c r="C5703" s="40" t="s">
        <v>65</v>
      </c>
      <c r="D5703" s="6" t="s">
        <v>66</v>
      </c>
      <c r="E5703" s="7" t="s">
        <v>67</v>
      </c>
      <c r="F5703" s="6" t="s">
        <v>3682</v>
      </c>
      <c r="G5703" s="6" t="s">
        <v>1703</v>
      </c>
      <c r="H5703" s="6" t="s">
        <v>38</v>
      </c>
      <c r="I5703" s="8" t="s">
        <v>39</v>
      </c>
      <c r="J5703" s="15" t="s">
        <v>7586</v>
      </c>
      <c r="K5703" s="7" t="s">
        <v>3696</v>
      </c>
      <c r="L5703" s="19">
        <v>10168907</v>
      </c>
      <c r="M5703" s="19">
        <f t="shared" si="267"/>
        <v>10168907</v>
      </c>
      <c r="N5703" s="11">
        <f>M5703*(1+VOTOS!$P$3%)^Q5703</f>
        <v>10367084.043310868</v>
      </c>
      <c r="O5703" s="54">
        <f t="shared" ref="O5703:O5766" si="268">+IF(N5703&gt;0,N5703,L5703)</f>
        <v>10367084.043310868</v>
      </c>
      <c r="P5703" s="103">
        <f t="shared" ref="P5703:P5766" si="269">+O5703/$O$4</f>
        <v>6.8990210761846467E-5</v>
      </c>
      <c r="Q5703" s="48">
        <v>160</v>
      </c>
      <c r="R5703" s="48"/>
      <c r="S5703" s="48" t="s">
        <v>11</v>
      </c>
    </row>
    <row r="5704" spans="1:19" s="47" customFormat="1" ht="14" x14ac:dyDescent="0.15">
      <c r="A5704" s="8" t="s">
        <v>415</v>
      </c>
      <c r="B5704" s="114" t="s">
        <v>416</v>
      </c>
      <c r="C5704" s="40" t="s">
        <v>65</v>
      </c>
      <c r="D5704" s="6" t="s">
        <v>66</v>
      </c>
      <c r="E5704" s="7" t="s">
        <v>67</v>
      </c>
      <c r="F5704" s="6" t="s">
        <v>3682</v>
      </c>
      <c r="G5704" s="6" t="s">
        <v>1703</v>
      </c>
      <c r="H5704" s="6" t="s">
        <v>38</v>
      </c>
      <c r="I5704" s="8" t="s">
        <v>39</v>
      </c>
      <c r="J5704" s="15" t="s">
        <v>7586</v>
      </c>
      <c r="K5704" s="7" t="s">
        <v>3694</v>
      </c>
      <c r="L5704" s="19">
        <v>4053687</v>
      </c>
      <c r="M5704" s="19">
        <f t="shared" si="267"/>
        <v>4053687</v>
      </c>
      <c r="N5704" s="11">
        <f>M5704*(1+VOTOS!$P$3%)^Q5704</f>
        <v>4094478.1042821445</v>
      </c>
      <c r="O5704" s="54">
        <f t="shared" si="268"/>
        <v>4094478.1042821445</v>
      </c>
      <c r="P5704" s="103">
        <f t="shared" si="269"/>
        <v>2.7247672170310421E-5</v>
      </c>
      <c r="Q5704" s="48">
        <v>83</v>
      </c>
      <c r="R5704" s="48"/>
      <c r="S5704" s="48" t="s">
        <v>11</v>
      </c>
    </row>
    <row r="5705" spans="1:19" s="47" customFormat="1" ht="14" x14ac:dyDescent="0.15">
      <c r="A5705" s="8" t="s">
        <v>415</v>
      </c>
      <c r="B5705" s="114" t="s">
        <v>416</v>
      </c>
      <c r="C5705" s="40" t="s">
        <v>65</v>
      </c>
      <c r="D5705" s="6" t="s">
        <v>66</v>
      </c>
      <c r="E5705" s="7" t="s">
        <v>67</v>
      </c>
      <c r="F5705" s="6" t="s">
        <v>3682</v>
      </c>
      <c r="G5705" s="6" t="s">
        <v>1703</v>
      </c>
      <c r="H5705" s="6" t="s">
        <v>38</v>
      </c>
      <c r="I5705" s="8" t="s">
        <v>39</v>
      </c>
      <c r="J5705" s="15" t="s">
        <v>7586</v>
      </c>
      <c r="K5705" s="7" t="s">
        <v>3705</v>
      </c>
      <c r="L5705" s="19">
        <v>3766826</v>
      </c>
      <c r="M5705" s="19">
        <f t="shared" si="267"/>
        <v>3766826</v>
      </c>
      <c r="N5705" s="11">
        <f>M5705*(1+VOTOS!$P$3%)^Q5705</f>
        <v>3804730.5032778042</v>
      </c>
      <c r="O5705" s="54">
        <f t="shared" si="268"/>
        <v>3804730.5032778042</v>
      </c>
      <c r="P5705" s="103">
        <f t="shared" si="269"/>
        <v>2.5319478284979011E-5</v>
      </c>
      <c r="Q5705" s="48">
        <v>83</v>
      </c>
      <c r="R5705" s="48"/>
      <c r="S5705" s="48" t="s">
        <v>11</v>
      </c>
    </row>
    <row r="5706" spans="1:19" s="47" customFormat="1" ht="14" x14ac:dyDescent="0.15">
      <c r="A5706" s="8" t="s">
        <v>415</v>
      </c>
      <c r="B5706" s="114" t="s">
        <v>416</v>
      </c>
      <c r="C5706" s="40" t="s">
        <v>65</v>
      </c>
      <c r="D5706" s="6" t="s">
        <v>66</v>
      </c>
      <c r="E5706" s="7" t="s">
        <v>67</v>
      </c>
      <c r="F5706" s="6" t="s">
        <v>3682</v>
      </c>
      <c r="G5706" s="6" t="s">
        <v>1703</v>
      </c>
      <c r="H5706" s="6" t="s">
        <v>38</v>
      </c>
      <c r="I5706" s="8" t="s">
        <v>39</v>
      </c>
      <c r="J5706" s="15" t="s">
        <v>7586</v>
      </c>
      <c r="K5706" s="7" t="s">
        <v>3688</v>
      </c>
      <c r="L5706" s="19">
        <v>3728598</v>
      </c>
      <c r="M5706" s="19">
        <f t="shared" si="267"/>
        <v>3728598</v>
      </c>
      <c r="N5706" s="11">
        <f>M5706*(1+VOTOS!$P$3%)^Q5706</f>
        <v>3759762.8128412827</v>
      </c>
      <c r="O5706" s="54">
        <f t="shared" si="268"/>
        <v>3759762.8128412827</v>
      </c>
      <c r="P5706" s="103">
        <f t="shared" si="269"/>
        <v>2.5020230162003603E-5</v>
      </c>
      <c r="Q5706" s="48">
        <v>69</v>
      </c>
      <c r="R5706" s="48"/>
      <c r="S5706" s="48" t="s">
        <v>11</v>
      </c>
    </row>
    <row r="5707" spans="1:19" s="47" customFormat="1" ht="14" x14ac:dyDescent="0.15">
      <c r="A5707" s="8" t="s">
        <v>415</v>
      </c>
      <c r="B5707" s="114" t="s">
        <v>416</v>
      </c>
      <c r="C5707" s="40" t="s">
        <v>65</v>
      </c>
      <c r="D5707" s="6" t="s">
        <v>66</v>
      </c>
      <c r="E5707" s="7" t="s">
        <v>67</v>
      </c>
      <c r="F5707" s="6" t="s">
        <v>3682</v>
      </c>
      <c r="G5707" s="6" t="s">
        <v>1703</v>
      </c>
      <c r="H5707" s="6" t="s">
        <v>38</v>
      </c>
      <c r="I5707" s="8" t="s">
        <v>39</v>
      </c>
      <c r="J5707" s="15" t="s">
        <v>7586</v>
      </c>
      <c r="K5707" s="7" t="s">
        <v>3704</v>
      </c>
      <c r="L5707" s="19">
        <v>2798880</v>
      </c>
      <c r="M5707" s="19">
        <f t="shared" si="267"/>
        <v>2798880</v>
      </c>
      <c r="N5707" s="11">
        <f>M5707*(1+VOTOS!$P$3%)^Q5707</f>
        <v>2840718.5390399378</v>
      </c>
      <c r="O5707" s="54">
        <f t="shared" si="268"/>
        <v>2840718.5390399378</v>
      </c>
      <c r="P5707" s="103">
        <f t="shared" si="269"/>
        <v>1.890423284934232E-5</v>
      </c>
      <c r="Q5707" s="48">
        <v>123</v>
      </c>
      <c r="R5707" s="48"/>
      <c r="S5707" s="48" t="s">
        <v>11</v>
      </c>
    </row>
    <row r="5708" spans="1:19" s="47" customFormat="1" ht="14" x14ac:dyDescent="0.15">
      <c r="A5708" s="8" t="s">
        <v>415</v>
      </c>
      <c r="B5708" s="114" t="s">
        <v>416</v>
      </c>
      <c r="C5708" s="40" t="s">
        <v>65</v>
      </c>
      <c r="D5708" s="6" t="s">
        <v>66</v>
      </c>
      <c r="E5708" s="7" t="s">
        <v>67</v>
      </c>
      <c r="F5708" s="6" t="s">
        <v>3682</v>
      </c>
      <c r="G5708" s="6" t="s">
        <v>1703</v>
      </c>
      <c r="H5708" s="6" t="s">
        <v>38</v>
      </c>
      <c r="I5708" s="8" t="s">
        <v>39</v>
      </c>
      <c r="J5708" s="15" t="s">
        <v>7586</v>
      </c>
      <c r="K5708" s="7" t="s">
        <v>3709</v>
      </c>
      <c r="L5708" s="19">
        <v>1317973</v>
      </c>
      <c r="M5708" s="19">
        <f t="shared" si="267"/>
        <v>1317973</v>
      </c>
      <c r="N5708" s="11">
        <f>M5708*(1+VOTOS!$P$3%)^Q5708</f>
        <v>1333646.4060275017</v>
      </c>
      <c r="O5708" s="54">
        <f t="shared" si="268"/>
        <v>1333646.4060275017</v>
      </c>
      <c r="P5708" s="103">
        <f t="shared" si="269"/>
        <v>8.8750651821890942E-6</v>
      </c>
      <c r="Q5708" s="48">
        <v>98</v>
      </c>
      <c r="R5708" s="48"/>
      <c r="S5708" s="48" t="s">
        <v>11</v>
      </c>
    </row>
    <row r="5709" spans="1:19" s="47" customFormat="1" ht="14" x14ac:dyDescent="0.15">
      <c r="A5709" s="8" t="s">
        <v>415</v>
      </c>
      <c r="B5709" s="114" t="s">
        <v>416</v>
      </c>
      <c r="C5709" s="40" t="s">
        <v>65</v>
      </c>
      <c r="D5709" s="6" t="s">
        <v>66</v>
      </c>
      <c r="E5709" s="7" t="s">
        <v>67</v>
      </c>
      <c r="F5709" s="6" t="s">
        <v>3682</v>
      </c>
      <c r="G5709" s="6" t="s">
        <v>1703</v>
      </c>
      <c r="H5709" s="6" t="s">
        <v>38</v>
      </c>
      <c r="I5709" s="8" t="s">
        <v>39</v>
      </c>
      <c r="J5709" s="15" t="s">
        <v>7586</v>
      </c>
      <c r="K5709" s="7" t="s">
        <v>3690</v>
      </c>
      <c r="L5709" s="19">
        <v>1218512</v>
      </c>
      <c r="M5709" s="19">
        <f t="shared" si="267"/>
        <v>1218512</v>
      </c>
      <c r="N5709" s="11">
        <f>M5709*(1+VOTOS!$P$3%)^Q5709</f>
        <v>1230773.5411749955</v>
      </c>
      <c r="O5709" s="54">
        <f t="shared" si="268"/>
        <v>1230773.5411749955</v>
      </c>
      <c r="P5709" s="103">
        <f t="shared" si="269"/>
        <v>8.1904733916529035E-6</v>
      </c>
      <c r="Q5709" s="48">
        <v>83</v>
      </c>
      <c r="R5709" s="48"/>
      <c r="S5709" s="48" t="s">
        <v>11</v>
      </c>
    </row>
    <row r="5710" spans="1:19" s="47" customFormat="1" ht="14" x14ac:dyDescent="0.15">
      <c r="A5710" s="8" t="s">
        <v>415</v>
      </c>
      <c r="B5710" s="114" t="s">
        <v>416</v>
      </c>
      <c r="C5710" s="40" t="s">
        <v>65</v>
      </c>
      <c r="D5710" s="6" t="s">
        <v>66</v>
      </c>
      <c r="E5710" s="7" t="s">
        <v>67</v>
      </c>
      <c r="F5710" s="6" t="s">
        <v>3682</v>
      </c>
      <c r="G5710" s="6" t="s">
        <v>1703</v>
      </c>
      <c r="H5710" s="6" t="s">
        <v>38</v>
      </c>
      <c r="I5710" s="8" t="s">
        <v>39</v>
      </c>
      <c r="J5710" s="15" t="s">
        <v>7586</v>
      </c>
      <c r="K5710" s="7" t="s">
        <v>3698</v>
      </c>
      <c r="L5710" s="19">
        <v>878220</v>
      </c>
      <c r="M5710" s="19">
        <f t="shared" si="267"/>
        <v>878220</v>
      </c>
      <c r="N5710" s="11">
        <f>M5710*(1+VOTOS!$P$3%)^Q5710</f>
        <v>892962.24022173171</v>
      </c>
      <c r="O5710" s="54">
        <f t="shared" si="268"/>
        <v>892962.24022173171</v>
      </c>
      <c r="P5710" s="103">
        <f t="shared" si="269"/>
        <v>5.942428256383003E-6</v>
      </c>
      <c r="Q5710" s="48">
        <v>138</v>
      </c>
      <c r="R5710" s="48"/>
      <c r="S5710" s="48" t="s">
        <v>11</v>
      </c>
    </row>
    <row r="5711" spans="1:19" s="47" customFormat="1" ht="14" x14ac:dyDescent="0.15">
      <c r="A5711" s="8" t="s">
        <v>415</v>
      </c>
      <c r="B5711" s="114" t="s">
        <v>416</v>
      </c>
      <c r="C5711" s="40" t="s">
        <v>65</v>
      </c>
      <c r="D5711" s="6" t="s">
        <v>66</v>
      </c>
      <c r="E5711" s="7" t="s">
        <v>67</v>
      </c>
      <c r="F5711" s="6" t="s">
        <v>3682</v>
      </c>
      <c r="G5711" s="6" t="s">
        <v>1703</v>
      </c>
      <c r="H5711" s="6" t="s">
        <v>38</v>
      </c>
      <c r="I5711" s="8" t="s">
        <v>39</v>
      </c>
      <c r="J5711" s="15" t="s">
        <v>7586</v>
      </c>
      <c r="K5711" s="7" t="s">
        <v>3687</v>
      </c>
      <c r="L5711" s="19">
        <v>632747</v>
      </c>
      <c r="M5711" s="19">
        <f t="shared" si="267"/>
        <v>632747</v>
      </c>
      <c r="N5711" s="11">
        <f>M5711*(1+VOTOS!$P$3%)^Q5711</f>
        <v>640271.66146399325</v>
      </c>
      <c r="O5711" s="54">
        <f t="shared" si="268"/>
        <v>640271.66146399325</v>
      </c>
      <c r="P5711" s="103">
        <f t="shared" si="269"/>
        <v>4.2608390830727207E-6</v>
      </c>
      <c r="Q5711" s="48">
        <v>98</v>
      </c>
      <c r="R5711" s="48"/>
      <c r="S5711" s="48" t="s">
        <v>11</v>
      </c>
    </row>
    <row r="5712" spans="1:19" s="47" customFormat="1" ht="14" x14ac:dyDescent="0.15">
      <c r="A5712" s="8" t="s">
        <v>415</v>
      </c>
      <c r="B5712" s="114" t="s">
        <v>416</v>
      </c>
      <c r="C5712" s="40" t="s">
        <v>65</v>
      </c>
      <c r="D5712" s="6" t="s">
        <v>66</v>
      </c>
      <c r="E5712" s="7" t="s">
        <v>67</v>
      </c>
      <c r="F5712" s="6" t="s">
        <v>3682</v>
      </c>
      <c r="G5712" s="6" t="s">
        <v>1703</v>
      </c>
      <c r="H5712" s="6" t="s">
        <v>38</v>
      </c>
      <c r="I5712" s="8" t="s">
        <v>39</v>
      </c>
      <c r="J5712" s="15" t="s">
        <v>7586</v>
      </c>
      <c r="K5712" s="7" t="s">
        <v>3708</v>
      </c>
      <c r="L5712" s="19">
        <v>558527</v>
      </c>
      <c r="M5712" s="19">
        <f t="shared" si="267"/>
        <v>558527</v>
      </c>
      <c r="N5712" s="11">
        <f>M5712*(1+VOTOS!$P$3%)^Q5712</f>
        <v>565169.03321943805</v>
      </c>
      <c r="O5712" s="54">
        <f t="shared" si="268"/>
        <v>565169.03321943805</v>
      </c>
      <c r="P5712" s="103">
        <f t="shared" si="269"/>
        <v>3.7610508948305681E-6</v>
      </c>
      <c r="Q5712" s="48">
        <v>98</v>
      </c>
      <c r="R5712" s="48"/>
      <c r="S5712" s="48" t="s">
        <v>11</v>
      </c>
    </row>
    <row r="5713" spans="1:19" s="47" customFormat="1" ht="14" x14ac:dyDescent="0.15">
      <c r="A5713" s="8" t="s">
        <v>415</v>
      </c>
      <c r="B5713" s="114" t="s">
        <v>416</v>
      </c>
      <c r="C5713" s="40" t="s">
        <v>65</v>
      </c>
      <c r="D5713" s="6" t="s">
        <v>66</v>
      </c>
      <c r="E5713" s="7" t="s">
        <v>67</v>
      </c>
      <c r="F5713" s="6" t="s">
        <v>3682</v>
      </c>
      <c r="G5713" s="6" t="s">
        <v>1703</v>
      </c>
      <c r="H5713" s="6" t="s">
        <v>38</v>
      </c>
      <c r="I5713" s="8" t="s">
        <v>39</v>
      </c>
      <c r="J5713" s="15" t="s">
        <v>7586</v>
      </c>
      <c r="K5713" s="7" t="s">
        <v>2275</v>
      </c>
      <c r="L5713" s="19">
        <v>434826</v>
      </c>
      <c r="M5713" s="19">
        <f t="shared" si="267"/>
        <v>434826</v>
      </c>
      <c r="N5713" s="11">
        <f>M5713*(1+VOTOS!$P$3%)^Q5713</f>
        <v>442125.20674393058</v>
      </c>
      <c r="O5713" s="54">
        <f t="shared" si="268"/>
        <v>442125.20674393058</v>
      </c>
      <c r="P5713" s="103">
        <f t="shared" si="269"/>
        <v>2.9422266732823161E-6</v>
      </c>
      <c r="Q5713" s="48">
        <v>138</v>
      </c>
      <c r="R5713" s="48"/>
      <c r="S5713" s="48" t="s">
        <v>11</v>
      </c>
    </row>
    <row r="5714" spans="1:19" s="47" customFormat="1" ht="14" x14ac:dyDescent="0.15">
      <c r="A5714" s="8" t="s">
        <v>5234</v>
      </c>
      <c r="B5714" s="114" t="s">
        <v>416</v>
      </c>
      <c r="C5714" s="40" t="s">
        <v>65</v>
      </c>
      <c r="D5714" s="6" t="s">
        <v>1639</v>
      </c>
      <c r="E5714" s="7" t="s">
        <v>1640</v>
      </c>
      <c r="F5714" s="6" t="s">
        <v>5382</v>
      </c>
      <c r="G5714" s="6" t="s">
        <v>1703</v>
      </c>
      <c r="H5714" s="6" t="s">
        <v>38</v>
      </c>
      <c r="I5714" s="8" t="s">
        <v>39</v>
      </c>
      <c r="J5714" s="8" t="s">
        <v>7586</v>
      </c>
      <c r="K5714" s="7" t="s">
        <v>2283</v>
      </c>
      <c r="L5714" s="19">
        <v>711940</v>
      </c>
      <c r="M5714" s="19">
        <f t="shared" ref="M5714:M5777" si="270">+IF(Q5714&gt;0,L5714,0)</f>
        <v>0</v>
      </c>
      <c r="N5714" s="11">
        <f>M5714*(1+VOTOS!$P$3%)^Q5714</f>
        <v>0</v>
      </c>
      <c r="O5714" s="54">
        <f t="shared" si="268"/>
        <v>711940</v>
      </c>
      <c r="P5714" s="103">
        <f t="shared" si="269"/>
        <v>4.7377729788426443E-6</v>
      </c>
      <c r="Q5714" s="6">
        <v>0</v>
      </c>
      <c r="R5714" s="6"/>
      <c r="S5714" s="6" t="s">
        <v>93</v>
      </c>
    </row>
    <row r="5715" spans="1:19" s="47" customFormat="1" ht="14" x14ac:dyDescent="0.15">
      <c r="A5715" s="8" t="s">
        <v>5234</v>
      </c>
      <c r="B5715" s="114" t="s">
        <v>416</v>
      </c>
      <c r="C5715" s="40" t="s">
        <v>65</v>
      </c>
      <c r="D5715" s="6" t="s">
        <v>1639</v>
      </c>
      <c r="E5715" s="7" t="s">
        <v>1640</v>
      </c>
      <c r="F5715" s="6" t="s">
        <v>5382</v>
      </c>
      <c r="G5715" s="6" t="s">
        <v>1703</v>
      </c>
      <c r="H5715" s="6" t="s">
        <v>38</v>
      </c>
      <c r="I5715" s="8" t="s">
        <v>39</v>
      </c>
      <c r="J5715" s="8" t="s">
        <v>7586</v>
      </c>
      <c r="K5715" s="7" t="s">
        <v>5383</v>
      </c>
      <c r="L5715" s="19">
        <v>142528.5</v>
      </c>
      <c r="M5715" s="19">
        <f t="shared" si="270"/>
        <v>0</v>
      </c>
      <c r="N5715" s="11">
        <f>M5715*(1+VOTOS!$P$3%)^Q5715</f>
        <v>0</v>
      </c>
      <c r="O5715" s="54">
        <f t="shared" si="268"/>
        <v>142528.5</v>
      </c>
      <c r="P5715" s="103">
        <f t="shared" si="269"/>
        <v>9.4848958622211684E-7</v>
      </c>
      <c r="Q5715" s="6">
        <v>0</v>
      </c>
      <c r="R5715" s="6"/>
      <c r="S5715" s="6" t="s">
        <v>93</v>
      </c>
    </row>
    <row r="5716" spans="1:19" s="47" customFormat="1" ht="14" x14ac:dyDescent="0.15">
      <c r="A5716" s="8" t="s">
        <v>415</v>
      </c>
      <c r="B5716" s="114" t="s">
        <v>416</v>
      </c>
      <c r="C5716" s="40" t="s">
        <v>65</v>
      </c>
      <c r="D5716" s="6" t="s">
        <v>1639</v>
      </c>
      <c r="E5716" s="7" t="s">
        <v>1640</v>
      </c>
      <c r="F5716" s="6" t="s">
        <v>3710</v>
      </c>
      <c r="G5716" s="6" t="s">
        <v>1703</v>
      </c>
      <c r="H5716" s="6" t="s">
        <v>38</v>
      </c>
      <c r="I5716" s="8" t="s">
        <v>39</v>
      </c>
      <c r="J5716" s="15" t="s">
        <v>7586</v>
      </c>
      <c r="K5716" s="7" t="s">
        <v>3711</v>
      </c>
      <c r="L5716" s="19">
        <v>440776</v>
      </c>
      <c r="M5716" s="19">
        <f t="shared" si="270"/>
        <v>440776</v>
      </c>
      <c r="N5716" s="11">
        <f>M5716*(1+VOTOS!$P$3%)^Q5716</f>
        <v>444674.66212048702</v>
      </c>
      <c r="O5716" s="54">
        <f t="shared" si="268"/>
        <v>444674.66212048702</v>
      </c>
      <c r="P5716" s="103">
        <f t="shared" si="269"/>
        <v>2.9591926265842995E-6</v>
      </c>
      <c r="Q5716" s="48">
        <v>73</v>
      </c>
      <c r="R5716" s="48"/>
      <c r="S5716" s="48" t="s">
        <v>11</v>
      </c>
    </row>
    <row r="5717" spans="1:19" s="47" customFormat="1" ht="14" x14ac:dyDescent="0.15">
      <c r="A5717" s="8" t="s">
        <v>415</v>
      </c>
      <c r="B5717" s="114" t="s">
        <v>416</v>
      </c>
      <c r="C5717" s="40" t="s">
        <v>65</v>
      </c>
      <c r="D5717" s="6" t="s">
        <v>547</v>
      </c>
      <c r="E5717" s="7" t="s">
        <v>548</v>
      </c>
      <c r="F5717" s="6" t="s">
        <v>3712</v>
      </c>
      <c r="G5717" s="6" t="s">
        <v>5224</v>
      </c>
      <c r="H5717" s="6" t="s">
        <v>38</v>
      </c>
      <c r="I5717" s="8" t="s">
        <v>39</v>
      </c>
      <c r="J5717" s="15" t="s">
        <v>7586</v>
      </c>
      <c r="K5717" s="7" t="s">
        <v>3713</v>
      </c>
      <c r="L5717" s="19">
        <v>16081921</v>
      </c>
      <c r="M5717" s="19">
        <f t="shared" si="270"/>
        <v>16081921</v>
      </c>
      <c r="N5717" s="11">
        <f>M5717*(1+VOTOS!$P$3%)^Q5717</f>
        <v>16155809.776974741</v>
      </c>
      <c r="O5717" s="54">
        <f t="shared" si="268"/>
        <v>16155809.776974741</v>
      </c>
      <c r="P5717" s="103">
        <f t="shared" si="269"/>
        <v>1.0751265417404941E-4</v>
      </c>
      <c r="Q5717" s="48">
        <v>38</v>
      </c>
      <c r="R5717" s="48"/>
      <c r="S5717" s="48" t="s">
        <v>11</v>
      </c>
    </row>
    <row r="5718" spans="1:19" s="47" customFormat="1" ht="14" x14ac:dyDescent="0.15">
      <c r="A5718" s="8" t="s">
        <v>415</v>
      </c>
      <c r="B5718" s="114" t="s">
        <v>416</v>
      </c>
      <c r="C5718" s="40" t="s">
        <v>65</v>
      </c>
      <c r="D5718" s="6" t="s">
        <v>547</v>
      </c>
      <c r="E5718" s="7" t="s">
        <v>548</v>
      </c>
      <c r="F5718" s="6" t="s">
        <v>3712</v>
      </c>
      <c r="G5718" s="6" t="s">
        <v>5224</v>
      </c>
      <c r="H5718" s="6" t="s">
        <v>38</v>
      </c>
      <c r="I5718" s="8" t="s">
        <v>39</v>
      </c>
      <c r="J5718" s="15" t="s">
        <v>7586</v>
      </c>
      <c r="K5718" s="7" t="s">
        <v>3713</v>
      </c>
      <c r="L5718" s="19">
        <v>1896180</v>
      </c>
      <c r="M5718" s="19">
        <f t="shared" si="270"/>
        <v>1896180</v>
      </c>
      <c r="N5718" s="11">
        <f>M5718*(1+VOTOS!$P$3%)^Q5718</f>
        <v>1904892.0451048084</v>
      </c>
      <c r="O5718" s="54">
        <f t="shared" si="268"/>
        <v>1904892.0451048084</v>
      </c>
      <c r="P5718" s="103">
        <f t="shared" si="269"/>
        <v>1.2676554286751504E-5</v>
      </c>
      <c r="Q5718" s="6">
        <v>38</v>
      </c>
      <c r="R5718" s="6"/>
      <c r="S5718" s="6" t="s">
        <v>11</v>
      </c>
    </row>
    <row r="5719" spans="1:19" s="47" customFormat="1" ht="14" x14ac:dyDescent="0.15">
      <c r="A5719" s="8" t="s">
        <v>415</v>
      </c>
      <c r="B5719" s="114" t="s">
        <v>416</v>
      </c>
      <c r="C5719" s="40" t="s">
        <v>65</v>
      </c>
      <c r="D5719" s="6" t="s">
        <v>547</v>
      </c>
      <c r="E5719" s="7" t="s">
        <v>548</v>
      </c>
      <c r="F5719" s="6" t="s">
        <v>3712</v>
      </c>
      <c r="G5719" s="6" t="s">
        <v>5224</v>
      </c>
      <c r="H5719" s="6" t="s">
        <v>38</v>
      </c>
      <c r="I5719" s="8" t="s">
        <v>39</v>
      </c>
      <c r="J5719" s="15" t="s">
        <v>7586</v>
      </c>
      <c r="K5719" s="17" t="s">
        <v>9</v>
      </c>
      <c r="L5719" s="19">
        <v>6770789</v>
      </c>
      <c r="M5719" s="19">
        <f t="shared" si="270"/>
        <v>0</v>
      </c>
      <c r="N5719" s="11">
        <f>M5719*(1+VOTOS!$P$3%)^Q5719</f>
        <v>0</v>
      </c>
      <c r="O5719" s="54">
        <f t="shared" si="268"/>
        <v>6770789</v>
      </c>
      <c r="P5719" s="103">
        <f t="shared" si="269"/>
        <v>4.5057815503616892E-5</v>
      </c>
      <c r="Q5719" s="6">
        <v>0</v>
      </c>
      <c r="R5719" s="6"/>
      <c r="S5719" s="6" t="s">
        <v>11</v>
      </c>
    </row>
    <row r="5720" spans="1:19" s="47" customFormat="1" ht="14" x14ac:dyDescent="0.15">
      <c r="A5720" s="8" t="s">
        <v>415</v>
      </c>
      <c r="B5720" s="114" t="s">
        <v>416</v>
      </c>
      <c r="C5720" s="40" t="s">
        <v>65</v>
      </c>
      <c r="D5720" s="6" t="s">
        <v>202</v>
      </c>
      <c r="E5720" s="7" t="s">
        <v>203</v>
      </c>
      <c r="F5720" s="6" t="s">
        <v>3714</v>
      </c>
      <c r="G5720" s="6" t="s">
        <v>4936</v>
      </c>
      <c r="H5720" s="6" t="s">
        <v>38</v>
      </c>
      <c r="I5720" s="8" t="s">
        <v>39</v>
      </c>
      <c r="J5720" s="15" t="s">
        <v>7586</v>
      </c>
      <c r="K5720" s="7" t="s">
        <v>3763</v>
      </c>
      <c r="L5720" s="19">
        <v>8925</v>
      </c>
      <c r="M5720" s="19">
        <f t="shared" si="270"/>
        <v>8925</v>
      </c>
      <c r="N5720" s="11">
        <f>M5720*(1+VOTOS!$P$3%)^Q5720</f>
        <v>9000.6837018725837</v>
      </c>
      <c r="O5720" s="54">
        <f t="shared" si="268"/>
        <v>9000.6837018725837</v>
      </c>
      <c r="P5720" s="103">
        <f t="shared" si="269"/>
        <v>5.989717677590992E-8</v>
      </c>
      <c r="Q5720" s="6">
        <v>70</v>
      </c>
      <c r="R5720" s="6"/>
      <c r="S5720" s="6" t="s">
        <v>11</v>
      </c>
    </row>
    <row r="5721" spans="1:19" s="47" customFormat="1" ht="14" x14ac:dyDescent="0.15">
      <c r="A5721" s="8" t="s">
        <v>415</v>
      </c>
      <c r="B5721" s="114" t="s">
        <v>416</v>
      </c>
      <c r="C5721" s="40" t="s">
        <v>65</v>
      </c>
      <c r="D5721" s="6" t="s">
        <v>202</v>
      </c>
      <c r="E5721" s="7" t="s">
        <v>203</v>
      </c>
      <c r="F5721" s="6" t="s">
        <v>3714</v>
      </c>
      <c r="G5721" s="6" t="s">
        <v>4936</v>
      </c>
      <c r="H5721" s="6" t="s">
        <v>38</v>
      </c>
      <c r="I5721" s="8" t="s">
        <v>39</v>
      </c>
      <c r="J5721" s="15" t="s">
        <v>7586</v>
      </c>
      <c r="K5721" s="7" t="s">
        <v>3743</v>
      </c>
      <c r="L5721" s="19">
        <v>1301271</v>
      </c>
      <c r="M5721" s="19">
        <f t="shared" si="270"/>
        <v>1301271</v>
      </c>
      <c r="N5721" s="11">
        <f>M5721*(1+VOTOS!$P$3%)^Q5721</f>
        <v>1327751.5667260783</v>
      </c>
      <c r="O5721" s="54">
        <f t="shared" si="268"/>
        <v>1327751.5667260783</v>
      </c>
      <c r="P5721" s="103">
        <f t="shared" si="269"/>
        <v>8.8358365809630031E-6</v>
      </c>
      <c r="Q5721" s="6">
        <v>167</v>
      </c>
      <c r="R5721" s="6"/>
      <c r="S5721" s="6" t="s">
        <v>11</v>
      </c>
    </row>
    <row r="5722" spans="1:19" s="47" customFormat="1" ht="14" x14ac:dyDescent="0.15">
      <c r="A5722" s="8" t="s">
        <v>415</v>
      </c>
      <c r="B5722" s="114" t="s">
        <v>416</v>
      </c>
      <c r="C5722" s="40" t="s">
        <v>65</v>
      </c>
      <c r="D5722" s="6" t="s">
        <v>202</v>
      </c>
      <c r="E5722" s="7" t="s">
        <v>203</v>
      </c>
      <c r="F5722" s="6" t="s">
        <v>3714</v>
      </c>
      <c r="G5722" s="6" t="s">
        <v>4936</v>
      </c>
      <c r="H5722" s="6" t="s">
        <v>38</v>
      </c>
      <c r="I5722" s="8" t="s">
        <v>39</v>
      </c>
      <c r="J5722" s="15" t="s">
        <v>7586</v>
      </c>
      <c r="K5722" s="7" t="s">
        <v>3786</v>
      </c>
      <c r="L5722" s="19">
        <v>981570</v>
      </c>
      <c r="M5722" s="19">
        <f t="shared" si="270"/>
        <v>981570</v>
      </c>
      <c r="N5722" s="11">
        <f>M5722*(1+VOTOS!$P$3%)^Q5722</f>
        <v>999131.27784392191</v>
      </c>
      <c r="O5722" s="54">
        <f t="shared" si="268"/>
        <v>999131.27784392191</v>
      </c>
      <c r="P5722" s="103">
        <f t="shared" si="269"/>
        <v>6.6489552075813357E-6</v>
      </c>
      <c r="Q5722" s="6">
        <v>147</v>
      </c>
      <c r="R5722" s="6"/>
      <c r="S5722" s="6" t="s">
        <v>11</v>
      </c>
    </row>
    <row r="5723" spans="1:19" s="47" customFormat="1" ht="14" x14ac:dyDescent="0.15">
      <c r="A5723" s="8" t="s">
        <v>415</v>
      </c>
      <c r="B5723" s="114" t="s">
        <v>416</v>
      </c>
      <c r="C5723" s="40" t="s">
        <v>65</v>
      </c>
      <c r="D5723" s="6" t="s">
        <v>202</v>
      </c>
      <c r="E5723" s="7" t="s">
        <v>203</v>
      </c>
      <c r="F5723" s="6" t="s">
        <v>3714</v>
      </c>
      <c r="G5723" s="6" t="s">
        <v>4936</v>
      </c>
      <c r="H5723" s="6" t="s">
        <v>38</v>
      </c>
      <c r="I5723" s="8" t="s">
        <v>39</v>
      </c>
      <c r="J5723" s="15" t="s">
        <v>7586</v>
      </c>
      <c r="K5723" s="7" t="s">
        <v>3759</v>
      </c>
      <c r="L5723" s="19">
        <v>650311</v>
      </c>
      <c r="M5723" s="19">
        <f t="shared" si="270"/>
        <v>650311</v>
      </c>
      <c r="N5723" s="11">
        <f>M5723*(1+VOTOS!$P$3%)^Q5723</f>
        <v>662185.31815952051</v>
      </c>
      <c r="O5723" s="54">
        <f t="shared" si="268"/>
        <v>662185.31815952051</v>
      </c>
      <c r="P5723" s="103">
        <f t="shared" si="269"/>
        <v>4.4066686902863948E-6</v>
      </c>
      <c r="Q5723" s="6">
        <v>150</v>
      </c>
      <c r="R5723" s="6"/>
      <c r="S5723" s="6" t="s">
        <v>11</v>
      </c>
    </row>
    <row r="5724" spans="1:19" s="47" customFormat="1" ht="14" x14ac:dyDescent="0.15">
      <c r="A5724" s="8" t="s">
        <v>415</v>
      </c>
      <c r="B5724" s="114" t="s">
        <v>416</v>
      </c>
      <c r="C5724" s="40" t="s">
        <v>65</v>
      </c>
      <c r="D5724" s="6" t="s">
        <v>202</v>
      </c>
      <c r="E5724" s="7" t="s">
        <v>203</v>
      </c>
      <c r="F5724" s="6" t="s">
        <v>3714</v>
      </c>
      <c r="G5724" s="6" t="s">
        <v>4936</v>
      </c>
      <c r="H5724" s="6" t="s">
        <v>38</v>
      </c>
      <c r="I5724" s="8" t="s">
        <v>39</v>
      </c>
      <c r="J5724" s="15" t="s">
        <v>7586</v>
      </c>
      <c r="K5724" s="7" t="s">
        <v>3737</v>
      </c>
      <c r="L5724" s="19">
        <v>229908</v>
      </c>
      <c r="M5724" s="19">
        <f t="shared" si="270"/>
        <v>229908</v>
      </c>
      <c r="N5724" s="11">
        <f>M5724*(1+VOTOS!$P$3%)^Q5724</f>
        <v>234360.29585522829</v>
      </c>
      <c r="O5724" s="54">
        <f t="shared" si="268"/>
        <v>234360.29585522829</v>
      </c>
      <c r="P5724" s="103">
        <f t="shared" si="269"/>
        <v>1.5596059738411501E-6</v>
      </c>
      <c r="Q5724" s="6">
        <v>159</v>
      </c>
      <c r="R5724" s="6"/>
      <c r="S5724" s="6" t="s">
        <v>11</v>
      </c>
    </row>
    <row r="5725" spans="1:19" s="47" customFormat="1" ht="14" x14ac:dyDescent="0.15">
      <c r="A5725" s="8" t="s">
        <v>415</v>
      </c>
      <c r="B5725" s="114" t="s">
        <v>416</v>
      </c>
      <c r="C5725" s="40" t="s">
        <v>65</v>
      </c>
      <c r="D5725" s="6" t="s">
        <v>202</v>
      </c>
      <c r="E5725" s="7" t="s">
        <v>203</v>
      </c>
      <c r="F5725" s="6" t="s">
        <v>3714</v>
      </c>
      <c r="G5725" s="6" t="s">
        <v>4936</v>
      </c>
      <c r="H5725" s="6" t="s">
        <v>38</v>
      </c>
      <c r="I5725" s="8" t="s">
        <v>39</v>
      </c>
      <c r="J5725" s="15" t="s">
        <v>7586</v>
      </c>
      <c r="K5725" s="7" t="s">
        <v>3802</v>
      </c>
      <c r="L5725" s="19">
        <v>216580</v>
      </c>
      <c r="M5725" s="19">
        <f t="shared" si="270"/>
        <v>216580</v>
      </c>
      <c r="N5725" s="11">
        <f>M5725*(1+VOTOS!$P$3%)^Q5725</f>
        <v>221521.15832487511</v>
      </c>
      <c r="O5725" s="54">
        <f t="shared" si="268"/>
        <v>221521.15832487511</v>
      </c>
      <c r="P5725" s="103">
        <f t="shared" si="269"/>
        <v>1.4741648989430523E-6</v>
      </c>
      <c r="Q5725" s="48">
        <v>187</v>
      </c>
      <c r="R5725" s="48"/>
      <c r="S5725" s="48" t="s">
        <v>11</v>
      </c>
    </row>
    <row r="5726" spans="1:19" s="47" customFormat="1" ht="14" x14ac:dyDescent="0.15">
      <c r="A5726" s="8" t="s">
        <v>415</v>
      </c>
      <c r="B5726" s="114" t="s">
        <v>416</v>
      </c>
      <c r="C5726" s="40" t="s">
        <v>65</v>
      </c>
      <c r="D5726" s="6" t="s">
        <v>202</v>
      </c>
      <c r="E5726" s="7" t="s">
        <v>203</v>
      </c>
      <c r="F5726" s="6" t="s">
        <v>3714</v>
      </c>
      <c r="G5726" s="6" t="s">
        <v>4936</v>
      </c>
      <c r="H5726" s="6" t="s">
        <v>38</v>
      </c>
      <c r="I5726" s="8" t="s">
        <v>39</v>
      </c>
      <c r="J5726" s="15" t="s">
        <v>7586</v>
      </c>
      <c r="K5726" s="7" t="s">
        <v>3767</v>
      </c>
      <c r="L5726" s="19">
        <v>64260</v>
      </c>
      <c r="M5726" s="19">
        <f t="shared" si="270"/>
        <v>64260</v>
      </c>
      <c r="N5726" s="11">
        <f>M5726*(1+VOTOS!$P$3%)^Q5726</f>
        <v>65567.676277898907</v>
      </c>
      <c r="O5726" s="54">
        <f t="shared" si="268"/>
        <v>65567.676277898907</v>
      </c>
      <c r="P5726" s="103">
        <f t="shared" si="269"/>
        <v>4.3633559703757525E-7</v>
      </c>
      <c r="Q5726" s="6">
        <v>167</v>
      </c>
      <c r="R5726" s="6"/>
      <c r="S5726" s="6" t="s">
        <v>11</v>
      </c>
    </row>
    <row r="5727" spans="1:19" s="47" customFormat="1" ht="14" x14ac:dyDescent="0.15">
      <c r="A5727" s="8" t="s">
        <v>415</v>
      </c>
      <c r="B5727" s="114" t="s">
        <v>416</v>
      </c>
      <c r="C5727" s="40" t="s">
        <v>65</v>
      </c>
      <c r="D5727" s="6" t="s">
        <v>202</v>
      </c>
      <c r="E5727" s="7" t="s">
        <v>203</v>
      </c>
      <c r="F5727" s="6" t="s">
        <v>3714</v>
      </c>
      <c r="G5727" s="6" t="s">
        <v>4936</v>
      </c>
      <c r="H5727" s="6" t="s">
        <v>38</v>
      </c>
      <c r="I5727" s="8" t="s">
        <v>39</v>
      </c>
      <c r="J5727" s="15" t="s">
        <v>7586</v>
      </c>
      <c r="K5727" s="7" t="s">
        <v>3784</v>
      </c>
      <c r="L5727" s="19">
        <v>34529</v>
      </c>
      <c r="M5727" s="19">
        <f t="shared" si="270"/>
        <v>34529</v>
      </c>
      <c r="N5727" s="11">
        <f>M5727*(1+VOTOS!$P$3%)^Q5727</f>
        <v>35231.657239333508</v>
      </c>
      <c r="O5727" s="54">
        <f t="shared" si="268"/>
        <v>35231.657239333508</v>
      </c>
      <c r="P5727" s="103">
        <f t="shared" si="269"/>
        <v>2.3445738920184306E-7</v>
      </c>
      <c r="Q5727" s="6">
        <v>167</v>
      </c>
      <c r="R5727" s="6"/>
      <c r="S5727" s="6" t="s">
        <v>11</v>
      </c>
    </row>
    <row r="5728" spans="1:19" s="47" customFormat="1" ht="14" x14ac:dyDescent="0.15">
      <c r="A5728" s="8" t="s">
        <v>415</v>
      </c>
      <c r="B5728" s="114" t="s">
        <v>416</v>
      </c>
      <c r="C5728" s="40" t="s">
        <v>65</v>
      </c>
      <c r="D5728" s="6" t="s">
        <v>202</v>
      </c>
      <c r="E5728" s="7" t="s">
        <v>203</v>
      </c>
      <c r="F5728" s="6" t="s">
        <v>3714</v>
      </c>
      <c r="G5728" s="6" t="s">
        <v>4936</v>
      </c>
      <c r="H5728" s="6" t="s">
        <v>38</v>
      </c>
      <c r="I5728" s="8" t="s">
        <v>39</v>
      </c>
      <c r="J5728" s="15" t="s">
        <v>7586</v>
      </c>
      <c r="K5728" s="7" t="s">
        <v>3732</v>
      </c>
      <c r="L5728" s="19">
        <v>106275</v>
      </c>
      <c r="M5728" s="19">
        <f t="shared" si="270"/>
        <v>106275</v>
      </c>
      <c r="N5728" s="11">
        <f>M5728*(1+VOTOS!$P$3%)^Q5728</f>
        <v>106313.46733757656</v>
      </c>
      <c r="O5728" s="54">
        <f t="shared" si="268"/>
        <v>106313.46733757656</v>
      </c>
      <c r="P5728" s="103">
        <f t="shared" si="269"/>
        <v>7.0748809287164688E-7</v>
      </c>
      <c r="Q5728" s="6">
        <v>3</v>
      </c>
      <c r="R5728" s="6"/>
      <c r="S5728" s="6" t="s">
        <v>11</v>
      </c>
    </row>
    <row r="5729" spans="1:19" s="47" customFormat="1" ht="14" x14ac:dyDescent="0.15">
      <c r="A5729" s="8" t="s">
        <v>415</v>
      </c>
      <c r="B5729" s="114" t="s">
        <v>416</v>
      </c>
      <c r="C5729" s="40" t="s">
        <v>65</v>
      </c>
      <c r="D5729" s="6" t="s">
        <v>202</v>
      </c>
      <c r="E5729" s="7" t="s">
        <v>203</v>
      </c>
      <c r="F5729" s="6" t="s">
        <v>3714</v>
      </c>
      <c r="G5729" s="6" t="s">
        <v>4936</v>
      </c>
      <c r="H5729" s="6" t="s">
        <v>38</v>
      </c>
      <c r="I5729" s="8" t="s">
        <v>39</v>
      </c>
      <c r="J5729" s="15" t="s">
        <v>7586</v>
      </c>
      <c r="K5729" s="7" t="s">
        <v>3722</v>
      </c>
      <c r="L5729" s="19">
        <v>2087026</v>
      </c>
      <c r="M5729" s="19">
        <f t="shared" si="270"/>
        <v>2087026</v>
      </c>
      <c r="N5729" s="11">
        <f>M5729*(1+VOTOS!$P$3%)^Q5729</f>
        <v>2147036.4966633073</v>
      </c>
      <c r="O5729" s="54">
        <f t="shared" si="268"/>
        <v>2147036.4966633073</v>
      </c>
      <c r="P5729" s="103">
        <f t="shared" si="269"/>
        <v>1.4287961764306534E-5</v>
      </c>
      <c r="Q5729" s="48">
        <v>235</v>
      </c>
      <c r="R5729" s="48"/>
      <c r="S5729" s="48" t="s">
        <v>11</v>
      </c>
    </row>
    <row r="5730" spans="1:19" s="47" customFormat="1" ht="14" x14ac:dyDescent="0.15">
      <c r="A5730" s="8" t="s">
        <v>415</v>
      </c>
      <c r="B5730" s="114" t="s">
        <v>416</v>
      </c>
      <c r="C5730" s="40" t="s">
        <v>65</v>
      </c>
      <c r="D5730" s="6" t="s">
        <v>202</v>
      </c>
      <c r="E5730" s="7" t="s">
        <v>203</v>
      </c>
      <c r="F5730" s="6" t="s">
        <v>3714</v>
      </c>
      <c r="G5730" s="6" t="s">
        <v>4936</v>
      </c>
      <c r="H5730" s="6" t="s">
        <v>38</v>
      </c>
      <c r="I5730" s="8" t="s">
        <v>39</v>
      </c>
      <c r="J5730" s="15" t="s">
        <v>7586</v>
      </c>
      <c r="K5730" s="7" t="s">
        <v>3867</v>
      </c>
      <c r="L5730" s="19">
        <v>1797955</v>
      </c>
      <c r="M5730" s="19">
        <f t="shared" si="270"/>
        <v>1797955</v>
      </c>
      <c r="N5730" s="11">
        <f>M5730*(1+VOTOS!$P$3%)^Q5730</f>
        <v>1849430.4149554113</v>
      </c>
      <c r="O5730" s="54">
        <f t="shared" si="268"/>
        <v>1849430.4149554113</v>
      </c>
      <c r="P5730" s="103">
        <f t="shared" si="269"/>
        <v>1.2307471761982031E-5</v>
      </c>
      <c r="Q5730" s="6">
        <v>234</v>
      </c>
      <c r="R5730" s="6"/>
      <c r="S5730" s="6" t="s">
        <v>11</v>
      </c>
    </row>
    <row r="5731" spans="1:19" s="47" customFormat="1" ht="14" x14ac:dyDescent="0.15">
      <c r="A5731" s="8" t="s">
        <v>415</v>
      </c>
      <c r="B5731" s="114" t="s">
        <v>416</v>
      </c>
      <c r="C5731" s="40" t="s">
        <v>65</v>
      </c>
      <c r="D5731" s="6" t="s">
        <v>202</v>
      </c>
      <c r="E5731" s="7" t="s">
        <v>203</v>
      </c>
      <c r="F5731" s="6" t="s">
        <v>3714</v>
      </c>
      <c r="G5731" s="6" t="s">
        <v>4936</v>
      </c>
      <c r="H5731" s="6" t="s">
        <v>38</v>
      </c>
      <c r="I5731" s="8" t="s">
        <v>39</v>
      </c>
      <c r="J5731" s="15" t="s">
        <v>7586</v>
      </c>
      <c r="K5731" s="7" t="s">
        <v>3837</v>
      </c>
      <c r="L5731" s="19">
        <v>1794325</v>
      </c>
      <c r="M5731" s="19">
        <f t="shared" si="270"/>
        <v>1794325</v>
      </c>
      <c r="N5731" s="11">
        <f>M5731*(1+VOTOS!$P$3%)^Q5731</f>
        <v>1836590.4016391209</v>
      </c>
      <c r="O5731" s="54">
        <f t="shared" si="268"/>
        <v>1836590.4016391209</v>
      </c>
      <c r="P5731" s="103">
        <f t="shared" si="269"/>
        <v>1.2222024858959444E-5</v>
      </c>
      <c r="Q5731" s="6">
        <v>193</v>
      </c>
      <c r="R5731" s="6"/>
      <c r="S5731" s="6" t="s">
        <v>11</v>
      </c>
    </row>
    <row r="5732" spans="1:19" s="47" customFormat="1" ht="14" x14ac:dyDescent="0.15">
      <c r="A5732" s="8" t="s">
        <v>415</v>
      </c>
      <c r="B5732" s="114" t="s">
        <v>416</v>
      </c>
      <c r="C5732" s="40" t="s">
        <v>65</v>
      </c>
      <c r="D5732" s="6" t="s">
        <v>202</v>
      </c>
      <c r="E5732" s="7" t="s">
        <v>203</v>
      </c>
      <c r="F5732" s="6" t="s">
        <v>3714</v>
      </c>
      <c r="G5732" s="6" t="s">
        <v>4936</v>
      </c>
      <c r="H5732" s="6" t="s">
        <v>38</v>
      </c>
      <c r="I5732" s="8" t="s">
        <v>39</v>
      </c>
      <c r="J5732" s="15" t="s">
        <v>7586</v>
      </c>
      <c r="K5732" s="7" t="s">
        <v>3852</v>
      </c>
      <c r="L5732" s="19">
        <v>1693232</v>
      </c>
      <c r="M5732" s="19">
        <f t="shared" si="270"/>
        <v>1693232</v>
      </c>
      <c r="N5732" s="11">
        <f>M5732*(1+VOTOS!$P$3%)^Q5732</f>
        <v>1736255.0199537023</v>
      </c>
      <c r="O5732" s="54">
        <f t="shared" si="268"/>
        <v>1736255.0199537023</v>
      </c>
      <c r="P5732" s="103">
        <f t="shared" si="269"/>
        <v>1.1554319349828001E-5</v>
      </c>
      <c r="Q5732" s="48">
        <v>208</v>
      </c>
      <c r="R5732" s="48"/>
      <c r="S5732" s="48" t="s">
        <v>11</v>
      </c>
    </row>
    <row r="5733" spans="1:19" s="47" customFormat="1" ht="14" x14ac:dyDescent="0.15">
      <c r="A5733" s="8" t="s">
        <v>415</v>
      </c>
      <c r="B5733" s="114" t="s">
        <v>416</v>
      </c>
      <c r="C5733" s="40" t="s">
        <v>65</v>
      </c>
      <c r="D5733" s="6" t="s">
        <v>202</v>
      </c>
      <c r="E5733" s="7" t="s">
        <v>203</v>
      </c>
      <c r="F5733" s="6" t="s">
        <v>3714</v>
      </c>
      <c r="G5733" s="6" t="s">
        <v>4936</v>
      </c>
      <c r="H5733" s="6" t="s">
        <v>38</v>
      </c>
      <c r="I5733" s="8" t="s">
        <v>39</v>
      </c>
      <c r="J5733" s="15" t="s">
        <v>7586</v>
      </c>
      <c r="K5733" s="7" t="s">
        <v>3869</v>
      </c>
      <c r="L5733" s="19">
        <v>1655235</v>
      </c>
      <c r="M5733" s="19">
        <f t="shared" si="270"/>
        <v>1655235</v>
      </c>
      <c r="N5733" s="11">
        <f>M5733*(1+VOTOS!$P$3%)^Q5733</f>
        <v>1691161.2475999314</v>
      </c>
      <c r="O5733" s="54">
        <f t="shared" si="268"/>
        <v>1691161.2475999314</v>
      </c>
      <c r="P5733" s="103">
        <f t="shared" si="269"/>
        <v>1.1254232184938015E-5</v>
      </c>
      <c r="Q5733" s="6">
        <v>178</v>
      </c>
      <c r="R5733" s="6"/>
      <c r="S5733" s="6" t="s">
        <v>11</v>
      </c>
    </row>
    <row r="5734" spans="1:19" s="47" customFormat="1" ht="14" x14ac:dyDescent="0.15">
      <c r="A5734" s="8" t="s">
        <v>415</v>
      </c>
      <c r="B5734" s="114" t="s">
        <v>416</v>
      </c>
      <c r="C5734" s="40" t="s">
        <v>65</v>
      </c>
      <c r="D5734" s="6" t="s">
        <v>202</v>
      </c>
      <c r="E5734" s="7" t="s">
        <v>203</v>
      </c>
      <c r="F5734" s="6" t="s">
        <v>3714</v>
      </c>
      <c r="G5734" s="6" t="s">
        <v>4936</v>
      </c>
      <c r="H5734" s="6" t="s">
        <v>38</v>
      </c>
      <c r="I5734" s="8" t="s">
        <v>39</v>
      </c>
      <c r="J5734" s="15" t="s">
        <v>7586</v>
      </c>
      <c r="K5734" s="7" t="s">
        <v>3807</v>
      </c>
      <c r="L5734" s="19">
        <v>1542920</v>
      </c>
      <c r="M5734" s="19">
        <f t="shared" si="270"/>
        <v>1542920</v>
      </c>
      <c r="N5734" s="11">
        <f>M5734*(1+VOTOS!$P$3%)^Q5734</f>
        <v>1593808.8133925309</v>
      </c>
      <c r="O5734" s="54">
        <f t="shared" si="268"/>
        <v>1593808.8133925309</v>
      </c>
      <c r="P5734" s="103">
        <f t="shared" si="269"/>
        <v>1.0606377404742523E-5</v>
      </c>
      <c r="Q5734" s="48">
        <v>269</v>
      </c>
      <c r="R5734" s="48"/>
      <c r="S5734" s="48" t="s">
        <v>11</v>
      </c>
    </row>
    <row r="5735" spans="1:19" s="47" customFormat="1" ht="14" x14ac:dyDescent="0.15">
      <c r="A5735" s="8" t="s">
        <v>415</v>
      </c>
      <c r="B5735" s="114" t="s">
        <v>416</v>
      </c>
      <c r="C5735" s="40" t="s">
        <v>65</v>
      </c>
      <c r="D5735" s="6" t="s">
        <v>202</v>
      </c>
      <c r="E5735" s="7" t="s">
        <v>203</v>
      </c>
      <c r="F5735" s="6" t="s">
        <v>3714</v>
      </c>
      <c r="G5735" s="6" t="s">
        <v>4936</v>
      </c>
      <c r="H5735" s="6" t="s">
        <v>38</v>
      </c>
      <c r="I5735" s="8" t="s">
        <v>39</v>
      </c>
      <c r="J5735" s="15" t="s">
        <v>7586</v>
      </c>
      <c r="K5735" s="7" t="s">
        <v>3836</v>
      </c>
      <c r="L5735" s="19">
        <v>1370724</v>
      </c>
      <c r="M5735" s="19">
        <f t="shared" si="270"/>
        <v>1370724</v>
      </c>
      <c r="N5735" s="11">
        <f>M5735*(1+VOTOS!$P$3%)^Q5735</f>
        <v>1417642.5138249532</v>
      </c>
      <c r="O5735" s="54">
        <f t="shared" si="268"/>
        <v>1417642.5138249532</v>
      </c>
      <c r="P5735" s="103">
        <f t="shared" si="269"/>
        <v>9.4340371318628309E-6</v>
      </c>
      <c r="Q5735" s="6">
        <v>279</v>
      </c>
      <c r="R5735" s="6"/>
      <c r="S5735" s="6" t="s">
        <v>11</v>
      </c>
    </row>
    <row r="5736" spans="1:19" s="47" customFormat="1" ht="14" x14ac:dyDescent="0.15">
      <c r="A5736" s="8" t="s">
        <v>415</v>
      </c>
      <c r="B5736" s="114" t="s">
        <v>416</v>
      </c>
      <c r="C5736" s="40" t="s">
        <v>65</v>
      </c>
      <c r="D5736" s="6" t="s">
        <v>202</v>
      </c>
      <c r="E5736" s="7" t="s">
        <v>203</v>
      </c>
      <c r="F5736" s="6" t="s">
        <v>3714</v>
      </c>
      <c r="G5736" s="6" t="s">
        <v>4936</v>
      </c>
      <c r="H5736" s="6" t="s">
        <v>38</v>
      </c>
      <c r="I5736" s="8" t="s">
        <v>39</v>
      </c>
      <c r="J5736" s="15" t="s">
        <v>7586</v>
      </c>
      <c r="K5736" s="7" t="s">
        <v>3778</v>
      </c>
      <c r="L5736" s="19">
        <v>1361400</v>
      </c>
      <c r="M5736" s="19">
        <f t="shared" si="270"/>
        <v>1361400</v>
      </c>
      <c r="N5736" s="11">
        <f>M5736*(1+VOTOS!$P$3%)^Q5736</f>
        <v>1405114.8840422994</v>
      </c>
      <c r="O5736" s="54">
        <f t="shared" si="268"/>
        <v>1405114.8840422994</v>
      </c>
      <c r="P5736" s="103">
        <f t="shared" si="269"/>
        <v>9.3506690588887005E-6</v>
      </c>
      <c r="Q5736" s="6">
        <v>262</v>
      </c>
      <c r="R5736" s="6"/>
      <c r="S5736" s="6" t="s">
        <v>11</v>
      </c>
    </row>
    <row r="5737" spans="1:19" s="47" customFormat="1" ht="14" x14ac:dyDescent="0.15">
      <c r="A5737" s="8" t="s">
        <v>415</v>
      </c>
      <c r="B5737" s="114" t="s">
        <v>416</v>
      </c>
      <c r="C5737" s="40" t="s">
        <v>65</v>
      </c>
      <c r="D5737" s="6" t="s">
        <v>202</v>
      </c>
      <c r="E5737" s="7" t="s">
        <v>203</v>
      </c>
      <c r="F5737" s="6" t="s">
        <v>3714</v>
      </c>
      <c r="G5737" s="6" t="s">
        <v>4936</v>
      </c>
      <c r="H5737" s="6" t="s">
        <v>38</v>
      </c>
      <c r="I5737" s="8" t="s">
        <v>39</v>
      </c>
      <c r="J5737" s="15" t="s">
        <v>7586</v>
      </c>
      <c r="K5737" s="7" t="s">
        <v>3742</v>
      </c>
      <c r="L5737" s="19">
        <v>1174431</v>
      </c>
      <c r="M5737" s="19">
        <f t="shared" si="270"/>
        <v>1174431</v>
      </c>
      <c r="N5737" s="11">
        <f>M5737*(1+VOTOS!$P$3%)^Q5737</f>
        <v>1214630.6004373992</v>
      </c>
      <c r="O5737" s="54">
        <f t="shared" si="268"/>
        <v>1214630.6004373992</v>
      </c>
      <c r="P5737" s="103">
        <f t="shared" si="269"/>
        <v>8.0830463775426673E-6</v>
      </c>
      <c r="Q5737" s="6">
        <v>279</v>
      </c>
      <c r="R5737" s="6"/>
      <c r="S5737" s="6" t="s">
        <v>11</v>
      </c>
    </row>
    <row r="5738" spans="1:19" s="47" customFormat="1" ht="14" x14ac:dyDescent="0.15">
      <c r="A5738" s="8" t="s">
        <v>415</v>
      </c>
      <c r="B5738" s="114" t="s">
        <v>416</v>
      </c>
      <c r="C5738" s="40" t="s">
        <v>65</v>
      </c>
      <c r="D5738" s="6" t="s">
        <v>202</v>
      </c>
      <c r="E5738" s="7" t="s">
        <v>203</v>
      </c>
      <c r="F5738" s="6" t="s">
        <v>3714</v>
      </c>
      <c r="G5738" s="6" t="s">
        <v>4936</v>
      </c>
      <c r="H5738" s="6" t="s">
        <v>38</v>
      </c>
      <c r="I5738" s="8" t="s">
        <v>39</v>
      </c>
      <c r="J5738" s="15" t="s">
        <v>7586</v>
      </c>
      <c r="K5738" s="7" t="s">
        <v>3853</v>
      </c>
      <c r="L5738" s="19">
        <v>1159572</v>
      </c>
      <c r="M5738" s="19">
        <f t="shared" si="270"/>
        <v>1159572</v>
      </c>
      <c r="N5738" s="11">
        <f>M5738*(1+VOTOS!$P$3%)^Q5738</f>
        <v>1184740.0702631031</v>
      </c>
      <c r="O5738" s="54">
        <f t="shared" si="268"/>
        <v>1184740.0702631031</v>
      </c>
      <c r="P5738" s="103">
        <f t="shared" si="269"/>
        <v>7.884132780634135E-6</v>
      </c>
      <c r="Q5738" s="48">
        <v>178</v>
      </c>
      <c r="R5738" s="48"/>
      <c r="S5738" s="48" t="s">
        <v>11</v>
      </c>
    </row>
    <row r="5739" spans="1:19" s="47" customFormat="1" ht="14" x14ac:dyDescent="0.15">
      <c r="A5739" s="8" t="s">
        <v>415</v>
      </c>
      <c r="B5739" s="114" t="s">
        <v>416</v>
      </c>
      <c r="C5739" s="40" t="s">
        <v>65</v>
      </c>
      <c r="D5739" s="6" t="s">
        <v>202</v>
      </c>
      <c r="E5739" s="7" t="s">
        <v>203</v>
      </c>
      <c r="F5739" s="6" t="s">
        <v>3714</v>
      </c>
      <c r="G5739" s="6" t="s">
        <v>4936</v>
      </c>
      <c r="H5739" s="6" t="s">
        <v>38</v>
      </c>
      <c r="I5739" s="8" t="s">
        <v>39</v>
      </c>
      <c r="J5739" s="15" t="s">
        <v>7586</v>
      </c>
      <c r="K5739" s="7" t="s">
        <v>3823</v>
      </c>
      <c r="L5739" s="19">
        <v>1112944</v>
      </c>
      <c r="M5739" s="19">
        <f t="shared" si="270"/>
        <v>1112944</v>
      </c>
      <c r="N5739" s="11">
        <f>M5739*(1+VOTOS!$P$3%)^Q5739</f>
        <v>1149651.2819928038</v>
      </c>
      <c r="O5739" s="54">
        <f t="shared" si="268"/>
        <v>1149651.2819928038</v>
      </c>
      <c r="P5739" s="103">
        <f t="shared" si="269"/>
        <v>7.6506261467501627E-6</v>
      </c>
      <c r="Q5739" s="48">
        <v>269</v>
      </c>
      <c r="R5739" s="48"/>
      <c r="S5739" s="48" t="s">
        <v>11</v>
      </c>
    </row>
    <row r="5740" spans="1:19" s="47" customFormat="1" ht="14" x14ac:dyDescent="0.15">
      <c r="A5740" s="8" t="s">
        <v>415</v>
      </c>
      <c r="B5740" s="114" t="s">
        <v>416</v>
      </c>
      <c r="C5740" s="40" t="s">
        <v>65</v>
      </c>
      <c r="D5740" s="6" t="s">
        <v>202</v>
      </c>
      <c r="E5740" s="7" t="s">
        <v>203</v>
      </c>
      <c r="F5740" s="6" t="s">
        <v>3714</v>
      </c>
      <c r="G5740" s="6" t="s">
        <v>4936</v>
      </c>
      <c r="H5740" s="6" t="s">
        <v>38</v>
      </c>
      <c r="I5740" s="8" t="s">
        <v>39</v>
      </c>
      <c r="J5740" s="15" t="s">
        <v>7586</v>
      </c>
      <c r="K5740" s="7" t="s">
        <v>3749</v>
      </c>
      <c r="L5740" s="19">
        <v>1100465</v>
      </c>
      <c r="M5740" s="19">
        <f t="shared" si="270"/>
        <v>1100465</v>
      </c>
      <c r="N5740" s="11">
        <f>M5740*(1+VOTOS!$P$3%)^Q5740</f>
        <v>1133884.6271849091</v>
      </c>
      <c r="O5740" s="54">
        <f t="shared" si="268"/>
        <v>1133884.6271849091</v>
      </c>
      <c r="P5740" s="103">
        <f t="shared" si="269"/>
        <v>7.5457032162846982E-6</v>
      </c>
      <c r="Q5740" s="6">
        <v>248</v>
      </c>
      <c r="R5740" s="6"/>
      <c r="S5740" s="6" t="s">
        <v>11</v>
      </c>
    </row>
    <row r="5741" spans="1:19" s="47" customFormat="1" ht="14" x14ac:dyDescent="0.15">
      <c r="A5741" s="8" t="s">
        <v>415</v>
      </c>
      <c r="B5741" s="114" t="s">
        <v>416</v>
      </c>
      <c r="C5741" s="40" t="s">
        <v>65</v>
      </c>
      <c r="D5741" s="6" t="s">
        <v>202</v>
      </c>
      <c r="E5741" s="7" t="s">
        <v>203</v>
      </c>
      <c r="F5741" s="6" t="s">
        <v>3714</v>
      </c>
      <c r="G5741" s="6" t="s">
        <v>4936</v>
      </c>
      <c r="H5741" s="6" t="s">
        <v>38</v>
      </c>
      <c r="I5741" s="8" t="s">
        <v>39</v>
      </c>
      <c r="J5741" s="15" t="s">
        <v>7586</v>
      </c>
      <c r="K5741" s="7" t="s">
        <v>3861</v>
      </c>
      <c r="L5741" s="19">
        <v>1047143</v>
      </c>
      <c r="M5741" s="19">
        <f t="shared" si="270"/>
        <v>1047143</v>
      </c>
      <c r="N5741" s="11">
        <f>M5741*(1+VOTOS!$P$3%)^Q5741</f>
        <v>1070774.6448181418</v>
      </c>
      <c r="O5741" s="54">
        <f t="shared" si="268"/>
        <v>1070774.6448181418</v>
      </c>
      <c r="P5741" s="103">
        <f t="shared" si="269"/>
        <v>7.125722924191958E-6</v>
      </c>
      <c r="Q5741" s="48">
        <v>185</v>
      </c>
      <c r="R5741" s="48"/>
      <c r="S5741" s="48" t="s">
        <v>11</v>
      </c>
    </row>
    <row r="5742" spans="1:19" s="47" customFormat="1" ht="14" x14ac:dyDescent="0.15">
      <c r="A5742" s="8" t="s">
        <v>415</v>
      </c>
      <c r="B5742" s="114" t="s">
        <v>416</v>
      </c>
      <c r="C5742" s="40" t="s">
        <v>65</v>
      </c>
      <c r="D5742" s="6" t="s">
        <v>202</v>
      </c>
      <c r="E5742" s="7" t="s">
        <v>203</v>
      </c>
      <c r="F5742" s="6" t="s">
        <v>3714</v>
      </c>
      <c r="G5742" s="6" t="s">
        <v>4936</v>
      </c>
      <c r="H5742" s="6" t="s">
        <v>38</v>
      </c>
      <c r="I5742" s="8" t="s">
        <v>39</v>
      </c>
      <c r="J5742" s="15" t="s">
        <v>7586</v>
      </c>
      <c r="K5742" s="7" t="s">
        <v>3771</v>
      </c>
      <c r="L5742" s="19">
        <v>1000629</v>
      </c>
      <c r="M5742" s="19">
        <f t="shared" si="270"/>
        <v>1000629</v>
      </c>
      <c r="N5742" s="11">
        <f>M5742*(1+VOTOS!$P$3%)^Q5742</f>
        <v>1031016.7434815358</v>
      </c>
      <c r="O5742" s="54">
        <f t="shared" si="268"/>
        <v>1031016.7434815358</v>
      </c>
      <c r="P5742" s="103">
        <f t="shared" si="269"/>
        <v>6.8611445739825811E-6</v>
      </c>
      <c r="Q5742" s="6">
        <v>248</v>
      </c>
      <c r="R5742" s="6"/>
      <c r="S5742" s="6" t="s">
        <v>11</v>
      </c>
    </row>
    <row r="5743" spans="1:19" s="47" customFormat="1" ht="14" x14ac:dyDescent="0.15">
      <c r="A5743" s="8" t="s">
        <v>415</v>
      </c>
      <c r="B5743" s="114" t="s">
        <v>416</v>
      </c>
      <c r="C5743" s="40" t="s">
        <v>65</v>
      </c>
      <c r="D5743" s="6" t="s">
        <v>202</v>
      </c>
      <c r="E5743" s="7" t="s">
        <v>203</v>
      </c>
      <c r="F5743" s="6" t="s">
        <v>3714</v>
      </c>
      <c r="G5743" s="6" t="s">
        <v>4936</v>
      </c>
      <c r="H5743" s="6" t="s">
        <v>38</v>
      </c>
      <c r="I5743" s="8" t="s">
        <v>39</v>
      </c>
      <c r="J5743" s="15" t="s">
        <v>7586</v>
      </c>
      <c r="K5743" s="7" t="s">
        <v>3799</v>
      </c>
      <c r="L5743" s="19">
        <v>963900</v>
      </c>
      <c r="M5743" s="19">
        <f t="shared" si="270"/>
        <v>963900</v>
      </c>
      <c r="N5743" s="11">
        <f>M5743*(1+VOTOS!$P$3%)^Q5743</f>
        <v>999060.30983613618</v>
      </c>
      <c r="O5743" s="54">
        <f t="shared" si="268"/>
        <v>999060.30983613618</v>
      </c>
      <c r="P5743" s="103">
        <f t="shared" si="269"/>
        <v>6.6484829342020488E-6</v>
      </c>
      <c r="Q5743" s="48">
        <v>297</v>
      </c>
      <c r="R5743" s="48"/>
      <c r="S5743" s="48" t="s">
        <v>11</v>
      </c>
    </row>
    <row r="5744" spans="1:19" s="47" customFormat="1" ht="14" x14ac:dyDescent="0.15">
      <c r="A5744" s="8" t="s">
        <v>415</v>
      </c>
      <c r="B5744" s="114" t="s">
        <v>416</v>
      </c>
      <c r="C5744" s="40" t="s">
        <v>65</v>
      </c>
      <c r="D5744" s="6" t="s">
        <v>202</v>
      </c>
      <c r="E5744" s="7" t="s">
        <v>203</v>
      </c>
      <c r="F5744" s="6" t="s">
        <v>3714</v>
      </c>
      <c r="G5744" s="6" t="s">
        <v>4936</v>
      </c>
      <c r="H5744" s="6" t="s">
        <v>38</v>
      </c>
      <c r="I5744" s="8" t="s">
        <v>39</v>
      </c>
      <c r="J5744" s="15" t="s">
        <v>7586</v>
      </c>
      <c r="K5744" s="7" t="s">
        <v>3776</v>
      </c>
      <c r="L5744" s="19">
        <v>930917</v>
      </c>
      <c r="M5744" s="19">
        <f t="shared" si="270"/>
        <v>930917</v>
      </c>
      <c r="N5744" s="11">
        <f>M5744*(1+VOTOS!$P$3%)^Q5744</f>
        <v>950548.69614809647</v>
      </c>
      <c r="O5744" s="54">
        <f t="shared" si="268"/>
        <v>950548.69614809647</v>
      </c>
      <c r="P5744" s="103">
        <f t="shared" si="269"/>
        <v>6.3256509364336302E-6</v>
      </c>
      <c r="Q5744" s="6">
        <v>173</v>
      </c>
      <c r="R5744" s="6"/>
      <c r="S5744" s="6" t="s">
        <v>11</v>
      </c>
    </row>
    <row r="5745" spans="1:19" s="47" customFormat="1" ht="14" x14ac:dyDescent="0.15">
      <c r="A5745" s="8" t="s">
        <v>415</v>
      </c>
      <c r="B5745" s="114" t="s">
        <v>416</v>
      </c>
      <c r="C5745" s="40" t="s">
        <v>65</v>
      </c>
      <c r="D5745" s="6" t="s">
        <v>202</v>
      </c>
      <c r="E5745" s="7" t="s">
        <v>203</v>
      </c>
      <c r="F5745" s="6" t="s">
        <v>3714</v>
      </c>
      <c r="G5745" s="6" t="s">
        <v>4936</v>
      </c>
      <c r="H5745" s="6" t="s">
        <v>38</v>
      </c>
      <c r="I5745" s="8" t="s">
        <v>39</v>
      </c>
      <c r="J5745" s="15" t="s">
        <v>7586</v>
      </c>
      <c r="K5745" s="7" t="s">
        <v>3825</v>
      </c>
      <c r="L5745" s="19">
        <v>929880</v>
      </c>
      <c r="M5745" s="19">
        <f t="shared" si="270"/>
        <v>929880</v>
      </c>
      <c r="N5745" s="11">
        <f>M5745*(1+VOTOS!$P$3%)^Q5745</f>
        <v>963799.35772427253</v>
      </c>
      <c r="O5745" s="54">
        <f t="shared" si="268"/>
        <v>963799.35772427253</v>
      </c>
      <c r="P5745" s="103">
        <f t="shared" si="269"/>
        <v>6.4138305953478582E-6</v>
      </c>
      <c r="Q5745" s="48">
        <v>297</v>
      </c>
      <c r="R5745" s="48"/>
      <c r="S5745" s="48" t="s">
        <v>11</v>
      </c>
    </row>
    <row r="5746" spans="1:19" s="47" customFormat="1" ht="14" x14ac:dyDescent="0.15">
      <c r="A5746" s="8" t="s">
        <v>415</v>
      </c>
      <c r="B5746" s="114" t="s">
        <v>416</v>
      </c>
      <c r="C5746" s="40" t="s">
        <v>65</v>
      </c>
      <c r="D5746" s="6" t="s">
        <v>202</v>
      </c>
      <c r="E5746" s="7" t="s">
        <v>203</v>
      </c>
      <c r="F5746" s="6" t="s">
        <v>3714</v>
      </c>
      <c r="G5746" s="6" t="s">
        <v>4936</v>
      </c>
      <c r="H5746" s="6" t="s">
        <v>38</v>
      </c>
      <c r="I5746" s="8" t="s">
        <v>39</v>
      </c>
      <c r="J5746" s="15" t="s">
        <v>7586</v>
      </c>
      <c r="K5746" s="7" t="s">
        <v>3789</v>
      </c>
      <c r="L5746" s="19">
        <v>838490</v>
      </c>
      <c r="M5746" s="19">
        <f t="shared" si="270"/>
        <v>838490</v>
      </c>
      <c r="N5746" s="11">
        <f>M5746*(1+VOTOS!$P$3%)^Q5746</f>
        <v>861767.94899132987</v>
      </c>
      <c r="O5746" s="54">
        <f t="shared" si="268"/>
        <v>861767.94899132987</v>
      </c>
      <c r="P5746" s="103">
        <f t="shared" si="269"/>
        <v>5.7348384734159752E-6</v>
      </c>
      <c r="Q5746" s="6">
        <v>227</v>
      </c>
      <c r="R5746" s="6"/>
      <c r="S5746" s="6" t="s">
        <v>11</v>
      </c>
    </row>
    <row r="5747" spans="1:19" s="47" customFormat="1" ht="14" x14ac:dyDescent="0.15">
      <c r="A5747" s="8" t="s">
        <v>415</v>
      </c>
      <c r="B5747" s="114" t="s">
        <v>416</v>
      </c>
      <c r="C5747" s="40" t="s">
        <v>65</v>
      </c>
      <c r="D5747" s="6" t="s">
        <v>202</v>
      </c>
      <c r="E5747" s="7" t="s">
        <v>203</v>
      </c>
      <c r="F5747" s="6" t="s">
        <v>3714</v>
      </c>
      <c r="G5747" s="6" t="s">
        <v>4936</v>
      </c>
      <c r="H5747" s="6" t="s">
        <v>38</v>
      </c>
      <c r="I5747" s="8" t="s">
        <v>39</v>
      </c>
      <c r="J5747" s="15" t="s">
        <v>7586</v>
      </c>
      <c r="K5747" s="7" t="s">
        <v>3716</v>
      </c>
      <c r="L5747" s="19">
        <v>798336</v>
      </c>
      <c r="M5747" s="19">
        <f t="shared" si="270"/>
        <v>798336</v>
      </c>
      <c r="N5747" s="11">
        <f>M5747*(1+VOTOS!$P$3%)^Q5747</f>
        <v>826758.58210512297</v>
      </c>
      <c r="O5747" s="54">
        <f t="shared" si="268"/>
        <v>826758.58210512297</v>
      </c>
      <c r="P5747" s="103">
        <f t="shared" si="269"/>
        <v>5.5018603679016629E-6</v>
      </c>
      <c r="Q5747" s="48">
        <v>290</v>
      </c>
      <c r="R5747" s="48"/>
      <c r="S5747" s="48" t="s">
        <v>11</v>
      </c>
    </row>
    <row r="5748" spans="1:19" s="47" customFormat="1" ht="14" x14ac:dyDescent="0.15">
      <c r="A5748" s="8" t="s">
        <v>415</v>
      </c>
      <c r="B5748" s="114" t="s">
        <v>416</v>
      </c>
      <c r="C5748" s="40" t="s">
        <v>65</v>
      </c>
      <c r="D5748" s="6" t="s">
        <v>202</v>
      </c>
      <c r="E5748" s="7" t="s">
        <v>203</v>
      </c>
      <c r="F5748" s="6" t="s">
        <v>3714</v>
      </c>
      <c r="G5748" s="6" t="s">
        <v>4936</v>
      </c>
      <c r="H5748" s="6" t="s">
        <v>38</v>
      </c>
      <c r="I5748" s="8" t="s">
        <v>39</v>
      </c>
      <c r="J5748" s="15" t="s">
        <v>7586</v>
      </c>
      <c r="K5748" s="7" t="s">
        <v>3770</v>
      </c>
      <c r="L5748" s="19">
        <v>787440</v>
      </c>
      <c r="M5748" s="19">
        <f t="shared" si="270"/>
        <v>787440</v>
      </c>
      <c r="N5748" s="11">
        <f>M5748*(1+VOTOS!$P$3%)^Q5748</f>
        <v>816163.55470211338</v>
      </c>
      <c r="O5748" s="54">
        <f t="shared" si="268"/>
        <v>816163.55470211338</v>
      </c>
      <c r="P5748" s="103">
        <f t="shared" si="269"/>
        <v>5.4313532541841071E-6</v>
      </c>
      <c r="Q5748" s="6">
        <v>297</v>
      </c>
      <c r="R5748" s="6"/>
      <c r="S5748" s="6" t="s">
        <v>11</v>
      </c>
    </row>
    <row r="5749" spans="1:19" s="47" customFormat="1" ht="14" x14ac:dyDescent="0.15">
      <c r="A5749" s="8" t="s">
        <v>415</v>
      </c>
      <c r="B5749" s="114" t="s">
        <v>416</v>
      </c>
      <c r="C5749" s="40" t="s">
        <v>65</v>
      </c>
      <c r="D5749" s="6" t="s">
        <v>202</v>
      </c>
      <c r="E5749" s="7" t="s">
        <v>203</v>
      </c>
      <c r="F5749" s="6" t="s">
        <v>3714</v>
      </c>
      <c r="G5749" s="6" t="s">
        <v>4936</v>
      </c>
      <c r="H5749" s="6" t="s">
        <v>38</v>
      </c>
      <c r="I5749" s="8" t="s">
        <v>39</v>
      </c>
      <c r="J5749" s="15" t="s">
        <v>7586</v>
      </c>
      <c r="K5749" s="7" t="s">
        <v>3724</v>
      </c>
      <c r="L5749" s="19">
        <v>739267</v>
      </c>
      <c r="M5749" s="19">
        <f t="shared" si="270"/>
        <v>739267</v>
      </c>
      <c r="N5749" s="11">
        <f>M5749*(1+VOTOS!$P$3%)^Q5749</f>
        <v>764571.37123726716</v>
      </c>
      <c r="O5749" s="54">
        <f t="shared" si="268"/>
        <v>764571.37123726716</v>
      </c>
      <c r="P5749" s="103">
        <f t="shared" si="269"/>
        <v>5.0880208768219127E-6</v>
      </c>
      <c r="Q5749" s="48">
        <v>279</v>
      </c>
      <c r="R5749" s="48"/>
      <c r="S5749" s="48" t="s">
        <v>11</v>
      </c>
    </row>
    <row r="5750" spans="1:19" s="47" customFormat="1" ht="14" x14ac:dyDescent="0.15">
      <c r="A5750" s="8" t="s">
        <v>415</v>
      </c>
      <c r="B5750" s="114" t="s">
        <v>416</v>
      </c>
      <c r="C5750" s="40" t="s">
        <v>65</v>
      </c>
      <c r="D5750" s="6" t="s">
        <v>202</v>
      </c>
      <c r="E5750" s="7" t="s">
        <v>203</v>
      </c>
      <c r="F5750" s="6" t="s">
        <v>3714</v>
      </c>
      <c r="G5750" s="6" t="s">
        <v>4936</v>
      </c>
      <c r="H5750" s="6" t="s">
        <v>38</v>
      </c>
      <c r="I5750" s="8" t="s">
        <v>39</v>
      </c>
      <c r="J5750" s="15" t="s">
        <v>7586</v>
      </c>
      <c r="K5750" s="7" t="s">
        <v>3783</v>
      </c>
      <c r="L5750" s="19">
        <v>705672</v>
      </c>
      <c r="M5750" s="19">
        <f t="shared" si="270"/>
        <v>705672</v>
      </c>
      <c r="N5750" s="11">
        <f>M5750*(1+VOTOS!$P$3%)^Q5750</f>
        <v>723602.28984614578</v>
      </c>
      <c r="O5750" s="54">
        <f t="shared" si="268"/>
        <v>723602.28984614578</v>
      </c>
      <c r="P5750" s="103">
        <f t="shared" si="269"/>
        <v>4.8153824427082798E-6</v>
      </c>
      <c r="Q5750" s="6">
        <v>208</v>
      </c>
      <c r="R5750" s="6"/>
      <c r="S5750" s="6" t="s">
        <v>11</v>
      </c>
    </row>
    <row r="5751" spans="1:19" s="47" customFormat="1" ht="14" x14ac:dyDescent="0.15">
      <c r="A5751" s="8" t="s">
        <v>415</v>
      </c>
      <c r="B5751" s="114" t="s">
        <v>416</v>
      </c>
      <c r="C5751" s="40" t="s">
        <v>65</v>
      </c>
      <c r="D5751" s="6" t="s">
        <v>202</v>
      </c>
      <c r="E5751" s="7" t="s">
        <v>203</v>
      </c>
      <c r="F5751" s="6" t="s">
        <v>3714</v>
      </c>
      <c r="G5751" s="6" t="s">
        <v>4936</v>
      </c>
      <c r="H5751" s="6" t="s">
        <v>38</v>
      </c>
      <c r="I5751" s="8" t="s">
        <v>39</v>
      </c>
      <c r="J5751" s="15" t="s">
        <v>7586</v>
      </c>
      <c r="K5751" s="7" t="s">
        <v>3851</v>
      </c>
      <c r="L5751" s="19">
        <v>681599</v>
      </c>
      <c r="M5751" s="19">
        <f t="shared" si="270"/>
        <v>681599</v>
      </c>
      <c r="N5751" s="11">
        <f>M5751*(1+VOTOS!$P$3%)^Q5751</f>
        <v>706461.7783214032</v>
      </c>
      <c r="O5751" s="54">
        <f t="shared" si="268"/>
        <v>706461.7783214032</v>
      </c>
      <c r="P5751" s="103">
        <f t="shared" si="269"/>
        <v>4.7013168580445914E-6</v>
      </c>
      <c r="Q5751" s="48">
        <v>297</v>
      </c>
      <c r="R5751" s="48"/>
      <c r="S5751" s="48" t="s">
        <v>11</v>
      </c>
    </row>
    <row r="5752" spans="1:19" s="47" customFormat="1" ht="14" x14ac:dyDescent="0.15">
      <c r="A5752" s="8" t="s">
        <v>415</v>
      </c>
      <c r="B5752" s="114" t="s">
        <v>416</v>
      </c>
      <c r="C5752" s="40" t="s">
        <v>65</v>
      </c>
      <c r="D5752" s="6" t="s">
        <v>202</v>
      </c>
      <c r="E5752" s="7" t="s">
        <v>203</v>
      </c>
      <c r="F5752" s="6" t="s">
        <v>3714</v>
      </c>
      <c r="G5752" s="6" t="s">
        <v>4936</v>
      </c>
      <c r="H5752" s="6" t="s">
        <v>38</v>
      </c>
      <c r="I5752" s="8" t="s">
        <v>39</v>
      </c>
      <c r="J5752" s="15" t="s">
        <v>7586</v>
      </c>
      <c r="K5752" s="7" t="s">
        <v>3863</v>
      </c>
      <c r="L5752" s="19">
        <v>665280</v>
      </c>
      <c r="M5752" s="19">
        <f t="shared" si="270"/>
        <v>665280</v>
      </c>
      <c r="N5752" s="11">
        <f>M5752*(1+VOTOS!$P$3%)^Q5752</f>
        <v>686642.30208290054</v>
      </c>
      <c r="O5752" s="54">
        <f t="shared" si="268"/>
        <v>686642.30208290054</v>
      </c>
      <c r="P5752" s="103">
        <f t="shared" si="269"/>
        <v>4.5694234695882722E-6</v>
      </c>
      <c r="Q5752" s="6">
        <v>262</v>
      </c>
      <c r="R5752" s="6"/>
      <c r="S5752" s="6" t="s">
        <v>11</v>
      </c>
    </row>
    <row r="5753" spans="1:19" s="47" customFormat="1" ht="14" x14ac:dyDescent="0.15">
      <c r="A5753" s="8" t="s">
        <v>415</v>
      </c>
      <c r="B5753" s="114" t="s">
        <v>416</v>
      </c>
      <c r="C5753" s="40" t="s">
        <v>65</v>
      </c>
      <c r="D5753" s="6" t="s">
        <v>202</v>
      </c>
      <c r="E5753" s="7" t="s">
        <v>203</v>
      </c>
      <c r="F5753" s="6" t="s">
        <v>3714</v>
      </c>
      <c r="G5753" s="6" t="s">
        <v>4936</v>
      </c>
      <c r="H5753" s="6" t="s">
        <v>38</v>
      </c>
      <c r="I5753" s="8" t="s">
        <v>39</v>
      </c>
      <c r="J5753" s="15" t="s">
        <v>7586</v>
      </c>
      <c r="K5753" s="7" t="s">
        <v>3723</v>
      </c>
      <c r="L5753" s="19">
        <v>625320</v>
      </c>
      <c r="M5753" s="19">
        <f t="shared" si="270"/>
        <v>625320</v>
      </c>
      <c r="N5753" s="11">
        <f>M5753*(1+VOTOS!$P$3%)^Q5753</f>
        <v>647582.81796383415</v>
      </c>
      <c r="O5753" s="54">
        <f t="shared" si="268"/>
        <v>647582.81796383415</v>
      </c>
      <c r="P5753" s="103">
        <f t="shared" si="269"/>
        <v>4.3094929018060912E-6</v>
      </c>
      <c r="Q5753" s="48">
        <v>290</v>
      </c>
      <c r="R5753" s="48"/>
      <c r="S5753" s="48" t="s">
        <v>11</v>
      </c>
    </row>
    <row r="5754" spans="1:19" s="47" customFormat="1" ht="14" x14ac:dyDescent="0.15">
      <c r="A5754" s="8" t="s">
        <v>415</v>
      </c>
      <c r="B5754" s="114" t="s">
        <v>416</v>
      </c>
      <c r="C5754" s="40" t="s">
        <v>65</v>
      </c>
      <c r="D5754" s="6" t="s">
        <v>202</v>
      </c>
      <c r="E5754" s="7" t="s">
        <v>203</v>
      </c>
      <c r="F5754" s="6" t="s">
        <v>3714</v>
      </c>
      <c r="G5754" s="6" t="s">
        <v>4936</v>
      </c>
      <c r="H5754" s="6" t="s">
        <v>38</v>
      </c>
      <c r="I5754" s="8" t="s">
        <v>39</v>
      </c>
      <c r="J5754" s="15" t="s">
        <v>7586</v>
      </c>
      <c r="K5754" s="7" t="s">
        <v>3800</v>
      </c>
      <c r="L5754" s="19">
        <v>624056</v>
      </c>
      <c r="M5754" s="19">
        <f t="shared" si="270"/>
        <v>624056</v>
      </c>
      <c r="N5754" s="11">
        <f>M5754*(1+VOTOS!$P$3%)^Q5754</f>
        <v>640607.64439147117</v>
      </c>
      <c r="O5754" s="54">
        <f t="shared" si="268"/>
        <v>640607.64439147117</v>
      </c>
      <c r="P5754" s="103">
        <f t="shared" si="269"/>
        <v>4.2630749608646094E-6</v>
      </c>
      <c r="Q5754" s="48">
        <v>217</v>
      </c>
      <c r="R5754" s="48"/>
      <c r="S5754" s="48" t="s">
        <v>11</v>
      </c>
    </row>
    <row r="5755" spans="1:19" s="47" customFormat="1" ht="14" x14ac:dyDescent="0.15">
      <c r="A5755" s="8" t="s">
        <v>415</v>
      </c>
      <c r="B5755" s="114" t="s">
        <v>416</v>
      </c>
      <c r="C5755" s="40" t="s">
        <v>65</v>
      </c>
      <c r="D5755" s="6" t="s">
        <v>202</v>
      </c>
      <c r="E5755" s="7" t="s">
        <v>203</v>
      </c>
      <c r="F5755" s="6" t="s">
        <v>3714</v>
      </c>
      <c r="G5755" s="6" t="s">
        <v>4936</v>
      </c>
      <c r="H5755" s="6" t="s">
        <v>38</v>
      </c>
      <c r="I5755" s="8" t="s">
        <v>39</v>
      </c>
      <c r="J5755" s="15" t="s">
        <v>7586</v>
      </c>
      <c r="K5755" s="7" t="s">
        <v>3841</v>
      </c>
      <c r="L5755" s="19">
        <v>542283</v>
      </c>
      <c r="M5755" s="19">
        <f t="shared" si="270"/>
        <v>542283</v>
      </c>
      <c r="N5755" s="11">
        <f>M5755*(1+VOTOS!$P$3%)^Q5755</f>
        <v>557337.72457973892</v>
      </c>
      <c r="O5755" s="54">
        <f t="shared" si="268"/>
        <v>557337.72457973892</v>
      </c>
      <c r="P5755" s="103">
        <f t="shared" si="269"/>
        <v>3.7089356007578321E-6</v>
      </c>
      <c r="Q5755" s="48">
        <v>227</v>
      </c>
      <c r="R5755" s="48"/>
      <c r="S5755" s="48" t="s">
        <v>11</v>
      </c>
    </row>
    <row r="5756" spans="1:19" s="47" customFormat="1" ht="14" x14ac:dyDescent="0.15">
      <c r="A5756" s="8" t="s">
        <v>415</v>
      </c>
      <c r="B5756" s="114" t="s">
        <v>416</v>
      </c>
      <c r="C5756" s="40" t="s">
        <v>65</v>
      </c>
      <c r="D5756" s="6" t="s">
        <v>202</v>
      </c>
      <c r="E5756" s="7" t="s">
        <v>203</v>
      </c>
      <c r="F5756" s="6" t="s">
        <v>3714</v>
      </c>
      <c r="G5756" s="6" t="s">
        <v>4936</v>
      </c>
      <c r="H5756" s="6" t="s">
        <v>38</v>
      </c>
      <c r="I5756" s="8" t="s">
        <v>39</v>
      </c>
      <c r="J5756" s="15" t="s">
        <v>7586</v>
      </c>
      <c r="K5756" s="7" t="s">
        <v>3768</v>
      </c>
      <c r="L5756" s="19">
        <v>521934</v>
      </c>
      <c r="M5756" s="19">
        <f t="shared" si="270"/>
        <v>521934</v>
      </c>
      <c r="N5756" s="11">
        <f>M5756*(1+VOTOS!$P$3%)^Q5756</f>
        <v>532940.83487073565</v>
      </c>
      <c r="O5756" s="54">
        <f t="shared" si="268"/>
        <v>532940.83487073565</v>
      </c>
      <c r="P5756" s="103">
        <f t="shared" si="269"/>
        <v>3.5465807326072579E-6</v>
      </c>
      <c r="Q5756" s="6">
        <v>173</v>
      </c>
      <c r="R5756" s="6"/>
      <c r="S5756" s="6" t="s">
        <v>11</v>
      </c>
    </row>
    <row r="5757" spans="1:19" s="47" customFormat="1" ht="14" x14ac:dyDescent="0.15">
      <c r="A5757" s="8" t="s">
        <v>415</v>
      </c>
      <c r="B5757" s="114" t="s">
        <v>416</v>
      </c>
      <c r="C5757" s="40" t="s">
        <v>65</v>
      </c>
      <c r="D5757" s="6" t="s">
        <v>202</v>
      </c>
      <c r="E5757" s="7" t="s">
        <v>203</v>
      </c>
      <c r="F5757" s="6" t="s">
        <v>3714</v>
      </c>
      <c r="G5757" s="6" t="s">
        <v>4936</v>
      </c>
      <c r="H5757" s="6" t="s">
        <v>38</v>
      </c>
      <c r="I5757" s="8" t="s">
        <v>39</v>
      </c>
      <c r="J5757" s="15" t="s">
        <v>7586</v>
      </c>
      <c r="K5757" s="7" t="s">
        <v>3777</v>
      </c>
      <c r="L5757" s="19">
        <v>520608</v>
      </c>
      <c r="M5757" s="19">
        <f t="shared" si="270"/>
        <v>520608</v>
      </c>
      <c r="N5757" s="11">
        <f>M5757*(1+VOTOS!$P$3%)^Q5757</f>
        <v>538427.89200260688</v>
      </c>
      <c r="O5757" s="54">
        <f t="shared" si="268"/>
        <v>538427.89200260688</v>
      </c>
      <c r="P5757" s="103">
        <f t="shared" si="269"/>
        <v>3.5830956510171597E-6</v>
      </c>
      <c r="Q5757" s="6">
        <v>279</v>
      </c>
      <c r="R5757" s="6"/>
      <c r="S5757" s="6" t="s">
        <v>11</v>
      </c>
    </row>
    <row r="5758" spans="1:19" s="47" customFormat="1" ht="14" x14ac:dyDescent="0.15">
      <c r="A5758" s="8" t="s">
        <v>415</v>
      </c>
      <c r="B5758" s="114" t="s">
        <v>416</v>
      </c>
      <c r="C5758" s="40" t="s">
        <v>65</v>
      </c>
      <c r="D5758" s="6" t="s">
        <v>202</v>
      </c>
      <c r="E5758" s="7" t="s">
        <v>203</v>
      </c>
      <c r="F5758" s="6" t="s">
        <v>3714</v>
      </c>
      <c r="G5758" s="6" t="s">
        <v>4936</v>
      </c>
      <c r="H5758" s="6" t="s">
        <v>38</v>
      </c>
      <c r="I5758" s="8" t="s">
        <v>39</v>
      </c>
      <c r="J5758" s="15" t="s">
        <v>7586</v>
      </c>
      <c r="K5758" s="7" t="s">
        <v>3781</v>
      </c>
      <c r="L5758" s="19">
        <v>518406</v>
      </c>
      <c r="M5758" s="19">
        <f t="shared" si="270"/>
        <v>518406</v>
      </c>
      <c r="N5758" s="11">
        <f>M5758*(1+VOTOS!$P$3%)^Q5758</f>
        <v>535504.14260983607</v>
      </c>
      <c r="O5758" s="54">
        <f t="shared" si="268"/>
        <v>535504.14260983607</v>
      </c>
      <c r="P5758" s="103">
        <f t="shared" si="269"/>
        <v>3.5636388697294427E-6</v>
      </c>
      <c r="Q5758" s="6">
        <v>269</v>
      </c>
      <c r="R5758" s="6"/>
      <c r="S5758" s="6" t="s">
        <v>11</v>
      </c>
    </row>
    <row r="5759" spans="1:19" s="47" customFormat="1" ht="14" x14ac:dyDescent="0.15">
      <c r="A5759" s="8" t="s">
        <v>415</v>
      </c>
      <c r="B5759" s="114" t="s">
        <v>416</v>
      </c>
      <c r="C5759" s="40" t="s">
        <v>65</v>
      </c>
      <c r="D5759" s="6" t="s">
        <v>202</v>
      </c>
      <c r="E5759" s="7" t="s">
        <v>203</v>
      </c>
      <c r="F5759" s="6" t="s">
        <v>3714</v>
      </c>
      <c r="G5759" s="6" t="s">
        <v>4936</v>
      </c>
      <c r="H5759" s="6" t="s">
        <v>38</v>
      </c>
      <c r="I5759" s="8" t="s">
        <v>39</v>
      </c>
      <c r="J5759" s="15" t="s">
        <v>7586</v>
      </c>
      <c r="K5759" s="7" t="s">
        <v>3865</v>
      </c>
      <c r="L5759" s="19">
        <v>485520</v>
      </c>
      <c r="M5759" s="19">
        <f t="shared" si="270"/>
        <v>485520</v>
      </c>
      <c r="N5759" s="11">
        <f>M5759*(1+VOTOS!$P$3%)^Q5759</f>
        <v>498156.86499646417</v>
      </c>
      <c r="O5759" s="54">
        <f t="shared" si="268"/>
        <v>498156.86499646417</v>
      </c>
      <c r="P5759" s="103">
        <f t="shared" si="269"/>
        <v>3.3151025847756991E-6</v>
      </c>
      <c r="Q5759" s="6">
        <v>213</v>
      </c>
      <c r="R5759" s="6"/>
      <c r="S5759" s="6" t="s">
        <v>11</v>
      </c>
    </row>
    <row r="5760" spans="1:19" s="47" customFormat="1" ht="14" x14ac:dyDescent="0.15">
      <c r="A5760" s="8" t="s">
        <v>415</v>
      </c>
      <c r="B5760" s="114" t="s">
        <v>416</v>
      </c>
      <c r="C5760" s="40" t="s">
        <v>65</v>
      </c>
      <c r="D5760" s="6" t="s">
        <v>202</v>
      </c>
      <c r="E5760" s="7" t="s">
        <v>203</v>
      </c>
      <c r="F5760" s="6" t="s">
        <v>3714</v>
      </c>
      <c r="G5760" s="6" t="s">
        <v>4936</v>
      </c>
      <c r="H5760" s="6" t="s">
        <v>38</v>
      </c>
      <c r="I5760" s="8" t="s">
        <v>39</v>
      </c>
      <c r="J5760" s="15" t="s">
        <v>7586</v>
      </c>
      <c r="K5760" s="7" t="s">
        <v>3741</v>
      </c>
      <c r="L5760" s="19">
        <v>475524</v>
      </c>
      <c r="M5760" s="19">
        <f t="shared" si="270"/>
        <v>475524</v>
      </c>
      <c r="N5760" s="11">
        <f>M5760*(1+VOTOS!$P$3%)^Q5760</f>
        <v>489197.25151451043</v>
      </c>
      <c r="O5760" s="54">
        <f t="shared" si="268"/>
        <v>489197.25151451043</v>
      </c>
      <c r="P5760" s="103">
        <f t="shared" si="269"/>
        <v>3.2554787194841369E-6</v>
      </c>
      <c r="Q5760" s="6">
        <v>235</v>
      </c>
      <c r="R5760" s="6"/>
      <c r="S5760" s="6" t="s">
        <v>11</v>
      </c>
    </row>
    <row r="5761" spans="1:19" s="47" customFormat="1" ht="14" x14ac:dyDescent="0.15">
      <c r="A5761" s="8" t="s">
        <v>415</v>
      </c>
      <c r="B5761" s="114" t="s">
        <v>416</v>
      </c>
      <c r="C5761" s="40" t="s">
        <v>65</v>
      </c>
      <c r="D5761" s="6" t="s">
        <v>202</v>
      </c>
      <c r="E5761" s="7" t="s">
        <v>203</v>
      </c>
      <c r="F5761" s="6" t="s">
        <v>3714</v>
      </c>
      <c r="G5761" s="6" t="s">
        <v>4936</v>
      </c>
      <c r="H5761" s="6" t="s">
        <v>38</v>
      </c>
      <c r="I5761" s="8" t="s">
        <v>39</v>
      </c>
      <c r="J5761" s="15" t="s">
        <v>7586</v>
      </c>
      <c r="K5761" s="7" t="s">
        <v>3830</v>
      </c>
      <c r="L5761" s="19">
        <v>464100</v>
      </c>
      <c r="M5761" s="19">
        <f t="shared" si="270"/>
        <v>464100</v>
      </c>
      <c r="N5761" s="11">
        <f>M5761*(1+VOTOS!$P$3%)^Q5761</f>
        <v>477387.17352815077</v>
      </c>
      <c r="O5761" s="54">
        <f t="shared" si="268"/>
        <v>477387.17352815077</v>
      </c>
      <c r="P5761" s="103">
        <f t="shared" si="269"/>
        <v>3.1768857645134947E-6</v>
      </c>
      <c r="Q5761" s="48">
        <v>234</v>
      </c>
      <c r="R5761" s="48"/>
      <c r="S5761" s="48" t="s">
        <v>11</v>
      </c>
    </row>
    <row r="5762" spans="1:19" s="47" customFormat="1" ht="14" x14ac:dyDescent="0.15">
      <c r="A5762" s="8" t="s">
        <v>415</v>
      </c>
      <c r="B5762" s="114" t="s">
        <v>416</v>
      </c>
      <c r="C5762" s="40" t="s">
        <v>65</v>
      </c>
      <c r="D5762" s="6" t="s">
        <v>202</v>
      </c>
      <c r="E5762" s="7" t="s">
        <v>203</v>
      </c>
      <c r="F5762" s="6" t="s">
        <v>3714</v>
      </c>
      <c r="G5762" s="6" t="s">
        <v>4936</v>
      </c>
      <c r="H5762" s="6" t="s">
        <v>38</v>
      </c>
      <c r="I5762" s="8" t="s">
        <v>39</v>
      </c>
      <c r="J5762" s="15" t="s">
        <v>7586</v>
      </c>
      <c r="K5762" s="7" t="s">
        <v>3736</v>
      </c>
      <c r="L5762" s="19">
        <v>456960</v>
      </c>
      <c r="M5762" s="19">
        <f t="shared" si="270"/>
        <v>456960</v>
      </c>
      <c r="N5762" s="11">
        <f>M5762*(1+VOTOS!$P$3%)^Q5762</f>
        <v>467272.55178719439</v>
      </c>
      <c r="O5762" s="54">
        <f t="shared" si="268"/>
        <v>467272.55178719439</v>
      </c>
      <c r="P5762" s="103">
        <f t="shared" si="269"/>
        <v>3.1095756238056859E-6</v>
      </c>
      <c r="Q5762" s="6">
        <v>185</v>
      </c>
      <c r="R5762" s="6"/>
      <c r="S5762" s="6" t="s">
        <v>11</v>
      </c>
    </row>
    <row r="5763" spans="1:19" s="47" customFormat="1" ht="14" x14ac:dyDescent="0.15">
      <c r="A5763" s="8" t="s">
        <v>415</v>
      </c>
      <c r="B5763" s="114" t="s">
        <v>416</v>
      </c>
      <c r="C5763" s="40" t="s">
        <v>65</v>
      </c>
      <c r="D5763" s="6" t="s">
        <v>202</v>
      </c>
      <c r="E5763" s="7" t="s">
        <v>203</v>
      </c>
      <c r="F5763" s="6" t="s">
        <v>3714</v>
      </c>
      <c r="G5763" s="6" t="s">
        <v>4936</v>
      </c>
      <c r="H5763" s="6" t="s">
        <v>38</v>
      </c>
      <c r="I5763" s="8" t="s">
        <v>39</v>
      </c>
      <c r="J5763" s="15" t="s">
        <v>7586</v>
      </c>
      <c r="K5763" s="7" t="s">
        <v>3805</v>
      </c>
      <c r="L5763" s="19">
        <v>452400</v>
      </c>
      <c r="M5763" s="19">
        <f t="shared" si="270"/>
        <v>452400</v>
      </c>
      <c r="N5763" s="11">
        <f>M5763*(1+VOTOS!$P$3%)^Q5763</f>
        <v>468902.25559691672</v>
      </c>
      <c r="O5763" s="54">
        <f t="shared" si="268"/>
        <v>468902.25559691672</v>
      </c>
      <c r="P5763" s="103">
        <f t="shared" si="269"/>
        <v>3.120420872946371E-6</v>
      </c>
      <c r="Q5763" s="48">
        <v>297</v>
      </c>
      <c r="R5763" s="48"/>
      <c r="S5763" s="48" t="s">
        <v>11</v>
      </c>
    </row>
    <row r="5764" spans="1:19" s="47" customFormat="1" ht="14" x14ac:dyDescent="0.15">
      <c r="A5764" s="8" t="s">
        <v>415</v>
      </c>
      <c r="B5764" s="114" t="s">
        <v>416</v>
      </c>
      <c r="C5764" s="40" t="s">
        <v>65</v>
      </c>
      <c r="D5764" s="6" t="s">
        <v>202</v>
      </c>
      <c r="E5764" s="7" t="s">
        <v>203</v>
      </c>
      <c r="F5764" s="6" t="s">
        <v>3714</v>
      </c>
      <c r="G5764" s="6" t="s">
        <v>4936</v>
      </c>
      <c r="H5764" s="6" t="s">
        <v>38</v>
      </c>
      <c r="I5764" s="8" t="s">
        <v>39</v>
      </c>
      <c r="J5764" s="15" t="s">
        <v>7586</v>
      </c>
      <c r="K5764" s="7" t="s">
        <v>3812</v>
      </c>
      <c r="L5764" s="19">
        <v>428400</v>
      </c>
      <c r="M5764" s="19">
        <f t="shared" si="270"/>
        <v>428400</v>
      </c>
      <c r="N5764" s="11">
        <f>M5764*(1+VOTOS!$P$3%)^Q5764</f>
        <v>441409.92606399569</v>
      </c>
      <c r="O5764" s="54">
        <f t="shared" si="268"/>
        <v>441409.92606399569</v>
      </c>
      <c r="P5764" s="103">
        <f t="shared" si="269"/>
        <v>2.9374666689593623E-6</v>
      </c>
      <c r="Q5764" s="48">
        <v>248</v>
      </c>
      <c r="R5764" s="48"/>
      <c r="S5764" s="48" t="s">
        <v>11</v>
      </c>
    </row>
    <row r="5765" spans="1:19" s="47" customFormat="1" ht="14" x14ac:dyDescent="0.15">
      <c r="A5765" s="8" t="s">
        <v>415</v>
      </c>
      <c r="B5765" s="114" t="s">
        <v>416</v>
      </c>
      <c r="C5765" s="40" t="s">
        <v>65</v>
      </c>
      <c r="D5765" s="6" t="s">
        <v>202</v>
      </c>
      <c r="E5765" s="7" t="s">
        <v>203</v>
      </c>
      <c r="F5765" s="6" t="s">
        <v>3714</v>
      </c>
      <c r="G5765" s="6" t="s">
        <v>4936</v>
      </c>
      <c r="H5765" s="6" t="s">
        <v>38</v>
      </c>
      <c r="I5765" s="8" t="s">
        <v>39</v>
      </c>
      <c r="J5765" s="15" t="s">
        <v>7586</v>
      </c>
      <c r="K5765" s="7" t="s">
        <v>3826</v>
      </c>
      <c r="L5765" s="19">
        <v>399840</v>
      </c>
      <c r="M5765" s="19">
        <f t="shared" si="270"/>
        <v>399840</v>
      </c>
      <c r="N5765" s="11">
        <f>M5765*(1+VOTOS!$P$3%)^Q5765</f>
        <v>411982.5976597293</v>
      </c>
      <c r="O5765" s="54">
        <f t="shared" si="268"/>
        <v>411982.5976597293</v>
      </c>
      <c r="P5765" s="103">
        <f t="shared" si="269"/>
        <v>2.7416355576954046E-6</v>
      </c>
      <c r="Q5765" s="48">
        <v>248</v>
      </c>
      <c r="R5765" s="48"/>
      <c r="S5765" s="48" t="s">
        <v>11</v>
      </c>
    </row>
    <row r="5766" spans="1:19" s="47" customFormat="1" ht="14" x14ac:dyDescent="0.15">
      <c r="A5766" s="8" t="s">
        <v>415</v>
      </c>
      <c r="B5766" s="114" t="s">
        <v>416</v>
      </c>
      <c r="C5766" s="40" t="s">
        <v>65</v>
      </c>
      <c r="D5766" s="6" t="s">
        <v>202</v>
      </c>
      <c r="E5766" s="7" t="s">
        <v>203</v>
      </c>
      <c r="F5766" s="6" t="s">
        <v>3714</v>
      </c>
      <c r="G5766" s="6" t="s">
        <v>4936</v>
      </c>
      <c r="H5766" s="6" t="s">
        <v>38</v>
      </c>
      <c r="I5766" s="8" t="s">
        <v>39</v>
      </c>
      <c r="J5766" s="15" t="s">
        <v>7586</v>
      </c>
      <c r="K5766" s="7" t="s">
        <v>3779</v>
      </c>
      <c r="L5766" s="19">
        <v>394604</v>
      </c>
      <c r="M5766" s="19">
        <f t="shared" si="270"/>
        <v>394604</v>
      </c>
      <c r="N5766" s="11">
        <f>M5766*(1+VOTOS!$P$3%)^Q5766</f>
        <v>405069.95991938561</v>
      </c>
      <c r="O5766" s="54">
        <f t="shared" si="268"/>
        <v>405069.95991938561</v>
      </c>
      <c r="P5766" s="103">
        <f t="shared" si="269"/>
        <v>2.6956337762268424E-6</v>
      </c>
      <c r="Q5766" s="6">
        <v>217</v>
      </c>
      <c r="R5766" s="6"/>
      <c r="S5766" s="6" t="s">
        <v>11</v>
      </c>
    </row>
    <row r="5767" spans="1:19" s="47" customFormat="1" ht="14" x14ac:dyDescent="0.15">
      <c r="A5767" s="8" t="s">
        <v>415</v>
      </c>
      <c r="B5767" s="114" t="s">
        <v>416</v>
      </c>
      <c r="C5767" s="40" t="s">
        <v>65</v>
      </c>
      <c r="D5767" s="6" t="s">
        <v>202</v>
      </c>
      <c r="E5767" s="7" t="s">
        <v>203</v>
      </c>
      <c r="F5767" s="6" t="s">
        <v>3714</v>
      </c>
      <c r="G5767" s="6" t="s">
        <v>4936</v>
      </c>
      <c r="H5767" s="6" t="s">
        <v>38</v>
      </c>
      <c r="I5767" s="8" t="s">
        <v>39</v>
      </c>
      <c r="J5767" s="15" t="s">
        <v>7586</v>
      </c>
      <c r="K5767" s="7" t="s">
        <v>3782</v>
      </c>
      <c r="L5767" s="19">
        <v>388059</v>
      </c>
      <c r="M5767" s="19">
        <f t="shared" si="270"/>
        <v>388059</v>
      </c>
      <c r="N5767" s="11">
        <f>M5767*(1+VOTOS!$P$3%)^Q5767</f>
        <v>400519.668566601</v>
      </c>
      <c r="O5767" s="54">
        <f t="shared" ref="O5767:O5830" si="271">+IF(N5767&gt;0,N5767,L5767)</f>
        <v>400519.668566601</v>
      </c>
      <c r="P5767" s="103">
        <f t="shared" ref="P5767:P5830" si="272">+O5767/$O$4</f>
        <v>2.6653527870745485E-6</v>
      </c>
      <c r="Q5767" s="6">
        <v>262</v>
      </c>
      <c r="R5767" s="6"/>
      <c r="S5767" s="6" t="s">
        <v>11</v>
      </c>
    </row>
    <row r="5768" spans="1:19" s="47" customFormat="1" ht="14" x14ac:dyDescent="0.15">
      <c r="A5768" s="8" t="s">
        <v>415</v>
      </c>
      <c r="B5768" s="114" t="s">
        <v>416</v>
      </c>
      <c r="C5768" s="40" t="s">
        <v>65</v>
      </c>
      <c r="D5768" s="6" t="s">
        <v>202</v>
      </c>
      <c r="E5768" s="7" t="s">
        <v>203</v>
      </c>
      <c r="F5768" s="6" t="s">
        <v>3714</v>
      </c>
      <c r="G5768" s="6" t="s">
        <v>4936</v>
      </c>
      <c r="H5768" s="6" t="s">
        <v>38</v>
      </c>
      <c r="I5768" s="8" t="s">
        <v>39</v>
      </c>
      <c r="J5768" s="15" t="s">
        <v>7586</v>
      </c>
      <c r="K5768" s="7" t="s">
        <v>3848</v>
      </c>
      <c r="L5768" s="19">
        <v>375840</v>
      </c>
      <c r="M5768" s="19">
        <f t="shared" si="270"/>
        <v>375840</v>
      </c>
      <c r="N5768" s="11">
        <f>M5768*(1+VOTOS!$P$3%)^Q5768</f>
        <v>389549.56618820771</v>
      </c>
      <c r="O5768" s="54">
        <f t="shared" si="271"/>
        <v>389549.56618820771</v>
      </c>
      <c r="P5768" s="103">
        <f t="shared" si="272"/>
        <v>2.592349648293908E-6</v>
      </c>
      <c r="Q5768" s="48">
        <v>297</v>
      </c>
      <c r="R5768" s="48"/>
      <c r="S5768" s="48" t="s">
        <v>11</v>
      </c>
    </row>
    <row r="5769" spans="1:19" s="47" customFormat="1" ht="14" x14ac:dyDescent="0.15">
      <c r="A5769" s="8" t="s">
        <v>415</v>
      </c>
      <c r="B5769" s="114" t="s">
        <v>416</v>
      </c>
      <c r="C5769" s="40" t="s">
        <v>65</v>
      </c>
      <c r="D5769" s="6" t="s">
        <v>202</v>
      </c>
      <c r="E5769" s="7" t="s">
        <v>203</v>
      </c>
      <c r="F5769" s="6" t="s">
        <v>3714</v>
      </c>
      <c r="G5769" s="6" t="s">
        <v>4936</v>
      </c>
      <c r="H5769" s="6" t="s">
        <v>38</v>
      </c>
      <c r="I5769" s="8" t="s">
        <v>39</v>
      </c>
      <c r="J5769" s="15" t="s">
        <v>7586</v>
      </c>
      <c r="K5769" s="7" t="s">
        <v>3717</v>
      </c>
      <c r="L5769" s="19">
        <v>325584</v>
      </c>
      <c r="M5769" s="19">
        <f t="shared" si="270"/>
        <v>325584</v>
      </c>
      <c r="N5769" s="11">
        <f>M5769*(1+VOTOS!$P$3%)^Q5769</f>
        <v>333253.14495828323</v>
      </c>
      <c r="O5769" s="54">
        <f t="shared" si="271"/>
        <v>333253.14495828323</v>
      </c>
      <c r="P5769" s="103">
        <f t="shared" si="272"/>
        <v>2.2177118089975071E-6</v>
      </c>
      <c r="Q5769" s="48">
        <v>193</v>
      </c>
      <c r="R5769" s="48"/>
      <c r="S5769" s="48" t="s">
        <v>11</v>
      </c>
    </row>
    <row r="5770" spans="1:19" s="47" customFormat="1" ht="14" x14ac:dyDescent="0.15">
      <c r="A5770" s="8" t="s">
        <v>415</v>
      </c>
      <c r="B5770" s="114" t="s">
        <v>416</v>
      </c>
      <c r="C5770" s="40" t="s">
        <v>65</v>
      </c>
      <c r="D5770" s="6" t="s">
        <v>202</v>
      </c>
      <c r="E5770" s="7" t="s">
        <v>203</v>
      </c>
      <c r="F5770" s="6" t="s">
        <v>3714</v>
      </c>
      <c r="G5770" s="6" t="s">
        <v>4936</v>
      </c>
      <c r="H5770" s="6" t="s">
        <v>38</v>
      </c>
      <c r="I5770" s="8" t="s">
        <v>39</v>
      </c>
      <c r="J5770" s="15" t="s">
        <v>7586</v>
      </c>
      <c r="K5770" s="7" t="s">
        <v>3801</v>
      </c>
      <c r="L5770" s="19">
        <v>325584</v>
      </c>
      <c r="M5770" s="19">
        <f t="shared" si="270"/>
        <v>325584</v>
      </c>
      <c r="N5770" s="11">
        <f>M5770*(1+VOTOS!$P$3%)^Q5770</f>
        <v>332650.67717790889</v>
      </c>
      <c r="O5770" s="54">
        <f t="shared" si="271"/>
        <v>332650.67717790889</v>
      </c>
      <c r="P5770" s="103">
        <f t="shared" si="272"/>
        <v>2.2137025447751275E-6</v>
      </c>
      <c r="Q5770" s="48">
        <v>178</v>
      </c>
      <c r="R5770" s="48"/>
      <c r="S5770" s="48" t="s">
        <v>11</v>
      </c>
    </row>
    <row r="5771" spans="1:19" s="47" customFormat="1" ht="14" x14ac:dyDescent="0.15">
      <c r="A5771" s="8" t="s">
        <v>415</v>
      </c>
      <c r="B5771" s="114" t="s">
        <v>416</v>
      </c>
      <c r="C5771" s="40" t="s">
        <v>65</v>
      </c>
      <c r="D5771" s="6" t="s">
        <v>202</v>
      </c>
      <c r="E5771" s="7" t="s">
        <v>203</v>
      </c>
      <c r="F5771" s="6" t="s">
        <v>3714</v>
      </c>
      <c r="G5771" s="6" t="s">
        <v>4936</v>
      </c>
      <c r="H5771" s="6" t="s">
        <v>38</v>
      </c>
      <c r="I5771" s="8" t="s">
        <v>39</v>
      </c>
      <c r="J5771" s="15" t="s">
        <v>7586</v>
      </c>
      <c r="K5771" s="7" t="s">
        <v>3843</v>
      </c>
      <c r="L5771" s="19">
        <v>325584</v>
      </c>
      <c r="M5771" s="19">
        <f t="shared" si="270"/>
        <v>325584</v>
      </c>
      <c r="N5771" s="11">
        <f>M5771*(1+VOTOS!$P$3%)^Q5771</f>
        <v>334058.13299762894</v>
      </c>
      <c r="O5771" s="54">
        <f t="shared" si="271"/>
        <v>334058.13299762894</v>
      </c>
      <c r="P5771" s="103">
        <f t="shared" si="272"/>
        <v>2.2230687921437045E-6</v>
      </c>
      <c r="Q5771" s="48">
        <v>213</v>
      </c>
      <c r="R5771" s="48"/>
      <c r="S5771" s="48" t="s">
        <v>11</v>
      </c>
    </row>
    <row r="5772" spans="1:19" s="47" customFormat="1" ht="14" x14ac:dyDescent="0.15">
      <c r="A5772" s="8" t="s">
        <v>415</v>
      </c>
      <c r="B5772" s="114" t="s">
        <v>416</v>
      </c>
      <c r="C5772" s="40" t="s">
        <v>65</v>
      </c>
      <c r="D5772" s="6" t="s">
        <v>202</v>
      </c>
      <c r="E5772" s="7" t="s">
        <v>203</v>
      </c>
      <c r="F5772" s="6" t="s">
        <v>3714</v>
      </c>
      <c r="G5772" s="6" t="s">
        <v>4936</v>
      </c>
      <c r="H5772" s="6" t="s">
        <v>38</v>
      </c>
      <c r="I5772" s="8" t="s">
        <v>39</v>
      </c>
      <c r="J5772" s="15" t="s">
        <v>7586</v>
      </c>
      <c r="K5772" s="7" t="s">
        <v>3855</v>
      </c>
      <c r="L5772" s="19">
        <v>308448</v>
      </c>
      <c r="M5772" s="19">
        <f t="shared" si="270"/>
        <v>308448</v>
      </c>
      <c r="N5772" s="11">
        <f>M5772*(1+VOTOS!$P$3%)^Q5772</f>
        <v>316476.1259977537</v>
      </c>
      <c r="O5772" s="54">
        <f t="shared" si="271"/>
        <v>316476.1259977537</v>
      </c>
      <c r="P5772" s="103">
        <f t="shared" si="272"/>
        <v>2.1060651715045619E-6</v>
      </c>
      <c r="Q5772" s="48">
        <v>213</v>
      </c>
      <c r="R5772" s="48"/>
      <c r="S5772" s="48" t="s">
        <v>11</v>
      </c>
    </row>
    <row r="5773" spans="1:19" s="47" customFormat="1" ht="14" x14ac:dyDescent="0.15">
      <c r="A5773" s="8" t="s">
        <v>415</v>
      </c>
      <c r="B5773" s="114" t="s">
        <v>416</v>
      </c>
      <c r="C5773" s="40" t="s">
        <v>65</v>
      </c>
      <c r="D5773" s="6" t="s">
        <v>202</v>
      </c>
      <c r="E5773" s="7" t="s">
        <v>203</v>
      </c>
      <c r="F5773" s="6" t="s">
        <v>3714</v>
      </c>
      <c r="G5773" s="6" t="s">
        <v>4936</v>
      </c>
      <c r="H5773" s="6" t="s">
        <v>38</v>
      </c>
      <c r="I5773" s="8" t="s">
        <v>39</v>
      </c>
      <c r="J5773" s="15" t="s">
        <v>7586</v>
      </c>
      <c r="K5773" s="7" t="s">
        <v>3872</v>
      </c>
      <c r="L5773" s="19">
        <v>178500</v>
      </c>
      <c r="M5773" s="19">
        <f t="shared" si="270"/>
        <v>178500</v>
      </c>
      <c r="N5773" s="11">
        <f>M5773*(1+VOTOS!$P$3%)^Q5773</f>
        <v>184231.67827350553</v>
      </c>
      <c r="O5773" s="54">
        <f t="shared" si="271"/>
        <v>184231.67827350553</v>
      </c>
      <c r="P5773" s="103">
        <f t="shared" si="272"/>
        <v>1.2260132415246313E-6</v>
      </c>
      <c r="Q5773" s="6">
        <v>262</v>
      </c>
      <c r="R5773" s="6"/>
      <c r="S5773" s="6" t="s">
        <v>11</v>
      </c>
    </row>
    <row r="5774" spans="1:19" s="47" customFormat="1" ht="14" x14ac:dyDescent="0.15">
      <c r="A5774" s="8" t="s">
        <v>415</v>
      </c>
      <c r="B5774" s="114" t="s">
        <v>416</v>
      </c>
      <c r="C5774" s="40" t="s">
        <v>65</v>
      </c>
      <c r="D5774" s="6" t="s">
        <v>202</v>
      </c>
      <c r="E5774" s="7" t="s">
        <v>203</v>
      </c>
      <c r="F5774" s="6" t="s">
        <v>3714</v>
      </c>
      <c r="G5774" s="6" t="s">
        <v>4936</v>
      </c>
      <c r="H5774" s="6" t="s">
        <v>38</v>
      </c>
      <c r="I5774" s="8" t="s">
        <v>39</v>
      </c>
      <c r="J5774" s="15" t="s">
        <v>7586</v>
      </c>
      <c r="K5774" s="7" t="s">
        <v>3866</v>
      </c>
      <c r="L5774" s="19">
        <v>165648</v>
      </c>
      <c r="M5774" s="19">
        <f t="shared" si="270"/>
        <v>165648</v>
      </c>
      <c r="N5774" s="11">
        <f>M5774*(1+VOTOS!$P$3%)^Q5774</f>
        <v>169959.40099879366</v>
      </c>
      <c r="O5774" s="54">
        <f t="shared" si="271"/>
        <v>169959.40099879366</v>
      </c>
      <c r="P5774" s="103">
        <f t="shared" si="272"/>
        <v>1.1310349995117092E-6</v>
      </c>
      <c r="Q5774" s="6">
        <v>213</v>
      </c>
      <c r="R5774" s="6"/>
      <c r="S5774" s="6" t="s">
        <v>11</v>
      </c>
    </row>
    <row r="5775" spans="1:19" s="47" customFormat="1" ht="14" x14ac:dyDescent="0.15">
      <c r="A5775" s="8" t="s">
        <v>415</v>
      </c>
      <c r="B5775" s="114" t="s">
        <v>416</v>
      </c>
      <c r="C5775" s="40" t="s">
        <v>65</v>
      </c>
      <c r="D5775" s="6" t="s">
        <v>202</v>
      </c>
      <c r="E5775" s="7" t="s">
        <v>203</v>
      </c>
      <c r="F5775" s="6" t="s">
        <v>3714</v>
      </c>
      <c r="G5775" s="6" t="s">
        <v>4936</v>
      </c>
      <c r="H5775" s="6" t="s">
        <v>38</v>
      </c>
      <c r="I5775" s="8" t="s">
        <v>39</v>
      </c>
      <c r="J5775" s="15" t="s">
        <v>7586</v>
      </c>
      <c r="K5775" s="7" t="s">
        <v>3857</v>
      </c>
      <c r="L5775" s="19">
        <v>94605</v>
      </c>
      <c r="M5775" s="19">
        <f t="shared" si="270"/>
        <v>94605</v>
      </c>
      <c r="N5775" s="11">
        <f>M5775*(1+VOTOS!$P$3%)^Q5775</f>
        <v>96658.36562735292</v>
      </c>
      <c r="O5775" s="54">
        <f t="shared" si="271"/>
        <v>96658.36562735292</v>
      </c>
      <c r="P5775" s="103">
        <f t="shared" si="272"/>
        <v>6.4323593680417642E-7</v>
      </c>
      <c r="Q5775" s="48">
        <v>178</v>
      </c>
      <c r="R5775" s="48"/>
      <c r="S5775" s="48" t="s">
        <v>11</v>
      </c>
    </row>
    <row r="5776" spans="1:19" s="47" customFormat="1" ht="14" x14ac:dyDescent="0.15">
      <c r="A5776" s="8" t="s">
        <v>415</v>
      </c>
      <c r="B5776" s="114" t="s">
        <v>416</v>
      </c>
      <c r="C5776" s="40" t="s">
        <v>65</v>
      </c>
      <c r="D5776" s="6" t="s">
        <v>202</v>
      </c>
      <c r="E5776" s="7" t="s">
        <v>203</v>
      </c>
      <c r="F5776" s="6" t="s">
        <v>3714</v>
      </c>
      <c r="G5776" s="6" t="s">
        <v>4936</v>
      </c>
      <c r="H5776" s="6" t="s">
        <v>38</v>
      </c>
      <c r="I5776" s="8" t="s">
        <v>39</v>
      </c>
      <c r="J5776" s="15" t="s">
        <v>7586</v>
      </c>
      <c r="K5776" s="7" t="s">
        <v>3816</v>
      </c>
      <c r="L5776" s="19">
        <v>85680</v>
      </c>
      <c r="M5776" s="19">
        <f t="shared" si="270"/>
        <v>85680</v>
      </c>
      <c r="N5776" s="11">
        <f>M5776*(1+VOTOS!$P$3%)^Q5776</f>
        <v>87539.651888923399</v>
      </c>
      <c r="O5776" s="54">
        <f t="shared" si="271"/>
        <v>87539.651888923399</v>
      </c>
      <c r="P5776" s="103">
        <f t="shared" si="272"/>
        <v>5.825533012566126E-7</v>
      </c>
      <c r="Q5776" s="6">
        <v>178</v>
      </c>
      <c r="R5776" s="6"/>
      <c r="S5776" s="6" t="s">
        <v>11</v>
      </c>
    </row>
    <row r="5777" spans="1:19" s="47" customFormat="1" ht="14" x14ac:dyDescent="0.15">
      <c r="A5777" s="8" t="s">
        <v>415</v>
      </c>
      <c r="B5777" s="114" t="s">
        <v>416</v>
      </c>
      <c r="C5777" s="40" t="s">
        <v>65</v>
      </c>
      <c r="D5777" s="6" t="s">
        <v>202</v>
      </c>
      <c r="E5777" s="7" t="s">
        <v>203</v>
      </c>
      <c r="F5777" s="6" t="s">
        <v>3714</v>
      </c>
      <c r="G5777" s="6" t="s">
        <v>4936</v>
      </c>
      <c r="H5777" s="6" t="s">
        <v>38</v>
      </c>
      <c r="I5777" s="8" t="s">
        <v>39</v>
      </c>
      <c r="J5777" s="15" t="s">
        <v>7586</v>
      </c>
      <c r="K5777" s="7" t="s">
        <v>3828</v>
      </c>
      <c r="L5777" s="19">
        <v>83300</v>
      </c>
      <c r="M5777" s="19">
        <f t="shared" si="270"/>
        <v>83300</v>
      </c>
      <c r="N5777" s="11">
        <f>M5777*(1+VOTOS!$P$3%)^Q5777</f>
        <v>85829.707845776938</v>
      </c>
      <c r="O5777" s="54">
        <f t="shared" si="271"/>
        <v>85829.707845776938</v>
      </c>
      <c r="P5777" s="103">
        <f t="shared" si="272"/>
        <v>5.7117407451987601E-7</v>
      </c>
      <c r="Q5777" s="6">
        <v>248</v>
      </c>
      <c r="R5777" s="6"/>
      <c r="S5777" s="6" t="s">
        <v>11</v>
      </c>
    </row>
    <row r="5778" spans="1:19" s="47" customFormat="1" ht="14" x14ac:dyDescent="0.15">
      <c r="A5778" s="8" t="s">
        <v>415</v>
      </c>
      <c r="B5778" s="114" t="s">
        <v>416</v>
      </c>
      <c r="C5778" s="40" t="s">
        <v>65</v>
      </c>
      <c r="D5778" s="6" t="s">
        <v>202</v>
      </c>
      <c r="E5778" s="7" t="s">
        <v>203</v>
      </c>
      <c r="F5778" s="6" t="s">
        <v>3714</v>
      </c>
      <c r="G5778" s="6" t="s">
        <v>4936</v>
      </c>
      <c r="H5778" s="6" t="s">
        <v>38</v>
      </c>
      <c r="I5778" s="8" t="s">
        <v>39</v>
      </c>
      <c r="J5778" s="15" t="s">
        <v>7586</v>
      </c>
      <c r="K5778" s="7" t="s">
        <v>3766</v>
      </c>
      <c r="L5778" s="19">
        <v>81200</v>
      </c>
      <c r="M5778" s="19">
        <f t="shared" ref="M5778:M5841" si="273">+IF(Q5778&gt;0,L5778,0)</f>
        <v>81200</v>
      </c>
      <c r="N5778" s="11">
        <f>M5778*(1+VOTOS!$P$3%)^Q5778</f>
        <v>84050.338864642021</v>
      </c>
      <c r="O5778" s="54">
        <f t="shared" si="271"/>
        <v>84050.338864642021</v>
      </c>
      <c r="P5778" s="103">
        <f t="shared" si="272"/>
        <v>5.5933284312648363E-7</v>
      </c>
      <c r="Q5778" s="6">
        <v>286</v>
      </c>
      <c r="R5778" s="6"/>
      <c r="S5778" s="6" t="s">
        <v>11</v>
      </c>
    </row>
    <row r="5779" spans="1:19" s="47" customFormat="1" ht="14" x14ac:dyDescent="0.15">
      <c r="A5779" s="8" t="s">
        <v>415</v>
      </c>
      <c r="B5779" s="114" t="s">
        <v>416</v>
      </c>
      <c r="C5779" s="40" t="s">
        <v>65</v>
      </c>
      <c r="D5779" s="6" t="s">
        <v>202</v>
      </c>
      <c r="E5779" s="7" t="s">
        <v>203</v>
      </c>
      <c r="F5779" s="6" t="s">
        <v>3714</v>
      </c>
      <c r="G5779" s="6" t="s">
        <v>4936</v>
      </c>
      <c r="H5779" s="6" t="s">
        <v>38</v>
      </c>
      <c r="I5779" s="8" t="s">
        <v>39</v>
      </c>
      <c r="J5779" s="15" t="s">
        <v>7586</v>
      </c>
      <c r="K5779" s="7" t="s">
        <v>3727</v>
      </c>
      <c r="L5779" s="19">
        <v>76560</v>
      </c>
      <c r="M5779" s="19">
        <f t="shared" si="273"/>
        <v>76560</v>
      </c>
      <c r="N5779" s="11">
        <f>M5779*(1+VOTOS!$P$3%)^Q5779</f>
        <v>79180.572353324533</v>
      </c>
      <c r="O5779" s="54">
        <f t="shared" si="271"/>
        <v>79180.572353324533</v>
      </c>
      <c r="P5779" s="103">
        <f t="shared" si="272"/>
        <v>5.2692583103193514E-7</v>
      </c>
      <c r="Q5779" s="48">
        <v>279</v>
      </c>
      <c r="R5779" s="48"/>
      <c r="S5779" s="48" t="s">
        <v>11</v>
      </c>
    </row>
    <row r="5780" spans="1:19" s="47" customFormat="1" ht="14" x14ac:dyDescent="0.15">
      <c r="A5780" s="8" t="s">
        <v>415</v>
      </c>
      <c r="B5780" s="114" t="s">
        <v>416</v>
      </c>
      <c r="C5780" s="40" t="s">
        <v>65</v>
      </c>
      <c r="D5780" s="6" t="s">
        <v>202</v>
      </c>
      <c r="E5780" s="7" t="s">
        <v>203</v>
      </c>
      <c r="F5780" s="6" t="s">
        <v>3714</v>
      </c>
      <c r="G5780" s="6" t="s">
        <v>4936</v>
      </c>
      <c r="H5780" s="6" t="s">
        <v>38</v>
      </c>
      <c r="I5780" s="8" t="s">
        <v>39</v>
      </c>
      <c r="J5780" s="15" t="s">
        <v>7586</v>
      </c>
      <c r="K5780" s="7" t="s">
        <v>3725</v>
      </c>
      <c r="L5780" s="19">
        <v>51040</v>
      </c>
      <c r="M5780" s="19">
        <f t="shared" si="273"/>
        <v>51040</v>
      </c>
      <c r="N5780" s="11">
        <f>M5780*(1+VOTOS!$P$3%)^Q5780</f>
        <v>52831.641572060696</v>
      </c>
      <c r="O5780" s="54">
        <f t="shared" si="271"/>
        <v>52831.641572060696</v>
      </c>
      <c r="P5780" s="103">
        <f t="shared" si="272"/>
        <v>3.5158064425093254E-7</v>
      </c>
      <c r="Q5780" s="48">
        <v>286</v>
      </c>
      <c r="R5780" s="48"/>
      <c r="S5780" s="48" t="s">
        <v>11</v>
      </c>
    </row>
    <row r="5781" spans="1:19" s="47" customFormat="1" ht="14" x14ac:dyDescent="0.15">
      <c r="A5781" s="8" t="s">
        <v>415</v>
      </c>
      <c r="B5781" s="114" t="s">
        <v>416</v>
      </c>
      <c r="C5781" s="40" t="s">
        <v>65</v>
      </c>
      <c r="D5781" s="6" t="s">
        <v>202</v>
      </c>
      <c r="E5781" s="7" t="s">
        <v>203</v>
      </c>
      <c r="F5781" s="6" t="s">
        <v>3714</v>
      </c>
      <c r="G5781" s="6" t="s">
        <v>4936</v>
      </c>
      <c r="H5781" s="6" t="s">
        <v>38</v>
      </c>
      <c r="I5781" s="8" t="s">
        <v>39</v>
      </c>
      <c r="J5781" s="15" t="s">
        <v>7586</v>
      </c>
      <c r="K5781" s="7" t="s">
        <v>3772</v>
      </c>
      <c r="L5781" s="19">
        <v>45220</v>
      </c>
      <c r="M5781" s="19">
        <f t="shared" si="273"/>
        <v>45220</v>
      </c>
      <c r="N5781" s="11">
        <f>M5781*(1+VOTOS!$P$3%)^Q5781</f>
        <v>46514.647677101872</v>
      </c>
      <c r="O5781" s="54">
        <f t="shared" si="271"/>
        <v>46514.647677101872</v>
      </c>
      <c r="P5781" s="103">
        <f t="shared" si="272"/>
        <v>3.0954271551669947E-7</v>
      </c>
      <c r="Q5781" s="6">
        <v>234</v>
      </c>
      <c r="R5781" s="6"/>
      <c r="S5781" s="6" t="s">
        <v>11</v>
      </c>
    </row>
    <row r="5782" spans="1:19" s="47" customFormat="1" ht="14" x14ac:dyDescent="0.15">
      <c r="A5782" s="8" t="s">
        <v>415</v>
      </c>
      <c r="B5782" s="114" t="s">
        <v>416</v>
      </c>
      <c r="C5782" s="40" t="s">
        <v>65</v>
      </c>
      <c r="D5782" s="6" t="s">
        <v>202</v>
      </c>
      <c r="E5782" s="7" t="s">
        <v>203</v>
      </c>
      <c r="F5782" s="6" t="s">
        <v>3714</v>
      </c>
      <c r="G5782" s="6" t="s">
        <v>4936</v>
      </c>
      <c r="H5782" s="6" t="s">
        <v>38</v>
      </c>
      <c r="I5782" s="8" t="s">
        <v>39</v>
      </c>
      <c r="J5782" s="15" t="s">
        <v>7586</v>
      </c>
      <c r="K5782" s="7" t="s">
        <v>3873</v>
      </c>
      <c r="L5782" s="19">
        <v>41650</v>
      </c>
      <c r="M5782" s="19">
        <f t="shared" si="273"/>
        <v>41650</v>
      </c>
      <c r="N5782" s="11">
        <f>M5782*(1+VOTOS!$P$3%)^Q5782</f>
        <v>42734.044791363347</v>
      </c>
      <c r="O5782" s="54">
        <f t="shared" si="271"/>
        <v>42734.044791363347</v>
      </c>
      <c r="P5782" s="103">
        <f t="shared" si="272"/>
        <v>2.8438380016458203E-7</v>
      </c>
      <c r="Q5782" s="6">
        <v>213</v>
      </c>
      <c r="R5782" s="6"/>
      <c r="S5782" s="6" t="s">
        <v>11</v>
      </c>
    </row>
    <row r="5783" spans="1:19" s="47" customFormat="1" ht="14" x14ac:dyDescent="0.15">
      <c r="A5783" s="8" t="s">
        <v>415</v>
      </c>
      <c r="B5783" s="114" t="s">
        <v>416</v>
      </c>
      <c r="C5783" s="40" t="s">
        <v>65</v>
      </c>
      <c r="D5783" s="6" t="s">
        <v>202</v>
      </c>
      <c r="E5783" s="7" t="s">
        <v>203</v>
      </c>
      <c r="F5783" s="6" t="s">
        <v>3714</v>
      </c>
      <c r="G5783" s="6" t="s">
        <v>4936</v>
      </c>
      <c r="H5783" s="6" t="s">
        <v>38</v>
      </c>
      <c r="I5783" s="8" t="s">
        <v>39</v>
      </c>
      <c r="J5783" s="15" t="s">
        <v>7586</v>
      </c>
      <c r="K5783" s="7" t="s">
        <v>3818</v>
      </c>
      <c r="L5783" s="19">
        <v>39984</v>
      </c>
      <c r="M5783" s="19">
        <f t="shared" si="273"/>
        <v>39984</v>
      </c>
      <c r="N5783" s="11">
        <f>M5783*(1+VOTOS!$P$3%)^Q5783</f>
        <v>41198.259765972929</v>
      </c>
      <c r="O5783" s="54">
        <f t="shared" si="271"/>
        <v>41198.259765972929</v>
      </c>
      <c r="P5783" s="103">
        <f t="shared" si="272"/>
        <v>2.7416355576954049E-7</v>
      </c>
      <c r="Q5783" s="6">
        <v>248</v>
      </c>
      <c r="R5783" s="6"/>
      <c r="S5783" s="6" t="s">
        <v>11</v>
      </c>
    </row>
    <row r="5784" spans="1:19" s="47" customFormat="1" ht="14" x14ac:dyDescent="0.15">
      <c r="A5784" s="8" t="s">
        <v>415</v>
      </c>
      <c r="B5784" s="114" t="s">
        <v>416</v>
      </c>
      <c r="C5784" s="40" t="s">
        <v>65</v>
      </c>
      <c r="D5784" s="6" t="s">
        <v>202</v>
      </c>
      <c r="E5784" s="7" t="s">
        <v>203</v>
      </c>
      <c r="F5784" s="6" t="s">
        <v>3714</v>
      </c>
      <c r="G5784" s="6" t="s">
        <v>4936</v>
      </c>
      <c r="H5784" s="6" t="s">
        <v>38</v>
      </c>
      <c r="I5784" s="8" t="s">
        <v>39</v>
      </c>
      <c r="J5784" s="15" t="s">
        <v>7586</v>
      </c>
      <c r="K5784" s="7" t="s">
        <v>3751</v>
      </c>
      <c r="L5784" s="19">
        <v>3507079</v>
      </c>
      <c r="M5784" s="19">
        <f t="shared" si="273"/>
        <v>3507079</v>
      </c>
      <c r="N5784" s="11">
        <f>M5784*(1+VOTOS!$P$3%)^Q5784</f>
        <v>3538099.1010283125</v>
      </c>
      <c r="O5784" s="54">
        <f t="shared" si="271"/>
        <v>3538099.1010283125</v>
      </c>
      <c r="P5784" s="103">
        <f t="shared" si="272"/>
        <v>2.3545116607185143E-5</v>
      </c>
      <c r="Q5784" s="6">
        <v>73</v>
      </c>
      <c r="R5784" s="6"/>
      <c r="S5784" s="6" t="s">
        <v>11</v>
      </c>
    </row>
    <row r="5785" spans="1:19" s="47" customFormat="1" ht="14" x14ac:dyDescent="0.15">
      <c r="A5785" s="8" t="s">
        <v>415</v>
      </c>
      <c r="B5785" s="114" t="s">
        <v>416</v>
      </c>
      <c r="C5785" s="40" t="s">
        <v>65</v>
      </c>
      <c r="D5785" s="6" t="s">
        <v>202</v>
      </c>
      <c r="E5785" s="7" t="s">
        <v>203</v>
      </c>
      <c r="F5785" s="6" t="s">
        <v>3714</v>
      </c>
      <c r="G5785" s="6" t="s">
        <v>4936</v>
      </c>
      <c r="H5785" s="6" t="s">
        <v>38</v>
      </c>
      <c r="I5785" s="8" t="s">
        <v>39</v>
      </c>
      <c r="J5785" s="15" t="s">
        <v>7586</v>
      </c>
      <c r="K5785" s="7" t="s">
        <v>3726</v>
      </c>
      <c r="L5785" s="19">
        <v>2914236</v>
      </c>
      <c r="M5785" s="19">
        <f t="shared" si="273"/>
        <v>2914236</v>
      </c>
      <c r="N5785" s="11">
        <f>M5785*(1+VOTOS!$P$3%)^Q5785</f>
        <v>2952451.6948303804</v>
      </c>
      <c r="O5785" s="54">
        <f t="shared" si="271"/>
        <v>2952451.6948303804</v>
      </c>
      <c r="P5785" s="103">
        <f t="shared" si="272"/>
        <v>1.9647787539828561E-5</v>
      </c>
      <c r="Q5785" s="48">
        <v>108</v>
      </c>
      <c r="R5785" s="48"/>
      <c r="S5785" s="48" t="s">
        <v>11</v>
      </c>
    </row>
    <row r="5786" spans="1:19" s="47" customFormat="1" ht="14" x14ac:dyDescent="0.15">
      <c r="A5786" s="8" t="s">
        <v>415</v>
      </c>
      <c r="B5786" s="114" t="s">
        <v>416</v>
      </c>
      <c r="C5786" s="40" t="s">
        <v>65</v>
      </c>
      <c r="D5786" s="6" t="s">
        <v>202</v>
      </c>
      <c r="E5786" s="7" t="s">
        <v>203</v>
      </c>
      <c r="F5786" s="6" t="s">
        <v>3714</v>
      </c>
      <c r="G5786" s="6" t="s">
        <v>4936</v>
      </c>
      <c r="H5786" s="6" t="s">
        <v>38</v>
      </c>
      <c r="I5786" s="8" t="s">
        <v>39</v>
      </c>
      <c r="J5786" s="15" t="s">
        <v>7586</v>
      </c>
      <c r="K5786" s="7" t="s">
        <v>3747</v>
      </c>
      <c r="L5786" s="19">
        <v>2892975</v>
      </c>
      <c r="M5786" s="19">
        <f t="shared" si="273"/>
        <v>2892975</v>
      </c>
      <c r="N5786" s="11">
        <f>M5786*(1+VOTOS!$P$3%)^Q5786</f>
        <v>2976159.8125440371</v>
      </c>
      <c r="O5786" s="54">
        <f t="shared" si="271"/>
        <v>2976159.8125440371</v>
      </c>
      <c r="P5786" s="103">
        <f t="shared" si="272"/>
        <v>1.9805558811962426E-5</v>
      </c>
      <c r="Q5786" s="6">
        <v>235</v>
      </c>
      <c r="R5786" s="6"/>
      <c r="S5786" s="6" t="s">
        <v>11</v>
      </c>
    </row>
    <row r="5787" spans="1:19" s="47" customFormat="1" ht="14" x14ac:dyDescent="0.15">
      <c r="A5787" s="8" t="s">
        <v>415</v>
      </c>
      <c r="B5787" s="114" t="s">
        <v>416</v>
      </c>
      <c r="C5787" s="40" t="s">
        <v>65</v>
      </c>
      <c r="D5787" s="6" t="s">
        <v>202</v>
      </c>
      <c r="E5787" s="7" t="s">
        <v>203</v>
      </c>
      <c r="F5787" s="6" t="s">
        <v>3714</v>
      </c>
      <c r="G5787" s="6" t="s">
        <v>4936</v>
      </c>
      <c r="H5787" s="6" t="s">
        <v>38</v>
      </c>
      <c r="I5787" s="8" t="s">
        <v>39</v>
      </c>
      <c r="J5787" s="15" t="s">
        <v>7586</v>
      </c>
      <c r="K5787" s="7" t="s">
        <v>3792</v>
      </c>
      <c r="L5787" s="19">
        <v>2438154</v>
      </c>
      <c r="M5787" s="19">
        <f t="shared" si="273"/>
        <v>2438154</v>
      </c>
      <c r="N5787" s="11">
        <f>M5787*(1+VOTOS!$P$3%)^Q5787</f>
        <v>2449947.1687352951</v>
      </c>
      <c r="O5787" s="54">
        <f t="shared" si="271"/>
        <v>2449947.1687352951</v>
      </c>
      <c r="P5787" s="103">
        <f t="shared" si="272"/>
        <v>1.6303752416813387E-5</v>
      </c>
      <c r="Q5787" s="6">
        <v>40</v>
      </c>
      <c r="R5787" s="6"/>
      <c r="S5787" s="6" t="s">
        <v>11</v>
      </c>
    </row>
    <row r="5788" spans="1:19" s="47" customFormat="1" ht="14" x14ac:dyDescent="0.15">
      <c r="A5788" s="8" t="s">
        <v>415</v>
      </c>
      <c r="B5788" s="114" t="s">
        <v>416</v>
      </c>
      <c r="C5788" s="40" t="s">
        <v>65</v>
      </c>
      <c r="D5788" s="6" t="s">
        <v>202</v>
      </c>
      <c r="E5788" s="7" t="s">
        <v>203</v>
      </c>
      <c r="F5788" s="6" t="s">
        <v>3714</v>
      </c>
      <c r="G5788" s="6" t="s">
        <v>4936</v>
      </c>
      <c r="H5788" s="6" t="s">
        <v>38</v>
      </c>
      <c r="I5788" s="8" t="s">
        <v>39</v>
      </c>
      <c r="J5788" s="15" t="s">
        <v>7586</v>
      </c>
      <c r="K5788" s="7" t="s">
        <v>3729</v>
      </c>
      <c r="L5788" s="19">
        <v>2222485</v>
      </c>
      <c r="M5788" s="19">
        <f t="shared" si="273"/>
        <v>2222485</v>
      </c>
      <c r="N5788" s="11">
        <f>M5788*(1+VOTOS!$P$3%)^Q5788</f>
        <v>2263066.3433799548</v>
      </c>
      <c r="O5788" s="54">
        <f t="shared" si="271"/>
        <v>2263066.3433799548</v>
      </c>
      <c r="P5788" s="103">
        <f t="shared" si="272"/>
        <v>1.5060109799974407E-5</v>
      </c>
      <c r="Q5788" s="6">
        <v>150</v>
      </c>
      <c r="R5788" s="6"/>
      <c r="S5788" s="6" t="s">
        <v>11</v>
      </c>
    </row>
    <row r="5789" spans="1:19" s="47" customFormat="1" ht="14" x14ac:dyDescent="0.15">
      <c r="A5789" s="8" t="s">
        <v>415</v>
      </c>
      <c r="B5789" s="114" t="s">
        <v>416</v>
      </c>
      <c r="C5789" s="40" t="s">
        <v>65</v>
      </c>
      <c r="D5789" s="6" t="s">
        <v>202</v>
      </c>
      <c r="E5789" s="7" t="s">
        <v>203</v>
      </c>
      <c r="F5789" s="6" t="s">
        <v>3714</v>
      </c>
      <c r="G5789" s="6" t="s">
        <v>4936</v>
      </c>
      <c r="H5789" s="6" t="s">
        <v>38</v>
      </c>
      <c r="I5789" s="8" t="s">
        <v>39</v>
      </c>
      <c r="J5789" s="15" t="s">
        <v>7586</v>
      </c>
      <c r="K5789" s="7" t="s">
        <v>3840</v>
      </c>
      <c r="L5789" s="19">
        <v>1949973</v>
      </c>
      <c r="M5789" s="19">
        <f t="shared" si="273"/>
        <v>1949973</v>
      </c>
      <c r="N5789" s="11">
        <f>M5789*(1+VOTOS!$P$3%)^Q5789</f>
        <v>1970783.3616405532</v>
      </c>
      <c r="O5789" s="54">
        <f t="shared" si="271"/>
        <v>1970783.3616405532</v>
      </c>
      <c r="P5789" s="103">
        <f t="shared" si="272"/>
        <v>1.3115043624369027E-5</v>
      </c>
      <c r="Q5789" s="6">
        <v>88</v>
      </c>
      <c r="R5789" s="6"/>
      <c r="S5789" s="6" t="s">
        <v>11</v>
      </c>
    </row>
    <row r="5790" spans="1:19" s="47" customFormat="1" ht="14" x14ac:dyDescent="0.15">
      <c r="A5790" s="8" t="s">
        <v>415</v>
      </c>
      <c r="B5790" s="114" t="s">
        <v>416</v>
      </c>
      <c r="C5790" s="40" t="s">
        <v>65</v>
      </c>
      <c r="D5790" s="6" t="s">
        <v>202</v>
      </c>
      <c r="E5790" s="7" t="s">
        <v>203</v>
      </c>
      <c r="F5790" s="6" t="s">
        <v>3714</v>
      </c>
      <c r="G5790" s="6" t="s">
        <v>4936</v>
      </c>
      <c r="H5790" s="6" t="s">
        <v>38</v>
      </c>
      <c r="I5790" s="8" t="s">
        <v>39</v>
      </c>
      <c r="J5790" s="15" t="s">
        <v>7586</v>
      </c>
      <c r="K5790" s="7" t="s">
        <v>3817</v>
      </c>
      <c r="L5790" s="19">
        <v>1719488</v>
      </c>
      <c r="M5790" s="19">
        <f t="shared" si="273"/>
        <v>1719488</v>
      </c>
      <c r="N5790" s="11">
        <f>M5790*(1+VOTOS!$P$3%)^Q5790</f>
        <v>1740566.0320258057</v>
      </c>
      <c r="O5790" s="54">
        <f t="shared" si="271"/>
        <v>1740566.0320258057</v>
      </c>
      <c r="P5790" s="103">
        <f t="shared" si="272"/>
        <v>1.1583007998459453E-5</v>
      </c>
      <c r="Q5790" s="6">
        <v>101</v>
      </c>
      <c r="R5790" s="6"/>
      <c r="S5790" s="6" t="s">
        <v>11</v>
      </c>
    </row>
    <row r="5791" spans="1:19" s="47" customFormat="1" ht="14" x14ac:dyDescent="0.15">
      <c r="A5791" s="8" t="s">
        <v>415</v>
      </c>
      <c r="B5791" s="114" t="s">
        <v>416</v>
      </c>
      <c r="C5791" s="40" t="s">
        <v>65</v>
      </c>
      <c r="D5791" s="6" t="s">
        <v>202</v>
      </c>
      <c r="E5791" s="7" t="s">
        <v>203</v>
      </c>
      <c r="F5791" s="6" t="s">
        <v>3714</v>
      </c>
      <c r="G5791" s="6" t="s">
        <v>4936</v>
      </c>
      <c r="H5791" s="6" t="s">
        <v>38</v>
      </c>
      <c r="I5791" s="8" t="s">
        <v>39</v>
      </c>
      <c r="J5791" s="15" t="s">
        <v>7586</v>
      </c>
      <c r="K5791" s="7" t="s">
        <v>3871</v>
      </c>
      <c r="L5791" s="19">
        <v>1697212</v>
      </c>
      <c r="M5791" s="19">
        <f t="shared" si="273"/>
        <v>1697212</v>
      </c>
      <c r="N5791" s="11">
        <f>M5791*(1+VOTOS!$P$3%)^Q5791</f>
        <v>1734467.7553042059</v>
      </c>
      <c r="O5791" s="54">
        <f t="shared" si="271"/>
        <v>1734467.7553042059</v>
      </c>
      <c r="P5791" s="103">
        <f t="shared" si="272"/>
        <v>1.1542425574843558E-5</v>
      </c>
      <c r="Q5791" s="6">
        <v>180</v>
      </c>
      <c r="R5791" s="6"/>
      <c r="S5791" s="6" t="s">
        <v>11</v>
      </c>
    </row>
    <row r="5792" spans="1:19" s="47" customFormat="1" ht="14" x14ac:dyDescent="0.15">
      <c r="A5792" s="8" t="s">
        <v>415</v>
      </c>
      <c r="B5792" s="114" t="s">
        <v>416</v>
      </c>
      <c r="C5792" s="40" t="s">
        <v>65</v>
      </c>
      <c r="D5792" s="6" t="s">
        <v>202</v>
      </c>
      <c r="E5792" s="7" t="s">
        <v>203</v>
      </c>
      <c r="F5792" s="6" t="s">
        <v>3714</v>
      </c>
      <c r="G5792" s="6" t="s">
        <v>4936</v>
      </c>
      <c r="H5792" s="6" t="s">
        <v>38</v>
      </c>
      <c r="I5792" s="8" t="s">
        <v>39</v>
      </c>
      <c r="J5792" s="15" t="s">
        <v>7586</v>
      </c>
      <c r="K5792" s="7" t="s">
        <v>3835</v>
      </c>
      <c r="L5792" s="19">
        <v>1540651</v>
      </c>
      <c r="M5792" s="19">
        <f t="shared" si="273"/>
        <v>1540651</v>
      </c>
      <c r="N5792" s="11">
        <f>M5792*(1+VOTOS!$P$3%)^Q5792</f>
        <v>1568782.4327249322</v>
      </c>
      <c r="O5792" s="54">
        <f t="shared" si="271"/>
        <v>1568782.4327249322</v>
      </c>
      <c r="P5792" s="103">
        <f t="shared" si="272"/>
        <v>1.0439833440243858E-5</v>
      </c>
      <c r="Q5792" s="6">
        <v>150</v>
      </c>
      <c r="R5792" s="6"/>
      <c r="S5792" s="6" t="s">
        <v>11</v>
      </c>
    </row>
    <row r="5793" spans="1:19" s="47" customFormat="1" ht="14" x14ac:dyDescent="0.15">
      <c r="A5793" s="8" t="s">
        <v>415</v>
      </c>
      <c r="B5793" s="114" t="s">
        <v>416</v>
      </c>
      <c r="C5793" s="40" t="s">
        <v>65</v>
      </c>
      <c r="D5793" s="6" t="s">
        <v>202</v>
      </c>
      <c r="E5793" s="7" t="s">
        <v>203</v>
      </c>
      <c r="F5793" s="6" t="s">
        <v>3714</v>
      </c>
      <c r="G5793" s="6" t="s">
        <v>4936</v>
      </c>
      <c r="H5793" s="6" t="s">
        <v>38</v>
      </c>
      <c r="I5793" s="8" t="s">
        <v>39</v>
      </c>
      <c r="J5793" s="15" t="s">
        <v>7586</v>
      </c>
      <c r="K5793" s="7" t="s">
        <v>3804</v>
      </c>
      <c r="L5793" s="19">
        <v>1485060</v>
      </c>
      <c r="M5793" s="19">
        <f t="shared" si="273"/>
        <v>1485060</v>
      </c>
      <c r="N5793" s="11">
        <f>M5793*(1+VOTOS!$P$3%)^Q5793</f>
        <v>1514915.0933410374</v>
      </c>
      <c r="O5793" s="54">
        <f t="shared" si="271"/>
        <v>1514915.0933410374</v>
      </c>
      <c r="P5793" s="103">
        <f t="shared" si="272"/>
        <v>1.008136050014334E-5</v>
      </c>
      <c r="Q5793" s="48">
        <v>165</v>
      </c>
      <c r="R5793" s="48"/>
      <c r="S5793" s="48" t="s">
        <v>11</v>
      </c>
    </row>
    <row r="5794" spans="1:19" s="47" customFormat="1" ht="14" x14ac:dyDescent="0.15">
      <c r="A5794" s="8" t="s">
        <v>415</v>
      </c>
      <c r="B5794" s="114" t="s">
        <v>416</v>
      </c>
      <c r="C5794" s="40" t="s">
        <v>65</v>
      </c>
      <c r="D5794" s="6" t="s">
        <v>202</v>
      </c>
      <c r="E5794" s="7" t="s">
        <v>203</v>
      </c>
      <c r="F5794" s="6" t="s">
        <v>3714</v>
      </c>
      <c r="G5794" s="6" t="s">
        <v>4936</v>
      </c>
      <c r="H5794" s="6" t="s">
        <v>38</v>
      </c>
      <c r="I5794" s="8" t="s">
        <v>39</v>
      </c>
      <c r="J5794" s="15" t="s">
        <v>7586</v>
      </c>
      <c r="K5794" s="7" t="s">
        <v>3845</v>
      </c>
      <c r="L5794" s="19">
        <v>1347168</v>
      </c>
      <c r="M5794" s="19">
        <f t="shared" si="273"/>
        <v>1347168</v>
      </c>
      <c r="N5794" s="11">
        <f>M5794*(1+VOTOS!$P$3%)^Q5794</f>
        <v>1364834.0233327891</v>
      </c>
      <c r="O5794" s="54">
        <f t="shared" si="271"/>
        <v>1364834.0233327891</v>
      </c>
      <c r="P5794" s="103">
        <f t="shared" si="272"/>
        <v>9.0826105519442367E-6</v>
      </c>
      <c r="Q5794" s="48">
        <v>108</v>
      </c>
      <c r="R5794" s="48"/>
      <c r="S5794" s="48" t="s">
        <v>11</v>
      </c>
    </row>
    <row r="5795" spans="1:19" s="47" customFormat="1" ht="14" x14ac:dyDescent="0.15">
      <c r="A5795" s="8" t="s">
        <v>415</v>
      </c>
      <c r="B5795" s="114" t="s">
        <v>416</v>
      </c>
      <c r="C5795" s="40" t="s">
        <v>65</v>
      </c>
      <c r="D5795" s="6" t="s">
        <v>202</v>
      </c>
      <c r="E5795" s="7" t="s">
        <v>203</v>
      </c>
      <c r="F5795" s="6" t="s">
        <v>3714</v>
      </c>
      <c r="G5795" s="6" t="s">
        <v>4936</v>
      </c>
      <c r="H5795" s="6" t="s">
        <v>38</v>
      </c>
      <c r="I5795" s="8" t="s">
        <v>39</v>
      </c>
      <c r="J5795" s="15" t="s">
        <v>7586</v>
      </c>
      <c r="K5795" s="7" t="s">
        <v>3854</v>
      </c>
      <c r="L5795" s="19">
        <v>1285842</v>
      </c>
      <c r="M5795" s="19">
        <f t="shared" si="273"/>
        <v>1285842</v>
      </c>
      <c r="N5795" s="11">
        <f>M5795*(1+VOTOS!$P$3%)^Q5795</f>
        <v>1288481.6302104522</v>
      </c>
      <c r="O5795" s="54">
        <f t="shared" si="271"/>
        <v>1288481.6302104522</v>
      </c>
      <c r="P5795" s="103">
        <f t="shared" si="272"/>
        <v>8.5745055079728643E-6</v>
      </c>
      <c r="Q5795" s="48">
        <v>17</v>
      </c>
      <c r="R5795" s="48"/>
      <c r="S5795" s="48" t="s">
        <v>11</v>
      </c>
    </row>
    <row r="5796" spans="1:19" s="47" customFormat="1" ht="14" x14ac:dyDescent="0.15">
      <c r="A5796" s="8" t="s">
        <v>415</v>
      </c>
      <c r="B5796" s="114" t="s">
        <v>416</v>
      </c>
      <c r="C5796" s="40" t="s">
        <v>65</v>
      </c>
      <c r="D5796" s="6" t="s">
        <v>202</v>
      </c>
      <c r="E5796" s="7" t="s">
        <v>203</v>
      </c>
      <c r="F5796" s="6" t="s">
        <v>3714</v>
      </c>
      <c r="G5796" s="6" t="s">
        <v>4936</v>
      </c>
      <c r="H5796" s="6" t="s">
        <v>38</v>
      </c>
      <c r="I5796" s="8" t="s">
        <v>39</v>
      </c>
      <c r="J5796" s="15" t="s">
        <v>7586</v>
      </c>
      <c r="K5796" s="7" t="s">
        <v>3844</v>
      </c>
      <c r="L5796" s="19">
        <v>1161501</v>
      </c>
      <c r="M5796" s="19">
        <f t="shared" si="273"/>
        <v>1161501</v>
      </c>
      <c r="N5796" s="11">
        <f>M5796*(1+VOTOS!$P$3%)^Q5796</f>
        <v>1183994.1106709794</v>
      </c>
      <c r="O5796" s="54">
        <f t="shared" si="271"/>
        <v>1183994.1106709794</v>
      </c>
      <c r="P5796" s="103">
        <f t="shared" si="272"/>
        <v>7.8791686162398437E-6</v>
      </c>
      <c r="Q5796" s="48">
        <v>159</v>
      </c>
      <c r="R5796" s="48"/>
      <c r="S5796" s="48" t="s">
        <v>11</v>
      </c>
    </row>
    <row r="5797" spans="1:19" s="47" customFormat="1" ht="14" x14ac:dyDescent="0.15">
      <c r="A5797" s="8" t="s">
        <v>415</v>
      </c>
      <c r="B5797" s="114" t="s">
        <v>416</v>
      </c>
      <c r="C5797" s="40" t="s">
        <v>65</v>
      </c>
      <c r="D5797" s="6" t="s">
        <v>202</v>
      </c>
      <c r="E5797" s="7" t="s">
        <v>203</v>
      </c>
      <c r="F5797" s="6" t="s">
        <v>3714</v>
      </c>
      <c r="G5797" s="6" t="s">
        <v>4936</v>
      </c>
      <c r="H5797" s="6" t="s">
        <v>38</v>
      </c>
      <c r="I5797" s="8" t="s">
        <v>39</v>
      </c>
      <c r="J5797" s="15" t="s">
        <v>7586</v>
      </c>
      <c r="K5797" s="7" t="s">
        <v>3860</v>
      </c>
      <c r="L5797" s="19">
        <v>1142669</v>
      </c>
      <c r="M5797" s="19">
        <f t="shared" si="273"/>
        <v>1142669</v>
      </c>
      <c r="N5797" s="11">
        <f>M5797*(1+VOTOS!$P$3%)^Q5797</f>
        <v>1151108.375641217</v>
      </c>
      <c r="O5797" s="54">
        <f t="shared" si="271"/>
        <v>1151108.375641217</v>
      </c>
      <c r="P5797" s="103">
        <f t="shared" si="272"/>
        <v>7.6603227207804117E-6</v>
      </c>
      <c r="Q5797" s="48">
        <v>61</v>
      </c>
      <c r="R5797" s="48"/>
      <c r="S5797" s="48" t="s">
        <v>11</v>
      </c>
    </row>
    <row r="5798" spans="1:19" s="47" customFormat="1" ht="14" x14ac:dyDescent="0.15">
      <c r="A5798" s="8" t="s">
        <v>415</v>
      </c>
      <c r="B5798" s="114" t="s">
        <v>416</v>
      </c>
      <c r="C5798" s="40" t="s">
        <v>65</v>
      </c>
      <c r="D5798" s="6" t="s">
        <v>202</v>
      </c>
      <c r="E5798" s="7" t="s">
        <v>203</v>
      </c>
      <c r="F5798" s="6" t="s">
        <v>3714</v>
      </c>
      <c r="G5798" s="6" t="s">
        <v>4936</v>
      </c>
      <c r="H5798" s="6" t="s">
        <v>38</v>
      </c>
      <c r="I5798" s="8" t="s">
        <v>39</v>
      </c>
      <c r="J5798" s="15" t="s">
        <v>7586</v>
      </c>
      <c r="K5798" s="7" t="s">
        <v>3764</v>
      </c>
      <c r="L5798" s="19">
        <v>1125424</v>
      </c>
      <c r="M5798" s="19">
        <f t="shared" si="273"/>
        <v>1125424</v>
      </c>
      <c r="N5798" s="11">
        <f>M5798*(1+VOTOS!$P$3%)^Q5798</f>
        <v>1137434.6690907814</v>
      </c>
      <c r="O5798" s="54">
        <f t="shared" si="271"/>
        <v>1137434.6690907814</v>
      </c>
      <c r="P5798" s="103">
        <f t="shared" si="272"/>
        <v>7.5693278091090945E-6</v>
      </c>
      <c r="Q5798" s="6">
        <v>88</v>
      </c>
      <c r="R5798" s="6"/>
      <c r="S5798" s="6" t="s">
        <v>11</v>
      </c>
    </row>
    <row r="5799" spans="1:19" s="47" customFormat="1" ht="14" x14ac:dyDescent="0.15">
      <c r="A5799" s="8" t="s">
        <v>415</v>
      </c>
      <c r="B5799" s="114" t="s">
        <v>416</v>
      </c>
      <c r="C5799" s="40" t="s">
        <v>65</v>
      </c>
      <c r="D5799" s="6" t="s">
        <v>202</v>
      </c>
      <c r="E5799" s="7" t="s">
        <v>203</v>
      </c>
      <c r="F5799" s="6" t="s">
        <v>3714</v>
      </c>
      <c r="G5799" s="6" t="s">
        <v>4936</v>
      </c>
      <c r="H5799" s="6" t="s">
        <v>38</v>
      </c>
      <c r="I5799" s="8" t="s">
        <v>39</v>
      </c>
      <c r="J5799" s="15" t="s">
        <v>7586</v>
      </c>
      <c r="K5799" s="7" t="s">
        <v>3795</v>
      </c>
      <c r="L5799" s="19">
        <v>1125424</v>
      </c>
      <c r="M5799" s="19">
        <f t="shared" si="273"/>
        <v>1125424</v>
      </c>
      <c r="N5799" s="11">
        <f>M5799*(1+VOTOS!$P$3%)^Q5799</f>
        <v>1155273.2728819642</v>
      </c>
      <c r="O5799" s="54">
        <f t="shared" si="271"/>
        <v>1155273.2728819642</v>
      </c>
      <c r="P5799" s="103">
        <f t="shared" si="272"/>
        <v>7.6880390137360944E-6</v>
      </c>
      <c r="Q5799" s="6">
        <v>217</v>
      </c>
      <c r="R5799" s="6"/>
      <c r="S5799" s="6" t="s">
        <v>11</v>
      </c>
    </row>
    <row r="5800" spans="1:19" s="47" customFormat="1" ht="14" x14ac:dyDescent="0.15">
      <c r="A5800" s="8" t="s">
        <v>415</v>
      </c>
      <c r="B5800" s="114" t="s">
        <v>416</v>
      </c>
      <c r="C5800" s="40" t="s">
        <v>65</v>
      </c>
      <c r="D5800" s="6" t="s">
        <v>202</v>
      </c>
      <c r="E5800" s="7" t="s">
        <v>203</v>
      </c>
      <c r="F5800" s="6" t="s">
        <v>3714</v>
      </c>
      <c r="G5800" s="6" t="s">
        <v>4936</v>
      </c>
      <c r="H5800" s="6" t="s">
        <v>38</v>
      </c>
      <c r="I5800" s="8" t="s">
        <v>39</v>
      </c>
      <c r="J5800" s="15" t="s">
        <v>7586</v>
      </c>
      <c r="K5800" s="7" t="s">
        <v>3758</v>
      </c>
      <c r="L5800" s="19">
        <v>1034664</v>
      </c>
      <c r="M5800" s="19">
        <f t="shared" si="273"/>
        <v>1034664</v>
      </c>
      <c r="N5800" s="11">
        <f>M5800*(1+VOTOS!$P$3%)^Q5800</f>
        <v>1039668.5924647644</v>
      </c>
      <c r="O5800" s="54">
        <f t="shared" si="271"/>
        <v>1039668.5924647644</v>
      </c>
      <c r="P5800" s="103">
        <f t="shared" si="272"/>
        <v>6.9187203476850944E-6</v>
      </c>
      <c r="Q5800" s="6">
        <v>40</v>
      </c>
      <c r="R5800" s="6"/>
      <c r="S5800" s="6" t="s">
        <v>11</v>
      </c>
    </row>
    <row r="5801" spans="1:19" s="47" customFormat="1" ht="14" x14ac:dyDescent="0.15">
      <c r="A5801" s="8" t="s">
        <v>415</v>
      </c>
      <c r="B5801" s="114" t="s">
        <v>416</v>
      </c>
      <c r="C5801" s="40" t="s">
        <v>65</v>
      </c>
      <c r="D5801" s="6" t="s">
        <v>202</v>
      </c>
      <c r="E5801" s="7" t="s">
        <v>203</v>
      </c>
      <c r="F5801" s="6" t="s">
        <v>3714</v>
      </c>
      <c r="G5801" s="6" t="s">
        <v>4936</v>
      </c>
      <c r="H5801" s="6" t="s">
        <v>38</v>
      </c>
      <c r="I5801" s="8" t="s">
        <v>39</v>
      </c>
      <c r="J5801" s="15" t="s">
        <v>7586</v>
      </c>
      <c r="K5801" s="7" t="s">
        <v>3856</v>
      </c>
      <c r="L5801" s="19">
        <v>1018781</v>
      </c>
      <c r="M5801" s="19">
        <f t="shared" si="273"/>
        <v>1018781</v>
      </c>
      <c r="N5801" s="11">
        <f>M5801*(1+VOTOS!$P$3%)^Q5801</f>
        <v>1038510.2587630068</v>
      </c>
      <c r="O5801" s="54">
        <f t="shared" si="271"/>
        <v>1038510.2587630068</v>
      </c>
      <c r="P5801" s="103">
        <f t="shared" si="272"/>
        <v>6.9110119423241509E-6</v>
      </c>
      <c r="Q5801" s="48">
        <v>159</v>
      </c>
      <c r="R5801" s="48"/>
      <c r="S5801" s="48" t="s">
        <v>11</v>
      </c>
    </row>
    <row r="5802" spans="1:19" s="47" customFormat="1" ht="14" x14ac:dyDescent="0.15">
      <c r="A5802" s="8" t="s">
        <v>415</v>
      </c>
      <c r="B5802" s="114" t="s">
        <v>416</v>
      </c>
      <c r="C5802" s="40" t="s">
        <v>65</v>
      </c>
      <c r="D5802" s="6" t="s">
        <v>202</v>
      </c>
      <c r="E5802" s="7" t="s">
        <v>203</v>
      </c>
      <c r="F5802" s="6" t="s">
        <v>3714</v>
      </c>
      <c r="G5802" s="6" t="s">
        <v>4936</v>
      </c>
      <c r="H5802" s="6" t="s">
        <v>38</v>
      </c>
      <c r="I5802" s="8" t="s">
        <v>39</v>
      </c>
      <c r="J5802" s="15" t="s">
        <v>7586</v>
      </c>
      <c r="K5802" s="7" t="s">
        <v>3809</v>
      </c>
      <c r="L5802" s="19">
        <v>1006585</v>
      </c>
      <c r="M5802" s="19">
        <f t="shared" si="273"/>
        <v>1006585</v>
      </c>
      <c r="N5802" s="11">
        <f>M5802*(1+VOTOS!$P$3%)^Q5802</f>
        <v>1017327.4040599313</v>
      </c>
      <c r="O5802" s="54">
        <f t="shared" si="271"/>
        <v>1017327.4040599313</v>
      </c>
      <c r="P5802" s="103">
        <f t="shared" si="272"/>
        <v>6.7700456296756407E-6</v>
      </c>
      <c r="Q5802" s="48">
        <v>88</v>
      </c>
      <c r="R5802" s="48"/>
      <c r="S5802" s="48" t="s">
        <v>11</v>
      </c>
    </row>
    <row r="5803" spans="1:19" s="47" customFormat="1" ht="14" x14ac:dyDescent="0.15">
      <c r="A5803" s="8" t="s">
        <v>415</v>
      </c>
      <c r="B5803" s="114" t="s">
        <v>416</v>
      </c>
      <c r="C5803" s="40" t="s">
        <v>65</v>
      </c>
      <c r="D5803" s="6" t="s">
        <v>202</v>
      </c>
      <c r="E5803" s="7" t="s">
        <v>203</v>
      </c>
      <c r="F5803" s="6" t="s">
        <v>3714</v>
      </c>
      <c r="G5803" s="6" t="s">
        <v>4936</v>
      </c>
      <c r="H5803" s="6" t="s">
        <v>38</v>
      </c>
      <c r="I5803" s="8" t="s">
        <v>39</v>
      </c>
      <c r="J5803" s="15" t="s">
        <v>7586</v>
      </c>
      <c r="K5803" s="7" t="s">
        <v>3811</v>
      </c>
      <c r="L5803" s="19">
        <v>974160</v>
      </c>
      <c r="M5803" s="19">
        <f t="shared" si="273"/>
        <v>974160</v>
      </c>
      <c r="N5803" s="11">
        <f>M5803*(1+VOTOS!$P$3%)^Q5803</f>
        <v>993744.14995293459</v>
      </c>
      <c r="O5803" s="54">
        <f t="shared" si="271"/>
        <v>993744.14995293459</v>
      </c>
      <c r="P5803" s="103">
        <f t="shared" si="272"/>
        <v>6.6131052919206207E-6</v>
      </c>
      <c r="Q5803" s="48">
        <v>165</v>
      </c>
      <c r="R5803" s="48"/>
      <c r="S5803" s="48" t="s">
        <v>11</v>
      </c>
    </row>
    <row r="5804" spans="1:19" s="47" customFormat="1" ht="14" x14ac:dyDescent="0.15">
      <c r="A5804" s="8" t="s">
        <v>415</v>
      </c>
      <c r="B5804" s="114" t="s">
        <v>416</v>
      </c>
      <c r="C5804" s="40" t="s">
        <v>65</v>
      </c>
      <c r="D5804" s="6" t="s">
        <v>202</v>
      </c>
      <c r="E5804" s="7" t="s">
        <v>203</v>
      </c>
      <c r="F5804" s="6" t="s">
        <v>3714</v>
      </c>
      <c r="G5804" s="6" t="s">
        <v>4936</v>
      </c>
      <c r="H5804" s="6" t="s">
        <v>38</v>
      </c>
      <c r="I5804" s="8" t="s">
        <v>39</v>
      </c>
      <c r="J5804" s="15" t="s">
        <v>7586</v>
      </c>
      <c r="K5804" s="7" t="s">
        <v>3753</v>
      </c>
      <c r="L5804" s="19">
        <v>926279</v>
      </c>
      <c r="M5804" s="19">
        <f t="shared" si="273"/>
        <v>926279</v>
      </c>
      <c r="N5804" s="11">
        <f>M5804*(1+VOTOS!$P$3%)^Q5804</f>
        <v>943192.3407715424</v>
      </c>
      <c r="O5804" s="54">
        <f t="shared" si="271"/>
        <v>943192.3407715424</v>
      </c>
      <c r="P5804" s="103">
        <f t="shared" si="272"/>
        <v>6.2766963310935716E-6</v>
      </c>
      <c r="Q5804" s="6">
        <v>150</v>
      </c>
      <c r="R5804" s="6"/>
      <c r="S5804" s="6" t="s">
        <v>11</v>
      </c>
    </row>
    <row r="5805" spans="1:19" s="47" customFormat="1" ht="14" x14ac:dyDescent="0.15">
      <c r="A5805" s="8" t="s">
        <v>415</v>
      </c>
      <c r="B5805" s="114" t="s">
        <v>416</v>
      </c>
      <c r="C5805" s="40" t="s">
        <v>65</v>
      </c>
      <c r="D5805" s="6" t="s">
        <v>202</v>
      </c>
      <c r="E5805" s="7" t="s">
        <v>203</v>
      </c>
      <c r="F5805" s="6" t="s">
        <v>3714</v>
      </c>
      <c r="G5805" s="6" t="s">
        <v>4936</v>
      </c>
      <c r="H5805" s="6" t="s">
        <v>38</v>
      </c>
      <c r="I5805" s="8" t="s">
        <v>39</v>
      </c>
      <c r="J5805" s="15" t="s">
        <v>7586</v>
      </c>
      <c r="K5805" s="7" t="s">
        <v>3842</v>
      </c>
      <c r="L5805" s="19">
        <v>854172</v>
      </c>
      <c r="M5805" s="19">
        <f t="shared" si="273"/>
        <v>854172</v>
      </c>
      <c r="N5805" s="11">
        <f>M5805*(1+VOTOS!$P$3%)^Q5805</f>
        <v>865373.14379365835</v>
      </c>
      <c r="O5805" s="54">
        <f t="shared" si="271"/>
        <v>865373.14379365835</v>
      </c>
      <c r="P5805" s="103">
        <f t="shared" si="272"/>
        <v>5.7588300942238182E-6</v>
      </c>
      <c r="Q5805" s="48">
        <v>108</v>
      </c>
      <c r="R5805" s="48"/>
      <c r="S5805" s="48" t="s">
        <v>11</v>
      </c>
    </row>
    <row r="5806" spans="1:19" s="47" customFormat="1" ht="14" x14ac:dyDescent="0.15">
      <c r="A5806" s="8" t="s">
        <v>415</v>
      </c>
      <c r="B5806" s="114" t="s">
        <v>416</v>
      </c>
      <c r="C5806" s="40" t="s">
        <v>65</v>
      </c>
      <c r="D5806" s="6" t="s">
        <v>202</v>
      </c>
      <c r="E5806" s="7" t="s">
        <v>203</v>
      </c>
      <c r="F5806" s="6" t="s">
        <v>3714</v>
      </c>
      <c r="G5806" s="6" t="s">
        <v>4936</v>
      </c>
      <c r="H5806" s="6" t="s">
        <v>38</v>
      </c>
      <c r="I5806" s="8" t="s">
        <v>39</v>
      </c>
      <c r="J5806" s="15" t="s">
        <v>7586</v>
      </c>
      <c r="K5806" s="7" t="s">
        <v>3760</v>
      </c>
      <c r="L5806" s="19">
        <v>775764</v>
      </c>
      <c r="M5806" s="19">
        <f t="shared" si="273"/>
        <v>775764</v>
      </c>
      <c r="N5806" s="11">
        <f>M5806*(1+VOTOS!$P$3%)^Q5806</f>
        <v>785936.94422428217</v>
      </c>
      <c r="O5806" s="54">
        <f t="shared" si="271"/>
        <v>785936.94422428217</v>
      </c>
      <c r="P5806" s="103">
        <f t="shared" si="272"/>
        <v>5.2302031314717007E-6</v>
      </c>
      <c r="Q5806" s="6">
        <v>108</v>
      </c>
      <c r="R5806" s="6"/>
      <c r="S5806" s="6" t="s">
        <v>11</v>
      </c>
    </row>
    <row r="5807" spans="1:19" s="47" customFormat="1" ht="14" x14ac:dyDescent="0.15">
      <c r="A5807" s="8" t="s">
        <v>415</v>
      </c>
      <c r="B5807" s="114" t="s">
        <v>416</v>
      </c>
      <c r="C5807" s="40" t="s">
        <v>65</v>
      </c>
      <c r="D5807" s="6" t="s">
        <v>202</v>
      </c>
      <c r="E5807" s="7" t="s">
        <v>203</v>
      </c>
      <c r="F5807" s="6" t="s">
        <v>3714</v>
      </c>
      <c r="G5807" s="6" t="s">
        <v>4936</v>
      </c>
      <c r="H5807" s="6" t="s">
        <v>38</v>
      </c>
      <c r="I5807" s="8" t="s">
        <v>39</v>
      </c>
      <c r="J5807" s="15" t="s">
        <v>7586</v>
      </c>
      <c r="K5807" s="7" t="s">
        <v>3748</v>
      </c>
      <c r="L5807" s="19">
        <v>734184</v>
      </c>
      <c r="M5807" s="19">
        <f t="shared" si="273"/>
        <v>734184</v>
      </c>
      <c r="N5807" s="11">
        <f>M5807*(1+VOTOS!$P$3%)^Q5807</f>
        <v>743811.68687688571</v>
      </c>
      <c r="O5807" s="54">
        <f t="shared" si="271"/>
        <v>743811.68687688571</v>
      </c>
      <c r="P5807" s="103">
        <f t="shared" si="272"/>
        <v>4.9498706512243665E-6</v>
      </c>
      <c r="Q5807" s="6">
        <v>108</v>
      </c>
      <c r="R5807" s="6"/>
      <c r="S5807" s="6" t="s">
        <v>11</v>
      </c>
    </row>
    <row r="5808" spans="1:19" s="47" customFormat="1" ht="14" x14ac:dyDescent="0.15">
      <c r="A5808" s="8" t="s">
        <v>415</v>
      </c>
      <c r="B5808" s="114" t="s">
        <v>416</v>
      </c>
      <c r="C5808" s="40" t="s">
        <v>65</v>
      </c>
      <c r="D5808" s="6" t="s">
        <v>202</v>
      </c>
      <c r="E5808" s="7" t="s">
        <v>203</v>
      </c>
      <c r="F5808" s="6" t="s">
        <v>3714</v>
      </c>
      <c r="G5808" s="6" t="s">
        <v>4936</v>
      </c>
      <c r="H5808" s="6" t="s">
        <v>38</v>
      </c>
      <c r="I5808" s="8" t="s">
        <v>39</v>
      </c>
      <c r="J5808" s="15" t="s">
        <v>7586</v>
      </c>
      <c r="K5808" s="7" t="s">
        <v>3829</v>
      </c>
      <c r="L5808" s="19">
        <v>652834</v>
      </c>
      <c r="M5808" s="19">
        <f t="shared" si="273"/>
        <v>652834</v>
      </c>
      <c r="N5808" s="11">
        <f>M5808*(1+VOTOS!$P$3%)^Q5808</f>
        <v>662273.12663512712</v>
      </c>
      <c r="O5808" s="54">
        <f t="shared" si="271"/>
        <v>662273.12663512712</v>
      </c>
      <c r="P5808" s="103">
        <f t="shared" si="272"/>
        <v>4.4072530325386105E-6</v>
      </c>
      <c r="Q5808" s="48">
        <v>119</v>
      </c>
      <c r="R5808" s="48"/>
      <c r="S5808" s="48" t="s">
        <v>11</v>
      </c>
    </row>
    <row r="5809" spans="1:19" s="47" customFormat="1" ht="14" x14ac:dyDescent="0.15">
      <c r="A5809" s="8" t="s">
        <v>415</v>
      </c>
      <c r="B5809" s="114" t="s">
        <v>416</v>
      </c>
      <c r="C5809" s="40" t="s">
        <v>65</v>
      </c>
      <c r="D5809" s="6" t="s">
        <v>202</v>
      </c>
      <c r="E5809" s="7" t="s">
        <v>203</v>
      </c>
      <c r="F5809" s="6" t="s">
        <v>3714</v>
      </c>
      <c r="G5809" s="6" t="s">
        <v>4936</v>
      </c>
      <c r="H5809" s="6" t="s">
        <v>38</v>
      </c>
      <c r="I5809" s="8" t="s">
        <v>39</v>
      </c>
      <c r="J5809" s="15" t="s">
        <v>7586</v>
      </c>
      <c r="K5809" s="7" t="s">
        <v>3806</v>
      </c>
      <c r="L5809" s="19">
        <v>647289</v>
      </c>
      <c r="M5809" s="19">
        <f t="shared" si="273"/>
        <v>647289</v>
      </c>
      <c r="N5809" s="11">
        <f>M5809*(1+VOTOS!$P$3%)^Q5809</f>
        <v>655777.19343768386</v>
      </c>
      <c r="O5809" s="54">
        <f t="shared" si="271"/>
        <v>655777.19343768386</v>
      </c>
      <c r="P5809" s="103">
        <f t="shared" si="272"/>
        <v>4.3640243099282592E-6</v>
      </c>
      <c r="Q5809" s="48">
        <v>108</v>
      </c>
      <c r="R5809" s="48"/>
      <c r="S5809" s="48" t="s">
        <v>11</v>
      </c>
    </row>
    <row r="5810" spans="1:19" s="47" customFormat="1" ht="14" x14ac:dyDescent="0.15">
      <c r="A5810" s="8" t="s">
        <v>415</v>
      </c>
      <c r="B5810" s="114" t="s">
        <v>416</v>
      </c>
      <c r="C5810" s="40" t="s">
        <v>65</v>
      </c>
      <c r="D5810" s="6" t="s">
        <v>202</v>
      </c>
      <c r="E5810" s="7" t="s">
        <v>203</v>
      </c>
      <c r="F5810" s="6" t="s">
        <v>3714</v>
      </c>
      <c r="G5810" s="6" t="s">
        <v>4936</v>
      </c>
      <c r="H5810" s="6" t="s">
        <v>38</v>
      </c>
      <c r="I5810" s="8" t="s">
        <v>39</v>
      </c>
      <c r="J5810" s="15" t="s">
        <v>7586</v>
      </c>
      <c r="K5810" s="7" t="s">
        <v>3740</v>
      </c>
      <c r="L5810" s="19">
        <v>625482</v>
      </c>
      <c r="M5810" s="19">
        <f t="shared" si="273"/>
        <v>625482</v>
      </c>
      <c r="N5810" s="11">
        <f>M5810*(1+VOTOS!$P$3%)^Q5810</f>
        <v>633684.22838297789</v>
      </c>
      <c r="O5810" s="54">
        <f t="shared" si="271"/>
        <v>633684.22838297789</v>
      </c>
      <c r="P5810" s="103">
        <f t="shared" si="272"/>
        <v>4.2170014528634775E-6</v>
      </c>
      <c r="Q5810" s="6">
        <v>108</v>
      </c>
      <c r="R5810" s="6"/>
      <c r="S5810" s="6" t="s">
        <v>11</v>
      </c>
    </row>
    <row r="5811" spans="1:19" s="47" customFormat="1" ht="14" x14ac:dyDescent="0.15">
      <c r="A5811" s="8" t="s">
        <v>415</v>
      </c>
      <c r="B5811" s="114" t="s">
        <v>416</v>
      </c>
      <c r="C5811" s="40" t="s">
        <v>65</v>
      </c>
      <c r="D5811" s="6" t="s">
        <v>202</v>
      </c>
      <c r="E5811" s="7" t="s">
        <v>203</v>
      </c>
      <c r="F5811" s="6" t="s">
        <v>3714</v>
      </c>
      <c r="G5811" s="6" t="s">
        <v>4936</v>
      </c>
      <c r="H5811" s="6" t="s">
        <v>38</v>
      </c>
      <c r="I5811" s="8" t="s">
        <v>39</v>
      </c>
      <c r="J5811" s="15" t="s">
        <v>7586</v>
      </c>
      <c r="K5811" s="7" t="s">
        <v>3746</v>
      </c>
      <c r="L5811" s="19">
        <v>615384</v>
      </c>
      <c r="M5811" s="19">
        <f t="shared" si="273"/>
        <v>615384</v>
      </c>
      <c r="N5811" s="11">
        <f>M5811*(1+VOTOS!$P$3%)^Q5811</f>
        <v>623453.80874146731</v>
      </c>
      <c r="O5811" s="54">
        <f t="shared" si="271"/>
        <v>623453.80874146731</v>
      </c>
      <c r="P5811" s="103">
        <f t="shared" si="272"/>
        <v>4.1489207076605528E-6</v>
      </c>
      <c r="Q5811" s="6">
        <v>108</v>
      </c>
      <c r="R5811" s="6"/>
      <c r="S5811" s="6" t="s">
        <v>11</v>
      </c>
    </row>
    <row r="5812" spans="1:19" s="47" customFormat="1" ht="14" x14ac:dyDescent="0.15">
      <c r="A5812" s="8" t="s">
        <v>415</v>
      </c>
      <c r="B5812" s="114" t="s">
        <v>416</v>
      </c>
      <c r="C5812" s="40" t="s">
        <v>65</v>
      </c>
      <c r="D5812" s="6" t="s">
        <v>202</v>
      </c>
      <c r="E5812" s="7" t="s">
        <v>203</v>
      </c>
      <c r="F5812" s="6" t="s">
        <v>3714</v>
      </c>
      <c r="G5812" s="6" t="s">
        <v>4936</v>
      </c>
      <c r="H5812" s="6" t="s">
        <v>38</v>
      </c>
      <c r="I5812" s="8" t="s">
        <v>39</v>
      </c>
      <c r="J5812" s="15" t="s">
        <v>7586</v>
      </c>
      <c r="K5812" s="7" t="s">
        <v>3822</v>
      </c>
      <c r="L5812" s="19">
        <v>576180</v>
      </c>
      <c r="M5812" s="19">
        <f t="shared" si="273"/>
        <v>576180</v>
      </c>
      <c r="N5812" s="11">
        <f>M5812*(1+VOTOS!$P$3%)^Q5812</f>
        <v>593677.80392052524</v>
      </c>
      <c r="O5812" s="54">
        <f t="shared" si="271"/>
        <v>593677.80392052524</v>
      </c>
      <c r="P5812" s="103">
        <f t="shared" si="272"/>
        <v>3.9507692467810575E-6</v>
      </c>
      <c r="Q5812" s="6">
        <v>248</v>
      </c>
      <c r="R5812" s="6"/>
      <c r="S5812" s="6" t="s">
        <v>11</v>
      </c>
    </row>
    <row r="5813" spans="1:19" s="47" customFormat="1" ht="14" x14ac:dyDescent="0.15">
      <c r="A5813" s="8" t="s">
        <v>415</v>
      </c>
      <c r="B5813" s="114" t="s">
        <v>416</v>
      </c>
      <c r="C5813" s="40" t="s">
        <v>65</v>
      </c>
      <c r="D5813" s="6" t="s">
        <v>202</v>
      </c>
      <c r="E5813" s="7" t="s">
        <v>203</v>
      </c>
      <c r="F5813" s="6" t="s">
        <v>3714</v>
      </c>
      <c r="G5813" s="6" t="s">
        <v>4936</v>
      </c>
      <c r="H5813" s="6" t="s">
        <v>38</v>
      </c>
      <c r="I5813" s="8" t="s">
        <v>39</v>
      </c>
      <c r="J5813" s="15" t="s">
        <v>7586</v>
      </c>
      <c r="K5813" s="7" t="s">
        <v>3754</v>
      </c>
      <c r="L5813" s="19">
        <v>520344</v>
      </c>
      <c r="M5813" s="19">
        <f t="shared" si="273"/>
        <v>520344</v>
      </c>
      <c r="N5813" s="11">
        <f>M5813*(1+VOTOS!$P$3%)^Q5813</f>
        <v>529845.19282681285</v>
      </c>
      <c r="O5813" s="54">
        <f t="shared" si="271"/>
        <v>529845.19282681285</v>
      </c>
      <c r="P5813" s="103">
        <f t="shared" si="272"/>
        <v>3.5259800510500105E-6</v>
      </c>
      <c r="Q5813" s="6">
        <v>150</v>
      </c>
      <c r="R5813" s="6"/>
      <c r="S5813" s="6" t="s">
        <v>11</v>
      </c>
    </row>
    <row r="5814" spans="1:19" s="47" customFormat="1" ht="14" x14ac:dyDescent="0.15">
      <c r="A5814" s="8" t="s">
        <v>415</v>
      </c>
      <c r="B5814" s="114" t="s">
        <v>416</v>
      </c>
      <c r="C5814" s="40" t="s">
        <v>65</v>
      </c>
      <c r="D5814" s="6" t="s">
        <v>202</v>
      </c>
      <c r="E5814" s="7" t="s">
        <v>203</v>
      </c>
      <c r="F5814" s="6" t="s">
        <v>3714</v>
      </c>
      <c r="G5814" s="6" t="s">
        <v>4936</v>
      </c>
      <c r="H5814" s="6" t="s">
        <v>38</v>
      </c>
      <c r="I5814" s="8" t="s">
        <v>39</v>
      </c>
      <c r="J5814" s="15" t="s">
        <v>7586</v>
      </c>
      <c r="K5814" s="7" t="s">
        <v>3798</v>
      </c>
      <c r="L5814" s="19">
        <v>496944</v>
      </c>
      <c r="M5814" s="19">
        <f t="shared" si="273"/>
        <v>496944</v>
      </c>
      <c r="N5814" s="11">
        <f>M5814*(1+VOTOS!$P$3%)^Q5814</f>
        <v>504129.16092385905</v>
      </c>
      <c r="O5814" s="54">
        <f t="shared" si="271"/>
        <v>504129.16092385905</v>
      </c>
      <c r="P5814" s="103">
        <f t="shared" si="272"/>
        <v>3.3548466394242135E-6</v>
      </c>
      <c r="Q5814" s="48">
        <v>119</v>
      </c>
      <c r="R5814" s="48"/>
      <c r="S5814" s="48" t="s">
        <v>11</v>
      </c>
    </row>
    <row r="5815" spans="1:19" s="47" customFormat="1" ht="14" x14ac:dyDescent="0.15">
      <c r="A5815" s="8" t="s">
        <v>415</v>
      </c>
      <c r="B5815" s="114" t="s">
        <v>416</v>
      </c>
      <c r="C5815" s="40" t="s">
        <v>65</v>
      </c>
      <c r="D5815" s="6" t="s">
        <v>202</v>
      </c>
      <c r="E5815" s="7" t="s">
        <v>203</v>
      </c>
      <c r="F5815" s="6" t="s">
        <v>3714</v>
      </c>
      <c r="G5815" s="6" t="s">
        <v>4936</v>
      </c>
      <c r="H5815" s="6" t="s">
        <v>38</v>
      </c>
      <c r="I5815" s="8" t="s">
        <v>39</v>
      </c>
      <c r="J5815" s="15" t="s">
        <v>7586</v>
      </c>
      <c r="K5815" s="7" t="s">
        <v>3787</v>
      </c>
      <c r="L5815" s="19">
        <v>476000</v>
      </c>
      <c r="M5815" s="19">
        <f t="shared" si="273"/>
        <v>476000</v>
      </c>
      <c r="N5815" s="11">
        <f>M5815*(1+VOTOS!$P$3%)^Q5815</f>
        <v>479110.8364172944</v>
      </c>
      <c r="O5815" s="54">
        <f t="shared" si="271"/>
        <v>479110.8364172944</v>
      </c>
      <c r="P5815" s="103">
        <f t="shared" si="272"/>
        <v>3.1883562865530184E-6</v>
      </c>
      <c r="Q5815" s="6">
        <v>54</v>
      </c>
      <c r="R5815" s="6"/>
      <c r="S5815" s="6" t="s">
        <v>11</v>
      </c>
    </row>
    <row r="5816" spans="1:19" s="47" customFormat="1" ht="14" x14ac:dyDescent="0.15">
      <c r="A5816" s="8" t="s">
        <v>415</v>
      </c>
      <c r="B5816" s="114" t="s">
        <v>416</v>
      </c>
      <c r="C5816" s="40" t="s">
        <v>65</v>
      </c>
      <c r="D5816" s="6" t="s">
        <v>202</v>
      </c>
      <c r="E5816" s="7" t="s">
        <v>203</v>
      </c>
      <c r="F5816" s="6" t="s">
        <v>3714</v>
      </c>
      <c r="G5816" s="6" t="s">
        <v>4936</v>
      </c>
      <c r="H5816" s="6" t="s">
        <v>38</v>
      </c>
      <c r="I5816" s="8" t="s">
        <v>39</v>
      </c>
      <c r="J5816" s="15" t="s">
        <v>7586</v>
      </c>
      <c r="K5816" s="7" t="s">
        <v>3833</v>
      </c>
      <c r="L5816" s="19">
        <v>463919</v>
      </c>
      <c r="M5816" s="19">
        <f t="shared" si="273"/>
        <v>463919</v>
      </c>
      <c r="N5816" s="11">
        <f>M5816*(1+VOTOS!$P$3%)^Q5816</f>
        <v>470626.66257492948</v>
      </c>
      <c r="O5816" s="54">
        <f t="shared" si="271"/>
        <v>470626.66257492948</v>
      </c>
      <c r="P5816" s="103">
        <f t="shared" si="272"/>
        <v>3.1318963467011206E-6</v>
      </c>
      <c r="Q5816" s="6">
        <v>119</v>
      </c>
      <c r="R5816" s="6"/>
      <c r="S5816" s="6" t="s">
        <v>11</v>
      </c>
    </row>
    <row r="5817" spans="1:19" s="47" customFormat="1" ht="14" x14ac:dyDescent="0.15">
      <c r="A5817" s="8" t="s">
        <v>415</v>
      </c>
      <c r="B5817" s="114" t="s">
        <v>416</v>
      </c>
      <c r="C5817" s="40" t="s">
        <v>65</v>
      </c>
      <c r="D5817" s="6" t="s">
        <v>202</v>
      </c>
      <c r="E5817" s="7" t="s">
        <v>203</v>
      </c>
      <c r="F5817" s="6" t="s">
        <v>3714</v>
      </c>
      <c r="G5817" s="6" t="s">
        <v>4936</v>
      </c>
      <c r="H5817" s="6" t="s">
        <v>38</v>
      </c>
      <c r="I5817" s="8" t="s">
        <v>39</v>
      </c>
      <c r="J5817" s="15" t="s">
        <v>7586</v>
      </c>
      <c r="K5817" s="7" t="s">
        <v>3745</v>
      </c>
      <c r="L5817" s="19">
        <v>446250</v>
      </c>
      <c r="M5817" s="19">
        <f t="shared" si="273"/>
        <v>446250</v>
      </c>
      <c r="N5817" s="11">
        <f>M5817*(1+VOTOS!$P$3%)^Q5817</f>
        <v>450197.07963062264</v>
      </c>
      <c r="O5817" s="54">
        <f t="shared" si="271"/>
        <v>450197.07963062264</v>
      </c>
      <c r="P5817" s="103">
        <f t="shared" si="272"/>
        <v>2.9959428589878842E-6</v>
      </c>
      <c r="Q5817" s="6">
        <v>73</v>
      </c>
      <c r="R5817" s="6"/>
      <c r="S5817" s="6" t="s">
        <v>11</v>
      </c>
    </row>
    <row r="5818" spans="1:19" s="47" customFormat="1" ht="14" x14ac:dyDescent="0.15">
      <c r="A5818" s="8" t="s">
        <v>415</v>
      </c>
      <c r="B5818" s="114" t="s">
        <v>416</v>
      </c>
      <c r="C5818" s="40" t="s">
        <v>65</v>
      </c>
      <c r="D5818" s="6" t="s">
        <v>202</v>
      </c>
      <c r="E5818" s="7" t="s">
        <v>203</v>
      </c>
      <c r="F5818" s="6" t="s">
        <v>3714</v>
      </c>
      <c r="G5818" s="6" t="s">
        <v>4936</v>
      </c>
      <c r="H5818" s="6" t="s">
        <v>38</v>
      </c>
      <c r="I5818" s="8" t="s">
        <v>39</v>
      </c>
      <c r="J5818" s="15" t="s">
        <v>7586</v>
      </c>
      <c r="K5818" s="7" t="s">
        <v>3850</v>
      </c>
      <c r="L5818" s="19">
        <v>428400</v>
      </c>
      <c r="M5818" s="19">
        <f t="shared" si="273"/>
        <v>428400</v>
      </c>
      <c r="N5818" s="11">
        <f>M5818*(1+VOTOS!$P$3%)^Q5818</f>
        <v>437012.3941034709</v>
      </c>
      <c r="O5818" s="54">
        <f t="shared" si="271"/>
        <v>437012.3941034709</v>
      </c>
      <c r="P5818" s="103">
        <f t="shared" si="272"/>
        <v>2.9082022532836434E-6</v>
      </c>
      <c r="Q5818" s="48">
        <v>165</v>
      </c>
      <c r="R5818" s="48"/>
      <c r="S5818" s="48" t="s">
        <v>11</v>
      </c>
    </row>
    <row r="5819" spans="1:19" s="47" customFormat="1" ht="14" x14ac:dyDescent="0.15">
      <c r="A5819" s="8" t="s">
        <v>415</v>
      </c>
      <c r="B5819" s="114" t="s">
        <v>416</v>
      </c>
      <c r="C5819" s="40" t="s">
        <v>65</v>
      </c>
      <c r="D5819" s="6" t="s">
        <v>202</v>
      </c>
      <c r="E5819" s="7" t="s">
        <v>203</v>
      </c>
      <c r="F5819" s="6" t="s">
        <v>3714</v>
      </c>
      <c r="G5819" s="6" t="s">
        <v>4936</v>
      </c>
      <c r="H5819" s="6" t="s">
        <v>38</v>
      </c>
      <c r="I5819" s="8" t="s">
        <v>39</v>
      </c>
      <c r="J5819" s="15" t="s">
        <v>7586</v>
      </c>
      <c r="K5819" s="7" t="s">
        <v>3797</v>
      </c>
      <c r="L5819" s="19">
        <v>367710</v>
      </c>
      <c r="M5819" s="19">
        <f t="shared" si="273"/>
        <v>367710</v>
      </c>
      <c r="N5819" s="11">
        <f>M5819*(1+VOTOS!$P$3%)^Q5819</f>
        <v>372217.5063950484</v>
      </c>
      <c r="O5819" s="54">
        <f t="shared" si="271"/>
        <v>372217.5063950484</v>
      </c>
      <c r="P5819" s="103">
        <f t="shared" si="272"/>
        <v>2.4770093604104974E-6</v>
      </c>
      <c r="Q5819" s="6">
        <v>101</v>
      </c>
      <c r="R5819" s="6"/>
      <c r="S5819" s="6" t="s">
        <v>11</v>
      </c>
    </row>
    <row r="5820" spans="1:19" s="47" customFormat="1" ht="14" x14ac:dyDescent="0.15">
      <c r="A5820" s="8" t="s">
        <v>415</v>
      </c>
      <c r="B5820" s="114" t="s">
        <v>416</v>
      </c>
      <c r="C5820" s="40" t="s">
        <v>65</v>
      </c>
      <c r="D5820" s="6" t="s">
        <v>202</v>
      </c>
      <c r="E5820" s="7" t="s">
        <v>203</v>
      </c>
      <c r="F5820" s="6" t="s">
        <v>3714</v>
      </c>
      <c r="G5820" s="6" t="s">
        <v>4936</v>
      </c>
      <c r="H5820" s="6" t="s">
        <v>38</v>
      </c>
      <c r="I5820" s="8" t="s">
        <v>39</v>
      </c>
      <c r="J5820" s="15" t="s">
        <v>7586</v>
      </c>
      <c r="K5820" s="7" t="s">
        <v>3808</v>
      </c>
      <c r="L5820" s="19">
        <v>353430</v>
      </c>
      <c r="M5820" s="19">
        <f t="shared" si="273"/>
        <v>353430</v>
      </c>
      <c r="N5820" s="11">
        <f>M5820*(1+VOTOS!$P$3%)^Q5820</f>
        <v>354839.75369012827</v>
      </c>
      <c r="O5820" s="54">
        <f t="shared" si="271"/>
        <v>354839.75369012827</v>
      </c>
      <c r="P5820" s="103">
        <f t="shared" si="272"/>
        <v>2.3613649982474215E-6</v>
      </c>
      <c r="Q5820" s="48">
        <v>33</v>
      </c>
      <c r="R5820" s="48"/>
      <c r="S5820" s="48" t="s">
        <v>11</v>
      </c>
    </row>
    <row r="5821" spans="1:19" s="47" customFormat="1" ht="14" x14ac:dyDescent="0.15">
      <c r="A5821" s="8" t="s">
        <v>415</v>
      </c>
      <c r="B5821" s="114" t="s">
        <v>416</v>
      </c>
      <c r="C5821" s="40" t="s">
        <v>65</v>
      </c>
      <c r="D5821" s="6" t="s">
        <v>202</v>
      </c>
      <c r="E5821" s="7" t="s">
        <v>203</v>
      </c>
      <c r="F5821" s="6" t="s">
        <v>3714</v>
      </c>
      <c r="G5821" s="6" t="s">
        <v>4936</v>
      </c>
      <c r="H5821" s="6" t="s">
        <v>38</v>
      </c>
      <c r="I5821" s="8" t="s">
        <v>39</v>
      </c>
      <c r="J5821" s="15" t="s">
        <v>7586</v>
      </c>
      <c r="K5821" s="7" t="s">
        <v>3874</v>
      </c>
      <c r="L5821" s="19">
        <v>315112</v>
      </c>
      <c r="M5821" s="19">
        <f t="shared" si="273"/>
        <v>315112</v>
      </c>
      <c r="N5821" s="11">
        <f>M5821*(1+VOTOS!$P$3%)^Q5821</f>
        <v>320362.97941935697</v>
      </c>
      <c r="O5821" s="54">
        <f t="shared" si="271"/>
        <v>320362.97941935697</v>
      </c>
      <c r="P5821" s="103">
        <f t="shared" si="272"/>
        <v>2.1319311561571926E-6</v>
      </c>
      <c r="Q5821" s="48">
        <v>137</v>
      </c>
      <c r="R5821" s="48"/>
      <c r="S5821" s="48" t="s">
        <v>11</v>
      </c>
    </row>
    <row r="5822" spans="1:19" s="47" customFormat="1" ht="14" x14ac:dyDescent="0.15">
      <c r="A5822" s="8" t="s">
        <v>415</v>
      </c>
      <c r="B5822" s="114" t="s">
        <v>416</v>
      </c>
      <c r="C5822" s="40" t="s">
        <v>65</v>
      </c>
      <c r="D5822" s="6" t="s">
        <v>202</v>
      </c>
      <c r="E5822" s="7" t="s">
        <v>203</v>
      </c>
      <c r="F5822" s="6" t="s">
        <v>3714</v>
      </c>
      <c r="G5822" s="6" t="s">
        <v>4936</v>
      </c>
      <c r="H5822" s="6" t="s">
        <v>38</v>
      </c>
      <c r="I5822" s="8" t="s">
        <v>39</v>
      </c>
      <c r="J5822" s="15" t="s">
        <v>7586</v>
      </c>
      <c r="K5822" s="7" t="s">
        <v>3755</v>
      </c>
      <c r="L5822" s="19">
        <v>310590</v>
      </c>
      <c r="M5822" s="19">
        <f t="shared" si="273"/>
        <v>310590</v>
      </c>
      <c r="N5822" s="11">
        <f>M5822*(1+VOTOS!$P$3%)^Q5822</f>
        <v>317599.31254285865</v>
      </c>
      <c r="O5822" s="54">
        <f t="shared" si="271"/>
        <v>317599.31254285865</v>
      </c>
      <c r="P5822" s="103">
        <f t="shared" si="272"/>
        <v>2.1135396818054267E-6</v>
      </c>
      <c r="Q5822" s="6">
        <v>185</v>
      </c>
      <c r="R5822" s="6"/>
      <c r="S5822" s="6" t="s">
        <v>11</v>
      </c>
    </row>
    <row r="5823" spans="1:19" s="47" customFormat="1" ht="14" x14ac:dyDescent="0.15">
      <c r="A5823" s="8" t="s">
        <v>415</v>
      </c>
      <c r="B5823" s="114" t="s">
        <v>416</v>
      </c>
      <c r="C5823" s="40" t="s">
        <v>65</v>
      </c>
      <c r="D5823" s="6" t="s">
        <v>202</v>
      </c>
      <c r="E5823" s="7" t="s">
        <v>203</v>
      </c>
      <c r="F5823" s="6" t="s">
        <v>3714</v>
      </c>
      <c r="G5823" s="6" t="s">
        <v>4936</v>
      </c>
      <c r="H5823" s="6" t="s">
        <v>38</v>
      </c>
      <c r="I5823" s="8" t="s">
        <v>39</v>
      </c>
      <c r="J5823" s="15" t="s">
        <v>7586</v>
      </c>
      <c r="K5823" s="7" t="s">
        <v>3796</v>
      </c>
      <c r="L5823" s="19">
        <v>276080</v>
      </c>
      <c r="M5823" s="19">
        <f t="shared" si="273"/>
        <v>276080</v>
      </c>
      <c r="N5823" s="11">
        <f>M5823*(1+VOTOS!$P$3%)^Q5823</f>
        <v>283607.58249329223</v>
      </c>
      <c r="O5823" s="54">
        <f t="shared" si="271"/>
        <v>283607.58249329223</v>
      </c>
      <c r="P5823" s="103">
        <f t="shared" si="272"/>
        <v>1.8873336811130239E-6</v>
      </c>
      <c r="Q5823" s="6">
        <v>223</v>
      </c>
      <c r="R5823" s="6"/>
      <c r="S5823" s="6" t="s">
        <v>11</v>
      </c>
    </row>
    <row r="5824" spans="1:19" s="47" customFormat="1" ht="14" x14ac:dyDescent="0.15">
      <c r="A5824" s="8" t="s">
        <v>415</v>
      </c>
      <c r="B5824" s="114" t="s">
        <v>416</v>
      </c>
      <c r="C5824" s="40" t="s">
        <v>65</v>
      </c>
      <c r="D5824" s="6" t="s">
        <v>202</v>
      </c>
      <c r="E5824" s="7" t="s">
        <v>203</v>
      </c>
      <c r="F5824" s="6" t="s">
        <v>3714</v>
      </c>
      <c r="G5824" s="6" t="s">
        <v>4936</v>
      </c>
      <c r="H5824" s="6" t="s">
        <v>38</v>
      </c>
      <c r="I5824" s="8" t="s">
        <v>39</v>
      </c>
      <c r="J5824" s="15" t="s">
        <v>7586</v>
      </c>
      <c r="K5824" s="7" t="s">
        <v>3834</v>
      </c>
      <c r="L5824" s="19">
        <v>273700</v>
      </c>
      <c r="M5824" s="19">
        <f t="shared" si="273"/>
        <v>273700</v>
      </c>
      <c r="N5824" s="11">
        <f>M5824*(1+VOTOS!$P$3%)^Q5824</f>
        <v>279202.36289943976</v>
      </c>
      <c r="O5824" s="54">
        <f t="shared" si="271"/>
        <v>279202.36289943976</v>
      </c>
      <c r="P5824" s="103">
        <f t="shared" si="272"/>
        <v>1.8580181062645501E-6</v>
      </c>
      <c r="Q5824" s="6">
        <v>165</v>
      </c>
      <c r="R5824" s="6"/>
      <c r="S5824" s="6" t="s">
        <v>11</v>
      </c>
    </row>
    <row r="5825" spans="1:19" s="47" customFormat="1" ht="14" x14ac:dyDescent="0.15">
      <c r="A5825" s="8" t="s">
        <v>415</v>
      </c>
      <c r="B5825" s="114" t="s">
        <v>416</v>
      </c>
      <c r="C5825" s="40" t="s">
        <v>65</v>
      </c>
      <c r="D5825" s="6" t="s">
        <v>202</v>
      </c>
      <c r="E5825" s="7" t="s">
        <v>203</v>
      </c>
      <c r="F5825" s="6" t="s">
        <v>3714</v>
      </c>
      <c r="G5825" s="6" t="s">
        <v>4936</v>
      </c>
      <c r="H5825" s="6" t="s">
        <v>38</v>
      </c>
      <c r="I5825" s="8" t="s">
        <v>39</v>
      </c>
      <c r="J5825" s="15" t="s">
        <v>7586</v>
      </c>
      <c r="K5825" s="7" t="s">
        <v>3720</v>
      </c>
      <c r="L5825" s="19">
        <v>262514</v>
      </c>
      <c r="M5825" s="19">
        <f t="shared" si="273"/>
        <v>262514</v>
      </c>
      <c r="N5825" s="11">
        <f>M5825*(1+VOTOS!$P$3%)^Q5825</f>
        <v>265956.46482189582</v>
      </c>
      <c r="O5825" s="54">
        <f t="shared" si="271"/>
        <v>265956.46482189582</v>
      </c>
      <c r="P5825" s="103">
        <f t="shared" si="272"/>
        <v>1.769870147177701E-6</v>
      </c>
      <c r="Q5825" s="48">
        <v>108</v>
      </c>
      <c r="R5825" s="48"/>
      <c r="S5825" s="48" t="s">
        <v>11</v>
      </c>
    </row>
    <row r="5826" spans="1:19" s="47" customFormat="1" ht="14" x14ac:dyDescent="0.15">
      <c r="A5826" s="8" t="s">
        <v>415</v>
      </c>
      <c r="B5826" s="114" t="s">
        <v>416</v>
      </c>
      <c r="C5826" s="40" t="s">
        <v>65</v>
      </c>
      <c r="D5826" s="6" t="s">
        <v>202</v>
      </c>
      <c r="E5826" s="7" t="s">
        <v>203</v>
      </c>
      <c r="F5826" s="6" t="s">
        <v>3714</v>
      </c>
      <c r="G5826" s="6" t="s">
        <v>4936</v>
      </c>
      <c r="H5826" s="6" t="s">
        <v>38</v>
      </c>
      <c r="I5826" s="8" t="s">
        <v>39</v>
      </c>
      <c r="J5826" s="15" t="s">
        <v>7586</v>
      </c>
      <c r="K5826" s="7" t="s">
        <v>3815</v>
      </c>
      <c r="L5826" s="19">
        <v>202895</v>
      </c>
      <c r="M5826" s="19">
        <f t="shared" si="273"/>
        <v>202895</v>
      </c>
      <c r="N5826" s="11">
        <f>M5826*(1+VOTOS!$P$3%)^Q5826</f>
        <v>205828.59659367328</v>
      </c>
      <c r="O5826" s="54">
        <f t="shared" si="271"/>
        <v>205828.59659367328</v>
      </c>
      <c r="P5826" s="103">
        <f t="shared" si="272"/>
        <v>1.3697350383664472E-6</v>
      </c>
      <c r="Q5826" s="6">
        <v>119</v>
      </c>
      <c r="R5826" s="6"/>
      <c r="S5826" s="6" t="s">
        <v>11</v>
      </c>
    </row>
    <row r="5827" spans="1:19" s="47" customFormat="1" ht="14" x14ac:dyDescent="0.15">
      <c r="A5827" s="8" t="s">
        <v>415</v>
      </c>
      <c r="B5827" s="114" t="s">
        <v>416</v>
      </c>
      <c r="C5827" s="40" t="s">
        <v>65</v>
      </c>
      <c r="D5827" s="6" t="s">
        <v>202</v>
      </c>
      <c r="E5827" s="7" t="s">
        <v>203</v>
      </c>
      <c r="F5827" s="6" t="s">
        <v>3714</v>
      </c>
      <c r="G5827" s="6" t="s">
        <v>4936</v>
      </c>
      <c r="H5827" s="6" t="s">
        <v>38</v>
      </c>
      <c r="I5827" s="8" t="s">
        <v>39</v>
      </c>
      <c r="J5827" s="15" t="s">
        <v>7586</v>
      </c>
      <c r="K5827" s="7" t="s">
        <v>3765</v>
      </c>
      <c r="L5827" s="19">
        <v>154224</v>
      </c>
      <c r="M5827" s="19">
        <f t="shared" si="273"/>
        <v>154224</v>
      </c>
      <c r="N5827" s="11">
        <f>M5827*(1+VOTOS!$P$3%)^Q5827</f>
        <v>156246.40907034316</v>
      </c>
      <c r="O5827" s="54">
        <f t="shared" si="271"/>
        <v>156246.40907034316</v>
      </c>
      <c r="P5827" s="103">
        <f t="shared" si="272"/>
        <v>1.0397786540082959E-6</v>
      </c>
      <c r="Q5827" s="6">
        <v>108</v>
      </c>
      <c r="R5827" s="6"/>
      <c r="S5827" s="6" t="s">
        <v>11</v>
      </c>
    </row>
    <row r="5828" spans="1:19" s="47" customFormat="1" ht="14" x14ac:dyDescent="0.15">
      <c r="A5828" s="8" t="s">
        <v>415</v>
      </c>
      <c r="B5828" s="114" t="s">
        <v>416</v>
      </c>
      <c r="C5828" s="40" t="s">
        <v>65</v>
      </c>
      <c r="D5828" s="6" t="s">
        <v>202</v>
      </c>
      <c r="E5828" s="7" t="s">
        <v>203</v>
      </c>
      <c r="F5828" s="6" t="s">
        <v>3714</v>
      </c>
      <c r="G5828" s="6" t="s">
        <v>4936</v>
      </c>
      <c r="H5828" s="6" t="s">
        <v>38</v>
      </c>
      <c r="I5828" s="8" t="s">
        <v>39</v>
      </c>
      <c r="J5828" s="15" t="s">
        <v>7586</v>
      </c>
      <c r="K5828" s="7" t="s">
        <v>3862</v>
      </c>
      <c r="L5828" s="19">
        <v>151368</v>
      </c>
      <c r="M5828" s="19">
        <f t="shared" si="273"/>
        <v>151368</v>
      </c>
      <c r="N5828" s="11">
        <f>M5828*(1+VOTOS!$P$3%)^Q5828</f>
        <v>155382.68667595251</v>
      </c>
      <c r="O5828" s="54">
        <f t="shared" si="271"/>
        <v>155382.68667595251</v>
      </c>
      <c r="P5828" s="103">
        <f t="shared" si="272"/>
        <v>1.0340308092160868E-6</v>
      </c>
      <c r="Q5828" s="6">
        <v>217</v>
      </c>
      <c r="R5828" s="6"/>
      <c r="S5828" s="6" t="s">
        <v>11</v>
      </c>
    </row>
    <row r="5829" spans="1:19" s="47" customFormat="1" ht="14" x14ac:dyDescent="0.15">
      <c r="A5829" s="8" t="s">
        <v>415</v>
      </c>
      <c r="B5829" s="114" t="s">
        <v>416</v>
      </c>
      <c r="C5829" s="40" t="s">
        <v>65</v>
      </c>
      <c r="D5829" s="6" t="s">
        <v>202</v>
      </c>
      <c r="E5829" s="7" t="s">
        <v>203</v>
      </c>
      <c r="F5829" s="6" t="s">
        <v>3714</v>
      </c>
      <c r="G5829" s="6" t="s">
        <v>4936</v>
      </c>
      <c r="H5829" s="6" t="s">
        <v>38</v>
      </c>
      <c r="I5829" s="8" t="s">
        <v>39</v>
      </c>
      <c r="J5829" s="15" t="s">
        <v>7586</v>
      </c>
      <c r="K5829" s="7" t="s">
        <v>3780</v>
      </c>
      <c r="L5829" s="19">
        <v>142800</v>
      </c>
      <c r="M5829" s="19">
        <f t="shared" si="273"/>
        <v>142800</v>
      </c>
      <c r="N5829" s="11">
        <f>M5829*(1+VOTOS!$P$3%)^Q5829</f>
        <v>145337.30277320158</v>
      </c>
      <c r="O5829" s="54">
        <f t="shared" si="271"/>
        <v>145337.30277320158</v>
      </c>
      <c r="P5829" s="103">
        <f t="shared" si="272"/>
        <v>9.6718142806521137E-7</v>
      </c>
      <c r="Q5829" s="6">
        <v>146</v>
      </c>
      <c r="R5829" s="6"/>
      <c r="S5829" s="6" t="s">
        <v>11</v>
      </c>
    </row>
    <row r="5830" spans="1:19" s="47" customFormat="1" ht="14" x14ac:dyDescent="0.15">
      <c r="A5830" s="8" t="s">
        <v>415</v>
      </c>
      <c r="B5830" s="114" t="s">
        <v>416</v>
      </c>
      <c r="C5830" s="40" t="s">
        <v>65</v>
      </c>
      <c r="D5830" s="6" t="s">
        <v>202</v>
      </c>
      <c r="E5830" s="7" t="s">
        <v>203</v>
      </c>
      <c r="F5830" s="6" t="s">
        <v>3714</v>
      </c>
      <c r="G5830" s="6" t="s">
        <v>4936</v>
      </c>
      <c r="H5830" s="6" t="s">
        <v>38</v>
      </c>
      <c r="I5830" s="8" t="s">
        <v>39</v>
      </c>
      <c r="J5830" s="15" t="s">
        <v>7586</v>
      </c>
      <c r="K5830" s="7" t="s">
        <v>3715</v>
      </c>
      <c r="L5830" s="19">
        <v>130900</v>
      </c>
      <c r="M5830" s="19">
        <f t="shared" si="273"/>
        <v>130900</v>
      </c>
      <c r="N5830" s="11">
        <f>M5830*(1+VOTOS!$P$3%)^Q5830</f>
        <v>133081.29809716489</v>
      </c>
      <c r="O5830" s="54">
        <f t="shared" si="271"/>
        <v>133081.29809716489</v>
      </c>
      <c r="P5830" s="103">
        <f t="shared" si="272"/>
        <v>8.8562094855472496E-7</v>
      </c>
      <c r="Q5830" s="48">
        <v>137</v>
      </c>
      <c r="R5830" s="48"/>
      <c r="S5830" s="48" t="s">
        <v>11</v>
      </c>
    </row>
    <row r="5831" spans="1:19" s="47" customFormat="1" ht="14" x14ac:dyDescent="0.15">
      <c r="A5831" s="8" t="s">
        <v>415</v>
      </c>
      <c r="B5831" s="114" t="s">
        <v>416</v>
      </c>
      <c r="C5831" s="40" t="s">
        <v>65</v>
      </c>
      <c r="D5831" s="6" t="s">
        <v>202</v>
      </c>
      <c r="E5831" s="7" t="s">
        <v>203</v>
      </c>
      <c r="F5831" s="6" t="s">
        <v>3714</v>
      </c>
      <c r="G5831" s="6" t="s">
        <v>4936</v>
      </c>
      <c r="H5831" s="6" t="s">
        <v>38</v>
      </c>
      <c r="I5831" s="8" t="s">
        <v>39</v>
      </c>
      <c r="J5831" s="15" t="s">
        <v>7586</v>
      </c>
      <c r="K5831" s="7" t="s">
        <v>3810</v>
      </c>
      <c r="L5831" s="19">
        <v>130900</v>
      </c>
      <c r="M5831" s="19">
        <f t="shared" si="273"/>
        <v>130900</v>
      </c>
      <c r="N5831" s="11">
        <f>M5831*(1+VOTOS!$P$3%)^Q5831</f>
        <v>132792.64296366018</v>
      </c>
      <c r="O5831" s="54">
        <f t="shared" ref="O5831:O5894" si="274">+IF(N5831&gt;0,N5831,L5831)</f>
        <v>132792.64296366018</v>
      </c>
      <c r="P5831" s="103">
        <f t="shared" ref="P5831:P5894" si="275">+O5831/$O$4</f>
        <v>8.8370002475254662E-7</v>
      </c>
      <c r="Q5831" s="48">
        <v>119</v>
      </c>
      <c r="R5831" s="48"/>
      <c r="S5831" s="48" t="s">
        <v>11</v>
      </c>
    </row>
    <row r="5832" spans="1:19" s="47" customFormat="1" ht="14" x14ac:dyDescent="0.15">
      <c r="A5832" s="8" t="s">
        <v>415</v>
      </c>
      <c r="B5832" s="114" t="s">
        <v>416</v>
      </c>
      <c r="C5832" s="40" t="s">
        <v>65</v>
      </c>
      <c r="D5832" s="6" t="s">
        <v>202</v>
      </c>
      <c r="E5832" s="7" t="s">
        <v>203</v>
      </c>
      <c r="F5832" s="6" t="s">
        <v>3714</v>
      </c>
      <c r="G5832" s="6" t="s">
        <v>4936</v>
      </c>
      <c r="H5832" s="6" t="s">
        <v>38</v>
      </c>
      <c r="I5832" s="8" t="s">
        <v>39</v>
      </c>
      <c r="J5832" s="15" t="s">
        <v>7586</v>
      </c>
      <c r="K5832" s="7" t="s">
        <v>3831</v>
      </c>
      <c r="L5832" s="19">
        <v>114240</v>
      </c>
      <c r="M5832" s="19">
        <f t="shared" si="273"/>
        <v>114240</v>
      </c>
      <c r="N5832" s="11">
        <f>M5832*(1+VOTOS!$P$3%)^Q5832</f>
        <v>117411.5022156132</v>
      </c>
      <c r="O5832" s="54">
        <f t="shared" si="274"/>
        <v>117411.5022156132</v>
      </c>
      <c r="P5832" s="103">
        <f t="shared" si="275"/>
        <v>7.8134258870474417E-7</v>
      </c>
      <c r="Q5832" s="6">
        <v>227</v>
      </c>
      <c r="R5832" s="6"/>
      <c r="S5832" s="6" t="s">
        <v>11</v>
      </c>
    </row>
    <row r="5833" spans="1:19" s="47" customFormat="1" ht="14" x14ac:dyDescent="0.15">
      <c r="A5833" s="8" t="s">
        <v>415</v>
      </c>
      <c r="B5833" s="114" t="s">
        <v>416</v>
      </c>
      <c r="C5833" s="40" t="s">
        <v>65</v>
      </c>
      <c r="D5833" s="6" t="s">
        <v>202</v>
      </c>
      <c r="E5833" s="7" t="s">
        <v>203</v>
      </c>
      <c r="F5833" s="6" t="s">
        <v>3714</v>
      </c>
      <c r="G5833" s="6" t="s">
        <v>4936</v>
      </c>
      <c r="H5833" s="6" t="s">
        <v>38</v>
      </c>
      <c r="I5833" s="8" t="s">
        <v>39</v>
      </c>
      <c r="J5833" s="15" t="s">
        <v>7586</v>
      </c>
      <c r="K5833" s="7" t="s">
        <v>3735</v>
      </c>
      <c r="L5833" s="19">
        <v>107100</v>
      </c>
      <c r="M5833" s="19">
        <f t="shared" si="273"/>
        <v>107100</v>
      </c>
      <c r="N5833" s="11">
        <f>M5833*(1+VOTOS!$P$3%)^Q5833</f>
        <v>109055.58659608194</v>
      </c>
      <c r="O5833" s="54">
        <f t="shared" si="274"/>
        <v>109055.58659608194</v>
      </c>
      <c r="P5833" s="103">
        <f t="shared" si="275"/>
        <v>7.2573617350724931E-7</v>
      </c>
      <c r="Q5833" s="6">
        <v>150</v>
      </c>
      <c r="R5833" s="6"/>
      <c r="S5833" s="6" t="s">
        <v>11</v>
      </c>
    </row>
    <row r="5834" spans="1:19" s="47" customFormat="1" ht="14" x14ac:dyDescent="0.15">
      <c r="A5834" s="8" t="s">
        <v>415</v>
      </c>
      <c r="B5834" s="114" t="s">
        <v>416</v>
      </c>
      <c r="C5834" s="40" t="s">
        <v>65</v>
      </c>
      <c r="D5834" s="6" t="s">
        <v>202</v>
      </c>
      <c r="E5834" s="7" t="s">
        <v>203</v>
      </c>
      <c r="F5834" s="6" t="s">
        <v>3714</v>
      </c>
      <c r="G5834" s="6" t="s">
        <v>4936</v>
      </c>
      <c r="H5834" s="6" t="s">
        <v>38</v>
      </c>
      <c r="I5834" s="8" t="s">
        <v>39</v>
      </c>
      <c r="J5834" s="15" t="s">
        <v>7586</v>
      </c>
      <c r="K5834" s="7" t="s">
        <v>3719</v>
      </c>
      <c r="L5834" s="19">
        <v>104125</v>
      </c>
      <c r="M5834" s="19">
        <f t="shared" si="273"/>
        <v>104125</v>
      </c>
      <c r="N5834" s="11">
        <f>M5834*(1+VOTOS!$P$3%)^Q5834</f>
        <v>105045.98524714529</v>
      </c>
      <c r="O5834" s="54">
        <f t="shared" si="274"/>
        <v>105045.98524714529</v>
      </c>
      <c r="P5834" s="103">
        <f t="shared" si="275"/>
        <v>6.9905333376383972E-7</v>
      </c>
      <c r="Q5834" s="48">
        <v>73</v>
      </c>
      <c r="R5834" s="48"/>
      <c r="S5834" s="48" t="s">
        <v>11</v>
      </c>
    </row>
    <row r="5835" spans="1:19" s="47" customFormat="1" ht="14" x14ac:dyDescent="0.15">
      <c r="A5835" s="8" t="s">
        <v>415</v>
      </c>
      <c r="B5835" s="114" t="s">
        <v>416</v>
      </c>
      <c r="C5835" s="40" t="s">
        <v>65</v>
      </c>
      <c r="D5835" s="6" t="s">
        <v>202</v>
      </c>
      <c r="E5835" s="7" t="s">
        <v>203</v>
      </c>
      <c r="F5835" s="6" t="s">
        <v>3714</v>
      </c>
      <c r="G5835" s="6" t="s">
        <v>4936</v>
      </c>
      <c r="H5835" s="6" t="s">
        <v>38</v>
      </c>
      <c r="I5835" s="8" t="s">
        <v>39</v>
      </c>
      <c r="J5835" s="15" t="s">
        <v>7586</v>
      </c>
      <c r="K5835" s="7" t="s">
        <v>3721</v>
      </c>
      <c r="L5835" s="19">
        <v>91630</v>
      </c>
      <c r="M5835" s="19">
        <f t="shared" si="273"/>
        <v>91630</v>
      </c>
      <c r="N5835" s="11">
        <f>M5835*(1+VOTOS!$P$3%)^Q5835</f>
        <v>93303.112976647884</v>
      </c>
      <c r="O5835" s="54">
        <f t="shared" si="274"/>
        <v>93303.112976647884</v>
      </c>
      <c r="P5835" s="103">
        <f t="shared" si="275"/>
        <v>6.2090761511175779E-7</v>
      </c>
      <c r="Q5835" s="48">
        <v>150</v>
      </c>
      <c r="R5835" s="48"/>
      <c r="S5835" s="48" t="s">
        <v>11</v>
      </c>
    </row>
    <row r="5836" spans="1:19" s="47" customFormat="1" ht="14" x14ac:dyDescent="0.15">
      <c r="A5836" s="8" t="s">
        <v>415</v>
      </c>
      <c r="B5836" s="114" t="s">
        <v>416</v>
      </c>
      <c r="C5836" s="40" t="s">
        <v>65</v>
      </c>
      <c r="D5836" s="6" t="s">
        <v>202</v>
      </c>
      <c r="E5836" s="7" t="s">
        <v>203</v>
      </c>
      <c r="F5836" s="6" t="s">
        <v>3714</v>
      </c>
      <c r="G5836" s="6" t="s">
        <v>4936</v>
      </c>
      <c r="H5836" s="6" t="s">
        <v>38</v>
      </c>
      <c r="I5836" s="8" t="s">
        <v>39</v>
      </c>
      <c r="J5836" s="15" t="s">
        <v>7586</v>
      </c>
      <c r="K5836" s="7" t="s">
        <v>3773</v>
      </c>
      <c r="L5836" s="19">
        <v>80920</v>
      </c>
      <c r="M5836" s="19">
        <f t="shared" si="273"/>
        <v>80920</v>
      </c>
      <c r="N5836" s="11">
        <f>M5836*(1+VOTOS!$P$3%)^Q5836</f>
        <v>81981.140561599808</v>
      </c>
      <c r="O5836" s="54">
        <f t="shared" si="274"/>
        <v>81981.140561599808</v>
      </c>
      <c r="P5836" s="103">
        <f t="shared" si="275"/>
        <v>5.4556287401669843E-7</v>
      </c>
      <c r="Q5836" s="6">
        <v>108</v>
      </c>
      <c r="R5836" s="6"/>
      <c r="S5836" s="6" t="s">
        <v>11</v>
      </c>
    </row>
    <row r="5837" spans="1:19" s="47" customFormat="1" ht="14" x14ac:dyDescent="0.15">
      <c r="A5837" s="8" t="s">
        <v>415</v>
      </c>
      <c r="B5837" s="114" t="s">
        <v>416</v>
      </c>
      <c r="C5837" s="40" t="s">
        <v>65</v>
      </c>
      <c r="D5837" s="6" t="s">
        <v>202</v>
      </c>
      <c r="E5837" s="7" t="s">
        <v>203</v>
      </c>
      <c r="F5837" s="6" t="s">
        <v>3714</v>
      </c>
      <c r="G5837" s="6" t="s">
        <v>4936</v>
      </c>
      <c r="H5837" s="6" t="s">
        <v>38</v>
      </c>
      <c r="I5837" s="8" t="s">
        <v>39</v>
      </c>
      <c r="J5837" s="15" t="s">
        <v>7586</v>
      </c>
      <c r="K5837" s="7" t="s">
        <v>3813</v>
      </c>
      <c r="L5837" s="19">
        <v>74099</v>
      </c>
      <c r="M5837" s="19">
        <f t="shared" si="273"/>
        <v>74099</v>
      </c>
      <c r="N5837" s="11">
        <f>M5837*(1+VOTOS!$P$3%)^Q5837</f>
        <v>76027.610684159255</v>
      </c>
      <c r="O5837" s="54">
        <f t="shared" si="274"/>
        <v>76027.610684159255</v>
      </c>
      <c r="P5837" s="103">
        <f t="shared" si="275"/>
        <v>5.0594370248248174E-7</v>
      </c>
      <c r="Q5837" s="48">
        <v>213</v>
      </c>
      <c r="R5837" s="48"/>
      <c r="S5837" s="48" t="s">
        <v>11</v>
      </c>
    </row>
    <row r="5838" spans="1:19" s="47" customFormat="1" ht="14" x14ac:dyDescent="0.15">
      <c r="A5838" s="8" t="s">
        <v>415</v>
      </c>
      <c r="B5838" s="114" t="s">
        <v>416</v>
      </c>
      <c r="C5838" s="40" t="s">
        <v>65</v>
      </c>
      <c r="D5838" s="6" t="s">
        <v>202</v>
      </c>
      <c r="E5838" s="7" t="s">
        <v>203</v>
      </c>
      <c r="F5838" s="6" t="s">
        <v>3714</v>
      </c>
      <c r="G5838" s="6" t="s">
        <v>4936</v>
      </c>
      <c r="H5838" s="6" t="s">
        <v>38</v>
      </c>
      <c r="I5838" s="8" t="s">
        <v>39</v>
      </c>
      <c r="J5838" s="15" t="s">
        <v>7586</v>
      </c>
      <c r="K5838" s="7" t="s">
        <v>3794</v>
      </c>
      <c r="L5838" s="19">
        <v>57120</v>
      </c>
      <c r="M5838" s="19">
        <f t="shared" si="273"/>
        <v>57120</v>
      </c>
      <c r="N5838" s="11">
        <f>M5838*(1+VOTOS!$P$3%)^Q5838</f>
        <v>57729.591956867305</v>
      </c>
      <c r="O5838" s="54">
        <f t="shared" si="274"/>
        <v>57729.591956867305</v>
      </c>
      <c r="P5838" s="103">
        <f t="shared" si="275"/>
        <v>3.8417521259215325E-7</v>
      </c>
      <c r="Q5838" s="6">
        <v>88</v>
      </c>
      <c r="R5838" s="6"/>
      <c r="S5838" s="6" t="s">
        <v>11</v>
      </c>
    </row>
    <row r="5839" spans="1:19" s="47" customFormat="1" ht="14" x14ac:dyDescent="0.15">
      <c r="A5839" s="8" t="s">
        <v>415</v>
      </c>
      <c r="B5839" s="114" t="s">
        <v>416</v>
      </c>
      <c r="C5839" s="40" t="s">
        <v>65</v>
      </c>
      <c r="D5839" s="6" t="s">
        <v>202</v>
      </c>
      <c r="E5839" s="7" t="s">
        <v>203</v>
      </c>
      <c r="F5839" s="6" t="s">
        <v>3714</v>
      </c>
      <c r="G5839" s="6" t="s">
        <v>4936</v>
      </c>
      <c r="H5839" s="6" t="s">
        <v>38</v>
      </c>
      <c r="I5839" s="8" t="s">
        <v>39</v>
      </c>
      <c r="J5839" s="15" t="s">
        <v>7586</v>
      </c>
      <c r="K5839" s="7" t="s">
        <v>3731</v>
      </c>
      <c r="L5839" s="19">
        <v>56070</v>
      </c>
      <c r="M5839" s="19">
        <f t="shared" si="273"/>
        <v>56070</v>
      </c>
      <c r="N5839" s="11">
        <f>M5839*(1+VOTOS!$P$3%)^Q5839</f>
        <v>56805.271271489139</v>
      </c>
      <c r="O5839" s="54">
        <f t="shared" si="274"/>
        <v>56805.271271489139</v>
      </c>
      <c r="P5839" s="103">
        <f t="shared" si="275"/>
        <v>3.7802410215170884E-7</v>
      </c>
      <c r="Q5839" s="6">
        <v>108</v>
      </c>
      <c r="R5839" s="6"/>
      <c r="S5839" s="6" t="s">
        <v>11</v>
      </c>
    </row>
    <row r="5840" spans="1:19" s="47" customFormat="1" ht="14" x14ac:dyDescent="0.15">
      <c r="A5840" s="8" t="s">
        <v>415</v>
      </c>
      <c r="B5840" s="114" t="s">
        <v>416</v>
      </c>
      <c r="C5840" s="40" t="s">
        <v>65</v>
      </c>
      <c r="D5840" s="6" t="s">
        <v>202</v>
      </c>
      <c r="E5840" s="7" t="s">
        <v>203</v>
      </c>
      <c r="F5840" s="6" t="s">
        <v>3714</v>
      </c>
      <c r="G5840" s="6" t="s">
        <v>4936</v>
      </c>
      <c r="H5840" s="6" t="s">
        <v>38</v>
      </c>
      <c r="I5840" s="8" t="s">
        <v>39</v>
      </c>
      <c r="J5840" s="15" t="s">
        <v>7586</v>
      </c>
      <c r="K5840" s="7" t="s">
        <v>3838</v>
      </c>
      <c r="L5840" s="19">
        <v>22848</v>
      </c>
      <c r="M5840" s="19">
        <f t="shared" si="273"/>
        <v>22848</v>
      </c>
      <c r="N5840" s="11">
        <f>M5840*(1+VOTOS!$P$3%)^Q5840</f>
        <v>23091.836782746923</v>
      </c>
      <c r="O5840" s="54">
        <f t="shared" si="274"/>
        <v>23091.836782746923</v>
      </c>
      <c r="P5840" s="103">
        <f t="shared" si="275"/>
        <v>1.536700850368613E-7</v>
      </c>
      <c r="Q5840" s="6">
        <v>88</v>
      </c>
      <c r="R5840" s="6"/>
      <c r="S5840" s="6" t="s">
        <v>11</v>
      </c>
    </row>
    <row r="5841" spans="1:19" s="47" customFormat="1" ht="14" x14ac:dyDescent="0.15">
      <c r="A5841" s="8" t="s">
        <v>415</v>
      </c>
      <c r="B5841" s="114" t="s">
        <v>416</v>
      </c>
      <c r="C5841" s="40" t="s">
        <v>65</v>
      </c>
      <c r="D5841" s="6" t="s">
        <v>202</v>
      </c>
      <c r="E5841" s="7" t="s">
        <v>203</v>
      </c>
      <c r="F5841" s="6" t="s">
        <v>3714</v>
      </c>
      <c r="G5841" s="6" t="s">
        <v>4936</v>
      </c>
      <c r="H5841" s="6" t="s">
        <v>38</v>
      </c>
      <c r="I5841" s="8" t="s">
        <v>39</v>
      </c>
      <c r="J5841" s="15" t="s">
        <v>7586</v>
      </c>
      <c r="K5841" s="7" t="s">
        <v>3824</v>
      </c>
      <c r="L5841" s="19">
        <v>17850</v>
      </c>
      <c r="M5841" s="19">
        <f t="shared" si="273"/>
        <v>17850</v>
      </c>
      <c r="N5841" s="11">
        <f>M5841*(1+VOTOS!$P$3%)^Q5841</f>
        <v>18336.697143962858</v>
      </c>
      <c r="O5841" s="54">
        <f t="shared" si="274"/>
        <v>18336.697143962858</v>
      </c>
      <c r="P5841" s="103">
        <f t="shared" si="275"/>
        <v>1.2202588455472136E-7</v>
      </c>
      <c r="Q5841" s="48">
        <v>223</v>
      </c>
      <c r="R5841" s="48"/>
      <c r="S5841" s="48" t="s">
        <v>11</v>
      </c>
    </row>
    <row r="5842" spans="1:19" s="47" customFormat="1" ht="14" x14ac:dyDescent="0.15">
      <c r="A5842" s="8" t="s">
        <v>415</v>
      </c>
      <c r="B5842" s="114" t="s">
        <v>416</v>
      </c>
      <c r="C5842" s="40" t="s">
        <v>65</v>
      </c>
      <c r="D5842" s="6" t="s">
        <v>202</v>
      </c>
      <c r="E5842" s="7" t="s">
        <v>203</v>
      </c>
      <c r="F5842" s="6" t="s">
        <v>3714</v>
      </c>
      <c r="G5842" s="6" t="s">
        <v>4936</v>
      </c>
      <c r="H5842" s="6" t="s">
        <v>38</v>
      </c>
      <c r="I5842" s="8" t="s">
        <v>39</v>
      </c>
      <c r="J5842" s="15" t="s">
        <v>7586</v>
      </c>
      <c r="K5842" s="7" t="s">
        <v>3832</v>
      </c>
      <c r="L5842" s="19">
        <v>15470</v>
      </c>
      <c r="M5842" s="19">
        <f t="shared" ref="M5842:M5905" si="276">+IF(Q5842&gt;0,L5842,0)</f>
        <v>15470</v>
      </c>
      <c r="N5842" s="11">
        <f>M5842*(1+VOTOS!$P$3%)^Q5842</f>
        <v>15901.392353449392</v>
      </c>
      <c r="O5842" s="54">
        <f t="shared" si="274"/>
        <v>15901.392353449392</v>
      </c>
      <c r="P5842" s="103">
        <f t="shared" si="275"/>
        <v>1.0581957330413739E-7</v>
      </c>
      <c r="Q5842" s="6">
        <v>228</v>
      </c>
      <c r="R5842" s="6"/>
      <c r="S5842" s="6" t="s">
        <v>11</v>
      </c>
    </row>
    <row r="5843" spans="1:19" s="47" customFormat="1" ht="14" x14ac:dyDescent="0.15">
      <c r="A5843" s="8" t="s">
        <v>415</v>
      </c>
      <c r="B5843" s="114" t="s">
        <v>416</v>
      </c>
      <c r="C5843" s="40" t="s">
        <v>65</v>
      </c>
      <c r="D5843" s="6" t="s">
        <v>202</v>
      </c>
      <c r="E5843" s="7" t="s">
        <v>203</v>
      </c>
      <c r="F5843" s="6" t="s">
        <v>3714</v>
      </c>
      <c r="G5843" s="6" t="s">
        <v>4936</v>
      </c>
      <c r="H5843" s="6" t="s">
        <v>38</v>
      </c>
      <c r="I5843" s="8" t="s">
        <v>39</v>
      </c>
      <c r="J5843" s="15" t="s">
        <v>7586</v>
      </c>
      <c r="K5843" s="7" t="s">
        <v>3790</v>
      </c>
      <c r="L5843" s="19">
        <v>1761575</v>
      </c>
      <c r="M5843" s="19">
        <f t="shared" si="276"/>
        <v>1761575</v>
      </c>
      <c r="N5843" s="11">
        <f>M5843*(1+VOTOS!$P$3%)^Q5843</f>
        <v>1773087.5455079735</v>
      </c>
      <c r="O5843" s="54">
        <f t="shared" si="274"/>
        <v>1773087.5455079735</v>
      </c>
      <c r="P5843" s="103">
        <f t="shared" si="275"/>
        <v>1.1799430095555953E-5</v>
      </c>
      <c r="Q5843" s="6">
        <v>54</v>
      </c>
      <c r="R5843" s="6"/>
      <c r="S5843" s="6" t="s">
        <v>11</v>
      </c>
    </row>
    <row r="5844" spans="1:19" s="47" customFormat="1" ht="14" x14ac:dyDescent="0.15">
      <c r="A5844" s="8" t="s">
        <v>415</v>
      </c>
      <c r="B5844" s="114" t="s">
        <v>416</v>
      </c>
      <c r="C5844" s="40" t="s">
        <v>65</v>
      </c>
      <c r="D5844" s="6" t="s">
        <v>202</v>
      </c>
      <c r="E5844" s="7" t="s">
        <v>203</v>
      </c>
      <c r="F5844" s="6" t="s">
        <v>3714</v>
      </c>
      <c r="G5844" s="6" t="s">
        <v>4936</v>
      </c>
      <c r="H5844" s="6" t="s">
        <v>38</v>
      </c>
      <c r="I5844" s="8" t="s">
        <v>39</v>
      </c>
      <c r="J5844" s="15" t="s">
        <v>7586</v>
      </c>
      <c r="K5844" s="7" t="s">
        <v>3858</v>
      </c>
      <c r="L5844" s="19">
        <v>1673652</v>
      </c>
      <c r="M5844" s="19">
        <f t="shared" si="276"/>
        <v>1673652</v>
      </c>
      <c r="N5844" s="11">
        <f>M5844*(1+VOTOS!$P$3%)^Q5844</f>
        <v>1695599.3556994889</v>
      </c>
      <c r="O5844" s="54">
        <f t="shared" si="274"/>
        <v>1695599.3556994889</v>
      </c>
      <c r="P5844" s="103">
        <f t="shared" si="275"/>
        <v>1.1283766624120061E-5</v>
      </c>
      <c r="Q5844" s="48">
        <v>108</v>
      </c>
      <c r="R5844" s="48"/>
      <c r="S5844" s="48" t="s">
        <v>11</v>
      </c>
    </row>
    <row r="5845" spans="1:19" s="47" customFormat="1" ht="14" x14ac:dyDescent="0.15">
      <c r="A5845" s="8" t="s">
        <v>415</v>
      </c>
      <c r="B5845" s="114" t="s">
        <v>416</v>
      </c>
      <c r="C5845" s="40" t="s">
        <v>65</v>
      </c>
      <c r="D5845" s="6" t="s">
        <v>202</v>
      </c>
      <c r="E5845" s="7" t="s">
        <v>203</v>
      </c>
      <c r="F5845" s="6" t="s">
        <v>3714</v>
      </c>
      <c r="G5845" s="6" t="s">
        <v>4936</v>
      </c>
      <c r="H5845" s="6" t="s">
        <v>38</v>
      </c>
      <c r="I5845" s="8" t="s">
        <v>39</v>
      </c>
      <c r="J5845" s="15" t="s">
        <v>7586</v>
      </c>
      <c r="K5845" s="7" t="s">
        <v>3761</v>
      </c>
      <c r="L5845" s="19">
        <v>1407442</v>
      </c>
      <c r="M5845" s="19">
        <f t="shared" si="276"/>
        <v>1407442</v>
      </c>
      <c r="N5845" s="11">
        <f>M5845*(1+VOTOS!$P$3%)^Q5845</f>
        <v>1417494.8708516783</v>
      </c>
      <c r="O5845" s="54">
        <f t="shared" si="274"/>
        <v>1417494.8708516783</v>
      </c>
      <c r="P5845" s="103">
        <f t="shared" si="275"/>
        <v>9.4330546068055252E-6</v>
      </c>
      <c r="Q5845" s="6">
        <v>59</v>
      </c>
      <c r="R5845" s="6"/>
      <c r="S5845" s="6" t="s">
        <v>11</v>
      </c>
    </row>
    <row r="5846" spans="1:19" s="47" customFormat="1" ht="14" x14ac:dyDescent="0.15">
      <c r="A5846" s="8" t="s">
        <v>415</v>
      </c>
      <c r="B5846" s="114" t="s">
        <v>416</v>
      </c>
      <c r="C5846" s="40" t="s">
        <v>65</v>
      </c>
      <c r="D5846" s="6" t="s">
        <v>202</v>
      </c>
      <c r="E5846" s="7" t="s">
        <v>203</v>
      </c>
      <c r="F5846" s="6" t="s">
        <v>3714</v>
      </c>
      <c r="G5846" s="6" t="s">
        <v>4936</v>
      </c>
      <c r="H5846" s="6" t="s">
        <v>38</v>
      </c>
      <c r="I5846" s="8" t="s">
        <v>39</v>
      </c>
      <c r="J5846" s="15" t="s">
        <v>7586</v>
      </c>
      <c r="K5846" s="7" t="s">
        <v>3849</v>
      </c>
      <c r="L5846" s="19">
        <v>1226279</v>
      </c>
      <c r="M5846" s="19">
        <f t="shared" si="276"/>
        <v>1226279</v>
      </c>
      <c r="N5846" s="11">
        <f>M5846*(1+VOTOS!$P$3%)^Q5846</f>
        <v>1246713.5305522785</v>
      </c>
      <c r="O5846" s="54">
        <f t="shared" si="274"/>
        <v>1246713.5305522785</v>
      </c>
      <c r="P5846" s="103">
        <f t="shared" si="275"/>
        <v>8.2965498179735643E-6</v>
      </c>
      <c r="Q5846" s="48">
        <v>137</v>
      </c>
      <c r="R5846" s="48"/>
      <c r="S5846" s="48" t="s">
        <v>11</v>
      </c>
    </row>
    <row r="5847" spans="1:19" s="47" customFormat="1" ht="14" x14ac:dyDescent="0.15">
      <c r="A5847" s="8" t="s">
        <v>415</v>
      </c>
      <c r="B5847" s="114" t="s">
        <v>416</v>
      </c>
      <c r="C5847" s="40" t="s">
        <v>65</v>
      </c>
      <c r="D5847" s="6" t="s">
        <v>202</v>
      </c>
      <c r="E5847" s="7" t="s">
        <v>203</v>
      </c>
      <c r="F5847" s="6" t="s">
        <v>3714</v>
      </c>
      <c r="G5847" s="6" t="s">
        <v>4936</v>
      </c>
      <c r="H5847" s="6" t="s">
        <v>38</v>
      </c>
      <c r="I5847" s="8" t="s">
        <v>39</v>
      </c>
      <c r="J5847" s="15" t="s">
        <v>7586</v>
      </c>
      <c r="K5847" s="7" t="s">
        <v>3730</v>
      </c>
      <c r="L5847" s="19">
        <v>1163997</v>
      </c>
      <c r="M5847" s="19">
        <f t="shared" si="276"/>
        <v>1163997</v>
      </c>
      <c r="N5847" s="11">
        <f>M5847*(1+VOTOS!$P$3%)^Q5847</f>
        <v>1190265.7748219513</v>
      </c>
      <c r="O5847" s="54">
        <f t="shared" si="274"/>
        <v>1190265.7748219513</v>
      </c>
      <c r="P5847" s="103">
        <f t="shared" si="275"/>
        <v>7.9209048874801867E-6</v>
      </c>
      <c r="Q5847" s="6">
        <v>185</v>
      </c>
      <c r="R5847" s="6"/>
      <c r="S5847" s="6" t="s">
        <v>11</v>
      </c>
    </row>
    <row r="5848" spans="1:19" s="47" customFormat="1" ht="14" x14ac:dyDescent="0.15">
      <c r="A5848" s="8" t="s">
        <v>415</v>
      </c>
      <c r="B5848" s="114" t="s">
        <v>416</v>
      </c>
      <c r="C5848" s="40" t="s">
        <v>65</v>
      </c>
      <c r="D5848" s="6" t="s">
        <v>202</v>
      </c>
      <c r="E5848" s="7" t="s">
        <v>203</v>
      </c>
      <c r="F5848" s="6" t="s">
        <v>3714</v>
      </c>
      <c r="G5848" s="6" t="s">
        <v>4936</v>
      </c>
      <c r="H5848" s="6" t="s">
        <v>38</v>
      </c>
      <c r="I5848" s="8" t="s">
        <v>39</v>
      </c>
      <c r="J5848" s="15" t="s">
        <v>7586</v>
      </c>
      <c r="K5848" s="7" t="s">
        <v>3870</v>
      </c>
      <c r="L5848" s="19">
        <v>980100</v>
      </c>
      <c r="M5848" s="19">
        <f t="shared" si="276"/>
        <v>980100</v>
      </c>
      <c r="N5848" s="11">
        <f>M5848*(1+VOTOS!$P$3%)^Q5848</f>
        <v>1001372.6986033359</v>
      </c>
      <c r="O5848" s="54">
        <f t="shared" si="274"/>
        <v>1001372.6986033359</v>
      </c>
      <c r="P5848" s="103">
        <f t="shared" si="275"/>
        <v>6.6638712717274272E-6</v>
      </c>
      <c r="Q5848" s="6">
        <v>178</v>
      </c>
      <c r="R5848" s="6"/>
      <c r="S5848" s="6" t="s">
        <v>11</v>
      </c>
    </row>
    <row r="5849" spans="1:19" s="47" customFormat="1" ht="14" x14ac:dyDescent="0.15">
      <c r="A5849" s="8" t="s">
        <v>415</v>
      </c>
      <c r="B5849" s="114" t="s">
        <v>416</v>
      </c>
      <c r="C5849" s="40" t="s">
        <v>65</v>
      </c>
      <c r="D5849" s="6" t="s">
        <v>202</v>
      </c>
      <c r="E5849" s="7" t="s">
        <v>203</v>
      </c>
      <c r="F5849" s="6" t="s">
        <v>3714</v>
      </c>
      <c r="G5849" s="6" t="s">
        <v>4936</v>
      </c>
      <c r="H5849" s="6" t="s">
        <v>38</v>
      </c>
      <c r="I5849" s="8" t="s">
        <v>39</v>
      </c>
      <c r="J5849" s="15" t="s">
        <v>7586</v>
      </c>
      <c r="K5849" s="7" t="s">
        <v>3847</v>
      </c>
      <c r="L5849" s="19">
        <v>820148</v>
      </c>
      <c r="M5849" s="19">
        <f t="shared" si="276"/>
        <v>820148</v>
      </c>
      <c r="N5849" s="11">
        <f>M5849*(1+VOTOS!$P$3%)^Q5849</f>
        <v>828800.73890455929</v>
      </c>
      <c r="O5849" s="54">
        <f t="shared" si="274"/>
        <v>828800.73890455929</v>
      </c>
      <c r="P5849" s="103">
        <f t="shared" si="275"/>
        <v>5.5154503829351334E-6</v>
      </c>
      <c r="Q5849" s="48">
        <v>87</v>
      </c>
      <c r="R5849" s="48"/>
      <c r="S5849" s="48" t="s">
        <v>11</v>
      </c>
    </row>
    <row r="5850" spans="1:19" s="47" customFormat="1" ht="14" x14ac:dyDescent="0.15">
      <c r="A5850" s="8" t="s">
        <v>415</v>
      </c>
      <c r="B5850" s="114" t="s">
        <v>416</v>
      </c>
      <c r="C5850" s="40" t="s">
        <v>65</v>
      </c>
      <c r="D5850" s="6" t="s">
        <v>202</v>
      </c>
      <c r="E5850" s="7" t="s">
        <v>203</v>
      </c>
      <c r="F5850" s="6" t="s">
        <v>3714</v>
      </c>
      <c r="G5850" s="6" t="s">
        <v>4936</v>
      </c>
      <c r="H5850" s="6" t="s">
        <v>38</v>
      </c>
      <c r="I5850" s="8" t="s">
        <v>39</v>
      </c>
      <c r="J5850" s="15" t="s">
        <v>7586</v>
      </c>
      <c r="K5850" s="7" t="s">
        <v>3734</v>
      </c>
      <c r="L5850" s="19">
        <v>358190</v>
      </c>
      <c r="M5850" s="19">
        <f t="shared" si="276"/>
        <v>358190</v>
      </c>
      <c r="N5850" s="11">
        <f>M5850*(1+VOTOS!$P$3%)^Q5850</f>
        <v>364598.38056472223</v>
      </c>
      <c r="O5850" s="54">
        <f t="shared" si="274"/>
        <v>364598.38056472223</v>
      </c>
      <c r="P5850" s="103">
        <f t="shared" si="275"/>
        <v>2.4263060869867237E-6</v>
      </c>
      <c r="Q5850" s="6">
        <v>147</v>
      </c>
      <c r="R5850" s="6"/>
      <c r="S5850" s="6" t="s">
        <v>11</v>
      </c>
    </row>
    <row r="5851" spans="1:19" s="47" customFormat="1" ht="14" x14ac:dyDescent="0.15">
      <c r="A5851" s="8" t="s">
        <v>415</v>
      </c>
      <c r="B5851" s="114" t="s">
        <v>416</v>
      </c>
      <c r="C5851" s="40" t="s">
        <v>65</v>
      </c>
      <c r="D5851" s="6" t="s">
        <v>202</v>
      </c>
      <c r="E5851" s="7" t="s">
        <v>203</v>
      </c>
      <c r="F5851" s="6" t="s">
        <v>3714</v>
      </c>
      <c r="G5851" s="6" t="s">
        <v>4936</v>
      </c>
      <c r="H5851" s="6" t="s">
        <v>38</v>
      </c>
      <c r="I5851" s="8" t="s">
        <v>39</v>
      </c>
      <c r="J5851" s="15" t="s">
        <v>7586</v>
      </c>
      <c r="K5851" s="7" t="s">
        <v>3868</v>
      </c>
      <c r="L5851" s="19">
        <v>351288</v>
      </c>
      <c r="M5851" s="19">
        <f t="shared" si="276"/>
        <v>351288</v>
      </c>
      <c r="N5851" s="11">
        <f>M5851*(1+VOTOS!$P$3%)^Q5851</f>
        <v>357141.81089348253</v>
      </c>
      <c r="O5851" s="54">
        <f t="shared" si="274"/>
        <v>357141.81089348253</v>
      </c>
      <c r="P5851" s="103">
        <f t="shared" si="275"/>
        <v>2.3766845819395894E-6</v>
      </c>
      <c r="Q5851" s="48">
        <v>137</v>
      </c>
      <c r="R5851" s="48"/>
      <c r="S5851" s="48" t="s">
        <v>11</v>
      </c>
    </row>
    <row r="5852" spans="1:19" s="47" customFormat="1" ht="14" x14ac:dyDescent="0.15">
      <c r="A5852" s="8" t="s">
        <v>415</v>
      </c>
      <c r="B5852" s="114" t="s">
        <v>416</v>
      </c>
      <c r="C5852" s="40" t="s">
        <v>65</v>
      </c>
      <c r="D5852" s="6" t="s">
        <v>202</v>
      </c>
      <c r="E5852" s="7" t="s">
        <v>203</v>
      </c>
      <c r="F5852" s="6" t="s">
        <v>3714</v>
      </c>
      <c r="G5852" s="6" t="s">
        <v>4936</v>
      </c>
      <c r="H5852" s="6" t="s">
        <v>38</v>
      </c>
      <c r="I5852" s="8" t="s">
        <v>39</v>
      </c>
      <c r="J5852" s="15" t="s">
        <v>7586</v>
      </c>
      <c r="K5852" s="7" t="s">
        <v>3738</v>
      </c>
      <c r="L5852" s="19">
        <v>282030</v>
      </c>
      <c r="M5852" s="19">
        <f t="shared" si="276"/>
        <v>282030</v>
      </c>
      <c r="N5852" s="11">
        <f>M5852*(1+VOTOS!$P$3%)^Q5852</f>
        <v>284387.29680851271</v>
      </c>
      <c r="O5852" s="54">
        <f t="shared" si="274"/>
        <v>284387.29680851271</v>
      </c>
      <c r="P5852" s="103">
        <f t="shared" si="275"/>
        <v>1.8925224742892303E-6</v>
      </c>
      <c r="Q5852" s="6">
        <v>69</v>
      </c>
      <c r="R5852" s="6"/>
      <c r="S5852" s="6" t="s">
        <v>11</v>
      </c>
    </row>
    <row r="5853" spans="1:19" s="47" customFormat="1" ht="14" x14ac:dyDescent="0.15">
      <c r="A5853" s="8" t="s">
        <v>415</v>
      </c>
      <c r="B5853" s="114" t="s">
        <v>416</v>
      </c>
      <c r="C5853" s="40" t="s">
        <v>65</v>
      </c>
      <c r="D5853" s="6" t="s">
        <v>202</v>
      </c>
      <c r="E5853" s="7" t="s">
        <v>203</v>
      </c>
      <c r="F5853" s="6" t="s">
        <v>3714</v>
      </c>
      <c r="G5853" s="6" t="s">
        <v>4936</v>
      </c>
      <c r="H5853" s="6" t="s">
        <v>38</v>
      </c>
      <c r="I5853" s="8" t="s">
        <v>39</v>
      </c>
      <c r="J5853" s="15" t="s">
        <v>7586</v>
      </c>
      <c r="K5853" s="7" t="s">
        <v>3728</v>
      </c>
      <c r="L5853" s="19">
        <v>161840</v>
      </c>
      <c r="M5853" s="19">
        <f t="shared" si="276"/>
        <v>161840</v>
      </c>
      <c r="N5853" s="11">
        <f>M5853*(1+VOTOS!$P$3%)^Q5853</f>
        <v>162995.96707973443</v>
      </c>
      <c r="O5853" s="54">
        <f t="shared" si="274"/>
        <v>162995.96707973443</v>
      </c>
      <c r="P5853" s="103">
        <f t="shared" si="275"/>
        <v>1.0846951828675043E-6</v>
      </c>
      <c r="Q5853" s="6">
        <v>59</v>
      </c>
      <c r="R5853" s="6"/>
      <c r="S5853" s="6" t="s">
        <v>11</v>
      </c>
    </row>
    <row r="5854" spans="1:19" s="47" customFormat="1" ht="14" x14ac:dyDescent="0.15">
      <c r="A5854" s="8" t="s">
        <v>415</v>
      </c>
      <c r="B5854" s="114" t="s">
        <v>416</v>
      </c>
      <c r="C5854" s="40" t="s">
        <v>65</v>
      </c>
      <c r="D5854" s="6" t="s">
        <v>202</v>
      </c>
      <c r="E5854" s="7" t="s">
        <v>203</v>
      </c>
      <c r="F5854" s="6" t="s">
        <v>3714</v>
      </c>
      <c r="G5854" s="6" t="s">
        <v>4936</v>
      </c>
      <c r="H5854" s="6" t="s">
        <v>38</v>
      </c>
      <c r="I5854" s="8" t="s">
        <v>39</v>
      </c>
      <c r="J5854" s="15" t="s">
        <v>7586</v>
      </c>
      <c r="K5854" s="7" t="s">
        <v>3864</v>
      </c>
      <c r="L5854" s="19">
        <v>117810</v>
      </c>
      <c r="M5854" s="19">
        <f t="shared" si="276"/>
        <v>117810</v>
      </c>
      <c r="N5854" s="11">
        <f>M5854*(1+VOTOS!$P$3%)^Q5854</f>
        <v>118394.11938147648</v>
      </c>
      <c r="O5854" s="54">
        <f t="shared" si="274"/>
        <v>118394.11938147648</v>
      </c>
      <c r="P5854" s="103">
        <f t="shared" si="275"/>
        <v>7.8788164685146158E-7</v>
      </c>
      <c r="Q5854" s="6">
        <v>41</v>
      </c>
      <c r="R5854" s="6"/>
      <c r="S5854" s="6" t="s">
        <v>11</v>
      </c>
    </row>
    <row r="5855" spans="1:19" s="47" customFormat="1" ht="14" x14ac:dyDescent="0.15">
      <c r="A5855" s="8" t="s">
        <v>415</v>
      </c>
      <c r="B5855" s="114" t="s">
        <v>416</v>
      </c>
      <c r="C5855" s="40" t="s">
        <v>65</v>
      </c>
      <c r="D5855" s="6" t="s">
        <v>202</v>
      </c>
      <c r="E5855" s="7" t="s">
        <v>203</v>
      </c>
      <c r="F5855" s="6" t="s">
        <v>3714</v>
      </c>
      <c r="G5855" s="6" t="s">
        <v>4936</v>
      </c>
      <c r="H5855" s="6" t="s">
        <v>38</v>
      </c>
      <c r="I5855" s="8" t="s">
        <v>39</v>
      </c>
      <c r="J5855" s="15" t="s">
        <v>7586</v>
      </c>
      <c r="K5855" s="7" t="s">
        <v>3718</v>
      </c>
      <c r="L5855" s="19">
        <v>1197720</v>
      </c>
      <c r="M5855" s="19">
        <f t="shared" si="276"/>
        <v>1197720</v>
      </c>
      <c r="N5855" s="11">
        <f>M5855*(1+VOTOS!$P$3%)^Q5855</f>
        <v>1201482.4528532356</v>
      </c>
      <c r="O5855" s="54">
        <f t="shared" si="274"/>
        <v>1201482.4528532356</v>
      </c>
      <c r="P5855" s="103">
        <f t="shared" si="275"/>
        <v>7.9955489222148526E-6</v>
      </c>
      <c r="Q5855" s="48">
        <v>26</v>
      </c>
      <c r="R5855" s="48"/>
      <c r="S5855" s="48" t="s">
        <v>11</v>
      </c>
    </row>
    <row r="5856" spans="1:19" s="47" customFormat="1" ht="14" x14ac:dyDescent="0.15">
      <c r="A5856" s="8" t="s">
        <v>415</v>
      </c>
      <c r="B5856" s="114" t="s">
        <v>416</v>
      </c>
      <c r="C5856" s="40" t="s">
        <v>65</v>
      </c>
      <c r="D5856" s="6" t="s">
        <v>202</v>
      </c>
      <c r="E5856" s="7" t="s">
        <v>203</v>
      </c>
      <c r="F5856" s="6" t="s">
        <v>3714</v>
      </c>
      <c r="G5856" s="6" t="s">
        <v>4936</v>
      </c>
      <c r="H5856" s="6" t="s">
        <v>38</v>
      </c>
      <c r="I5856" s="8" t="s">
        <v>39</v>
      </c>
      <c r="J5856" s="15" t="s">
        <v>7586</v>
      </c>
      <c r="K5856" s="7" t="s">
        <v>3846</v>
      </c>
      <c r="L5856" s="19">
        <v>984640</v>
      </c>
      <c r="M5856" s="19">
        <f t="shared" si="276"/>
        <v>984640</v>
      </c>
      <c r="N5856" s="11">
        <f>M5856*(1+VOTOS!$P$3%)^Q5856</f>
        <v>985947.43319769995</v>
      </c>
      <c r="O5856" s="54">
        <f t="shared" si="274"/>
        <v>985947.43319769995</v>
      </c>
      <c r="P5856" s="103">
        <f t="shared" si="275"/>
        <v>6.5612201977179623E-6</v>
      </c>
      <c r="Q5856" s="48">
        <v>11</v>
      </c>
      <c r="R5856" s="48"/>
      <c r="S5856" s="48" t="s">
        <v>11</v>
      </c>
    </row>
    <row r="5857" spans="1:19" s="47" customFormat="1" ht="14" x14ac:dyDescent="0.15">
      <c r="A5857" s="8" t="s">
        <v>415</v>
      </c>
      <c r="B5857" s="114" t="s">
        <v>416</v>
      </c>
      <c r="C5857" s="40" t="s">
        <v>65</v>
      </c>
      <c r="D5857" s="6" t="s">
        <v>202</v>
      </c>
      <c r="E5857" s="7" t="s">
        <v>203</v>
      </c>
      <c r="F5857" s="6" t="s">
        <v>3714</v>
      </c>
      <c r="G5857" s="6" t="s">
        <v>4936</v>
      </c>
      <c r="H5857" s="6" t="s">
        <v>38</v>
      </c>
      <c r="I5857" s="8" t="s">
        <v>39</v>
      </c>
      <c r="J5857" s="15" t="s">
        <v>7586</v>
      </c>
      <c r="K5857" s="7" t="s">
        <v>3750</v>
      </c>
      <c r="L5857" s="19">
        <v>353800</v>
      </c>
      <c r="M5857" s="19">
        <f t="shared" si="276"/>
        <v>353800</v>
      </c>
      <c r="N5857" s="11">
        <f>M5857*(1+VOTOS!$P$3%)^Q5857</f>
        <v>354954.22431367502</v>
      </c>
      <c r="O5857" s="54">
        <f t="shared" si="274"/>
        <v>354954.22431367502</v>
      </c>
      <c r="P5857" s="103">
        <f t="shared" si="275"/>
        <v>2.3621267700640227E-6</v>
      </c>
      <c r="Q5857" s="6">
        <v>27</v>
      </c>
      <c r="R5857" s="6"/>
      <c r="S5857" s="6" t="s">
        <v>11</v>
      </c>
    </row>
    <row r="5858" spans="1:19" s="47" customFormat="1" ht="14" x14ac:dyDescent="0.15">
      <c r="A5858" s="8" t="s">
        <v>415</v>
      </c>
      <c r="B5858" s="114" t="s">
        <v>416</v>
      </c>
      <c r="C5858" s="40" t="s">
        <v>65</v>
      </c>
      <c r="D5858" s="6" t="s">
        <v>202</v>
      </c>
      <c r="E5858" s="7" t="s">
        <v>203</v>
      </c>
      <c r="F5858" s="6" t="s">
        <v>3714</v>
      </c>
      <c r="G5858" s="6" t="s">
        <v>4936</v>
      </c>
      <c r="H5858" s="6" t="s">
        <v>38</v>
      </c>
      <c r="I5858" s="8" t="s">
        <v>39</v>
      </c>
      <c r="J5858" s="15" t="s">
        <v>7586</v>
      </c>
      <c r="K5858" s="7" t="s">
        <v>3774</v>
      </c>
      <c r="L5858" s="19">
        <v>334080</v>
      </c>
      <c r="M5858" s="19">
        <f t="shared" si="276"/>
        <v>334080</v>
      </c>
      <c r="N5858" s="11">
        <f>M5858*(1+VOTOS!$P$3%)^Q5858</f>
        <v>334200.92371806706</v>
      </c>
      <c r="O5858" s="54">
        <f t="shared" si="274"/>
        <v>334200.92371806706</v>
      </c>
      <c r="P5858" s="103">
        <f t="shared" si="275"/>
        <v>2.2240190267378008E-6</v>
      </c>
      <c r="Q5858" s="6">
        <v>3</v>
      </c>
      <c r="R5858" s="6"/>
      <c r="S5858" s="6" t="s">
        <v>11</v>
      </c>
    </row>
    <row r="5859" spans="1:19" s="47" customFormat="1" ht="14" x14ac:dyDescent="0.15">
      <c r="A5859" s="8" t="s">
        <v>415</v>
      </c>
      <c r="B5859" s="114" t="s">
        <v>416</v>
      </c>
      <c r="C5859" s="40" t="s">
        <v>65</v>
      </c>
      <c r="D5859" s="6" t="s">
        <v>202</v>
      </c>
      <c r="E5859" s="7" t="s">
        <v>203</v>
      </c>
      <c r="F5859" s="6" t="s">
        <v>3714</v>
      </c>
      <c r="G5859" s="6" t="s">
        <v>4936</v>
      </c>
      <c r="H5859" s="6" t="s">
        <v>38</v>
      </c>
      <c r="I5859" s="8" t="s">
        <v>39</v>
      </c>
      <c r="J5859" s="15" t="s">
        <v>7586</v>
      </c>
      <c r="K5859" s="7" t="s">
        <v>3739</v>
      </c>
      <c r="L5859" s="19">
        <v>319232</v>
      </c>
      <c r="M5859" s="19">
        <f t="shared" si="276"/>
        <v>319232</v>
      </c>
      <c r="N5859" s="11">
        <f>M5859*(1+VOTOS!$P$3%)^Q5859</f>
        <v>319887.33279465366</v>
      </c>
      <c r="O5859" s="54">
        <f t="shared" si="274"/>
        <v>319887.33279465366</v>
      </c>
      <c r="P5859" s="103">
        <f t="shared" si="275"/>
        <v>2.1287658532861683E-6</v>
      </c>
      <c r="Q5859" s="6">
        <v>17</v>
      </c>
      <c r="R5859" s="6"/>
      <c r="S5859" s="6" t="s">
        <v>11</v>
      </c>
    </row>
    <row r="5860" spans="1:19" s="47" customFormat="1" ht="14" x14ac:dyDescent="0.15">
      <c r="A5860" s="8" t="s">
        <v>415</v>
      </c>
      <c r="B5860" s="114" t="s">
        <v>416</v>
      </c>
      <c r="C5860" s="40" t="s">
        <v>65</v>
      </c>
      <c r="D5860" s="6" t="s">
        <v>202</v>
      </c>
      <c r="E5860" s="7" t="s">
        <v>203</v>
      </c>
      <c r="F5860" s="6" t="s">
        <v>3714</v>
      </c>
      <c r="G5860" s="6" t="s">
        <v>4936</v>
      </c>
      <c r="H5860" s="6" t="s">
        <v>38</v>
      </c>
      <c r="I5860" s="8" t="s">
        <v>39</v>
      </c>
      <c r="J5860" s="15" t="s">
        <v>7586</v>
      </c>
      <c r="K5860" s="7" t="s">
        <v>3762</v>
      </c>
      <c r="L5860" s="19">
        <v>316680</v>
      </c>
      <c r="M5860" s="19">
        <f t="shared" si="276"/>
        <v>316680</v>
      </c>
      <c r="N5860" s="11">
        <f>M5860*(1+VOTOS!$P$3%)^Q5860</f>
        <v>317330.09394237085</v>
      </c>
      <c r="O5860" s="54">
        <f t="shared" si="274"/>
        <v>317330.09394237085</v>
      </c>
      <c r="P5860" s="103">
        <f t="shared" si="275"/>
        <v>2.1117481030055376E-6</v>
      </c>
      <c r="Q5860" s="6">
        <v>17</v>
      </c>
      <c r="R5860" s="6"/>
      <c r="S5860" s="6" t="s">
        <v>11</v>
      </c>
    </row>
    <row r="5861" spans="1:19" s="47" customFormat="1" ht="14" x14ac:dyDescent="0.15">
      <c r="A5861" s="8" t="s">
        <v>415</v>
      </c>
      <c r="B5861" s="114" t="s">
        <v>416</v>
      </c>
      <c r="C5861" s="40" t="s">
        <v>65</v>
      </c>
      <c r="D5861" s="6" t="s">
        <v>202</v>
      </c>
      <c r="E5861" s="7" t="s">
        <v>203</v>
      </c>
      <c r="F5861" s="6" t="s">
        <v>3714</v>
      </c>
      <c r="G5861" s="6" t="s">
        <v>4936</v>
      </c>
      <c r="H5861" s="6" t="s">
        <v>38</v>
      </c>
      <c r="I5861" s="8" t="s">
        <v>39</v>
      </c>
      <c r="J5861" s="15" t="s">
        <v>7586</v>
      </c>
      <c r="K5861" s="7" t="s">
        <v>3744</v>
      </c>
      <c r="L5861" s="19">
        <v>313200</v>
      </c>
      <c r="M5861" s="19">
        <f t="shared" si="276"/>
        <v>313200</v>
      </c>
      <c r="N5861" s="11">
        <f>M5861*(1+VOTOS!$P$3%)^Q5861</f>
        <v>313918.67795701849</v>
      </c>
      <c r="O5861" s="54">
        <f t="shared" si="274"/>
        <v>313918.67795701849</v>
      </c>
      <c r="P5861" s="103">
        <f t="shared" si="275"/>
        <v>2.0890460291299385E-6</v>
      </c>
      <c r="Q5861" s="6">
        <v>19</v>
      </c>
      <c r="R5861" s="6"/>
      <c r="S5861" s="6" t="s">
        <v>11</v>
      </c>
    </row>
    <row r="5862" spans="1:19" s="47" customFormat="1" ht="14" x14ac:dyDescent="0.15">
      <c r="A5862" s="8" t="s">
        <v>415</v>
      </c>
      <c r="B5862" s="114" t="s">
        <v>416</v>
      </c>
      <c r="C5862" s="40" t="s">
        <v>65</v>
      </c>
      <c r="D5862" s="6" t="s">
        <v>202</v>
      </c>
      <c r="E5862" s="7" t="s">
        <v>203</v>
      </c>
      <c r="F5862" s="6" t="s">
        <v>3714</v>
      </c>
      <c r="G5862" s="6" t="s">
        <v>4936</v>
      </c>
      <c r="H5862" s="6" t="s">
        <v>38</v>
      </c>
      <c r="I5862" s="8" t="s">
        <v>39</v>
      </c>
      <c r="J5862" s="15" t="s">
        <v>7586</v>
      </c>
      <c r="K5862" s="7" t="s">
        <v>3839</v>
      </c>
      <c r="L5862" s="19">
        <v>204160</v>
      </c>
      <c r="M5862" s="19">
        <f t="shared" si="276"/>
        <v>204160</v>
      </c>
      <c r="N5862" s="11">
        <f>M5862*(1+VOTOS!$P$3%)^Q5862</f>
        <v>204233.89782770764</v>
      </c>
      <c r="O5862" s="54">
        <f t="shared" si="274"/>
        <v>204233.89782770764</v>
      </c>
      <c r="P5862" s="103">
        <f t="shared" si="275"/>
        <v>1.3591227385619894E-6</v>
      </c>
      <c r="Q5862" s="6">
        <v>3</v>
      </c>
      <c r="R5862" s="6"/>
      <c r="S5862" s="6" t="s">
        <v>11</v>
      </c>
    </row>
    <row r="5863" spans="1:19" s="47" customFormat="1" ht="14" x14ac:dyDescent="0.15">
      <c r="A5863" s="8" t="s">
        <v>415</v>
      </c>
      <c r="B5863" s="114" t="s">
        <v>416</v>
      </c>
      <c r="C5863" s="40" t="s">
        <v>65</v>
      </c>
      <c r="D5863" s="6" t="s">
        <v>202</v>
      </c>
      <c r="E5863" s="7" t="s">
        <v>203</v>
      </c>
      <c r="F5863" s="6" t="s">
        <v>3714</v>
      </c>
      <c r="G5863" s="6" t="s">
        <v>4936</v>
      </c>
      <c r="H5863" s="6" t="s">
        <v>38</v>
      </c>
      <c r="I5863" s="8" t="s">
        <v>39</v>
      </c>
      <c r="J5863" s="15" t="s">
        <v>7586</v>
      </c>
      <c r="K5863" s="7" t="s">
        <v>3756</v>
      </c>
      <c r="L5863" s="19">
        <v>185600</v>
      </c>
      <c r="M5863" s="19">
        <f t="shared" si="276"/>
        <v>185600</v>
      </c>
      <c r="N5863" s="11">
        <f>M5863*(1+VOTOS!$P$3%)^Q5863</f>
        <v>186205.49472192788</v>
      </c>
      <c r="O5863" s="54">
        <f t="shared" si="274"/>
        <v>186205.49472192788</v>
      </c>
      <c r="P5863" s="103">
        <f t="shared" si="275"/>
        <v>1.2391484695417825E-6</v>
      </c>
      <c r="Q5863" s="6">
        <v>27</v>
      </c>
      <c r="R5863" s="6"/>
      <c r="S5863" s="6" t="s">
        <v>11</v>
      </c>
    </row>
    <row r="5864" spans="1:19" s="47" customFormat="1" ht="14" x14ac:dyDescent="0.15">
      <c r="A5864" s="8" t="s">
        <v>415</v>
      </c>
      <c r="B5864" s="114" t="s">
        <v>416</v>
      </c>
      <c r="C5864" s="40" t="s">
        <v>65</v>
      </c>
      <c r="D5864" s="6" t="s">
        <v>202</v>
      </c>
      <c r="E5864" s="7" t="s">
        <v>203</v>
      </c>
      <c r="F5864" s="6" t="s">
        <v>3714</v>
      </c>
      <c r="G5864" s="6" t="s">
        <v>4936</v>
      </c>
      <c r="H5864" s="6" t="s">
        <v>38</v>
      </c>
      <c r="I5864" s="8" t="s">
        <v>39</v>
      </c>
      <c r="J5864" s="15" t="s">
        <v>7586</v>
      </c>
      <c r="K5864" s="7" t="s">
        <v>3819</v>
      </c>
      <c r="L5864" s="19">
        <v>148480</v>
      </c>
      <c r="M5864" s="19">
        <f t="shared" si="276"/>
        <v>148480</v>
      </c>
      <c r="N5864" s="11">
        <f>M5864*(1+VOTOS!$P$3%)^Q5864</f>
        <v>148533.74387469646</v>
      </c>
      <c r="O5864" s="54">
        <f t="shared" si="274"/>
        <v>148533.74387469646</v>
      </c>
      <c r="P5864" s="103">
        <f t="shared" si="275"/>
        <v>9.8845290077235595E-7</v>
      </c>
      <c r="Q5864" s="6">
        <v>3</v>
      </c>
      <c r="R5864" s="6"/>
      <c r="S5864" s="6" t="s">
        <v>11</v>
      </c>
    </row>
    <row r="5865" spans="1:19" s="47" customFormat="1" ht="14" x14ac:dyDescent="0.15">
      <c r="A5865" s="8" t="s">
        <v>415</v>
      </c>
      <c r="B5865" s="114" t="s">
        <v>416</v>
      </c>
      <c r="C5865" s="40" t="s">
        <v>65</v>
      </c>
      <c r="D5865" s="6" t="s">
        <v>202</v>
      </c>
      <c r="E5865" s="7" t="s">
        <v>203</v>
      </c>
      <c r="F5865" s="6" t="s">
        <v>3714</v>
      </c>
      <c r="G5865" s="6" t="s">
        <v>4936</v>
      </c>
      <c r="H5865" s="6" t="s">
        <v>38</v>
      </c>
      <c r="I5865" s="8" t="s">
        <v>39</v>
      </c>
      <c r="J5865" s="15" t="s">
        <v>7586</v>
      </c>
      <c r="K5865" s="7" t="s">
        <v>3733</v>
      </c>
      <c r="L5865" s="19">
        <v>90480</v>
      </c>
      <c r="M5865" s="19">
        <f t="shared" si="276"/>
        <v>90480</v>
      </c>
      <c r="N5865" s="11">
        <f>M5865*(1+VOTOS!$P$3%)^Q5865</f>
        <v>90600.141935862746</v>
      </c>
      <c r="O5865" s="54">
        <f t="shared" si="274"/>
        <v>90600.141935862746</v>
      </c>
      <c r="P5865" s="103">
        <f t="shared" si="275"/>
        <v>6.0292005554265652E-7</v>
      </c>
      <c r="Q5865" s="6">
        <v>11</v>
      </c>
      <c r="R5865" s="6"/>
      <c r="S5865" s="6" t="s">
        <v>11</v>
      </c>
    </row>
    <row r="5866" spans="1:19" s="47" customFormat="1" ht="14" x14ac:dyDescent="0.15">
      <c r="A5866" s="8" t="s">
        <v>415</v>
      </c>
      <c r="B5866" s="114" t="s">
        <v>416</v>
      </c>
      <c r="C5866" s="40" t="s">
        <v>65</v>
      </c>
      <c r="D5866" s="6" t="s">
        <v>202</v>
      </c>
      <c r="E5866" s="7" t="s">
        <v>203</v>
      </c>
      <c r="F5866" s="6" t="s">
        <v>3714</v>
      </c>
      <c r="G5866" s="6" t="s">
        <v>4936</v>
      </c>
      <c r="H5866" s="6" t="s">
        <v>38</v>
      </c>
      <c r="I5866" s="8" t="s">
        <v>39</v>
      </c>
      <c r="J5866" s="15" t="s">
        <v>7586</v>
      </c>
      <c r="K5866" s="7" t="s">
        <v>3752</v>
      </c>
      <c r="L5866" s="19">
        <v>83520</v>
      </c>
      <c r="M5866" s="19">
        <f t="shared" si="276"/>
        <v>83520</v>
      </c>
      <c r="N5866" s="11">
        <f>M5866*(1+VOTOS!$P$3%)^Q5866</f>
        <v>83630.900248488688</v>
      </c>
      <c r="O5866" s="54">
        <f t="shared" si="274"/>
        <v>83630.900248488688</v>
      </c>
      <c r="P5866" s="103">
        <f t="shared" si="275"/>
        <v>5.5654158973168291E-7</v>
      </c>
      <c r="Q5866" s="6">
        <v>11</v>
      </c>
      <c r="R5866" s="6"/>
      <c r="S5866" s="6" t="s">
        <v>11</v>
      </c>
    </row>
    <row r="5867" spans="1:19" s="47" customFormat="1" ht="14" x14ac:dyDescent="0.15">
      <c r="A5867" s="8" t="s">
        <v>415</v>
      </c>
      <c r="B5867" s="114" t="s">
        <v>416</v>
      </c>
      <c r="C5867" s="40" t="s">
        <v>65</v>
      </c>
      <c r="D5867" s="6" t="s">
        <v>202</v>
      </c>
      <c r="E5867" s="7" t="s">
        <v>203</v>
      </c>
      <c r="F5867" s="6" t="s">
        <v>3714</v>
      </c>
      <c r="G5867" s="6" t="s">
        <v>4936</v>
      </c>
      <c r="H5867" s="6" t="s">
        <v>38</v>
      </c>
      <c r="I5867" s="8" t="s">
        <v>39</v>
      </c>
      <c r="J5867" s="15" t="s">
        <v>7586</v>
      </c>
      <c r="K5867" s="7" t="s">
        <v>3757</v>
      </c>
      <c r="L5867" s="19">
        <v>38080</v>
      </c>
      <c r="M5867" s="19">
        <f t="shared" si="276"/>
        <v>38080</v>
      </c>
      <c r="N5867" s="11">
        <f>M5867*(1+VOTOS!$P$3%)^Q5867</f>
        <v>38204.230813636925</v>
      </c>
      <c r="O5867" s="54">
        <f t="shared" si="274"/>
        <v>38204.230813636925</v>
      </c>
      <c r="P5867" s="103">
        <f t="shared" si="275"/>
        <v>2.5423908254391743E-7</v>
      </c>
      <c r="Q5867" s="6">
        <v>27</v>
      </c>
      <c r="R5867" s="6"/>
      <c r="S5867" s="6" t="s">
        <v>11</v>
      </c>
    </row>
    <row r="5868" spans="1:19" s="47" customFormat="1" ht="14" x14ac:dyDescent="0.15">
      <c r="A5868" s="8" t="s">
        <v>415</v>
      </c>
      <c r="B5868" s="114" t="s">
        <v>416</v>
      </c>
      <c r="C5868" s="40" t="s">
        <v>65</v>
      </c>
      <c r="D5868" s="6" t="s">
        <v>202</v>
      </c>
      <c r="E5868" s="7" t="s">
        <v>203</v>
      </c>
      <c r="F5868" s="6" t="s">
        <v>3714</v>
      </c>
      <c r="G5868" s="6" t="s">
        <v>4936</v>
      </c>
      <c r="H5868" s="6" t="s">
        <v>38</v>
      </c>
      <c r="I5868" s="8" t="s">
        <v>39</v>
      </c>
      <c r="J5868" s="15" t="s">
        <v>7586</v>
      </c>
      <c r="K5868" s="7" t="s">
        <v>3803</v>
      </c>
      <c r="L5868" s="19">
        <v>162400</v>
      </c>
      <c r="M5868" s="19">
        <f t="shared" si="276"/>
        <v>162400</v>
      </c>
      <c r="N5868" s="11">
        <f>M5868*(1+VOTOS!$P$3%)^Q5868</f>
        <v>162458.78236294928</v>
      </c>
      <c r="O5868" s="54">
        <f t="shared" si="274"/>
        <v>162458.78236294928</v>
      </c>
      <c r="P5868" s="103">
        <f t="shared" si="275"/>
        <v>1.0811203602197645E-6</v>
      </c>
      <c r="Q5868" s="48">
        <v>3</v>
      </c>
      <c r="R5868" s="48"/>
      <c r="S5868" s="48" t="s">
        <v>11</v>
      </c>
    </row>
    <row r="5869" spans="1:19" s="47" customFormat="1" ht="14" x14ac:dyDescent="0.15">
      <c r="A5869" s="8" t="s">
        <v>415</v>
      </c>
      <c r="B5869" s="114" t="s">
        <v>416</v>
      </c>
      <c r="C5869" s="40" t="s">
        <v>65</v>
      </c>
      <c r="D5869" s="6" t="s">
        <v>202</v>
      </c>
      <c r="E5869" s="7" t="s">
        <v>203</v>
      </c>
      <c r="F5869" s="6" t="s">
        <v>3714</v>
      </c>
      <c r="G5869" s="6" t="s">
        <v>4936</v>
      </c>
      <c r="H5869" s="6" t="s">
        <v>38</v>
      </c>
      <c r="I5869" s="8" t="s">
        <v>39</v>
      </c>
      <c r="J5869" s="15" t="s">
        <v>7586</v>
      </c>
      <c r="K5869" s="7" t="s">
        <v>3791</v>
      </c>
      <c r="L5869" s="19">
        <v>999108</v>
      </c>
      <c r="M5869" s="19">
        <f t="shared" si="276"/>
        <v>999108</v>
      </c>
      <c r="N5869" s="11">
        <f>M5869*(1+VOTOS!$P$3%)^Q5869</f>
        <v>999469.63749434426</v>
      </c>
      <c r="O5869" s="54">
        <f t="shared" si="274"/>
        <v>999469.63749434426</v>
      </c>
      <c r="P5869" s="103">
        <f t="shared" si="275"/>
        <v>6.6512069018377354E-6</v>
      </c>
      <c r="Q5869" s="6">
        <v>3</v>
      </c>
      <c r="R5869" s="6"/>
      <c r="S5869" s="6" t="s">
        <v>11</v>
      </c>
    </row>
    <row r="5870" spans="1:19" s="47" customFormat="1" ht="14" x14ac:dyDescent="0.15">
      <c r="A5870" s="8" t="s">
        <v>415</v>
      </c>
      <c r="B5870" s="114" t="s">
        <v>416</v>
      </c>
      <c r="C5870" s="40" t="s">
        <v>65</v>
      </c>
      <c r="D5870" s="6" t="s">
        <v>202</v>
      </c>
      <c r="E5870" s="7" t="s">
        <v>203</v>
      </c>
      <c r="F5870" s="6" t="s">
        <v>3714</v>
      </c>
      <c r="G5870" s="6" t="s">
        <v>4936</v>
      </c>
      <c r="H5870" s="6" t="s">
        <v>38</v>
      </c>
      <c r="I5870" s="8" t="s">
        <v>39</v>
      </c>
      <c r="J5870" s="15" t="s">
        <v>7586</v>
      </c>
      <c r="K5870" s="7" t="s">
        <v>3788</v>
      </c>
      <c r="L5870" s="19">
        <v>715176</v>
      </c>
      <c r="M5870" s="19">
        <f t="shared" si="276"/>
        <v>715176</v>
      </c>
      <c r="N5870" s="11">
        <f>M5870*(1+VOTOS!$P$3%)^Q5870</f>
        <v>715434.86536456039</v>
      </c>
      <c r="O5870" s="54">
        <f t="shared" si="274"/>
        <v>715434.86536456039</v>
      </c>
      <c r="P5870" s="103">
        <f t="shared" si="275"/>
        <v>4.761030386333314E-6</v>
      </c>
      <c r="Q5870" s="6">
        <v>3</v>
      </c>
      <c r="R5870" s="6"/>
      <c r="S5870" s="6" t="s">
        <v>11</v>
      </c>
    </row>
    <row r="5871" spans="1:19" s="47" customFormat="1" ht="14" x14ac:dyDescent="0.15">
      <c r="A5871" s="8" t="s">
        <v>415</v>
      </c>
      <c r="B5871" s="114" t="s">
        <v>416</v>
      </c>
      <c r="C5871" s="40" t="s">
        <v>65</v>
      </c>
      <c r="D5871" s="6" t="s">
        <v>202</v>
      </c>
      <c r="E5871" s="7" t="s">
        <v>203</v>
      </c>
      <c r="F5871" s="6" t="s">
        <v>3714</v>
      </c>
      <c r="G5871" s="6" t="s">
        <v>4936</v>
      </c>
      <c r="H5871" s="6" t="s">
        <v>38</v>
      </c>
      <c r="I5871" s="8" t="s">
        <v>39</v>
      </c>
      <c r="J5871" s="15" t="s">
        <v>7586</v>
      </c>
      <c r="K5871" s="7" t="s">
        <v>3827</v>
      </c>
      <c r="L5871" s="19">
        <v>278222</v>
      </c>
      <c r="M5871" s="19">
        <f t="shared" si="276"/>
        <v>278222</v>
      </c>
      <c r="N5871" s="11">
        <f>M5871*(1+VOTOS!$P$3%)^Q5871</f>
        <v>278322.70533611125</v>
      </c>
      <c r="O5871" s="54">
        <f t="shared" si="274"/>
        <v>278322.70533611125</v>
      </c>
      <c r="P5871" s="103">
        <f t="shared" si="275"/>
        <v>1.8521642171247738E-6</v>
      </c>
      <c r="Q5871" s="48">
        <v>3</v>
      </c>
      <c r="R5871" s="48"/>
      <c r="S5871" s="48" t="s">
        <v>11</v>
      </c>
    </row>
    <row r="5872" spans="1:19" s="47" customFormat="1" ht="14" x14ac:dyDescent="0.15">
      <c r="A5872" s="8" t="s">
        <v>415</v>
      </c>
      <c r="B5872" s="114" t="s">
        <v>416</v>
      </c>
      <c r="C5872" s="40" t="s">
        <v>65</v>
      </c>
      <c r="D5872" s="6" t="s">
        <v>202</v>
      </c>
      <c r="E5872" s="7" t="s">
        <v>203</v>
      </c>
      <c r="F5872" s="6" t="s">
        <v>3714</v>
      </c>
      <c r="G5872" s="6" t="s">
        <v>4936</v>
      </c>
      <c r="H5872" s="6" t="s">
        <v>38</v>
      </c>
      <c r="I5872" s="8" t="s">
        <v>39</v>
      </c>
      <c r="J5872" s="15" t="s">
        <v>7586</v>
      </c>
      <c r="K5872" s="7" t="s">
        <v>3769</v>
      </c>
      <c r="L5872" s="19">
        <v>265489</v>
      </c>
      <c r="M5872" s="19">
        <f t="shared" si="276"/>
        <v>265489</v>
      </c>
      <c r="N5872" s="11">
        <f>M5872*(1+VOTOS!$P$3%)^Q5872</f>
        <v>265585.09649480932</v>
      </c>
      <c r="O5872" s="54">
        <f t="shared" si="274"/>
        <v>265585.09649480932</v>
      </c>
      <c r="P5872" s="103">
        <f t="shared" si="275"/>
        <v>1.7673987888816809E-6</v>
      </c>
      <c r="Q5872" s="6">
        <v>3</v>
      </c>
      <c r="R5872" s="6"/>
      <c r="S5872" s="6" t="s">
        <v>11</v>
      </c>
    </row>
    <row r="5873" spans="1:19" s="47" customFormat="1" ht="14" x14ac:dyDescent="0.15">
      <c r="A5873" s="8" t="s">
        <v>415</v>
      </c>
      <c r="B5873" s="114" t="s">
        <v>416</v>
      </c>
      <c r="C5873" s="40" t="s">
        <v>65</v>
      </c>
      <c r="D5873" s="6" t="s">
        <v>202</v>
      </c>
      <c r="E5873" s="7" t="s">
        <v>203</v>
      </c>
      <c r="F5873" s="6" t="s">
        <v>3714</v>
      </c>
      <c r="G5873" s="6" t="s">
        <v>4936</v>
      </c>
      <c r="H5873" s="6" t="s">
        <v>38</v>
      </c>
      <c r="I5873" s="8" t="s">
        <v>39</v>
      </c>
      <c r="J5873" s="15" t="s">
        <v>7586</v>
      </c>
      <c r="K5873" s="7" t="s">
        <v>5171</v>
      </c>
      <c r="L5873" s="19">
        <v>1275022</v>
      </c>
      <c r="M5873" s="19">
        <f t="shared" si="276"/>
        <v>0</v>
      </c>
      <c r="N5873" s="11">
        <f>M5873*(1+VOTOS!$P$3%)^Q5873</f>
        <v>0</v>
      </c>
      <c r="O5873" s="54">
        <f t="shared" si="274"/>
        <v>1275022</v>
      </c>
      <c r="P5873" s="103">
        <f t="shared" si="275"/>
        <v>8.484935217897445E-6</v>
      </c>
      <c r="Q5873" s="6">
        <v>0</v>
      </c>
      <c r="R5873" s="6"/>
      <c r="S5873" s="6" t="s">
        <v>11</v>
      </c>
    </row>
    <row r="5874" spans="1:19" s="47" customFormat="1" ht="14" x14ac:dyDescent="0.15">
      <c r="A5874" s="8" t="s">
        <v>415</v>
      </c>
      <c r="B5874" s="114" t="s">
        <v>416</v>
      </c>
      <c r="C5874" s="40" t="s">
        <v>65</v>
      </c>
      <c r="D5874" s="6" t="s">
        <v>202</v>
      </c>
      <c r="E5874" s="7" t="s">
        <v>203</v>
      </c>
      <c r="F5874" s="6" t="s">
        <v>3714</v>
      </c>
      <c r="G5874" s="6" t="s">
        <v>4936</v>
      </c>
      <c r="H5874" s="6" t="s">
        <v>38</v>
      </c>
      <c r="I5874" s="8" t="s">
        <v>39</v>
      </c>
      <c r="J5874" s="15" t="s">
        <v>7586</v>
      </c>
      <c r="K5874" s="7" t="s">
        <v>5168</v>
      </c>
      <c r="L5874" s="19">
        <v>992455</v>
      </c>
      <c r="M5874" s="19">
        <f t="shared" si="276"/>
        <v>0</v>
      </c>
      <c r="N5874" s="11">
        <f>M5874*(1+VOTOS!$P$3%)^Q5874</f>
        <v>0</v>
      </c>
      <c r="O5874" s="54">
        <f t="shared" si="274"/>
        <v>992455</v>
      </c>
      <c r="P5874" s="103">
        <f t="shared" si="275"/>
        <v>6.6045263389011394E-6</v>
      </c>
      <c r="Q5874" s="6">
        <v>0</v>
      </c>
      <c r="R5874" s="6"/>
      <c r="S5874" s="6" t="s">
        <v>11</v>
      </c>
    </row>
    <row r="5875" spans="1:19" s="47" customFormat="1" ht="14" x14ac:dyDescent="0.15">
      <c r="A5875" s="8" t="s">
        <v>415</v>
      </c>
      <c r="B5875" s="114" t="s">
        <v>416</v>
      </c>
      <c r="C5875" s="40" t="s">
        <v>65</v>
      </c>
      <c r="D5875" s="6" t="s">
        <v>202</v>
      </c>
      <c r="E5875" s="7" t="s">
        <v>203</v>
      </c>
      <c r="F5875" s="6" t="s">
        <v>3714</v>
      </c>
      <c r="G5875" s="6" t="s">
        <v>4936</v>
      </c>
      <c r="H5875" s="6" t="s">
        <v>38</v>
      </c>
      <c r="I5875" s="8" t="s">
        <v>39</v>
      </c>
      <c r="J5875" s="15" t="s">
        <v>7586</v>
      </c>
      <c r="K5875" s="7" t="s">
        <v>5170</v>
      </c>
      <c r="L5875" s="19">
        <v>947160</v>
      </c>
      <c r="M5875" s="19">
        <f t="shared" si="276"/>
        <v>0</v>
      </c>
      <c r="N5875" s="11">
        <f>M5875*(1+VOTOS!$P$3%)^Q5875</f>
        <v>0</v>
      </c>
      <c r="O5875" s="54">
        <f t="shared" si="274"/>
        <v>947160</v>
      </c>
      <c r="P5875" s="103">
        <f t="shared" si="275"/>
        <v>6.3031000570843039E-6</v>
      </c>
      <c r="Q5875" s="6">
        <v>0</v>
      </c>
      <c r="R5875" s="6"/>
      <c r="S5875" s="6" t="s">
        <v>11</v>
      </c>
    </row>
    <row r="5876" spans="1:19" s="47" customFormat="1" ht="14" x14ac:dyDescent="0.15">
      <c r="A5876" s="8" t="s">
        <v>415</v>
      </c>
      <c r="B5876" s="114" t="s">
        <v>416</v>
      </c>
      <c r="C5876" s="40" t="s">
        <v>65</v>
      </c>
      <c r="D5876" s="6" t="s">
        <v>202</v>
      </c>
      <c r="E5876" s="7" t="s">
        <v>203</v>
      </c>
      <c r="F5876" s="6" t="s">
        <v>3714</v>
      </c>
      <c r="G5876" s="6" t="s">
        <v>4936</v>
      </c>
      <c r="H5876" s="6" t="s">
        <v>38</v>
      </c>
      <c r="I5876" s="8" t="s">
        <v>39</v>
      </c>
      <c r="J5876" s="15" t="s">
        <v>7586</v>
      </c>
      <c r="K5876" s="7" t="s">
        <v>5169</v>
      </c>
      <c r="L5876" s="19">
        <v>946598</v>
      </c>
      <c r="M5876" s="19">
        <f t="shared" si="276"/>
        <v>0</v>
      </c>
      <c r="N5876" s="11">
        <f>M5876*(1+VOTOS!$P$3%)^Q5876</f>
        <v>0</v>
      </c>
      <c r="O5876" s="54">
        <f t="shared" si="274"/>
        <v>946598</v>
      </c>
      <c r="P5876" s="103">
        <f t="shared" si="275"/>
        <v>6.2993600952699519E-6</v>
      </c>
      <c r="Q5876" s="6">
        <v>0</v>
      </c>
      <c r="R5876" s="6"/>
      <c r="S5876" s="6" t="s">
        <v>11</v>
      </c>
    </row>
    <row r="5877" spans="1:19" s="47" customFormat="1" ht="14" x14ac:dyDescent="0.15">
      <c r="A5877" s="8" t="s">
        <v>415</v>
      </c>
      <c r="B5877" s="114" t="s">
        <v>416</v>
      </c>
      <c r="C5877" s="40" t="s">
        <v>65</v>
      </c>
      <c r="D5877" s="6" t="s">
        <v>202</v>
      </c>
      <c r="E5877" s="7" t="s">
        <v>203</v>
      </c>
      <c r="F5877" s="6" t="s">
        <v>3714</v>
      </c>
      <c r="G5877" s="6" t="s">
        <v>4936</v>
      </c>
      <c r="H5877" s="6" t="s">
        <v>38</v>
      </c>
      <c r="I5877" s="8" t="s">
        <v>39</v>
      </c>
      <c r="J5877" s="15" t="s">
        <v>7586</v>
      </c>
      <c r="K5877" s="7" t="s">
        <v>3820</v>
      </c>
      <c r="L5877" s="19">
        <v>655063</v>
      </c>
      <c r="M5877" s="19">
        <f t="shared" si="276"/>
        <v>655063</v>
      </c>
      <c r="N5877" s="11">
        <f>M5877*(1+VOTOS!$P$3%)^Q5877</f>
        <v>658231.49078903487</v>
      </c>
      <c r="O5877" s="54">
        <f t="shared" si="274"/>
        <v>658231.49078903487</v>
      </c>
      <c r="P5877" s="103">
        <f t="shared" si="275"/>
        <v>4.3803570116633433E-6</v>
      </c>
      <c r="Q5877" s="6">
        <v>40</v>
      </c>
      <c r="R5877" s="6"/>
      <c r="S5877" s="6" t="s">
        <v>11</v>
      </c>
    </row>
    <row r="5878" spans="1:19" s="47" customFormat="1" ht="14" x14ac:dyDescent="0.15">
      <c r="A5878" s="8" t="s">
        <v>415</v>
      </c>
      <c r="B5878" s="114" t="s">
        <v>416</v>
      </c>
      <c r="C5878" s="40" t="s">
        <v>65</v>
      </c>
      <c r="D5878" s="6" t="s">
        <v>202</v>
      </c>
      <c r="E5878" s="7" t="s">
        <v>203</v>
      </c>
      <c r="F5878" s="6" t="s">
        <v>3714</v>
      </c>
      <c r="G5878" s="6" t="s">
        <v>4936</v>
      </c>
      <c r="H5878" s="6" t="s">
        <v>38</v>
      </c>
      <c r="I5878" s="8" t="s">
        <v>39</v>
      </c>
      <c r="J5878" s="15" t="s">
        <v>7586</v>
      </c>
      <c r="K5878" s="7" t="s">
        <v>3814</v>
      </c>
      <c r="L5878" s="19">
        <v>641520</v>
      </c>
      <c r="M5878" s="19">
        <f t="shared" si="276"/>
        <v>641520</v>
      </c>
      <c r="N5878" s="11">
        <f>M5878*(1+VOTOS!$P$3%)^Q5878</f>
        <v>644622.98430987808</v>
      </c>
      <c r="O5878" s="54">
        <f t="shared" si="274"/>
        <v>644622.98430987808</v>
      </c>
      <c r="P5878" s="103">
        <f t="shared" si="275"/>
        <v>4.289795989274723E-6</v>
      </c>
      <c r="Q5878" s="48">
        <v>40</v>
      </c>
      <c r="R5878" s="48"/>
      <c r="S5878" s="48" t="s">
        <v>11</v>
      </c>
    </row>
    <row r="5879" spans="1:19" s="47" customFormat="1" ht="14" x14ac:dyDescent="0.15">
      <c r="A5879" s="8" t="s">
        <v>415</v>
      </c>
      <c r="B5879" s="114" t="s">
        <v>416</v>
      </c>
      <c r="C5879" s="40" t="s">
        <v>65</v>
      </c>
      <c r="D5879" s="6" t="s">
        <v>202</v>
      </c>
      <c r="E5879" s="7" t="s">
        <v>203</v>
      </c>
      <c r="F5879" s="6" t="s">
        <v>3714</v>
      </c>
      <c r="G5879" s="6" t="s">
        <v>4936</v>
      </c>
      <c r="H5879" s="6" t="s">
        <v>38</v>
      </c>
      <c r="I5879" s="8" t="s">
        <v>39</v>
      </c>
      <c r="J5879" s="15" t="s">
        <v>7586</v>
      </c>
      <c r="K5879" s="7" t="s">
        <v>3785</v>
      </c>
      <c r="L5879" s="19">
        <v>557515</v>
      </c>
      <c r="M5879" s="19">
        <f t="shared" si="276"/>
        <v>557515</v>
      </c>
      <c r="N5879" s="11">
        <f>M5879*(1+VOTOS!$P$3%)^Q5879</f>
        <v>561497.13659452635</v>
      </c>
      <c r="O5879" s="54">
        <f t="shared" si="274"/>
        <v>561497.13659452635</v>
      </c>
      <c r="P5879" s="103">
        <f t="shared" si="275"/>
        <v>3.7366153909810722E-6</v>
      </c>
      <c r="Q5879" s="6">
        <v>59</v>
      </c>
      <c r="R5879" s="6"/>
      <c r="S5879" s="6" t="s">
        <v>11</v>
      </c>
    </row>
    <row r="5880" spans="1:19" s="47" customFormat="1" ht="14" x14ac:dyDescent="0.15">
      <c r="A5880" s="8" t="s">
        <v>415</v>
      </c>
      <c r="B5880" s="114" t="s">
        <v>416</v>
      </c>
      <c r="C5880" s="40" t="s">
        <v>65</v>
      </c>
      <c r="D5880" s="6" t="s">
        <v>202</v>
      </c>
      <c r="E5880" s="7" t="s">
        <v>203</v>
      </c>
      <c r="F5880" s="6" t="s">
        <v>3714</v>
      </c>
      <c r="G5880" s="6" t="s">
        <v>4936</v>
      </c>
      <c r="H5880" s="6" t="s">
        <v>38</v>
      </c>
      <c r="I5880" s="8" t="s">
        <v>39</v>
      </c>
      <c r="J5880" s="15" t="s">
        <v>7586</v>
      </c>
      <c r="K5880" s="7" t="s">
        <v>3821</v>
      </c>
      <c r="L5880" s="19">
        <v>525980</v>
      </c>
      <c r="M5880" s="19">
        <f t="shared" si="276"/>
        <v>525980</v>
      </c>
      <c r="N5880" s="11">
        <f>M5880*(1+VOTOS!$P$3%)^Q5880</f>
        <v>528524.12596226099</v>
      </c>
      <c r="O5880" s="54">
        <f t="shared" si="274"/>
        <v>528524.12596226099</v>
      </c>
      <c r="P5880" s="103">
        <f t="shared" si="275"/>
        <v>3.5171886993994245E-6</v>
      </c>
      <c r="Q5880" s="6">
        <v>40</v>
      </c>
      <c r="R5880" s="6"/>
      <c r="S5880" s="6" t="s">
        <v>11</v>
      </c>
    </row>
    <row r="5881" spans="1:19" s="47" customFormat="1" ht="14" x14ac:dyDescent="0.15">
      <c r="A5881" s="8" t="s">
        <v>415</v>
      </c>
      <c r="B5881" s="114" t="s">
        <v>416</v>
      </c>
      <c r="C5881" s="40" t="s">
        <v>65</v>
      </c>
      <c r="D5881" s="6" t="s">
        <v>202</v>
      </c>
      <c r="E5881" s="7" t="s">
        <v>203</v>
      </c>
      <c r="F5881" s="6" t="s">
        <v>3714</v>
      </c>
      <c r="G5881" s="6" t="s">
        <v>4936</v>
      </c>
      <c r="H5881" s="6" t="s">
        <v>38</v>
      </c>
      <c r="I5881" s="8" t="s">
        <v>39</v>
      </c>
      <c r="J5881" s="15" t="s">
        <v>7586</v>
      </c>
      <c r="K5881" s="7" t="s">
        <v>3859</v>
      </c>
      <c r="L5881" s="19">
        <v>514080</v>
      </c>
      <c r="M5881" s="19">
        <f t="shared" si="276"/>
        <v>514080</v>
      </c>
      <c r="N5881" s="11">
        <f>M5881*(1+VOTOS!$P$3%)^Q5881</f>
        <v>517751.89542974468</v>
      </c>
      <c r="O5881" s="54">
        <f t="shared" si="274"/>
        <v>517751.89542974468</v>
      </c>
      <c r="P5881" s="103">
        <f t="shared" si="275"/>
        <v>3.4455023455791315E-6</v>
      </c>
      <c r="Q5881" s="48">
        <v>59</v>
      </c>
      <c r="R5881" s="48"/>
      <c r="S5881" s="48" t="s">
        <v>11</v>
      </c>
    </row>
    <row r="5882" spans="1:19" s="47" customFormat="1" ht="14" x14ac:dyDescent="0.15">
      <c r="A5882" s="8" t="s">
        <v>415</v>
      </c>
      <c r="B5882" s="114" t="s">
        <v>416</v>
      </c>
      <c r="C5882" s="40" t="s">
        <v>65</v>
      </c>
      <c r="D5882" s="6" t="s">
        <v>202</v>
      </c>
      <c r="E5882" s="7" t="s">
        <v>203</v>
      </c>
      <c r="F5882" s="6" t="s">
        <v>3714</v>
      </c>
      <c r="G5882" s="6" t="s">
        <v>4936</v>
      </c>
      <c r="H5882" s="6" t="s">
        <v>38</v>
      </c>
      <c r="I5882" s="8" t="s">
        <v>39</v>
      </c>
      <c r="J5882" s="15" t="s">
        <v>7586</v>
      </c>
      <c r="K5882" s="7" t="s">
        <v>3775</v>
      </c>
      <c r="L5882" s="19">
        <v>510272</v>
      </c>
      <c r="M5882" s="19">
        <f t="shared" si="276"/>
        <v>510272</v>
      </c>
      <c r="N5882" s="11">
        <f>M5882*(1+VOTOS!$P$3%)^Q5882</f>
        <v>511381.19271577412</v>
      </c>
      <c r="O5882" s="54">
        <f t="shared" si="274"/>
        <v>511381.19271577412</v>
      </c>
      <c r="P5882" s="103">
        <f t="shared" si="275"/>
        <v>3.4031069988160767E-6</v>
      </c>
      <c r="Q5882" s="6">
        <v>18</v>
      </c>
      <c r="R5882" s="6"/>
      <c r="S5882" s="6" t="s">
        <v>11</v>
      </c>
    </row>
    <row r="5883" spans="1:19" s="47" customFormat="1" ht="14" x14ac:dyDescent="0.15">
      <c r="A5883" s="8" t="s">
        <v>415</v>
      </c>
      <c r="B5883" s="114" t="s">
        <v>416</v>
      </c>
      <c r="C5883" s="40" t="s">
        <v>65</v>
      </c>
      <c r="D5883" s="6" t="s">
        <v>202</v>
      </c>
      <c r="E5883" s="7" t="s">
        <v>203</v>
      </c>
      <c r="F5883" s="6" t="s">
        <v>3714</v>
      </c>
      <c r="G5883" s="6" t="s">
        <v>4936</v>
      </c>
      <c r="H5883" s="6" t="s">
        <v>38</v>
      </c>
      <c r="I5883" s="8" t="s">
        <v>39</v>
      </c>
      <c r="J5883" s="15" t="s">
        <v>7586</v>
      </c>
      <c r="K5883" s="7" t="s">
        <v>3793</v>
      </c>
      <c r="L5883" s="19">
        <v>479332</v>
      </c>
      <c r="M5883" s="19">
        <f t="shared" si="276"/>
        <v>479332</v>
      </c>
      <c r="N5883" s="11">
        <f>M5883*(1+VOTOS!$P$3%)^Q5883</f>
        <v>480953.77010159689</v>
      </c>
      <c r="O5883" s="54">
        <f t="shared" si="274"/>
        <v>480953.77010159689</v>
      </c>
      <c r="P5883" s="103">
        <f t="shared" si="275"/>
        <v>3.2006205242855342E-6</v>
      </c>
      <c r="Q5883" s="6">
        <v>28</v>
      </c>
      <c r="R5883" s="6"/>
      <c r="S5883" s="6" t="s">
        <v>11</v>
      </c>
    </row>
    <row r="5884" spans="1:19" s="47" customFormat="1" ht="14" x14ac:dyDescent="0.15">
      <c r="A5884" s="8" t="s">
        <v>415</v>
      </c>
      <c r="B5884" s="114" t="s">
        <v>416</v>
      </c>
      <c r="C5884" s="40" t="s">
        <v>65</v>
      </c>
      <c r="D5884" s="6" t="s">
        <v>202</v>
      </c>
      <c r="E5884" s="7" t="s">
        <v>203</v>
      </c>
      <c r="F5884" s="6" t="s">
        <v>3714</v>
      </c>
      <c r="G5884" s="6" t="s">
        <v>4936</v>
      </c>
      <c r="H5884" s="6" t="s">
        <v>38</v>
      </c>
      <c r="I5884" s="8" t="s">
        <v>39</v>
      </c>
      <c r="J5884" s="15" t="s">
        <v>7586</v>
      </c>
      <c r="K5884" s="7" t="s">
        <v>5172</v>
      </c>
      <c r="L5884" s="19">
        <v>1113965</v>
      </c>
      <c r="M5884" s="19">
        <f t="shared" si="276"/>
        <v>0</v>
      </c>
      <c r="N5884" s="11">
        <f>M5884*(1+VOTOS!$P$3%)^Q5884</f>
        <v>0</v>
      </c>
      <c r="O5884" s="54">
        <f t="shared" si="274"/>
        <v>1113965</v>
      </c>
      <c r="P5884" s="103">
        <f t="shared" si="275"/>
        <v>7.4131433496873984E-6</v>
      </c>
      <c r="Q5884" s="6">
        <v>0</v>
      </c>
      <c r="R5884" s="6"/>
      <c r="S5884" s="6" t="s">
        <v>11</v>
      </c>
    </row>
    <row r="5885" spans="1:19" s="47" customFormat="1" ht="14" x14ac:dyDescent="0.15">
      <c r="A5885" s="8" t="s">
        <v>415</v>
      </c>
      <c r="B5885" s="114" t="s">
        <v>416</v>
      </c>
      <c r="C5885" s="40" t="s">
        <v>65</v>
      </c>
      <c r="D5885" s="6" t="s">
        <v>202</v>
      </c>
      <c r="E5885" s="7" t="s">
        <v>203</v>
      </c>
      <c r="F5885" s="6" t="s">
        <v>3714</v>
      </c>
      <c r="G5885" s="6" t="s">
        <v>4936</v>
      </c>
      <c r="H5885" s="6" t="s">
        <v>38</v>
      </c>
      <c r="I5885" s="8" t="s">
        <v>39</v>
      </c>
      <c r="J5885" s="15" t="s">
        <v>7586</v>
      </c>
      <c r="K5885" s="7" t="s">
        <v>5173</v>
      </c>
      <c r="L5885" s="19">
        <v>703296</v>
      </c>
      <c r="M5885" s="19">
        <f t="shared" si="276"/>
        <v>0</v>
      </c>
      <c r="N5885" s="11">
        <f>M5885*(1+VOTOS!$P$3%)^Q5885</f>
        <v>0</v>
      </c>
      <c r="O5885" s="54">
        <f t="shared" si="274"/>
        <v>703296</v>
      </c>
      <c r="P5885" s="103">
        <f t="shared" si="275"/>
        <v>4.6802494380539319E-6</v>
      </c>
      <c r="Q5885" s="6">
        <v>0</v>
      </c>
      <c r="R5885" s="6"/>
      <c r="S5885" s="6" t="s">
        <v>11</v>
      </c>
    </row>
    <row r="5886" spans="1:19" s="47" customFormat="1" ht="14" x14ac:dyDescent="0.15">
      <c r="A5886" s="8" t="s">
        <v>415</v>
      </c>
      <c r="B5886" s="114" t="s">
        <v>416</v>
      </c>
      <c r="C5886" s="40" t="s">
        <v>65</v>
      </c>
      <c r="D5886" s="6" t="s">
        <v>202</v>
      </c>
      <c r="E5886" s="7" t="s">
        <v>203</v>
      </c>
      <c r="F5886" s="6" t="s">
        <v>3714</v>
      </c>
      <c r="G5886" s="6" t="s">
        <v>4936</v>
      </c>
      <c r="H5886" s="6" t="s">
        <v>38</v>
      </c>
      <c r="I5886" s="8" t="s">
        <v>39</v>
      </c>
      <c r="J5886" s="15" t="s">
        <v>7586</v>
      </c>
      <c r="K5886" s="7" t="s">
        <v>5174</v>
      </c>
      <c r="L5886" s="19">
        <v>358190</v>
      </c>
      <c r="M5886" s="19">
        <f t="shared" si="276"/>
        <v>0</v>
      </c>
      <c r="N5886" s="11">
        <f>M5886*(1+VOTOS!$P$3%)^Q5886</f>
        <v>0</v>
      </c>
      <c r="O5886" s="54">
        <f t="shared" si="274"/>
        <v>358190</v>
      </c>
      <c r="P5886" s="103">
        <f t="shared" si="275"/>
        <v>2.383660004061644E-6</v>
      </c>
      <c r="Q5886" s="6">
        <v>0</v>
      </c>
      <c r="R5886" s="6"/>
      <c r="S5886" s="6" t="s">
        <v>11</v>
      </c>
    </row>
    <row r="5887" spans="1:19" s="47" customFormat="1" ht="14" x14ac:dyDescent="0.15">
      <c r="A5887" s="8" t="s">
        <v>415</v>
      </c>
      <c r="B5887" s="114" t="s">
        <v>416</v>
      </c>
      <c r="C5887" s="40" t="s">
        <v>65</v>
      </c>
      <c r="D5887" s="6" t="s">
        <v>202</v>
      </c>
      <c r="E5887" s="7" t="s">
        <v>203</v>
      </c>
      <c r="F5887" s="6" t="s">
        <v>3714</v>
      </c>
      <c r="G5887" s="6" t="s">
        <v>4936</v>
      </c>
      <c r="H5887" s="6" t="s">
        <v>38</v>
      </c>
      <c r="I5887" s="8" t="s">
        <v>39</v>
      </c>
      <c r="J5887" s="15" t="s">
        <v>7586</v>
      </c>
      <c r="K5887" s="7" t="s">
        <v>5175</v>
      </c>
      <c r="L5887" s="19">
        <v>104720</v>
      </c>
      <c r="M5887" s="19">
        <f t="shared" si="276"/>
        <v>0</v>
      </c>
      <c r="N5887" s="11">
        <f>M5887*(1+VOTOS!$P$3%)^Q5887</f>
        <v>0</v>
      </c>
      <c r="O5887" s="54">
        <f t="shared" si="274"/>
        <v>104720</v>
      </c>
      <c r="P5887" s="103">
        <f t="shared" si="275"/>
        <v>6.9688398789842084E-7</v>
      </c>
      <c r="Q5887" s="6">
        <v>0</v>
      </c>
      <c r="R5887" s="6"/>
      <c r="S5887" s="6" t="s">
        <v>11</v>
      </c>
    </row>
    <row r="5888" spans="1:19" s="47" customFormat="1" ht="14" x14ac:dyDescent="0.15">
      <c r="A5888" s="14" t="s">
        <v>5234</v>
      </c>
      <c r="B5888" s="115" t="s">
        <v>416</v>
      </c>
      <c r="C5888" s="40" t="s">
        <v>65</v>
      </c>
      <c r="D5888" s="12" t="s">
        <v>320</v>
      </c>
      <c r="E5888" s="51" t="s">
        <v>321</v>
      </c>
      <c r="F5888" s="14" t="s">
        <v>5816</v>
      </c>
      <c r="G5888" s="14" t="s">
        <v>37</v>
      </c>
      <c r="H5888" s="14" t="s">
        <v>38</v>
      </c>
      <c r="I5888" s="14" t="s">
        <v>39</v>
      </c>
      <c r="J5888" s="15" t="s">
        <v>7586</v>
      </c>
      <c r="K5888" s="52" t="s">
        <v>5820</v>
      </c>
      <c r="L5888" s="109">
        <v>2529355.5</v>
      </c>
      <c r="M5888" s="19">
        <f t="shared" si="276"/>
        <v>2529355.5</v>
      </c>
      <c r="N5888" s="11">
        <f>M5888*(1+VOTOS!$P$3%)^Q5888</f>
        <v>2583630.7910146727</v>
      </c>
      <c r="O5888" s="54">
        <f t="shared" si="274"/>
        <v>2583630.7910146727</v>
      </c>
      <c r="P5888" s="103">
        <f t="shared" si="275"/>
        <v>1.719338167398259E-5</v>
      </c>
      <c r="Q5888" s="6">
        <v>176</v>
      </c>
      <c r="R5888" s="6"/>
      <c r="S5888" s="6" t="s">
        <v>7</v>
      </c>
    </row>
    <row r="5889" spans="1:19" s="47" customFormat="1" ht="14" x14ac:dyDescent="0.15">
      <c r="A5889" s="14" t="s">
        <v>5234</v>
      </c>
      <c r="B5889" s="115" t="s">
        <v>416</v>
      </c>
      <c r="C5889" s="40" t="s">
        <v>65</v>
      </c>
      <c r="D5889" s="12" t="s">
        <v>320</v>
      </c>
      <c r="E5889" s="51" t="s">
        <v>321</v>
      </c>
      <c r="F5889" s="14" t="s">
        <v>5816</v>
      </c>
      <c r="G5889" s="14" t="s">
        <v>37</v>
      </c>
      <c r="H5889" s="14" t="s">
        <v>38</v>
      </c>
      <c r="I5889" s="14" t="s">
        <v>39</v>
      </c>
      <c r="J5889" s="15" t="s">
        <v>7586</v>
      </c>
      <c r="K5889" s="52" t="s">
        <v>5822</v>
      </c>
      <c r="L5889" s="109">
        <v>1280487.5</v>
      </c>
      <c r="M5889" s="19">
        <f t="shared" si="276"/>
        <v>1280487.5</v>
      </c>
      <c r="N5889" s="11">
        <f>M5889*(1+VOTOS!$P$3%)^Q5889</f>
        <v>1307964.3935023765</v>
      </c>
      <c r="O5889" s="54">
        <f t="shared" si="274"/>
        <v>1307964.3935023765</v>
      </c>
      <c r="P5889" s="103">
        <f t="shared" si="275"/>
        <v>8.7041581605526698E-6</v>
      </c>
      <c r="Q5889" s="6">
        <v>176</v>
      </c>
      <c r="R5889" s="6"/>
      <c r="S5889" s="6" t="s">
        <v>7</v>
      </c>
    </row>
    <row r="5890" spans="1:19" s="47" customFormat="1" ht="14" x14ac:dyDescent="0.15">
      <c r="A5890" s="14" t="s">
        <v>5234</v>
      </c>
      <c r="B5890" s="115" t="s">
        <v>416</v>
      </c>
      <c r="C5890" s="40" t="s">
        <v>65</v>
      </c>
      <c r="D5890" s="12" t="s">
        <v>320</v>
      </c>
      <c r="E5890" s="51" t="s">
        <v>321</v>
      </c>
      <c r="F5890" s="14" t="s">
        <v>5816</v>
      </c>
      <c r="G5890" s="14" t="s">
        <v>37</v>
      </c>
      <c r="H5890" s="14" t="s">
        <v>38</v>
      </c>
      <c r="I5890" s="14" t="s">
        <v>39</v>
      </c>
      <c r="J5890" s="15" t="s">
        <v>7586</v>
      </c>
      <c r="K5890" s="52" t="s">
        <v>5828</v>
      </c>
      <c r="L5890" s="109">
        <v>994202</v>
      </c>
      <c r="M5890" s="19">
        <f t="shared" si="276"/>
        <v>994202</v>
      </c>
      <c r="N5890" s="11">
        <f>M5890*(1+VOTOS!$P$3%)^Q5890</f>
        <v>1015535.736154277</v>
      </c>
      <c r="O5890" s="54">
        <f t="shared" si="274"/>
        <v>1015535.736154277</v>
      </c>
      <c r="P5890" s="103">
        <f t="shared" si="275"/>
        <v>6.7581225521824968E-6</v>
      </c>
      <c r="Q5890" s="6">
        <v>176</v>
      </c>
      <c r="R5890" s="6"/>
      <c r="S5890" s="6" t="s">
        <v>7</v>
      </c>
    </row>
    <row r="5891" spans="1:19" s="47" customFormat="1" ht="14" x14ac:dyDescent="0.15">
      <c r="A5891" s="14" t="s">
        <v>5234</v>
      </c>
      <c r="B5891" s="115" t="s">
        <v>416</v>
      </c>
      <c r="C5891" s="40" t="s">
        <v>65</v>
      </c>
      <c r="D5891" s="12" t="s">
        <v>320</v>
      </c>
      <c r="E5891" s="51" t="s">
        <v>321</v>
      </c>
      <c r="F5891" s="14" t="s">
        <v>5816</v>
      </c>
      <c r="G5891" s="14" t="s">
        <v>37</v>
      </c>
      <c r="H5891" s="14" t="s">
        <v>38</v>
      </c>
      <c r="I5891" s="14" t="s">
        <v>39</v>
      </c>
      <c r="J5891" s="15" t="s">
        <v>7586</v>
      </c>
      <c r="K5891" s="52" t="s">
        <v>5818</v>
      </c>
      <c r="L5891" s="109">
        <v>865325</v>
      </c>
      <c r="M5891" s="19">
        <f t="shared" si="276"/>
        <v>865325</v>
      </c>
      <c r="N5891" s="11">
        <f>M5891*(1+VOTOS!$P$3%)^Q5891</f>
        <v>885173.70640116755</v>
      </c>
      <c r="O5891" s="54">
        <f t="shared" si="274"/>
        <v>885173.70640116755</v>
      </c>
      <c r="P5891" s="103">
        <f t="shared" si="275"/>
        <v>5.8905976174529374E-6</v>
      </c>
      <c r="Q5891" s="6">
        <v>188</v>
      </c>
      <c r="R5891" s="6"/>
      <c r="S5891" s="6" t="s">
        <v>7</v>
      </c>
    </row>
    <row r="5892" spans="1:19" s="47" customFormat="1" ht="14" x14ac:dyDescent="0.15">
      <c r="A5892" s="14" t="s">
        <v>5234</v>
      </c>
      <c r="B5892" s="115" t="s">
        <v>416</v>
      </c>
      <c r="C5892" s="40" t="s">
        <v>65</v>
      </c>
      <c r="D5892" s="12" t="s">
        <v>320</v>
      </c>
      <c r="E5892" s="51" t="s">
        <v>321</v>
      </c>
      <c r="F5892" s="14" t="s">
        <v>5816</v>
      </c>
      <c r="G5892" s="14" t="s">
        <v>37</v>
      </c>
      <c r="H5892" s="14" t="s">
        <v>38</v>
      </c>
      <c r="I5892" s="14" t="s">
        <v>39</v>
      </c>
      <c r="J5892" s="15" t="s">
        <v>7586</v>
      </c>
      <c r="K5892" s="52" t="s">
        <v>5825</v>
      </c>
      <c r="L5892" s="109">
        <v>689895.5</v>
      </c>
      <c r="M5892" s="19">
        <f t="shared" si="276"/>
        <v>689895.5</v>
      </c>
      <c r="N5892" s="11">
        <f>M5892*(1+VOTOS!$P$3%)^Q5892</f>
        <v>704699.38147581986</v>
      </c>
      <c r="O5892" s="54">
        <f t="shared" si="274"/>
        <v>704699.38147581986</v>
      </c>
      <c r="P5892" s="103">
        <f t="shared" si="275"/>
        <v>4.689588571738158E-6</v>
      </c>
      <c r="Q5892" s="6">
        <v>176</v>
      </c>
      <c r="R5892" s="6"/>
      <c r="S5892" s="6" t="s">
        <v>7</v>
      </c>
    </row>
    <row r="5893" spans="1:19" s="47" customFormat="1" ht="14" x14ac:dyDescent="0.15">
      <c r="A5893" s="14" t="s">
        <v>5234</v>
      </c>
      <c r="B5893" s="115" t="s">
        <v>416</v>
      </c>
      <c r="C5893" s="40" t="s">
        <v>65</v>
      </c>
      <c r="D5893" s="12" t="s">
        <v>320</v>
      </c>
      <c r="E5893" s="51" t="s">
        <v>321</v>
      </c>
      <c r="F5893" s="14" t="s">
        <v>5816</v>
      </c>
      <c r="G5893" s="14" t="s">
        <v>37</v>
      </c>
      <c r="H5893" s="14" t="s">
        <v>38</v>
      </c>
      <c r="I5893" s="14" t="s">
        <v>39</v>
      </c>
      <c r="J5893" s="15" t="s">
        <v>7586</v>
      </c>
      <c r="K5893" s="52" t="s">
        <v>5819</v>
      </c>
      <c r="L5893" s="109">
        <v>640244</v>
      </c>
      <c r="M5893" s="19">
        <f t="shared" si="276"/>
        <v>640244</v>
      </c>
      <c r="N5893" s="11">
        <f>M5893*(1+VOTOS!$P$3%)^Q5893</f>
        <v>651934.50032326696</v>
      </c>
      <c r="O5893" s="54">
        <f t="shared" si="274"/>
        <v>651934.50032326696</v>
      </c>
      <c r="P5893" s="103">
        <f t="shared" si="275"/>
        <v>4.3384522004759608E-6</v>
      </c>
      <c r="Q5893" s="6">
        <v>150</v>
      </c>
      <c r="R5893" s="6"/>
      <c r="S5893" s="6" t="s">
        <v>7</v>
      </c>
    </row>
    <row r="5894" spans="1:19" s="47" customFormat="1" ht="14" x14ac:dyDescent="0.15">
      <c r="A5894" s="14" t="s">
        <v>5234</v>
      </c>
      <c r="B5894" s="115" t="s">
        <v>416</v>
      </c>
      <c r="C5894" s="40" t="s">
        <v>65</v>
      </c>
      <c r="D5894" s="12" t="s">
        <v>320</v>
      </c>
      <c r="E5894" s="51" t="s">
        <v>321</v>
      </c>
      <c r="F5894" s="14" t="s">
        <v>5816</v>
      </c>
      <c r="G5894" s="14" t="s">
        <v>37</v>
      </c>
      <c r="H5894" s="14" t="s">
        <v>38</v>
      </c>
      <c r="I5894" s="14" t="s">
        <v>39</v>
      </c>
      <c r="J5894" s="15" t="s">
        <v>7586</v>
      </c>
      <c r="K5894" s="52" t="s">
        <v>5832</v>
      </c>
      <c r="L5894" s="109">
        <v>591763</v>
      </c>
      <c r="M5894" s="19">
        <f t="shared" si="276"/>
        <v>591763</v>
      </c>
      <c r="N5894" s="11">
        <f>M5894*(1+VOTOS!$P$3%)^Q5894</f>
        <v>604023.79504023131</v>
      </c>
      <c r="O5894" s="54">
        <f t="shared" si="274"/>
        <v>604023.79504023131</v>
      </c>
      <c r="P5894" s="103">
        <f t="shared" si="275"/>
        <v>4.0196190896980023E-6</v>
      </c>
      <c r="Q5894" s="6">
        <v>170</v>
      </c>
      <c r="R5894" s="6"/>
      <c r="S5894" s="6" t="s">
        <v>7</v>
      </c>
    </row>
    <row r="5895" spans="1:19" s="47" customFormat="1" ht="14" x14ac:dyDescent="0.15">
      <c r="A5895" s="14" t="s">
        <v>5234</v>
      </c>
      <c r="B5895" s="115" t="s">
        <v>416</v>
      </c>
      <c r="C5895" s="40" t="s">
        <v>65</v>
      </c>
      <c r="D5895" s="12" t="s">
        <v>320</v>
      </c>
      <c r="E5895" s="51" t="s">
        <v>321</v>
      </c>
      <c r="F5895" s="14" t="s">
        <v>5816</v>
      </c>
      <c r="G5895" s="14" t="s">
        <v>37</v>
      </c>
      <c r="H5895" s="14" t="s">
        <v>38</v>
      </c>
      <c r="I5895" s="14" t="s">
        <v>39</v>
      </c>
      <c r="J5895" s="15" t="s">
        <v>7586</v>
      </c>
      <c r="K5895" s="52" t="s">
        <v>5836</v>
      </c>
      <c r="L5895" s="109">
        <v>475924.5</v>
      </c>
      <c r="M5895" s="19">
        <f t="shared" si="276"/>
        <v>475924.5</v>
      </c>
      <c r="N5895" s="11">
        <f>M5895*(1+VOTOS!$P$3%)^Q5895</f>
        <v>484556.16107220307</v>
      </c>
      <c r="O5895" s="54">
        <f t="shared" ref="O5895:O5958" si="277">+IF(N5895&gt;0,N5895,L5895)</f>
        <v>484556.16107220307</v>
      </c>
      <c r="P5895" s="103">
        <f t="shared" ref="P5895:P5958" si="278">+O5895/$O$4</f>
        <v>3.224593486332567E-6</v>
      </c>
      <c r="Q5895" s="6">
        <v>149</v>
      </c>
      <c r="R5895" s="6"/>
      <c r="S5895" s="6" t="s">
        <v>7</v>
      </c>
    </row>
    <row r="5896" spans="1:19" s="47" customFormat="1" ht="14" x14ac:dyDescent="0.15">
      <c r="A5896" s="14" t="s">
        <v>5234</v>
      </c>
      <c r="B5896" s="115" t="s">
        <v>416</v>
      </c>
      <c r="C5896" s="40" t="s">
        <v>65</v>
      </c>
      <c r="D5896" s="12" t="s">
        <v>320</v>
      </c>
      <c r="E5896" s="51" t="s">
        <v>321</v>
      </c>
      <c r="F5896" s="14" t="s">
        <v>5816</v>
      </c>
      <c r="G5896" s="14" t="s">
        <v>37</v>
      </c>
      <c r="H5896" s="14" t="s">
        <v>38</v>
      </c>
      <c r="I5896" s="14" t="s">
        <v>39</v>
      </c>
      <c r="J5896" s="15" t="s">
        <v>7586</v>
      </c>
      <c r="K5896" s="52" t="s">
        <v>5824</v>
      </c>
      <c r="L5896" s="109">
        <v>435397</v>
      </c>
      <c r="M5896" s="19">
        <f t="shared" si="276"/>
        <v>435397</v>
      </c>
      <c r="N5896" s="11">
        <f>M5896*(1+VOTOS!$P$3%)^Q5896</f>
        <v>444739.81435801153</v>
      </c>
      <c r="O5896" s="54">
        <f t="shared" si="277"/>
        <v>444739.81435801153</v>
      </c>
      <c r="P5896" s="103">
        <f t="shared" si="278"/>
        <v>2.9596261975459746E-6</v>
      </c>
      <c r="Q5896" s="6">
        <v>176</v>
      </c>
      <c r="R5896" s="6"/>
      <c r="S5896" s="6" t="s">
        <v>7</v>
      </c>
    </row>
    <row r="5897" spans="1:19" s="47" customFormat="1" ht="14" x14ac:dyDescent="0.15">
      <c r="A5897" s="14" t="s">
        <v>5234</v>
      </c>
      <c r="B5897" s="115" t="s">
        <v>416</v>
      </c>
      <c r="C5897" s="40" t="s">
        <v>65</v>
      </c>
      <c r="D5897" s="12" t="s">
        <v>320</v>
      </c>
      <c r="E5897" s="51" t="s">
        <v>321</v>
      </c>
      <c r="F5897" s="14" t="s">
        <v>5816</v>
      </c>
      <c r="G5897" s="14" t="s">
        <v>37</v>
      </c>
      <c r="H5897" s="14" t="s">
        <v>38</v>
      </c>
      <c r="I5897" s="14" t="s">
        <v>39</v>
      </c>
      <c r="J5897" s="15" t="s">
        <v>7586</v>
      </c>
      <c r="K5897" s="52" t="s">
        <v>5834</v>
      </c>
      <c r="L5897" s="109">
        <v>425829.5</v>
      </c>
      <c r="M5897" s="19">
        <f t="shared" si="276"/>
        <v>425829.5</v>
      </c>
      <c r="N5897" s="11">
        <f>M5897*(1+VOTOS!$P$3%)^Q5897</f>
        <v>434652.30274634302</v>
      </c>
      <c r="O5897" s="54">
        <f t="shared" si="277"/>
        <v>434652.30274634302</v>
      </c>
      <c r="P5897" s="103">
        <f t="shared" si="278"/>
        <v>2.8924964676002984E-6</v>
      </c>
      <c r="Q5897" s="6">
        <v>170</v>
      </c>
      <c r="R5897" s="6"/>
      <c r="S5897" s="6" t="s">
        <v>7</v>
      </c>
    </row>
    <row r="5898" spans="1:19" s="47" customFormat="1" ht="14" x14ac:dyDescent="0.15">
      <c r="A5898" s="14" t="s">
        <v>5234</v>
      </c>
      <c r="B5898" s="115" t="s">
        <v>416</v>
      </c>
      <c r="C5898" s="40" t="s">
        <v>65</v>
      </c>
      <c r="D5898" s="12" t="s">
        <v>320</v>
      </c>
      <c r="E5898" s="51" t="s">
        <v>321</v>
      </c>
      <c r="F5898" s="14" t="s">
        <v>5816</v>
      </c>
      <c r="G5898" s="14" t="s">
        <v>37</v>
      </c>
      <c r="H5898" s="14" t="s">
        <v>38</v>
      </c>
      <c r="I5898" s="14" t="s">
        <v>39</v>
      </c>
      <c r="J5898" s="15" t="s">
        <v>7586</v>
      </c>
      <c r="K5898" s="52" t="s">
        <v>3952</v>
      </c>
      <c r="L5898" s="109">
        <v>410273.5</v>
      </c>
      <c r="M5898" s="19">
        <f t="shared" si="276"/>
        <v>410273.5</v>
      </c>
      <c r="N5898" s="11">
        <f>M5898*(1+VOTOS!$P$3%)^Q5898</f>
        <v>418773.99647230114</v>
      </c>
      <c r="O5898" s="54">
        <f t="shared" si="277"/>
        <v>418773.99647230114</v>
      </c>
      <c r="P5898" s="103">
        <f t="shared" si="278"/>
        <v>2.7868305260673837E-6</v>
      </c>
      <c r="Q5898" s="6">
        <v>170</v>
      </c>
      <c r="R5898" s="6"/>
      <c r="S5898" s="6" t="s">
        <v>7</v>
      </c>
    </row>
    <row r="5899" spans="1:19" s="47" customFormat="1" ht="14" x14ac:dyDescent="0.15">
      <c r="A5899" s="14" t="s">
        <v>5234</v>
      </c>
      <c r="B5899" s="115" t="s">
        <v>416</v>
      </c>
      <c r="C5899" s="40" t="s">
        <v>65</v>
      </c>
      <c r="D5899" s="12" t="s">
        <v>320</v>
      </c>
      <c r="E5899" s="51" t="s">
        <v>321</v>
      </c>
      <c r="F5899" s="14" t="s">
        <v>5816</v>
      </c>
      <c r="G5899" s="14" t="s">
        <v>37</v>
      </c>
      <c r="H5899" s="14" t="s">
        <v>38</v>
      </c>
      <c r="I5899" s="14" t="s">
        <v>39</v>
      </c>
      <c r="J5899" s="15" t="s">
        <v>7586</v>
      </c>
      <c r="K5899" s="52" t="s">
        <v>5835</v>
      </c>
      <c r="L5899" s="109">
        <v>319372</v>
      </c>
      <c r="M5899" s="19">
        <f t="shared" si="276"/>
        <v>319372</v>
      </c>
      <c r="N5899" s="11">
        <f>M5899*(1+VOTOS!$P$3%)^Q5899</f>
        <v>325949.77724728774</v>
      </c>
      <c r="O5899" s="54">
        <f t="shared" si="277"/>
        <v>325949.77724728774</v>
      </c>
      <c r="P5899" s="103">
        <f t="shared" si="278"/>
        <v>2.1691098226001893E-6</v>
      </c>
      <c r="Q5899" s="6">
        <v>169</v>
      </c>
      <c r="R5899" s="6"/>
      <c r="S5899" s="6" t="s">
        <v>7</v>
      </c>
    </row>
    <row r="5900" spans="1:19" s="47" customFormat="1" ht="14" x14ac:dyDescent="0.15">
      <c r="A5900" s="14" t="s">
        <v>5234</v>
      </c>
      <c r="B5900" s="115" t="s">
        <v>416</v>
      </c>
      <c r="C5900" s="40" t="s">
        <v>65</v>
      </c>
      <c r="D5900" s="12" t="s">
        <v>320</v>
      </c>
      <c r="E5900" s="51" t="s">
        <v>321</v>
      </c>
      <c r="F5900" s="14" t="s">
        <v>5816</v>
      </c>
      <c r="G5900" s="14" t="s">
        <v>37</v>
      </c>
      <c r="H5900" s="14" t="s">
        <v>38</v>
      </c>
      <c r="I5900" s="14" t="s">
        <v>39</v>
      </c>
      <c r="J5900" s="15" t="s">
        <v>7586</v>
      </c>
      <c r="K5900" s="52" t="s">
        <v>5817</v>
      </c>
      <c r="L5900" s="109">
        <v>312370</v>
      </c>
      <c r="M5900" s="19">
        <f t="shared" si="276"/>
        <v>0</v>
      </c>
      <c r="N5900" s="11">
        <f>M5900*(1+VOTOS!$P$3%)^Q5900</f>
        <v>0</v>
      </c>
      <c r="O5900" s="54">
        <f t="shared" si="277"/>
        <v>312370</v>
      </c>
      <c r="P5900" s="103">
        <f t="shared" si="278"/>
        <v>2.0787399856744625E-6</v>
      </c>
      <c r="Q5900" s="6">
        <v>0</v>
      </c>
      <c r="R5900" s="6"/>
      <c r="S5900" s="6" t="s">
        <v>7</v>
      </c>
    </row>
    <row r="5901" spans="1:19" s="47" customFormat="1" ht="14" x14ac:dyDescent="0.15">
      <c r="A5901" s="14" t="s">
        <v>5234</v>
      </c>
      <c r="B5901" s="115" t="s">
        <v>416</v>
      </c>
      <c r="C5901" s="40" t="s">
        <v>65</v>
      </c>
      <c r="D5901" s="12" t="s">
        <v>320</v>
      </c>
      <c r="E5901" s="51" t="s">
        <v>321</v>
      </c>
      <c r="F5901" s="14" t="s">
        <v>5816</v>
      </c>
      <c r="G5901" s="14" t="s">
        <v>37</v>
      </c>
      <c r="H5901" s="14" t="s">
        <v>38</v>
      </c>
      <c r="I5901" s="14" t="s">
        <v>39</v>
      </c>
      <c r="J5901" s="15" t="s">
        <v>7586</v>
      </c>
      <c r="K5901" s="52" t="s">
        <v>5827</v>
      </c>
      <c r="L5901" s="109">
        <v>277746</v>
      </c>
      <c r="M5901" s="19">
        <f t="shared" si="276"/>
        <v>277746</v>
      </c>
      <c r="N5901" s="11">
        <f>M5901*(1+VOTOS!$P$3%)^Q5901</f>
        <v>283705.91547181137</v>
      </c>
      <c r="O5901" s="54">
        <f t="shared" si="277"/>
        <v>283705.91547181137</v>
      </c>
      <c r="P5901" s="103">
        <f t="shared" si="278"/>
        <v>1.8879880611570685E-6</v>
      </c>
      <c r="Q5901" s="6">
        <v>176</v>
      </c>
      <c r="R5901" s="6"/>
      <c r="S5901" s="6" t="s">
        <v>7</v>
      </c>
    </row>
    <row r="5902" spans="1:19" s="47" customFormat="1" ht="14" x14ac:dyDescent="0.15">
      <c r="A5902" s="14" t="s">
        <v>5234</v>
      </c>
      <c r="B5902" s="115" t="s">
        <v>416</v>
      </c>
      <c r="C5902" s="40" t="s">
        <v>65</v>
      </c>
      <c r="D5902" s="12" t="s">
        <v>320</v>
      </c>
      <c r="E5902" s="51" t="s">
        <v>321</v>
      </c>
      <c r="F5902" s="14" t="s">
        <v>5816</v>
      </c>
      <c r="G5902" s="14" t="s">
        <v>37</v>
      </c>
      <c r="H5902" s="14" t="s">
        <v>38</v>
      </c>
      <c r="I5902" s="14" t="s">
        <v>39</v>
      </c>
      <c r="J5902" s="15" t="s">
        <v>7586</v>
      </c>
      <c r="K5902" s="52" t="s">
        <v>5829</v>
      </c>
      <c r="L5902" s="109">
        <v>240288</v>
      </c>
      <c r="M5902" s="19">
        <f t="shared" si="276"/>
        <v>240288</v>
      </c>
      <c r="N5902" s="11">
        <f>M5902*(1+VOTOS!$P$3%)^Q5902</f>
        <v>245266.55039707976</v>
      </c>
      <c r="O5902" s="54">
        <f t="shared" si="277"/>
        <v>245266.55039707976</v>
      </c>
      <c r="P5902" s="103">
        <f t="shared" si="278"/>
        <v>1.6321842221047169E-6</v>
      </c>
      <c r="Q5902" s="6">
        <v>170</v>
      </c>
      <c r="R5902" s="6"/>
      <c r="S5902" s="6" t="s">
        <v>7</v>
      </c>
    </row>
    <row r="5903" spans="1:19" s="47" customFormat="1" ht="14" x14ac:dyDescent="0.15">
      <c r="A5903" s="14" t="s">
        <v>5234</v>
      </c>
      <c r="B5903" s="115" t="s">
        <v>416</v>
      </c>
      <c r="C5903" s="40" t="s">
        <v>65</v>
      </c>
      <c r="D5903" s="12" t="s">
        <v>320</v>
      </c>
      <c r="E5903" s="51" t="s">
        <v>321</v>
      </c>
      <c r="F5903" s="14" t="s">
        <v>5816</v>
      </c>
      <c r="G5903" s="14" t="s">
        <v>37</v>
      </c>
      <c r="H5903" s="14" t="s">
        <v>38</v>
      </c>
      <c r="I5903" s="14" t="s">
        <v>39</v>
      </c>
      <c r="J5903" s="15" t="s">
        <v>7586</v>
      </c>
      <c r="K5903" s="52" t="s">
        <v>5831</v>
      </c>
      <c r="L5903" s="109">
        <v>229965</v>
      </c>
      <c r="M5903" s="19">
        <f t="shared" si="276"/>
        <v>229965</v>
      </c>
      <c r="N5903" s="11">
        <f>M5903*(1+VOTOS!$P$3%)^Q5903</f>
        <v>234729.66715801225</v>
      </c>
      <c r="O5903" s="54">
        <f t="shared" si="277"/>
        <v>234729.66715801225</v>
      </c>
      <c r="P5903" s="103">
        <f t="shared" si="278"/>
        <v>1.5620640424670032E-6</v>
      </c>
      <c r="Q5903" s="6">
        <v>170</v>
      </c>
      <c r="R5903" s="6"/>
      <c r="S5903" s="6" t="s">
        <v>7</v>
      </c>
    </row>
    <row r="5904" spans="1:19" s="47" customFormat="1" ht="14" x14ac:dyDescent="0.15">
      <c r="A5904" s="14" t="s">
        <v>5234</v>
      </c>
      <c r="B5904" s="115" t="s">
        <v>416</v>
      </c>
      <c r="C5904" s="40" t="s">
        <v>65</v>
      </c>
      <c r="D5904" s="12" t="s">
        <v>320</v>
      </c>
      <c r="E5904" s="51" t="s">
        <v>321</v>
      </c>
      <c r="F5904" s="14" t="s">
        <v>5816</v>
      </c>
      <c r="G5904" s="14" t="s">
        <v>37</v>
      </c>
      <c r="H5904" s="14" t="s">
        <v>38</v>
      </c>
      <c r="I5904" s="14" t="s">
        <v>39</v>
      </c>
      <c r="J5904" s="15" t="s">
        <v>7586</v>
      </c>
      <c r="K5904" s="52" t="s">
        <v>5833</v>
      </c>
      <c r="L5904" s="109">
        <v>229965</v>
      </c>
      <c r="M5904" s="19">
        <f t="shared" si="276"/>
        <v>229965</v>
      </c>
      <c r="N5904" s="11">
        <f>M5904*(1+VOTOS!$P$3%)^Q5904</f>
        <v>234729.66715801225</v>
      </c>
      <c r="O5904" s="54">
        <f t="shared" si="277"/>
        <v>234729.66715801225</v>
      </c>
      <c r="P5904" s="103">
        <f t="shared" si="278"/>
        <v>1.5620640424670032E-6</v>
      </c>
      <c r="Q5904" s="6">
        <v>170</v>
      </c>
      <c r="R5904" s="6"/>
      <c r="S5904" s="6" t="s">
        <v>7</v>
      </c>
    </row>
    <row r="5905" spans="1:19" s="47" customFormat="1" ht="14" x14ac:dyDescent="0.15">
      <c r="A5905" s="14" t="s">
        <v>5234</v>
      </c>
      <c r="B5905" s="115" t="s">
        <v>416</v>
      </c>
      <c r="C5905" s="40" t="s">
        <v>65</v>
      </c>
      <c r="D5905" s="12" t="s">
        <v>320</v>
      </c>
      <c r="E5905" s="51" t="s">
        <v>321</v>
      </c>
      <c r="F5905" s="14" t="s">
        <v>5816</v>
      </c>
      <c r="G5905" s="14" t="s">
        <v>37</v>
      </c>
      <c r="H5905" s="14" t="s">
        <v>38</v>
      </c>
      <c r="I5905" s="14" t="s">
        <v>39</v>
      </c>
      <c r="J5905" s="15" t="s">
        <v>7586</v>
      </c>
      <c r="K5905" s="52" t="s">
        <v>5826</v>
      </c>
      <c r="L5905" s="109">
        <v>207560</v>
      </c>
      <c r="M5905" s="19">
        <f t="shared" si="276"/>
        <v>207560</v>
      </c>
      <c r="N5905" s="11">
        <f>M5905*(1+VOTOS!$P$3%)^Q5905</f>
        <v>212013.8537200506</v>
      </c>
      <c r="O5905" s="54">
        <f t="shared" si="277"/>
        <v>212013.8537200506</v>
      </c>
      <c r="P5905" s="103">
        <f t="shared" si="278"/>
        <v>1.4108962936415327E-6</v>
      </c>
      <c r="Q5905" s="6">
        <v>176</v>
      </c>
      <c r="R5905" s="6"/>
      <c r="S5905" s="6" t="s">
        <v>7</v>
      </c>
    </row>
    <row r="5906" spans="1:19" s="47" customFormat="1" ht="14" x14ac:dyDescent="0.15">
      <c r="A5906" s="14" t="s">
        <v>5234</v>
      </c>
      <c r="B5906" s="115" t="s">
        <v>416</v>
      </c>
      <c r="C5906" s="40" t="s">
        <v>65</v>
      </c>
      <c r="D5906" s="12" t="s">
        <v>320</v>
      </c>
      <c r="E5906" s="51" t="s">
        <v>321</v>
      </c>
      <c r="F5906" s="14" t="s">
        <v>5816</v>
      </c>
      <c r="G5906" s="14" t="s">
        <v>37</v>
      </c>
      <c r="H5906" s="14" t="s">
        <v>38</v>
      </c>
      <c r="I5906" s="14" t="s">
        <v>39</v>
      </c>
      <c r="J5906" s="15" t="s">
        <v>7586</v>
      </c>
      <c r="K5906" s="52" t="s">
        <v>5823</v>
      </c>
      <c r="L5906" s="109">
        <v>143728</v>
      </c>
      <c r="M5906" s="19">
        <f t="shared" ref="M5906:M5969" si="279">+IF(Q5906&gt;0,L5906,0)</f>
        <v>143728</v>
      </c>
      <c r="N5906" s="11">
        <f>M5906*(1+VOTOS!$P$3%)^Q5906</f>
        <v>146812.1370566363</v>
      </c>
      <c r="O5906" s="54">
        <f t="shared" si="277"/>
        <v>146812.1370566363</v>
      </c>
      <c r="P5906" s="103">
        <f t="shared" si="278"/>
        <v>9.7699606134375702E-7</v>
      </c>
      <c r="Q5906" s="6">
        <v>176</v>
      </c>
      <c r="R5906" s="6"/>
      <c r="S5906" s="6" t="s">
        <v>7</v>
      </c>
    </row>
    <row r="5907" spans="1:19" s="47" customFormat="1" ht="14" x14ac:dyDescent="0.15">
      <c r="A5907" s="14" t="s">
        <v>5234</v>
      </c>
      <c r="B5907" s="115" t="s">
        <v>416</v>
      </c>
      <c r="C5907" s="40" t="s">
        <v>65</v>
      </c>
      <c r="D5907" s="12" t="s">
        <v>320</v>
      </c>
      <c r="E5907" s="51" t="s">
        <v>321</v>
      </c>
      <c r="F5907" s="14" t="s">
        <v>5816</v>
      </c>
      <c r="G5907" s="14" t="s">
        <v>37</v>
      </c>
      <c r="H5907" s="14" t="s">
        <v>38</v>
      </c>
      <c r="I5907" s="14" t="s">
        <v>39</v>
      </c>
      <c r="J5907" s="15" t="s">
        <v>7586</v>
      </c>
      <c r="K5907" s="52" t="s">
        <v>5821</v>
      </c>
      <c r="L5907" s="109">
        <v>127163.5</v>
      </c>
      <c r="M5907" s="19">
        <f t="shared" si="279"/>
        <v>127163.5</v>
      </c>
      <c r="N5907" s="11">
        <f>M5907*(1+VOTOS!$P$3%)^Q5907</f>
        <v>129892.19352249785</v>
      </c>
      <c r="O5907" s="54">
        <f t="shared" si="277"/>
        <v>129892.19352249785</v>
      </c>
      <c r="P5907" s="103">
        <f t="shared" si="278"/>
        <v>8.6439829849915716E-7</v>
      </c>
      <c r="Q5907" s="6">
        <v>176</v>
      </c>
      <c r="R5907" s="6"/>
      <c r="S5907" s="6" t="s">
        <v>7</v>
      </c>
    </row>
    <row r="5908" spans="1:19" s="47" customFormat="1" ht="14" x14ac:dyDescent="0.15">
      <c r="A5908" s="14" t="s">
        <v>5234</v>
      </c>
      <c r="B5908" s="115" t="s">
        <v>416</v>
      </c>
      <c r="C5908" s="40" t="s">
        <v>65</v>
      </c>
      <c r="D5908" s="12" t="s">
        <v>320</v>
      </c>
      <c r="E5908" s="51" t="s">
        <v>321</v>
      </c>
      <c r="F5908" s="14" t="s">
        <v>5816</v>
      </c>
      <c r="G5908" s="14" t="s">
        <v>37</v>
      </c>
      <c r="H5908" s="14" t="s">
        <v>38</v>
      </c>
      <c r="I5908" s="14" t="s">
        <v>39</v>
      </c>
      <c r="J5908" s="15" t="s">
        <v>7586</v>
      </c>
      <c r="K5908" s="52" t="s">
        <v>5830</v>
      </c>
      <c r="L5908" s="109">
        <v>109242</v>
      </c>
      <c r="M5908" s="19">
        <f t="shared" si="279"/>
        <v>109242</v>
      </c>
      <c r="N5908" s="11">
        <f>M5908*(1+VOTOS!$P$3%)^Q5908</f>
        <v>111505.39560226805</v>
      </c>
      <c r="O5908" s="54">
        <f t="shared" si="277"/>
        <v>111505.39560226805</v>
      </c>
      <c r="P5908" s="103">
        <f t="shared" si="278"/>
        <v>7.4203900648872804E-7</v>
      </c>
      <c r="Q5908" s="6">
        <v>170</v>
      </c>
      <c r="R5908" s="6"/>
      <c r="S5908" s="6" t="s">
        <v>7</v>
      </c>
    </row>
    <row r="5909" spans="1:19" s="47" customFormat="1" ht="14" x14ac:dyDescent="0.15">
      <c r="A5909" s="14" t="s">
        <v>5234</v>
      </c>
      <c r="B5909" s="115" t="s">
        <v>416</v>
      </c>
      <c r="C5909" s="40" t="s">
        <v>65</v>
      </c>
      <c r="D5909" s="12" t="s">
        <v>320</v>
      </c>
      <c r="E5909" s="51" t="s">
        <v>321</v>
      </c>
      <c r="F5909" s="14" t="s">
        <v>5816</v>
      </c>
      <c r="G5909" s="14" t="s">
        <v>37</v>
      </c>
      <c r="H5909" s="14" t="s">
        <v>38</v>
      </c>
      <c r="I5909" s="14" t="s">
        <v>39</v>
      </c>
      <c r="J5909" s="15" t="s">
        <v>7586</v>
      </c>
      <c r="K5909" s="52" t="s">
        <v>5837</v>
      </c>
      <c r="L5909" s="109">
        <v>44793</v>
      </c>
      <c r="M5909" s="19">
        <f t="shared" si="279"/>
        <v>44793</v>
      </c>
      <c r="N5909" s="11">
        <f>M5909*(1+VOTOS!$P$3%)^Q5909</f>
        <v>45599.892429809988</v>
      </c>
      <c r="O5909" s="54">
        <f t="shared" si="277"/>
        <v>45599.892429809988</v>
      </c>
      <c r="P5909" s="103">
        <f t="shared" si="278"/>
        <v>3.0345526054454732E-7</v>
      </c>
      <c r="Q5909" s="6">
        <v>148</v>
      </c>
      <c r="R5909" s="6"/>
      <c r="S5909" s="6" t="s">
        <v>7</v>
      </c>
    </row>
    <row r="5910" spans="1:19" s="47" customFormat="1" ht="14" x14ac:dyDescent="0.15">
      <c r="A5910" s="8" t="s">
        <v>415</v>
      </c>
      <c r="B5910" s="114" t="s">
        <v>416</v>
      </c>
      <c r="C5910" s="40" t="s">
        <v>65</v>
      </c>
      <c r="D5910" s="6" t="s">
        <v>320</v>
      </c>
      <c r="E5910" s="7" t="s">
        <v>321</v>
      </c>
      <c r="F5910" s="6" t="s">
        <v>3875</v>
      </c>
      <c r="G5910" s="6" t="s">
        <v>5224</v>
      </c>
      <c r="H5910" s="6" t="s">
        <v>38</v>
      </c>
      <c r="I5910" s="8" t="s">
        <v>39</v>
      </c>
      <c r="J5910" s="15" t="s">
        <v>7586</v>
      </c>
      <c r="K5910" s="7" t="s">
        <v>3885</v>
      </c>
      <c r="L5910" s="19">
        <v>4700176</v>
      </c>
      <c r="M5910" s="19">
        <f t="shared" si="279"/>
        <v>4700176</v>
      </c>
      <c r="N5910" s="11">
        <f>M5910*(1+VOTOS!$P$3%)^Q5910</f>
        <v>4802191.5366091551</v>
      </c>
      <c r="O5910" s="54">
        <f t="shared" si="277"/>
        <v>4802191.5366091551</v>
      </c>
      <c r="P5910" s="103">
        <f t="shared" si="278"/>
        <v>3.1957318455731795E-5</v>
      </c>
      <c r="Q5910" s="6">
        <v>178</v>
      </c>
      <c r="R5910" s="6"/>
      <c r="S5910" s="6" t="s">
        <v>11</v>
      </c>
    </row>
    <row r="5911" spans="1:19" s="47" customFormat="1" ht="14" x14ac:dyDescent="0.15">
      <c r="A5911" s="8" t="s">
        <v>415</v>
      </c>
      <c r="B5911" s="114" t="s">
        <v>416</v>
      </c>
      <c r="C5911" s="40" t="s">
        <v>65</v>
      </c>
      <c r="D5911" s="6" t="s">
        <v>320</v>
      </c>
      <c r="E5911" s="7" t="s">
        <v>321</v>
      </c>
      <c r="F5911" s="6" t="s">
        <v>3875</v>
      </c>
      <c r="G5911" s="6" t="s">
        <v>5224</v>
      </c>
      <c r="H5911" s="6" t="s">
        <v>38</v>
      </c>
      <c r="I5911" s="8" t="s">
        <v>39</v>
      </c>
      <c r="J5911" s="15" t="s">
        <v>7586</v>
      </c>
      <c r="K5911" s="7" t="s">
        <v>3895</v>
      </c>
      <c r="L5911" s="19">
        <v>2359354</v>
      </c>
      <c r="M5911" s="19">
        <f t="shared" si="279"/>
        <v>2359354</v>
      </c>
      <c r="N5911" s="11">
        <f>M5911*(1+VOTOS!$P$3%)^Q5911</f>
        <v>2428952.4504784718</v>
      </c>
      <c r="O5911" s="54">
        <f t="shared" si="277"/>
        <v>2428952.4504784718</v>
      </c>
      <c r="P5911" s="103">
        <f t="shared" si="278"/>
        <v>1.6164038102607708E-5</v>
      </c>
      <c r="Q5911" s="6">
        <v>241</v>
      </c>
      <c r="R5911" s="6"/>
      <c r="S5911" s="6" t="s">
        <v>11</v>
      </c>
    </row>
    <row r="5912" spans="1:19" s="47" customFormat="1" ht="14" x14ac:dyDescent="0.15">
      <c r="A5912" s="8" t="s">
        <v>415</v>
      </c>
      <c r="B5912" s="114" t="s">
        <v>416</v>
      </c>
      <c r="C5912" s="40" t="s">
        <v>65</v>
      </c>
      <c r="D5912" s="6" t="s">
        <v>320</v>
      </c>
      <c r="E5912" s="7" t="s">
        <v>321</v>
      </c>
      <c r="F5912" s="6" t="s">
        <v>3875</v>
      </c>
      <c r="G5912" s="6" t="s">
        <v>5224</v>
      </c>
      <c r="H5912" s="6" t="s">
        <v>38</v>
      </c>
      <c r="I5912" s="8" t="s">
        <v>39</v>
      </c>
      <c r="J5912" s="15" t="s">
        <v>7586</v>
      </c>
      <c r="K5912" s="7" t="s">
        <v>3881</v>
      </c>
      <c r="L5912" s="19">
        <v>1911245</v>
      </c>
      <c r="M5912" s="19">
        <f t="shared" si="279"/>
        <v>1911245</v>
      </c>
      <c r="N5912" s="11">
        <f>M5912*(1+VOTOS!$P$3%)^Q5912</f>
        <v>1971663.9306350066</v>
      </c>
      <c r="O5912" s="54">
        <f t="shared" si="277"/>
        <v>1971663.9306350066</v>
      </c>
      <c r="P5912" s="103">
        <f t="shared" si="278"/>
        <v>1.3120903578842617E-5</v>
      </c>
      <c r="Q5912" s="6">
        <v>258</v>
      </c>
      <c r="R5912" s="6"/>
      <c r="S5912" s="6" t="s">
        <v>11</v>
      </c>
    </row>
    <row r="5913" spans="1:19" s="47" customFormat="1" ht="14" x14ac:dyDescent="0.15">
      <c r="A5913" s="8" t="s">
        <v>415</v>
      </c>
      <c r="B5913" s="114" t="s">
        <v>416</v>
      </c>
      <c r="C5913" s="40" t="s">
        <v>65</v>
      </c>
      <c r="D5913" s="6" t="s">
        <v>320</v>
      </c>
      <c r="E5913" s="7" t="s">
        <v>321</v>
      </c>
      <c r="F5913" s="6" t="s">
        <v>3875</v>
      </c>
      <c r="G5913" s="6" t="s">
        <v>5224</v>
      </c>
      <c r="H5913" s="6" t="s">
        <v>38</v>
      </c>
      <c r="I5913" s="8" t="s">
        <v>39</v>
      </c>
      <c r="J5913" s="15" t="s">
        <v>7586</v>
      </c>
      <c r="K5913" s="7" t="s">
        <v>3901</v>
      </c>
      <c r="L5913" s="19">
        <v>1696307</v>
      </c>
      <c r="M5913" s="19">
        <f t="shared" si="279"/>
        <v>1696307</v>
      </c>
      <c r="N5913" s="11">
        <f>M5913*(1+VOTOS!$P$3%)^Q5913</f>
        <v>1740457.6066723454</v>
      </c>
      <c r="O5913" s="54">
        <f t="shared" si="277"/>
        <v>1740457.6066723454</v>
      </c>
      <c r="P5913" s="103">
        <f t="shared" si="278"/>
        <v>1.1582286456321288E-5</v>
      </c>
      <c r="Q5913" s="48">
        <v>213</v>
      </c>
      <c r="R5913" s="48"/>
      <c r="S5913" s="48" t="s">
        <v>11</v>
      </c>
    </row>
    <row r="5914" spans="1:19" s="47" customFormat="1" ht="14" x14ac:dyDescent="0.15">
      <c r="A5914" s="8" t="s">
        <v>415</v>
      </c>
      <c r="B5914" s="114" t="s">
        <v>416</v>
      </c>
      <c r="C5914" s="40" t="s">
        <v>65</v>
      </c>
      <c r="D5914" s="6" t="s">
        <v>320</v>
      </c>
      <c r="E5914" s="7" t="s">
        <v>321</v>
      </c>
      <c r="F5914" s="6" t="s">
        <v>3875</v>
      </c>
      <c r="G5914" s="6" t="s">
        <v>5224</v>
      </c>
      <c r="H5914" s="6" t="s">
        <v>38</v>
      </c>
      <c r="I5914" s="8" t="s">
        <v>39</v>
      </c>
      <c r="J5914" s="15" t="s">
        <v>7586</v>
      </c>
      <c r="K5914" s="7" t="s">
        <v>3889</v>
      </c>
      <c r="L5914" s="19">
        <v>1351754</v>
      </c>
      <c r="M5914" s="19">
        <f t="shared" si="279"/>
        <v>1351754</v>
      </c>
      <c r="N5914" s="11">
        <f>M5914*(1+VOTOS!$P$3%)^Q5914</f>
        <v>1383594.6229235441</v>
      </c>
      <c r="O5914" s="54">
        <f t="shared" si="277"/>
        <v>1383594.6229235441</v>
      </c>
      <c r="P5914" s="103">
        <f t="shared" si="278"/>
        <v>9.2074573955096564E-6</v>
      </c>
      <c r="Q5914" s="6">
        <v>193</v>
      </c>
      <c r="R5914" s="6"/>
      <c r="S5914" s="6" t="s">
        <v>11</v>
      </c>
    </row>
    <row r="5915" spans="1:19" s="47" customFormat="1" ht="14" x14ac:dyDescent="0.15">
      <c r="A5915" s="8" t="s">
        <v>415</v>
      </c>
      <c r="B5915" s="114" t="s">
        <v>416</v>
      </c>
      <c r="C5915" s="40" t="s">
        <v>65</v>
      </c>
      <c r="D5915" s="6" t="s">
        <v>320</v>
      </c>
      <c r="E5915" s="7" t="s">
        <v>321</v>
      </c>
      <c r="F5915" s="6" t="s">
        <v>3875</v>
      </c>
      <c r="G5915" s="6" t="s">
        <v>5224</v>
      </c>
      <c r="H5915" s="6" t="s">
        <v>38</v>
      </c>
      <c r="I5915" s="8" t="s">
        <v>39</v>
      </c>
      <c r="J5915" s="15" t="s">
        <v>7586</v>
      </c>
      <c r="K5915" s="7" t="s">
        <v>3876</v>
      </c>
      <c r="L5915" s="19">
        <v>1269516</v>
      </c>
      <c r="M5915" s="19">
        <f t="shared" si="279"/>
        <v>1269516</v>
      </c>
      <c r="N5915" s="11">
        <f>M5915*(1+VOTOS!$P$3%)^Q5915</f>
        <v>1311387.3626259509</v>
      </c>
      <c r="O5915" s="54">
        <f t="shared" si="277"/>
        <v>1311387.3626259509</v>
      </c>
      <c r="P5915" s="103">
        <f t="shared" si="278"/>
        <v>8.7269371175168571E-6</v>
      </c>
      <c r="Q5915" s="48">
        <v>269</v>
      </c>
      <c r="R5915" s="48"/>
      <c r="S5915" s="48" t="s">
        <v>11</v>
      </c>
    </row>
    <row r="5916" spans="1:19" s="47" customFormat="1" ht="14" x14ac:dyDescent="0.15">
      <c r="A5916" s="8" t="s">
        <v>415</v>
      </c>
      <c r="B5916" s="114" t="s">
        <v>416</v>
      </c>
      <c r="C5916" s="40" t="s">
        <v>65</v>
      </c>
      <c r="D5916" s="6" t="s">
        <v>320</v>
      </c>
      <c r="E5916" s="7" t="s">
        <v>321</v>
      </c>
      <c r="F5916" s="6" t="s">
        <v>3875</v>
      </c>
      <c r="G5916" s="6" t="s">
        <v>5224</v>
      </c>
      <c r="H5916" s="6" t="s">
        <v>38</v>
      </c>
      <c r="I5916" s="8" t="s">
        <v>39</v>
      </c>
      <c r="J5916" s="15" t="s">
        <v>7586</v>
      </c>
      <c r="K5916" s="7" t="s">
        <v>3903</v>
      </c>
      <c r="L5916" s="19">
        <v>1245594</v>
      </c>
      <c r="M5916" s="19">
        <f t="shared" si="279"/>
        <v>1245594</v>
      </c>
      <c r="N5916" s="11">
        <f>M5916*(1+VOTOS!$P$3%)^Q5916</f>
        <v>1286676.3637186997</v>
      </c>
      <c r="O5916" s="54">
        <f t="shared" si="277"/>
        <v>1286676.3637186997</v>
      </c>
      <c r="P5916" s="103">
        <f t="shared" si="278"/>
        <v>8.5624919354748507E-6</v>
      </c>
      <c r="Q5916" s="48">
        <v>269</v>
      </c>
      <c r="R5916" s="48"/>
      <c r="S5916" s="48" t="s">
        <v>11</v>
      </c>
    </row>
    <row r="5917" spans="1:19" s="47" customFormat="1" ht="14" x14ac:dyDescent="0.15">
      <c r="A5917" s="8" t="s">
        <v>415</v>
      </c>
      <c r="B5917" s="114" t="s">
        <v>416</v>
      </c>
      <c r="C5917" s="40" t="s">
        <v>65</v>
      </c>
      <c r="D5917" s="6" t="s">
        <v>320</v>
      </c>
      <c r="E5917" s="7" t="s">
        <v>321</v>
      </c>
      <c r="F5917" s="6" t="s">
        <v>3875</v>
      </c>
      <c r="G5917" s="6" t="s">
        <v>5224</v>
      </c>
      <c r="H5917" s="6" t="s">
        <v>38</v>
      </c>
      <c r="I5917" s="8" t="s">
        <v>39</v>
      </c>
      <c r="J5917" s="15" t="s">
        <v>7586</v>
      </c>
      <c r="K5917" s="7" t="s">
        <v>3886</v>
      </c>
      <c r="L5917" s="19">
        <v>1245359</v>
      </c>
      <c r="M5917" s="19">
        <f t="shared" si="279"/>
        <v>1245359</v>
      </c>
      <c r="N5917" s="11">
        <f>M5917*(1+VOTOS!$P$3%)^Q5917</f>
        <v>1285347.7794006418</v>
      </c>
      <c r="O5917" s="54">
        <f t="shared" si="277"/>
        <v>1285347.7794006418</v>
      </c>
      <c r="P5917" s="103">
        <f t="shared" si="278"/>
        <v>8.553650557153352E-6</v>
      </c>
      <c r="Q5917" s="6">
        <v>262</v>
      </c>
      <c r="R5917" s="6"/>
      <c r="S5917" s="6" t="s">
        <v>11</v>
      </c>
    </row>
    <row r="5918" spans="1:19" s="47" customFormat="1" ht="14" x14ac:dyDescent="0.15">
      <c r="A5918" s="8" t="s">
        <v>415</v>
      </c>
      <c r="B5918" s="114" t="s">
        <v>416</v>
      </c>
      <c r="C5918" s="40" t="s">
        <v>65</v>
      </c>
      <c r="D5918" s="6" t="s">
        <v>320</v>
      </c>
      <c r="E5918" s="7" t="s">
        <v>321</v>
      </c>
      <c r="F5918" s="6" t="s">
        <v>3875</v>
      </c>
      <c r="G5918" s="6" t="s">
        <v>5224</v>
      </c>
      <c r="H5918" s="6" t="s">
        <v>38</v>
      </c>
      <c r="I5918" s="8" t="s">
        <v>39</v>
      </c>
      <c r="J5918" s="15" t="s">
        <v>7586</v>
      </c>
      <c r="K5918" s="7" t="s">
        <v>3880</v>
      </c>
      <c r="L5918" s="19">
        <v>1104544</v>
      </c>
      <c r="M5918" s="19">
        <f t="shared" si="279"/>
        <v>1104544</v>
      </c>
      <c r="N5918" s="11">
        <f>M5918*(1+VOTOS!$P$3%)^Q5918</f>
        <v>1135618.9737090317</v>
      </c>
      <c r="O5918" s="54">
        <f t="shared" si="277"/>
        <v>1135618.9737090317</v>
      </c>
      <c r="P5918" s="103">
        <f t="shared" si="278"/>
        <v>7.5572448350979945E-6</v>
      </c>
      <c r="Q5918" s="6">
        <v>230</v>
      </c>
      <c r="R5918" s="6"/>
      <c r="S5918" s="6" t="s">
        <v>11</v>
      </c>
    </row>
    <row r="5919" spans="1:19" s="47" customFormat="1" ht="14" x14ac:dyDescent="0.15">
      <c r="A5919" s="8" t="s">
        <v>415</v>
      </c>
      <c r="B5919" s="114" t="s">
        <v>416</v>
      </c>
      <c r="C5919" s="40" t="s">
        <v>65</v>
      </c>
      <c r="D5919" s="6" t="s">
        <v>320</v>
      </c>
      <c r="E5919" s="7" t="s">
        <v>321</v>
      </c>
      <c r="F5919" s="6" t="s">
        <v>3875</v>
      </c>
      <c r="G5919" s="6" t="s">
        <v>5224</v>
      </c>
      <c r="H5919" s="6" t="s">
        <v>38</v>
      </c>
      <c r="I5919" s="8" t="s">
        <v>39</v>
      </c>
      <c r="J5919" s="15" t="s">
        <v>7586</v>
      </c>
      <c r="K5919" s="7" t="s">
        <v>3900</v>
      </c>
      <c r="L5919" s="19">
        <v>920175</v>
      </c>
      <c r="M5919" s="19">
        <f t="shared" si="279"/>
        <v>920175</v>
      </c>
      <c r="N5919" s="11">
        <f>M5919*(1+VOTOS!$P$3%)^Q5919</f>
        <v>947319.19038814341</v>
      </c>
      <c r="O5919" s="54">
        <f t="shared" si="277"/>
        <v>947319.19038814341</v>
      </c>
      <c r="P5919" s="103">
        <f t="shared" si="278"/>
        <v>6.3041594271427878E-6</v>
      </c>
      <c r="Q5919" s="48">
        <v>241</v>
      </c>
      <c r="R5919" s="48"/>
      <c r="S5919" s="48" t="s">
        <v>11</v>
      </c>
    </row>
    <row r="5920" spans="1:19" s="47" customFormat="1" ht="14" x14ac:dyDescent="0.15">
      <c r="A5920" s="8" t="s">
        <v>415</v>
      </c>
      <c r="B5920" s="114" t="s">
        <v>416</v>
      </c>
      <c r="C5920" s="40" t="s">
        <v>65</v>
      </c>
      <c r="D5920" s="6" t="s">
        <v>320</v>
      </c>
      <c r="E5920" s="7" t="s">
        <v>321</v>
      </c>
      <c r="F5920" s="6" t="s">
        <v>3875</v>
      </c>
      <c r="G5920" s="6" t="s">
        <v>5224</v>
      </c>
      <c r="H5920" s="6" t="s">
        <v>38</v>
      </c>
      <c r="I5920" s="8" t="s">
        <v>39</v>
      </c>
      <c r="J5920" s="15" t="s">
        <v>7586</v>
      </c>
      <c r="K5920" s="7" t="s">
        <v>3888</v>
      </c>
      <c r="L5920" s="19">
        <v>843948</v>
      </c>
      <c r="M5920" s="19">
        <f t="shared" si="279"/>
        <v>843948</v>
      </c>
      <c r="N5920" s="11">
        <f>M5920*(1+VOTOS!$P$3%)^Q5920</f>
        <v>862993.99408197461</v>
      </c>
      <c r="O5920" s="54">
        <f t="shared" si="277"/>
        <v>862993.99408197461</v>
      </c>
      <c r="P5920" s="103">
        <f t="shared" si="278"/>
        <v>5.7429974802161256E-6</v>
      </c>
      <c r="Q5920" s="6">
        <v>185</v>
      </c>
      <c r="R5920" s="6"/>
      <c r="S5920" s="6" t="s">
        <v>11</v>
      </c>
    </row>
    <row r="5921" spans="1:19" s="47" customFormat="1" ht="14" x14ac:dyDescent="0.15">
      <c r="A5921" s="8" t="s">
        <v>415</v>
      </c>
      <c r="B5921" s="114" t="s">
        <v>416</v>
      </c>
      <c r="C5921" s="40" t="s">
        <v>65</v>
      </c>
      <c r="D5921" s="6" t="s">
        <v>320</v>
      </c>
      <c r="E5921" s="7" t="s">
        <v>321</v>
      </c>
      <c r="F5921" s="6" t="s">
        <v>3875</v>
      </c>
      <c r="G5921" s="6" t="s">
        <v>5224</v>
      </c>
      <c r="H5921" s="6" t="s">
        <v>38</v>
      </c>
      <c r="I5921" s="8" t="s">
        <v>39</v>
      </c>
      <c r="J5921" s="15" t="s">
        <v>7586</v>
      </c>
      <c r="K5921" s="7" t="s">
        <v>3893</v>
      </c>
      <c r="L5921" s="19">
        <v>843948</v>
      </c>
      <c r="M5921" s="19">
        <f t="shared" si="279"/>
        <v>843948</v>
      </c>
      <c r="N5921" s="11">
        <f>M5921*(1+VOTOS!$P$3%)^Q5921</f>
        <v>862265.57110589545</v>
      </c>
      <c r="O5921" s="54">
        <f t="shared" si="277"/>
        <v>862265.57110589545</v>
      </c>
      <c r="P5921" s="103">
        <f t="shared" si="278"/>
        <v>5.7381500173776334E-6</v>
      </c>
      <c r="Q5921" s="6">
        <v>178</v>
      </c>
      <c r="R5921" s="6"/>
      <c r="S5921" s="6" t="s">
        <v>11</v>
      </c>
    </row>
    <row r="5922" spans="1:19" s="47" customFormat="1" ht="14" x14ac:dyDescent="0.15">
      <c r="A5922" s="8" t="s">
        <v>415</v>
      </c>
      <c r="B5922" s="114" t="s">
        <v>416</v>
      </c>
      <c r="C5922" s="40" t="s">
        <v>65</v>
      </c>
      <c r="D5922" s="6" t="s">
        <v>320</v>
      </c>
      <c r="E5922" s="7" t="s">
        <v>321</v>
      </c>
      <c r="F5922" s="6" t="s">
        <v>3875</v>
      </c>
      <c r="G5922" s="6" t="s">
        <v>5224</v>
      </c>
      <c r="H5922" s="6" t="s">
        <v>38</v>
      </c>
      <c r="I5922" s="8" t="s">
        <v>39</v>
      </c>
      <c r="J5922" s="15" t="s">
        <v>7586</v>
      </c>
      <c r="K5922" s="7" t="s">
        <v>3877</v>
      </c>
      <c r="L5922" s="19">
        <v>739704</v>
      </c>
      <c r="M5922" s="19">
        <f t="shared" si="279"/>
        <v>739704</v>
      </c>
      <c r="N5922" s="11">
        <f>M5922*(1+VOTOS!$P$3%)^Q5922</f>
        <v>758956.63549461309</v>
      </c>
      <c r="O5922" s="54">
        <f t="shared" si="277"/>
        <v>758956.63549461309</v>
      </c>
      <c r="P5922" s="103">
        <f t="shared" si="278"/>
        <v>5.0506562909229773E-6</v>
      </c>
      <c r="Q5922" s="48">
        <v>213</v>
      </c>
      <c r="R5922" s="48"/>
      <c r="S5922" s="48" t="s">
        <v>11</v>
      </c>
    </row>
    <row r="5923" spans="1:19" s="47" customFormat="1" ht="14" x14ac:dyDescent="0.15">
      <c r="A5923" s="8" t="s">
        <v>415</v>
      </c>
      <c r="B5923" s="114" t="s">
        <v>416</v>
      </c>
      <c r="C5923" s="40" t="s">
        <v>65</v>
      </c>
      <c r="D5923" s="6" t="s">
        <v>320</v>
      </c>
      <c r="E5923" s="7" t="s">
        <v>321</v>
      </c>
      <c r="F5923" s="6" t="s">
        <v>3875</v>
      </c>
      <c r="G5923" s="6" t="s">
        <v>5224</v>
      </c>
      <c r="H5923" s="6" t="s">
        <v>38</v>
      </c>
      <c r="I5923" s="8" t="s">
        <v>39</v>
      </c>
      <c r="J5923" s="15" t="s">
        <v>7586</v>
      </c>
      <c r="K5923" s="7" t="s">
        <v>3898</v>
      </c>
      <c r="L5923" s="19">
        <v>692894</v>
      </c>
      <c r="M5923" s="19">
        <f t="shared" si="279"/>
        <v>692894</v>
      </c>
      <c r="N5923" s="11">
        <f>M5923*(1+VOTOS!$P$3%)^Q5923</f>
        <v>711786.41069294128</v>
      </c>
      <c r="O5923" s="54">
        <f t="shared" si="277"/>
        <v>711786.41069294128</v>
      </c>
      <c r="P5923" s="103">
        <f t="shared" si="278"/>
        <v>4.7367508825019107E-6</v>
      </c>
      <c r="Q5923" s="48">
        <v>223</v>
      </c>
      <c r="R5923" s="48"/>
      <c r="S5923" s="48" t="s">
        <v>11</v>
      </c>
    </row>
    <row r="5924" spans="1:19" s="47" customFormat="1" ht="14" x14ac:dyDescent="0.15">
      <c r="A5924" s="8" t="s">
        <v>415</v>
      </c>
      <c r="B5924" s="114" t="s">
        <v>416</v>
      </c>
      <c r="C5924" s="40" t="s">
        <v>65</v>
      </c>
      <c r="D5924" s="6" t="s">
        <v>320</v>
      </c>
      <c r="E5924" s="7" t="s">
        <v>321</v>
      </c>
      <c r="F5924" s="6" t="s">
        <v>3875</v>
      </c>
      <c r="G5924" s="6" t="s">
        <v>5224</v>
      </c>
      <c r="H5924" s="6" t="s">
        <v>38</v>
      </c>
      <c r="I5924" s="8" t="s">
        <v>39</v>
      </c>
      <c r="J5924" s="15" t="s">
        <v>7586</v>
      </c>
      <c r="K5924" s="7" t="s">
        <v>2729</v>
      </c>
      <c r="L5924" s="19">
        <v>552272</v>
      </c>
      <c r="M5924" s="19">
        <f t="shared" si="279"/>
        <v>552272</v>
      </c>
      <c r="N5924" s="11">
        <f>M5924*(1+VOTOS!$P$3%)^Q5924</f>
        <v>570487.11598133401</v>
      </c>
      <c r="O5924" s="54">
        <f t="shared" si="277"/>
        <v>570487.11598133401</v>
      </c>
      <c r="P5924" s="103">
        <f t="shared" si="278"/>
        <v>3.7964413333626907E-6</v>
      </c>
      <c r="Q5924" s="6">
        <v>269</v>
      </c>
      <c r="R5924" s="6"/>
      <c r="S5924" s="6" t="s">
        <v>11</v>
      </c>
    </row>
    <row r="5925" spans="1:19" s="47" customFormat="1" ht="14" x14ac:dyDescent="0.15">
      <c r="A5925" s="8" t="s">
        <v>415</v>
      </c>
      <c r="B5925" s="114" t="s">
        <v>416</v>
      </c>
      <c r="C5925" s="40" t="s">
        <v>65</v>
      </c>
      <c r="D5925" s="6" t="s">
        <v>320</v>
      </c>
      <c r="E5925" s="7" t="s">
        <v>321</v>
      </c>
      <c r="F5925" s="6" t="s">
        <v>3875</v>
      </c>
      <c r="G5925" s="6" t="s">
        <v>5224</v>
      </c>
      <c r="H5925" s="6" t="s">
        <v>38</v>
      </c>
      <c r="I5925" s="8" t="s">
        <v>39</v>
      </c>
      <c r="J5925" s="15" t="s">
        <v>7586</v>
      </c>
      <c r="K5925" s="7" t="s">
        <v>3883</v>
      </c>
      <c r="L5925" s="19">
        <v>435683</v>
      </c>
      <c r="M5925" s="19">
        <f t="shared" si="279"/>
        <v>435683</v>
      </c>
      <c r="N5925" s="11">
        <f>M5925*(1+VOTOS!$P$3%)^Q5925</f>
        <v>449672.8867520208</v>
      </c>
      <c r="O5925" s="54">
        <f t="shared" si="277"/>
        <v>449672.8867520208</v>
      </c>
      <c r="P5925" s="103">
        <f t="shared" si="278"/>
        <v>2.9924544935976247E-6</v>
      </c>
      <c r="Q5925" s="6">
        <v>262</v>
      </c>
      <c r="R5925" s="6"/>
      <c r="S5925" s="6" t="s">
        <v>11</v>
      </c>
    </row>
    <row r="5926" spans="1:19" s="47" customFormat="1" ht="14" x14ac:dyDescent="0.15">
      <c r="A5926" s="8" t="s">
        <v>415</v>
      </c>
      <c r="B5926" s="114" t="s">
        <v>416</v>
      </c>
      <c r="C5926" s="40" t="s">
        <v>65</v>
      </c>
      <c r="D5926" s="6" t="s">
        <v>320</v>
      </c>
      <c r="E5926" s="7" t="s">
        <v>321</v>
      </c>
      <c r="F5926" s="6" t="s">
        <v>3875</v>
      </c>
      <c r="G5926" s="6" t="s">
        <v>5224</v>
      </c>
      <c r="H5926" s="6" t="s">
        <v>38</v>
      </c>
      <c r="I5926" s="8" t="s">
        <v>39</v>
      </c>
      <c r="J5926" s="15" t="s">
        <v>7586</v>
      </c>
      <c r="K5926" s="7" t="s">
        <v>3890</v>
      </c>
      <c r="L5926" s="19">
        <v>380855</v>
      </c>
      <c r="M5926" s="19">
        <f t="shared" si="279"/>
        <v>380855</v>
      </c>
      <c r="N5926" s="11">
        <f>M5926*(1+VOTOS!$P$3%)^Q5926</f>
        <v>393416.41538421455</v>
      </c>
      <c r="O5926" s="54">
        <f t="shared" si="277"/>
        <v>393416.41538421455</v>
      </c>
      <c r="P5926" s="103">
        <f t="shared" si="278"/>
        <v>2.6180825100998193E-6</v>
      </c>
      <c r="Q5926" s="48">
        <v>269</v>
      </c>
      <c r="R5926" s="48"/>
      <c r="S5926" s="48" t="s">
        <v>11</v>
      </c>
    </row>
    <row r="5927" spans="1:19" s="47" customFormat="1" ht="14" x14ac:dyDescent="0.15">
      <c r="A5927" s="8" t="s">
        <v>415</v>
      </c>
      <c r="B5927" s="114" t="s">
        <v>416</v>
      </c>
      <c r="C5927" s="40" t="s">
        <v>65</v>
      </c>
      <c r="D5927" s="6" t="s">
        <v>320</v>
      </c>
      <c r="E5927" s="7" t="s">
        <v>321</v>
      </c>
      <c r="F5927" s="6" t="s">
        <v>3875</v>
      </c>
      <c r="G5927" s="6" t="s">
        <v>5224</v>
      </c>
      <c r="H5927" s="6" t="s">
        <v>38</v>
      </c>
      <c r="I5927" s="8" t="s">
        <v>39</v>
      </c>
      <c r="J5927" s="15" t="s">
        <v>7586</v>
      </c>
      <c r="K5927" s="7" t="s">
        <v>3896</v>
      </c>
      <c r="L5927" s="19">
        <v>145228</v>
      </c>
      <c r="M5927" s="19">
        <f t="shared" si="279"/>
        <v>145228</v>
      </c>
      <c r="N5927" s="11">
        <f>M5927*(1+VOTOS!$P$3%)^Q5927</f>
        <v>150017.93116387789</v>
      </c>
      <c r="O5927" s="54">
        <f t="shared" si="277"/>
        <v>150017.93116387789</v>
      </c>
      <c r="P5927" s="103">
        <f t="shared" si="278"/>
        <v>9.9832977583798722E-7</v>
      </c>
      <c r="Q5927" s="6">
        <v>269</v>
      </c>
      <c r="R5927" s="6"/>
      <c r="S5927" s="6" t="s">
        <v>11</v>
      </c>
    </row>
    <row r="5928" spans="1:19" s="47" customFormat="1" ht="14" x14ac:dyDescent="0.15">
      <c r="A5928" s="8" t="s">
        <v>415</v>
      </c>
      <c r="B5928" s="114" t="s">
        <v>416</v>
      </c>
      <c r="C5928" s="40" t="s">
        <v>65</v>
      </c>
      <c r="D5928" s="6" t="s">
        <v>320</v>
      </c>
      <c r="E5928" s="7" t="s">
        <v>321</v>
      </c>
      <c r="F5928" s="6" t="s">
        <v>3875</v>
      </c>
      <c r="G5928" s="6" t="s">
        <v>5224</v>
      </c>
      <c r="H5928" s="6" t="s">
        <v>38</v>
      </c>
      <c r="I5928" s="8" t="s">
        <v>39</v>
      </c>
      <c r="J5928" s="15" t="s">
        <v>7586</v>
      </c>
      <c r="K5928" s="7" t="s">
        <v>3891</v>
      </c>
      <c r="L5928" s="19">
        <v>3012280</v>
      </c>
      <c r="M5928" s="19">
        <f t="shared" si="279"/>
        <v>3012280</v>
      </c>
      <c r="N5928" s="11">
        <f>M5928*(1+VOTOS!$P$3%)^Q5928</f>
        <v>3083606.3414352708</v>
      </c>
      <c r="O5928" s="54">
        <f t="shared" si="277"/>
        <v>3083606.3414352708</v>
      </c>
      <c r="P5928" s="103">
        <f t="shared" si="278"/>
        <v>2.0520587130713056E-5</v>
      </c>
      <c r="Q5928" s="48">
        <v>194</v>
      </c>
      <c r="R5928" s="48"/>
      <c r="S5928" s="48" t="s">
        <v>11</v>
      </c>
    </row>
    <row r="5929" spans="1:19" s="47" customFormat="1" ht="14" x14ac:dyDescent="0.15">
      <c r="A5929" s="8" t="s">
        <v>415</v>
      </c>
      <c r="B5929" s="114" t="s">
        <v>416</v>
      </c>
      <c r="C5929" s="40" t="s">
        <v>65</v>
      </c>
      <c r="D5929" s="6" t="s">
        <v>320</v>
      </c>
      <c r="E5929" s="7" t="s">
        <v>321</v>
      </c>
      <c r="F5929" s="6" t="s">
        <v>3875</v>
      </c>
      <c r="G5929" s="6" t="s">
        <v>5224</v>
      </c>
      <c r="H5929" s="6" t="s">
        <v>38</v>
      </c>
      <c r="I5929" s="8" t="s">
        <v>39</v>
      </c>
      <c r="J5929" s="15" t="s">
        <v>7586</v>
      </c>
      <c r="K5929" s="7" t="s">
        <v>2192</v>
      </c>
      <c r="L5929" s="19">
        <v>1500314</v>
      </c>
      <c r="M5929" s="19">
        <f t="shared" si="279"/>
        <v>1500314</v>
      </c>
      <c r="N5929" s="11">
        <f>M5929*(1+VOTOS!$P$3%)^Q5929</f>
        <v>1530845.0461749085</v>
      </c>
      <c r="O5929" s="54">
        <f t="shared" si="277"/>
        <v>1530845.0461749085</v>
      </c>
      <c r="P5929" s="103">
        <f t="shared" si="278"/>
        <v>1.0187370135913985E-5</v>
      </c>
      <c r="Q5929" s="6">
        <v>167</v>
      </c>
      <c r="R5929" s="6"/>
      <c r="S5929" s="6" t="s">
        <v>11</v>
      </c>
    </row>
    <row r="5930" spans="1:19" s="47" customFormat="1" ht="14" x14ac:dyDescent="0.15">
      <c r="A5930" s="8" t="s">
        <v>415</v>
      </c>
      <c r="B5930" s="114" t="s">
        <v>416</v>
      </c>
      <c r="C5930" s="40" t="s">
        <v>65</v>
      </c>
      <c r="D5930" s="6" t="s">
        <v>320</v>
      </c>
      <c r="E5930" s="7" t="s">
        <v>321</v>
      </c>
      <c r="F5930" s="6" t="s">
        <v>3875</v>
      </c>
      <c r="G5930" s="6" t="s">
        <v>5224</v>
      </c>
      <c r="H5930" s="6" t="s">
        <v>38</v>
      </c>
      <c r="I5930" s="8" t="s">
        <v>39</v>
      </c>
      <c r="J5930" s="15" t="s">
        <v>7586</v>
      </c>
      <c r="K5930" s="7" t="s">
        <v>3884</v>
      </c>
      <c r="L5930" s="19">
        <v>253903</v>
      </c>
      <c r="M5930" s="19">
        <f t="shared" si="279"/>
        <v>253903</v>
      </c>
      <c r="N5930" s="11">
        <f>M5930*(1+VOTOS!$P$3%)^Q5930</f>
        <v>257574.10562568536</v>
      </c>
      <c r="O5930" s="54">
        <f t="shared" si="277"/>
        <v>257574.10562568536</v>
      </c>
      <c r="P5930" s="103">
        <f t="shared" si="278"/>
        <v>1.7140877569499302E-6</v>
      </c>
      <c r="Q5930" s="6">
        <v>119</v>
      </c>
      <c r="R5930" s="6"/>
      <c r="S5930" s="6" t="s">
        <v>11</v>
      </c>
    </row>
    <row r="5931" spans="1:19" s="47" customFormat="1" ht="14" x14ac:dyDescent="0.15">
      <c r="A5931" s="8" t="s">
        <v>415</v>
      </c>
      <c r="B5931" s="114" t="s">
        <v>416</v>
      </c>
      <c r="C5931" s="40" t="s">
        <v>65</v>
      </c>
      <c r="D5931" s="6" t="s">
        <v>320</v>
      </c>
      <c r="E5931" s="7" t="s">
        <v>321</v>
      </c>
      <c r="F5931" s="6" t="s">
        <v>3875</v>
      </c>
      <c r="G5931" s="6" t="s">
        <v>5224</v>
      </c>
      <c r="H5931" s="6" t="s">
        <v>38</v>
      </c>
      <c r="I5931" s="8" t="s">
        <v>39</v>
      </c>
      <c r="J5931" s="15" t="s">
        <v>7586</v>
      </c>
      <c r="K5931" s="7" t="s">
        <v>3904</v>
      </c>
      <c r="L5931" s="19">
        <v>2282301</v>
      </c>
      <c r="M5931" s="19">
        <f t="shared" si="279"/>
        <v>2282301</v>
      </c>
      <c r="N5931" s="11">
        <f>M5931*(1+VOTOS!$P$3%)^Q5931</f>
        <v>2305267.1486183424</v>
      </c>
      <c r="O5931" s="54">
        <f t="shared" si="277"/>
        <v>2305267.1486183424</v>
      </c>
      <c r="P5931" s="103">
        <f t="shared" si="278"/>
        <v>1.5340945031516159E-5</v>
      </c>
      <c r="Q5931" s="48">
        <v>83</v>
      </c>
      <c r="R5931" s="48"/>
      <c r="S5931" s="48" t="s">
        <v>11</v>
      </c>
    </row>
    <row r="5932" spans="1:19" s="47" customFormat="1" ht="14" x14ac:dyDescent="0.15">
      <c r="A5932" s="8" t="s">
        <v>415</v>
      </c>
      <c r="B5932" s="114" t="s">
        <v>416</v>
      </c>
      <c r="C5932" s="40" t="s">
        <v>65</v>
      </c>
      <c r="D5932" s="6" t="s">
        <v>320</v>
      </c>
      <c r="E5932" s="7" t="s">
        <v>321</v>
      </c>
      <c r="F5932" s="6" t="s">
        <v>3875</v>
      </c>
      <c r="G5932" s="6" t="s">
        <v>5224</v>
      </c>
      <c r="H5932" s="6" t="s">
        <v>38</v>
      </c>
      <c r="I5932" s="8" t="s">
        <v>39</v>
      </c>
      <c r="J5932" s="15" t="s">
        <v>7586</v>
      </c>
      <c r="K5932" s="7" t="s">
        <v>3894</v>
      </c>
      <c r="L5932" s="19">
        <v>1564588</v>
      </c>
      <c r="M5932" s="19">
        <f t="shared" si="279"/>
        <v>1564588</v>
      </c>
      <c r="N5932" s="11">
        <f>M5932*(1+VOTOS!$P$3%)^Q5932</f>
        <v>1580332.005954725</v>
      </c>
      <c r="O5932" s="54">
        <f t="shared" si="277"/>
        <v>1580332.005954725</v>
      </c>
      <c r="P5932" s="103">
        <f t="shared" si="278"/>
        <v>1.0516692804748278E-5</v>
      </c>
      <c r="Q5932" s="6">
        <v>83</v>
      </c>
      <c r="R5932" s="6"/>
      <c r="S5932" s="6" t="s">
        <v>11</v>
      </c>
    </row>
    <row r="5933" spans="1:19" s="47" customFormat="1" ht="14" x14ac:dyDescent="0.15">
      <c r="A5933" s="8" t="s">
        <v>415</v>
      </c>
      <c r="B5933" s="114" t="s">
        <v>416</v>
      </c>
      <c r="C5933" s="40" t="s">
        <v>65</v>
      </c>
      <c r="D5933" s="6" t="s">
        <v>320</v>
      </c>
      <c r="E5933" s="7" t="s">
        <v>321</v>
      </c>
      <c r="F5933" s="6" t="s">
        <v>3875</v>
      </c>
      <c r="G5933" s="6" t="s">
        <v>5224</v>
      </c>
      <c r="H5933" s="6" t="s">
        <v>38</v>
      </c>
      <c r="I5933" s="8" t="s">
        <v>39</v>
      </c>
      <c r="J5933" s="15" t="s">
        <v>7586</v>
      </c>
      <c r="K5933" s="7" t="s">
        <v>3897</v>
      </c>
      <c r="L5933" s="19">
        <v>1265922</v>
      </c>
      <c r="M5933" s="19">
        <f t="shared" si="279"/>
        <v>1265922</v>
      </c>
      <c r="N5933" s="11">
        <f>M5933*(1+VOTOS!$P$3%)^Q5933</f>
        <v>1284070.669170056</v>
      </c>
      <c r="O5933" s="54">
        <f t="shared" si="277"/>
        <v>1284070.669170056</v>
      </c>
      <c r="P5933" s="103">
        <f t="shared" si="278"/>
        <v>8.545151725311521E-6</v>
      </c>
      <c r="Q5933" s="6">
        <v>118</v>
      </c>
      <c r="R5933" s="6"/>
      <c r="S5933" s="6" t="s">
        <v>11</v>
      </c>
    </row>
    <row r="5934" spans="1:19" s="47" customFormat="1" ht="14" x14ac:dyDescent="0.15">
      <c r="A5934" s="8" t="s">
        <v>415</v>
      </c>
      <c r="B5934" s="114" t="s">
        <v>416</v>
      </c>
      <c r="C5934" s="40" t="s">
        <v>65</v>
      </c>
      <c r="D5934" s="6" t="s">
        <v>320</v>
      </c>
      <c r="E5934" s="7" t="s">
        <v>321</v>
      </c>
      <c r="F5934" s="6" t="s">
        <v>3875</v>
      </c>
      <c r="G5934" s="6" t="s">
        <v>5224</v>
      </c>
      <c r="H5934" s="6" t="s">
        <v>38</v>
      </c>
      <c r="I5934" s="8" t="s">
        <v>39</v>
      </c>
      <c r="J5934" s="15" t="s">
        <v>7586</v>
      </c>
      <c r="K5934" s="7" t="s">
        <v>3878</v>
      </c>
      <c r="L5934" s="19">
        <v>888661</v>
      </c>
      <c r="M5934" s="19">
        <f t="shared" si="279"/>
        <v>888661</v>
      </c>
      <c r="N5934" s="11">
        <f>M5934*(1+VOTOS!$P$3%)^Q5934</f>
        <v>904232.74566266336</v>
      </c>
      <c r="O5934" s="54">
        <f t="shared" si="277"/>
        <v>904232.74566266336</v>
      </c>
      <c r="P5934" s="103">
        <f t="shared" si="278"/>
        <v>6.017430498335899E-6</v>
      </c>
      <c r="Q5934" s="48">
        <v>144</v>
      </c>
      <c r="R5934" s="48"/>
      <c r="S5934" s="48" t="s">
        <v>11</v>
      </c>
    </row>
    <row r="5935" spans="1:19" s="47" customFormat="1" ht="14" x14ac:dyDescent="0.15">
      <c r="A5935" s="8" t="s">
        <v>415</v>
      </c>
      <c r="B5935" s="114" t="s">
        <v>416</v>
      </c>
      <c r="C5935" s="40" t="s">
        <v>65</v>
      </c>
      <c r="D5935" s="6" t="s">
        <v>320</v>
      </c>
      <c r="E5935" s="7" t="s">
        <v>321</v>
      </c>
      <c r="F5935" s="6" t="s">
        <v>3875</v>
      </c>
      <c r="G5935" s="6" t="s">
        <v>5224</v>
      </c>
      <c r="H5935" s="6" t="s">
        <v>38</v>
      </c>
      <c r="I5935" s="8" t="s">
        <v>39</v>
      </c>
      <c r="J5935" s="15" t="s">
        <v>7586</v>
      </c>
      <c r="K5935" s="7" t="s">
        <v>3899</v>
      </c>
      <c r="L5935" s="19">
        <v>718326</v>
      </c>
      <c r="M5935" s="19">
        <f t="shared" si="279"/>
        <v>718326</v>
      </c>
      <c r="N5935" s="11">
        <f>M5935*(1+VOTOS!$P$3%)^Q5935</f>
        <v>739515.85812997911</v>
      </c>
      <c r="O5935" s="54">
        <f t="shared" si="277"/>
        <v>739515.85812997911</v>
      </c>
      <c r="P5935" s="103">
        <f t="shared" si="278"/>
        <v>4.9212830436186273E-6</v>
      </c>
      <c r="Q5935" s="48">
        <v>241</v>
      </c>
      <c r="R5935" s="48"/>
      <c r="S5935" s="48" t="s">
        <v>11</v>
      </c>
    </row>
    <row r="5936" spans="1:19" s="47" customFormat="1" ht="14" x14ac:dyDescent="0.15">
      <c r="A5936" s="8" t="s">
        <v>415</v>
      </c>
      <c r="B5936" s="114" t="s">
        <v>416</v>
      </c>
      <c r="C5936" s="40" t="s">
        <v>65</v>
      </c>
      <c r="D5936" s="6" t="s">
        <v>320</v>
      </c>
      <c r="E5936" s="7" t="s">
        <v>321</v>
      </c>
      <c r="F5936" s="6" t="s">
        <v>3875</v>
      </c>
      <c r="G5936" s="6" t="s">
        <v>5224</v>
      </c>
      <c r="H5936" s="6" t="s">
        <v>38</v>
      </c>
      <c r="I5936" s="8" t="s">
        <v>39</v>
      </c>
      <c r="J5936" s="15" t="s">
        <v>7586</v>
      </c>
      <c r="K5936" s="7" t="s">
        <v>3879</v>
      </c>
      <c r="L5936" s="19">
        <v>634758</v>
      </c>
      <c r="M5936" s="19">
        <f t="shared" si="279"/>
        <v>634758</v>
      </c>
      <c r="N5936" s="11">
        <f>M5936*(1+VOTOS!$P$3%)^Q5936</f>
        <v>648535.1815325541</v>
      </c>
      <c r="O5936" s="54">
        <f t="shared" si="277"/>
        <v>648535.1815325541</v>
      </c>
      <c r="P5936" s="103">
        <f t="shared" si="278"/>
        <v>4.3158306302409527E-6</v>
      </c>
      <c r="Q5936" s="6">
        <v>178</v>
      </c>
      <c r="R5936" s="6"/>
      <c r="S5936" s="6" t="s">
        <v>11</v>
      </c>
    </row>
    <row r="5937" spans="1:19" s="47" customFormat="1" ht="14" x14ac:dyDescent="0.15">
      <c r="A5937" s="8" t="s">
        <v>415</v>
      </c>
      <c r="B5937" s="114" t="s">
        <v>416</v>
      </c>
      <c r="C5937" s="40" t="s">
        <v>65</v>
      </c>
      <c r="D5937" s="6" t="s">
        <v>320</v>
      </c>
      <c r="E5937" s="7" t="s">
        <v>321</v>
      </c>
      <c r="F5937" s="6" t="s">
        <v>3875</v>
      </c>
      <c r="G5937" s="6" t="s">
        <v>5224</v>
      </c>
      <c r="H5937" s="6" t="s">
        <v>38</v>
      </c>
      <c r="I5937" s="8" t="s">
        <v>39</v>
      </c>
      <c r="J5937" s="15" t="s">
        <v>7586</v>
      </c>
      <c r="K5937" s="7" t="s">
        <v>3892</v>
      </c>
      <c r="L5937" s="19">
        <v>634758</v>
      </c>
      <c r="M5937" s="19">
        <f t="shared" si="279"/>
        <v>634758</v>
      </c>
      <c r="N5937" s="11">
        <f>M5937*(1+VOTOS!$P$3%)^Q5937</f>
        <v>649788.13193885353</v>
      </c>
      <c r="O5937" s="54">
        <f t="shared" si="277"/>
        <v>649788.13193885353</v>
      </c>
      <c r="P5937" s="103">
        <f t="shared" si="278"/>
        <v>4.3241686848225126E-6</v>
      </c>
      <c r="Q5937" s="6">
        <v>194</v>
      </c>
      <c r="R5937" s="6"/>
      <c r="S5937" s="6" t="s">
        <v>11</v>
      </c>
    </row>
    <row r="5938" spans="1:19" s="47" customFormat="1" ht="14" x14ac:dyDescent="0.15">
      <c r="A5938" s="8" t="s">
        <v>415</v>
      </c>
      <c r="B5938" s="114" t="s">
        <v>416</v>
      </c>
      <c r="C5938" s="40" t="s">
        <v>65</v>
      </c>
      <c r="D5938" s="6" t="s">
        <v>320</v>
      </c>
      <c r="E5938" s="7" t="s">
        <v>321</v>
      </c>
      <c r="F5938" s="6" t="s">
        <v>3875</v>
      </c>
      <c r="G5938" s="6" t="s">
        <v>5224</v>
      </c>
      <c r="H5938" s="6" t="s">
        <v>38</v>
      </c>
      <c r="I5938" s="8" t="s">
        <v>39</v>
      </c>
      <c r="J5938" s="15" t="s">
        <v>7586</v>
      </c>
      <c r="K5938" s="7" t="s">
        <v>3902</v>
      </c>
      <c r="L5938" s="19">
        <v>634758</v>
      </c>
      <c r="M5938" s="19">
        <f t="shared" si="279"/>
        <v>634758</v>
      </c>
      <c r="N5938" s="11">
        <f>M5938*(1+VOTOS!$P$3%)^Q5938</f>
        <v>649788.13193885353</v>
      </c>
      <c r="O5938" s="54">
        <f t="shared" si="277"/>
        <v>649788.13193885353</v>
      </c>
      <c r="P5938" s="103">
        <f t="shared" si="278"/>
        <v>4.3241686848225126E-6</v>
      </c>
      <c r="Q5938" s="48">
        <v>194</v>
      </c>
      <c r="R5938" s="48"/>
      <c r="S5938" s="48" t="s">
        <v>11</v>
      </c>
    </row>
    <row r="5939" spans="1:19" s="47" customFormat="1" ht="14" x14ac:dyDescent="0.15">
      <c r="A5939" s="8" t="s">
        <v>415</v>
      </c>
      <c r="B5939" s="114" t="s">
        <v>416</v>
      </c>
      <c r="C5939" s="40" t="s">
        <v>65</v>
      </c>
      <c r="D5939" s="6" t="s">
        <v>320</v>
      </c>
      <c r="E5939" s="7" t="s">
        <v>321</v>
      </c>
      <c r="F5939" s="6" t="s">
        <v>3875</v>
      </c>
      <c r="G5939" s="6" t="s">
        <v>5224</v>
      </c>
      <c r="H5939" s="6" t="s">
        <v>38</v>
      </c>
      <c r="I5939" s="8" t="s">
        <v>39</v>
      </c>
      <c r="J5939" s="15" t="s">
        <v>7586</v>
      </c>
      <c r="K5939" s="7" t="s">
        <v>3905</v>
      </c>
      <c r="L5939" s="19">
        <v>634758</v>
      </c>
      <c r="M5939" s="19">
        <f t="shared" si="279"/>
        <v>634758</v>
      </c>
      <c r="N5939" s="11">
        <f>M5939*(1+VOTOS!$P$3%)^Q5939</f>
        <v>641687.01550527452</v>
      </c>
      <c r="O5939" s="54">
        <f t="shared" si="277"/>
        <v>641687.01550527452</v>
      </c>
      <c r="P5939" s="103">
        <f t="shared" si="278"/>
        <v>4.2702578910232191E-6</v>
      </c>
      <c r="Q5939" s="48">
        <v>90</v>
      </c>
      <c r="R5939" s="48"/>
      <c r="S5939" s="48" t="s">
        <v>11</v>
      </c>
    </row>
    <row r="5940" spans="1:19" s="47" customFormat="1" ht="14" x14ac:dyDescent="0.15">
      <c r="A5940" s="8" t="s">
        <v>415</v>
      </c>
      <c r="B5940" s="114" t="s">
        <v>416</v>
      </c>
      <c r="C5940" s="40" t="s">
        <v>65</v>
      </c>
      <c r="D5940" s="6" t="s">
        <v>320</v>
      </c>
      <c r="E5940" s="7" t="s">
        <v>321</v>
      </c>
      <c r="F5940" s="6" t="s">
        <v>3875</v>
      </c>
      <c r="G5940" s="6" t="s">
        <v>5224</v>
      </c>
      <c r="H5940" s="6" t="s">
        <v>38</v>
      </c>
      <c r="I5940" s="8" t="s">
        <v>39</v>
      </c>
      <c r="J5940" s="15" t="s">
        <v>7586</v>
      </c>
      <c r="K5940" s="7" t="s">
        <v>3887</v>
      </c>
      <c r="L5940" s="19">
        <v>2294309</v>
      </c>
      <c r="M5940" s="19">
        <f t="shared" si="279"/>
        <v>0</v>
      </c>
      <c r="N5940" s="11">
        <f>M5940*(1+VOTOS!$P$3%)^Q5940</f>
        <v>0</v>
      </c>
      <c r="O5940" s="54">
        <f t="shared" si="277"/>
        <v>2294309</v>
      </c>
      <c r="P5940" s="103">
        <f t="shared" si="278"/>
        <v>1.5268021441856744E-5</v>
      </c>
      <c r="Q5940" s="6">
        <v>0</v>
      </c>
      <c r="R5940" s="6"/>
      <c r="S5940" s="6" t="s">
        <v>11</v>
      </c>
    </row>
    <row r="5941" spans="1:19" s="47" customFormat="1" ht="14" x14ac:dyDescent="0.15">
      <c r="A5941" s="8" t="s">
        <v>415</v>
      </c>
      <c r="B5941" s="114" t="s">
        <v>416</v>
      </c>
      <c r="C5941" s="40" t="s">
        <v>65</v>
      </c>
      <c r="D5941" s="6" t="s">
        <v>320</v>
      </c>
      <c r="E5941" s="7" t="s">
        <v>321</v>
      </c>
      <c r="F5941" s="6" t="s">
        <v>3875</v>
      </c>
      <c r="G5941" s="6" t="s">
        <v>5224</v>
      </c>
      <c r="H5941" s="6" t="s">
        <v>38</v>
      </c>
      <c r="I5941" s="8" t="s">
        <v>39</v>
      </c>
      <c r="J5941" s="15" t="s">
        <v>7586</v>
      </c>
      <c r="K5941" s="7" t="s">
        <v>3882</v>
      </c>
      <c r="L5941" s="19">
        <v>1542591</v>
      </c>
      <c r="M5941" s="19">
        <f t="shared" si="279"/>
        <v>0</v>
      </c>
      <c r="N5941" s="11">
        <f>M5941*(1+VOTOS!$P$3%)^Q5941</f>
        <v>0</v>
      </c>
      <c r="O5941" s="54">
        <f t="shared" si="277"/>
        <v>1542591</v>
      </c>
      <c r="P5941" s="103">
        <f t="shared" si="278"/>
        <v>1.0265536361499359E-5</v>
      </c>
      <c r="Q5941" s="6">
        <v>0</v>
      </c>
      <c r="R5941" s="6"/>
      <c r="S5941" s="6" t="s">
        <v>11</v>
      </c>
    </row>
    <row r="5942" spans="1:19" s="47" customFormat="1" ht="14" x14ac:dyDescent="0.15">
      <c r="A5942" s="8" t="s">
        <v>415</v>
      </c>
      <c r="B5942" s="114" t="s">
        <v>416</v>
      </c>
      <c r="C5942" s="40" t="s">
        <v>65</v>
      </c>
      <c r="D5942" s="6" t="s">
        <v>320</v>
      </c>
      <c r="E5942" s="7" t="s">
        <v>321</v>
      </c>
      <c r="F5942" s="6" t="s">
        <v>3875</v>
      </c>
      <c r="G5942" s="6" t="s">
        <v>5224</v>
      </c>
      <c r="H5942" s="6" t="s">
        <v>38</v>
      </c>
      <c r="I5942" s="8" t="s">
        <v>39</v>
      </c>
      <c r="J5942" s="15" t="s">
        <v>7586</v>
      </c>
      <c r="K5942" s="7" t="s">
        <v>4988</v>
      </c>
      <c r="L5942" s="19">
        <v>961151</v>
      </c>
      <c r="M5942" s="19">
        <f t="shared" si="279"/>
        <v>0</v>
      </c>
      <c r="N5942" s="11">
        <f>M5942*(1+VOTOS!$P$3%)^Q5942</f>
        <v>0</v>
      </c>
      <c r="O5942" s="54">
        <f t="shared" si="277"/>
        <v>961151</v>
      </c>
      <c r="P5942" s="103">
        <f t="shared" si="278"/>
        <v>6.3962064729999533E-6</v>
      </c>
      <c r="Q5942" s="6">
        <v>0</v>
      </c>
      <c r="R5942" s="6"/>
      <c r="S5942" s="6" t="s">
        <v>11</v>
      </c>
    </row>
    <row r="5943" spans="1:19" s="47" customFormat="1" ht="14" x14ac:dyDescent="0.15">
      <c r="A5943" s="8" t="s">
        <v>415</v>
      </c>
      <c r="B5943" s="114" t="s">
        <v>416</v>
      </c>
      <c r="C5943" s="40" t="s">
        <v>65</v>
      </c>
      <c r="D5943" s="6" t="s">
        <v>320</v>
      </c>
      <c r="E5943" s="7" t="s">
        <v>321</v>
      </c>
      <c r="F5943" s="6" t="s">
        <v>3875</v>
      </c>
      <c r="G5943" s="6" t="s">
        <v>5224</v>
      </c>
      <c r="H5943" s="6" t="s">
        <v>38</v>
      </c>
      <c r="I5943" s="8" t="s">
        <v>39</v>
      </c>
      <c r="J5943" s="15" t="s">
        <v>7586</v>
      </c>
      <c r="K5943" s="7" t="s">
        <v>4987</v>
      </c>
      <c r="L5943" s="19">
        <v>480576</v>
      </c>
      <c r="M5943" s="19">
        <f t="shared" si="279"/>
        <v>0</v>
      </c>
      <c r="N5943" s="11">
        <f>M5943*(1+VOTOS!$P$3%)^Q5943</f>
        <v>0</v>
      </c>
      <c r="O5943" s="54">
        <f t="shared" si="277"/>
        <v>480576</v>
      </c>
      <c r="P5943" s="103">
        <f t="shared" si="278"/>
        <v>3.198106563868139E-6</v>
      </c>
      <c r="Q5943" s="6">
        <v>0</v>
      </c>
      <c r="R5943" s="6"/>
      <c r="S5943" s="6" t="s">
        <v>11</v>
      </c>
    </row>
    <row r="5944" spans="1:19" s="47" customFormat="1" ht="14" x14ac:dyDescent="0.15">
      <c r="A5944" s="8" t="s">
        <v>415</v>
      </c>
      <c r="B5944" s="114" t="s">
        <v>416</v>
      </c>
      <c r="C5944" s="40" t="s">
        <v>65</v>
      </c>
      <c r="D5944" s="6" t="s">
        <v>1870</v>
      </c>
      <c r="E5944" s="7" t="s">
        <v>1871</v>
      </c>
      <c r="F5944" s="6" t="s">
        <v>3906</v>
      </c>
      <c r="G5944" s="6" t="s">
        <v>113</v>
      </c>
      <c r="H5944" s="6" t="s">
        <v>38</v>
      </c>
      <c r="I5944" s="8" t="s">
        <v>39</v>
      </c>
      <c r="J5944" s="15" t="s">
        <v>7586</v>
      </c>
      <c r="K5944" s="7" t="s">
        <v>3907</v>
      </c>
      <c r="L5944" s="19">
        <v>140123</v>
      </c>
      <c r="M5944" s="19">
        <f t="shared" si="279"/>
        <v>140123</v>
      </c>
      <c r="N5944" s="11">
        <f>M5944*(1+VOTOS!$P$3%)^Q5944</f>
        <v>140546.21947512956</v>
      </c>
      <c r="O5944" s="54">
        <f t="shared" si="277"/>
        <v>140546.21947512956</v>
      </c>
      <c r="P5944" s="103">
        <f t="shared" si="278"/>
        <v>9.3529803200797357E-7</v>
      </c>
      <c r="Q5944" s="48">
        <v>25</v>
      </c>
      <c r="R5944" s="48"/>
      <c r="S5944" s="48" t="s">
        <v>11</v>
      </c>
    </row>
    <row r="5945" spans="1:19" s="47" customFormat="1" ht="14" x14ac:dyDescent="0.15">
      <c r="A5945" s="8" t="s">
        <v>415</v>
      </c>
      <c r="B5945" s="114" t="s">
        <v>416</v>
      </c>
      <c r="C5945" s="40" t="s">
        <v>65</v>
      </c>
      <c r="D5945" s="6" t="s">
        <v>1870</v>
      </c>
      <c r="E5945" s="7" t="s">
        <v>1871</v>
      </c>
      <c r="F5945" s="6" t="s">
        <v>3906</v>
      </c>
      <c r="G5945" s="6" t="s">
        <v>113</v>
      </c>
      <c r="H5945" s="6" t="s">
        <v>38</v>
      </c>
      <c r="I5945" s="8" t="s">
        <v>39</v>
      </c>
      <c r="J5945" s="15" t="s">
        <v>7586</v>
      </c>
      <c r="K5945" s="7" t="s">
        <v>3908</v>
      </c>
      <c r="L5945" s="19">
        <v>70501</v>
      </c>
      <c r="M5945" s="19">
        <f t="shared" si="279"/>
        <v>70501</v>
      </c>
      <c r="N5945" s="11">
        <f>M5945*(1+VOTOS!$P$3%)^Q5945</f>
        <v>70713.937178165681</v>
      </c>
      <c r="O5945" s="54">
        <f t="shared" si="277"/>
        <v>70713.937178165681</v>
      </c>
      <c r="P5945" s="103">
        <f t="shared" si="278"/>
        <v>4.7058260638577639E-7</v>
      </c>
      <c r="Q5945" s="48">
        <v>25</v>
      </c>
      <c r="R5945" s="48"/>
      <c r="S5945" s="48" t="s">
        <v>11</v>
      </c>
    </row>
    <row r="5946" spans="1:19" s="47" customFormat="1" ht="14" x14ac:dyDescent="0.15">
      <c r="A5946" s="8" t="s">
        <v>415</v>
      </c>
      <c r="B5946" s="114" t="s">
        <v>416</v>
      </c>
      <c r="C5946" s="40" t="s">
        <v>65</v>
      </c>
      <c r="D5946" s="6" t="s">
        <v>1870</v>
      </c>
      <c r="E5946" s="7" t="s">
        <v>1871</v>
      </c>
      <c r="F5946" s="6" t="s">
        <v>3906</v>
      </c>
      <c r="G5946" s="6" t="s">
        <v>113</v>
      </c>
      <c r="H5946" s="6" t="s">
        <v>38</v>
      </c>
      <c r="I5946" s="8" t="s">
        <v>39</v>
      </c>
      <c r="J5946" s="15" t="s">
        <v>7586</v>
      </c>
      <c r="K5946" s="17" t="s">
        <v>7617</v>
      </c>
      <c r="L5946" s="19">
        <v>113254</v>
      </c>
      <c r="M5946" s="19">
        <f t="shared" si="279"/>
        <v>113254</v>
      </c>
      <c r="N5946" s="11">
        <f>M5946*(1+VOTOS!$P$3%)^Q5946</f>
        <v>113596.06588808635</v>
      </c>
      <c r="O5946" s="54">
        <f t="shared" si="277"/>
        <v>113596.06588808635</v>
      </c>
      <c r="P5946" s="103">
        <f t="shared" si="278"/>
        <v>7.5595186598225162E-7</v>
      </c>
      <c r="Q5946" s="48">
        <v>25</v>
      </c>
      <c r="R5946" s="48"/>
      <c r="S5946" s="48" t="s">
        <v>11</v>
      </c>
    </row>
    <row r="5947" spans="1:19" s="47" customFormat="1" ht="14" x14ac:dyDescent="0.15">
      <c r="A5947" s="8" t="s">
        <v>415</v>
      </c>
      <c r="B5947" s="114" t="s">
        <v>416</v>
      </c>
      <c r="C5947" s="40" t="s">
        <v>65</v>
      </c>
      <c r="D5947" s="6" t="s">
        <v>671</v>
      </c>
      <c r="E5947" s="7" t="s">
        <v>672</v>
      </c>
      <c r="F5947" s="6" t="s">
        <v>3909</v>
      </c>
      <c r="G5947" s="6" t="s">
        <v>4936</v>
      </c>
      <c r="H5947" s="6" t="s">
        <v>38</v>
      </c>
      <c r="I5947" s="8" t="s">
        <v>39</v>
      </c>
      <c r="J5947" s="15" t="s">
        <v>7586</v>
      </c>
      <c r="K5947" s="7" t="s">
        <v>3910</v>
      </c>
      <c r="L5947" s="19">
        <v>2470000</v>
      </c>
      <c r="M5947" s="19">
        <f t="shared" si="279"/>
        <v>2470000</v>
      </c>
      <c r="N5947" s="11">
        <f>M5947*(1+VOTOS!$P$3%)^Q5947</f>
        <v>2509645.5423143371</v>
      </c>
      <c r="O5947" s="54">
        <f t="shared" si="277"/>
        <v>2509645.5423143371</v>
      </c>
      <c r="P5947" s="103">
        <f t="shared" si="278"/>
        <v>1.6701029351981574E-5</v>
      </c>
      <c r="Q5947" s="48">
        <v>132</v>
      </c>
      <c r="R5947" s="48"/>
      <c r="S5947" s="48" t="s">
        <v>11</v>
      </c>
    </row>
    <row r="5948" spans="1:19" s="47" customFormat="1" ht="14" x14ac:dyDescent="0.15">
      <c r="A5948" s="8" t="s">
        <v>415</v>
      </c>
      <c r="B5948" s="114" t="s">
        <v>416</v>
      </c>
      <c r="C5948" s="40" t="s">
        <v>65</v>
      </c>
      <c r="D5948" s="6" t="s">
        <v>671</v>
      </c>
      <c r="E5948" s="7" t="s">
        <v>672</v>
      </c>
      <c r="F5948" s="6" t="s">
        <v>3909</v>
      </c>
      <c r="G5948" s="6" t="s">
        <v>4936</v>
      </c>
      <c r="H5948" s="6" t="s">
        <v>38</v>
      </c>
      <c r="I5948" s="8" t="s">
        <v>39</v>
      </c>
      <c r="J5948" s="15" t="s">
        <v>7586</v>
      </c>
      <c r="K5948" s="7" t="s">
        <v>3912</v>
      </c>
      <c r="L5948" s="19">
        <v>2470000</v>
      </c>
      <c r="M5948" s="19">
        <f t="shared" si="279"/>
        <v>2470000</v>
      </c>
      <c r="N5948" s="11">
        <f>M5948*(1+VOTOS!$P$3%)^Q5948</f>
        <v>2501183.0489123785</v>
      </c>
      <c r="O5948" s="54">
        <f t="shared" si="277"/>
        <v>2501183.0489123785</v>
      </c>
      <c r="P5948" s="103">
        <f t="shared" si="278"/>
        <v>1.6644713689743976E-5</v>
      </c>
      <c r="Q5948" s="6">
        <v>104</v>
      </c>
      <c r="R5948" s="6"/>
      <c r="S5948" s="6" t="s">
        <v>11</v>
      </c>
    </row>
    <row r="5949" spans="1:19" s="47" customFormat="1" ht="14" x14ac:dyDescent="0.15">
      <c r="A5949" s="8" t="s">
        <v>415</v>
      </c>
      <c r="B5949" s="114" t="s">
        <v>416</v>
      </c>
      <c r="C5949" s="40" t="s">
        <v>65</v>
      </c>
      <c r="D5949" s="6" t="s">
        <v>671</v>
      </c>
      <c r="E5949" s="7" t="s">
        <v>672</v>
      </c>
      <c r="F5949" s="6" t="s">
        <v>3909</v>
      </c>
      <c r="G5949" s="6" t="s">
        <v>4936</v>
      </c>
      <c r="H5949" s="6" t="s">
        <v>38</v>
      </c>
      <c r="I5949" s="8" t="s">
        <v>39</v>
      </c>
      <c r="J5949" s="15" t="s">
        <v>7586</v>
      </c>
      <c r="K5949" s="7" t="s">
        <v>3913</v>
      </c>
      <c r="L5949" s="19">
        <v>2470000</v>
      </c>
      <c r="M5949" s="19">
        <f t="shared" si="279"/>
        <v>2470000</v>
      </c>
      <c r="N5949" s="11">
        <f>M5949*(1+VOTOS!$P$3%)^Q5949</f>
        <v>2501183.0489123785</v>
      </c>
      <c r="O5949" s="54">
        <f t="shared" si="277"/>
        <v>2501183.0489123785</v>
      </c>
      <c r="P5949" s="103">
        <f t="shared" si="278"/>
        <v>1.6644713689743976E-5</v>
      </c>
      <c r="Q5949" s="6">
        <v>104</v>
      </c>
      <c r="R5949" s="6"/>
      <c r="S5949" s="6" t="s">
        <v>11</v>
      </c>
    </row>
    <row r="5950" spans="1:19" s="47" customFormat="1" ht="14" x14ac:dyDescent="0.15">
      <c r="A5950" s="8" t="s">
        <v>415</v>
      </c>
      <c r="B5950" s="114" t="s">
        <v>416</v>
      </c>
      <c r="C5950" s="40" t="s">
        <v>65</v>
      </c>
      <c r="D5950" s="6" t="s">
        <v>671</v>
      </c>
      <c r="E5950" s="7" t="s">
        <v>672</v>
      </c>
      <c r="F5950" s="6" t="s">
        <v>3909</v>
      </c>
      <c r="G5950" s="6" t="s">
        <v>4936</v>
      </c>
      <c r="H5950" s="6" t="s">
        <v>38</v>
      </c>
      <c r="I5950" s="8" t="s">
        <v>39</v>
      </c>
      <c r="J5950" s="15" t="s">
        <v>7586</v>
      </c>
      <c r="K5950" s="7" t="s">
        <v>3915</v>
      </c>
      <c r="L5950" s="19">
        <v>1485000</v>
      </c>
      <c r="M5950" s="19">
        <f t="shared" si="279"/>
        <v>1485000</v>
      </c>
      <c r="N5950" s="11">
        <f>M5950*(1+VOTOS!$P$3%)^Q5950</f>
        <v>1513757.848117569</v>
      </c>
      <c r="O5950" s="54">
        <f t="shared" si="277"/>
        <v>1513757.848117569</v>
      </c>
      <c r="P5950" s="103">
        <f t="shared" si="278"/>
        <v>1.0073659338318406E-5</v>
      </c>
      <c r="Q5950" s="48">
        <v>159</v>
      </c>
      <c r="R5950" s="48"/>
      <c r="S5950" s="48" t="s">
        <v>11</v>
      </c>
    </row>
    <row r="5951" spans="1:19" s="47" customFormat="1" ht="14" x14ac:dyDescent="0.15">
      <c r="A5951" s="8" t="s">
        <v>415</v>
      </c>
      <c r="B5951" s="114" t="s">
        <v>416</v>
      </c>
      <c r="C5951" s="40" t="s">
        <v>65</v>
      </c>
      <c r="D5951" s="6" t="s">
        <v>671</v>
      </c>
      <c r="E5951" s="7" t="s">
        <v>672</v>
      </c>
      <c r="F5951" s="6" t="s">
        <v>3909</v>
      </c>
      <c r="G5951" s="6" t="s">
        <v>4936</v>
      </c>
      <c r="H5951" s="6" t="s">
        <v>38</v>
      </c>
      <c r="I5951" s="8" t="s">
        <v>39</v>
      </c>
      <c r="J5951" s="15" t="s">
        <v>7586</v>
      </c>
      <c r="K5951" s="7" t="s">
        <v>3911</v>
      </c>
      <c r="L5951" s="19">
        <v>1185600</v>
      </c>
      <c r="M5951" s="19">
        <f t="shared" si="279"/>
        <v>1185600</v>
      </c>
      <c r="N5951" s="11">
        <f>M5951*(1+VOTOS!$P$3%)^Q5951</f>
        <v>1204629.8603108819</v>
      </c>
      <c r="O5951" s="54">
        <f t="shared" si="277"/>
        <v>1204629.8603108819</v>
      </c>
      <c r="P5951" s="103">
        <f t="shared" si="278"/>
        <v>8.0164940889511553E-6</v>
      </c>
      <c r="Q5951" s="6">
        <v>132</v>
      </c>
      <c r="R5951" s="6"/>
      <c r="S5951" s="6" t="s">
        <v>11</v>
      </c>
    </row>
    <row r="5952" spans="1:19" s="47" customFormat="1" ht="14" x14ac:dyDescent="0.15">
      <c r="A5952" s="8" t="s">
        <v>415</v>
      </c>
      <c r="B5952" s="114" t="s">
        <v>416</v>
      </c>
      <c r="C5952" s="40" t="s">
        <v>65</v>
      </c>
      <c r="D5952" s="6" t="s">
        <v>671</v>
      </c>
      <c r="E5952" s="7" t="s">
        <v>672</v>
      </c>
      <c r="F5952" s="6" t="s">
        <v>3909</v>
      </c>
      <c r="G5952" s="6" t="s">
        <v>4936</v>
      </c>
      <c r="H5952" s="6" t="s">
        <v>38</v>
      </c>
      <c r="I5952" s="8" t="s">
        <v>39</v>
      </c>
      <c r="J5952" s="15" t="s">
        <v>7586</v>
      </c>
      <c r="K5952" s="7" t="s">
        <v>3103</v>
      </c>
      <c r="L5952" s="19">
        <v>1185600</v>
      </c>
      <c r="M5952" s="19">
        <f t="shared" si="279"/>
        <v>1185600</v>
      </c>
      <c r="N5952" s="11">
        <f>M5952*(1+VOTOS!$P$3%)^Q5952</f>
        <v>1200567.8634779418</v>
      </c>
      <c r="O5952" s="54">
        <f t="shared" si="277"/>
        <v>1200567.8634779418</v>
      </c>
      <c r="P5952" s="103">
        <f t="shared" si="278"/>
        <v>7.9894625710771107E-6</v>
      </c>
      <c r="Q5952" s="6">
        <v>104</v>
      </c>
      <c r="R5952" s="6"/>
      <c r="S5952" s="6" t="s">
        <v>11</v>
      </c>
    </row>
    <row r="5953" spans="1:19" s="47" customFormat="1" ht="14" x14ac:dyDescent="0.15">
      <c r="A5953" s="8" t="s">
        <v>415</v>
      </c>
      <c r="B5953" s="114" t="s">
        <v>416</v>
      </c>
      <c r="C5953" s="40" t="s">
        <v>65</v>
      </c>
      <c r="D5953" s="6" t="s">
        <v>671</v>
      </c>
      <c r="E5953" s="7" t="s">
        <v>672</v>
      </c>
      <c r="F5953" s="6" t="s">
        <v>3909</v>
      </c>
      <c r="G5953" s="6" t="s">
        <v>4936</v>
      </c>
      <c r="H5953" s="6" t="s">
        <v>38</v>
      </c>
      <c r="I5953" s="8" t="s">
        <v>39</v>
      </c>
      <c r="J5953" s="15" t="s">
        <v>7586</v>
      </c>
      <c r="K5953" s="7" t="s">
        <v>3914</v>
      </c>
      <c r="L5953" s="19">
        <v>990000</v>
      </c>
      <c r="M5953" s="19">
        <f t="shared" si="279"/>
        <v>990000</v>
      </c>
      <c r="N5953" s="11">
        <f>M5953*(1+VOTOS!$P$3%)^Q5953</f>
        <v>1009171.8987450459</v>
      </c>
      <c r="O5953" s="54">
        <f t="shared" si="277"/>
        <v>1009171.8987450459</v>
      </c>
      <c r="P5953" s="103">
        <f t="shared" si="278"/>
        <v>6.7157728922122703E-6</v>
      </c>
      <c r="Q5953" s="6">
        <v>159</v>
      </c>
      <c r="R5953" s="6"/>
      <c r="S5953" s="6" t="s">
        <v>11</v>
      </c>
    </row>
    <row r="5954" spans="1:19" s="47" customFormat="1" ht="14" x14ac:dyDescent="0.15">
      <c r="A5954" s="8" t="s">
        <v>415</v>
      </c>
      <c r="B5954" s="114" t="s">
        <v>416</v>
      </c>
      <c r="C5954" s="40" t="s">
        <v>65</v>
      </c>
      <c r="D5954" s="6" t="s">
        <v>671</v>
      </c>
      <c r="E5954" s="7" t="s">
        <v>672</v>
      </c>
      <c r="F5954" s="6" t="s">
        <v>3909</v>
      </c>
      <c r="G5954" s="6" t="s">
        <v>4936</v>
      </c>
      <c r="H5954" s="6" t="s">
        <v>38</v>
      </c>
      <c r="I5954" s="8" t="s">
        <v>39</v>
      </c>
      <c r="J5954" s="15" t="s">
        <v>7586</v>
      </c>
      <c r="K5954" s="7" t="s">
        <v>1312</v>
      </c>
      <c r="L5954" s="19">
        <v>839800</v>
      </c>
      <c r="M5954" s="19">
        <f t="shared" si="279"/>
        <v>839800</v>
      </c>
      <c r="N5954" s="11">
        <f>M5954*(1+VOTOS!$P$3%)^Q5954</f>
        <v>853279.48438687471</v>
      </c>
      <c r="O5954" s="54">
        <f t="shared" si="277"/>
        <v>853279.48438687471</v>
      </c>
      <c r="P5954" s="103">
        <f t="shared" si="278"/>
        <v>5.6783499796737356E-6</v>
      </c>
      <c r="Q5954" s="48">
        <v>132</v>
      </c>
      <c r="R5954" s="48"/>
      <c r="S5954" s="48" t="s">
        <v>11</v>
      </c>
    </row>
    <row r="5955" spans="1:19" s="47" customFormat="1" ht="14" x14ac:dyDescent="0.15">
      <c r="A5955" s="8" t="s">
        <v>415</v>
      </c>
      <c r="B5955" s="114" t="s">
        <v>416</v>
      </c>
      <c r="C5955" s="40" t="s">
        <v>65</v>
      </c>
      <c r="D5955" s="6" t="s">
        <v>1693</v>
      </c>
      <c r="E5955" s="7" t="s">
        <v>1694</v>
      </c>
      <c r="F5955" s="6" t="s">
        <v>3916</v>
      </c>
      <c r="G5955" s="6" t="s">
        <v>5224</v>
      </c>
      <c r="H5955" s="6" t="s">
        <v>38</v>
      </c>
      <c r="I5955" s="8" t="s">
        <v>39</v>
      </c>
      <c r="J5955" s="15" t="s">
        <v>7586</v>
      </c>
      <c r="K5955" s="7" t="s">
        <v>3917</v>
      </c>
      <c r="L5955" s="19">
        <v>638300</v>
      </c>
      <c r="M5955" s="19">
        <f t="shared" si="279"/>
        <v>638300</v>
      </c>
      <c r="N5955" s="11">
        <f>M5955*(1+VOTOS!$P$3%)^Q5955</f>
        <v>639764.66200499656</v>
      </c>
      <c r="O5955" s="54">
        <f t="shared" si="277"/>
        <v>639764.66200499656</v>
      </c>
      <c r="P5955" s="103">
        <f t="shared" si="278"/>
        <v>4.257465135356449E-6</v>
      </c>
      <c r="Q5955" s="48">
        <v>19</v>
      </c>
      <c r="R5955" s="48"/>
      <c r="S5955" s="48" t="s">
        <v>11</v>
      </c>
    </row>
    <row r="5956" spans="1:19" s="47" customFormat="1" ht="14" x14ac:dyDescent="0.15">
      <c r="A5956" s="8" t="s">
        <v>415</v>
      </c>
      <c r="B5956" s="114" t="s">
        <v>416</v>
      </c>
      <c r="C5956" s="40" t="s">
        <v>65</v>
      </c>
      <c r="D5956" s="6" t="s">
        <v>1399</v>
      </c>
      <c r="E5956" s="7" t="s">
        <v>1401</v>
      </c>
      <c r="F5956" s="6" t="s">
        <v>4017</v>
      </c>
      <c r="G5956" s="6" t="s">
        <v>2990</v>
      </c>
      <c r="H5956" s="6" t="s">
        <v>38</v>
      </c>
      <c r="I5956" s="8" t="s">
        <v>39</v>
      </c>
      <c r="J5956" s="15" t="s">
        <v>7586</v>
      </c>
      <c r="K5956" s="7" t="s">
        <v>4591</v>
      </c>
      <c r="L5956" s="19">
        <v>1782000</v>
      </c>
      <c r="M5956" s="19">
        <f t="shared" si="279"/>
        <v>0</v>
      </c>
      <c r="N5956" s="11">
        <f>M5956*(1+VOTOS!$P$3%)^Q5956</f>
        <v>0</v>
      </c>
      <c r="O5956" s="54">
        <f t="shared" si="277"/>
        <v>1782000</v>
      </c>
      <c r="P5956" s="103">
        <f t="shared" si="278"/>
        <v>1.1858740130204221E-5</v>
      </c>
      <c r="Q5956" s="6">
        <v>0</v>
      </c>
      <c r="R5956" s="6"/>
      <c r="S5956" s="6" t="s">
        <v>11</v>
      </c>
    </row>
    <row r="5957" spans="1:19" s="47" customFormat="1" ht="14" x14ac:dyDescent="0.15">
      <c r="A5957" s="14" t="s">
        <v>5234</v>
      </c>
      <c r="B5957" s="115" t="s">
        <v>416</v>
      </c>
      <c r="C5957" s="40" t="s">
        <v>65</v>
      </c>
      <c r="D5957" s="12" t="s">
        <v>758</v>
      </c>
      <c r="E5957" s="51" t="s">
        <v>759</v>
      </c>
      <c r="F5957" s="14" t="s">
        <v>6070</v>
      </c>
      <c r="G5957" s="14" t="s">
        <v>37</v>
      </c>
      <c r="H5957" s="14" t="s">
        <v>38</v>
      </c>
      <c r="I5957" s="14" t="s">
        <v>39</v>
      </c>
      <c r="J5957" s="15" t="s">
        <v>7586</v>
      </c>
      <c r="K5957" s="52" t="s">
        <v>6071</v>
      </c>
      <c r="L5957" s="109">
        <v>8084052</v>
      </c>
      <c r="M5957" s="19">
        <f t="shared" si="279"/>
        <v>8084052</v>
      </c>
      <c r="N5957" s="11">
        <f>M5957*(1+VOTOS!$P$3%)^Q5957</f>
        <v>8175255.5234435173</v>
      </c>
      <c r="O5957" s="54">
        <f t="shared" si="277"/>
        <v>8175255.5234435173</v>
      </c>
      <c r="P5957" s="103">
        <f t="shared" si="278"/>
        <v>5.4404169893677525E-5</v>
      </c>
      <c r="Q5957" s="6">
        <v>93</v>
      </c>
      <c r="R5957" s="6"/>
      <c r="S5957" s="6" t="s">
        <v>7</v>
      </c>
    </row>
    <row r="5958" spans="1:19" s="47" customFormat="1" ht="14" x14ac:dyDescent="0.15">
      <c r="A5958" s="14" t="s">
        <v>5234</v>
      </c>
      <c r="B5958" s="115" t="s">
        <v>416</v>
      </c>
      <c r="C5958" s="40" t="s">
        <v>65</v>
      </c>
      <c r="D5958" s="12" t="s">
        <v>758</v>
      </c>
      <c r="E5958" s="51" t="s">
        <v>759</v>
      </c>
      <c r="F5958" s="14" t="s">
        <v>6070</v>
      </c>
      <c r="G5958" s="14" t="s">
        <v>37</v>
      </c>
      <c r="H5958" s="14" t="s">
        <v>38</v>
      </c>
      <c r="I5958" s="14" t="s">
        <v>39</v>
      </c>
      <c r="J5958" s="15" t="s">
        <v>7586</v>
      </c>
      <c r="K5958" s="52" t="s">
        <v>6073</v>
      </c>
      <c r="L5958" s="109">
        <v>707354.5</v>
      </c>
      <c r="M5958" s="19">
        <f t="shared" si="279"/>
        <v>707354.5</v>
      </c>
      <c r="N5958" s="11">
        <f>M5958*(1+VOTOS!$P$3%)^Q5958</f>
        <v>715248.5209424193</v>
      </c>
      <c r="O5958" s="54">
        <f t="shared" si="277"/>
        <v>715248.5209424193</v>
      </c>
      <c r="P5958" s="103">
        <f t="shared" si="278"/>
        <v>4.75979031333843E-6</v>
      </c>
      <c r="Q5958" s="6">
        <v>92</v>
      </c>
      <c r="R5958" s="6"/>
      <c r="S5958" s="6" t="s">
        <v>7</v>
      </c>
    </row>
    <row r="5959" spans="1:19" s="47" customFormat="1" ht="14" x14ac:dyDescent="0.15">
      <c r="A5959" s="14" t="s">
        <v>5234</v>
      </c>
      <c r="B5959" s="115" t="s">
        <v>416</v>
      </c>
      <c r="C5959" s="40" t="s">
        <v>65</v>
      </c>
      <c r="D5959" s="12" t="s">
        <v>758</v>
      </c>
      <c r="E5959" s="51" t="s">
        <v>759</v>
      </c>
      <c r="F5959" s="14" t="s">
        <v>6070</v>
      </c>
      <c r="G5959" s="14" t="s">
        <v>37</v>
      </c>
      <c r="H5959" s="14" t="s">
        <v>38</v>
      </c>
      <c r="I5959" s="14" t="s">
        <v>39</v>
      </c>
      <c r="J5959" s="15" t="s">
        <v>7586</v>
      </c>
      <c r="K5959" s="52" t="s">
        <v>6072</v>
      </c>
      <c r="L5959" s="109">
        <v>386950</v>
      </c>
      <c r="M5959" s="19">
        <f t="shared" si="279"/>
        <v>386950</v>
      </c>
      <c r="N5959" s="11">
        <f>M5959*(1+VOTOS!$P$3%)^Q5959</f>
        <v>391268.33176104649</v>
      </c>
      <c r="O5959" s="54">
        <f t="shared" ref="O5959:O6022" si="280">+IF(N5959&gt;0,N5959,L5959)</f>
        <v>391268.33176104649</v>
      </c>
      <c r="P5959" s="103">
        <f t="shared" ref="P5959:P6022" si="281">+O5959/$O$4</f>
        <v>2.6037875799847253E-6</v>
      </c>
      <c r="Q5959" s="6">
        <v>92</v>
      </c>
      <c r="R5959" s="6"/>
      <c r="S5959" s="6" t="s">
        <v>7</v>
      </c>
    </row>
    <row r="5960" spans="1:19" s="47" customFormat="1" ht="14" x14ac:dyDescent="0.15">
      <c r="A5960" s="14" t="s">
        <v>5234</v>
      </c>
      <c r="B5960" s="115" t="s">
        <v>416</v>
      </c>
      <c r="C5960" s="40" t="s">
        <v>65</v>
      </c>
      <c r="D5960" s="12" t="s">
        <v>974</v>
      </c>
      <c r="E5960" s="51" t="s">
        <v>975</v>
      </c>
      <c r="F5960" s="14" t="s">
        <v>5441</v>
      </c>
      <c r="G5960" s="14" t="s">
        <v>5442</v>
      </c>
      <c r="H5960" s="14" t="s">
        <v>38</v>
      </c>
      <c r="I5960" s="14" t="s">
        <v>39</v>
      </c>
      <c r="J5960" s="15" t="s">
        <v>7586</v>
      </c>
      <c r="K5960" s="52" t="s">
        <v>5443</v>
      </c>
      <c r="L5960" s="109">
        <v>5242050</v>
      </c>
      <c r="M5960" s="19">
        <f t="shared" si="279"/>
        <v>5242050</v>
      </c>
      <c r="N5960" s="11">
        <f>M5960*(1+VOTOS!$P$3%)^Q5960</f>
        <v>5323619.8294081399</v>
      </c>
      <c r="O5960" s="54">
        <f t="shared" si="280"/>
        <v>5323619.8294081399</v>
      </c>
      <c r="P5960" s="103">
        <f t="shared" si="281"/>
        <v>3.5427286256427191E-5</v>
      </c>
      <c r="Q5960" s="6">
        <v>128</v>
      </c>
      <c r="R5960" s="6"/>
      <c r="S5960" s="6" t="s">
        <v>7</v>
      </c>
    </row>
    <row r="5961" spans="1:19" s="47" customFormat="1" ht="14" x14ac:dyDescent="0.15">
      <c r="A5961" s="8" t="s">
        <v>415</v>
      </c>
      <c r="B5961" s="114" t="s">
        <v>416</v>
      </c>
      <c r="C5961" s="40" t="s">
        <v>65</v>
      </c>
      <c r="D5961" s="6" t="s">
        <v>646</v>
      </c>
      <c r="E5961" s="7" t="s">
        <v>647</v>
      </c>
      <c r="F5961" s="6" t="s">
        <v>3918</v>
      </c>
      <c r="G5961" s="6" t="s">
        <v>4936</v>
      </c>
      <c r="H5961" s="6" t="s">
        <v>38</v>
      </c>
      <c r="I5961" s="8" t="s">
        <v>39</v>
      </c>
      <c r="J5961" s="15" t="s">
        <v>7586</v>
      </c>
      <c r="K5961" s="7" t="s">
        <v>3921</v>
      </c>
      <c r="L5961" s="19">
        <v>2417804</v>
      </c>
      <c r="M5961" s="19">
        <f t="shared" si="279"/>
        <v>2417804</v>
      </c>
      <c r="N5961" s="11">
        <f>M5961*(1+VOTOS!$P$3%)^Q5961</f>
        <v>2433605.2452375633</v>
      </c>
      <c r="O5961" s="54">
        <f t="shared" si="280"/>
        <v>2433605.2452375633</v>
      </c>
      <c r="P5961" s="103">
        <f t="shared" si="281"/>
        <v>1.6195001224901331E-5</v>
      </c>
      <c r="Q5961" s="6">
        <v>54</v>
      </c>
      <c r="R5961" s="6"/>
      <c r="S5961" s="6" t="s">
        <v>11</v>
      </c>
    </row>
    <row r="5962" spans="1:19" s="47" customFormat="1" ht="14" x14ac:dyDescent="0.15">
      <c r="A5962" s="8" t="s">
        <v>415</v>
      </c>
      <c r="B5962" s="114" t="s">
        <v>416</v>
      </c>
      <c r="C5962" s="40" t="s">
        <v>65</v>
      </c>
      <c r="D5962" s="6" t="s">
        <v>646</v>
      </c>
      <c r="E5962" s="7" t="s">
        <v>647</v>
      </c>
      <c r="F5962" s="6" t="s">
        <v>3918</v>
      </c>
      <c r="G5962" s="6" t="s">
        <v>4936</v>
      </c>
      <c r="H5962" s="6" t="s">
        <v>38</v>
      </c>
      <c r="I5962" s="8" t="s">
        <v>39</v>
      </c>
      <c r="J5962" s="15" t="s">
        <v>7586</v>
      </c>
      <c r="K5962" s="7" t="s">
        <v>3925</v>
      </c>
      <c r="L5962" s="19">
        <v>2301089</v>
      </c>
      <c r="M5962" s="19">
        <f t="shared" si="279"/>
        <v>2301089</v>
      </c>
      <c r="N5962" s="11">
        <f>M5962*(1+VOTOS!$P$3%)^Q5962</f>
        <v>2324244.2069416051</v>
      </c>
      <c r="O5962" s="54">
        <f t="shared" si="280"/>
        <v>2324244.2069416051</v>
      </c>
      <c r="P5962" s="103">
        <f t="shared" si="281"/>
        <v>1.5467232350871548E-5</v>
      </c>
      <c r="Q5962" s="48">
        <v>83</v>
      </c>
      <c r="R5962" s="48"/>
      <c r="S5962" s="48" t="s">
        <v>11</v>
      </c>
    </row>
    <row r="5963" spans="1:19" s="47" customFormat="1" ht="14" x14ac:dyDescent="0.15">
      <c r="A5963" s="8" t="s">
        <v>415</v>
      </c>
      <c r="B5963" s="114" t="s">
        <v>416</v>
      </c>
      <c r="C5963" s="40" t="s">
        <v>65</v>
      </c>
      <c r="D5963" s="6" t="s">
        <v>646</v>
      </c>
      <c r="E5963" s="7" t="s">
        <v>647</v>
      </c>
      <c r="F5963" s="6" t="s">
        <v>3918</v>
      </c>
      <c r="G5963" s="6" t="s">
        <v>4936</v>
      </c>
      <c r="H5963" s="6" t="s">
        <v>38</v>
      </c>
      <c r="I5963" s="8" t="s">
        <v>39</v>
      </c>
      <c r="J5963" s="15" t="s">
        <v>7586</v>
      </c>
      <c r="K5963" s="7" t="s">
        <v>3922</v>
      </c>
      <c r="L5963" s="19">
        <v>2234545</v>
      </c>
      <c r="M5963" s="19">
        <f t="shared" si="279"/>
        <v>2234545</v>
      </c>
      <c r="N5963" s="11">
        <f>M5963*(1+VOTOS!$P$3%)^Q5963</f>
        <v>2245895.1138039203</v>
      </c>
      <c r="O5963" s="54">
        <f t="shared" si="280"/>
        <v>2245895.1138039203</v>
      </c>
      <c r="P5963" s="103">
        <f t="shared" si="281"/>
        <v>1.494583979477897E-5</v>
      </c>
      <c r="Q5963" s="48">
        <v>42</v>
      </c>
      <c r="R5963" s="48"/>
      <c r="S5963" s="48" t="s">
        <v>11</v>
      </c>
    </row>
    <row r="5964" spans="1:19" s="47" customFormat="1" ht="14" x14ac:dyDescent="0.15">
      <c r="A5964" s="8" t="s">
        <v>415</v>
      </c>
      <c r="B5964" s="114" t="s">
        <v>416</v>
      </c>
      <c r="C5964" s="40" t="s">
        <v>65</v>
      </c>
      <c r="D5964" s="6" t="s">
        <v>646</v>
      </c>
      <c r="E5964" s="7" t="s">
        <v>647</v>
      </c>
      <c r="F5964" s="6" t="s">
        <v>3918</v>
      </c>
      <c r="G5964" s="6" t="s">
        <v>4936</v>
      </c>
      <c r="H5964" s="6" t="s">
        <v>38</v>
      </c>
      <c r="I5964" s="8" t="s">
        <v>39</v>
      </c>
      <c r="J5964" s="15" t="s">
        <v>7586</v>
      </c>
      <c r="K5964" s="7" t="s">
        <v>3919</v>
      </c>
      <c r="L5964" s="19">
        <v>2171276</v>
      </c>
      <c r="M5964" s="19">
        <f t="shared" si="279"/>
        <v>2171276</v>
      </c>
      <c r="N5964" s="11">
        <f>M5964*(1+VOTOS!$P$3%)^Q5964</f>
        <v>2187840.1087817685</v>
      </c>
      <c r="O5964" s="54">
        <f t="shared" si="280"/>
        <v>2187840.1087817685</v>
      </c>
      <c r="P5964" s="103">
        <f t="shared" si="281"/>
        <v>1.4559499044040811E-5</v>
      </c>
      <c r="Q5964" s="48">
        <v>63</v>
      </c>
      <c r="R5964" s="48"/>
      <c r="S5964" s="48" t="s">
        <v>11</v>
      </c>
    </row>
    <row r="5965" spans="1:19" s="47" customFormat="1" ht="14" x14ac:dyDescent="0.15">
      <c r="A5965" s="8" t="s">
        <v>415</v>
      </c>
      <c r="B5965" s="114" t="s">
        <v>416</v>
      </c>
      <c r="C5965" s="40" t="s">
        <v>65</v>
      </c>
      <c r="D5965" s="6" t="s">
        <v>646</v>
      </c>
      <c r="E5965" s="7" t="s">
        <v>647</v>
      </c>
      <c r="F5965" s="6" t="s">
        <v>3918</v>
      </c>
      <c r="G5965" s="6" t="s">
        <v>4936</v>
      </c>
      <c r="H5965" s="6" t="s">
        <v>38</v>
      </c>
      <c r="I5965" s="8" t="s">
        <v>39</v>
      </c>
      <c r="J5965" s="15" t="s">
        <v>7586</v>
      </c>
      <c r="K5965" s="7" t="s">
        <v>3923</v>
      </c>
      <c r="L5965" s="19">
        <v>2169639</v>
      </c>
      <c r="M5965" s="19">
        <f t="shared" si="279"/>
        <v>2169639</v>
      </c>
      <c r="N5965" s="11">
        <f>M5965*(1+VOTOS!$P$3%)^Q5965</f>
        <v>2195175.6404767404</v>
      </c>
      <c r="O5965" s="54">
        <f t="shared" si="280"/>
        <v>2195175.6404767404</v>
      </c>
      <c r="P5965" s="103">
        <f t="shared" si="281"/>
        <v>1.4608315073270637E-5</v>
      </c>
      <c r="Q5965" s="48">
        <v>97</v>
      </c>
      <c r="R5965" s="48"/>
      <c r="S5965" s="48" t="s">
        <v>11</v>
      </c>
    </row>
    <row r="5966" spans="1:19" s="47" customFormat="1" ht="14" x14ac:dyDescent="0.15">
      <c r="A5966" s="8" t="s">
        <v>415</v>
      </c>
      <c r="B5966" s="114" t="s">
        <v>416</v>
      </c>
      <c r="C5966" s="40" t="s">
        <v>65</v>
      </c>
      <c r="D5966" s="6" t="s">
        <v>646</v>
      </c>
      <c r="E5966" s="7" t="s">
        <v>647</v>
      </c>
      <c r="F5966" s="6" t="s">
        <v>3918</v>
      </c>
      <c r="G5966" s="6" t="s">
        <v>4936</v>
      </c>
      <c r="H5966" s="6" t="s">
        <v>38</v>
      </c>
      <c r="I5966" s="8" t="s">
        <v>39</v>
      </c>
      <c r="J5966" s="15" t="s">
        <v>7586</v>
      </c>
      <c r="K5966" s="7" t="s">
        <v>3920</v>
      </c>
      <c r="L5966" s="19">
        <v>1332985</v>
      </c>
      <c r="M5966" s="19">
        <f t="shared" si="279"/>
        <v>1332985</v>
      </c>
      <c r="N5966" s="11">
        <f>M5966*(1+VOTOS!$P$3%)^Q5966</f>
        <v>1334593.9717185909</v>
      </c>
      <c r="O5966" s="54">
        <f t="shared" si="280"/>
        <v>1334593.9717185909</v>
      </c>
      <c r="P5966" s="103">
        <f t="shared" si="281"/>
        <v>8.8813709820134062E-6</v>
      </c>
      <c r="Q5966" s="6">
        <v>10</v>
      </c>
      <c r="R5966" s="6"/>
      <c r="S5966" s="6" t="s">
        <v>11</v>
      </c>
    </row>
    <row r="5967" spans="1:19" s="47" customFormat="1" ht="14" x14ac:dyDescent="0.15">
      <c r="A5967" s="8" t="s">
        <v>415</v>
      </c>
      <c r="B5967" s="114" t="s">
        <v>416</v>
      </c>
      <c r="C5967" s="40" t="s">
        <v>65</v>
      </c>
      <c r="D5967" s="6" t="s">
        <v>646</v>
      </c>
      <c r="E5967" s="7" t="s">
        <v>647</v>
      </c>
      <c r="F5967" s="6" t="s">
        <v>3918</v>
      </c>
      <c r="G5967" s="6" t="s">
        <v>4936</v>
      </c>
      <c r="H5967" s="6" t="s">
        <v>38</v>
      </c>
      <c r="I5967" s="8" t="s">
        <v>39</v>
      </c>
      <c r="J5967" s="15" t="s">
        <v>7586</v>
      </c>
      <c r="K5967" s="7" t="s">
        <v>3924</v>
      </c>
      <c r="L5967" s="19">
        <v>1326436</v>
      </c>
      <c r="M5967" s="19">
        <f t="shared" si="279"/>
        <v>1326436</v>
      </c>
      <c r="N5967" s="11">
        <f>M5967*(1+VOTOS!$P$3%)^Q5967</f>
        <v>1330763.3167940471</v>
      </c>
      <c r="O5967" s="54">
        <f t="shared" si="280"/>
        <v>1330763.3167940471</v>
      </c>
      <c r="P5967" s="103">
        <f t="shared" si="281"/>
        <v>8.8558789835405373E-6</v>
      </c>
      <c r="Q5967" s="48">
        <v>27</v>
      </c>
      <c r="R5967" s="48"/>
      <c r="S5967" s="48" t="s">
        <v>11</v>
      </c>
    </row>
    <row r="5968" spans="1:19" s="47" customFormat="1" ht="14" x14ac:dyDescent="0.15">
      <c r="A5968" s="8" t="s">
        <v>415</v>
      </c>
      <c r="B5968" s="114" t="s">
        <v>416</v>
      </c>
      <c r="C5968" s="40" t="s">
        <v>65</v>
      </c>
      <c r="D5968" s="6" t="s">
        <v>646</v>
      </c>
      <c r="E5968" s="7" t="s">
        <v>647</v>
      </c>
      <c r="F5968" s="6" t="s">
        <v>3918</v>
      </c>
      <c r="G5968" s="6" t="s">
        <v>4936</v>
      </c>
      <c r="H5968" s="6" t="s">
        <v>38</v>
      </c>
      <c r="I5968" s="8" t="s">
        <v>39</v>
      </c>
      <c r="J5968" s="15" t="s">
        <v>7586</v>
      </c>
      <c r="K5968" s="7" t="s">
        <v>5121</v>
      </c>
      <c r="L5968" s="19">
        <v>2112918</v>
      </c>
      <c r="M5968" s="19">
        <f t="shared" si="279"/>
        <v>0</v>
      </c>
      <c r="N5968" s="11">
        <f>M5968*(1+VOTOS!$P$3%)^Q5968</f>
        <v>0</v>
      </c>
      <c r="O5968" s="54">
        <f t="shared" si="280"/>
        <v>2112918</v>
      </c>
      <c r="P5968" s="103">
        <f t="shared" si="281"/>
        <v>1.4060912165224939E-5</v>
      </c>
      <c r="Q5968" s="6">
        <v>0</v>
      </c>
      <c r="R5968" s="6"/>
      <c r="S5968" s="6" t="s">
        <v>11</v>
      </c>
    </row>
    <row r="5969" spans="1:19" s="47" customFormat="1" ht="14" x14ac:dyDescent="0.15">
      <c r="A5969" s="8" t="s">
        <v>5234</v>
      </c>
      <c r="B5969" s="114" t="s">
        <v>416</v>
      </c>
      <c r="C5969" s="40" t="s">
        <v>65</v>
      </c>
      <c r="D5969" s="6" t="s">
        <v>357</v>
      </c>
      <c r="E5969" s="7" t="s">
        <v>358</v>
      </c>
      <c r="F5969" s="6" t="s">
        <v>6369</v>
      </c>
      <c r="G5969" s="6" t="s">
        <v>2762</v>
      </c>
      <c r="H5969" s="6" t="s">
        <v>38</v>
      </c>
      <c r="I5969" s="8" t="s">
        <v>39</v>
      </c>
      <c r="J5969" s="15" t="s">
        <v>7586</v>
      </c>
      <c r="K5969" s="7" t="s">
        <v>3001</v>
      </c>
      <c r="L5969" s="19">
        <v>34602000</v>
      </c>
      <c r="M5969" s="19">
        <f t="shared" si="279"/>
        <v>34602000</v>
      </c>
      <c r="N5969" s="11">
        <f>M5969*(1+VOTOS!$P$3%)^Q5969</f>
        <v>37176888.821418345</v>
      </c>
      <c r="O5969" s="54">
        <f t="shared" si="280"/>
        <v>37176888.821418345</v>
      </c>
      <c r="P5969" s="103">
        <f t="shared" si="281"/>
        <v>2.4740239247064781E-4</v>
      </c>
      <c r="Q5969" s="6">
        <v>595</v>
      </c>
      <c r="R5969" s="6"/>
      <c r="S5969" s="6" t="s">
        <v>99</v>
      </c>
    </row>
    <row r="5970" spans="1:19" s="47" customFormat="1" ht="14" x14ac:dyDescent="0.15">
      <c r="A5970" s="14" t="s">
        <v>5234</v>
      </c>
      <c r="B5970" s="115" t="s">
        <v>416</v>
      </c>
      <c r="C5970" s="40" t="s">
        <v>65</v>
      </c>
      <c r="D5970" s="12" t="s">
        <v>100</v>
      </c>
      <c r="E5970" s="51" t="s">
        <v>101</v>
      </c>
      <c r="F5970" s="14" t="s">
        <v>5803</v>
      </c>
      <c r="G5970" s="14" t="s">
        <v>37</v>
      </c>
      <c r="H5970" s="14" t="s">
        <v>38</v>
      </c>
      <c r="I5970" s="14" t="s">
        <v>39</v>
      </c>
      <c r="J5970" s="15" t="s">
        <v>7586</v>
      </c>
      <c r="K5970" s="52" t="s">
        <v>5806</v>
      </c>
      <c r="L5970" s="109">
        <v>274594155.5</v>
      </c>
      <c r="M5970" s="19">
        <f t="shared" ref="M5970:M5996" si="282">+IF(Q5970&gt;0,L5970,0)</f>
        <v>274594155.5</v>
      </c>
      <c r="N5970" s="11">
        <f>M5970*(1+VOTOS!$P$3%)^Q5970</f>
        <v>285229229.46436542</v>
      </c>
      <c r="O5970" s="54">
        <f t="shared" si="280"/>
        <v>285229229.46436542</v>
      </c>
      <c r="P5970" s="103">
        <f t="shared" si="281"/>
        <v>1.8981253141168901E-3</v>
      </c>
      <c r="Q5970" s="6">
        <v>315</v>
      </c>
      <c r="R5970" s="6"/>
      <c r="S5970" s="6" t="s">
        <v>7</v>
      </c>
    </row>
    <row r="5971" spans="1:19" s="47" customFormat="1" ht="14" x14ac:dyDescent="0.15">
      <c r="A5971" s="14" t="s">
        <v>5234</v>
      </c>
      <c r="B5971" s="115" t="s">
        <v>416</v>
      </c>
      <c r="C5971" s="40" t="s">
        <v>65</v>
      </c>
      <c r="D5971" s="12" t="s">
        <v>100</v>
      </c>
      <c r="E5971" s="51" t="s">
        <v>101</v>
      </c>
      <c r="F5971" s="14" t="s">
        <v>5803</v>
      </c>
      <c r="G5971" s="14" t="s">
        <v>37</v>
      </c>
      <c r="H5971" s="14" t="s">
        <v>38</v>
      </c>
      <c r="I5971" s="14" t="s">
        <v>39</v>
      </c>
      <c r="J5971" s="15" t="s">
        <v>7586</v>
      </c>
      <c r="K5971" s="52" t="s">
        <v>5804</v>
      </c>
      <c r="L5971" s="109">
        <v>102963980.5</v>
      </c>
      <c r="M5971" s="19">
        <f t="shared" si="282"/>
        <v>102963980.5</v>
      </c>
      <c r="N5971" s="11">
        <f>M5971*(1+VOTOS!$P$3%)^Q5971</f>
        <v>109312691.92759232</v>
      </c>
      <c r="O5971" s="54">
        <f t="shared" si="280"/>
        <v>109312691.92759232</v>
      </c>
      <c r="P5971" s="103">
        <f t="shared" si="281"/>
        <v>7.2744714169606622E-4</v>
      </c>
      <c r="Q5971" s="6">
        <v>496</v>
      </c>
      <c r="R5971" s="6"/>
      <c r="S5971" s="6" t="s">
        <v>7</v>
      </c>
    </row>
    <row r="5972" spans="1:19" s="47" customFormat="1" ht="14" x14ac:dyDescent="0.15">
      <c r="A5972" s="14" t="s">
        <v>5234</v>
      </c>
      <c r="B5972" s="115" t="s">
        <v>416</v>
      </c>
      <c r="C5972" s="40" t="s">
        <v>65</v>
      </c>
      <c r="D5972" s="12" t="s">
        <v>100</v>
      </c>
      <c r="E5972" s="51" t="s">
        <v>101</v>
      </c>
      <c r="F5972" s="14" t="s">
        <v>5803</v>
      </c>
      <c r="G5972" s="14" t="s">
        <v>37</v>
      </c>
      <c r="H5972" s="14" t="s">
        <v>38</v>
      </c>
      <c r="I5972" s="14" t="s">
        <v>39</v>
      </c>
      <c r="J5972" s="15" t="s">
        <v>7586</v>
      </c>
      <c r="K5972" s="52" t="s">
        <v>5806</v>
      </c>
      <c r="L5972" s="109">
        <v>28108965.5</v>
      </c>
      <c r="M5972" s="19">
        <f t="shared" si="282"/>
        <v>0</v>
      </c>
      <c r="N5972" s="11">
        <f>M5972*(1+VOTOS!$P$3%)^Q5972</f>
        <v>0</v>
      </c>
      <c r="O5972" s="54">
        <f t="shared" si="280"/>
        <v>28108965.5</v>
      </c>
      <c r="P5972" s="103">
        <f t="shared" si="281"/>
        <v>1.8705775375610321E-4</v>
      </c>
      <c r="Q5972" s="6">
        <v>0</v>
      </c>
      <c r="R5972" s="6"/>
      <c r="S5972" s="6" t="s">
        <v>7</v>
      </c>
    </row>
    <row r="5973" spans="1:19" s="47" customFormat="1" ht="14" x14ac:dyDescent="0.15">
      <c r="A5973" s="14" t="s">
        <v>5234</v>
      </c>
      <c r="B5973" s="115" t="s">
        <v>416</v>
      </c>
      <c r="C5973" s="40" t="s">
        <v>65</v>
      </c>
      <c r="D5973" s="12" t="s">
        <v>100</v>
      </c>
      <c r="E5973" s="51" t="s">
        <v>101</v>
      </c>
      <c r="F5973" s="14" t="s">
        <v>5803</v>
      </c>
      <c r="G5973" s="14" t="s">
        <v>37</v>
      </c>
      <c r="H5973" s="14" t="s">
        <v>38</v>
      </c>
      <c r="I5973" s="14" t="s">
        <v>39</v>
      </c>
      <c r="J5973" s="15" t="s">
        <v>7586</v>
      </c>
      <c r="K5973" s="52" t="s">
        <v>5805</v>
      </c>
      <c r="L5973" s="109">
        <v>27461065</v>
      </c>
      <c r="M5973" s="19">
        <f t="shared" si="282"/>
        <v>27461065</v>
      </c>
      <c r="N5973" s="11">
        <f>M5973*(1+VOTOS!$P$3%)^Q5973</f>
        <v>28958017.182165351</v>
      </c>
      <c r="O5973" s="54">
        <f t="shared" si="280"/>
        <v>28958017.182165351</v>
      </c>
      <c r="P5973" s="103">
        <f t="shared" si="281"/>
        <v>1.927079688267607E-4</v>
      </c>
      <c r="Q5973" s="6">
        <v>440</v>
      </c>
      <c r="R5973" s="6"/>
      <c r="S5973" s="6" t="s">
        <v>7</v>
      </c>
    </row>
    <row r="5974" spans="1:19" s="47" customFormat="1" ht="14" x14ac:dyDescent="0.15">
      <c r="A5974" s="14" t="s">
        <v>5234</v>
      </c>
      <c r="B5974" s="115" t="s">
        <v>416</v>
      </c>
      <c r="C5974" s="40" t="s">
        <v>65</v>
      </c>
      <c r="D5974" s="12" t="s">
        <v>100</v>
      </c>
      <c r="E5974" s="51" t="s">
        <v>101</v>
      </c>
      <c r="F5974" s="14" t="s">
        <v>5803</v>
      </c>
      <c r="G5974" s="14" t="s">
        <v>37</v>
      </c>
      <c r="H5974" s="14" t="s">
        <v>38</v>
      </c>
      <c r="I5974" s="14" t="s">
        <v>39</v>
      </c>
      <c r="J5974" s="15" t="s">
        <v>7586</v>
      </c>
      <c r="K5974" s="52" t="s">
        <v>5805</v>
      </c>
      <c r="L5974" s="109">
        <v>18726712.5</v>
      </c>
      <c r="M5974" s="19">
        <f t="shared" si="282"/>
        <v>0</v>
      </c>
      <c r="N5974" s="11">
        <f>M5974*(1+VOTOS!$P$3%)^Q5974</f>
        <v>0</v>
      </c>
      <c r="O5974" s="54">
        <f t="shared" si="280"/>
        <v>18726712.5</v>
      </c>
      <c r="P5974" s="103">
        <f t="shared" si="281"/>
        <v>1.2462133391164253E-4</v>
      </c>
      <c r="Q5974" s="6">
        <v>0</v>
      </c>
      <c r="R5974" s="6"/>
      <c r="S5974" s="6" t="s">
        <v>7</v>
      </c>
    </row>
    <row r="5975" spans="1:19" s="47" customFormat="1" ht="14" x14ac:dyDescent="0.15">
      <c r="A5975" s="14" t="s">
        <v>5234</v>
      </c>
      <c r="B5975" s="115" t="s">
        <v>416</v>
      </c>
      <c r="C5975" s="40" t="s">
        <v>65</v>
      </c>
      <c r="D5975" s="12" t="s">
        <v>100</v>
      </c>
      <c r="E5975" s="51" t="s">
        <v>101</v>
      </c>
      <c r="F5975" s="14" t="s">
        <v>5803</v>
      </c>
      <c r="G5975" s="14" t="s">
        <v>37</v>
      </c>
      <c r="H5975" s="14" t="s">
        <v>38</v>
      </c>
      <c r="I5975" s="14" t="s">
        <v>39</v>
      </c>
      <c r="J5975" s="15" t="s">
        <v>7586</v>
      </c>
      <c r="K5975" s="52" t="s">
        <v>6228</v>
      </c>
      <c r="L5975" s="109">
        <v>18370432.5</v>
      </c>
      <c r="M5975" s="19">
        <f t="shared" si="282"/>
        <v>0</v>
      </c>
      <c r="N5975" s="11">
        <f>M5975*(1+VOTOS!$P$3%)^Q5975</f>
        <v>0</v>
      </c>
      <c r="O5975" s="54">
        <f t="shared" si="280"/>
        <v>18370432.5</v>
      </c>
      <c r="P5975" s="103">
        <f t="shared" si="281"/>
        <v>1.2225038445396063E-4</v>
      </c>
      <c r="Q5975" s="6">
        <v>0</v>
      </c>
      <c r="R5975" s="6"/>
      <c r="S5975" s="6" t="s">
        <v>7</v>
      </c>
    </row>
    <row r="5976" spans="1:19" s="47" customFormat="1" ht="14" x14ac:dyDescent="0.15">
      <c r="A5976" s="14" t="s">
        <v>5234</v>
      </c>
      <c r="B5976" s="115" t="s">
        <v>416</v>
      </c>
      <c r="C5976" s="40" t="s">
        <v>65</v>
      </c>
      <c r="D5976" s="12" t="s">
        <v>100</v>
      </c>
      <c r="E5976" s="51" t="s">
        <v>101</v>
      </c>
      <c r="F5976" s="14" t="s">
        <v>5803</v>
      </c>
      <c r="G5976" s="14" t="s">
        <v>37</v>
      </c>
      <c r="H5976" s="14" t="s">
        <v>38</v>
      </c>
      <c r="I5976" s="14" t="s">
        <v>39</v>
      </c>
      <c r="J5976" s="15" t="s">
        <v>7586</v>
      </c>
      <c r="K5976" s="52" t="s">
        <v>6232</v>
      </c>
      <c r="L5976" s="109">
        <v>16476230</v>
      </c>
      <c r="M5976" s="19">
        <f t="shared" si="282"/>
        <v>0</v>
      </c>
      <c r="N5976" s="11">
        <f>M5976*(1+VOTOS!$P$3%)^Q5976</f>
        <v>0</v>
      </c>
      <c r="O5976" s="54">
        <f t="shared" si="280"/>
        <v>16476230</v>
      </c>
      <c r="P5976" s="103">
        <f t="shared" si="281"/>
        <v>1.0964496627131015E-4</v>
      </c>
      <c r="Q5976" s="6">
        <v>0</v>
      </c>
      <c r="R5976" s="6"/>
      <c r="S5976" s="6" t="s">
        <v>7</v>
      </c>
    </row>
    <row r="5977" spans="1:19" s="47" customFormat="1" ht="14" x14ac:dyDescent="0.15">
      <c r="A5977" s="14" t="s">
        <v>5234</v>
      </c>
      <c r="B5977" s="115" t="s">
        <v>416</v>
      </c>
      <c r="C5977" s="40" t="s">
        <v>65</v>
      </c>
      <c r="D5977" s="12" t="s">
        <v>100</v>
      </c>
      <c r="E5977" s="51" t="s">
        <v>101</v>
      </c>
      <c r="F5977" s="14" t="s">
        <v>5803</v>
      </c>
      <c r="G5977" s="14" t="s">
        <v>37</v>
      </c>
      <c r="H5977" s="14" t="s">
        <v>38</v>
      </c>
      <c r="I5977" s="14" t="s">
        <v>39</v>
      </c>
      <c r="J5977" s="15" t="s">
        <v>7586</v>
      </c>
      <c r="K5977" s="52" t="s">
        <v>5972</v>
      </c>
      <c r="L5977" s="109">
        <v>14462611</v>
      </c>
      <c r="M5977" s="19">
        <f t="shared" si="282"/>
        <v>0</v>
      </c>
      <c r="N5977" s="11">
        <f>M5977*(1+VOTOS!$P$3%)^Q5977</f>
        <v>0</v>
      </c>
      <c r="O5977" s="54">
        <f t="shared" si="280"/>
        <v>14462611</v>
      </c>
      <c r="P5977" s="103">
        <f t="shared" si="281"/>
        <v>9.6244862768368679E-5</v>
      </c>
      <c r="Q5977" s="6">
        <v>0</v>
      </c>
      <c r="R5977" s="6"/>
      <c r="S5977" s="6" t="s">
        <v>7</v>
      </c>
    </row>
    <row r="5978" spans="1:19" s="47" customFormat="1" ht="14" x14ac:dyDescent="0.15">
      <c r="A5978" s="14" t="s">
        <v>5234</v>
      </c>
      <c r="B5978" s="115" t="s">
        <v>416</v>
      </c>
      <c r="C5978" s="40" t="s">
        <v>65</v>
      </c>
      <c r="D5978" s="12" t="s">
        <v>100</v>
      </c>
      <c r="E5978" s="51" t="s">
        <v>101</v>
      </c>
      <c r="F5978" s="14" t="s">
        <v>5803</v>
      </c>
      <c r="G5978" s="14" t="s">
        <v>37</v>
      </c>
      <c r="H5978" s="14" t="s">
        <v>38</v>
      </c>
      <c r="I5978" s="14" t="s">
        <v>39</v>
      </c>
      <c r="J5978" s="15" t="s">
        <v>7586</v>
      </c>
      <c r="K5978" s="52" t="s">
        <v>6235</v>
      </c>
      <c r="L5978" s="109">
        <v>14191047</v>
      </c>
      <c r="M5978" s="19">
        <f t="shared" si="282"/>
        <v>0</v>
      </c>
      <c r="N5978" s="11">
        <f>M5978*(1+VOTOS!$P$3%)^Q5978</f>
        <v>0</v>
      </c>
      <c r="O5978" s="54">
        <f t="shared" si="280"/>
        <v>14191047</v>
      </c>
      <c r="P5978" s="103">
        <f t="shared" si="281"/>
        <v>9.4437675953150513E-5</v>
      </c>
      <c r="Q5978" s="6">
        <v>0</v>
      </c>
      <c r="R5978" s="6"/>
      <c r="S5978" s="6" t="s">
        <v>7</v>
      </c>
    </row>
    <row r="5979" spans="1:19" s="47" customFormat="1" ht="14" x14ac:dyDescent="0.15">
      <c r="A5979" s="14" t="s">
        <v>5234</v>
      </c>
      <c r="B5979" s="115" t="s">
        <v>416</v>
      </c>
      <c r="C5979" s="40" t="s">
        <v>65</v>
      </c>
      <c r="D5979" s="12" t="s">
        <v>100</v>
      </c>
      <c r="E5979" s="51" t="s">
        <v>101</v>
      </c>
      <c r="F5979" s="14" t="s">
        <v>5803</v>
      </c>
      <c r="G5979" s="14" t="s">
        <v>37</v>
      </c>
      <c r="H5979" s="14" t="s">
        <v>38</v>
      </c>
      <c r="I5979" s="14" t="s">
        <v>39</v>
      </c>
      <c r="J5979" s="15" t="s">
        <v>7586</v>
      </c>
      <c r="K5979" s="52" t="s">
        <v>6233</v>
      </c>
      <c r="L5979" s="109">
        <v>11323863</v>
      </c>
      <c r="M5979" s="19">
        <f t="shared" si="282"/>
        <v>0</v>
      </c>
      <c r="N5979" s="11">
        <f>M5979*(1+VOTOS!$P$3%)^Q5979</f>
        <v>0</v>
      </c>
      <c r="O5979" s="54">
        <f t="shared" si="280"/>
        <v>11323863</v>
      </c>
      <c r="P5979" s="103">
        <f t="shared" si="281"/>
        <v>7.5357322439413443E-5</v>
      </c>
      <c r="Q5979" s="6">
        <v>0</v>
      </c>
      <c r="R5979" s="6"/>
      <c r="S5979" s="6" t="s">
        <v>7</v>
      </c>
    </row>
    <row r="5980" spans="1:19" s="47" customFormat="1" ht="14" x14ac:dyDescent="0.15">
      <c r="A5980" s="14" t="s">
        <v>5234</v>
      </c>
      <c r="B5980" s="115" t="s">
        <v>416</v>
      </c>
      <c r="C5980" s="40" t="s">
        <v>65</v>
      </c>
      <c r="D5980" s="12" t="s">
        <v>100</v>
      </c>
      <c r="E5980" s="51" t="s">
        <v>101</v>
      </c>
      <c r="F5980" s="14" t="s">
        <v>5803</v>
      </c>
      <c r="G5980" s="14" t="s">
        <v>37</v>
      </c>
      <c r="H5980" s="14" t="s">
        <v>38</v>
      </c>
      <c r="I5980" s="14" t="s">
        <v>39</v>
      </c>
      <c r="J5980" s="15" t="s">
        <v>7586</v>
      </c>
      <c r="K5980" s="52" t="s">
        <v>6229</v>
      </c>
      <c r="L5980" s="109">
        <v>11100196.5</v>
      </c>
      <c r="M5980" s="19">
        <f t="shared" si="282"/>
        <v>0</v>
      </c>
      <c r="N5980" s="11">
        <f>M5980*(1+VOTOS!$P$3%)^Q5980</f>
        <v>0</v>
      </c>
      <c r="O5980" s="54">
        <f t="shared" si="280"/>
        <v>11100196.5</v>
      </c>
      <c r="P5980" s="103">
        <f t="shared" si="281"/>
        <v>7.3868880857296532E-5</v>
      </c>
      <c r="Q5980" s="6">
        <v>0</v>
      </c>
      <c r="R5980" s="6"/>
      <c r="S5980" s="6" t="s">
        <v>7</v>
      </c>
    </row>
    <row r="5981" spans="1:19" s="47" customFormat="1" ht="14" x14ac:dyDescent="0.15">
      <c r="A5981" s="14" t="s">
        <v>5234</v>
      </c>
      <c r="B5981" s="115" t="s">
        <v>416</v>
      </c>
      <c r="C5981" s="40" t="s">
        <v>65</v>
      </c>
      <c r="D5981" s="12" t="s">
        <v>100</v>
      </c>
      <c r="E5981" s="51" t="s">
        <v>101</v>
      </c>
      <c r="F5981" s="14" t="s">
        <v>5803</v>
      </c>
      <c r="G5981" s="14" t="s">
        <v>37</v>
      </c>
      <c r="H5981" s="14" t="s">
        <v>38</v>
      </c>
      <c r="I5981" s="14" t="s">
        <v>39</v>
      </c>
      <c r="J5981" s="15" t="s">
        <v>7586</v>
      </c>
      <c r="K5981" s="52" t="s">
        <v>6234</v>
      </c>
      <c r="L5981" s="109">
        <v>10949273.5</v>
      </c>
      <c r="M5981" s="19">
        <f t="shared" si="282"/>
        <v>0</v>
      </c>
      <c r="N5981" s="11">
        <f>M5981*(1+VOTOS!$P$3%)^Q5981</f>
        <v>0</v>
      </c>
      <c r="O5981" s="54">
        <f t="shared" si="280"/>
        <v>10949273.5</v>
      </c>
      <c r="P5981" s="103">
        <f t="shared" si="281"/>
        <v>7.2864528086998663E-5</v>
      </c>
      <c r="Q5981" s="6">
        <v>0</v>
      </c>
      <c r="R5981" s="6"/>
      <c r="S5981" s="6" t="s">
        <v>7</v>
      </c>
    </row>
    <row r="5982" spans="1:19" s="47" customFormat="1" ht="14" x14ac:dyDescent="0.15">
      <c r="A5982" s="14" t="s">
        <v>5234</v>
      </c>
      <c r="B5982" s="115" t="s">
        <v>416</v>
      </c>
      <c r="C5982" s="40" t="s">
        <v>65</v>
      </c>
      <c r="D5982" s="12" t="s">
        <v>100</v>
      </c>
      <c r="E5982" s="51" t="s">
        <v>101</v>
      </c>
      <c r="F5982" s="14" t="s">
        <v>5803</v>
      </c>
      <c r="G5982" s="14" t="s">
        <v>37</v>
      </c>
      <c r="H5982" s="14" t="s">
        <v>38</v>
      </c>
      <c r="I5982" s="14" t="s">
        <v>39</v>
      </c>
      <c r="J5982" s="15" t="s">
        <v>7586</v>
      </c>
      <c r="K5982" s="52" t="s">
        <v>5804</v>
      </c>
      <c r="L5982" s="109">
        <v>10865351.5</v>
      </c>
      <c r="M5982" s="19">
        <f t="shared" si="282"/>
        <v>0</v>
      </c>
      <c r="N5982" s="11">
        <f>M5982*(1+VOTOS!$P$3%)^Q5982</f>
        <v>0</v>
      </c>
      <c r="O5982" s="54">
        <f t="shared" si="280"/>
        <v>10865351.5</v>
      </c>
      <c r="P5982" s="103">
        <f t="shared" si="281"/>
        <v>7.2306049305176555E-5</v>
      </c>
      <c r="Q5982" s="6">
        <v>0</v>
      </c>
      <c r="R5982" s="6"/>
      <c r="S5982" s="6" t="s">
        <v>7</v>
      </c>
    </row>
    <row r="5983" spans="1:19" s="47" customFormat="1" ht="14" x14ac:dyDescent="0.15">
      <c r="A5983" s="14" t="s">
        <v>5234</v>
      </c>
      <c r="B5983" s="115" t="s">
        <v>416</v>
      </c>
      <c r="C5983" s="40" t="s">
        <v>65</v>
      </c>
      <c r="D5983" s="12" t="s">
        <v>100</v>
      </c>
      <c r="E5983" s="51" t="s">
        <v>101</v>
      </c>
      <c r="F5983" s="14" t="s">
        <v>5803</v>
      </c>
      <c r="G5983" s="14" t="s">
        <v>37</v>
      </c>
      <c r="H5983" s="14" t="s">
        <v>38</v>
      </c>
      <c r="I5983" s="14" t="s">
        <v>39</v>
      </c>
      <c r="J5983" s="15" t="s">
        <v>7586</v>
      </c>
      <c r="K5983" s="52" t="s">
        <v>6227</v>
      </c>
      <c r="L5983" s="109">
        <v>10583662</v>
      </c>
      <c r="M5983" s="19">
        <f t="shared" si="282"/>
        <v>0</v>
      </c>
      <c r="N5983" s="11">
        <f>M5983*(1+VOTOS!$P$3%)^Q5983</f>
        <v>0</v>
      </c>
      <c r="O5983" s="54">
        <f t="shared" si="280"/>
        <v>10583662</v>
      </c>
      <c r="P5983" s="103">
        <f t="shared" si="281"/>
        <v>7.0431479957304969E-5</v>
      </c>
      <c r="Q5983" s="6">
        <v>0</v>
      </c>
      <c r="R5983" s="6"/>
      <c r="S5983" s="6" t="s">
        <v>7</v>
      </c>
    </row>
    <row r="5984" spans="1:19" s="47" customFormat="1" ht="14" x14ac:dyDescent="0.15">
      <c r="A5984" s="14" t="s">
        <v>5234</v>
      </c>
      <c r="B5984" s="115" t="s">
        <v>416</v>
      </c>
      <c r="C5984" s="40" t="s">
        <v>65</v>
      </c>
      <c r="D5984" s="12" t="s">
        <v>100</v>
      </c>
      <c r="E5984" s="51" t="s">
        <v>101</v>
      </c>
      <c r="F5984" s="14" t="s">
        <v>5803</v>
      </c>
      <c r="G5984" s="14" t="s">
        <v>37</v>
      </c>
      <c r="H5984" s="14" t="s">
        <v>38</v>
      </c>
      <c r="I5984" s="14" t="s">
        <v>39</v>
      </c>
      <c r="J5984" s="15" t="s">
        <v>7586</v>
      </c>
      <c r="K5984" s="52" t="s">
        <v>6231</v>
      </c>
      <c r="L5984" s="109">
        <v>9871439</v>
      </c>
      <c r="M5984" s="19">
        <f t="shared" si="282"/>
        <v>0</v>
      </c>
      <c r="N5984" s="11">
        <f>M5984*(1+VOTOS!$P$3%)^Q5984</f>
        <v>0</v>
      </c>
      <c r="O5984" s="54">
        <f t="shared" si="280"/>
        <v>9871439</v>
      </c>
      <c r="P5984" s="103">
        <f t="shared" si="281"/>
        <v>6.5691823688082508E-5</v>
      </c>
      <c r="Q5984" s="6">
        <v>0</v>
      </c>
      <c r="R5984" s="6"/>
      <c r="S5984" s="6" t="s">
        <v>7</v>
      </c>
    </row>
    <row r="5985" spans="1:19" s="47" customFormat="1" ht="14" x14ac:dyDescent="0.15">
      <c r="A5985" s="14" t="s">
        <v>5234</v>
      </c>
      <c r="B5985" s="115" t="s">
        <v>416</v>
      </c>
      <c r="C5985" s="40" t="s">
        <v>65</v>
      </c>
      <c r="D5985" s="12" t="s">
        <v>100</v>
      </c>
      <c r="E5985" s="51" t="s">
        <v>101</v>
      </c>
      <c r="F5985" s="14" t="s">
        <v>5803</v>
      </c>
      <c r="G5985" s="14" t="s">
        <v>37</v>
      </c>
      <c r="H5985" s="14" t="s">
        <v>38</v>
      </c>
      <c r="I5985" s="14" t="s">
        <v>39</v>
      </c>
      <c r="J5985" s="15" t="s">
        <v>7586</v>
      </c>
      <c r="K5985" s="52" t="s">
        <v>6224</v>
      </c>
      <c r="L5985" s="109">
        <v>9809381</v>
      </c>
      <c r="M5985" s="19">
        <f t="shared" si="282"/>
        <v>0</v>
      </c>
      <c r="N5985" s="11">
        <f>M5985*(1+VOTOS!$P$3%)^Q5985</f>
        <v>0</v>
      </c>
      <c r="O5985" s="54">
        <f t="shared" si="280"/>
        <v>9809381</v>
      </c>
      <c r="P5985" s="103">
        <f t="shared" si="281"/>
        <v>6.5278844061258584E-5</v>
      </c>
      <c r="Q5985" s="6">
        <v>0</v>
      </c>
      <c r="R5985" s="6"/>
      <c r="S5985" s="6" t="s">
        <v>7</v>
      </c>
    </row>
    <row r="5986" spans="1:19" s="47" customFormat="1" ht="14" x14ac:dyDescent="0.15">
      <c r="A5986" s="14" t="s">
        <v>5234</v>
      </c>
      <c r="B5986" s="115" t="s">
        <v>416</v>
      </c>
      <c r="C5986" s="40" t="s">
        <v>65</v>
      </c>
      <c r="D5986" s="12" t="s">
        <v>100</v>
      </c>
      <c r="E5986" s="51" t="s">
        <v>101</v>
      </c>
      <c r="F5986" s="14" t="s">
        <v>5803</v>
      </c>
      <c r="G5986" s="14" t="s">
        <v>37</v>
      </c>
      <c r="H5986" s="14" t="s">
        <v>38</v>
      </c>
      <c r="I5986" s="14" t="s">
        <v>39</v>
      </c>
      <c r="J5986" s="15" t="s">
        <v>7586</v>
      </c>
      <c r="K5986" s="52" t="s">
        <v>6226</v>
      </c>
      <c r="L5986" s="109">
        <v>8858641.5</v>
      </c>
      <c r="M5986" s="19">
        <f t="shared" si="282"/>
        <v>0</v>
      </c>
      <c r="N5986" s="11">
        <f>M5986*(1+VOTOS!$P$3%)^Q5986</f>
        <v>0</v>
      </c>
      <c r="O5986" s="54">
        <f t="shared" si="280"/>
        <v>8858641.5</v>
      </c>
      <c r="P5986" s="103">
        <f t="shared" si="281"/>
        <v>5.8951923375500849E-5</v>
      </c>
      <c r="Q5986" s="6">
        <v>0</v>
      </c>
      <c r="R5986" s="6"/>
      <c r="S5986" s="6" t="s">
        <v>7</v>
      </c>
    </row>
    <row r="5987" spans="1:19" s="47" customFormat="1" ht="14" x14ac:dyDescent="0.15">
      <c r="A5987" s="14" t="s">
        <v>5234</v>
      </c>
      <c r="B5987" s="115" t="s">
        <v>416</v>
      </c>
      <c r="C5987" s="40" t="s">
        <v>65</v>
      </c>
      <c r="D5987" s="12" t="s">
        <v>100</v>
      </c>
      <c r="E5987" s="51" t="s">
        <v>101</v>
      </c>
      <c r="F5987" s="14" t="s">
        <v>5803</v>
      </c>
      <c r="G5987" s="14" t="s">
        <v>37</v>
      </c>
      <c r="H5987" s="14" t="s">
        <v>38</v>
      </c>
      <c r="I5987" s="14" t="s">
        <v>39</v>
      </c>
      <c r="J5987" s="15" t="s">
        <v>7586</v>
      </c>
      <c r="K5987" s="52" t="s">
        <v>652</v>
      </c>
      <c r="L5987" s="109">
        <v>8697206.5</v>
      </c>
      <c r="M5987" s="19">
        <f t="shared" si="282"/>
        <v>0</v>
      </c>
      <c r="N5987" s="11">
        <f>M5987*(1+VOTOS!$P$3%)^Q5987</f>
        <v>0</v>
      </c>
      <c r="O5987" s="54">
        <f t="shared" si="280"/>
        <v>8697206.5</v>
      </c>
      <c r="P5987" s="103">
        <f t="shared" si="281"/>
        <v>5.7877616016960154E-5</v>
      </c>
      <c r="Q5987" s="6">
        <v>0</v>
      </c>
      <c r="R5987" s="6"/>
      <c r="S5987" s="6" t="s">
        <v>7</v>
      </c>
    </row>
    <row r="5988" spans="1:19" s="47" customFormat="1" ht="14" x14ac:dyDescent="0.15">
      <c r="A5988" s="14" t="s">
        <v>5234</v>
      </c>
      <c r="B5988" s="115" t="s">
        <v>416</v>
      </c>
      <c r="C5988" s="40" t="s">
        <v>65</v>
      </c>
      <c r="D5988" s="12" t="s">
        <v>100</v>
      </c>
      <c r="E5988" s="51" t="s">
        <v>101</v>
      </c>
      <c r="F5988" s="14" t="s">
        <v>5803</v>
      </c>
      <c r="G5988" s="14" t="s">
        <v>37</v>
      </c>
      <c r="H5988" s="14" t="s">
        <v>38</v>
      </c>
      <c r="I5988" s="14" t="s">
        <v>39</v>
      </c>
      <c r="J5988" s="15" t="s">
        <v>7586</v>
      </c>
      <c r="K5988" s="52" t="s">
        <v>2052</v>
      </c>
      <c r="L5988" s="109">
        <v>6557339.5</v>
      </c>
      <c r="M5988" s="19">
        <f t="shared" si="282"/>
        <v>0</v>
      </c>
      <c r="N5988" s="11">
        <f>M5988*(1+VOTOS!$P$3%)^Q5988</f>
        <v>0</v>
      </c>
      <c r="O5988" s="54">
        <f t="shared" si="280"/>
        <v>6557339.5</v>
      </c>
      <c r="P5988" s="103">
        <f t="shared" si="281"/>
        <v>4.3637365362527094E-5</v>
      </c>
      <c r="Q5988" s="6">
        <v>0</v>
      </c>
      <c r="R5988" s="6"/>
      <c r="S5988" s="6" t="s">
        <v>7</v>
      </c>
    </row>
    <row r="5989" spans="1:19" s="47" customFormat="1" ht="14" x14ac:dyDescent="0.15">
      <c r="A5989" s="14" t="s">
        <v>5234</v>
      </c>
      <c r="B5989" s="115" t="s">
        <v>416</v>
      </c>
      <c r="C5989" s="40" t="s">
        <v>65</v>
      </c>
      <c r="D5989" s="12" t="s">
        <v>100</v>
      </c>
      <c r="E5989" s="51" t="s">
        <v>101</v>
      </c>
      <c r="F5989" s="14" t="s">
        <v>5803</v>
      </c>
      <c r="G5989" s="14" t="s">
        <v>37</v>
      </c>
      <c r="H5989" s="14" t="s">
        <v>38</v>
      </c>
      <c r="I5989" s="14" t="s">
        <v>39</v>
      </c>
      <c r="J5989" s="15" t="s">
        <v>7586</v>
      </c>
      <c r="K5989" s="52" t="s">
        <v>6230</v>
      </c>
      <c r="L5989" s="109">
        <v>5873832.5</v>
      </c>
      <c r="M5989" s="19">
        <f t="shared" si="282"/>
        <v>0</v>
      </c>
      <c r="N5989" s="11">
        <f>M5989*(1+VOTOS!$P$3%)^Q5989</f>
        <v>0</v>
      </c>
      <c r="O5989" s="54">
        <f t="shared" si="280"/>
        <v>5873832.5</v>
      </c>
      <c r="P5989" s="103">
        <f t="shared" si="281"/>
        <v>3.9088806501598079E-5</v>
      </c>
      <c r="Q5989" s="6">
        <v>0</v>
      </c>
      <c r="R5989" s="6"/>
      <c r="S5989" s="6" t="s">
        <v>7</v>
      </c>
    </row>
    <row r="5990" spans="1:19" s="47" customFormat="1" ht="14" x14ac:dyDescent="0.15">
      <c r="A5990" s="14" t="s">
        <v>5234</v>
      </c>
      <c r="B5990" s="115" t="s">
        <v>416</v>
      </c>
      <c r="C5990" s="40" t="s">
        <v>65</v>
      </c>
      <c r="D5990" s="12" t="s">
        <v>100</v>
      </c>
      <c r="E5990" s="51" t="s">
        <v>101</v>
      </c>
      <c r="F5990" s="14" t="s">
        <v>5803</v>
      </c>
      <c r="G5990" s="14" t="s">
        <v>37</v>
      </c>
      <c r="H5990" s="14" t="s">
        <v>38</v>
      </c>
      <c r="I5990" s="14" t="s">
        <v>39</v>
      </c>
      <c r="J5990" s="15" t="s">
        <v>7586</v>
      </c>
      <c r="K5990" s="52" t="s">
        <v>6225</v>
      </c>
      <c r="L5990" s="109">
        <v>4359400</v>
      </c>
      <c r="M5990" s="19">
        <f t="shared" si="282"/>
        <v>0</v>
      </c>
      <c r="N5990" s="11">
        <f>M5990*(1+VOTOS!$P$3%)^Q5990</f>
        <v>0</v>
      </c>
      <c r="O5990" s="54">
        <f t="shared" si="280"/>
        <v>4359400</v>
      </c>
      <c r="P5990" s="103">
        <f t="shared" si="281"/>
        <v>2.9010657532891289E-5</v>
      </c>
      <c r="Q5990" s="6">
        <v>0</v>
      </c>
      <c r="R5990" s="6"/>
      <c r="S5990" s="6" t="s">
        <v>7</v>
      </c>
    </row>
    <row r="5991" spans="1:19" s="47" customFormat="1" ht="14" x14ac:dyDescent="0.15">
      <c r="A5991" s="14" t="s">
        <v>5234</v>
      </c>
      <c r="B5991" s="115" t="s">
        <v>416</v>
      </c>
      <c r="C5991" s="40" t="s">
        <v>65</v>
      </c>
      <c r="D5991" s="12" t="s">
        <v>100</v>
      </c>
      <c r="E5991" s="51" t="s">
        <v>101</v>
      </c>
      <c r="F5991" s="14" t="s">
        <v>5803</v>
      </c>
      <c r="G5991" s="14" t="s">
        <v>37</v>
      </c>
      <c r="H5991" s="14" t="s">
        <v>38</v>
      </c>
      <c r="I5991" s="14" t="s">
        <v>39</v>
      </c>
      <c r="J5991" s="15" t="s">
        <v>7586</v>
      </c>
      <c r="K5991" s="52" t="s">
        <v>4816</v>
      </c>
      <c r="L5991" s="109">
        <v>3215003.5</v>
      </c>
      <c r="M5991" s="19">
        <f t="shared" si="282"/>
        <v>3215003.5</v>
      </c>
      <c r="N5991" s="11">
        <f>M5991*(1+VOTOS!$P$3%)^Q5991</f>
        <v>3289939.2069147481</v>
      </c>
      <c r="O5991" s="54">
        <f t="shared" si="280"/>
        <v>3289939.2069147481</v>
      </c>
      <c r="P5991" s="103">
        <f t="shared" si="281"/>
        <v>2.189367794555116E-5</v>
      </c>
      <c r="Q5991" s="6">
        <v>191</v>
      </c>
      <c r="R5991" s="6"/>
      <c r="S5991" s="6" t="s">
        <v>7</v>
      </c>
    </row>
    <row r="5992" spans="1:19" s="47" customFormat="1" ht="14" x14ac:dyDescent="0.15">
      <c r="A5992" s="14" t="s">
        <v>5234</v>
      </c>
      <c r="B5992" s="115" t="s">
        <v>416</v>
      </c>
      <c r="C5992" s="40" t="s">
        <v>65</v>
      </c>
      <c r="D5992" s="12" t="s">
        <v>100</v>
      </c>
      <c r="E5992" s="51" t="s">
        <v>101</v>
      </c>
      <c r="F5992" s="14" t="s">
        <v>5803</v>
      </c>
      <c r="G5992" s="14" t="s">
        <v>37</v>
      </c>
      <c r="H5992" s="14" t="s">
        <v>38</v>
      </c>
      <c r="I5992" s="14" t="s">
        <v>39</v>
      </c>
      <c r="J5992" s="15" t="s">
        <v>7586</v>
      </c>
      <c r="K5992" s="52" t="s">
        <v>2060</v>
      </c>
      <c r="L5992" s="109">
        <v>2728842</v>
      </c>
      <c r="M5992" s="19">
        <f t="shared" si="282"/>
        <v>0</v>
      </c>
      <c r="N5992" s="11">
        <f>M5992*(1+VOTOS!$P$3%)^Q5992</f>
        <v>0</v>
      </c>
      <c r="O5992" s="54">
        <f t="shared" si="280"/>
        <v>2728842</v>
      </c>
      <c r="P5992" s="103">
        <f t="shared" si="281"/>
        <v>1.8159723981137343E-5</v>
      </c>
      <c r="Q5992" s="6">
        <v>0</v>
      </c>
      <c r="R5992" s="6"/>
      <c r="S5992" s="6" t="s">
        <v>7</v>
      </c>
    </row>
    <row r="5993" spans="1:19" s="47" customFormat="1" ht="14" x14ac:dyDescent="0.15">
      <c r="A5993" s="8" t="s">
        <v>415</v>
      </c>
      <c r="B5993" s="114" t="s">
        <v>416</v>
      </c>
      <c r="C5993" s="40" t="s">
        <v>88</v>
      </c>
      <c r="D5993" s="6" t="s">
        <v>826</v>
      </c>
      <c r="E5993" s="7" t="s">
        <v>827</v>
      </c>
      <c r="F5993" s="6" t="s">
        <v>2512</v>
      </c>
      <c r="G5993" s="6" t="s">
        <v>4936</v>
      </c>
      <c r="H5993" s="6" t="s">
        <v>38</v>
      </c>
      <c r="I5993" s="8" t="s">
        <v>39</v>
      </c>
      <c r="J5993" s="15" t="s">
        <v>7586</v>
      </c>
      <c r="K5993" s="7" t="s">
        <v>5188</v>
      </c>
      <c r="L5993" s="19">
        <v>6472670</v>
      </c>
      <c r="M5993" s="19">
        <f t="shared" si="282"/>
        <v>0</v>
      </c>
      <c r="N5993" s="11">
        <f>M5993*(1+VOTOS!$P$3%)^Q5993</f>
        <v>0</v>
      </c>
      <c r="O5993" s="54">
        <f t="shared" si="280"/>
        <v>6472670</v>
      </c>
      <c r="P5993" s="103">
        <f t="shared" si="281"/>
        <v>4.3073912165302444E-5</v>
      </c>
      <c r="Q5993" s="6">
        <v>0</v>
      </c>
      <c r="R5993" s="6"/>
      <c r="S5993" s="6" t="s">
        <v>11</v>
      </c>
    </row>
    <row r="5994" spans="1:19" s="47" customFormat="1" ht="14" x14ac:dyDescent="0.15">
      <c r="A5994" s="8" t="s">
        <v>415</v>
      </c>
      <c r="B5994" s="114" t="s">
        <v>416</v>
      </c>
      <c r="C5994" s="40" t="s">
        <v>88</v>
      </c>
      <c r="D5994" s="6" t="s">
        <v>826</v>
      </c>
      <c r="E5994" s="7" t="s">
        <v>827</v>
      </c>
      <c r="F5994" s="6" t="s">
        <v>2512</v>
      </c>
      <c r="G5994" s="6" t="s">
        <v>4936</v>
      </c>
      <c r="H5994" s="6" t="s">
        <v>38</v>
      </c>
      <c r="I5994" s="8" t="s">
        <v>39</v>
      </c>
      <c r="J5994" s="15" t="s">
        <v>7586</v>
      </c>
      <c r="K5994" s="7" t="s">
        <v>5187</v>
      </c>
      <c r="L5994" s="19">
        <v>873941</v>
      </c>
      <c r="M5994" s="19">
        <f t="shared" si="282"/>
        <v>0</v>
      </c>
      <c r="N5994" s="11">
        <f>M5994*(1+VOTOS!$P$3%)^Q5994</f>
        <v>0</v>
      </c>
      <c r="O5994" s="54">
        <f t="shared" si="280"/>
        <v>873941</v>
      </c>
      <c r="P5994" s="103">
        <f t="shared" si="281"/>
        <v>5.8158469181429889E-6</v>
      </c>
      <c r="Q5994" s="6">
        <v>0</v>
      </c>
      <c r="R5994" s="6"/>
      <c r="S5994" s="6" t="s">
        <v>11</v>
      </c>
    </row>
    <row r="5995" spans="1:19" s="47" customFormat="1" ht="14" x14ac:dyDescent="0.15">
      <c r="A5995" s="8" t="s">
        <v>415</v>
      </c>
      <c r="B5995" s="114" t="s">
        <v>416</v>
      </c>
      <c r="C5995" s="40" t="s">
        <v>88</v>
      </c>
      <c r="D5995" s="6" t="s">
        <v>826</v>
      </c>
      <c r="E5995" s="7" t="s">
        <v>827</v>
      </c>
      <c r="F5995" s="6" t="s">
        <v>2512</v>
      </c>
      <c r="G5995" s="6" t="s">
        <v>4936</v>
      </c>
      <c r="H5995" s="6" t="s">
        <v>38</v>
      </c>
      <c r="I5995" s="8" t="s">
        <v>39</v>
      </c>
      <c r="J5995" s="15" t="s">
        <v>7586</v>
      </c>
      <c r="K5995" s="7" t="s">
        <v>3926</v>
      </c>
      <c r="L5995" s="19">
        <v>206783</v>
      </c>
      <c r="M5995" s="19">
        <f t="shared" si="282"/>
        <v>0</v>
      </c>
      <c r="N5995" s="11">
        <f>M5995*(1+VOTOS!$P$3%)^Q5995</f>
        <v>0</v>
      </c>
      <c r="O5995" s="54">
        <f t="shared" si="280"/>
        <v>206783</v>
      </c>
      <c r="P5995" s="103">
        <f t="shared" si="281"/>
        <v>1.3760863413827269E-6</v>
      </c>
      <c r="Q5995" s="48">
        <v>0</v>
      </c>
      <c r="R5995" s="48"/>
      <c r="S5995" s="48" t="s">
        <v>11</v>
      </c>
    </row>
    <row r="5996" spans="1:19" s="47" customFormat="1" ht="14" x14ac:dyDescent="0.15">
      <c r="A5996" s="8" t="s">
        <v>415</v>
      </c>
      <c r="B5996" s="114" t="s">
        <v>416</v>
      </c>
      <c r="C5996" s="40" t="s">
        <v>88</v>
      </c>
      <c r="D5996" s="6" t="s">
        <v>826</v>
      </c>
      <c r="E5996" s="7" t="s">
        <v>827</v>
      </c>
      <c r="F5996" s="6" t="s">
        <v>2512</v>
      </c>
      <c r="G5996" s="6" t="s">
        <v>4936</v>
      </c>
      <c r="H5996" s="6" t="s">
        <v>38</v>
      </c>
      <c r="I5996" s="8" t="s">
        <v>39</v>
      </c>
      <c r="J5996" s="15" t="s">
        <v>7586</v>
      </c>
      <c r="K5996" s="7" t="s">
        <v>3927</v>
      </c>
      <c r="L5996" s="19">
        <v>130384</v>
      </c>
      <c r="M5996" s="19">
        <f t="shared" si="282"/>
        <v>0</v>
      </c>
      <c r="N5996" s="11">
        <f>M5996*(1+VOTOS!$P$3%)^Q5996</f>
        <v>0</v>
      </c>
      <c r="O5996" s="54">
        <f t="shared" si="280"/>
        <v>130384</v>
      </c>
      <c r="P5996" s="103">
        <f t="shared" si="281"/>
        <v>8.6767114092959991E-7</v>
      </c>
      <c r="Q5996" s="48">
        <v>0</v>
      </c>
      <c r="R5996" s="48"/>
      <c r="S5996" s="48" t="s">
        <v>11</v>
      </c>
    </row>
    <row r="5997" spans="1:19" s="47" customFormat="1" ht="14" x14ac:dyDescent="0.15">
      <c r="A5997" s="8" t="s">
        <v>415</v>
      </c>
      <c r="B5997" s="114" t="s">
        <v>416</v>
      </c>
      <c r="C5997" s="40" t="s">
        <v>65</v>
      </c>
      <c r="D5997" s="6" t="s">
        <v>7639</v>
      </c>
      <c r="E5997" s="7" t="s">
        <v>7638</v>
      </c>
      <c r="F5997" s="6" t="s">
        <v>7643</v>
      </c>
      <c r="G5997" s="6" t="s">
        <v>4936</v>
      </c>
      <c r="H5997" s="6" t="s">
        <v>38</v>
      </c>
      <c r="I5997" s="8" t="s">
        <v>39</v>
      </c>
      <c r="J5997" s="15" t="s">
        <v>7586</v>
      </c>
      <c r="K5997" s="15" t="s">
        <v>7644</v>
      </c>
      <c r="L5997" s="79">
        <v>554583</v>
      </c>
      <c r="M5997" s="19">
        <v>562330.14088514878</v>
      </c>
      <c r="N5997" s="11">
        <f>M5997*(1+VOTOS!$P$3%)^Q5997</f>
        <v>570185.50396948925</v>
      </c>
      <c r="O5997" s="54">
        <f t="shared" si="280"/>
        <v>570185.50396948925</v>
      </c>
      <c r="P5997" s="103">
        <f t="shared" si="281"/>
        <v>3.7944341849515712E-6</v>
      </c>
      <c r="Q5997" s="54">
        <v>115</v>
      </c>
      <c r="R5997" s="54"/>
      <c r="S5997" s="6" t="s">
        <v>11</v>
      </c>
    </row>
    <row r="5998" spans="1:19" s="47" customFormat="1" ht="14" x14ac:dyDescent="0.15">
      <c r="A5998" s="8" t="s">
        <v>415</v>
      </c>
      <c r="B5998" s="114" t="s">
        <v>416</v>
      </c>
      <c r="C5998" s="40" t="s">
        <v>65</v>
      </c>
      <c r="D5998" s="6" t="s">
        <v>7639</v>
      </c>
      <c r="E5998" s="7" t="s">
        <v>7638</v>
      </c>
      <c r="F5998" s="6" t="s">
        <v>7643</v>
      </c>
      <c r="G5998" s="6" t="s">
        <v>4936</v>
      </c>
      <c r="H5998" s="6" t="s">
        <v>38</v>
      </c>
      <c r="I5998" s="8" t="s">
        <v>39</v>
      </c>
      <c r="J5998" s="15" t="s">
        <v>7586</v>
      </c>
      <c r="K5998" s="15" t="s">
        <v>7645</v>
      </c>
      <c r="L5998" s="79">
        <v>249646</v>
      </c>
      <c r="M5998" s="19">
        <v>251459.4670674557</v>
      </c>
      <c r="N5998" s="11">
        <f>M5998*(1+VOTOS!$P$3%)^Q5998</f>
        <v>253286.10743952973</v>
      </c>
      <c r="O5998" s="54">
        <f t="shared" si="280"/>
        <v>253286.10743952973</v>
      </c>
      <c r="P5998" s="103">
        <f t="shared" si="281"/>
        <v>1.685552259661262E-6</v>
      </c>
      <c r="Q5998" s="54">
        <v>60</v>
      </c>
      <c r="R5998" s="54"/>
      <c r="S5998" s="6" t="s">
        <v>11</v>
      </c>
    </row>
    <row r="5999" spans="1:19" s="47" customFormat="1" ht="14" x14ac:dyDescent="0.15">
      <c r="A5999" s="8" t="s">
        <v>415</v>
      </c>
      <c r="B5999" s="114" t="s">
        <v>416</v>
      </c>
      <c r="C5999" s="40" t="s">
        <v>65</v>
      </c>
      <c r="D5999" s="6" t="s">
        <v>7639</v>
      </c>
      <c r="E5999" s="7" t="s">
        <v>7638</v>
      </c>
      <c r="F5999" s="6" t="s">
        <v>7643</v>
      </c>
      <c r="G5999" s="6" t="s">
        <v>4936</v>
      </c>
      <c r="H5999" s="6" t="s">
        <v>38</v>
      </c>
      <c r="I5999" s="8" t="s">
        <v>39</v>
      </c>
      <c r="J5999" s="15" t="s">
        <v>7586</v>
      </c>
      <c r="K5999" s="15" t="s">
        <v>7646</v>
      </c>
      <c r="L5999" s="79">
        <v>244966</v>
      </c>
      <c r="M5999" s="19">
        <v>247580.30853126672</v>
      </c>
      <c r="N5999" s="11">
        <f>M5999*(1+VOTOS!$P$3%)^Q5999</f>
        <v>250222.51729806268</v>
      </c>
      <c r="O5999" s="54">
        <f t="shared" si="280"/>
        <v>250222.51729806268</v>
      </c>
      <c r="P5999" s="103">
        <f t="shared" si="281"/>
        <v>1.6651648750635553E-6</v>
      </c>
      <c r="Q5999" s="54">
        <v>88</v>
      </c>
      <c r="R5999" s="54"/>
      <c r="S5999" s="6" t="s">
        <v>11</v>
      </c>
    </row>
    <row r="6000" spans="1:19" s="47" customFormat="1" ht="14" x14ac:dyDescent="0.15">
      <c r="A6000" s="8" t="s">
        <v>415</v>
      </c>
      <c r="B6000" s="114" t="s">
        <v>416</v>
      </c>
      <c r="C6000" s="40" t="s">
        <v>65</v>
      </c>
      <c r="D6000" s="6" t="s">
        <v>7639</v>
      </c>
      <c r="E6000" s="7" t="s">
        <v>7638</v>
      </c>
      <c r="F6000" s="6" t="s">
        <v>7643</v>
      </c>
      <c r="G6000" s="6" t="s">
        <v>4936</v>
      </c>
      <c r="H6000" s="6" t="s">
        <v>38</v>
      </c>
      <c r="I6000" s="8" t="s">
        <v>39</v>
      </c>
      <c r="J6000" s="15" t="s">
        <v>7586</v>
      </c>
      <c r="K6000" s="15" t="s">
        <v>4954</v>
      </c>
      <c r="L6000" s="79">
        <v>254326</v>
      </c>
      <c r="M6000" s="19">
        <v>0</v>
      </c>
      <c r="N6000" s="11">
        <f>M6000*(1+VOTOS!$P$3%)^Q6000</f>
        <v>0</v>
      </c>
      <c r="O6000" s="54">
        <f t="shared" si="280"/>
        <v>254326</v>
      </c>
      <c r="P6000" s="103">
        <f t="shared" si="281"/>
        <v>1.692472470456969E-6</v>
      </c>
      <c r="Q6000" s="54">
        <v>0</v>
      </c>
      <c r="R6000" s="54"/>
      <c r="S6000" s="6" t="s">
        <v>11</v>
      </c>
    </row>
    <row r="6001" spans="1:19" s="47" customFormat="1" ht="14" x14ac:dyDescent="0.15">
      <c r="A6001" s="8" t="s">
        <v>415</v>
      </c>
      <c r="B6001" s="114" t="s">
        <v>416</v>
      </c>
      <c r="C6001" s="40" t="s">
        <v>65</v>
      </c>
      <c r="D6001" s="6" t="s">
        <v>509</v>
      </c>
      <c r="E6001" s="7" t="s">
        <v>510</v>
      </c>
      <c r="F6001" s="6" t="s">
        <v>3928</v>
      </c>
      <c r="G6001" s="6" t="s">
        <v>1337</v>
      </c>
      <c r="H6001" s="6" t="s">
        <v>38</v>
      </c>
      <c r="I6001" s="8" t="s">
        <v>39</v>
      </c>
      <c r="J6001" s="15" t="s">
        <v>7586</v>
      </c>
      <c r="K6001" s="7" t="s">
        <v>3001</v>
      </c>
      <c r="L6001" s="19">
        <v>18927000</v>
      </c>
      <c r="M6001" s="19">
        <f t="shared" ref="M6001:M6032" si="283">+IF(Q6001&gt;0,L6001,0)</f>
        <v>18927000</v>
      </c>
      <c r="N6001" s="11">
        <f>M6001*(1+VOTOS!$P$3%)^Q6001</f>
        <v>19062189.007156041</v>
      </c>
      <c r="O6001" s="54">
        <f t="shared" si="280"/>
        <v>19062189.007156041</v>
      </c>
      <c r="P6001" s="103">
        <f t="shared" si="281"/>
        <v>1.2685384160981991E-4</v>
      </c>
      <c r="Q6001" s="6">
        <v>59</v>
      </c>
      <c r="R6001" s="6"/>
      <c r="S6001" s="6" t="s">
        <v>11</v>
      </c>
    </row>
    <row r="6002" spans="1:19" s="47" customFormat="1" ht="14" x14ac:dyDescent="0.15">
      <c r="A6002" s="8" t="s">
        <v>415</v>
      </c>
      <c r="B6002" s="114" t="s">
        <v>416</v>
      </c>
      <c r="C6002" s="40" t="s">
        <v>65</v>
      </c>
      <c r="D6002" s="6" t="s">
        <v>509</v>
      </c>
      <c r="E6002" s="7" t="s">
        <v>510</v>
      </c>
      <c r="F6002" s="6" t="s">
        <v>3928</v>
      </c>
      <c r="G6002" s="6" t="s">
        <v>1337</v>
      </c>
      <c r="H6002" s="6" t="s">
        <v>38</v>
      </c>
      <c r="I6002" s="8" t="s">
        <v>39</v>
      </c>
      <c r="J6002" s="15" t="s">
        <v>7586</v>
      </c>
      <c r="K6002" s="7" t="s">
        <v>2330</v>
      </c>
      <c r="L6002" s="19">
        <v>1442000</v>
      </c>
      <c r="M6002" s="19">
        <f t="shared" si="283"/>
        <v>1442000</v>
      </c>
      <c r="N6002" s="11">
        <f>M6002*(1+VOTOS!$P$3%)^Q6002</f>
        <v>1445483.2161985503</v>
      </c>
      <c r="O6002" s="54">
        <f t="shared" si="280"/>
        <v>1445483.2161985503</v>
      </c>
      <c r="P6002" s="103">
        <f t="shared" si="281"/>
        <v>9.6193096652471449E-6</v>
      </c>
      <c r="Q6002" s="6">
        <v>20</v>
      </c>
      <c r="R6002" s="6"/>
      <c r="S6002" s="6" t="s">
        <v>11</v>
      </c>
    </row>
    <row r="6003" spans="1:19" s="47" customFormat="1" ht="14" x14ac:dyDescent="0.15">
      <c r="A6003" s="8" t="s">
        <v>415</v>
      </c>
      <c r="B6003" s="114" t="s">
        <v>416</v>
      </c>
      <c r="C6003" s="40" t="s">
        <v>65</v>
      </c>
      <c r="D6003" s="6" t="s">
        <v>928</v>
      </c>
      <c r="E6003" s="7" t="s">
        <v>929</v>
      </c>
      <c r="F6003" s="6" t="s">
        <v>3929</v>
      </c>
      <c r="G6003" s="6" t="s">
        <v>1792</v>
      </c>
      <c r="H6003" s="6" t="s">
        <v>38</v>
      </c>
      <c r="I6003" s="8" t="s">
        <v>39</v>
      </c>
      <c r="J6003" s="15" t="s">
        <v>7586</v>
      </c>
      <c r="K6003" s="7" t="s">
        <v>3930</v>
      </c>
      <c r="L6003" s="19">
        <v>2847103</v>
      </c>
      <c r="M6003" s="19">
        <f t="shared" si="283"/>
        <v>2847103</v>
      </c>
      <c r="N6003" s="11">
        <f>M6003*(1+VOTOS!$P$3%)^Q6003</f>
        <v>2851227.3923658887</v>
      </c>
      <c r="O6003" s="54">
        <f t="shared" si="280"/>
        <v>2851227.3923658887</v>
      </c>
      <c r="P6003" s="103">
        <f t="shared" si="281"/>
        <v>1.8974166497299046E-5</v>
      </c>
      <c r="Q6003" s="6">
        <v>12</v>
      </c>
      <c r="R6003" s="6"/>
      <c r="S6003" s="6" t="s">
        <v>11</v>
      </c>
    </row>
    <row r="6004" spans="1:19" s="47" customFormat="1" ht="14" x14ac:dyDescent="0.15">
      <c r="A6004" s="8" t="s">
        <v>415</v>
      </c>
      <c r="B6004" s="114" t="s">
        <v>416</v>
      </c>
      <c r="C6004" s="40" t="s">
        <v>65</v>
      </c>
      <c r="D6004" s="6" t="s">
        <v>928</v>
      </c>
      <c r="E6004" s="7" t="s">
        <v>929</v>
      </c>
      <c r="F6004" s="6" t="s">
        <v>3929</v>
      </c>
      <c r="G6004" s="6" t="s">
        <v>1792</v>
      </c>
      <c r="H6004" s="6" t="s">
        <v>38</v>
      </c>
      <c r="I6004" s="8" t="s">
        <v>39</v>
      </c>
      <c r="J6004" s="15" t="s">
        <v>7586</v>
      </c>
      <c r="K6004" s="7" t="s">
        <v>3931</v>
      </c>
      <c r="L6004" s="19">
        <v>1109080</v>
      </c>
      <c r="M6004" s="19">
        <f t="shared" si="283"/>
        <v>1109080</v>
      </c>
      <c r="N6004" s="11">
        <f>M6004*(1+VOTOS!$P$3%)^Q6004</f>
        <v>1111624.9276774267</v>
      </c>
      <c r="O6004" s="54">
        <f t="shared" si="280"/>
        <v>1111624.9276774267</v>
      </c>
      <c r="P6004" s="103">
        <f t="shared" si="281"/>
        <v>7.3975707854004851E-6</v>
      </c>
      <c r="Q6004" s="6">
        <v>19</v>
      </c>
      <c r="R6004" s="6"/>
      <c r="S6004" s="6" t="s">
        <v>11</v>
      </c>
    </row>
    <row r="6005" spans="1:19" s="47" customFormat="1" ht="14" x14ac:dyDescent="0.15">
      <c r="A6005" s="8" t="s">
        <v>415</v>
      </c>
      <c r="B6005" s="114" t="s">
        <v>416</v>
      </c>
      <c r="C6005" s="40" t="s">
        <v>65</v>
      </c>
      <c r="D6005" s="6" t="s">
        <v>928</v>
      </c>
      <c r="E6005" s="7" t="s">
        <v>929</v>
      </c>
      <c r="F6005" s="6" t="s">
        <v>3929</v>
      </c>
      <c r="G6005" s="6" t="s">
        <v>1792</v>
      </c>
      <c r="H6005" s="6" t="s">
        <v>38</v>
      </c>
      <c r="I6005" s="8" t="s">
        <v>39</v>
      </c>
      <c r="J6005" s="15" t="s">
        <v>7586</v>
      </c>
      <c r="K6005" s="7" t="s">
        <v>5018</v>
      </c>
      <c r="L6005" s="19">
        <v>1733575</v>
      </c>
      <c r="M6005" s="19">
        <f t="shared" si="283"/>
        <v>0</v>
      </c>
      <c r="N6005" s="11">
        <f>M6005*(1+VOTOS!$P$3%)^Q6005</f>
        <v>0</v>
      </c>
      <c r="O6005" s="54">
        <f t="shared" si="280"/>
        <v>1733575</v>
      </c>
      <c r="P6005" s="103">
        <f t="shared" si="281"/>
        <v>1.1536484523691796E-5</v>
      </c>
      <c r="Q6005" s="6">
        <v>0</v>
      </c>
      <c r="R6005" s="6"/>
      <c r="S6005" s="6" t="s">
        <v>11</v>
      </c>
    </row>
    <row r="6006" spans="1:19" s="47" customFormat="1" ht="14" x14ac:dyDescent="0.15">
      <c r="A6006" s="8" t="s">
        <v>415</v>
      </c>
      <c r="B6006" s="114" t="s">
        <v>416</v>
      </c>
      <c r="C6006" s="40" t="s">
        <v>65</v>
      </c>
      <c r="D6006" s="6" t="s">
        <v>928</v>
      </c>
      <c r="E6006" s="7" t="s">
        <v>929</v>
      </c>
      <c r="F6006" s="6" t="s">
        <v>3929</v>
      </c>
      <c r="G6006" s="6" t="s">
        <v>1792</v>
      </c>
      <c r="H6006" s="6" t="s">
        <v>38</v>
      </c>
      <c r="I6006" s="8" t="s">
        <v>39</v>
      </c>
      <c r="J6006" s="15" t="s">
        <v>7586</v>
      </c>
      <c r="K6006" s="7" t="s">
        <v>5019</v>
      </c>
      <c r="L6006" s="19">
        <v>211759</v>
      </c>
      <c r="M6006" s="19">
        <f t="shared" si="283"/>
        <v>0</v>
      </c>
      <c r="N6006" s="11">
        <f>M6006*(1+VOTOS!$P$3%)^Q6006</f>
        <v>0</v>
      </c>
      <c r="O6006" s="54">
        <f t="shared" si="280"/>
        <v>211759</v>
      </c>
      <c r="P6006" s="103">
        <f t="shared" si="281"/>
        <v>1.409200309333286E-6</v>
      </c>
      <c r="Q6006" s="6">
        <v>0</v>
      </c>
      <c r="R6006" s="6"/>
      <c r="S6006" s="6" t="s">
        <v>11</v>
      </c>
    </row>
    <row r="6007" spans="1:19" s="47" customFormat="1" ht="14" x14ac:dyDescent="0.15">
      <c r="A6007" s="8" t="s">
        <v>415</v>
      </c>
      <c r="B6007" s="114" t="s">
        <v>416</v>
      </c>
      <c r="C6007" s="40" t="s">
        <v>65</v>
      </c>
      <c r="D6007" s="6" t="s">
        <v>928</v>
      </c>
      <c r="E6007" s="7" t="s">
        <v>929</v>
      </c>
      <c r="F6007" s="6" t="s">
        <v>3929</v>
      </c>
      <c r="G6007" s="6" t="s">
        <v>1792</v>
      </c>
      <c r="H6007" s="6" t="s">
        <v>38</v>
      </c>
      <c r="I6007" s="8" t="s">
        <v>39</v>
      </c>
      <c r="J6007" s="15" t="s">
        <v>7586</v>
      </c>
      <c r="K6007" s="7" t="s">
        <v>5020</v>
      </c>
      <c r="L6007" s="19">
        <v>8811</v>
      </c>
      <c r="M6007" s="19">
        <f t="shared" si="283"/>
        <v>0</v>
      </c>
      <c r="N6007" s="11">
        <f>M6007*(1+VOTOS!$P$3%)^Q6007</f>
        <v>0</v>
      </c>
      <c r="O6007" s="54">
        <f t="shared" si="280"/>
        <v>8811</v>
      </c>
      <c r="P6007" s="103">
        <f t="shared" si="281"/>
        <v>5.8634881754898646E-8</v>
      </c>
      <c r="Q6007" s="6">
        <v>0</v>
      </c>
      <c r="R6007" s="6"/>
      <c r="S6007" s="6" t="s">
        <v>11</v>
      </c>
    </row>
    <row r="6008" spans="1:19" s="47" customFormat="1" ht="28" x14ac:dyDescent="0.15">
      <c r="A6008" s="8" t="s">
        <v>415</v>
      </c>
      <c r="B6008" s="114" t="s">
        <v>416</v>
      </c>
      <c r="C6008" s="40" t="s">
        <v>65</v>
      </c>
      <c r="D6008" s="6" t="s">
        <v>552</v>
      </c>
      <c r="E6008" s="7" t="s">
        <v>553</v>
      </c>
      <c r="F6008" s="6" t="s">
        <v>3932</v>
      </c>
      <c r="G6008" s="6" t="s">
        <v>107</v>
      </c>
      <c r="H6008" s="6" t="s">
        <v>38</v>
      </c>
      <c r="I6008" s="8" t="s">
        <v>39</v>
      </c>
      <c r="J6008" s="15" t="s">
        <v>7586</v>
      </c>
      <c r="K6008" s="7" t="s">
        <v>3676</v>
      </c>
      <c r="L6008" s="19">
        <v>3659729</v>
      </c>
      <c r="M6008" s="19">
        <f t="shared" si="283"/>
        <v>3659729</v>
      </c>
      <c r="N6008" s="11">
        <f>M6008*(1+VOTOS!$P$3%)^Q6008</f>
        <v>3762690.930404928</v>
      </c>
      <c r="O6008" s="54">
        <f t="shared" si="280"/>
        <v>3762690.930404928</v>
      </c>
      <c r="P6008" s="103">
        <f t="shared" si="281"/>
        <v>2.503971601231671E-5</v>
      </c>
      <c r="Q6008" s="6">
        <v>230</v>
      </c>
      <c r="R6008" s="6"/>
      <c r="S6008" s="6" t="s">
        <v>11</v>
      </c>
    </row>
    <row r="6009" spans="1:19" s="47" customFormat="1" ht="28" x14ac:dyDescent="0.15">
      <c r="A6009" s="8" t="s">
        <v>415</v>
      </c>
      <c r="B6009" s="114" t="s">
        <v>416</v>
      </c>
      <c r="C6009" s="40" t="s">
        <v>65</v>
      </c>
      <c r="D6009" s="6" t="s">
        <v>552</v>
      </c>
      <c r="E6009" s="7" t="s">
        <v>553</v>
      </c>
      <c r="F6009" s="6" t="s">
        <v>3932</v>
      </c>
      <c r="G6009" s="6" t="s">
        <v>107</v>
      </c>
      <c r="H6009" s="6" t="s">
        <v>38</v>
      </c>
      <c r="I6009" s="8" t="s">
        <v>39</v>
      </c>
      <c r="J6009" s="15" t="s">
        <v>7586</v>
      </c>
      <c r="K6009" s="7" t="s">
        <v>3934</v>
      </c>
      <c r="L6009" s="19">
        <v>3652713</v>
      </c>
      <c r="M6009" s="19">
        <f t="shared" si="283"/>
        <v>3652713</v>
      </c>
      <c r="N6009" s="11">
        <f>M6009*(1+VOTOS!$P$3%)^Q6009</f>
        <v>3670823.6905888389</v>
      </c>
      <c r="O6009" s="54">
        <f t="shared" si="280"/>
        <v>3670823.6905888389</v>
      </c>
      <c r="P6009" s="103">
        <f t="shared" si="281"/>
        <v>2.4428363754483851E-5</v>
      </c>
      <c r="Q6009" s="6">
        <v>41</v>
      </c>
      <c r="R6009" s="6"/>
      <c r="S6009" s="6" t="s">
        <v>11</v>
      </c>
    </row>
    <row r="6010" spans="1:19" s="47" customFormat="1" ht="28" x14ac:dyDescent="0.15">
      <c r="A6010" s="8" t="s">
        <v>415</v>
      </c>
      <c r="B6010" s="114" t="s">
        <v>416</v>
      </c>
      <c r="C6010" s="40" t="s">
        <v>65</v>
      </c>
      <c r="D6010" s="6" t="s">
        <v>552</v>
      </c>
      <c r="E6010" s="7" t="s">
        <v>553</v>
      </c>
      <c r="F6010" s="6" t="s">
        <v>3932</v>
      </c>
      <c r="G6010" s="6" t="s">
        <v>107</v>
      </c>
      <c r="H6010" s="6" t="s">
        <v>38</v>
      </c>
      <c r="I6010" s="8" t="s">
        <v>39</v>
      </c>
      <c r="J6010" s="15" t="s">
        <v>7586</v>
      </c>
      <c r="K6010" s="7" t="s">
        <v>3933</v>
      </c>
      <c r="L6010" s="19">
        <v>3445956</v>
      </c>
      <c r="M6010" s="19">
        <f t="shared" si="283"/>
        <v>3445956</v>
      </c>
      <c r="N6010" s="11">
        <f>M6010*(1+VOTOS!$P$3%)^Q6010</f>
        <v>3453863.1922670999</v>
      </c>
      <c r="O6010" s="54">
        <f t="shared" si="280"/>
        <v>3453863.1922670999</v>
      </c>
      <c r="P6010" s="103">
        <f t="shared" si="281"/>
        <v>2.2984548845327224E-5</v>
      </c>
      <c r="Q6010" s="6">
        <v>19</v>
      </c>
      <c r="R6010" s="6"/>
      <c r="S6010" s="6" t="s">
        <v>11</v>
      </c>
    </row>
    <row r="6011" spans="1:19" s="47" customFormat="1" ht="28" x14ac:dyDescent="0.15">
      <c r="A6011" s="8" t="s">
        <v>415</v>
      </c>
      <c r="B6011" s="114" t="s">
        <v>416</v>
      </c>
      <c r="C6011" s="40" t="s">
        <v>65</v>
      </c>
      <c r="D6011" s="6" t="s">
        <v>552</v>
      </c>
      <c r="E6011" s="7" t="s">
        <v>553</v>
      </c>
      <c r="F6011" s="6" t="s">
        <v>3932</v>
      </c>
      <c r="G6011" s="6" t="s">
        <v>107</v>
      </c>
      <c r="H6011" s="6" t="s">
        <v>38</v>
      </c>
      <c r="I6011" s="8" t="s">
        <v>39</v>
      </c>
      <c r="J6011" s="15" t="s">
        <v>7586</v>
      </c>
      <c r="K6011" s="7" t="s">
        <v>3935</v>
      </c>
      <c r="L6011" s="19">
        <v>3431696</v>
      </c>
      <c r="M6011" s="19">
        <f t="shared" si="283"/>
        <v>3431696</v>
      </c>
      <c r="N6011" s="11">
        <f>M6011*(1+VOTOS!$P$3%)^Q6011</f>
        <v>3543598.0579865039</v>
      </c>
      <c r="O6011" s="54">
        <f t="shared" si="280"/>
        <v>3543598.0579865039</v>
      </c>
      <c r="P6011" s="103">
        <f t="shared" si="281"/>
        <v>2.3581710715801512E-5</v>
      </c>
      <c r="Q6011" s="6">
        <v>266</v>
      </c>
      <c r="R6011" s="6"/>
      <c r="S6011" s="6" t="s">
        <v>11</v>
      </c>
    </row>
    <row r="6012" spans="1:19" s="47" customFormat="1" ht="28" x14ac:dyDescent="0.15">
      <c r="A6012" s="8" t="s">
        <v>415</v>
      </c>
      <c r="B6012" s="114" t="s">
        <v>416</v>
      </c>
      <c r="C6012" s="40" t="s">
        <v>65</v>
      </c>
      <c r="D6012" s="6" t="s">
        <v>552</v>
      </c>
      <c r="E6012" s="7" t="s">
        <v>553</v>
      </c>
      <c r="F6012" s="6" t="s">
        <v>3932</v>
      </c>
      <c r="G6012" s="6" t="s">
        <v>107</v>
      </c>
      <c r="H6012" s="6" t="s">
        <v>38</v>
      </c>
      <c r="I6012" s="8" t="s">
        <v>39</v>
      </c>
      <c r="J6012" s="15" t="s">
        <v>7586</v>
      </c>
      <c r="K6012" s="7" t="s">
        <v>3936</v>
      </c>
      <c r="L6012" s="19">
        <v>3381680</v>
      </c>
      <c r="M6012" s="19">
        <f t="shared" si="283"/>
        <v>3381680</v>
      </c>
      <c r="N6012" s="11">
        <f>M6012*(1+VOTOS!$P$3%)^Q6012</f>
        <v>3503343.132023368</v>
      </c>
      <c r="O6012" s="54">
        <f t="shared" si="280"/>
        <v>3503343.132023368</v>
      </c>
      <c r="P6012" s="103">
        <f t="shared" si="281"/>
        <v>2.3313824797755812E-5</v>
      </c>
      <c r="Q6012" s="6">
        <v>293</v>
      </c>
      <c r="R6012" s="6"/>
      <c r="S6012" s="6" t="s">
        <v>11</v>
      </c>
    </row>
    <row r="6013" spans="1:19" s="47" customFormat="1" ht="14" x14ac:dyDescent="0.15">
      <c r="A6013" s="8" t="s">
        <v>415</v>
      </c>
      <c r="B6013" s="114" t="s">
        <v>416</v>
      </c>
      <c r="C6013" s="40" t="s">
        <v>65</v>
      </c>
      <c r="D6013" s="6" t="s">
        <v>163</v>
      </c>
      <c r="E6013" s="7" t="s">
        <v>578</v>
      </c>
      <c r="F6013" s="6" t="s">
        <v>3937</v>
      </c>
      <c r="G6013" s="6" t="s">
        <v>4936</v>
      </c>
      <c r="H6013" s="6" t="s">
        <v>38</v>
      </c>
      <c r="I6013" s="8" t="s">
        <v>39</v>
      </c>
      <c r="J6013" s="15" t="s">
        <v>7586</v>
      </c>
      <c r="K6013" s="7" t="s">
        <v>3938</v>
      </c>
      <c r="L6013" s="19">
        <v>2412500</v>
      </c>
      <c r="M6013" s="19">
        <f t="shared" si="283"/>
        <v>2412500</v>
      </c>
      <c r="N6013" s="11">
        <f>M6013*(1+VOTOS!$P$3%)^Q6013</f>
        <v>2489065.0169819552</v>
      </c>
      <c r="O6013" s="54">
        <f t="shared" si="280"/>
        <v>2489065.0169819552</v>
      </c>
      <c r="P6013" s="103">
        <f t="shared" si="281"/>
        <v>1.6564071382475512E-5</v>
      </c>
      <c r="Q6013" s="6">
        <v>259</v>
      </c>
      <c r="R6013" s="6"/>
      <c r="S6013" s="6" t="s">
        <v>11</v>
      </c>
    </row>
    <row r="6014" spans="1:19" s="47" customFormat="1" ht="14" x14ac:dyDescent="0.15">
      <c r="A6014" s="8" t="s">
        <v>415</v>
      </c>
      <c r="B6014" s="114" t="s">
        <v>416</v>
      </c>
      <c r="C6014" s="40" t="s">
        <v>65</v>
      </c>
      <c r="D6014" s="6" t="s">
        <v>163</v>
      </c>
      <c r="E6014" s="7" t="s">
        <v>578</v>
      </c>
      <c r="F6014" s="6" t="s">
        <v>3937</v>
      </c>
      <c r="G6014" s="6" t="s">
        <v>4936</v>
      </c>
      <c r="H6014" s="6" t="s">
        <v>38</v>
      </c>
      <c r="I6014" s="8" t="s">
        <v>39</v>
      </c>
      <c r="J6014" s="15" t="s">
        <v>7586</v>
      </c>
      <c r="K6014" s="7" t="s">
        <v>1291</v>
      </c>
      <c r="L6014" s="19">
        <v>2412500</v>
      </c>
      <c r="M6014" s="19">
        <f t="shared" si="283"/>
        <v>2412500</v>
      </c>
      <c r="N6014" s="11">
        <f>M6014*(1+VOTOS!$P$3%)^Q6014</f>
        <v>2495378.4694719175</v>
      </c>
      <c r="O6014" s="54">
        <f t="shared" si="280"/>
        <v>2495378.4694719175</v>
      </c>
      <c r="P6014" s="103">
        <f t="shared" si="281"/>
        <v>1.6606085744093276E-5</v>
      </c>
      <c r="Q6014" s="48">
        <v>280</v>
      </c>
      <c r="R6014" s="48"/>
      <c r="S6014" s="48" t="s">
        <v>11</v>
      </c>
    </row>
    <row r="6015" spans="1:19" s="47" customFormat="1" ht="14" x14ac:dyDescent="0.15">
      <c r="A6015" s="8" t="s">
        <v>415</v>
      </c>
      <c r="B6015" s="114" t="s">
        <v>416</v>
      </c>
      <c r="C6015" s="40" t="s">
        <v>65</v>
      </c>
      <c r="D6015" s="6" t="s">
        <v>163</v>
      </c>
      <c r="E6015" s="7" t="s">
        <v>578</v>
      </c>
      <c r="F6015" s="6" t="s">
        <v>3937</v>
      </c>
      <c r="G6015" s="6" t="s">
        <v>4936</v>
      </c>
      <c r="H6015" s="6" t="s">
        <v>38</v>
      </c>
      <c r="I6015" s="8" t="s">
        <v>39</v>
      </c>
      <c r="J6015" s="15" t="s">
        <v>7586</v>
      </c>
      <c r="K6015" s="7" t="s">
        <v>3178</v>
      </c>
      <c r="L6015" s="19">
        <v>2412500</v>
      </c>
      <c r="M6015" s="19">
        <f t="shared" si="283"/>
        <v>2412500</v>
      </c>
      <c r="N6015" s="11">
        <f>M6015*(1+VOTOS!$P$3%)^Q6015</f>
        <v>2455365.8469212102</v>
      </c>
      <c r="O6015" s="54">
        <f t="shared" si="280"/>
        <v>2455365.8469212102</v>
      </c>
      <c r="P6015" s="103">
        <f t="shared" si="281"/>
        <v>1.6339812291367806E-5</v>
      </c>
      <c r="Q6015" s="48">
        <v>146</v>
      </c>
      <c r="R6015" s="48"/>
      <c r="S6015" s="48" t="s">
        <v>11</v>
      </c>
    </row>
    <row r="6016" spans="1:19" s="47" customFormat="1" ht="14" x14ac:dyDescent="0.15">
      <c r="A6016" s="8" t="s">
        <v>415</v>
      </c>
      <c r="B6016" s="114" t="s">
        <v>416</v>
      </c>
      <c r="C6016" s="40" t="s">
        <v>65</v>
      </c>
      <c r="D6016" s="6" t="s">
        <v>163</v>
      </c>
      <c r="E6016" s="7" t="s">
        <v>578</v>
      </c>
      <c r="F6016" s="6" t="s">
        <v>3937</v>
      </c>
      <c r="G6016" s="6" t="s">
        <v>4936</v>
      </c>
      <c r="H6016" s="6" t="s">
        <v>38</v>
      </c>
      <c r="I6016" s="8" t="s">
        <v>39</v>
      </c>
      <c r="J6016" s="15" t="s">
        <v>7586</v>
      </c>
      <c r="K6016" s="7" t="s">
        <v>3939</v>
      </c>
      <c r="L6016" s="19">
        <v>2412500</v>
      </c>
      <c r="M6016" s="19">
        <f t="shared" si="283"/>
        <v>2412500</v>
      </c>
      <c r="N6016" s="11">
        <f>M6016*(1+VOTOS!$P$3%)^Q6016</f>
        <v>2461000.0018081781</v>
      </c>
      <c r="O6016" s="54">
        <f t="shared" si="280"/>
        <v>2461000.0018081781</v>
      </c>
      <c r="P6016" s="103">
        <f t="shared" si="281"/>
        <v>1.6377306106551798E-5</v>
      </c>
      <c r="Q6016" s="48">
        <v>165</v>
      </c>
      <c r="R6016" s="48"/>
      <c r="S6016" s="48" t="s">
        <v>11</v>
      </c>
    </row>
    <row r="6017" spans="1:19" s="47" customFormat="1" ht="14" x14ac:dyDescent="0.15">
      <c r="A6017" s="8" t="s">
        <v>415</v>
      </c>
      <c r="B6017" s="114" t="s">
        <v>416</v>
      </c>
      <c r="C6017" s="40" t="s">
        <v>65</v>
      </c>
      <c r="D6017" s="6" t="s">
        <v>163</v>
      </c>
      <c r="E6017" s="7" t="s">
        <v>578</v>
      </c>
      <c r="F6017" s="6" t="s">
        <v>3937</v>
      </c>
      <c r="G6017" s="6" t="s">
        <v>4936</v>
      </c>
      <c r="H6017" s="6" t="s">
        <v>38</v>
      </c>
      <c r="I6017" s="8" t="s">
        <v>39</v>
      </c>
      <c r="J6017" s="15" t="s">
        <v>7586</v>
      </c>
      <c r="K6017" s="7" t="s">
        <v>3940</v>
      </c>
      <c r="L6017" s="19">
        <v>2412500</v>
      </c>
      <c r="M6017" s="19">
        <f t="shared" si="283"/>
        <v>2412500</v>
      </c>
      <c r="N6017" s="11">
        <f>M6017*(1+VOTOS!$P$3%)^Q6017</f>
        <v>2468433.0651101279</v>
      </c>
      <c r="O6017" s="54">
        <f t="shared" si="280"/>
        <v>2468433.0651101279</v>
      </c>
      <c r="P6017" s="103">
        <f t="shared" si="281"/>
        <v>1.6426771182909363E-5</v>
      </c>
      <c r="Q6017" s="48">
        <v>190</v>
      </c>
      <c r="R6017" s="48"/>
      <c r="S6017" s="48" t="s">
        <v>11</v>
      </c>
    </row>
    <row r="6018" spans="1:19" s="47" customFormat="1" ht="14" x14ac:dyDescent="0.15">
      <c r="A6018" s="8" t="s">
        <v>415</v>
      </c>
      <c r="B6018" s="114" t="s">
        <v>416</v>
      </c>
      <c r="C6018" s="40" t="s">
        <v>65</v>
      </c>
      <c r="D6018" s="6" t="s">
        <v>163</v>
      </c>
      <c r="E6018" s="7" t="s">
        <v>578</v>
      </c>
      <c r="F6018" s="6" t="s">
        <v>3937</v>
      </c>
      <c r="G6018" s="6" t="s">
        <v>4936</v>
      </c>
      <c r="H6018" s="6" t="s">
        <v>38</v>
      </c>
      <c r="I6018" s="8" t="s">
        <v>39</v>
      </c>
      <c r="J6018" s="15" t="s">
        <v>7586</v>
      </c>
      <c r="K6018" s="7" t="s">
        <v>3942</v>
      </c>
      <c r="L6018" s="19">
        <v>2412500</v>
      </c>
      <c r="M6018" s="19">
        <f t="shared" si="283"/>
        <v>2412500</v>
      </c>
      <c r="N6018" s="11">
        <f>M6018*(1+VOTOS!$P$3%)^Q6018</f>
        <v>2468433.0651101279</v>
      </c>
      <c r="O6018" s="54">
        <f t="shared" si="280"/>
        <v>2468433.0651101279</v>
      </c>
      <c r="P6018" s="103">
        <f t="shared" si="281"/>
        <v>1.6426771182909363E-5</v>
      </c>
      <c r="Q6018" s="48">
        <v>190</v>
      </c>
      <c r="R6018" s="48"/>
      <c r="S6018" s="48" t="s">
        <v>11</v>
      </c>
    </row>
    <row r="6019" spans="1:19" s="47" customFormat="1" ht="14" x14ac:dyDescent="0.15">
      <c r="A6019" s="8" t="s">
        <v>415</v>
      </c>
      <c r="B6019" s="114" t="s">
        <v>416</v>
      </c>
      <c r="C6019" s="40" t="s">
        <v>65</v>
      </c>
      <c r="D6019" s="6" t="s">
        <v>163</v>
      </c>
      <c r="E6019" s="7" t="s">
        <v>578</v>
      </c>
      <c r="F6019" s="6" t="s">
        <v>3937</v>
      </c>
      <c r="G6019" s="6" t="s">
        <v>4936</v>
      </c>
      <c r="H6019" s="6" t="s">
        <v>38</v>
      </c>
      <c r="I6019" s="8" t="s">
        <v>39</v>
      </c>
      <c r="J6019" s="15" t="s">
        <v>7586</v>
      </c>
      <c r="K6019" s="7" t="s">
        <v>3941</v>
      </c>
      <c r="L6019" s="19">
        <v>2387500</v>
      </c>
      <c r="M6019" s="19">
        <f t="shared" si="283"/>
        <v>2387500</v>
      </c>
      <c r="N6019" s="11">
        <f>M6019*(1+VOTOS!$P$3%)^Q6019</f>
        <v>2418516.6002277462</v>
      </c>
      <c r="O6019" s="54">
        <f t="shared" si="280"/>
        <v>2418516.6002277462</v>
      </c>
      <c r="P6019" s="103">
        <f t="shared" si="281"/>
        <v>1.6094590270867482E-5</v>
      </c>
      <c r="Q6019" s="48">
        <v>107</v>
      </c>
      <c r="R6019" s="48"/>
      <c r="S6019" s="48" t="s">
        <v>11</v>
      </c>
    </row>
    <row r="6020" spans="1:19" s="47" customFormat="1" ht="14" x14ac:dyDescent="0.15">
      <c r="A6020" s="8" t="s">
        <v>415</v>
      </c>
      <c r="B6020" s="114" t="s">
        <v>416</v>
      </c>
      <c r="C6020" s="40" t="s">
        <v>88</v>
      </c>
      <c r="D6020" s="6" t="s">
        <v>163</v>
      </c>
      <c r="E6020" s="7" t="s">
        <v>578</v>
      </c>
      <c r="F6020" s="6" t="s">
        <v>5217</v>
      </c>
      <c r="G6020" s="6" t="s">
        <v>4936</v>
      </c>
      <c r="H6020" s="6" t="s">
        <v>38</v>
      </c>
      <c r="I6020" s="8" t="s">
        <v>39</v>
      </c>
      <c r="J6020" s="15" t="s">
        <v>7587</v>
      </c>
      <c r="K6020" s="7" t="s">
        <v>5218</v>
      </c>
      <c r="L6020" s="19">
        <v>161655902</v>
      </c>
      <c r="M6020" s="19">
        <f t="shared" si="283"/>
        <v>0</v>
      </c>
      <c r="N6020" s="11">
        <f>M6020*(1+VOTOS!$P$3%)^Q6020</f>
        <v>0</v>
      </c>
      <c r="O6020" s="54">
        <f t="shared" si="280"/>
        <v>161655902</v>
      </c>
      <c r="P6020" s="103">
        <f t="shared" si="281"/>
        <v>1.0757774031042429E-3</v>
      </c>
      <c r="Q6020" s="6">
        <v>0</v>
      </c>
      <c r="R6020" s="6"/>
      <c r="S6020" s="6" t="s">
        <v>11</v>
      </c>
    </row>
    <row r="6021" spans="1:19" s="47" customFormat="1" ht="14" x14ac:dyDescent="0.15">
      <c r="A6021" s="8" t="s">
        <v>415</v>
      </c>
      <c r="B6021" s="114" t="s">
        <v>416</v>
      </c>
      <c r="C6021" s="40" t="s">
        <v>65</v>
      </c>
      <c r="D6021" s="6" t="s">
        <v>1126</v>
      </c>
      <c r="E6021" s="7" t="s">
        <v>1127</v>
      </c>
      <c r="F6021" s="6" t="s">
        <v>3943</v>
      </c>
      <c r="G6021" s="6" t="s">
        <v>4936</v>
      </c>
      <c r="H6021" s="6" t="s">
        <v>38</v>
      </c>
      <c r="I6021" s="8" t="s">
        <v>39</v>
      </c>
      <c r="J6021" s="15" t="s">
        <v>7586</v>
      </c>
      <c r="K6021" s="7" t="s">
        <v>1837</v>
      </c>
      <c r="L6021" s="19">
        <v>765000</v>
      </c>
      <c r="M6021" s="19">
        <f t="shared" si="283"/>
        <v>765000</v>
      </c>
      <c r="N6021" s="11">
        <f>M6021*(1+VOTOS!$P$3%)^Q6021</f>
        <v>765923.38875885482</v>
      </c>
      <c r="O6021" s="54">
        <f t="shared" si="280"/>
        <v>765923.38875885482</v>
      </c>
      <c r="P6021" s="103">
        <f t="shared" si="281"/>
        <v>5.097018196934141E-6</v>
      </c>
      <c r="Q6021" s="48">
        <v>10</v>
      </c>
      <c r="R6021" s="48"/>
      <c r="S6021" s="48" t="s">
        <v>11</v>
      </c>
    </row>
    <row r="6022" spans="1:19" s="47" customFormat="1" ht="14" x14ac:dyDescent="0.15">
      <c r="A6022" s="8" t="s">
        <v>415</v>
      </c>
      <c r="B6022" s="114" t="s">
        <v>416</v>
      </c>
      <c r="C6022" s="40" t="s">
        <v>65</v>
      </c>
      <c r="D6022" s="6" t="s">
        <v>1126</v>
      </c>
      <c r="E6022" s="7" t="s">
        <v>1127</v>
      </c>
      <c r="F6022" s="6" t="s">
        <v>3943</v>
      </c>
      <c r="G6022" s="6" t="s">
        <v>4936</v>
      </c>
      <c r="H6022" s="6" t="s">
        <v>38</v>
      </c>
      <c r="I6022" s="8" t="s">
        <v>39</v>
      </c>
      <c r="J6022" s="15" t="s">
        <v>7586</v>
      </c>
      <c r="K6022" s="7" t="s">
        <v>1347</v>
      </c>
      <c r="L6022" s="19">
        <v>675000</v>
      </c>
      <c r="M6022" s="19">
        <f t="shared" si="283"/>
        <v>675000</v>
      </c>
      <c r="N6022" s="11">
        <f>M6022*(1+VOTOS!$P$3%)^Q6022</f>
        <v>675896.28433584608</v>
      </c>
      <c r="O6022" s="54">
        <f t="shared" si="280"/>
        <v>675896.28433584608</v>
      </c>
      <c r="P6022" s="103">
        <f t="shared" si="281"/>
        <v>4.4979115549435582E-6</v>
      </c>
      <c r="Q6022" s="48">
        <v>11</v>
      </c>
      <c r="R6022" s="48"/>
      <c r="S6022" s="48" t="s">
        <v>11</v>
      </c>
    </row>
    <row r="6023" spans="1:19" s="47" customFormat="1" ht="14" x14ac:dyDescent="0.15">
      <c r="A6023" s="8" t="s">
        <v>415</v>
      </c>
      <c r="B6023" s="114" t="s">
        <v>416</v>
      </c>
      <c r="C6023" s="40" t="s">
        <v>65</v>
      </c>
      <c r="D6023" s="6" t="s">
        <v>1126</v>
      </c>
      <c r="E6023" s="7" t="s">
        <v>1127</v>
      </c>
      <c r="F6023" s="6" t="s">
        <v>3943</v>
      </c>
      <c r="G6023" s="6" t="s">
        <v>4936</v>
      </c>
      <c r="H6023" s="6" t="s">
        <v>38</v>
      </c>
      <c r="I6023" s="8" t="s">
        <v>39</v>
      </c>
      <c r="J6023" s="15" t="s">
        <v>7586</v>
      </c>
      <c r="K6023" s="7" t="s">
        <v>1342</v>
      </c>
      <c r="L6023" s="19">
        <v>1117000</v>
      </c>
      <c r="M6023" s="19">
        <f t="shared" si="283"/>
        <v>1117000</v>
      </c>
      <c r="N6023" s="11">
        <f>M6023*(1+VOTOS!$P$3%)^Q6023</f>
        <v>1126064.5319614061</v>
      </c>
      <c r="O6023" s="54">
        <f t="shared" ref="O6023:O6086" si="284">+IF(N6023&gt;0,N6023,L6023)</f>
        <v>1126064.5319614061</v>
      </c>
      <c r="P6023" s="103">
        <f t="shared" ref="P6023:P6086" si="285">+O6023/$O$4</f>
        <v>7.4936625445400449E-6</v>
      </c>
      <c r="Q6023" s="48">
        <v>67</v>
      </c>
      <c r="R6023" s="48"/>
      <c r="S6023" s="48" t="s">
        <v>11</v>
      </c>
    </row>
    <row r="6024" spans="1:19" s="47" customFormat="1" ht="14" x14ac:dyDescent="0.15">
      <c r="A6024" s="8" t="s">
        <v>415</v>
      </c>
      <c r="B6024" s="114" t="s">
        <v>416</v>
      </c>
      <c r="C6024" s="40" t="s">
        <v>65</v>
      </c>
      <c r="D6024" s="6" t="s">
        <v>1126</v>
      </c>
      <c r="E6024" s="7" t="s">
        <v>1127</v>
      </c>
      <c r="F6024" s="6" t="s">
        <v>3943</v>
      </c>
      <c r="G6024" s="6" t="s">
        <v>4936</v>
      </c>
      <c r="H6024" s="6" t="s">
        <v>38</v>
      </c>
      <c r="I6024" s="8" t="s">
        <v>39</v>
      </c>
      <c r="J6024" s="15" t="s">
        <v>7586</v>
      </c>
      <c r="K6024" s="7" t="s">
        <v>1345</v>
      </c>
      <c r="L6024" s="19">
        <v>1219400</v>
      </c>
      <c r="M6024" s="19">
        <f t="shared" si="283"/>
        <v>1219400</v>
      </c>
      <c r="N6024" s="11">
        <f>M6024*(1+VOTOS!$P$3%)^Q6024</f>
        <v>1220430.1222811108</v>
      </c>
      <c r="O6024" s="54">
        <f t="shared" si="284"/>
        <v>1220430.1222811108</v>
      </c>
      <c r="P6024" s="103">
        <f t="shared" si="285"/>
        <v>8.1216406662205693E-6</v>
      </c>
      <c r="Q6024" s="48">
        <v>7</v>
      </c>
      <c r="R6024" s="48"/>
      <c r="S6024" s="48" t="s">
        <v>11</v>
      </c>
    </row>
    <row r="6025" spans="1:19" s="47" customFormat="1" ht="14" x14ac:dyDescent="0.15">
      <c r="A6025" s="8" t="s">
        <v>415</v>
      </c>
      <c r="B6025" s="114" t="s">
        <v>416</v>
      </c>
      <c r="C6025" s="40" t="s">
        <v>65</v>
      </c>
      <c r="D6025" s="6" t="s">
        <v>1126</v>
      </c>
      <c r="E6025" s="7" t="s">
        <v>1127</v>
      </c>
      <c r="F6025" s="6" t="s">
        <v>3943</v>
      </c>
      <c r="G6025" s="6" t="s">
        <v>4936</v>
      </c>
      <c r="H6025" s="6" t="s">
        <v>38</v>
      </c>
      <c r="I6025" s="8" t="s">
        <v>39</v>
      </c>
      <c r="J6025" s="15" t="s">
        <v>7586</v>
      </c>
      <c r="K6025" s="7" t="s">
        <v>1343</v>
      </c>
      <c r="L6025" s="19">
        <v>1219400</v>
      </c>
      <c r="M6025" s="19">
        <f t="shared" si="283"/>
        <v>0</v>
      </c>
      <c r="N6025" s="11">
        <f>M6025*(1+VOTOS!$P$3%)^Q6025</f>
        <v>0</v>
      </c>
      <c r="O6025" s="54">
        <f t="shared" si="284"/>
        <v>1219400</v>
      </c>
      <c r="P6025" s="103">
        <f t="shared" si="285"/>
        <v>8.1147854740578145E-6</v>
      </c>
      <c r="Q6025" s="6">
        <v>0</v>
      </c>
      <c r="R6025" s="6"/>
      <c r="S6025" s="6" t="s">
        <v>11</v>
      </c>
    </row>
    <row r="6026" spans="1:19" s="47" customFormat="1" ht="14" x14ac:dyDescent="0.15">
      <c r="A6026" s="8" t="s">
        <v>415</v>
      </c>
      <c r="B6026" s="114" t="s">
        <v>416</v>
      </c>
      <c r="C6026" s="40" t="s">
        <v>65</v>
      </c>
      <c r="D6026" s="6" t="s">
        <v>1126</v>
      </c>
      <c r="E6026" s="17" t="s">
        <v>1127</v>
      </c>
      <c r="F6026" s="6" t="s">
        <v>3943</v>
      </c>
      <c r="G6026" s="6" t="s">
        <v>4936</v>
      </c>
      <c r="H6026" s="6" t="s">
        <v>38</v>
      </c>
      <c r="I6026" s="8" t="s">
        <v>39</v>
      </c>
      <c r="J6026" s="15" t="s">
        <v>7586</v>
      </c>
      <c r="K6026" s="7" t="s">
        <v>1348</v>
      </c>
      <c r="L6026" s="19">
        <v>1219400</v>
      </c>
      <c r="M6026" s="19">
        <f t="shared" si="283"/>
        <v>0</v>
      </c>
      <c r="N6026" s="11">
        <f>M6026*(1+VOTOS!$P$3%)^Q6026</f>
        <v>0</v>
      </c>
      <c r="O6026" s="54">
        <f t="shared" si="284"/>
        <v>1219400</v>
      </c>
      <c r="P6026" s="103">
        <f t="shared" si="285"/>
        <v>8.1147854740578145E-6</v>
      </c>
      <c r="Q6026" s="6">
        <v>0</v>
      </c>
      <c r="R6026" s="6"/>
      <c r="S6026" s="6" t="s">
        <v>11</v>
      </c>
    </row>
    <row r="6027" spans="1:19" s="47" customFormat="1" ht="14" x14ac:dyDescent="0.15">
      <c r="A6027" s="8" t="s">
        <v>415</v>
      </c>
      <c r="B6027" s="114" t="s">
        <v>416</v>
      </c>
      <c r="C6027" s="40" t="s">
        <v>65</v>
      </c>
      <c r="D6027" s="6" t="s">
        <v>1617</v>
      </c>
      <c r="E6027" s="17" t="s">
        <v>1618</v>
      </c>
      <c r="F6027" s="6" t="s">
        <v>3944</v>
      </c>
      <c r="G6027" s="6" t="s">
        <v>68</v>
      </c>
      <c r="H6027" s="6" t="s">
        <v>38</v>
      </c>
      <c r="I6027" s="8" t="s">
        <v>39</v>
      </c>
      <c r="J6027" s="15" t="s">
        <v>7586</v>
      </c>
      <c r="K6027" s="7" t="s">
        <v>2031</v>
      </c>
      <c r="L6027" s="19">
        <v>917959</v>
      </c>
      <c r="M6027" s="19">
        <f t="shared" si="283"/>
        <v>917959</v>
      </c>
      <c r="N6027" s="11">
        <f>M6027*(1+VOTOS!$P$3%)^Q6027</f>
        <v>928875.41795666481</v>
      </c>
      <c r="O6027" s="54">
        <f t="shared" si="284"/>
        <v>928875.41795666481</v>
      </c>
      <c r="P6027" s="103">
        <f t="shared" si="285"/>
        <v>6.1814209847827826E-6</v>
      </c>
      <c r="Q6027" s="48">
        <v>98</v>
      </c>
      <c r="R6027" s="48"/>
      <c r="S6027" s="48" t="s">
        <v>11</v>
      </c>
    </row>
    <row r="6028" spans="1:19" s="47" customFormat="1" ht="14" x14ac:dyDescent="0.15">
      <c r="A6028" s="8" t="s">
        <v>415</v>
      </c>
      <c r="B6028" s="114" t="s">
        <v>416</v>
      </c>
      <c r="C6028" s="40" t="s">
        <v>65</v>
      </c>
      <c r="D6028" s="6" t="s">
        <v>1388</v>
      </c>
      <c r="E6028" s="17" t="s">
        <v>1389</v>
      </c>
      <c r="F6028" s="6" t="s">
        <v>4949</v>
      </c>
      <c r="G6028" s="6" t="s">
        <v>4950</v>
      </c>
      <c r="H6028" s="6" t="s">
        <v>38</v>
      </c>
      <c r="I6028" s="8" t="s">
        <v>39</v>
      </c>
      <c r="J6028" s="15" t="s">
        <v>7586</v>
      </c>
      <c r="K6028" s="7" t="s">
        <v>4951</v>
      </c>
      <c r="L6028" s="19">
        <v>1367850</v>
      </c>
      <c r="M6028" s="19">
        <f t="shared" si="283"/>
        <v>0</v>
      </c>
      <c r="N6028" s="11">
        <f>M6028*(1+VOTOS!$P$3%)^Q6028</f>
        <v>0</v>
      </c>
      <c r="O6028" s="54">
        <f t="shared" si="284"/>
        <v>1367850</v>
      </c>
      <c r="P6028" s="103">
        <f t="shared" si="285"/>
        <v>9.102681081425277E-6</v>
      </c>
      <c r="Q6028" s="6">
        <v>0</v>
      </c>
      <c r="R6028" s="6"/>
      <c r="S6028" s="6" t="s">
        <v>11</v>
      </c>
    </row>
    <row r="6029" spans="1:19" s="47" customFormat="1" ht="14" x14ac:dyDescent="0.15">
      <c r="A6029" s="8" t="s">
        <v>415</v>
      </c>
      <c r="B6029" s="114" t="s">
        <v>416</v>
      </c>
      <c r="C6029" s="40" t="s">
        <v>65</v>
      </c>
      <c r="D6029" s="6" t="s">
        <v>1388</v>
      </c>
      <c r="E6029" s="7" t="s">
        <v>1389</v>
      </c>
      <c r="F6029" s="6" t="s">
        <v>4949</v>
      </c>
      <c r="G6029" s="6" t="s">
        <v>4950</v>
      </c>
      <c r="H6029" s="6" t="s">
        <v>38</v>
      </c>
      <c r="I6029" s="8" t="s">
        <v>39</v>
      </c>
      <c r="J6029" s="15" t="s">
        <v>7586</v>
      </c>
      <c r="K6029" s="7" t="s">
        <v>4951</v>
      </c>
      <c r="L6029" s="19">
        <v>505708</v>
      </c>
      <c r="M6029" s="19">
        <f t="shared" si="283"/>
        <v>0</v>
      </c>
      <c r="N6029" s="11">
        <f>M6029*(1+VOTOS!$P$3%)^Q6029</f>
        <v>0</v>
      </c>
      <c r="O6029" s="54">
        <f t="shared" si="284"/>
        <v>505708</v>
      </c>
      <c r="P6029" s="103">
        <f t="shared" si="285"/>
        <v>3.3653533971747004E-6</v>
      </c>
      <c r="Q6029" s="6">
        <v>0</v>
      </c>
      <c r="R6029" s="6"/>
      <c r="S6029" s="6" t="s">
        <v>11</v>
      </c>
    </row>
    <row r="6030" spans="1:19" s="47" customFormat="1" ht="14" x14ac:dyDescent="0.15">
      <c r="A6030" s="14" t="s">
        <v>5234</v>
      </c>
      <c r="B6030" s="115" t="s">
        <v>416</v>
      </c>
      <c r="C6030" s="40" t="s">
        <v>65</v>
      </c>
      <c r="D6030" s="12" t="s">
        <v>1846</v>
      </c>
      <c r="E6030" s="51" t="s">
        <v>1847</v>
      </c>
      <c r="F6030" s="14" t="s">
        <v>5422</v>
      </c>
      <c r="G6030" s="14" t="s">
        <v>37</v>
      </c>
      <c r="H6030" s="14" t="s">
        <v>38</v>
      </c>
      <c r="I6030" s="14" t="s">
        <v>39</v>
      </c>
      <c r="J6030" s="15" t="s">
        <v>7586</v>
      </c>
      <c r="K6030" s="52" t="s">
        <v>5423</v>
      </c>
      <c r="L6030" s="109">
        <v>274519</v>
      </c>
      <c r="M6030" s="19">
        <f t="shared" si="283"/>
        <v>274519</v>
      </c>
      <c r="N6030" s="11">
        <f>M6030*(1+VOTOS!$P$3%)^Q6030</f>
        <v>313965.61467409733</v>
      </c>
      <c r="O6030" s="54">
        <f t="shared" si="284"/>
        <v>313965.61467409733</v>
      </c>
      <c r="P6030" s="103">
        <f t="shared" si="285"/>
        <v>2.0893583806060344E-6</v>
      </c>
      <c r="Q6030" s="6">
        <v>1113</v>
      </c>
      <c r="R6030" s="6"/>
      <c r="S6030" s="6" t="s">
        <v>7</v>
      </c>
    </row>
    <row r="6031" spans="1:19" s="47" customFormat="1" ht="14" x14ac:dyDescent="0.15">
      <c r="A6031" s="8" t="s">
        <v>415</v>
      </c>
      <c r="B6031" s="114" t="s">
        <v>416</v>
      </c>
      <c r="C6031" s="40" t="s">
        <v>65</v>
      </c>
      <c r="D6031" s="6" t="s">
        <v>234</v>
      </c>
      <c r="E6031" s="17" t="s">
        <v>235</v>
      </c>
      <c r="F6031" s="6" t="s">
        <v>4850</v>
      </c>
      <c r="G6031" s="6" t="s">
        <v>5224</v>
      </c>
      <c r="H6031" s="6" t="s">
        <v>38</v>
      </c>
      <c r="I6031" s="8" t="s">
        <v>39</v>
      </c>
      <c r="J6031" s="15" t="s">
        <v>7586</v>
      </c>
      <c r="K6031" s="7" t="s">
        <v>4852</v>
      </c>
      <c r="L6031" s="19">
        <v>4496186</v>
      </c>
      <c r="M6031" s="19">
        <f t="shared" si="283"/>
        <v>4496186</v>
      </c>
      <c r="N6031" s="11">
        <f>M6031*(1+VOTOS!$P$3%)^Q6031</f>
        <v>4567251.4601070462</v>
      </c>
      <c r="O6031" s="54">
        <f t="shared" si="284"/>
        <v>4567251.4601070462</v>
      </c>
      <c r="P6031" s="103">
        <f t="shared" si="285"/>
        <v>3.0393854194559624E-5</v>
      </c>
      <c r="Q6031" s="6">
        <v>130</v>
      </c>
      <c r="R6031" s="6"/>
      <c r="S6031" s="6" t="s">
        <v>11</v>
      </c>
    </row>
    <row r="6032" spans="1:19" s="47" customFormat="1" ht="14" x14ac:dyDescent="0.15">
      <c r="A6032" s="8" t="s">
        <v>415</v>
      </c>
      <c r="B6032" s="114" t="s">
        <v>416</v>
      </c>
      <c r="C6032" s="40" t="s">
        <v>65</v>
      </c>
      <c r="D6032" s="6" t="s">
        <v>234</v>
      </c>
      <c r="E6032" s="17" t="s">
        <v>235</v>
      </c>
      <c r="F6032" s="6" t="s">
        <v>4850</v>
      </c>
      <c r="G6032" s="6" t="s">
        <v>5224</v>
      </c>
      <c r="H6032" s="6" t="s">
        <v>38</v>
      </c>
      <c r="I6032" s="8" t="s">
        <v>39</v>
      </c>
      <c r="J6032" s="15" t="s">
        <v>7586</v>
      </c>
      <c r="K6032" s="7" t="s">
        <v>4851</v>
      </c>
      <c r="L6032" s="19">
        <v>3031486</v>
      </c>
      <c r="M6032" s="19">
        <f t="shared" si="283"/>
        <v>3031486</v>
      </c>
      <c r="N6032" s="11">
        <f>M6032*(1+VOTOS!$P$3%)^Q6032</f>
        <v>3114518.0216168426</v>
      </c>
      <c r="O6032" s="54">
        <f t="shared" si="284"/>
        <v>3114518.0216168426</v>
      </c>
      <c r="P6032" s="103">
        <f t="shared" si="285"/>
        <v>2.0726296211667737E-5</v>
      </c>
      <c r="Q6032" s="6">
        <v>224</v>
      </c>
      <c r="R6032" s="6"/>
      <c r="S6032" s="6" t="s">
        <v>11</v>
      </c>
    </row>
    <row r="6033" spans="1:19" s="47" customFormat="1" ht="14" x14ac:dyDescent="0.15">
      <c r="A6033" s="8" t="s">
        <v>415</v>
      </c>
      <c r="B6033" s="114" t="s">
        <v>416</v>
      </c>
      <c r="C6033" s="40" t="s">
        <v>65</v>
      </c>
      <c r="D6033" s="6" t="s">
        <v>234</v>
      </c>
      <c r="E6033" s="7" t="s">
        <v>235</v>
      </c>
      <c r="F6033" s="6" t="s">
        <v>4850</v>
      </c>
      <c r="G6033" s="6" t="s">
        <v>5224</v>
      </c>
      <c r="H6033" s="6" t="s">
        <v>38</v>
      </c>
      <c r="I6033" s="8" t="s">
        <v>39</v>
      </c>
      <c r="J6033" s="15" t="s">
        <v>7586</v>
      </c>
      <c r="K6033" s="7" t="s">
        <v>4909</v>
      </c>
      <c r="L6033" s="19">
        <v>55000000</v>
      </c>
      <c r="M6033" s="19">
        <f t="shared" ref="M6033:M6064" si="286">+IF(Q6033&gt;0,L6033,0)</f>
        <v>55000000</v>
      </c>
      <c r="N6033" s="11">
        <f>M6033*(1+VOTOS!$P$3%)^Q6033</f>
        <v>57635474.521291122</v>
      </c>
      <c r="O6033" s="54">
        <f t="shared" si="284"/>
        <v>57635474.521291122</v>
      </c>
      <c r="P6033" s="103">
        <f t="shared" si="285"/>
        <v>3.8354888587485854E-4</v>
      </c>
      <c r="Q6033" s="6">
        <v>388</v>
      </c>
      <c r="R6033" s="6"/>
      <c r="S6033" s="6" t="s">
        <v>11</v>
      </c>
    </row>
    <row r="6034" spans="1:19" s="47" customFormat="1" ht="14" x14ac:dyDescent="0.15">
      <c r="A6034" s="8" t="s">
        <v>415</v>
      </c>
      <c r="B6034" s="114" t="s">
        <v>416</v>
      </c>
      <c r="C6034" s="40" t="s">
        <v>65</v>
      </c>
      <c r="D6034" s="6" t="s">
        <v>234</v>
      </c>
      <c r="E6034" s="7" t="s">
        <v>235</v>
      </c>
      <c r="F6034" s="6" t="s">
        <v>4850</v>
      </c>
      <c r="G6034" s="6" t="s">
        <v>5224</v>
      </c>
      <c r="H6034" s="6" t="s">
        <v>38</v>
      </c>
      <c r="I6034" s="8" t="s">
        <v>39</v>
      </c>
      <c r="J6034" s="15" t="s">
        <v>7586</v>
      </c>
      <c r="K6034" s="7" t="s">
        <v>4183</v>
      </c>
      <c r="L6034" s="19">
        <v>16159508</v>
      </c>
      <c r="M6034" s="19">
        <f t="shared" si="286"/>
        <v>16159508</v>
      </c>
      <c r="N6034" s="11">
        <f>M6034*(1+VOTOS!$P$3%)^Q6034</f>
        <v>17755971.914167322</v>
      </c>
      <c r="O6034" s="54">
        <f t="shared" si="284"/>
        <v>17755971.914167322</v>
      </c>
      <c r="P6034" s="103">
        <f t="shared" si="285"/>
        <v>1.1816131127346525E-4</v>
      </c>
      <c r="Q6034" s="6">
        <v>781</v>
      </c>
      <c r="R6034" s="6"/>
      <c r="S6034" s="6" t="s">
        <v>11</v>
      </c>
    </row>
    <row r="6035" spans="1:19" s="47" customFormat="1" ht="14" x14ac:dyDescent="0.15">
      <c r="A6035" s="8" t="s">
        <v>415</v>
      </c>
      <c r="B6035" s="114" t="s">
        <v>416</v>
      </c>
      <c r="C6035" s="40" t="s">
        <v>65</v>
      </c>
      <c r="D6035" s="6" t="s">
        <v>1453</v>
      </c>
      <c r="E6035" s="17" t="s">
        <v>1454</v>
      </c>
      <c r="F6035" s="6" t="s">
        <v>3945</v>
      </c>
      <c r="G6035" s="6" t="s">
        <v>4936</v>
      </c>
      <c r="H6035" s="6" t="s">
        <v>38</v>
      </c>
      <c r="I6035" s="8" t="s">
        <v>39</v>
      </c>
      <c r="J6035" s="15" t="s">
        <v>7586</v>
      </c>
      <c r="K6035" s="7" t="s">
        <v>1338</v>
      </c>
      <c r="L6035" s="19">
        <v>1584000</v>
      </c>
      <c r="M6035" s="19">
        <f t="shared" si="286"/>
        <v>1584000</v>
      </c>
      <c r="N6035" s="11">
        <f>M6035*(1+VOTOS!$P$3%)^Q6035</f>
        <v>1591853.7059694317</v>
      </c>
      <c r="O6035" s="54">
        <f t="shared" si="284"/>
        <v>1591853.7059694317</v>
      </c>
      <c r="P6035" s="103">
        <f t="shared" si="285"/>
        <v>1.0593366680355786E-5</v>
      </c>
      <c r="Q6035" s="48">
        <v>41</v>
      </c>
      <c r="R6035" s="48"/>
      <c r="S6035" s="48" t="s">
        <v>11</v>
      </c>
    </row>
    <row r="6036" spans="1:19" s="47" customFormat="1" ht="14" x14ac:dyDescent="0.15">
      <c r="A6036" s="8" t="s">
        <v>415</v>
      </c>
      <c r="B6036" s="114" t="s">
        <v>416</v>
      </c>
      <c r="C6036" s="40" t="s">
        <v>65</v>
      </c>
      <c r="D6036" s="6" t="s">
        <v>1453</v>
      </c>
      <c r="E6036" s="7" t="s">
        <v>1454</v>
      </c>
      <c r="F6036" s="6" t="s">
        <v>3945</v>
      </c>
      <c r="G6036" s="6" t="s">
        <v>4936</v>
      </c>
      <c r="H6036" s="6" t="s">
        <v>38</v>
      </c>
      <c r="I6036" s="8" t="s">
        <v>39</v>
      </c>
      <c r="J6036" s="15" t="s">
        <v>7586</v>
      </c>
      <c r="K6036" s="7" t="s">
        <v>4299</v>
      </c>
      <c r="L6036" s="19">
        <v>792000</v>
      </c>
      <c r="M6036" s="19">
        <f t="shared" si="286"/>
        <v>0</v>
      </c>
      <c r="N6036" s="11">
        <f>M6036*(1+VOTOS!$P$3%)^Q6036</f>
        <v>0</v>
      </c>
      <c r="O6036" s="54">
        <f t="shared" si="284"/>
        <v>792000</v>
      </c>
      <c r="P6036" s="103">
        <f t="shared" si="285"/>
        <v>5.2705511689796536E-6</v>
      </c>
      <c r="Q6036" s="6">
        <v>0</v>
      </c>
      <c r="R6036" s="6"/>
      <c r="S6036" s="6" t="s">
        <v>11</v>
      </c>
    </row>
    <row r="6037" spans="1:19" s="47" customFormat="1" ht="14" x14ac:dyDescent="0.15">
      <c r="A6037" s="8" t="s">
        <v>415</v>
      </c>
      <c r="B6037" s="114" t="s">
        <v>416</v>
      </c>
      <c r="C6037" s="40" t="s">
        <v>65</v>
      </c>
      <c r="D6037" s="6" t="s">
        <v>570</v>
      </c>
      <c r="E6037" s="17" t="s">
        <v>572</v>
      </c>
      <c r="F6037" s="6" t="s">
        <v>4853</v>
      </c>
      <c r="G6037" s="6" t="s">
        <v>4936</v>
      </c>
      <c r="H6037" s="6" t="s">
        <v>38</v>
      </c>
      <c r="I6037" s="8" t="s">
        <v>39</v>
      </c>
      <c r="J6037" s="15" t="s">
        <v>7586</v>
      </c>
      <c r="K6037" s="7" t="s">
        <v>4855</v>
      </c>
      <c r="L6037" s="19">
        <v>9132150</v>
      </c>
      <c r="M6037" s="19">
        <f t="shared" si="286"/>
        <v>9132150</v>
      </c>
      <c r="N6037" s="11">
        <f>M6037*(1+VOTOS!$P$3%)^Q6037</f>
        <v>10826668.276829584</v>
      </c>
      <c r="O6037" s="54">
        <f t="shared" si="284"/>
        <v>10826668.276829584</v>
      </c>
      <c r="P6037" s="103">
        <f t="shared" si="285"/>
        <v>7.2048622654796835E-5</v>
      </c>
      <c r="Q6037" s="6">
        <v>1411</v>
      </c>
      <c r="R6037" s="6"/>
      <c r="S6037" s="6" t="s">
        <v>11</v>
      </c>
    </row>
    <row r="6038" spans="1:19" s="47" customFormat="1" ht="14" x14ac:dyDescent="0.15">
      <c r="A6038" s="8" t="s">
        <v>415</v>
      </c>
      <c r="B6038" s="114" t="s">
        <v>416</v>
      </c>
      <c r="C6038" s="40" t="s">
        <v>65</v>
      </c>
      <c r="D6038" s="6" t="s">
        <v>570</v>
      </c>
      <c r="E6038" s="7" t="s">
        <v>572</v>
      </c>
      <c r="F6038" s="6" t="s">
        <v>4853</v>
      </c>
      <c r="G6038" s="6" t="s">
        <v>4936</v>
      </c>
      <c r="H6038" s="6" t="s">
        <v>38</v>
      </c>
      <c r="I6038" s="8" t="s">
        <v>39</v>
      </c>
      <c r="J6038" s="15" t="s">
        <v>7586</v>
      </c>
      <c r="K6038" s="7" t="s">
        <v>4854</v>
      </c>
      <c r="L6038" s="19">
        <v>7808095</v>
      </c>
      <c r="M6038" s="19">
        <f t="shared" si="286"/>
        <v>7808095</v>
      </c>
      <c r="N6038" s="11">
        <f>M6038*(1+VOTOS!$P$3%)^Q6038</f>
        <v>9383976.5328265149</v>
      </c>
      <c r="O6038" s="54">
        <f t="shared" si="284"/>
        <v>9383976.5328265149</v>
      </c>
      <c r="P6038" s="103">
        <f t="shared" si="285"/>
        <v>6.2447889500967708E-5</v>
      </c>
      <c r="Q6038" s="6">
        <v>1524</v>
      </c>
      <c r="R6038" s="6"/>
      <c r="S6038" s="6" t="s">
        <v>11</v>
      </c>
    </row>
    <row r="6039" spans="1:19" s="47" customFormat="1" ht="14" x14ac:dyDescent="0.15">
      <c r="A6039" s="8" t="s">
        <v>415</v>
      </c>
      <c r="B6039" s="114" t="s">
        <v>416</v>
      </c>
      <c r="C6039" s="40" t="s">
        <v>65</v>
      </c>
      <c r="D6039" s="6" t="s">
        <v>570</v>
      </c>
      <c r="E6039" s="7" t="s">
        <v>572</v>
      </c>
      <c r="F6039" s="6" t="s">
        <v>4853</v>
      </c>
      <c r="G6039" s="6" t="s">
        <v>4936</v>
      </c>
      <c r="H6039" s="6" t="s">
        <v>38</v>
      </c>
      <c r="I6039" s="8" t="s">
        <v>39</v>
      </c>
      <c r="J6039" s="15" t="s">
        <v>7586</v>
      </c>
      <c r="K6039" s="7" t="s">
        <v>3702</v>
      </c>
      <c r="L6039" s="19">
        <v>197738</v>
      </c>
      <c r="M6039" s="19">
        <f t="shared" si="286"/>
        <v>197738</v>
      </c>
      <c r="N6039" s="11">
        <f>M6039*(1+VOTOS!$P$3%)^Q6039</f>
        <v>236018.34005728966</v>
      </c>
      <c r="O6039" s="54">
        <f t="shared" si="284"/>
        <v>236018.34005728966</v>
      </c>
      <c r="P6039" s="103">
        <f t="shared" si="285"/>
        <v>1.5706398208201836E-6</v>
      </c>
      <c r="Q6039" s="6">
        <v>1467</v>
      </c>
      <c r="R6039" s="6"/>
      <c r="S6039" s="6" t="s">
        <v>11</v>
      </c>
    </row>
    <row r="6040" spans="1:19" s="47" customFormat="1" ht="14" x14ac:dyDescent="0.15">
      <c r="A6040" s="8" t="s">
        <v>415</v>
      </c>
      <c r="B6040" s="114" t="s">
        <v>416</v>
      </c>
      <c r="C6040" s="40" t="s">
        <v>65</v>
      </c>
      <c r="D6040" s="6" t="s">
        <v>1073</v>
      </c>
      <c r="E6040" s="17" t="s">
        <v>1074</v>
      </c>
      <c r="F6040" s="6" t="s">
        <v>3946</v>
      </c>
      <c r="G6040" s="6" t="s">
        <v>102</v>
      </c>
      <c r="H6040" s="6" t="s">
        <v>38</v>
      </c>
      <c r="I6040" s="8" t="s">
        <v>39</v>
      </c>
      <c r="J6040" s="15" t="s">
        <v>7586</v>
      </c>
      <c r="K6040" s="7" t="s">
        <v>3947</v>
      </c>
      <c r="L6040" s="19">
        <v>3475181</v>
      </c>
      <c r="M6040" s="19">
        <f t="shared" si="286"/>
        <v>3475181</v>
      </c>
      <c r="N6040" s="11">
        <f>M6040*(1+VOTOS!$P$3%)^Q6040</f>
        <v>3498314.5777375349</v>
      </c>
      <c r="O6040" s="54">
        <f t="shared" si="284"/>
        <v>3498314.5777375349</v>
      </c>
      <c r="P6040" s="103">
        <f t="shared" si="285"/>
        <v>2.3280361094890314E-5</v>
      </c>
      <c r="Q6040" s="48">
        <v>55</v>
      </c>
      <c r="R6040" s="48"/>
      <c r="S6040" s="48" t="s">
        <v>11</v>
      </c>
    </row>
    <row r="6041" spans="1:19" s="47" customFormat="1" ht="14" x14ac:dyDescent="0.15">
      <c r="A6041" s="8" t="s">
        <v>415</v>
      </c>
      <c r="B6041" s="114" t="s">
        <v>416</v>
      </c>
      <c r="C6041" s="40" t="s">
        <v>65</v>
      </c>
      <c r="D6041" s="6" t="s">
        <v>1073</v>
      </c>
      <c r="E6041" s="7" t="s">
        <v>1074</v>
      </c>
      <c r="F6041" s="6" t="s">
        <v>3946</v>
      </c>
      <c r="G6041" s="6" t="s">
        <v>102</v>
      </c>
      <c r="H6041" s="6" t="s">
        <v>38</v>
      </c>
      <c r="I6041" s="8" t="s">
        <v>39</v>
      </c>
      <c r="J6041" s="15" t="s">
        <v>7586</v>
      </c>
      <c r="K6041" s="7" t="s">
        <v>3948</v>
      </c>
      <c r="L6041" s="19">
        <v>588382</v>
      </c>
      <c r="M6041" s="19">
        <f t="shared" si="286"/>
        <v>588382</v>
      </c>
      <c r="N6041" s="11">
        <f>M6041*(1+VOTOS!$P$3%)^Q6041</f>
        <v>592298.74008817563</v>
      </c>
      <c r="O6041" s="54">
        <f t="shared" si="284"/>
        <v>592298.74008817563</v>
      </c>
      <c r="P6041" s="103">
        <f t="shared" si="285"/>
        <v>3.9415919406021588E-6</v>
      </c>
      <c r="Q6041" s="48">
        <v>55</v>
      </c>
      <c r="R6041" s="48"/>
      <c r="S6041" s="48" t="s">
        <v>11</v>
      </c>
    </row>
    <row r="6042" spans="1:19" s="47" customFormat="1" ht="14" x14ac:dyDescent="0.15">
      <c r="A6042" s="8" t="s">
        <v>415</v>
      </c>
      <c r="B6042" s="114" t="s">
        <v>416</v>
      </c>
      <c r="C6042" s="40" t="s">
        <v>65</v>
      </c>
      <c r="D6042" s="6" t="s">
        <v>1073</v>
      </c>
      <c r="E6042" s="7" t="s">
        <v>1074</v>
      </c>
      <c r="F6042" s="6" t="s">
        <v>3946</v>
      </c>
      <c r="G6042" s="6" t="s">
        <v>102</v>
      </c>
      <c r="H6042" s="6" t="s">
        <v>38</v>
      </c>
      <c r="I6042" s="8" t="s">
        <v>39</v>
      </c>
      <c r="J6042" s="15" t="s">
        <v>7586</v>
      </c>
      <c r="K6042" s="7" t="s">
        <v>5196</v>
      </c>
      <c r="L6042" s="19">
        <v>618608</v>
      </c>
      <c r="M6042" s="19">
        <f t="shared" si="286"/>
        <v>0</v>
      </c>
      <c r="N6042" s="11">
        <f>M6042*(1+VOTOS!$P$3%)^Q6042</f>
        <v>0</v>
      </c>
      <c r="O6042" s="54">
        <f t="shared" si="284"/>
        <v>618608</v>
      </c>
      <c r="P6042" s="103">
        <f t="shared" si="285"/>
        <v>4.1166731282072798E-6</v>
      </c>
      <c r="Q6042" s="6">
        <v>0</v>
      </c>
      <c r="R6042" s="6"/>
      <c r="S6042" s="6" t="s">
        <v>11</v>
      </c>
    </row>
    <row r="6043" spans="1:19" s="47" customFormat="1" ht="14" x14ac:dyDescent="0.15">
      <c r="A6043" s="8" t="s">
        <v>5234</v>
      </c>
      <c r="B6043" s="114" t="s">
        <v>416</v>
      </c>
      <c r="C6043" s="40" t="s">
        <v>65</v>
      </c>
      <c r="D6043" s="6" t="s">
        <v>439</v>
      </c>
      <c r="E6043" s="17" t="s">
        <v>440</v>
      </c>
      <c r="F6043" s="6" t="s">
        <v>4856</v>
      </c>
      <c r="G6043" s="6" t="s">
        <v>4936</v>
      </c>
      <c r="H6043" s="6" t="s">
        <v>38</v>
      </c>
      <c r="I6043" s="8" t="s">
        <v>39</v>
      </c>
      <c r="J6043" s="15" t="s">
        <v>7586</v>
      </c>
      <c r="K6043" s="7" t="s">
        <v>4300</v>
      </c>
      <c r="L6043" s="19">
        <v>2056997.4</v>
      </c>
      <c r="M6043" s="19">
        <f t="shared" si="286"/>
        <v>2056997.4</v>
      </c>
      <c r="N6043" s="11">
        <f>M6043*(1+VOTOS!$P$3%)^Q6043</f>
        <v>2124072.7593362839</v>
      </c>
      <c r="O6043" s="54">
        <f t="shared" si="284"/>
        <v>2124072.7593362839</v>
      </c>
      <c r="P6043" s="103">
        <f t="shared" si="285"/>
        <v>1.4135144147370821E-5</v>
      </c>
      <c r="Q6043" s="6">
        <v>266</v>
      </c>
      <c r="R6043" s="6"/>
      <c r="S6043" s="6" t="s">
        <v>95</v>
      </c>
    </row>
    <row r="6044" spans="1:19" s="47" customFormat="1" ht="14" x14ac:dyDescent="0.15">
      <c r="A6044" s="8" t="s">
        <v>5234</v>
      </c>
      <c r="B6044" s="114" t="s">
        <v>416</v>
      </c>
      <c r="C6044" s="40" t="s">
        <v>65</v>
      </c>
      <c r="D6044" s="6" t="s">
        <v>439</v>
      </c>
      <c r="E6044" s="7" t="s">
        <v>440</v>
      </c>
      <c r="F6044" s="6" t="s">
        <v>4856</v>
      </c>
      <c r="G6044" s="6" t="s">
        <v>4936</v>
      </c>
      <c r="H6044" s="6" t="s">
        <v>38</v>
      </c>
      <c r="I6044" s="8" t="s">
        <v>39</v>
      </c>
      <c r="J6044" s="15" t="s">
        <v>7586</v>
      </c>
      <c r="K6044" s="7" t="s">
        <v>4189</v>
      </c>
      <c r="L6044" s="19">
        <v>1564876.8</v>
      </c>
      <c r="M6044" s="19">
        <f t="shared" si="286"/>
        <v>1564876.8</v>
      </c>
      <c r="N6044" s="11">
        <f>M6044*(1+VOTOS!$P$3%)^Q6044</f>
        <v>1639268.775776332</v>
      </c>
      <c r="O6044" s="54">
        <f t="shared" si="284"/>
        <v>1639268.775776332</v>
      </c>
      <c r="P6044" s="103">
        <f t="shared" si="285"/>
        <v>1.090890146772701E-5</v>
      </c>
      <c r="Q6044" s="6">
        <v>385</v>
      </c>
      <c r="R6044" s="6"/>
      <c r="S6044" s="6" t="s">
        <v>95</v>
      </c>
    </row>
    <row r="6045" spans="1:19" s="47" customFormat="1" ht="14" x14ac:dyDescent="0.15">
      <c r="A6045" s="8" t="s">
        <v>5234</v>
      </c>
      <c r="B6045" s="114" t="s">
        <v>416</v>
      </c>
      <c r="C6045" s="40" t="s">
        <v>65</v>
      </c>
      <c r="D6045" s="6" t="s">
        <v>439</v>
      </c>
      <c r="E6045" s="7" t="s">
        <v>440</v>
      </c>
      <c r="F6045" s="6" t="s">
        <v>4856</v>
      </c>
      <c r="G6045" s="6" t="s">
        <v>4936</v>
      </c>
      <c r="H6045" s="6" t="s">
        <v>38</v>
      </c>
      <c r="I6045" s="8" t="s">
        <v>39</v>
      </c>
      <c r="J6045" s="15" t="s">
        <v>7586</v>
      </c>
      <c r="K6045" s="7" t="s">
        <v>2921</v>
      </c>
      <c r="L6045" s="19">
        <v>1488853.8</v>
      </c>
      <c r="M6045" s="19">
        <f t="shared" si="286"/>
        <v>1488853.8</v>
      </c>
      <c r="N6045" s="11">
        <f>M6045*(1+VOTOS!$P$3%)^Q6045</f>
        <v>1554185.1985342365</v>
      </c>
      <c r="O6045" s="54">
        <f t="shared" si="284"/>
        <v>1554185.1985342365</v>
      </c>
      <c r="P6045" s="103">
        <f t="shared" si="285"/>
        <v>1.0342692695638251E-5</v>
      </c>
      <c r="Q6045" s="6">
        <v>356</v>
      </c>
      <c r="R6045" s="6"/>
      <c r="S6045" s="6" t="s">
        <v>95</v>
      </c>
    </row>
    <row r="6046" spans="1:19" s="47" customFormat="1" ht="14" x14ac:dyDescent="0.15">
      <c r="A6046" s="8" t="s">
        <v>5234</v>
      </c>
      <c r="B6046" s="114" t="s">
        <v>416</v>
      </c>
      <c r="C6046" s="40" t="s">
        <v>65</v>
      </c>
      <c r="D6046" s="6" t="s">
        <v>439</v>
      </c>
      <c r="E6046" s="7" t="s">
        <v>440</v>
      </c>
      <c r="F6046" s="6" t="s">
        <v>4856</v>
      </c>
      <c r="G6046" s="6" t="s">
        <v>4936</v>
      </c>
      <c r="H6046" s="6" t="s">
        <v>38</v>
      </c>
      <c r="I6046" s="8" t="s">
        <v>39</v>
      </c>
      <c r="J6046" s="15" t="s">
        <v>7586</v>
      </c>
      <c r="K6046" s="7" t="s">
        <v>2919</v>
      </c>
      <c r="L6046" s="19">
        <v>1436673.5999999999</v>
      </c>
      <c r="M6046" s="19">
        <f t="shared" si="286"/>
        <v>1436673.5999999999</v>
      </c>
      <c r="N6046" s="11">
        <f>M6046*(1+VOTOS!$P$3%)^Q6046</f>
        <v>1494838.6066897316</v>
      </c>
      <c r="O6046" s="54">
        <f t="shared" si="284"/>
        <v>1494838.6066897316</v>
      </c>
      <c r="P6046" s="103">
        <f t="shared" si="285"/>
        <v>9.9477567751571732E-6</v>
      </c>
      <c r="Q6046" s="6">
        <v>329</v>
      </c>
      <c r="R6046" s="6"/>
      <c r="S6046" s="6" t="s">
        <v>95</v>
      </c>
    </row>
    <row r="6047" spans="1:19" s="47" customFormat="1" ht="14" x14ac:dyDescent="0.15">
      <c r="A6047" s="8" t="s">
        <v>5234</v>
      </c>
      <c r="B6047" s="114" t="s">
        <v>416</v>
      </c>
      <c r="C6047" s="40" t="s">
        <v>65</v>
      </c>
      <c r="D6047" s="6" t="s">
        <v>439</v>
      </c>
      <c r="E6047" s="7" t="s">
        <v>440</v>
      </c>
      <c r="F6047" s="6" t="s">
        <v>4856</v>
      </c>
      <c r="G6047" s="6" t="s">
        <v>4936</v>
      </c>
      <c r="H6047" s="6" t="s">
        <v>38</v>
      </c>
      <c r="I6047" s="8" t="s">
        <v>39</v>
      </c>
      <c r="J6047" s="15" t="s">
        <v>7586</v>
      </c>
      <c r="K6047" s="7" t="s">
        <v>2925</v>
      </c>
      <c r="L6047" s="19">
        <v>1411836</v>
      </c>
      <c r="M6047" s="19">
        <f t="shared" si="286"/>
        <v>1411836</v>
      </c>
      <c r="N6047" s="11">
        <f>M6047*(1+VOTOS!$P$3%)^Q6047</f>
        <v>1466693.5448319358</v>
      </c>
      <c r="O6047" s="54">
        <f t="shared" si="284"/>
        <v>1466693.5448319358</v>
      </c>
      <c r="P6047" s="103">
        <f t="shared" si="285"/>
        <v>9.7604588096576651E-6</v>
      </c>
      <c r="Q6047" s="6">
        <v>316</v>
      </c>
      <c r="R6047" s="6"/>
      <c r="S6047" s="6" t="s">
        <v>95</v>
      </c>
    </row>
    <row r="6048" spans="1:19" s="47" customFormat="1" ht="14" x14ac:dyDescent="0.15">
      <c r="A6048" s="8" t="s">
        <v>5234</v>
      </c>
      <c r="B6048" s="114" t="s">
        <v>416</v>
      </c>
      <c r="C6048" s="40" t="s">
        <v>65</v>
      </c>
      <c r="D6048" s="6" t="s">
        <v>439</v>
      </c>
      <c r="E6048" s="7" t="s">
        <v>440</v>
      </c>
      <c r="F6048" s="6" t="s">
        <v>4856</v>
      </c>
      <c r="G6048" s="6" t="s">
        <v>4936</v>
      </c>
      <c r="H6048" s="6" t="s">
        <v>38</v>
      </c>
      <c r="I6048" s="8" t="s">
        <v>39</v>
      </c>
      <c r="J6048" s="15" t="s">
        <v>7586</v>
      </c>
      <c r="K6048" s="7" t="s">
        <v>4297</v>
      </c>
      <c r="L6048" s="19">
        <v>1268404.2</v>
      </c>
      <c r="M6048" s="19">
        <f t="shared" si="286"/>
        <v>1268404.2</v>
      </c>
      <c r="N6048" s="11">
        <f>M6048*(1+VOTOS!$P$3%)^Q6048</f>
        <v>1335290.200174208</v>
      </c>
      <c r="O6048" s="54">
        <f t="shared" si="284"/>
        <v>1335290.200174208</v>
      </c>
      <c r="P6048" s="103">
        <f t="shared" si="285"/>
        <v>8.8860041988071304E-6</v>
      </c>
      <c r="Q6048" s="6">
        <v>426</v>
      </c>
      <c r="R6048" s="6"/>
      <c r="S6048" s="6" t="s">
        <v>95</v>
      </c>
    </row>
    <row r="6049" spans="1:19" s="47" customFormat="1" ht="14" x14ac:dyDescent="0.15">
      <c r="A6049" s="8" t="s">
        <v>5234</v>
      </c>
      <c r="B6049" s="114" t="s">
        <v>416</v>
      </c>
      <c r="C6049" s="40" t="s">
        <v>65</v>
      </c>
      <c r="D6049" s="6" t="s">
        <v>439</v>
      </c>
      <c r="E6049" s="7" t="s">
        <v>440</v>
      </c>
      <c r="F6049" s="6" t="s">
        <v>4856</v>
      </c>
      <c r="G6049" s="6" t="s">
        <v>4936</v>
      </c>
      <c r="H6049" s="6" t="s">
        <v>38</v>
      </c>
      <c r="I6049" s="8" t="s">
        <v>39</v>
      </c>
      <c r="J6049" s="15" t="s">
        <v>7586</v>
      </c>
      <c r="K6049" s="7" t="s">
        <v>2922</v>
      </c>
      <c r="L6049" s="19">
        <v>1240357.98</v>
      </c>
      <c r="M6049" s="19">
        <f t="shared" si="286"/>
        <v>1240357.98</v>
      </c>
      <c r="N6049" s="11">
        <f>M6049*(1+VOTOS!$P$3%)^Q6049</f>
        <v>1286378.3403196109</v>
      </c>
      <c r="O6049" s="54">
        <f t="shared" si="284"/>
        <v>1286378.3403196109</v>
      </c>
      <c r="P6049" s="103">
        <f t="shared" si="285"/>
        <v>8.560508668335393E-6</v>
      </c>
      <c r="Q6049" s="6">
        <v>302</v>
      </c>
      <c r="R6049" s="6"/>
      <c r="S6049" s="6" t="s">
        <v>95</v>
      </c>
    </row>
    <row r="6050" spans="1:19" s="47" customFormat="1" ht="14" x14ac:dyDescent="0.15">
      <c r="A6050" s="8" t="s">
        <v>5234</v>
      </c>
      <c r="B6050" s="114" t="s">
        <v>416</v>
      </c>
      <c r="C6050" s="40" t="s">
        <v>65</v>
      </c>
      <c r="D6050" s="6" t="s">
        <v>439</v>
      </c>
      <c r="E6050" s="7" t="s">
        <v>440</v>
      </c>
      <c r="F6050" s="6" t="s">
        <v>4856</v>
      </c>
      <c r="G6050" s="6" t="s">
        <v>4936</v>
      </c>
      <c r="H6050" s="6" t="s">
        <v>38</v>
      </c>
      <c r="I6050" s="8" t="s">
        <v>39</v>
      </c>
      <c r="J6050" s="15" t="s">
        <v>7586</v>
      </c>
      <c r="K6050" s="7" t="s">
        <v>4476</v>
      </c>
      <c r="L6050" s="19">
        <v>1141203.78</v>
      </c>
      <c r="M6050" s="19">
        <f t="shared" si="286"/>
        <v>1141203.78</v>
      </c>
      <c r="N6050" s="11">
        <f>M6050*(1+VOTOS!$P$3%)^Q6050</f>
        <v>1168648.6514525206</v>
      </c>
      <c r="O6050" s="54">
        <f t="shared" si="284"/>
        <v>1168648.6514525206</v>
      </c>
      <c r="P6050" s="103">
        <f t="shared" si="285"/>
        <v>7.7770486313631037E-6</v>
      </c>
      <c r="Q6050" s="6">
        <v>197</v>
      </c>
      <c r="R6050" s="6"/>
      <c r="S6050" s="6" t="s">
        <v>95</v>
      </c>
    </row>
    <row r="6051" spans="1:19" s="47" customFormat="1" ht="14" x14ac:dyDescent="0.15">
      <c r="A6051" s="8" t="s">
        <v>5234</v>
      </c>
      <c r="B6051" s="114" t="s">
        <v>416</v>
      </c>
      <c r="C6051" s="40" t="s">
        <v>65</v>
      </c>
      <c r="D6051" s="6" t="s">
        <v>439</v>
      </c>
      <c r="E6051" s="7" t="s">
        <v>440</v>
      </c>
      <c r="F6051" s="6" t="s">
        <v>4856</v>
      </c>
      <c r="G6051" s="6" t="s">
        <v>4936</v>
      </c>
      <c r="H6051" s="6" t="s">
        <v>38</v>
      </c>
      <c r="I6051" s="8" t="s">
        <v>39</v>
      </c>
      <c r="J6051" s="15" t="s">
        <v>7586</v>
      </c>
      <c r="K6051" s="7" t="s">
        <v>2665</v>
      </c>
      <c r="L6051" s="19">
        <v>792536.4</v>
      </c>
      <c r="M6051" s="19">
        <f t="shared" si="286"/>
        <v>792536.4</v>
      </c>
      <c r="N6051" s="11">
        <f>M6051*(1+VOTOS!$P$3%)^Q6051</f>
        <v>847209.25903342338</v>
      </c>
      <c r="O6051" s="54">
        <f t="shared" si="284"/>
        <v>847209.25903342338</v>
      </c>
      <c r="P6051" s="103">
        <f t="shared" si="285"/>
        <v>5.6379542305164091E-6</v>
      </c>
      <c r="Q6051" s="6">
        <v>553</v>
      </c>
      <c r="R6051" s="6"/>
      <c r="S6051" s="6" t="s">
        <v>95</v>
      </c>
    </row>
    <row r="6052" spans="1:19" s="47" customFormat="1" ht="14" x14ac:dyDescent="0.15">
      <c r="A6052" s="8" t="s">
        <v>5234</v>
      </c>
      <c r="B6052" s="114" t="s">
        <v>416</v>
      </c>
      <c r="C6052" s="40" t="s">
        <v>65</v>
      </c>
      <c r="D6052" s="40" t="s">
        <v>439</v>
      </c>
      <c r="E6052" s="7" t="s">
        <v>440</v>
      </c>
      <c r="F6052" s="6" t="s">
        <v>4856</v>
      </c>
      <c r="G6052" s="6" t="s">
        <v>4936</v>
      </c>
      <c r="H6052" s="6" t="s">
        <v>38</v>
      </c>
      <c r="I6052" s="8" t="s">
        <v>39</v>
      </c>
      <c r="J6052" s="15" t="s">
        <v>7586</v>
      </c>
      <c r="K6052" s="7" t="s">
        <v>3941</v>
      </c>
      <c r="L6052" s="19">
        <v>737307.6</v>
      </c>
      <c r="M6052" s="19">
        <f t="shared" si="286"/>
        <v>737307.6</v>
      </c>
      <c r="N6052" s="11">
        <f>M6052*(1+VOTOS!$P$3%)^Q6052</f>
        <v>780224.27027065959</v>
      </c>
      <c r="O6052" s="54">
        <f t="shared" si="284"/>
        <v>780224.27027065959</v>
      </c>
      <c r="P6052" s="103">
        <f t="shared" si="285"/>
        <v>5.1921867926026796E-6</v>
      </c>
      <c r="Q6052" s="6">
        <v>469</v>
      </c>
      <c r="R6052" s="6"/>
      <c r="S6052" s="6" t="s">
        <v>95</v>
      </c>
    </row>
    <row r="6053" spans="1:19" s="47" customFormat="1" ht="14" x14ac:dyDescent="0.15">
      <c r="A6053" s="8" t="s">
        <v>5234</v>
      </c>
      <c r="B6053" s="114" t="s">
        <v>416</v>
      </c>
      <c r="C6053" s="40" t="s">
        <v>65</v>
      </c>
      <c r="D6053" s="6" t="s">
        <v>439</v>
      </c>
      <c r="E6053" s="7" t="s">
        <v>440</v>
      </c>
      <c r="F6053" s="6" t="s">
        <v>4856</v>
      </c>
      <c r="G6053" s="6" t="s">
        <v>4936</v>
      </c>
      <c r="H6053" s="6" t="s">
        <v>38</v>
      </c>
      <c r="I6053" s="8" t="s">
        <v>39</v>
      </c>
      <c r="J6053" s="15" t="s">
        <v>7586</v>
      </c>
      <c r="K6053" s="7" t="s">
        <v>4611</v>
      </c>
      <c r="L6053" s="19">
        <v>701290.2</v>
      </c>
      <c r="M6053" s="19">
        <f t="shared" si="286"/>
        <v>701290.2</v>
      </c>
      <c r="N6053" s="11">
        <f>M6053*(1+VOTOS!$P$3%)^Q6053</f>
        <v>738270.91674579005</v>
      </c>
      <c r="O6053" s="54">
        <f t="shared" si="284"/>
        <v>738270.91674579005</v>
      </c>
      <c r="P6053" s="103">
        <f t="shared" si="285"/>
        <v>4.9129982869674295E-6</v>
      </c>
      <c r="Q6053" s="6">
        <v>426</v>
      </c>
      <c r="R6053" s="6"/>
      <c r="S6053" s="6" t="s">
        <v>95</v>
      </c>
    </row>
    <row r="6054" spans="1:19" s="47" customFormat="1" ht="14" x14ac:dyDescent="0.15">
      <c r="A6054" s="8" t="s">
        <v>5234</v>
      </c>
      <c r="B6054" s="114" t="s">
        <v>416</v>
      </c>
      <c r="C6054" s="40" t="s">
        <v>65</v>
      </c>
      <c r="D6054" s="6" t="s">
        <v>439</v>
      </c>
      <c r="E6054" s="7" t="s">
        <v>440</v>
      </c>
      <c r="F6054" s="6" t="s">
        <v>4856</v>
      </c>
      <c r="G6054" s="6" t="s">
        <v>4936</v>
      </c>
      <c r="H6054" s="6" t="s">
        <v>38</v>
      </c>
      <c r="I6054" s="8" t="s">
        <v>39</v>
      </c>
      <c r="J6054" s="15" t="s">
        <v>7586</v>
      </c>
      <c r="K6054" s="7" t="s">
        <v>3006</v>
      </c>
      <c r="L6054" s="19">
        <v>671170.98</v>
      </c>
      <c r="M6054" s="19">
        <f t="shared" si="286"/>
        <v>671170.98</v>
      </c>
      <c r="N6054" s="11">
        <f>M6054*(1+VOTOS!$P$3%)^Q6054</f>
        <v>703077.475952868</v>
      </c>
      <c r="O6054" s="54">
        <f t="shared" si="284"/>
        <v>703077.475952868</v>
      </c>
      <c r="P6054" s="103">
        <f t="shared" si="285"/>
        <v>4.6787952181397132E-6</v>
      </c>
      <c r="Q6054" s="6">
        <v>385</v>
      </c>
      <c r="R6054" s="6"/>
      <c r="S6054" s="6" t="s">
        <v>95</v>
      </c>
    </row>
    <row r="6055" spans="1:19" s="47" customFormat="1" ht="14" x14ac:dyDescent="0.15">
      <c r="A6055" s="8" t="s">
        <v>5234</v>
      </c>
      <c r="B6055" s="114" t="s">
        <v>416</v>
      </c>
      <c r="C6055" s="40" t="s">
        <v>65</v>
      </c>
      <c r="D6055" s="6" t="s">
        <v>439</v>
      </c>
      <c r="E6055" s="7" t="s">
        <v>440</v>
      </c>
      <c r="F6055" s="6" t="s">
        <v>4856</v>
      </c>
      <c r="G6055" s="6" t="s">
        <v>4936</v>
      </c>
      <c r="H6055" s="6" t="s">
        <v>38</v>
      </c>
      <c r="I6055" s="8" t="s">
        <v>39</v>
      </c>
      <c r="J6055" s="15" t="s">
        <v>7586</v>
      </c>
      <c r="K6055" s="7" t="s">
        <v>4298</v>
      </c>
      <c r="L6055" s="19">
        <v>632288.4</v>
      </c>
      <c r="M6055" s="19">
        <f t="shared" si="286"/>
        <v>632288.4</v>
      </c>
      <c r="N6055" s="11">
        <f>M6055*(1+VOTOS!$P$3%)^Q6055</f>
        <v>664587.45502731483</v>
      </c>
      <c r="O6055" s="54">
        <f t="shared" si="284"/>
        <v>664587.45502731483</v>
      </c>
      <c r="P6055" s="103">
        <f t="shared" si="285"/>
        <v>4.4226542777568528E-6</v>
      </c>
      <c r="Q6055" s="6">
        <v>413</v>
      </c>
      <c r="R6055" s="6"/>
      <c r="S6055" s="6" t="s">
        <v>95</v>
      </c>
    </row>
    <row r="6056" spans="1:19" s="47" customFormat="1" ht="14" x14ac:dyDescent="0.15">
      <c r="A6056" s="8" t="s">
        <v>5234</v>
      </c>
      <c r="B6056" s="114" t="s">
        <v>416</v>
      </c>
      <c r="C6056" s="40" t="s">
        <v>65</v>
      </c>
      <c r="D6056" s="6" t="s">
        <v>439</v>
      </c>
      <c r="E6056" s="7" t="s">
        <v>440</v>
      </c>
      <c r="F6056" s="6" t="s">
        <v>4856</v>
      </c>
      <c r="G6056" s="6" t="s">
        <v>4936</v>
      </c>
      <c r="H6056" s="6" t="s">
        <v>38</v>
      </c>
      <c r="I6056" s="8" t="s">
        <v>39</v>
      </c>
      <c r="J6056" s="15" t="s">
        <v>7586</v>
      </c>
      <c r="K6056" s="7" t="s">
        <v>4209</v>
      </c>
      <c r="L6056" s="19">
        <v>610245.6</v>
      </c>
      <c r="M6056" s="19">
        <f t="shared" si="286"/>
        <v>610245.6</v>
      </c>
      <c r="N6056" s="11">
        <f>M6056*(1+VOTOS!$P$3%)^Q6056</f>
        <v>653445.82491841877</v>
      </c>
      <c r="O6056" s="54">
        <f t="shared" si="284"/>
        <v>653445.82491841877</v>
      </c>
      <c r="P6056" s="103">
        <f t="shared" si="285"/>
        <v>4.3485096671573817E-6</v>
      </c>
      <c r="Q6056" s="6">
        <v>567</v>
      </c>
      <c r="R6056" s="6"/>
      <c r="S6056" s="6" t="s">
        <v>95</v>
      </c>
    </row>
    <row r="6057" spans="1:19" s="47" customFormat="1" ht="14" x14ac:dyDescent="0.15">
      <c r="A6057" s="8" t="s">
        <v>5234</v>
      </c>
      <c r="B6057" s="114" t="s">
        <v>416</v>
      </c>
      <c r="C6057" s="40" t="s">
        <v>65</v>
      </c>
      <c r="D6057" s="6" t="s">
        <v>439</v>
      </c>
      <c r="E6057" s="7" t="s">
        <v>440</v>
      </c>
      <c r="F6057" s="6" t="s">
        <v>4856</v>
      </c>
      <c r="G6057" s="6" t="s">
        <v>4936</v>
      </c>
      <c r="H6057" s="6" t="s">
        <v>38</v>
      </c>
      <c r="I6057" s="8" t="s">
        <v>39</v>
      </c>
      <c r="J6057" s="15" t="s">
        <v>7586</v>
      </c>
      <c r="K6057" s="7" t="s">
        <v>4217</v>
      </c>
      <c r="L6057" s="19">
        <v>507409.19999999995</v>
      </c>
      <c r="M6057" s="19">
        <f t="shared" si="286"/>
        <v>507409.19999999995</v>
      </c>
      <c r="N6057" s="11">
        <f>M6057*(1+VOTOS!$P$3%)^Q6057</f>
        <v>539671.45534462738</v>
      </c>
      <c r="O6057" s="54">
        <f t="shared" si="284"/>
        <v>539671.45534462738</v>
      </c>
      <c r="P6057" s="103">
        <f t="shared" si="285"/>
        <v>3.5913712371610817E-6</v>
      </c>
      <c r="Q6057" s="6">
        <v>511</v>
      </c>
      <c r="R6057" s="6"/>
      <c r="S6057" s="6" t="s">
        <v>95</v>
      </c>
    </row>
    <row r="6058" spans="1:19" s="47" customFormat="1" ht="14" x14ac:dyDescent="0.15">
      <c r="A6058" s="8" t="s">
        <v>5234</v>
      </c>
      <c r="B6058" s="114" t="s">
        <v>416</v>
      </c>
      <c r="C6058" s="40" t="s">
        <v>65</v>
      </c>
      <c r="D6058" s="6" t="s">
        <v>439</v>
      </c>
      <c r="E6058" s="7" t="s">
        <v>440</v>
      </c>
      <c r="F6058" s="6" t="s">
        <v>4856</v>
      </c>
      <c r="G6058" s="6" t="s">
        <v>4936</v>
      </c>
      <c r="H6058" s="6" t="s">
        <v>38</v>
      </c>
      <c r="I6058" s="8" t="s">
        <v>39</v>
      </c>
      <c r="J6058" s="15" t="s">
        <v>7586</v>
      </c>
      <c r="K6058" s="7" t="s">
        <v>4184</v>
      </c>
      <c r="L6058" s="19">
        <v>493104.6</v>
      </c>
      <c r="M6058" s="19">
        <f t="shared" si="286"/>
        <v>493104.6</v>
      </c>
      <c r="N6058" s="11">
        <f>M6058*(1+VOTOS!$P$3%)^Q6058</f>
        <v>522688.87207466515</v>
      </c>
      <c r="O6058" s="54">
        <f t="shared" si="284"/>
        <v>522688.87207466515</v>
      </c>
      <c r="P6058" s="103">
        <f t="shared" si="285"/>
        <v>3.4783566233911402E-6</v>
      </c>
      <c r="Q6058" s="6">
        <v>483</v>
      </c>
      <c r="R6058" s="6"/>
      <c r="S6058" s="6" t="s">
        <v>95</v>
      </c>
    </row>
    <row r="6059" spans="1:19" s="47" customFormat="1" ht="14" x14ac:dyDescent="0.15">
      <c r="A6059" s="8" t="s">
        <v>5234</v>
      </c>
      <c r="B6059" s="114" t="s">
        <v>416</v>
      </c>
      <c r="C6059" s="40" t="s">
        <v>65</v>
      </c>
      <c r="D6059" s="6" t="s">
        <v>439</v>
      </c>
      <c r="E6059" s="7" t="s">
        <v>440</v>
      </c>
      <c r="F6059" s="6" t="s">
        <v>4856</v>
      </c>
      <c r="G6059" s="6" t="s">
        <v>4936</v>
      </c>
      <c r="H6059" s="6" t="s">
        <v>38</v>
      </c>
      <c r="I6059" s="8" t="s">
        <v>39</v>
      </c>
      <c r="J6059" s="15" t="s">
        <v>7586</v>
      </c>
      <c r="K6059" s="7" t="s">
        <v>4194</v>
      </c>
      <c r="L6059" s="19">
        <v>484684.19999999995</v>
      </c>
      <c r="M6059" s="19">
        <f t="shared" si="286"/>
        <v>484684.19999999995</v>
      </c>
      <c r="N6059" s="11">
        <f>M6059*(1+VOTOS!$P$3%)^Q6059</f>
        <v>497179.34564913157</v>
      </c>
      <c r="O6059" s="54">
        <f t="shared" si="284"/>
        <v>497179.34564913157</v>
      </c>
      <c r="P6059" s="103">
        <f t="shared" si="285"/>
        <v>3.3085974512671336E-6</v>
      </c>
      <c r="Q6059" s="6">
        <v>211</v>
      </c>
      <c r="R6059" s="6"/>
      <c r="S6059" s="6" t="s">
        <v>95</v>
      </c>
    </row>
    <row r="6060" spans="1:19" s="47" customFormat="1" ht="14" x14ac:dyDescent="0.15">
      <c r="A6060" s="8" t="s">
        <v>5234</v>
      </c>
      <c r="B6060" s="114" t="s">
        <v>416</v>
      </c>
      <c r="C6060" s="40" t="s">
        <v>65</v>
      </c>
      <c r="D6060" s="6" t="s">
        <v>439</v>
      </c>
      <c r="E6060" s="7" t="s">
        <v>440</v>
      </c>
      <c r="F6060" s="6" t="s">
        <v>4856</v>
      </c>
      <c r="G6060" s="6" t="s">
        <v>4936</v>
      </c>
      <c r="H6060" s="6" t="s">
        <v>38</v>
      </c>
      <c r="I6060" s="8" t="s">
        <v>39</v>
      </c>
      <c r="J6060" s="15" t="s">
        <v>7586</v>
      </c>
      <c r="K6060" s="7" t="s">
        <v>4431</v>
      </c>
      <c r="L6060" s="19">
        <v>425115</v>
      </c>
      <c r="M6060" s="19">
        <f t="shared" si="286"/>
        <v>425115</v>
      </c>
      <c r="N6060" s="11">
        <f>M6060*(1+VOTOS!$P$3%)^Q6060</f>
        <v>452144.79898833385</v>
      </c>
      <c r="O6060" s="54">
        <f t="shared" si="284"/>
        <v>452144.79898833385</v>
      </c>
      <c r="P6060" s="103">
        <f t="shared" si="285"/>
        <v>3.0089044177475171E-6</v>
      </c>
      <c r="Q6060" s="6">
        <v>511</v>
      </c>
      <c r="R6060" s="6"/>
      <c r="S6060" s="6" t="s">
        <v>95</v>
      </c>
    </row>
    <row r="6061" spans="1:19" s="47" customFormat="1" ht="14" x14ac:dyDescent="0.15">
      <c r="A6061" s="8" t="s">
        <v>5234</v>
      </c>
      <c r="B6061" s="114" t="s">
        <v>416</v>
      </c>
      <c r="C6061" s="40" t="s">
        <v>65</v>
      </c>
      <c r="D6061" s="6" t="s">
        <v>439</v>
      </c>
      <c r="E6061" s="7" t="s">
        <v>440</v>
      </c>
      <c r="F6061" s="6" t="s">
        <v>4856</v>
      </c>
      <c r="G6061" s="6" t="s">
        <v>4936</v>
      </c>
      <c r="H6061" s="6" t="s">
        <v>38</v>
      </c>
      <c r="I6061" s="8" t="s">
        <v>39</v>
      </c>
      <c r="J6061" s="15" t="s">
        <v>7586</v>
      </c>
      <c r="K6061" s="7" t="s">
        <v>3973</v>
      </c>
      <c r="L6061" s="19">
        <v>389063.39999999997</v>
      </c>
      <c r="M6061" s="19">
        <f t="shared" si="286"/>
        <v>389063.39999999997</v>
      </c>
      <c r="N6061" s="11">
        <f>M6061*(1+VOTOS!$P$3%)^Q6061</f>
        <v>415201.00714069314</v>
      </c>
      <c r="O6061" s="54">
        <f t="shared" si="284"/>
        <v>415201.00714069314</v>
      </c>
      <c r="P6061" s="103">
        <f t="shared" si="285"/>
        <v>2.7630532241753909E-6</v>
      </c>
      <c r="Q6061" s="6">
        <v>539</v>
      </c>
      <c r="R6061" s="6"/>
      <c r="S6061" s="6" t="s">
        <v>95</v>
      </c>
    </row>
    <row r="6062" spans="1:19" s="47" customFormat="1" ht="14" x14ac:dyDescent="0.15">
      <c r="A6062" s="8" t="s">
        <v>5234</v>
      </c>
      <c r="B6062" s="114" t="s">
        <v>416</v>
      </c>
      <c r="C6062" s="40" t="s">
        <v>65</v>
      </c>
      <c r="D6062" s="6" t="s">
        <v>439</v>
      </c>
      <c r="E6062" s="7" t="s">
        <v>440</v>
      </c>
      <c r="F6062" s="6" t="s">
        <v>4856</v>
      </c>
      <c r="G6062" s="6" t="s">
        <v>4936</v>
      </c>
      <c r="H6062" s="6" t="s">
        <v>38</v>
      </c>
      <c r="I6062" s="8" t="s">
        <v>39</v>
      </c>
      <c r="J6062" s="15" t="s">
        <v>7586</v>
      </c>
      <c r="K6062" s="7" t="s">
        <v>2927</v>
      </c>
      <c r="L6062" s="19">
        <v>372649.25999999995</v>
      </c>
      <c r="M6062" s="19">
        <f t="shared" si="286"/>
        <v>372649.25999999995</v>
      </c>
      <c r="N6062" s="11">
        <f>M6062*(1+VOTOS!$P$3%)^Q6062</f>
        <v>381013.14441609982</v>
      </c>
      <c r="O6062" s="54">
        <f t="shared" si="284"/>
        <v>381013.14441609982</v>
      </c>
      <c r="P6062" s="103">
        <f t="shared" si="285"/>
        <v>2.5355420122460712E-6</v>
      </c>
      <c r="Q6062" s="6">
        <v>184</v>
      </c>
      <c r="R6062" s="6"/>
      <c r="S6062" s="6" t="s">
        <v>95</v>
      </c>
    </row>
    <row r="6063" spans="1:19" s="47" customFormat="1" ht="14" x14ac:dyDescent="0.15">
      <c r="A6063" s="8" t="s">
        <v>5234</v>
      </c>
      <c r="B6063" s="114" t="s">
        <v>416</v>
      </c>
      <c r="C6063" s="40" t="s">
        <v>65</v>
      </c>
      <c r="D6063" s="6" t="s">
        <v>439</v>
      </c>
      <c r="E6063" s="7" t="s">
        <v>440</v>
      </c>
      <c r="F6063" s="6" t="s">
        <v>4856</v>
      </c>
      <c r="G6063" s="6" t="s">
        <v>4936</v>
      </c>
      <c r="H6063" s="6" t="s">
        <v>38</v>
      </c>
      <c r="I6063" s="8" t="s">
        <v>39</v>
      </c>
      <c r="J6063" s="15" t="s">
        <v>7586</v>
      </c>
      <c r="K6063" s="7" t="s">
        <v>2920</v>
      </c>
      <c r="L6063" s="19">
        <v>358370.39999999997</v>
      </c>
      <c r="M6063" s="19">
        <f t="shared" si="286"/>
        <v>358370.39999999997</v>
      </c>
      <c r="N6063" s="11">
        <f>M6063*(1+VOTOS!$P$3%)^Q6063</f>
        <v>373464.55621114693</v>
      </c>
      <c r="O6063" s="54">
        <f t="shared" si="284"/>
        <v>373464.55621114693</v>
      </c>
      <c r="P6063" s="103">
        <f t="shared" si="285"/>
        <v>2.485308148120111E-6</v>
      </c>
      <c r="Q6063" s="6">
        <v>342</v>
      </c>
      <c r="R6063" s="6"/>
      <c r="S6063" s="6" t="s">
        <v>95</v>
      </c>
    </row>
    <row r="6064" spans="1:19" s="47" customFormat="1" ht="14" x14ac:dyDescent="0.15">
      <c r="A6064" s="8" t="s">
        <v>5234</v>
      </c>
      <c r="B6064" s="114" t="s">
        <v>416</v>
      </c>
      <c r="C6064" s="40" t="s">
        <v>65</v>
      </c>
      <c r="D6064" s="6" t="s">
        <v>439</v>
      </c>
      <c r="E6064" s="7" t="s">
        <v>440</v>
      </c>
      <c r="F6064" s="6" t="s">
        <v>4856</v>
      </c>
      <c r="G6064" s="6" t="s">
        <v>4936</v>
      </c>
      <c r="H6064" s="6" t="s">
        <v>38</v>
      </c>
      <c r="I6064" s="8" t="s">
        <v>39</v>
      </c>
      <c r="J6064" s="15" t="s">
        <v>7586</v>
      </c>
      <c r="K6064" s="7" t="s">
        <v>2923</v>
      </c>
      <c r="L6064" s="19">
        <v>222384.6</v>
      </c>
      <c r="M6064" s="19">
        <f t="shared" si="286"/>
        <v>222384.6</v>
      </c>
      <c r="N6064" s="11">
        <f>M6064*(1+VOTOS!$P$3%)^Q6064</f>
        <v>230246.44217421603</v>
      </c>
      <c r="O6064" s="54">
        <f t="shared" si="284"/>
        <v>230246.44217421603</v>
      </c>
      <c r="P6064" s="103">
        <f t="shared" si="285"/>
        <v>1.5322293623165664E-6</v>
      </c>
      <c r="Q6064" s="6">
        <v>288</v>
      </c>
      <c r="R6064" s="6"/>
      <c r="S6064" s="6" t="s">
        <v>95</v>
      </c>
    </row>
    <row r="6065" spans="1:19" s="47" customFormat="1" ht="14" x14ac:dyDescent="0.15">
      <c r="A6065" s="8" t="s">
        <v>415</v>
      </c>
      <c r="B6065" s="114" t="s">
        <v>416</v>
      </c>
      <c r="C6065" s="40" t="s">
        <v>65</v>
      </c>
      <c r="D6065" s="6" t="s">
        <v>439</v>
      </c>
      <c r="E6065" s="17" t="s">
        <v>440</v>
      </c>
      <c r="F6065" s="6" t="s">
        <v>4856</v>
      </c>
      <c r="G6065" s="6" t="s">
        <v>4936</v>
      </c>
      <c r="H6065" s="6" t="s">
        <v>38</v>
      </c>
      <c r="I6065" s="8" t="s">
        <v>39</v>
      </c>
      <c r="J6065" s="15" t="s">
        <v>7586</v>
      </c>
      <c r="K6065" s="7" t="s">
        <v>4523</v>
      </c>
      <c r="L6065" s="19">
        <v>8163646</v>
      </c>
      <c r="M6065" s="19">
        <f t="shared" ref="M6065:M6096" si="287">+IF(Q6065&gt;0,L6065,0)</f>
        <v>8163646</v>
      </c>
      <c r="N6065" s="11">
        <f>M6065*(1+VOTOS!$P$3%)^Q6065</f>
        <v>8195220.3064664435</v>
      </c>
      <c r="O6065" s="54">
        <f t="shared" si="284"/>
        <v>8195220.3064664435</v>
      </c>
      <c r="P6065" s="103">
        <f t="shared" si="285"/>
        <v>5.4537030260470341E-5</v>
      </c>
      <c r="Q6065" s="6">
        <v>32</v>
      </c>
      <c r="R6065" s="6"/>
      <c r="S6065" s="6" t="s">
        <v>11</v>
      </c>
    </row>
    <row r="6066" spans="1:19" s="47" customFormat="1" ht="14" x14ac:dyDescent="0.15">
      <c r="A6066" s="8" t="s">
        <v>415</v>
      </c>
      <c r="B6066" s="114" t="s">
        <v>416</v>
      </c>
      <c r="C6066" s="40" t="s">
        <v>65</v>
      </c>
      <c r="D6066" s="6" t="s">
        <v>439</v>
      </c>
      <c r="E6066" s="7" t="s">
        <v>440</v>
      </c>
      <c r="F6066" s="6" t="s">
        <v>4856</v>
      </c>
      <c r="G6066" s="6" t="s">
        <v>4936</v>
      </c>
      <c r="H6066" s="6" t="s">
        <v>38</v>
      </c>
      <c r="I6066" s="8" t="s">
        <v>39</v>
      </c>
      <c r="J6066" s="15" t="s">
        <v>7586</v>
      </c>
      <c r="K6066" s="7" t="s">
        <v>2706</v>
      </c>
      <c r="L6066" s="19">
        <v>8028740</v>
      </c>
      <c r="M6066" s="19">
        <f t="shared" si="287"/>
        <v>8028740</v>
      </c>
      <c r="N6066" s="11">
        <f>M6066*(1+VOTOS!$P$3%)^Q6066</f>
        <v>8032615.0145936972</v>
      </c>
      <c r="O6066" s="54">
        <f t="shared" si="284"/>
        <v>8032615.0145936972</v>
      </c>
      <c r="P6066" s="103">
        <f t="shared" si="285"/>
        <v>5.345493491809385E-5</v>
      </c>
      <c r="Q6066" s="6">
        <v>4</v>
      </c>
      <c r="R6066" s="6"/>
      <c r="S6066" s="6" t="s">
        <v>11</v>
      </c>
    </row>
    <row r="6067" spans="1:19" s="47" customFormat="1" ht="14" x14ac:dyDescent="0.15">
      <c r="A6067" s="8" t="s">
        <v>415</v>
      </c>
      <c r="B6067" s="114" t="s">
        <v>416</v>
      </c>
      <c r="C6067" s="40" t="s">
        <v>65</v>
      </c>
      <c r="D6067" s="6" t="s">
        <v>439</v>
      </c>
      <c r="E6067" s="7" t="s">
        <v>440</v>
      </c>
      <c r="F6067" s="6" t="s">
        <v>4856</v>
      </c>
      <c r="G6067" s="6" t="s">
        <v>4936</v>
      </c>
      <c r="H6067" s="6" t="s">
        <v>38</v>
      </c>
      <c r="I6067" s="8" t="s">
        <v>39</v>
      </c>
      <c r="J6067" s="15" t="s">
        <v>7586</v>
      </c>
      <c r="K6067" s="7" t="s">
        <v>4198</v>
      </c>
      <c r="L6067" s="19">
        <v>5712695</v>
      </c>
      <c r="M6067" s="19">
        <f t="shared" si="287"/>
        <v>5712695</v>
      </c>
      <c r="N6067" s="11">
        <f>M6067*(1+VOTOS!$P$3%)^Q6067</f>
        <v>5725112.8471118128</v>
      </c>
      <c r="O6067" s="54">
        <f t="shared" si="284"/>
        <v>5725112.8471118128</v>
      </c>
      <c r="P6067" s="103">
        <f t="shared" si="285"/>
        <v>3.8099116425360599E-5</v>
      </c>
      <c r="Q6067" s="6">
        <v>18</v>
      </c>
      <c r="R6067" s="6"/>
      <c r="S6067" s="6" t="s">
        <v>11</v>
      </c>
    </row>
    <row r="6068" spans="1:19" s="47" customFormat="1" ht="14" x14ac:dyDescent="0.15">
      <c r="A6068" s="8" t="s">
        <v>415</v>
      </c>
      <c r="B6068" s="114" t="s">
        <v>416</v>
      </c>
      <c r="C6068" s="40" t="s">
        <v>65</v>
      </c>
      <c r="D6068" s="6" t="s">
        <v>439</v>
      </c>
      <c r="E6068" s="7" t="s">
        <v>440</v>
      </c>
      <c r="F6068" s="6" t="s">
        <v>4856</v>
      </c>
      <c r="G6068" s="6" t="s">
        <v>4936</v>
      </c>
      <c r="H6068" s="6" t="s">
        <v>38</v>
      </c>
      <c r="I6068" s="8" t="s">
        <v>39</v>
      </c>
      <c r="J6068" s="15" t="s">
        <v>7586</v>
      </c>
      <c r="K6068" s="7" t="s">
        <v>4857</v>
      </c>
      <c r="L6068" s="19">
        <v>3920798</v>
      </c>
      <c r="M6068" s="19">
        <f t="shared" si="287"/>
        <v>3920798</v>
      </c>
      <c r="N6068" s="11">
        <f>M6068*(1+VOTOS!$P$3%)^Q6068</f>
        <v>3943090.8317265115</v>
      </c>
      <c r="O6068" s="54">
        <f t="shared" si="284"/>
        <v>3943090.8317265115</v>
      </c>
      <c r="P6068" s="103">
        <f t="shared" si="285"/>
        <v>2.6240229788572122E-5</v>
      </c>
      <c r="Q6068" s="6">
        <v>47</v>
      </c>
      <c r="R6068" s="6"/>
      <c r="S6068" s="6" t="s">
        <v>11</v>
      </c>
    </row>
    <row r="6069" spans="1:19" s="47" customFormat="1" ht="14" x14ac:dyDescent="0.15">
      <c r="A6069" s="8" t="s">
        <v>415</v>
      </c>
      <c r="B6069" s="114" t="s">
        <v>416</v>
      </c>
      <c r="C6069" s="40" t="s">
        <v>65</v>
      </c>
      <c r="D6069" s="6" t="s">
        <v>846</v>
      </c>
      <c r="E6069" s="17" t="s">
        <v>847</v>
      </c>
      <c r="F6069" s="6" t="s">
        <v>4019</v>
      </c>
      <c r="G6069" s="6" t="s">
        <v>102</v>
      </c>
      <c r="H6069" s="6" t="s">
        <v>38</v>
      </c>
      <c r="I6069" s="8" t="s">
        <v>39</v>
      </c>
      <c r="J6069" s="15" t="s">
        <v>7586</v>
      </c>
      <c r="K6069" s="7" t="s">
        <v>4021</v>
      </c>
      <c r="L6069" s="19">
        <v>4489650</v>
      </c>
      <c r="M6069" s="19">
        <f t="shared" si="287"/>
        <v>4489650</v>
      </c>
      <c r="N6069" s="11">
        <f>M6069*(1+VOTOS!$P$3%)^Q6069</f>
        <v>4527175.9285052624</v>
      </c>
      <c r="O6069" s="54">
        <f t="shared" si="284"/>
        <v>4527175.9285052624</v>
      </c>
      <c r="P6069" s="103">
        <f t="shared" si="285"/>
        <v>3.0127162098686817E-5</v>
      </c>
      <c r="Q6069" s="48">
        <v>69</v>
      </c>
      <c r="R6069" s="48"/>
      <c r="S6069" s="48" t="s">
        <v>11</v>
      </c>
    </row>
    <row r="6070" spans="1:19" s="47" customFormat="1" ht="14" x14ac:dyDescent="0.15">
      <c r="A6070" s="8" t="s">
        <v>415</v>
      </c>
      <c r="B6070" s="114" t="s">
        <v>416</v>
      </c>
      <c r="C6070" s="40" t="s">
        <v>65</v>
      </c>
      <c r="D6070" s="6" t="s">
        <v>846</v>
      </c>
      <c r="E6070" s="7" t="s">
        <v>847</v>
      </c>
      <c r="F6070" s="6" t="s">
        <v>4019</v>
      </c>
      <c r="G6070" s="6" t="s">
        <v>102</v>
      </c>
      <c r="H6070" s="6" t="s">
        <v>38</v>
      </c>
      <c r="I6070" s="8" t="s">
        <v>39</v>
      </c>
      <c r="J6070" s="15" t="s">
        <v>7586</v>
      </c>
      <c r="K6070" s="7" t="s">
        <v>4022</v>
      </c>
      <c r="L6070" s="19">
        <v>894960</v>
      </c>
      <c r="M6070" s="19">
        <f t="shared" si="287"/>
        <v>894960</v>
      </c>
      <c r="N6070" s="11">
        <f>M6070*(1+VOTOS!$P$3%)^Q6070</f>
        <v>906696.01528681861</v>
      </c>
      <c r="O6070" s="54">
        <f t="shared" si="284"/>
        <v>906696.01528681861</v>
      </c>
      <c r="P6070" s="103">
        <f t="shared" si="285"/>
        <v>6.0338229081807266E-6</v>
      </c>
      <c r="Q6070" s="48">
        <v>108</v>
      </c>
      <c r="R6070" s="48"/>
      <c r="S6070" s="48" t="s">
        <v>11</v>
      </c>
    </row>
    <row r="6071" spans="1:19" s="47" customFormat="1" ht="14" x14ac:dyDescent="0.15">
      <c r="A6071" s="8" t="s">
        <v>415</v>
      </c>
      <c r="B6071" s="114" t="s">
        <v>416</v>
      </c>
      <c r="C6071" s="40" t="s">
        <v>65</v>
      </c>
      <c r="D6071" s="6" t="s">
        <v>846</v>
      </c>
      <c r="E6071" s="7" t="s">
        <v>847</v>
      </c>
      <c r="F6071" s="6" t="s">
        <v>4019</v>
      </c>
      <c r="G6071" s="6" t="s">
        <v>102</v>
      </c>
      <c r="H6071" s="6" t="s">
        <v>38</v>
      </c>
      <c r="I6071" s="8" t="s">
        <v>39</v>
      </c>
      <c r="J6071" s="15" t="s">
        <v>7586</v>
      </c>
      <c r="K6071" s="7" t="s">
        <v>4020</v>
      </c>
      <c r="L6071" s="19">
        <v>853380</v>
      </c>
      <c r="M6071" s="19">
        <f t="shared" si="287"/>
        <v>853380</v>
      </c>
      <c r="N6071" s="11">
        <f>M6071*(1+VOTOS!$P$3%)^Q6071</f>
        <v>862591.43020378822</v>
      </c>
      <c r="O6071" s="54">
        <f t="shared" si="284"/>
        <v>862591.43020378822</v>
      </c>
      <c r="P6071" s="103">
        <f t="shared" si="285"/>
        <v>5.7403185237530397E-6</v>
      </c>
      <c r="Q6071" s="48">
        <v>89</v>
      </c>
      <c r="R6071" s="48"/>
      <c r="S6071" s="48" t="s">
        <v>11</v>
      </c>
    </row>
    <row r="6072" spans="1:19" s="47" customFormat="1" ht="14" x14ac:dyDescent="0.15">
      <c r="A6072" s="8" t="s">
        <v>415</v>
      </c>
      <c r="B6072" s="114" t="s">
        <v>416</v>
      </c>
      <c r="C6072" s="40" t="s">
        <v>65</v>
      </c>
      <c r="D6072" s="6" t="s">
        <v>846</v>
      </c>
      <c r="E6072" s="7" t="s">
        <v>847</v>
      </c>
      <c r="F6072" s="6" t="s">
        <v>4019</v>
      </c>
      <c r="G6072" s="6" t="s">
        <v>102</v>
      </c>
      <c r="H6072" s="6" t="s">
        <v>38</v>
      </c>
      <c r="I6072" s="8" t="s">
        <v>39</v>
      </c>
      <c r="J6072" s="15" t="s">
        <v>7586</v>
      </c>
      <c r="K6072" s="7" t="s">
        <v>4023</v>
      </c>
      <c r="L6072" s="19">
        <v>712800</v>
      </c>
      <c r="M6072" s="19">
        <f t="shared" si="287"/>
        <v>712800</v>
      </c>
      <c r="N6072" s="11">
        <f>M6072*(1+VOTOS!$P$3%)^Q6072</f>
        <v>721711.83115660632</v>
      </c>
      <c r="O6072" s="54">
        <f t="shared" si="284"/>
        <v>721711.83115660632</v>
      </c>
      <c r="P6072" s="103">
        <f t="shared" si="285"/>
        <v>4.802801938597093E-6</v>
      </c>
      <c r="Q6072" s="48">
        <v>103</v>
      </c>
      <c r="R6072" s="48"/>
      <c r="S6072" s="48" t="s">
        <v>11</v>
      </c>
    </row>
    <row r="6073" spans="1:19" s="47" customFormat="1" ht="14" x14ac:dyDescent="0.15">
      <c r="A6073" s="8" t="s">
        <v>415</v>
      </c>
      <c r="B6073" s="114" t="s">
        <v>416</v>
      </c>
      <c r="C6073" s="40" t="s">
        <v>65</v>
      </c>
      <c r="D6073" s="6" t="s">
        <v>709</v>
      </c>
      <c r="E6073" s="17" t="s">
        <v>710</v>
      </c>
      <c r="F6073" s="6" t="s">
        <v>3949</v>
      </c>
      <c r="G6073" s="6" t="s">
        <v>5224</v>
      </c>
      <c r="H6073" s="6" t="s">
        <v>38</v>
      </c>
      <c r="I6073" s="8" t="s">
        <v>39</v>
      </c>
      <c r="J6073" s="15" t="s">
        <v>7586</v>
      </c>
      <c r="K6073" s="7" t="s">
        <v>3950</v>
      </c>
      <c r="L6073" s="19">
        <v>11634123</v>
      </c>
      <c r="M6073" s="19">
        <f t="shared" si="287"/>
        <v>11634123</v>
      </c>
      <c r="N6073" s="11">
        <f>M6073*(1+VOTOS!$P$3%)^Q6073</f>
        <v>12393267.588028774</v>
      </c>
      <c r="O6073" s="54">
        <f t="shared" si="284"/>
        <v>12393267.588028774</v>
      </c>
      <c r="P6073" s="103">
        <f t="shared" si="285"/>
        <v>8.24739279969226E-5</v>
      </c>
      <c r="Q6073" s="48">
        <v>524</v>
      </c>
      <c r="R6073" s="48"/>
      <c r="S6073" s="48" t="s">
        <v>11</v>
      </c>
    </row>
    <row r="6074" spans="1:19" s="47" customFormat="1" ht="14" x14ac:dyDescent="0.15">
      <c r="A6074" s="14" t="s">
        <v>5234</v>
      </c>
      <c r="B6074" s="115" t="s">
        <v>416</v>
      </c>
      <c r="C6074" s="40" t="s">
        <v>65</v>
      </c>
      <c r="D6074" s="12" t="s">
        <v>421</v>
      </c>
      <c r="E6074" s="51" t="s">
        <v>422</v>
      </c>
      <c r="F6074" s="14" t="s">
        <v>6349</v>
      </c>
      <c r="G6074" s="14" t="s">
        <v>37</v>
      </c>
      <c r="H6074" s="14" t="s">
        <v>38</v>
      </c>
      <c r="I6074" s="14" t="s">
        <v>39</v>
      </c>
      <c r="J6074" s="15" t="s">
        <v>7586</v>
      </c>
      <c r="K6074" s="52" t="s">
        <v>4074</v>
      </c>
      <c r="L6074" s="109">
        <v>10438136.5</v>
      </c>
      <c r="M6074" s="19">
        <f t="shared" si="287"/>
        <v>0</v>
      </c>
      <c r="N6074" s="11">
        <f>M6074*(1+VOTOS!$P$3%)^Q6074</f>
        <v>0</v>
      </c>
      <c r="O6074" s="54">
        <f t="shared" si="284"/>
        <v>10438136.5</v>
      </c>
      <c r="P6074" s="103">
        <f t="shared" si="285"/>
        <v>6.9463046126318418E-5</v>
      </c>
      <c r="Q6074" s="6">
        <v>0</v>
      </c>
      <c r="R6074" s="6"/>
      <c r="S6074" s="6" t="s">
        <v>7</v>
      </c>
    </row>
    <row r="6075" spans="1:19" s="47" customFormat="1" ht="14" x14ac:dyDescent="0.15">
      <c r="A6075" s="14" t="s">
        <v>5234</v>
      </c>
      <c r="B6075" s="115" t="s">
        <v>416</v>
      </c>
      <c r="C6075" s="40" t="s">
        <v>65</v>
      </c>
      <c r="D6075" s="12" t="s">
        <v>421</v>
      </c>
      <c r="E6075" s="51" t="s">
        <v>422</v>
      </c>
      <c r="F6075" s="14" t="s">
        <v>6349</v>
      </c>
      <c r="G6075" s="14" t="s">
        <v>37</v>
      </c>
      <c r="H6075" s="14" t="s">
        <v>38</v>
      </c>
      <c r="I6075" s="14" t="s">
        <v>39</v>
      </c>
      <c r="J6075" s="15" t="s">
        <v>7586</v>
      </c>
      <c r="K6075" s="52" t="s">
        <v>1335</v>
      </c>
      <c r="L6075" s="109">
        <v>8599456</v>
      </c>
      <c r="M6075" s="19">
        <f t="shared" si="287"/>
        <v>0</v>
      </c>
      <c r="N6075" s="11">
        <f>M6075*(1+VOTOS!$P$3%)^Q6075</f>
        <v>0</v>
      </c>
      <c r="O6075" s="54">
        <f t="shared" si="284"/>
        <v>8599456</v>
      </c>
      <c r="P6075" s="103">
        <f t="shared" si="285"/>
        <v>5.722711221387512E-5</v>
      </c>
      <c r="Q6075" s="6">
        <v>0</v>
      </c>
      <c r="R6075" s="6"/>
      <c r="S6075" s="6" t="s">
        <v>7</v>
      </c>
    </row>
    <row r="6076" spans="1:19" s="47" customFormat="1" ht="14" x14ac:dyDescent="0.15">
      <c r="A6076" s="14" t="s">
        <v>5234</v>
      </c>
      <c r="B6076" s="115" t="s">
        <v>416</v>
      </c>
      <c r="C6076" s="40" t="s">
        <v>65</v>
      </c>
      <c r="D6076" s="12" t="s">
        <v>421</v>
      </c>
      <c r="E6076" s="51" t="s">
        <v>422</v>
      </c>
      <c r="F6076" s="14" t="s">
        <v>6349</v>
      </c>
      <c r="G6076" s="14" t="s">
        <v>37</v>
      </c>
      <c r="H6076" s="14" t="s">
        <v>38</v>
      </c>
      <c r="I6076" s="14" t="s">
        <v>39</v>
      </c>
      <c r="J6076" s="15" t="s">
        <v>7586</v>
      </c>
      <c r="K6076" s="52" t="s">
        <v>2642</v>
      </c>
      <c r="L6076" s="109">
        <v>4256466.5</v>
      </c>
      <c r="M6076" s="19">
        <f t="shared" si="287"/>
        <v>0</v>
      </c>
      <c r="N6076" s="11">
        <f>M6076*(1+VOTOS!$P$3%)^Q6076</f>
        <v>0</v>
      </c>
      <c r="O6076" s="54">
        <f t="shared" si="284"/>
        <v>4256466.5</v>
      </c>
      <c r="P6076" s="103">
        <f t="shared" si="285"/>
        <v>2.8325662231436535E-5</v>
      </c>
      <c r="Q6076" s="6">
        <v>0</v>
      </c>
      <c r="R6076" s="6"/>
      <c r="S6076" s="6" t="s">
        <v>7</v>
      </c>
    </row>
    <row r="6077" spans="1:19" s="47" customFormat="1" ht="14" x14ac:dyDescent="0.15">
      <c r="A6077" s="14" t="s">
        <v>5234</v>
      </c>
      <c r="B6077" s="115" t="s">
        <v>416</v>
      </c>
      <c r="C6077" s="40" t="s">
        <v>65</v>
      </c>
      <c r="D6077" s="12" t="s">
        <v>421</v>
      </c>
      <c r="E6077" s="51" t="s">
        <v>422</v>
      </c>
      <c r="F6077" s="14" t="s">
        <v>6349</v>
      </c>
      <c r="G6077" s="14" t="s">
        <v>37</v>
      </c>
      <c r="H6077" s="14" t="s">
        <v>38</v>
      </c>
      <c r="I6077" s="14" t="s">
        <v>39</v>
      </c>
      <c r="J6077" s="15" t="s">
        <v>7586</v>
      </c>
      <c r="K6077" s="52" t="s">
        <v>4006</v>
      </c>
      <c r="L6077" s="109">
        <v>2529363</v>
      </c>
      <c r="M6077" s="19">
        <f t="shared" si="287"/>
        <v>0</v>
      </c>
      <c r="N6077" s="11">
        <f>M6077*(1+VOTOS!$P$3%)^Q6077</f>
        <v>0</v>
      </c>
      <c r="O6077" s="54">
        <f t="shared" si="284"/>
        <v>2529363</v>
      </c>
      <c r="P6077" s="103">
        <f t="shared" si="285"/>
        <v>1.683224383386854E-5</v>
      </c>
      <c r="Q6077" s="6">
        <v>0</v>
      </c>
      <c r="R6077" s="6"/>
      <c r="S6077" s="6" t="s">
        <v>7</v>
      </c>
    </row>
    <row r="6078" spans="1:19" s="47" customFormat="1" ht="14" x14ac:dyDescent="0.15">
      <c r="A6078" s="14" t="s">
        <v>5234</v>
      </c>
      <c r="B6078" s="115" t="s">
        <v>416</v>
      </c>
      <c r="C6078" s="40" t="s">
        <v>65</v>
      </c>
      <c r="D6078" s="12" t="s">
        <v>421</v>
      </c>
      <c r="E6078" s="51" t="s">
        <v>422</v>
      </c>
      <c r="F6078" s="14" t="s">
        <v>6349</v>
      </c>
      <c r="G6078" s="14" t="s">
        <v>37</v>
      </c>
      <c r="H6078" s="14" t="s">
        <v>38</v>
      </c>
      <c r="I6078" s="14" t="s">
        <v>39</v>
      </c>
      <c r="J6078" s="15" t="s">
        <v>7586</v>
      </c>
      <c r="K6078" s="52" t="s">
        <v>1346</v>
      </c>
      <c r="L6078" s="109">
        <v>1378868</v>
      </c>
      <c r="M6078" s="19">
        <f t="shared" si="287"/>
        <v>0</v>
      </c>
      <c r="N6078" s="11">
        <f>M6078*(1+VOTOS!$P$3%)^Q6078</f>
        <v>0</v>
      </c>
      <c r="O6078" s="54">
        <f t="shared" si="284"/>
        <v>1378868</v>
      </c>
      <c r="P6078" s="103">
        <f t="shared" si="285"/>
        <v>9.1760029662482796E-6</v>
      </c>
      <c r="Q6078" s="6">
        <v>0</v>
      </c>
      <c r="R6078" s="6"/>
      <c r="S6078" s="6" t="s">
        <v>7</v>
      </c>
    </row>
    <row r="6079" spans="1:19" s="47" customFormat="1" ht="14" x14ac:dyDescent="0.15">
      <c r="A6079" s="14" t="s">
        <v>5234</v>
      </c>
      <c r="B6079" s="115" t="s">
        <v>416</v>
      </c>
      <c r="C6079" s="40" t="s">
        <v>65</v>
      </c>
      <c r="D6079" s="12" t="s">
        <v>421</v>
      </c>
      <c r="E6079" s="51" t="s">
        <v>422</v>
      </c>
      <c r="F6079" s="14" t="s">
        <v>6349</v>
      </c>
      <c r="G6079" s="14" t="s">
        <v>37</v>
      </c>
      <c r="H6079" s="14" t="s">
        <v>38</v>
      </c>
      <c r="I6079" s="14" t="s">
        <v>39</v>
      </c>
      <c r="J6079" s="15" t="s">
        <v>7586</v>
      </c>
      <c r="K6079" s="52" t="s">
        <v>1345</v>
      </c>
      <c r="L6079" s="109">
        <v>609574.5</v>
      </c>
      <c r="M6079" s="19">
        <f t="shared" si="287"/>
        <v>0</v>
      </c>
      <c r="N6079" s="11">
        <f>M6079*(1+VOTOS!$P$3%)^Q6079</f>
        <v>0</v>
      </c>
      <c r="O6079" s="54">
        <f t="shared" si="284"/>
        <v>609574.5</v>
      </c>
      <c r="P6079" s="103">
        <f t="shared" si="285"/>
        <v>4.0565575676201867E-6</v>
      </c>
      <c r="Q6079" s="6">
        <v>0</v>
      </c>
      <c r="R6079" s="6"/>
      <c r="S6079" s="6" t="s">
        <v>7</v>
      </c>
    </row>
    <row r="6080" spans="1:19" s="47" customFormat="1" ht="14" x14ac:dyDescent="0.15">
      <c r="A6080" s="14" t="s">
        <v>5234</v>
      </c>
      <c r="B6080" s="115" t="s">
        <v>416</v>
      </c>
      <c r="C6080" s="40" t="s">
        <v>65</v>
      </c>
      <c r="D6080" s="12" t="s">
        <v>421</v>
      </c>
      <c r="E6080" s="51" t="s">
        <v>422</v>
      </c>
      <c r="F6080" s="14" t="s">
        <v>6349</v>
      </c>
      <c r="G6080" s="14" t="s">
        <v>37</v>
      </c>
      <c r="H6080" s="14" t="s">
        <v>38</v>
      </c>
      <c r="I6080" s="14" t="s">
        <v>39</v>
      </c>
      <c r="J6080" s="15" t="s">
        <v>7586</v>
      </c>
      <c r="K6080" s="52" t="s">
        <v>1837</v>
      </c>
      <c r="L6080" s="109">
        <v>334620.5</v>
      </c>
      <c r="M6080" s="19">
        <f t="shared" si="287"/>
        <v>0</v>
      </c>
      <c r="N6080" s="11">
        <f>M6080*(1+VOTOS!$P$3%)^Q6080</f>
        <v>0</v>
      </c>
      <c r="O6080" s="54">
        <f t="shared" si="284"/>
        <v>334620.5</v>
      </c>
      <c r="P6080" s="103">
        <f t="shared" si="285"/>
        <v>2.226811196262066E-6</v>
      </c>
      <c r="Q6080" s="6">
        <v>0</v>
      </c>
      <c r="R6080" s="6"/>
      <c r="S6080" s="6" t="s">
        <v>7</v>
      </c>
    </row>
    <row r="6081" spans="1:19" s="47" customFormat="1" ht="14" x14ac:dyDescent="0.15">
      <c r="A6081" s="8" t="s">
        <v>415</v>
      </c>
      <c r="B6081" s="114" t="s">
        <v>416</v>
      </c>
      <c r="C6081" s="40" t="s">
        <v>65</v>
      </c>
      <c r="D6081" s="6" t="s">
        <v>762</v>
      </c>
      <c r="E6081" s="17" t="s">
        <v>763</v>
      </c>
      <c r="F6081" s="6" t="s">
        <v>4908</v>
      </c>
      <c r="G6081" s="6" t="s">
        <v>4936</v>
      </c>
      <c r="H6081" s="6" t="s">
        <v>38</v>
      </c>
      <c r="I6081" s="8" t="s">
        <v>39</v>
      </c>
      <c r="J6081" s="15" t="s">
        <v>7586</v>
      </c>
      <c r="K6081" s="7" t="s">
        <v>2701</v>
      </c>
      <c r="L6081" s="19">
        <v>9123406</v>
      </c>
      <c r="M6081" s="19">
        <f t="shared" si="287"/>
        <v>9123406</v>
      </c>
      <c r="N6081" s="11">
        <f>M6081*(1+VOTOS!$P$3%)^Q6081</f>
        <v>9188571.32990022</v>
      </c>
      <c r="O6081" s="54">
        <f t="shared" si="284"/>
        <v>9188571.32990022</v>
      </c>
      <c r="P6081" s="103">
        <f t="shared" si="285"/>
        <v>6.11475193990638E-5</v>
      </c>
      <c r="Q6081" s="6">
        <v>59</v>
      </c>
      <c r="R6081" s="6"/>
      <c r="S6081" s="6" t="s">
        <v>11</v>
      </c>
    </row>
    <row r="6082" spans="1:19" s="47" customFormat="1" ht="14" x14ac:dyDescent="0.15">
      <c r="A6082" s="14" t="s">
        <v>5234</v>
      </c>
      <c r="B6082" s="115" t="s">
        <v>416</v>
      </c>
      <c r="C6082" s="40" t="s">
        <v>65</v>
      </c>
      <c r="D6082" s="12" t="s">
        <v>496</v>
      </c>
      <c r="E6082" s="51" t="s">
        <v>498</v>
      </c>
      <c r="F6082" s="14" t="s">
        <v>5938</v>
      </c>
      <c r="G6082" s="14" t="s">
        <v>37</v>
      </c>
      <c r="H6082" s="14" t="s">
        <v>38</v>
      </c>
      <c r="I6082" s="14" t="s">
        <v>39</v>
      </c>
      <c r="J6082" s="15" t="s">
        <v>7586</v>
      </c>
      <c r="K6082" s="52" t="s">
        <v>6110</v>
      </c>
      <c r="L6082" s="109">
        <v>7386217.5</v>
      </c>
      <c r="M6082" s="19">
        <f t="shared" si="287"/>
        <v>0</v>
      </c>
      <c r="N6082" s="11">
        <f>M6082*(1+VOTOS!$P$3%)^Q6082</f>
        <v>0</v>
      </c>
      <c r="O6082" s="54">
        <f t="shared" si="284"/>
        <v>7386217.5</v>
      </c>
      <c r="P6082" s="103">
        <f t="shared" si="285"/>
        <v>4.9153329897680525E-5</v>
      </c>
      <c r="Q6082" s="6">
        <v>0</v>
      </c>
      <c r="R6082" s="6"/>
      <c r="S6082" s="6" t="s">
        <v>7</v>
      </c>
    </row>
    <row r="6083" spans="1:19" s="47" customFormat="1" ht="14" x14ac:dyDescent="0.15">
      <c r="A6083" s="14" t="s">
        <v>5234</v>
      </c>
      <c r="B6083" s="115" t="s">
        <v>416</v>
      </c>
      <c r="C6083" s="40" t="s">
        <v>65</v>
      </c>
      <c r="D6083" s="12" t="s">
        <v>496</v>
      </c>
      <c r="E6083" s="51" t="s">
        <v>498</v>
      </c>
      <c r="F6083" s="14" t="s">
        <v>5938</v>
      </c>
      <c r="G6083" s="14" t="s">
        <v>37</v>
      </c>
      <c r="H6083" s="14" t="s">
        <v>38</v>
      </c>
      <c r="I6083" s="14" t="s">
        <v>39</v>
      </c>
      <c r="J6083" s="15" t="s">
        <v>7586</v>
      </c>
      <c r="K6083" s="52" t="s">
        <v>5939</v>
      </c>
      <c r="L6083" s="109">
        <v>7253240</v>
      </c>
      <c r="M6083" s="19">
        <f t="shared" si="287"/>
        <v>0</v>
      </c>
      <c r="N6083" s="11">
        <f>M6083*(1+VOTOS!$P$3%)^Q6083</f>
        <v>0</v>
      </c>
      <c r="O6083" s="54">
        <f t="shared" si="284"/>
        <v>7253240</v>
      </c>
      <c r="P6083" s="103">
        <f t="shared" si="285"/>
        <v>4.8268399698093409E-5</v>
      </c>
      <c r="Q6083" s="6">
        <v>0</v>
      </c>
      <c r="R6083" s="6"/>
      <c r="S6083" s="6" t="s">
        <v>7</v>
      </c>
    </row>
    <row r="6084" spans="1:19" s="47" customFormat="1" ht="14" x14ac:dyDescent="0.15">
      <c r="A6084" s="14" t="s">
        <v>5234</v>
      </c>
      <c r="B6084" s="115" t="s">
        <v>416</v>
      </c>
      <c r="C6084" s="40" t="s">
        <v>65</v>
      </c>
      <c r="D6084" s="12" t="s">
        <v>496</v>
      </c>
      <c r="E6084" s="51" t="s">
        <v>498</v>
      </c>
      <c r="F6084" s="14" t="s">
        <v>5938</v>
      </c>
      <c r="G6084" s="14" t="s">
        <v>37</v>
      </c>
      <c r="H6084" s="14" t="s">
        <v>38</v>
      </c>
      <c r="I6084" s="14" t="s">
        <v>39</v>
      </c>
      <c r="J6084" s="15" t="s">
        <v>7586</v>
      </c>
      <c r="K6084" s="52" t="s">
        <v>6261</v>
      </c>
      <c r="L6084" s="109">
        <v>3305877</v>
      </c>
      <c r="M6084" s="19">
        <f t="shared" si="287"/>
        <v>0</v>
      </c>
      <c r="N6084" s="11">
        <f>M6084*(1+VOTOS!$P$3%)^Q6084</f>
        <v>0</v>
      </c>
      <c r="O6084" s="54">
        <f t="shared" si="284"/>
        <v>3305877</v>
      </c>
      <c r="P6084" s="103">
        <f t="shared" si="285"/>
        <v>2.1999739756127463E-5</v>
      </c>
      <c r="Q6084" s="6">
        <v>0</v>
      </c>
      <c r="R6084" s="6"/>
      <c r="S6084" s="6" t="s">
        <v>7</v>
      </c>
    </row>
    <row r="6085" spans="1:19" s="47" customFormat="1" ht="14" x14ac:dyDescent="0.15">
      <c r="A6085" s="14" t="s">
        <v>5234</v>
      </c>
      <c r="B6085" s="115" t="s">
        <v>416</v>
      </c>
      <c r="C6085" s="40" t="s">
        <v>65</v>
      </c>
      <c r="D6085" s="12" t="s">
        <v>496</v>
      </c>
      <c r="E6085" s="51" t="s">
        <v>498</v>
      </c>
      <c r="F6085" s="14" t="s">
        <v>5938</v>
      </c>
      <c r="G6085" s="14" t="s">
        <v>37</v>
      </c>
      <c r="H6085" s="14" t="s">
        <v>38</v>
      </c>
      <c r="I6085" s="14" t="s">
        <v>39</v>
      </c>
      <c r="J6085" s="15" t="s">
        <v>7586</v>
      </c>
      <c r="K6085" s="52" t="s">
        <v>6110</v>
      </c>
      <c r="L6085" s="109">
        <v>1664207</v>
      </c>
      <c r="M6085" s="19">
        <f t="shared" si="287"/>
        <v>0</v>
      </c>
      <c r="N6085" s="11">
        <f>M6085*(1+VOTOS!$P$3%)^Q6085</f>
        <v>0</v>
      </c>
      <c r="O6085" s="54">
        <f t="shared" si="284"/>
        <v>1664207</v>
      </c>
      <c r="P6085" s="103">
        <f t="shared" si="285"/>
        <v>1.1074858774336012E-5</v>
      </c>
      <c r="Q6085" s="6">
        <v>0</v>
      </c>
      <c r="R6085" s="6"/>
      <c r="S6085" s="6" t="s">
        <v>7</v>
      </c>
    </row>
    <row r="6086" spans="1:19" s="47" customFormat="1" ht="14" x14ac:dyDescent="0.15">
      <c r="A6086" s="14" t="s">
        <v>5234</v>
      </c>
      <c r="B6086" s="115" t="s">
        <v>416</v>
      </c>
      <c r="C6086" s="40" t="s">
        <v>65</v>
      </c>
      <c r="D6086" s="12" t="s">
        <v>496</v>
      </c>
      <c r="E6086" s="51" t="s">
        <v>498</v>
      </c>
      <c r="F6086" s="14" t="s">
        <v>5938</v>
      </c>
      <c r="G6086" s="14" t="s">
        <v>37</v>
      </c>
      <c r="H6086" s="14" t="s">
        <v>38</v>
      </c>
      <c r="I6086" s="14" t="s">
        <v>39</v>
      </c>
      <c r="J6086" s="15" t="s">
        <v>7586</v>
      </c>
      <c r="K6086" s="52" t="s">
        <v>6260</v>
      </c>
      <c r="L6086" s="109">
        <v>1113750.5</v>
      </c>
      <c r="M6086" s="19">
        <f t="shared" si="287"/>
        <v>0</v>
      </c>
      <c r="N6086" s="11">
        <f>M6086*(1+VOTOS!$P$3%)^Q6086</f>
        <v>0</v>
      </c>
      <c r="O6086" s="54">
        <f t="shared" si="284"/>
        <v>1113750.5</v>
      </c>
      <c r="P6086" s="103">
        <f t="shared" si="285"/>
        <v>7.4117159087458E-6</v>
      </c>
      <c r="Q6086" s="6">
        <v>0</v>
      </c>
      <c r="R6086" s="6"/>
      <c r="S6086" s="6" t="s">
        <v>7</v>
      </c>
    </row>
    <row r="6087" spans="1:19" s="47" customFormat="1" ht="14" x14ac:dyDescent="0.15">
      <c r="A6087" s="14" t="s">
        <v>5234</v>
      </c>
      <c r="B6087" s="115" t="s">
        <v>416</v>
      </c>
      <c r="C6087" s="40" t="s">
        <v>65</v>
      </c>
      <c r="D6087" s="12" t="s">
        <v>496</v>
      </c>
      <c r="E6087" s="51" t="s">
        <v>498</v>
      </c>
      <c r="F6087" s="14" t="s">
        <v>5938</v>
      </c>
      <c r="G6087" s="14" t="s">
        <v>37</v>
      </c>
      <c r="H6087" s="14" t="s">
        <v>38</v>
      </c>
      <c r="I6087" s="14" t="s">
        <v>39</v>
      </c>
      <c r="J6087" s="15" t="s">
        <v>7586</v>
      </c>
      <c r="K6087" s="52" t="s">
        <v>5939</v>
      </c>
      <c r="L6087" s="109">
        <v>842404</v>
      </c>
      <c r="M6087" s="19">
        <f t="shared" si="287"/>
        <v>0</v>
      </c>
      <c r="N6087" s="11">
        <f>M6087*(1+VOTOS!$P$3%)^Q6087</f>
        <v>0</v>
      </c>
      <c r="O6087" s="54">
        <f t="shared" ref="O6087:O6127" si="288">+IF(N6087&gt;0,N6087,L6087)</f>
        <v>842404</v>
      </c>
      <c r="P6087" s="103">
        <f t="shared" ref="P6087:P6127" si="289">+O6087/$O$4</f>
        <v>5.6059764986782018E-6</v>
      </c>
      <c r="Q6087" s="6">
        <v>0</v>
      </c>
      <c r="R6087" s="6"/>
      <c r="S6087" s="6" t="s">
        <v>7</v>
      </c>
    </row>
    <row r="6088" spans="1:19" s="47" customFormat="1" ht="14" x14ac:dyDescent="0.15">
      <c r="A6088" s="8" t="s">
        <v>415</v>
      </c>
      <c r="B6088" s="114" t="s">
        <v>416</v>
      </c>
      <c r="C6088" s="40" t="s">
        <v>65</v>
      </c>
      <c r="D6088" s="6" t="s">
        <v>1804</v>
      </c>
      <c r="E6088" s="17" t="s">
        <v>1805</v>
      </c>
      <c r="F6088" s="6" t="s">
        <v>3951</v>
      </c>
      <c r="G6088" s="6" t="s">
        <v>5224</v>
      </c>
      <c r="H6088" s="6" t="s">
        <v>38</v>
      </c>
      <c r="I6088" s="8" t="s">
        <v>39</v>
      </c>
      <c r="J6088" s="15" t="s">
        <v>7586</v>
      </c>
      <c r="K6088" s="7" t="s">
        <v>3952</v>
      </c>
      <c r="L6088" s="19">
        <v>382642</v>
      </c>
      <c r="M6088" s="19">
        <f t="shared" si="287"/>
        <v>382642</v>
      </c>
      <c r="N6088" s="11">
        <f>M6088*(1+VOTOS!$P$3%)^Q6088</f>
        <v>384492.8107655262</v>
      </c>
      <c r="O6088" s="54">
        <f t="shared" si="288"/>
        <v>384492.8107655262</v>
      </c>
      <c r="P6088" s="103">
        <f t="shared" si="289"/>
        <v>2.5586982742986325E-6</v>
      </c>
      <c r="Q6088" s="48">
        <v>40</v>
      </c>
      <c r="R6088" s="48"/>
      <c r="S6088" s="48" t="s">
        <v>11</v>
      </c>
    </row>
    <row r="6089" spans="1:19" s="47" customFormat="1" ht="14" x14ac:dyDescent="0.15">
      <c r="A6089" s="14" t="s">
        <v>5234</v>
      </c>
      <c r="B6089" s="115" t="s">
        <v>416</v>
      </c>
      <c r="C6089" s="40" t="s">
        <v>65</v>
      </c>
      <c r="D6089" s="12" t="s">
        <v>1746</v>
      </c>
      <c r="E6089" s="51" t="s">
        <v>1747</v>
      </c>
      <c r="F6089" s="14" t="s">
        <v>6297</v>
      </c>
      <c r="G6089" s="14" t="s">
        <v>37</v>
      </c>
      <c r="H6089" s="14" t="s">
        <v>38</v>
      </c>
      <c r="I6089" s="14" t="s">
        <v>39</v>
      </c>
      <c r="J6089" s="15" t="s">
        <v>7586</v>
      </c>
      <c r="K6089" s="52" t="s">
        <v>1735</v>
      </c>
      <c r="L6089" s="109">
        <v>350741.5</v>
      </c>
      <c r="M6089" s="19">
        <f t="shared" si="287"/>
        <v>0</v>
      </c>
      <c r="N6089" s="11">
        <f>M6089*(1+VOTOS!$P$3%)^Q6089</f>
        <v>0</v>
      </c>
      <c r="O6089" s="54">
        <f t="shared" si="288"/>
        <v>350741.5</v>
      </c>
      <c r="P6089" s="103">
        <f t="shared" si="289"/>
        <v>2.3340922005488349E-6</v>
      </c>
      <c r="Q6089" s="6">
        <v>0</v>
      </c>
      <c r="R6089" s="6"/>
      <c r="S6089" s="6" t="s">
        <v>7</v>
      </c>
    </row>
    <row r="6090" spans="1:19" s="47" customFormat="1" ht="14" x14ac:dyDescent="0.15">
      <c r="A6090" s="14" t="s">
        <v>5234</v>
      </c>
      <c r="B6090" s="115" t="s">
        <v>416</v>
      </c>
      <c r="C6090" s="40" t="s">
        <v>65</v>
      </c>
      <c r="D6090" s="12" t="s">
        <v>1746</v>
      </c>
      <c r="E6090" s="51" t="s">
        <v>1747</v>
      </c>
      <c r="F6090" s="14" t="s">
        <v>6297</v>
      </c>
      <c r="G6090" s="14" t="s">
        <v>37</v>
      </c>
      <c r="H6090" s="14" t="s">
        <v>38</v>
      </c>
      <c r="I6090" s="14" t="s">
        <v>39</v>
      </c>
      <c r="J6090" s="15" t="s">
        <v>7586</v>
      </c>
      <c r="K6090" s="52" t="s">
        <v>6298</v>
      </c>
      <c r="L6090" s="109">
        <v>175962.5</v>
      </c>
      <c r="M6090" s="19">
        <f t="shared" si="287"/>
        <v>0</v>
      </c>
      <c r="N6090" s="11">
        <f>M6090*(1+VOTOS!$P$3%)^Q6090</f>
        <v>0</v>
      </c>
      <c r="O6090" s="54">
        <f t="shared" si="288"/>
        <v>175962.5</v>
      </c>
      <c r="P6090" s="103">
        <f t="shared" si="289"/>
        <v>1.170984040494422E-6</v>
      </c>
      <c r="Q6090" s="6">
        <v>0</v>
      </c>
      <c r="R6090" s="6"/>
      <c r="S6090" s="6" t="s">
        <v>7</v>
      </c>
    </row>
    <row r="6091" spans="1:19" s="47" customFormat="1" ht="14" x14ac:dyDescent="0.15">
      <c r="A6091" s="8" t="s">
        <v>415</v>
      </c>
      <c r="B6091" s="114" t="s">
        <v>416</v>
      </c>
      <c r="C6091" s="40" t="s">
        <v>65</v>
      </c>
      <c r="D6091" s="6" t="s">
        <v>1369</v>
      </c>
      <c r="E6091" s="17" t="s">
        <v>1370</v>
      </c>
      <c r="F6091" s="6" t="s">
        <v>3953</v>
      </c>
      <c r="G6091" s="6" t="s">
        <v>4936</v>
      </c>
      <c r="H6091" s="6" t="s">
        <v>38</v>
      </c>
      <c r="I6091" s="8" t="s">
        <v>39</v>
      </c>
      <c r="J6091" s="15" t="s">
        <v>7586</v>
      </c>
      <c r="K6091" s="7" t="s">
        <v>3954</v>
      </c>
      <c r="L6091" s="19">
        <v>122880</v>
      </c>
      <c r="M6091" s="19">
        <f t="shared" si="287"/>
        <v>122880</v>
      </c>
      <c r="N6091" s="11">
        <f>M6091*(1+VOTOS!$P$3%)^Q6091</f>
        <v>123266.00858848945</v>
      </c>
      <c r="O6091" s="54">
        <f t="shared" si="288"/>
        <v>123266.00858848945</v>
      </c>
      <c r="P6091" s="103">
        <f t="shared" si="289"/>
        <v>8.2030278492616048E-7</v>
      </c>
      <c r="Q6091" s="48">
        <v>26</v>
      </c>
      <c r="R6091" s="48"/>
      <c r="S6091" s="48" t="s">
        <v>11</v>
      </c>
    </row>
    <row r="6092" spans="1:19" s="47" customFormat="1" ht="14" x14ac:dyDescent="0.15">
      <c r="A6092" s="8" t="s">
        <v>415</v>
      </c>
      <c r="B6092" s="114" t="s">
        <v>416</v>
      </c>
      <c r="C6092" s="40" t="s">
        <v>65</v>
      </c>
      <c r="D6092" s="6" t="s">
        <v>1369</v>
      </c>
      <c r="E6092" s="7" t="s">
        <v>1370</v>
      </c>
      <c r="F6092" s="6" t="s">
        <v>3953</v>
      </c>
      <c r="G6092" s="6" t="s">
        <v>4936</v>
      </c>
      <c r="H6092" s="6" t="s">
        <v>38</v>
      </c>
      <c r="I6092" s="8" t="s">
        <v>39</v>
      </c>
      <c r="J6092" s="15" t="s">
        <v>7586</v>
      </c>
      <c r="K6092" s="7" t="s">
        <v>5203</v>
      </c>
      <c r="L6092" s="19">
        <v>1993600</v>
      </c>
      <c r="M6092" s="19">
        <f t="shared" si="287"/>
        <v>0</v>
      </c>
      <c r="N6092" s="11">
        <f>M6092*(1+VOTOS!$P$3%)^Q6092</f>
        <v>0</v>
      </c>
      <c r="O6092" s="54">
        <f t="shared" si="288"/>
        <v>1993600</v>
      </c>
      <c r="P6092" s="103">
        <f t="shared" si="289"/>
        <v>1.3266882336461916E-5</v>
      </c>
      <c r="Q6092" s="6">
        <v>0</v>
      </c>
      <c r="R6092" s="6"/>
      <c r="S6092" s="6" t="s">
        <v>11</v>
      </c>
    </row>
    <row r="6093" spans="1:19" s="47" customFormat="1" ht="14" x14ac:dyDescent="0.15">
      <c r="A6093" s="8" t="s">
        <v>415</v>
      </c>
      <c r="B6093" s="114" t="s">
        <v>416</v>
      </c>
      <c r="C6093" s="40" t="s">
        <v>65</v>
      </c>
      <c r="D6093" s="6" t="s">
        <v>1369</v>
      </c>
      <c r="E6093" s="7" t="s">
        <v>1370</v>
      </c>
      <c r="F6093" s="6" t="s">
        <v>3953</v>
      </c>
      <c r="G6093" s="6" t="s">
        <v>4936</v>
      </c>
      <c r="H6093" s="6" t="s">
        <v>38</v>
      </c>
      <c r="I6093" s="8" t="s">
        <v>39</v>
      </c>
      <c r="J6093" s="15" t="s">
        <v>7586</v>
      </c>
      <c r="K6093" s="7" t="s">
        <v>3955</v>
      </c>
      <c r="L6093" s="19">
        <v>614400</v>
      </c>
      <c r="M6093" s="19">
        <f t="shared" si="287"/>
        <v>614400</v>
      </c>
      <c r="N6093" s="11">
        <f>M6093*(1+VOTOS!$P$3%)^Q6093</f>
        <v>615364.2647926833</v>
      </c>
      <c r="O6093" s="54">
        <f t="shared" si="288"/>
        <v>615364.2647926833</v>
      </c>
      <c r="P6093" s="103">
        <f t="shared" si="289"/>
        <v>4.0950869256961898E-6</v>
      </c>
      <c r="Q6093" s="48">
        <v>13</v>
      </c>
      <c r="R6093" s="48"/>
      <c r="S6093" s="48" t="s">
        <v>11</v>
      </c>
    </row>
    <row r="6094" spans="1:19" s="47" customFormat="1" ht="14" x14ac:dyDescent="0.15">
      <c r="A6094" s="8" t="s">
        <v>415</v>
      </c>
      <c r="B6094" s="114" t="s">
        <v>416</v>
      </c>
      <c r="C6094" s="40" t="s">
        <v>65</v>
      </c>
      <c r="D6094" s="6" t="s">
        <v>1369</v>
      </c>
      <c r="E6094" s="7" t="s">
        <v>1370</v>
      </c>
      <c r="F6094" s="6" t="s">
        <v>3953</v>
      </c>
      <c r="G6094" s="6" t="s">
        <v>4936</v>
      </c>
      <c r="H6094" s="6" t="s">
        <v>38</v>
      </c>
      <c r="I6094" s="8" t="s">
        <v>39</v>
      </c>
      <c r="J6094" s="15" t="s">
        <v>7586</v>
      </c>
      <c r="K6094" s="7" t="s">
        <v>3956</v>
      </c>
      <c r="L6094" s="19">
        <v>521152</v>
      </c>
      <c r="M6094" s="19">
        <f t="shared" si="287"/>
        <v>521152</v>
      </c>
      <c r="N6094" s="11">
        <f>M6094*(1+VOTOS!$P$3%)^Q6094</f>
        <v>521844.00055436278</v>
      </c>
      <c r="O6094" s="54">
        <f t="shared" si="288"/>
        <v>521844.00055436278</v>
      </c>
      <c r="P6094" s="103">
        <f t="shared" si="289"/>
        <v>3.4727342261954745E-6</v>
      </c>
      <c r="Q6094" s="48">
        <v>11</v>
      </c>
      <c r="R6094" s="48"/>
      <c r="S6094" s="48" t="s">
        <v>11</v>
      </c>
    </row>
    <row r="6095" spans="1:19" s="47" customFormat="1" ht="14" x14ac:dyDescent="0.15">
      <c r="A6095" s="14" t="s">
        <v>5234</v>
      </c>
      <c r="B6095" s="115" t="s">
        <v>416</v>
      </c>
      <c r="C6095" s="40" t="s">
        <v>65</v>
      </c>
      <c r="D6095" s="12" t="s">
        <v>417</v>
      </c>
      <c r="E6095" s="51" t="s">
        <v>418</v>
      </c>
      <c r="F6095" s="14" t="s">
        <v>6053</v>
      </c>
      <c r="G6095" s="14" t="s">
        <v>37</v>
      </c>
      <c r="H6095" s="14" t="s">
        <v>38</v>
      </c>
      <c r="I6095" s="14" t="s">
        <v>39</v>
      </c>
      <c r="J6095" s="15" t="s">
        <v>7586</v>
      </c>
      <c r="K6095" s="52" t="s">
        <v>4050</v>
      </c>
      <c r="L6095" s="109">
        <v>5926773.5</v>
      </c>
      <c r="M6095" s="19">
        <f t="shared" si="287"/>
        <v>5926773.5</v>
      </c>
      <c r="N6095" s="11">
        <f>M6095*(1+VOTOS!$P$3%)^Q6095</f>
        <v>6003045.4727220861</v>
      </c>
      <c r="O6095" s="54">
        <f t="shared" si="288"/>
        <v>6003045.4727220861</v>
      </c>
      <c r="P6095" s="103">
        <f t="shared" si="289"/>
        <v>3.9948684764764407E-5</v>
      </c>
      <c r="Q6095" s="6">
        <v>106</v>
      </c>
      <c r="R6095" s="6"/>
      <c r="S6095" s="6" t="s">
        <v>7</v>
      </c>
    </row>
    <row r="6096" spans="1:19" s="47" customFormat="1" ht="14" x14ac:dyDescent="0.15">
      <c r="A6096" s="14" t="s">
        <v>5234</v>
      </c>
      <c r="B6096" s="115" t="s">
        <v>416</v>
      </c>
      <c r="C6096" s="40" t="s">
        <v>65</v>
      </c>
      <c r="D6096" s="12" t="s">
        <v>417</v>
      </c>
      <c r="E6096" s="51" t="s">
        <v>418</v>
      </c>
      <c r="F6096" s="14" t="s">
        <v>6053</v>
      </c>
      <c r="G6096" s="14" t="s">
        <v>37</v>
      </c>
      <c r="H6096" s="14" t="s">
        <v>38</v>
      </c>
      <c r="I6096" s="14" t="s">
        <v>39</v>
      </c>
      <c r="J6096" s="15" t="s">
        <v>7586</v>
      </c>
      <c r="K6096" s="52" t="s">
        <v>6056</v>
      </c>
      <c r="L6096" s="109">
        <v>5561436</v>
      </c>
      <c r="M6096" s="19">
        <f t="shared" si="287"/>
        <v>5561436</v>
      </c>
      <c r="N6096" s="11">
        <f>M6096*(1+VOTOS!$P$3%)^Q6096</f>
        <v>5652746.9762807507</v>
      </c>
      <c r="O6096" s="54">
        <f t="shared" si="288"/>
        <v>5652746.9762807507</v>
      </c>
      <c r="P6096" s="103">
        <f t="shared" si="289"/>
        <v>3.7617540636089285E-5</v>
      </c>
      <c r="Q6096" s="6">
        <v>135</v>
      </c>
      <c r="R6096" s="6"/>
      <c r="S6096" s="6" t="s">
        <v>7</v>
      </c>
    </row>
    <row r="6097" spans="1:19" s="47" customFormat="1" ht="14" x14ac:dyDescent="0.15">
      <c r="A6097" s="14" t="s">
        <v>5234</v>
      </c>
      <c r="B6097" s="115" t="s">
        <v>416</v>
      </c>
      <c r="C6097" s="40" t="s">
        <v>65</v>
      </c>
      <c r="D6097" s="12" t="s">
        <v>417</v>
      </c>
      <c r="E6097" s="51" t="s">
        <v>418</v>
      </c>
      <c r="F6097" s="14" t="s">
        <v>6053</v>
      </c>
      <c r="G6097" s="14" t="s">
        <v>37</v>
      </c>
      <c r="H6097" s="14" t="s">
        <v>38</v>
      </c>
      <c r="I6097" s="14" t="s">
        <v>39</v>
      </c>
      <c r="J6097" s="15" t="s">
        <v>7586</v>
      </c>
      <c r="K6097" s="52" t="s">
        <v>6060</v>
      </c>
      <c r="L6097" s="109">
        <v>4007521</v>
      </c>
      <c r="M6097" s="19">
        <f t="shared" ref="M6097:M6127" si="290">+IF(Q6097&gt;0,L6097,0)</f>
        <v>4007521</v>
      </c>
      <c r="N6097" s="11">
        <f>M6097*(1+VOTOS!$P$3%)^Q6097</f>
        <v>4080203.8793469057</v>
      </c>
      <c r="O6097" s="54">
        <f t="shared" si="288"/>
        <v>4080203.8793469057</v>
      </c>
      <c r="P6097" s="103">
        <f t="shared" si="289"/>
        <v>2.7152680967130243E-5</v>
      </c>
      <c r="Q6097" s="6">
        <v>149</v>
      </c>
      <c r="R6097" s="6"/>
      <c r="S6097" s="6" t="s">
        <v>7</v>
      </c>
    </row>
    <row r="6098" spans="1:19" s="47" customFormat="1" ht="14" x14ac:dyDescent="0.15">
      <c r="A6098" s="14" t="s">
        <v>5234</v>
      </c>
      <c r="B6098" s="115" t="s">
        <v>416</v>
      </c>
      <c r="C6098" s="40" t="s">
        <v>65</v>
      </c>
      <c r="D6098" s="12" t="s">
        <v>417</v>
      </c>
      <c r="E6098" s="51" t="s">
        <v>418</v>
      </c>
      <c r="F6098" s="14" t="s">
        <v>6053</v>
      </c>
      <c r="G6098" s="14" t="s">
        <v>37</v>
      </c>
      <c r="H6098" s="14" t="s">
        <v>38</v>
      </c>
      <c r="I6098" s="14" t="s">
        <v>39</v>
      </c>
      <c r="J6098" s="15" t="s">
        <v>7586</v>
      </c>
      <c r="K6098" s="52" t="s">
        <v>6059</v>
      </c>
      <c r="L6098" s="109">
        <v>3579224</v>
      </c>
      <c r="M6098" s="19">
        <f t="shared" si="290"/>
        <v>3579224</v>
      </c>
      <c r="N6098" s="11">
        <f>M6098*(1+VOTOS!$P$3%)^Q6098</f>
        <v>3644139.0200704001</v>
      </c>
      <c r="O6098" s="54">
        <f t="shared" si="288"/>
        <v>3644139.0200704001</v>
      </c>
      <c r="P6098" s="103">
        <f t="shared" si="289"/>
        <v>2.4250784308278303E-5</v>
      </c>
      <c r="Q6098" s="6">
        <v>149</v>
      </c>
      <c r="R6098" s="6"/>
      <c r="S6098" s="6" t="s">
        <v>7</v>
      </c>
    </row>
    <row r="6099" spans="1:19" s="47" customFormat="1" ht="14" x14ac:dyDescent="0.15">
      <c r="A6099" s="14" t="s">
        <v>5234</v>
      </c>
      <c r="B6099" s="115" t="s">
        <v>416</v>
      </c>
      <c r="C6099" s="40" t="s">
        <v>65</v>
      </c>
      <c r="D6099" s="12" t="s">
        <v>417</v>
      </c>
      <c r="E6099" s="51" t="s">
        <v>418</v>
      </c>
      <c r="F6099" s="14" t="s">
        <v>6053</v>
      </c>
      <c r="G6099" s="14" t="s">
        <v>37</v>
      </c>
      <c r="H6099" s="14" t="s">
        <v>38</v>
      </c>
      <c r="I6099" s="14" t="s">
        <v>39</v>
      </c>
      <c r="J6099" s="15" t="s">
        <v>7586</v>
      </c>
      <c r="K6099" s="52" t="s">
        <v>6057</v>
      </c>
      <c r="L6099" s="109">
        <v>2510099</v>
      </c>
      <c r="M6099" s="19">
        <f t="shared" si="290"/>
        <v>2510099</v>
      </c>
      <c r="N6099" s="11">
        <f>M6099*(1+VOTOS!$P$3%)^Q6099</f>
        <v>2559634.6094949697</v>
      </c>
      <c r="O6099" s="54">
        <f t="shared" si="288"/>
        <v>2559634.6094949697</v>
      </c>
      <c r="P6099" s="103">
        <f t="shared" si="289"/>
        <v>1.7033693413174862E-5</v>
      </c>
      <c r="Q6099" s="6">
        <v>162</v>
      </c>
      <c r="R6099" s="6"/>
      <c r="S6099" s="6" t="s">
        <v>7</v>
      </c>
    </row>
    <row r="6100" spans="1:19" s="47" customFormat="1" ht="14" x14ac:dyDescent="0.15">
      <c r="A6100" s="14" t="s">
        <v>5234</v>
      </c>
      <c r="B6100" s="115" t="s">
        <v>416</v>
      </c>
      <c r="C6100" s="40" t="s">
        <v>65</v>
      </c>
      <c r="D6100" s="12" t="s">
        <v>417</v>
      </c>
      <c r="E6100" s="51" t="s">
        <v>418</v>
      </c>
      <c r="F6100" s="14" t="s">
        <v>6053</v>
      </c>
      <c r="G6100" s="14" t="s">
        <v>37</v>
      </c>
      <c r="H6100" s="14" t="s">
        <v>38</v>
      </c>
      <c r="I6100" s="14" t="s">
        <v>39</v>
      </c>
      <c r="J6100" s="15" t="s">
        <v>7586</v>
      </c>
      <c r="K6100" s="52" t="s">
        <v>6061</v>
      </c>
      <c r="L6100" s="109">
        <v>1444285</v>
      </c>
      <c r="M6100" s="19">
        <f t="shared" si="290"/>
        <v>1444285</v>
      </c>
      <c r="N6100" s="11">
        <f>M6100*(1+VOTOS!$P$3%)^Q6100</f>
        <v>1467466.9684540334</v>
      </c>
      <c r="O6100" s="54">
        <f t="shared" si="288"/>
        <v>1467466.9684540334</v>
      </c>
      <c r="P6100" s="103">
        <f t="shared" si="289"/>
        <v>9.7656057399298413E-6</v>
      </c>
      <c r="Q6100" s="6">
        <v>132</v>
      </c>
      <c r="R6100" s="6"/>
      <c r="S6100" s="6" t="s">
        <v>7</v>
      </c>
    </row>
    <row r="6101" spans="1:19" s="47" customFormat="1" ht="14" x14ac:dyDescent="0.15">
      <c r="A6101" s="14" t="s">
        <v>5234</v>
      </c>
      <c r="B6101" s="115" t="s">
        <v>416</v>
      </c>
      <c r="C6101" s="40" t="s">
        <v>65</v>
      </c>
      <c r="D6101" s="12" t="s">
        <v>417</v>
      </c>
      <c r="E6101" s="51" t="s">
        <v>418</v>
      </c>
      <c r="F6101" s="14" t="s">
        <v>6053</v>
      </c>
      <c r="G6101" s="14" t="s">
        <v>37</v>
      </c>
      <c r="H6101" s="14" t="s">
        <v>38</v>
      </c>
      <c r="I6101" s="14" t="s">
        <v>39</v>
      </c>
      <c r="J6101" s="15" t="s">
        <v>7586</v>
      </c>
      <c r="K6101" s="52" t="s">
        <v>5230</v>
      </c>
      <c r="L6101" s="109">
        <v>1402702.5</v>
      </c>
      <c r="M6101" s="19">
        <f t="shared" si="290"/>
        <v>1402702.5</v>
      </c>
      <c r="N6101" s="11">
        <f>M6101*(1+VOTOS!$P$3%)^Q6101</f>
        <v>1425217.0349466302</v>
      </c>
      <c r="O6101" s="54">
        <f t="shared" si="288"/>
        <v>1425217.0349466302</v>
      </c>
      <c r="P6101" s="103">
        <f t="shared" si="289"/>
        <v>9.4844435727117146E-6</v>
      </c>
      <c r="Q6101" s="6">
        <v>132</v>
      </c>
      <c r="R6101" s="6"/>
      <c r="S6101" s="6" t="s">
        <v>7</v>
      </c>
    </row>
    <row r="6102" spans="1:19" s="47" customFormat="1" ht="14" x14ac:dyDescent="0.15">
      <c r="A6102" s="14" t="s">
        <v>5234</v>
      </c>
      <c r="B6102" s="115" t="s">
        <v>416</v>
      </c>
      <c r="C6102" s="40" t="s">
        <v>65</v>
      </c>
      <c r="D6102" s="12" t="s">
        <v>417</v>
      </c>
      <c r="E6102" s="51" t="s">
        <v>418</v>
      </c>
      <c r="F6102" s="14" t="s">
        <v>6053</v>
      </c>
      <c r="G6102" s="14" t="s">
        <v>37</v>
      </c>
      <c r="H6102" s="14" t="s">
        <v>38</v>
      </c>
      <c r="I6102" s="14" t="s">
        <v>39</v>
      </c>
      <c r="J6102" s="15" t="s">
        <v>7586</v>
      </c>
      <c r="K6102" s="52" t="s">
        <v>6063</v>
      </c>
      <c r="L6102" s="109">
        <v>806142</v>
      </c>
      <c r="M6102" s="19">
        <f t="shared" si="290"/>
        <v>806142</v>
      </c>
      <c r="N6102" s="11">
        <f>M6102*(1+VOTOS!$P$3%)^Q6102</f>
        <v>819081.2456568277</v>
      </c>
      <c r="O6102" s="54">
        <f t="shared" si="288"/>
        <v>819081.2456568277</v>
      </c>
      <c r="P6102" s="103">
        <f t="shared" si="289"/>
        <v>5.4507697181640203E-6</v>
      </c>
      <c r="Q6102" s="6">
        <v>132</v>
      </c>
      <c r="R6102" s="6"/>
      <c r="S6102" s="6" t="s">
        <v>7</v>
      </c>
    </row>
    <row r="6103" spans="1:19" s="47" customFormat="1" ht="14" x14ac:dyDescent="0.15">
      <c r="A6103" s="14" t="s">
        <v>5234</v>
      </c>
      <c r="B6103" s="115" t="s">
        <v>416</v>
      </c>
      <c r="C6103" s="40" t="s">
        <v>65</v>
      </c>
      <c r="D6103" s="12" t="s">
        <v>417</v>
      </c>
      <c r="E6103" s="51" t="s">
        <v>418</v>
      </c>
      <c r="F6103" s="14" t="s">
        <v>6053</v>
      </c>
      <c r="G6103" s="14" t="s">
        <v>37</v>
      </c>
      <c r="H6103" s="14" t="s">
        <v>38</v>
      </c>
      <c r="I6103" s="14" t="s">
        <v>39</v>
      </c>
      <c r="J6103" s="15" t="s">
        <v>7586</v>
      </c>
      <c r="K6103" s="52" t="s">
        <v>6062</v>
      </c>
      <c r="L6103" s="109">
        <v>788707</v>
      </c>
      <c r="M6103" s="19">
        <f t="shared" si="290"/>
        <v>788707</v>
      </c>
      <c r="N6103" s="11">
        <f>M6103*(1+VOTOS!$P$3%)^Q6103</f>
        <v>801366.39949073445</v>
      </c>
      <c r="O6103" s="54">
        <f t="shared" si="288"/>
        <v>801366.39949073445</v>
      </c>
      <c r="P6103" s="103">
        <f t="shared" si="289"/>
        <v>5.3328820879001344E-6</v>
      </c>
      <c r="Q6103" s="6">
        <v>132</v>
      </c>
      <c r="R6103" s="6"/>
      <c r="S6103" s="6" t="s">
        <v>7</v>
      </c>
    </row>
    <row r="6104" spans="1:19" s="47" customFormat="1" ht="14" x14ac:dyDescent="0.15">
      <c r="A6104" s="14" t="s">
        <v>5234</v>
      </c>
      <c r="B6104" s="115" t="s">
        <v>416</v>
      </c>
      <c r="C6104" s="40" t="s">
        <v>65</v>
      </c>
      <c r="D6104" s="12" t="s">
        <v>417</v>
      </c>
      <c r="E6104" s="51" t="s">
        <v>418</v>
      </c>
      <c r="F6104" s="14" t="s">
        <v>6053</v>
      </c>
      <c r="G6104" s="14" t="s">
        <v>37</v>
      </c>
      <c r="H6104" s="14" t="s">
        <v>38</v>
      </c>
      <c r="I6104" s="14" t="s">
        <v>39</v>
      </c>
      <c r="J6104" s="15" t="s">
        <v>7586</v>
      </c>
      <c r="K6104" s="52" t="s">
        <v>6058</v>
      </c>
      <c r="L6104" s="109">
        <v>673892.5</v>
      </c>
      <c r="M6104" s="19">
        <f t="shared" si="290"/>
        <v>673892.5</v>
      </c>
      <c r="N6104" s="11">
        <f>M6104*(1+VOTOS!$P$3%)^Q6104</f>
        <v>686114.63115546608</v>
      </c>
      <c r="O6104" s="54">
        <f t="shared" si="288"/>
        <v>686114.63115546608</v>
      </c>
      <c r="P6104" s="103">
        <f t="shared" si="289"/>
        <v>4.5659119587001076E-6</v>
      </c>
      <c r="Q6104" s="6">
        <v>149</v>
      </c>
      <c r="R6104" s="6"/>
      <c r="S6104" s="6" t="s">
        <v>7</v>
      </c>
    </row>
    <row r="6105" spans="1:19" s="47" customFormat="1" ht="14" x14ac:dyDescent="0.15">
      <c r="A6105" s="14" t="s">
        <v>5234</v>
      </c>
      <c r="B6105" s="115" t="s">
        <v>416</v>
      </c>
      <c r="C6105" s="40" t="s">
        <v>65</v>
      </c>
      <c r="D6105" s="12" t="s">
        <v>417</v>
      </c>
      <c r="E6105" s="51" t="s">
        <v>418</v>
      </c>
      <c r="F6105" s="14" t="s">
        <v>6053</v>
      </c>
      <c r="G6105" s="14" t="s">
        <v>37</v>
      </c>
      <c r="H6105" s="14" t="s">
        <v>38</v>
      </c>
      <c r="I6105" s="14" t="s">
        <v>39</v>
      </c>
      <c r="J6105" s="15" t="s">
        <v>7586</v>
      </c>
      <c r="K6105" s="52" t="s">
        <v>6066</v>
      </c>
      <c r="L6105" s="109">
        <v>297990</v>
      </c>
      <c r="M6105" s="19">
        <f t="shared" si="290"/>
        <v>297990</v>
      </c>
      <c r="N6105" s="11">
        <f>M6105*(1+VOTOS!$P$3%)^Q6105</f>
        <v>299575.87379269704</v>
      </c>
      <c r="O6105" s="54">
        <f t="shared" si="288"/>
        <v>299575.87379269704</v>
      </c>
      <c r="P6105" s="103">
        <f t="shared" si="289"/>
        <v>1.9935984492628793E-6</v>
      </c>
      <c r="Q6105" s="6">
        <v>44</v>
      </c>
      <c r="R6105" s="6"/>
      <c r="S6105" s="6" t="s">
        <v>7</v>
      </c>
    </row>
    <row r="6106" spans="1:19" s="47" customFormat="1" ht="14" x14ac:dyDescent="0.15">
      <c r="A6106" s="14" t="s">
        <v>5234</v>
      </c>
      <c r="B6106" s="115" t="s">
        <v>416</v>
      </c>
      <c r="C6106" s="40" t="s">
        <v>65</v>
      </c>
      <c r="D6106" s="12" t="s">
        <v>417</v>
      </c>
      <c r="E6106" s="51" t="s">
        <v>418</v>
      </c>
      <c r="F6106" s="14" t="s">
        <v>6053</v>
      </c>
      <c r="G6106" s="14" t="s">
        <v>37</v>
      </c>
      <c r="H6106" s="14" t="s">
        <v>38</v>
      </c>
      <c r="I6106" s="14" t="s">
        <v>39</v>
      </c>
      <c r="J6106" s="15" t="s">
        <v>7586</v>
      </c>
      <c r="K6106" s="52" t="s">
        <v>6067</v>
      </c>
      <c r="L6106" s="109">
        <v>294423.5</v>
      </c>
      <c r="M6106" s="19">
        <f t="shared" si="290"/>
        <v>294423.5</v>
      </c>
      <c r="N6106" s="11">
        <f>M6106*(1+VOTOS!$P$3%)^Q6106</f>
        <v>295990.39322663221</v>
      </c>
      <c r="O6106" s="54">
        <f t="shared" si="288"/>
        <v>295990.39322663221</v>
      </c>
      <c r="P6106" s="103">
        <f t="shared" si="289"/>
        <v>1.9697380214992092E-6</v>
      </c>
      <c r="Q6106" s="6">
        <v>44</v>
      </c>
      <c r="R6106" s="6"/>
      <c r="S6106" s="6" t="s">
        <v>7</v>
      </c>
    </row>
    <row r="6107" spans="1:19" s="47" customFormat="1" ht="14" x14ac:dyDescent="0.15">
      <c r="A6107" s="14" t="s">
        <v>5234</v>
      </c>
      <c r="B6107" s="115" t="s">
        <v>416</v>
      </c>
      <c r="C6107" s="40" t="s">
        <v>65</v>
      </c>
      <c r="D6107" s="12" t="s">
        <v>417</v>
      </c>
      <c r="E6107" s="51" t="s">
        <v>418</v>
      </c>
      <c r="F6107" s="14" t="s">
        <v>6053</v>
      </c>
      <c r="G6107" s="14" t="s">
        <v>37</v>
      </c>
      <c r="H6107" s="14" t="s">
        <v>38</v>
      </c>
      <c r="I6107" s="14" t="s">
        <v>39</v>
      </c>
      <c r="J6107" s="15" t="s">
        <v>7586</v>
      </c>
      <c r="K6107" s="52" t="s">
        <v>6055</v>
      </c>
      <c r="L6107" s="109">
        <v>280183.5</v>
      </c>
      <c r="M6107" s="19">
        <f t="shared" si="290"/>
        <v>280183.5</v>
      </c>
      <c r="N6107" s="11">
        <f>M6107*(1+VOTOS!$P$3%)^Q6107</f>
        <v>310999.43646599713</v>
      </c>
      <c r="O6107" s="54">
        <f t="shared" si="288"/>
        <v>310999.43646599713</v>
      </c>
      <c r="P6107" s="103">
        <f t="shared" si="289"/>
        <v>2.0696192467397408E-6</v>
      </c>
      <c r="Q6107" s="6">
        <v>865</v>
      </c>
      <c r="R6107" s="6"/>
      <c r="S6107" s="6" t="s">
        <v>7</v>
      </c>
    </row>
    <row r="6108" spans="1:19" s="47" customFormat="1" ht="14" x14ac:dyDescent="0.15">
      <c r="A6108" s="14" t="s">
        <v>5234</v>
      </c>
      <c r="B6108" s="115" t="s">
        <v>416</v>
      </c>
      <c r="C6108" s="40" t="s">
        <v>65</v>
      </c>
      <c r="D6108" s="12" t="s">
        <v>417</v>
      </c>
      <c r="E6108" s="51" t="s">
        <v>418</v>
      </c>
      <c r="F6108" s="14" t="s">
        <v>6053</v>
      </c>
      <c r="G6108" s="14" t="s">
        <v>37</v>
      </c>
      <c r="H6108" s="14" t="s">
        <v>38</v>
      </c>
      <c r="I6108" s="14" t="s">
        <v>39</v>
      </c>
      <c r="J6108" s="15" t="s">
        <v>7586</v>
      </c>
      <c r="K6108" s="52" t="s">
        <v>6065</v>
      </c>
      <c r="L6108" s="109">
        <v>266182</v>
      </c>
      <c r="M6108" s="19">
        <f t="shared" si="290"/>
        <v>266182</v>
      </c>
      <c r="N6108" s="11">
        <f>M6108*(1+VOTOS!$P$3%)^Q6108</f>
        <v>269379.94448607496</v>
      </c>
      <c r="O6108" s="54">
        <f t="shared" si="288"/>
        <v>269379.94448607496</v>
      </c>
      <c r="P6108" s="103">
        <f t="shared" si="289"/>
        <v>1.7926525016549957E-6</v>
      </c>
      <c r="Q6108" s="6">
        <v>99</v>
      </c>
      <c r="R6108" s="6"/>
      <c r="S6108" s="6" t="s">
        <v>7</v>
      </c>
    </row>
    <row r="6109" spans="1:19" s="47" customFormat="1" ht="14" x14ac:dyDescent="0.15">
      <c r="A6109" s="14" t="s">
        <v>5234</v>
      </c>
      <c r="B6109" s="115" t="s">
        <v>416</v>
      </c>
      <c r="C6109" s="40" t="s">
        <v>65</v>
      </c>
      <c r="D6109" s="12" t="s">
        <v>417</v>
      </c>
      <c r="E6109" s="51" t="s">
        <v>418</v>
      </c>
      <c r="F6109" s="14" t="s">
        <v>6053</v>
      </c>
      <c r="G6109" s="14" t="s">
        <v>37</v>
      </c>
      <c r="H6109" s="14" t="s">
        <v>38</v>
      </c>
      <c r="I6109" s="14" t="s">
        <v>39</v>
      </c>
      <c r="J6109" s="15" t="s">
        <v>7586</v>
      </c>
      <c r="K6109" s="52" t="s">
        <v>6064</v>
      </c>
      <c r="L6109" s="109">
        <v>246214</v>
      </c>
      <c r="M6109" s="19">
        <f t="shared" si="290"/>
        <v>246214</v>
      </c>
      <c r="N6109" s="11">
        <f>M6109*(1+VOTOS!$P$3%)^Q6109</f>
        <v>249172.04638816474</v>
      </c>
      <c r="O6109" s="54">
        <f t="shared" si="288"/>
        <v>249172.04638816474</v>
      </c>
      <c r="P6109" s="103">
        <f t="shared" si="289"/>
        <v>1.6581742681416594E-6</v>
      </c>
      <c r="Q6109" s="6">
        <v>99</v>
      </c>
      <c r="R6109" s="6"/>
      <c r="S6109" s="6" t="s">
        <v>7</v>
      </c>
    </row>
    <row r="6110" spans="1:19" s="47" customFormat="1" ht="14" x14ac:dyDescent="0.15">
      <c r="A6110" s="14" t="s">
        <v>5234</v>
      </c>
      <c r="B6110" s="115" t="s">
        <v>416</v>
      </c>
      <c r="C6110" s="40" t="s">
        <v>65</v>
      </c>
      <c r="D6110" s="12" t="s">
        <v>417</v>
      </c>
      <c r="E6110" s="51" t="s">
        <v>418</v>
      </c>
      <c r="F6110" s="14" t="s">
        <v>6053</v>
      </c>
      <c r="G6110" s="14" t="s">
        <v>37</v>
      </c>
      <c r="H6110" s="14" t="s">
        <v>38</v>
      </c>
      <c r="I6110" s="14" t="s">
        <v>39</v>
      </c>
      <c r="J6110" s="15" t="s">
        <v>7586</v>
      </c>
      <c r="K6110" s="52" t="s">
        <v>6054</v>
      </c>
      <c r="L6110" s="109">
        <v>230818.5</v>
      </c>
      <c r="M6110" s="19">
        <f t="shared" si="290"/>
        <v>230818.5</v>
      </c>
      <c r="N6110" s="11">
        <f>M6110*(1+VOTOS!$P$3%)^Q6110</f>
        <v>257040.86903963285</v>
      </c>
      <c r="O6110" s="54">
        <f t="shared" si="288"/>
        <v>257040.86903963285</v>
      </c>
      <c r="P6110" s="103">
        <f t="shared" si="289"/>
        <v>1.7105392080711905E-6</v>
      </c>
      <c r="Q6110" s="6">
        <v>892</v>
      </c>
      <c r="R6110" s="6"/>
      <c r="S6110" s="6" t="s">
        <v>7</v>
      </c>
    </row>
    <row r="6111" spans="1:19" s="47" customFormat="1" ht="14" x14ac:dyDescent="0.15">
      <c r="A6111" s="8" t="s">
        <v>5234</v>
      </c>
      <c r="B6111" s="114" t="s">
        <v>416</v>
      </c>
      <c r="C6111" s="40" t="s">
        <v>88</v>
      </c>
      <c r="D6111" s="6" t="s">
        <v>915</v>
      </c>
      <c r="E6111" s="7" t="s">
        <v>916</v>
      </c>
      <c r="F6111" s="6" t="s">
        <v>6375</v>
      </c>
      <c r="G6111" s="6" t="s">
        <v>4936</v>
      </c>
      <c r="H6111" s="6" t="s">
        <v>38</v>
      </c>
      <c r="I6111" s="8" t="s">
        <v>39</v>
      </c>
      <c r="J6111" s="15" t="s">
        <v>7587</v>
      </c>
      <c r="K6111" s="7" t="s">
        <v>4976</v>
      </c>
      <c r="L6111" s="19">
        <v>6008968.5</v>
      </c>
      <c r="M6111" s="19">
        <f t="shared" si="290"/>
        <v>0</v>
      </c>
      <c r="N6111" s="11">
        <f>M6111*(1+VOTOS!$P$3%)^Q6111</f>
        <v>0</v>
      </c>
      <c r="O6111" s="54">
        <f t="shared" si="288"/>
        <v>6008968.5</v>
      </c>
      <c r="P6111" s="103">
        <f t="shared" si="289"/>
        <v>3.9988100949541556E-5</v>
      </c>
      <c r="Q6111" s="6">
        <v>0</v>
      </c>
      <c r="R6111" s="6"/>
      <c r="S6111" s="6" t="s">
        <v>7579</v>
      </c>
    </row>
    <row r="6112" spans="1:19" s="47" customFormat="1" ht="14" x14ac:dyDescent="0.15">
      <c r="A6112" s="8" t="s">
        <v>415</v>
      </c>
      <c r="B6112" s="114" t="s">
        <v>416</v>
      </c>
      <c r="C6112" s="40" t="s">
        <v>65</v>
      </c>
      <c r="D6112" s="6" t="s">
        <v>1140</v>
      </c>
      <c r="E6112" s="17" t="s">
        <v>1141</v>
      </c>
      <c r="F6112" s="6" t="s">
        <v>3957</v>
      </c>
      <c r="G6112" s="6" t="s">
        <v>4936</v>
      </c>
      <c r="H6112" s="6" t="s">
        <v>38</v>
      </c>
      <c r="I6112" s="8" t="s">
        <v>39</v>
      </c>
      <c r="J6112" s="15" t="s">
        <v>7586</v>
      </c>
      <c r="K6112" s="7" t="s">
        <v>2700</v>
      </c>
      <c r="L6112" s="19">
        <v>1232419</v>
      </c>
      <c r="M6112" s="19">
        <f t="shared" si="290"/>
        <v>1232419</v>
      </c>
      <c r="N6112" s="11">
        <f>M6112*(1+VOTOS!$P$3%)^Q6112</f>
        <v>1245721.7978161224</v>
      </c>
      <c r="O6112" s="54">
        <f t="shared" si="288"/>
        <v>1245721.7978161224</v>
      </c>
      <c r="P6112" s="103">
        <f t="shared" si="289"/>
        <v>8.2899500981101002E-6</v>
      </c>
      <c r="Q6112" s="6">
        <v>89</v>
      </c>
      <c r="R6112" s="6"/>
      <c r="S6112" s="6" t="s">
        <v>11</v>
      </c>
    </row>
    <row r="6113" spans="1:19" s="47" customFormat="1" ht="14" x14ac:dyDescent="0.15">
      <c r="A6113" s="8" t="s">
        <v>415</v>
      </c>
      <c r="B6113" s="114" t="s">
        <v>416</v>
      </c>
      <c r="C6113" s="40" t="s">
        <v>65</v>
      </c>
      <c r="D6113" s="6" t="s">
        <v>1140</v>
      </c>
      <c r="E6113" s="7" t="s">
        <v>1141</v>
      </c>
      <c r="F6113" s="6" t="s">
        <v>3957</v>
      </c>
      <c r="G6113" s="6" t="s">
        <v>4936</v>
      </c>
      <c r="H6113" s="6" t="s">
        <v>38</v>
      </c>
      <c r="I6113" s="8" t="s">
        <v>39</v>
      </c>
      <c r="J6113" s="15" t="s">
        <v>7586</v>
      </c>
      <c r="K6113" s="7" t="s">
        <v>3958</v>
      </c>
      <c r="L6113" s="19">
        <v>1232419</v>
      </c>
      <c r="M6113" s="19">
        <f t="shared" si="290"/>
        <v>1232419</v>
      </c>
      <c r="N6113" s="11">
        <f>M6113*(1+VOTOS!$P$3%)^Q6113</f>
        <v>1236588.7618494905</v>
      </c>
      <c r="O6113" s="54">
        <f t="shared" si="288"/>
        <v>1236588.7618494905</v>
      </c>
      <c r="P6113" s="103">
        <f t="shared" si="289"/>
        <v>8.229172151910271E-6</v>
      </c>
      <c r="Q6113" s="6">
        <v>28</v>
      </c>
      <c r="R6113" s="6"/>
      <c r="S6113" s="6" t="s">
        <v>11</v>
      </c>
    </row>
    <row r="6114" spans="1:19" s="47" customFormat="1" ht="14" x14ac:dyDescent="0.15">
      <c r="A6114" s="8" t="s">
        <v>415</v>
      </c>
      <c r="B6114" s="114" t="s">
        <v>416</v>
      </c>
      <c r="C6114" s="40" t="s">
        <v>65</v>
      </c>
      <c r="D6114" s="6" t="s">
        <v>1140</v>
      </c>
      <c r="E6114" s="7" t="s">
        <v>1141</v>
      </c>
      <c r="F6114" s="6" t="s">
        <v>3957</v>
      </c>
      <c r="G6114" s="6" t="s">
        <v>4936</v>
      </c>
      <c r="H6114" s="6" t="s">
        <v>38</v>
      </c>
      <c r="I6114" s="8" t="s">
        <v>39</v>
      </c>
      <c r="J6114" s="15" t="s">
        <v>7586</v>
      </c>
      <c r="K6114" s="7" t="s">
        <v>3959</v>
      </c>
      <c r="L6114" s="19">
        <v>1232419</v>
      </c>
      <c r="M6114" s="19">
        <f t="shared" si="290"/>
        <v>1232419</v>
      </c>
      <c r="N6114" s="11">
        <f>M6114*(1+VOTOS!$P$3%)^Q6114</f>
        <v>1241521.2394835013</v>
      </c>
      <c r="O6114" s="54">
        <f t="shared" si="288"/>
        <v>1241521.2394835013</v>
      </c>
      <c r="P6114" s="103">
        <f t="shared" si="289"/>
        <v>8.2619964899909541E-6</v>
      </c>
      <c r="Q6114" s="48">
        <v>61</v>
      </c>
      <c r="R6114" s="48"/>
      <c r="S6114" s="48" t="s">
        <v>11</v>
      </c>
    </row>
    <row r="6115" spans="1:19" s="47" customFormat="1" ht="14" x14ac:dyDescent="0.15">
      <c r="A6115" s="8" t="s">
        <v>415</v>
      </c>
      <c r="B6115" s="114" t="s">
        <v>416</v>
      </c>
      <c r="C6115" s="40" t="s">
        <v>65</v>
      </c>
      <c r="D6115" s="6" t="s">
        <v>755</v>
      </c>
      <c r="E6115" s="17" t="s">
        <v>756</v>
      </c>
      <c r="F6115" s="6" t="s">
        <v>4858</v>
      </c>
      <c r="G6115" s="6" t="s">
        <v>4936</v>
      </c>
      <c r="H6115" s="6" t="s">
        <v>38</v>
      </c>
      <c r="I6115" s="8" t="s">
        <v>39</v>
      </c>
      <c r="J6115" s="15" t="s">
        <v>7586</v>
      </c>
      <c r="K6115" s="7" t="s">
        <v>4861</v>
      </c>
      <c r="L6115" s="19">
        <v>2354069</v>
      </c>
      <c r="M6115" s="19">
        <f t="shared" si="290"/>
        <v>2354069</v>
      </c>
      <c r="N6115" s="11">
        <f>M6115*(1+VOTOS!$P$3%)^Q6115</f>
        <v>2909129.2797677517</v>
      </c>
      <c r="O6115" s="54">
        <f t="shared" si="288"/>
        <v>2909129.2797677517</v>
      </c>
      <c r="P6115" s="103">
        <f t="shared" si="289"/>
        <v>1.9359488290647552E-5</v>
      </c>
      <c r="Q6115" s="6">
        <v>1755</v>
      </c>
      <c r="R6115" s="6"/>
      <c r="S6115" s="6" t="s">
        <v>11</v>
      </c>
    </row>
    <row r="6116" spans="1:19" s="47" customFormat="1" ht="14" x14ac:dyDescent="0.15">
      <c r="A6116" s="8" t="s">
        <v>415</v>
      </c>
      <c r="B6116" s="114" t="s">
        <v>416</v>
      </c>
      <c r="C6116" s="40" t="s">
        <v>65</v>
      </c>
      <c r="D6116" s="6" t="s">
        <v>755</v>
      </c>
      <c r="E6116" s="7" t="s">
        <v>756</v>
      </c>
      <c r="F6116" s="6" t="s">
        <v>4858</v>
      </c>
      <c r="G6116" s="6" t="s">
        <v>4936</v>
      </c>
      <c r="H6116" s="6" t="s">
        <v>38</v>
      </c>
      <c r="I6116" s="8" t="s">
        <v>39</v>
      </c>
      <c r="J6116" s="15" t="s">
        <v>7586</v>
      </c>
      <c r="K6116" s="7" t="s">
        <v>4863</v>
      </c>
      <c r="L6116" s="19">
        <v>2266375</v>
      </c>
      <c r="M6116" s="19">
        <f t="shared" si="290"/>
        <v>2266375</v>
      </c>
      <c r="N6116" s="11">
        <f>M6116*(1+VOTOS!$P$3%)^Q6116</f>
        <v>2767842.7862192392</v>
      </c>
      <c r="O6116" s="54">
        <f t="shared" si="288"/>
        <v>2767842.7862192392</v>
      </c>
      <c r="P6116" s="103">
        <f t="shared" si="289"/>
        <v>1.8419263929873373E-5</v>
      </c>
      <c r="Q6116" s="6">
        <v>1657</v>
      </c>
      <c r="R6116" s="6"/>
      <c r="S6116" s="6" t="s">
        <v>11</v>
      </c>
    </row>
    <row r="6117" spans="1:19" s="47" customFormat="1" ht="14" x14ac:dyDescent="0.15">
      <c r="A6117" s="8" t="s">
        <v>415</v>
      </c>
      <c r="B6117" s="114" t="s">
        <v>416</v>
      </c>
      <c r="C6117" s="40" t="s">
        <v>65</v>
      </c>
      <c r="D6117" s="6" t="s">
        <v>755</v>
      </c>
      <c r="E6117" s="7" t="s">
        <v>756</v>
      </c>
      <c r="F6117" s="6" t="s">
        <v>4858</v>
      </c>
      <c r="G6117" s="6" t="s">
        <v>4936</v>
      </c>
      <c r="H6117" s="6" t="s">
        <v>38</v>
      </c>
      <c r="I6117" s="8" t="s">
        <v>39</v>
      </c>
      <c r="J6117" s="15" t="s">
        <v>7586</v>
      </c>
      <c r="K6117" s="7" t="s">
        <v>4864</v>
      </c>
      <c r="L6117" s="19">
        <v>730536</v>
      </c>
      <c r="M6117" s="19">
        <f t="shared" si="290"/>
        <v>730536</v>
      </c>
      <c r="N6117" s="11">
        <f>M6117*(1+VOTOS!$P$3%)^Q6117</f>
        <v>892177.50710869033</v>
      </c>
      <c r="O6117" s="54">
        <f t="shared" si="288"/>
        <v>892177.50710869033</v>
      </c>
      <c r="P6117" s="103">
        <f t="shared" si="289"/>
        <v>5.9372060644306329E-6</v>
      </c>
      <c r="Q6117" s="6">
        <v>1657</v>
      </c>
      <c r="R6117" s="6"/>
      <c r="S6117" s="6" t="s">
        <v>11</v>
      </c>
    </row>
    <row r="6118" spans="1:19" s="47" customFormat="1" ht="14" x14ac:dyDescent="0.15">
      <c r="A6118" s="8" t="s">
        <v>415</v>
      </c>
      <c r="B6118" s="114" t="s">
        <v>416</v>
      </c>
      <c r="C6118" s="40" t="s">
        <v>65</v>
      </c>
      <c r="D6118" s="6" t="s">
        <v>755</v>
      </c>
      <c r="E6118" s="7" t="s">
        <v>756</v>
      </c>
      <c r="F6118" s="6" t="s">
        <v>4858</v>
      </c>
      <c r="G6118" s="6" t="s">
        <v>4936</v>
      </c>
      <c r="H6118" s="6" t="s">
        <v>38</v>
      </c>
      <c r="I6118" s="8" t="s">
        <v>39</v>
      </c>
      <c r="J6118" s="15" t="s">
        <v>7586</v>
      </c>
      <c r="K6118" s="7" t="s">
        <v>2085</v>
      </c>
      <c r="L6118" s="19">
        <v>679231</v>
      </c>
      <c r="M6118" s="19">
        <f t="shared" si="290"/>
        <v>679231</v>
      </c>
      <c r="N6118" s="11">
        <f>M6118*(1+VOTOS!$P$3%)^Q6118</f>
        <v>816810.42381817906</v>
      </c>
      <c r="O6118" s="54">
        <f t="shared" si="288"/>
        <v>816810.42381817906</v>
      </c>
      <c r="P6118" s="103">
        <f t="shared" si="289"/>
        <v>5.4356579975879674E-6</v>
      </c>
      <c r="Q6118" s="6">
        <v>1529</v>
      </c>
      <c r="R6118" s="6"/>
      <c r="S6118" s="6" t="s">
        <v>11</v>
      </c>
    </row>
    <row r="6119" spans="1:19" s="47" customFormat="1" ht="14" x14ac:dyDescent="0.15">
      <c r="A6119" s="8" t="s">
        <v>415</v>
      </c>
      <c r="B6119" s="114" t="s">
        <v>416</v>
      </c>
      <c r="C6119" s="40" t="s">
        <v>65</v>
      </c>
      <c r="D6119" s="6" t="s">
        <v>755</v>
      </c>
      <c r="E6119" s="7" t="s">
        <v>756</v>
      </c>
      <c r="F6119" s="6" t="s">
        <v>4858</v>
      </c>
      <c r="G6119" s="6" t="s">
        <v>4936</v>
      </c>
      <c r="H6119" s="6" t="s">
        <v>38</v>
      </c>
      <c r="I6119" s="8" t="s">
        <v>39</v>
      </c>
      <c r="J6119" s="15" t="s">
        <v>7586</v>
      </c>
      <c r="K6119" s="7" t="s">
        <v>4866</v>
      </c>
      <c r="L6119" s="19">
        <v>665723</v>
      </c>
      <c r="M6119" s="19">
        <f t="shared" si="290"/>
        <v>665723</v>
      </c>
      <c r="N6119" s="11">
        <f>M6119*(1+VOTOS!$P$3%)^Q6119</f>
        <v>807744.79504928947</v>
      </c>
      <c r="O6119" s="54">
        <f t="shared" si="288"/>
        <v>807744.79504928947</v>
      </c>
      <c r="P6119" s="103">
        <f t="shared" si="289"/>
        <v>5.375328628515484E-6</v>
      </c>
      <c r="Q6119" s="6">
        <v>1603</v>
      </c>
      <c r="R6119" s="6"/>
      <c r="S6119" s="6" t="s">
        <v>11</v>
      </c>
    </row>
    <row r="6120" spans="1:19" s="47" customFormat="1" ht="14" x14ac:dyDescent="0.15">
      <c r="A6120" s="8" t="s">
        <v>415</v>
      </c>
      <c r="B6120" s="114" t="s">
        <v>416</v>
      </c>
      <c r="C6120" s="40" t="s">
        <v>65</v>
      </c>
      <c r="D6120" s="6" t="s">
        <v>755</v>
      </c>
      <c r="E6120" s="7" t="s">
        <v>756</v>
      </c>
      <c r="F6120" s="6" t="s">
        <v>4858</v>
      </c>
      <c r="G6120" s="6" t="s">
        <v>4936</v>
      </c>
      <c r="H6120" s="6" t="s">
        <v>38</v>
      </c>
      <c r="I6120" s="8" t="s">
        <v>39</v>
      </c>
      <c r="J6120" s="15" t="s">
        <v>7586</v>
      </c>
      <c r="K6120" s="7" t="s">
        <v>4865</v>
      </c>
      <c r="L6120" s="19">
        <v>605772</v>
      </c>
      <c r="M6120" s="19">
        <f t="shared" si="290"/>
        <v>605772</v>
      </c>
      <c r="N6120" s="11">
        <f>M6120*(1+VOTOS!$P$3%)^Q6120</f>
        <v>736779.60418142145</v>
      </c>
      <c r="O6120" s="54">
        <f t="shared" si="288"/>
        <v>736779.60418142145</v>
      </c>
      <c r="P6120" s="103">
        <f t="shared" si="289"/>
        <v>4.9030739950741886E-6</v>
      </c>
      <c r="Q6120" s="6">
        <v>1623</v>
      </c>
      <c r="R6120" s="6"/>
      <c r="S6120" s="6" t="s">
        <v>11</v>
      </c>
    </row>
    <row r="6121" spans="1:19" s="47" customFormat="1" ht="14" x14ac:dyDescent="0.15">
      <c r="A6121" s="8" t="s">
        <v>415</v>
      </c>
      <c r="B6121" s="114" t="s">
        <v>416</v>
      </c>
      <c r="C6121" s="40" t="s">
        <v>65</v>
      </c>
      <c r="D6121" s="6" t="s">
        <v>755</v>
      </c>
      <c r="E6121" s="7" t="s">
        <v>756</v>
      </c>
      <c r="F6121" s="6" t="s">
        <v>4858</v>
      </c>
      <c r="G6121" s="6" t="s">
        <v>4936</v>
      </c>
      <c r="H6121" s="6" t="s">
        <v>38</v>
      </c>
      <c r="I6121" s="8" t="s">
        <v>39</v>
      </c>
      <c r="J6121" s="15" t="s">
        <v>7586</v>
      </c>
      <c r="K6121" s="7" t="s">
        <v>4868</v>
      </c>
      <c r="L6121" s="19">
        <v>484008</v>
      </c>
      <c r="M6121" s="19">
        <f t="shared" si="290"/>
        <v>484008</v>
      </c>
      <c r="N6121" s="11">
        <f>M6121*(1+VOTOS!$P$3%)^Q6121</f>
        <v>576663.29566381976</v>
      </c>
      <c r="O6121" s="54">
        <f t="shared" si="288"/>
        <v>576663.29566381976</v>
      </c>
      <c r="P6121" s="103">
        <f t="shared" si="289"/>
        <v>3.8375421806421774E-6</v>
      </c>
      <c r="Q6121" s="6">
        <v>1452</v>
      </c>
      <c r="R6121" s="6"/>
      <c r="S6121" s="6" t="s">
        <v>11</v>
      </c>
    </row>
    <row r="6122" spans="1:19" s="47" customFormat="1" ht="14" x14ac:dyDescent="0.15">
      <c r="A6122" s="8" t="s">
        <v>415</v>
      </c>
      <c r="B6122" s="114" t="s">
        <v>416</v>
      </c>
      <c r="C6122" s="40" t="s">
        <v>65</v>
      </c>
      <c r="D6122" s="6" t="s">
        <v>755</v>
      </c>
      <c r="E6122" s="7" t="s">
        <v>756</v>
      </c>
      <c r="F6122" s="6" t="s">
        <v>4858</v>
      </c>
      <c r="G6122" s="6" t="s">
        <v>4936</v>
      </c>
      <c r="H6122" s="6" t="s">
        <v>38</v>
      </c>
      <c r="I6122" s="8" t="s">
        <v>39</v>
      </c>
      <c r="J6122" s="15" t="s">
        <v>7586</v>
      </c>
      <c r="K6122" s="7" t="s">
        <v>4867</v>
      </c>
      <c r="L6122" s="19">
        <v>422093</v>
      </c>
      <c r="M6122" s="19">
        <f t="shared" si="290"/>
        <v>422093</v>
      </c>
      <c r="N6122" s="11">
        <f>M6122*(1+VOTOS!$P$3%)^Q6122</f>
        <v>504597.1923081131</v>
      </c>
      <c r="O6122" s="54">
        <f t="shared" si="288"/>
        <v>504597.1923081131</v>
      </c>
      <c r="P6122" s="103">
        <f t="shared" si="289"/>
        <v>3.3579612648780009E-6</v>
      </c>
      <c r="Q6122" s="6">
        <v>1480</v>
      </c>
      <c r="R6122" s="6"/>
      <c r="S6122" s="6" t="s">
        <v>11</v>
      </c>
    </row>
    <row r="6123" spans="1:19" s="47" customFormat="1" ht="14" x14ac:dyDescent="0.15">
      <c r="A6123" s="8" t="s">
        <v>415</v>
      </c>
      <c r="B6123" s="114" t="s">
        <v>416</v>
      </c>
      <c r="C6123" s="40" t="s">
        <v>65</v>
      </c>
      <c r="D6123" s="6" t="s">
        <v>755</v>
      </c>
      <c r="E6123" s="7" t="s">
        <v>756</v>
      </c>
      <c r="F6123" s="6" t="s">
        <v>4858</v>
      </c>
      <c r="G6123" s="6" t="s">
        <v>4936</v>
      </c>
      <c r="H6123" s="6" t="s">
        <v>38</v>
      </c>
      <c r="I6123" s="8" t="s">
        <v>39</v>
      </c>
      <c r="J6123" s="15" t="s">
        <v>7586</v>
      </c>
      <c r="K6123" s="7" t="s">
        <v>4869</v>
      </c>
      <c r="L6123" s="19">
        <v>380414</v>
      </c>
      <c r="M6123" s="19">
        <f t="shared" si="290"/>
        <v>380414</v>
      </c>
      <c r="N6123" s="11">
        <f>M6123*(1+VOTOS!$P$3%)^Q6123</f>
        <v>451709.63164110814</v>
      </c>
      <c r="O6123" s="54">
        <f t="shared" si="288"/>
        <v>451709.63164110814</v>
      </c>
      <c r="P6123" s="103">
        <f t="shared" si="289"/>
        <v>3.0060084937947112E-6</v>
      </c>
      <c r="Q6123" s="6">
        <v>1424</v>
      </c>
      <c r="R6123" s="6"/>
      <c r="S6123" s="6" t="s">
        <v>11</v>
      </c>
    </row>
    <row r="6124" spans="1:19" s="47" customFormat="1" ht="14" x14ac:dyDescent="0.15">
      <c r="A6124" s="8" t="s">
        <v>415</v>
      </c>
      <c r="B6124" s="114" t="s">
        <v>416</v>
      </c>
      <c r="C6124" s="40" t="s">
        <v>65</v>
      </c>
      <c r="D6124" s="6" t="s">
        <v>755</v>
      </c>
      <c r="E6124" s="7" t="s">
        <v>756</v>
      </c>
      <c r="F6124" s="6" t="s">
        <v>4858</v>
      </c>
      <c r="G6124" s="6" t="s">
        <v>4936</v>
      </c>
      <c r="H6124" s="6" t="s">
        <v>38</v>
      </c>
      <c r="I6124" s="8" t="s">
        <v>39</v>
      </c>
      <c r="J6124" s="15" t="s">
        <v>7586</v>
      </c>
      <c r="K6124" s="7" t="s">
        <v>4862</v>
      </c>
      <c r="L6124" s="19">
        <v>351864</v>
      </c>
      <c r="M6124" s="19">
        <f t="shared" si="290"/>
        <v>351864</v>
      </c>
      <c r="N6124" s="11">
        <f>M6124*(1+VOTOS!$P$3%)^Q6124</f>
        <v>434829.16808989039</v>
      </c>
      <c r="O6124" s="54">
        <f t="shared" si="288"/>
        <v>434829.16808989039</v>
      </c>
      <c r="P6124" s="103">
        <f t="shared" si="289"/>
        <v>2.8936734598265431E-6</v>
      </c>
      <c r="Q6124" s="6">
        <v>1755</v>
      </c>
      <c r="R6124" s="6"/>
      <c r="S6124" s="6" t="s">
        <v>11</v>
      </c>
    </row>
    <row r="6125" spans="1:19" s="47" customFormat="1" ht="14" x14ac:dyDescent="0.15">
      <c r="A6125" s="8" t="s">
        <v>415</v>
      </c>
      <c r="B6125" s="114" t="s">
        <v>416</v>
      </c>
      <c r="C6125" s="40" t="s">
        <v>65</v>
      </c>
      <c r="D6125" s="6" t="s">
        <v>755</v>
      </c>
      <c r="E6125" s="7" t="s">
        <v>756</v>
      </c>
      <c r="F6125" s="6" t="s">
        <v>4858</v>
      </c>
      <c r="G6125" s="6" t="s">
        <v>4936</v>
      </c>
      <c r="H6125" s="6" t="s">
        <v>38</v>
      </c>
      <c r="I6125" s="8" t="s">
        <v>39</v>
      </c>
      <c r="J6125" s="15" t="s">
        <v>7586</v>
      </c>
      <c r="K6125" s="7" t="s">
        <v>4859</v>
      </c>
      <c r="L6125" s="19">
        <v>269376</v>
      </c>
      <c r="M6125" s="19">
        <f t="shared" si="290"/>
        <v>269376</v>
      </c>
      <c r="N6125" s="11">
        <f>M6125*(1+VOTOS!$P$3%)^Q6125</f>
        <v>333655.38324107247</v>
      </c>
      <c r="O6125" s="54">
        <f t="shared" si="288"/>
        <v>333655.38324107247</v>
      </c>
      <c r="P6125" s="103">
        <f t="shared" si="289"/>
        <v>2.220388598709077E-6</v>
      </c>
      <c r="Q6125" s="6">
        <v>1774</v>
      </c>
      <c r="R6125" s="6"/>
      <c r="S6125" s="6" t="s">
        <v>11</v>
      </c>
    </row>
    <row r="6126" spans="1:19" s="47" customFormat="1" ht="14" x14ac:dyDescent="0.15">
      <c r="A6126" s="8" t="s">
        <v>415</v>
      </c>
      <c r="B6126" s="114" t="s">
        <v>416</v>
      </c>
      <c r="C6126" s="40" t="s">
        <v>65</v>
      </c>
      <c r="D6126" s="6" t="s">
        <v>755</v>
      </c>
      <c r="E6126" s="7" t="s">
        <v>756</v>
      </c>
      <c r="F6126" s="6" t="s">
        <v>4858</v>
      </c>
      <c r="G6126" s="6" t="s">
        <v>4936</v>
      </c>
      <c r="H6126" s="6" t="s">
        <v>38</v>
      </c>
      <c r="I6126" s="8" t="s">
        <v>39</v>
      </c>
      <c r="J6126" s="15" t="s">
        <v>7586</v>
      </c>
      <c r="K6126" s="7" t="s">
        <v>4860</v>
      </c>
      <c r="L6126" s="19">
        <v>182400</v>
      </c>
      <c r="M6126" s="19">
        <f t="shared" si="290"/>
        <v>182400</v>
      </c>
      <c r="N6126" s="11">
        <f>M6126*(1+VOTOS!$P$3%)^Q6126</f>
        <v>225924.88530222297</v>
      </c>
      <c r="O6126" s="54">
        <f t="shared" si="288"/>
        <v>225924.88530222297</v>
      </c>
      <c r="P6126" s="103">
        <f t="shared" si="289"/>
        <v>1.5034705408222544E-6</v>
      </c>
      <c r="Q6126" s="6">
        <v>1774</v>
      </c>
      <c r="R6126" s="6"/>
      <c r="S6126" s="6" t="s">
        <v>11</v>
      </c>
    </row>
    <row r="6127" spans="1:19" s="47" customFormat="1" ht="14" x14ac:dyDescent="0.15">
      <c r="A6127" s="8" t="s">
        <v>415</v>
      </c>
      <c r="B6127" s="114" t="s">
        <v>416</v>
      </c>
      <c r="C6127" s="40" t="s">
        <v>65</v>
      </c>
      <c r="D6127" s="6" t="s">
        <v>755</v>
      </c>
      <c r="E6127" s="7" t="s">
        <v>756</v>
      </c>
      <c r="F6127" s="6" t="s">
        <v>4858</v>
      </c>
      <c r="G6127" s="6" t="s">
        <v>4936</v>
      </c>
      <c r="H6127" s="6" t="s">
        <v>38</v>
      </c>
      <c r="I6127" s="8" t="s">
        <v>39</v>
      </c>
      <c r="J6127" s="15" t="s">
        <v>7586</v>
      </c>
      <c r="K6127" s="7" t="s">
        <v>4870</v>
      </c>
      <c r="L6127" s="19">
        <v>182040</v>
      </c>
      <c r="M6127" s="19">
        <f t="shared" si="290"/>
        <v>182040</v>
      </c>
      <c r="N6127" s="11">
        <f>M6127*(1+VOTOS!$P$3%)^Q6127</f>
        <v>214520.66692379504</v>
      </c>
      <c r="O6127" s="54">
        <f t="shared" si="288"/>
        <v>214520.66692379504</v>
      </c>
      <c r="P6127" s="103">
        <f t="shared" si="289"/>
        <v>1.4275784745271501E-6</v>
      </c>
      <c r="Q6127" s="6">
        <v>1361</v>
      </c>
      <c r="R6127" s="6"/>
      <c r="S6127" s="6" t="s">
        <v>11</v>
      </c>
    </row>
    <row r="6128" spans="1:19" x14ac:dyDescent="0.15">
      <c r="A6128" s="82"/>
      <c r="B6128" s="117"/>
      <c r="C6128" s="82"/>
      <c r="D6128" s="82"/>
      <c r="E6128" s="82"/>
      <c r="F6128" s="82"/>
      <c r="G6128" s="82"/>
      <c r="H6128" s="82"/>
      <c r="I6128" s="82"/>
      <c r="J6128" s="82"/>
      <c r="K6128" s="82"/>
      <c r="L6128" s="23"/>
      <c r="M6128" s="23"/>
      <c r="N6128" s="23"/>
      <c r="O6128" s="23"/>
      <c r="P6128" s="41"/>
      <c r="Q6128" s="42"/>
      <c r="R6128" s="42"/>
      <c r="S6128" s="42"/>
    </row>
    <row r="6129" spans="1:19" s="99" customFormat="1" ht="16" x14ac:dyDescent="0.2">
      <c r="A6129" s="241" t="s">
        <v>7590</v>
      </c>
      <c r="B6129" s="242"/>
      <c r="C6129" s="242"/>
      <c r="D6129" s="242"/>
      <c r="E6129" s="242"/>
      <c r="F6129" s="242"/>
      <c r="G6129" s="242"/>
      <c r="H6129" s="242"/>
      <c r="I6129" s="242"/>
      <c r="J6129" s="242"/>
      <c r="K6129" s="243"/>
      <c r="L6129" s="98">
        <f>SUBTOTAL(9,L7:L6127)</f>
        <v>149291915105.6405</v>
      </c>
      <c r="M6129" s="98">
        <f>SUBTOTAL(9,M7:M6127)</f>
        <v>17985756558.573883</v>
      </c>
      <c r="N6129" s="98">
        <f>SUBTOTAL(9,N7:N6127)</f>
        <v>18962743212.748665</v>
      </c>
      <c r="O6129" s="98">
        <f>SUBTOTAL(9,O7:O6127)</f>
        <v>150268913934.73111</v>
      </c>
      <c r="P6129" s="101">
        <f t="shared" ref="P6129" si="291">SUM(P7:P6128)</f>
        <v>1.0000000000000036</v>
      </c>
      <c r="Q6129" s="94"/>
      <c r="R6129" s="95"/>
      <c r="S6129" s="95"/>
    </row>
    <row r="6130" spans="1:19" x14ac:dyDescent="0.15">
      <c r="L6130" s="112">
        <v>149291915105.6405</v>
      </c>
      <c r="M6130" s="60">
        <v>17985756558.573883</v>
      </c>
      <c r="N6130" s="60">
        <v>18962743212.748665</v>
      </c>
      <c r="O6130" s="57">
        <v>150268913934.73111</v>
      </c>
    </row>
    <row r="6131" spans="1:19" x14ac:dyDescent="0.15">
      <c r="L6131" s="112">
        <f>+L6129-L6130</f>
        <v>0</v>
      </c>
      <c r="M6131" s="112">
        <f t="shared" ref="M6131:O6131" si="292">+M6129-M6130</f>
        <v>0</v>
      </c>
      <c r="N6131" s="112">
        <f t="shared" si="292"/>
        <v>0</v>
      </c>
      <c r="O6131" s="112">
        <f t="shared" si="292"/>
        <v>0</v>
      </c>
    </row>
  </sheetData>
  <sheetProtection insertColumns="0" insertRows="0" deleteColumns="0" deleteRows="0"/>
  <sortState xmlns:xlrd2="http://schemas.microsoft.com/office/spreadsheetml/2017/richdata2" ref="A7:R6127">
    <sortCondition ref="B7:B6127"/>
    <sortCondition ref="D7:D6127"/>
  </sortState>
  <mergeCells count="5">
    <mergeCell ref="A6129:K6129"/>
    <mergeCell ref="A4:I4"/>
    <mergeCell ref="A2:N2"/>
    <mergeCell ref="A3:N3"/>
    <mergeCell ref="A1:N1"/>
  </mergeCells>
  <printOptions horizontalCentered="1"/>
  <pageMargins left="0.39370078740157483" right="0.39370078740157483" top="0.98425196850393704" bottom="0.59055118110236227" header="0.31496062992125984" footer="0.31496062992125984"/>
  <pageSetup scale="26" fitToHeight="0" orientation="landscape" r:id="rId1"/>
  <headerFooter>
    <oddHeader>&amp;C&amp;"Arial,Negrita"&amp;20PROYECTO DE CALIFICACION Y GRADUACION DE CREDITO
AL 06 DE NOVIEMBRE DE 2017
ARQUITECTOS E INGENIEROS ASOCIADOS S.A.
NIT 890.904.815-5</oddHeader>
    <oddFooter>&amp;C&amp;12Página &amp;P</oddFooter>
  </headerFooter>
  <colBreaks count="1" manualBreakCount="1">
    <brk id="18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F534"/>
  <sheetViews>
    <sheetView showGridLines="0" zoomScaleNormal="100" zoomScaleSheetLayoutView="80" workbookViewId="0">
      <selection activeCell="C529" sqref="C529"/>
    </sheetView>
  </sheetViews>
  <sheetFormatPr baseColWidth="10" defaultRowHeight="13" x14ac:dyDescent="0.15"/>
  <cols>
    <col min="1" max="1" width="11" bestFit="1" customWidth="1"/>
    <col min="2" max="2" width="49.5" bestFit="1" customWidth="1"/>
    <col min="3" max="3" width="18.33203125" style="216" customWidth="1"/>
    <col min="4" max="4" width="29" customWidth="1"/>
    <col min="5" max="5" width="18.83203125" style="146" customWidth="1"/>
    <col min="6" max="6" width="17.33203125" style="216" customWidth="1"/>
  </cols>
  <sheetData>
    <row r="1" spans="1:6" s="229" customFormat="1" ht="25" x14ac:dyDescent="0.25">
      <c r="A1" s="265" t="s">
        <v>9109</v>
      </c>
      <c r="B1" s="265"/>
      <c r="C1" s="265"/>
      <c r="D1" s="265"/>
      <c r="E1" s="265"/>
      <c r="F1" s="265"/>
    </row>
    <row r="2" spans="1:6" s="229" customFormat="1" ht="25" x14ac:dyDescent="0.25">
      <c r="A2" s="265" t="s">
        <v>9110</v>
      </c>
      <c r="B2" s="265"/>
      <c r="C2" s="265"/>
      <c r="D2" s="265"/>
      <c r="E2" s="265"/>
      <c r="F2" s="265"/>
    </row>
    <row r="3" spans="1:6" s="209" customFormat="1" x14ac:dyDescent="0.15">
      <c r="C3" s="216"/>
      <c r="D3" s="216"/>
      <c r="E3" s="146"/>
      <c r="F3" s="216"/>
    </row>
    <row r="4" spans="1:6" s="128" customFormat="1" ht="14" x14ac:dyDescent="0.15">
      <c r="A4" s="225" t="s">
        <v>9099</v>
      </c>
      <c r="B4" s="225" t="s">
        <v>0</v>
      </c>
      <c r="C4" s="225" t="s">
        <v>4</v>
      </c>
      <c r="D4" s="225" t="s">
        <v>7588</v>
      </c>
      <c r="E4" s="226" t="s">
        <v>8967</v>
      </c>
      <c r="F4" s="227" t="s">
        <v>9108</v>
      </c>
    </row>
    <row r="5" spans="1:6" hidden="1" x14ac:dyDescent="0.15">
      <c r="A5" s="217" t="s">
        <v>7458</v>
      </c>
      <c r="B5" s="218" t="s">
        <v>6633</v>
      </c>
      <c r="C5" s="219" t="s">
        <v>11</v>
      </c>
      <c r="D5" s="219" t="s">
        <v>7568</v>
      </c>
      <c r="E5" s="220">
        <v>605493.71996194194</v>
      </c>
      <c r="F5" s="221">
        <v>605493.71996194206</v>
      </c>
    </row>
    <row r="6" spans="1:6" hidden="1" x14ac:dyDescent="0.15">
      <c r="A6" s="217" t="s">
        <v>7468</v>
      </c>
      <c r="B6" s="218" t="s">
        <v>6623</v>
      </c>
      <c r="C6" s="219" t="s">
        <v>11</v>
      </c>
      <c r="D6" s="219" t="s">
        <v>7568</v>
      </c>
      <c r="E6" s="220">
        <v>614033.6305528821</v>
      </c>
      <c r="F6" s="221">
        <v>614033.6305528821</v>
      </c>
    </row>
    <row r="7" spans="1:6" hidden="1" x14ac:dyDescent="0.15">
      <c r="A7" s="217" t="s">
        <v>7422</v>
      </c>
      <c r="B7" s="218" t="s">
        <v>6668</v>
      </c>
      <c r="C7" s="219" t="s">
        <v>11</v>
      </c>
      <c r="D7" s="219" t="s">
        <v>7568</v>
      </c>
      <c r="E7" s="220">
        <v>745171.62966758804</v>
      </c>
      <c r="F7" s="221">
        <v>745171.62966758804</v>
      </c>
    </row>
    <row r="8" spans="1:6" hidden="1" x14ac:dyDescent="0.15">
      <c r="A8" s="217" t="s">
        <v>7532</v>
      </c>
      <c r="B8" s="218" t="s">
        <v>6559</v>
      </c>
      <c r="C8" s="219" t="s">
        <v>11</v>
      </c>
      <c r="D8" s="219" t="s">
        <v>7568</v>
      </c>
      <c r="E8" s="220">
        <v>176135.8</v>
      </c>
      <c r="F8" s="221">
        <v>176135.8</v>
      </c>
    </row>
    <row r="9" spans="1:6" hidden="1" x14ac:dyDescent="0.15">
      <c r="A9" s="217" t="s">
        <v>7436</v>
      </c>
      <c r="B9" s="218" t="s">
        <v>6655</v>
      </c>
      <c r="C9" s="219" t="s">
        <v>11</v>
      </c>
      <c r="D9" s="219" t="s">
        <v>7568</v>
      </c>
      <c r="E9" s="220">
        <v>755499.12907733687</v>
      </c>
      <c r="F9" s="221">
        <v>755499.12907733687</v>
      </c>
    </row>
    <row r="10" spans="1:6" hidden="1" x14ac:dyDescent="0.15">
      <c r="A10" s="217" t="s">
        <v>7185</v>
      </c>
      <c r="B10" s="218" t="s">
        <v>6905</v>
      </c>
      <c r="C10" s="219" t="s">
        <v>11</v>
      </c>
      <c r="D10" s="219" t="s">
        <v>7568</v>
      </c>
      <c r="E10" s="220">
        <v>2173903.9554854352</v>
      </c>
      <c r="F10" s="221">
        <v>2173903.9554854352</v>
      </c>
    </row>
    <row r="11" spans="1:6" hidden="1" x14ac:dyDescent="0.15">
      <c r="A11" s="217" t="s">
        <v>7522</v>
      </c>
      <c r="B11" s="218" t="s">
        <v>6569</v>
      </c>
      <c r="C11" s="219" t="s">
        <v>11</v>
      </c>
      <c r="D11" s="219" t="s">
        <v>7568</v>
      </c>
      <c r="E11" s="220">
        <v>350364.05456756905</v>
      </c>
      <c r="F11" s="221">
        <v>350364.05456756905</v>
      </c>
    </row>
    <row r="12" spans="1:6" hidden="1" x14ac:dyDescent="0.15">
      <c r="A12" s="217" t="s">
        <v>7453</v>
      </c>
      <c r="B12" s="218" t="s">
        <v>6638</v>
      </c>
      <c r="C12" s="219" t="s">
        <v>11</v>
      </c>
      <c r="D12" s="219" t="s">
        <v>7568</v>
      </c>
      <c r="E12" s="220">
        <v>698687.85961820441</v>
      </c>
      <c r="F12" s="221">
        <v>698687.85961820441</v>
      </c>
    </row>
    <row r="13" spans="1:6" hidden="1" x14ac:dyDescent="0.15">
      <c r="A13" s="217" t="s">
        <v>7302</v>
      </c>
      <c r="B13" s="218" t="s">
        <v>6788</v>
      </c>
      <c r="C13" s="219" t="s">
        <v>11</v>
      </c>
      <c r="D13" s="219" t="s">
        <v>7568</v>
      </c>
      <c r="E13" s="220">
        <v>2352639.07348176</v>
      </c>
      <c r="F13" s="221">
        <v>2352639.07348176</v>
      </c>
    </row>
    <row r="14" spans="1:6" hidden="1" x14ac:dyDescent="0.15">
      <c r="A14" s="217" t="s">
        <v>7523</v>
      </c>
      <c r="B14" s="218" t="s">
        <v>6568</v>
      </c>
      <c r="C14" s="219" t="s">
        <v>11</v>
      </c>
      <c r="D14" s="219" t="s">
        <v>7568</v>
      </c>
      <c r="E14" s="220">
        <v>189795.93490353393</v>
      </c>
      <c r="F14" s="221">
        <v>189795.93490353393</v>
      </c>
    </row>
    <row r="15" spans="1:6" hidden="1" x14ac:dyDescent="0.15">
      <c r="A15" s="217" t="s">
        <v>7304</v>
      </c>
      <c r="B15" s="218" t="s">
        <v>6786</v>
      </c>
      <c r="C15" s="219" t="s">
        <v>11</v>
      </c>
      <c r="D15" s="219" t="s">
        <v>7568</v>
      </c>
      <c r="E15" s="220">
        <v>3978958.3232944701</v>
      </c>
      <c r="F15" s="221">
        <v>3978958.3232944701</v>
      </c>
    </row>
    <row r="16" spans="1:6" hidden="1" x14ac:dyDescent="0.15">
      <c r="A16" s="217" t="s">
        <v>7192</v>
      </c>
      <c r="B16" s="218" t="s">
        <v>6898</v>
      </c>
      <c r="C16" s="219" t="s">
        <v>11</v>
      </c>
      <c r="D16" s="219" t="s">
        <v>7568</v>
      </c>
      <c r="E16" s="220">
        <v>6634662.7158649284</v>
      </c>
      <c r="F16" s="221">
        <v>6634662.7158649284</v>
      </c>
    </row>
    <row r="17" spans="1:6" hidden="1" x14ac:dyDescent="0.15">
      <c r="A17" s="217" t="s">
        <v>7225</v>
      </c>
      <c r="B17" s="218" t="s">
        <v>6865</v>
      </c>
      <c r="C17" s="219" t="s">
        <v>11</v>
      </c>
      <c r="D17" s="219" t="s">
        <v>7568</v>
      </c>
      <c r="E17" s="220">
        <v>2519580.4708932806</v>
      </c>
      <c r="F17" s="221">
        <v>2519580.4708932806</v>
      </c>
    </row>
    <row r="18" spans="1:6" hidden="1" x14ac:dyDescent="0.15">
      <c r="A18" s="217" t="s">
        <v>7228</v>
      </c>
      <c r="B18" s="218" t="s">
        <v>6862</v>
      </c>
      <c r="C18" s="219" t="s">
        <v>11</v>
      </c>
      <c r="D18" s="219" t="s">
        <v>7568</v>
      </c>
      <c r="E18" s="220">
        <v>5630838.0713279191</v>
      </c>
      <c r="F18" s="221">
        <v>5630838.0713279191</v>
      </c>
    </row>
    <row r="19" spans="1:6" hidden="1" x14ac:dyDescent="0.15">
      <c r="A19" s="217" t="s">
        <v>7539</v>
      </c>
      <c r="B19" s="218" t="s">
        <v>6552</v>
      </c>
      <c r="C19" s="219" t="s">
        <v>11</v>
      </c>
      <c r="D19" s="219" t="s">
        <v>7568</v>
      </c>
      <c r="E19" s="220">
        <v>2464465.1799999997</v>
      </c>
      <c r="F19" s="221">
        <v>2464465.1799999997</v>
      </c>
    </row>
    <row r="20" spans="1:6" hidden="1" x14ac:dyDescent="0.15">
      <c r="A20" s="217" t="s">
        <v>7400</v>
      </c>
      <c r="B20" s="218" t="s">
        <v>6690</v>
      </c>
      <c r="C20" s="219" t="s">
        <v>11</v>
      </c>
      <c r="D20" s="219" t="s">
        <v>7568</v>
      </c>
      <c r="E20" s="220">
        <v>2005274.6847797893</v>
      </c>
      <c r="F20" s="221">
        <v>2005274.6847797893</v>
      </c>
    </row>
    <row r="21" spans="1:6" hidden="1" x14ac:dyDescent="0.15">
      <c r="A21" s="217" t="s">
        <v>7416</v>
      </c>
      <c r="B21" s="218" t="s">
        <v>6674</v>
      </c>
      <c r="C21" s="219" t="s">
        <v>11</v>
      </c>
      <c r="D21" s="219" t="s">
        <v>7568</v>
      </c>
      <c r="E21" s="220">
        <v>1445284.3154908651</v>
      </c>
      <c r="F21" s="221">
        <v>1445284.3154908651</v>
      </c>
    </row>
    <row r="22" spans="1:6" hidden="1" x14ac:dyDescent="0.15">
      <c r="A22" s="217" t="s">
        <v>7238</v>
      </c>
      <c r="B22" s="218" t="s">
        <v>6852</v>
      </c>
      <c r="C22" s="219" t="s">
        <v>11</v>
      </c>
      <c r="D22" s="219" t="s">
        <v>7568</v>
      </c>
      <c r="E22" s="220">
        <v>5662788.555453511</v>
      </c>
      <c r="F22" s="221">
        <v>5662788.555453511</v>
      </c>
    </row>
    <row r="23" spans="1:6" hidden="1" x14ac:dyDescent="0.15">
      <c r="A23" s="217" t="s">
        <v>7510</v>
      </c>
      <c r="B23" s="218" t="s">
        <v>6581</v>
      </c>
      <c r="C23" s="219" t="s">
        <v>11</v>
      </c>
      <c r="D23" s="219" t="s">
        <v>7568</v>
      </c>
      <c r="E23" s="220">
        <v>203162.23351000319</v>
      </c>
      <c r="F23" s="221">
        <v>203162.23351000319</v>
      </c>
    </row>
    <row r="24" spans="1:6" hidden="1" x14ac:dyDescent="0.15">
      <c r="A24" s="217" t="s">
        <v>7388</v>
      </c>
      <c r="B24" s="218" t="s">
        <v>6702</v>
      </c>
      <c r="C24" s="219" t="s">
        <v>11</v>
      </c>
      <c r="D24" s="219" t="s">
        <v>7568</v>
      </c>
      <c r="E24" s="220">
        <v>2441898.6622944456</v>
      </c>
      <c r="F24" s="221">
        <v>2441898.6622944456</v>
      </c>
    </row>
    <row r="25" spans="1:6" hidden="1" x14ac:dyDescent="0.15">
      <c r="A25" s="217" t="s">
        <v>7489</v>
      </c>
      <c r="B25" s="218" t="s">
        <v>6602</v>
      </c>
      <c r="C25" s="219" t="s">
        <v>11</v>
      </c>
      <c r="D25" s="219" t="s">
        <v>7568</v>
      </c>
      <c r="E25" s="220">
        <v>481674.31053904362</v>
      </c>
      <c r="F25" s="221">
        <v>481674.31053904362</v>
      </c>
    </row>
    <row r="26" spans="1:6" hidden="1" x14ac:dyDescent="0.15">
      <c r="A26" s="217" t="s">
        <v>7524</v>
      </c>
      <c r="B26" s="218" t="s">
        <v>6567</v>
      </c>
      <c r="C26" s="219" t="s">
        <v>11</v>
      </c>
      <c r="D26" s="219" t="s">
        <v>7568</v>
      </c>
      <c r="E26" s="220">
        <v>106013.11577053701</v>
      </c>
      <c r="F26" s="221">
        <v>106013.11577053701</v>
      </c>
    </row>
    <row r="27" spans="1:6" hidden="1" x14ac:dyDescent="0.15">
      <c r="A27" s="217" t="s">
        <v>7140</v>
      </c>
      <c r="B27" s="218" t="s">
        <v>6949</v>
      </c>
      <c r="C27" s="219" t="s">
        <v>11</v>
      </c>
      <c r="D27" s="219" t="s">
        <v>7568</v>
      </c>
      <c r="E27" s="220">
        <v>4741595.3049223805</v>
      </c>
      <c r="F27" s="221">
        <v>4741595.3049223805</v>
      </c>
    </row>
    <row r="28" spans="1:6" hidden="1" x14ac:dyDescent="0.15">
      <c r="A28" s="217" t="s">
        <v>7439</v>
      </c>
      <c r="B28" s="218" t="s">
        <v>6652</v>
      </c>
      <c r="C28" s="219" t="s">
        <v>11</v>
      </c>
      <c r="D28" s="219" t="s">
        <v>7568</v>
      </c>
      <c r="E28" s="220">
        <v>744549.75733011076</v>
      </c>
      <c r="F28" s="221">
        <v>744549.75733011076</v>
      </c>
    </row>
    <row r="29" spans="1:6" hidden="1" x14ac:dyDescent="0.15">
      <c r="A29" s="217" t="s">
        <v>7391</v>
      </c>
      <c r="B29" s="218" t="s">
        <v>6699</v>
      </c>
      <c r="C29" s="219" t="s">
        <v>11</v>
      </c>
      <c r="D29" s="219" t="s">
        <v>7568</v>
      </c>
      <c r="E29" s="220">
        <v>2205029.5763118854</v>
      </c>
      <c r="F29" s="221">
        <v>2205029.5763118854</v>
      </c>
    </row>
    <row r="30" spans="1:6" hidden="1" x14ac:dyDescent="0.15">
      <c r="A30" s="217" t="s">
        <v>7230</v>
      </c>
      <c r="B30" s="218" t="s">
        <v>6860</v>
      </c>
      <c r="C30" s="219" t="s">
        <v>11</v>
      </c>
      <c r="D30" s="219" t="s">
        <v>7568</v>
      </c>
      <c r="E30" s="220">
        <v>4306064.5899611367</v>
      </c>
      <c r="F30" s="221">
        <v>4306064.5899611367</v>
      </c>
    </row>
    <row r="31" spans="1:6" hidden="1" x14ac:dyDescent="0.15">
      <c r="A31" s="217" t="s">
        <v>7389</v>
      </c>
      <c r="B31" s="218" t="s">
        <v>6701</v>
      </c>
      <c r="C31" s="219" t="s">
        <v>11</v>
      </c>
      <c r="D31" s="219" t="s">
        <v>7568</v>
      </c>
      <c r="E31" s="220">
        <v>2246741.1902001966</v>
      </c>
      <c r="F31" s="221">
        <v>2246741.1902001966</v>
      </c>
    </row>
    <row r="32" spans="1:6" hidden="1" x14ac:dyDescent="0.15">
      <c r="A32" s="217" t="s">
        <v>7536</v>
      </c>
      <c r="B32" s="218" t="s">
        <v>6555</v>
      </c>
      <c r="C32" s="219" t="s">
        <v>11</v>
      </c>
      <c r="D32" s="219" t="s">
        <v>7568</v>
      </c>
      <c r="E32" s="220">
        <v>1155579.56</v>
      </c>
      <c r="F32" s="221">
        <v>1155579.56</v>
      </c>
    </row>
    <row r="33" spans="1:6" hidden="1" x14ac:dyDescent="0.15">
      <c r="A33" s="217" t="s">
        <v>7501</v>
      </c>
      <c r="B33" s="218" t="s">
        <v>6590</v>
      </c>
      <c r="C33" s="219" t="s">
        <v>11</v>
      </c>
      <c r="D33" s="219" t="s">
        <v>7568</v>
      </c>
      <c r="E33" s="220">
        <v>672840.36522853398</v>
      </c>
      <c r="F33" s="221">
        <v>672840.36522853398</v>
      </c>
    </row>
    <row r="34" spans="1:6" hidden="1" x14ac:dyDescent="0.15">
      <c r="A34" s="217" t="s">
        <v>7430</v>
      </c>
      <c r="B34" s="218" t="s">
        <v>6661</v>
      </c>
      <c r="C34" s="219" t="s">
        <v>11</v>
      </c>
      <c r="D34" s="219" t="s">
        <v>7568</v>
      </c>
      <c r="E34" s="220">
        <v>1112890.7329119877</v>
      </c>
      <c r="F34" s="221">
        <v>1112890.7329119877</v>
      </c>
    </row>
    <row r="35" spans="1:6" hidden="1" x14ac:dyDescent="0.15">
      <c r="A35" s="217" t="s">
        <v>7298</v>
      </c>
      <c r="B35" s="218" t="s">
        <v>6792</v>
      </c>
      <c r="C35" s="219" t="s">
        <v>11</v>
      </c>
      <c r="D35" s="219" t="s">
        <v>7568</v>
      </c>
      <c r="E35" s="220">
        <v>2905985.1104837353</v>
      </c>
      <c r="F35" s="221">
        <v>2905985.1104837353</v>
      </c>
    </row>
    <row r="36" spans="1:6" hidden="1" x14ac:dyDescent="0.15">
      <c r="A36" s="217" t="s">
        <v>7431</v>
      </c>
      <c r="B36" s="218" t="s">
        <v>6660</v>
      </c>
      <c r="C36" s="219" t="s">
        <v>11</v>
      </c>
      <c r="D36" s="219" t="s">
        <v>7568</v>
      </c>
      <c r="E36" s="220">
        <v>794547.47833459894</v>
      </c>
      <c r="F36" s="221">
        <v>794547.47833459894</v>
      </c>
    </row>
    <row r="37" spans="1:6" hidden="1" x14ac:dyDescent="0.15">
      <c r="A37" s="217" t="s">
        <v>7360</v>
      </c>
      <c r="B37" s="218" t="s">
        <v>6730</v>
      </c>
      <c r="C37" s="219" t="s">
        <v>11</v>
      </c>
      <c r="D37" s="219" t="s">
        <v>7568</v>
      </c>
      <c r="E37" s="220">
        <v>2115375.4239723161</v>
      </c>
      <c r="F37" s="221">
        <v>2115375.4239723161</v>
      </c>
    </row>
    <row r="38" spans="1:6" hidden="1" x14ac:dyDescent="0.15">
      <c r="A38" s="217" t="s">
        <v>7247</v>
      </c>
      <c r="B38" s="218" t="s">
        <v>6843</v>
      </c>
      <c r="C38" s="219" t="s">
        <v>11</v>
      </c>
      <c r="D38" s="219" t="s">
        <v>7568</v>
      </c>
      <c r="E38" s="220">
        <v>2980371.5524094356</v>
      </c>
      <c r="F38" s="221">
        <v>2980371.5524094356</v>
      </c>
    </row>
    <row r="39" spans="1:6" hidden="1" x14ac:dyDescent="0.15">
      <c r="A39" s="217" t="s">
        <v>7320</v>
      </c>
      <c r="B39" s="218" t="s">
        <v>6770</v>
      </c>
      <c r="C39" s="219" t="s">
        <v>11</v>
      </c>
      <c r="D39" s="219" t="s">
        <v>7568</v>
      </c>
      <c r="E39" s="220">
        <v>5789460.2590379138</v>
      </c>
      <c r="F39" s="221">
        <v>5789460.2590379138</v>
      </c>
    </row>
    <row r="40" spans="1:6" hidden="1" x14ac:dyDescent="0.15">
      <c r="A40" s="217" t="s">
        <v>7340</v>
      </c>
      <c r="B40" s="218" t="s">
        <v>6750</v>
      </c>
      <c r="C40" s="219" t="s">
        <v>11</v>
      </c>
      <c r="D40" s="219" t="s">
        <v>7568</v>
      </c>
      <c r="E40" s="220">
        <v>2158442.577121085</v>
      </c>
      <c r="F40" s="221">
        <v>2158442.577121085</v>
      </c>
    </row>
    <row r="41" spans="1:6" hidden="1" x14ac:dyDescent="0.15">
      <c r="A41" s="217" t="s">
        <v>7288</v>
      </c>
      <c r="B41" s="218" t="s">
        <v>6802</v>
      </c>
      <c r="C41" s="219" t="s">
        <v>11</v>
      </c>
      <c r="D41" s="219" t="s">
        <v>7568</v>
      </c>
      <c r="E41" s="220">
        <v>3532590.1704050456</v>
      </c>
      <c r="F41" s="221">
        <v>3532590.1704050456</v>
      </c>
    </row>
    <row r="42" spans="1:6" hidden="1" x14ac:dyDescent="0.15">
      <c r="A42" s="217" t="s">
        <v>7376</v>
      </c>
      <c r="B42" s="218" t="s">
        <v>6714</v>
      </c>
      <c r="C42" s="219" t="s">
        <v>11</v>
      </c>
      <c r="D42" s="219" t="s">
        <v>7568</v>
      </c>
      <c r="E42" s="220">
        <v>2814787.7197562712</v>
      </c>
      <c r="F42" s="221">
        <v>2814787.7197562712</v>
      </c>
    </row>
    <row r="43" spans="1:6" hidden="1" x14ac:dyDescent="0.15">
      <c r="A43" s="217" t="s">
        <v>7490</v>
      </c>
      <c r="B43" s="218" t="s">
        <v>6601</v>
      </c>
      <c r="C43" s="219" t="s">
        <v>11</v>
      </c>
      <c r="D43" s="219" t="s">
        <v>7568</v>
      </c>
      <c r="E43" s="220">
        <v>482594.04632141424</v>
      </c>
      <c r="F43" s="221">
        <v>482594.04632141424</v>
      </c>
    </row>
    <row r="44" spans="1:6" hidden="1" x14ac:dyDescent="0.15">
      <c r="A44" s="217" t="s">
        <v>7161</v>
      </c>
      <c r="B44" s="218" t="s">
        <v>6929</v>
      </c>
      <c r="C44" s="219" t="s">
        <v>11</v>
      </c>
      <c r="D44" s="219" t="s">
        <v>7568</v>
      </c>
      <c r="E44" s="220">
        <v>6597380.9420193974</v>
      </c>
      <c r="F44" s="221">
        <v>6597380.9420193974</v>
      </c>
    </row>
    <row r="45" spans="1:6" hidden="1" x14ac:dyDescent="0.15">
      <c r="A45" s="217" t="s">
        <v>7312</v>
      </c>
      <c r="B45" s="218" t="s">
        <v>6778</v>
      </c>
      <c r="C45" s="219" t="s">
        <v>11</v>
      </c>
      <c r="D45" s="219" t="s">
        <v>7568</v>
      </c>
      <c r="E45" s="220">
        <v>2277451.0826283153</v>
      </c>
      <c r="F45" s="221">
        <v>2277451.0826283153</v>
      </c>
    </row>
    <row r="46" spans="1:6" hidden="1" x14ac:dyDescent="0.15">
      <c r="A46" s="217" t="s">
        <v>7358</v>
      </c>
      <c r="B46" s="218" t="s">
        <v>6732</v>
      </c>
      <c r="C46" s="219" t="s">
        <v>11</v>
      </c>
      <c r="D46" s="219" t="s">
        <v>7568</v>
      </c>
      <c r="E46" s="220">
        <v>1221745.7251660447</v>
      </c>
      <c r="F46" s="221">
        <v>1221745.7251660447</v>
      </c>
    </row>
    <row r="47" spans="1:6" hidden="1" x14ac:dyDescent="0.15">
      <c r="A47" s="217" t="s">
        <v>7195</v>
      </c>
      <c r="B47" s="218" t="s">
        <v>6895</v>
      </c>
      <c r="C47" s="219" t="s">
        <v>11</v>
      </c>
      <c r="D47" s="219" t="s">
        <v>7568</v>
      </c>
      <c r="E47" s="220">
        <v>4205114.2140753008</v>
      </c>
      <c r="F47" s="221">
        <v>4205114.2140753008</v>
      </c>
    </row>
    <row r="48" spans="1:6" hidden="1" x14ac:dyDescent="0.15">
      <c r="A48" s="217" t="s">
        <v>7077</v>
      </c>
      <c r="B48" s="218" t="s">
        <v>7011</v>
      </c>
      <c r="C48" s="219" t="s">
        <v>11</v>
      </c>
      <c r="D48" s="219" t="s">
        <v>7568</v>
      </c>
      <c r="E48" s="220">
        <v>19978442.327940941</v>
      </c>
      <c r="F48" s="221">
        <v>19978442.327940941</v>
      </c>
    </row>
    <row r="49" spans="1:6" hidden="1" x14ac:dyDescent="0.15">
      <c r="A49" s="217" t="s">
        <v>7401</v>
      </c>
      <c r="B49" s="218" t="s">
        <v>6689</v>
      </c>
      <c r="C49" s="219" t="s">
        <v>11</v>
      </c>
      <c r="D49" s="219" t="s">
        <v>7568</v>
      </c>
      <c r="E49" s="220">
        <v>1278828.4659643937</v>
      </c>
      <c r="F49" s="221">
        <v>1278828.4659643937</v>
      </c>
    </row>
    <row r="50" spans="1:6" hidden="1" x14ac:dyDescent="0.15">
      <c r="A50" s="217" t="s">
        <v>7478</v>
      </c>
      <c r="B50" s="218" t="s">
        <v>6613</v>
      </c>
      <c r="C50" s="219" t="s">
        <v>11</v>
      </c>
      <c r="D50" s="219" t="s">
        <v>7568</v>
      </c>
      <c r="E50" s="220">
        <v>432710.24789746164</v>
      </c>
      <c r="F50" s="221">
        <v>432710.24789746164</v>
      </c>
    </row>
    <row r="51" spans="1:6" hidden="1" x14ac:dyDescent="0.15">
      <c r="A51" s="217" t="s">
        <v>7442</v>
      </c>
      <c r="B51" s="218" t="s">
        <v>6649</v>
      </c>
      <c r="C51" s="219" t="s">
        <v>11</v>
      </c>
      <c r="D51" s="219" t="s">
        <v>7568</v>
      </c>
      <c r="E51" s="220">
        <v>792846.82995534851</v>
      </c>
      <c r="F51" s="221">
        <v>792846.82995534851</v>
      </c>
    </row>
    <row r="52" spans="1:6" hidden="1" x14ac:dyDescent="0.15">
      <c r="A52" s="217" t="s">
        <v>7343</v>
      </c>
      <c r="B52" s="218" t="s">
        <v>6747</v>
      </c>
      <c r="C52" s="219" t="s">
        <v>11</v>
      </c>
      <c r="D52" s="219" t="s">
        <v>7568</v>
      </c>
      <c r="E52" s="220">
        <v>1533830.6521575069</v>
      </c>
      <c r="F52" s="221">
        <v>1533830.6521575069</v>
      </c>
    </row>
    <row r="53" spans="1:6" hidden="1" x14ac:dyDescent="0.15">
      <c r="A53" s="217" t="s">
        <v>7172</v>
      </c>
      <c r="B53" s="218" t="s">
        <v>6918</v>
      </c>
      <c r="C53" s="219" t="s">
        <v>11</v>
      </c>
      <c r="D53" s="219" t="s">
        <v>7568</v>
      </c>
      <c r="E53" s="220">
        <v>3290127.2203038665</v>
      </c>
      <c r="F53" s="221">
        <v>3290127.2203038665</v>
      </c>
    </row>
    <row r="54" spans="1:6" hidden="1" x14ac:dyDescent="0.15">
      <c r="A54" s="217" t="s">
        <v>7475</v>
      </c>
      <c r="B54" s="218" t="s">
        <v>6616</v>
      </c>
      <c r="C54" s="219" t="s">
        <v>11</v>
      </c>
      <c r="D54" s="219" t="s">
        <v>7568</v>
      </c>
      <c r="E54" s="220">
        <v>419340.70663772558</v>
      </c>
      <c r="F54" s="221">
        <v>419340.70663772558</v>
      </c>
    </row>
    <row r="55" spans="1:6" hidden="1" x14ac:dyDescent="0.15">
      <c r="A55" s="217" t="s">
        <v>7322</v>
      </c>
      <c r="B55" s="218" t="s">
        <v>6768</v>
      </c>
      <c r="C55" s="219" t="s">
        <v>11</v>
      </c>
      <c r="D55" s="219" t="s">
        <v>7568</v>
      </c>
      <c r="E55" s="220">
        <v>3723681.5861853762</v>
      </c>
      <c r="F55" s="221">
        <v>3723681.5861853762</v>
      </c>
    </row>
    <row r="56" spans="1:6" hidden="1" x14ac:dyDescent="0.15">
      <c r="A56" s="217" t="s">
        <v>7258</v>
      </c>
      <c r="B56" s="218" t="s">
        <v>6832</v>
      </c>
      <c r="C56" s="219" t="s">
        <v>11</v>
      </c>
      <c r="D56" s="219" t="s">
        <v>7568</v>
      </c>
      <c r="E56" s="220">
        <v>9768796.0007558521</v>
      </c>
      <c r="F56" s="221">
        <v>9768796.0007558521</v>
      </c>
    </row>
    <row r="57" spans="1:6" hidden="1" x14ac:dyDescent="0.15">
      <c r="A57" s="217" t="s">
        <v>7547</v>
      </c>
      <c r="B57" s="218" t="s">
        <v>6544</v>
      </c>
      <c r="C57" s="219" t="s">
        <v>7</v>
      </c>
      <c r="D57" s="219" t="s">
        <v>7568</v>
      </c>
      <c r="E57" s="220">
        <v>1295057.3270945686</v>
      </c>
      <c r="F57" s="221">
        <v>1295057.3270945686</v>
      </c>
    </row>
    <row r="58" spans="1:6" hidden="1" x14ac:dyDescent="0.15">
      <c r="A58" s="217" t="s">
        <v>7233</v>
      </c>
      <c r="B58" s="218" t="s">
        <v>6857</v>
      </c>
      <c r="C58" s="219" t="s">
        <v>11</v>
      </c>
      <c r="D58" s="219" t="s">
        <v>7568</v>
      </c>
      <c r="E58" s="220">
        <v>3366974.5517841694</v>
      </c>
      <c r="F58" s="221">
        <v>3366974.5517841694</v>
      </c>
    </row>
    <row r="59" spans="1:6" hidden="1" x14ac:dyDescent="0.15">
      <c r="A59" s="217" t="s">
        <v>7310</v>
      </c>
      <c r="B59" s="218" t="s">
        <v>6780</v>
      </c>
      <c r="C59" s="219" t="s">
        <v>11</v>
      </c>
      <c r="D59" s="219" t="s">
        <v>7568</v>
      </c>
      <c r="E59" s="220">
        <v>4744033.0072303303</v>
      </c>
      <c r="F59" s="221">
        <v>4744033.0072303303</v>
      </c>
    </row>
    <row r="60" spans="1:6" hidden="1" x14ac:dyDescent="0.15">
      <c r="A60" s="217" t="s">
        <v>7307</v>
      </c>
      <c r="B60" s="218" t="s">
        <v>6783</v>
      </c>
      <c r="C60" s="219" t="s">
        <v>11</v>
      </c>
      <c r="D60" s="219" t="s">
        <v>7568</v>
      </c>
      <c r="E60" s="220">
        <v>1502022.7325814031</v>
      </c>
      <c r="F60" s="221">
        <v>1502022.7325814031</v>
      </c>
    </row>
    <row r="61" spans="1:6" hidden="1" x14ac:dyDescent="0.15">
      <c r="A61" s="217" t="s">
        <v>7234</v>
      </c>
      <c r="B61" s="218" t="s">
        <v>6856</v>
      </c>
      <c r="C61" s="219" t="s">
        <v>11</v>
      </c>
      <c r="D61" s="219" t="s">
        <v>7568</v>
      </c>
      <c r="E61" s="220">
        <v>2697024.3368752147</v>
      </c>
      <c r="F61" s="221">
        <v>2697024.3368752147</v>
      </c>
    </row>
    <row r="62" spans="1:6" hidden="1" x14ac:dyDescent="0.15">
      <c r="A62" s="217" t="s">
        <v>7459</v>
      </c>
      <c r="B62" s="218" t="s">
        <v>6632</v>
      </c>
      <c r="C62" s="219" t="s">
        <v>11</v>
      </c>
      <c r="D62" s="219" t="s">
        <v>7568</v>
      </c>
      <c r="E62" s="220">
        <v>668151.36573910178</v>
      </c>
      <c r="F62" s="221">
        <v>668151.36573910178</v>
      </c>
    </row>
    <row r="63" spans="1:6" hidden="1" x14ac:dyDescent="0.15">
      <c r="A63" s="217" t="s">
        <v>7193</v>
      </c>
      <c r="B63" s="218" t="s">
        <v>6897</v>
      </c>
      <c r="C63" s="219" t="s">
        <v>11</v>
      </c>
      <c r="D63" s="219" t="s">
        <v>7568</v>
      </c>
      <c r="E63" s="220">
        <v>6220966.0695782714</v>
      </c>
      <c r="F63" s="221">
        <v>6220966.0695782714</v>
      </c>
    </row>
    <row r="64" spans="1:6" hidden="1" x14ac:dyDescent="0.15">
      <c r="A64" s="217" t="s">
        <v>7191</v>
      </c>
      <c r="B64" s="218" t="s">
        <v>6899</v>
      </c>
      <c r="C64" s="219" t="s">
        <v>11</v>
      </c>
      <c r="D64" s="219" t="s">
        <v>7568</v>
      </c>
      <c r="E64" s="220">
        <v>3203375.7443520688</v>
      </c>
      <c r="F64" s="221">
        <v>3203375.7443520688</v>
      </c>
    </row>
    <row r="65" spans="1:6" hidden="1" x14ac:dyDescent="0.15">
      <c r="A65" s="217" t="s">
        <v>7167</v>
      </c>
      <c r="B65" s="218" t="s">
        <v>6923</v>
      </c>
      <c r="C65" s="219" t="s">
        <v>11</v>
      </c>
      <c r="D65" s="219" t="s">
        <v>7568</v>
      </c>
      <c r="E65" s="220">
        <v>3761429.5895546386</v>
      </c>
      <c r="F65" s="221">
        <v>3761429.5895546386</v>
      </c>
    </row>
    <row r="66" spans="1:6" hidden="1" x14ac:dyDescent="0.15">
      <c r="A66" s="217" t="s">
        <v>7219</v>
      </c>
      <c r="B66" s="218" t="s">
        <v>6871</v>
      </c>
      <c r="C66" s="219" t="s">
        <v>11</v>
      </c>
      <c r="D66" s="219" t="s">
        <v>7568</v>
      </c>
      <c r="E66" s="220">
        <v>4589742.2431641025</v>
      </c>
      <c r="F66" s="221">
        <v>4589742.2431641025</v>
      </c>
    </row>
    <row r="67" spans="1:6" hidden="1" x14ac:dyDescent="0.15">
      <c r="A67" s="217" t="s">
        <v>7525</v>
      </c>
      <c r="B67" s="218" t="s">
        <v>6566</v>
      </c>
      <c r="C67" s="219" t="s">
        <v>11</v>
      </c>
      <c r="D67" s="219" t="s">
        <v>7568</v>
      </c>
      <c r="E67" s="220">
        <v>111030.66237233653</v>
      </c>
      <c r="F67" s="221">
        <v>111030.66237233653</v>
      </c>
    </row>
    <row r="68" spans="1:6" hidden="1" x14ac:dyDescent="0.15">
      <c r="A68" s="217" t="s">
        <v>7469</v>
      </c>
      <c r="B68" s="218" t="s">
        <v>6622</v>
      </c>
      <c r="C68" s="219" t="s">
        <v>11</v>
      </c>
      <c r="D68" s="219" t="s">
        <v>7568</v>
      </c>
      <c r="E68" s="220">
        <v>447249.07114258839</v>
      </c>
      <c r="F68" s="221">
        <v>447249.07114258839</v>
      </c>
    </row>
    <row r="69" spans="1:6" hidden="1" x14ac:dyDescent="0.15">
      <c r="A69" s="217" t="s">
        <v>7432</v>
      </c>
      <c r="B69" s="218" t="s">
        <v>6659</v>
      </c>
      <c r="C69" s="219" t="s">
        <v>11</v>
      </c>
      <c r="D69" s="219" t="s">
        <v>7568</v>
      </c>
      <c r="E69" s="220">
        <v>1836558.4637498707</v>
      </c>
      <c r="F69" s="221">
        <v>1836558.4637498707</v>
      </c>
    </row>
    <row r="70" spans="1:6" hidden="1" x14ac:dyDescent="0.15">
      <c r="A70" s="217" t="s">
        <v>7440</v>
      </c>
      <c r="B70" s="218" t="s">
        <v>6651</v>
      </c>
      <c r="C70" s="219" t="s">
        <v>11</v>
      </c>
      <c r="D70" s="219" t="s">
        <v>7568</v>
      </c>
      <c r="E70" s="220">
        <v>691383.24701608648</v>
      </c>
      <c r="F70" s="221">
        <v>691383.24701608648</v>
      </c>
    </row>
    <row r="71" spans="1:6" hidden="1" x14ac:dyDescent="0.15">
      <c r="A71" s="217" t="s">
        <v>7437</v>
      </c>
      <c r="B71" s="218" t="s">
        <v>6654</v>
      </c>
      <c r="C71" s="219" t="s">
        <v>11</v>
      </c>
      <c r="D71" s="219" t="s">
        <v>7568</v>
      </c>
      <c r="E71" s="220">
        <v>2229661.5898420592</v>
      </c>
      <c r="F71" s="221">
        <v>2229661.5898420592</v>
      </c>
    </row>
    <row r="72" spans="1:6" hidden="1" x14ac:dyDescent="0.15">
      <c r="A72" s="217" t="s">
        <v>7299</v>
      </c>
      <c r="B72" s="218" t="s">
        <v>6791</v>
      </c>
      <c r="C72" s="219" t="s">
        <v>11</v>
      </c>
      <c r="D72" s="219" t="s">
        <v>7568</v>
      </c>
      <c r="E72" s="220">
        <v>3436892.5554227484</v>
      </c>
      <c r="F72" s="221">
        <v>3436892.5554227484</v>
      </c>
    </row>
    <row r="73" spans="1:6" hidden="1" x14ac:dyDescent="0.15">
      <c r="A73" s="217" t="s">
        <v>7204</v>
      </c>
      <c r="B73" s="218" t="s">
        <v>6886</v>
      </c>
      <c r="C73" s="219" t="s">
        <v>11</v>
      </c>
      <c r="D73" s="219" t="s">
        <v>7568</v>
      </c>
      <c r="E73" s="220">
        <v>6185467.7089819377</v>
      </c>
      <c r="F73" s="221">
        <v>6185467.7089819377</v>
      </c>
    </row>
    <row r="74" spans="1:6" hidden="1" x14ac:dyDescent="0.15">
      <c r="A74" s="217" t="s">
        <v>7136</v>
      </c>
      <c r="B74" s="218" t="s">
        <v>6953</v>
      </c>
      <c r="C74" s="219" t="s">
        <v>11</v>
      </c>
      <c r="D74" s="219" t="s">
        <v>7568</v>
      </c>
      <c r="E74" s="220">
        <v>9555404.212604681</v>
      </c>
      <c r="F74" s="221">
        <v>9555404.212604681</v>
      </c>
    </row>
    <row r="75" spans="1:6" hidden="1" x14ac:dyDescent="0.15">
      <c r="A75" s="217" t="s">
        <v>7205</v>
      </c>
      <c r="B75" s="218" t="s">
        <v>6885</v>
      </c>
      <c r="C75" s="219" t="s">
        <v>11</v>
      </c>
      <c r="D75" s="219" t="s">
        <v>7568</v>
      </c>
      <c r="E75" s="220">
        <v>5967913.472934803</v>
      </c>
      <c r="F75" s="221">
        <v>5967913.472934803</v>
      </c>
    </row>
    <row r="76" spans="1:6" hidden="1" x14ac:dyDescent="0.15">
      <c r="A76" s="217" t="s">
        <v>7526</v>
      </c>
      <c r="B76" s="218" t="s">
        <v>6565</v>
      </c>
      <c r="C76" s="219" t="s">
        <v>11</v>
      </c>
      <c r="D76" s="219" t="s">
        <v>7568</v>
      </c>
      <c r="E76" s="220">
        <v>167590.9074506386</v>
      </c>
      <c r="F76" s="221">
        <v>167590.9074506386</v>
      </c>
    </row>
    <row r="77" spans="1:6" hidden="1" x14ac:dyDescent="0.15">
      <c r="A77" s="217" t="s">
        <v>7216</v>
      </c>
      <c r="B77" s="218" t="s">
        <v>6874</v>
      </c>
      <c r="C77" s="219" t="s">
        <v>11</v>
      </c>
      <c r="D77" s="219" t="s">
        <v>7568</v>
      </c>
      <c r="E77" s="220">
        <v>6620397.1370768715</v>
      </c>
      <c r="F77" s="221">
        <v>6620397.1370768715</v>
      </c>
    </row>
    <row r="78" spans="1:6" hidden="1" x14ac:dyDescent="0.15">
      <c r="A78" s="217" t="s">
        <v>7339</v>
      </c>
      <c r="B78" s="218" t="s">
        <v>6751</v>
      </c>
      <c r="C78" s="219" t="s">
        <v>11</v>
      </c>
      <c r="D78" s="219" t="s">
        <v>7568</v>
      </c>
      <c r="E78" s="220">
        <v>3443796.051003397</v>
      </c>
      <c r="F78" s="221">
        <v>3443796.051003397</v>
      </c>
    </row>
    <row r="79" spans="1:6" hidden="1" x14ac:dyDescent="0.15">
      <c r="A79" s="217" t="s">
        <v>7520</v>
      </c>
      <c r="B79" s="218" t="s">
        <v>6571</v>
      </c>
      <c r="C79" s="219" t="s">
        <v>11</v>
      </c>
      <c r="D79" s="219" t="s">
        <v>7568</v>
      </c>
      <c r="E79" s="220">
        <v>69388.175816304007</v>
      </c>
      <c r="F79" s="221">
        <v>69388.175816304007</v>
      </c>
    </row>
    <row r="80" spans="1:6" hidden="1" x14ac:dyDescent="0.15">
      <c r="A80" s="217" t="s">
        <v>7417</v>
      </c>
      <c r="B80" s="218" t="s">
        <v>6673</v>
      </c>
      <c r="C80" s="219" t="s">
        <v>11</v>
      </c>
      <c r="D80" s="219" t="s">
        <v>7568</v>
      </c>
      <c r="E80" s="220">
        <v>579619.97290237318</v>
      </c>
      <c r="F80" s="221">
        <v>579619.97290237318</v>
      </c>
    </row>
    <row r="81" spans="1:6" hidden="1" x14ac:dyDescent="0.15">
      <c r="A81" s="217" t="s">
        <v>7527</v>
      </c>
      <c r="B81" s="218" t="s">
        <v>6564</v>
      </c>
      <c r="C81" s="219" t="s">
        <v>11</v>
      </c>
      <c r="D81" s="219" t="s">
        <v>7568</v>
      </c>
      <c r="E81" s="220">
        <v>98078.495203654471</v>
      </c>
      <c r="F81" s="221">
        <v>98078.495203654471</v>
      </c>
    </row>
    <row r="82" spans="1:6" hidden="1" x14ac:dyDescent="0.15">
      <c r="A82" s="217" t="s">
        <v>7263</v>
      </c>
      <c r="B82" s="218" t="s">
        <v>6827</v>
      </c>
      <c r="C82" s="219" t="s">
        <v>11</v>
      </c>
      <c r="D82" s="219" t="s">
        <v>7568</v>
      </c>
      <c r="E82" s="220">
        <v>3198902.8884336893</v>
      </c>
      <c r="F82" s="221">
        <v>3198902.8884336893</v>
      </c>
    </row>
    <row r="83" spans="1:6" hidden="1" x14ac:dyDescent="0.15">
      <c r="A83" s="217" t="s">
        <v>7305</v>
      </c>
      <c r="B83" s="218" t="s">
        <v>6785</v>
      </c>
      <c r="C83" s="219" t="s">
        <v>11</v>
      </c>
      <c r="D83" s="219" t="s">
        <v>7568</v>
      </c>
      <c r="E83" s="220">
        <v>1988324.0077361371</v>
      </c>
      <c r="F83" s="221">
        <v>1988324.0077361371</v>
      </c>
    </row>
    <row r="84" spans="1:6" hidden="1" x14ac:dyDescent="0.15">
      <c r="A84" s="217" t="s">
        <v>7241</v>
      </c>
      <c r="B84" s="218" t="s">
        <v>6849</v>
      </c>
      <c r="C84" s="219" t="s">
        <v>11</v>
      </c>
      <c r="D84" s="219" t="s">
        <v>7568</v>
      </c>
      <c r="E84" s="220">
        <v>3473057.9272958217</v>
      </c>
      <c r="F84" s="221">
        <v>3473057.9272958217</v>
      </c>
    </row>
    <row r="85" spans="1:6" hidden="1" x14ac:dyDescent="0.15">
      <c r="A85" s="217" t="s">
        <v>7252</v>
      </c>
      <c r="B85" s="218" t="s">
        <v>6838</v>
      </c>
      <c r="C85" s="219" t="s">
        <v>11</v>
      </c>
      <c r="D85" s="219" t="s">
        <v>7568</v>
      </c>
      <c r="E85" s="220">
        <v>3855945.2563023409</v>
      </c>
      <c r="F85" s="221">
        <v>3855945.2563023409</v>
      </c>
    </row>
    <row r="86" spans="1:6" hidden="1" x14ac:dyDescent="0.15">
      <c r="A86" s="217" t="s">
        <v>7418</v>
      </c>
      <c r="B86" s="218" t="s">
        <v>6672</v>
      </c>
      <c r="C86" s="219" t="s">
        <v>11</v>
      </c>
      <c r="D86" s="219" t="s">
        <v>7568</v>
      </c>
      <c r="E86" s="220">
        <v>1499004.2305463625</v>
      </c>
      <c r="F86" s="221">
        <v>1499004.2305463625</v>
      </c>
    </row>
    <row r="87" spans="1:6" hidden="1" x14ac:dyDescent="0.15">
      <c r="A87" s="217" t="s">
        <v>7157</v>
      </c>
      <c r="B87" s="218" t="s">
        <v>6933</v>
      </c>
      <c r="C87" s="219" t="s">
        <v>11</v>
      </c>
      <c r="D87" s="219" t="s">
        <v>7568</v>
      </c>
      <c r="E87" s="220">
        <v>8922249.9857558534</v>
      </c>
      <c r="F87" s="221">
        <v>8922249.9857558534</v>
      </c>
    </row>
    <row r="88" spans="1:6" hidden="1" x14ac:dyDescent="0.15">
      <c r="A88" s="217" t="s">
        <v>7255</v>
      </c>
      <c r="B88" s="218" t="s">
        <v>6835</v>
      </c>
      <c r="C88" s="219" t="s">
        <v>11</v>
      </c>
      <c r="D88" s="219" t="s">
        <v>7568</v>
      </c>
      <c r="E88" s="220">
        <v>2809382.8469050801</v>
      </c>
      <c r="F88" s="221">
        <v>2809382.8469050801</v>
      </c>
    </row>
    <row r="89" spans="1:6" hidden="1" x14ac:dyDescent="0.15">
      <c r="A89" s="217" t="s">
        <v>7187</v>
      </c>
      <c r="B89" s="218" t="s">
        <v>6903</v>
      </c>
      <c r="C89" s="219" t="s">
        <v>11</v>
      </c>
      <c r="D89" s="219" t="s">
        <v>7568</v>
      </c>
      <c r="E89" s="220">
        <v>3453747.2882777983</v>
      </c>
      <c r="F89" s="221">
        <v>3453747.2882777983</v>
      </c>
    </row>
    <row r="90" spans="1:6" hidden="1" x14ac:dyDescent="0.15">
      <c r="A90" s="217" t="s">
        <v>7248</v>
      </c>
      <c r="B90" s="218" t="s">
        <v>6842</v>
      </c>
      <c r="C90" s="219" t="s">
        <v>11</v>
      </c>
      <c r="D90" s="219" t="s">
        <v>7568</v>
      </c>
      <c r="E90" s="220">
        <v>2531364.4059840739</v>
      </c>
      <c r="F90" s="221">
        <v>2531364.4059840739</v>
      </c>
    </row>
    <row r="91" spans="1:6" hidden="1" x14ac:dyDescent="0.15">
      <c r="A91" s="217" t="s">
        <v>7348</v>
      </c>
      <c r="B91" s="218" t="s">
        <v>6742</v>
      </c>
      <c r="C91" s="219" t="s">
        <v>11</v>
      </c>
      <c r="D91" s="219" t="s">
        <v>7568</v>
      </c>
      <c r="E91" s="220">
        <v>2280849.8866428249</v>
      </c>
      <c r="F91" s="221">
        <v>2280849.8866428249</v>
      </c>
    </row>
    <row r="92" spans="1:6" hidden="1" x14ac:dyDescent="0.15">
      <c r="A92" s="217" t="s">
        <v>7164</v>
      </c>
      <c r="B92" s="218" t="s">
        <v>6926</v>
      </c>
      <c r="C92" s="219" t="s">
        <v>11</v>
      </c>
      <c r="D92" s="219" t="s">
        <v>7568</v>
      </c>
      <c r="E92" s="220">
        <v>3732173.013837683</v>
      </c>
      <c r="F92" s="221">
        <v>3732173.013837683</v>
      </c>
    </row>
    <row r="93" spans="1:6" hidden="1" x14ac:dyDescent="0.15">
      <c r="A93" s="217" t="s">
        <v>7267</v>
      </c>
      <c r="B93" s="218" t="s">
        <v>6823</v>
      </c>
      <c r="C93" s="219" t="s">
        <v>11</v>
      </c>
      <c r="D93" s="219" t="s">
        <v>7568</v>
      </c>
      <c r="E93" s="220">
        <v>5534140.4098048965</v>
      </c>
      <c r="F93" s="221">
        <v>5534140.4098048965</v>
      </c>
    </row>
    <row r="94" spans="1:6" hidden="1" x14ac:dyDescent="0.15">
      <c r="A94" s="217" t="s">
        <v>7519</v>
      </c>
      <c r="B94" s="218" t="s">
        <v>6572</v>
      </c>
      <c r="C94" s="219" t="s">
        <v>11</v>
      </c>
      <c r="D94" s="219" t="s">
        <v>7568</v>
      </c>
      <c r="E94" s="220">
        <v>104107.82020999919</v>
      </c>
      <c r="F94" s="221">
        <v>104107.82020999919</v>
      </c>
    </row>
    <row r="95" spans="1:6" hidden="1" x14ac:dyDescent="0.15">
      <c r="A95" s="217" t="s">
        <v>7308</v>
      </c>
      <c r="B95" s="218" t="s">
        <v>6782</v>
      </c>
      <c r="C95" s="219" t="s">
        <v>11</v>
      </c>
      <c r="D95" s="219" t="s">
        <v>7568</v>
      </c>
      <c r="E95" s="220">
        <v>2305592.689777642</v>
      </c>
      <c r="F95" s="221">
        <v>2305592.689777642</v>
      </c>
    </row>
    <row r="96" spans="1:6" hidden="1" x14ac:dyDescent="0.15">
      <c r="A96" s="217" t="s">
        <v>7393</v>
      </c>
      <c r="B96" s="218" t="s">
        <v>6697</v>
      </c>
      <c r="C96" s="219" t="s">
        <v>11</v>
      </c>
      <c r="D96" s="219" t="s">
        <v>7568</v>
      </c>
      <c r="E96" s="220">
        <v>1694044.2855935704</v>
      </c>
      <c r="F96" s="221">
        <v>1694044.2855935704</v>
      </c>
    </row>
    <row r="97" spans="1:6" hidden="1" x14ac:dyDescent="0.15">
      <c r="A97" s="217" t="s">
        <v>7531</v>
      </c>
      <c r="B97" s="218" t="s">
        <v>6560</v>
      </c>
      <c r="C97" s="219" t="s">
        <v>11</v>
      </c>
      <c r="D97" s="219" t="s">
        <v>7568</v>
      </c>
      <c r="E97" s="220">
        <v>1578383.13</v>
      </c>
      <c r="F97" s="221">
        <v>1578383.13</v>
      </c>
    </row>
    <row r="98" spans="1:6" hidden="1" x14ac:dyDescent="0.15">
      <c r="A98" s="217" t="s">
        <v>7464</v>
      </c>
      <c r="B98" s="218" t="s">
        <v>6627</v>
      </c>
      <c r="C98" s="219" t="s">
        <v>11</v>
      </c>
      <c r="D98" s="219" t="s">
        <v>7568</v>
      </c>
      <c r="E98" s="220">
        <v>1074140.9378931273</v>
      </c>
      <c r="F98" s="221">
        <v>1074140.9378931273</v>
      </c>
    </row>
    <row r="99" spans="1:6" hidden="1" x14ac:dyDescent="0.15">
      <c r="A99" s="217" t="s">
        <v>7284</v>
      </c>
      <c r="B99" s="218" t="s">
        <v>6806</v>
      </c>
      <c r="C99" s="219" t="s">
        <v>11</v>
      </c>
      <c r="D99" s="219" t="s">
        <v>7568</v>
      </c>
      <c r="E99" s="220">
        <v>4195509.2331135701</v>
      </c>
      <c r="F99" s="221">
        <v>4195509.2331135701</v>
      </c>
    </row>
    <row r="100" spans="1:6" hidden="1" x14ac:dyDescent="0.15">
      <c r="A100" s="217" t="s">
        <v>6415</v>
      </c>
      <c r="B100" s="218" t="s">
        <v>42</v>
      </c>
      <c r="C100" s="219" t="s">
        <v>95</v>
      </c>
      <c r="D100" s="219" t="s">
        <v>7569</v>
      </c>
      <c r="E100" s="220">
        <v>146635.5</v>
      </c>
      <c r="F100" s="221">
        <v>146635.5</v>
      </c>
    </row>
    <row r="101" spans="1:6" hidden="1" x14ac:dyDescent="0.15">
      <c r="A101" s="217" t="s">
        <v>7454</v>
      </c>
      <c r="B101" s="218" t="s">
        <v>6637</v>
      </c>
      <c r="C101" s="219" t="s">
        <v>11</v>
      </c>
      <c r="D101" s="219" t="s">
        <v>7568</v>
      </c>
      <c r="E101" s="220">
        <v>554778.08258560265</v>
      </c>
      <c r="F101" s="221">
        <v>554778.08258560265</v>
      </c>
    </row>
    <row r="102" spans="1:6" hidden="1" x14ac:dyDescent="0.15">
      <c r="A102" s="217" t="s">
        <v>7491</v>
      </c>
      <c r="B102" s="218" t="s">
        <v>6600</v>
      </c>
      <c r="C102" s="219" t="s">
        <v>11</v>
      </c>
      <c r="D102" s="219" t="s">
        <v>7568</v>
      </c>
      <c r="E102" s="220">
        <v>983331.37554609263</v>
      </c>
      <c r="F102" s="221">
        <v>983331.37554609263</v>
      </c>
    </row>
    <row r="103" spans="1:6" hidden="1" x14ac:dyDescent="0.15">
      <c r="A103" s="217" t="s">
        <v>7492</v>
      </c>
      <c r="B103" s="218" t="s">
        <v>6599</v>
      </c>
      <c r="C103" s="219" t="s">
        <v>11</v>
      </c>
      <c r="D103" s="219" t="s">
        <v>7568</v>
      </c>
      <c r="E103" s="220">
        <v>386299.21479915956</v>
      </c>
      <c r="F103" s="221">
        <v>386299.21479915956</v>
      </c>
    </row>
    <row r="104" spans="1:6" hidden="1" x14ac:dyDescent="0.15">
      <c r="A104" s="217" t="s">
        <v>7368</v>
      </c>
      <c r="B104" s="218" t="s">
        <v>6722</v>
      </c>
      <c r="C104" s="219" t="s">
        <v>11</v>
      </c>
      <c r="D104" s="219" t="s">
        <v>7568</v>
      </c>
      <c r="E104" s="220">
        <v>2371143.0116262776</v>
      </c>
      <c r="F104" s="221">
        <v>2371143.0116262776</v>
      </c>
    </row>
    <row r="105" spans="1:6" hidden="1" x14ac:dyDescent="0.15">
      <c r="A105" s="217" t="s">
        <v>7408</v>
      </c>
      <c r="B105" s="218" t="s">
        <v>6682</v>
      </c>
      <c r="C105" s="219" t="s">
        <v>11</v>
      </c>
      <c r="D105" s="219" t="s">
        <v>7568</v>
      </c>
      <c r="E105" s="220">
        <v>1060332.3449943678</v>
      </c>
      <c r="F105" s="221">
        <v>1060332.3449943678</v>
      </c>
    </row>
    <row r="106" spans="1:6" hidden="1" x14ac:dyDescent="0.15">
      <c r="A106" s="217" t="s">
        <v>7300</v>
      </c>
      <c r="B106" s="218" t="s">
        <v>6790</v>
      </c>
      <c r="C106" s="219" t="s">
        <v>11</v>
      </c>
      <c r="D106" s="219" t="s">
        <v>7568</v>
      </c>
      <c r="E106" s="220">
        <v>3458493.526614856</v>
      </c>
      <c r="F106" s="221">
        <v>3458493.526614856</v>
      </c>
    </row>
    <row r="107" spans="1:6" hidden="1" x14ac:dyDescent="0.15">
      <c r="A107" s="217" t="s">
        <v>7283</v>
      </c>
      <c r="B107" s="218" t="s">
        <v>6807</v>
      </c>
      <c r="C107" s="219" t="s">
        <v>11</v>
      </c>
      <c r="D107" s="219" t="s">
        <v>7568</v>
      </c>
      <c r="E107" s="220">
        <v>2509153.5127968476</v>
      </c>
      <c r="F107" s="221">
        <v>2509153.5127968476</v>
      </c>
    </row>
    <row r="108" spans="1:6" hidden="1" x14ac:dyDescent="0.15">
      <c r="A108" s="217" t="s">
        <v>7291</v>
      </c>
      <c r="B108" s="218" t="s">
        <v>6799</v>
      </c>
      <c r="C108" s="219" t="s">
        <v>11</v>
      </c>
      <c r="D108" s="219" t="s">
        <v>7568</v>
      </c>
      <c r="E108" s="220">
        <v>2224088.0427146042</v>
      </c>
      <c r="F108" s="221">
        <v>2224088.0427146042</v>
      </c>
    </row>
    <row r="109" spans="1:6" hidden="1" x14ac:dyDescent="0.15">
      <c r="A109" s="217" t="s">
        <v>7423</v>
      </c>
      <c r="B109" s="218" t="s">
        <v>6667</v>
      </c>
      <c r="C109" s="219" t="s">
        <v>11</v>
      </c>
      <c r="D109" s="219" t="s">
        <v>7568</v>
      </c>
      <c r="E109" s="220">
        <v>729647.79884364759</v>
      </c>
      <c r="F109" s="221">
        <v>729647.79884364759</v>
      </c>
    </row>
    <row r="110" spans="1:6" hidden="1" x14ac:dyDescent="0.15">
      <c r="A110" s="217" t="s">
        <v>7287</v>
      </c>
      <c r="B110" s="218" t="s">
        <v>6803</v>
      </c>
      <c r="C110" s="219" t="s">
        <v>11</v>
      </c>
      <c r="D110" s="219" t="s">
        <v>7568</v>
      </c>
      <c r="E110" s="220">
        <v>3799571.9213190568</v>
      </c>
      <c r="F110" s="221">
        <v>3799571.9213190568</v>
      </c>
    </row>
    <row r="111" spans="1:6" hidden="1" x14ac:dyDescent="0.15">
      <c r="A111" s="217" t="s">
        <v>7244</v>
      </c>
      <c r="B111" s="218" t="s">
        <v>6846</v>
      </c>
      <c r="C111" s="219" t="s">
        <v>11</v>
      </c>
      <c r="D111" s="219" t="s">
        <v>7568</v>
      </c>
      <c r="E111" s="220">
        <v>4959500.3152962876</v>
      </c>
      <c r="F111" s="221">
        <v>4959500.3152962876</v>
      </c>
    </row>
    <row r="112" spans="1:6" hidden="1" x14ac:dyDescent="0.15">
      <c r="A112" s="217" t="s">
        <v>7420</v>
      </c>
      <c r="B112" s="218" t="s">
        <v>6670</v>
      </c>
      <c r="C112" s="219" t="s">
        <v>11</v>
      </c>
      <c r="D112" s="219" t="s">
        <v>7568</v>
      </c>
      <c r="E112" s="220">
        <v>1877552.9201491836</v>
      </c>
      <c r="F112" s="221">
        <v>1877552.9201491836</v>
      </c>
    </row>
    <row r="113" spans="1:6" hidden="1" x14ac:dyDescent="0.15">
      <c r="A113" s="217" t="s">
        <v>7215</v>
      </c>
      <c r="B113" s="218" t="s">
        <v>6875</v>
      </c>
      <c r="C113" s="219" t="s">
        <v>11</v>
      </c>
      <c r="D113" s="219" t="s">
        <v>7568</v>
      </c>
      <c r="E113" s="220">
        <v>5184736.33604619</v>
      </c>
      <c r="F113" s="221">
        <v>5184736.33604619</v>
      </c>
    </row>
    <row r="114" spans="1:6" hidden="1" x14ac:dyDescent="0.15">
      <c r="A114" s="217" t="s">
        <v>7495</v>
      </c>
      <c r="B114" s="218" t="s">
        <v>6596</v>
      </c>
      <c r="C114" s="219" t="s">
        <v>11</v>
      </c>
      <c r="D114" s="219" t="s">
        <v>7568</v>
      </c>
      <c r="E114" s="220">
        <v>333730.3001597579</v>
      </c>
      <c r="F114" s="221">
        <v>333730.3001597579</v>
      </c>
    </row>
    <row r="115" spans="1:6" hidden="1" x14ac:dyDescent="0.15">
      <c r="A115" s="217" t="s">
        <v>7224</v>
      </c>
      <c r="B115" s="218" t="s">
        <v>6866</v>
      </c>
      <c r="C115" s="219" t="s">
        <v>11</v>
      </c>
      <c r="D115" s="219" t="s">
        <v>7568</v>
      </c>
      <c r="E115" s="220">
        <v>4679430.98132654</v>
      </c>
      <c r="F115" s="221">
        <v>4679430.98132654</v>
      </c>
    </row>
    <row r="116" spans="1:6" hidden="1" x14ac:dyDescent="0.15">
      <c r="A116" s="217" t="s">
        <v>7253</v>
      </c>
      <c r="B116" s="218" t="s">
        <v>6837</v>
      </c>
      <c r="C116" s="219" t="s">
        <v>11</v>
      </c>
      <c r="D116" s="219" t="s">
        <v>7568</v>
      </c>
      <c r="E116" s="220">
        <v>3466690.0957892938</v>
      </c>
      <c r="F116" s="221">
        <v>3466690.0957892938</v>
      </c>
    </row>
    <row r="117" spans="1:6" hidden="1" x14ac:dyDescent="0.15">
      <c r="A117" s="217" t="s">
        <v>7505</v>
      </c>
      <c r="B117" s="218" t="s">
        <v>6586</v>
      </c>
      <c r="C117" s="219" t="s">
        <v>11</v>
      </c>
      <c r="D117" s="219" t="s">
        <v>7568</v>
      </c>
      <c r="E117" s="220">
        <v>219746.66232276685</v>
      </c>
      <c r="F117" s="221">
        <v>219746.66232276685</v>
      </c>
    </row>
    <row r="118" spans="1:6" hidden="1" x14ac:dyDescent="0.15">
      <c r="A118" s="217" t="s">
        <v>7371</v>
      </c>
      <c r="B118" s="218" t="s">
        <v>6719</v>
      </c>
      <c r="C118" s="219" t="s">
        <v>11</v>
      </c>
      <c r="D118" s="219" t="s">
        <v>7568</v>
      </c>
      <c r="E118" s="220">
        <v>1458873.9076673931</v>
      </c>
      <c r="F118" s="221">
        <v>1458873.9076673931</v>
      </c>
    </row>
    <row r="119" spans="1:6" hidden="1" x14ac:dyDescent="0.15">
      <c r="A119" s="217" t="s">
        <v>7514</v>
      </c>
      <c r="B119" s="218" t="s">
        <v>6577</v>
      </c>
      <c r="C119" s="219" t="s">
        <v>11</v>
      </c>
      <c r="D119" s="219" t="s">
        <v>7568</v>
      </c>
      <c r="E119" s="220">
        <v>235547.81861942029</v>
      </c>
      <c r="F119" s="221">
        <v>235547.81861942029</v>
      </c>
    </row>
    <row r="120" spans="1:6" hidden="1" x14ac:dyDescent="0.15">
      <c r="A120" s="217" t="s">
        <v>7502</v>
      </c>
      <c r="B120" s="218" t="s">
        <v>6589</v>
      </c>
      <c r="C120" s="219" t="s">
        <v>11</v>
      </c>
      <c r="D120" s="219" t="s">
        <v>7568</v>
      </c>
      <c r="E120" s="220">
        <v>217846.13941093566</v>
      </c>
      <c r="F120" s="221">
        <v>217846.13941093566</v>
      </c>
    </row>
    <row r="121" spans="1:6" hidden="1" x14ac:dyDescent="0.15">
      <c r="A121" s="217" t="s">
        <v>7134</v>
      </c>
      <c r="B121" s="218" t="s">
        <v>6955</v>
      </c>
      <c r="C121" s="219" t="s">
        <v>11</v>
      </c>
      <c r="D121" s="219" t="s">
        <v>7568</v>
      </c>
      <c r="E121" s="220">
        <v>8016230.2500323299</v>
      </c>
      <c r="F121" s="221">
        <v>8016230.2500323299</v>
      </c>
    </row>
    <row r="122" spans="1:6" hidden="1" x14ac:dyDescent="0.15">
      <c r="A122" s="217" t="s">
        <v>7325</v>
      </c>
      <c r="B122" s="218" t="s">
        <v>6765</v>
      </c>
      <c r="C122" s="219" t="s">
        <v>11</v>
      </c>
      <c r="D122" s="219" t="s">
        <v>7568</v>
      </c>
      <c r="E122" s="220">
        <v>5205550.4696283415</v>
      </c>
      <c r="F122" s="221">
        <v>5205550.4696283415</v>
      </c>
    </row>
    <row r="123" spans="1:6" hidden="1" x14ac:dyDescent="0.15">
      <c r="A123" s="217" t="s">
        <v>7528</v>
      </c>
      <c r="B123" s="218" t="s">
        <v>6563</v>
      </c>
      <c r="C123" s="219" t="s">
        <v>11</v>
      </c>
      <c r="D123" s="219" t="s">
        <v>7568</v>
      </c>
      <c r="E123" s="220">
        <v>177286.22287997225</v>
      </c>
      <c r="F123" s="221">
        <v>177286.22287997225</v>
      </c>
    </row>
    <row r="124" spans="1:6" hidden="1" x14ac:dyDescent="0.15">
      <c r="A124" s="217" t="s">
        <v>7433</v>
      </c>
      <c r="B124" s="218" t="s">
        <v>6658</v>
      </c>
      <c r="C124" s="219" t="s">
        <v>11</v>
      </c>
      <c r="D124" s="219" t="s">
        <v>7568</v>
      </c>
      <c r="E124" s="220">
        <v>839080.9858061173</v>
      </c>
      <c r="F124" s="221">
        <v>839080.9858061173</v>
      </c>
    </row>
    <row r="125" spans="1:6" hidden="1" x14ac:dyDescent="0.15">
      <c r="A125" s="217" t="s">
        <v>7409</v>
      </c>
      <c r="B125" s="218" t="s">
        <v>6681</v>
      </c>
      <c r="C125" s="219" t="s">
        <v>11</v>
      </c>
      <c r="D125" s="219" t="s">
        <v>7568</v>
      </c>
      <c r="E125" s="220">
        <v>1872671.4051855495</v>
      </c>
      <c r="F125" s="221">
        <v>1872671.4051855495</v>
      </c>
    </row>
    <row r="126" spans="1:6" hidden="1" x14ac:dyDescent="0.15">
      <c r="A126" s="217" t="s">
        <v>7333</v>
      </c>
      <c r="B126" s="218" t="s">
        <v>6757</v>
      </c>
      <c r="C126" s="219" t="s">
        <v>11</v>
      </c>
      <c r="D126" s="219" t="s">
        <v>7568</v>
      </c>
      <c r="E126" s="220">
        <v>3155116.9407238481</v>
      </c>
      <c r="F126" s="221">
        <v>3155116.9407238481</v>
      </c>
    </row>
    <row r="127" spans="1:6" hidden="1" x14ac:dyDescent="0.15">
      <c r="A127" s="217" t="s">
        <v>7211</v>
      </c>
      <c r="B127" s="218" t="s">
        <v>6879</v>
      </c>
      <c r="C127" s="219" t="s">
        <v>11</v>
      </c>
      <c r="D127" s="219" t="s">
        <v>7568</v>
      </c>
      <c r="E127" s="220">
        <v>7696288.2590379138</v>
      </c>
      <c r="F127" s="221">
        <v>7696288.2590379138</v>
      </c>
    </row>
    <row r="128" spans="1:6" hidden="1" x14ac:dyDescent="0.15">
      <c r="A128" s="217" t="s">
        <v>7419</v>
      </c>
      <c r="B128" s="218" t="s">
        <v>6671</v>
      </c>
      <c r="C128" s="219" t="s">
        <v>11</v>
      </c>
      <c r="D128" s="219" t="s">
        <v>7568</v>
      </c>
      <c r="E128" s="220">
        <v>2077400.179434933</v>
      </c>
      <c r="F128" s="221">
        <v>2077400.179434933</v>
      </c>
    </row>
    <row r="129" spans="1:6" hidden="1" x14ac:dyDescent="0.15">
      <c r="A129" s="217" t="s">
        <v>7265</v>
      </c>
      <c r="B129" s="218" t="s">
        <v>6825</v>
      </c>
      <c r="C129" s="219" t="s">
        <v>11</v>
      </c>
      <c r="D129" s="219" t="s">
        <v>7568</v>
      </c>
      <c r="E129" s="220">
        <v>2952753.9786402537</v>
      </c>
      <c r="F129" s="221">
        <v>2952753.9786402537</v>
      </c>
    </row>
    <row r="130" spans="1:6" hidden="1" x14ac:dyDescent="0.15">
      <c r="A130" s="217" t="s">
        <v>7434</v>
      </c>
      <c r="B130" s="218" t="s">
        <v>6657</v>
      </c>
      <c r="C130" s="219" t="s">
        <v>11</v>
      </c>
      <c r="D130" s="219" t="s">
        <v>7568</v>
      </c>
      <c r="E130" s="220">
        <v>1145625.0937582441</v>
      </c>
      <c r="F130" s="221">
        <v>1145625.0937582441</v>
      </c>
    </row>
    <row r="131" spans="1:6" hidden="1" x14ac:dyDescent="0.15">
      <c r="A131" s="217" t="s">
        <v>7321</v>
      </c>
      <c r="B131" s="218" t="s">
        <v>6769</v>
      </c>
      <c r="C131" s="219" t="s">
        <v>11</v>
      </c>
      <c r="D131" s="219" t="s">
        <v>7568</v>
      </c>
      <c r="E131" s="220">
        <v>3310271.4385312032</v>
      </c>
      <c r="F131" s="221">
        <v>3310271.4385312032</v>
      </c>
    </row>
    <row r="132" spans="1:6" hidden="1" x14ac:dyDescent="0.15">
      <c r="A132" s="217" t="s">
        <v>7460</v>
      </c>
      <c r="B132" s="218" t="s">
        <v>6631</v>
      </c>
      <c r="C132" s="219" t="s">
        <v>11</v>
      </c>
      <c r="D132" s="219" t="s">
        <v>7568</v>
      </c>
      <c r="E132" s="220">
        <v>475178.10981681943</v>
      </c>
      <c r="F132" s="221">
        <v>475178.10981681943</v>
      </c>
    </row>
    <row r="133" spans="1:6" hidden="1" x14ac:dyDescent="0.15">
      <c r="A133" s="217" t="s">
        <v>7455</v>
      </c>
      <c r="B133" s="218" t="s">
        <v>6636</v>
      </c>
      <c r="C133" s="219" t="s">
        <v>11</v>
      </c>
      <c r="D133" s="219" t="s">
        <v>7568</v>
      </c>
      <c r="E133" s="220">
        <v>627171.46419115085</v>
      </c>
      <c r="F133" s="221">
        <v>627171.46419115085</v>
      </c>
    </row>
    <row r="134" spans="1:6" hidden="1" x14ac:dyDescent="0.15">
      <c r="A134" s="217" t="s">
        <v>7506</v>
      </c>
      <c r="B134" s="218" t="s">
        <v>6585</v>
      </c>
      <c r="C134" s="219" t="s">
        <v>11</v>
      </c>
      <c r="D134" s="219" t="s">
        <v>7568</v>
      </c>
      <c r="E134" s="220">
        <v>356321.22361932963</v>
      </c>
      <c r="F134" s="221">
        <v>356321.22361932963</v>
      </c>
    </row>
    <row r="135" spans="1:6" hidden="1" x14ac:dyDescent="0.15">
      <c r="A135" s="217" t="s">
        <v>7336</v>
      </c>
      <c r="B135" s="218" t="s">
        <v>6754</v>
      </c>
      <c r="C135" s="219" t="s">
        <v>11</v>
      </c>
      <c r="D135" s="219" t="s">
        <v>7568</v>
      </c>
      <c r="E135" s="220">
        <v>4826884.6288152598</v>
      </c>
      <c r="F135" s="221">
        <v>4826884.6288152598</v>
      </c>
    </row>
    <row r="136" spans="1:6" hidden="1" x14ac:dyDescent="0.15">
      <c r="A136" s="217" t="s">
        <v>7493</v>
      </c>
      <c r="B136" s="218" t="s">
        <v>6598</v>
      </c>
      <c r="C136" s="219" t="s">
        <v>11</v>
      </c>
      <c r="D136" s="219" t="s">
        <v>7568</v>
      </c>
      <c r="E136" s="220">
        <v>280091.87212523073</v>
      </c>
      <c r="F136" s="221">
        <v>280091.87212523073</v>
      </c>
    </row>
    <row r="137" spans="1:6" hidden="1" x14ac:dyDescent="0.15">
      <c r="A137" s="217" t="s">
        <v>7276</v>
      </c>
      <c r="B137" s="218" t="s">
        <v>6814</v>
      </c>
      <c r="C137" s="219" t="s">
        <v>11</v>
      </c>
      <c r="D137" s="219" t="s">
        <v>7568</v>
      </c>
      <c r="E137" s="220">
        <v>7753720.461448025</v>
      </c>
      <c r="F137" s="221">
        <v>7753720.461448025</v>
      </c>
    </row>
    <row r="138" spans="1:6" hidden="1" x14ac:dyDescent="0.15">
      <c r="A138" s="217" t="s">
        <v>7175</v>
      </c>
      <c r="B138" s="218" t="s">
        <v>6915</v>
      </c>
      <c r="C138" s="219" t="s">
        <v>11</v>
      </c>
      <c r="D138" s="219" t="s">
        <v>7568</v>
      </c>
      <c r="E138" s="220">
        <v>3935676.5909035308</v>
      </c>
      <c r="F138" s="221">
        <v>3935676.5909035308</v>
      </c>
    </row>
    <row r="139" spans="1:6" hidden="1" x14ac:dyDescent="0.15">
      <c r="A139" s="217" t="s">
        <v>7349</v>
      </c>
      <c r="B139" s="218" t="s">
        <v>6741</v>
      </c>
      <c r="C139" s="219" t="s">
        <v>11</v>
      </c>
      <c r="D139" s="219" t="s">
        <v>7568</v>
      </c>
      <c r="E139" s="220">
        <v>3099980.1945330584</v>
      </c>
      <c r="F139" s="221">
        <v>3099980.1945330584</v>
      </c>
    </row>
    <row r="140" spans="1:6" hidden="1" x14ac:dyDescent="0.15">
      <c r="A140" s="217" t="s">
        <v>7424</v>
      </c>
      <c r="B140" s="218" t="s">
        <v>6666</v>
      </c>
      <c r="C140" s="219" t="s">
        <v>11</v>
      </c>
      <c r="D140" s="219" t="s">
        <v>7568</v>
      </c>
      <c r="E140" s="220">
        <v>838711.47559042578</v>
      </c>
      <c r="F140" s="221">
        <v>838711.47559042578</v>
      </c>
    </row>
    <row r="141" spans="1:6" hidden="1" x14ac:dyDescent="0.15">
      <c r="A141" s="217" t="s">
        <v>7166</v>
      </c>
      <c r="B141" s="218" t="s">
        <v>6924</v>
      </c>
      <c r="C141" s="219" t="s">
        <v>11</v>
      </c>
      <c r="D141" s="219" t="s">
        <v>7568</v>
      </c>
      <c r="E141" s="220">
        <v>2686165.1779887462</v>
      </c>
      <c r="F141" s="221">
        <v>2686165.1779887462</v>
      </c>
    </row>
    <row r="142" spans="1:6" hidden="1" x14ac:dyDescent="0.15">
      <c r="A142" s="217" t="s">
        <v>7173</v>
      </c>
      <c r="B142" s="218" t="s">
        <v>6917</v>
      </c>
      <c r="C142" s="219" t="s">
        <v>11</v>
      </c>
      <c r="D142" s="219" t="s">
        <v>7568</v>
      </c>
      <c r="E142" s="220">
        <v>5736944.5051020533</v>
      </c>
      <c r="F142" s="221">
        <v>5736944.5051020533</v>
      </c>
    </row>
    <row r="143" spans="1:6" hidden="1" x14ac:dyDescent="0.15">
      <c r="A143" s="217" t="s">
        <v>7243</v>
      </c>
      <c r="B143" s="218" t="s">
        <v>6847</v>
      </c>
      <c r="C143" s="219" t="s">
        <v>11</v>
      </c>
      <c r="D143" s="219" t="s">
        <v>7568</v>
      </c>
      <c r="E143" s="220">
        <v>7282596.5396404415</v>
      </c>
      <c r="F143" s="221">
        <v>7282596.5396404415</v>
      </c>
    </row>
    <row r="144" spans="1:6" hidden="1" x14ac:dyDescent="0.15">
      <c r="A144" s="217" t="s">
        <v>7181</v>
      </c>
      <c r="B144" s="218" t="s">
        <v>6909</v>
      </c>
      <c r="C144" s="219" t="s">
        <v>11</v>
      </c>
      <c r="D144" s="219" t="s">
        <v>7568</v>
      </c>
      <c r="E144" s="220">
        <v>6076746.8351154802</v>
      </c>
      <c r="F144" s="221">
        <v>6076746.8351154802</v>
      </c>
    </row>
    <row r="145" spans="1:6" hidden="1" x14ac:dyDescent="0.15">
      <c r="A145" s="217" t="s">
        <v>7438</v>
      </c>
      <c r="B145" s="218" t="s">
        <v>6653</v>
      </c>
      <c r="C145" s="219" t="s">
        <v>11</v>
      </c>
      <c r="D145" s="219" t="s">
        <v>7568</v>
      </c>
      <c r="E145" s="220">
        <v>655427.97042041575</v>
      </c>
      <c r="F145" s="221">
        <v>655427.97042041575</v>
      </c>
    </row>
    <row r="146" spans="1:6" hidden="1" x14ac:dyDescent="0.15">
      <c r="A146" s="217" t="s">
        <v>7229</v>
      </c>
      <c r="B146" s="218" t="s">
        <v>6861</v>
      </c>
      <c r="C146" s="219" t="s">
        <v>11</v>
      </c>
      <c r="D146" s="219" t="s">
        <v>7568</v>
      </c>
      <c r="E146" s="220">
        <v>2544375.4966759407</v>
      </c>
      <c r="F146" s="221">
        <v>2544375.4966759407</v>
      </c>
    </row>
    <row r="147" spans="1:6" hidden="1" x14ac:dyDescent="0.15">
      <c r="A147" s="217" t="s">
        <v>7156</v>
      </c>
      <c r="B147" s="218" t="s">
        <v>6934</v>
      </c>
      <c r="C147" s="219" t="s">
        <v>11</v>
      </c>
      <c r="D147" s="219" t="s">
        <v>7568</v>
      </c>
      <c r="E147" s="220">
        <v>9763929.7438876256</v>
      </c>
      <c r="F147" s="221">
        <v>9763929.7438876256</v>
      </c>
    </row>
    <row r="148" spans="1:6" hidden="1" x14ac:dyDescent="0.15">
      <c r="A148" s="217" t="s">
        <v>7155</v>
      </c>
      <c r="B148" s="218" t="s">
        <v>6935</v>
      </c>
      <c r="C148" s="219" t="s">
        <v>11</v>
      </c>
      <c r="D148" s="219" t="s">
        <v>7568</v>
      </c>
      <c r="E148" s="220">
        <v>3957070.2209360185</v>
      </c>
      <c r="F148" s="221">
        <v>3957070.2209360185</v>
      </c>
    </row>
    <row r="149" spans="1:6" hidden="1" x14ac:dyDescent="0.15">
      <c r="A149" s="217" t="s">
        <v>7465</v>
      </c>
      <c r="B149" s="218" t="s">
        <v>6626</v>
      </c>
      <c r="C149" s="219" t="s">
        <v>11</v>
      </c>
      <c r="D149" s="219" t="s">
        <v>7568</v>
      </c>
      <c r="E149" s="220">
        <v>442950.62567889987</v>
      </c>
      <c r="F149" s="221">
        <v>442950.62567889987</v>
      </c>
    </row>
    <row r="150" spans="1:6" hidden="1" x14ac:dyDescent="0.15">
      <c r="A150" s="217" t="s">
        <v>7446</v>
      </c>
      <c r="B150" s="218" t="s">
        <v>6645</v>
      </c>
      <c r="C150" s="219" t="s">
        <v>11</v>
      </c>
      <c r="D150" s="219" t="s">
        <v>7568</v>
      </c>
      <c r="E150" s="220">
        <v>1055610.5111014396</v>
      </c>
      <c r="F150" s="221">
        <v>1055610.5111014396</v>
      </c>
    </row>
    <row r="151" spans="1:6" hidden="1" x14ac:dyDescent="0.15">
      <c r="A151" s="217" t="s">
        <v>7269</v>
      </c>
      <c r="B151" s="218" t="s">
        <v>6821</v>
      </c>
      <c r="C151" s="219" t="s">
        <v>11</v>
      </c>
      <c r="D151" s="219" t="s">
        <v>7568</v>
      </c>
      <c r="E151" s="220">
        <v>7918789.5626530796</v>
      </c>
      <c r="F151" s="221">
        <v>7918789.5626530796</v>
      </c>
    </row>
    <row r="152" spans="1:6" hidden="1" x14ac:dyDescent="0.15">
      <c r="A152" s="217" t="s">
        <v>7402</v>
      </c>
      <c r="B152" s="218" t="s">
        <v>6688</v>
      </c>
      <c r="C152" s="219" t="s">
        <v>11</v>
      </c>
      <c r="D152" s="219" t="s">
        <v>7568</v>
      </c>
      <c r="E152" s="220">
        <v>1955971.4741486786</v>
      </c>
      <c r="F152" s="221">
        <v>1955971.4741486786</v>
      </c>
    </row>
    <row r="153" spans="1:6" hidden="1" x14ac:dyDescent="0.15">
      <c r="A153" s="217" t="s">
        <v>7494</v>
      </c>
      <c r="B153" s="218" t="s">
        <v>6597</v>
      </c>
      <c r="C153" s="219" t="s">
        <v>11</v>
      </c>
      <c r="D153" s="219" t="s">
        <v>7568</v>
      </c>
      <c r="E153" s="220">
        <v>407381.73691935668</v>
      </c>
      <c r="F153" s="221">
        <v>407381.73691935668</v>
      </c>
    </row>
    <row r="154" spans="1:6" hidden="1" x14ac:dyDescent="0.15">
      <c r="A154" s="217" t="s">
        <v>7470</v>
      </c>
      <c r="B154" s="218" t="s">
        <v>6621</v>
      </c>
      <c r="C154" s="219" t="s">
        <v>11</v>
      </c>
      <c r="D154" s="219" t="s">
        <v>7568</v>
      </c>
      <c r="E154" s="220">
        <v>434933.76903691638</v>
      </c>
      <c r="F154" s="221">
        <v>434933.76903691638</v>
      </c>
    </row>
    <row r="155" spans="1:6" hidden="1" x14ac:dyDescent="0.15">
      <c r="A155" s="217" t="s">
        <v>7319</v>
      </c>
      <c r="B155" s="218" t="s">
        <v>6771</v>
      </c>
      <c r="C155" s="219" t="s">
        <v>11</v>
      </c>
      <c r="D155" s="219" t="s">
        <v>7568</v>
      </c>
      <c r="E155" s="220">
        <v>3828634.8393586092</v>
      </c>
      <c r="F155" s="221">
        <v>3828634.8393586092</v>
      </c>
    </row>
    <row r="156" spans="1:6" hidden="1" x14ac:dyDescent="0.15">
      <c r="A156" s="217" t="s">
        <v>7515</v>
      </c>
      <c r="B156" s="218" t="s">
        <v>6576</v>
      </c>
      <c r="C156" s="219" t="s">
        <v>11</v>
      </c>
      <c r="D156" s="219" t="s">
        <v>7568</v>
      </c>
      <c r="E156" s="220">
        <v>165582.37121160724</v>
      </c>
      <c r="F156" s="221">
        <v>165582.37121160724</v>
      </c>
    </row>
    <row r="157" spans="1:6" hidden="1" x14ac:dyDescent="0.15">
      <c r="A157" s="217" t="s">
        <v>7403</v>
      </c>
      <c r="B157" s="218" t="s">
        <v>6687</v>
      </c>
      <c r="C157" s="219" t="s">
        <v>11</v>
      </c>
      <c r="D157" s="219" t="s">
        <v>7568</v>
      </c>
      <c r="E157" s="220">
        <v>1609096.697818537</v>
      </c>
      <c r="F157" s="221">
        <v>1609096.697818537</v>
      </c>
    </row>
    <row r="158" spans="1:6" hidden="1" x14ac:dyDescent="0.15">
      <c r="A158" s="217" t="s">
        <v>7441</v>
      </c>
      <c r="B158" s="218" t="s">
        <v>6650</v>
      </c>
      <c r="C158" s="219" t="s">
        <v>11</v>
      </c>
      <c r="D158" s="219" t="s">
        <v>7568</v>
      </c>
      <c r="E158" s="220">
        <v>631443.38659341563</v>
      </c>
      <c r="F158" s="221">
        <v>631443.38659341563</v>
      </c>
    </row>
    <row r="159" spans="1:6" hidden="1" x14ac:dyDescent="0.15">
      <c r="A159" s="217" t="s">
        <v>7174</v>
      </c>
      <c r="B159" s="218" t="s">
        <v>6916</v>
      </c>
      <c r="C159" s="219" t="s">
        <v>11</v>
      </c>
      <c r="D159" s="219" t="s">
        <v>7568</v>
      </c>
      <c r="E159" s="220">
        <v>2779123.2211180087</v>
      </c>
      <c r="F159" s="221">
        <v>2779123.2211180087</v>
      </c>
    </row>
    <row r="160" spans="1:6" hidden="1" x14ac:dyDescent="0.15">
      <c r="A160" s="217" t="s">
        <v>7218</v>
      </c>
      <c r="B160" s="218" t="s">
        <v>6872</v>
      </c>
      <c r="C160" s="219" t="s">
        <v>11</v>
      </c>
      <c r="D160" s="219" t="s">
        <v>7568</v>
      </c>
      <c r="E160" s="220">
        <v>6049458.7195796985</v>
      </c>
      <c r="F160" s="221">
        <v>6049458.7195796985</v>
      </c>
    </row>
    <row r="161" spans="1:6" hidden="1" x14ac:dyDescent="0.15">
      <c r="A161" s="217" t="s">
        <v>7262</v>
      </c>
      <c r="B161" s="218" t="s">
        <v>6828</v>
      </c>
      <c r="C161" s="219" t="s">
        <v>11</v>
      </c>
      <c r="D161" s="219" t="s">
        <v>7568</v>
      </c>
      <c r="E161" s="220">
        <v>2210345.6016398608</v>
      </c>
      <c r="F161" s="221">
        <v>2210345.6016398608</v>
      </c>
    </row>
    <row r="162" spans="1:6" hidden="1" x14ac:dyDescent="0.15">
      <c r="A162" s="217" t="s">
        <v>7518</v>
      </c>
      <c r="B162" s="218" t="s">
        <v>6573</v>
      </c>
      <c r="C162" s="219" t="s">
        <v>11</v>
      </c>
      <c r="D162" s="219" t="s">
        <v>7568</v>
      </c>
      <c r="E162" s="220">
        <v>222190.36054712869</v>
      </c>
      <c r="F162" s="221">
        <v>222190.36054712869</v>
      </c>
    </row>
    <row r="163" spans="1:6" hidden="1" x14ac:dyDescent="0.15">
      <c r="A163" s="217" t="s">
        <v>7404</v>
      </c>
      <c r="B163" s="218" t="s">
        <v>6686</v>
      </c>
      <c r="C163" s="219" t="s">
        <v>11</v>
      </c>
      <c r="D163" s="219" t="s">
        <v>7568</v>
      </c>
      <c r="E163" s="220">
        <v>803536.03831553704</v>
      </c>
      <c r="F163" s="221">
        <v>803536.03831553704</v>
      </c>
    </row>
    <row r="164" spans="1:6" hidden="1" x14ac:dyDescent="0.15">
      <c r="A164" s="217" t="s">
        <v>7444</v>
      </c>
      <c r="B164" s="218" t="s">
        <v>6647</v>
      </c>
      <c r="C164" s="219" t="s">
        <v>11</v>
      </c>
      <c r="D164" s="219" t="s">
        <v>7568</v>
      </c>
      <c r="E164" s="220">
        <v>636652.15562527569</v>
      </c>
      <c r="F164" s="221">
        <v>636652.15562527569</v>
      </c>
    </row>
    <row r="165" spans="1:6" hidden="1" x14ac:dyDescent="0.15">
      <c r="A165" s="217" t="s">
        <v>7366</v>
      </c>
      <c r="B165" s="218" t="s">
        <v>6724</v>
      </c>
      <c r="C165" s="219" t="s">
        <v>11</v>
      </c>
      <c r="D165" s="219" t="s">
        <v>7568</v>
      </c>
      <c r="E165" s="220">
        <v>2239425.8096075295</v>
      </c>
      <c r="F165" s="221">
        <v>2239425.8096075295</v>
      </c>
    </row>
    <row r="166" spans="1:6" hidden="1" x14ac:dyDescent="0.15">
      <c r="A166" s="217" t="s">
        <v>7483</v>
      </c>
      <c r="B166" s="218" t="s">
        <v>6608</v>
      </c>
      <c r="C166" s="219" t="s">
        <v>11</v>
      </c>
      <c r="D166" s="219" t="s">
        <v>7568</v>
      </c>
      <c r="E166" s="220">
        <v>526932.30384019879</v>
      </c>
      <c r="F166" s="221">
        <v>526932.30384019879</v>
      </c>
    </row>
    <row r="167" spans="1:6" hidden="1" x14ac:dyDescent="0.15">
      <c r="A167" s="217" t="s">
        <v>7372</v>
      </c>
      <c r="B167" s="218" t="s">
        <v>6718</v>
      </c>
      <c r="C167" s="219" t="s">
        <v>11</v>
      </c>
      <c r="D167" s="219" t="s">
        <v>7568</v>
      </c>
      <c r="E167" s="220">
        <v>1449165.509870715</v>
      </c>
      <c r="F167" s="221">
        <v>1449165.509870715</v>
      </c>
    </row>
    <row r="168" spans="1:6" hidden="1" x14ac:dyDescent="0.15">
      <c r="A168" s="217" t="s">
        <v>7516</v>
      </c>
      <c r="B168" s="218" t="s">
        <v>6575</v>
      </c>
      <c r="C168" s="219" t="s">
        <v>11</v>
      </c>
      <c r="D168" s="219" t="s">
        <v>7568</v>
      </c>
      <c r="E168" s="220">
        <v>164314.74084729643</v>
      </c>
      <c r="F168" s="221">
        <v>164314.74084729643</v>
      </c>
    </row>
    <row r="169" spans="1:6" hidden="1" x14ac:dyDescent="0.15">
      <c r="A169" s="217" t="s">
        <v>7476</v>
      </c>
      <c r="B169" s="218" t="s">
        <v>6615</v>
      </c>
      <c r="C169" s="219" t="s">
        <v>11</v>
      </c>
      <c r="D169" s="219" t="s">
        <v>7568</v>
      </c>
      <c r="E169" s="220">
        <v>392872.91976298473</v>
      </c>
      <c r="F169" s="221">
        <v>392872.91976298473</v>
      </c>
    </row>
    <row r="170" spans="1:6" hidden="1" x14ac:dyDescent="0.15">
      <c r="A170" s="217" t="s">
        <v>7477</v>
      </c>
      <c r="B170" s="218" t="s">
        <v>6614</v>
      </c>
      <c r="C170" s="219" t="s">
        <v>11</v>
      </c>
      <c r="D170" s="219" t="s">
        <v>7568</v>
      </c>
      <c r="E170" s="220">
        <v>279191.88751722698</v>
      </c>
      <c r="F170" s="221">
        <v>279191.88751722698</v>
      </c>
    </row>
    <row r="171" spans="1:6" hidden="1" x14ac:dyDescent="0.15">
      <c r="A171" s="217" t="s">
        <v>7474</v>
      </c>
      <c r="B171" s="218" t="s">
        <v>6617</v>
      </c>
      <c r="C171" s="219" t="s">
        <v>11</v>
      </c>
      <c r="D171" s="219" t="s">
        <v>7568</v>
      </c>
      <c r="E171" s="220">
        <v>361774.70479342964</v>
      </c>
      <c r="F171" s="221">
        <v>361774.70479342964</v>
      </c>
    </row>
    <row r="172" spans="1:6" hidden="1" x14ac:dyDescent="0.15">
      <c r="A172" s="217" t="s">
        <v>7496</v>
      </c>
      <c r="B172" s="218" t="s">
        <v>6595</v>
      </c>
      <c r="C172" s="219" t="s">
        <v>11</v>
      </c>
      <c r="D172" s="219" t="s">
        <v>7568</v>
      </c>
      <c r="E172" s="220">
        <v>347537.4129904703</v>
      </c>
      <c r="F172" s="221">
        <v>347537.4129904703</v>
      </c>
    </row>
    <row r="173" spans="1:6" hidden="1" x14ac:dyDescent="0.15">
      <c r="A173" s="217" t="s">
        <v>7326</v>
      </c>
      <c r="B173" s="218" t="s">
        <v>6764</v>
      </c>
      <c r="C173" s="219" t="s">
        <v>11</v>
      </c>
      <c r="D173" s="219" t="s">
        <v>7568</v>
      </c>
      <c r="E173" s="220">
        <v>6051907.9572805073</v>
      </c>
      <c r="F173" s="221">
        <v>6051907.9572805073</v>
      </c>
    </row>
    <row r="174" spans="1:6" hidden="1" x14ac:dyDescent="0.15">
      <c r="A174" s="217" t="s">
        <v>7106</v>
      </c>
      <c r="B174" s="218" t="s">
        <v>6982</v>
      </c>
      <c r="C174" s="219" t="s">
        <v>11</v>
      </c>
      <c r="D174" s="219" t="s">
        <v>7568</v>
      </c>
      <c r="E174" s="220">
        <v>10235559.781287789</v>
      </c>
      <c r="F174" s="221">
        <v>10235559.781287789</v>
      </c>
    </row>
    <row r="175" spans="1:6" hidden="1" x14ac:dyDescent="0.15">
      <c r="A175" s="217" t="s">
        <v>7544</v>
      </c>
      <c r="B175" s="218" t="s">
        <v>6547</v>
      </c>
      <c r="C175" s="219" t="s">
        <v>7</v>
      </c>
      <c r="D175" s="219" t="s">
        <v>7568</v>
      </c>
      <c r="E175" s="220">
        <v>11713899.258114193</v>
      </c>
      <c r="F175" s="221">
        <v>11713899.258114193</v>
      </c>
    </row>
    <row r="176" spans="1:6" hidden="1" x14ac:dyDescent="0.15">
      <c r="A176" s="217" t="s">
        <v>7392</v>
      </c>
      <c r="B176" s="218" t="s">
        <v>6698</v>
      </c>
      <c r="C176" s="219" t="s">
        <v>11</v>
      </c>
      <c r="D176" s="219" t="s">
        <v>7568</v>
      </c>
      <c r="E176" s="220">
        <v>1341512.3610128043</v>
      </c>
      <c r="F176" s="221">
        <v>1341512.3610128043</v>
      </c>
    </row>
    <row r="177" spans="1:6" hidden="1" x14ac:dyDescent="0.15">
      <c r="A177" s="217" t="s">
        <v>7334</v>
      </c>
      <c r="B177" s="218" t="s">
        <v>6756</v>
      </c>
      <c r="C177" s="219" t="s">
        <v>11</v>
      </c>
      <c r="D177" s="219" t="s">
        <v>7568</v>
      </c>
      <c r="E177" s="220">
        <v>2104514.7067733845</v>
      </c>
      <c r="F177" s="221">
        <v>2104514.7067733845</v>
      </c>
    </row>
    <row r="178" spans="1:6" hidden="1" x14ac:dyDescent="0.15">
      <c r="A178" s="217" t="s">
        <v>7068</v>
      </c>
      <c r="B178" s="218" t="s">
        <v>7020</v>
      </c>
      <c r="C178" s="219" t="s">
        <v>11</v>
      </c>
      <c r="D178" s="219" t="s">
        <v>7568</v>
      </c>
      <c r="E178" s="220">
        <v>7559420.5751451422</v>
      </c>
      <c r="F178" s="221">
        <v>7559420.5751451422</v>
      </c>
    </row>
    <row r="179" spans="1:6" hidden="1" x14ac:dyDescent="0.15">
      <c r="A179" s="217" t="s">
        <v>7133</v>
      </c>
      <c r="B179" s="218" t="s">
        <v>6956</v>
      </c>
      <c r="C179" s="219" t="s">
        <v>11</v>
      </c>
      <c r="D179" s="219" t="s">
        <v>7568</v>
      </c>
      <c r="E179" s="220">
        <v>8447634.0587328672</v>
      </c>
      <c r="F179" s="221">
        <v>8447634.0587328672</v>
      </c>
    </row>
    <row r="180" spans="1:6" hidden="1" x14ac:dyDescent="0.15">
      <c r="A180" s="217" t="s">
        <v>7158</v>
      </c>
      <c r="B180" s="218" t="s">
        <v>6932</v>
      </c>
      <c r="C180" s="219" t="s">
        <v>11</v>
      </c>
      <c r="D180" s="219" t="s">
        <v>7568</v>
      </c>
      <c r="E180" s="220">
        <v>9327159.2834939249</v>
      </c>
      <c r="F180" s="221">
        <v>9327159.2834939249</v>
      </c>
    </row>
    <row r="181" spans="1:6" hidden="1" x14ac:dyDescent="0.15">
      <c r="A181" s="217" t="s">
        <v>7354</v>
      </c>
      <c r="B181" s="218" t="s">
        <v>6736</v>
      </c>
      <c r="C181" s="219" t="s">
        <v>11</v>
      </c>
      <c r="D181" s="219" t="s">
        <v>7568</v>
      </c>
      <c r="E181" s="220">
        <v>1563601.2398981804</v>
      </c>
      <c r="F181" s="221">
        <v>1563601.2398981804</v>
      </c>
    </row>
    <row r="182" spans="1:6" hidden="1" x14ac:dyDescent="0.15">
      <c r="A182" s="217" t="s">
        <v>7383</v>
      </c>
      <c r="B182" s="218" t="s">
        <v>6707</v>
      </c>
      <c r="C182" s="219" t="s">
        <v>11</v>
      </c>
      <c r="D182" s="219" t="s">
        <v>7568</v>
      </c>
      <c r="E182" s="220">
        <v>1708963.870638655</v>
      </c>
      <c r="F182" s="221">
        <v>1708963.870638655</v>
      </c>
    </row>
    <row r="183" spans="1:6" hidden="1" x14ac:dyDescent="0.15">
      <c r="A183" s="217" t="s">
        <v>7421</v>
      </c>
      <c r="B183" s="218" t="s">
        <v>6669</v>
      </c>
      <c r="C183" s="219" t="s">
        <v>11</v>
      </c>
      <c r="D183" s="219" t="s">
        <v>7568</v>
      </c>
      <c r="E183" s="220">
        <v>749103.88020082167</v>
      </c>
      <c r="F183" s="221">
        <v>749103.88020082167</v>
      </c>
    </row>
    <row r="184" spans="1:6" hidden="1" x14ac:dyDescent="0.15">
      <c r="A184" s="217" t="s">
        <v>7065</v>
      </c>
      <c r="B184" s="218" t="s">
        <v>7023</v>
      </c>
      <c r="C184" s="219" t="s">
        <v>11</v>
      </c>
      <c r="D184" s="219" t="s">
        <v>7568</v>
      </c>
      <c r="E184" s="220">
        <v>2367067.3417242058</v>
      </c>
      <c r="F184" s="221">
        <v>2367067.3417242058</v>
      </c>
    </row>
    <row r="185" spans="1:6" hidden="1" x14ac:dyDescent="0.15">
      <c r="A185" s="217" t="s">
        <v>7350</v>
      </c>
      <c r="B185" s="218" t="s">
        <v>6740</v>
      </c>
      <c r="C185" s="219" t="s">
        <v>11</v>
      </c>
      <c r="D185" s="219" t="s">
        <v>7568</v>
      </c>
      <c r="E185" s="220">
        <v>2567086.8756610733</v>
      </c>
      <c r="F185" s="221">
        <v>2567086.8756610733</v>
      </c>
    </row>
    <row r="186" spans="1:6" hidden="1" x14ac:dyDescent="0.15">
      <c r="A186" s="217" t="s">
        <v>7456</v>
      </c>
      <c r="B186" s="218" t="s">
        <v>6635</v>
      </c>
      <c r="C186" s="219" t="s">
        <v>11</v>
      </c>
      <c r="D186" s="219" t="s">
        <v>7568</v>
      </c>
      <c r="E186" s="220">
        <v>676457.51835209806</v>
      </c>
      <c r="F186" s="221">
        <v>676457.51835209806</v>
      </c>
    </row>
    <row r="187" spans="1:6" hidden="1" x14ac:dyDescent="0.15">
      <c r="A187" s="217" t="s">
        <v>7121</v>
      </c>
      <c r="B187" s="218" t="s">
        <v>6967</v>
      </c>
      <c r="C187" s="219" t="s">
        <v>11</v>
      </c>
      <c r="D187" s="219" t="s">
        <v>7568</v>
      </c>
      <c r="E187" s="220">
        <v>11047851.585076481</v>
      </c>
      <c r="F187" s="221">
        <v>11047851.585076481</v>
      </c>
    </row>
    <row r="188" spans="1:6" hidden="1" x14ac:dyDescent="0.15">
      <c r="A188" s="217" t="s">
        <v>7266</v>
      </c>
      <c r="B188" s="218" t="s">
        <v>6824</v>
      </c>
      <c r="C188" s="219" t="s">
        <v>11</v>
      </c>
      <c r="D188" s="219" t="s">
        <v>7568</v>
      </c>
      <c r="E188" s="220">
        <v>6871248.3108454971</v>
      </c>
      <c r="F188" s="221">
        <v>6871248.3108454971</v>
      </c>
    </row>
    <row r="189" spans="1:6" hidden="1" x14ac:dyDescent="0.15">
      <c r="A189" s="217" t="s">
        <v>7382</v>
      </c>
      <c r="B189" s="218" t="s">
        <v>6708</v>
      </c>
      <c r="C189" s="219" t="s">
        <v>11</v>
      </c>
      <c r="D189" s="219" t="s">
        <v>7568</v>
      </c>
      <c r="E189" s="220">
        <v>2108169.069386147</v>
      </c>
      <c r="F189" s="221">
        <v>2108169.069386147</v>
      </c>
    </row>
    <row r="190" spans="1:6" hidden="1" x14ac:dyDescent="0.15">
      <c r="A190" s="217" t="s">
        <v>7351</v>
      </c>
      <c r="B190" s="218" t="s">
        <v>6739</v>
      </c>
      <c r="C190" s="219" t="s">
        <v>11</v>
      </c>
      <c r="D190" s="219" t="s">
        <v>7568</v>
      </c>
      <c r="E190" s="220">
        <v>2131569.8174752556</v>
      </c>
      <c r="F190" s="221">
        <v>2131569.8174752556</v>
      </c>
    </row>
    <row r="191" spans="1:6" hidden="1" x14ac:dyDescent="0.15">
      <c r="A191" s="217" t="s">
        <v>7364</v>
      </c>
      <c r="B191" s="218" t="s">
        <v>6726</v>
      </c>
      <c r="C191" s="219" t="s">
        <v>11</v>
      </c>
      <c r="D191" s="219" t="s">
        <v>7568</v>
      </c>
      <c r="E191" s="220">
        <v>2463816.5123326932</v>
      </c>
      <c r="F191" s="221">
        <v>2463816.5123326932</v>
      </c>
    </row>
    <row r="192" spans="1:6" hidden="1" x14ac:dyDescent="0.15">
      <c r="A192" s="217" t="s">
        <v>7359</v>
      </c>
      <c r="B192" s="218" t="s">
        <v>6731</v>
      </c>
      <c r="C192" s="219" t="s">
        <v>11</v>
      </c>
      <c r="D192" s="219" t="s">
        <v>7568</v>
      </c>
      <c r="E192" s="220">
        <v>1593443.4129097268</v>
      </c>
      <c r="F192" s="221">
        <v>1593443.4129097268</v>
      </c>
    </row>
    <row r="193" spans="1:6" hidden="1" x14ac:dyDescent="0.15">
      <c r="A193" s="217" t="s">
        <v>7426</v>
      </c>
      <c r="B193" s="218" t="s">
        <v>6664</v>
      </c>
      <c r="C193" s="219" t="s">
        <v>11</v>
      </c>
      <c r="D193" s="219" t="s">
        <v>7568</v>
      </c>
      <c r="E193" s="220">
        <v>778029.25857262174</v>
      </c>
      <c r="F193" s="221">
        <v>778029.25857262174</v>
      </c>
    </row>
    <row r="194" spans="1:6" hidden="1" x14ac:dyDescent="0.15">
      <c r="A194" s="217" t="s">
        <v>7445</v>
      </c>
      <c r="B194" s="218" t="s">
        <v>6646</v>
      </c>
      <c r="C194" s="219" t="s">
        <v>11</v>
      </c>
      <c r="D194" s="219" t="s">
        <v>7568</v>
      </c>
      <c r="E194" s="220">
        <v>931383.3366782635</v>
      </c>
      <c r="F194" s="221">
        <v>931383.3366782635</v>
      </c>
    </row>
    <row r="195" spans="1:6" hidden="1" x14ac:dyDescent="0.15">
      <c r="A195" s="217" t="s">
        <v>7280</v>
      </c>
      <c r="B195" s="218" t="s">
        <v>6810</v>
      </c>
      <c r="C195" s="219" t="s">
        <v>11</v>
      </c>
      <c r="D195" s="219" t="s">
        <v>7568</v>
      </c>
      <c r="E195" s="220">
        <v>6123022.520041801</v>
      </c>
      <c r="F195" s="221">
        <v>6123022.520041801</v>
      </c>
    </row>
    <row r="196" spans="1:6" hidden="1" x14ac:dyDescent="0.15">
      <c r="A196" s="217" t="s">
        <v>7235</v>
      </c>
      <c r="B196" s="218" t="s">
        <v>6855</v>
      </c>
      <c r="C196" s="219" t="s">
        <v>11</v>
      </c>
      <c r="D196" s="219" t="s">
        <v>7568</v>
      </c>
      <c r="E196" s="220">
        <v>5346215.0795478253</v>
      </c>
      <c r="F196" s="221">
        <v>5346215.0795478253</v>
      </c>
    </row>
    <row r="197" spans="1:6" hidden="1" x14ac:dyDescent="0.15">
      <c r="A197" s="217" t="s">
        <v>7213</v>
      </c>
      <c r="B197" s="218" t="s">
        <v>6877</v>
      </c>
      <c r="C197" s="219" t="s">
        <v>11</v>
      </c>
      <c r="D197" s="219" t="s">
        <v>7568</v>
      </c>
      <c r="E197" s="220">
        <v>8248393.4689819375</v>
      </c>
      <c r="F197" s="221">
        <v>8248393.4689819375</v>
      </c>
    </row>
    <row r="198" spans="1:6" hidden="1" x14ac:dyDescent="0.15">
      <c r="A198" s="217" t="s">
        <v>7137</v>
      </c>
      <c r="B198" s="218" t="s">
        <v>6952</v>
      </c>
      <c r="C198" s="219" t="s">
        <v>11</v>
      </c>
      <c r="D198" s="219" t="s">
        <v>7568</v>
      </c>
      <c r="E198" s="220">
        <v>2093240.0429804923</v>
      </c>
      <c r="F198" s="221">
        <v>2093240.0429804923</v>
      </c>
    </row>
    <row r="199" spans="1:6" hidden="1" x14ac:dyDescent="0.15">
      <c r="A199" s="217" t="s">
        <v>7186</v>
      </c>
      <c r="B199" s="218" t="s">
        <v>6904</v>
      </c>
      <c r="C199" s="219" t="s">
        <v>11</v>
      </c>
      <c r="D199" s="219" t="s">
        <v>7568</v>
      </c>
      <c r="E199" s="220">
        <v>6575866.1071705678</v>
      </c>
      <c r="F199" s="221">
        <v>6575866.1071705678</v>
      </c>
    </row>
    <row r="200" spans="1:6" hidden="1" x14ac:dyDescent="0.15">
      <c r="A200" s="217" t="s">
        <v>6537</v>
      </c>
      <c r="B200" s="218" t="s">
        <v>6538</v>
      </c>
      <c r="C200" s="219" t="s">
        <v>93</v>
      </c>
      <c r="D200" s="219" t="s">
        <v>7568</v>
      </c>
      <c r="E200" s="220">
        <v>960154.60762052983</v>
      </c>
      <c r="F200" s="221">
        <v>960154.60762052983</v>
      </c>
    </row>
    <row r="201" spans="1:6" hidden="1" x14ac:dyDescent="0.15">
      <c r="A201" s="217" t="s">
        <v>7285</v>
      </c>
      <c r="B201" s="218" t="s">
        <v>6805</v>
      </c>
      <c r="C201" s="219" t="s">
        <v>11</v>
      </c>
      <c r="D201" s="219" t="s">
        <v>7568</v>
      </c>
      <c r="E201" s="220">
        <v>12267541.999999998</v>
      </c>
      <c r="F201" s="221">
        <v>12267541.999999998</v>
      </c>
    </row>
    <row r="202" spans="1:6" hidden="1" x14ac:dyDescent="0.15">
      <c r="A202" s="217" t="s">
        <v>7292</v>
      </c>
      <c r="B202" s="218" t="s">
        <v>6798</v>
      </c>
      <c r="C202" s="219" t="s">
        <v>11</v>
      </c>
      <c r="D202" s="219" t="s">
        <v>7568</v>
      </c>
      <c r="E202" s="220">
        <v>1797211.567259369</v>
      </c>
      <c r="F202" s="221">
        <v>1797211.567259369</v>
      </c>
    </row>
    <row r="203" spans="1:6" hidden="1" x14ac:dyDescent="0.15">
      <c r="A203" s="217" t="s">
        <v>7546</v>
      </c>
      <c r="B203" s="218" t="s">
        <v>6545</v>
      </c>
      <c r="C203" s="219" t="s">
        <v>7</v>
      </c>
      <c r="D203" s="219" t="s">
        <v>7568</v>
      </c>
      <c r="E203" s="220">
        <v>1716614.5161577719</v>
      </c>
      <c r="F203" s="221">
        <v>1716614.5161577719</v>
      </c>
    </row>
    <row r="204" spans="1:6" hidden="1" x14ac:dyDescent="0.15">
      <c r="A204" s="217" t="s">
        <v>7148</v>
      </c>
      <c r="B204" s="218" t="s">
        <v>6941</v>
      </c>
      <c r="C204" s="219" t="s">
        <v>11</v>
      </c>
      <c r="D204" s="219" t="s">
        <v>7568</v>
      </c>
      <c r="E204" s="220">
        <v>5068298.2722193329</v>
      </c>
      <c r="F204" s="221">
        <v>5068298.2722193329</v>
      </c>
    </row>
    <row r="205" spans="1:6" hidden="1" x14ac:dyDescent="0.15">
      <c r="A205" s="217" t="s">
        <v>7098</v>
      </c>
      <c r="B205" s="218" t="s">
        <v>6990</v>
      </c>
      <c r="C205" s="219" t="s">
        <v>11</v>
      </c>
      <c r="D205" s="219" t="s">
        <v>7568</v>
      </c>
      <c r="E205" s="220">
        <v>9566750.5998479985</v>
      </c>
      <c r="F205" s="221">
        <v>9566750.5998479985</v>
      </c>
    </row>
    <row r="206" spans="1:6" hidden="1" x14ac:dyDescent="0.15">
      <c r="A206" s="217" t="s">
        <v>7378</v>
      </c>
      <c r="B206" s="218" t="s">
        <v>6712</v>
      </c>
      <c r="C206" s="219" t="s">
        <v>11</v>
      </c>
      <c r="D206" s="219" t="s">
        <v>7568</v>
      </c>
      <c r="E206" s="220">
        <v>7033761.3003500123</v>
      </c>
      <c r="F206" s="221">
        <v>7033761.3003500123</v>
      </c>
    </row>
    <row r="207" spans="1:6" hidden="1" x14ac:dyDescent="0.15">
      <c r="A207" s="217" t="s">
        <v>7373</v>
      </c>
      <c r="B207" s="218" t="s">
        <v>6717</v>
      </c>
      <c r="C207" s="219" t="s">
        <v>11</v>
      </c>
      <c r="D207" s="219" t="s">
        <v>7568</v>
      </c>
      <c r="E207" s="220">
        <v>3378453.1138875028</v>
      </c>
      <c r="F207" s="221">
        <v>3378453.1138875028</v>
      </c>
    </row>
    <row r="208" spans="1:6" hidden="1" x14ac:dyDescent="0.15">
      <c r="A208" s="217" t="s">
        <v>7466</v>
      </c>
      <c r="B208" s="218" t="s">
        <v>6625</v>
      </c>
      <c r="C208" s="219" t="s">
        <v>11</v>
      </c>
      <c r="D208" s="219" t="s">
        <v>7568</v>
      </c>
      <c r="E208" s="220">
        <v>146555.1108352498</v>
      </c>
      <c r="F208" s="221">
        <v>146555.1108352498</v>
      </c>
    </row>
    <row r="209" spans="1:6" hidden="1" x14ac:dyDescent="0.15">
      <c r="A209" s="217" t="s">
        <v>7044</v>
      </c>
      <c r="B209" s="218" t="s">
        <v>7043</v>
      </c>
      <c r="C209" s="219" t="s">
        <v>11</v>
      </c>
      <c r="D209" s="219" t="s">
        <v>7568</v>
      </c>
      <c r="E209" s="220">
        <v>7031719.9273095746</v>
      </c>
      <c r="F209" s="221">
        <v>7031719.9273095746</v>
      </c>
    </row>
    <row r="210" spans="1:6" hidden="1" x14ac:dyDescent="0.15">
      <c r="A210" s="217" t="s">
        <v>7374</v>
      </c>
      <c r="B210" s="218" t="s">
        <v>6716</v>
      </c>
      <c r="C210" s="219" t="s">
        <v>11</v>
      </c>
      <c r="D210" s="219" t="s">
        <v>7568</v>
      </c>
      <c r="E210" s="220">
        <v>1059507.1243839292</v>
      </c>
      <c r="F210" s="221">
        <v>1059507.1243839292</v>
      </c>
    </row>
    <row r="211" spans="1:6" hidden="1" x14ac:dyDescent="0.15">
      <c r="A211" s="217" t="s">
        <v>7062</v>
      </c>
      <c r="B211" s="218" t="s">
        <v>7026</v>
      </c>
      <c r="C211" s="219" t="s">
        <v>11</v>
      </c>
      <c r="D211" s="219" t="s">
        <v>7568</v>
      </c>
      <c r="E211" s="220">
        <v>2227755.4339269381</v>
      </c>
      <c r="F211" s="221">
        <v>2227755.4339269381</v>
      </c>
    </row>
    <row r="212" spans="1:6" hidden="1" x14ac:dyDescent="0.15">
      <c r="A212" s="217" t="s">
        <v>7259</v>
      </c>
      <c r="B212" s="218" t="s">
        <v>6831</v>
      </c>
      <c r="C212" s="219" t="s">
        <v>11</v>
      </c>
      <c r="D212" s="219" t="s">
        <v>7568</v>
      </c>
      <c r="E212" s="220">
        <v>3213280</v>
      </c>
      <c r="F212" s="221">
        <v>3213280</v>
      </c>
    </row>
    <row r="213" spans="1:6" hidden="1" x14ac:dyDescent="0.15">
      <c r="A213" s="217" t="s">
        <v>7092</v>
      </c>
      <c r="B213" s="218" t="s">
        <v>6996</v>
      </c>
      <c r="C213" s="219" t="s">
        <v>11</v>
      </c>
      <c r="D213" s="219" t="s">
        <v>7568</v>
      </c>
      <c r="E213" s="220">
        <v>10806890.734404041</v>
      </c>
      <c r="F213" s="221">
        <v>10806890.734404041</v>
      </c>
    </row>
    <row r="214" spans="1:6" hidden="1" x14ac:dyDescent="0.15">
      <c r="A214" s="217" t="s">
        <v>7054</v>
      </c>
      <c r="B214" s="218" t="s">
        <v>7034</v>
      </c>
      <c r="C214" s="219" t="s">
        <v>11</v>
      </c>
      <c r="D214" s="219" t="s">
        <v>7568</v>
      </c>
      <c r="E214" s="220">
        <v>23247672.24242812</v>
      </c>
      <c r="F214" s="221">
        <v>23247672.24242812</v>
      </c>
    </row>
    <row r="215" spans="1:6" hidden="1" x14ac:dyDescent="0.15">
      <c r="A215" s="217" t="s">
        <v>7104</v>
      </c>
      <c r="B215" s="218" t="s">
        <v>6984</v>
      </c>
      <c r="C215" s="219" t="s">
        <v>11</v>
      </c>
      <c r="D215" s="219" t="s">
        <v>7568</v>
      </c>
      <c r="E215" s="220">
        <v>3655911.567791597</v>
      </c>
      <c r="F215" s="221">
        <v>3655911.567791597</v>
      </c>
    </row>
    <row r="216" spans="1:6" hidden="1" x14ac:dyDescent="0.15">
      <c r="A216" s="217" t="s">
        <v>7151</v>
      </c>
      <c r="B216" s="218" t="s">
        <v>2035</v>
      </c>
      <c r="C216" s="219" t="s">
        <v>11</v>
      </c>
      <c r="D216" s="219" t="s">
        <v>7568</v>
      </c>
      <c r="E216" s="220">
        <v>4840879.0726421401</v>
      </c>
      <c r="F216" s="221">
        <v>4840879.0726421401</v>
      </c>
    </row>
    <row r="217" spans="1:6" hidden="1" x14ac:dyDescent="0.15">
      <c r="A217" s="217" t="s">
        <v>7082</v>
      </c>
      <c r="B217" s="218" t="s">
        <v>7006</v>
      </c>
      <c r="C217" s="219" t="s">
        <v>11</v>
      </c>
      <c r="D217" s="219" t="s">
        <v>7568</v>
      </c>
      <c r="E217" s="220">
        <v>4484408.7539665774</v>
      </c>
      <c r="F217" s="221">
        <v>4484408.7539665774</v>
      </c>
    </row>
    <row r="218" spans="1:6" hidden="1" x14ac:dyDescent="0.15">
      <c r="A218" s="217" t="s">
        <v>7260</v>
      </c>
      <c r="B218" s="218" t="s">
        <v>6830</v>
      </c>
      <c r="C218" s="219" t="s">
        <v>11</v>
      </c>
      <c r="D218" s="219" t="s">
        <v>7568</v>
      </c>
      <c r="E218" s="220">
        <v>8369599.128114691</v>
      </c>
      <c r="F218" s="221">
        <v>8369599.128114691</v>
      </c>
    </row>
    <row r="219" spans="1:6" hidden="1" x14ac:dyDescent="0.15">
      <c r="A219" s="217" t="s">
        <v>7337</v>
      </c>
      <c r="B219" s="218" t="s">
        <v>6753</v>
      </c>
      <c r="C219" s="219" t="s">
        <v>11</v>
      </c>
      <c r="D219" s="219" t="s">
        <v>7568</v>
      </c>
      <c r="E219" s="220">
        <v>1859776.8148579178</v>
      </c>
      <c r="F219" s="221">
        <v>1859776.8148579178</v>
      </c>
    </row>
    <row r="220" spans="1:6" hidden="1" x14ac:dyDescent="0.15">
      <c r="A220" s="217" t="s">
        <v>7457</v>
      </c>
      <c r="B220" s="218" t="s">
        <v>6634</v>
      </c>
      <c r="C220" s="219" t="s">
        <v>11</v>
      </c>
      <c r="D220" s="219" t="s">
        <v>7568</v>
      </c>
      <c r="E220" s="220">
        <v>413416.50275396736</v>
      </c>
      <c r="F220" s="221">
        <v>413416.50275396736</v>
      </c>
    </row>
    <row r="221" spans="1:6" hidden="1" x14ac:dyDescent="0.15">
      <c r="A221" s="217" t="s">
        <v>44</v>
      </c>
      <c r="B221" s="218" t="s">
        <v>43</v>
      </c>
      <c r="C221" s="219" t="s">
        <v>7</v>
      </c>
      <c r="D221" s="219" t="s">
        <v>7570</v>
      </c>
      <c r="E221" s="220">
        <v>65832.5</v>
      </c>
      <c r="F221" s="221">
        <v>65832.5</v>
      </c>
    </row>
    <row r="222" spans="1:6" hidden="1" x14ac:dyDescent="0.15">
      <c r="A222" s="217" t="s">
        <v>7200</v>
      </c>
      <c r="B222" s="218" t="s">
        <v>6890</v>
      </c>
      <c r="C222" s="219" t="s">
        <v>11</v>
      </c>
      <c r="D222" s="219" t="s">
        <v>7568</v>
      </c>
      <c r="E222" s="220">
        <v>5974179.4271705672</v>
      </c>
      <c r="F222" s="221">
        <v>5974179.4271705672</v>
      </c>
    </row>
    <row r="223" spans="1:6" hidden="1" x14ac:dyDescent="0.15">
      <c r="A223" s="217" t="s">
        <v>7226</v>
      </c>
      <c r="B223" s="218" t="s">
        <v>6864</v>
      </c>
      <c r="C223" s="219" t="s">
        <v>11</v>
      </c>
      <c r="D223" s="219" t="s">
        <v>7568</v>
      </c>
      <c r="E223" s="220">
        <v>3256802.8038243023</v>
      </c>
      <c r="F223" s="221">
        <v>3256802.8038243023</v>
      </c>
    </row>
    <row r="224" spans="1:6" hidden="1" x14ac:dyDescent="0.15">
      <c r="A224" s="217" t="s">
        <v>7549</v>
      </c>
      <c r="B224" s="218" t="s">
        <v>6542</v>
      </c>
      <c r="C224" s="219" t="s">
        <v>7</v>
      </c>
      <c r="D224" s="219" t="s">
        <v>7568</v>
      </c>
      <c r="E224" s="220">
        <v>1982084.9193294891</v>
      </c>
      <c r="F224" s="221">
        <v>1982084.9193294891</v>
      </c>
    </row>
    <row r="225" spans="1:6" hidden="1" x14ac:dyDescent="0.15">
      <c r="A225" s="217" t="s">
        <v>7227</v>
      </c>
      <c r="B225" s="218" t="s">
        <v>6863</v>
      </c>
      <c r="C225" s="219" t="s">
        <v>11</v>
      </c>
      <c r="D225" s="219" t="s">
        <v>7568</v>
      </c>
      <c r="E225" s="220">
        <v>3137459.6130497465</v>
      </c>
      <c r="F225" s="221">
        <v>3137459.6130497465</v>
      </c>
    </row>
    <row r="226" spans="1:6" hidden="1" x14ac:dyDescent="0.15">
      <c r="A226" s="217" t="s">
        <v>7176</v>
      </c>
      <c r="B226" s="218" t="s">
        <v>6914</v>
      </c>
      <c r="C226" s="219" t="s">
        <v>11</v>
      </c>
      <c r="D226" s="219" t="s">
        <v>7568</v>
      </c>
      <c r="E226" s="220">
        <v>8022798.6603152715</v>
      </c>
      <c r="F226" s="221">
        <v>8022798.6603152715</v>
      </c>
    </row>
    <row r="227" spans="1:6" hidden="1" x14ac:dyDescent="0.15">
      <c r="A227" s="217" t="s">
        <v>7100</v>
      </c>
      <c r="B227" s="218" t="s">
        <v>6988</v>
      </c>
      <c r="C227" s="219" t="s">
        <v>11</v>
      </c>
      <c r="D227" s="219" t="s">
        <v>7568</v>
      </c>
      <c r="E227" s="220">
        <v>6692371.4287436996</v>
      </c>
      <c r="F227" s="221">
        <v>6692371.4287436996</v>
      </c>
    </row>
    <row r="228" spans="1:6" hidden="1" x14ac:dyDescent="0.15">
      <c r="A228" s="217" t="s">
        <v>7116</v>
      </c>
      <c r="B228" s="218" t="s">
        <v>6972</v>
      </c>
      <c r="C228" s="219" t="s">
        <v>11</v>
      </c>
      <c r="D228" s="219" t="s">
        <v>7568</v>
      </c>
      <c r="E228" s="220">
        <v>13612962.451657094</v>
      </c>
      <c r="F228" s="221">
        <v>13612962.451657094</v>
      </c>
    </row>
    <row r="229" spans="1:6" hidden="1" x14ac:dyDescent="0.15">
      <c r="A229" s="217" t="s">
        <v>7264</v>
      </c>
      <c r="B229" s="218" t="s">
        <v>6826</v>
      </c>
      <c r="C229" s="219" t="s">
        <v>11</v>
      </c>
      <c r="D229" s="219" t="s">
        <v>7568</v>
      </c>
      <c r="E229" s="220">
        <v>3753192.4657607828</v>
      </c>
      <c r="F229" s="221">
        <v>3753192.4657607828</v>
      </c>
    </row>
    <row r="230" spans="1:6" hidden="1" x14ac:dyDescent="0.15">
      <c r="A230" s="217" t="s">
        <v>7239</v>
      </c>
      <c r="B230" s="218" t="s">
        <v>6851</v>
      </c>
      <c r="C230" s="219" t="s">
        <v>11</v>
      </c>
      <c r="D230" s="219" t="s">
        <v>7568</v>
      </c>
      <c r="E230" s="220">
        <v>7528627.6924728844</v>
      </c>
      <c r="F230" s="221">
        <v>7528627.6924728844</v>
      </c>
    </row>
    <row r="231" spans="1:6" hidden="1" x14ac:dyDescent="0.15">
      <c r="A231" s="217" t="s">
        <v>7529</v>
      </c>
      <c r="B231" s="218" t="s">
        <v>6562</v>
      </c>
      <c r="C231" s="219" t="s">
        <v>11</v>
      </c>
      <c r="D231" s="219" t="s">
        <v>7568</v>
      </c>
      <c r="E231" s="220">
        <v>52014.188626265066</v>
      </c>
      <c r="F231" s="221">
        <v>52014.188626265066</v>
      </c>
    </row>
    <row r="232" spans="1:6" hidden="1" x14ac:dyDescent="0.15">
      <c r="A232" s="217" t="s">
        <v>7338</v>
      </c>
      <c r="B232" s="218" t="s">
        <v>6752</v>
      </c>
      <c r="C232" s="219" t="s">
        <v>11</v>
      </c>
      <c r="D232" s="219" t="s">
        <v>7568</v>
      </c>
      <c r="E232" s="220">
        <v>3082000.0058020782</v>
      </c>
      <c r="F232" s="221">
        <v>3082000.0058020782</v>
      </c>
    </row>
    <row r="233" spans="1:6" hidden="1" x14ac:dyDescent="0.15">
      <c r="A233" s="217" t="s">
        <v>7053</v>
      </c>
      <c r="B233" s="218" t="s">
        <v>7035</v>
      </c>
      <c r="C233" s="219" t="s">
        <v>11</v>
      </c>
      <c r="D233" s="219" t="s">
        <v>7568</v>
      </c>
      <c r="E233" s="220">
        <v>1107629.9234782609</v>
      </c>
      <c r="F233" s="221">
        <v>1107629.9234782609</v>
      </c>
    </row>
    <row r="234" spans="1:6" hidden="1" x14ac:dyDescent="0.15">
      <c r="A234" s="217" t="s">
        <v>7294</v>
      </c>
      <c r="B234" s="218" t="s">
        <v>6796</v>
      </c>
      <c r="C234" s="219" t="s">
        <v>11</v>
      </c>
      <c r="D234" s="219" t="s">
        <v>7568</v>
      </c>
      <c r="E234" s="220">
        <v>3700871.4637250807</v>
      </c>
      <c r="F234" s="221">
        <v>3700871.4637250807</v>
      </c>
    </row>
    <row r="235" spans="1:6" hidden="1" x14ac:dyDescent="0.15">
      <c r="A235" s="217" t="s">
        <v>7471</v>
      </c>
      <c r="B235" s="218" t="s">
        <v>6620</v>
      </c>
      <c r="C235" s="219" t="s">
        <v>11</v>
      </c>
      <c r="D235" s="219" t="s">
        <v>7568</v>
      </c>
      <c r="E235" s="220">
        <v>602234.19928103592</v>
      </c>
      <c r="F235" s="221">
        <v>602234.19928103592</v>
      </c>
    </row>
    <row r="236" spans="1:6" hidden="1" x14ac:dyDescent="0.15">
      <c r="A236" s="217" t="s">
        <v>7220</v>
      </c>
      <c r="B236" s="218" t="s">
        <v>6870</v>
      </c>
      <c r="C236" s="219" t="s">
        <v>11</v>
      </c>
      <c r="D236" s="219" t="s">
        <v>7568</v>
      </c>
      <c r="E236" s="220">
        <v>7608838.9737493861</v>
      </c>
      <c r="F236" s="221">
        <v>7608838.9737493861</v>
      </c>
    </row>
    <row r="237" spans="1:6" hidden="1" x14ac:dyDescent="0.15">
      <c r="A237" s="217" t="s">
        <v>7425</v>
      </c>
      <c r="B237" s="218" t="s">
        <v>6665</v>
      </c>
      <c r="C237" s="219" t="s">
        <v>11</v>
      </c>
      <c r="D237" s="219" t="s">
        <v>7568</v>
      </c>
      <c r="E237" s="220">
        <v>963444.50230741594</v>
      </c>
      <c r="F237" s="221">
        <v>963444.50230741594</v>
      </c>
    </row>
    <row r="238" spans="1:6" hidden="1" x14ac:dyDescent="0.15">
      <c r="A238" s="217" t="s">
        <v>7365</v>
      </c>
      <c r="B238" s="218" t="s">
        <v>6725</v>
      </c>
      <c r="C238" s="219" t="s">
        <v>11</v>
      </c>
      <c r="D238" s="219" t="s">
        <v>7568</v>
      </c>
      <c r="E238" s="220">
        <v>2373005.2683178964</v>
      </c>
      <c r="F238" s="221">
        <v>2373005.2683178964</v>
      </c>
    </row>
    <row r="239" spans="1:6" hidden="1" x14ac:dyDescent="0.15">
      <c r="A239" s="217" t="s">
        <v>7450</v>
      </c>
      <c r="B239" s="218" t="s">
        <v>6641</v>
      </c>
      <c r="C239" s="219" t="s">
        <v>11</v>
      </c>
      <c r="D239" s="219" t="s">
        <v>7568</v>
      </c>
      <c r="E239" s="220">
        <v>627171.46419115085</v>
      </c>
      <c r="F239" s="221">
        <v>627171.46419115085</v>
      </c>
    </row>
    <row r="240" spans="1:6" hidden="1" x14ac:dyDescent="0.15">
      <c r="A240" s="217" t="s">
        <v>7281</v>
      </c>
      <c r="B240" s="218" t="s">
        <v>6809</v>
      </c>
      <c r="C240" s="219" t="s">
        <v>11</v>
      </c>
      <c r="D240" s="219" t="s">
        <v>7568</v>
      </c>
      <c r="E240" s="220">
        <v>2328505.1240891176</v>
      </c>
      <c r="F240" s="221">
        <v>2328505.1240891176</v>
      </c>
    </row>
    <row r="241" spans="1:6" hidden="1" x14ac:dyDescent="0.15">
      <c r="A241" s="217" t="s">
        <v>7127</v>
      </c>
      <c r="B241" s="218" t="s">
        <v>6961</v>
      </c>
      <c r="C241" s="219" t="s">
        <v>11</v>
      </c>
      <c r="D241" s="219" t="s">
        <v>7568</v>
      </c>
      <c r="E241" s="220">
        <v>5247819.4895456238</v>
      </c>
      <c r="F241" s="221">
        <v>5247819.4895456238</v>
      </c>
    </row>
    <row r="242" spans="1:6" hidden="1" x14ac:dyDescent="0.15">
      <c r="A242" s="217" t="s">
        <v>7128</v>
      </c>
      <c r="B242" s="218" t="s">
        <v>6960</v>
      </c>
      <c r="C242" s="219" t="s">
        <v>11</v>
      </c>
      <c r="D242" s="219" t="s">
        <v>7568</v>
      </c>
      <c r="E242" s="220">
        <v>7038391.5060252761</v>
      </c>
      <c r="F242" s="221">
        <v>7038391.5060252761</v>
      </c>
    </row>
    <row r="243" spans="1:6" hidden="1" x14ac:dyDescent="0.15">
      <c r="A243" s="217" t="s">
        <v>7278</v>
      </c>
      <c r="B243" s="218" t="s">
        <v>6812</v>
      </c>
      <c r="C243" s="219" t="s">
        <v>11</v>
      </c>
      <c r="D243" s="219" t="s">
        <v>7568</v>
      </c>
      <c r="E243" s="220">
        <v>7589186.4320484307</v>
      </c>
      <c r="F243" s="221">
        <v>7589186.4320484307</v>
      </c>
    </row>
    <row r="244" spans="1:6" hidden="1" x14ac:dyDescent="0.15">
      <c r="A244" s="217" t="s">
        <v>7139</v>
      </c>
      <c r="B244" s="218" t="s">
        <v>6950</v>
      </c>
      <c r="C244" s="219" t="s">
        <v>11</v>
      </c>
      <c r="D244" s="219" t="s">
        <v>7568</v>
      </c>
      <c r="E244" s="220">
        <v>6686113.1256709136</v>
      </c>
      <c r="F244" s="221">
        <v>6686113.1256709136</v>
      </c>
    </row>
    <row r="245" spans="1:6" hidden="1" x14ac:dyDescent="0.15">
      <c r="A245" s="217" t="s">
        <v>7120</v>
      </c>
      <c r="B245" s="218" t="s">
        <v>6968</v>
      </c>
      <c r="C245" s="219" t="s">
        <v>11</v>
      </c>
      <c r="D245" s="219" t="s">
        <v>7568</v>
      </c>
      <c r="E245" s="220">
        <v>3415029.304780378</v>
      </c>
      <c r="F245" s="221">
        <v>3415029.304780378</v>
      </c>
    </row>
    <row r="246" spans="1:6" hidden="1" x14ac:dyDescent="0.15">
      <c r="A246" s="217" t="s">
        <v>7078</v>
      </c>
      <c r="B246" s="218" t="s">
        <v>7010</v>
      </c>
      <c r="C246" s="219" t="s">
        <v>11</v>
      </c>
      <c r="D246" s="219" t="s">
        <v>7568</v>
      </c>
      <c r="E246" s="220">
        <v>10783858.622559838</v>
      </c>
      <c r="F246" s="221">
        <v>10783858.622559838</v>
      </c>
    </row>
    <row r="247" spans="1:6" hidden="1" x14ac:dyDescent="0.15">
      <c r="A247" s="217" t="s">
        <v>7089</v>
      </c>
      <c r="B247" s="218" t="s">
        <v>6999</v>
      </c>
      <c r="C247" s="219" t="s">
        <v>11</v>
      </c>
      <c r="D247" s="219" t="s">
        <v>7568</v>
      </c>
      <c r="E247" s="220">
        <v>25710875.389805686</v>
      </c>
      <c r="F247" s="221">
        <v>25710875.389805686</v>
      </c>
    </row>
    <row r="248" spans="1:6" hidden="1" x14ac:dyDescent="0.15">
      <c r="A248" s="217" t="s">
        <v>7087</v>
      </c>
      <c r="B248" s="218" t="s">
        <v>7001</v>
      </c>
      <c r="C248" s="219" t="s">
        <v>11</v>
      </c>
      <c r="D248" s="219" t="s">
        <v>7568</v>
      </c>
      <c r="E248" s="220">
        <v>17202619.934404042</v>
      </c>
      <c r="F248" s="221">
        <v>17202619.934404042</v>
      </c>
    </row>
    <row r="249" spans="1:6" hidden="1" x14ac:dyDescent="0.15">
      <c r="A249" s="217" t="s">
        <v>7107</v>
      </c>
      <c r="B249" s="218" t="s">
        <v>6981</v>
      </c>
      <c r="C249" s="219" t="s">
        <v>11</v>
      </c>
      <c r="D249" s="219" t="s">
        <v>7568</v>
      </c>
      <c r="E249" s="220">
        <v>3754268.6477537211</v>
      </c>
      <c r="F249" s="221">
        <v>3754268.6477537211</v>
      </c>
    </row>
    <row r="250" spans="1:6" hidden="1" x14ac:dyDescent="0.15">
      <c r="A250" s="217" t="s">
        <v>7073</v>
      </c>
      <c r="B250" s="218" t="s">
        <v>7015</v>
      </c>
      <c r="C250" s="219" t="s">
        <v>11</v>
      </c>
      <c r="D250" s="219" t="s">
        <v>7568</v>
      </c>
      <c r="E250" s="220">
        <v>7722135.0459719338</v>
      </c>
      <c r="F250" s="221">
        <v>7722135.0459719338</v>
      </c>
    </row>
    <row r="251" spans="1:6" hidden="1" x14ac:dyDescent="0.15">
      <c r="A251" s="217" t="s">
        <v>7182</v>
      </c>
      <c r="B251" s="218" t="s">
        <v>6908</v>
      </c>
      <c r="C251" s="219" t="s">
        <v>11</v>
      </c>
      <c r="D251" s="219" t="s">
        <v>7568</v>
      </c>
      <c r="E251" s="220">
        <v>10501930.629728194</v>
      </c>
      <c r="F251" s="221">
        <v>10501930.629728194</v>
      </c>
    </row>
    <row r="252" spans="1:6" hidden="1" x14ac:dyDescent="0.15">
      <c r="A252" s="217" t="s">
        <v>7060</v>
      </c>
      <c r="B252" s="218" t="s">
        <v>7028</v>
      </c>
      <c r="C252" s="219" t="s">
        <v>11</v>
      </c>
      <c r="D252" s="219" t="s">
        <v>7568</v>
      </c>
      <c r="E252" s="220">
        <v>15743920.853960922</v>
      </c>
      <c r="F252" s="221">
        <v>15743920.853960922</v>
      </c>
    </row>
    <row r="253" spans="1:6" hidden="1" x14ac:dyDescent="0.15">
      <c r="A253" s="217" t="s">
        <v>7301</v>
      </c>
      <c r="B253" s="218" t="s">
        <v>6789</v>
      </c>
      <c r="C253" s="219" t="s">
        <v>11</v>
      </c>
      <c r="D253" s="219" t="s">
        <v>7568</v>
      </c>
      <c r="E253" s="220">
        <v>3395551.7445993484</v>
      </c>
      <c r="F253" s="221">
        <v>3395551.7445993484</v>
      </c>
    </row>
    <row r="254" spans="1:6" hidden="1" x14ac:dyDescent="0.15">
      <c r="A254" s="217" t="s">
        <v>7048</v>
      </c>
      <c r="B254" s="218" t="s">
        <v>7039</v>
      </c>
      <c r="C254" s="219" t="s">
        <v>11</v>
      </c>
      <c r="D254" s="219" t="s">
        <v>7568</v>
      </c>
      <c r="E254" s="220">
        <v>3579052.6657690573</v>
      </c>
      <c r="F254" s="221">
        <v>3579052.6657690573</v>
      </c>
    </row>
    <row r="255" spans="1:6" hidden="1" x14ac:dyDescent="0.15">
      <c r="A255" s="217" t="s">
        <v>7095</v>
      </c>
      <c r="B255" s="218" t="s">
        <v>6993</v>
      </c>
      <c r="C255" s="219" t="s">
        <v>11</v>
      </c>
      <c r="D255" s="219" t="s">
        <v>7568</v>
      </c>
      <c r="E255" s="220">
        <v>4652081.0381137114</v>
      </c>
      <c r="F255" s="221">
        <v>4652081.0381137114</v>
      </c>
    </row>
    <row r="256" spans="1:6" hidden="1" x14ac:dyDescent="0.15">
      <c r="A256" s="217" t="s">
        <v>7190</v>
      </c>
      <c r="B256" s="218" t="s">
        <v>6900</v>
      </c>
      <c r="C256" s="219" t="s">
        <v>11</v>
      </c>
      <c r="D256" s="219" t="s">
        <v>7568</v>
      </c>
      <c r="E256" s="220">
        <v>10268287.986935329</v>
      </c>
      <c r="F256" s="221">
        <v>10268287.986935329</v>
      </c>
    </row>
    <row r="257" spans="1:6" hidden="1" x14ac:dyDescent="0.15">
      <c r="A257" s="217" t="s">
        <v>7362</v>
      </c>
      <c r="B257" s="218" t="s">
        <v>6728</v>
      </c>
      <c r="C257" s="219" t="s">
        <v>11</v>
      </c>
      <c r="D257" s="219" t="s">
        <v>7568</v>
      </c>
      <c r="E257" s="220">
        <v>3237500</v>
      </c>
      <c r="F257" s="221">
        <v>3237500</v>
      </c>
    </row>
    <row r="258" spans="1:6" hidden="1" x14ac:dyDescent="0.15">
      <c r="A258" s="217" t="s">
        <v>7079</v>
      </c>
      <c r="B258" s="218" t="s">
        <v>7009</v>
      </c>
      <c r="C258" s="219" t="s">
        <v>11</v>
      </c>
      <c r="D258" s="219" t="s">
        <v>7568</v>
      </c>
      <c r="E258" s="220">
        <v>2707594.8257553144</v>
      </c>
      <c r="F258" s="221">
        <v>2707594.8257553144</v>
      </c>
    </row>
    <row r="259" spans="1:6" hidden="1" x14ac:dyDescent="0.15">
      <c r="A259" s="217" t="s">
        <v>7221</v>
      </c>
      <c r="B259" s="218" t="s">
        <v>6869</v>
      </c>
      <c r="C259" s="219" t="s">
        <v>11</v>
      </c>
      <c r="D259" s="219" t="s">
        <v>7568</v>
      </c>
      <c r="E259" s="220">
        <v>6679550.9137366507</v>
      </c>
      <c r="F259" s="221">
        <v>6679550.9137366507</v>
      </c>
    </row>
    <row r="260" spans="1:6" hidden="1" x14ac:dyDescent="0.15">
      <c r="A260" s="217" t="s">
        <v>7246</v>
      </c>
      <c r="B260" s="218" t="s">
        <v>6844</v>
      </c>
      <c r="C260" s="219" t="s">
        <v>11</v>
      </c>
      <c r="D260" s="219" t="s">
        <v>7568</v>
      </c>
      <c r="E260" s="220">
        <v>1880447.5186547765</v>
      </c>
      <c r="F260" s="221">
        <v>1880447.5186547765</v>
      </c>
    </row>
    <row r="261" spans="1:6" hidden="1" x14ac:dyDescent="0.15">
      <c r="A261" s="217" t="s">
        <v>7130</v>
      </c>
      <c r="B261" s="218" t="s">
        <v>6959</v>
      </c>
      <c r="C261" s="219" t="s">
        <v>11</v>
      </c>
      <c r="D261" s="219" t="s">
        <v>7568</v>
      </c>
      <c r="E261" s="220">
        <v>11377356.693648431</v>
      </c>
      <c r="F261" s="221">
        <v>11377356.693648431</v>
      </c>
    </row>
    <row r="262" spans="1:6" hidden="1" x14ac:dyDescent="0.15">
      <c r="A262" s="217" t="s">
        <v>7178</v>
      </c>
      <c r="B262" s="218" t="s">
        <v>6912</v>
      </c>
      <c r="C262" s="219" t="s">
        <v>11</v>
      </c>
      <c r="D262" s="219" t="s">
        <v>7568</v>
      </c>
      <c r="E262" s="220">
        <v>11285074.518075828</v>
      </c>
      <c r="F262" s="221">
        <v>11285074.518075828</v>
      </c>
    </row>
    <row r="263" spans="1:6" hidden="1" x14ac:dyDescent="0.15">
      <c r="A263" s="217" t="s">
        <v>7105</v>
      </c>
      <c r="B263" s="218" t="s">
        <v>6983</v>
      </c>
      <c r="C263" s="219" t="s">
        <v>11</v>
      </c>
      <c r="D263" s="219" t="s">
        <v>7568</v>
      </c>
      <c r="E263" s="220">
        <v>15646935.143461695</v>
      </c>
      <c r="F263" s="221">
        <v>15646935.143461695</v>
      </c>
    </row>
    <row r="264" spans="1:6" hidden="1" x14ac:dyDescent="0.15">
      <c r="A264" s="217" t="s">
        <v>7273</v>
      </c>
      <c r="B264" s="218" t="s">
        <v>6817</v>
      </c>
      <c r="C264" s="219" t="s">
        <v>11</v>
      </c>
      <c r="D264" s="219" t="s">
        <v>7568</v>
      </c>
      <c r="E264" s="220">
        <v>9581491.2515087668</v>
      </c>
      <c r="F264" s="221">
        <v>9581491.2515087668</v>
      </c>
    </row>
    <row r="265" spans="1:6" hidden="1" x14ac:dyDescent="0.15">
      <c r="A265" s="217" t="s">
        <v>7203</v>
      </c>
      <c r="B265" s="218" t="s">
        <v>6887</v>
      </c>
      <c r="C265" s="219" t="s">
        <v>11</v>
      </c>
      <c r="D265" s="219" t="s">
        <v>7568</v>
      </c>
      <c r="E265" s="220">
        <v>9064275.4274125583</v>
      </c>
      <c r="F265" s="221">
        <v>9064275.4274125583</v>
      </c>
    </row>
    <row r="266" spans="1:6" hidden="1" x14ac:dyDescent="0.15">
      <c r="A266" s="217" t="s">
        <v>7217</v>
      </c>
      <c r="B266" s="218" t="s">
        <v>6873</v>
      </c>
      <c r="C266" s="219" t="s">
        <v>11</v>
      </c>
      <c r="D266" s="219" t="s">
        <v>7568</v>
      </c>
      <c r="E266" s="220">
        <v>4924651.9118114989</v>
      </c>
      <c r="F266" s="221">
        <v>4924651.9118114989</v>
      </c>
    </row>
    <row r="267" spans="1:6" hidden="1" x14ac:dyDescent="0.15">
      <c r="A267" s="217" t="s">
        <v>7367</v>
      </c>
      <c r="B267" s="218" t="s">
        <v>6723</v>
      </c>
      <c r="C267" s="219" t="s">
        <v>11</v>
      </c>
      <c r="D267" s="219" t="s">
        <v>7568</v>
      </c>
      <c r="E267" s="220">
        <v>1910702.7008085374</v>
      </c>
      <c r="F267" s="221">
        <v>1910702.7008085374</v>
      </c>
    </row>
    <row r="268" spans="1:6" hidden="1" x14ac:dyDescent="0.15">
      <c r="A268" s="217" t="s">
        <v>7102</v>
      </c>
      <c r="B268" s="218" t="s">
        <v>6986</v>
      </c>
      <c r="C268" s="219" t="s">
        <v>11</v>
      </c>
      <c r="D268" s="219" t="s">
        <v>7568</v>
      </c>
      <c r="E268" s="220">
        <v>12359115.069196431</v>
      </c>
      <c r="F268" s="221">
        <v>12359115.069196431</v>
      </c>
    </row>
    <row r="269" spans="1:6" hidden="1" x14ac:dyDescent="0.15">
      <c r="A269" s="217" t="s">
        <v>7170</v>
      </c>
      <c r="B269" s="218" t="s">
        <v>6920</v>
      </c>
      <c r="C269" s="219" t="s">
        <v>11</v>
      </c>
      <c r="D269" s="219" t="s">
        <v>7568</v>
      </c>
      <c r="E269" s="220">
        <v>8643206.5540828276</v>
      </c>
      <c r="F269" s="221">
        <v>8643206.5540828276</v>
      </c>
    </row>
    <row r="270" spans="1:6" hidden="1" x14ac:dyDescent="0.15">
      <c r="A270" s="217" t="s">
        <v>7144</v>
      </c>
      <c r="B270" s="218" t="s">
        <v>6945</v>
      </c>
      <c r="C270" s="219" t="s">
        <v>11</v>
      </c>
      <c r="D270" s="219" t="s">
        <v>7568</v>
      </c>
      <c r="E270" s="220">
        <v>30791100.296593837</v>
      </c>
      <c r="F270" s="221">
        <v>30791100.296593837</v>
      </c>
    </row>
    <row r="271" spans="1:6" hidden="1" x14ac:dyDescent="0.15">
      <c r="A271" s="217" t="s">
        <v>7108</v>
      </c>
      <c r="B271" s="218" t="s">
        <v>6980</v>
      </c>
      <c r="C271" s="219" t="s">
        <v>11</v>
      </c>
      <c r="D271" s="219" t="s">
        <v>7568</v>
      </c>
      <c r="E271" s="220">
        <v>8884543.4232306983</v>
      </c>
      <c r="F271" s="221">
        <v>8884543.4232306983</v>
      </c>
    </row>
    <row r="272" spans="1:6" hidden="1" x14ac:dyDescent="0.15">
      <c r="A272" s="217" t="s">
        <v>7180</v>
      </c>
      <c r="B272" s="218" t="s">
        <v>6910</v>
      </c>
      <c r="C272" s="219" t="s">
        <v>11</v>
      </c>
      <c r="D272" s="219" t="s">
        <v>7568</v>
      </c>
      <c r="E272" s="220">
        <v>5969616.7708811583</v>
      </c>
      <c r="F272" s="221">
        <v>5969616.7708811583</v>
      </c>
    </row>
    <row r="273" spans="1:6" hidden="1" x14ac:dyDescent="0.15">
      <c r="A273" s="217" t="s">
        <v>7146</v>
      </c>
      <c r="B273" s="218" t="s">
        <v>6943</v>
      </c>
      <c r="C273" s="219" t="s">
        <v>11</v>
      </c>
      <c r="D273" s="219" t="s">
        <v>7568</v>
      </c>
      <c r="E273" s="220">
        <v>14563732.808002196</v>
      </c>
      <c r="F273" s="221">
        <v>14563732.808002196</v>
      </c>
    </row>
    <row r="274" spans="1:6" hidden="1" x14ac:dyDescent="0.15">
      <c r="A274" s="217" t="s">
        <v>7083</v>
      </c>
      <c r="B274" s="218" t="s">
        <v>7005</v>
      </c>
      <c r="C274" s="219" t="s">
        <v>11</v>
      </c>
      <c r="D274" s="219" t="s">
        <v>7568</v>
      </c>
      <c r="E274" s="220">
        <v>1221635.5470352443</v>
      </c>
      <c r="F274" s="221">
        <v>1221635.5470352443</v>
      </c>
    </row>
    <row r="275" spans="1:6" hidden="1" x14ac:dyDescent="0.15">
      <c r="A275" s="217" t="s">
        <v>7154</v>
      </c>
      <c r="B275" s="218" t="s">
        <v>6936</v>
      </c>
      <c r="C275" s="219" t="s">
        <v>11</v>
      </c>
      <c r="D275" s="219" t="s">
        <v>7568</v>
      </c>
      <c r="E275" s="220">
        <v>3469694.4762116633</v>
      </c>
      <c r="F275" s="221">
        <v>3469694.4762116633</v>
      </c>
    </row>
    <row r="276" spans="1:6" hidden="1" x14ac:dyDescent="0.15">
      <c r="A276" s="217" t="s">
        <v>7297</v>
      </c>
      <c r="B276" s="218" t="s">
        <v>6793</v>
      </c>
      <c r="C276" s="219" t="s">
        <v>11</v>
      </c>
      <c r="D276" s="219" t="s">
        <v>7568</v>
      </c>
      <c r="E276" s="220">
        <v>4503241.3565104529</v>
      </c>
      <c r="F276" s="221">
        <v>4503241.3565104529</v>
      </c>
    </row>
    <row r="277" spans="1:6" hidden="1" x14ac:dyDescent="0.15">
      <c r="A277" s="217" t="s">
        <v>7271</v>
      </c>
      <c r="B277" s="218" t="s">
        <v>6819</v>
      </c>
      <c r="C277" s="219" t="s">
        <v>11</v>
      </c>
      <c r="D277" s="219" t="s">
        <v>7568</v>
      </c>
      <c r="E277" s="220">
        <v>7272300.3022108991</v>
      </c>
      <c r="F277" s="221">
        <v>7272300.3022108991</v>
      </c>
    </row>
    <row r="278" spans="1:6" hidden="1" x14ac:dyDescent="0.15">
      <c r="A278" s="217" t="s">
        <v>7093</v>
      </c>
      <c r="B278" s="218" t="s">
        <v>6995</v>
      </c>
      <c r="C278" s="219" t="s">
        <v>11</v>
      </c>
      <c r="D278" s="219" t="s">
        <v>7568</v>
      </c>
      <c r="E278" s="220">
        <v>13459716.388556872</v>
      </c>
      <c r="F278" s="221">
        <v>13459716.388556872</v>
      </c>
    </row>
    <row r="279" spans="1:6" hidden="1" x14ac:dyDescent="0.15">
      <c r="A279" s="217" t="s">
        <v>7122</v>
      </c>
      <c r="B279" s="218" t="s">
        <v>6966</v>
      </c>
      <c r="C279" s="219" t="s">
        <v>11</v>
      </c>
      <c r="D279" s="219" t="s">
        <v>7568</v>
      </c>
      <c r="E279" s="220">
        <v>3051877.9371611443</v>
      </c>
      <c r="F279" s="221">
        <v>3051877.9371611443</v>
      </c>
    </row>
    <row r="280" spans="1:6" hidden="1" x14ac:dyDescent="0.15">
      <c r="A280" s="217" t="s">
        <v>7069</v>
      </c>
      <c r="B280" s="218" t="s">
        <v>7019</v>
      </c>
      <c r="C280" s="219" t="s">
        <v>11</v>
      </c>
      <c r="D280" s="219" t="s">
        <v>7568</v>
      </c>
      <c r="E280" s="220">
        <v>4255601.4113265397</v>
      </c>
      <c r="F280" s="221">
        <v>4255601.4113265397</v>
      </c>
    </row>
    <row r="281" spans="1:6" hidden="1" x14ac:dyDescent="0.15">
      <c r="A281" s="217" t="s">
        <v>7214</v>
      </c>
      <c r="B281" s="218" t="s">
        <v>6876</v>
      </c>
      <c r="C281" s="219" t="s">
        <v>11</v>
      </c>
      <c r="D281" s="219" t="s">
        <v>7568</v>
      </c>
      <c r="E281" s="220">
        <v>10488813.259472908</v>
      </c>
      <c r="F281" s="221">
        <v>10488813.259472908</v>
      </c>
    </row>
    <row r="282" spans="1:6" hidden="1" x14ac:dyDescent="0.15">
      <c r="A282" s="217" t="s">
        <v>7188</v>
      </c>
      <c r="B282" s="218" t="s">
        <v>6902</v>
      </c>
      <c r="C282" s="219" t="s">
        <v>11</v>
      </c>
      <c r="D282" s="219" t="s">
        <v>7568</v>
      </c>
      <c r="E282" s="220">
        <v>12943950.271088466</v>
      </c>
      <c r="F282" s="221">
        <v>12943950.271088466</v>
      </c>
    </row>
    <row r="283" spans="1:6" hidden="1" x14ac:dyDescent="0.15">
      <c r="A283" s="217" t="s">
        <v>7143</v>
      </c>
      <c r="B283" s="218" t="s">
        <v>6946</v>
      </c>
      <c r="C283" s="219" t="s">
        <v>11</v>
      </c>
      <c r="D283" s="219" t="s">
        <v>7568</v>
      </c>
      <c r="E283" s="220">
        <v>4811399.9672020199</v>
      </c>
      <c r="F283" s="221">
        <v>4811399.9672020199</v>
      </c>
    </row>
    <row r="284" spans="1:6" hidden="1" x14ac:dyDescent="0.15">
      <c r="A284" s="217" t="s">
        <v>7119</v>
      </c>
      <c r="B284" s="218" t="s">
        <v>6969</v>
      </c>
      <c r="C284" s="219" t="s">
        <v>11</v>
      </c>
      <c r="D284" s="219" t="s">
        <v>7568</v>
      </c>
      <c r="E284" s="220">
        <v>4475716.0814555362</v>
      </c>
      <c r="F284" s="221">
        <v>4475716.0814555362</v>
      </c>
    </row>
    <row r="285" spans="1:6" hidden="1" x14ac:dyDescent="0.15">
      <c r="A285" s="217" t="s">
        <v>7242</v>
      </c>
      <c r="B285" s="218" t="s">
        <v>6848</v>
      </c>
      <c r="C285" s="219" t="s">
        <v>11</v>
      </c>
      <c r="D285" s="219" t="s">
        <v>7568</v>
      </c>
      <c r="E285" s="220">
        <v>4695309.9847803777</v>
      </c>
      <c r="F285" s="221">
        <v>4695309.9847803777</v>
      </c>
    </row>
    <row r="286" spans="1:6" hidden="1" x14ac:dyDescent="0.15">
      <c r="A286" s="217" t="s">
        <v>7080</v>
      </c>
      <c r="B286" s="218" t="s">
        <v>7008</v>
      </c>
      <c r="C286" s="219" t="s">
        <v>11</v>
      </c>
      <c r="D286" s="219" t="s">
        <v>7568</v>
      </c>
      <c r="E286" s="220">
        <v>10731549.380666666</v>
      </c>
      <c r="F286" s="221">
        <v>10731549.380666666</v>
      </c>
    </row>
    <row r="287" spans="1:6" hidden="1" x14ac:dyDescent="0.15">
      <c r="A287" s="217" t="s">
        <v>7118</v>
      </c>
      <c r="B287" s="218" t="s">
        <v>6970</v>
      </c>
      <c r="C287" s="219" t="s">
        <v>11</v>
      </c>
      <c r="D287" s="219" t="s">
        <v>7568</v>
      </c>
      <c r="E287" s="220">
        <v>11731562.518516876</v>
      </c>
      <c r="F287" s="221">
        <v>11731562.518516876</v>
      </c>
    </row>
    <row r="288" spans="1:6" hidden="1" x14ac:dyDescent="0.15">
      <c r="A288" s="217" t="s">
        <v>7131</v>
      </c>
      <c r="B288" s="218" t="s">
        <v>6958</v>
      </c>
      <c r="C288" s="219" t="s">
        <v>11</v>
      </c>
      <c r="D288" s="219" t="s">
        <v>7568</v>
      </c>
      <c r="E288" s="220">
        <v>5347501.4331341218</v>
      </c>
      <c r="F288" s="221">
        <v>5347501.4331341218</v>
      </c>
    </row>
    <row r="289" spans="1:6" hidden="1" x14ac:dyDescent="0.15">
      <c r="A289" s="217" t="s">
        <v>7290</v>
      </c>
      <c r="B289" s="218" t="s">
        <v>6800</v>
      </c>
      <c r="C289" s="219" t="s">
        <v>11</v>
      </c>
      <c r="D289" s="219" t="s">
        <v>7568</v>
      </c>
      <c r="E289" s="220">
        <v>7506234.7208454963</v>
      </c>
      <c r="F289" s="221">
        <v>7506234.7208454963</v>
      </c>
    </row>
    <row r="290" spans="1:6" hidden="1" x14ac:dyDescent="0.15">
      <c r="A290" s="217" t="s">
        <v>7387</v>
      </c>
      <c r="B290" s="218" t="s">
        <v>6703</v>
      </c>
      <c r="C290" s="219" t="s">
        <v>11</v>
      </c>
      <c r="D290" s="219" t="s">
        <v>7568</v>
      </c>
      <c r="E290" s="220">
        <v>1368615.4009927323</v>
      </c>
      <c r="F290" s="221">
        <v>1368615.4009927323</v>
      </c>
    </row>
    <row r="291" spans="1:6" hidden="1" x14ac:dyDescent="0.15">
      <c r="A291" s="217" t="s">
        <v>7165</v>
      </c>
      <c r="B291" s="218" t="s">
        <v>6925</v>
      </c>
      <c r="C291" s="219" t="s">
        <v>11</v>
      </c>
      <c r="D291" s="219" t="s">
        <v>7568</v>
      </c>
      <c r="E291" s="220">
        <v>6519149.5706814686</v>
      </c>
      <c r="F291" s="221">
        <v>6519149.5706814686</v>
      </c>
    </row>
    <row r="292" spans="1:6" hidden="1" x14ac:dyDescent="0.15">
      <c r="A292" s="217" t="s">
        <v>7410</v>
      </c>
      <c r="B292" s="218" t="s">
        <v>6680</v>
      </c>
      <c r="C292" s="219" t="s">
        <v>11</v>
      </c>
      <c r="D292" s="219" t="s">
        <v>7568</v>
      </c>
      <c r="E292" s="220">
        <v>1006619.4282213869</v>
      </c>
      <c r="F292" s="221">
        <v>1006619.4282213869</v>
      </c>
    </row>
    <row r="293" spans="1:6" hidden="1" x14ac:dyDescent="0.15">
      <c r="A293" s="217" t="s">
        <v>7394</v>
      </c>
      <c r="B293" s="218" t="s">
        <v>6696</v>
      </c>
      <c r="C293" s="219" t="s">
        <v>11</v>
      </c>
      <c r="D293" s="219" t="s">
        <v>7568</v>
      </c>
      <c r="E293" s="220">
        <v>1424134.1273306487</v>
      </c>
      <c r="F293" s="221">
        <v>1424134.1273306487</v>
      </c>
    </row>
    <row r="294" spans="1:6" hidden="1" x14ac:dyDescent="0.15">
      <c r="A294" s="217" t="s">
        <v>7147</v>
      </c>
      <c r="B294" s="218" t="s">
        <v>6942</v>
      </c>
      <c r="C294" s="219" t="s">
        <v>11</v>
      </c>
      <c r="D294" s="219" t="s">
        <v>7568</v>
      </c>
      <c r="E294" s="220">
        <v>3528145.7451210641</v>
      </c>
      <c r="F294" s="221">
        <v>3528145.7451210641</v>
      </c>
    </row>
    <row r="295" spans="1:6" hidden="1" x14ac:dyDescent="0.15">
      <c r="A295" s="217" t="s">
        <v>7329</v>
      </c>
      <c r="B295" s="218" t="s">
        <v>6761</v>
      </c>
      <c r="C295" s="219" t="s">
        <v>11</v>
      </c>
      <c r="D295" s="219" t="s">
        <v>7568</v>
      </c>
      <c r="E295" s="220">
        <v>3954967.6680482142</v>
      </c>
      <c r="F295" s="221">
        <v>3954967.6680482142</v>
      </c>
    </row>
    <row r="296" spans="1:6" hidden="1" x14ac:dyDescent="0.15">
      <c r="A296" s="217" t="s">
        <v>7306</v>
      </c>
      <c r="B296" s="218" t="s">
        <v>6784</v>
      </c>
      <c r="C296" s="219" t="s">
        <v>11</v>
      </c>
      <c r="D296" s="219" t="s">
        <v>7568</v>
      </c>
      <c r="E296" s="220">
        <v>3409162.5469992775</v>
      </c>
      <c r="F296" s="221">
        <v>3409162.5469992775</v>
      </c>
    </row>
    <row r="297" spans="1:6" hidden="1" x14ac:dyDescent="0.15">
      <c r="A297" s="217" t="s">
        <v>7484</v>
      </c>
      <c r="B297" s="218" t="s">
        <v>6607</v>
      </c>
      <c r="C297" s="219" t="s">
        <v>11</v>
      </c>
      <c r="D297" s="219" t="s">
        <v>7568</v>
      </c>
      <c r="E297" s="220">
        <v>461250.35999311245</v>
      </c>
      <c r="F297" s="221">
        <v>461250.35999311245</v>
      </c>
    </row>
    <row r="298" spans="1:6" hidden="1" x14ac:dyDescent="0.15">
      <c r="A298" s="217" t="s">
        <v>7149</v>
      </c>
      <c r="B298" s="218" t="s">
        <v>6940</v>
      </c>
      <c r="C298" s="219" t="s">
        <v>11</v>
      </c>
      <c r="D298" s="219" t="s">
        <v>7568</v>
      </c>
      <c r="E298" s="220">
        <v>9546202.8835374396</v>
      </c>
      <c r="F298" s="221">
        <v>9546202.8835374396</v>
      </c>
    </row>
    <row r="299" spans="1:6" hidden="1" x14ac:dyDescent="0.15">
      <c r="A299" s="217" t="s">
        <v>7071</v>
      </c>
      <c r="B299" s="218" t="s">
        <v>7017</v>
      </c>
      <c r="C299" s="219" t="s">
        <v>11</v>
      </c>
      <c r="D299" s="219" t="s">
        <v>7568</v>
      </c>
      <c r="E299" s="220">
        <v>1609390.0061087718</v>
      </c>
      <c r="F299" s="221">
        <v>1609390.0061087718</v>
      </c>
    </row>
    <row r="300" spans="1:6" hidden="1" x14ac:dyDescent="0.15">
      <c r="A300" s="217" t="s">
        <v>7313</v>
      </c>
      <c r="B300" s="218" t="s">
        <v>6777</v>
      </c>
      <c r="C300" s="219" t="s">
        <v>11</v>
      </c>
      <c r="D300" s="219" t="s">
        <v>7568</v>
      </c>
      <c r="E300" s="220">
        <v>4738421.8619290674</v>
      </c>
      <c r="F300" s="221">
        <v>4738421.8619290674</v>
      </c>
    </row>
    <row r="301" spans="1:6" hidden="1" x14ac:dyDescent="0.15">
      <c r="A301" s="217" t="s">
        <v>7543</v>
      </c>
      <c r="B301" s="218" t="s">
        <v>6548</v>
      </c>
      <c r="C301" s="219" t="s">
        <v>7</v>
      </c>
      <c r="D301" s="219" t="s">
        <v>7568</v>
      </c>
      <c r="E301" s="220">
        <v>9632809.1031797901</v>
      </c>
      <c r="F301" s="221">
        <v>9632809.1031797901</v>
      </c>
    </row>
    <row r="302" spans="1:6" hidden="1" x14ac:dyDescent="0.15">
      <c r="A302" s="217" t="s">
        <v>7293</v>
      </c>
      <c r="B302" s="218" t="s">
        <v>6797</v>
      </c>
      <c r="C302" s="219" t="s">
        <v>11</v>
      </c>
      <c r="D302" s="219" t="s">
        <v>7568</v>
      </c>
      <c r="E302" s="220">
        <v>6308079.729353507</v>
      </c>
      <c r="F302" s="221">
        <v>6308079.729353507</v>
      </c>
    </row>
    <row r="303" spans="1:6" hidden="1" x14ac:dyDescent="0.15">
      <c r="A303" s="217" t="s">
        <v>7303</v>
      </c>
      <c r="B303" s="218" t="s">
        <v>6787</v>
      </c>
      <c r="C303" s="219" t="s">
        <v>11</v>
      </c>
      <c r="D303" s="219" t="s">
        <v>7568</v>
      </c>
      <c r="E303" s="220">
        <v>9090078.3885568697</v>
      </c>
      <c r="F303" s="221">
        <v>9090078.3885568697</v>
      </c>
    </row>
    <row r="304" spans="1:6" hidden="1" x14ac:dyDescent="0.15">
      <c r="A304" s="217" t="s">
        <v>7427</v>
      </c>
      <c r="B304" s="218" t="s">
        <v>6663</v>
      </c>
      <c r="C304" s="219" t="s">
        <v>11</v>
      </c>
      <c r="D304" s="219" t="s">
        <v>7568</v>
      </c>
      <c r="E304" s="220">
        <v>1763101.2940616333</v>
      </c>
      <c r="F304" s="221">
        <v>1763101.2940616333</v>
      </c>
    </row>
    <row r="305" spans="1:6" hidden="1" x14ac:dyDescent="0.15">
      <c r="A305" s="217" t="s">
        <v>7251</v>
      </c>
      <c r="B305" s="218" t="s">
        <v>6839</v>
      </c>
      <c r="C305" s="219" t="s">
        <v>11</v>
      </c>
      <c r="D305" s="219" t="s">
        <v>7568</v>
      </c>
      <c r="E305" s="220">
        <v>6343119.04003233</v>
      </c>
      <c r="F305" s="221">
        <v>6343119.04003233</v>
      </c>
    </row>
    <row r="306" spans="1:6" hidden="1" x14ac:dyDescent="0.15">
      <c r="A306" s="217" t="s">
        <v>7380</v>
      </c>
      <c r="B306" s="218" t="s">
        <v>6710</v>
      </c>
      <c r="C306" s="219" t="s">
        <v>11</v>
      </c>
      <c r="D306" s="219" t="s">
        <v>7568</v>
      </c>
      <c r="E306" s="220">
        <v>3421799.1437064349</v>
      </c>
      <c r="F306" s="221">
        <v>3421799.1437064349</v>
      </c>
    </row>
    <row r="307" spans="1:6" hidden="1" x14ac:dyDescent="0.15">
      <c r="A307" s="217" t="s">
        <v>7268</v>
      </c>
      <c r="B307" s="218" t="s">
        <v>6822</v>
      </c>
      <c r="C307" s="219" t="s">
        <v>11</v>
      </c>
      <c r="D307" s="219" t="s">
        <v>7568</v>
      </c>
      <c r="E307" s="220">
        <v>8842830.8082361761</v>
      </c>
      <c r="F307" s="221">
        <v>8842830.8082361761</v>
      </c>
    </row>
    <row r="308" spans="1:6" hidden="1" x14ac:dyDescent="0.15">
      <c r="A308" s="217" t="s">
        <v>7109</v>
      </c>
      <c r="B308" s="218" t="s">
        <v>6979</v>
      </c>
      <c r="C308" s="219" t="s">
        <v>11</v>
      </c>
      <c r="D308" s="219" t="s">
        <v>7568</v>
      </c>
      <c r="E308" s="220">
        <v>8898712.9498566501</v>
      </c>
      <c r="F308" s="221">
        <v>8898712.9498566501</v>
      </c>
    </row>
    <row r="309" spans="1:6" hidden="1" x14ac:dyDescent="0.15">
      <c r="A309" s="217" t="s">
        <v>7447</v>
      </c>
      <c r="B309" s="218" t="s">
        <v>6644</v>
      </c>
      <c r="C309" s="219" t="s">
        <v>11</v>
      </c>
      <c r="D309" s="219" t="s">
        <v>7568</v>
      </c>
      <c r="E309" s="220">
        <v>1101528.9321979992</v>
      </c>
      <c r="F309" s="221">
        <v>1101528.9321979992</v>
      </c>
    </row>
    <row r="310" spans="1:6" hidden="1" x14ac:dyDescent="0.15">
      <c r="A310" s="217" t="s">
        <v>7353</v>
      </c>
      <c r="B310" s="218" t="s">
        <v>6737</v>
      </c>
      <c r="C310" s="219" t="s">
        <v>11</v>
      </c>
      <c r="D310" s="219" t="s">
        <v>7568</v>
      </c>
      <c r="E310" s="220">
        <v>9607808.4813462421</v>
      </c>
      <c r="F310" s="221">
        <v>9607808.4813462421</v>
      </c>
    </row>
    <row r="311" spans="1:6" hidden="1" x14ac:dyDescent="0.15">
      <c r="A311" s="217" t="s">
        <v>7315</v>
      </c>
      <c r="B311" s="218" t="s">
        <v>6775</v>
      </c>
      <c r="C311" s="219" t="s">
        <v>11</v>
      </c>
      <c r="D311" s="219" t="s">
        <v>7568</v>
      </c>
      <c r="E311" s="220">
        <v>6786432.635544233</v>
      </c>
      <c r="F311" s="221">
        <v>6786432.635544233</v>
      </c>
    </row>
    <row r="312" spans="1:6" hidden="1" x14ac:dyDescent="0.15">
      <c r="A312" s="217" t="s">
        <v>7223</v>
      </c>
      <c r="B312" s="218" t="s">
        <v>6867</v>
      </c>
      <c r="C312" s="219" t="s">
        <v>11</v>
      </c>
      <c r="D312" s="219" t="s">
        <v>7568</v>
      </c>
      <c r="E312" s="220">
        <v>9949184.6159774307</v>
      </c>
      <c r="F312" s="221">
        <v>9949184.6159774307</v>
      </c>
    </row>
    <row r="313" spans="1:6" hidden="1" x14ac:dyDescent="0.15">
      <c r="A313" s="217" t="s">
        <v>7541</v>
      </c>
      <c r="B313" s="218" t="s">
        <v>6550</v>
      </c>
      <c r="C313" s="219" t="s">
        <v>7</v>
      </c>
      <c r="D313" s="219" t="s">
        <v>7568</v>
      </c>
      <c r="E313" s="220">
        <v>1475371.5488448825</v>
      </c>
      <c r="F313" s="221">
        <v>1475371.5488448825</v>
      </c>
    </row>
    <row r="314" spans="1:6" hidden="1" x14ac:dyDescent="0.15">
      <c r="A314" s="217" t="s">
        <v>7517</v>
      </c>
      <c r="B314" s="218" t="s">
        <v>6574</v>
      </c>
      <c r="C314" s="219" t="s">
        <v>11</v>
      </c>
      <c r="D314" s="219" t="s">
        <v>7568</v>
      </c>
      <c r="E314" s="220">
        <v>101960.69430506816</v>
      </c>
      <c r="F314" s="221">
        <v>101960.69430506816</v>
      </c>
    </row>
    <row r="315" spans="1:6" hidden="1" x14ac:dyDescent="0.15">
      <c r="A315" s="217" t="s">
        <v>7125</v>
      </c>
      <c r="B315" s="218" t="s">
        <v>6963</v>
      </c>
      <c r="C315" s="219" t="s">
        <v>11</v>
      </c>
      <c r="D315" s="219" t="s">
        <v>7568</v>
      </c>
      <c r="E315" s="220">
        <v>3380160.9874510923</v>
      </c>
      <c r="F315" s="221">
        <v>3380160.9874510923</v>
      </c>
    </row>
    <row r="316" spans="1:6" hidden="1" x14ac:dyDescent="0.15">
      <c r="A316" s="217" t="s">
        <v>7045</v>
      </c>
      <c r="B316" s="218" t="s">
        <v>7042</v>
      </c>
      <c r="C316" s="219" t="s">
        <v>11</v>
      </c>
      <c r="D316" s="219" t="s">
        <v>7568</v>
      </c>
      <c r="E316" s="220">
        <v>9897633.0412955899</v>
      </c>
      <c r="F316" s="221">
        <v>9897633.0412955899</v>
      </c>
    </row>
    <row r="317" spans="1:6" hidden="1" x14ac:dyDescent="0.15">
      <c r="A317" s="217" t="s">
        <v>7096</v>
      </c>
      <c r="B317" s="218" t="s">
        <v>6992</v>
      </c>
      <c r="C317" s="219" t="s">
        <v>11</v>
      </c>
      <c r="D317" s="219" t="s">
        <v>7568</v>
      </c>
      <c r="E317" s="220">
        <v>22739778.552757189</v>
      </c>
      <c r="F317" s="221">
        <v>22739778.552757189</v>
      </c>
    </row>
    <row r="318" spans="1:6" hidden="1" x14ac:dyDescent="0.15">
      <c r="A318" s="217" t="s">
        <v>7145</v>
      </c>
      <c r="B318" s="218" t="s">
        <v>6944</v>
      </c>
      <c r="C318" s="219" t="s">
        <v>11</v>
      </c>
      <c r="D318" s="219" t="s">
        <v>7568</v>
      </c>
      <c r="E318" s="220">
        <v>3763489.8981299619</v>
      </c>
      <c r="F318" s="221">
        <v>3763489.8981299619</v>
      </c>
    </row>
    <row r="319" spans="1:6" hidden="1" x14ac:dyDescent="0.15">
      <c r="A319" s="217" t="s">
        <v>7052</v>
      </c>
      <c r="B319" s="218" t="s">
        <v>7036</v>
      </c>
      <c r="C319" s="219" t="s">
        <v>11</v>
      </c>
      <c r="D319" s="219" t="s">
        <v>7568</v>
      </c>
      <c r="E319" s="220">
        <v>46705030.469055876</v>
      </c>
      <c r="F319" s="221">
        <v>46705030.469055876</v>
      </c>
    </row>
    <row r="320" spans="1:6" hidden="1" x14ac:dyDescent="0.15">
      <c r="A320" s="217" t="s">
        <v>7059</v>
      </c>
      <c r="B320" s="218" t="s">
        <v>7029</v>
      </c>
      <c r="C320" s="219" t="s">
        <v>11</v>
      </c>
      <c r="D320" s="219" t="s">
        <v>7568</v>
      </c>
      <c r="E320" s="220">
        <v>7092441.6981117781</v>
      </c>
      <c r="F320" s="221">
        <v>7092441.6981117781</v>
      </c>
    </row>
    <row r="321" spans="1:6" hidden="1" x14ac:dyDescent="0.15">
      <c r="A321" s="217" t="s">
        <v>7049</v>
      </c>
      <c r="B321" s="218" t="s">
        <v>2015</v>
      </c>
      <c r="C321" s="219" t="s">
        <v>11</v>
      </c>
      <c r="D321" s="219" t="s">
        <v>7568</v>
      </c>
      <c r="E321" s="220">
        <v>58059424.575863943</v>
      </c>
      <c r="F321" s="221">
        <v>58059424.575863943</v>
      </c>
    </row>
    <row r="322" spans="1:6" hidden="1" x14ac:dyDescent="0.15">
      <c r="A322" s="217" t="s">
        <v>7084</v>
      </c>
      <c r="B322" s="218" t="s">
        <v>7004</v>
      </c>
      <c r="C322" s="219" t="s">
        <v>11</v>
      </c>
      <c r="D322" s="219" t="s">
        <v>7568</v>
      </c>
      <c r="E322" s="220">
        <v>18400535.122275669</v>
      </c>
      <c r="F322" s="221">
        <v>18400535.122275669</v>
      </c>
    </row>
    <row r="323" spans="1:6" hidden="1" x14ac:dyDescent="0.15">
      <c r="A323" s="217" t="s">
        <v>7385</v>
      </c>
      <c r="B323" s="218" t="s">
        <v>6705</v>
      </c>
      <c r="C323" s="219" t="s">
        <v>11</v>
      </c>
      <c r="D323" s="219" t="s">
        <v>7568</v>
      </c>
      <c r="E323" s="220">
        <v>2480625.2105634897</v>
      </c>
      <c r="F323" s="221">
        <v>2480625.2105634897</v>
      </c>
    </row>
    <row r="324" spans="1:6" hidden="1" x14ac:dyDescent="0.15">
      <c r="A324" s="217" t="s">
        <v>7057</v>
      </c>
      <c r="B324" s="218" t="s">
        <v>7031</v>
      </c>
      <c r="C324" s="219" t="s">
        <v>11</v>
      </c>
      <c r="D324" s="219" t="s">
        <v>7568</v>
      </c>
      <c r="E324" s="220">
        <v>7908721.1137822736</v>
      </c>
      <c r="F324" s="221">
        <v>7908721.1137822736</v>
      </c>
    </row>
    <row r="325" spans="1:6" hidden="1" x14ac:dyDescent="0.15">
      <c r="A325" s="217" t="s">
        <v>7115</v>
      </c>
      <c r="B325" s="218" t="s">
        <v>6973</v>
      </c>
      <c r="C325" s="219" t="s">
        <v>11</v>
      </c>
      <c r="D325" s="219" t="s">
        <v>7568</v>
      </c>
      <c r="E325" s="220">
        <v>5576229.3906616205</v>
      </c>
      <c r="F325" s="221">
        <v>5576229.3906616205</v>
      </c>
    </row>
    <row r="326" spans="1:6" hidden="1" x14ac:dyDescent="0.15">
      <c r="A326" s="217" t="s">
        <v>7275</v>
      </c>
      <c r="B326" s="218" t="s">
        <v>6815</v>
      </c>
      <c r="C326" s="219" t="s">
        <v>11</v>
      </c>
      <c r="D326" s="219" t="s">
        <v>7568</v>
      </c>
      <c r="E326" s="220">
        <v>4332482.9569723429</v>
      </c>
      <c r="F326" s="221">
        <v>4332482.9569723429</v>
      </c>
    </row>
    <row r="327" spans="1:6" hidden="1" x14ac:dyDescent="0.15">
      <c r="A327" s="217" t="s">
        <v>7379</v>
      </c>
      <c r="B327" s="218" t="s">
        <v>6711</v>
      </c>
      <c r="C327" s="219" t="s">
        <v>11</v>
      </c>
      <c r="D327" s="219" t="s">
        <v>7568</v>
      </c>
      <c r="E327" s="220">
        <v>2472974.5836340673</v>
      </c>
      <c r="F327" s="221">
        <v>2472974.5836340673</v>
      </c>
    </row>
    <row r="328" spans="1:6" hidden="1" x14ac:dyDescent="0.15">
      <c r="A328" s="217" t="s">
        <v>7099</v>
      </c>
      <c r="B328" s="218" t="s">
        <v>6989</v>
      </c>
      <c r="C328" s="219" t="s">
        <v>11</v>
      </c>
      <c r="D328" s="219" t="s">
        <v>7568</v>
      </c>
      <c r="E328" s="220">
        <v>8165045.5837627407</v>
      </c>
      <c r="F328" s="221">
        <v>8165045.5837627407</v>
      </c>
    </row>
    <row r="329" spans="1:6" hidden="1" x14ac:dyDescent="0.15">
      <c r="A329" s="217" t="s">
        <v>7272</v>
      </c>
      <c r="B329" s="218" t="s">
        <v>6818</v>
      </c>
      <c r="C329" s="219" t="s">
        <v>11</v>
      </c>
      <c r="D329" s="219" t="s">
        <v>7568</v>
      </c>
      <c r="E329" s="220">
        <v>5078309.0274600741</v>
      </c>
      <c r="F329" s="221">
        <v>5078309.0274600741</v>
      </c>
    </row>
    <row r="330" spans="1:6" hidden="1" x14ac:dyDescent="0.15">
      <c r="A330" s="217" t="s">
        <v>7240</v>
      </c>
      <c r="B330" s="218" t="s">
        <v>6850</v>
      </c>
      <c r="C330" s="219" t="s">
        <v>11</v>
      </c>
      <c r="D330" s="219" t="s">
        <v>7568</v>
      </c>
      <c r="E330" s="220">
        <v>6564726.5591477565</v>
      </c>
      <c r="F330" s="221">
        <v>6564726.5591477565</v>
      </c>
    </row>
    <row r="331" spans="1:6" hidden="1" x14ac:dyDescent="0.15">
      <c r="A331" s="217" t="s">
        <v>7047</v>
      </c>
      <c r="B331" s="218" t="s">
        <v>7040</v>
      </c>
      <c r="C331" s="219" t="s">
        <v>11</v>
      </c>
      <c r="D331" s="219" t="s">
        <v>7568</v>
      </c>
      <c r="E331" s="220">
        <v>8294016.4178281371</v>
      </c>
      <c r="F331" s="221">
        <v>8294016.4178281371</v>
      </c>
    </row>
    <row r="332" spans="1:6" hidden="1" x14ac:dyDescent="0.15">
      <c r="A332" s="217" t="s">
        <v>7112</v>
      </c>
      <c r="B332" s="218" t="s">
        <v>6976</v>
      </c>
      <c r="C332" s="219" t="s">
        <v>11</v>
      </c>
      <c r="D332" s="219" t="s">
        <v>7568</v>
      </c>
      <c r="E332" s="220">
        <v>5189791.1545414189</v>
      </c>
      <c r="F332" s="221">
        <v>5189791.1545414189</v>
      </c>
    </row>
    <row r="333" spans="1:6" hidden="1" x14ac:dyDescent="0.15">
      <c r="A333" s="217" t="s">
        <v>7341</v>
      </c>
      <c r="B333" s="218" t="s">
        <v>6749</v>
      </c>
      <c r="C333" s="219" t="s">
        <v>11</v>
      </c>
      <c r="D333" s="219" t="s">
        <v>7568</v>
      </c>
      <c r="E333" s="220">
        <v>2830596.2603894901</v>
      </c>
      <c r="F333" s="221">
        <v>2830596.2603894901</v>
      </c>
    </row>
    <row r="334" spans="1:6" hidden="1" x14ac:dyDescent="0.15">
      <c r="A334" s="217" t="s">
        <v>7472</v>
      </c>
      <c r="B334" s="218" t="s">
        <v>6619</v>
      </c>
      <c r="C334" s="219" t="s">
        <v>11</v>
      </c>
      <c r="D334" s="219" t="s">
        <v>7568</v>
      </c>
      <c r="E334" s="220">
        <v>1532571.079633092</v>
      </c>
      <c r="F334" s="221">
        <v>1532571.079633092</v>
      </c>
    </row>
    <row r="335" spans="1:6" hidden="1" x14ac:dyDescent="0.15">
      <c r="A335" s="217" t="s">
        <v>7412</v>
      </c>
      <c r="B335" s="218" t="s">
        <v>6678</v>
      </c>
      <c r="C335" s="219" t="s">
        <v>11</v>
      </c>
      <c r="D335" s="219" t="s">
        <v>7568</v>
      </c>
      <c r="E335" s="220">
        <v>1547429.3472121346</v>
      </c>
      <c r="F335" s="221">
        <v>1547429.3472121346</v>
      </c>
    </row>
    <row r="336" spans="1:6" hidden="1" x14ac:dyDescent="0.15">
      <c r="A336" s="217" t="s">
        <v>7435</v>
      </c>
      <c r="B336" s="218" t="s">
        <v>6656</v>
      </c>
      <c r="C336" s="219" t="s">
        <v>11</v>
      </c>
      <c r="D336" s="219" t="s">
        <v>7568</v>
      </c>
      <c r="E336" s="220">
        <v>630609.48162212514</v>
      </c>
      <c r="F336" s="221">
        <v>630609.48162212514</v>
      </c>
    </row>
    <row r="337" spans="1:6" hidden="1" x14ac:dyDescent="0.15">
      <c r="A337" s="217" t="s">
        <v>7395</v>
      </c>
      <c r="B337" s="218" t="s">
        <v>6695</v>
      </c>
      <c r="C337" s="219" t="s">
        <v>11</v>
      </c>
      <c r="D337" s="219" t="s">
        <v>7568</v>
      </c>
      <c r="E337" s="220">
        <v>1251730.9869501393</v>
      </c>
      <c r="F337" s="221">
        <v>1251730.9869501393</v>
      </c>
    </row>
    <row r="338" spans="1:6" hidden="1" x14ac:dyDescent="0.15">
      <c r="A338" s="217" t="s">
        <v>7212</v>
      </c>
      <c r="B338" s="218" t="s">
        <v>6878</v>
      </c>
      <c r="C338" s="219" t="s">
        <v>11</v>
      </c>
      <c r="D338" s="219" t="s">
        <v>7568</v>
      </c>
      <c r="E338" s="220">
        <v>22076924.800000001</v>
      </c>
      <c r="F338" s="221">
        <v>22076924.800000001</v>
      </c>
    </row>
    <row r="339" spans="1:6" hidden="1" x14ac:dyDescent="0.15">
      <c r="A339" s="217" t="s">
        <v>7066</v>
      </c>
      <c r="B339" s="218" t="s">
        <v>7022</v>
      </c>
      <c r="C339" s="219" t="s">
        <v>11</v>
      </c>
      <c r="D339" s="219" t="s">
        <v>7568</v>
      </c>
      <c r="E339" s="220">
        <v>4303580.133167482</v>
      </c>
      <c r="F339" s="221">
        <v>4303580.133167482</v>
      </c>
    </row>
    <row r="340" spans="1:6" hidden="1" x14ac:dyDescent="0.15">
      <c r="A340" s="217" t="s">
        <v>7443</v>
      </c>
      <c r="B340" s="218" t="s">
        <v>6648</v>
      </c>
      <c r="C340" s="219" t="s">
        <v>11</v>
      </c>
      <c r="D340" s="219" t="s">
        <v>7568</v>
      </c>
      <c r="E340" s="220">
        <v>1000502.2535792663</v>
      </c>
      <c r="F340" s="221">
        <v>1000502.2535792663</v>
      </c>
    </row>
    <row r="341" spans="1:6" hidden="1" x14ac:dyDescent="0.15">
      <c r="A341" s="217" t="s">
        <v>7088</v>
      </c>
      <c r="B341" s="218" t="s">
        <v>7000</v>
      </c>
      <c r="C341" s="219" t="s">
        <v>11</v>
      </c>
      <c r="D341" s="219" t="s">
        <v>7568</v>
      </c>
      <c r="E341" s="220">
        <v>3015860.6967861047</v>
      </c>
      <c r="F341" s="221">
        <v>3015860.6967861047</v>
      </c>
    </row>
    <row r="342" spans="1:6" hidden="1" x14ac:dyDescent="0.15">
      <c r="A342" s="217" t="s">
        <v>7507</v>
      </c>
      <c r="B342" s="218" t="s">
        <v>6584</v>
      </c>
      <c r="C342" s="219" t="s">
        <v>11</v>
      </c>
      <c r="D342" s="219" t="s">
        <v>7568</v>
      </c>
      <c r="E342" s="220">
        <v>320827.64921446337</v>
      </c>
      <c r="F342" s="221">
        <v>320827.64921446337</v>
      </c>
    </row>
    <row r="343" spans="1:6" hidden="1" x14ac:dyDescent="0.15">
      <c r="A343" s="217" t="s">
        <v>7533</v>
      </c>
      <c r="B343" s="218" t="s">
        <v>6558</v>
      </c>
      <c r="C343" s="219" t="s">
        <v>11</v>
      </c>
      <c r="D343" s="219" t="s">
        <v>7568</v>
      </c>
      <c r="E343" s="220">
        <v>1194813.8599999999</v>
      </c>
      <c r="F343" s="221">
        <v>1194813.8599999999</v>
      </c>
    </row>
    <row r="344" spans="1:6" hidden="1" x14ac:dyDescent="0.15">
      <c r="A344" s="217" t="s">
        <v>7551</v>
      </c>
      <c r="B344" s="218" t="s">
        <v>6540</v>
      </c>
      <c r="C344" s="219" t="s">
        <v>89</v>
      </c>
      <c r="D344" s="219" t="s">
        <v>7568</v>
      </c>
      <c r="E344" s="220">
        <v>4924.2687334429229</v>
      </c>
      <c r="F344" s="221">
        <v>4924.2687334429229</v>
      </c>
    </row>
    <row r="345" spans="1:6" hidden="1" x14ac:dyDescent="0.15">
      <c r="A345" s="217" t="s">
        <v>7512</v>
      </c>
      <c r="B345" s="218" t="s">
        <v>6579</v>
      </c>
      <c r="C345" s="219" t="s">
        <v>11</v>
      </c>
      <c r="D345" s="219" t="s">
        <v>7568</v>
      </c>
      <c r="E345" s="220">
        <v>830802.18706989032</v>
      </c>
      <c r="F345" s="221">
        <v>830802.18706989032</v>
      </c>
    </row>
    <row r="346" spans="1:6" hidden="1" x14ac:dyDescent="0.15">
      <c r="A346" s="217" t="s">
        <v>7135</v>
      </c>
      <c r="B346" s="218" t="s">
        <v>6954</v>
      </c>
      <c r="C346" s="219" t="s">
        <v>11</v>
      </c>
      <c r="D346" s="219" t="s">
        <v>7568</v>
      </c>
      <c r="E346" s="220">
        <v>7626199.962064784</v>
      </c>
      <c r="F346" s="221">
        <v>7626199.962064784</v>
      </c>
    </row>
    <row r="347" spans="1:6" hidden="1" x14ac:dyDescent="0.15">
      <c r="A347" s="217" t="s">
        <v>7479</v>
      </c>
      <c r="B347" s="218" t="s">
        <v>6612</v>
      </c>
      <c r="C347" s="219" t="s">
        <v>11</v>
      </c>
      <c r="D347" s="219" t="s">
        <v>7568</v>
      </c>
      <c r="E347" s="220">
        <v>366222.49910110782</v>
      </c>
      <c r="F347" s="221">
        <v>366222.49910110782</v>
      </c>
    </row>
    <row r="348" spans="1:6" hidden="1" x14ac:dyDescent="0.15">
      <c r="A348" s="217" t="s">
        <v>7324</v>
      </c>
      <c r="B348" s="218" t="s">
        <v>6766</v>
      </c>
      <c r="C348" s="219" t="s">
        <v>11</v>
      </c>
      <c r="D348" s="219" t="s">
        <v>7568</v>
      </c>
      <c r="E348" s="220">
        <v>4280265.2464307444</v>
      </c>
      <c r="F348" s="221">
        <v>4280265.2464307444</v>
      </c>
    </row>
    <row r="349" spans="1:6" hidden="1" x14ac:dyDescent="0.15">
      <c r="A349" s="217" t="s">
        <v>7503</v>
      </c>
      <c r="B349" s="218" t="s">
        <v>6588</v>
      </c>
      <c r="C349" s="219" t="s">
        <v>11</v>
      </c>
      <c r="D349" s="219" t="s">
        <v>7568</v>
      </c>
      <c r="E349" s="220">
        <v>805034.62689520838</v>
      </c>
      <c r="F349" s="221">
        <v>805034.62689520838</v>
      </c>
    </row>
    <row r="350" spans="1:6" hidden="1" x14ac:dyDescent="0.15">
      <c r="A350" s="217" t="s">
        <v>7344</v>
      </c>
      <c r="B350" s="218" t="s">
        <v>6746</v>
      </c>
      <c r="C350" s="219" t="s">
        <v>11</v>
      </c>
      <c r="D350" s="219" t="s">
        <v>7568</v>
      </c>
      <c r="E350" s="220">
        <v>1754481.2002307724</v>
      </c>
      <c r="F350" s="221">
        <v>1754481.2002307724</v>
      </c>
    </row>
    <row r="351" spans="1:6" hidden="1" x14ac:dyDescent="0.15">
      <c r="A351" s="217" t="s">
        <v>7352</v>
      </c>
      <c r="B351" s="218" t="s">
        <v>6738</v>
      </c>
      <c r="C351" s="219" t="s">
        <v>11</v>
      </c>
      <c r="D351" s="219" t="s">
        <v>7568</v>
      </c>
      <c r="E351" s="220">
        <v>2927124.1592384824</v>
      </c>
      <c r="F351" s="221">
        <v>2927124.1592384824</v>
      </c>
    </row>
    <row r="352" spans="1:6" hidden="1" x14ac:dyDescent="0.15">
      <c r="A352" s="217" t="s">
        <v>7537</v>
      </c>
      <c r="B352" s="218" t="s">
        <v>6554</v>
      </c>
      <c r="C352" s="219" t="s">
        <v>11</v>
      </c>
      <c r="D352" s="219" t="s">
        <v>7568</v>
      </c>
      <c r="E352" s="220">
        <v>201586.58000000002</v>
      </c>
      <c r="F352" s="221">
        <v>201586.58000000002</v>
      </c>
    </row>
    <row r="353" spans="1:6" hidden="1" x14ac:dyDescent="0.15">
      <c r="A353" s="217" t="s">
        <v>7534</v>
      </c>
      <c r="B353" s="218" t="s">
        <v>6557</v>
      </c>
      <c r="C353" s="219" t="s">
        <v>11</v>
      </c>
      <c r="D353" s="219" t="s">
        <v>7568</v>
      </c>
      <c r="E353" s="220">
        <v>1351467.8599999999</v>
      </c>
      <c r="F353" s="221">
        <v>1351467.8599999999</v>
      </c>
    </row>
    <row r="354" spans="1:6" hidden="1" x14ac:dyDescent="0.15">
      <c r="A354" s="217" t="s">
        <v>7207</v>
      </c>
      <c r="B354" s="218" t="s">
        <v>6883</v>
      </c>
      <c r="C354" s="219" t="s">
        <v>11</v>
      </c>
      <c r="D354" s="219" t="s">
        <v>7568</v>
      </c>
      <c r="E354" s="220">
        <v>4523424.136091847</v>
      </c>
      <c r="F354" s="221">
        <v>4523424.136091847</v>
      </c>
    </row>
    <row r="355" spans="1:6" hidden="1" x14ac:dyDescent="0.15">
      <c r="A355" s="217" t="s">
        <v>7323</v>
      </c>
      <c r="B355" s="218" t="s">
        <v>6767</v>
      </c>
      <c r="C355" s="219" t="s">
        <v>11</v>
      </c>
      <c r="D355" s="219" t="s">
        <v>7568</v>
      </c>
      <c r="E355" s="220">
        <v>3742326.8307511164</v>
      </c>
      <c r="F355" s="221">
        <v>3742326.8307511164</v>
      </c>
    </row>
    <row r="356" spans="1:6" hidden="1" x14ac:dyDescent="0.15">
      <c r="A356" s="217" t="s">
        <v>7086</v>
      </c>
      <c r="B356" s="218" t="s">
        <v>7002</v>
      </c>
      <c r="C356" s="219" t="s">
        <v>11</v>
      </c>
      <c r="D356" s="219" t="s">
        <v>7568</v>
      </c>
      <c r="E356" s="220">
        <v>5750916.7982101012</v>
      </c>
      <c r="F356" s="221">
        <v>5750916.7982101012</v>
      </c>
    </row>
    <row r="357" spans="1:6" hidden="1" x14ac:dyDescent="0.15">
      <c r="A357" s="217" t="s">
        <v>7355</v>
      </c>
      <c r="B357" s="218" t="s">
        <v>6735</v>
      </c>
      <c r="C357" s="219" t="s">
        <v>11</v>
      </c>
      <c r="D357" s="219" t="s">
        <v>7568</v>
      </c>
      <c r="E357" s="220">
        <v>4133224.3813159568</v>
      </c>
      <c r="F357" s="221">
        <v>4133224.3813159568</v>
      </c>
    </row>
    <row r="358" spans="1:6" hidden="1" x14ac:dyDescent="0.15">
      <c r="A358" s="217" t="s">
        <v>7142</v>
      </c>
      <c r="B358" s="218" t="s">
        <v>6947</v>
      </c>
      <c r="C358" s="219" t="s">
        <v>11</v>
      </c>
      <c r="D358" s="219" t="s">
        <v>7568</v>
      </c>
      <c r="E358" s="220">
        <v>6178110.4372493234</v>
      </c>
      <c r="F358" s="221">
        <v>6178110.4372493234</v>
      </c>
    </row>
    <row r="359" spans="1:6" hidden="1" x14ac:dyDescent="0.15">
      <c r="A359" s="217" t="s">
        <v>7347</v>
      </c>
      <c r="B359" s="218" t="s">
        <v>6743</v>
      </c>
      <c r="C359" s="219" t="s">
        <v>11</v>
      </c>
      <c r="D359" s="219" t="s">
        <v>7568</v>
      </c>
      <c r="E359" s="220">
        <v>2691839.2832012768</v>
      </c>
      <c r="F359" s="221">
        <v>2691839.2832012768</v>
      </c>
    </row>
    <row r="360" spans="1:6" hidden="1" x14ac:dyDescent="0.15">
      <c r="A360" s="217" t="s">
        <v>7110</v>
      </c>
      <c r="B360" s="218" t="s">
        <v>6978</v>
      </c>
      <c r="C360" s="219" t="s">
        <v>11</v>
      </c>
      <c r="D360" s="219" t="s">
        <v>7568</v>
      </c>
      <c r="E360" s="220">
        <v>3343493.9732370079</v>
      </c>
      <c r="F360" s="221">
        <v>3343493.9732370079</v>
      </c>
    </row>
    <row r="361" spans="1:6" hidden="1" x14ac:dyDescent="0.15">
      <c r="A361" s="217" t="s">
        <v>7405</v>
      </c>
      <c r="B361" s="218" t="s">
        <v>6685</v>
      </c>
      <c r="C361" s="219" t="s">
        <v>11</v>
      </c>
      <c r="D361" s="219" t="s">
        <v>7568</v>
      </c>
      <c r="E361" s="220">
        <v>2163196.5287522185</v>
      </c>
      <c r="F361" s="221">
        <v>2163196.5287522185</v>
      </c>
    </row>
    <row r="362" spans="1:6" hidden="1" x14ac:dyDescent="0.15">
      <c r="A362" s="217" t="s">
        <v>7097</v>
      </c>
      <c r="B362" s="218" t="s">
        <v>6991</v>
      </c>
      <c r="C362" s="219" t="s">
        <v>11</v>
      </c>
      <c r="D362" s="219" t="s">
        <v>7568</v>
      </c>
      <c r="E362" s="220">
        <v>18681769.893201269</v>
      </c>
      <c r="F362" s="221">
        <v>18681769.893201269</v>
      </c>
    </row>
    <row r="363" spans="1:6" hidden="1" x14ac:dyDescent="0.15">
      <c r="A363" s="217" t="s">
        <v>7064</v>
      </c>
      <c r="B363" s="218" t="s">
        <v>7024</v>
      </c>
      <c r="C363" s="219" t="s">
        <v>11</v>
      </c>
      <c r="D363" s="219" t="s">
        <v>7568</v>
      </c>
      <c r="E363" s="220">
        <v>5630337.6899084393</v>
      </c>
      <c r="F363" s="221">
        <v>5630337.6899084393</v>
      </c>
    </row>
    <row r="364" spans="1:6" hidden="1" x14ac:dyDescent="0.15">
      <c r="A364" s="217" t="s">
        <v>7254</v>
      </c>
      <c r="B364" s="218" t="s">
        <v>6836</v>
      </c>
      <c r="C364" s="219" t="s">
        <v>11</v>
      </c>
      <c r="D364" s="219" t="s">
        <v>7568</v>
      </c>
      <c r="E364" s="220">
        <v>4289859.0061888909</v>
      </c>
      <c r="F364" s="221">
        <v>4289859.0061888909</v>
      </c>
    </row>
    <row r="365" spans="1:6" hidden="1" x14ac:dyDescent="0.15">
      <c r="A365" s="217" t="s">
        <v>7375</v>
      </c>
      <c r="B365" s="218" t="s">
        <v>6715</v>
      </c>
      <c r="C365" s="219" t="s">
        <v>11</v>
      </c>
      <c r="D365" s="219" t="s">
        <v>7568</v>
      </c>
      <c r="E365" s="220">
        <v>1994074.9857880406</v>
      </c>
      <c r="F365" s="221">
        <v>1994074.9857880406</v>
      </c>
    </row>
    <row r="366" spans="1:6" hidden="1" x14ac:dyDescent="0.15">
      <c r="A366" s="217" t="s">
        <v>7168</v>
      </c>
      <c r="B366" s="218" t="s">
        <v>6922</v>
      </c>
      <c r="C366" s="219" t="s">
        <v>11</v>
      </c>
      <c r="D366" s="219" t="s">
        <v>7568</v>
      </c>
      <c r="E366" s="220">
        <v>5830592.8360252762</v>
      </c>
      <c r="F366" s="221">
        <v>5830592.8360252762</v>
      </c>
    </row>
    <row r="367" spans="1:6" hidden="1" x14ac:dyDescent="0.15">
      <c r="A367" s="217" t="s">
        <v>7396</v>
      </c>
      <c r="B367" s="218" t="s">
        <v>6694</v>
      </c>
      <c r="C367" s="219" t="s">
        <v>11</v>
      </c>
      <c r="D367" s="219" t="s">
        <v>7568</v>
      </c>
      <c r="E367" s="220">
        <v>1180796.6237703979</v>
      </c>
      <c r="F367" s="221">
        <v>1180796.6237703979</v>
      </c>
    </row>
    <row r="368" spans="1:6" hidden="1" x14ac:dyDescent="0.15">
      <c r="A368" s="217" t="s">
        <v>7114</v>
      </c>
      <c r="B368" s="218" t="s">
        <v>6974</v>
      </c>
      <c r="C368" s="219" t="s">
        <v>11</v>
      </c>
      <c r="D368" s="219" t="s">
        <v>7568</v>
      </c>
      <c r="E368" s="220">
        <v>13933813.522774562</v>
      </c>
      <c r="F368" s="221">
        <v>13933813.522774562</v>
      </c>
    </row>
    <row r="369" spans="1:6" hidden="1" x14ac:dyDescent="0.15">
      <c r="A369" s="217" t="s">
        <v>7091</v>
      </c>
      <c r="B369" s="218" t="s">
        <v>6997</v>
      </c>
      <c r="C369" s="219" t="s">
        <v>11</v>
      </c>
      <c r="D369" s="219" t="s">
        <v>7568</v>
      </c>
      <c r="E369" s="220">
        <v>4662408.7906254698</v>
      </c>
      <c r="F369" s="221">
        <v>4662408.7906254698</v>
      </c>
    </row>
    <row r="370" spans="1:6" hidden="1" x14ac:dyDescent="0.15">
      <c r="A370" s="217" t="s">
        <v>7141</v>
      </c>
      <c r="B370" s="218" t="s">
        <v>6948</v>
      </c>
      <c r="C370" s="219" t="s">
        <v>11</v>
      </c>
      <c r="D370" s="219" t="s">
        <v>7568</v>
      </c>
      <c r="E370" s="220">
        <v>11853592.567202898</v>
      </c>
      <c r="F370" s="221">
        <v>11853592.567202898</v>
      </c>
    </row>
    <row r="371" spans="1:6" hidden="1" x14ac:dyDescent="0.15">
      <c r="A371" s="217" t="s">
        <v>7317</v>
      </c>
      <c r="B371" s="218" t="s">
        <v>6773</v>
      </c>
      <c r="C371" s="219" t="s">
        <v>11</v>
      </c>
      <c r="D371" s="219" t="s">
        <v>7568</v>
      </c>
      <c r="E371" s="220">
        <v>3896384.8685567481</v>
      </c>
      <c r="F371" s="221">
        <v>3896384.8685567481</v>
      </c>
    </row>
    <row r="372" spans="1:6" hidden="1" x14ac:dyDescent="0.15">
      <c r="A372" s="217" t="s">
        <v>7397</v>
      </c>
      <c r="B372" s="218" t="s">
        <v>6693</v>
      </c>
      <c r="C372" s="219" t="s">
        <v>11</v>
      </c>
      <c r="D372" s="219" t="s">
        <v>7568</v>
      </c>
      <c r="E372" s="220">
        <v>2097791.0890132319</v>
      </c>
      <c r="F372" s="221">
        <v>2097791.0890132319</v>
      </c>
    </row>
    <row r="373" spans="1:6" hidden="1" x14ac:dyDescent="0.15">
      <c r="A373" s="217" t="s">
        <v>7538</v>
      </c>
      <c r="B373" s="218" t="s">
        <v>6553</v>
      </c>
      <c r="C373" s="219" t="s">
        <v>11</v>
      </c>
      <c r="D373" s="219" t="s">
        <v>7568</v>
      </c>
      <c r="E373" s="220">
        <v>10381747.210000001</v>
      </c>
      <c r="F373" s="221">
        <v>10381747.210000001</v>
      </c>
    </row>
    <row r="374" spans="1:6" hidden="1" x14ac:dyDescent="0.15">
      <c r="A374" s="217" t="s">
        <v>7056</v>
      </c>
      <c r="B374" s="218" t="s">
        <v>7032</v>
      </c>
      <c r="C374" s="219" t="s">
        <v>11</v>
      </c>
      <c r="D374" s="219" t="s">
        <v>7568</v>
      </c>
      <c r="E374" s="220">
        <v>12562524.013567222</v>
      </c>
      <c r="F374" s="221">
        <v>12562524.013567222</v>
      </c>
    </row>
    <row r="375" spans="1:6" hidden="1" x14ac:dyDescent="0.15">
      <c r="A375" s="217" t="s">
        <v>7051</v>
      </c>
      <c r="B375" s="218" t="s">
        <v>7037</v>
      </c>
      <c r="C375" s="219" t="s">
        <v>11</v>
      </c>
      <c r="D375" s="219" t="s">
        <v>7568</v>
      </c>
      <c r="E375" s="220">
        <v>36226849.887387589</v>
      </c>
      <c r="F375" s="221">
        <v>36226849.887387589</v>
      </c>
    </row>
    <row r="376" spans="1:6" hidden="1" x14ac:dyDescent="0.15">
      <c r="A376" s="217" t="s">
        <v>7101</v>
      </c>
      <c r="B376" s="218" t="s">
        <v>6987</v>
      </c>
      <c r="C376" s="219" t="s">
        <v>11</v>
      </c>
      <c r="D376" s="219" t="s">
        <v>7568</v>
      </c>
      <c r="E376" s="220">
        <v>15290151.194890399</v>
      </c>
      <c r="F376" s="221">
        <v>15290151.194890399</v>
      </c>
    </row>
    <row r="377" spans="1:6" hidden="1" x14ac:dyDescent="0.15">
      <c r="A377" s="217" t="s">
        <v>7237</v>
      </c>
      <c r="B377" s="218" t="s">
        <v>6853</v>
      </c>
      <c r="C377" s="219" t="s">
        <v>11</v>
      </c>
      <c r="D377" s="219" t="s">
        <v>7568</v>
      </c>
      <c r="E377" s="220">
        <v>2911736.4602956111</v>
      </c>
      <c r="F377" s="221">
        <v>2911736.4602956111</v>
      </c>
    </row>
    <row r="378" spans="1:6" hidden="1" x14ac:dyDescent="0.15">
      <c r="A378" s="217" t="s">
        <v>7467</v>
      </c>
      <c r="B378" s="218" t="s">
        <v>6624</v>
      </c>
      <c r="C378" s="219" t="s">
        <v>11</v>
      </c>
      <c r="D378" s="219" t="s">
        <v>7568</v>
      </c>
      <c r="E378" s="220">
        <v>601790.30744755</v>
      </c>
      <c r="F378" s="221">
        <v>601790.30744755</v>
      </c>
    </row>
    <row r="379" spans="1:6" hidden="1" x14ac:dyDescent="0.15">
      <c r="A379" s="217" t="s">
        <v>7369</v>
      </c>
      <c r="B379" s="218" t="s">
        <v>6721</v>
      </c>
      <c r="C379" s="219" t="s">
        <v>11</v>
      </c>
      <c r="D379" s="219" t="s">
        <v>7568</v>
      </c>
      <c r="E379" s="220">
        <v>1627201.9224271108</v>
      </c>
      <c r="F379" s="221">
        <v>1627201.9224271108</v>
      </c>
    </row>
    <row r="380" spans="1:6" hidden="1" x14ac:dyDescent="0.15">
      <c r="A380" s="217" t="s">
        <v>7370</v>
      </c>
      <c r="B380" s="218" t="s">
        <v>6720</v>
      </c>
      <c r="C380" s="219" t="s">
        <v>11</v>
      </c>
      <c r="D380" s="219" t="s">
        <v>7568</v>
      </c>
      <c r="E380" s="220">
        <v>1525414.1000818119</v>
      </c>
      <c r="F380" s="221">
        <v>1525414.1000818119</v>
      </c>
    </row>
    <row r="381" spans="1:6" hidden="1" x14ac:dyDescent="0.15">
      <c r="A381" s="217" t="s">
        <v>7282</v>
      </c>
      <c r="B381" s="218" t="s">
        <v>6808</v>
      </c>
      <c r="C381" s="219" t="s">
        <v>11</v>
      </c>
      <c r="D381" s="219" t="s">
        <v>7568</v>
      </c>
      <c r="E381" s="220">
        <v>2363988.9793122904</v>
      </c>
      <c r="F381" s="221">
        <v>2363988.9793122904</v>
      </c>
    </row>
    <row r="382" spans="1:6" hidden="1" x14ac:dyDescent="0.15">
      <c r="A382" s="217" t="s">
        <v>7183</v>
      </c>
      <c r="B382" s="218" t="s">
        <v>6907</v>
      </c>
      <c r="C382" s="219" t="s">
        <v>11</v>
      </c>
      <c r="D382" s="219" t="s">
        <v>7568</v>
      </c>
      <c r="E382" s="220">
        <v>4537133.6606602222</v>
      </c>
      <c r="F382" s="221">
        <v>4537133.6606602222</v>
      </c>
    </row>
    <row r="383" spans="1:6" hidden="1" x14ac:dyDescent="0.15">
      <c r="A383" s="217" t="s">
        <v>7342</v>
      </c>
      <c r="B383" s="218" t="s">
        <v>6748</v>
      </c>
      <c r="C383" s="219" t="s">
        <v>11</v>
      </c>
      <c r="D383" s="219" t="s">
        <v>7568</v>
      </c>
      <c r="E383" s="220">
        <v>3273625.0649986262</v>
      </c>
      <c r="F383" s="221">
        <v>3273625.0649986262</v>
      </c>
    </row>
    <row r="384" spans="1:6" hidden="1" x14ac:dyDescent="0.15">
      <c r="A384" s="217" t="s">
        <v>7046</v>
      </c>
      <c r="B384" s="218" t="s">
        <v>7041</v>
      </c>
      <c r="C384" s="219" t="s">
        <v>11</v>
      </c>
      <c r="D384" s="219" t="s">
        <v>7568</v>
      </c>
      <c r="E384" s="220">
        <v>12752633.126917146</v>
      </c>
      <c r="F384" s="221">
        <v>12752633.126917146</v>
      </c>
    </row>
    <row r="385" spans="1:6" hidden="1" x14ac:dyDescent="0.15">
      <c r="A385" s="217" t="s">
        <v>7236</v>
      </c>
      <c r="B385" s="218" t="s">
        <v>6854</v>
      </c>
      <c r="C385" s="219" t="s">
        <v>11</v>
      </c>
      <c r="D385" s="219" t="s">
        <v>7568</v>
      </c>
      <c r="E385" s="220">
        <v>3509714.9272918091</v>
      </c>
      <c r="F385" s="221">
        <v>3509714.9272918091</v>
      </c>
    </row>
    <row r="386" spans="1:6" hidden="1" x14ac:dyDescent="0.15">
      <c r="A386" s="217" t="s">
        <v>7311</v>
      </c>
      <c r="B386" s="218" t="s">
        <v>6779</v>
      </c>
      <c r="C386" s="219" t="s">
        <v>11</v>
      </c>
      <c r="D386" s="219" t="s">
        <v>7568</v>
      </c>
      <c r="E386" s="220">
        <v>7836255.0120505523</v>
      </c>
      <c r="F386" s="221">
        <v>7836255.0120505523</v>
      </c>
    </row>
    <row r="387" spans="1:6" hidden="1" x14ac:dyDescent="0.15">
      <c r="A387" s="217" t="s">
        <v>7050</v>
      </c>
      <c r="B387" s="218" t="s">
        <v>7038</v>
      </c>
      <c r="C387" s="219" t="s">
        <v>11</v>
      </c>
      <c r="D387" s="219" t="s">
        <v>7568</v>
      </c>
      <c r="E387" s="220">
        <v>5552730.3022764865</v>
      </c>
      <c r="F387" s="221">
        <v>5552730.3022764865</v>
      </c>
    </row>
    <row r="388" spans="1:6" hidden="1" x14ac:dyDescent="0.15">
      <c r="A388" s="217" t="s">
        <v>7061</v>
      </c>
      <c r="B388" s="218" t="s">
        <v>7027</v>
      </c>
      <c r="C388" s="219" t="s">
        <v>11</v>
      </c>
      <c r="D388" s="219" t="s">
        <v>7568</v>
      </c>
      <c r="E388" s="220">
        <v>9708210.5666666664</v>
      </c>
      <c r="F388" s="221">
        <v>9708210.5666666664</v>
      </c>
    </row>
    <row r="389" spans="1:6" hidden="1" x14ac:dyDescent="0.15">
      <c r="A389" s="217" t="s">
        <v>7070</v>
      </c>
      <c r="B389" s="218" t="s">
        <v>7018</v>
      </c>
      <c r="C389" s="219" t="s">
        <v>11</v>
      </c>
      <c r="D389" s="219" t="s">
        <v>7568</v>
      </c>
      <c r="E389" s="220">
        <v>16815719.442926418</v>
      </c>
      <c r="F389" s="221">
        <v>16815719.442926418</v>
      </c>
    </row>
    <row r="390" spans="1:6" hidden="1" x14ac:dyDescent="0.15">
      <c r="A390" s="217" t="s">
        <v>7055</v>
      </c>
      <c r="B390" s="218" t="s">
        <v>7033</v>
      </c>
      <c r="C390" s="219" t="s">
        <v>11</v>
      </c>
      <c r="D390" s="219" t="s">
        <v>7568</v>
      </c>
      <c r="E390" s="220">
        <v>59810227.553333335</v>
      </c>
      <c r="F390" s="221">
        <v>59810227.553333335</v>
      </c>
    </row>
    <row r="391" spans="1:6" hidden="1" x14ac:dyDescent="0.15">
      <c r="A391" s="217" t="s">
        <v>7126</v>
      </c>
      <c r="B391" s="218" t="s">
        <v>6962</v>
      </c>
      <c r="C391" s="219" t="s">
        <v>11</v>
      </c>
      <c r="D391" s="219" t="s">
        <v>7568</v>
      </c>
      <c r="E391" s="220">
        <v>7932256.752284389</v>
      </c>
      <c r="F391" s="221">
        <v>7932256.752284389</v>
      </c>
    </row>
    <row r="392" spans="1:6" hidden="1" x14ac:dyDescent="0.15">
      <c r="A392" s="217" t="s">
        <v>7111</v>
      </c>
      <c r="B392" s="218" t="s">
        <v>6977</v>
      </c>
      <c r="C392" s="219" t="s">
        <v>11</v>
      </c>
      <c r="D392" s="219" t="s">
        <v>7568</v>
      </c>
      <c r="E392" s="220">
        <v>4698988.2602500618</v>
      </c>
      <c r="F392" s="221">
        <v>4698988.2602500618</v>
      </c>
    </row>
    <row r="393" spans="1:6" hidden="1" x14ac:dyDescent="0.15">
      <c r="A393" s="217" t="s">
        <v>7232</v>
      </c>
      <c r="B393" s="218" t="s">
        <v>6858</v>
      </c>
      <c r="C393" s="219" t="s">
        <v>11</v>
      </c>
      <c r="D393" s="219" t="s">
        <v>7568</v>
      </c>
      <c r="E393" s="220">
        <v>4191324.8002138743</v>
      </c>
      <c r="F393" s="221">
        <v>4191324.8002138743</v>
      </c>
    </row>
    <row r="394" spans="1:6" hidden="1" x14ac:dyDescent="0.15">
      <c r="A394" s="217" t="s">
        <v>7231</v>
      </c>
      <c r="B394" s="218" t="s">
        <v>6859</v>
      </c>
      <c r="C394" s="219" t="s">
        <v>11</v>
      </c>
      <c r="D394" s="219" t="s">
        <v>7568</v>
      </c>
      <c r="E394" s="220">
        <v>4620963.7694363436</v>
      </c>
      <c r="F394" s="221">
        <v>4620963.7694363436</v>
      </c>
    </row>
    <row r="395" spans="1:6" hidden="1" x14ac:dyDescent="0.15">
      <c r="A395" s="217" t="s">
        <v>7058</v>
      </c>
      <c r="B395" s="218" t="s">
        <v>7030</v>
      </c>
      <c r="C395" s="219" t="s">
        <v>11</v>
      </c>
      <c r="D395" s="219" t="s">
        <v>7568</v>
      </c>
      <c r="E395" s="220">
        <v>10530282.266676223</v>
      </c>
      <c r="F395" s="221">
        <v>10530282.266676223</v>
      </c>
    </row>
    <row r="396" spans="1:6" hidden="1" x14ac:dyDescent="0.15">
      <c r="A396" s="217" t="s">
        <v>7318</v>
      </c>
      <c r="B396" s="218" t="s">
        <v>6772</v>
      </c>
      <c r="C396" s="219" t="s">
        <v>11</v>
      </c>
      <c r="D396" s="219" t="s">
        <v>7568</v>
      </c>
      <c r="E396" s="220">
        <v>2219436.6776278475</v>
      </c>
      <c r="F396" s="221">
        <v>2219436.6776278475</v>
      </c>
    </row>
    <row r="397" spans="1:6" hidden="1" x14ac:dyDescent="0.15">
      <c r="A397" s="217" t="s">
        <v>7123</v>
      </c>
      <c r="B397" s="218" t="s">
        <v>6965</v>
      </c>
      <c r="C397" s="219" t="s">
        <v>11</v>
      </c>
      <c r="D397" s="219" t="s">
        <v>7568</v>
      </c>
      <c r="E397" s="220">
        <v>25803228.230316609</v>
      </c>
      <c r="F397" s="221">
        <v>25803228.230316609</v>
      </c>
    </row>
    <row r="398" spans="1:6" hidden="1" x14ac:dyDescent="0.15">
      <c r="A398" s="217" t="s">
        <v>7286</v>
      </c>
      <c r="B398" s="218" t="s">
        <v>6804</v>
      </c>
      <c r="C398" s="219" t="s">
        <v>11</v>
      </c>
      <c r="D398" s="219" t="s">
        <v>7568</v>
      </c>
      <c r="E398" s="220">
        <v>2349159.8374582338</v>
      </c>
      <c r="F398" s="221">
        <v>2349159.8374582338</v>
      </c>
    </row>
    <row r="399" spans="1:6" hidden="1" x14ac:dyDescent="0.15">
      <c r="A399" s="217" t="s">
        <v>7113</v>
      </c>
      <c r="B399" s="218" t="s">
        <v>6975</v>
      </c>
      <c r="C399" s="219" t="s">
        <v>11</v>
      </c>
      <c r="D399" s="219" t="s">
        <v>7568</v>
      </c>
      <c r="E399" s="220">
        <v>8072091.5305439923</v>
      </c>
      <c r="F399" s="221">
        <v>8072091.5305439923</v>
      </c>
    </row>
    <row r="400" spans="1:6" hidden="1" x14ac:dyDescent="0.15">
      <c r="A400" s="217" t="s">
        <v>7413</v>
      </c>
      <c r="B400" s="218" t="s">
        <v>6677</v>
      </c>
      <c r="C400" s="219" t="s">
        <v>11</v>
      </c>
      <c r="D400" s="219" t="s">
        <v>7568</v>
      </c>
      <c r="E400" s="220">
        <v>1386233.890341558</v>
      </c>
      <c r="F400" s="221">
        <v>1386233.890341558</v>
      </c>
    </row>
    <row r="401" spans="1:6" hidden="1" x14ac:dyDescent="0.15">
      <c r="A401" s="217" t="s">
        <v>7063</v>
      </c>
      <c r="B401" s="218" t="s">
        <v>7025</v>
      </c>
      <c r="C401" s="219" t="s">
        <v>11</v>
      </c>
      <c r="D401" s="219" t="s">
        <v>7568</v>
      </c>
      <c r="E401" s="220">
        <v>9182158.7378904261</v>
      </c>
      <c r="F401" s="221">
        <v>9182158.7378904261</v>
      </c>
    </row>
    <row r="402" spans="1:6" hidden="1" x14ac:dyDescent="0.15">
      <c r="A402" s="217" t="s">
        <v>7076</v>
      </c>
      <c r="B402" s="218" t="s">
        <v>7012</v>
      </c>
      <c r="C402" s="219" t="s">
        <v>11</v>
      </c>
      <c r="D402" s="219" t="s">
        <v>7568</v>
      </c>
      <c r="E402" s="220">
        <v>26162500</v>
      </c>
      <c r="F402" s="221">
        <v>26162500</v>
      </c>
    </row>
    <row r="403" spans="1:6" hidden="1" x14ac:dyDescent="0.15">
      <c r="A403" s="217" t="s">
        <v>7463</v>
      </c>
      <c r="B403" s="218" t="s">
        <v>6628</v>
      </c>
      <c r="C403" s="219" t="s">
        <v>11</v>
      </c>
      <c r="D403" s="219" t="s">
        <v>7568</v>
      </c>
      <c r="E403" s="220">
        <v>692132.56320267369</v>
      </c>
      <c r="F403" s="221">
        <v>692132.56320267369</v>
      </c>
    </row>
    <row r="404" spans="1:6" hidden="1" x14ac:dyDescent="0.15">
      <c r="A404" s="217" t="s">
        <v>7160</v>
      </c>
      <c r="B404" s="218" t="s">
        <v>6930</v>
      </c>
      <c r="C404" s="219" t="s">
        <v>11</v>
      </c>
      <c r="D404" s="219" t="s">
        <v>7568</v>
      </c>
      <c r="E404" s="220">
        <v>12111421.128800491</v>
      </c>
      <c r="F404" s="221">
        <v>12111421.128800491</v>
      </c>
    </row>
    <row r="405" spans="1:6" hidden="1" x14ac:dyDescent="0.15">
      <c r="A405" s="217" t="s">
        <v>7381</v>
      </c>
      <c r="B405" s="218" t="s">
        <v>6709</v>
      </c>
      <c r="C405" s="219" t="s">
        <v>11</v>
      </c>
      <c r="D405" s="219" t="s">
        <v>7568</v>
      </c>
      <c r="E405" s="220">
        <v>2610662.8591851704</v>
      </c>
      <c r="F405" s="221">
        <v>2610662.8591851704</v>
      </c>
    </row>
    <row r="406" spans="1:6" hidden="1" x14ac:dyDescent="0.15">
      <c r="A406" s="217" t="s">
        <v>7257</v>
      </c>
      <c r="B406" s="218" t="s">
        <v>6833</v>
      </c>
      <c r="C406" s="219" t="s">
        <v>11</v>
      </c>
      <c r="D406" s="219" t="s">
        <v>7568</v>
      </c>
      <c r="E406" s="220">
        <v>17091096.158115048</v>
      </c>
      <c r="F406" s="221">
        <v>17091096.158115048</v>
      </c>
    </row>
    <row r="407" spans="1:6" hidden="1" x14ac:dyDescent="0.15">
      <c r="A407" s="217" t="s">
        <v>7428</v>
      </c>
      <c r="B407" s="218" t="s">
        <v>6662</v>
      </c>
      <c r="C407" s="219" t="s">
        <v>11</v>
      </c>
      <c r="D407" s="219" t="s">
        <v>7568</v>
      </c>
      <c r="E407" s="220">
        <v>1190459.9704633688</v>
      </c>
      <c r="F407" s="221">
        <v>1190459.9704633688</v>
      </c>
    </row>
    <row r="408" spans="1:6" hidden="1" x14ac:dyDescent="0.15">
      <c r="A408" s="217" t="s">
        <v>7132</v>
      </c>
      <c r="B408" s="218" t="s">
        <v>6957</v>
      </c>
      <c r="C408" s="219" t="s">
        <v>11</v>
      </c>
      <c r="D408" s="219" t="s">
        <v>7568</v>
      </c>
      <c r="E408" s="220">
        <v>16048613.455755852</v>
      </c>
      <c r="F408" s="221">
        <v>16048613.455755852</v>
      </c>
    </row>
    <row r="409" spans="1:6" hidden="1" x14ac:dyDescent="0.15">
      <c r="A409" s="217" t="s">
        <v>7153</v>
      </c>
      <c r="B409" s="218" t="s">
        <v>6937</v>
      </c>
      <c r="C409" s="219" t="s">
        <v>11</v>
      </c>
      <c r="D409" s="219" t="s">
        <v>7568</v>
      </c>
      <c r="E409" s="220">
        <v>5821716.6214281758</v>
      </c>
      <c r="F409" s="221">
        <v>5821716.6214281758</v>
      </c>
    </row>
    <row r="410" spans="1:6" hidden="1" x14ac:dyDescent="0.15">
      <c r="A410" s="217" t="s">
        <v>7138</v>
      </c>
      <c r="B410" s="218" t="s">
        <v>6951</v>
      </c>
      <c r="C410" s="219" t="s">
        <v>11</v>
      </c>
      <c r="D410" s="219" t="s">
        <v>7568</v>
      </c>
      <c r="E410" s="220">
        <v>3602096.7628348828</v>
      </c>
      <c r="F410" s="221">
        <v>3602096.7628348828</v>
      </c>
    </row>
    <row r="411" spans="1:6" hidden="1" x14ac:dyDescent="0.15">
      <c r="A411" s="217" t="s">
        <v>7451</v>
      </c>
      <c r="B411" s="218" t="s">
        <v>6640</v>
      </c>
      <c r="C411" s="219" t="s">
        <v>11</v>
      </c>
      <c r="D411" s="219" t="s">
        <v>7568</v>
      </c>
      <c r="E411" s="220">
        <v>1453080.6213721849</v>
      </c>
      <c r="F411" s="221">
        <v>1453080.6213721849</v>
      </c>
    </row>
    <row r="412" spans="1:6" hidden="1" x14ac:dyDescent="0.15">
      <c r="A412" s="217" t="s">
        <v>7316</v>
      </c>
      <c r="B412" s="218" t="s">
        <v>6774</v>
      </c>
      <c r="C412" s="219" t="s">
        <v>11</v>
      </c>
      <c r="D412" s="219" t="s">
        <v>7568</v>
      </c>
      <c r="E412" s="220">
        <v>3558915.1046653269</v>
      </c>
      <c r="F412" s="221">
        <v>3558915.1046653269</v>
      </c>
    </row>
    <row r="413" spans="1:6" hidden="1" x14ac:dyDescent="0.15">
      <c r="A413" s="217" t="s">
        <v>7480</v>
      </c>
      <c r="B413" s="218" t="s">
        <v>6611</v>
      </c>
      <c r="C413" s="219" t="s">
        <v>11</v>
      </c>
      <c r="D413" s="219" t="s">
        <v>7568</v>
      </c>
      <c r="E413" s="220">
        <v>458082.13129680697</v>
      </c>
      <c r="F413" s="221">
        <v>458082.13129680697</v>
      </c>
    </row>
    <row r="414" spans="1:6" hidden="1" x14ac:dyDescent="0.15">
      <c r="A414" s="217" t="s">
        <v>7530</v>
      </c>
      <c r="B414" s="218" t="s">
        <v>6561</v>
      </c>
      <c r="C414" s="219" t="s">
        <v>11</v>
      </c>
      <c r="D414" s="219" t="s">
        <v>7568</v>
      </c>
      <c r="E414" s="220">
        <v>1408513.8599999999</v>
      </c>
      <c r="F414" s="221">
        <v>1408513.8599999999</v>
      </c>
    </row>
    <row r="415" spans="1:6" hidden="1" x14ac:dyDescent="0.15">
      <c r="A415" s="217" t="s">
        <v>7485</v>
      </c>
      <c r="B415" s="218" t="s">
        <v>6606</v>
      </c>
      <c r="C415" s="219" t="s">
        <v>11</v>
      </c>
      <c r="D415" s="219" t="s">
        <v>7568</v>
      </c>
      <c r="E415" s="220">
        <v>402293.94000623468</v>
      </c>
      <c r="F415" s="221">
        <v>402293.94000623468</v>
      </c>
    </row>
    <row r="416" spans="1:6" hidden="1" x14ac:dyDescent="0.15">
      <c r="A416" s="217" t="s">
        <v>7117</v>
      </c>
      <c r="B416" s="218" t="s">
        <v>6971</v>
      </c>
      <c r="C416" s="219" t="s">
        <v>11</v>
      </c>
      <c r="D416" s="219" t="s">
        <v>7568</v>
      </c>
      <c r="E416" s="220">
        <v>24517035.725000001</v>
      </c>
      <c r="F416" s="221">
        <v>24517035.725000001</v>
      </c>
    </row>
    <row r="417" spans="1:6" hidden="1" x14ac:dyDescent="0.15">
      <c r="A417" s="217" t="s">
        <v>7279</v>
      </c>
      <c r="B417" s="218" t="s">
        <v>6811</v>
      </c>
      <c r="C417" s="219" t="s">
        <v>11</v>
      </c>
      <c r="D417" s="219" t="s">
        <v>7568</v>
      </c>
      <c r="E417" s="220">
        <v>2443204.0217873142</v>
      </c>
      <c r="F417" s="221">
        <v>2443204.0217873142</v>
      </c>
    </row>
    <row r="418" spans="1:6" hidden="1" x14ac:dyDescent="0.15">
      <c r="A418" s="217" t="s">
        <v>7406</v>
      </c>
      <c r="B418" s="218" t="s">
        <v>6684</v>
      </c>
      <c r="C418" s="219" t="s">
        <v>11</v>
      </c>
      <c r="D418" s="219" t="s">
        <v>7568</v>
      </c>
      <c r="E418" s="220">
        <v>2598423.7638806687</v>
      </c>
      <c r="F418" s="221">
        <v>2598423.7638806687</v>
      </c>
    </row>
    <row r="419" spans="1:6" hidden="1" x14ac:dyDescent="0.15">
      <c r="A419" s="217" t="s">
        <v>7535</v>
      </c>
      <c r="B419" s="218" t="s">
        <v>6556</v>
      </c>
      <c r="C419" s="219" t="s">
        <v>11</v>
      </c>
      <c r="D419" s="219" t="s">
        <v>7568</v>
      </c>
      <c r="E419" s="220">
        <v>1087247.8599999999</v>
      </c>
      <c r="F419" s="221">
        <v>1087247.8599999999</v>
      </c>
    </row>
    <row r="420" spans="1:6" hidden="1" x14ac:dyDescent="0.15">
      <c r="A420" s="217" t="s">
        <v>7256</v>
      </c>
      <c r="B420" s="218" t="s">
        <v>6834</v>
      </c>
      <c r="C420" s="219" t="s">
        <v>11</v>
      </c>
      <c r="D420" s="219" t="s">
        <v>7568</v>
      </c>
      <c r="E420" s="220">
        <v>12166333.303146042</v>
      </c>
      <c r="F420" s="221">
        <v>12166333.303146042</v>
      </c>
    </row>
    <row r="421" spans="1:6" hidden="1" x14ac:dyDescent="0.15">
      <c r="A421" s="217" t="s">
        <v>7449</v>
      </c>
      <c r="B421" s="218" t="s">
        <v>6642</v>
      </c>
      <c r="C421" s="219" t="s">
        <v>11</v>
      </c>
      <c r="D421" s="219" t="s">
        <v>7568</v>
      </c>
      <c r="E421" s="220">
        <v>636774.63136241038</v>
      </c>
      <c r="F421" s="221">
        <v>636774.63136241038</v>
      </c>
    </row>
    <row r="422" spans="1:6" hidden="1" x14ac:dyDescent="0.15">
      <c r="A422" s="217" t="s">
        <v>7296</v>
      </c>
      <c r="B422" s="218" t="s">
        <v>6794</v>
      </c>
      <c r="C422" s="219" t="s">
        <v>11</v>
      </c>
      <c r="D422" s="219" t="s">
        <v>7568</v>
      </c>
      <c r="E422" s="220">
        <v>3274213.5344791263</v>
      </c>
      <c r="F422" s="221">
        <v>3274213.5344791263</v>
      </c>
    </row>
    <row r="423" spans="1:6" hidden="1" x14ac:dyDescent="0.15">
      <c r="A423" s="217" t="s">
        <v>7199</v>
      </c>
      <c r="B423" s="218" t="s">
        <v>6891</v>
      </c>
      <c r="C423" s="219" t="s">
        <v>11</v>
      </c>
      <c r="D423" s="219" t="s">
        <v>7568</v>
      </c>
      <c r="E423" s="220">
        <v>12343744.012515213</v>
      </c>
      <c r="F423" s="221">
        <v>12343744.012515213</v>
      </c>
    </row>
    <row r="424" spans="1:6" hidden="1" x14ac:dyDescent="0.15">
      <c r="A424" s="217" t="s">
        <v>7390</v>
      </c>
      <c r="B424" s="218" t="s">
        <v>6700</v>
      </c>
      <c r="C424" s="219" t="s">
        <v>11</v>
      </c>
      <c r="D424" s="219" t="s">
        <v>7568</v>
      </c>
      <c r="E424" s="220">
        <v>2178190.6369616906</v>
      </c>
      <c r="F424" s="221">
        <v>2178190.6369616906</v>
      </c>
    </row>
    <row r="425" spans="1:6" hidden="1" x14ac:dyDescent="0.15">
      <c r="A425" s="217" t="s">
        <v>7508</v>
      </c>
      <c r="B425" s="218" t="s">
        <v>6583</v>
      </c>
      <c r="C425" s="219" t="s">
        <v>11</v>
      </c>
      <c r="D425" s="219" t="s">
        <v>7568</v>
      </c>
      <c r="E425" s="220">
        <v>316920.58799535566</v>
      </c>
      <c r="F425" s="221">
        <v>316920.58799535566</v>
      </c>
    </row>
    <row r="426" spans="1:6" hidden="1" x14ac:dyDescent="0.15">
      <c r="A426" s="217" t="s">
        <v>7346</v>
      </c>
      <c r="B426" s="218" t="s">
        <v>6744</v>
      </c>
      <c r="C426" s="219" t="s">
        <v>11</v>
      </c>
      <c r="D426" s="219" t="s">
        <v>7568</v>
      </c>
      <c r="E426" s="220">
        <v>5609936.8704463681</v>
      </c>
      <c r="F426" s="221">
        <v>5609936.8704463681</v>
      </c>
    </row>
    <row r="427" spans="1:6" hidden="1" x14ac:dyDescent="0.15">
      <c r="A427" s="217" t="s">
        <v>7261</v>
      </c>
      <c r="B427" s="218" t="s">
        <v>6829</v>
      </c>
      <c r="C427" s="219" t="s">
        <v>11</v>
      </c>
      <c r="D427" s="219" t="s">
        <v>7568</v>
      </c>
      <c r="E427" s="220">
        <v>8945196.8940117098</v>
      </c>
      <c r="F427" s="221">
        <v>8945196.8940117098</v>
      </c>
    </row>
    <row r="428" spans="1:6" hidden="1" x14ac:dyDescent="0.15">
      <c r="A428" s="217" t="s">
        <v>7497</v>
      </c>
      <c r="B428" s="218" t="s">
        <v>6594</v>
      </c>
      <c r="C428" s="219" t="s">
        <v>11</v>
      </c>
      <c r="D428" s="219" t="s">
        <v>7568</v>
      </c>
      <c r="E428" s="220">
        <v>235335.35478800954</v>
      </c>
      <c r="F428" s="221">
        <v>235335.35478800954</v>
      </c>
    </row>
    <row r="429" spans="1:6" hidden="1" x14ac:dyDescent="0.15">
      <c r="A429" s="217" t="s">
        <v>7171</v>
      </c>
      <c r="B429" s="218" t="s">
        <v>6919</v>
      </c>
      <c r="C429" s="219" t="s">
        <v>11</v>
      </c>
      <c r="D429" s="219" t="s">
        <v>7568</v>
      </c>
      <c r="E429" s="220">
        <v>3745751.199746619</v>
      </c>
      <c r="F429" s="221">
        <v>3745751.199746619</v>
      </c>
    </row>
    <row r="430" spans="1:6" hidden="1" x14ac:dyDescent="0.15">
      <c r="A430" s="217" t="s">
        <v>7511</v>
      </c>
      <c r="B430" s="218" t="s">
        <v>6580</v>
      </c>
      <c r="C430" s="219" t="s">
        <v>11</v>
      </c>
      <c r="D430" s="219" t="s">
        <v>7568</v>
      </c>
      <c r="E430" s="220">
        <v>965749.71264187153</v>
      </c>
      <c r="F430" s="221">
        <v>965749.71264187153</v>
      </c>
    </row>
    <row r="431" spans="1:6" hidden="1" x14ac:dyDescent="0.15">
      <c r="A431" s="217" t="s">
        <v>7486</v>
      </c>
      <c r="B431" s="218" t="s">
        <v>6605</v>
      </c>
      <c r="C431" s="219" t="s">
        <v>11</v>
      </c>
      <c r="D431" s="219" t="s">
        <v>7568</v>
      </c>
      <c r="E431" s="220">
        <v>835302.46743873577</v>
      </c>
      <c r="F431" s="221">
        <v>835302.46743873577</v>
      </c>
    </row>
    <row r="432" spans="1:6" hidden="1" x14ac:dyDescent="0.15">
      <c r="A432" s="217" t="s">
        <v>7414</v>
      </c>
      <c r="B432" s="218" t="s">
        <v>6676</v>
      </c>
      <c r="C432" s="219" t="s">
        <v>11</v>
      </c>
      <c r="D432" s="219" t="s">
        <v>7568</v>
      </c>
      <c r="E432" s="220">
        <v>1479460.5522924461</v>
      </c>
      <c r="F432" s="221">
        <v>1479460.5522924461</v>
      </c>
    </row>
    <row r="433" spans="1:6" hidden="1" x14ac:dyDescent="0.15">
      <c r="A433" s="217" t="s">
        <v>7129</v>
      </c>
      <c r="B433" s="218" t="s">
        <v>2036</v>
      </c>
      <c r="C433" s="219" t="s">
        <v>11</v>
      </c>
      <c r="D433" s="219" t="s">
        <v>7568</v>
      </c>
      <c r="E433" s="220">
        <v>8588467.8119509462</v>
      </c>
      <c r="F433" s="221">
        <v>8588467.8119509462</v>
      </c>
    </row>
    <row r="434" spans="1:6" hidden="1" x14ac:dyDescent="0.15">
      <c r="A434" s="217" t="s">
        <v>7473</v>
      </c>
      <c r="B434" s="218" t="s">
        <v>6618</v>
      </c>
      <c r="C434" s="219" t="s">
        <v>11</v>
      </c>
      <c r="D434" s="219" t="s">
        <v>7568</v>
      </c>
      <c r="E434" s="220">
        <v>588633.95092017832</v>
      </c>
      <c r="F434" s="221">
        <v>588633.95092017832</v>
      </c>
    </row>
    <row r="435" spans="1:6" hidden="1" x14ac:dyDescent="0.15">
      <c r="A435" s="217" t="s">
        <v>7067</v>
      </c>
      <c r="B435" s="218" t="s">
        <v>7021</v>
      </c>
      <c r="C435" s="219" t="s">
        <v>11</v>
      </c>
      <c r="D435" s="219" t="s">
        <v>7568</v>
      </c>
      <c r="E435" s="220">
        <v>44459164.353433065</v>
      </c>
      <c r="F435" s="221">
        <v>44459164.353433065</v>
      </c>
    </row>
    <row r="436" spans="1:6" hidden="1" x14ac:dyDescent="0.15">
      <c r="A436" s="217" t="s">
        <v>7332</v>
      </c>
      <c r="B436" s="218" t="s">
        <v>6758</v>
      </c>
      <c r="C436" s="219" t="s">
        <v>11</v>
      </c>
      <c r="D436" s="219" t="s">
        <v>7568</v>
      </c>
      <c r="E436" s="220">
        <v>3386290.2748452402</v>
      </c>
      <c r="F436" s="221">
        <v>3386290.2748452402</v>
      </c>
    </row>
    <row r="437" spans="1:6" hidden="1" x14ac:dyDescent="0.15">
      <c r="A437" s="217" t="s">
        <v>7548</v>
      </c>
      <c r="B437" s="218" t="s">
        <v>6543</v>
      </c>
      <c r="C437" s="219" t="s">
        <v>7</v>
      </c>
      <c r="D437" s="219" t="s">
        <v>7568</v>
      </c>
      <c r="E437" s="220">
        <v>12245004.630958905</v>
      </c>
      <c r="F437" s="221">
        <v>12245004.630958905</v>
      </c>
    </row>
    <row r="438" spans="1:6" hidden="1" x14ac:dyDescent="0.15">
      <c r="A438" s="217" t="s">
        <v>7072</v>
      </c>
      <c r="B438" s="218" t="s">
        <v>7016</v>
      </c>
      <c r="C438" s="219" t="s">
        <v>11</v>
      </c>
      <c r="D438" s="219" t="s">
        <v>7568</v>
      </c>
      <c r="E438" s="220">
        <v>31436635.599928319</v>
      </c>
      <c r="F438" s="221">
        <v>31436635.599928319</v>
      </c>
    </row>
    <row r="439" spans="1:6" hidden="1" x14ac:dyDescent="0.15">
      <c r="A439" s="217" t="s">
        <v>7295</v>
      </c>
      <c r="B439" s="218" t="s">
        <v>6795</v>
      </c>
      <c r="C439" s="219" t="s">
        <v>11</v>
      </c>
      <c r="D439" s="219" t="s">
        <v>7568</v>
      </c>
      <c r="E439" s="220">
        <v>3481336.0119061479</v>
      </c>
      <c r="F439" s="221">
        <v>3481336.0119061479</v>
      </c>
    </row>
    <row r="440" spans="1:6" hidden="1" x14ac:dyDescent="0.15">
      <c r="A440" s="217" t="s">
        <v>7274</v>
      </c>
      <c r="B440" s="218" t="s">
        <v>6816</v>
      </c>
      <c r="C440" s="219" t="s">
        <v>11</v>
      </c>
      <c r="D440" s="219" t="s">
        <v>7568</v>
      </c>
      <c r="E440" s="220">
        <v>3610443.8157522962</v>
      </c>
      <c r="F440" s="221">
        <v>3610443.8157522962</v>
      </c>
    </row>
    <row r="441" spans="1:6" hidden="1" x14ac:dyDescent="0.15">
      <c r="A441" s="217" t="s">
        <v>7103</v>
      </c>
      <c r="B441" s="218" t="s">
        <v>6985</v>
      </c>
      <c r="C441" s="219" t="s">
        <v>11</v>
      </c>
      <c r="D441" s="219" t="s">
        <v>7568</v>
      </c>
      <c r="E441" s="220">
        <v>14763658.635193119</v>
      </c>
      <c r="F441" s="221">
        <v>14763658.635193119</v>
      </c>
    </row>
    <row r="442" spans="1:6" hidden="1" x14ac:dyDescent="0.15">
      <c r="A442" s="217" t="s">
        <v>543</v>
      </c>
      <c r="B442" s="218" t="s">
        <v>542</v>
      </c>
      <c r="C442" s="219" t="s">
        <v>11</v>
      </c>
      <c r="D442" s="219" t="s">
        <v>7568</v>
      </c>
      <c r="E442" s="220">
        <v>15702394.908617614</v>
      </c>
      <c r="F442" s="221">
        <v>15702394.908617614</v>
      </c>
    </row>
    <row r="443" spans="1:6" hidden="1" x14ac:dyDescent="0.15">
      <c r="A443" s="217" t="s">
        <v>7222</v>
      </c>
      <c r="B443" s="218" t="s">
        <v>6868</v>
      </c>
      <c r="C443" s="219" t="s">
        <v>11</v>
      </c>
      <c r="D443" s="219" t="s">
        <v>7568</v>
      </c>
      <c r="E443" s="220">
        <v>12872561.182894088</v>
      </c>
      <c r="F443" s="221">
        <v>12872561.182894088</v>
      </c>
    </row>
    <row r="444" spans="1:6" hidden="1" x14ac:dyDescent="0.15">
      <c r="A444" s="217" t="s">
        <v>7209</v>
      </c>
      <c r="B444" s="218" t="s">
        <v>6881</v>
      </c>
      <c r="C444" s="219" t="s">
        <v>11</v>
      </c>
      <c r="D444" s="219" t="s">
        <v>7568</v>
      </c>
      <c r="E444" s="220">
        <v>4101011.2618254567</v>
      </c>
      <c r="F444" s="221">
        <v>4101011.2618254567</v>
      </c>
    </row>
    <row r="445" spans="1:6" hidden="1" x14ac:dyDescent="0.15">
      <c r="A445" s="217" t="s">
        <v>7196</v>
      </c>
      <c r="B445" s="218" t="s">
        <v>6894</v>
      </c>
      <c r="C445" s="219" t="s">
        <v>11</v>
      </c>
      <c r="D445" s="219" t="s">
        <v>7568</v>
      </c>
      <c r="E445" s="220">
        <v>4799746.7702454003</v>
      </c>
      <c r="F445" s="221">
        <v>4799746.7702454003</v>
      </c>
    </row>
    <row r="446" spans="1:6" hidden="1" x14ac:dyDescent="0.15">
      <c r="A446" s="217" t="s">
        <v>7309</v>
      </c>
      <c r="B446" s="218" t="s">
        <v>6781</v>
      </c>
      <c r="C446" s="219" t="s">
        <v>11</v>
      </c>
      <c r="D446" s="219" t="s">
        <v>7568</v>
      </c>
      <c r="E446" s="220">
        <v>5240532.4320484307</v>
      </c>
      <c r="F446" s="221">
        <v>5240532.4320484307</v>
      </c>
    </row>
    <row r="447" spans="1:6" hidden="1" x14ac:dyDescent="0.15">
      <c r="A447" s="217" t="s">
        <v>7542</v>
      </c>
      <c r="B447" s="218" t="s">
        <v>6549</v>
      </c>
      <c r="C447" s="219" t="s">
        <v>7</v>
      </c>
      <c r="D447" s="219" t="s">
        <v>7568</v>
      </c>
      <c r="E447" s="220">
        <v>1817645.9342374322</v>
      </c>
      <c r="F447" s="221">
        <v>1817645.9342374322</v>
      </c>
    </row>
    <row r="448" spans="1:6" hidden="1" x14ac:dyDescent="0.15">
      <c r="A448" s="217" t="s">
        <v>7197</v>
      </c>
      <c r="B448" s="218" t="s">
        <v>6893</v>
      </c>
      <c r="C448" s="219" t="s">
        <v>11</v>
      </c>
      <c r="D448" s="219" t="s">
        <v>7568</v>
      </c>
      <c r="E448" s="220">
        <v>2589444.9228678728</v>
      </c>
      <c r="F448" s="221">
        <v>2589444.9228678728</v>
      </c>
    </row>
    <row r="449" spans="1:6" hidden="1" x14ac:dyDescent="0.15">
      <c r="A449" s="217" t="s">
        <v>7481</v>
      </c>
      <c r="B449" s="218" t="s">
        <v>6610</v>
      </c>
      <c r="C449" s="219" t="s">
        <v>11</v>
      </c>
      <c r="D449" s="219" t="s">
        <v>7568</v>
      </c>
      <c r="E449" s="220">
        <v>552235.75717770681</v>
      </c>
      <c r="F449" s="221">
        <v>552235.75717770681</v>
      </c>
    </row>
    <row r="450" spans="1:6" hidden="1" x14ac:dyDescent="0.15">
      <c r="A450" s="217" t="s">
        <v>7429</v>
      </c>
      <c r="B450" s="218" t="s">
        <v>2037</v>
      </c>
      <c r="C450" s="219" t="s">
        <v>11</v>
      </c>
      <c r="D450" s="219" t="s">
        <v>7568</v>
      </c>
      <c r="E450" s="220">
        <v>3551437.7906505559</v>
      </c>
      <c r="F450" s="221">
        <v>3551437.7906505559</v>
      </c>
    </row>
    <row r="451" spans="1:6" hidden="1" x14ac:dyDescent="0.15">
      <c r="A451" s="217" t="s">
        <v>7356</v>
      </c>
      <c r="B451" s="218" t="s">
        <v>6734</v>
      </c>
      <c r="C451" s="219" t="s">
        <v>11</v>
      </c>
      <c r="D451" s="219" t="s">
        <v>7568</v>
      </c>
      <c r="E451" s="220">
        <v>5157107.1963361539</v>
      </c>
      <c r="F451" s="221">
        <v>5157107.1963361539</v>
      </c>
    </row>
    <row r="452" spans="1:6" hidden="1" x14ac:dyDescent="0.15">
      <c r="A452" s="217" t="s">
        <v>7545</v>
      </c>
      <c r="B452" s="218" t="s">
        <v>6546</v>
      </c>
      <c r="C452" s="219" t="s">
        <v>7</v>
      </c>
      <c r="D452" s="219" t="s">
        <v>7568</v>
      </c>
      <c r="E452" s="220">
        <v>6226438.3799479138</v>
      </c>
      <c r="F452" s="221">
        <v>6226438.3799479138</v>
      </c>
    </row>
    <row r="453" spans="1:6" hidden="1" x14ac:dyDescent="0.15">
      <c r="A453" s="217" t="s">
        <v>7206</v>
      </c>
      <c r="B453" s="218" t="s">
        <v>6884</v>
      </c>
      <c r="C453" s="219" t="s">
        <v>11</v>
      </c>
      <c r="D453" s="219" t="s">
        <v>7568</v>
      </c>
      <c r="E453" s="220">
        <v>10656768.274341136</v>
      </c>
      <c r="F453" s="221">
        <v>10656768.274341136</v>
      </c>
    </row>
    <row r="454" spans="1:6" hidden="1" x14ac:dyDescent="0.15">
      <c r="A454" s="217" t="s">
        <v>7163</v>
      </c>
      <c r="B454" s="218" t="s">
        <v>6927</v>
      </c>
      <c r="C454" s="219" t="s">
        <v>11</v>
      </c>
      <c r="D454" s="219" t="s">
        <v>7568</v>
      </c>
      <c r="E454" s="220">
        <v>7896319.8459250052</v>
      </c>
      <c r="F454" s="221">
        <v>7896319.8459250052</v>
      </c>
    </row>
    <row r="455" spans="1:6" hidden="1" x14ac:dyDescent="0.15">
      <c r="A455" s="217" t="s">
        <v>7330</v>
      </c>
      <c r="B455" s="218" t="s">
        <v>6760</v>
      </c>
      <c r="C455" s="219" t="s">
        <v>11</v>
      </c>
      <c r="D455" s="219" t="s">
        <v>7568</v>
      </c>
      <c r="E455" s="220">
        <v>12052590.251454305</v>
      </c>
      <c r="F455" s="221">
        <v>12052590.251454305</v>
      </c>
    </row>
    <row r="456" spans="1:6" hidden="1" x14ac:dyDescent="0.15">
      <c r="A456" s="217" t="s">
        <v>7363</v>
      </c>
      <c r="B456" s="218" t="s">
        <v>6727</v>
      </c>
      <c r="C456" s="219" t="s">
        <v>11</v>
      </c>
      <c r="D456" s="219" t="s">
        <v>7568</v>
      </c>
      <c r="E456" s="220">
        <v>1538062.0957975762</v>
      </c>
      <c r="F456" s="221">
        <v>1538062.0957975762</v>
      </c>
    </row>
    <row r="457" spans="1:6" hidden="1" x14ac:dyDescent="0.15">
      <c r="A457" s="217" t="s">
        <v>7202</v>
      </c>
      <c r="B457" s="218" t="s">
        <v>6888</v>
      </c>
      <c r="C457" s="219" t="s">
        <v>11</v>
      </c>
      <c r="D457" s="219" t="s">
        <v>7568</v>
      </c>
      <c r="E457" s="220">
        <v>9870585.1007558517</v>
      </c>
      <c r="F457" s="221">
        <v>9870585.1007558517</v>
      </c>
    </row>
    <row r="458" spans="1:6" hidden="1" x14ac:dyDescent="0.15">
      <c r="A458" s="217" t="s">
        <v>7169</v>
      </c>
      <c r="B458" s="218" t="s">
        <v>6921</v>
      </c>
      <c r="C458" s="219" t="s">
        <v>11</v>
      </c>
      <c r="D458" s="219" t="s">
        <v>7568</v>
      </c>
      <c r="E458" s="220">
        <v>7034900.4059519786</v>
      </c>
      <c r="F458" s="221">
        <v>7034900.4059519786</v>
      </c>
    </row>
    <row r="459" spans="1:6" hidden="1" x14ac:dyDescent="0.15">
      <c r="A459" s="217" t="s">
        <v>7179</v>
      </c>
      <c r="B459" s="218" t="s">
        <v>6911</v>
      </c>
      <c r="C459" s="219" t="s">
        <v>11</v>
      </c>
      <c r="D459" s="219" t="s">
        <v>7568</v>
      </c>
      <c r="E459" s="220">
        <v>11566513.694082826</v>
      </c>
      <c r="F459" s="221">
        <v>11566513.694082826</v>
      </c>
    </row>
    <row r="460" spans="1:6" hidden="1" x14ac:dyDescent="0.15">
      <c r="A460" s="217" t="s">
        <v>7462</v>
      </c>
      <c r="B460" s="218" t="s">
        <v>6629</v>
      </c>
      <c r="C460" s="219" t="s">
        <v>11</v>
      </c>
      <c r="D460" s="219" t="s">
        <v>7568</v>
      </c>
      <c r="E460" s="220">
        <v>426478.84386851813</v>
      </c>
      <c r="F460" s="221">
        <v>426478.84386851813</v>
      </c>
    </row>
    <row r="461" spans="1:6" hidden="1" x14ac:dyDescent="0.15">
      <c r="A461" s="217" t="s">
        <v>7345</v>
      </c>
      <c r="B461" s="218" t="s">
        <v>6745</v>
      </c>
      <c r="C461" s="219" t="s">
        <v>11</v>
      </c>
      <c r="D461" s="219" t="s">
        <v>7568</v>
      </c>
      <c r="E461" s="220">
        <v>1795185.8941451332</v>
      </c>
      <c r="F461" s="221">
        <v>1795185.8941451332</v>
      </c>
    </row>
    <row r="462" spans="1:6" hidden="1" x14ac:dyDescent="0.15">
      <c r="A462" s="217" t="s">
        <v>7198</v>
      </c>
      <c r="B462" s="218" t="s">
        <v>6892</v>
      </c>
      <c r="C462" s="219" t="s">
        <v>11</v>
      </c>
      <c r="D462" s="219" t="s">
        <v>7568</v>
      </c>
      <c r="E462" s="220">
        <v>5685776.977170568</v>
      </c>
      <c r="F462" s="221">
        <v>5685776.977170568</v>
      </c>
    </row>
    <row r="463" spans="1:6" hidden="1" x14ac:dyDescent="0.15">
      <c r="A463" s="217" t="s">
        <v>7152</v>
      </c>
      <c r="B463" s="218" t="s">
        <v>6938</v>
      </c>
      <c r="C463" s="219" t="s">
        <v>11</v>
      </c>
      <c r="D463" s="219" t="s">
        <v>7568</v>
      </c>
      <c r="E463" s="220">
        <v>9098035.3920051064</v>
      </c>
      <c r="F463" s="221">
        <v>9098035.3920051064</v>
      </c>
    </row>
    <row r="464" spans="1:6" hidden="1" x14ac:dyDescent="0.15">
      <c r="A464" s="217" t="s">
        <v>6444</v>
      </c>
      <c r="B464" s="218" t="s">
        <v>367</v>
      </c>
      <c r="C464" s="219" t="s">
        <v>11</v>
      </c>
      <c r="D464" s="219" t="s">
        <v>7568</v>
      </c>
      <c r="E464" s="220">
        <v>8488607.0700000003</v>
      </c>
      <c r="F464" s="221">
        <v>8488607.0700000003</v>
      </c>
    </row>
    <row r="465" spans="1:6" hidden="1" x14ac:dyDescent="0.15">
      <c r="A465" s="217" t="s">
        <v>7177</v>
      </c>
      <c r="B465" s="218" t="s">
        <v>6913</v>
      </c>
      <c r="C465" s="219" t="s">
        <v>11</v>
      </c>
      <c r="D465" s="219" t="s">
        <v>7568</v>
      </c>
      <c r="E465" s="220">
        <v>8043044.3846046822</v>
      </c>
      <c r="F465" s="221">
        <v>8043044.3846046822</v>
      </c>
    </row>
    <row r="466" spans="1:6" hidden="1" x14ac:dyDescent="0.15">
      <c r="A466" s="217" t="s">
        <v>7150</v>
      </c>
      <c r="B466" s="218" t="s">
        <v>6939</v>
      </c>
      <c r="C466" s="219" t="s">
        <v>11</v>
      </c>
      <c r="D466" s="219" t="s">
        <v>7568</v>
      </c>
      <c r="E466" s="220">
        <v>7153767.1370585915</v>
      </c>
      <c r="F466" s="221">
        <v>7153767.1370585915</v>
      </c>
    </row>
    <row r="467" spans="1:6" hidden="1" x14ac:dyDescent="0.15">
      <c r="A467" s="217" t="s">
        <v>7159</v>
      </c>
      <c r="B467" s="218" t="s">
        <v>6931</v>
      </c>
      <c r="C467" s="219" t="s">
        <v>11</v>
      </c>
      <c r="D467" s="219" t="s">
        <v>7568</v>
      </c>
      <c r="E467" s="220">
        <v>16749657.053763554</v>
      </c>
      <c r="F467" s="221">
        <v>16749657.053763554</v>
      </c>
    </row>
    <row r="468" spans="1:6" hidden="1" x14ac:dyDescent="0.15">
      <c r="A468" s="217" t="s">
        <v>7384</v>
      </c>
      <c r="B468" s="218" t="s">
        <v>6706</v>
      </c>
      <c r="C468" s="219" t="s">
        <v>11</v>
      </c>
      <c r="D468" s="219" t="s">
        <v>7568</v>
      </c>
      <c r="E468" s="220">
        <v>2370926.1908139763</v>
      </c>
      <c r="F468" s="221">
        <v>2370926.1908139763</v>
      </c>
    </row>
    <row r="469" spans="1:6" hidden="1" x14ac:dyDescent="0.15">
      <c r="A469" s="217" t="s">
        <v>7521</v>
      </c>
      <c r="B469" s="218" t="s">
        <v>6570</v>
      </c>
      <c r="C469" s="219" t="s">
        <v>11</v>
      </c>
      <c r="D469" s="219" t="s">
        <v>7568</v>
      </c>
      <c r="E469" s="220">
        <v>169088.89221134692</v>
      </c>
      <c r="F469" s="221">
        <v>169088.89221134692</v>
      </c>
    </row>
    <row r="470" spans="1:6" hidden="1" x14ac:dyDescent="0.15">
      <c r="A470" s="217" t="s">
        <v>7277</v>
      </c>
      <c r="B470" s="218" t="s">
        <v>6813</v>
      </c>
      <c r="C470" s="219" t="s">
        <v>11</v>
      </c>
      <c r="D470" s="219" t="s">
        <v>7568</v>
      </c>
      <c r="E470" s="220">
        <v>8575274.6555094626</v>
      </c>
      <c r="F470" s="221">
        <v>8575274.6555094626</v>
      </c>
    </row>
    <row r="471" spans="1:6" hidden="1" x14ac:dyDescent="0.15">
      <c r="A471" s="217" t="s">
        <v>7411</v>
      </c>
      <c r="B471" s="218" t="s">
        <v>6679</v>
      </c>
      <c r="C471" s="219" t="s">
        <v>11</v>
      </c>
      <c r="D471" s="219" t="s">
        <v>7568</v>
      </c>
      <c r="E471" s="220">
        <v>956095.82416285994</v>
      </c>
      <c r="F471" s="221">
        <v>956095.82416285994</v>
      </c>
    </row>
    <row r="472" spans="1:6" hidden="1" x14ac:dyDescent="0.15">
      <c r="A472" s="217" t="s">
        <v>7314</v>
      </c>
      <c r="B472" s="218" t="s">
        <v>6776</v>
      </c>
      <c r="C472" s="219" t="s">
        <v>11</v>
      </c>
      <c r="D472" s="219" t="s">
        <v>7568</v>
      </c>
      <c r="E472" s="220">
        <v>2219819.4177583428</v>
      </c>
      <c r="F472" s="221">
        <v>2219819.4177583428</v>
      </c>
    </row>
    <row r="473" spans="1:6" hidden="1" x14ac:dyDescent="0.15">
      <c r="A473" s="217" t="s">
        <v>7250</v>
      </c>
      <c r="B473" s="218" t="s">
        <v>6840</v>
      </c>
      <c r="C473" s="219" t="s">
        <v>11</v>
      </c>
      <c r="D473" s="219" t="s">
        <v>7568</v>
      </c>
      <c r="E473" s="220">
        <v>5092173.8149353974</v>
      </c>
      <c r="F473" s="221">
        <v>5092173.8149353974</v>
      </c>
    </row>
    <row r="474" spans="1:6" hidden="1" x14ac:dyDescent="0.15">
      <c r="A474" s="217" t="s">
        <v>7162</v>
      </c>
      <c r="B474" s="218" t="s">
        <v>6928</v>
      </c>
      <c r="C474" s="219" t="s">
        <v>11</v>
      </c>
      <c r="D474" s="219" t="s">
        <v>7568</v>
      </c>
      <c r="E474" s="220">
        <v>3044742.0742354938</v>
      </c>
      <c r="F474" s="221">
        <v>3044742.0742354938</v>
      </c>
    </row>
    <row r="475" spans="1:6" hidden="1" x14ac:dyDescent="0.15">
      <c r="A475" s="217" t="s">
        <v>7249</v>
      </c>
      <c r="B475" s="218" t="s">
        <v>6841</v>
      </c>
      <c r="C475" s="219" t="s">
        <v>11</v>
      </c>
      <c r="D475" s="219" t="s">
        <v>7568</v>
      </c>
      <c r="E475" s="220">
        <v>5684626.6373591973</v>
      </c>
      <c r="F475" s="221">
        <v>5684626.6373591973</v>
      </c>
    </row>
    <row r="476" spans="1:6" hidden="1" x14ac:dyDescent="0.15">
      <c r="A476" s="217" t="s">
        <v>7328</v>
      </c>
      <c r="B476" s="218" t="s">
        <v>6762</v>
      </c>
      <c r="C476" s="219" t="s">
        <v>11</v>
      </c>
      <c r="D476" s="219" t="s">
        <v>7568</v>
      </c>
      <c r="E476" s="220">
        <v>3868443.8718632879</v>
      </c>
      <c r="F476" s="221">
        <v>3868443.8718632879</v>
      </c>
    </row>
    <row r="477" spans="1:6" hidden="1" x14ac:dyDescent="0.15">
      <c r="A477" s="217" t="s">
        <v>7513</v>
      </c>
      <c r="B477" s="218" t="s">
        <v>6578</v>
      </c>
      <c r="C477" s="219" t="s">
        <v>11</v>
      </c>
      <c r="D477" s="219" t="s">
        <v>7568</v>
      </c>
      <c r="E477" s="220">
        <v>327703.05348076316</v>
      </c>
      <c r="F477" s="221">
        <v>327703.05348076316</v>
      </c>
    </row>
    <row r="478" spans="1:6" hidden="1" x14ac:dyDescent="0.15">
      <c r="A478" s="217" t="s">
        <v>7461</v>
      </c>
      <c r="B478" s="218" t="s">
        <v>6630</v>
      </c>
      <c r="C478" s="219" t="s">
        <v>11</v>
      </c>
      <c r="D478" s="219" t="s">
        <v>7568</v>
      </c>
      <c r="E478" s="220">
        <v>724269.05931962479</v>
      </c>
      <c r="F478" s="221">
        <v>724269.05931962479</v>
      </c>
    </row>
    <row r="479" spans="1:6" hidden="1" x14ac:dyDescent="0.15">
      <c r="A479" s="217" t="s">
        <v>7504</v>
      </c>
      <c r="B479" s="218" t="s">
        <v>6587</v>
      </c>
      <c r="C479" s="219" t="s">
        <v>11</v>
      </c>
      <c r="D479" s="219" t="s">
        <v>7568</v>
      </c>
      <c r="E479" s="220">
        <v>196013.1168549791</v>
      </c>
      <c r="F479" s="221">
        <v>196013.1168549791</v>
      </c>
    </row>
    <row r="480" spans="1:6" hidden="1" x14ac:dyDescent="0.15">
      <c r="A480" s="217" t="s">
        <v>7415</v>
      </c>
      <c r="B480" s="218" t="s">
        <v>6675</v>
      </c>
      <c r="C480" s="219" t="s">
        <v>11</v>
      </c>
      <c r="D480" s="219" t="s">
        <v>7568</v>
      </c>
      <c r="E480" s="220">
        <v>2372235.1094525084</v>
      </c>
      <c r="F480" s="221">
        <v>2372235.1094525084</v>
      </c>
    </row>
    <row r="481" spans="1:6" hidden="1" x14ac:dyDescent="0.15">
      <c r="A481" s="217" t="s">
        <v>7540</v>
      </c>
      <c r="B481" s="218" t="s">
        <v>6551</v>
      </c>
      <c r="C481" s="219" t="s">
        <v>11</v>
      </c>
      <c r="D481" s="219" t="s">
        <v>7568</v>
      </c>
      <c r="E481" s="220">
        <v>3967890.46</v>
      </c>
      <c r="F481" s="221">
        <v>3967890.46</v>
      </c>
    </row>
    <row r="482" spans="1:6" hidden="1" x14ac:dyDescent="0.15">
      <c r="A482" s="217" t="s">
        <v>7452</v>
      </c>
      <c r="B482" s="218" t="s">
        <v>6639</v>
      </c>
      <c r="C482" s="219" t="s">
        <v>11</v>
      </c>
      <c r="D482" s="219" t="s">
        <v>7568</v>
      </c>
      <c r="E482" s="220">
        <v>701507.57926444896</v>
      </c>
      <c r="F482" s="221">
        <v>701507.57926444896</v>
      </c>
    </row>
    <row r="483" spans="1:6" hidden="1" x14ac:dyDescent="0.15">
      <c r="A483" s="217" t="s">
        <v>7552</v>
      </c>
      <c r="B483" s="218" t="s">
        <v>6536</v>
      </c>
      <c r="C483" s="219" t="s">
        <v>95</v>
      </c>
      <c r="D483" s="219" t="s">
        <v>7568</v>
      </c>
      <c r="E483" s="220">
        <v>2329133.7232876713</v>
      </c>
      <c r="F483" s="221">
        <v>2329133.7232876713</v>
      </c>
    </row>
    <row r="484" spans="1:6" hidden="1" x14ac:dyDescent="0.15">
      <c r="A484" s="217" t="s">
        <v>7189</v>
      </c>
      <c r="B484" s="218" t="s">
        <v>6901</v>
      </c>
      <c r="C484" s="219" t="s">
        <v>11</v>
      </c>
      <c r="D484" s="219" t="s">
        <v>7568</v>
      </c>
      <c r="E484" s="220">
        <v>17725455.774341136</v>
      </c>
      <c r="F484" s="221">
        <v>17725455.774341136</v>
      </c>
    </row>
    <row r="485" spans="1:6" hidden="1" x14ac:dyDescent="0.15">
      <c r="A485" s="217" t="s">
        <v>7398</v>
      </c>
      <c r="B485" s="218" t="s">
        <v>6692</v>
      </c>
      <c r="C485" s="219" t="s">
        <v>11</v>
      </c>
      <c r="D485" s="219" t="s">
        <v>7568</v>
      </c>
      <c r="E485" s="220">
        <v>2073822.9883572762</v>
      </c>
      <c r="F485" s="221">
        <v>2073822.9883572762</v>
      </c>
    </row>
    <row r="486" spans="1:6" hidden="1" x14ac:dyDescent="0.15">
      <c r="A486" s="217" t="s">
        <v>7487</v>
      </c>
      <c r="B486" s="218" t="s">
        <v>6604</v>
      </c>
      <c r="C486" s="219" t="s">
        <v>11</v>
      </c>
      <c r="D486" s="219" t="s">
        <v>7568</v>
      </c>
      <c r="E486" s="220">
        <v>839619.72474022629</v>
      </c>
      <c r="F486" s="221">
        <v>839619.72474022629</v>
      </c>
    </row>
    <row r="487" spans="1:6" hidden="1" x14ac:dyDescent="0.15">
      <c r="A487" s="217" t="s">
        <v>17</v>
      </c>
      <c r="B487" s="218" t="s">
        <v>16</v>
      </c>
      <c r="C487" s="219" t="s">
        <v>7</v>
      </c>
      <c r="D487" s="219" t="s">
        <v>7571</v>
      </c>
      <c r="E487" s="220">
        <v>413452.5</v>
      </c>
      <c r="F487" s="221">
        <v>413452.5</v>
      </c>
    </row>
    <row r="488" spans="1:6" hidden="1" x14ac:dyDescent="0.15">
      <c r="A488" s="217" t="s">
        <v>7498</v>
      </c>
      <c r="B488" s="218" t="s">
        <v>6593</v>
      </c>
      <c r="C488" s="219" t="s">
        <v>11</v>
      </c>
      <c r="D488" s="219" t="s">
        <v>7568</v>
      </c>
      <c r="E488" s="220">
        <v>477865.21274497249</v>
      </c>
      <c r="F488" s="221">
        <v>477865.21274497249</v>
      </c>
    </row>
    <row r="489" spans="1:6" hidden="1" x14ac:dyDescent="0.15">
      <c r="A489" s="217" t="s">
        <v>7335</v>
      </c>
      <c r="B489" s="218" t="s">
        <v>6755</v>
      </c>
      <c r="C489" s="219" t="s">
        <v>11</v>
      </c>
      <c r="D489" s="219" t="s">
        <v>7568</v>
      </c>
      <c r="E489" s="220">
        <v>7085169.8030464966</v>
      </c>
      <c r="F489" s="221">
        <v>7085169.8030464966</v>
      </c>
    </row>
    <row r="490" spans="1:6" hidden="1" x14ac:dyDescent="0.15">
      <c r="A490" s="217" t="s">
        <v>7550</v>
      </c>
      <c r="B490" s="218" t="s">
        <v>6541</v>
      </c>
      <c r="C490" s="219" t="s">
        <v>7</v>
      </c>
      <c r="D490" s="219" t="s">
        <v>7568</v>
      </c>
      <c r="E490" s="220">
        <v>1711912.9214879491</v>
      </c>
      <c r="F490" s="221">
        <v>1711912.9214879491</v>
      </c>
    </row>
    <row r="491" spans="1:6" hidden="1" x14ac:dyDescent="0.15">
      <c r="A491" s="217" t="s">
        <v>7386</v>
      </c>
      <c r="B491" s="218" t="s">
        <v>6704</v>
      </c>
      <c r="C491" s="219" t="s">
        <v>11</v>
      </c>
      <c r="D491" s="219" t="s">
        <v>7568</v>
      </c>
      <c r="E491" s="220">
        <v>2671479.0382619207</v>
      </c>
      <c r="F491" s="221">
        <v>2671479.0382619207</v>
      </c>
    </row>
    <row r="492" spans="1:6" hidden="1" x14ac:dyDescent="0.15">
      <c r="A492" s="217" t="s">
        <v>7448</v>
      </c>
      <c r="B492" s="218" t="s">
        <v>6643</v>
      </c>
      <c r="C492" s="219" t="s">
        <v>11</v>
      </c>
      <c r="D492" s="219" t="s">
        <v>7568</v>
      </c>
      <c r="E492" s="220">
        <v>664833.67525958503</v>
      </c>
      <c r="F492" s="221">
        <v>664833.67525958503</v>
      </c>
    </row>
    <row r="493" spans="1:6" hidden="1" x14ac:dyDescent="0.15">
      <c r="A493" s="217" t="s">
        <v>7090</v>
      </c>
      <c r="B493" s="218" t="s">
        <v>6998</v>
      </c>
      <c r="C493" s="219" t="s">
        <v>11</v>
      </c>
      <c r="D493" s="219" t="s">
        <v>7568</v>
      </c>
      <c r="E493" s="220">
        <v>10004836.407228516</v>
      </c>
      <c r="F493" s="221">
        <v>10004836.407228516</v>
      </c>
    </row>
    <row r="494" spans="1:6" hidden="1" x14ac:dyDescent="0.15">
      <c r="A494" s="217" t="s">
        <v>7357</v>
      </c>
      <c r="B494" s="218" t="s">
        <v>6733</v>
      </c>
      <c r="C494" s="219" t="s">
        <v>11</v>
      </c>
      <c r="D494" s="219" t="s">
        <v>7568</v>
      </c>
      <c r="E494" s="220">
        <v>2547586.3121451195</v>
      </c>
      <c r="F494" s="221">
        <v>2547586.3121451195</v>
      </c>
    </row>
    <row r="495" spans="1:6" hidden="1" x14ac:dyDescent="0.15">
      <c r="A495" s="217" t="s">
        <v>7085</v>
      </c>
      <c r="B495" s="218" t="s">
        <v>7003</v>
      </c>
      <c r="C495" s="219" t="s">
        <v>11</v>
      </c>
      <c r="D495" s="219" t="s">
        <v>7568</v>
      </c>
      <c r="E495" s="220">
        <v>5113019.1502144523</v>
      </c>
      <c r="F495" s="221">
        <v>5113019.1502144523</v>
      </c>
    </row>
    <row r="496" spans="1:6" hidden="1" x14ac:dyDescent="0.15">
      <c r="A496" s="217" t="s">
        <v>7331</v>
      </c>
      <c r="B496" s="218" t="s">
        <v>6759</v>
      </c>
      <c r="C496" s="219" t="s">
        <v>11</v>
      </c>
      <c r="D496" s="219" t="s">
        <v>7568</v>
      </c>
      <c r="E496" s="220">
        <v>4039931.3488673656</v>
      </c>
      <c r="F496" s="221">
        <v>4039931.3488673656</v>
      </c>
    </row>
    <row r="497" spans="1:6" hidden="1" x14ac:dyDescent="0.15">
      <c r="A497" s="217" t="s">
        <v>7184</v>
      </c>
      <c r="B497" s="218" t="s">
        <v>6906</v>
      </c>
      <c r="C497" s="219" t="s">
        <v>11</v>
      </c>
      <c r="D497" s="219" t="s">
        <v>7568</v>
      </c>
      <c r="E497" s="220">
        <v>10666891.565479968</v>
      </c>
      <c r="F497" s="221">
        <v>10666891.565479968</v>
      </c>
    </row>
    <row r="498" spans="1:6" hidden="1" x14ac:dyDescent="0.15">
      <c r="A498" s="217" t="s">
        <v>7399</v>
      </c>
      <c r="B498" s="218" t="s">
        <v>6691</v>
      </c>
      <c r="C498" s="219" t="s">
        <v>11</v>
      </c>
      <c r="D498" s="219" t="s">
        <v>7568</v>
      </c>
      <c r="E498" s="220">
        <v>1152780.2084306534</v>
      </c>
      <c r="F498" s="221">
        <v>1152780.2084306534</v>
      </c>
    </row>
    <row r="499" spans="1:6" hidden="1" x14ac:dyDescent="0.15">
      <c r="A499" s="217" t="s">
        <v>7407</v>
      </c>
      <c r="B499" s="218" t="s">
        <v>6683</v>
      </c>
      <c r="C499" s="219" t="s">
        <v>11</v>
      </c>
      <c r="D499" s="219" t="s">
        <v>7568</v>
      </c>
      <c r="E499" s="220">
        <v>1448847.6741654705</v>
      </c>
      <c r="F499" s="221">
        <v>1448847.6741654705</v>
      </c>
    </row>
    <row r="500" spans="1:6" hidden="1" x14ac:dyDescent="0.15">
      <c r="A500" s="217" t="s">
        <v>7488</v>
      </c>
      <c r="B500" s="218" t="s">
        <v>6603</v>
      </c>
      <c r="C500" s="219" t="s">
        <v>11</v>
      </c>
      <c r="D500" s="219" t="s">
        <v>7568</v>
      </c>
      <c r="E500" s="220">
        <v>381926.92991970567</v>
      </c>
      <c r="F500" s="221">
        <v>381926.92991970567</v>
      </c>
    </row>
    <row r="501" spans="1:6" hidden="1" x14ac:dyDescent="0.15">
      <c r="A501" s="217" t="s">
        <v>7509</v>
      </c>
      <c r="B501" s="218" t="s">
        <v>6582</v>
      </c>
      <c r="C501" s="219" t="s">
        <v>11</v>
      </c>
      <c r="D501" s="219" t="s">
        <v>7568</v>
      </c>
      <c r="E501" s="220">
        <v>196165.31908465471</v>
      </c>
      <c r="F501" s="221">
        <v>196165.31908465471</v>
      </c>
    </row>
    <row r="502" spans="1:6" hidden="1" x14ac:dyDescent="0.15">
      <c r="A502" s="217" t="s">
        <v>7208</v>
      </c>
      <c r="B502" s="218" t="s">
        <v>6882</v>
      </c>
      <c r="C502" s="219" t="s">
        <v>11</v>
      </c>
      <c r="D502" s="219" t="s">
        <v>7568</v>
      </c>
      <c r="E502" s="220">
        <v>21522894.726666667</v>
      </c>
      <c r="F502" s="221">
        <v>21522894.726666667</v>
      </c>
    </row>
    <row r="503" spans="1:6" hidden="1" x14ac:dyDescent="0.15">
      <c r="A503" s="217" t="s">
        <v>7081</v>
      </c>
      <c r="B503" s="218" t="s">
        <v>7007</v>
      </c>
      <c r="C503" s="219" t="s">
        <v>11</v>
      </c>
      <c r="D503" s="219" t="s">
        <v>7568</v>
      </c>
      <c r="E503" s="220">
        <v>23218177.433637012</v>
      </c>
      <c r="F503" s="221">
        <v>23218177.433637012</v>
      </c>
    </row>
    <row r="504" spans="1:6" hidden="1" x14ac:dyDescent="0.15">
      <c r="A504" s="217" t="s">
        <v>7074</v>
      </c>
      <c r="B504" s="218" t="s">
        <v>7014</v>
      </c>
      <c r="C504" s="219" t="s">
        <v>11</v>
      </c>
      <c r="D504" s="219" t="s">
        <v>7568</v>
      </c>
      <c r="E504" s="220">
        <v>27888977.635303676</v>
      </c>
      <c r="F504" s="221">
        <v>27888977.635303676</v>
      </c>
    </row>
    <row r="505" spans="1:6" hidden="1" x14ac:dyDescent="0.15">
      <c r="A505" s="217" t="s">
        <v>7075</v>
      </c>
      <c r="B505" s="218" t="s">
        <v>7013</v>
      </c>
      <c r="C505" s="219" t="s">
        <v>11</v>
      </c>
      <c r="D505" s="219" t="s">
        <v>7568</v>
      </c>
      <c r="E505" s="220">
        <v>8882847.777824495</v>
      </c>
      <c r="F505" s="221">
        <v>8882847.777824495</v>
      </c>
    </row>
    <row r="506" spans="1:6" hidden="1" x14ac:dyDescent="0.15">
      <c r="A506" s="217" t="s">
        <v>7289</v>
      </c>
      <c r="B506" s="218" t="s">
        <v>6801</v>
      </c>
      <c r="C506" s="219" t="s">
        <v>11</v>
      </c>
      <c r="D506" s="219" t="s">
        <v>7568</v>
      </c>
      <c r="E506" s="220">
        <v>4791228.0419800151</v>
      </c>
      <c r="F506" s="221">
        <v>4791228.0419800151</v>
      </c>
    </row>
    <row r="507" spans="1:6" hidden="1" x14ac:dyDescent="0.15">
      <c r="A507" s="217" t="s">
        <v>7327</v>
      </c>
      <c r="B507" s="218" t="s">
        <v>6763</v>
      </c>
      <c r="C507" s="219" t="s">
        <v>11</v>
      </c>
      <c r="D507" s="219" t="s">
        <v>7568</v>
      </c>
      <c r="E507" s="220">
        <v>2220209.1578600109</v>
      </c>
      <c r="F507" s="221">
        <v>2220209.1578600109</v>
      </c>
    </row>
    <row r="508" spans="1:6" hidden="1" x14ac:dyDescent="0.15">
      <c r="A508" s="217" t="s">
        <v>7482</v>
      </c>
      <c r="B508" s="218" t="s">
        <v>6609</v>
      </c>
      <c r="C508" s="219" t="s">
        <v>11</v>
      </c>
      <c r="D508" s="219" t="s">
        <v>7568</v>
      </c>
      <c r="E508" s="220">
        <v>442859.27904029528</v>
      </c>
      <c r="F508" s="221">
        <v>442859.27904029528</v>
      </c>
    </row>
    <row r="509" spans="1:6" hidden="1" x14ac:dyDescent="0.15">
      <c r="A509" s="217" t="s">
        <v>7377</v>
      </c>
      <c r="B509" s="218" t="s">
        <v>6713</v>
      </c>
      <c r="C509" s="219" t="s">
        <v>11</v>
      </c>
      <c r="D509" s="219" t="s">
        <v>7568</v>
      </c>
      <c r="E509" s="220">
        <v>1338708.9180113426</v>
      </c>
      <c r="F509" s="221">
        <v>1338708.9180113426</v>
      </c>
    </row>
    <row r="510" spans="1:6" hidden="1" x14ac:dyDescent="0.15">
      <c r="A510" s="217" t="s">
        <v>7094</v>
      </c>
      <c r="B510" s="218" t="s">
        <v>6994</v>
      </c>
      <c r="C510" s="219" t="s">
        <v>11</v>
      </c>
      <c r="D510" s="219" t="s">
        <v>7568</v>
      </c>
      <c r="E510" s="220">
        <v>17579362.136302512</v>
      </c>
      <c r="F510" s="221">
        <v>17579362.136302512</v>
      </c>
    </row>
    <row r="511" spans="1:6" hidden="1" x14ac:dyDescent="0.15">
      <c r="A511" s="217" t="s">
        <v>7270</v>
      </c>
      <c r="B511" s="218" t="s">
        <v>6820</v>
      </c>
      <c r="C511" s="219" t="s">
        <v>11</v>
      </c>
      <c r="D511" s="219" t="s">
        <v>7568</v>
      </c>
      <c r="E511" s="220">
        <v>6550950.1849417053</v>
      </c>
      <c r="F511" s="221">
        <v>6550950.1849417053</v>
      </c>
    </row>
    <row r="512" spans="1:6" hidden="1" x14ac:dyDescent="0.15">
      <c r="A512" s="217" t="s">
        <v>7499</v>
      </c>
      <c r="B512" s="218" t="s">
        <v>6592</v>
      </c>
      <c r="C512" s="219" t="s">
        <v>11</v>
      </c>
      <c r="D512" s="219" t="s">
        <v>7568</v>
      </c>
      <c r="E512" s="220">
        <v>214790.68054926148</v>
      </c>
      <c r="F512" s="221">
        <v>214790.68054926148</v>
      </c>
    </row>
    <row r="513" spans="1:6" hidden="1" x14ac:dyDescent="0.15">
      <c r="A513" s="217" t="s">
        <v>7500</v>
      </c>
      <c r="B513" s="218" t="s">
        <v>6591</v>
      </c>
      <c r="C513" s="219" t="s">
        <v>11</v>
      </c>
      <c r="D513" s="219" t="s">
        <v>7568</v>
      </c>
      <c r="E513" s="220">
        <v>210839.90008409272</v>
      </c>
      <c r="F513" s="221">
        <v>210839.90008409272</v>
      </c>
    </row>
    <row r="514" spans="1:6" hidden="1" x14ac:dyDescent="0.15">
      <c r="A514" s="217" t="s">
        <v>7361</v>
      </c>
      <c r="B514" s="218" t="s">
        <v>6729</v>
      </c>
      <c r="C514" s="219" t="s">
        <v>11</v>
      </c>
      <c r="D514" s="219" t="s">
        <v>7568</v>
      </c>
      <c r="E514" s="220">
        <v>1382146.9877018151</v>
      </c>
      <c r="F514" s="221">
        <v>1382146.9877018151</v>
      </c>
    </row>
    <row r="515" spans="1:6" hidden="1" x14ac:dyDescent="0.15">
      <c r="A515" s="217" t="s">
        <v>7201</v>
      </c>
      <c r="B515" s="218" t="s">
        <v>6889</v>
      </c>
      <c r="C515" s="219" t="s">
        <v>11</v>
      </c>
      <c r="D515" s="219" t="s">
        <v>7568</v>
      </c>
      <c r="E515" s="220">
        <v>6001225.9790405491</v>
      </c>
      <c r="F515" s="221">
        <v>6001225.9790405491</v>
      </c>
    </row>
    <row r="516" spans="1:6" ht="12" hidden="1" x14ac:dyDescent="0.15">
      <c r="A516" s="217" t="s">
        <v>7124</v>
      </c>
      <c r="B516" s="218" t="s">
        <v>6964</v>
      </c>
      <c r="C516" s="219" t="s">
        <v>11</v>
      </c>
      <c r="D516" s="219" t="s">
        <v>7568</v>
      </c>
      <c r="E516" s="220">
        <v>8354541.3614395401</v>
      </c>
      <c r="F516" s="221">
        <v>8354541.3614395401</v>
      </c>
    </row>
    <row r="517" spans="1:6" hidden="1" x14ac:dyDescent="0.15">
      <c r="A517" s="217" t="s">
        <v>7194</v>
      </c>
      <c r="B517" s="218" t="s">
        <v>6896</v>
      </c>
      <c r="C517" s="219" t="s">
        <v>11</v>
      </c>
      <c r="D517" s="219" t="s">
        <v>7568</v>
      </c>
      <c r="E517" s="220">
        <v>6183172.0585971633</v>
      </c>
      <c r="F517" s="221">
        <v>6183172.0585971633</v>
      </c>
    </row>
    <row r="518" spans="1:6" ht="1" hidden="1" x14ac:dyDescent="0.15">
      <c r="A518" s="217" t="s">
        <v>7210</v>
      </c>
      <c r="B518" s="218" t="s">
        <v>6880</v>
      </c>
      <c r="C518" s="219" t="s">
        <v>11</v>
      </c>
      <c r="D518" s="219" t="s">
        <v>7568</v>
      </c>
      <c r="E518" s="220">
        <v>5071789.530975474</v>
      </c>
      <c r="F518" s="221">
        <v>5071789.530975474</v>
      </c>
    </row>
    <row r="519" spans="1:6" ht="1" hidden="1" x14ac:dyDescent="0.15">
      <c r="A519" s="217" t="s">
        <v>7245</v>
      </c>
      <c r="B519" s="218" t="s">
        <v>6845</v>
      </c>
      <c r="C519" s="219" t="s">
        <v>11</v>
      </c>
      <c r="D519" s="219" t="s">
        <v>7568</v>
      </c>
      <c r="E519" s="220">
        <v>6556134.0690379133</v>
      </c>
      <c r="F519" s="221">
        <v>6556134.0690379133</v>
      </c>
    </row>
    <row r="520" spans="1:6" s="149" customFormat="1" ht="1" hidden="1" x14ac:dyDescent="0.15">
      <c r="A520" s="266" t="s">
        <v>9104</v>
      </c>
      <c r="B520" s="267"/>
      <c r="C520" s="267"/>
      <c r="D520" s="268"/>
      <c r="E520" s="222">
        <f>SUM(E5:E519)</f>
        <v>2707598823.0746307</v>
      </c>
      <c r="F520" s="222">
        <f>SUM(F5:F519)</f>
        <v>2707598823.0746307</v>
      </c>
    </row>
    <row r="521" spans="1:6" x14ac:dyDescent="0.15">
      <c r="A521" s="217" t="s">
        <v>6411</v>
      </c>
      <c r="B521" s="218" t="s">
        <v>6</v>
      </c>
      <c r="C521" s="219" t="s">
        <v>11</v>
      </c>
      <c r="D521" s="219" t="s">
        <v>7575</v>
      </c>
      <c r="E521" s="220">
        <v>638000</v>
      </c>
      <c r="F521" s="223">
        <v>638000</v>
      </c>
    </row>
    <row r="522" spans="1:6" x14ac:dyDescent="0.15">
      <c r="A522" s="217" t="s">
        <v>6411</v>
      </c>
      <c r="B522" s="218" t="s">
        <v>6</v>
      </c>
      <c r="C522" s="219" t="s">
        <v>11</v>
      </c>
      <c r="D522" s="219" t="s">
        <v>7573</v>
      </c>
      <c r="E522" s="220">
        <v>249743000</v>
      </c>
      <c r="F522" s="223">
        <v>249743000</v>
      </c>
    </row>
    <row r="523" spans="1:6" x14ac:dyDescent="0.15">
      <c r="A523" s="217" t="s">
        <v>6411</v>
      </c>
      <c r="B523" s="218" t="s">
        <v>6</v>
      </c>
      <c r="C523" s="219" t="s">
        <v>11</v>
      </c>
      <c r="D523" s="219" t="s">
        <v>7574</v>
      </c>
      <c r="E523" s="220">
        <v>169528000</v>
      </c>
      <c r="F523" s="223">
        <v>169528000</v>
      </c>
    </row>
    <row r="524" spans="1:6" x14ac:dyDescent="0.15">
      <c r="A524" s="217" t="s">
        <v>6411</v>
      </c>
      <c r="B524" s="218" t="s">
        <v>6</v>
      </c>
      <c r="C524" s="219" t="s">
        <v>11</v>
      </c>
      <c r="D524" s="219" t="s">
        <v>7572</v>
      </c>
      <c r="E524" s="220">
        <v>471763000</v>
      </c>
      <c r="F524" s="223">
        <v>471763000</v>
      </c>
    </row>
    <row r="525" spans="1:6" x14ac:dyDescent="0.15">
      <c r="A525" s="217" t="s">
        <v>7627</v>
      </c>
      <c r="B525" s="218" t="s">
        <v>7626</v>
      </c>
      <c r="C525" s="219" t="s">
        <v>11</v>
      </c>
      <c r="D525" s="219" t="s">
        <v>7628</v>
      </c>
      <c r="E525" s="220">
        <v>654000</v>
      </c>
      <c r="F525" s="223">
        <v>654000</v>
      </c>
    </row>
    <row r="526" spans="1:6" x14ac:dyDescent="0.15">
      <c r="A526" s="217" t="s">
        <v>75</v>
      </c>
      <c r="B526" s="218" t="s">
        <v>13</v>
      </c>
      <c r="C526" s="219" t="s">
        <v>11</v>
      </c>
      <c r="D526" s="219" t="s">
        <v>7641</v>
      </c>
      <c r="E526" s="220">
        <v>9147782</v>
      </c>
      <c r="F526" s="223">
        <v>9147782</v>
      </c>
    </row>
    <row r="527" spans="1:6" x14ac:dyDescent="0.15">
      <c r="A527" s="217" t="s">
        <v>75</v>
      </c>
      <c r="B527" s="218" t="s">
        <v>13</v>
      </c>
      <c r="C527" s="219" t="s">
        <v>11</v>
      </c>
      <c r="D527" s="219" t="s">
        <v>7642</v>
      </c>
      <c r="E527" s="220">
        <v>400960</v>
      </c>
      <c r="F527" s="223">
        <v>400960</v>
      </c>
    </row>
    <row r="528" spans="1:6" x14ac:dyDescent="0.15">
      <c r="A528" s="217" t="s">
        <v>6412</v>
      </c>
      <c r="B528" s="218" t="s">
        <v>14</v>
      </c>
      <c r="C528" s="219" t="s">
        <v>11</v>
      </c>
      <c r="D528" s="219" t="s">
        <v>7576</v>
      </c>
      <c r="E528" s="220">
        <v>10864217</v>
      </c>
      <c r="F528" s="223">
        <v>10864217</v>
      </c>
    </row>
    <row r="529" spans="1:6" ht="32" customHeight="1" x14ac:dyDescent="0.15">
      <c r="A529" s="217" t="s">
        <v>6412</v>
      </c>
      <c r="B529" s="218" t="s">
        <v>14</v>
      </c>
      <c r="C529" s="271" t="s">
        <v>93</v>
      </c>
      <c r="D529" s="219" t="s">
        <v>7576</v>
      </c>
      <c r="E529" s="220">
        <v>3750976.5</v>
      </c>
      <c r="F529" s="223">
        <v>3750976.5</v>
      </c>
    </row>
    <row r="530" spans="1:6" x14ac:dyDescent="0.15">
      <c r="A530" s="217" t="s">
        <v>6414</v>
      </c>
      <c r="B530" s="218" t="s">
        <v>41</v>
      </c>
      <c r="C530" s="219" t="s">
        <v>11</v>
      </c>
      <c r="D530" s="219" t="s">
        <v>7576</v>
      </c>
      <c r="E530" s="220">
        <v>1669000</v>
      </c>
      <c r="F530" s="223">
        <v>1669000</v>
      </c>
    </row>
    <row r="531" spans="1:6" x14ac:dyDescent="0.15">
      <c r="A531" s="217" t="s">
        <v>6413</v>
      </c>
      <c r="B531" s="218" t="s">
        <v>45</v>
      </c>
      <c r="C531" s="219" t="s">
        <v>11</v>
      </c>
      <c r="D531" s="219" t="s">
        <v>7576</v>
      </c>
      <c r="E531" s="220">
        <v>4160001</v>
      </c>
      <c r="F531" s="223">
        <v>4160001</v>
      </c>
    </row>
    <row r="532" spans="1:6" x14ac:dyDescent="0.15">
      <c r="A532" s="217" t="s">
        <v>306</v>
      </c>
      <c r="B532" s="218" t="s">
        <v>305</v>
      </c>
      <c r="C532" s="219" t="s">
        <v>11</v>
      </c>
      <c r="D532" s="219" t="s">
        <v>7635</v>
      </c>
      <c r="E532" s="220">
        <v>42860001</v>
      </c>
      <c r="F532" s="223">
        <v>42860001</v>
      </c>
    </row>
    <row r="533" spans="1:6" s="149" customFormat="1" x14ac:dyDescent="0.15">
      <c r="A533" s="266" t="s">
        <v>9105</v>
      </c>
      <c r="B533" s="267"/>
      <c r="C533" s="267"/>
      <c r="D533" s="268"/>
      <c r="E533" s="222">
        <f>SUM(E521:E532)</f>
        <v>965178937.5</v>
      </c>
      <c r="F533" s="222">
        <f>SUM(F521:F532)</f>
        <v>965178937.5</v>
      </c>
    </row>
    <row r="534" spans="1:6" s="149" customFormat="1" x14ac:dyDescent="0.15">
      <c r="A534" s="262" t="s">
        <v>9106</v>
      </c>
      <c r="B534" s="263"/>
      <c r="C534" s="263"/>
      <c r="D534" s="264"/>
      <c r="E534" s="224">
        <f>+E520+E533</f>
        <v>3672777760.5746307</v>
      </c>
      <c r="F534" s="224">
        <f>+F520+F533</f>
        <v>3672777760.5746307</v>
      </c>
    </row>
  </sheetData>
  <mergeCells count="5">
    <mergeCell ref="A534:D534"/>
    <mergeCell ref="A1:F1"/>
    <mergeCell ref="A2:F2"/>
    <mergeCell ref="A520:D520"/>
    <mergeCell ref="A533:D533"/>
  </mergeCells>
  <pageMargins left="0.70866141732283505" right="0.70866141732283505" top="0.74803149606299202" bottom="0.74803149606299202" header="0.31496062992126" footer="0.31496062992126"/>
  <pageSetup scale="79" orientation="landscape" r:id="rId1"/>
  <headerFooter>
    <oddFooter>Página 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M15"/>
  <sheetViews>
    <sheetView showGridLines="0" zoomScaleNormal="100" zoomScaleSheetLayoutView="90" workbookViewId="0">
      <selection activeCell="C529" sqref="C529"/>
    </sheetView>
  </sheetViews>
  <sheetFormatPr baseColWidth="10" defaultRowHeight="13" x14ac:dyDescent="0.15"/>
  <cols>
    <col min="1" max="1" width="12.33203125" bestFit="1" customWidth="1"/>
    <col min="2" max="2" width="34.5" bestFit="1" customWidth="1"/>
    <col min="3" max="3" width="13.83203125" bestFit="1" customWidth="1"/>
    <col min="4" max="4" width="30.1640625" bestFit="1" customWidth="1"/>
    <col min="5" max="5" width="18.1640625" bestFit="1" customWidth="1"/>
    <col min="6" max="8" width="14.83203125" style="145" bestFit="1" customWidth="1"/>
    <col min="9" max="10" width="13.33203125" style="145" bestFit="1" customWidth="1"/>
    <col min="11" max="13" width="14.83203125" style="145" bestFit="1" customWidth="1"/>
  </cols>
  <sheetData>
    <row r="1" spans="1:13" s="229" customFormat="1" ht="25" x14ac:dyDescent="0.25">
      <c r="A1" s="265" t="s">
        <v>9109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</row>
    <row r="2" spans="1:13" s="229" customFormat="1" ht="25" x14ac:dyDescent="0.25">
      <c r="A2" s="265" t="s">
        <v>9114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</row>
    <row r="3" spans="1:13" s="229" customFormat="1" ht="25" x14ac:dyDescent="0.25">
      <c r="A3" s="230"/>
      <c r="B3" s="230"/>
      <c r="C3" s="230"/>
      <c r="D3" s="230"/>
      <c r="E3" s="230"/>
      <c r="F3" s="230"/>
    </row>
    <row r="4" spans="1:13" s="195" customFormat="1" ht="28" x14ac:dyDescent="0.15">
      <c r="A4" s="238" t="s">
        <v>9099</v>
      </c>
      <c r="B4" s="238" t="s">
        <v>0</v>
      </c>
      <c r="C4" s="238" t="s">
        <v>4</v>
      </c>
      <c r="D4" s="238" t="s">
        <v>7588</v>
      </c>
      <c r="E4" s="239" t="s">
        <v>9100</v>
      </c>
      <c r="F4" s="226" t="s">
        <v>9115</v>
      </c>
      <c r="G4" s="240">
        <v>45107</v>
      </c>
      <c r="H4" s="240">
        <v>45290</v>
      </c>
      <c r="I4" s="240">
        <v>45473</v>
      </c>
      <c r="J4" s="240">
        <v>45656</v>
      </c>
      <c r="K4" s="240">
        <v>45838</v>
      </c>
      <c r="L4" s="240">
        <v>46021</v>
      </c>
      <c r="M4" s="240">
        <v>46203</v>
      </c>
    </row>
    <row r="5" spans="1:13" s="147" customFormat="1" x14ac:dyDescent="0.15">
      <c r="A5" s="217" t="s">
        <v>4974</v>
      </c>
      <c r="B5" s="218" t="s">
        <v>52</v>
      </c>
      <c r="C5" s="219" t="s">
        <v>11</v>
      </c>
      <c r="D5" s="219" t="s">
        <v>7582</v>
      </c>
      <c r="E5" s="228">
        <v>4143301447</v>
      </c>
      <c r="F5" s="221">
        <v>681101895.11721718</v>
      </c>
      <c r="G5" s="221">
        <v>324972615.50477993</v>
      </c>
      <c r="H5" s="223">
        <v>324972615.50477993</v>
      </c>
      <c r="I5" s="221">
        <v>121864730.81429249</v>
      </c>
      <c r="J5" s="223">
        <v>121864730.81429249</v>
      </c>
      <c r="K5" s="221">
        <v>812431538.7619499</v>
      </c>
      <c r="L5" s="223">
        <v>812431538.7619499</v>
      </c>
      <c r="M5" s="221">
        <v>943661781.72073853</v>
      </c>
    </row>
    <row r="6" spans="1:13" s="147" customFormat="1" x14ac:dyDescent="0.15">
      <c r="A6" s="217" t="s">
        <v>6385</v>
      </c>
      <c r="B6" s="218" t="s">
        <v>54</v>
      </c>
      <c r="C6" s="219" t="s">
        <v>11</v>
      </c>
      <c r="D6" s="219" t="s">
        <v>7582</v>
      </c>
      <c r="E6" s="228">
        <v>3093286697</v>
      </c>
      <c r="F6" s="221">
        <v>507661816.78811336</v>
      </c>
      <c r="G6" s="221">
        <v>243283780.42701474</v>
      </c>
      <c r="H6" s="223">
        <v>243283780.42701474</v>
      </c>
      <c r="I6" s="221">
        <v>91231417.660130531</v>
      </c>
      <c r="J6" s="223">
        <v>91231417.660130531</v>
      </c>
      <c r="K6" s="221">
        <v>608209451.06753683</v>
      </c>
      <c r="L6" s="223">
        <v>608209451.06753683</v>
      </c>
      <c r="M6" s="221">
        <v>700175581.90252209</v>
      </c>
    </row>
    <row r="7" spans="1:13" s="147" customFormat="1" x14ac:dyDescent="0.15">
      <c r="A7" s="217" t="s">
        <v>6416</v>
      </c>
      <c r="B7" s="218" t="s">
        <v>57</v>
      </c>
      <c r="C7" s="219" t="s">
        <v>11</v>
      </c>
      <c r="D7" s="219" t="s">
        <v>7582</v>
      </c>
      <c r="E7" s="228">
        <v>1638416724</v>
      </c>
      <c r="F7" s="221">
        <v>347121001.63867009</v>
      </c>
      <c r="G7" s="221">
        <v>131606363.51731086</v>
      </c>
      <c r="H7" s="223">
        <v>131606363.51731086</v>
      </c>
      <c r="I7" s="221">
        <v>49352386.318991572</v>
      </c>
      <c r="J7" s="223">
        <v>49352386.318991572</v>
      </c>
      <c r="K7" s="221">
        <v>329015908.79327714</v>
      </c>
      <c r="L7" s="223">
        <v>329015908.79327714</v>
      </c>
      <c r="M7" s="221">
        <v>271346405.10217094</v>
      </c>
    </row>
    <row r="8" spans="1:13" s="147" customFormat="1" x14ac:dyDescent="0.15">
      <c r="A8" s="217" t="s">
        <v>6386</v>
      </c>
      <c r="B8" s="218" t="s">
        <v>55</v>
      </c>
      <c r="C8" s="219" t="s">
        <v>11</v>
      </c>
      <c r="D8" s="219" t="s">
        <v>7582</v>
      </c>
      <c r="E8" s="228">
        <v>3064907920</v>
      </c>
      <c r="F8" s="221">
        <v>503150304.36348867</v>
      </c>
      <c r="G8" s="221">
        <v>240934792.25741291</v>
      </c>
      <c r="H8" s="223">
        <v>240934792.25741291</v>
      </c>
      <c r="I8" s="221">
        <v>90350547.096529841</v>
      </c>
      <c r="J8" s="223">
        <v>90350547.096529841</v>
      </c>
      <c r="K8" s="221">
        <v>602336980.64353228</v>
      </c>
      <c r="L8" s="223">
        <v>602336980.64353228</v>
      </c>
      <c r="M8" s="221">
        <v>694512975.64156103</v>
      </c>
    </row>
    <row r="9" spans="1:13" s="147" customFormat="1" x14ac:dyDescent="0.15">
      <c r="A9" s="217" t="s">
        <v>6387</v>
      </c>
      <c r="B9" s="218" t="s">
        <v>48</v>
      </c>
      <c r="C9" s="219" t="s">
        <v>11</v>
      </c>
      <c r="D9" s="219" t="s">
        <v>7582</v>
      </c>
      <c r="E9" s="228">
        <v>4455467994</v>
      </c>
      <c r="F9" s="221">
        <v>734200033.6799612</v>
      </c>
      <c r="G9" s="221">
        <v>348027658.99024224</v>
      </c>
      <c r="H9" s="223">
        <v>348027658.99024224</v>
      </c>
      <c r="I9" s="221">
        <v>130510372.12134084</v>
      </c>
      <c r="J9" s="223">
        <v>130510372.12134084</v>
      </c>
      <c r="K9" s="221">
        <v>870069147.47560561</v>
      </c>
      <c r="L9" s="223">
        <v>870069147.47560561</v>
      </c>
      <c r="M9" s="221">
        <v>1024053603.1456622</v>
      </c>
    </row>
    <row r="10" spans="1:13" s="147" customFormat="1" x14ac:dyDescent="0.15">
      <c r="A10" s="217" t="s">
        <v>6388</v>
      </c>
      <c r="B10" s="218" t="s">
        <v>58</v>
      </c>
      <c r="C10" s="219" t="s">
        <v>11</v>
      </c>
      <c r="D10" s="219" t="s">
        <v>7582</v>
      </c>
      <c r="E10" s="228">
        <v>1267042266</v>
      </c>
      <c r="F10" s="221">
        <v>268980819.12018639</v>
      </c>
      <c r="G10" s="221">
        <v>101342094.0002376</v>
      </c>
      <c r="H10" s="223">
        <v>101342094.0002376</v>
      </c>
      <c r="I10" s="221">
        <v>38003285.250089101</v>
      </c>
      <c r="J10" s="223">
        <v>38003285.250089101</v>
      </c>
      <c r="K10" s="221">
        <v>253355235.00059399</v>
      </c>
      <c r="L10" s="223">
        <v>253355235.00059399</v>
      </c>
      <c r="M10" s="221">
        <v>212660218.37797239</v>
      </c>
    </row>
    <row r="11" spans="1:13" s="147" customFormat="1" x14ac:dyDescent="0.15">
      <c r="A11" s="217" t="s">
        <v>6389</v>
      </c>
      <c r="B11" s="218" t="s">
        <v>59</v>
      </c>
      <c r="C11" s="219" t="s">
        <v>11</v>
      </c>
      <c r="D11" s="219" t="s">
        <v>7582</v>
      </c>
      <c r="E11" s="228">
        <v>766226980</v>
      </c>
      <c r="F11" s="221">
        <v>127240920.89214934</v>
      </c>
      <c r="G11" s="221">
        <v>59068249.155918308</v>
      </c>
      <c r="H11" s="223">
        <v>59068249.155918308</v>
      </c>
      <c r="I11" s="221">
        <v>22150593.433469366</v>
      </c>
      <c r="J11" s="223">
        <v>22150593.433469366</v>
      </c>
      <c r="K11" s="221">
        <v>147670622.88979578</v>
      </c>
      <c r="L11" s="223">
        <v>147670622.88979578</v>
      </c>
      <c r="M11" s="221">
        <v>181207128.14948374</v>
      </c>
    </row>
    <row r="12" spans="1:13" s="147" customFormat="1" x14ac:dyDescent="0.15">
      <c r="A12" s="217" t="s">
        <v>6390</v>
      </c>
      <c r="B12" s="218" t="s">
        <v>53</v>
      </c>
      <c r="C12" s="219" t="s">
        <v>11</v>
      </c>
      <c r="D12" s="219" t="s">
        <v>7582</v>
      </c>
      <c r="E12" s="228">
        <v>2512238977</v>
      </c>
      <c r="F12" s="221">
        <v>538495349.15086961</v>
      </c>
      <c r="G12" s="221">
        <v>196789994.15275353</v>
      </c>
      <c r="H12" s="223">
        <v>196789994.15275353</v>
      </c>
      <c r="I12" s="221">
        <v>73796247.807282567</v>
      </c>
      <c r="J12" s="223">
        <v>73796247.807282567</v>
      </c>
      <c r="K12" s="221">
        <v>491974985.3818838</v>
      </c>
      <c r="L12" s="223">
        <v>491974985.3818838</v>
      </c>
      <c r="M12" s="221">
        <v>448621173.16529042</v>
      </c>
    </row>
    <row r="13" spans="1:13" s="147" customFormat="1" x14ac:dyDescent="0.15">
      <c r="A13" s="217" t="s">
        <v>6391</v>
      </c>
      <c r="B13" s="218" t="s">
        <v>56</v>
      </c>
      <c r="C13" s="219" t="s">
        <v>11</v>
      </c>
      <c r="D13" s="219" t="s">
        <v>7582</v>
      </c>
      <c r="E13" s="228">
        <v>4347265707</v>
      </c>
      <c r="F13" s="221">
        <v>926031664.91103697</v>
      </c>
      <c r="G13" s="221">
        <v>345182850.68591118</v>
      </c>
      <c r="H13" s="223">
        <v>345182850.68591118</v>
      </c>
      <c r="I13" s="221">
        <v>129443569.00721671</v>
      </c>
      <c r="J13" s="223">
        <v>129443569.00721671</v>
      </c>
      <c r="K13" s="221">
        <v>862957126.71477795</v>
      </c>
      <c r="L13" s="223">
        <v>862957126.71477795</v>
      </c>
      <c r="M13" s="221">
        <v>746066949.27315092</v>
      </c>
    </row>
    <row r="14" spans="1:13" s="147" customFormat="1" x14ac:dyDescent="0.15">
      <c r="A14" s="217" t="s">
        <v>125</v>
      </c>
      <c r="B14" s="218" t="s">
        <v>60</v>
      </c>
      <c r="C14" s="219" t="s">
        <v>11</v>
      </c>
      <c r="D14" s="219" t="s">
        <v>7582</v>
      </c>
      <c r="E14" s="228">
        <v>109227782</v>
      </c>
      <c r="F14" s="221">
        <v>23119148.538304109</v>
      </c>
      <c r="G14" s="221">
        <v>8791601.308418503</v>
      </c>
      <c r="H14" s="223">
        <v>8791601.308418503</v>
      </c>
      <c r="I14" s="221">
        <v>3296850.4906569384</v>
      </c>
      <c r="J14" s="223">
        <v>3296850.4906569384</v>
      </c>
      <c r="K14" s="221">
        <v>21979003.271046255</v>
      </c>
      <c r="L14" s="223">
        <v>21979003.271046255</v>
      </c>
      <c r="M14" s="221">
        <v>17973723.32145251</v>
      </c>
    </row>
    <row r="15" spans="1:13" s="149" customFormat="1" x14ac:dyDescent="0.15">
      <c r="A15" s="262" t="s">
        <v>9107</v>
      </c>
      <c r="B15" s="263"/>
      <c r="C15" s="263"/>
      <c r="D15" s="264"/>
      <c r="E15" s="224">
        <f>SUM(E5:E14)</f>
        <v>25397382494</v>
      </c>
      <c r="F15" s="224">
        <f t="shared" ref="F15:M15" si="0">SUM(F5:F14)</f>
        <v>4657102954.1999979</v>
      </c>
      <c r="G15" s="224">
        <f t="shared" si="0"/>
        <v>2000000000</v>
      </c>
      <c r="H15" s="224">
        <f t="shared" si="0"/>
        <v>2000000000</v>
      </c>
      <c r="I15" s="224">
        <f t="shared" si="0"/>
        <v>750000000</v>
      </c>
      <c r="J15" s="224">
        <f t="shared" si="0"/>
        <v>750000000</v>
      </c>
      <c r="K15" s="224">
        <f t="shared" si="0"/>
        <v>5000000000</v>
      </c>
      <c r="L15" s="224">
        <f t="shared" si="0"/>
        <v>5000000000</v>
      </c>
      <c r="M15" s="224">
        <f t="shared" si="0"/>
        <v>5240279539.800004</v>
      </c>
    </row>
  </sheetData>
  <mergeCells count="3">
    <mergeCell ref="A1:M1"/>
    <mergeCell ref="A2:M2"/>
    <mergeCell ref="A15:D15"/>
  </mergeCells>
  <pageMargins left="0.70866141732283505" right="0.70866141732283505" top="0.74803149606299202" bottom="0.74803149606299202" header="0.31496062992126" footer="0.31496062992126"/>
  <pageSetup scale="51" orientation="landscape" r:id="rId1"/>
  <headerFooter>
    <oddFooter>Página 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J776"/>
  <sheetViews>
    <sheetView showGridLines="0" zoomScaleNormal="100" zoomScaleSheetLayoutView="70" workbookViewId="0">
      <selection activeCell="C529" sqref="C529"/>
    </sheetView>
  </sheetViews>
  <sheetFormatPr baseColWidth="10" defaultColWidth="11.5" defaultRowHeight="13" x14ac:dyDescent="0.15"/>
  <cols>
    <col min="1" max="1" width="12.33203125" style="209" bestFit="1" customWidth="1"/>
    <col min="2" max="2" width="67" style="209" bestFit="1" customWidth="1"/>
    <col min="3" max="3" width="48.6640625" style="209" bestFit="1" customWidth="1"/>
    <col min="4" max="4" width="23.5" style="209" bestFit="1" customWidth="1"/>
    <col min="5" max="5" width="15.83203125" style="145" bestFit="1" customWidth="1"/>
    <col min="6" max="9" width="13.6640625" style="147" bestFit="1" customWidth="1"/>
    <col min="10" max="10" width="12.1640625" style="147" bestFit="1" customWidth="1"/>
    <col min="11" max="16384" width="11.5" style="209"/>
  </cols>
  <sheetData>
    <row r="1" spans="1:10" s="229" customFormat="1" ht="25" x14ac:dyDescent="0.25">
      <c r="A1" s="265" t="s">
        <v>9109</v>
      </c>
      <c r="B1" s="265"/>
      <c r="C1" s="265"/>
      <c r="D1" s="265"/>
      <c r="E1" s="265"/>
      <c r="F1" s="265"/>
      <c r="G1" s="265"/>
      <c r="H1" s="265"/>
      <c r="I1" s="265"/>
      <c r="J1" s="265"/>
    </row>
    <row r="2" spans="1:10" s="229" customFormat="1" ht="25" x14ac:dyDescent="0.25">
      <c r="A2" s="265" t="s">
        <v>9118</v>
      </c>
      <c r="B2" s="265"/>
      <c r="C2" s="265"/>
      <c r="D2" s="265"/>
      <c r="E2" s="265"/>
      <c r="F2" s="265"/>
      <c r="G2" s="265"/>
      <c r="H2" s="265"/>
      <c r="I2" s="265"/>
      <c r="J2" s="265"/>
    </row>
    <row r="3" spans="1:10" s="229" customFormat="1" ht="25" x14ac:dyDescent="0.25">
      <c r="A3" s="230"/>
      <c r="B3" s="230"/>
      <c r="C3" s="230"/>
      <c r="D3" s="230"/>
      <c r="E3" s="231"/>
      <c r="F3" s="232"/>
      <c r="G3" s="232"/>
      <c r="H3" s="232"/>
      <c r="I3" s="232"/>
      <c r="J3" s="232"/>
    </row>
    <row r="4" spans="1:10" s="128" customFormat="1" ht="14" x14ac:dyDescent="0.15">
      <c r="A4" s="225" t="s">
        <v>9099</v>
      </c>
      <c r="B4" s="225" t="s">
        <v>0</v>
      </c>
      <c r="C4" s="225" t="s">
        <v>4</v>
      </c>
      <c r="D4" s="225" t="s">
        <v>7588</v>
      </c>
      <c r="E4" s="235" t="s">
        <v>9111</v>
      </c>
      <c r="F4" s="235" t="s">
        <v>9093</v>
      </c>
      <c r="G4" s="235" t="s">
        <v>9094</v>
      </c>
      <c r="H4" s="235" t="s">
        <v>9095</v>
      </c>
      <c r="I4" s="235" t="s">
        <v>9096</v>
      </c>
      <c r="J4" s="235" t="s">
        <v>9097</v>
      </c>
    </row>
    <row r="5" spans="1:10" s="147" customFormat="1" x14ac:dyDescent="0.15">
      <c r="A5" s="270" t="s">
        <v>428</v>
      </c>
      <c r="B5" s="218" t="s">
        <v>427</v>
      </c>
      <c r="C5" s="219" t="s">
        <v>7</v>
      </c>
      <c r="D5" s="219" t="s">
        <v>7586</v>
      </c>
      <c r="E5" s="234">
        <v>27351306</v>
      </c>
      <c r="F5" s="221">
        <v>2271403.8788038879</v>
      </c>
      <c r="G5" s="223">
        <v>4974099.586362917</v>
      </c>
      <c r="H5" s="221">
        <v>9572820.457274979</v>
      </c>
      <c r="I5" s="223">
        <v>9572820.457274979</v>
      </c>
      <c r="J5" s="221">
        <v>960161.61829937121</v>
      </c>
    </row>
    <row r="6" spans="1:10" s="147" customFormat="1" x14ac:dyDescent="0.15">
      <c r="A6" s="270" t="s">
        <v>575</v>
      </c>
      <c r="B6" s="218" t="s">
        <v>574</v>
      </c>
      <c r="C6" s="219" t="s">
        <v>7</v>
      </c>
      <c r="D6" s="219" t="s">
        <v>7586</v>
      </c>
      <c r="E6" s="234">
        <v>16921434</v>
      </c>
      <c r="F6" s="221">
        <v>1405249.563678019</v>
      </c>
      <c r="G6" s="223">
        <v>3077326.4669726337</v>
      </c>
      <c r="H6" s="221">
        <v>5922417.363237733</v>
      </c>
      <c r="I6" s="223">
        <v>5922417.363237733</v>
      </c>
      <c r="J6" s="221">
        <v>594023.24164652335</v>
      </c>
    </row>
    <row r="7" spans="1:10" s="147" customFormat="1" x14ac:dyDescent="0.15">
      <c r="A7" s="270" t="s">
        <v>1583</v>
      </c>
      <c r="B7" s="218" t="s">
        <v>1582</v>
      </c>
      <c r="C7" s="219" t="s">
        <v>11</v>
      </c>
      <c r="D7" s="219" t="s">
        <v>7586</v>
      </c>
      <c r="E7" s="234">
        <v>1107625</v>
      </c>
      <c r="F7" s="221">
        <v>91983.312287177658</v>
      </c>
      <c r="G7" s="223">
        <v>201432.32116028483</v>
      </c>
      <c r="H7" s="221">
        <v>387663.21648367349</v>
      </c>
      <c r="I7" s="223">
        <v>387663.21648367349</v>
      </c>
      <c r="J7" s="221">
        <v>38882.933504851324</v>
      </c>
    </row>
    <row r="8" spans="1:10" s="147" customFormat="1" x14ac:dyDescent="0.15">
      <c r="A8" s="270" t="s">
        <v>1652</v>
      </c>
      <c r="B8" s="218" t="s">
        <v>1651</v>
      </c>
      <c r="C8" s="219" t="s">
        <v>11</v>
      </c>
      <c r="D8" s="219" t="s">
        <v>7586</v>
      </c>
      <c r="E8" s="234">
        <v>822580</v>
      </c>
      <c r="F8" s="221">
        <v>68311.597355771664</v>
      </c>
      <c r="G8" s="223">
        <v>149594.13045031225</v>
      </c>
      <c r="H8" s="221">
        <v>287898.89052264096</v>
      </c>
      <c r="I8" s="223">
        <v>287898.89052264096</v>
      </c>
      <c r="J8" s="221">
        <v>28876.491088970186</v>
      </c>
    </row>
    <row r="9" spans="1:10" s="147" customFormat="1" x14ac:dyDescent="0.15">
      <c r="A9" s="270" t="s">
        <v>1281</v>
      </c>
      <c r="B9" s="218" t="s">
        <v>1280</v>
      </c>
      <c r="C9" s="219" t="s">
        <v>11</v>
      </c>
      <c r="D9" s="219" t="s">
        <v>7586</v>
      </c>
      <c r="E9" s="234">
        <v>2532098</v>
      </c>
      <c r="F9" s="221">
        <v>210279.43670081295</v>
      </c>
      <c r="G9" s="223">
        <v>460486.51623547223</v>
      </c>
      <c r="H9" s="221">
        <v>886221.65004570747</v>
      </c>
      <c r="I9" s="223">
        <v>886221.65004570747</v>
      </c>
      <c r="J9" s="221">
        <v>88888.746788639677</v>
      </c>
    </row>
    <row r="10" spans="1:10" s="147" customFormat="1" x14ac:dyDescent="0.15">
      <c r="A10" s="270" t="s">
        <v>483</v>
      </c>
      <c r="B10" s="218" t="s">
        <v>482</v>
      </c>
      <c r="C10" s="219" t="s">
        <v>7577</v>
      </c>
      <c r="D10" s="219" t="s">
        <v>7586</v>
      </c>
      <c r="E10" s="234">
        <v>22751137.5</v>
      </c>
      <c r="F10" s="221">
        <v>1889380.4180575719</v>
      </c>
      <c r="G10" s="223">
        <v>4137514.4436626113</v>
      </c>
      <c r="H10" s="221">
        <v>7962784.4639768172</v>
      </c>
      <c r="I10" s="223">
        <v>7962784.4639768172</v>
      </c>
      <c r="J10" s="221">
        <v>798673.70867597731</v>
      </c>
    </row>
    <row r="11" spans="1:10" s="147" customFormat="1" x14ac:dyDescent="0.15">
      <c r="A11" s="270" t="s">
        <v>1226</v>
      </c>
      <c r="B11" s="218" t="s">
        <v>1225</v>
      </c>
      <c r="C11" s="219" t="s">
        <v>11</v>
      </c>
      <c r="D11" s="219" t="s">
        <v>7586</v>
      </c>
      <c r="E11" s="234">
        <v>2770486</v>
      </c>
      <c r="F11" s="221">
        <v>230076.49603905081</v>
      </c>
      <c r="G11" s="223">
        <v>503839.68014632468</v>
      </c>
      <c r="H11" s="221">
        <v>969656.25909760676</v>
      </c>
      <c r="I11" s="223">
        <v>969656.25909760676</v>
      </c>
      <c r="J11" s="221">
        <v>97257.305418459786</v>
      </c>
    </row>
    <row r="12" spans="1:10" s="147" customFormat="1" x14ac:dyDescent="0.15">
      <c r="A12" s="270" t="s">
        <v>937</v>
      </c>
      <c r="B12" s="218" t="s">
        <v>936</v>
      </c>
      <c r="C12" s="219" t="s">
        <v>11</v>
      </c>
      <c r="D12" s="219" t="s">
        <v>7586</v>
      </c>
      <c r="E12" s="234">
        <v>5857025</v>
      </c>
      <c r="F12" s="221">
        <v>486399.78300309821</v>
      </c>
      <c r="G12" s="223">
        <v>1065156.6557669041</v>
      </c>
      <c r="H12" s="221">
        <v>2049929.489245266</v>
      </c>
      <c r="I12" s="223">
        <v>2049929.489245266</v>
      </c>
      <c r="J12" s="221">
        <v>205609.5823146388</v>
      </c>
    </row>
    <row r="13" spans="1:10" s="147" customFormat="1" x14ac:dyDescent="0.15">
      <c r="A13" s="270" t="s">
        <v>1151</v>
      </c>
      <c r="B13" s="218" t="s">
        <v>1150</v>
      </c>
      <c r="C13" s="219" t="s">
        <v>11</v>
      </c>
      <c r="D13" s="219" t="s">
        <v>7586</v>
      </c>
      <c r="E13" s="234">
        <v>3600000</v>
      </c>
      <c r="F13" s="221">
        <v>298963.93114442122</v>
      </c>
      <c r="G13" s="223">
        <v>654694.82557456312</v>
      </c>
      <c r="H13" s="221">
        <v>1259982.0149790992</v>
      </c>
      <c r="I13" s="223">
        <v>1259982.0149790992</v>
      </c>
      <c r="J13" s="221">
        <v>126377.21306169937</v>
      </c>
    </row>
    <row r="14" spans="1:10" s="147" customFormat="1" x14ac:dyDescent="0.15">
      <c r="A14" s="270" t="s">
        <v>1924</v>
      </c>
      <c r="B14" s="218" t="s">
        <v>1923</v>
      </c>
      <c r="C14" s="219" t="s">
        <v>11</v>
      </c>
      <c r="D14" s="219" t="s">
        <v>7586</v>
      </c>
      <c r="E14" s="234">
        <v>85800</v>
      </c>
      <c r="F14" s="221">
        <v>7125.3070256087058</v>
      </c>
      <c r="G14" s="223">
        <v>15603.560009527087</v>
      </c>
      <c r="H14" s="221">
        <v>30029.571357001863</v>
      </c>
      <c r="I14" s="223">
        <v>30029.571357001863</v>
      </c>
      <c r="J14" s="221">
        <v>3011.9902446371684</v>
      </c>
    </row>
    <row r="15" spans="1:10" s="149" customFormat="1" x14ac:dyDescent="0.15">
      <c r="A15" s="270" t="s">
        <v>1665</v>
      </c>
      <c r="B15" s="218" t="s">
        <v>1664</v>
      </c>
      <c r="C15" s="219" t="s">
        <v>11</v>
      </c>
      <c r="D15" s="219" t="s">
        <v>7586</v>
      </c>
      <c r="E15" s="234">
        <v>789550</v>
      </c>
      <c r="F15" s="221">
        <v>65568.603287521604</v>
      </c>
      <c r="G15" s="223">
        <v>143587.30542566563</v>
      </c>
      <c r="H15" s="221">
        <v>276338.55553520774</v>
      </c>
      <c r="I15" s="223">
        <v>276338.55553520774</v>
      </c>
      <c r="J15" s="221">
        <v>27716.980159129092</v>
      </c>
    </row>
    <row r="16" spans="1:10" x14ac:dyDescent="0.15">
      <c r="A16" s="270" t="s">
        <v>1334</v>
      </c>
      <c r="B16" s="218" t="s">
        <v>1333</v>
      </c>
      <c r="C16" s="219" t="s">
        <v>11</v>
      </c>
      <c r="D16" s="219" t="s">
        <v>7586</v>
      </c>
      <c r="E16" s="234">
        <v>135000</v>
      </c>
      <c r="F16" s="221">
        <v>11211.147417915796</v>
      </c>
      <c r="G16" s="223">
        <v>24551.055959046116</v>
      </c>
      <c r="H16" s="221">
        <v>47249.325561716214</v>
      </c>
      <c r="I16" s="223">
        <v>47249.325561716214</v>
      </c>
      <c r="J16" s="221">
        <v>4739.1454898137263</v>
      </c>
    </row>
    <row r="17" spans="1:10" x14ac:dyDescent="0.15">
      <c r="A17" s="270" t="s">
        <v>1158</v>
      </c>
      <c r="B17" s="218" t="s">
        <v>1157</v>
      </c>
      <c r="C17" s="219" t="s">
        <v>11</v>
      </c>
      <c r="D17" s="219" t="s">
        <v>7586</v>
      </c>
      <c r="E17" s="234">
        <v>3560000</v>
      </c>
      <c r="F17" s="221">
        <v>295642.10968726099</v>
      </c>
      <c r="G17" s="223">
        <v>647420.43862373463</v>
      </c>
      <c r="H17" s="221">
        <v>1245982.2148126648</v>
      </c>
      <c r="I17" s="223">
        <v>1245982.2148126648</v>
      </c>
      <c r="J17" s="221">
        <v>124973.02180545828</v>
      </c>
    </row>
    <row r="18" spans="1:10" x14ac:dyDescent="0.15">
      <c r="A18" s="270" t="s">
        <v>577</v>
      </c>
      <c r="B18" s="218" t="s">
        <v>576</v>
      </c>
      <c r="C18" s="219" t="s">
        <v>11</v>
      </c>
      <c r="D18" s="219" t="s">
        <v>7586</v>
      </c>
      <c r="E18" s="234">
        <v>16912885</v>
      </c>
      <c r="F18" s="221">
        <v>1404539.6073870873</v>
      </c>
      <c r="G18" s="223">
        <v>3075771.7486215676</v>
      </c>
      <c r="H18" s="221">
        <v>5919425.2559471615</v>
      </c>
      <c r="I18" s="223">
        <v>5919425.2559471615</v>
      </c>
      <c r="J18" s="221">
        <v>593723.13087028312</v>
      </c>
    </row>
    <row r="19" spans="1:10" x14ac:dyDescent="0.15">
      <c r="A19" s="270" t="s">
        <v>326</v>
      </c>
      <c r="B19" s="218" t="s">
        <v>325</v>
      </c>
      <c r="C19" s="219" t="s">
        <v>11</v>
      </c>
      <c r="D19" s="219" t="s">
        <v>7586</v>
      </c>
      <c r="E19" s="234">
        <v>38169580</v>
      </c>
      <c r="F19" s="221">
        <v>3169813.2463698545</v>
      </c>
      <c r="G19" s="223">
        <v>6941507.3667650921</v>
      </c>
      <c r="H19" s="221">
        <v>13359162.310918313</v>
      </c>
      <c r="I19" s="223">
        <v>13359162.310918313</v>
      </c>
      <c r="J19" s="221">
        <v>1339934.7622598831</v>
      </c>
    </row>
    <row r="20" spans="1:10" x14ac:dyDescent="0.15">
      <c r="A20" s="270" t="s">
        <v>1917</v>
      </c>
      <c r="B20" s="218" t="s">
        <v>1916</v>
      </c>
      <c r="C20" s="219" t="s">
        <v>11</v>
      </c>
      <c r="D20" s="219" t="s">
        <v>7586</v>
      </c>
      <c r="E20" s="234">
        <v>100000</v>
      </c>
      <c r="F20" s="221">
        <v>8304.5536429005897</v>
      </c>
      <c r="G20" s="223">
        <v>18185.967377071196</v>
      </c>
      <c r="H20" s="221">
        <v>34999.500416086084</v>
      </c>
      <c r="I20" s="223">
        <v>34999.500416086084</v>
      </c>
      <c r="J20" s="221">
        <v>3510.4781406027605</v>
      </c>
    </row>
    <row r="21" spans="1:10" x14ac:dyDescent="0.15">
      <c r="A21" s="270" t="s">
        <v>1494</v>
      </c>
      <c r="B21" s="218" t="s">
        <v>1493</v>
      </c>
      <c r="C21" s="219" t="s">
        <v>11</v>
      </c>
      <c r="D21" s="219" t="s">
        <v>7586</v>
      </c>
      <c r="E21" s="234">
        <v>1458710</v>
      </c>
      <c r="F21" s="221">
        <v>121139.35444435518</v>
      </c>
      <c r="G21" s="223">
        <v>265280.52472607524</v>
      </c>
      <c r="H21" s="221">
        <v>510541.21251948935</v>
      </c>
      <c r="I21" s="223">
        <v>510541.21251948935</v>
      </c>
      <c r="J21" s="221">
        <v>51207.695684786522</v>
      </c>
    </row>
    <row r="22" spans="1:10" x14ac:dyDescent="0.15">
      <c r="A22" s="270" t="s">
        <v>918</v>
      </c>
      <c r="B22" s="218" t="s">
        <v>917</v>
      </c>
      <c r="C22" s="219" t="s">
        <v>11</v>
      </c>
      <c r="D22" s="219" t="s">
        <v>7586</v>
      </c>
      <c r="E22" s="234">
        <v>5976000</v>
      </c>
      <c r="F22" s="221">
        <v>496280.1256997392</v>
      </c>
      <c r="G22" s="223">
        <v>1086793.4104537747</v>
      </c>
      <c r="H22" s="221">
        <v>2091570.1448653047</v>
      </c>
      <c r="I22" s="223">
        <v>2091570.1448653047</v>
      </c>
      <c r="J22" s="221">
        <v>209786.17368242095</v>
      </c>
    </row>
    <row r="23" spans="1:10" x14ac:dyDescent="0.15">
      <c r="A23" s="270" t="s">
        <v>1618</v>
      </c>
      <c r="B23" s="218" t="s">
        <v>1617</v>
      </c>
      <c r="C23" s="219" t="s">
        <v>11</v>
      </c>
      <c r="D23" s="219" t="s">
        <v>7586</v>
      </c>
      <c r="E23" s="234">
        <v>917959</v>
      </c>
      <c r="F23" s="221">
        <v>76232.397574833813</v>
      </c>
      <c r="G23" s="223">
        <v>166939.72427488898</v>
      </c>
      <c r="H23" s="221">
        <v>321281.06402449968</v>
      </c>
      <c r="I23" s="223">
        <v>321281.06402449968</v>
      </c>
      <c r="J23" s="221">
        <v>32224.750034695691</v>
      </c>
    </row>
    <row r="24" spans="1:10" x14ac:dyDescent="0.15">
      <c r="A24" s="270" t="s">
        <v>1786</v>
      </c>
      <c r="B24" s="218" t="s">
        <v>1785</v>
      </c>
      <c r="C24" s="219" t="s">
        <v>7</v>
      </c>
      <c r="D24" s="219" t="s">
        <v>7586</v>
      </c>
      <c r="E24" s="234">
        <v>417961</v>
      </c>
      <c r="F24" s="221">
        <v>34709.795451403734</v>
      </c>
      <c r="G24" s="223">
        <v>76010.251108880548</v>
      </c>
      <c r="H24" s="221">
        <v>146284.26193407757</v>
      </c>
      <c r="I24" s="223">
        <v>146284.26193407757</v>
      </c>
      <c r="J24" s="221">
        <v>14672.429541244703</v>
      </c>
    </row>
    <row r="25" spans="1:10" x14ac:dyDescent="0.15">
      <c r="A25" s="270" t="s">
        <v>804</v>
      </c>
      <c r="B25" s="218" t="s">
        <v>803</v>
      </c>
      <c r="C25" s="219" t="s">
        <v>11</v>
      </c>
      <c r="D25" s="219" t="s">
        <v>7586</v>
      </c>
      <c r="E25" s="234">
        <v>7657163</v>
      </c>
      <c r="F25" s="221">
        <v>635893.20885933598</v>
      </c>
      <c r="G25" s="223">
        <v>1392529.1651891661</v>
      </c>
      <c r="H25" s="221">
        <v>2679968.79604539</v>
      </c>
      <c r="I25" s="223">
        <v>2679968.79604539</v>
      </c>
      <c r="J25" s="221">
        <v>268803.03330532252</v>
      </c>
    </row>
    <row r="26" spans="1:10" x14ac:dyDescent="0.15">
      <c r="A26" s="270" t="s">
        <v>1668</v>
      </c>
      <c r="B26" s="218" t="s">
        <v>1667</v>
      </c>
      <c r="C26" s="219" t="s">
        <v>11</v>
      </c>
      <c r="D26" s="219" t="s">
        <v>7586</v>
      </c>
      <c r="E26" s="234">
        <v>775709</v>
      </c>
      <c r="F26" s="221">
        <v>64419.17001780773</v>
      </c>
      <c r="G26" s="223">
        <v>141070.18568100521</v>
      </c>
      <c r="H26" s="221">
        <v>271494.27468261722</v>
      </c>
      <c r="I26" s="223">
        <v>271494.27468261722</v>
      </c>
      <c r="J26" s="221">
        <v>27231.094879688266</v>
      </c>
    </row>
    <row r="27" spans="1:10" x14ac:dyDescent="0.15">
      <c r="A27" s="270" t="s">
        <v>1943</v>
      </c>
      <c r="B27" s="218" t="s">
        <v>1942</v>
      </c>
      <c r="C27" s="219" t="s">
        <v>11</v>
      </c>
      <c r="D27" s="219" t="s">
        <v>7586</v>
      </c>
      <c r="E27" s="234">
        <v>20000</v>
      </c>
      <c r="F27" s="221">
        <v>1660.9107285801181</v>
      </c>
      <c r="G27" s="223">
        <v>3637.1934754142394</v>
      </c>
      <c r="H27" s="221">
        <v>6999.9000832172178</v>
      </c>
      <c r="I27" s="223">
        <v>6999.9000832172178</v>
      </c>
      <c r="J27" s="221">
        <v>702.09562812055208</v>
      </c>
    </row>
    <row r="28" spans="1:10" x14ac:dyDescent="0.15">
      <c r="A28" s="270" t="s">
        <v>1610</v>
      </c>
      <c r="B28" s="218" t="s">
        <v>1609</v>
      </c>
      <c r="C28" s="219" t="s">
        <v>7</v>
      </c>
      <c r="D28" s="219" t="s">
        <v>7586</v>
      </c>
      <c r="E28" s="234">
        <v>941089.5</v>
      </c>
      <c r="F28" s="221">
        <v>78153.282355204938</v>
      </c>
      <c r="G28" s="223">
        <v>171146.22945904243</v>
      </c>
      <c r="H28" s="221">
        <v>329376.62346824247</v>
      </c>
      <c r="I28" s="223">
        <v>329376.62346824247</v>
      </c>
      <c r="J28" s="221">
        <v>33036.741181007812</v>
      </c>
    </row>
    <row r="29" spans="1:10" x14ac:dyDescent="0.15">
      <c r="A29" s="270" t="s">
        <v>850</v>
      </c>
      <c r="B29" s="218" t="s">
        <v>849</v>
      </c>
      <c r="C29" s="219" t="s">
        <v>7</v>
      </c>
      <c r="D29" s="219" t="s">
        <v>7586</v>
      </c>
      <c r="E29" s="234">
        <v>6943976</v>
      </c>
      <c r="F29" s="221">
        <v>576666.21187014261</v>
      </c>
      <c r="G29" s="223">
        <v>1262829.2100316533</v>
      </c>
      <c r="H29" s="221">
        <v>2430356.9090129179</v>
      </c>
      <c r="I29" s="223">
        <v>2430356.9090129179</v>
      </c>
      <c r="J29" s="221">
        <v>243766.75956870191</v>
      </c>
    </row>
    <row r="30" spans="1:10" x14ac:dyDescent="0.15">
      <c r="A30" s="270" t="s">
        <v>1585</v>
      </c>
      <c r="B30" s="218" t="s">
        <v>1584</v>
      </c>
      <c r="C30" s="219" t="s">
        <v>11</v>
      </c>
      <c r="D30" s="219" t="s">
        <v>7586</v>
      </c>
      <c r="E30" s="234">
        <v>1098749</v>
      </c>
      <c r="F30" s="221">
        <v>91246.200105833792</v>
      </c>
      <c r="G30" s="223">
        <v>199818.13469589601</v>
      </c>
      <c r="H30" s="221">
        <v>384556.66082674172</v>
      </c>
      <c r="I30" s="223">
        <v>384556.66082674172</v>
      </c>
      <c r="J30" s="221">
        <v>38571.343465091421</v>
      </c>
    </row>
    <row r="31" spans="1:10" x14ac:dyDescent="0.15">
      <c r="A31" s="270" t="s">
        <v>1708</v>
      </c>
      <c r="B31" s="218" t="s">
        <v>1707</v>
      </c>
      <c r="C31" s="219" t="s">
        <v>7</v>
      </c>
      <c r="D31" s="219" t="s">
        <v>7586</v>
      </c>
      <c r="E31" s="234">
        <v>621795</v>
      </c>
      <c r="F31" s="221">
        <v>51637.299323873718</v>
      </c>
      <c r="G31" s="223">
        <v>113079.43585225985</v>
      </c>
      <c r="H31" s="221">
        <v>217625.14361220249</v>
      </c>
      <c r="I31" s="223">
        <v>217625.14361220249</v>
      </c>
      <c r="J31" s="221">
        <v>21827.977554360932</v>
      </c>
    </row>
    <row r="32" spans="1:10" x14ac:dyDescent="0.15">
      <c r="A32" s="270" t="s">
        <v>1938</v>
      </c>
      <c r="B32" s="218" t="s">
        <v>1937</v>
      </c>
      <c r="C32" s="219" t="s">
        <v>11</v>
      </c>
      <c r="D32" s="219" t="s">
        <v>7586</v>
      </c>
      <c r="E32" s="234">
        <v>40577</v>
      </c>
      <c r="F32" s="221">
        <v>3369.7387316797726</v>
      </c>
      <c r="G32" s="223">
        <v>7379.3199825941801</v>
      </c>
      <c r="H32" s="221">
        <v>14201.747283835253</v>
      </c>
      <c r="I32" s="223">
        <v>14201.747283835253</v>
      </c>
      <c r="J32" s="221">
        <v>1424.4467151123822</v>
      </c>
    </row>
    <row r="33" spans="1:10" x14ac:dyDescent="0.15">
      <c r="A33" s="270" t="s">
        <v>1843</v>
      </c>
      <c r="B33" s="218" t="s">
        <v>1842</v>
      </c>
      <c r="C33" s="219" t="s">
        <v>11</v>
      </c>
      <c r="D33" s="219" t="s">
        <v>7586</v>
      </c>
      <c r="E33" s="234">
        <v>277796</v>
      </c>
      <c r="F33" s="221">
        <v>23069.717837832122</v>
      </c>
      <c r="G33" s="223">
        <v>50519.8899348087</v>
      </c>
      <c r="H33" s="221">
        <v>97227.212175870503</v>
      </c>
      <c r="I33" s="223">
        <v>97227.212175870503</v>
      </c>
      <c r="J33" s="221">
        <v>9751.9678554688435</v>
      </c>
    </row>
    <row r="34" spans="1:10" x14ac:dyDescent="0.15">
      <c r="A34" s="270" t="s">
        <v>1378</v>
      </c>
      <c r="B34" s="218" t="s">
        <v>1377</v>
      </c>
      <c r="C34" s="219" t="s">
        <v>7</v>
      </c>
      <c r="D34" s="219" t="s">
        <v>7586</v>
      </c>
      <c r="E34" s="234">
        <v>1970325.5</v>
      </c>
      <c r="F34" s="221">
        <v>163626.73808724925</v>
      </c>
      <c r="G34" s="223">
        <v>358322.75265211496</v>
      </c>
      <c r="H34" s="221">
        <v>689604.08157075034</v>
      </c>
      <c r="I34" s="223">
        <v>689604.08157075034</v>
      </c>
      <c r="J34" s="221">
        <v>69167.845976222045</v>
      </c>
    </row>
    <row r="35" spans="1:10" x14ac:dyDescent="0.15">
      <c r="A35" s="270" t="s">
        <v>1224</v>
      </c>
      <c r="B35" s="218" t="s">
        <v>1223</v>
      </c>
      <c r="C35" s="219" t="s">
        <v>11</v>
      </c>
      <c r="D35" s="219" t="s">
        <v>7586</v>
      </c>
      <c r="E35" s="234">
        <v>2827368</v>
      </c>
      <c r="F35" s="221">
        <v>234800.29224220553</v>
      </c>
      <c r="G35" s="223">
        <v>514184.22210975038</v>
      </c>
      <c r="H35" s="221">
        <v>989564.67492428492</v>
      </c>
      <c r="I35" s="223">
        <v>989564.67492428492</v>
      </c>
      <c r="J35" s="221">
        <v>99254.135594397449</v>
      </c>
    </row>
    <row r="36" spans="1:10" x14ac:dyDescent="0.15">
      <c r="A36" s="270" t="s">
        <v>356</v>
      </c>
      <c r="B36" s="218" t="s">
        <v>355</v>
      </c>
      <c r="C36" s="219" t="s">
        <v>11</v>
      </c>
      <c r="D36" s="219" t="s">
        <v>7586</v>
      </c>
      <c r="E36" s="234">
        <v>34890880</v>
      </c>
      <c r="F36" s="221">
        <v>2897531.8460800732</v>
      </c>
      <c r="G36" s="223">
        <v>6345244.0543730594</v>
      </c>
      <c r="H36" s="221">
        <v>12211633.690776099</v>
      </c>
      <c r="I36" s="223">
        <v>12211633.690776099</v>
      </c>
      <c r="J36" s="221">
        <v>1224836.7154639405</v>
      </c>
    </row>
    <row r="37" spans="1:10" x14ac:dyDescent="0.15">
      <c r="A37" s="270" t="s">
        <v>1646</v>
      </c>
      <c r="B37" s="218" t="s">
        <v>1645</v>
      </c>
      <c r="C37" s="219" t="s">
        <v>11</v>
      </c>
      <c r="D37" s="219" t="s">
        <v>7586</v>
      </c>
      <c r="E37" s="234">
        <v>846000</v>
      </c>
      <c r="F37" s="221">
        <v>70256.523818938993</v>
      </c>
      <c r="G37" s="223">
        <v>153853.28401002233</v>
      </c>
      <c r="H37" s="221">
        <v>296095.77352008829</v>
      </c>
      <c r="I37" s="223">
        <v>296095.77352008829</v>
      </c>
      <c r="J37" s="221">
        <v>29698.645069499351</v>
      </c>
    </row>
    <row r="38" spans="1:10" x14ac:dyDescent="0.15">
      <c r="A38" s="270" t="s">
        <v>1573</v>
      </c>
      <c r="B38" s="218" t="s">
        <v>1572</v>
      </c>
      <c r="C38" s="219" t="s">
        <v>11</v>
      </c>
      <c r="D38" s="219" t="s">
        <v>7586</v>
      </c>
      <c r="E38" s="234">
        <v>1183400</v>
      </c>
      <c r="F38" s="221">
        <v>98276.087810085577</v>
      </c>
      <c r="G38" s="223">
        <v>215212.73794026056</v>
      </c>
      <c r="H38" s="221">
        <v>414184.08792396274</v>
      </c>
      <c r="I38" s="223">
        <v>414184.08792396274</v>
      </c>
      <c r="J38" s="221">
        <v>41542.998315893063</v>
      </c>
    </row>
    <row r="39" spans="1:10" x14ac:dyDescent="0.15">
      <c r="A39" s="270" t="s">
        <v>1396</v>
      </c>
      <c r="B39" s="218" t="s">
        <v>1395</v>
      </c>
      <c r="C39" s="219" t="s">
        <v>11</v>
      </c>
      <c r="D39" s="219" t="s">
        <v>7586</v>
      </c>
      <c r="E39" s="234">
        <v>1819675</v>
      </c>
      <c r="F39" s="221">
        <v>151115.88650145131</v>
      </c>
      <c r="G39" s="223">
        <v>330925.50186872034</v>
      </c>
      <c r="H39" s="221">
        <v>636877.15919641452</v>
      </c>
      <c r="I39" s="223">
        <v>636877.15919641452</v>
      </c>
      <c r="J39" s="221">
        <v>63879.293105013283</v>
      </c>
    </row>
    <row r="40" spans="1:10" x14ac:dyDescent="0.15">
      <c r="A40" s="270" t="s">
        <v>820</v>
      </c>
      <c r="B40" s="218" t="s">
        <v>819</v>
      </c>
      <c r="C40" s="219" t="s">
        <v>11</v>
      </c>
      <c r="D40" s="219" t="s">
        <v>7586</v>
      </c>
      <c r="E40" s="234">
        <v>7452240</v>
      </c>
      <c r="F40" s="221">
        <v>618875.26839769492</v>
      </c>
      <c r="G40" s="223">
        <v>1355261.9352610505</v>
      </c>
      <c r="H40" s="221">
        <v>2608246.7698077341</v>
      </c>
      <c r="I40" s="223">
        <v>2608246.7698077341</v>
      </c>
      <c r="J40" s="221">
        <v>261609.25618525513</v>
      </c>
    </row>
    <row r="41" spans="1:10" x14ac:dyDescent="0.15">
      <c r="A41" s="270" t="s">
        <v>137</v>
      </c>
      <c r="B41" s="218" t="s">
        <v>136</v>
      </c>
      <c r="C41" s="219" t="s">
        <v>7</v>
      </c>
      <c r="D41" s="219" t="s">
        <v>7586</v>
      </c>
      <c r="E41" s="234">
        <v>232640660.5</v>
      </c>
      <c r="F41" s="221">
        <v>19319768.446420744</v>
      </c>
      <c r="G41" s="223">
        <v>42307954.624332957</v>
      </c>
      <c r="H41" s="221">
        <v>81423068.939682931</v>
      </c>
      <c r="I41" s="223">
        <v>81423068.939682931</v>
      </c>
      <c r="J41" s="221">
        <v>8166799.5330063803</v>
      </c>
    </row>
    <row r="42" spans="1:10" x14ac:dyDescent="0.15">
      <c r="A42" s="270" t="s">
        <v>1101</v>
      </c>
      <c r="B42" s="218" t="s">
        <v>1100</v>
      </c>
      <c r="C42" s="219" t="s">
        <v>7</v>
      </c>
      <c r="D42" s="219" t="s">
        <v>7586</v>
      </c>
      <c r="E42" s="234">
        <v>3943440</v>
      </c>
      <c r="F42" s="221">
        <v>327485.09017559898</v>
      </c>
      <c r="G42" s="223">
        <v>717152.71193437639</v>
      </c>
      <c r="H42" s="221">
        <v>1380184.2992081051</v>
      </c>
      <c r="I42" s="223">
        <v>1380184.2992081051</v>
      </c>
      <c r="J42" s="221">
        <v>138433.5991877855</v>
      </c>
    </row>
    <row r="43" spans="1:10" x14ac:dyDescent="0.15">
      <c r="A43" s="270" t="s">
        <v>1783</v>
      </c>
      <c r="B43" s="218" t="s">
        <v>1782</v>
      </c>
      <c r="C43" s="219" t="s">
        <v>11</v>
      </c>
      <c r="D43" s="219" t="s">
        <v>7586</v>
      </c>
      <c r="E43" s="234">
        <v>418653</v>
      </c>
      <c r="F43" s="221">
        <v>34767.262962612607</v>
      </c>
      <c r="G43" s="223">
        <v>76136.098003129882</v>
      </c>
      <c r="H43" s="221">
        <v>146526.4584769569</v>
      </c>
      <c r="I43" s="223">
        <v>146526.4584769569</v>
      </c>
      <c r="J43" s="221">
        <v>14696.722049977674</v>
      </c>
    </row>
    <row r="44" spans="1:10" x14ac:dyDescent="0.15">
      <c r="A44" s="270" t="s">
        <v>713</v>
      </c>
      <c r="B44" s="218" t="s">
        <v>712</v>
      </c>
      <c r="C44" s="219" t="s">
        <v>11</v>
      </c>
      <c r="D44" s="219" t="s">
        <v>7586</v>
      </c>
      <c r="E44" s="234">
        <v>11489072.199999999</v>
      </c>
      <c r="F44" s="221">
        <v>954116.1639205789</v>
      </c>
      <c r="G44" s="223">
        <v>2089398.9222201561</v>
      </c>
      <c r="H44" s="221">
        <v>4021117.8724434311</v>
      </c>
      <c r="I44" s="223">
        <v>4021117.8724434311</v>
      </c>
      <c r="J44" s="221">
        <v>403321.36813906865</v>
      </c>
    </row>
    <row r="45" spans="1:10" x14ac:dyDescent="0.15">
      <c r="A45" s="270" t="s">
        <v>1539</v>
      </c>
      <c r="B45" s="218" t="s">
        <v>1538</v>
      </c>
      <c r="C45" s="219" t="s">
        <v>11</v>
      </c>
      <c r="D45" s="219" t="s">
        <v>7586</v>
      </c>
      <c r="E45" s="234">
        <v>1857900</v>
      </c>
      <c r="F45" s="221">
        <v>154290.30213145007</v>
      </c>
      <c r="G45" s="223">
        <v>337877.08789860579</v>
      </c>
      <c r="H45" s="221">
        <v>650255.71823046345</v>
      </c>
      <c r="I45" s="223">
        <v>650255.71823046345</v>
      </c>
      <c r="J45" s="221">
        <v>65221.17337425868</v>
      </c>
    </row>
    <row r="46" spans="1:10" x14ac:dyDescent="0.15">
      <c r="A46" s="270" t="s">
        <v>1326</v>
      </c>
      <c r="B46" s="218" t="s">
        <v>1325</v>
      </c>
      <c r="C46" s="219" t="s">
        <v>11</v>
      </c>
      <c r="D46" s="219" t="s">
        <v>7586</v>
      </c>
      <c r="E46" s="234">
        <v>450240</v>
      </c>
      <c r="F46" s="221">
        <v>37390.422321795617</v>
      </c>
      <c r="G46" s="223">
        <v>81880.499518525365</v>
      </c>
      <c r="H46" s="221">
        <v>157581.75067338601</v>
      </c>
      <c r="I46" s="223">
        <v>157581.75067338601</v>
      </c>
      <c r="J46" s="221">
        <v>15805.576780249869</v>
      </c>
    </row>
    <row r="47" spans="1:10" x14ac:dyDescent="0.15">
      <c r="A47" s="270" t="s">
        <v>1416</v>
      </c>
      <c r="B47" s="218" t="s">
        <v>1414</v>
      </c>
      <c r="C47" s="219" t="s">
        <v>11</v>
      </c>
      <c r="D47" s="219" t="s">
        <v>7586</v>
      </c>
      <c r="E47" s="234">
        <v>1736575</v>
      </c>
      <c r="F47" s="221">
        <v>144214.80242420093</v>
      </c>
      <c r="G47" s="223">
        <v>315812.96297837415</v>
      </c>
      <c r="H47" s="221">
        <v>607792.57435064693</v>
      </c>
      <c r="I47" s="223">
        <v>607792.57435064693</v>
      </c>
      <c r="J47" s="221">
        <v>60962.085770172387</v>
      </c>
    </row>
    <row r="48" spans="1:10" x14ac:dyDescent="0.15">
      <c r="A48" s="270" t="s">
        <v>1385</v>
      </c>
      <c r="B48" s="218" t="s">
        <v>1384</v>
      </c>
      <c r="C48" s="219" t="s">
        <v>11</v>
      </c>
      <c r="D48" s="219" t="s">
        <v>7586</v>
      </c>
      <c r="E48" s="234">
        <v>1911590</v>
      </c>
      <c r="F48" s="221">
        <v>158749.01698232337</v>
      </c>
      <c r="G48" s="223">
        <v>347641.1337833553</v>
      </c>
      <c r="H48" s="221">
        <v>669046.95000386005</v>
      </c>
      <c r="I48" s="223">
        <v>669046.95000386005</v>
      </c>
      <c r="J48" s="221">
        <v>67105.949087948306</v>
      </c>
    </row>
    <row r="49" spans="1:10" x14ac:dyDescent="0.15">
      <c r="A49" s="270" t="s">
        <v>969</v>
      </c>
      <c r="B49" s="218" t="s">
        <v>967</v>
      </c>
      <c r="C49" s="219" t="s">
        <v>11</v>
      </c>
      <c r="D49" s="219" t="s">
        <v>7586</v>
      </c>
      <c r="E49" s="234">
        <v>5295322</v>
      </c>
      <c r="F49" s="221">
        <v>439752.85605431639</v>
      </c>
      <c r="G49" s="223">
        <v>963005.53143087414</v>
      </c>
      <c r="H49" s="221">
        <v>1853336.2454230981</v>
      </c>
      <c r="I49" s="223">
        <v>1853336.2454230981</v>
      </c>
      <c r="J49" s="221">
        <v>185891.1212845289</v>
      </c>
    </row>
    <row r="50" spans="1:10" x14ac:dyDescent="0.15">
      <c r="A50" s="270" t="s">
        <v>1352</v>
      </c>
      <c r="B50" s="218" t="s">
        <v>1351</v>
      </c>
      <c r="C50" s="219" t="s">
        <v>11</v>
      </c>
      <c r="D50" s="219" t="s">
        <v>7586</v>
      </c>
      <c r="E50" s="234">
        <v>2150616</v>
      </c>
      <c r="F50" s="221">
        <v>178599.05937280293</v>
      </c>
      <c r="G50" s="223">
        <v>391110.32416607346</v>
      </c>
      <c r="H50" s="221">
        <v>752704.85586841393</v>
      </c>
      <c r="I50" s="223">
        <v>752704.85586841393</v>
      </c>
      <c r="J50" s="221">
        <v>75496.904568305457</v>
      </c>
    </row>
    <row r="51" spans="1:10" x14ac:dyDescent="0.15">
      <c r="A51" s="270" t="s">
        <v>756</v>
      </c>
      <c r="B51" s="218" t="s">
        <v>755</v>
      </c>
      <c r="C51" s="219" t="s">
        <v>11</v>
      </c>
      <c r="D51" s="219" t="s">
        <v>7586</v>
      </c>
      <c r="E51" s="234">
        <v>9573901</v>
      </c>
      <c r="F51" s="221">
        <v>795069.74426319601</v>
      </c>
      <c r="G51" s="223">
        <v>1741106.5125730932</v>
      </c>
      <c r="H51" s="221">
        <v>3350817.5203306703</v>
      </c>
      <c r="I51" s="223">
        <v>3350817.5203306703</v>
      </c>
      <c r="J51" s="221">
        <v>336089.70180794905</v>
      </c>
    </row>
    <row r="52" spans="1:10" x14ac:dyDescent="0.15">
      <c r="A52" s="270" t="s">
        <v>493</v>
      </c>
      <c r="B52" s="218" t="s">
        <v>492</v>
      </c>
      <c r="C52" s="219" t="s">
        <v>11</v>
      </c>
      <c r="D52" s="219" t="s">
        <v>7586</v>
      </c>
      <c r="E52" s="234">
        <v>22031034</v>
      </c>
      <c r="F52" s="221">
        <v>1829579.0366156674</v>
      </c>
      <c r="G52" s="223">
        <v>4006556.6560714631</v>
      </c>
      <c r="H52" s="221">
        <v>7710751.8364980668</v>
      </c>
      <c r="I52" s="223">
        <v>7710751.8364980668</v>
      </c>
      <c r="J52" s="221">
        <v>773394.63271876192</v>
      </c>
    </row>
    <row r="53" spans="1:10" x14ac:dyDescent="0.15">
      <c r="A53" s="270" t="s">
        <v>1376</v>
      </c>
      <c r="B53" s="218" t="s">
        <v>1375</v>
      </c>
      <c r="C53" s="219" t="s">
        <v>11</v>
      </c>
      <c r="D53" s="219" t="s">
        <v>7586</v>
      </c>
      <c r="E53" s="234">
        <v>1973864</v>
      </c>
      <c r="F53" s="221">
        <v>163920.5947179033</v>
      </c>
      <c r="G53" s="223">
        <v>358966.2631077526</v>
      </c>
      <c r="H53" s="221">
        <v>690842.53889297356</v>
      </c>
      <c r="I53" s="223">
        <v>690842.53889297356</v>
      </c>
      <c r="J53" s="221">
        <v>69292.064245227273</v>
      </c>
    </row>
    <row r="54" spans="1:10" x14ac:dyDescent="0.15">
      <c r="A54" s="270" t="s">
        <v>649</v>
      </c>
      <c r="B54" s="218" t="s">
        <v>648</v>
      </c>
      <c r="C54" s="219" t="s">
        <v>11</v>
      </c>
      <c r="D54" s="219" t="s">
        <v>7586</v>
      </c>
      <c r="E54" s="234">
        <v>13815268</v>
      </c>
      <c r="F54" s="221">
        <v>1147296.3419704793</v>
      </c>
      <c r="G54" s="223">
        <v>2512440.1315349564</v>
      </c>
      <c r="H54" s="221">
        <v>4835274.7811434073</v>
      </c>
      <c r="I54" s="223">
        <v>4835274.7811434073</v>
      </c>
      <c r="J54" s="221">
        <v>484981.96320568811</v>
      </c>
    </row>
    <row r="55" spans="1:10" x14ac:dyDescent="0.15">
      <c r="A55" s="270" t="s">
        <v>888</v>
      </c>
      <c r="B55" s="218" t="s">
        <v>887</v>
      </c>
      <c r="C55" s="219" t="s">
        <v>11</v>
      </c>
      <c r="D55" s="219" t="s">
        <v>7586</v>
      </c>
      <c r="E55" s="234">
        <v>6486000</v>
      </c>
      <c r="F55" s="221">
        <v>538633.3492785322</v>
      </c>
      <c r="G55" s="223">
        <v>1179541.8440768379</v>
      </c>
      <c r="H55" s="221">
        <v>2270067.5969873434</v>
      </c>
      <c r="I55" s="223">
        <v>2270067.5969873434</v>
      </c>
      <c r="J55" s="221">
        <v>227689.61219949502</v>
      </c>
    </row>
    <row r="56" spans="1:10" x14ac:dyDescent="0.15">
      <c r="A56" s="270" t="s">
        <v>551</v>
      </c>
      <c r="B56" s="218" t="s">
        <v>550</v>
      </c>
      <c r="C56" s="219" t="s">
        <v>11</v>
      </c>
      <c r="D56" s="219" t="s">
        <v>7586</v>
      </c>
      <c r="E56" s="234">
        <v>17647940</v>
      </c>
      <c r="F56" s="221">
        <v>1465582.6441669103</v>
      </c>
      <c r="G56" s="223">
        <v>3209448.6111250985</v>
      </c>
      <c r="H56" s="221">
        <v>6176690.8337306231</v>
      </c>
      <c r="I56" s="223">
        <v>6176690.8337306231</v>
      </c>
      <c r="J56" s="221">
        <v>619527.07596669078</v>
      </c>
    </row>
    <row r="57" spans="1:10" x14ac:dyDescent="0.15">
      <c r="A57" s="270" t="s">
        <v>1717</v>
      </c>
      <c r="B57" s="218" t="s">
        <v>1716</v>
      </c>
      <c r="C57" s="219" t="s">
        <v>11</v>
      </c>
      <c r="D57" s="219" t="s">
        <v>7586</v>
      </c>
      <c r="E57" s="234">
        <v>608400</v>
      </c>
      <c r="F57" s="221">
        <v>50524.904363407186</v>
      </c>
      <c r="G57" s="223">
        <v>110643.42552210116</v>
      </c>
      <c r="H57" s="221">
        <v>212936.96053146775</v>
      </c>
      <c r="I57" s="223">
        <v>212936.96053146775</v>
      </c>
      <c r="J57" s="221">
        <v>21357.749007427192</v>
      </c>
    </row>
    <row r="58" spans="1:10" x14ac:dyDescent="0.15">
      <c r="A58" s="270" t="s">
        <v>1011</v>
      </c>
      <c r="B58" s="218" t="s">
        <v>1010</v>
      </c>
      <c r="C58" s="219" t="s">
        <v>11</v>
      </c>
      <c r="D58" s="219" t="s">
        <v>7586</v>
      </c>
      <c r="E58" s="234">
        <v>4645403</v>
      </c>
      <c r="F58" s="221">
        <v>385779.98406391329</v>
      </c>
      <c r="G58" s="223">
        <v>844811.47411348671</v>
      </c>
      <c r="H58" s="221">
        <v>1625867.8423138754</v>
      </c>
      <c r="I58" s="223">
        <v>1625867.8423138754</v>
      </c>
      <c r="J58" s="221">
        <v>163075.85685790484</v>
      </c>
    </row>
    <row r="59" spans="1:10" x14ac:dyDescent="0.15">
      <c r="A59" s="270" t="s">
        <v>1606</v>
      </c>
      <c r="B59" s="218" t="s">
        <v>1605</v>
      </c>
      <c r="C59" s="219" t="s">
        <v>11</v>
      </c>
      <c r="D59" s="219" t="s">
        <v>7586</v>
      </c>
      <c r="E59" s="234">
        <v>951575</v>
      </c>
      <c r="F59" s="221">
        <v>79024.056327431288</v>
      </c>
      <c r="G59" s="223">
        <v>173053.11906836522</v>
      </c>
      <c r="H59" s="221">
        <v>333046.49608437117</v>
      </c>
      <c r="I59" s="223">
        <v>333046.49608437117</v>
      </c>
      <c r="J59" s="221">
        <v>33404.832366440714</v>
      </c>
    </row>
    <row r="60" spans="1:10" x14ac:dyDescent="0.15">
      <c r="A60" s="270" t="s">
        <v>1079</v>
      </c>
      <c r="B60" s="218" t="s">
        <v>1078</v>
      </c>
      <c r="C60" s="219" t="s">
        <v>11</v>
      </c>
      <c r="D60" s="219" t="s">
        <v>7586</v>
      </c>
      <c r="E60" s="234">
        <v>4039719</v>
      </c>
      <c r="F60" s="221">
        <v>335480.63137744728</v>
      </c>
      <c r="G60" s="223">
        <v>734661.97946534678</v>
      </c>
      <c r="H60" s="221">
        <v>1413881.4682137086</v>
      </c>
      <c r="I60" s="223">
        <v>1413881.4682137086</v>
      </c>
      <c r="J60" s="221">
        <v>141813.45243677642</v>
      </c>
    </row>
    <row r="61" spans="1:10" x14ac:dyDescent="0.15">
      <c r="A61" s="270" t="s">
        <v>1562</v>
      </c>
      <c r="B61" s="218" t="s">
        <v>1561</v>
      </c>
      <c r="C61" s="219" t="s">
        <v>11</v>
      </c>
      <c r="D61" s="219" t="s">
        <v>7586</v>
      </c>
      <c r="E61" s="234">
        <v>1215000</v>
      </c>
      <c r="F61" s="221">
        <v>100900.32676124216</v>
      </c>
      <c r="G61" s="223">
        <v>220959.50363141505</v>
      </c>
      <c r="H61" s="221">
        <v>425243.93005544599</v>
      </c>
      <c r="I61" s="223">
        <v>425243.93005544599</v>
      </c>
      <c r="J61" s="221">
        <v>42652.309408323541</v>
      </c>
    </row>
    <row r="62" spans="1:10" x14ac:dyDescent="0.15">
      <c r="A62" s="270" t="s">
        <v>1481</v>
      </c>
      <c r="B62" s="218" t="s">
        <v>1480</v>
      </c>
      <c r="C62" s="219" t="s">
        <v>7</v>
      </c>
      <c r="D62" s="219" t="s">
        <v>7586</v>
      </c>
      <c r="E62" s="234">
        <v>1501542</v>
      </c>
      <c r="F62" s="221">
        <v>124696.36086068237</v>
      </c>
      <c r="G62" s="223">
        <v>273069.93827302236</v>
      </c>
      <c r="H62" s="221">
        <v>525532.19853770733</v>
      </c>
      <c r="I62" s="223">
        <v>525532.19853770733</v>
      </c>
      <c r="J62" s="221">
        <v>52711.303681969497</v>
      </c>
    </row>
    <row r="63" spans="1:10" x14ac:dyDescent="0.15">
      <c r="A63" s="270" t="s">
        <v>809</v>
      </c>
      <c r="B63" s="218" t="s">
        <v>808</v>
      </c>
      <c r="C63" s="219" t="s">
        <v>11</v>
      </c>
      <c r="D63" s="219" t="s">
        <v>7586</v>
      </c>
      <c r="E63" s="234">
        <v>7536590</v>
      </c>
      <c r="F63" s="221">
        <v>625880.15939548146</v>
      </c>
      <c r="G63" s="223">
        <v>1370601.79874361</v>
      </c>
      <c r="H63" s="221">
        <v>2637768.8484087023</v>
      </c>
      <c r="I63" s="223">
        <v>2637768.8484087023</v>
      </c>
      <c r="J63" s="221">
        <v>264570.34449685353</v>
      </c>
    </row>
    <row r="64" spans="1:10" x14ac:dyDescent="0.15">
      <c r="A64" s="270" t="s">
        <v>1847</v>
      </c>
      <c r="B64" s="218" t="s">
        <v>1846</v>
      </c>
      <c r="C64" s="219" t="s">
        <v>7</v>
      </c>
      <c r="D64" s="219" t="s">
        <v>7586</v>
      </c>
      <c r="E64" s="234">
        <v>274519</v>
      </c>
      <c r="F64" s="221">
        <v>22797.577614954269</v>
      </c>
      <c r="G64" s="223">
        <v>49923.935783862078</v>
      </c>
      <c r="H64" s="221">
        <v>96080.278547235372</v>
      </c>
      <c r="I64" s="223">
        <v>96080.278547235372</v>
      </c>
      <c r="J64" s="221">
        <v>9636.9294868012912</v>
      </c>
    </row>
    <row r="65" spans="1:10" x14ac:dyDescent="0.15">
      <c r="A65" s="270" t="s">
        <v>675</v>
      </c>
      <c r="B65" s="218" t="s">
        <v>674</v>
      </c>
      <c r="C65" s="219" t="s">
        <v>7</v>
      </c>
      <c r="D65" s="219" t="s">
        <v>7586</v>
      </c>
      <c r="E65" s="234">
        <v>12687460</v>
      </c>
      <c r="F65" s="221">
        <v>1053636.9216215552</v>
      </c>
      <c r="G65" s="223">
        <v>2307337.3365789573</v>
      </c>
      <c r="H65" s="221">
        <v>4440547.615490756</v>
      </c>
      <c r="I65" s="223">
        <v>4440547.615490756</v>
      </c>
      <c r="J65" s="221">
        <v>445390.50989771896</v>
      </c>
    </row>
    <row r="66" spans="1:10" x14ac:dyDescent="0.15">
      <c r="A66" s="270" t="s">
        <v>1634</v>
      </c>
      <c r="B66" s="218" t="s">
        <v>1633</v>
      </c>
      <c r="C66" s="219" t="s">
        <v>7</v>
      </c>
      <c r="D66" s="219" t="s">
        <v>7586</v>
      </c>
      <c r="E66" s="234">
        <v>459794.5</v>
      </c>
      <c r="F66" s="221">
        <v>38183.880899606549</v>
      </c>
      <c r="G66" s="223">
        <v>83618.077771567623</v>
      </c>
      <c r="H66" s="221">
        <v>160925.77794064095</v>
      </c>
      <c r="I66" s="223">
        <v>160925.77794064095</v>
      </c>
      <c r="J66" s="221">
        <v>16140.985414193759</v>
      </c>
    </row>
    <row r="67" spans="1:10" x14ac:dyDescent="0.15">
      <c r="A67" s="270" t="s">
        <v>1634</v>
      </c>
      <c r="B67" s="218" t="s">
        <v>1633</v>
      </c>
      <c r="C67" s="219" t="s">
        <v>11</v>
      </c>
      <c r="D67" s="219" t="s">
        <v>7586</v>
      </c>
      <c r="E67" s="234">
        <v>892500</v>
      </c>
      <c r="F67" s="221">
        <v>74118.141262887759</v>
      </c>
      <c r="G67" s="223">
        <v>162309.75884036045</v>
      </c>
      <c r="H67" s="221">
        <v>312370.54121356836</v>
      </c>
      <c r="I67" s="223">
        <v>312370.54121356836</v>
      </c>
      <c r="J67" s="221">
        <v>31331.017404879636</v>
      </c>
    </row>
    <row r="68" spans="1:10" x14ac:dyDescent="0.15">
      <c r="A68" s="270" t="s">
        <v>1450</v>
      </c>
      <c r="B68" s="218" t="s">
        <v>1449</v>
      </c>
      <c r="C68" s="219" t="s">
        <v>11</v>
      </c>
      <c r="D68" s="219" t="s">
        <v>7586</v>
      </c>
      <c r="E68" s="234">
        <v>2682513</v>
      </c>
      <c r="F68" s="221">
        <v>222770.73106278191</v>
      </c>
      <c r="G68" s="223">
        <v>487840.93906569388</v>
      </c>
      <c r="H68" s="221">
        <v>938866.14859656338</v>
      </c>
      <c r="I68" s="223">
        <v>938866.14859656338</v>
      </c>
      <c r="J68" s="221">
        <v>94169.032483827323</v>
      </c>
    </row>
    <row r="69" spans="1:10" x14ac:dyDescent="0.15">
      <c r="A69" s="270" t="s">
        <v>1259</v>
      </c>
      <c r="B69" s="218" t="s">
        <v>1258</v>
      </c>
      <c r="C69" s="219" t="s">
        <v>7</v>
      </c>
      <c r="D69" s="219" t="s">
        <v>7586</v>
      </c>
      <c r="E69" s="234">
        <v>2605526</v>
      </c>
      <c r="F69" s="221">
        <v>216377.30434972202</v>
      </c>
      <c r="G69" s="223">
        <v>473840.10836110805</v>
      </c>
      <c r="H69" s="221">
        <v>911921.08321123116</v>
      </c>
      <c r="I69" s="223">
        <v>911921.08321123116</v>
      </c>
      <c r="J69" s="221">
        <v>91466.420677721471</v>
      </c>
    </row>
    <row r="70" spans="1:10" x14ac:dyDescent="0.15">
      <c r="A70" s="270" t="s">
        <v>1307</v>
      </c>
      <c r="B70" s="218" t="s">
        <v>1306</v>
      </c>
      <c r="C70" s="219" t="s">
        <v>7</v>
      </c>
      <c r="D70" s="219" t="s">
        <v>7586</v>
      </c>
      <c r="E70" s="234">
        <v>2358345</v>
      </c>
      <c r="F70" s="221">
        <v>195850.02560966392</v>
      </c>
      <c r="G70" s="223">
        <v>428887.85233878973</v>
      </c>
      <c r="H70" s="221">
        <v>825408.96808774548</v>
      </c>
      <c r="I70" s="223">
        <v>825408.96808774548</v>
      </c>
      <c r="J70" s="221">
        <v>82789.185704998163</v>
      </c>
    </row>
    <row r="71" spans="1:10" x14ac:dyDescent="0.15">
      <c r="A71" s="270" t="s">
        <v>733</v>
      </c>
      <c r="B71" s="218" t="s">
        <v>732</v>
      </c>
      <c r="C71" s="219" t="s">
        <v>11</v>
      </c>
      <c r="D71" s="219" t="s">
        <v>7586</v>
      </c>
      <c r="E71" s="234">
        <v>10656000</v>
      </c>
      <c r="F71" s="221">
        <v>884933.23618748691</v>
      </c>
      <c r="G71" s="223">
        <v>1937896.6837007068</v>
      </c>
      <c r="H71" s="221">
        <v>3729546.7643381339</v>
      </c>
      <c r="I71" s="223">
        <v>3729546.7643381339</v>
      </c>
      <c r="J71" s="221">
        <v>374076.55066263018</v>
      </c>
    </row>
    <row r="72" spans="1:10" x14ac:dyDescent="0.15">
      <c r="A72" s="270" t="s">
        <v>1614</v>
      </c>
      <c r="B72" s="218" t="s">
        <v>1613</v>
      </c>
      <c r="C72" s="219" t="s">
        <v>7</v>
      </c>
      <c r="D72" s="219" t="s">
        <v>7586</v>
      </c>
      <c r="E72" s="234">
        <v>3329257</v>
      </c>
      <c r="F72" s="221">
        <v>276479.9334750229</v>
      </c>
      <c r="G72" s="223">
        <v>605457.59191885928</v>
      </c>
      <c r="H72" s="221">
        <v>1165223.3175675753</v>
      </c>
      <c r="I72" s="223">
        <v>1165223.3175675753</v>
      </c>
      <c r="J72" s="221">
        <v>116872.83922948725</v>
      </c>
    </row>
    <row r="73" spans="1:10" x14ac:dyDescent="0.15">
      <c r="A73" s="270" t="s">
        <v>1513</v>
      </c>
      <c r="B73" s="218" t="s">
        <v>1511</v>
      </c>
      <c r="C73" s="219" t="s">
        <v>7</v>
      </c>
      <c r="D73" s="219" t="s">
        <v>7586</v>
      </c>
      <c r="E73" s="234">
        <v>1424255</v>
      </c>
      <c r="F73" s="221">
        <v>118278.02048669379</v>
      </c>
      <c r="G73" s="223">
        <v>259014.54966630536</v>
      </c>
      <c r="H73" s="221">
        <v>498482.13465112686</v>
      </c>
      <c r="I73" s="223">
        <v>498482.13465112686</v>
      </c>
      <c r="J73" s="221">
        <v>49998.16044144184</v>
      </c>
    </row>
    <row r="74" spans="1:10" x14ac:dyDescent="0.15">
      <c r="A74" s="270" t="s">
        <v>812</v>
      </c>
      <c r="B74" s="218" t="s">
        <v>811</v>
      </c>
      <c r="C74" s="219" t="s">
        <v>7</v>
      </c>
      <c r="D74" s="219" t="s">
        <v>7586</v>
      </c>
      <c r="E74" s="234">
        <v>7499747.5</v>
      </c>
      <c r="F74" s="221">
        <v>622820.55421959586</v>
      </c>
      <c r="G74" s="223">
        <v>1363901.6337127127</v>
      </c>
      <c r="H74" s="221">
        <v>2624874.1574679059</v>
      </c>
      <c r="I74" s="223">
        <v>2624874.1574679059</v>
      </c>
      <c r="J74" s="221">
        <v>263276.99658790202</v>
      </c>
    </row>
    <row r="75" spans="1:10" x14ac:dyDescent="0.15">
      <c r="A75" s="270" t="s">
        <v>1857</v>
      </c>
      <c r="B75" s="218" t="s">
        <v>1856</v>
      </c>
      <c r="C75" s="219" t="s">
        <v>7</v>
      </c>
      <c r="D75" s="219" t="s">
        <v>7586</v>
      </c>
      <c r="E75" s="234">
        <v>249750</v>
      </c>
      <c r="F75" s="221">
        <v>20740.622723144221</v>
      </c>
      <c r="G75" s="223">
        <v>45419.453524235316</v>
      </c>
      <c r="H75" s="221">
        <v>87411.252289174998</v>
      </c>
      <c r="I75" s="223">
        <v>87411.252289174998</v>
      </c>
      <c r="J75" s="221">
        <v>8767.4191561553944</v>
      </c>
    </row>
    <row r="76" spans="1:10" x14ac:dyDescent="0.15">
      <c r="A76" s="270" t="s">
        <v>952</v>
      </c>
      <c r="B76" s="218" t="s">
        <v>951</v>
      </c>
      <c r="C76" s="219" t="s">
        <v>7</v>
      </c>
      <c r="D76" s="219" t="s">
        <v>7586</v>
      </c>
      <c r="E76" s="234">
        <v>5462536</v>
      </c>
      <c r="F76" s="221">
        <v>453639.23238275619</v>
      </c>
      <c r="G76" s="223">
        <v>993415.01492076996</v>
      </c>
      <c r="H76" s="221">
        <v>1911860.3100488523</v>
      </c>
      <c r="I76" s="223">
        <v>1911860.3100488523</v>
      </c>
      <c r="J76" s="221">
        <v>191761.13220255641</v>
      </c>
    </row>
    <row r="77" spans="1:10" x14ac:dyDescent="0.15">
      <c r="A77" s="270" t="s">
        <v>852</v>
      </c>
      <c r="B77" s="218" t="s">
        <v>851</v>
      </c>
      <c r="C77" s="219" t="s">
        <v>11</v>
      </c>
      <c r="D77" s="219" t="s">
        <v>7586</v>
      </c>
      <c r="E77" s="234">
        <v>6900622</v>
      </c>
      <c r="F77" s="221">
        <v>573065.85568379948</v>
      </c>
      <c r="G77" s="223">
        <v>1254944.8657349979</v>
      </c>
      <c r="H77" s="221">
        <v>2415183.2256025281</v>
      </c>
      <c r="I77" s="223">
        <v>2415183.2256025281</v>
      </c>
      <c r="J77" s="221">
        <v>242244.826875625</v>
      </c>
    </row>
    <row r="78" spans="1:10" x14ac:dyDescent="0.15">
      <c r="A78" s="270" t="s">
        <v>1440</v>
      </c>
      <c r="B78" s="218" t="s">
        <v>1439</v>
      </c>
      <c r="C78" s="219" t="s">
        <v>11</v>
      </c>
      <c r="D78" s="219" t="s">
        <v>7586</v>
      </c>
      <c r="E78" s="234">
        <v>1631207</v>
      </c>
      <c r="F78" s="221">
        <v>135464.46034174942</v>
      </c>
      <c r="G78" s="223">
        <v>296650.77287250175</v>
      </c>
      <c r="H78" s="221">
        <v>570914.30075222545</v>
      </c>
      <c r="I78" s="223">
        <v>570914.30075222545</v>
      </c>
      <c r="J78" s="221">
        <v>57263.16516298207</v>
      </c>
    </row>
    <row r="79" spans="1:10" x14ac:dyDescent="0.15">
      <c r="A79" s="270" t="s">
        <v>1322</v>
      </c>
      <c r="B79" s="218" t="s">
        <v>1321</v>
      </c>
      <c r="C79" s="219" t="s">
        <v>7</v>
      </c>
      <c r="D79" s="219" t="s">
        <v>7586</v>
      </c>
      <c r="E79" s="234">
        <v>2253446</v>
      </c>
      <c r="F79" s="221">
        <v>187138.63188379761</v>
      </c>
      <c r="G79" s="223">
        <v>409810.9544199158</v>
      </c>
      <c r="H79" s="221">
        <v>788694.84214627533</v>
      </c>
      <c r="I79" s="223">
        <v>788694.84214627533</v>
      </c>
      <c r="J79" s="221">
        <v>79106.729240287284</v>
      </c>
    </row>
    <row r="80" spans="1:10" x14ac:dyDescent="0.15">
      <c r="A80" s="270" t="s">
        <v>1019</v>
      </c>
      <c r="B80" s="218" t="s">
        <v>1018</v>
      </c>
      <c r="C80" s="219" t="s">
        <v>11</v>
      </c>
      <c r="D80" s="219" t="s">
        <v>7586</v>
      </c>
      <c r="E80" s="234">
        <v>4544000</v>
      </c>
      <c r="F80" s="221">
        <v>377358.9175334028</v>
      </c>
      <c r="G80" s="223">
        <v>826370.35761411523</v>
      </c>
      <c r="H80" s="221">
        <v>1590377.2989069519</v>
      </c>
      <c r="I80" s="223">
        <v>1590377.2989069519</v>
      </c>
      <c r="J80" s="221">
        <v>159516.12670898944</v>
      </c>
    </row>
    <row r="81" spans="1:10" x14ac:dyDescent="0.15">
      <c r="A81" s="270" t="s">
        <v>1077</v>
      </c>
      <c r="B81" s="218" t="s">
        <v>1076</v>
      </c>
      <c r="C81" s="219" t="s">
        <v>11</v>
      </c>
      <c r="D81" s="219" t="s">
        <v>7586</v>
      </c>
      <c r="E81" s="234">
        <v>4062464</v>
      </c>
      <c r="F81" s="221">
        <v>337369.50210352498</v>
      </c>
      <c r="G81" s="223">
        <v>738798.37774526165</v>
      </c>
      <c r="H81" s="221">
        <v>1421842.1045833474</v>
      </c>
      <c r="I81" s="223">
        <v>1421842.1045833474</v>
      </c>
      <c r="J81" s="221">
        <v>142611.91068985651</v>
      </c>
    </row>
    <row r="82" spans="1:10" x14ac:dyDescent="0.15">
      <c r="A82" s="270" t="s">
        <v>770</v>
      </c>
      <c r="B82" s="218" t="s">
        <v>769</v>
      </c>
      <c r="C82" s="219" t="s">
        <v>11</v>
      </c>
      <c r="D82" s="219" t="s">
        <v>7586</v>
      </c>
      <c r="E82" s="234">
        <v>8829142</v>
      </c>
      <c r="F82" s="221">
        <v>733220.833597866</v>
      </c>
      <c r="G82" s="223">
        <v>1605664.8837952914</v>
      </c>
      <c r="H82" s="221">
        <v>3090155.5910268314</v>
      </c>
      <c r="I82" s="223">
        <v>3090155.5910268314</v>
      </c>
      <c r="J82" s="221">
        <v>309945.09991277737</v>
      </c>
    </row>
    <row r="83" spans="1:10" x14ac:dyDescent="0.15">
      <c r="A83" s="270" t="s">
        <v>1932</v>
      </c>
      <c r="B83" s="218" t="s">
        <v>1931</v>
      </c>
      <c r="C83" s="219" t="s">
        <v>11</v>
      </c>
      <c r="D83" s="219" t="s">
        <v>7586</v>
      </c>
      <c r="E83" s="234">
        <v>66646</v>
      </c>
      <c r="F83" s="221">
        <v>5534.6528208475265</v>
      </c>
      <c r="G83" s="223">
        <v>12120.219818122869</v>
      </c>
      <c r="H83" s="221">
        <v>23325.767047304733</v>
      </c>
      <c r="I83" s="223">
        <v>23325.767047304733</v>
      </c>
      <c r="J83" s="221">
        <v>2339.5932615861157</v>
      </c>
    </row>
    <row r="84" spans="1:10" x14ac:dyDescent="0.15">
      <c r="A84" s="270" t="s">
        <v>1478</v>
      </c>
      <c r="B84" s="218" t="s">
        <v>1477</v>
      </c>
      <c r="C84" s="219" t="s">
        <v>11</v>
      </c>
      <c r="D84" s="219" t="s">
        <v>7586</v>
      </c>
      <c r="E84" s="234">
        <v>226000</v>
      </c>
      <c r="F84" s="221">
        <v>18768.291232955333</v>
      </c>
      <c r="G84" s="223">
        <v>41100.286272180907</v>
      </c>
      <c r="H84" s="221">
        <v>79098.870940354565</v>
      </c>
      <c r="I84" s="223">
        <v>79098.870940354565</v>
      </c>
      <c r="J84" s="221">
        <v>7933.6805977622389</v>
      </c>
    </row>
    <row r="85" spans="1:10" x14ac:dyDescent="0.15">
      <c r="A85" s="270" t="s">
        <v>74</v>
      </c>
      <c r="B85" s="218" t="s">
        <v>73</v>
      </c>
      <c r="C85" s="219" t="s">
        <v>11</v>
      </c>
      <c r="D85" s="219" t="s">
        <v>7586</v>
      </c>
      <c r="E85" s="234">
        <v>251913594</v>
      </c>
      <c r="F85" s="221">
        <v>20920299.547488801</v>
      </c>
      <c r="G85" s="223">
        <v>45812924.023247585</v>
      </c>
      <c r="H85" s="221">
        <v>88168499.380207419</v>
      </c>
      <c r="I85" s="223">
        <v>88168499.380207419</v>
      </c>
      <c r="J85" s="221">
        <v>8843371.6505767871</v>
      </c>
    </row>
    <row r="86" spans="1:10" x14ac:dyDescent="0.15">
      <c r="A86" s="270" t="s">
        <v>74</v>
      </c>
      <c r="B86" s="218" t="s">
        <v>73</v>
      </c>
      <c r="C86" s="219" t="s">
        <v>95</v>
      </c>
      <c r="D86" s="219" t="s">
        <v>7586</v>
      </c>
      <c r="E86" s="234">
        <v>10167645</v>
      </c>
      <c r="F86" s="221">
        <v>844377.53324469971</v>
      </c>
      <c r="G86" s="223">
        <v>1849084.6027164108</v>
      </c>
      <c r="H86" s="221">
        <v>3558624.9540811568</v>
      </c>
      <c r="I86" s="223">
        <v>3558624.9540811568</v>
      </c>
      <c r="J86" s="221">
        <v>356932.95513908955</v>
      </c>
    </row>
    <row r="87" spans="1:10" x14ac:dyDescent="0.15">
      <c r="A87" s="270" t="s">
        <v>74</v>
      </c>
      <c r="B87" s="218" t="s">
        <v>73</v>
      </c>
      <c r="C87" s="219" t="s">
        <v>93</v>
      </c>
      <c r="D87" s="219" t="s">
        <v>7586</v>
      </c>
      <c r="E87" s="234">
        <v>55318978.5</v>
      </c>
      <c r="F87" s="221">
        <v>4593994.2442371435</v>
      </c>
      <c r="G87" s="223">
        <v>10060291.383339029</v>
      </c>
      <c r="H87" s="221">
        <v>19361366.110282071</v>
      </c>
      <c r="I87" s="223">
        <v>19361366.110282071</v>
      </c>
      <c r="J87" s="221">
        <v>1941960.6478472406</v>
      </c>
    </row>
    <row r="88" spans="1:10" x14ac:dyDescent="0.15">
      <c r="A88" s="270" t="s">
        <v>131</v>
      </c>
      <c r="B88" s="218" t="s">
        <v>130</v>
      </c>
      <c r="C88" s="219" t="s">
        <v>11</v>
      </c>
      <c r="D88" s="219" t="s">
        <v>7586</v>
      </c>
      <c r="E88" s="234">
        <v>1472000</v>
      </c>
      <c r="F88" s="221">
        <v>122243.02962349667</v>
      </c>
      <c r="G88" s="223">
        <v>267697.43979048799</v>
      </c>
      <c r="H88" s="221">
        <v>515192.64612478716</v>
      </c>
      <c r="I88" s="223">
        <v>515192.64612478716</v>
      </c>
      <c r="J88" s="221">
        <v>51674.238229672628</v>
      </c>
    </row>
    <row r="89" spans="1:10" x14ac:dyDescent="0.15">
      <c r="A89" s="270" t="s">
        <v>131</v>
      </c>
      <c r="B89" s="218" t="s">
        <v>130</v>
      </c>
      <c r="C89" s="219" t="s">
        <v>690</v>
      </c>
      <c r="D89" s="219" t="s">
        <v>7586</v>
      </c>
      <c r="E89" s="234">
        <v>292035563.5</v>
      </c>
      <c r="F89" s="221">
        <v>24252250.027204514</v>
      </c>
      <c r="G89" s="223">
        <v>53109492.307556041</v>
      </c>
      <c r="H89" s="221">
        <v>102210988.26230185</v>
      </c>
      <c r="I89" s="223">
        <v>102210988.26230185</v>
      </c>
      <c r="J89" s="221">
        <v>10251844.619453592</v>
      </c>
    </row>
    <row r="90" spans="1:10" x14ac:dyDescent="0.15">
      <c r="A90" s="270" t="s">
        <v>1874</v>
      </c>
      <c r="B90" s="218" t="s">
        <v>1873</v>
      </c>
      <c r="C90" s="219" t="s">
        <v>11</v>
      </c>
      <c r="D90" s="219" t="s">
        <v>7586</v>
      </c>
      <c r="E90" s="234">
        <v>189210</v>
      </c>
      <c r="F90" s="221">
        <v>15713.045947732204</v>
      </c>
      <c r="G90" s="223">
        <v>34409.668874156407</v>
      </c>
      <c r="H90" s="221">
        <v>66222.554737276485</v>
      </c>
      <c r="I90" s="223">
        <v>66222.554737276485</v>
      </c>
      <c r="J90" s="221">
        <v>6642.175689834482</v>
      </c>
    </row>
    <row r="91" spans="1:10" x14ac:dyDescent="0.15">
      <c r="A91" s="270" t="s">
        <v>1620</v>
      </c>
      <c r="B91" s="218" t="s">
        <v>1619</v>
      </c>
      <c r="C91" s="219" t="s">
        <v>7</v>
      </c>
      <c r="D91" s="219" t="s">
        <v>7586</v>
      </c>
      <c r="E91" s="234">
        <v>908650.5</v>
      </c>
      <c r="F91" s="221">
        <v>75459.368198984419</v>
      </c>
      <c r="G91" s="223">
        <v>165246.8835015943</v>
      </c>
      <c r="H91" s="221">
        <v>318023.13552826829</v>
      </c>
      <c r="I91" s="223">
        <v>318023.13552826829</v>
      </c>
      <c r="J91" s="221">
        <v>31897.977176977682</v>
      </c>
    </row>
    <row r="92" spans="1:10" x14ac:dyDescent="0.15">
      <c r="A92" s="270" t="s">
        <v>1277</v>
      </c>
      <c r="B92" s="218" t="s">
        <v>1275</v>
      </c>
      <c r="C92" s="219" t="s">
        <v>7577</v>
      </c>
      <c r="D92" s="219" t="s">
        <v>7586</v>
      </c>
      <c r="E92" s="234">
        <v>2539026.9449999998</v>
      </c>
      <c r="F92" s="221">
        <v>210854.85465522503</v>
      </c>
      <c r="G92" s="223">
        <v>461746.61191274744</v>
      </c>
      <c r="H92" s="221">
        <v>888646.74617981282</v>
      </c>
      <c r="I92" s="223">
        <v>888646.74617981282</v>
      </c>
      <c r="J92" s="221">
        <v>89131.985888239069</v>
      </c>
    </row>
    <row r="93" spans="1:10" x14ac:dyDescent="0.15">
      <c r="A93" s="270" t="s">
        <v>361</v>
      </c>
      <c r="B93" s="218" t="s">
        <v>360</v>
      </c>
      <c r="C93" s="219" t="s">
        <v>11</v>
      </c>
      <c r="D93" s="219" t="s">
        <v>7586</v>
      </c>
      <c r="E93" s="234">
        <v>34321382</v>
      </c>
      <c r="F93" s="221">
        <v>2850237.5791748273</v>
      </c>
      <c r="G93" s="223">
        <v>6241675.3338799858</v>
      </c>
      <c r="H93" s="221">
        <v>12012312.235896496</v>
      </c>
      <c r="I93" s="223">
        <v>12012312.235896496</v>
      </c>
      <c r="J93" s="221">
        <v>1204844.6126627706</v>
      </c>
    </row>
    <row r="94" spans="1:10" x14ac:dyDescent="0.15">
      <c r="A94" s="270" t="s">
        <v>265</v>
      </c>
      <c r="B94" s="218" t="s">
        <v>264</v>
      </c>
      <c r="C94" s="219" t="s">
        <v>11</v>
      </c>
      <c r="D94" s="219" t="s">
        <v>7586</v>
      </c>
      <c r="E94" s="234">
        <v>63449442</v>
      </c>
      <c r="F94" s="221">
        <v>5269192.9470110964</v>
      </c>
      <c r="G94" s="223">
        <v>11538894.82305371</v>
      </c>
      <c r="H94" s="221">
        <v>22206987.716794301</v>
      </c>
      <c r="I94" s="223">
        <v>22206987.716794301</v>
      </c>
      <c r="J94" s="221">
        <v>2227378.7917444268</v>
      </c>
    </row>
    <row r="95" spans="1:10" x14ac:dyDescent="0.15">
      <c r="A95" s="270" t="s">
        <v>237</v>
      </c>
      <c r="B95" s="218" t="s">
        <v>236</v>
      </c>
      <c r="C95" s="219" t="s">
        <v>11</v>
      </c>
      <c r="D95" s="219" t="s">
        <v>7586</v>
      </c>
      <c r="E95" s="234">
        <v>103956147</v>
      </c>
      <c r="F95" s="221">
        <v>8633093.9927075915</v>
      </c>
      <c r="G95" s="223">
        <v>18905430.979880176</v>
      </c>
      <c r="H95" s="221">
        <v>36384132.101812065</v>
      </c>
      <c r="I95" s="223">
        <v>36384132.101812065</v>
      </c>
      <c r="J95" s="221">
        <v>3649357.8162478721</v>
      </c>
    </row>
    <row r="96" spans="1:10" x14ac:dyDescent="0.15">
      <c r="A96" s="270" t="s">
        <v>1834</v>
      </c>
      <c r="B96" s="218" t="s">
        <v>1833</v>
      </c>
      <c r="C96" s="219" t="s">
        <v>11</v>
      </c>
      <c r="D96" s="219" t="s">
        <v>7586</v>
      </c>
      <c r="E96" s="234">
        <v>318369</v>
      </c>
      <c r="F96" s="221">
        <v>26439.124387366181</v>
      </c>
      <c r="G96" s="223">
        <v>57898.482478707803</v>
      </c>
      <c r="H96" s="221">
        <v>111427.55947968912</v>
      </c>
      <c r="I96" s="223">
        <v>111427.55947968912</v>
      </c>
      <c r="J96" s="221">
        <v>11176.274151455602</v>
      </c>
    </row>
    <row r="97" spans="1:10" x14ac:dyDescent="0.15">
      <c r="A97" s="270" t="s">
        <v>1305</v>
      </c>
      <c r="B97" s="218" t="s">
        <v>1304</v>
      </c>
      <c r="C97" s="219" t="s">
        <v>11</v>
      </c>
      <c r="D97" s="219" t="s">
        <v>7586</v>
      </c>
      <c r="E97" s="234">
        <v>2370101</v>
      </c>
      <c r="F97" s="221">
        <v>196826.3089359233</v>
      </c>
      <c r="G97" s="223">
        <v>431025.79466363823</v>
      </c>
      <c r="H97" s="221">
        <v>829523.50935666054</v>
      </c>
      <c r="I97" s="223">
        <v>829523.50935666054</v>
      </c>
      <c r="J97" s="221">
        <v>83201.877515207423</v>
      </c>
    </row>
    <row r="98" spans="1:10" x14ac:dyDescent="0.15">
      <c r="A98" s="270" t="s">
        <v>975</v>
      </c>
      <c r="B98" s="218" t="s">
        <v>974</v>
      </c>
      <c r="C98" s="219" t="s">
        <v>7</v>
      </c>
      <c r="D98" s="219" t="s">
        <v>7586</v>
      </c>
      <c r="E98" s="234">
        <v>5242050</v>
      </c>
      <c r="F98" s="221">
        <v>435328.85423767031</v>
      </c>
      <c r="G98" s="223">
        <v>953317.50288976065</v>
      </c>
      <c r="H98" s="221">
        <v>1834691.3115614406</v>
      </c>
      <c r="I98" s="223">
        <v>1834691.3115614406</v>
      </c>
      <c r="J98" s="221">
        <v>184021.01936946699</v>
      </c>
    </row>
    <row r="99" spans="1:10" x14ac:dyDescent="0.15">
      <c r="A99" s="270" t="s">
        <v>1360</v>
      </c>
      <c r="B99" s="218" t="s">
        <v>1359</v>
      </c>
      <c r="C99" s="219" t="s">
        <v>11</v>
      </c>
      <c r="D99" s="219" t="s">
        <v>7586</v>
      </c>
      <c r="E99" s="234">
        <v>2490204</v>
      </c>
      <c r="F99" s="221">
        <v>206800.3269976562</v>
      </c>
      <c r="G99" s="223">
        <v>452867.68706252205</v>
      </c>
      <c r="H99" s="221">
        <v>871558.95934139239</v>
      </c>
      <c r="I99" s="223">
        <v>871558.95934139239</v>
      </c>
      <c r="J99" s="221">
        <v>87418.067076415566</v>
      </c>
    </row>
    <row r="100" spans="1:10" x14ac:dyDescent="0.15">
      <c r="A100" s="270" t="s">
        <v>1542</v>
      </c>
      <c r="B100" s="218" t="s">
        <v>1541</v>
      </c>
      <c r="C100" s="219" t="s">
        <v>11</v>
      </c>
      <c r="D100" s="219" t="s">
        <v>7586</v>
      </c>
      <c r="E100" s="234">
        <v>1615606</v>
      </c>
      <c r="F100" s="221">
        <v>134168.86692792049</v>
      </c>
      <c r="G100" s="223">
        <v>293813.58010200487</v>
      </c>
      <c r="H100" s="221">
        <v>565454.02869231172</v>
      </c>
      <c r="I100" s="223">
        <v>565454.02869231172</v>
      </c>
      <c r="J100" s="221">
        <v>56715.495468266628</v>
      </c>
    </row>
    <row r="101" spans="1:10" x14ac:dyDescent="0.15">
      <c r="A101" s="270" t="s">
        <v>838</v>
      </c>
      <c r="B101" s="218" t="s">
        <v>837</v>
      </c>
      <c r="C101" s="219" t="s">
        <v>11</v>
      </c>
      <c r="D101" s="219" t="s">
        <v>7586</v>
      </c>
      <c r="E101" s="234">
        <v>7178178</v>
      </c>
      <c r="F101" s="221">
        <v>596115.64259288867</v>
      </c>
      <c r="G101" s="223">
        <v>1305421.1093481018</v>
      </c>
      <c r="H101" s="221">
        <v>2512326.4389774003</v>
      </c>
      <c r="I101" s="223">
        <v>2512326.4389774003</v>
      </c>
      <c r="J101" s="221">
        <v>251988.36958355643</v>
      </c>
    </row>
    <row r="102" spans="1:10" x14ac:dyDescent="0.15">
      <c r="A102" s="270" t="s">
        <v>189</v>
      </c>
      <c r="B102" s="218" t="s">
        <v>188</v>
      </c>
      <c r="C102" s="219" t="s">
        <v>7</v>
      </c>
      <c r="D102" s="219" t="s">
        <v>7586</v>
      </c>
      <c r="E102" s="234">
        <v>117342162</v>
      </c>
      <c r="F102" s="221">
        <v>9744742.7890293114</v>
      </c>
      <c r="G102" s="223">
        <v>21339807.300870035</v>
      </c>
      <c r="H102" s="221">
        <v>41069170.477434412</v>
      </c>
      <c r="I102" s="223">
        <v>41069170.477434412</v>
      </c>
      <c r="J102" s="221">
        <v>4119270.9467206788</v>
      </c>
    </row>
    <row r="103" spans="1:10" x14ac:dyDescent="0.15">
      <c r="A103" s="270" t="s">
        <v>1757</v>
      </c>
      <c r="B103" s="218" t="s">
        <v>1756</v>
      </c>
      <c r="C103" s="219" t="s">
        <v>11</v>
      </c>
      <c r="D103" s="219" t="s">
        <v>7586</v>
      </c>
      <c r="E103" s="234">
        <v>999379</v>
      </c>
      <c r="F103" s="221">
        <v>82993.96515088348</v>
      </c>
      <c r="G103" s="223">
        <v>181746.73891330036</v>
      </c>
      <c r="H103" s="221">
        <v>349777.65726327698</v>
      </c>
      <c r="I103" s="223">
        <v>349777.65726327698</v>
      </c>
      <c r="J103" s="221">
        <v>35082.981336774457</v>
      </c>
    </row>
    <row r="104" spans="1:10" x14ac:dyDescent="0.15">
      <c r="A104" s="270" t="s">
        <v>566</v>
      </c>
      <c r="B104" s="218" t="s">
        <v>565</v>
      </c>
      <c r="C104" s="219" t="s">
        <v>11</v>
      </c>
      <c r="D104" s="219" t="s">
        <v>7586</v>
      </c>
      <c r="E104" s="234">
        <v>17201747</v>
      </c>
      <c r="F104" s="221">
        <v>1428528.3071310427</v>
      </c>
      <c r="G104" s="223">
        <v>3128304.097706323</v>
      </c>
      <c r="H104" s="221">
        <v>6020525.5128390761</v>
      </c>
      <c r="I104" s="223">
        <v>6020525.5128390761</v>
      </c>
      <c r="J104" s="221">
        <v>603863.56823679106</v>
      </c>
    </row>
    <row r="105" spans="1:10" x14ac:dyDescent="0.15">
      <c r="A105" s="270" t="s">
        <v>318</v>
      </c>
      <c r="B105" s="218" t="s">
        <v>317</v>
      </c>
      <c r="C105" s="219" t="s">
        <v>11</v>
      </c>
      <c r="D105" s="219" t="s">
        <v>7586</v>
      </c>
      <c r="E105" s="234">
        <v>41429529</v>
      </c>
      <c r="F105" s="221">
        <v>3440537.4598060558</v>
      </c>
      <c r="G105" s="223">
        <v>7534360.62841425</v>
      </c>
      <c r="H105" s="221">
        <v>14500128.174737504</v>
      </c>
      <c r="I105" s="223">
        <v>14500128.174737504</v>
      </c>
      <c r="J105" s="221">
        <v>1454374.5592996811</v>
      </c>
    </row>
    <row r="106" spans="1:10" x14ac:dyDescent="0.15">
      <c r="A106" s="270" t="s">
        <v>152</v>
      </c>
      <c r="B106" s="218" t="s">
        <v>151</v>
      </c>
      <c r="C106" s="219" t="s">
        <v>11</v>
      </c>
      <c r="D106" s="219" t="s">
        <v>7586</v>
      </c>
      <c r="E106" s="234">
        <v>178404824</v>
      </c>
      <c r="F106" s="221">
        <v>14815724.310602386</v>
      </c>
      <c r="G106" s="223">
        <v>32444643.091761287</v>
      </c>
      <c r="H106" s="221">
        <v>62440797.118197657</v>
      </c>
      <c r="I106" s="223">
        <v>62440797.118197657</v>
      </c>
      <c r="J106" s="221">
        <v>6262862.3483008277</v>
      </c>
    </row>
    <row r="107" spans="1:10" x14ac:dyDescent="0.15">
      <c r="A107" s="270" t="s">
        <v>152</v>
      </c>
      <c r="B107" s="218" t="s">
        <v>151</v>
      </c>
      <c r="C107" s="219" t="s">
        <v>95</v>
      </c>
      <c r="D107" s="219" t="s">
        <v>7586</v>
      </c>
      <c r="E107" s="234">
        <v>23051890.800000001</v>
      </c>
      <c r="F107" s="221">
        <v>1914356.6371888658</v>
      </c>
      <c r="G107" s="223">
        <v>4192209.3406860768</v>
      </c>
      <c r="H107" s="221">
        <v>8068046.616461711</v>
      </c>
      <c r="I107" s="223">
        <v>8068046.616461711</v>
      </c>
      <c r="J107" s="221">
        <v>809231.58752961876</v>
      </c>
    </row>
    <row r="108" spans="1:10" x14ac:dyDescent="0.15">
      <c r="A108" s="270" t="s">
        <v>152</v>
      </c>
      <c r="B108" s="218" t="s">
        <v>151</v>
      </c>
      <c r="C108" s="219" t="s">
        <v>93</v>
      </c>
      <c r="D108" s="219" t="s">
        <v>7586</v>
      </c>
      <c r="E108" s="234">
        <v>19464838</v>
      </c>
      <c r="F108" s="221">
        <v>1616467.9132136982</v>
      </c>
      <c r="G108" s="223">
        <v>3539869.0886797574</v>
      </c>
      <c r="H108" s="221">
        <v>6812596.0568004828</v>
      </c>
      <c r="I108" s="223">
        <v>6812596.0568004828</v>
      </c>
      <c r="J108" s="221">
        <v>683308.88309373951</v>
      </c>
    </row>
    <row r="109" spans="1:10" x14ac:dyDescent="0.15">
      <c r="A109" s="270" t="s">
        <v>989</v>
      </c>
      <c r="B109" s="218" t="s">
        <v>988</v>
      </c>
      <c r="C109" s="219" t="s">
        <v>11</v>
      </c>
      <c r="D109" s="219" t="s">
        <v>7586</v>
      </c>
      <c r="E109" s="234">
        <v>4989028</v>
      </c>
      <c r="F109" s="221">
        <v>414316.50651933043</v>
      </c>
      <c r="G109" s="223">
        <v>907303.00451294763</v>
      </c>
      <c r="H109" s="221">
        <v>1746134.8756186515</v>
      </c>
      <c r="I109" s="223">
        <v>1746134.8756186515</v>
      </c>
      <c r="J109" s="221">
        <v>175138.73736855108</v>
      </c>
    </row>
    <row r="110" spans="1:10" x14ac:dyDescent="0.15">
      <c r="A110" s="270" t="s">
        <v>1163</v>
      </c>
      <c r="B110" s="218" t="s">
        <v>1162</v>
      </c>
      <c r="C110" s="219" t="s">
        <v>11</v>
      </c>
      <c r="D110" s="219" t="s">
        <v>7586</v>
      </c>
      <c r="E110" s="234">
        <v>9637090.4000000004</v>
      </c>
      <c r="F110" s="221">
        <v>800317.34188282304</v>
      </c>
      <c r="G110" s="223">
        <v>1752598.1162428602</v>
      </c>
      <c r="H110" s="221">
        <v>3372933.4946465925</v>
      </c>
      <c r="I110" s="223">
        <v>3372933.4946465925</v>
      </c>
      <c r="J110" s="221">
        <v>338307.95188212715</v>
      </c>
    </row>
    <row r="111" spans="1:10" x14ac:dyDescent="0.15">
      <c r="A111" s="270" t="s">
        <v>1684</v>
      </c>
      <c r="B111" s="218" t="s">
        <v>1682</v>
      </c>
      <c r="C111" s="219" t="s">
        <v>11</v>
      </c>
      <c r="D111" s="219" t="s">
        <v>7586</v>
      </c>
      <c r="E111" s="234">
        <v>680679</v>
      </c>
      <c r="F111" s="221">
        <v>56527.352690959306</v>
      </c>
      <c r="G111" s="223">
        <v>123788.06088257446</v>
      </c>
      <c r="H111" s="221">
        <v>238234.24943721062</v>
      </c>
      <c r="I111" s="223">
        <v>238234.24943721062</v>
      </c>
      <c r="J111" s="221">
        <v>23895.087502673465</v>
      </c>
    </row>
    <row r="112" spans="1:10" x14ac:dyDescent="0.15">
      <c r="A112" s="270" t="s">
        <v>981</v>
      </c>
      <c r="B112" s="218" t="s">
        <v>980</v>
      </c>
      <c r="C112" s="219" t="s">
        <v>95</v>
      </c>
      <c r="D112" s="219" t="s">
        <v>7586</v>
      </c>
      <c r="E112" s="234">
        <v>5172447</v>
      </c>
      <c r="F112" s="221">
        <v>429548.63576560223</v>
      </c>
      <c r="G112" s="223">
        <v>940659.52401629777</v>
      </c>
      <c r="H112" s="221">
        <v>1810330.6092868322</v>
      </c>
      <c r="I112" s="223">
        <v>1810330.6092868322</v>
      </c>
      <c r="J112" s="221">
        <v>181577.62126926324</v>
      </c>
    </row>
    <row r="113" spans="1:10" x14ac:dyDescent="0.15">
      <c r="A113" s="270" t="s">
        <v>958</v>
      </c>
      <c r="B113" s="218" t="s">
        <v>957</v>
      </c>
      <c r="C113" s="219" t="s">
        <v>11</v>
      </c>
      <c r="D113" s="219" t="s">
        <v>7586</v>
      </c>
      <c r="E113" s="234">
        <v>5407814</v>
      </c>
      <c r="F113" s="221">
        <v>449094.81453828805</v>
      </c>
      <c r="G113" s="223">
        <v>983463.2898526889</v>
      </c>
      <c r="H113" s="221">
        <v>1892707.8834311615</v>
      </c>
      <c r="I113" s="223">
        <v>1892707.8834311615</v>
      </c>
      <c r="J113" s="221">
        <v>189840.12835445575</v>
      </c>
    </row>
    <row r="114" spans="1:10" x14ac:dyDescent="0.15">
      <c r="A114" s="270" t="s">
        <v>991</v>
      </c>
      <c r="B114" s="218" t="s">
        <v>990</v>
      </c>
      <c r="C114" s="219" t="s">
        <v>93</v>
      </c>
      <c r="D114" s="219" t="s">
        <v>7586</v>
      </c>
      <c r="E114" s="234">
        <v>4867759.5</v>
      </c>
      <c r="F114" s="221">
        <v>404245.69888488954</v>
      </c>
      <c r="G114" s="223">
        <v>885249.15466428397</v>
      </c>
      <c r="H114" s="221">
        <v>1703691.50645657</v>
      </c>
      <c r="I114" s="223">
        <v>1703691.50645657</v>
      </c>
      <c r="J114" s="221">
        <v>170881.63318461421</v>
      </c>
    </row>
    <row r="115" spans="1:10" x14ac:dyDescent="0.15">
      <c r="A115" s="270" t="s">
        <v>1773</v>
      </c>
      <c r="B115" s="218" t="s">
        <v>1772</v>
      </c>
      <c r="C115" s="219" t="s">
        <v>11</v>
      </c>
      <c r="D115" s="219" t="s">
        <v>7586</v>
      </c>
      <c r="E115" s="234">
        <v>466480</v>
      </c>
      <c r="F115" s="221">
        <v>38739.08183340267</v>
      </c>
      <c r="G115" s="223">
        <v>84833.900620561719</v>
      </c>
      <c r="H115" s="221">
        <v>163265.66954095836</v>
      </c>
      <c r="I115" s="223">
        <v>163265.66954095836</v>
      </c>
      <c r="J115" s="221">
        <v>16375.678430283755</v>
      </c>
    </row>
    <row r="116" spans="1:10" x14ac:dyDescent="0.15">
      <c r="A116" s="270" t="s">
        <v>150</v>
      </c>
      <c r="B116" s="218" t="s">
        <v>149</v>
      </c>
      <c r="C116" s="219" t="s">
        <v>7</v>
      </c>
      <c r="D116" s="219" t="s">
        <v>7586</v>
      </c>
      <c r="E116" s="234">
        <v>178809326.5</v>
      </c>
      <c r="F116" s="221">
        <v>14849316.43770176</v>
      </c>
      <c r="G116" s="223">
        <v>32518205.784450725</v>
      </c>
      <c r="H116" s="221">
        <v>62582370.972368233</v>
      </c>
      <c r="I116" s="223">
        <v>62582370.972368233</v>
      </c>
      <c r="J116" s="221">
        <v>6277062.3201415194</v>
      </c>
    </row>
    <row r="117" spans="1:10" x14ac:dyDescent="0.15">
      <c r="A117" s="270" t="s">
        <v>171</v>
      </c>
      <c r="B117" s="218" t="s">
        <v>170</v>
      </c>
      <c r="C117" s="219" t="s">
        <v>7</v>
      </c>
      <c r="D117" s="219" t="s">
        <v>7586</v>
      </c>
      <c r="E117" s="234">
        <v>128417823</v>
      </c>
      <c r="F117" s="221">
        <v>10664526.998080131</v>
      </c>
      <c r="G117" s="223">
        <v>23354023.397125032</v>
      </c>
      <c r="H117" s="221">
        <v>44945596.495213695</v>
      </c>
      <c r="I117" s="223">
        <v>44945596.495213695</v>
      </c>
      <c r="J117" s="221">
        <v>4508079.6050529433</v>
      </c>
    </row>
    <row r="118" spans="1:10" x14ac:dyDescent="0.15">
      <c r="A118" s="270" t="s">
        <v>707</v>
      </c>
      <c r="B118" s="218" t="s">
        <v>706</v>
      </c>
      <c r="C118" s="219" t="s">
        <v>11</v>
      </c>
      <c r="D118" s="219" t="s">
        <v>7586</v>
      </c>
      <c r="E118" s="234">
        <v>11668056</v>
      </c>
      <c r="F118" s="221">
        <v>968979.96960368077</v>
      </c>
      <c r="G118" s="223">
        <v>2121948.8576983982</v>
      </c>
      <c r="H118" s="221">
        <v>4083761.3082691575</v>
      </c>
      <c r="I118" s="223">
        <v>4083761.3082691575</v>
      </c>
      <c r="J118" s="221">
        <v>409604.55531328882</v>
      </c>
    </row>
    <row r="119" spans="1:10" x14ac:dyDescent="0.15">
      <c r="A119" s="270" t="s">
        <v>634</v>
      </c>
      <c r="B119" s="218" t="s">
        <v>633</v>
      </c>
      <c r="C119" s="219" t="s">
        <v>11</v>
      </c>
      <c r="D119" s="219" t="s">
        <v>7586</v>
      </c>
      <c r="E119" s="234">
        <v>14605430</v>
      </c>
      <c r="F119" s="221">
        <v>1212915.7691262956</v>
      </c>
      <c r="G119" s="223">
        <v>2656138.73508097</v>
      </c>
      <c r="H119" s="221">
        <v>5111827.5336211622</v>
      </c>
      <c r="I119" s="223">
        <v>5111827.5336211622</v>
      </c>
      <c r="J119" s="221">
        <v>512720.42749103776</v>
      </c>
    </row>
    <row r="120" spans="1:10" x14ac:dyDescent="0.15">
      <c r="A120" s="270" t="s">
        <v>193</v>
      </c>
      <c r="B120" s="218" t="s">
        <v>192</v>
      </c>
      <c r="C120" s="219" t="s">
        <v>11</v>
      </c>
      <c r="D120" s="219" t="s">
        <v>7586</v>
      </c>
      <c r="E120" s="234">
        <v>116682488</v>
      </c>
      <c r="F120" s="221">
        <v>9689959.8078310434</v>
      </c>
      <c r="G120" s="223">
        <v>21219839.202435013</v>
      </c>
      <c r="H120" s="221">
        <v>40838287.873059601</v>
      </c>
      <c r="I120" s="223">
        <v>40838287.873059601</v>
      </c>
      <c r="J120" s="221">
        <v>4096113.235151439</v>
      </c>
    </row>
    <row r="121" spans="1:10" x14ac:dyDescent="0.15">
      <c r="A121" s="270" t="s">
        <v>1644</v>
      </c>
      <c r="B121" s="218" t="s">
        <v>1643</v>
      </c>
      <c r="C121" s="219" t="s">
        <v>11</v>
      </c>
      <c r="D121" s="219" t="s">
        <v>7586</v>
      </c>
      <c r="E121" s="234">
        <v>853758</v>
      </c>
      <c r="F121" s="221">
        <v>70900.791090555213</v>
      </c>
      <c r="G121" s="223">
        <v>155264.15135913552</v>
      </c>
      <c r="H121" s="221">
        <v>298811.03476236825</v>
      </c>
      <c r="I121" s="223">
        <v>298811.03476236825</v>
      </c>
      <c r="J121" s="221">
        <v>29970.987963647312</v>
      </c>
    </row>
    <row r="122" spans="1:10" x14ac:dyDescent="0.15">
      <c r="A122" s="270" t="s">
        <v>540</v>
      </c>
      <c r="B122" s="218" t="s">
        <v>539</v>
      </c>
      <c r="C122" s="219" t="s">
        <v>7577</v>
      </c>
      <c r="D122" s="219" t="s">
        <v>7586</v>
      </c>
      <c r="E122" s="234">
        <v>18483610.134299997</v>
      </c>
      <c r="F122" s="221">
        <v>1534981.318747553</v>
      </c>
      <c r="G122" s="223">
        <v>3361423.3091288232</v>
      </c>
      <c r="H122" s="221">
        <v>6469171.2058620583</v>
      </c>
      <c r="I122" s="223">
        <v>6469171.2058620583</v>
      </c>
      <c r="J122" s="221">
        <v>648863.09335883788</v>
      </c>
    </row>
    <row r="123" spans="1:10" x14ac:dyDescent="0.15">
      <c r="A123" s="270" t="s">
        <v>1766</v>
      </c>
      <c r="B123" s="218" t="s">
        <v>1765</v>
      </c>
      <c r="C123" s="219" t="s">
        <v>11</v>
      </c>
      <c r="D123" s="219" t="s">
        <v>7586</v>
      </c>
      <c r="E123" s="234">
        <v>473025</v>
      </c>
      <c r="F123" s="221">
        <v>39282.614869330515</v>
      </c>
      <c r="G123" s="223">
        <v>86024.172185391028</v>
      </c>
      <c r="H123" s="221">
        <v>165556.38684319123</v>
      </c>
      <c r="I123" s="223">
        <v>165556.38684319123</v>
      </c>
      <c r="J123" s="221">
        <v>16605.439224586207</v>
      </c>
    </row>
    <row r="124" spans="1:10" x14ac:dyDescent="0.15">
      <c r="A124" s="270" t="s">
        <v>1074</v>
      </c>
      <c r="B124" s="218" t="s">
        <v>1073</v>
      </c>
      <c r="C124" s="219" t="s">
        <v>11</v>
      </c>
      <c r="D124" s="219" t="s">
        <v>7586</v>
      </c>
      <c r="E124" s="234">
        <v>4682171</v>
      </c>
      <c r="F124" s="221">
        <v>388833.40234733495</v>
      </c>
      <c r="G124" s="223">
        <v>851498.09059868823</v>
      </c>
      <c r="H124" s="221">
        <v>1638736.4586268621</v>
      </c>
      <c r="I124" s="223">
        <v>1638736.4586268621</v>
      </c>
      <c r="J124" s="221">
        <v>164366.58946064167</v>
      </c>
    </row>
    <row r="125" spans="1:10" x14ac:dyDescent="0.15">
      <c r="A125" s="270" t="s">
        <v>129</v>
      </c>
      <c r="B125" s="218" t="s">
        <v>128</v>
      </c>
      <c r="C125" s="219" t="s">
        <v>11</v>
      </c>
      <c r="D125" s="219" t="s">
        <v>7586</v>
      </c>
      <c r="E125" s="234">
        <v>295589238</v>
      </c>
      <c r="F125" s="221">
        <v>24547366.832351092</v>
      </c>
      <c r="G125" s="223">
        <v>53755762.39281334</v>
      </c>
      <c r="H125" s="221">
        <v>103454756.58371569</v>
      </c>
      <c r="I125" s="223">
        <v>103454756.58371569</v>
      </c>
      <c r="J125" s="221">
        <v>10376595.585964268</v>
      </c>
    </row>
    <row r="126" spans="1:10" x14ac:dyDescent="0.15">
      <c r="A126" s="270" t="s">
        <v>555</v>
      </c>
      <c r="B126" s="218" t="s">
        <v>554</v>
      </c>
      <c r="C126" s="219" t="s">
        <v>11</v>
      </c>
      <c r="D126" s="219" t="s">
        <v>7586</v>
      </c>
      <c r="E126" s="234">
        <v>17517570</v>
      </c>
      <c r="F126" s="221">
        <v>1454755.9975826608</v>
      </c>
      <c r="G126" s="223">
        <v>3185739.5654556109</v>
      </c>
      <c r="H126" s="221">
        <v>6131061.9850381715</v>
      </c>
      <c r="I126" s="223">
        <v>6131061.9850381715</v>
      </c>
      <c r="J126" s="221">
        <v>614950.46561478695</v>
      </c>
    </row>
    <row r="127" spans="1:10" x14ac:dyDescent="0.15">
      <c r="A127" s="270" t="s">
        <v>470</v>
      </c>
      <c r="B127" s="218" t="s">
        <v>469</v>
      </c>
      <c r="C127" s="219" t="s">
        <v>11</v>
      </c>
      <c r="D127" s="219" t="s">
        <v>7586</v>
      </c>
      <c r="E127" s="234">
        <v>25541470</v>
      </c>
      <c r="F127" s="221">
        <v>2121105.0773353609</v>
      </c>
      <c r="G127" s="223">
        <v>4644963.4018244259</v>
      </c>
      <c r="H127" s="221">
        <v>8939386.8989245035</v>
      </c>
      <c r="I127" s="223">
        <v>8939386.8989245035</v>
      </c>
      <c r="J127" s="221">
        <v>896627.72113861179</v>
      </c>
    </row>
    <row r="128" spans="1:10" x14ac:dyDescent="0.15">
      <c r="A128" s="270" t="s">
        <v>1219</v>
      </c>
      <c r="B128" s="218" t="s">
        <v>1218</v>
      </c>
      <c r="C128" s="219" t="s">
        <v>93</v>
      </c>
      <c r="D128" s="219" t="s">
        <v>7586</v>
      </c>
      <c r="E128" s="234">
        <v>2872535.5</v>
      </c>
      <c r="F128" s="221">
        <v>238551.25150886268</v>
      </c>
      <c r="G128" s="223">
        <v>522398.36892478901</v>
      </c>
      <c r="H128" s="221">
        <v>1005373.0742747206</v>
      </c>
      <c r="I128" s="223">
        <v>1005373.0742747206</v>
      </c>
      <c r="J128" s="221">
        <v>100839.73080855422</v>
      </c>
    </row>
    <row r="129" spans="1:10" x14ac:dyDescent="0.15">
      <c r="A129" s="270" t="s">
        <v>1636</v>
      </c>
      <c r="B129" s="218" t="s">
        <v>1635</v>
      </c>
      <c r="C129" s="219" t="s">
        <v>11</v>
      </c>
      <c r="D129" s="219" t="s">
        <v>7586</v>
      </c>
      <c r="E129" s="234">
        <v>886550</v>
      </c>
      <c r="F129" s="221">
        <v>73624.020321135176</v>
      </c>
      <c r="G129" s="223">
        <v>161227.69378142469</v>
      </c>
      <c r="H129" s="221">
        <v>310288.07093881123</v>
      </c>
      <c r="I129" s="223">
        <v>310288.07093881123</v>
      </c>
      <c r="J129" s="221">
        <v>31122.143955513773</v>
      </c>
    </row>
    <row r="130" spans="1:10" x14ac:dyDescent="0.15">
      <c r="A130" s="270" t="s">
        <v>954</v>
      </c>
      <c r="B130" s="218" t="s">
        <v>953</v>
      </c>
      <c r="C130" s="219" t="s">
        <v>11</v>
      </c>
      <c r="D130" s="219" t="s">
        <v>7586</v>
      </c>
      <c r="E130" s="234">
        <v>7378519</v>
      </c>
      <c r="F130" s="221">
        <v>612753.06840661215</v>
      </c>
      <c r="G130" s="223">
        <v>1341855.058251</v>
      </c>
      <c r="H130" s="221">
        <v>2582444.7881059912</v>
      </c>
      <c r="I130" s="223">
        <v>2582444.7881059912</v>
      </c>
      <c r="J130" s="221">
        <v>259021.29659522139</v>
      </c>
    </row>
    <row r="131" spans="1:10" x14ac:dyDescent="0.15">
      <c r="A131" s="270" t="s">
        <v>1329</v>
      </c>
      <c r="B131" s="218" t="s">
        <v>1328</v>
      </c>
      <c r="C131" s="219" t="s">
        <v>11</v>
      </c>
      <c r="D131" s="219" t="s">
        <v>7586</v>
      </c>
      <c r="E131" s="234">
        <v>2241973</v>
      </c>
      <c r="F131" s="221">
        <v>186185.85044434763</v>
      </c>
      <c r="G131" s="223">
        <v>407724.47838274442</v>
      </c>
      <c r="H131" s="221">
        <v>784679.34946353768</v>
      </c>
      <c r="I131" s="223">
        <v>784679.34946353768</v>
      </c>
      <c r="J131" s="221">
        <v>78703.972083215922</v>
      </c>
    </row>
    <row r="132" spans="1:10" x14ac:dyDescent="0.15">
      <c r="A132" s="270" t="s">
        <v>1777</v>
      </c>
      <c r="B132" s="218" t="s">
        <v>1776</v>
      </c>
      <c r="C132" s="219" t="s">
        <v>11</v>
      </c>
      <c r="D132" s="219" t="s">
        <v>7586</v>
      </c>
      <c r="E132" s="234">
        <v>455483</v>
      </c>
      <c r="F132" s="221">
        <v>37825.83006929289</v>
      </c>
      <c r="G132" s="223">
        <v>82833.989788105202</v>
      </c>
      <c r="H132" s="221">
        <v>159416.77448020139</v>
      </c>
      <c r="I132" s="223">
        <v>159416.77448020139</v>
      </c>
      <c r="J132" s="221">
        <v>15989.631149161671</v>
      </c>
    </row>
    <row r="133" spans="1:10" x14ac:dyDescent="0.15">
      <c r="A133" s="270" t="s">
        <v>1948</v>
      </c>
      <c r="B133" s="218" t="s">
        <v>1947</v>
      </c>
      <c r="C133" s="219" t="s">
        <v>11</v>
      </c>
      <c r="D133" s="219" t="s">
        <v>7586</v>
      </c>
      <c r="E133" s="234">
        <v>7140</v>
      </c>
      <c r="F133" s="221">
        <v>592.94513010310209</v>
      </c>
      <c r="G133" s="223">
        <v>1298.4780707228836</v>
      </c>
      <c r="H133" s="221">
        <v>2498.9643297085468</v>
      </c>
      <c r="I133" s="223">
        <v>2498.9643297085468</v>
      </c>
      <c r="J133" s="221">
        <v>250.64813923903711</v>
      </c>
    </row>
    <row r="134" spans="1:10" x14ac:dyDescent="0.15">
      <c r="A134" s="270" t="s">
        <v>1203</v>
      </c>
      <c r="B134" s="218" t="s">
        <v>1202</v>
      </c>
      <c r="C134" s="219" t="s">
        <v>11</v>
      </c>
      <c r="D134" s="219" t="s">
        <v>7586</v>
      </c>
      <c r="E134" s="234">
        <v>2994929</v>
      </c>
      <c r="F134" s="221">
        <v>248715.48537178617</v>
      </c>
      <c r="G134" s="223">
        <v>544656.81090644456</v>
      </c>
      <c r="H134" s="221">
        <v>1048210.1878164829</v>
      </c>
      <c r="I134" s="223">
        <v>1048210.1878164829</v>
      </c>
      <c r="J134" s="221">
        <v>105136.32787157284</v>
      </c>
    </row>
    <row r="135" spans="1:10" x14ac:dyDescent="0.15">
      <c r="A135" s="270" t="s">
        <v>512</v>
      </c>
      <c r="B135" s="218" t="s">
        <v>511</v>
      </c>
      <c r="C135" s="219" t="s">
        <v>11</v>
      </c>
      <c r="D135" s="219" t="s">
        <v>7586</v>
      </c>
      <c r="E135" s="234">
        <v>19782957</v>
      </c>
      <c r="F135" s="221">
        <v>1642886.2762169573</v>
      </c>
      <c r="G135" s="223">
        <v>3597722.1062400229</v>
      </c>
      <c r="H135" s="221">
        <v>6923936.1175291324</v>
      </c>
      <c r="I135" s="223">
        <v>6923936.1175291324</v>
      </c>
      <c r="J135" s="221">
        <v>694476.38104984362</v>
      </c>
    </row>
    <row r="136" spans="1:10" x14ac:dyDescent="0.15">
      <c r="A136" s="270" t="s">
        <v>1577</v>
      </c>
      <c r="B136" s="218" t="s">
        <v>1576</v>
      </c>
      <c r="C136" s="219" t="s">
        <v>11</v>
      </c>
      <c r="D136" s="219" t="s">
        <v>7586</v>
      </c>
      <c r="E136" s="234">
        <v>1176407</v>
      </c>
      <c r="F136" s="221">
        <v>97695.350373837544</v>
      </c>
      <c r="G136" s="223">
        <v>213940.99324158198</v>
      </c>
      <c r="H136" s="221">
        <v>411736.5728598659</v>
      </c>
      <c r="I136" s="223">
        <v>411736.5728598659</v>
      </c>
      <c r="J136" s="221">
        <v>41297.510579520713</v>
      </c>
    </row>
    <row r="137" spans="1:10" x14ac:dyDescent="0.15">
      <c r="A137" s="270" t="s">
        <v>946</v>
      </c>
      <c r="B137" s="218" t="s">
        <v>945</v>
      </c>
      <c r="C137" s="219" t="s">
        <v>7</v>
      </c>
      <c r="D137" s="219" t="s">
        <v>7586</v>
      </c>
      <c r="E137" s="234">
        <v>5707000.5</v>
      </c>
      <c r="F137" s="221">
        <v>473940.91792310483</v>
      </c>
      <c r="G137" s="223">
        <v>1037873.2491392901</v>
      </c>
      <c r="H137" s="221">
        <v>1997421.6637435351</v>
      </c>
      <c r="I137" s="223">
        <v>1997421.6637435351</v>
      </c>
      <c r="J137" s="221">
        <v>200343.00503659024</v>
      </c>
    </row>
    <row r="138" spans="1:10" x14ac:dyDescent="0.15">
      <c r="A138" s="270" t="s">
        <v>1612</v>
      </c>
      <c r="B138" s="218" t="s">
        <v>1611</v>
      </c>
      <c r="C138" s="219" t="s">
        <v>11</v>
      </c>
      <c r="D138" s="219" t="s">
        <v>7586</v>
      </c>
      <c r="E138" s="234">
        <v>940303</v>
      </c>
      <c r="F138" s="221">
        <v>78087.967040803531</v>
      </c>
      <c r="G138" s="223">
        <v>171003.19682562177</v>
      </c>
      <c r="H138" s="221">
        <v>329101.35239746998</v>
      </c>
      <c r="I138" s="223">
        <v>329101.35239746998</v>
      </c>
      <c r="J138" s="221">
        <v>33009.131270431972</v>
      </c>
    </row>
    <row r="139" spans="1:10" x14ac:dyDescent="0.15">
      <c r="A139" s="270" t="s">
        <v>239</v>
      </c>
      <c r="B139" s="218" t="s">
        <v>238</v>
      </c>
      <c r="C139" s="219" t="s">
        <v>7</v>
      </c>
      <c r="D139" s="219" t="s">
        <v>7586</v>
      </c>
      <c r="E139" s="234">
        <v>70154821</v>
      </c>
      <c r="F139" s="221">
        <v>5826044.7430258878</v>
      </c>
      <c r="G139" s="223">
        <v>12758332.860502694</v>
      </c>
      <c r="H139" s="221">
        <v>24553836.86779945</v>
      </c>
      <c r="I139" s="223">
        <v>24553836.86779945</v>
      </c>
      <c r="J139" s="221">
        <v>2462769.6557839951</v>
      </c>
    </row>
    <row r="140" spans="1:10" x14ac:dyDescent="0.15">
      <c r="A140" s="270" t="s">
        <v>1470</v>
      </c>
      <c r="B140" s="218" t="s">
        <v>1468</v>
      </c>
      <c r="C140" s="219" t="s">
        <v>11</v>
      </c>
      <c r="D140" s="219" t="s">
        <v>7586</v>
      </c>
      <c r="E140" s="234">
        <v>1041105</v>
      </c>
      <c r="F140" s="221">
        <v>86459.123203920186</v>
      </c>
      <c r="G140" s="223">
        <v>189335.01566105708</v>
      </c>
      <c r="H140" s="221">
        <v>364381.54880689306</v>
      </c>
      <c r="I140" s="223">
        <v>364381.54880689306</v>
      </c>
      <c r="J140" s="221">
        <v>36547.763445722368</v>
      </c>
    </row>
    <row r="141" spans="1:10" x14ac:dyDescent="0.15">
      <c r="A141" s="270" t="s">
        <v>156</v>
      </c>
      <c r="B141" s="218" t="s">
        <v>155</v>
      </c>
      <c r="C141" s="219" t="s">
        <v>7577</v>
      </c>
      <c r="D141" s="219" t="s">
        <v>7586</v>
      </c>
      <c r="E141" s="234">
        <v>33068683.351500001</v>
      </c>
      <c r="F141" s="221">
        <v>2746206.5479262541</v>
      </c>
      <c r="G141" s="223">
        <v>6013859.9663307648</v>
      </c>
      <c r="H141" s="221">
        <v>11573873.967202434</v>
      </c>
      <c r="I141" s="223">
        <v>11573873.967202434</v>
      </c>
      <c r="J141" s="221">
        <v>1160868.9004395518</v>
      </c>
    </row>
    <row r="142" spans="1:10" x14ac:dyDescent="0.15">
      <c r="A142" s="270" t="s">
        <v>578</v>
      </c>
      <c r="B142" s="218" t="s">
        <v>163</v>
      </c>
      <c r="C142" s="219" t="s">
        <v>11</v>
      </c>
      <c r="D142" s="219" t="s">
        <v>7586</v>
      </c>
      <c r="E142" s="234">
        <v>16862500</v>
      </c>
      <c r="F142" s="221">
        <v>1400355.3580341118</v>
      </c>
      <c r="G142" s="223">
        <v>3066608.7489586305</v>
      </c>
      <c r="H142" s="221">
        <v>5901790.7576625161</v>
      </c>
      <c r="I142" s="223">
        <v>5901790.7576625161</v>
      </c>
      <c r="J142" s="221">
        <v>591954.37645914045</v>
      </c>
    </row>
    <row r="143" spans="1:10" x14ac:dyDescent="0.15">
      <c r="A143" s="270" t="s">
        <v>1626</v>
      </c>
      <c r="B143" s="218" t="s">
        <v>1625</v>
      </c>
      <c r="C143" s="219" t="s">
        <v>7</v>
      </c>
      <c r="D143" s="219" t="s">
        <v>7586</v>
      </c>
      <c r="E143" s="234">
        <v>895493.5</v>
      </c>
      <c r="F143" s="221">
        <v>74366.73807618799</v>
      </c>
      <c r="G143" s="223">
        <v>162854.15577379306</v>
      </c>
      <c r="H143" s="221">
        <v>313418.25125852384</v>
      </c>
      <c r="I143" s="223">
        <v>313418.25125852384</v>
      </c>
      <c r="J143" s="221">
        <v>31436.103568018578</v>
      </c>
    </row>
    <row r="144" spans="1:10" x14ac:dyDescent="0.15">
      <c r="A144" s="270" t="s">
        <v>1626</v>
      </c>
      <c r="B144" s="218" t="s">
        <v>1625</v>
      </c>
      <c r="C144" s="219" t="s">
        <v>11</v>
      </c>
      <c r="D144" s="219" t="s">
        <v>7586</v>
      </c>
      <c r="E144" s="234">
        <v>371358</v>
      </c>
      <c r="F144" s="221">
        <v>30839.624317202772</v>
      </c>
      <c r="G144" s="223">
        <v>67535.044732144059</v>
      </c>
      <c r="H144" s="221">
        <v>129973.44475516897</v>
      </c>
      <c r="I144" s="223">
        <v>129973.44475516897</v>
      </c>
      <c r="J144" s="221">
        <v>13036.441413379598</v>
      </c>
    </row>
    <row r="145" spans="1:10" x14ac:dyDescent="0.15">
      <c r="A145" s="270" t="s">
        <v>312</v>
      </c>
      <c r="B145" s="218" t="s">
        <v>311</v>
      </c>
      <c r="C145" s="219" t="s">
        <v>11</v>
      </c>
      <c r="D145" s="219" t="s">
        <v>7586</v>
      </c>
      <c r="E145" s="234">
        <v>42450861</v>
      </c>
      <c r="F145" s="221">
        <v>3525354.5236181654</v>
      </c>
      <c r="G145" s="223">
        <v>7720099.7327458393</v>
      </c>
      <c r="H145" s="221">
        <v>14857589.272327125</v>
      </c>
      <c r="I145" s="223">
        <v>14857589.272327125</v>
      </c>
      <c r="J145" s="221">
        <v>1490228.1959026621</v>
      </c>
    </row>
    <row r="146" spans="1:10" x14ac:dyDescent="0.15">
      <c r="A146" s="270" t="s">
        <v>1129</v>
      </c>
      <c r="B146" s="218" t="s">
        <v>1128</v>
      </c>
      <c r="C146" s="219" t="s">
        <v>7</v>
      </c>
      <c r="D146" s="219" t="s">
        <v>7586</v>
      </c>
      <c r="E146" s="234">
        <v>3769365</v>
      </c>
      <c r="F146" s="221">
        <v>313028.93842171982</v>
      </c>
      <c r="G146" s="223">
        <v>685495.48922273971</v>
      </c>
      <c r="H146" s="221">
        <v>1319258.9188588033</v>
      </c>
      <c r="I146" s="223">
        <v>1319258.9188588033</v>
      </c>
      <c r="J146" s="221">
        <v>132322.73436453124</v>
      </c>
    </row>
    <row r="147" spans="1:10" x14ac:dyDescent="0.15">
      <c r="A147" s="270" t="s">
        <v>1129</v>
      </c>
      <c r="B147" s="218" t="s">
        <v>1128</v>
      </c>
      <c r="C147" s="219" t="s">
        <v>11</v>
      </c>
      <c r="D147" s="219" t="s">
        <v>7586</v>
      </c>
      <c r="E147" s="234">
        <v>1866656</v>
      </c>
      <c r="F147" s="221">
        <v>155017.44884842244</v>
      </c>
      <c r="G147" s="223">
        <v>339469.45120214211</v>
      </c>
      <c r="H147" s="221">
        <v>653320.27448689588</v>
      </c>
      <c r="I147" s="223">
        <v>653320.27448689588</v>
      </c>
      <c r="J147" s="221">
        <v>65528.55084024986</v>
      </c>
    </row>
    <row r="148" spans="1:10" x14ac:dyDescent="0.15">
      <c r="A148" s="270" t="s">
        <v>672</v>
      </c>
      <c r="B148" s="218" t="s">
        <v>671</v>
      </c>
      <c r="C148" s="219" t="s">
        <v>11</v>
      </c>
      <c r="D148" s="219" t="s">
        <v>7586</v>
      </c>
      <c r="E148" s="234">
        <v>13096000</v>
      </c>
      <c r="F148" s="221">
        <v>1087564.3450742613</v>
      </c>
      <c r="G148" s="223">
        <v>2381634.287701244</v>
      </c>
      <c r="H148" s="221">
        <v>4583534.5744906338</v>
      </c>
      <c r="I148" s="223">
        <v>4583534.5744906338</v>
      </c>
      <c r="J148" s="221">
        <v>459732.21729333751</v>
      </c>
    </row>
    <row r="149" spans="1:10" x14ac:dyDescent="0.15">
      <c r="A149" s="270" t="s">
        <v>1660</v>
      </c>
      <c r="B149" s="218" t="s">
        <v>1659</v>
      </c>
      <c r="C149" s="219" t="s">
        <v>11</v>
      </c>
      <c r="D149" s="219" t="s">
        <v>7586</v>
      </c>
      <c r="E149" s="234">
        <v>910345</v>
      </c>
      <c r="F149" s="221">
        <v>75600.08886046338</v>
      </c>
      <c r="G149" s="223">
        <v>165555.0447187988</v>
      </c>
      <c r="H149" s="221">
        <v>318616.20206281892</v>
      </c>
      <c r="I149" s="223">
        <v>318616.20206281892</v>
      </c>
      <c r="J149" s="221">
        <v>31957.462229070199</v>
      </c>
    </row>
    <row r="150" spans="1:10" x14ac:dyDescent="0.15">
      <c r="A150" s="270" t="s">
        <v>700</v>
      </c>
      <c r="B150" s="218" t="s">
        <v>699</v>
      </c>
      <c r="C150" s="219" t="s">
        <v>11</v>
      </c>
      <c r="D150" s="219" t="s">
        <v>7586</v>
      </c>
      <c r="E150" s="234">
        <v>11802500</v>
      </c>
      <c r="F150" s="221">
        <v>980144.94370334211</v>
      </c>
      <c r="G150" s="223">
        <v>2146398.7996788281</v>
      </c>
      <c r="H150" s="221">
        <v>4130816.0366085605</v>
      </c>
      <c r="I150" s="223">
        <v>4130816.0366085605</v>
      </c>
      <c r="J150" s="221">
        <v>414324.18254464079</v>
      </c>
    </row>
    <row r="151" spans="1:10" x14ac:dyDescent="0.15">
      <c r="A151" s="270" t="s">
        <v>692</v>
      </c>
      <c r="B151" s="218" t="s">
        <v>691</v>
      </c>
      <c r="C151" s="219" t="s">
        <v>7</v>
      </c>
      <c r="D151" s="219" t="s">
        <v>7586</v>
      </c>
      <c r="E151" s="234">
        <v>12159684</v>
      </c>
      <c r="F151" s="221">
        <v>1009807.4805872</v>
      </c>
      <c r="G151" s="223">
        <v>2211356.165394946</v>
      </c>
      <c r="H151" s="221">
        <v>4255828.6521747531</v>
      </c>
      <c r="I151" s="223">
        <v>4255828.6521747531</v>
      </c>
      <c r="J151" s="221">
        <v>426863.04878637131</v>
      </c>
    </row>
    <row r="152" spans="1:10" x14ac:dyDescent="0.15">
      <c r="A152" s="270" t="s">
        <v>1762</v>
      </c>
      <c r="B152" s="218" t="s">
        <v>1761</v>
      </c>
      <c r="C152" s="219" t="s">
        <v>11</v>
      </c>
      <c r="D152" s="219" t="s">
        <v>7586</v>
      </c>
      <c r="E152" s="234">
        <v>493000</v>
      </c>
      <c r="F152" s="221">
        <v>40941.449459499905</v>
      </c>
      <c r="G152" s="223">
        <v>89656.819168960996</v>
      </c>
      <c r="H152" s="221">
        <v>172547.53705130442</v>
      </c>
      <c r="I152" s="223">
        <v>172547.53705130442</v>
      </c>
      <c r="J152" s="221">
        <v>17306.657233171609</v>
      </c>
    </row>
    <row r="153" spans="1:10" x14ac:dyDescent="0.15">
      <c r="A153" s="270" t="s">
        <v>1268</v>
      </c>
      <c r="B153" s="218" t="s">
        <v>1267</v>
      </c>
      <c r="C153" s="219" t="s">
        <v>7</v>
      </c>
      <c r="D153" s="219" t="s">
        <v>7586</v>
      </c>
      <c r="E153" s="234">
        <v>2556848</v>
      </c>
      <c r="F153" s="221">
        <v>212334.81372743088</v>
      </c>
      <c r="G153" s="223">
        <v>464987.54316129739</v>
      </c>
      <c r="H153" s="221">
        <v>894884.0263986889</v>
      </c>
      <c r="I153" s="223">
        <v>894884.0263986889</v>
      </c>
      <c r="J153" s="221">
        <v>89757.590128438867</v>
      </c>
    </row>
    <row r="154" spans="1:10" x14ac:dyDescent="0.15">
      <c r="A154" s="270" t="s">
        <v>1515</v>
      </c>
      <c r="B154" s="218" t="s">
        <v>1514</v>
      </c>
      <c r="C154" s="219" t="s">
        <v>11</v>
      </c>
      <c r="D154" s="219" t="s">
        <v>7586</v>
      </c>
      <c r="E154" s="234">
        <v>1396698</v>
      </c>
      <c r="F154" s="221">
        <v>115989.53463931967</v>
      </c>
      <c r="G154" s="223">
        <v>254003.04263620585</v>
      </c>
      <c r="H154" s="221">
        <v>488837.322321466</v>
      </c>
      <c r="I154" s="223">
        <v>488837.322321466</v>
      </c>
      <c r="J154" s="221">
        <v>49030.777980235936</v>
      </c>
    </row>
    <row r="155" spans="1:10" x14ac:dyDescent="0.15">
      <c r="A155" s="270" t="s">
        <v>866</v>
      </c>
      <c r="B155" s="218" t="s">
        <v>865</v>
      </c>
      <c r="C155" s="219" t="s">
        <v>11</v>
      </c>
      <c r="D155" s="219" t="s">
        <v>7586</v>
      </c>
      <c r="E155" s="234">
        <v>6750382</v>
      </c>
      <c r="F155" s="221">
        <v>560589.09429070575</v>
      </c>
      <c r="G155" s="223">
        <v>1227622.2683476864</v>
      </c>
      <c r="H155" s="221">
        <v>2362599.9761774004</v>
      </c>
      <c r="I155" s="223">
        <v>2362599.9761774004</v>
      </c>
      <c r="J155" s="221">
        <v>236970.68451718343</v>
      </c>
    </row>
    <row r="156" spans="1:10" x14ac:dyDescent="0.15">
      <c r="A156" s="270" t="s">
        <v>1755</v>
      </c>
      <c r="B156" s="218" t="s">
        <v>1754</v>
      </c>
      <c r="C156" s="219" t="s">
        <v>11</v>
      </c>
      <c r="D156" s="219" t="s">
        <v>7586</v>
      </c>
      <c r="E156" s="234">
        <v>511700</v>
      </c>
      <c r="F156" s="221">
        <v>42494.400990722315</v>
      </c>
      <c r="G156" s="223">
        <v>93057.595068473311</v>
      </c>
      <c r="H156" s="221">
        <v>179092.4436291125</v>
      </c>
      <c r="I156" s="223">
        <v>179092.4436291125</v>
      </c>
      <c r="J156" s="221">
        <v>17963.116645464324</v>
      </c>
    </row>
    <row r="157" spans="1:10" x14ac:dyDescent="0.15">
      <c r="A157" s="270" t="s">
        <v>1484</v>
      </c>
      <c r="B157" s="218" t="s">
        <v>1483</v>
      </c>
      <c r="C157" s="219" t="s">
        <v>11</v>
      </c>
      <c r="D157" s="219" t="s">
        <v>7586</v>
      </c>
      <c r="E157" s="234">
        <v>1493750</v>
      </c>
      <c r="F157" s="221">
        <v>124049.27004082756</v>
      </c>
      <c r="G157" s="223">
        <v>271652.88769500097</v>
      </c>
      <c r="H157" s="221">
        <v>522805.03746528592</v>
      </c>
      <c r="I157" s="223">
        <v>522805.03746528592</v>
      </c>
      <c r="J157" s="221">
        <v>52437.76722525373</v>
      </c>
    </row>
    <row r="158" spans="1:10" x14ac:dyDescent="0.15">
      <c r="A158" s="270" t="s">
        <v>472</v>
      </c>
      <c r="B158" s="218" t="s">
        <v>471</v>
      </c>
      <c r="C158" s="219" t="s">
        <v>11</v>
      </c>
      <c r="D158" s="219" t="s">
        <v>7586</v>
      </c>
      <c r="E158" s="234">
        <v>26558062.82</v>
      </c>
      <c r="F158" s="221">
        <v>2205528.573402137</v>
      </c>
      <c r="G158" s="223">
        <v>4829840.6404272746</v>
      </c>
      <c r="H158" s="221">
        <v>9295189.3071903046</v>
      </c>
      <c r="I158" s="223">
        <v>9295189.3071903046</v>
      </c>
      <c r="J158" s="221">
        <v>932314.98986364901</v>
      </c>
    </row>
    <row r="159" spans="1:10" x14ac:dyDescent="0.15">
      <c r="A159" s="270" t="s">
        <v>639</v>
      </c>
      <c r="B159" s="218" t="s">
        <v>638</v>
      </c>
      <c r="C159" s="219" t="s">
        <v>11</v>
      </c>
      <c r="D159" s="219" t="s">
        <v>7586</v>
      </c>
      <c r="E159" s="234">
        <v>15949501</v>
      </c>
      <c r="F159" s="221">
        <v>1324534.8663199658</v>
      </c>
      <c r="G159" s="223">
        <v>2900571.0486656441</v>
      </c>
      <c r="H159" s="221">
        <v>5582245.6688586539</v>
      </c>
      <c r="I159" s="223">
        <v>5582245.6688586539</v>
      </c>
      <c r="J159" s="221">
        <v>559903.74614021857</v>
      </c>
    </row>
    <row r="160" spans="1:10" x14ac:dyDescent="0.15">
      <c r="A160" s="270" t="s">
        <v>993</v>
      </c>
      <c r="B160" s="218" t="s">
        <v>992</v>
      </c>
      <c r="C160" s="219" t="s">
        <v>11</v>
      </c>
      <c r="D160" s="219" t="s">
        <v>7586</v>
      </c>
      <c r="E160" s="234">
        <v>4843157</v>
      </c>
      <c r="F160" s="221">
        <v>402202.57107489486</v>
      </c>
      <c r="G160" s="223">
        <v>880774.95204034005</v>
      </c>
      <c r="H160" s="221">
        <v>1695080.7543667024</v>
      </c>
      <c r="I160" s="223">
        <v>1695080.7543667024</v>
      </c>
      <c r="J160" s="221">
        <v>170017.96780007242</v>
      </c>
    </row>
    <row r="161" spans="1:10" x14ac:dyDescent="0.15">
      <c r="A161" s="270" t="s">
        <v>1053</v>
      </c>
      <c r="B161" s="218" t="s">
        <v>1052</v>
      </c>
      <c r="C161" s="219" t="s">
        <v>11</v>
      </c>
      <c r="D161" s="219" t="s">
        <v>7586</v>
      </c>
      <c r="E161" s="234">
        <v>1177196.32</v>
      </c>
      <c r="F161" s="221">
        <v>97760.899876651689</v>
      </c>
      <c r="G161" s="223">
        <v>214084.53871928266</v>
      </c>
      <c r="H161" s="221">
        <v>412012.83091655013</v>
      </c>
      <c r="I161" s="223">
        <v>412012.83091655013</v>
      </c>
      <c r="J161" s="221">
        <v>41325.219485580121</v>
      </c>
    </row>
    <row r="162" spans="1:10" x14ac:dyDescent="0.15">
      <c r="A162" s="270" t="s">
        <v>1466</v>
      </c>
      <c r="B162" s="218" t="s">
        <v>1465</v>
      </c>
      <c r="C162" s="219" t="s">
        <v>11</v>
      </c>
      <c r="D162" s="219" t="s">
        <v>7586</v>
      </c>
      <c r="E162" s="234">
        <v>1523223</v>
      </c>
      <c r="F162" s="221">
        <v>126496.87113599965</v>
      </c>
      <c r="G162" s="223">
        <v>277012.8378600452</v>
      </c>
      <c r="H162" s="221">
        <v>533120.44022291899</v>
      </c>
      <c r="I162" s="223">
        <v>533120.44022291899</v>
      </c>
      <c r="J162" s="221">
        <v>53472.410447633585</v>
      </c>
    </row>
    <row r="163" spans="1:10" x14ac:dyDescent="0.15">
      <c r="A163" s="270" t="s">
        <v>1358</v>
      </c>
      <c r="B163" s="218" t="s">
        <v>1357</v>
      </c>
      <c r="C163" s="219" t="s">
        <v>7577</v>
      </c>
      <c r="D163" s="219" t="s">
        <v>7586</v>
      </c>
      <c r="E163" s="234">
        <v>2098189.5708999997</v>
      </c>
      <c r="F163" s="221">
        <v>174245.27844513618</v>
      </c>
      <c r="G163" s="223">
        <v>381576.07087298413</v>
      </c>
      <c r="H163" s="221">
        <v>734355.86759742035</v>
      </c>
      <c r="I163" s="223">
        <v>734355.86759742035</v>
      </c>
      <c r="J163" s="221">
        <v>73656.486234851356</v>
      </c>
    </row>
    <row r="164" spans="1:10" x14ac:dyDescent="0.15">
      <c r="A164" s="270" t="s">
        <v>817</v>
      </c>
      <c r="B164" s="218" t="s">
        <v>816</v>
      </c>
      <c r="C164" s="219" t="s">
        <v>7577</v>
      </c>
      <c r="D164" s="219" t="s">
        <v>7586</v>
      </c>
      <c r="E164" s="234">
        <v>7457910.2101999996</v>
      </c>
      <c r="F164" s="221">
        <v>619346.15404541907</v>
      </c>
      <c r="G164" s="223">
        <v>1356293.1178382339</v>
      </c>
      <c r="H164" s="221">
        <v>2610231.315050276</v>
      </c>
      <c r="I164" s="223">
        <v>2610231.315050276</v>
      </c>
      <c r="J164" s="221">
        <v>261808.30767485237</v>
      </c>
    </row>
    <row r="165" spans="1:10" x14ac:dyDescent="0.15">
      <c r="A165" s="270" t="s">
        <v>1907</v>
      </c>
      <c r="B165" s="218" t="s">
        <v>1906</v>
      </c>
      <c r="C165" s="219" t="s">
        <v>7577</v>
      </c>
      <c r="D165" s="219" t="s">
        <v>7586</v>
      </c>
      <c r="E165" s="234">
        <v>114205.04329999999</v>
      </c>
      <c r="F165" s="221">
        <v>9484.219083746344</v>
      </c>
      <c r="G165" s="223">
        <v>20769.291917508031</v>
      </c>
      <c r="H165" s="221">
        <v>39971.194604974793</v>
      </c>
      <c r="I165" s="223">
        <v>39971.194604974793</v>
      </c>
      <c r="J165" s="221">
        <v>4009.1430805124169</v>
      </c>
    </row>
    <row r="166" spans="1:10" x14ac:dyDescent="0.15">
      <c r="A166" s="270" t="s">
        <v>929</v>
      </c>
      <c r="B166" s="218" t="s">
        <v>928</v>
      </c>
      <c r="C166" s="219" t="s">
        <v>11</v>
      </c>
      <c r="D166" s="219" t="s">
        <v>7586</v>
      </c>
      <c r="E166" s="234">
        <v>5910328</v>
      </c>
      <c r="F166" s="221">
        <v>490826.35923137359</v>
      </c>
      <c r="G166" s="223">
        <v>1074850.3219579046</v>
      </c>
      <c r="H166" s="221">
        <v>2068585.2729520525</v>
      </c>
      <c r="I166" s="223">
        <v>2068585.2729520525</v>
      </c>
      <c r="J166" s="221">
        <v>207480.77247792433</v>
      </c>
    </row>
    <row r="167" spans="1:10" x14ac:dyDescent="0.15">
      <c r="A167" s="270" t="s">
        <v>1591</v>
      </c>
      <c r="B167" s="218" t="s">
        <v>1590</v>
      </c>
      <c r="C167" s="219" t="s">
        <v>11</v>
      </c>
      <c r="D167" s="219" t="s">
        <v>7586</v>
      </c>
      <c r="E167" s="234">
        <v>1084156</v>
      </c>
      <c r="F167" s="221">
        <v>90034.316592725314</v>
      </c>
      <c r="G167" s="223">
        <v>197164.25647656</v>
      </c>
      <c r="H167" s="221">
        <v>379449.18373102223</v>
      </c>
      <c r="I167" s="223">
        <v>379449.18373102223</v>
      </c>
      <c r="J167" s="221">
        <v>38059.059390033261</v>
      </c>
    </row>
    <row r="168" spans="1:10" x14ac:dyDescent="0.15">
      <c r="A168" s="270" t="s">
        <v>478</v>
      </c>
      <c r="B168" s="218" t="s">
        <v>477</v>
      </c>
      <c r="C168" s="219" t="s">
        <v>11</v>
      </c>
      <c r="D168" s="219" t="s">
        <v>7586</v>
      </c>
      <c r="E168" s="234">
        <v>23094348</v>
      </c>
      <c r="F168" s="221">
        <v>1917882.5181381393</v>
      </c>
      <c r="G168" s="223">
        <v>4199930.5932272943</v>
      </c>
      <c r="H168" s="221">
        <v>8082906.4243523683</v>
      </c>
      <c r="I168" s="223">
        <v>8082906.4243523683</v>
      </c>
      <c r="J168" s="221">
        <v>810722.03825473075</v>
      </c>
    </row>
    <row r="169" spans="1:10" x14ac:dyDescent="0.15">
      <c r="A169" s="270" t="s">
        <v>249</v>
      </c>
      <c r="B169" s="218" t="s">
        <v>248</v>
      </c>
      <c r="C169" s="219" t="s">
        <v>11</v>
      </c>
      <c r="D169" s="219" t="s">
        <v>7586</v>
      </c>
      <c r="E169" s="234">
        <v>63286934</v>
      </c>
      <c r="F169" s="221">
        <v>5255697.3829770917</v>
      </c>
      <c r="G169" s="223">
        <v>11509341.17118858</v>
      </c>
      <c r="H169" s="221">
        <v>22150110.728658129</v>
      </c>
      <c r="I169" s="223">
        <v>22150110.728658129</v>
      </c>
      <c r="J169" s="221">
        <v>2221673.983927696</v>
      </c>
    </row>
    <row r="170" spans="1:10" x14ac:dyDescent="0.15">
      <c r="A170" s="270" t="s">
        <v>215</v>
      </c>
      <c r="B170" s="218" t="s">
        <v>214</v>
      </c>
      <c r="C170" s="219" t="s">
        <v>11</v>
      </c>
      <c r="D170" s="219" t="s">
        <v>7586</v>
      </c>
      <c r="E170" s="234">
        <v>101858195</v>
      </c>
      <c r="F170" s="221">
        <v>8458868.4434652869</v>
      </c>
      <c r="G170" s="223">
        <v>18523898.113573566</v>
      </c>
      <c r="H170" s="221">
        <v>35649859.382842779</v>
      </c>
      <c r="I170" s="223">
        <v>35649859.382842779</v>
      </c>
      <c r="J170" s="221">
        <v>3575709.6698875339</v>
      </c>
    </row>
    <row r="171" spans="1:10" x14ac:dyDescent="0.15">
      <c r="A171" s="270" t="s">
        <v>173</v>
      </c>
      <c r="B171" s="218" t="s">
        <v>172</v>
      </c>
      <c r="C171" s="219" t="s">
        <v>11</v>
      </c>
      <c r="D171" s="219" t="s">
        <v>7586</v>
      </c>
      <c r="E171" s="234">
        <v>145033303</v>
      </c>
      <c r="F171" s="221">
        <v>12044368.44770555</v>
      </c>
      <c r="G171" s="223">
        <v>26375709.169468824</v>
      </c>
      <c r="H171" s="221">
        <v>50760931.486948401</v>
      </c>
      <c r="I171" s="223">
        <v>50760931.486948401</v>
      </c>
      <c r="J171" s="221">
        <v>5091362.3984091673</v>
      </c>
    </row>
    <row r="172" spans="1:10" x14ac:dyDescent="0.15">
      <c r="A172" s="270" t="s">
        <v>148</v>
      </c>
      <c r="B172" s="218" t="s">
        <v>147</v>
      </c>
      <c r="C172" s="219" t="s">
        <v>7</v>
      </c>
      <c r="D172" s="219" t="s">
        <v>7586</v>
      </c>
      <c r="E172" s="234">
        <v>153137973</v>
      </c>
      <c r="F172" s="221">
        <v>12717425.115435621</v>
      </c>
      <c r="G172" s="223">
        <v>27849621.811688099</v>
      </c>
      <c r="H172" s="221">
        <v>53597525.497320801</v>
      </c>
      <c r="I172" s="223">
        <v>53597525.497320801</v>
      </c>
      <c r="J172" s="221">
        <v>5375875.067127157</v>
      </c>
    </row>
    <row r="173" spans="1:10" x14ac:dyDescent="0.15">
      <c r="A173" s="270" t="s">
        <v>148</v>
      </c>
      <c r="B173" s="218" t="s">
        <v>147</v>
      </c>
      <c r="C173" s="219" t="s">
        <v>11</v>
      </c>
      <c r="D173" s="219" t="s">
        <v>7586</v>
      </c>
      <c r="E173" s="234">
        <v>189560135</v>
      </c>
      <c r="F173" s="221">
        <v>15742123.096629774</v>
      </c>
      <c r="G173" s="223">
        <v>34473344.311032116</v>
      </c>
      <c r="H173" s="221">
        <v>66345100.238058344</v>
      </c>
      <c r="I173" s="223">
        <v>66345100.238058344</v>
      </c>
      <c r="J173" s="221">
        <v>6654467.1024720818</v>
      </c>
    </row>
    <row r="174" spans="1:10" x14ac:dyDescent="0.15">
      <c r="A174" s="270" t="s">
        <v>148</v>
      </c>
      <c r="B174" s="218" t="s">
        <v>147</v>
      </c>
      <c r="C174" s="219" t="s">
        <v>95</v>
      </c>
      <c r="D174" s="219" t="s">
        <v>7586</v>
      </c>
      <c r="E174" s="234">
        <v>3147028.8</v>
      </c>
      <c r="F174" s="221">
        <v>261346.69485353067</v>
      </c>
      <c r="G174" s="223">
        <v>572317.63091503514</v>
      </c>
      <c r="H174" s="221">
        <v>1101444.3579503489</v>
      </c>
      <c r="I174" s="223">
        <v>1101444.3579503489</v>
      </c>
      <c r="J174" s="221">
        <v>110475.75810247335</v>
      </c>
    </row>
    <row r="175" spans="1:10" x14ac:dyDescent="0.15">
      <c r="A175" s="270" t="s">
        <v>593</v>
      </c>
      <c r="B175" s="218" t="s">
        <v>592</v>
      </c>
      <c r="C175" s="219" t="s">
        <v>11</v>
      </c>
      <c r="D175" s="219" t="s">
        <v>7586</v>
      </c>
      <c r="E175" s="234">
        <v>16103546</v>
      </c>
      <c r="F175" s="221">
        <v>1337327.6159791721</v>
      </c>
      <c r="G175" s="223">
        <v>2928585.6221116534</v>
      </c>
      <c r="H175" s="221">
        <v>5636160.6492746146</v>
      </c>
      <c r="I175" s="223">
        <v>5636160.6492746146</v>
      </c>
      <c r="J175" s="221">
        <v>565311.46219191013</v>
      </c>
    </row>
    <row r="176" spans="1:10" x14ac:dyDescent="0.15">
      <c r="A176" s="270" t="s">
        <v>481</v>
      </c>
      <c r="B176" s="218" t="s">
        <v>480</v>
      </c>
      <c r="C176" s="219" t="s">
        <v>11</v>
      </c>
      <c r="D176" s="219" t="s">
        <v>7586</v>
      </c>
      <c r="E176" s="234">
        <v>38455390</v>
      </c>
      <c r="F176" s="221">
        <v>3193548.4911366291</v>
      </c>
      <c r="G176" s="223">
        <v>6993484.6801255001</v>
      </c>
      <c r="H176" s="221">
        <v>13459194.383057529</v>
      </c>
      <c r="I176" s="223">
        <v>13459194.383057529</v>
      </c>
      <c r="J176" s="221">
        <v>1349968.0598335399</v>
      </c>
    </row>
    <row r="177" spans="1:10" x14ac:dyDescent="0.15">
      <c r="A177" s="270" t="s">
        <v>1006</v>
      </c>
      <c r="B177" s="218" t="s">
        <v>1005</v>
      </c>
      <c r="C177" s="219" t="s">
        <v>11</v>
      </c>
      <c r="D177" s="219" t="s">
        <v>7586</v>
      </c>
      <c r="E177" s="234">
        <v>4736448</v>
      </c>
      <c r="F177" s="221">
        <v>393340.86492809211</v>
      </c>
      <c r="G177" s="223">
        <v>861368.88811194117</v>
      </c>
      <c r="H177" s="221">
        <v>1657733.1374677012</v>
      </c>
      <c r="I177" s="223">
        <v>1657733.1374677012</v>
      </c>
      <c r="J177" s="221">
        <v>166271.97168101661</v>
      </c>
    </row>
    <row r="178" spans="1:10" x14ac:dyDescent="0.15">
      <c r="A178" s="270" t="s">
        <v>1066</v>
      </c>
      <c r="B178" s="218" t="s">
        <v>1065</v>
      </c>
      <c r="C178" s="219" t="s">
        <v>11</v>
      </c>
      <c r="D178" s="219" t="s">
        <v>7586</v>
      </c>
      <c r="E178" s="234">
        <v>4125818</v>
      </c>
      <c r="F178" s="221">
        <v>342630.76901844819</v>
      </c>
      <c r="G178" s="223">
        <v>750319.91551733122</v>
      </c>
      <c r="H178" s="221">
        <v>1444015.6880769546</v>
      </c>
      <c r="I178" s="223">
        <v>1444015.6880769546</v>
      </c>
      <c r="J178" s="221">
        <v>144835.93901105397</v>
      </c>
    </row>
    <row r="179" spans="1:10" x14ac:dyDescent="0.15">
      <c r="A179" s="270" t="s">
        <v>1303</v>
      </c>
      <c r="B179" s="218" t="s">
        <v>1302</v>
      </c>
      <c r="C179" s="219" t="s">
        <v>11</v>
      </c>
      <c r="D179" s="219" t="s">
        <v>7586</v>
      </c>
      <c r="E179" s="234">
        <v>2372249</v>
      </c>
      <c r="F179" s="221">
        <v>197004.69074817281</v>
      </c>
      <c r="G179" s="223">
        <v>431416.42924289772</v>
      </c>
      <c r="H179" s="221">
        <v>830275.29862559808</v>
      </c>
      <c r="I179" s="223">
        <v>830275.29862559808</v>
      </c>
      <c r="J179" s="221">
        <v>83277.282585667577</v>
      </c>
    </row>
    <row r="180" spans="1:10" x14ac:dyDescent="0.15">
      <c r="A180" s="270" t="s">
        <v>1392</v>
      </c>
      <c r="B180" s="218" t="s">
        <v>1391</v>
      </c>
      <c r="C180" s="219" t="s">
        <v>11</v>
      </c>
      <c r="D180" s="219" t="s">
        <v>7586</v>
      </c>
      <c r="E180" s="234">
        <v>1833751</v>
      </c>
      <c r="F180" s="221">
        <v>152284.83547222597</v>
      </c>
      <c r="G180" s="223">
        <v>333485.35863671685</v>
      </c>
      <c r="H180" s="221">
        <v>641803.68887498276</v>
      </c>
      <c r="I180" s="223">
        <v>641803.68887498276</v>
      </c>
      <c r="J180" s="221">
        <v>64373.42800808452</v>
      </c>
    </row>
    <row r="181" spans="1:10" x14ac:dyDescent="0.15">
      <c r="A181" s="270" t="s">
        <v>1256</v>
      </c>
      <c r="B181" s="218" t="s">
        <v>1255</v>
      </c>
      <c r="C181" s="219" t="s">
        <v>11</v>
      </c>
      <c r="D181" s="219" t="s">
        <v>7586</v>
      </c>
      <c r="E181" s="234">
        <v>2606510</v>
      </c>
      <c r="F181" s="221">
        <v>216459.02115756815</v>
      </c>
      <c r="G181" s="223">
        <v>474019.05828009843</v>
      </c>
      <c r="H181" s="221">
        <v>912265.47829532553</v>
      </c>
      <c r="I181" s="223">
        <v>912265.47829532553</v>
      </c>
      <c r="J181" s="221">
        <v>91500.963782625011</v>
      </c>
    </row>
    <row r="182" spans="1:10" x14ac:dyDescent="0.15">
      <c r="A182" s="270" t="s">
        <v>607</v>
      </c>
      <c r="B182" s="218" t="s">
        <v>606</v>
      </c>
      <c r="C182" s="219" t="s">
        <v>93</v>
      </c>
      <c r="D182" s="219" t="s">
        <v>7586</v>
      </c>
      <c r="E182" s="234">
        <v>14916800.5</v>
      </c>
      <c r="F182" s="221">
        <v>1238773.6993269634</v>
      </c>
      <c r="G182" s="223">
        <v>2712764.4726327932</v>
      </c>
      <c r="H182" s="221">
        <v>5220805.6530642314</v>
      </c>
      <c r="I182" s="223">
        <v>5220805.6530642314</v>
      </c>
      <c r="J182" s="221">
        <v>523651.02082982328</v>
      </c>
    </row>
    <row r="183" spans="1:10" x14ac:dyDescent="0.15">
      <c r="A183" s="270" t="s">
        <v>221</v>
      </c>
      <c r="B183" s="218" t="s">
        <v>220</v>
      </c>
      <c r="C183" s="219" t="s">
        <v>11</v>
      </c>
      <c r="D183" s="219" t="s">
        <v>7586</v>
      </c>
      <c r="E183" s="234">
        <v>110150766</v>
      </c>
      <c r="F183" s="221">
        <v>9147529.4505359046</v>
      </c>
      <c r="G183" s="223">
        <v>20031982.370354034</v>
      </c>
      <c r="H183" s="221">
        <v>38552217.804492012</v>
      </c>
      <c r="I183" s="223">
        <v>38552217.804492012</v>
      </c>
      <c r="J183" s="221">
        <v>3866818.5621364973</v>
      </c>
    </row>
    <row r="184" spans="1:10" x14ac:dyDescent="0.15">
      <c r="A184" s="270" t="s">
        <v>221</v>
      </c>
      <c r="B184" s="218" t="s">
        <v>220</v>
      </c>
      <c r="C184" s="219" t="s">
        <v>93</v>
      </c>
      <c r="D184" s="219" t="s">
        <v>7586</v>
      </c>
      <c r="E184" s="234">
        <v>36502143.5</v>
      </c>
      <c r="F184" s="221">
        <v>3031340.0877660508</v>
      </c>
      <c r="G184" s="223">
        <v>6638267.9088417143</v>
      </c>
      <c r="H184" s="221">
        <v>12775567.86616284</v>
      </c>
      <c r="I184" s="223">
        <v>12775567.86616284</v>
      </c>
      <c r="J184" s="221">
        <v>1281399.7684189512</v>
      </c>
    </row>
    <row r="185" spans="1:10" x14ac:dyDescent="0.15">
      <c r="A185" s="270" t="s">
        <v>1350</v>
      </c>
      <c r="B185" s="218" t="s">
        <v>1349</v>
      </c>
      <c r="C185" s="219" t="s">
        <v>11</v>
      </c>
      <c r="D185" s="219" t="s">
        <v>7586</v>
      </c>
      <c r="E185" s="234">
        <v>2599168</v>
      </c>
      <c r="F185" s="221">
        <v>215849.30082910639</v>
      </c>
      <c r="G185" s="223">
        <v>472683.84455527388</v>
      </c>
      <c r="H185" s="221">
        <v>909695.81497477647</v>
      </c>
      <c r="I185" s="223">
        <v>909695.81497477647</v>
      </c>
      <c r="J185" s="221">
        <v>91243.224477541953</v>
      </c>
    </row>
    <row r="186" spans="1:10" x14ac:dyDescent="0.15">
      <c r="A186" s="270" t="s">
        <v>1266</v>
      </c>
      <c r="B186" s="218" t="s">
        <v>1265</v>
      </c>
      <c r="C186" s="219" t="s">
        <v>11</v>
      </c>
      <c r="D186" s="219" t="s">
        <v>7586</v>
      </c>
      <c r="E186" s="234">
        <v>2575000</v>
      </c>
      <c r="F186" s="221">
        <v>213842.25630469018</v>
      </c>
      <c r="G186" s="223">
        <v>468288.65995958331</v>
      </c>
      <c r="H186" s="221">
        <v>901237.13571421674</v>
      </c>
      <c r="I186" s="223">
        <v>901237.13571421674</v>
      </c>
      <c r="J186" s="221">
        <v>90394.812120521077</v>
      </c>
    </row>
    <row r="187" spans="1:10" x14ac:dyDescent="0.15">
      <c r="A187" s="270" t="s">
        <v>400</v>
      </c>
      <c r="B187" s="218" t="s">
        <v>399</v>
      </c>
      <c r="C187" s="219" t="s">
        <v>11</v>
      </c>
      <c r="D187" s="219" t="s">
        <v>7586</v>
      </c>
      <c r="E187" s="234">
        <v>30216508</v>
      </c>
      <c r="F187" s="221">
        <v>2509346.115871348</v>
      </c>
      <c r="G187" s="223">
        <v>5495164.2873701081</v>
      </c>
      <c r="H187" s="221">
        <v>10575626.843186686</v>
      </c>
      <c r="I187" s="223">
        <v>10575626.843186686</v>
      </c>
      <c r="J187" s="221">
        <v>1060743.9081934842</v>
      </c>
    </row>
    <row r="188" spans="1:10" x14ac:dyDescent="0.15">
      <c r="A188" s="270" t="s">
        <v>1680</v>
      </c>
      <c r="B188" s="218" t="s">
        <v>1679</v>
      </c>
      <c r="C188" s="219" t="s">
        <v>11</v>
      </c>
      <c r="D188" s="219" t="s">
        <v>7586</v>
      </c>
      <c r="E188" s="234">
        <v>712002</v>
      </c>
      <c r="F188" s="221">
        <v>59128.588028525053</v>
      </c>
      <c r="G188" s="223">
        <v>129484.45144409446</v>
      </c>
      <c r="H188" s="221">
        <v>249197.14295254127</v>
      </c>
      <c r="I188" s="223">
        <v>249197.14295254127</v>
      </c>
      <c r="J188" s="221">
        <v>24994.674570654464</v>
      </c>
    </row>
    <row r="189" spans="1:10" x14ac:dyDescent="0.15">
      <c r="A189" s="270" t="s">
        <v>1276</v>
      </c>
      <c r="B189" s="218" t="s">
        <v>1274</v>
      </c>
      <c r="C189" s="219" t="s">
        <v>11</v>
      </c>
      <c r="D189" s="219" t="s">
        <v>7586</v>
      </c>
      <c r="E189" s="234">
        <v>967927</v>
      </c>
      <c r="F189" s="221">
        <v>80382.016939118388</v>
      </c>
      <c r="G189" s="223">
        <v>176026.88845386391</v>
      </c>
      <c r="H189" s="221">
        <v>338769.61439240957</v>
      </c>
      <c r="I189" s="223">
        <v>338769.61439240957</v>
      </c>
      <c r="J189" s="221">
        <v>33978.865751992074</v>
      </c>
    </row>
    <row r="190" spans="1:10" x14ac:dyDescent="0.15">
      <c r="A190" s="270" t="s">
        <v>1544</v>
      </c>
      <c r="B190" s="218" t="s">
        <v>1543</v>
      </c>
      <c r="C190" s="219" t="s">
        <v>11</v>
      </c>
      <c r="D190" s="219" t="s">
        <v>7586</v>
      </c>
      <c r="E190" s="234">
        <v>1270219</v>
      </c>
      <c r="F190" s="221">
        <v>105486.01823731542</v>
      </c>
      <c r="G190" s="223">
        <v>231001.61295735996</v>
      </c>
      <c r="H190" s="221">
        <v>444570.30419020448</v>
      </c>
      <c r="I190" s="223">
        <v>444570.30419020448</v>
      </c>
      <c r="J190" s="221">
        <v>44590.760332782971</v>
      </c>
    </row>
    <row r="191" spans="1:10" x14ac:dyDescent="0.15">
      <c r="A191" s="270" t="s">
        <v>647</v>
      </c>
      <c r="B191" s="218" t="s">
        <v>646</v>
      </c>
      <c r="C191" s="219" t="s">
        <v>11</v>
      </c>
      <c r="D191" s="219" t="s">
        <v>7586</v>
      </c>
      <c r="E191" s="234">
        <v>16066692</v>
      </c>
      <c r="F191" s="221">
        <v>1334267.0557796175</v>
      </c>
      <c r="G191" s="223">
        <v>2921883.365694508</v>
      </c>
      <c r="H191" s="221">
        <v>5623261.9333912702</v>
      </c>
      <c r="I191" s="223">
        <v>5623261.9333912702</v>
      </c>
      <c r="J191" s="221">
        <v>564017.71057797247</v>
      </c>
    </row>
    <row r="192" spans="1:10" x14ac:dyDescent="0.15">
      <c r="A192" s="270" t="s">
        <v>538</v>
      </c>
      <c r="B192" s="218" t="s">
        <v>537</v>
      </c>
      <c r="C192" s="219" t="s">
        <v>11</v>
      </c>
      <c r="D192" s="219" t="s">
        <v>7586</v>
      </c>
      <c r="E192" s="234">
        <v>18556777</v>
      </c>
      <c r="F192" s="221">
        <v>1541057.5003584386</v>
      </c>
      <c r="G192" s="223">
        <v>3374729.411455851</v>
      </c>
      <c r="H192" s="221">
        <v>6494779.2433271669</v>
      </c>
      <c r="I192" s="223">
        <v>6494779.2433271669</v>
      </c>
      <c r="J192" s="221">
        <v>651431.60018540069</v>
      </c>
    </row>
    <row r="193" spans="1:10" x14ac:dyDescent="0.15">
      <c r="A193" s="270" t="s">
        <v>340</v>
      </c>
      <c r="B193" s="218" t="s">
        <v>339</v>
      </c>
      <c r="C193" s="219" t="s">
        <v>11</v>
      </c>
      <c r="D193" s="219" t="s">
        <v>7586</v>
      </c>
      <c r="E193" s="234">
        <v>58505909</v>
      </c>
      <c r="F193" s="221">
        <v>4858654.5971716037</v>
      </c>
      <c r="G193" s="223">
        <v>10639865.52439896</v>
      </c>
      <c r="H193" s="221">
        <v>20476775.863889948</v>
      </c>
      <c r="I193" s="223">
        <v>20476775.863889948</v>
      </c>
      <c r="J193" s="221">
        <v>2053837.146405943</v>
      </c>
    </row>
    <row r="194" spans="1:10" x14ac:dyDescent="0.15">
      <c r="A194" s="270" t="s">
        <v>197</v>
      </c>
      <c r="B194" s="218" t="s">
        <v>196</v>
      </c>
      <c r="C194" s="219" t="s">
        <v>11</v>
      </c>
      <c r="D194" s="219" t="s">
        <v>7586</v>
      </c>
      <c r="E194" s="234">
        <v>112239114</v>
      </c>
      <c r="F194" s="221">
        <v>9320957.4304463454</v>
      </c>
      <c r="G194" s="223">
        <v>20411768.656353749</v>
      </c>
      <c r="H194" s="221">
        <v>39283129.171441339</v>
      </c>
      <c r="I194" s="223">
        <v>39283129.171441339</v>
      </c>
      <c r="J194" s="221">
        <v>3940129.5621762122</v>
      </c>
    </row>
    <row r="195" spans="1:10" x14ac:dyDescent="0.15">
      <c r="A195" s="270" t="s">
        <v>197</v>
      </c>
      <c r="B195" s="218" t="s">
        <v>196</v>
      </c>
      <c r="C195" s="219" t="s">
        <v>93</v>
      </c>
      <c r="D195" s="219" t="s">
        <v>7586</v>
      </c>
      <c r="E195" s="234">
        <v>37878734</v>
      </c>
      <c r="F195" s="221">
        <v>3145659.784281624</v>
      </c>
      <c r="G195" s="223">
        <v>6888614.2080875756</v>
      </c>
      <c r="H195" s="221">
        <v>13257367.663938142</v>
      </c>
      <c r="I195" s="223">
        <v>13257367.663938142</v>
      </c>
      <c r="J195" s="221">
        <v>1329724.6770070656</v>
      </c>
    </row>
    <row r="196" spans="1:10" x14ac:dyDescent="0.15">
      <c r="A196" s="270" t="s">
        <v>468</v>
      </c>
      <c r="B196" s="218" t="s">
        <v>467</v>
      </c>
      <c r="C196" s="219" t="s">
        <v>93</v>
      </c>
      <c r="D196" s="219" t="s">
        <v>7586</v>
      </c>
      <c r="E196" s="234">
        <v>34321475.5</v>
      </c>
      <c r="F196" s="221">
        <v>2850245.3439324833</v>
      </c>
      <c r="G196" s="223">
        <v>6241692.3377594836</v>
      </c>
      <c r="H196" s="221">
        <v>12012344.960429385</v>
      </c>
      <c r="I196" s="223">
        <v>12012344.960429385</v>
      </c>
      <c r="J196" s="221">
        <v>1204847.8949598318</v>
      </c>
    </row>
    <row r="197" spans="1:10" x14ac:dyDescent="0.15">
      <c r="A197" s="270" t="s">
        <v>569</v>
      </c>
      <c r="B197" s="218" t="s">
        <v>568</v>
      </c>
      <c r="C197" s="219" t="s">
        <v>11</v>
      </c>
      <c r="D197" s="219" t="s">
        <v>7586</v>
      </c>
      <c r="E197" s="234">
        <v>17159565</v>
      </c>
      <c r="F197" s="221">
        <v>1425025.2803133945</v>
      </c>
      <c r="G197" s="223">
        <v>3120632.8929473269</v>
      </c>
      <c r="H197" s="221">
        <v>6005762.0235735625</v>
      </c>
      <c r="I197" s="223">
        <v>6005762.0235735625</v>
      </c>
      <c r="J197" s="221">
        <v>602382.77834752202</v>
      </c>
    </row>
    <row r="198" spans="1:10" x14ac:dyDescent="0.15">
      <c r="A198" s="270" t="s">
        <v>348</v>
      </c>
      <c r="B198" s="218" t="s">
        <v>347</v>
      </c>
      <c r="C198" s="219" t="s">
        <v>11</v>
      </c>
      <c r="D198" s="219" t="s">
        <v>7586</v>
      </c>
      <c r="E198" s="234">
        <v>37957549</v>
      </c>
      <c r="F198" s="221">
        <v>3152205.0182352765</v>
      </c>
      <c r="G198" s="223">
        <v>6902947.4782758141</v>
      </c>
      <c r="H198" s="221">
        <v>13284952.520191081</v>
      </c>
      <c r="I198" s="223">
        <v>13284952.520191081</v>
      </c>
      <c r="J198" s="221">
        <v>1332491.4603535817</v>
      </c>
    </row>
    <row r="199" spans="1:10" x14ac:dyDescent="0.15">
      <c r="A199" s="270" t="s">
        <v>348</v>
      </c>
      <c r="B199" s="218" t="s">
        <v>347</v>
      </c>
      <c r="C199" s="219" t="s">
        <v>93</v>
      </c>
      <c r="D199" s="219" t="s">
        <v>7586</v>
      </c>
      <c r="E199" s="234">
        <v>2423659</v>
      </c>
      <c r="F199" s="221">
        <v>201274.061775988</v>
      </c>
      <c r="G199" s="223">
        <v>440765.83507144998</v>
      </c>
      <c r="H199" s="221">
        <v>848268.54178950796</v>
      </c>
      <c r="I199" s="223">
        <v>848268.54178950796</v>
      </c>
      <c r="J199" s="221">
        <v>85082.019397751457</v>
      </c>
    </row>
    <row r="200" spans="1:10" x14ac:dyDescent="0.15">
      <c r="A200" s="270" t="s">
        <v>1534</v>
      </c>
      <c r="B200" s="218" t="s">
        <v>1533</v>
      </c>
      <c r="C200" s="219" t="s">
        <v>11</v>
      </c>
      <c r="D200" s="219" t="s">
        <v>7586</v>
      </c>
      <c r="E200" s="234">
        <v>1325098</v>
      </c>
      <c r="F200" s="221">
        <v>110043.47423100285</v>
      </c>
      <c r="G200" s="223">
        <v>240981.88999422287</v>
      </c>
      <c r="H200" s="221">
        <v>463777.68002354843</v>
      </c>
      <c r="I200" s="223">
        <v>463777.68002354843</v>
      </c>
      <c r="J200" s="221">
        <v>46517.275631564364</v>
      </c>
    </row>
    <row r="201" spans="1:10" x14ac:dyDescent="0.15">
      <c r="A201" s="270" t="s">
        <v>1598</v>
      </c>
      <c r="B201" s="218" t="s">
        <v>1597</v>
      </c>
      <c r="C201" s="219" t="s">
        <v>11</v>
      </c>
      <c r="D201" s="219" t="s">
        <v>7586</v>
      </c>
      <c r="E201" s="234">
        <v>1018948</v>
      </c>
      <c r="F201" s="221">
        <v>84619.083253262696</v>
      </c>
      <c r="G201" s="223">
        <v>185305.55086931941</v>
      </c>
      <c r="H201" s="221">
        <v>356626.70949970087</v>
      </c>
      <c r="I201" s="223">
        <v>356626.70949970087</v>
      </c>
      <c r="J201" s="221">
        <v>35769.946804109015</v>
      </c>
    </row>
    <row r="202" spans="1:10" x14ac:dyDescent="0.15">
      <c r="A202" s="270" t="s">
        <v>1059</v>
      </c>
      <c r="B202" s="218" t="s">
        <v>1058</v>
      </c>
      <c r="C202" s="219" t="s">
        <v>11</v>
      </c>
      <c r="D202" s="219" t="s">
        <v>7586</v>
      </c>
      <c r="E202" s="234">
        <v>4196650</v>
      </c>
      <c r="F202" s="221">
        <v>348513.05045478762</v>
      </c>
      <c r="G202" s="223">
        <v>763201.39992985839</v>
      </c>
      <c r="H202" s="221">
        <v>1468806.5342116768</v>
      </c>
      <c r="I202" s="223">
        <v>1468806.5342116768</v>
      </c>
      <c r="J202" s="221">
        <v>147322.48088760575</v>
      </c>
    </row>
    <row r="203" spans="1:10" x14ac:dyDescent="0.15">
      <c r="A203" s="270" t="s">
        <v>1084</v>
      </c>
      <c r="B203" s="218" t="s">
        <v>1083</v>
      </c>
      <c r="C203" s="219" t="s">
        <v>11</v>
      </c>
      <c r="D203" s="219" t="s">
        <v>7586</v>
      </c>
      <c r="E203" s="234">
        <v>4030720</v>
      </c>
      <c r="F203" s="221">
        <v>334733.30459512264</v>
      </c>
      <c r="G203" s="223">
        <v>733025.42426108418</v>
      </c>
      <c r="H203" s="221">
        <v>1410731.8631712652</v>
      </c>
      <c r="I203" s="223">
        <v>1410731.8631712652</v>
      </c>
      <c r="J203" s="221">
        <v>141497.54450890358</v>
      </c>
    </row>
    <row r="204" spans="1:10" x14ac:dyDescent="0.15">
      <c r="A204" s="270" t="s">
        <v>1519</v>
      </c>
      <c r="B204" s="218" t="s">
        <v>1518</v>
      </c>
      <c r="C204" s="219" t="s">
        <v>93</v>
      </c>
      <c r="D204" s="219" t="s">
        <v>7586</v>
      </c>
      <c r="E204" s="234">
        <v>26650901</v>
      </c>
      <c r="F204" s="221">
        <v>2213238.3698613294</v>
      </c>
      <c r="G204" s="223">
        <v>4846724.1615555417</v>
      </c>
      <c r="H204" s="221">
        <v>9327682.2063856907</v>
      </c>
      <c r="I204" s="223">
        <v>9327682.2063856907</v>
      </c>
      <c r="J204" s="221">
        <v>935574.05387868243</v>
      </c>
    </row>
    <row r="205" spans="1:10" x14ac:dyDescent="0.15">
      <c r="A205" s="270" t="s">
        <v>211</v>
      </c>
      <c r="B205" s="218" t="s">
        <v>210</v>
      </c>
      <c r="C205" s="219" t="s">
        <v>11</v>
      </c>
      <c r="D205" s="219" t="s">
        <v>7586</v>
      </c>
      <c r="E205" s="234">
        <v>205781722</v>
      </c>
      <c r="F205" s="221">
        <v>17089253.490774564</v>
      </c>
      <c r="G205" s="223">
        <v>37423396.830895342</v>
      </c>
      <c r="H205" s="221">
        <v>72022574.647619113</v>
      </c>
      <c r="I205" s="223">
        <v>72022574.647619113</v>
      </c>
      <c r="J205" s="221">
        <v>7223922.368165941</v>
      </c>
    </row>
    <row r="206" spans="1:10" x14ac:dyDescent="0.15">
      <c r="A206" s="270" t="s">
        <v>211</v>
      </c>
      <c r="B206" s="218" t="s">
        <v>210</v>
      </c>
      <c r="C206" s="219" t="s">
        <v>95</v>
      </c>
      <c r="D206" s="219" t="s">
        <v>7586</v>
      </c>
      <c r="E206" s="234">
        <v>10994243.4</v>
      </c>
      <c r="F206" s="221">
        <v>913022.84078405774</v>
      </c>
      <c r="G206" s="223">
        <v>1999409.5180798033</v>
      </c>
      <c r="H206" s="221">
        <v>3847930.2645285176</v>
      </c>
      <c r="I206" s="223">
        <v>3847930.2645285176</v>
      </c>
      <c r="J206" s="221">
        <v>385950.51128166175</v>
      </c>
    </row>
    <row r="207" spans="1:10" x14ac:dyDescent="0.15">
      <c r="A207" s="270" t="s">
        <v>211</v>
      </c>
      <c r="B207" s="218" t="s">
        <v>210</v>
      </c>
      <c r="C207" s="219" t="s">
        <v>93</v>
      </c>
      <c r="D207" s="219" t="s">
        <v>7586</v>
      </c>
      <c r="E207" s="234">
        <v>16837451.5</v>
      </c>
      <c r="F207" s="221">
        <v>1398275.1919148699</v>
      </c>
      <c r="G207" s="223">
        <v>3062053.4369201851</v>
      </c>
      <c r="H207" s="221">
        <v>5893023.9078007927</v>
      </c>
      <c r="I207" s="223">
        <v>5893023.9078007927</v>
      </c>
      <c r="J207" s="221">
        <v>591075.05434209155</v>
      </c>
    </row>
    <row r="208" spans="1:10" x14ac:dyDescent="0.15">
      <c r="A208" s="270" t="s">
        <v>869</v>
      </c>
      <c r="B208" s="218" t="s">
        <v>867</v>
      </c>
      <c r="C208" s="219" t="s">
        <v>11</v>
      </c>
      <c r="D208" s="219" t="s">
        <v>7586</v>
      </c>
      <c r="E208" s="234">
        <v>6722496</v>
      </c>
      <c r="F208" s="221">
        <v>558273.28646184644</v>
      </c>
      <c r="G208" s="223">
        <v>1222550.9294849162</v>
      </c>
      <c r="H208" s="221">
        <v>2352840.0154913706</v>
      </c>
      <c r="I208" s="223">
        <v>2352840.0154913706</v>
      </c>
      <c r="J208" s="221">
        <v>235991.75258289493</v>
      </c>
    </row>
    <row r="209" spans="1:10" x14ac:dyDescent="0.15">
      <c r="A209" s="270" t="s">
        <v>1853</v>
      </c>
      <c r="B209" s="218" t="s">
        <v>1852</v>
      </c>
      <c r="C209" s="219" t="s">
        <v>11</v>
      </c>
      <c r="D209" s="219" t="s">
        <v>7586</v>
      </c>
      <c r="E209" s="234">
        <v>259777</v>
      </c>
      <c r="F209" s="221">
        <v>21573.320316917867</v>
      </c>
      <c r="G209" s="223">
        <v>47242.960473134248</v>
      </c>
      <c r="H209" s="221">
        <v>90920.652195895964</v>
      </c>
      <c r="I209" s="223">
        <v>90920.652195895964</v>
      </c>
      <c r="J209" s="221">
        <v>9119.4147993136339</v>
      </c>
    </row>
    <row r="210" spans="1:10" x14ac:dyDescent="0.15">
      <c r="A210" s="270" t="s">
        <v>830</v>
      </c>
      <c r="B210" s="218" t="s">
        <v>829</v>
      </c>
      <c r="C210" s="219" t="s">
        <v>11</v>
      </c>
      <c r="D210" s="219" t="s">
        <v>7586</v>
      </c>
      <c r="E210" s="234">
        <v>7297556</v>
      </c>
      <c r="F210" s="221">
        <v>606029.45264071051</v>
      </c>
      <c r="G210" s="223">
        <v>1327131.1534835016</v>
      </c>
      <c r="H210" s="221">
        <v>2554108.1425841153</v>
      </c>
      <c r="I210" s="223">
        <v>2554108.1425841153</v>
      </c>
      <c r="J210" s="221">
        <v>256179.10817824517</v>
      </c>
    </row>
    <row r="211" spans="1:10" x14ac:dyDescent="0.15">
      <c r="A211" s="270" t="s">
        <v>602</v>
      </c>
      <c r="B211" s="218" t="s">
        <v>601</v>
      </c>
      <c r="C211" s="219" t="s">
        <v>11</v>
      </c>
      <c r="D211" s="219" t="s">
        <v>7586</v>
      </c>
      <c r="E211" s="234">
        <v>15246000</v>
      </c>
      <c r="F211" s="221">
        <v>1266112.2483966239</v>
      </c>
      <c r="G211" s="223">
        <v>2772632.5863082744</v>
      </c>
      <c r="H211" s="221">
        <v>5336023.8334364844</v>
      </c>
      <c r="I211" s="223">
        <v>5336023.8334364844</v>
      </c>
      <c r="J211" s="221">
        <v>535207.49731629679</v>
      </c>
    </row>
    <row r="212" spans="1:10" x14ac:dyDescent="0.15">
      <c r="A212" s="270" t="s">
        <v>1909</v>
      </c>
      <c r="B212" s="218" t="s">
        <v>1908</v>
      </c>
      <c r="C212" s="219" t="s">
        <v>11</v>
      </c>
      <c r="D212" s="219" t="s">
        <v>7586</v>
      </c>
      <c r="E212" s="234">
        <v>110000</v>
      </c>
      <c r="F212" s="221">
        <v>9135.0090071906488</v>
      </c>
      <c r="G212" s="223">
        <v>20004.564114778317</v>
      </c>
      <c r="H212" s="221">
        <v>38499.450457694693</v>
      </c>
      <c r="I212" s="223">
        <v>38499.450457694693</v>
      </c>
      <c r="J212" s="221">
        <v>3861.5259546630364</v>
      </c>
    </row>
    <row r="213" spans="1:10" x14ac:dyDescent="0.15">
      <c r="A213" s="270" t="s">
        <v>1057</v>
      </c>
      <c r="B213" s="218" t="s">
        <v>1056</v>
      </c>
      <c r="C213" s="219" t="s">
        <v>11</v>
      </c>
      <c r="D213" s="219" t="s">
        <v>7586</v>
      </c>
      <c r="E213" s="234">
        <v>4198000</v>
      </c>
      <c r="F213" s="221">
        <v>348625.16192896676</v>
      </c>
      <c r="G213" s="223">
        <v>763446.91048944893</v>
      </c>
      <c r="H213" s="221">
        <v>1469279.0274672939</v>
      </c>
      <c r="I213" s="223">
        <v>1469279.0274672939</v>
      </c>
      <c r="J213" s="221">
        <v>147369.87234250389</v>
      </c>
    </row>
    <row r="214" spans="1:10" x14ac:dyDescent="0.15">
      <c r="A214" s="270" t="s">
        <v>181</v>
      </c>
      <c r="B214" s="218" t="s">
        <v>180</v>
      </c>
      <c r="C214" s="219" t="s">
        <v>11</v>
      </c>
      <c r="D214" s="219" t="s">
        <v>7586</v>
      </c>
      <c r="E214" s="234">
        <v>141839260</v>
      </c>
      <c r="F214" s="221">
        <v>11779117.433393238</v>
      </c>
      <c r="G214" s="223">
        <v>25794841.551479194</v>
      </c>
      <c r="H214" s="221">
        <v>49643032.393873431</v>
      </c>
      <c r="I214" s="223">
        <v>49643032.393873431</v>
      </c>
      <c r="J214" s="221">
        <v>4979236.2170927143</v>
      </c>
    </row>
    <row r="215" spans="1:10" x14ac:dyDescent="0.15">
      <c r="A215" s="270" t="s">
        <v>1086</v>
      </c>
      <c r="B215" s="218" t="s">
        <v>1085</v>
      </c>
      <c r="C215" s="219" t="s">
        <v>11</v>
      </c>
      <c r="D215" s="219" t="s">
        <v>7586</v>
      </c>
      <c r="E215" s="234">
        <v>4011627</v>
      </c>
      <c r="F215" s="221">
        <v>333147.71616808366</v>
      </c>
      <c r="G215" s="223">
        <v>729553.17750977993</v>
      </c>
      <c r="H215" s="221">
        <v>1404049.408556822</v>
      </c>
      <c r="I215" s="223">
        <v>1404049.408556822</v>
      </c>
      <c r="J215" s="221">
        <v>140827.28891751831</v>
      </c>
    </row>
    <row r="216" spans="1:10" x14ac:dyDescent="0.15">
      <c r="A216" s="270" t="s">
        <v>1581</v>
      </c>
      <c r="B216" s="218" t="s">
        <v>1580</v>
      </c>
      <c r="C216" s="219" t="s">
        <v>11</v>
      </c>
      <c r="D216" s="219" t="s">
        <v>7586</v>
      </c>
      <c r="E216" s="234">
        <v>1127140</v>
      </c>
      <c r="F216" s="221">
        <v>93603.945930589703</v>
      </c>
      <c r="G216" s="223">
        <v>204981.31269392028</v>
      </c>
      <c r="H216" s="221">
        <v>394493.36898987269</v>
      </c>
      <c r="I216" s="223">
        <v>394493.36898987269</v>
      </c>
      <c r="J216" s="221">
        <v>39568.003313989953</v>
      </c>
    </row>
    <row r="217" spans="1:10" x14ac:dyDescent="0.15">
      <c r="A217" s="270" t="s">
        <v>72</v>
      </c>
      <c r="B217" s="218" t="s">
        <v>71</v>
      </c>
      <c r="C217" s="219" t="s">
        <v>11</v>
      </c>
      <c r="D217" s="219" t="s">
        <v>7586</v>
      </c>
      <c r="E217" s="234">
        <v>307685660</v>
      </c>
      <c r="F217" s="221">
        <v>25551920.686212722</v>
      </c>
      <c r="G217" s="223">
        <v>55955613.751526207</v>
      </c>
      <c r="H217" s="221">
        <v>107688443.85193723</v>
      </c>
      <c r="I217" s="223">
        <v>107688443.85193723</v>
      </c>
      <c r="J217" s="221">
        <v>10801237.836069331</v>
      </c>
    </row>
    <row r="218" spans="1:10" x14ac:dyDescent="0.15">
      <c r="A218" s="270" t="s">
        <v>632</v>
      </c>
      <c r="B218" s="218" t="s">
        <v>631</v>
      </c>
      <c r="C218" s="219" t="s">
        <v>11</v>
      </c>
      <c r="D218" s="219" t="s">
        <v>7586</v>
      </c>
      <c r="E218" s="234">
        <v>14625832</v>
      </c>
      <c r="F218" s="221">
        <v>1214610.0641605202</v>
      </c>
      <c r="G218" s="223">
        <v>2659849.0361452396</v>
      </c>
      <c r="H218" s="221">
        <v>5118968.1316960519</v>
      </c>
      <c r="I218" s="223">
        <v>5118968.1316960519</v>
      </c>
      <c r="J218" s="221">
        <v>513436.63524128351</v>
      </c>
    </row>
    <row r="219" spans="1:10" x14ac:dyDescent="0.15">
      <c r="A219" s="270" t="s">
        <v>1851</v>
      </c>
      <c r="B219" s="218" t="s">
        <v>1850</v>
      </c>
      <c r="C219" s="219" t="s">
        <v>7</v>
      </c>
      <c r="D219" s="219" t="s">
        <v>7586</v>
      </c>
      <c r="E219" s="234">
        <v>271853.5</v>
      </c>
      <c r="F219" s="221">
        <v>22576.219737602754</v>
      </c>
      <c r="G219" s="223">
        <v>49439.188823426244</v>
      </c>
      <c r="H219" s="221">
        <v>95147.366863644595</v>
      </c>
      <c r="I219" s="223">
        <v>95147.366863644595</v>
      </c>
      <c r="J219" s="221">
        <v>9543.3576919635252</v>
      </c>
    </row>
    <row r="220" spans="1:10" x14ac:dyDescent="0.15">
      <c r="A220" s="270" t="s">
        <v>773</v>
      </c>
      <c r="B220" s="218" t="s">
        <v>772</v>
      </c>
      <c r="C220" s="219" t="s">
        <v>7</v>
      </c>
      <c r="D220" s="219" t="s">
        <v>7586</v>
      </c>
      <c r="E220" s="234">
        <v>8668330</v>
      </c>
      <c r="F220" s="221">
        <v>719866.11479364464</v>
      </c>
      <c r="G220" s="223">
        <v>1576419.6659368756</v>
      </c>
      <c r="H220" s="221">
        <v>3033872.1944177151</v>
      </c>
      <c r="I220" s="223">
        <v>3033872.1944177151</v>
      </c>
      <c r="J220" s="221">
        <v>304299.82980531122</v>
      </c>
    </row>
    <row r="221" spans="1:10" x14ac:dyDescent="0.15">
      <c r="A221" s="270" t="s">
        <v>913</v>
      </c>
      <c r="B221" s="218" t="s">
        <v>912</v>
      </c>
      <c r="C221" s="219" t="s">
        <v>11</v>
      </c>
      <c r="D221" s="219" t="s">
        <v>7586</v>
      </c>
      <c r="E221" s="234">
        <v>9062157</v>
      </c>
      <c r="F221" s="221">
        <v>752571.68926887074</v>
      </c>
      <c r="G221" s="223">
        <v>1648040.915678974</v>
      </c>
      <c r="H221" s="221">
        <v>3171709.6769213746</v>
      </c>
      <c r="I221" s="223">
        <v>3171709.6769213746</v>
      </c>
      <c r="J221" s="221">
        <v>318125.0405521029</v>
      </c>
    </row>
    <row r="222" spans="1:10" x14ac:dyDescent="0.15">
      <c r="A222" s="270" t="s">
        <v>1293</v>
      </c>
      <c r="B222" s="218" t="s">
        <v>1292</v>
      </c>
      <c r="C222" s="219" t="s">
        <v>7</v>
      </c>
      <c r="D222" s="219" t="s">
        <v>7586</v>
      </c>
      <c r="E222" s="234">
        <v>2462136.5</v>
      </c>
      <c r="F222" s="221">
        <v>204469.44640393506</v>
      </c>
      <c r="G222" s="223">
        <v>447763.34066896257</v>
      </c>
      <c r="H222" s="221">
        <v>861735.47456210735</v>
      </c>
      <c r="I222" s="223">
        <v>861735.47456210735</v>
      </c>
      <c r="J222" s="221">
        <v>86432.763624301879</v>
      </c>
    </row>
    <row r="223" spans="1:10" x14ac:dyDescent="0.15">
      <c r="A223" s="270" t="s">
        <v>753</v>
      </c>
      <c r="B223" s="218" t="s">
        <v>752</v>
      </c>
      <c r="C223" s="219" t="s">
        <v>11</v>
      </c>
      <c r="D223" s="219" t="s">
        <v>7586</v>
      </c>
      <c r="E223" s="234">
        <v>9827586</v>
      </c>
      <c r="F223" s="221">
        <v>816137.15117218834</v>
      </c>
      <c r="G223" s="223">
        <v>1787241.5839136161</v>
      </c>
      <c r="H223" s="221">
        <v>3439606.0029612184</v>
      </c>
      <c r="I223" s="223">
        <v>3439606.0029612184</v>
      </c>
      <c r="J223" s="221">
        <v>344995.2582789372</v>
      </c>
    </row>
    <row r="224" spans="1:10" x14ac:dyDescent="0.15">
      <c r="A224" s="270" t="s">
        <v>412</v>
      </c>
      <c r="B224" s="218" t="s">
        <v>411</v>
      </c>
      <c r="C224" s="219" t="s">
        <v>11</v>
      </c>
      <c r="D224" s="219" t="s">
        <v>7586</v>
      </c>
      <c r="E224" s="234">
        <v>28566422</v>
      </c>
      <c r="F224" s="221">
        <v>2372313.8388473555</v>
      </c>
      <c r="G224" s="223">
        <v>5195080.1857164893</v>
      </c>
      <c r="H224" s="221">
        <v>9998104.9867509082</v>
      </c>
      <c r="I224" s="223">
        <v>9998104.9867509082</v>
      </c>
      <c r="J224" s="221">
        <v>1002817.9998623378</v>
      </c>
    </row>
    <row r="225" spans="1:10" x14ac:dyDescent="0.15">
      <c r="A225" s="270" t="s">
        <v>1273</v>
      </c>
      <c r="B225" s="218" t="s">
        <v>1272</v>
      </c>
      <c r="C225" s="219" t="s">
        <v>7</v>
      </c>
      <c r="D225" s="219" t="s">
        <v>7586</v>
      </c>
      <c r="E225" s="234">
        <v>2539163</v>
      </c>
      <c r="F225" s="221">
        <v>210866.15341568389</v>
      </c>
      <c r="G225" s="223">
        <v>461771.35483066225</v>
      </c>
      <c r="H225" s="221">
        <v>888694.36475010391</v>
      </c>
      <c r="I225" s="223">
        <v>888694.36475010391</v>
      </c>
      <c r="J225" s="221">
        <v>89136.76206927326</v>
      </c>
    </row>
    <row r="226" spans="1:10" x14ac:dyDescent="0.15">
      <c r="A226" s="270" t="s">
        <v>177</v>
      </c>
      <c r="B226" s="218" t="s">
        <v>176</v>
      </c>
      <c r="C226" s="219" t="s">
        <v>7</v>
      </c>
      <c r="D226" s="219" t="s">
        <v>7586</v>
      </c>
      <c r="E226" s="234">
        <v>120599001</v>
      </c>
      <c r="F226" s="221">
        <v>10015208.730847217</v>
      </c>
      <c r="G226" s="223">
        <v>21932094.978933766</v>
      </c>
      <c r="H226" s="221">
        <v>42209047.856790662</v>
      </c>
      <c r="I226" s="223">
        <v>42209047.856790662</v>
      </c>
      <c r="J226" s="221">
        <v>4233601.5678903041</v>
      </c>
    </row>
    <row r="227" spans="1:10" x14ac:dyDescent="0.15">
      <c r="A227" s="270" t="s">
        <v>177</v>
      </c>
      <c r="B227" s="218" t="s">
        <v>176</v>
      </c>
      <c r="C227" s="219" t="s">
        <v>11</v>
      </c>
      <c r="D227" s="219" t="s">
        <v>7586</v>
      </c>
      <c r="E227" s="234">
        <v>77046644</v>
      </c>
      <c r="F227" s="221">
        <v>6398379.881034648</v>
      </c>
      <c r="G227" s="223">
        <v>14011677.542968182</v>
      </c>
      <c r="H227" s="221">
        <v>26965940.487360366</v>
      </c>
      <c r="I227" s="223">
        <v>26965940.487360366</v>
      </c>
      <c r="J227" s="221">
        <v>2704705.5956880278</v>
      </c>
    </row>
    <row r="228" spans="1:10" x14ac:dyDescent="0.15">
      <c r="A228" s="270" t="s">
        <v>1242</v>
      </c>
      <c r="B228" s="218" t="s">
        <v>1241</v>
      </c>
      <c r="C228" s="219" t="s">
        <v>7</v>
      </c>
      <c r="D228" s="219" t="s">
        <v>7586</v>
      </c>
      <c r="E228" s="234">
        <v>2672922</v>
      </c>
      <c r="F228" s="221">
        <v>221974.24132289126</v>
      </c>
      <c r="G228" s="223">
        <v>486096.72293455893</v>
      </c>
      <c r="H228" s="221">
        <v>935509.34651165642</v>
      </c>
      <c r="I228" s="223">
        <v>935509.34651165642</v>
      </c>
      <c r="J228" s="221">
        <v>93832.342525362095</v>
      </c>
    </row>
    <row r="229" spans="1:10" x14ac:dyDescent="0.15">
      <c r="A229" s="270" t="s">
        <v>1622</v>
      </c>
      <c r="B229" s="218" t="s">
        <v>1621</v>
      </c>
      <c r="C229" s="219" t="s">
        <v>7577</v>
      </c>
      <c r="D229" s="219" t="s">
        <v>7586</v>
      </c>
      <c r="E229" s="234">
        <v>904845.24</v>
      </c>
      <c r="F229" s="221">
        <v>75143.358341032581</v>
      </c>
      <c r="G229" s="223">
        <v>164554.86015938158</v>
      </c>
      <c r="H229" s="221">
        <v>316691.31353873515</v>
      </c>
      <c r="I229" s="223">
        <v>316691.31353873515</v>
      </c>
      <c r="J229" s="221">
        <v>31764.394356484583</v>
      </c>
    </row>
    <row r="230" spans="1:10" x14ac:dyDescent="0.15">
      <c r="A230" s="270" t="s">
        <v>1593</v>
      </c>
      <c r="B230" s="218" t="s">
        <v>1592</v>
      </c>
      <c r="C230" s="219" t="s">
        <v>11</v>
      </c>
      <c r="D230" s="219" t="s">
        <v>7586</v>
      </c>
      <c r="E230" s="234">
        <v>1080000</v>
      </c>
      <c r="F230" s="221">
        <v>89689.179343326367</v>
      </c>
      <c r="G230" s="223">
        <v>196408.44767236893</v>
      </c>
      <c r="H230" s="221">
        <v>377994.60449372971</v>
      </c>
      <c r="I230" s="223">
        <v>377994.60449372971</v>
      </c>
      <c r="J230" s="221">
        <v>37913.16391850981</v>
      </c>
    </row>
    <row r="231" spans="1:10" x14ac:dyDescent="0.15">
      <c r="A231" s="270" t="s">
        <v>1176</v>
      </c>
      <c r="B231" s="218" t="s">
        <v>1175</v>
      </c>
      <c r="C231" s="219" t="s">
        <v>11</v>
      </c>
      <c r="D231" s="219" t="s">
        <v>7586</v>
      </c>
      <c r="E231" s="234">
        <v>3379488</v>
      </c>
      <c r="F231" s="221">
        <v>280651.39381538826</v>
      </c>
      <c r="G231" s="223">
        <v>614592.58519203588</v>
      </c>
      <c r="H231" s="221">
        <v>1182803.9166215793</v>
      </c>
      <c r="I231" s="223">
        <v>1182803.9166215793</v>
      </c>
      <c r="J231" s="221">
        <v>118636.18750429341</v>
      </c>
    </row>
    <row r="232" spans="1:10" x14ac:dyDescent="0.15">
      <c r="A232" s="270" t="s">
        <v>778</v>
      </c>
      <c r="B232" s="218" t="s">
        <v>777</v>
      </c>
      <c r="C232" s="219" t="s">
        <v>11</v>
      </c>
      <c r="D232" s="219" t="s">
        <v>7586</v>
      </c>
      <c r="E232" s="234">
        <v>8605440</v>
      </c>
      <c r="F232" s="221">
        <v>714643.38100762444</v>
      </c>
      <c r="G232" s="223">
        <v>1564982.5110534355</v>
      </c>
      <c r="H232" s="221">
        <v>3011861.0086060385</v>
      </c>
      <c r="I232" s="223">
        <v>3011861.0086060385</v>
      </c>
      <c r="J232" s="221">
        <v>302092.09010268614</v>
      </c>
    </row>
    <row r="233" spans="1:10" x14ac:dyDescent="0.15">
      <c r="A233" s="270" t="s">
        <v>1928</v>
      </c>
      <c r="B233" s="218" t="s">
        <v>1927</v>
      </c>
      <c r="C233" s="219" t="s">
        <v>7</v>
      </c>
      <c r="D233" s="219" t="s">
        <v>7586</v>
      </c>
      <c r="E233" s="234">
        <v>72606.5</v>
      </c>
      <c r="F233" s="221">
        <v>6029.6457407326161</v>
      </c>
      <c r="G233" s="223">
        <v>13204.194403633199</v>
      </c>
      <c r="H233" s="221">
        <v>25411.912269605546</v>
      </c>
      <c r="I233" s="223">
        <v>25411.912269605546</v>
      </c>
      <c r="J233" s="221">
        <v>2548.835311156743</v>
      </c>
    </row>
    <row r="234" spans="1:10" x14ac:dyDescent="0.15">
      <c r="A234" s="270" t="s">
        <v>1389</v>
      </c>
      <c r="B234" s="218" t="s">
        <v>1388</v>
      </c>
      <c r="C234" s="219" t="s">
        <v>11</v>
      </c>
      <c r="D234" s="219" t="s">
        <v>7586</v>
      </c>
      <c r="E234" s="234">
        <v>1873558</v>
      </c>
      <c r="F234" s="221">
        <v>155590.62914085542</v>
      </c>
      <c r="G234" s="223">
        <v>340724.64667050762</v>
      </c>
      <c r="H234" s="221">
        <v>655735.94000561419</v>
      </c>
      <c r="I234" s="223">
        <v>655735.94000561419</v>
      </c>
      <c r="J234" s="221">
        <v>65770.844041514269</v>
      </c>
    </row>
    <row r="235" spans="1:10" x14ac:dyDescent="0.15">
      <c r="A235" s="270" t="s">
        <v>1194</v>
      </c>
      <c r="B235" s="218" t="s">
        <v>1193</v>
      </c>
      <c r="C235" s="219" t="s">
        <v>7</v>
      </c>
      <c r="D235" s="219" t="s">
        <v>7586</v>
      </c>
      <c r="E235" s="234">
        <v>3124969</v>
      </c>
      <c r="F235" s="221">
        <v>259514.72692901411</v>
      </c>
      <c r="G235" s="223">
        <v>568305.84288358805</v>
      </c>
      <c r="H235" s="221">
        <v>1093723.5381575613</v>
      </c>
      <c r="I235" s="223">
        <v>1093723.5381575613</v>
      </c>
      <c r="J235" s="221">
        <v>109701.35364561267</v>
      </c>
    </row>
    <row r="236" spans="1:10" x14ac:dyDescent="0.15">
      <c r="A236" s="270" t="s">
        <v>1365</v>
      </c>
      <c r="B236" s="218" t="s">
        <v>1364</v>
      </c>
      <c r="C236" s="219" t="s">
        <v>11</v>
      </c>
      <c r="D236" s="219" t="s">
        <v>7586</v>
      </c>
      <c r="E236" s="234">
        <v>2040000</v>
      </c>
      <c r="F236" s="221">
        <v>169412.89431517202</v>
      </c>
      <c r="G236" s="223">
        <v>370993.73449225241</v>
      </c>
      <c r="H236" s="221">
        <v>713989.80848815618</v>
      </c>
      <c r="I236" s="223">
        <v>713989.80848815618</v>
      </c>
      <c r="J236" s="221">
        <v>71613.754068296301</v>
      </c>
    </row>
    <row r="237" spans="1:10" x14ac:dyDescent="0.15">
      <c r="A237" s="270" t="s">
        <v>768</v>
      </c>
      <c r="B237" s="218" t="s">
        <v>767</v>
      </c>
      <c r="C237" s="219" t="s">
        <v>7</v>
      </c>
      <c r="D237" s="219" t="s">
        <v>7586</v>
      </c>
      <c r="E237" s="234">
        <v>8838014</v>
      </c>
      <c r="F237" s="221">
        <v>733957.61359706405</v>
      </c>
      <c r="G237" s="223">
        <v>1607278.342820985</v>
      </c>
      <c r="H237" s="221">
        <v>3093260.7467037467</v>
      </c>
      <c r="I237" s="223">
        <v>3093260.7467037467</v>
      </c>
      <c r="J237" s="221">
        <v>310256.54953341163</v>
      </c>
    </row>
    <row r="238" spans="1:10" x14ac:dyDescent="0.15">
      <c r="A238" s="270" t="s">
        <v>1113</v>
      </c>
      <c r="B238" s="218" t="s">
        <v>1112</v>
      </c>
      <c r="C238" s="219" t="s">
        <v>7</v>
      </c>
      <c r="D238" s="219" t="s">
        <v>7586</v>
      </c>
      <c r="E238" s="234">
        <v>1573224.5</v>
      </c>
      <c r="F238" s="221">
        <v>130649.2725257546</v>
      </c>
      <c r="G238" s="223">
        <v>286106.09433809144</v>
      </c>
      <c r="H238" s="221">
        <v>550620.71542346827</v>
      </c>
      <c r="I238" s="223">
        <v>550620.71542346827</v>
      </c>
      <c r="J238" s="221">
        <v>55227.702175107079</v>
      </c>
    </row>
    <row r="239" spans="1:10" x14ac:dyDescent="0.15">
      <c r="A239" s="270" t="s">
        <v>1113</v>
      </c>
      <c r="B239" s="218" t="s">
        <v>1112</v>
      </c>
      <c r="C239" s="219" t="s">
        <v>11</v>
      </c>
      <c r="D239" s="219" t="s">
        <v>7586</v>
      </c>
      <c r="E239" s="234">
        <v>4936861</v>
      </c>
      <c r="F239" s="221">
        <v>409984.27002043847</v>
      </c>
      <c r="G239" s="223">
        <v>897815.93091135088</v>
      </c>
      <c r="H239" s="221">
        <v>1727876.6862365918</v>
      </c>
      <c r="I239" s="223">
        <v>1727876.6862365918</v>
      </c>
      <c r="J239" s="221">
        <v>173307.42623694282</v>
      </c>
    </row>
    <row r="240" spans="1:10" x14ac:dyDescent="0.15">
      <c r="A240" s="270" t="s">
        <v>448</v>
      </c>
      <c r="B240" s="218" t="s">
        <v>447</v>
      </c>
      <c r="C240" s="219" t="s">
        <v>7</v>
      </c>
      <c r="D240" s="219" t="s">
        <v>7586</v>
      </c>
      <c r="E240" s="234">
        <v>25089750</v>
      </c>
      <c r="F240" s="221">
        <v>2083591.7476196508</v>
      </c>
      <c r="G240" s="223">
        <v>4562813.7499887208</v>
      </c>
      <c r="H240" s="221">
        <v>8781287.1556449588</v>
      </c>
      <c r="I240" s="223">
        <v>8781287.1556449588</v>
      </c>
      <c r="J240" s="221">
        <v>880770.18928188109</v>
      </c>
    </row>
    <row r="241" spans="1:10" x14ac:dyDescent="0.15">
      <c r="A241" s="270" t="s">
        <v>664</v>
      </c>
      <c r="B241" s="218" t="s">
        <v>663</v>
      </c>
      <c r="C241" s="219" t="s">
        <v>11</v>
      </c>
      <c r="D241" s="219" t="s">
        <v>7586</v>
      </c>
      <c r="E241" s="234">
        <v>13327513</v>
      </c>
      <c r="F241" s="221">
        <v>1106790.4663495496</v>
      </c>
      <c r="G241" s="223">
        <v>2423737.1663549226</v>
      </c>
      <c r="H241" s="221">
        <v>4664562.9678889271</v>
      </c>
      <c r="I241" s="223">
        <v>4664562.9678889271</v>
      </c>
      <c r="J241" s="221">
        <v>467859.43055099109</v>
      </c>
    </row>
    <row r="242" spans="1:10" x14ac:dyDescent="0.15">
      <c r="A242" s="270" t="s">
        <v>183</v>
      </c>
      <c r="B242" s="218" t="s">
        <v>182</v>
      </c>
      <c r="C242" s="219" t="s">
        <v>11</v>
      </c>
      <c r="D242" s="219" t="s">
        <v>7586</v>
      </c>
      <c r="E242" s="234">
        <v>123756285</v>
      </c>
      <c r="F242" s="221">
        <v>10277407.074285936</v>
      </c>
      <c r="G242" s="223">
        <v>22506277.617175255</v>
      </c>
      <c r="H242" s="221">
        <v>43314081.483507685</v>
      </c>
      <c r="I242" s="223">
        <v>43314081.483507685</v>
      </c>
      <c r="J242" s="221">
        <v>4344437.3325470528</v>
      </c>
    </row>
    <row r="243" spans="1:10" x14ac:dyDescent="0.15">
      <c r="A243" s="270" t="s">
        <v>115</v>
      </c>
      <c r="B243" s="218" t="s">
        <v>114</v>
      </c>
      <c r="C243" s="219" t="s">
        <v>7</v>
      </c>
      <c r="D243" s="219" t="s">
        <v>7586</v>
      </c>
      <c r="E243" s="234">
        <v>416896267.5</v>
      </c>
      <c r="F243" s="221">
        <v>34621374.169787832</v>
      </c>
      <c r="G243" s="223">
        <v>75816619.203777462</v>
      </c>
      <c r="H243" s="221">
        <v>145911610.87830985</v>
      </c>
      <c r="I243" s="223">
        <v>145911610.87830985</v>
      </c>
      <c r="J243" s="221">
        <v>14635052.33957631</v>
      </c>
    </row>
    <row r="244" spans="1:10" x14ac:dyDescent="0.15">
      <c r="A244" s="270" t="s">
        <v>263</v>
      </c>
      <c r="B244" s="218" t="s">
        <v>262</v>
      </c>
      <c r="C244" s="219" t="s">
        <v>7</v>
      </c>
      <c r="D244" s="219" t="s">
        <v>7586</v>
      </c>
      <c r="E244" s="234">
        <v>43391116.5</v>
      </c>
      <c r="F244" s="221">
        <v>3603438.5459959889</v>
      </c>
      <c r="G244" s="223">
        <v>7891094.2912369575</v>
      </c>
      <c r="H244" s="221">
        <v>15186673.9999619</v>
      </c>
      <c r="I244" s="223">
        <v>15186673.9999619</v>
      </c>
      <c r="J244" s="221">
        <v>1523235.6596959776</v>
      </c>
    </row>
    <row r="245" spans="1:10" x14ac:dyDescent="0.15">
      <c r="A245" s="270" t="s">
        <v>133</v>
      </c>
      <c r="B245" s="218" t="s">
        <v>132</v>
      </c>
      <c r="C245" s="219" t="s">
        <v>7</v>
      </c>
      <c r="D245" s="219" t="s">
        <v>7586</v>
      </c>
      <c r="E245" s="234">
        <v>246272258.5</v>
      </c>
      <c r="F245" s="221">
        <v>20451811.814715307</v>
      </c>
      <c r="G245" s="223">
        <v>44786992.589586444</v>
      </c>
      <c r="H245" s="221">
        <v>86194060.138412103</v>
      </c>
      <c r="I245" s="223">
        <v>86194060.138412103</v>
      </c>
      <c r="J245" s="221">
        <v>8645333.8010112233</v>
      </c>
    </row>
    <row r="246" spans="1:10" x14ac:dyDescent="0.15">
      <c r="A246" s="270" t="s">
        <v>1310</v>
      </c>
      <c r="B246" s="218" t="s">
        <v>1309</v>
      </c>
      <c r="C246" s="219" t="s">
        <v>7</v>
      </c>
      <c r="D246" s="219" t="s">
        <v>7586</v>
      </c>
      <c r="E246" s="234">
        <v>2345793.5</v>
      </c>
      <c r="F246" s="221">
        <v>194807.67955917525</v>
      </c>
      <c r="G246" s="223">
        <v>426605.24064345664</v>
      </c>
      <c r="H246" s="221">
        <v>821016.00579302048</v>
      </c>
      <c r="I246" s="223">
        <v>821016.00579302048</v>
      </c>
      <c r="J246" s="221">
        <v>82348.568041180421</v>
      </c>
    </row>
    <row r="247" spans="1:10" x14ac:dyDescent="0.15">
      <c r="A247" s="270" t="s">
        <v>1108</v>
      </c>
      <c r="B247" s="218" t="s">
        <v>1107</v>
      </c>
      <c r="C247" s="219" t="s">
        <v>7</v>
      </c>
      <c r="D247" s="219" t="s">
        <v>7586</v>
      </c>
      <c r="E247" s="234">
        <v>3868592</v>
      </c>
      <c r="F247" s="221">
        <v>321269.29786496074</v>
      </c>
      <c r="G247" s="223">
        <v>703540.87907198607</v>
      </c>
      <c r="H247" s="221">
        <v>1353987.8731366729</v>
      </c>
      <c r="I247" s="223">
        <v>1353987.8731366729</v>
      </c>
      <c r="J247" s="221">
        <v>135806.07650910714</v>
      </c>
    </row>
    <row r="248" spans="1:10" x14ac:dyDescent="0.15">
      <c r="A248" s="270" t="s">
        <v>1413</v>
      </c>
      <c r="B248" s="218" t="s">
        <v>1412</v>
      </c>
      <c r="C248" s="219" t="s">
        <v>7</v>
      </c>
      <c r="D248" s="219" t="s">
        <v>7586</v>
      </c>
      <c r="E248" s="234">
        <v>1753519</v>
      </c>
      <c r="F248" s="221">
        <v>145621.92599345397</v>
      </c>
      <c r="G248" s="223">
        <v>318894.39329074504</v>
      </c>
      <c r="H248" s="221">
        <v>613722.88970114861</v>
      </c>
      <c r="I248" s="223">
        <v>613722.88970114861</v>
      </c>
      <c r="J248" s="221">
        <v>61556.901186316114</v>
      </c>
    </row>
    <row r="249" spans="1:10" x14ac:dyDescent="0.15">
      <c r="A249" s="270" t="s">
        <v>583</v>
      </c>
      <c r="B249" s="218" t="s">
        <v>582</v>
      </c>
      <c r="C249" s="219" t="s">
        <v>7</v>
      </c>
      <c r="D249" s="219" t="s">
        <v>7586</v>
      </c>
      <c r="E249" s="234">
        <v>16777579.5</v>
      </c>
      <c r="F249" s="221">
        <v>1393303.0895577925</v>
      </c>
      <c r="G249" s="223">
        <v>3051165.1345321848</v>
      </c>
      <c r="H249" s="221">
        <v>5872069.0069116736</v>
      </c>
      <c r="I249" s="223">
        <v>5872069.0069116736</v>
      </c>
      <c r="J249" s="221">
        <v>588973.26086974982</v>
      </c>
    </row>
    <row r="250" spans="1:10" x14ac:dyDescent="0.15">
      <c r="A250" s="270" t="s">
        <v>1443</v>
      </c>
      <c r="B250" s="218" t="s">
        <v>1442</v>
      </c>
      <c r="C250" s="219" t="s">
        <v>11</v>
      </c>
      <c r="D250" s="219" t="s">
        <v>7586</v>
      </c>
      <c r="E250" s="234">
        <v>1604777</v>
      </c>
      <c r="F250" s="221">
        <v>133269.56681393081</v>
      </c>
      <c r="G250" s="223">
        <v>291844.22169474186</v>
      </c>
      <c r="H250" s="221">
        <v>561663.93279225391</v>
      </c>
      <c r="I250" s="223">
        <v>561663.93279225391</v>
      </c>
      <c r="J250" s="221">
        <v>56335.345790420761</v>
      </c>
    </row>
    <row r="251" spans="1:10" x14ac:dyDescent="0.15">
      <c r="A251" s="270" t="s">
        <v>279</v>
      </c>
      <c r="B251" s="218" t="s">
        <v>278</v>
      </c>
      <c r="C251" s="219" t="s">
        <v>7</v>
      </c>
      <c r="D251" s="219" t="s">
        <v>7586</v>
      </c>
      <c r="E251" s="234">
        <v>48985590</v>
      </c>
      <c r="F251" s="221">
        <v>4068034.5988413468</v>
      </c>
      <c r="G251" s="223">
        <v>8908503.4168658499</v>
      </c>
      <c r="H251" s="221">
        <v>17144711.775872223</v>
      </c>
      <c r="I251" s="223">
        <v>17144711.775872223</v>
      </c>
      <c r="J251" s="221">
        <v>1719628.4289952917</v>
      </c>
    </row>
    <row r="252" spans="1:10" x14ac:dyDescent="0.15">
      <c r="A252" s="270" t="s">
        <v>491</v>
      </c>
      <c r="B252" s="218" t="s">
        <v>490</v>
      </c>
      <c r="C252" s="219" t="s">
        <v>7</v>
      </c>
      <c r="D252" s="219" t="s">
        <v>7586</v>
      </c>
      <c r="E252" s="234">
        <v>22130017.5</v>
      </c>
      <c r="F252" s="221">
        <v>1837799.1744707881</v>
      </c>
      <c r="G252" s="223">
        <v>4024557.7630901472</v>
      </c>
      <c r="H252" s="221">
        <v>7745395.5669924244</v>
      </c>
      <c r="I252" s="223">
        <v>7745395.5669924244</v>
      </c>
      <c r="J252" s="221">
        <v>776869.42684906546</v>
      </c>
    </row>
    <row r="253" spans="1:10" x14ac:dyDescent="0.15">
      <c r="A253" s="270" t="s">
        <v>588</v>
      </c>
      <c r="B253" s="218" t="s">
        <v>587</v>
      </c>
      <c r="C253" s="219" t="s">
        <v>7</v>
      </c>
      <c r="D253" s="219" t="s">
        <v>7586</v>
      </c>
      <c r="E253" s="234">
        <v>16726977</v>
      </c>
      <c r="F253" s="221">
        <v>1389100.7778006438</v>
      </c>
      <c r="G253" s="223">
        <v>3041962.5803902023</v>
      </c>
      <c r="H253" s="221">
        <v>5854358.3847136237</v>
      </c>
      <c r="I253" s="223">
        <v>5854358.3847136237</v>
      </c>
      <c r="J253" s="221">
        <v>587196.87116865139</v>
      </c>
    </row>
    <row r="254" spans="1:10" x14ac:dyDescent="0.15">
      <c r="A254" s="270" t="s">
        <v>1642</v>
      </c>
      <c r="B254" s="218" t="s">
        <v>1641</v>
      </c>
      <c r="C254" s="219" t="s">
        <v>7</v>
      </c>
      <c r="D254" s="219" t="s">
        <v>7586</v>
      </c>
      <c r="E254" s="234">
        <v>155228</v>
      </c>
      <c r="F254" s="221">
        <v>12890.992528801728</v>
      </c>
      <c r="G254" s="223">
        <v>28229.713440080079</v>
      </c>
      <c r="H254" s="221">
        <v>54329.024505882109</v>
      </c>
      <c r="I254" s="223">
        <v>54329.024505882109</v>
      </c>
      <c r="J254" s="221">
        <v>5449.2450080948529</v>
      </c>
    </row>
    <row r="255" spans="1:10" x14ac:dyDescent="0.15">
      <c r="A255" s="270" t="s">
        <v>1642</v>
      </c>
      <c r="B255" s="218" t="s">
        <v>1641</v>
      </c>
      <c r="C255" s="219" t="s">
        <v>11</v>
      </c>
      <c r="D255" s="219" t="s">
        <v>7586</v>
      </c>
      <c r="E255" s="234">
        <v>854247</v>
      </c>
      <c r="F255" s="221">
        <v>70941.400357869003</v>
      </c>
      <c r="G255" s="223">
        <v>155353.0807396094</v>
      </c>
      <c r="H255" s="221">
        <v>298982.18231940293</v>
      </c>
      <c r="I255" s="223">
        <v>298982.18231940293</v>
      </c>
      <c r="J255" s="221">
        <v>29988.154201754864</v>
      </c>
    </row>
    <row r="256" spans="1:10" x14ac:dyDescent="0.15">
      <c r="A256" s="270" t="s">
        <v>1111</v>
      </c>
      <c r="B256" s="218" t="s">
        <v>1110</v>
      </c>
      <c r="C256" s="219" t="s">
        <v>7</v>
      </c>
      <c r="D256" s="219" t="s">
        <v>7586</v>
      </c>
      <c r="E256" s="234">
        <v>3844262.5</v>
      </c>
      <c r="F256" s="221">
        <v>319248.84148641129</v>
      </c>
      <c r="G256" s="223">
        <v>699116.32413898164</v>
      </c>
      <c r="H256" s="221">
        <v>1345472.6696829414</v>
      </c>
      <c r="I256" s="223">
        <v>1345472.6696829414</v>
      </c>
      <c r="J256" s="221">
        <v>134951.99472988918</v>
      </c>
    </row>
    <row r="257" spans="1:10" x14ac:dyDescent="0.15">
      <c r="A257" s="270" t="s">
        <v>548</v>
      </c>
      <c r="B257" s="218" t="s">
        <v>547</v>
      </c>
      <c r="C257" s="219" t="s">
        <v>11</v>
      </c>
      <c r="D257" s="219" t="s">
        <v>7586</v>
      </c>
      <c r="E257" s="234">
        <v>24748890</v>
      </c>
      <c r="F257" s="221">
        <v>2055284.8460724596</v>
      </c>
      <c r="G257" s="223">
        <v>4500825.0615872359</v>
      </c>
      <c r="H257" s="221">
        <v>8661987.8585266881</v>
      </c>
      <c r="I257" s="223">
        <v>8661987.8585266881</v>
      </c>
      <c r="J257" s="221">
        <v>868804.37349182239</v>
      </c>
    </row>
    <row r="258" spans="1:10" x14ac:dyDescent="0.15">
      <c r="A258" s="270" t="s">
        <v>1458</v>
      </c>
      <c r="B258" s="218" t="s">
        <v>1457</v>
      </c>
      <c r="C258" s="219" t="s">
        <v>7</v>
      </c>
      <c r="D258" s="219" t="s">
        <v>7586</v>
      </c>
      <c r="E258" s="234">
        <v>1563515</v>
      </c>
      <c r="F258" s="221">
        <v>129842.94188979716</v>
      </c>
      <c r="G258" s="223">
        <v>284340.32783561473</v>
      </c>
      <c r="H258" s="221">
        <v>547222.4389305684</v>
      </c>
      <c r="I258" s="223">
        <v>547222.4389305684</v>
      </c>
      <c r="J258" s="221">
        <v>54886.852300045248</v>
      </c>
    </row>
    <row r="259" spans="1:10" x14ac:dyDescent="0.15">
      <c r="A259" s="270" t="s">
        <v>199</v>
      </c>
      <c r="B259" s="218" t="s">
        <v>198</v>
      </c>
      <c r="C259" s="219" t="s">
        <v>7</v>
      </c>
      <c r="D259" s="219" t="s">
        <v>7586</v>
      </c>
      <c r="E259" s="234">
        <v>27745213.5</v>
      </c>
      <c r="F259" s="221">
        <v>2304116.1384447962</v>
      </c>
      <c r="G259" s="223">
        <v>5045735.4758087536</v>
      </c>
      <c r="H259" s="221">
        <v>9710686.1143764742</v>
      </c>
      <c r="I259" s="223">
        <v>9710686.1143764742</v>
      </c>
      <c r="J259" s="221">
        <v>973989.65498106612</v>
      </c>
    </row>
    <row r="260" spans="1:10" x14ac:dyDescent="0.15">
      <c r="A260" s="270" t="s">
        <v>199</v>
      </c>
      <c r="B260" s="218" t="s">
        <v>198</v>
      </c>
      <c r="C260" s="219" t="s">
        <v>11</v>
      </c>
      <c r="D260" s="219" t="s">
        <v>7586</v>
      </c>
      <c r="E260" s="234">
        <v>141326940</v>
      </c>
      <c r="F260" s="221">
        <v>11736571.544169931</v>
      </c>
      <c r="G260" s="223">
        <v>25701671.203412984</v>
      </c>
      <c r="H260" s="221">
        <v>49463722.953341737</v>
      </c>
      <c r="I260" s="223">
        <v>49463722.953341737</v>
      </c>
      <c r="J260" s="221">
        <v>4961251.335482779</v>
      </c>
    </row>
    <row r="261" spans="1:10" x14ac:dyDescent="0.15">
      <c r="A261" s="270" t="s">
        <v>1168</v>
      </c>
      <c r="B261" s="218" t="s">
        <v>1167</v>
      </c>
      <c r="C261" s="219" t="s">
        <v>7</v>
      </c>
      <c r="D261" s="219" t="s">
        <v>7586</v>
      </c>
      <c r="E261" s="234">
        <v>3449792.5</v>
      </c>
      <c r="F261" s="221">
        <v>286489.86873126129</v>
      </c>
      <c r="G261" s="223">
        <v>627378.13862664881</v>
      </c>
      <c r="H261" s="221">
        <v>1207410.1403916066</v>
      </c>
      <c r="I261" s="223">
        <v>1207410.1403916066</v>
      </c>
      <c r="J261" s="221">
        <v>121104.21160865347</v>
      </c>
    </row>
    <row r="262" spans="1:10" x14ac:dyDescent="0.15">
      <c r="A262" s="270" t="s">
        <v>939</v>
      </c>
      <c r="B262" s="218" t="s">
        <v>938</v>
      </c>
      <c r="C262" s="219" t="s">
        <v>7</v>
      </c>
      <c r="D262" s="219" t="s">
        <v>7586</v>
      </c>
      <c r="E262" s="234">
        <v>5780081</v>
      </c>
      <c r="F262" s="221">
        <v>480009.92724810482</v>
      </c>
      <c r="G262" s="223">
        <v>1051163.6450282906</v>
      </c>
      <c r="H262" s="221">
        <v>2022999.4736451129</v>
      </c>
      <c r="I262" s="223">
        <v>2022999.4736451129</v>
      </c>
      <c r="J262" s="221">
        <v>202908.48001413344</v>
      </c>
    </row>
    <row r="263" spans="1:10" x14ac:dyDescent="0.15">
      <c r="A263" s="270" t="s">
        <v>939</v>
      </c>
      <c r="B263" s="218" t="s">
        <v>938</v>
      </c>
      <c r="C263" s="219" t="s">
        <v>11</v>
      </c>
      <c r="D263" s="219" t="s">
        <v>7586</v>
      </c>
      <c r="E263" s="234">
        <v>453921</v>
      </c>
      <c r="F263" s="221">
        <v>37696.112941390784</v>
      </c>
      <c r="G263" s="223">
        <v>82549.924977675342</v>
      </c>
      <c r="H263" s="221">
        <v>158870.08228370213</v>
      </c>
      <c r="I263" s="223">
        <v>158870.08228370213</v>
      </c>
      <c r="J263" s="221">
        <v>15934.797480605454</v>
      </c>
    </row>
    <row r="264" spans="1:10" x14ac:dyDescent="0.15">
      <c r="A264" s="270" t="s">
        <v>209</v>
      </c>
      <c r="B264" s="218" t="s">
        <v>208</v>
      </c>
      <c r="C264" s="219" t="s">
        <v>11</v>
      </c>
      <c r="D264" s="219" t="s">
        <v>7586</v>
      </c>
      <c r="E264" s="234">
        <v>105946839</v>
      </c>
      <c r="F264" s="221">
        <v>8798412.0777125228</v>
      </c>
      <c r="G264" s="223">
        <v>19267457.577578142</v>
      </c>
      <c r="H264" s="221">
        <v>37080864.356635056</v>
      </c>
      <c r="I264" s="223">
        <v>37080864.356635056</v>
      </c>
      <c r="J264" s="221">
        <v>3719240.6237546001</v>
      </c>
    </row>
    <row r="265" spans="1:10" x14ac:dyDescent="0.15">
      <c r="A265" s="270" t="s">
        <v>1779</v>
      </c>
      <c r="B265" s="218" t="s">
        <v>1778</v>
      </c>
      <c r="C265" s="219" t="s">
        <v>7</v>
      </c>
      <c r="D265" s="219" t="s">
        <v>7586</v>
      </c>
      <c r="E265" s="234">
        <v>455353.5</v>
      </c>
      <c r="F265" s="221">
        <v>37815.075672325336</v>
      </c>
      <c r="G265" s="223">
        <v>82810.438960351894</v>
      </c>
      <c r="H265" s="221">
        <v>159371.45012716256</v>
      </c>
      <c r="I265" s="223">
        <v>159371.45012716256</v>
      </c>
      <c r="J265" s="221">
        <v>15985.085079969589</v>
      </c>
    </row>
    <row r="266" spans="1:10" x14ac:dyDescent="0.15">
      <c r="A266" s="270" t="s">
        <v>1694</v>
      </c>
      <c r="B266" s="218" t="s">
        <v>1693</v>
      </c>
      <c r="C266" s="219" t="s">
        <v>11</v>
      </c>
      <c r="D266" s="219" t="s">
        <v>7586</v>
      </c>
      <c r="E266" s="234">
        <v>638300</v>
      </c>
      <c r="F266" s="221">
        <v>53007.965902634467</v>
      </c>
      <c r="G266" s="223">
        <v>116081.02976784547</v>
      </c>
      <c r="H266" s="221">
        <v>223401.81115587751</v>
      </c>
      <c r="I266" s="223">
        <v>223401.81115587751</v>
      </c>
      <c r="J266" s="221">
        <v>22407.381971467421</v>
      </c>
    </row>
    <row r="267" spans="1:10" x14ac:dyDescent="0.15">
      <c r="A267" s="270" t="s">
        <v>1354</v>
      </c>
      <c r="B267" s="218" t="s">
        <v>1353</v>
      </c>
      <c r="C267" s="219" t="s">
        <v>7</v>
      </c>
      <c r="D267" s="219" t="s">
        <v>7586</v>
      </c>
      <c r="E267" s="234">
        <v>2635369</v>
      </c>
      <c r="F267" s="221">
        <v>218855.63229337282</v>
      </c>
      <c r="G267" s="223">
        <v>479267.34660544741</v>
      </c>
      <c r="H267" s="221">
        <v>922365.98412040365</v>
      </c>
      <c r="I267" s="223">
        <v>922365.98412040365</v>
      </c>
      <c r="J267" s="221">
        <v>92514.05266922155</v>
      </c>
    </row>
    <row r="268" spans="1:10" x14ac:dyDescent="0.15">
      <c r="A268" s="270" t="s">
        <v>1616</v>
      </c>
      <c r="B268" s="218" t="s">
        <v>1615</v>
      </c>
      <c r="C268" s="219" t="s">
        <v>10</v>
      </c>
      <c r="D268" s="219" t="s">
        <v>7586</v>
      </c>
      <c r="E268" s="234">
        <v>918140.97</v>
      </c>
      <c r="F268" s="221">
        <v>76247.509371097811</v>
      </c>
      <c r="G268" s="223">
        <v>166972.81727972504</v>
      </c>
      <c r="H268" s="221">
        <v>321344.75261540682</v>
      </c>
      <c r="I268" s="223">
        <v>321344.75261540682</v>
      </c>
      <c r="J268" s="221">
        <v>32231.138051768146</v>
      </c>
    </row>
    <row r="269" spans="1:10" x14ac:dyDescent="0.15">
      <c r="A269" s="270" t="s">
        <v>111</v>
      </c>
      <c r="B269" s="218" t="s">
        <v>110</v>
      </c>
      <c r="C269" s="219" t="s">
        <v>690</v>
      </c>
      <c r="D269" s="219" t="s">
        <v>7586</v>
      </c>
      <c r="E269" s="234">
        <v>8611067</v>
      </c>
      <c r="F269" s="221">
        <v>715110.67824111052</v>
      </c>
      <c r="G269" s="223">
        <v>1566005.8354377435</v>
      </c>
      <c r="H269" s="221">
        <v>3013830.4304944519</v>
      </c>
      <c r="I269" s="223">
        <v>3013830.4304944519</v>
      </c>
      <c r="J269" s="221">
        <v>302289.6247076579</v>
      </c>
    </row>
    <row r="270" spans="1:10" x14ac:dyDescent="0.15">
      <c r="A270" s="270" t="s">
        <v>1589</v>
      </c>
      <c r="B270" s="218" t="s">
        <v>1588</v>
      </c>
      <c r="C270" s="219" t="s">
        <v>7</v>
      </c>
      <c r="D270" s="219" t="s">
        <v>7586</v>
      </c>
      <c r="E270" s="234">
        <v>1088073</v>
      </c>
      <c r="F270" s="221">
        <v>90359.605958917731</v>
      </c>
      <c r="G270" s="223">
        <v>197876.60081871986</v>
      </c>
      <c r="H270" s="221">
        <v>380820.11416232033</v>
      </c>
      <c r="I270" s="223">
        <v>380820.11416232033</v>
      </c>
      <c r="J270" s="221">
        <v>38196.564818800667</v>
      </c>
    </row>
    <row r="271" spans="1:10" x14ac:dyDescent="0.15">
      <c r="A271" s="270" t="s">
        <v>694</v>
      </c>
      <c r="B271" s="218" t="s">
        <v>693</v>
      </c>
      <c r="C271" s="219" t="s">
        <v>7</v>
      </c>
      <c r="D271" s="219" t="s">
        <v>7586</v>
      </c>
      <c r="E271" s="234">
        <v>12150683.5</v>
      </c>
      <c r="F271" s="221">
        <v>1009060.0292365708</v>
      </c>
      <c r="G271" s="223">
        <v>2209719.3374011726</v>
      </c>
      <c r="H271" s="221">
        <v>4252678.5221398035</v>
      </c>
      <c r="I271" s="223">
        <v>4252678.5221398035</v>
      </c>
      <c r="J271" s="221">
        <v>426547.08820132638</v>
      </c>
    </row>
    <row r="272" spans="1:10" x14ac:dyDescent="0.15">
      <c r="A272" s="270" t="s">
        <v>390</v>
      </c>
      <c r="B272" s="218" t="s">
        <v>389</v>
      </c>
      <c r="C272" s="219" t="s">
        <v>7</v>
      </c>
      <c r="D272" s="219" t="s">
        <v>7586</v>
      </c>
      <c r="E272" s="234">
        <v>31993449.5</v>
      </c>
      <c r="F272" s="221">
        <v>2656913.1759418105</v>
      </c>
      <c r="G272" s="223">
        <v>5818318.2888697479</v>
      </c>
      <c r="H272" s="221">
        <v>11197547.490872791</v>
      </c>
      <c r="I272" s="223">
        <v>11197547.490872791</v>
      </c>
      <c r="J272" s="221">
        <v>1123123.0511222831</v>
      </c>
    </row>
    <row r="273" spans="1:10" x14ac:dyDescent="0.15">
      <c r="A273" s="270" t="s">
        <v>135</v>
      </c>
      <c r="B273" s="218" t="s">
        <v>134</v>
      </c>
      <c r="C273" s="219" t="s">
        <v>11</v>
      </c>
      <c r="D273" s="219" t="s">
        <v>7586</v>
      </c>
      <c r="E273" s="234">
        <v>234281298</v>
      </c>
      <c r="F273" s="221">
        <v>19456016.067693785</v>
      </c>
      <c r="G273" s="223">
        <v>42606320.424858958</v>
      </c>
      <c r="H273" s="221">
        <v>81997283.868321896</v>
      </c>
      <c r="I273" s="223">
        <v>81997283.868321896</v>
      </c>
      <c r="J273" s="221">
        <v>8224393.7538104123</v>
      </c>
    </row>
    <row r="274" spans="1:10" x14ac:dyDescent="0.15">
      <c r="A274" s="270" t="s">
        <v>1504</v>
      </c>
      <c r="B274" s="218" t="s">
        <v>1503</v>
      </c>
      <c r="C274" s="219" t="s">
        <v>7</v>
      </c>
      <c r="D274" s="219" t="s">
        <v>7586</v>
      </c>
      <c r="E274" s="234">
        <v>1436680</v>
      </c>
      <c r="F274" s="221">
        <v>119309.86127682417</v>
      </c>
      <c r="G274" s="223">
        <v>261274.15611290644</v>
      </c>
      <c r="H274" s="221">
        <v>502830.82257782557</v>
      </c>
      <c r="I274" s="223">
        <v>502830.82257782557</v>
      </c>
      <c r="J274" s="221">
        <v>50434.337350411733</v>
      </c>
    </row>
    <row r="275" spans="1:10" x14ac:dyDescent="0.15">
      <c r="A275" s="270" t="s">
        <v>154</v>
      </c>
      <c r="B275" s="218" t="s">
        <v>153</v>
      </c>
      <c r="C275" s="219" t="s">
        <v>7</v>
      </c>
      <c r="D275" s="219" t="s">
        <v>7586</v>
      </c>
      <c r="E275" s="234">
        <v>175582304.5</v>
      </c>
      <c r="F275" s="221">
        <v>14581326.664643556</v>
      </c>
      <c r="G275" s="223">
        <v>31931340.616279811</v>
      </c>
      <c r="H275" s="221">
        <v>61452929.394051038</v>
      </c>
      <c r="I275" s="223">
        <v>61452929.394051038</v>
      </c>
      <c r="J275" s="221">
        <v>6163778.4182390766</v>
      </c>
    </row>
    <row r="276" spans="1:10" x14ac:dyDescent="0.15">
      <c r="A276" s="270" t="s">
        <v>761</v>
      </c>
      <c r="B276" s="218" t="s">
        <v>760</v>
      </c>
      <c r="C276" s="219" t="s">
        <v>11</v>
      </c>
      <c r="D276" s="219" t="s">
        <v>7586</v>
      </c>
      <c r="E276" s="234">
        <v>10159234</v>
      </c>
      <c r="F276" s="221">
        <v>843679.0372377953</v>
      </c>
      <c r="G276" s="223">
        <v>1847554.9810003254</v>
      </c>
      <c r="H276" s="221">
        <v>3555681.1461011595</v>
      </c>
      <c r="I276" s="223">
        <v>3555681.1461011595</v>
      </c>
      <c r="J276" s="221">
        <v>356637.68882268347</v>
      </c>
    </row>
    <row r="277" spans="1:10" x14ac:dyDescent="0.15">
      <c r="A277" s="270" t="s">
        <v>1818</v>
      </c>
      <c r="B277" s="218" t="s">
        <v>1816</v>
      </c>
      <c r="C277" s="219" t="s">
        <v>11</v>
      </c>
      <c r="D277" s="219" t="s">
        <v>7586</v>
      </c>
      <c r="E277" s="234">
        <v>339150</v>
      </c>
      <c r="F277" s="221">
        <v>28164.893679897352</v>
      </c>
      <c r="G277" s="223">
        <v>61677.708359336968</v>
      </c>
      <c r="H277" s="221">
        <v>118700.80566115597</v>
      </c>
      <c r="I277" s="223">
        <v>118700.80566115597</v>
      </c>
      <c r="J277" s="221">
        <v>11905.786613854263</v>
      </c>
    </row>
    <row r="278" spans="1:10" x14ac:dyDescent="0.15">
      <c r="A278" s="270" t="s">
        <v>122</v>
      </c>
      <c r="B278" s="218" t="s">
        <v>121</v>
      </c>
      <c r="C278" s="219" t="s">
        <v>11</v>
      </c>
      <c r="D278" s="219" t="s">
        <v>7586</v>
      </c>
      <c r="E278" s="234">
        <v>352094236</v>
      </c>
      <c r="F278" s="221">
        <v>29239854.702180997</v>
      </c>
      <c r="G278" s="223">
        <v>64031742.895508066</v>
      </c>
      <c r="H278" s="221">
        <v>123231223.59383513</v>
      </c>
      <c r="I278" s="223">
        <v>123231223.59383513</v>
      </c>
      <c r="J278" s="221">
        <v>12360191.189102294</v>
      </c>
    </row>
    <row r="279" spans="1:10" x14ac:dyDescent="0.15">
      <c r="A279" s="270" t="s">
        <v>201</v>
      </c>
      <c r="B279" s="218" t="s">
        <v>200</v>
      </c>
      <c r="C279" s="219" t="s">
        <v>11</v>
      </c>
      <c r="D279" s="219" t="s">
        <v>7586</v>
      </c>
      <c r="E279" s="234">
        <v>110168287</v>
      </c>
      <c r="F279" s="221">
        <v>9148984.4913796764</v>
      </c>
      <c r="G279" s="223">
        <v>20035168.733698171</v>
      </c>
      <c r="H279" s="221">
        <v>38558350.066959918</v>
      </c>
      <c r="I279" s="223">
        <v>38558350.066959918</v>
      </c>
      <c r="J279" s="221">
        <v>3867433.6330115125</v>
      </c>
    </row>
    <row r="280" spans="1:10" x14ac:dyDescent="0.15">
      <c r="A280" s="270" t="s">
        <v>1557</v>
      </c>
      <c r="B280" s="218" t="s">
        <v>1556</v>
      </c>
      <c r="C280" s="219" t="s">
        <v>11</v>
      </c>
      <c r="D280" s="219" t="s">
        <v>7586</v>
      </c>
      <c r="E280" s="234">
        <v>1239012</v>
      </c>
      <c r="F280" s="221">
        <v>102894.41618197545</v>
      </c>
      <c r="G280" s="223">
        <v>225326.31811799738</v>
      </c>
      <c r="H280" s="221">
        <v>433648.01009535656</v>
      </c>
      <c r="I280" s="223">
        <v>433648.01009535656</v>
      </c>
      <c r="J280" s="221">
        <v>43495.245419445069</v>
      </c>
    </row>
    <row r="281" spans="1:10" x14ac:dyDescent="0.15">
      <c r="A281" s="270" t="s">
        <v>1474</v>
      </c>
      <c r="B281" s="218" t="s">
        <v>1473</v>
      </c>
      <c r="C281" s="219" t="s">
        <v>93</v>
      </c>
      <c r="D281" s="219" t="s">
        <v>7586</v>
      </c>
      <c r="E281" s="234">
        <v>1513696</v>
      </c>
      <c r="F281" s="221">
        <v>125705.69631044051</v>
      </c>
      <c r="G281" s="223">
        <v>275280.26074803167</v>
      </c>
      <c r="H281" s="221">
        <v>529786.03781827854</v>
      </c>
      <c r="I281" s="223">
        <v>529786.03781827854</v>
      </c>
      <c r="J281" s="221">
        <v>53137.96719517836</v>
      </c>
    </row>
    <row r="282" spans="1:10" x14ac:dyDescent="0.15">
      <c r="A282" s="270" t="s">
        <v>1383</v>
      </c>
      <c r="B282" s="218" t="s">
        <v>1382</v>
      </c>
      <c r="C282" s="219" t="s">
        <v>11</v>
      </c>
      <c r="D282" s="219" t="s">
        <v>7586</v>
      </c>
      <c r="E282" s="234">
        <v>1925540</v>
      </c>
      <c r="F282" s="221">
        <v>159907.50221550799</v>
      </c>
      <c r="G282" s="223">
        <v>350178.07623245672</v>
      </c>
      <c r="H282" s="221">
        <v>673929.38031190401</v>
      </c>
      <c r="I282" s="223">
        <v>673929.38031190401</v>
      </c>
      <c r="J282" s="221">
        <v>67595.660788562382</v>
      </c>
    </row>
    <row r="283" spans="1:10" x14ac:dyDescent="0.15">
      <c r="A283" s="270" t="s">
        <v>191</v>
      </c>
      <c r="B283" s="218" t="s">
        <v>190</v>
      </c>
      <c r="C283" s="219" t="s">
        <v>11</v>
      </c>
      <c r="D283" s="219" t="s">
        <v>7586</v>
      </c>
      <c r="E283" s="234">
        <v>117270225</v>
      </c>
      <c r="F283" s="221">
        <v>9738768.7422752175</v>
      </c>
      <c r="G283" s="223">
        <v>21326724.861517992</v>
      </c>
      <c r="H283" s="221">
        <v>41043992.886820093</v>
      </c>
      <c r="I283" s="223">
        <v>41043992.886820093</v>
      </c>
      <c r="J283" s="221">
        <v>4116745.6140606734</v>
      </c>
    </row>
    <row r="284" spans="1:10" x14ac:dyDescent="0.15">
      <c r="A284" s="270" t="s">
        <v>1003</v>
      </c>
      <c r="B284" s="218" t="s">
        <v>1002</v>
      </c>
      <c r="C284" s="219" t="s">
        <v>11</v>
      </c>
      <c r="D284" s="219" t="s">
        <v>7586</v>
      </c>
      <c r="E284" s="234">
        <v>2597157</v>
      </c>
      <c r="F284" s="221">
        <v>215682.29625534764</v>
      </c>
      <c r="G284" s="223">
        <v>472318.12475132092</v>
      </c>
      <c r="H284" s="221">
        <v>908991.97502140887</v>
      </c>
      <c r="I284" s="223">
        <v>908991.97502140887</v>
      </c>
      <c r="J284" s="221">
        <v>91172.628762134424</v>
      </c>
    </row>
    <row r="285" spans="1:10" x14ac:dyDescent="0.15">
      <c r="A285" s="270" t="s">
        <v>346</v>
      </c>
      <c r="B285" s="218" t="s">
        <v>345</v>
      </c>
      <c r="C285" s="219" t="s">
        <v>7</v>
      </c>
      <c r="D285" s="219" t="s">
        <v>7586</v>
      </c>
      <c r="E285" s="234">
        <v>3399450</v>
      </c>
      <c r="F285" s="221">
        <v>282309.14881358406</v>
      </c>
      <c r="G285" s="223">
        <v>618222.86799984681</v>
      </c>
      <c r="H285" s="221">
        <v>1189790.5168946383</v>
      </c>
      <c r="I285" s="223">
        <v>1189790.5168946383</v>
      </c>
      <c r="J285" s="221">
        <v>119336.94915072052</v>
      </c>
    </row>
    <row r="286" spans="1:10" x14ac:dyDescent="0.15">
      <c r="A286" s="270" t="s">
        <v>346</v>
      </c>
      <c r="B286" s="218" t="s">
        <v>345</v>
      </c>
      <c r="C286" s="219" t="s">
        <v>11</v>
      </c>
      <c r="D286" s="219" t="s">
        <v>7586</v>
      </c>
      <c r="E286" s="234">
        <v>36092047</v>
      </c>
      <c r="F286" s="221">
        <v>2997283.403935893</v>
      </c>
      <c r="G286" s="223">
        <v>6563687.8931372035</v>
      </c>
      <c r="H286" s="221">
        <v>12632036.139938986</v>
      </c>
      <c r="I286" s="223">
        <v>12632036.139938986</v>
      </c>
      <c r="J286" s="221">
        <v>1267003.4204310745</v>
      </c>
    </row>
    <row r="287" spans="1:10" x14ac:dyDescent="0.15">
      <c r="A287" s="270" t="s">
        <v>797</v>
      </c>
      <c r="B287" s="218" t="s">
        <v>796</v>
      </c>
      <c r="C287" s="219" t="s">
        <v>7</v>
      </c>
      <c r="D287" s="219" t="s">
        <v>7586</v>
      </c>
      <c r="E287" s="234">
        <v>7882271</v>
      </c>
      <c r="F287" s="221">
        <v>654587.42347379669</v>
      </c>
      <c r="G287" s="223">
        <v>1433467.2326323434</v>
      </c>
      <c r="H287" s="221">
        <v>2758755.4714420326</v>
      </c>
      <c r="I287" s="223">
        <v>2758755.4714420326</v>
      </c>
      <c r="J287" s="221">
        <v>276705.40043807059</v>
      </c>
    </row>
    <row r="288" spans="1:10" x14ac:dyDescent="0.15">
      <c r="A288" s="270" t="s">
        <v>1285</v>
      </c>
      <c r="B288" s="218" t="s">
        <v>1284</v>
      </c>
      <c r="C288" s="219" t="s">
        <v>11</v>
      </c>
      <c r="D288" s="219" t="s">
        <v>7586</v>
      </c>
      <c r="E288" s="234">
        <v>2511068</v>
      </c>
      <c r="F288" s="221">
        <v>208532.98906971098</v>
      </c>
      <c r="G288" s="223">
        <v>456662.00729607418</v>
      </c>
      <c r="H288" s="221">
        <v>878861.25510820467</v>
      </c>
      <c r="I288" s="223">
        <v>878861.25510820467</v>
      </c>
      <c r="J288" s="221">
        <v>88150.493235670918</v>
      </c>
    </row>
    <row r="289" spans="1:10" x14ac:dyDescent="0.15">
      <c r="A289" s="270" t="s">
        <v>1146</v>
      </c>
      <c r="B289" s="218" t="s">
        <v>1145</v>
      </c>
      <c r="C289" s="219" t="s">
        <v>11</v>
      </c>
      <c r="D289" s="219" t="s">
        <v>7586</v>
      </c>
      <c r="E289" s="234">
        <v>3623926</v>
      </c>
      <c r="F289" s="221">
        <v>300950.87864902162</v>
      </c>
      <c r="G289" s="223">
        <v>659046.00012920122</v>
      </c>
      <c r="H289" s="221">
        <v>1268355.995448652</v>
      </c>
      <c r="I289" s="223">
        <v>1268355.995448652</v>
      </c>
      <c r="J289" s="221">
        <v>127217.13006161999</v>
      </c>
    </row>
    <row r="290" spans="1:10" x14ac:dyDescent="0.15">
      <c r="A290" s="270" t="s">
        <v>324</v>
      </c>
      <c r="B290" s="218" t="s">
        <v>323</v>
      </c>
      <c r="C290" s="219" t="s">
        <v>11</v>
      </c>
      <c r="D290" s="219" t="s">
        <v>7586</v>
      </c>
      <c r="E290" s="234">
        <v>46095107</v>
      </c>
      <c r="F290" s="221">
        <v>3827992.8875674247</v>
      </c>
      <c r="G290" s="223">
        <v>8382841.1214460619</v>
      </c>
      <c r="H290" s="221">
        <v>16133057.166260328</v>
      </c>
      <c r="I290" s="223">
        <v>16133057.166260328</v>
      </c>
      <c r="J290" s="221">
        <v>1618158.6551224529</v>
      </c>
    </row>
    <row r="291" spans="1:10" x14ac:dyDescent="0.15">
      <c r="A291" s="270" t="s">
        <v>219</v>
      </c>
      <c r="B291" s="218" t="s">
        <v>218</v>
      </c>
      <c r="C291" s="219" t="s">
        <v>11</v>
      </c>
      <c r="D291" s="219" t="s">
        <v>7586</v>
      </c>
      <c r="E291" s="234">
        <v>90020500</v>
      </c>
      <c r="F291" s="221">
        <v>7475800.712107325</v>
      </c>
      <c r="G291" s="223">
        <v>16371098.762676377</v>
      </c>
      <c r="H291" s="221">
        <v>31506725.272062775</v>
      </c>
      <c r="I291" s="223">
        <v>31506725.272062775</v>
      </c>
      <c r="J291" s="221">
        <v>3160149.9745613076</v>
      </c>
    </row>
    <row r="292" spans="1:10" x14ac:dyDescent="0.15">
      <c r="A292" s="270" t="s">
        <v>420</v>
      </c>
      <c r="B292" s="218" t="s">
        <v>419</v>
      </c>
      <c r="C292" s="219" t="s">
        <v>7</v>
      </c>
      <c r="D292" s="219" t="s">
        <v>7586</v>
      </c>
      <c r="E292" s="234">
        <v>28197569.5</v>
      </c>
      <c r="F292" s="221">
        <v>2341682.2851216756</v>
      </c>
      <c r="G292" s="223">
        <v>5128000.7903969781</v>
      </c>
      <c r="H292" s="221">
        <v>9869008.4544786643</v>
      </c>
      <c r="I292" s="223">
        <v>9869008.4544786643</v>
      </c>
      <c r="J292" s="221">
        <v>989869.51347877108</v>
      </c>
    </row>
    <row r="293" spans="1:10" x14ac:dyDescent="0.15">
      <c r="A293" s="270" t="s">
        <v>83</v>
      </c>
      <c r="B293" s="218" t="s">
        <v>82</v>
      </c>
      <c r="C293" s="219" t="s">
        <v>11</v>
      </c>
      <c r="D293" s="219" t="s">
        <v>7586</v>
      </c>
      <c r="E293" s="234">
        <v>17587605</v>
      </c>
      <c r="F293" s="221">
        <v>1460572.0917264663</v>
      </c>
      <c r="G293" s="223">
        <v>3198476.1077081431</v>
      </c>
      <c r="H293" s="221">
        <v>6155573.8851545779</v>
      </c>
      <c r="I293" s="223">
        <v>6155573.8851545779</v>
      </c>
      <c r="J293" s="221">
        <v>617409.02898055816</v>
      </c>
    </row>
    <row r="294" spans="1:10" x14ac:dyDescent="0.15">
      <c r="A294" s="270" t="s">
        <v>388</v>
      </c>
      <c r="B294" s="218" t="s">
        <v>387</v>
      </c>
      <c r="C294" s="219" t="s">
        <v>7</v>
      </c>
      <c r="D294" s="219" t="s">
        <v>7586</v>
      </c>
      <c r="E294" s="234">
        <v>32134522.5</v>
      </c>
      <c r="F294" s="221">
        <v>2668628.6589024598</v>
      </c>
      <c r="G294" s="223">
        <v>5843973.7786276033</v>
      </c>
      <c r="H294" s="221">
        <v>11246922.336094778</v>
      </c>
      <c r="I294" s="223">
        <v>11246922.336094778</v>
      </c>
      <c r="J294" s="221">
        <v>1128075.3879495757</v>
      </c>
    </row>
    <row r="295" spans="1:10" x14ac:dyDescent="0.15">
      <c r="A295" s="270" t="s">
        <v>78</v>
      </c>
      <c r="B295" s="218" t="s">
        <v>77</v>
      </c>
      <c r="C295" s="219" t="s">
        <v>7</v>
      </c>
      <c r="D295" s="219" t="s">
        <v>7586</v>
      </c>
      <c r="E295" s="234">
        <v>154632247</v>
      </c>
      <c r="F295" s="221">
        <v>12841517.901337538</v>
      </c>
      <c r="G295" s="223">
        <v>28121369.993852153</v>
      </c>
      <c r="H295" s="221">
        <v>54120513.932168268</v>
      </c>
      <c r="I295" s="223">
        <v>54120513.932168268</v>
      </c>
      <c r="J295" s="221">
        <v>5428331.2292578677</v>
      </c>
    </row>
    <row r="296" spans="1:10" x14ac:dyDescent="0.15">
      <c r="A296" s="270" t="s">
        <v>78</v>
      </c>
      <c r="B296" s="218" t="s">
        <v>77</v>
      </c>
      <c r="C296" s="219" t="s">
        <v>11</v>
      </c>
      <c r="D296" s="219" t="s">
        <v>7586</v>
      </c>
      <c r="E296" s="234">
        <v>922994</v>
      </c>
      <c r="F296" s="221">
        <v>76650.531850753876</v>
      </c>
      <c r="G296" s="223">
        <v>167855.38773232454</v>
      </c>
      <c r="H296" s="221">
        <v>323043.28887044964</v>
      </c>
      <c r="I296" s="223">
        <v>323043.28887044964</v>
      </c>
      <c r="J296" s="221">
        <v>32401.502609075043</v>
      </c>
    </row>
    <row r="297" spans="1:10" x14ac:dyDescent="0.15">
      <c r="A297" s="270" t="s">
        <v>643</v>
      </c>
      <c r="B297" s="218" t="s">
        <v>642</v>
      </c>
      <c r="C297" s="219" t="s">
        <v>11</v>
      </c>
      <c r="D297" s="219" t="s">
        <v>7586</v>
      </c>
      <c r="E297" s="234">
        <v>35535882</v>
      </c>
      <c r="F297" s="221">
        <v>2951096.383167855</v>
      </c>
      <c r="G297" s="223">
        <v>6462543.9076745156</v>
      </c>
      <c r="H297" s="221">
        <v>12437381.168449862</v>
      </c>
      <c r="I297" s="223">
        <v>12437381.168449862</v>
      </c>
      <c r="J297" s="221">
        <v>1247479.3696803909</v>
      </c>
    </row>
    <row r="298" spans="1:10" x14ac:dyDescent="0.15">
      <c r="A298" s="270" t="s">
        <v>886</v>
      </c>
      <c r="B298" s="218" t="s">
        <v>885</v>
      </c>
      <c r="C298" s="219" t="s">
        <v>11</v>
      </c>
      <c r="D298" s="219" t="s">
        <v>7586</v>
      </c>
      <c r="E298" s="234">
        <v>6490400</v>
      </c>
      <c r="F298" s="221">
        <v>538998.74963881983</v>
      </c>
      <c r="G298" s="223">
        <v>1180342.0266414289</v>
      </c>
      <c r="H298" s="221">
        <v>2271607.5750056515</v>
      </c>
      <c r="I298" s="223">
        <v>2271607.5750056515</v>
      </c>
      <c r="J298" s="221">
        <v>227844.07323768156</v>
      </c>
    </row>
    <row r="299" spans="1:10" x14ac:dyDescent="0.15">
      <c r="A299" s="270" t="s">
        <v>535</v>
      </c>
      <c r="B299" s="218" t="s">
        <v>534</v>
      </c>
      <c r="C299" s="219" t="s">
        <v>11</v>
      </c>
      <c r="D299" s="219" t="s">
        <v>7586</v>
      </c>
      <c r="E299" s="234">
        <v>35920868</v>
      </c>
      <c r="F299" s="221">
        <v>2983067.7520555123</v>
      </c>
      <c r="G299" s="223">
        <v>6532557.336040807</v>
      </c>
      <c r="H299" s="221">
        <v>12572124.345121734</v>
      </c>
      <c r="I299" s="223">
        <v>12572124.345121734</v>
      </c>
      <c r="J299" s="221">
        <v>1260994.2190547721</v>
      </c>
    </row>
    <row r="300" spans="1:10" x14ac:dyDescent="0.15">
      <c r="A300" s="270" t="s">
        <v>434</v>
      </c>
      <c r="B300" s="218" t="s">
        <v>433</v>
      </c>
      <c r="C300" s="219" t="s">
        <v>11</v>
      </c>
      <c r="D300" s="219" t="s">
        <v>7586</v>
      </c>
      <c r="E300" s="234">
        <v>26426926</v>
      </c>
      <c r="F300" s="221">
        <v>2194638.2458396433</v>
      </c>
      <c r="G300" s="223">
        <v>4805992.1411227463</v>
      </c>
      <c r="H300" s="221">
        <v>9249292.0753287636</v>
      </c>
      <c r="I300" s="223">
        <v>9249292.0753287636</v>
      </c>
      <c r="J300" s="221">
        <v>927711.4604632674</v>
      </c>
    </row>
    <row r="301" spans="1:10" x14ac:dyDescent="0.15">
      <c r="A301" s="270" t="s">
        <v>414</v>
      </c>
      <c r="B301" s="218" t="s">
        <v>413</v>
      </c>
      <c r="C301" s="219" t="s">
        <v>7</v>
      </c>
      <c r="D301" s="219" t="s">
        <v>7586</v>
      </c>
      <c r="E301" s="234">
        <v>28440346</v>
      </c>
      <c r="F301" s="221">
        <v>2361843.7897965321</v>
      </c>
      <c r="G301" s="223">
        <v>5172152.0454861736</v>
      </c>
      <c r="H301" s="221">
        <v>9953979.0166063234</v>
      </c>
      <c r="I301" s="223">
        <v>9953979.0166063234</v>
      </c>
      <c r="J301" s="221">
        <v>998392.12944179156</v>
      </c>
    </row>
    <row r="302" spans="1:10" x14ac:dyDescent="0.15">
      <c r="A302" s="270" t="s">
        <v>101</v>
      </c>
      <c r="B302" s="218" t="s">
        <v>100</v>
      </c>
      <c r="C302" s="219" t="s">
        <v>7</v>
      </c>
      <c r="D302" s="219" t="s">
        <v>7586</v>
      </c>
      <c r="E302" s="234">
        <v>630148631.5</v>
      </c>
      <c r="F302" s="221">
        <v>52331031.132921465</v>
      </c>
      <c r="G302" s="223">
        <v>114598624.5516506</v>
      </c>
      <c r="H302" s="221">
        <v>220548872.90380329</v>
      </c>
      <c r="I302" s="223">
        <v>220548872.90380329</v>
      </c>
      <c r="J302" s="221">
        <v>22121229.962114941</v>
      </c>
    </row>
    <row r="303" spans="1:10" x14ac:dyDescent="0.15">
      <c r="A303" s="270" t="s">
        <v>1510</v>
      </c>
      <c r="B303" s="218" t="s">
        <v>1509</v>
      </c>
      <c r="C303" s="219" t="s">
        <v>11</v>
      </c>
      <c r="D303" s="219" t="s">
        <v>7586</v>
      </c>
      <c r="E303" s="234">
        <v>1428000</v>
      </c>
      <c r="F303" s="221">
        <v>118589.02602062041</v>
      </c>
      <c r="G303" s="223">
        <v>259695.61414457668</v>
      </c>
      <c r="H303" s="221">
        <v>499792.86594170931</v>
      </c>
      <c r="I303" s="223">
        <v>499792.86594170931</v>
      </c>
      <c r="J303" s="221">
        <v>50129.627847807416</v>
      </c>
    </row>
    <row r="304" spans="1:10" x14ac:dyDescent="0.15">
      <c r="A304" s="270" t="s">
        <v>1568</v>
      </c>
      <c r="B304" s="218" t="s">
        <v>1567</v>
      </c>
      <c r="C304" s="219" t="s">
        <v>11</v>
      </c>
      <c r="D304" s="219" t="s">
        <v>7586</v>
      </c>
      <c r="E304" s="234">
        <v>1190512</v>
      </c>
      <c r="F304" s="221">
        <v>98866.707665168666</v>
      </c>
      <c r="G304" s="223">
        <v>216506.12394011783</v>
      </c>
      <c r="H304" s="221">
        <v>416673.25239355478</v>
      </c>
      <c r="I304" s="223">
        <v>416673.25239355478</v>
      </c>
      <c r="J304" s="221">
        <v>41792.663521252733</v>
      </c>
    </row>
    <row r="305" spans="1:10" x14ac:dyDescent="0.15">
      <c r="A305" s="270" t="s">
        <v>591</v>
      </c>
      <c r="B305" s="218" t="s">
        <v>590</v>
      </c>
      <c r="C305" s="219" t="s">
        <v>11</v>
      </c>
      <c r="D305" s="219" t="s">
        <v>7586</v>
      </c>
      <c r="E305" s="234">
        <v>19952558</v>
      </c>
      <c r="F305" s="221">
        <v>1656970.882240853</v>
      </c>
      <c r="G305" s="223">
        <v>3628565.6887712092</v>
      </c>
      <c r="H305" s="221">
        <v>6983295.6202298179</v>
      </c>
      <c r="I305" s="223">
        <v>6983295.6202298179</v>
      </c>
      <c r="J305" s="221">
        <v>700430.18708108726</v>
      </c>
    </row>
    <row r="306" spans="1:10" x14ac:dyDescent="0.15">
      <c r="A306" s="270" t="s">
        <v>303</v>
      </c>
      <c r="B306" s="218" t="s">
        <v>302</v>
      </c>
      <c r="C306" s="219" t="s">
        <v>7</v>
      </c>
      <c r="D306" s="219" t="s">
        <v>7586</v>
      </c>
      <c r="E306" s="234">
        <v>38735739.5</v>
      </c>
      <c r="F306" s="221">
        <v>3216830.2657517325</v>
      </c>
      <c r="G306" s="223">
        <v>7044468.9487372814</v>
      </c>
      <c r="H306" s="221">
        <v>13557315.307476522</v>
      </c>
      <c r="I306" s="223">
        <v>13557315.307476522</v>
      </c>
      <c r="J306" s="221">
        <v>1359809.667748329</v>
      </c>
    </row>
    <row r="307" spans="1:10" x14ac:dyDescent="0.15">
      <c r="A307" s="270" t="s">
        <v>261</v>
      </c>
      <c r="B307" s="218" t="s">
        <v>260</v>
      </c>
      <c r="C307" s="219" t="s">
        <v>11</v>
      </c>
      <c r="D307" s="219" t="s">
        <v>7586</v>
      </c>
      <c r="E307" s="234">
        <v>60440525</v>
      </c>
      <c r="F307" s="221">
        <v>5019315.8206757409</v>
      </c>
      <c r="G307" s="223">
        <v>10991694.15903056</v>
      </c>
      <c r="H307" s="221">
        <v>21153881.798859615</v>
      </c>
      <c r="I307" s="223">
        <v>21153881.798859615</v>
      </c>
      <c r="J307" s="221">
        <v>2121751.4181905463</v>
      </c>
    </row>
    <row r="308" spans="1:10" x14ac:dyDescent="0.15">
      <c r="A308" s="270" t="s">
        <v>257</v>
      </c>
      <c r="B308" s="218" t="s">
        <v>256</v>
      </c>
      <c r="C308" s="219" t="s">
        <v>7</v>
      </c>
      <c r="D308" s="219" t="s">
        <v>7586</v>
      </c>
      <c r="E308" s="234">
        <v>36710942.5</v>
      </c>
      <c r="F308" s="221">
        <v>3048679.9127268908</v>
      </c>
      <c r="G308" s="223">
        <v>6676240.026865365</v>
      </c>
      <c r="H308" s="221">
        <v>12848646.473036624</v>
      </c>
      <c r="I308" s="223">
        <v>12848646.473036624</v>
      </c>
      <c r="J308" s="221">
        <v>1288729.6116717486</v>
      </c>
    </row>
    <row r="309" spans="1:10" x14ac:dyDescent="0.15">
      <c r="A309" s="270" t="s">
        <v>1051</v>
      </c>
      <c r="B309" s="218" t="s">
        <v>1050</v>
      </c>
      <c r="C309" s="219" t="s">
        <v>7</v>
      </c>
      <c r="D309" s="219" t="s">
        <v>7586</v>
      </c>
      <c r="E309" s="234">
        <v>4207160.5</v>
      </c>
      <c r="F309" s="221">
        <v>349385.90056542464</v>
      </c>
      <c r="G309" s="223">
        <v>765112.83603102539</v>
      </c>
      <c r="H309" s="221">
        <v>1472485.1567029094</v>
      </c>
      <c r="I309" s="223">
        <v>1472485.1567029094</v>
      </c>
      <c r="J309" s="221">
        <v>147691.44969257378</v>
      </c>
    </row>
    <row r="310" spans="1:10" x14ac:dyDescent="0.15">
      <c r="A310" s="270" t="s">
        <v>321</v>
      </c>
      <c r="B310" s="218" t="s">
        <v>320</v>
      </c>
      <c r="C310" s="219" t="s">
        <v>7</v>
      </c>
      <c r="D310" s="219" t="s">
        <v>7586</v>
      </c>
      <c r="E310" s="234">
        <v>11580889.5</v>
      </c>
      <c r="F310" s="221">
        <v>961741.18085254182</v>
      </c>
      <c r="G310" s="223">
        <v>2106096.7864446635</v>
      </c>
      <c r="H310" s="221">
        <v>4053253.4687389699</v>
      </c>
      <c r="I310" s="223">
        <v>4053253.4687389699</v>
      </c>
      <c r="J310" s="221">
        <v>406544.59438486031</v>
      </c>
    </row>
    <row r="311" spans="1:10" x14ac:dyDescent="0.15">
      <c r="A311" s="270" t="s">
        <v>321</v>
      </c>
      <c r="B311" s="218" t="s">
        <v>320</v>
      </c>
      <c r="C311" s="219" t="s">
        <v>11</v>
      </c>
      <c r="D311" s="219" t="s">
        <v>7586</v>
      </c>
      <c r="E311" s="234">
        <v>41742510</v>
      </c>
      <c r="F311" s="221">
        <v>3466529.1348431427</v>
      </c>
      <c r="G311" s="223">
        <v>7591279.2509706821</v>
      </c>
      <c r="H311" s="221">
        <v>14609669.961134776</v>
      </c>
      <c r="I311" s="223">
        <v>14609669.961134776</v>
      </c>
      <c r="J311" s="221">
        <v>1465361.6888889212</v>
      </c>
    </row>
    <row r="312" spans="1:10" x14ac:dyDescent="0.15">
      <c r="A312" s="270" t="s">
        <v>1144</v>
      </c>
      <c r="B312" s="218" t="s">
        <v>1143</v>
      </c>
      <c r="C312" s="219" t="s">
        <v>7577</v>
      </c>
      <c r="D312" s="219" t="s">
        <v>7586</v>
      </c>
      <c r="E312" s="234">
        <v>3677424.5286999997</v>
      </c>
      <c r="F312" s="221">
        <v>305393.69266307564</v>
      </c>
      <c r="G312" s="223">
        <v>668775.22510579613</v>
      </c>
      <c r="H312" s="221">
        <v>1287080.2132236082</v>
      </c>
      <c r="I312" s="223">
        <v>1287080.2132236082</v>
      </c>
      <c r="J312" s="221">
        <v>129095.18421717756</v>
      </c>
    </row>
    <row r="313" spans="1:10" x14ac:dyDescent="0.15">
      <c r="A313" s="270" t="s">
        <v>1486</v>
      </c>
      <c r="B313" s="218" t="s">
        <v>1485</v>
      </c>
      <c r="C313" s="219" t="s">
        <v>11</v>
      </c>
      <c r="D313" s="219" t="s">
        <v>7586</v>
      </c>
      <c r="E313" s="234">
        <v>3756</v>
      </c>
      <c r="F313" s="221">
        <v>311.91903482734614</v>
      </c>
      <c r="G313" s="223">
        <v>683.06493468279416</v>
      </c>
      <c r="H313" s="221">
        <v>1314.5812356281936</v>
      </c>
      <c r="I313" s="223">
        <v>1314.5812356281936</v>
      </c>
      <c r="J313" s="221">
        <v>131.85355896103968</v>
      </c>
    </row>
    <row r="314" spans="1:10" x14ac:dyDescent="0.15">
      <c r="A314" s="270" t="s">
        <v>1122</v>
      </c>
      <c r="B314" s="218" t="s">
        <v>1121</v>
      </c>
      <c r="C314" s="219" t="s">
        <v>11</v>
      </c>
      <c r="D314" s="219" t="s">
        <v>7586</v>
      </c>
      <c r="E314" s="234">
        <v>3787997</v>
      </c>
      <c r="F314" s="221">
        <v>314576.24285646505</v>
      </c>
      <c r="G314" s="223">
        <v>688883.8986644356</v>
      </c>
      <c r="H314" s="221">
        <v>1325780.0257763285</v>
      </c>
      <c r="I314" s="223">
        <v>1325780.0257763285</v>
      </c>
      <c r="J314" s="221">
        <v>132976.80665168833</v>
      </c>
    </row>
    <row r="315" spans="1:10" x14ac:dyDescent="0.15">
      <c r="A315" s="270" t="s">
        <v>1236</v>
      </c>
      <c r="B315" s="218" t="s">
        <v>1235</v>
      </c>
      <c r="C315" s="219" t="s">
        <v>7</v>
      </c>
      <c r="D315" s="219" t="s">
        <v>7586</v>
      </c>
      <c r="E315" s="234">
        <v>2730940</v>
      </c>
      <c r="F315" s="221">
        <v>226792.37725542937</v>
      </c>
      <c r="G315" s="223">
        <v>496647.85748738819</v>
      </c>
      <c r="H315" s="221">
        <v>955815.35666306142</v>
      </c>
      <c r="I315" s="223">
        <v>955815.35666306142</v>
      </c>
      <c r="J315" s="221">
        <v>95869.051732977023</v>
      </c>
    </row>
    <row r="316" spans="1:10" x14ac:dyDescent="0.15">
      <c r="A316" s="270" t="s">
        <v>139</v>
      </c>
      <c r="B316" s="218" t="s">
        <v>138</v>
      </c>
      <c r="C316" s="219" t="s">
        <v>7</v>
      </c>
      <c r="D316" s="219" t="s">
        <v>7586</v>
      </c>
      <c r="E316" s="234">
        <v>196463996.5</v>
      </c>
      <c r="F316" s="221">
        <v>16315457.978328835</v>
      </c>
      <c r="G316" s="223">
        <v>35728878.311180294</v>
      </c>
      <c r="H316" s="221">
        <v>68761417.272476852</v>
      </c>
      <c r="I316" s="223">
        <v>68761417.272476852</v>
      </c>
      <c r="J316" s="221">
        <v>6896825.6512870714</v>
      </c>
    </row>
    <row r="317" spans="1:10" x14ac:dyDescent="0.15">
      <c r="A317" s="270" t="s">
        <v>1662</v>
      </c>
      <c r="B317" s="218" t="s">
        <v>1661</v>
      </c>
      <c r="C317" s="219" t="s">
        <v>11</v>
      </c>
      <c r="D317" s="219" t="s">
        <v>7586</v>
      </c>
      <c r="E317" s="234">
        <v>789565</v>
      </c>
      <c r="F317" s="221">
        <v>65569.84897056804</v>
      </c>
      <c r="G317" s="223">
        <v>143590.0333207722</v>
      </c>
      <c r="H317" s="221">
        <v>276343.80546027014</v>
      </c>
      <c r="I317" s="223">
        <v>276343.80546027014</v>
      </c>
      <c r="J317" s="221">
        <v>27717.506730850186</v>
      </c>
    </row>
    <row r="318" spans="1:10" x14ac:dyDescent="0.15">
      <c r="A318" s="270" t="s">
        <v>1062</v>
      </c>
      <c r="B318" s="218" t="s">
        <v>1061</v>
      </c>
      <c r="C318" s="219" t="s">
        <v>11</v>
      </c>
      <c r="D318" s="219" t="s">
        <v>7586</v>
      </c>
      <c r="E318" s="234">
        <v>4180919</v>
      </c>
      <c r="F318" s="221">
        <v>347206.66112122289</v>
      </c>
      <c r="G318" s="223">
        <v>760340.56540177122</v>
      </c>
      <c r="H318" s="221">
        <v>1463300.7628012223</v>
      </c>
      <c r="I318" s="223">
        <v>1463300.7628012223</v>
      </c>
      <c r="J318" s="221">
        <v>146770.2475713075</v>
      </c>
    </row>
    <row r="319" spans="1:10" x14ac:dyDescent="0.15">
      <c r="A319" s="270" t="s">
        <v>64</v>
      </c>
      <c r="B319" s="218" t="s">
        <v>63</v>
      </c>
      <c r="C319" s="219" t="s">
        <v>7</v>
      </c>
      <c r="D319" s="219" t="s">
        <v>7586</v>
      </c>
      <c r="E319" s="234">
        <v>249375642</v>
      </c>
      <c r="F319" s="221">
        <v>20709533.962217733</v>
      </c>
      <c r="G319" s="223">
        <v>45351372.900481857</v>
      </c>
      <c r="H319" s="221">
        <v>87280228.85940735</v>
      </c>
      <c r="I319" s="223">
        <v>87280228.85940735</v>
      </c>
      <c r="J319" s="221">
        <v>8754277.4003977962</v>
      </c>
    </row>
    <row r="320" spans="1:10" x14ac:dyDescent="0.15">
      <c r="A320" s="270" t="s">
        <v>235</v>
      </c>
      <c r="B320" s="218" t="s">
        <v>234</v>
      </c>
      <c r="C320" s="219" t="s">
        <v>11</v>
      </c>
      <c r="D320" s="219" t="s">
        <v>7586</v>
      </c>
      <c r="E320" s="234">
        <v>78687180</v>
      </c>
      <c r="F320" s="221">
        <v>6534619.0731857438</v>
      </c>
      <c r="G320" s="223">
        <v>14310024.884737292</v>
      </c>
      <c r="H320" s="221">
        <v>27540119.891506407</v>
      </c>
      <c r="I320" s="223">
        <v>27540119.891506407</v>
      </c>
      <c r="J320" s="221">
        <v>2762296.2533567469</v>
      </c>
    </row>
    <row r="321" spans="1:10" x14ac:dyDescent="0.15">
      <c r="A321" s="270" t="s">
        <v>1720</v>
      </c>
      <c r="B321" s="218" t="s">
        <v>1719</v>
      </c>
      <c r="C321" s="219" t="s">
        <v>11</v>
      </c>
      <c r="D321" s="219" t="s">
        <v>7586</v>
      </c>
      <c r="E321" s="234">
        <v>602981</v>
      </c>
      <c r="F321" s="221">
        <v>50074.8806014984</v>
      </c>
      <c r="G321" s="223">
        <v>109657.92794993767</v>
      </c>
      <c r="H321" s="221">
        <v>211040.33760392005</v>
      </c>
      <c r="I321" s="223">
        <v>211040.33760392005</v>
      </c>
      <c r="J321" s="221">
        <v>21167.51619698793</v>
      </c>
    </row>
    <row r="322" spans="1:10" x14ac:dyDescent="0.15">
      <c r="A322" s="270" t="s">
        <v>997</v>
      </c>
      <c r="B322" s="218" t="s">
        <v>996</v>
      </c>
      <c r="C322" s="219" t="s">
        <v>11</v>
      </c>
      <c r="D322" s="219" t="s">
        <v>7586</v>
      </c>
      <c r="E322" s="234">
        <v>5010747</v>
      </c>
      <c r="F322" s="221">
        <v>416120.17252503202</v>
      </c>
      <c r="G322" s="223">
        <v>911252.81476757373</v>
      </c>
      <c r="H322" s="221">
        <v>1753736.417114021</v>
      </c>
      <c r="I322" s="223">
        <v>1753736.417114021</v>
      </c>
      <c r="J322" s="221">
        <v>175901.17811590858</v>
      </c>
    </row>
    <row r="323" spans="1:10" x14ac:dyDescent="0.15">
      <c r="A323" s="270" t="s">
        <v>1469</v>
      </c>
      <c r="B323" s="218" t="s">
        <v>1467</v>
      </c>
      <c r="C323" s="219" t="s">
        <v>11</v>
      </c>
      <c r="D323" s="219" t="s">
        <v>7586</v>
      </c>
      <c r="E323" s="234">
        <v>2868189</v>
      </c>
      <c r="F323" s="221">
        <v>238190.29408477401</v>
      </c>
      <c r="G323" s="223">
        <v>521607.91585274466</v>
      </c>
      <c r="H323" s="221">
        <v>1003851.8209891354</v>
      </c>
      <c r="I323" s="223">
        <v>1003851.8209891354</v>
      </c>
      <c r="J323" s="221">
        <v>100687.14787617291</v>
      </c>
    </row>
    <row r="324" spans="1:10" x14ac:dyDescent="0.15">
      <c r="A324" s="270" t="s">
        <v>1797</v>
      </c>
      <c r="B324" s="218" t="s">
        <v>1796</v>
      </c>
      <c r="C324" s="219" t="s">
        <v>11</v>
      </c>
      <c r="D324" s="219" t="s">
        <v>7586</v>
      </c>
      <c r="E324" s="234">
        <v>391329</v>
      </c>
      <c r="F324" s="221">
        <v>32498.126725226448</v>
      </c>
      <c r="G324" s="223">
        <v>71166.964277018938</v>
      </c>
      <c r="H324" s="221">
        <v>136963.19498326551</v>
      </c>
      <c r="I324" s="223">
        <v>136963.19498326551</v>
      </c>
      <c r="J324" s="221">
        <v>13737.519002839375</v>
      </c>
    </row>
    <row r="325" spans="1:10" x14ac:dyDescent="0.15">
      <c r="A325" s="270" t="s">
        <v>424</v>
      </c>
      <c r="B325" s="218" t="s">
        <v>423</v>
      </c>
      <c r="C325" s="219" t="s">
        <v>11</v>
      </c>
      <c r="D325" s="219" t="s">
        <v>7586</v>
      </c>
      <c r="E325" s="234">
        <v>27802814</v>
      </c>
      <c r="F325" s="221">
        <v>2308899.6028658752</v>
      </c>
      <c r="G325" s="223">
        <v>5056210.6839477839</v>
      </c>
      <c r="H325" s="221">
        <v>9730846.0016136412</v>
      </c>
      <c r="I325" s="223">
        <v>9730846.0016136412</v>
      </c>
      <c r="J325" s="221">
        <v>976011.7079424439</v>
      </c>
    </row>
    <row r="326" spans="1:10" x14ac:dyDescent="0.15">
      <c r="A326" s="270" t="s">
        <v>932</v>
      </c>
      <c r="B326" s="218" t="s">
        <v>931</v>
      </c>
      <c r="C326" s="219" t="s">
        <v>11</v>
      </c>
      <c r="D326" s="219" t="s">
        <v>7586</v>
      </c>
      <c r="E326" s="234">
        <v>5900241</v>
      </c>
      <c r="F326" s="221">
        <v>489988.67890541413</v>
      </c>
      <c r="G326" s="223">
        <v>1073015.9034285792</v>
      </c>
      <c r="H326" s="221">
        <v>2065054.8733450817</v>
      </c>
      <c r="I326" s="223">
        <v>2065054.8733450817</v>
      </c>
      <c r="J326" s="221">
        <v>207126.67054788169</v>
      </c>
    </row>
    <row r="327" spans="1:10" x14ac:dyDescent="0.15">
      <c r="A327" s="270" t="s">
        <v>1088</v>
      </c>
      <c r="B327" s="218" t="s">
        <v>1087</v>
      </c>
      <c r="C327" s="219" t="s">
        <v>11</v>
      </c>
      <c r="D327" s="219" t="s">
        <v>7586</v>
      </c>
      <c r="E327" s="234">
        <v>272980</v>
      </c>
      <c r="F327" s="221">
        <v>22669.770534390031</v>
      </c>
      <c r="G327" s="223">
        <v>49644.053745928955</v>
      </c>
      <c r="H327" s="221">
        <v>95541.6362358318</v>
      </c>
      <c r="I327" s="223">
        <v>95541.6362358318</v>
      </c>
      <c r="J327" s="221">
        <v>9582.9032282174157</v>
      </c>
    </row>
    <row r="328" spans="1:10" x14ac:dyDescent="0.15">
      <c r="A328" s="270" t="s">
        <v>788</v>
      </c>
      <c r="B328" s="218" t="s">
        <v>787</v>
      </c>
      <c r="C328" s="219" t="s">
        <v>11</v>
      </c>
      <c r="D328" s="219" t="s">
        <v>7586</v>
      </c>
      <c r="E328" s="234">
        <v>11659175</v>
      </c>
      <c r="F328" s="221">
        <v>968242.44219465472</v>
      </c>
      <c r="G328" s="223">
        <v>2120333.7619356406</v>
      </c>
      <c r="H328" s="221">
        <v>4080653.0026372047</v>
      </c>
      <c r="I328" s="223">
        <v>4080653.0026372047</v>
      </c>
      <c r="J328" s="221">
        <v>409292.78974962188</v>
      </c>
    </row>
    <row r="329" spans="1:10" x14ac:dyDescent="0.15">
      <c r="A329" s="270" t="s">
        <v>1209</v>
      </c>
      <c r="B329" s="218" t="s">
        <v>1208</v>
      </c>
      <c r="C329" s="219" t="s">
        <v>11</v>
      </c>
      <c r="D329" s="219" t="s">
        <v>7586</v>
      </c>
      <c r="E329" s="234">
        <v>2936830</v>
      </c>
      <c r="F329" s="221">
        <v>243890.62275079737</v>
      </c>
      <c r="G329" s="223">
        <v>534090.94572004001</v>
      </c>
      <c r="H329" s="221">
        <v>1027875.828069741</v>
      </c>
      <c r="I329" s="223">
        <v>1027875.828069741</v>
      </c>
      <c r="J329" s="221">
        <v>103096.77517666404</v>
      </c>
    </row>
    <row r="330" spans="1:10" x14ac:dyDescent="0.15">
      <c r="A330" s="270" t="s">
        <v>374</v>
      </c>
      <c r="B330" s="218" t="s">
        <v>373</v>
      </c>
      <c r="C330" s="219" t="s">
        <v>11</v>
      </c>
      <c r="D330" s="219" t="s">
        <v>7586</v>
      </c>
      <c r="E330" s="234">
        <v>30834289</v>
      </c>
      <c r="F330" s="221">
        <v>2560650.070411996</v>
      </c>
      <c r="G330" s="223">
        <v>5607513.7384918528</v>
      </c>
      <c r="H330" s="221">
        <v>10791847.106852187</v>
      </c>
      <c r="I330" s="223">
        <v>10791847.106852187</v>
      </c>
      <c r="J330" s="221">
        <v>1082430.9751552816</v>
      </c>
    </row>
    <row r="331" spans="1:10" x14ac:dyDescent="0.15">
      <c r="A331" s="270" t="s">
        <v>374</v>
      </c>
      <c r="B331" s="218" t="s">
        <v>373</v>
      </c>
      <c r="C331" s="219" t="s">
        <v>93</v>
      </c>
      <c r="D331" s="219" t="s">
        <v>7586</v>
      </c>
      <c r="E331" s="234">
        <v>1849002</v>
      </c>
      <c r="F331" s="221">
        <v>153551.36294830474</v>
      </c>
      <c r="G331" s="223">
        <v>336258.90052139392</v>
      </c>
      <c r="H331" s="221">
        <v>647141.46268344007</v>
      </c>
      <c r="I331" s="223">
        <v>647141.46268344007</v>
      </c>
      <c r="J331" s="221">
        <v>64908.811029307843</v>
      </c>
    </row>
    <row r="332" spans="1:10" x14ac:dyDescent="0.15">
      <c r="A332" s="270" t="s">
        <v>1139</v>
      </c>
      <c r="B332" s="218" t="s">
        <v>1138</v>
      </c>
      <c r="C332" s="219" t="s">
        <v>11</v>
      </c>
      <c r="D332" s="219" t="s">
        <v>7586</v>
      </c>
      <c r="E332" s="234">
        <v>3730545</v>
      </c>
      <c r="F332" s="221">
        <v>309805.11069754581</v>
      </c>
      <c r="G332" s="223">
        <v>678435.69668696064</v>
      </c>
      <c r="H332" s="221">
        <v>1305672.1127972787</v>
      </c>
      <c r="I332" s="223">
        <v>1305672.1127972787</v>
      </c>
      <c r="J332" s="221">
        <v>130959.96675034925</v>
      </c>
    </row>
    <row r="333" spans="1:10" x14ac:dyDescent="0.15">
      <c r="A333" s="270" t="s">
        <v>1290</v>
      </c>
      <c r="B333" s="218" t="s">
        <v>1289</v>
      </c>
      <c r="C333" s="219" t="s">
        <v>11</v>
      </c>
      <c r="D333" s="219" t="s">
        <v>7586</v>
      </c>
      <c r="E333" s="234">
        <v>3548020</v>
      </c>
      <c r="F333" s="221">
        <v>294647.22416084149</v>
      </c>
      <c r="G333" s="223">
        <v>645241.75973196141</v>
      </c>
      <c r="H333" s="221">
        <v>1241789.2746628176</v>
      </c>
      <c r="I333" s="223">
        <v>1241789.2746628176</v>
      </c>
      <c r="J333" s="221">
        <v>124552.46652421405</v>
      </c>
    </row>
    <row r="334" spans="1:10" x14ac:dyDescent="0.15">
      <c r="A334" s="270" t="s">
        <v>902</v>
      </c>
      <c r="B334" s="218" t="s">
        <v>901</v>
      </c>
      <c r="C334" s="219" t="s">
        <v>11</v>
      </c>
      <c r="D334" s="219" t="s">
        <v>7586</v>
      </c>
      <c r="E334" s="234">
        <v>6172486</v>
      </c>
      <c r="F334" s="221">
        <v>512597.4109705289</v>
      </c>
      <c r="G334" s="223">
        <v>1122526.2903142869</v>
      </c>
      <c r="H334" s="221">
        <v>2160339.2632528557</v>
      </c>
      <c r="I334" s="223">
        <v>2160339.2632528557</v>
      </c>
      <c r="J334" s="221">
        <v>216683.7717617657</v>
      </c>
    </row>
    <row r="335" spans="1:10" x14ac:dyDescent="0.15">
      <c r="A335" s="270" t="s">
        <v>1423</v>
      </c>
      <c r="B335" s="218" t="s">
        <v>1422</v>
      </c>
      <c r="C335" s="219" t="s">
        <v>11</v>
      </c>
      <c r="D335" s="219" t="s">
        <v>7586</v>
      </c>
      <c r="E335" s="234">
        <v>1705230</v>
      </c>
      <c r="F335" s="221">
        <v>141611.74008483373</v>
      </c>
      <c r="G335" s="223">
        <v>310112.57150403119</v>
      </c>
      <c r="H335" s="221">
        <v>596821.98094522476</v>
      </c>
      <c r="I335" s="223">
        <v>596821.98094522476</v>
      </c>
      <c r="J335" s="221">
        <v>59861.72639700045</v>
      </c>
    </row>
    <row r="336" spans="1:10" x14ac:dyDescent="0.15">
      <c r="A336" s="270" t="s">
        <v>1013</v>
      </c>
      <c r="B336" s="218" t="s">
        <v>1012</v>
      </c>
      <c r="C336" s="219" t="s">
        <v>11</v>
      </c>
      <c r="D336" s="219" t="s">
        <v>7586</v>
      </c>
      <c r="E336" s="234">
        <v>1303800</v>
      </c>
      <c r="F336" s="221">
        <v>108274.7703961379</v>
      </c>
      <c r="G336" s="223">
        <v>237108.64266225428</v>
      </c>
      <c r="H336" s="221">
        <v>456323.48642493045</v>
      </c>
      <c r="I336" s="223">
        <v>456323.48642493045</v>
      </c>
      <c r="J336" s="221">
        <v>45769.613997178792</v>
      </c>
    </row>
    <row r="337" spans="1:10" x14ac:dyDescent="0.15">
      <c r="A337" s="270" t="s">
        <v>292</v>
      </c>
      <c r="B337" s="218" t="s">
        <v>291</v>
      </c>
      <c r="C337" s="219" t="s">
        <v>95</v>
      </c>
      <c r="D337" s="219" t="s">
        <v>7586</v>
      </c>
      <c r="E337" s="234">
        <v>46352447.399999999</v>
      </c>
      <c r="F337" s="221">
        <v>3849363.8591302792</v>
      </c>
      <c r="G337" s="223">
        <v>8429640.9626380857</v>
      </c>
      <c r="H337" s="221">
        <v>16223125.020629084</v>
      </c>
      <c r="I337" s="223">
        <v>16223125.020629084</v>
      </c>
      <c r="J337" s="221">
        <v>1627192.5336113924</v>
      </c>
    </row>
    <row r="338" spans="1:10" x14ac:dyDescent="0.15">
      <c r="A338" s="270" t="s">
        <v>519</v>
      </c>
      <c r="B338" s="218" t="s">
        <v>518</v>
      </c>
      <c r="C338" s="219" t="s">
        <v>7</v>
      </c>
      <c r="D338" s="219" t="s">
        <v>7586</v>
      </c>
      <c r="E338" s="234">
        <v>19615425</v>
      </c>
      <c r="F338" s="221">
        <v>1628973.4914079329</v>
      </c>
      <c r="G338" s="223">
        <v>3567254.7913738675</v>
      </c>
      <c r="H338" s="221">
        <v>6865300.7544920547</v>
      </c>
      <c r="I338" s="223">
        <v>6865300.7544920547</v>
      </c>
      <c r="J338" s="221">
        <v>688595.206811329</v>
      </c>
    </row>
    <row r="339" spans="1:10" x14ac:dyDescent="0.15">
      <c r="A339" s="270" t="s">
        <v>127</v>
      </c>
      <c r="B339" s="218" t="s">
        <v>126</v>
      </c>
      <c r="C339" s="219" t="s">
        <v>11</v>
      </c>
      <c r="D339" s="219" t="s">
        <v>7586</v>
      </c>
      <c r="E339" s="234">
        <v>372075204</v>
      </c>
      <c r="F339" s="221">
        <v>30899184.908111796</v>
      </c>
      <c r="G339" s="223">
        <v>67665475.217611104</v>
      </c>
      <c r="H339" s="221">
        <v>130224462.57213315</v>
      </c>
      <c r="I339" s="223">
        <v>130224462.57213315</v>
      </c>
      <c r="J339" s="221">
        <v>13061618.703023126</v>
      </c>
    </row>
    <row r="340" spans="1:10" x14ac:dyDescent="0.15">
      <c r="A340" s="270" t="s">
        <v>873</v>
      </c>
      <c r="B340" s="218" t="s">
        <v>872</v>
      </c>
      <c r="C340" s="219" t="s">
        <v>11</v>
      </c>
      <c r="D340" s="219" t="s">
        <v>7586</v>
      </c>
      <c r="E340" s="234">
        <v>6681077</v>
      </c>
      <c r="F340" s="221">
        <v>554833.62338849343</v>
      </c>
      <c r="G340" s="223">
        <v>1215018.4836570069</v>
      </c>
      <c r="H340" s="221">
        <v>2338343.5724140317</v>
      </c>
      <c r="I340" s="223">
        <v>2338343.5724140317</v>
      </c>
      <c r="J340" s="221">
        <v>234537.74764183868</v>
      </c>
    </row>
    <row r="341" spans="1:10" x14ac:dyDescent="0.15">
      <c r="A341" s="270" t="s">
        <v>1233</v>
      </c>
      <c r="B341" s="218" t="s">
        <v>1232</v>
      </c>
      <c r="C341" s="219" t="s">
        <v>11</v>
      </c>
      <c r="D341" s="219" t="s">
        <v>7586</v>
      </c>
      <c r="E341" s="234">
        <v>2863682</v>
      </c>
      <c r="F341" s="221">
        <v>237816.00785208846</v>
      </c>
      <c r="G341" s="223">
        <v>520788.27430305997</v>
      </c>
      <c r="H341" s="221">
        <v>1002274.3935053824</v>
      </c>
      <c r="I341" s="223">
        <v>1002274.3935053824</v>
      </c>
      <c r="J341" s="221">
        <v>100528.93062637594</v>
      </c>
    </row>
    <row r="342" spans="1:10" x14ac:dyDescent="0.15">
      <c r="A342" s="270" t="s">
        <v>1885</v>
      </c>
      <c r="B342" s="218" t="s">
        <v>1884</v>
      </c>
      <c r="C342" s="219" t="s">
        <v>11</v>
      </c>
      <c r="D342" s="219" t="s">
        <v>7586</v>
      </c>
      <c r="E342" s="234">
        <v>155754</v>
      </c>
      <c r="F342" s="221">
        <v>12934.674480963384</v>
      </c>
      <c r="G342" s="223">
        <v>28325.371628483474</v>
      </c>
      <c r="H342" s="221">
        <v>54513.121878070728</v>
      </c>
      <c r="I342" s="223">
        <v>54513.121878070728</v>
      </c>
      <c r="J342" s="221">
        <v>5467.7101231144234</v>
      </c>
    </row>
    <row r="343" spans="1:10" x14ac:dyDescent="0.15">
      <c r="A343" s="270" t="s">
        <v>1936</v>
      </c>
      <c r="B343" s="218" t="s">
        <v>1935</v>
      </c>
      <c r="C343" s="219" t="s">
        <v>91</v>
      </c>
      <c r="D343" s="219" t="s">
        <v>7586</v>
      </c>
      <c r="E343" s="234">
        <v>55050.6</v>
      </c>
      <c r="F343" s="221">
        <v>4571.7066077386316</v>
      </c>
      <c r="G343" s="223">
        <v>10011.484156881956</v>
      </c>
      <c r="H343" s="221">
        <v>19267.434976057888</v>
      </c>
      <c r="I343" s="223">
        <v>19267.434976057888</v>
      </c>
      <c r="J343" s="221">
        <v>1932.539279270663</v>
      </c>
    </row>
    <row r="344" spans="1:10" x14ac:dyDescent="0.15">
      <c r="A344" s="270" t="s">
        <v>683</v>
      </c>
      <c r="B344" s="218" t="s">
        <v>682</v>
      </c>
      <c r="C344" s="219" t="s">
        <v>11</v>
      </c>
      <c r="D344" s="219" t="s">
        <v>7586</v>
      </c>
      <c r="E344" s="234">
        <v>12514315</v>
      </c>
      <c r="F344" s="221">
        <v>1039258.0022165549</v>
      </c>
      <c r="G344" s="223">
        <v>2275849.2433639276</v>
      </c>
      <c r="H344" s="221">
        <v>4379947.7304953234</v>
      </c>
      <c r="I344" s="223">
        <v>4379947.7304953234</v>
      </c>
      <c r="J344" s="221">
        <v>439312.29252117232</v>
      </c>
    </row>
    <row r="345" spans="1:10" x14ac:dyDescent="0.15">
      <c r="A345" s="270" t="s">
        <v>581</v>
      </c>
      <c r="B345" s="218" t="s">
        <v>580</v>
      </c>
      <c r="C345" s="219" t="s">
        <v>11</v>
      </c>
      <c r="D345" s="219" t="s">
        <v>7586</v>
      </c>
      <c r="E345" s="234">
        <v>16811895</v>
      </c>
      <c r="F345" s="221">
        <v>1396152.8386631219</v>
      </c>
      <c r="G345" s="223">
        <v>3057405.7401674637</v>
      </c>
      <c r="H345" s="221">
        <v>5884079.2604769561</v>
      </c>
      <c r="I345" s="223">
        <v>5884079.2604769561</v>
      </c>
      <c r="J345" s="221">
        <v>590177.89899608842</v>
      </c>
    </row>
    <row r="346" spans="1:10" x14ac:dyDescent="0.15">
      <c r="A346" s="270" t="s">
        <v>581</v>
      </c>
      <c r="B346" s="218" t="s">
        <v>580</v>
      </c>
      <c r="C346" s="219" t="s">
        <v>93</v>
      </c>
      <c r="D346" s="219" t="s">
        <v>7586</v>
      </c>
      <c r="E346" s="234">
        <v>6208512</v>
      </c>
      <c r="F346" s="221">
        <v>515589.20946592023</v>
      </c>
      <c r="G346" s="223">
        <v>1129077.9669215505</v>
      </c>
      <c r="H346" s="221">
        <v>2172948.1832727548</v>
      </c>
      <c r="I346" s="223">
        <v>2172948.1832727548</v>
      </c>
      <c r="J346" s="221">
        <v>217948.45661669923</v>
      </c>
    </row>
    <row r="347" spans="1:10" x14ac:dyDescent="0.15">
      <c r="A347" s="270" t="s">
        <v>1105</v>
      </c>
      <c r="B347" s="218" t="s">
        <v>1104</v>
      </c>
      <c r="C347" s="219" t="s">
        <v>11</v>
      </c>
      <c r="D347" s="219" t="s">
        <v>7586</v>
      </c>
      <c r="E347" s="234">
        <v>3891513</v>
      </c>
      <c r="F347" s="221">
        <v>323172.78460545</v>
      </c>
      <c r="G347" s="223">
        <v>707709.2846544846</v>
      </c>
      <c r="H347" s="221">
        <v>1362010.1086270441</v>
      </c>
      <c r="I347" s="223">
        <v>1362010.1086270441</v>
      </c>
      <c r="J347" s="221">
        <v>136610.71320371469</v>
      </c>
    </row>
    <row r="348" spans="1:10" x14ac:dyDescent="0.15">
      <c r="A348" s="270" t="s">
        <v>253</v>
      </c>
      <c r="B348" s="218" t="s">
        <v>252</v>
      </c>
      <c r="C348" s="219" t="s">
        <v>11</v>
      </c>
      <c r="D348" s="219" t="s">
        <v>7586</v>
      </c>
      <c r="E348" s="234">
        <v>65635628</v>
      </c>
      <c r="F348" s="221">
        <v>5450745.9361146791</v>
      </c>
      <c r="G348" s="223">
        <v>11936473.895815808</v>
      </c>
      <c r="H348" s="221">
        <v>22972141.894960716</v>
      </c>
      <c r="I348" s="223">
        <v>22972141.894960716</v>
      </c>
      <c r="J348" s="221">
        <v>2304124.3733873446</v>
      </c>
    </row>
    <row r="349" spans="1:10" x14ac:dyDescent="0.15">
      <c r="A349" s="270" t="s">
        <v>1027</v>
      </c>
      <c r="B349" s="218" t="s">
        <v>1026</v>
      </c>
      <c r="C349" s="219" t="s">
        <v>11</v>
      </c>
      <c r="D349" s="219" t="s">
        <v>7586</v>
      </c>
      <c r="E349" s="234">
        <v>1414489</v>
      </c>
      <c r="F349" s="221">
        <v>117466.99777792812</v>
      </c>
      <c r="G349" s="223">
        <v>257238.5080922606</v>
      </c>
      <c r="H349" s="221">
        <v>495064.08344049193</v>
      </c>
      <c r="I349" s="223">
        <v>495064.08344049193</v>
      </c>
      <c r="J349" s="221">
        <v>49655.327146230578</v>
      </c>
    </row>
    <row r="350" spans="1:10" x14ac:dyDescent="0.15">
      <c r="A350" s="270" t="s">
        <v>1770</v>
      </c>
      <c r="B350" s="218" t="s">
        <v>1769</v>
      </c>
      <c r="C350" s="219" t="s">
        <v>11</v>
      </c>
      <c r="D350" s="219" t="s">
        <v>7586</v>
      </c>
      <c r="E350" s="234">
        <v>467100</v>
      </c>
      <c r="F350" s="221">
        <v>38790.57006598865</v>
      </c>
      <c r="G350" s="223">
        <v>84946.653618299562</v>
      </c>
      <c r="H350" s="221">
        <v>163482.6664435381</v>
      </c>
      <c r="I350" s="223">
        <v>163482.6664435381</v>
      </c>
      <c r="J350" s="221">
        <v>16397.443394755494</v>
      </c>
    </row>
    <row r="351" spans="1:10" x14ac:dyDescent="0.15">
      <c r="A351" s="270" t="s">
        <v>950</v>
      </c>
      <c r="B351" s="218" t="s">
        <v>949</v>
      </c>
      <c r="C351" s="219" t="s">
        <v>11</v>
      </c>
      <c r="D351" s="219" t="s">
        <v>7586</v>
      </c>
      <c r="E351" s="234">
        <v>5673534</v>
      </c>
      <c r="F351" s="221">
        <v>471161.67447820352</v>
      </c>
      <c r="G351" s="223">
        <v>1031787.0423670425</v>
      </c>
      <c r="H351" s="221">
        <v>1985708.5559367856</v>
      </c>
      <c r="I351" s="223">
        <v>1985708.5559367856</v>
      </c>
      <c r="J351" s="221">
        <v>199168.1708696654</v>
      </c>
    </row>
    <row r="352" spans="1:10" x14ac:dyDescent="0.15">
      <c r="A352" s="270" t="s">
        <v>956</v>
      </c>
      <c r="B352" s="218" t="s">
        <v>955</v>
      </c>
      <c r="C352" s="219" t="s">
        <v>11</v>
      </c>
      <c r="D352" s="219" t="s">
        <v>7586</v>
      </c>
      <c r="E352" s="234">
        <v>4971007</v>
      </c>
      <c r="F352" s="221">
        <v>412819.94290734333</v>
      </c>
      <c r="G352" s="223">
        <v>904025.71133192559</v>
      </c>
      <c r="H352" s="221">
        <v>1739827.6156486685</v>
      </c>
      <c r="I352" s="223">
        <v>1739827.6156486685</v>
      </c>
      <c r="J352" s="221">
        <v>174506.11410283306</v>
      </c>
    </row>
    <row r="353" spans="1:10" x14ac:dyDescent="0.15">
      <c r="A353" s="270" t="s">
        <v>806</v>
      </c>
      <c r="B353" s="218" t="s">
        <v>805</v>
      </c>
      <c r="C353" s="219" t="s">
        <v>11</v>
      </c>
      <c r="D353" s="219" t="s">
        <v>7586</v>
      </c>
      <c r="E353" s="234">
        <v>7577599</v>
      </c>
      <c r="F353" s="221">
        <v>629285.77379889856</v>
      </c>
      <c r="G353" s="223">
        <v>1378059.6821052732</v>
      </c>
      <c r="H353" s="221">
        <v>2652121.7935343352</v>
      </c>
      <c r="I353" s="223">
        <v>2652121.7935343352</v>
      </c>
      <c r="J353" s="221">
        <v>266009.95647753333</v>
      </c>
    </row>
    <row r="354" spans="1:10" x14ac:dyDescent="0.15">
      <c r="A354" s="270" t="s">
        <v>718</v>
      </c>
      <c r="B354" s="218" t="s">
        <v>717</v>
      </c>
      <c r="C354" s="219" t="s">
        <v>11</v>
      </c>
      <c r="D354" s="219" t="s">
        <v>7586</v>
      </c>
      <c r="E354" s="234">
        <v>11357517</v>
      </c>
      <c r="F354" s="221">
        <v>943191.09176655381</v>
      </c>
      <c r="G354" s="223">
        <v>2065474.3364653154</v>
      </c>
      <c r="H354" s="221">
        <v>3975074.2096720482</v>
      </c>
      <c r="I354" s="223">
        <v>3975074.2096720482</v>
      </c>
      <c r="J354" s="221">
        <v>398703.15160024242</v>
      </c>
    </row>
    <row r="355" spans="1:10" x14ac:dyDescent="0.15">
      <c r="A355" s="270" t="s">
        <v>1861</v>
      </c>
      <c r="B355" s="218" t="s">
        <v>1860</v>
      </c>
      <c r="C355" s="219" t="s">
        <v>11</v>
      </c>
      <c r="D355" s="219" t="s">
        <v>7586</v>
      </c>
      <c r="E355" s="234">
        <v>226041</v>
      </c>
      <c r="F355" s="221">
        <v>18771.696099948924</v>
      </c>
      <c r="G355" s="223">
        <v>41107.742518805506</v>
      </c>
      <c r="H355" s="221">
        <v>79113.220735525159</v>
      </c>
      <c r="I355" s="223">
        <v>79113.220735525159</v>
      </c>
      <c r="J355" s="221">
        <v>7935.1198937998861</v>
      </c>
    </row>
    <row r="356" spans="1:10" x14ac:dyDescent="0.15">
      <c r="A356" s="270" t="s">
        <v>964</v>
      </c>
      <c r="B356" s="218" t="s">
        <v>963</v>
      </c>
      <c r="C356" s="219" t="s">
        <v>11</v>
      </c>
      <c r="D356" s="219" t="s">
        <v>7586</v>
      </c>
      <c r="E356" s="234">
        <v>5351835</v>
      </c>
      <c r="F356" s="221">
        <v>444446.00845452881</v>
      </c>
      <c r="G356" s="223">
        <v>973282.96717467834</v>
      </c>
      <c r="H356" s="221">
        <v>1873115.513093241</v>
      </c>
      <c r="I356" s="223">
        <v>1873115.513093241</v>
      </c>
      <c r="J356" s="221">
        <v>187874.99779612775</v>
      </c>
    </row>
    <row r="357" spans="1:10" x14ac:dyDescent="0.15">
      <c r="A357" s="270" t="s">
        <v>687</v>
      </c>
      <c r="B357" s="218" t="s">
        <v>686</v>
      </c>
      <c r="C357" s="219" t="s">
        <v>11</v>
      </c>
      <c r="D357" s="219" t="s">
        <v>7586</v>
      </c>
      <c r="E357" s="234">
        <v>788663</v>
      </c>
      <c r="F357" s="221">
        <v>65494.941896709068</v>
      </c>
      <c r="G357" s="223">
        <v>143425.995895031</v>
      </c>
      <c r="H357" s="221">
        <v>276028.10996651702</v>
      </c>
      <c r="I357" s="223">
        <v>276028.10996651702</v>
      </c>
      <c r="J357" s="221">
        <v>27685.842218021946</v>
      </c>
    </row>
    <row r="358" spans="1:10" x14ac:dyDescent="0.15">
      <c r="A358" s="270" t="s">
        <v>1728</v>
      </c>
      <c r="B358" s="218" t="s">
        <v>1727</v>
      </c>
      <c r="C358" s="219" t="s">
        <v>11</v>
      </c>
      <c r="D358" s="219" t="s">
        <v>7586</v>
      </c>
      <c r="E358" s="234">
        <v>577225</v>
      </c>
      <c r="F358" s="221">
        <v>47935.959765232925</v>
      </c>
      <c r="G358" s="223">
        <v>104973.95019229922</v>
      </c>
      <c r="H358" s="221">
        <v>202025.8662767529</v>
      </c>
      <c r="I358" s="223">
        <v>202025.8662767529</v>
      </c>
      <c r="J358" s="221">
        <v>20263.357447094284</v>
      </c>
    </row>
    <row r="359" spans="1:10" x14ac:dyDescent="0.15">
      <c r="A359" s="270" t="s">
        <v>1096</v>
      </c>
      <c r="B359" s="218" t="s">
        <v>1095</v>
      </c>
      <c r="C359" s="219" t="s">
        <v>11</v>
      </c>
      <c r="D359" s="219" t="s">
        <v>7586</v>
      </c>
      <c r="E359" s="234">
        <v>3969312</v>
      </c>
      <c r="F359" s="221">
        <v>329633.64429409028</v>
      </c>
      <c r="G359" s="223">
        <v>721857.78541417234</v>
      </c>
      <c r="H359" s="221">
        <v>1389239.3699557551</v>
      </c>
      <c r="I359" s="223">
        <v>1389239.3699557551</v>
      </c>
      <c r="J359" s="221">
        <v>139341.83009232223</v>
      </c>
    </row>
    <row r="360" spans="1:10" x14ac:dyDescent="0.15">
      <c r="A360" s="270" t="s">
        <v>715</v>
      </c>
      <c r="B360" s="218" t="s">
        <v>714</v>
      </c>
      <c r="C360" s="219" t="s">
        <v>11</v>
      </c>
      <c r="D360" s="219" t="s">
        <v>7586</v>
      </c>
      <c r="E360" s="234">
        <v>11469186</v>
      </c>
      <c r="F360" s="221">
        <v>952464.70377404429</v>
      </c>
      <c r="G360" s="223">
        <v>2085782.4243756167</v>
      </c>
      <c r="H360" s="221">
        <v>4014157.801791687</v>
      </c>
      <c r="I360" s="223">
        <v>4014157.801791687</v>
      </c>
      <c r="J360" s="221">
        <v>402623.26743507205</v>
      </c>
    </row>
    <row r="361" spans="1:10" x14ac:dyDescent="0.15">
      <c r="A361" s="270" t="s">
        <v>1153</v>
      </c>
      <c r="B361" s="218" t="s">
        <v>1152</v>
      </c>
      <c r="C361" s="219" t="s">
        <v>11</v>
      </c>
      <c r="D361" s="219" t="s">
        <v>7586</v>
      </c>
      <c r="E361" s="234">
        <v>3596742</v>
      </c>
      <c r="F361" s="221">
        <v>298693.36878673552</v>
      </c>
      <c r="G361" s="223">
        <v>654102.32675741811</v>
      </c>
      <c r="H361" s="221">
        <v>1258841.731255543</v>
      </c>
      <c r="I361" s="223">
        <v>1258841.731255543</v>
      </c>
      <c r="J361" s="221">
        <v>126262.84168387852</v>
      </c>
    </row>
    <row r="362" spans="1:10" x14ac:dyDescent="0.15">
      <c r="A362" s="270" t="s">
        <v>503</v>
      </c>
      <c r="B362" s="218" t="s">
        <v>502</v>
      </c>
      <c r="C362" s="219" t="s">
        <v>91</v>
      </c>
      <c r="D362" s="219" t="s">
        <v>7586</v>
      </c>
      <c r="E362" s="234">
        <v>21336636</v>
      </c>
      <c r="F362" s="221">
        <v>1771912.3822104386</v>
      </c>
      <c r="G362" s="223">
        <v>3880273.662324429</v>
      </c>
      <c r="H362" s="221">
        <v>7467716.0055987742</v>
      </c>
      <c r="I362" s="223">
        <v>7467716.0055987742</v>
      </c>
      <c r="J362" s="221">
        <v>749017.94271997921</v>
      </c>
    </row>
    <row r="363" spans="1:10" x14ac:dyDescent="0.15">
      <c r="A363" s="270" t="s">
        <v>290</v>
      </c>
      <c r="B363" s="218" t="s">
        <v>289</v>
      </c>
      <c r="C363" s="219" t="s">
        <v>11</v>
      </c>
      <c r="D363" s="219" t="s">
        <v>7586</v>
      </c>
      <c r="E363" s="234">
        <v>49355215</v>
      </c>
      <c r="F363" s="221">
        <v>4098730.3052439187</v>
      </c>
      <c r="G363" s="223">
        <v>8975723.2987833507</v>
      </c>
      <c r="H363" s="221">
        <v>17274078.679285184</v>
      </c>
      <c r="I363" s="223">
        <v>17274078.679285184</v>
      </c>
      <c r="J363" s="221">
        <v>1732604.0338224948</v>
      </c>
    </row>
    <row r="364" spans="1:10" x14ac:dyDescent="0.15">
      <c r="A364" s="270" t="s">
        <v>728</v>
      </c>
      <c r="B364" s="218" t="s">
        <v>727</v>
      </c>
      <c r="C364" s="219" t="s">
        <v>11</v>
      </c>
      <c r="D364" s="219" t="s">
        <v>7586</v>
      </c>
      <c r="E364" s="234">
        <v>10510066</v>
      </c>
      <c r="F364" s="221">
        <v>872814.06887425622</v>
      </c>
      <c r="G364" s="223">
        <v>1911357.1740686516</v>
      </c>
      <c r="H364" s="221">
        <v>3678470.5934009221</v>
      </c>
      <c r="I364" s="223">
        <v>3678470.5934009221</v>
      </c>
      <c r="J364" s="221">
        <v>368953.56949292292</v>
      </c>
    </row>
    <row r="365" spans="1:10" x14ac:dyDescent="0.15">
      <c r="A365" s="270" t="s">
        <v>985</v>
      </c>
      <c r="B365" s="218" t="s">
        <v>984</v>
      </c>
      <c r="C365" s="219" t="s">
        <v>11</v>
      </c>
      <c r="D365" s="219" t="s">
        <v>7586</v>
      </c>
      <c r="E365" s="234">
        <v>5126000</v>
      </c>
      <c r="F365" s="221">
        <v>425691.41973508417</v>
      </c>
      <c r="G365" s="223">
        <v>932212.68774866941</v>
      </c>
      <c r="H365" s="221">
        <v>1794074.3913285728</v>
      </c>
      <c r="I365" s="223">
        <v>1794074.3913285728</v>
      </c>
      <c r="J365" s="221">
        <v>179947.10948729748</v>
      </c>
    </row>
    <row r="366" spans="1:10" x14ac:dyDescent="0.15">
      <c r="A366" s="270" t="s">
        <v>977</v>
      </c>
      <c r="B366" s="218" t="s">
        <v>976</v>
      </c>
      <c r="C366" s="219" t="s">
        <v>11</v>
      </c>
      <c r="D366" s="219" t="s">
        <v>7586</v>
      </c>
      <c r="E366" s="234">
        <v>5189777</v>
      </c>
      <c r="F366" s="221">
        <v>430987.81491191697</v>
      </c>
      <c r="G366" s="223">
        <v>943811.15216274431</v>
      </c>
      <c r="H366" s="221">
        <v>1816396.0227089401</v>
      </c>
      <c r="I366" s="223">
        <v>1816396.0227089401</v>
      </c>
      <c r="J366" s="221">
        <v>182185.98713102972</v>
      </c>
    </row>
    <row r="367" spans="1:10" x14ac:dyDescent="0.15">
      <c r="A367" s="270" t="s">
        <v>438</v>
      </c>
      <c r="B367" s="218" t="s">
        <v>437</v>
      </c>
      <c r="C367" s="219" t="s">
        <v>11</v>
      </c>
      <c r="D367" s="219" t="s">
        <v>7586</v>
      </c>
      <c r="E367" s="234">
        <v>25831683</v>
      </c>
      <c r="F367" s="221">
        <v>2145205.9715990322</v>
      </c>
      <c r="G367" s="223">
        <v>4697741.4433284467</v>
      </c>
      <c r="H367" s="221">
        <v>9040959.9990670402</v>
      </c>
      <c r="I367" s="223">
        <v>9040959.9990670402</v>
      </c>
      <c r="J367" s="221">
        <v>906815.58506479941</v>
      </c>
    </row>
    <row r="368" spans="1:10" x14ac:dyDescent="0.15">
      <c r="A368" s="270" t="s">
        <v>444</v>
      </c>
      <c r="B368" s="218" t="s">
        <v>443</v>
      </c>
      <c r="C368" s="219" t="s">
        <v>11</v>
      </c>
      <c r="D368" s="219" t="s">
        <v>7586</v>
      </c>
      <c r="E368" s="234">
        <v>25193349</v>
      </c>
      <c r="F368" s="221">
        <v>2092195.182148159</v>
      </c>
      <c r="G368" s="223">
        <v>4581654.2303316919</v>
      </c>
      <c r="H368" s="221">
        <v>8817546.2880810201</v>
      </c>
      <c r="I368" s="223">
        <v>8817546.2880810201</v>
      </c>
      <c r="J368" s="221">
        <v>884407.00953076407</v>
      </c>
    </row>
    <row r="369" spans="1:10" x14ac:dyDescent="0.15">
      <c r="A369" s="270" t="s">
        <v>1098</v>
      </c>
      <c r="B369" s="218" t="s">
        <v>1097</v>
      </c>
      <c r="C369" s="219" t="s">
        <v>11</v>
      </c>
      <c r="D369" s="219" t="s">
        <v>7586</v>
      </c>
      <c r="E369" s="234">
        <v>5266280</v>
      </c>
      <c r="F369" s="221">
        <v>437341.04758534522</v>
      </c>
      <c r="G369" s="223">
        <v>957723.96278522513</v>
      </c>
      <c r="H369" s="221">
        <v>1843171.6905122586</v>
      </c>
      <c r="I369" s="223">
        <v>1843171.6905122586</v>
      </c>
      <c r="J369" s="221">
        <v>184871.60822293506</v>
      </c>
    </row>
    <row r="370" spans="1:10" x14ac:dyDescent="0.15">
      <c r="A370" s="270" t="s">
        <v>1231</v>
      </c>
      <c r="B370" s="218" t="s">
        <v>1230</v>
      </c>
      <c r="C370" s="219" t="s">
        <v>11</v>
      </c>
      <c r="D370" s="219" t="s">
        <v>7586</v>
      </c>
      <c r="E370" s="234">
        <v>2764561</v>
      </c>
      <c r="F370" s="221">
        <v>229584.45123570896</v>
      </c>
      <c r="G370" s="223">
        <v>502762.16157923324</v>
      </c>
      <c r="H370" s="221">
        <v>967582.53869795369</v>
      </c>
      <c r="I370" s="223">
        <v>967582.53869795369</v>
      </c>
      <c r="J370" s="221">
        <v>97049.309588629083</v>
      </c>
    </row>
    <row r="371" spans="1:10" x14ac:dyDescent="0.15">
      <c r="A371" s="270" t="s">
        <v>1398</v>
      </c>
      <c r="B371" s="218" t="s">
        <v>1397</v>
      </c>
      <c r="C371" s="219" t="s">
        <v>11</v>
      </c>
      <c r="D371" s="219" t="s">
        <v>7586</v>
      </c>
      <c r="E371" s="234">
        <v>1810801</v>
      </c>
      <c r="F371" s="221">
        <v>150378.94041118029</v>
      </c>
      <c r="G371" s="223">
        <v>329311.679123679</v>
      </c>
      <c r="H371" s="221">
        <v>633771.30352949095</v>
      </c>
      <c r="I371" s="223">
        <v>633771.30352949095</v>
      </c>
      <c r="J371" s="221">
        <v>63567.773274816187</v>
      </c>
    </row>
    <row r="372" spans="1:10" x14ac:dyDescent="0.15">
      <c r="A372" s="270" t="s">
        <v>1318</v>
      </c>
      <c r="B372" s="218" t="s">
        <v>1317</v>
      </c>
      <c r="C372" s="219" t="s">
        <v>11</v>
      </c>
      <c r="D372" s="219" t="s">
        <v>7586</v>
      </c>
      <c r="E372" s="234">
        <v>2281564</v>
      </c>
      <c r="F372" s="221">
        <v>189473.7062771084</v>
      </c>
      <c r="G372" s="223">
        <v>414924.48472700064</v>
      </c>
      <c r="H372" s="221">
        <v>798536.00167327037</v>
      </c>
      <c r="I372" s="223">
        <v>798536.00167327037</v>
      </c>
      <c r="J372" s="221">
        <v>80093.805483861957</v>
      </c>
    </row>
    <row r="373" spans="1:10" x14ac:dyDescent="0.15">
      <c r="A373" s="270" t="s">
        <v>1570</v>
      </c>
      <c r="B373" s="218" t="s">
        <v>1569</v>
      </c>
      <c r="C373" s="219" t="s">
        <v>11</v>
      </c>
      <c r="D373" s="219" t="s">
        <v>7586</v>
      </c>
      <c r="E373" s="234">
        <v>1189581</v>
      </c>
      <c r="F373" s="221">
        <v>98789.392270753262</v>
      </c>
      <c r="G373" s="223">
        <v>216336.81258383731</v>
      </c>
      <c r="H373" s="221">
        <v>416347.40704468102</v>
      </c>
      <c r="I373" s="223">
        <v>416347.40704468102</v>
      </c>
      <c r="J373" s="221">
        <v>41759.980969763717</v>
      </c>
    </row>
    <row r="374" spans="1:10" x14ac:dyDescent="0.15">
      <c r="A374" s="270" t="s">
        <v>203</v>
      </c>
      <c r="B374" s="218" t="s">
        <v>202</v>
      </c>
      <c r="C374" s="219" t="s">
        <v>11</v>
      </c>
      <c r="D374" s="219" t="s">
        <v>7586</v>
      </c>
      <c r="E374" s="234">
        <v>115697089</v>
      </c>
      <c r="F374" s="221">
        <v>9608126.8192794379</v>
      </c>
      <c r="G374" s="223">
        <v>21040634.86176103</v>
      </c>
      <c r="H374" s="221">
        <v>40493403.14595449</v>
      </c>
      <c r="I374" s="223">
        <v>40493403.14595449</v>
      </c>
      <c r="J374" s="221">
        <v>4061521.0186587209</v>
      </c>
    </row>
    <row r="375" spans="1:10" x14ac:dyDescent="0.15">
      <c r="A375" s="270" t="s">
        <v>1404</v>
      </c>
      <c r="B375" s="218" t="s">
        <v>1403</v>
      </c>
      <c r="C375" s="219" t="s">
        <v>11</v>
      </c>
      <c r="D375" s="219" t="s">
        <v>7586</v>
      </c>
      <c r="E375" s="234">
        <v>1780561</v>
      </c>
      <c r="F375" s="221">
        <v>147867.64338956718</v>
      </c>
      <c r="G375" s="223">
        <v>323812.24258885271</v>
      </c>
      <c r="H375" s="221">
        <v>623187.45460366667</v>
      </c>
      <c r="I375" s="223">
        <v>623187.45460366667</v>
      </c>
      <c r="J375" s="221">
        <v>62506.204685097917</v>
      </c>
    </row>
    <row r="376" spans="1:10" x14ac:dyDescent="0.15">
      <c r="A376" s="270" t="s">
        <v>386</v>
      </c>
      <c r="B376" s="218" t="s">
        <v>385</v>
      </c>
      <c r="C376" s="219" t="s">
        <v>11</v>
      </c>
      <c r="D376" s="219" t="s">
        <v>7586</v>
      </c>
      <c r="E376" s="234">
        <v>40512791</v>
      </c>
      <c r="F376" s="221">
        <v>3364406.4608312021</v>
      </c>
      <c r="G376" s="223">
        <v>7367642.9548010351</v>
      </c>
      <c r="H376" s="221">
        <v>14179274.454613086</v>
      </c>
      <c r="I376" s="223">
        <v>14179274.454613086</v>
      </c>
      <c r="J376" s="221">
        <v>1422192.6722030824</v>
      </c>
    </row>
    <row r="377" spans="1:10" x14ac:dyDescent="0.15">
      <c r="A377" s="270" t="s">
        <v>67</v>
      </c>
      <c r="B377" s="218" t="s">
        <v>66</v>
      </c>
      <c r="C377" s="219" t="s">
        <v>7</v>
      </c>
      <c r="D377" s="219" t="s">
        <v>7586</v>
      </c>
      <c r="E377" s="234">
        <v>85221514</v>
      </c>
      <c r="F377" s="221">
        <v>7077266.345422036</v>
      </c>
      <c r="G377" s="223">
        <v>15498356.734286163</v>
      </c>
      <c r="H377" s="221">
        <v>29827104.147024862</v>
      </c>
      <c r="I377" s="223">
        <v>29827104.147024862</v>
      </c>
      <c r="J377" s="221">
        <v>2991682.6200607209</v>
      </c>
    </row>
    <row r="378" spans="1:10" x14ac:dyDescent="0.15">
      <c r="A378" s="270" t="s">
        <v>67</v>
      </c>
      <c r="B378" s="218" t="s">
        <v>66</v>
      </c>
      <c r="C378" s="219" t="s">
        <v>11</v>
      </c>
      <c r="D378" s="219" t="s">
        <v>7586</v>
      </c>
      <c r="E378" s="234">
        <v>151519481</v>
      </c>
      <c r="F378" s="221">
        <v>12583016.579089567</v>
      </c>
      <c r="G378" s="223">
        <v>27555283.384567592</v>
      </c>
      <c r="H378" s="221">
        <v>53031061.383046478</v>
      </c>
      <c r="I378" s="223">
        <v>53031061.383046478</v>
      </c>
      <c r="J378" s="221">
        <v>5319058.2592597529</v>
      </c>
    </row>
    <row r="379" spans="1:10" x14ac:dyDescent="0.15">
      <c r="A379" s="270" t="s">
        <v>353</v>
      </c>
      <c r="B379" s="218" t="s">
        <v>352</v>
      </c>
      <c r="C379" s="219" t="s">
        <v>11</v>
      </c>
      <c r="D379" s="219" t="s">
        <v>7586</v>
      </c>
      <c r="E379" s="234">
        <v>34993283</v>
      </c>
      <c r="F379" s="221">
        <v>2906035.9581470126</v>
      </c>
      <c r="G379" s="223">
        <v>6363867.0305462014</v>
      </c>
      <c r="H379" s="221">
        <v>12247474.229187181</v>
      </c>
      <c r="I379" s="223">
        <v>12247474.229187181</v>
      </c>
      <c r="J379" s="221">
        <v>1228431.5503942617</v>
      </c>
    </row>
    <row r="380" spans="1:10" x14ac:dyDescent="0.15">
      <c r="A380" s="270" t="s">
        <v>1031</v>
      </c>
      <c r="B380" s="218" t="s">
        <v>1030</v>
      </c>
      <c r="C380" s="219" t="s">
        <v>11</v>
      </c>
      <c r="D380" s="219" t="s">
        <v>7586</v>
      </c>
      <c r="E380" s="234">
        <v>4756542</v>
      </c>
      <c r="F380" s="221">
        <v>395009.58193709655</v>
      </c>
      <c r="G380" s="223">
        <v>865023.17639668984</v>
      </c>
      <c r="H380" s="221">
        <v>1664765.9370813095</v>
      </c>
      <c r="I380" s="223">
        <v>1664765.9370813095</v>
      </c>
      <c r="J380" s="221">
        <v>166977.36715858936</v>
      </c>
    </row>
    <row r="381" spans="1:10" x14ac:dyDescent="0.15">
      <c r="A381" s="270" t="s">
        <v>862</v>
      </c>
      <c r="B381" s="218" t="s">
        <v>861</v>
      </c>
      <c r="C381" s="219" t="s">
        <v>11</v>
      </c>
      <c r="D381" s="219" t="s">
        <v>7586</v>
      </c>
      <c r="E381" s="234">
        <v>6791270</v>
      </c>
      <c r="F381" s="221">
        <v>563984.66018421494</v>
      </c>
      <c r="G381" s="223">
        <v>1235058.1466888231</v>
      </c>
      <c r="H381" s="221">
        <v>2376910.5719075296</v>
      </c>
      <c r="I381" s="223">
        <v>2376910.5719075296</v>
      </c>
      <c r="J381" s="221">
        <v>238406.04881931309</v>
      </c>
    </row>
    <row r="382" spans="1:10" x14ac:dyDescent="0.15">
      <c r="A382" s="270" t="s">
        <v>622</v>
      </c>
      <c r="B382" s="218" t="s">
        <v>621</v>
      </c>
      <c r="C382" s="219" t="s">
        <v>11</v>
      </c>
      <c r="D382" s="219" t="s">
        <v>7586</v>
      </c>
      <c r="E382" s="234">
        <v>22405700</v>
      </c>
      <c r="F382" s="221">
        <v>1860693.3755673773</v>
      </c>
      <c r="G382" s="223">
        <v>4074693.2926044413</v>
      </c>
      <c r="H382" s="221">
        <v>7841883.0647270009</v>
      </c>
      <c r="I382" s="223">
        <v>7841883.0647270009</v>
      </c>
      <c r="J382" s="221">
        <v>786547.20074903267</v>
      </c>
    </row>
    <row r="383" spans="1:10" x14ac:dyDescent="0.15">
      <c r="A383" s="270" t="s">
        <v>377</v>
      </c>
      <c r="B383" s="218" t="s">
        <v>376</v>
      </c>
      <c r="C383" s="219" t="s">
        <v>11</v>
      </c>
      <c r="D383" s="219" t="s">
        <v>7586</v>
      </c>
      <c r="E383" s="234">
        <v>37569172</v>
      </c>
      <c r="F383" s="221">
        <v>3119952.0419335882</v>
      </c>
      <c r="G383" s="223">
        <v>6832317.3637557663</v>
      </c>
      <c r="H383" s="221">
        <v>13149022.510460097</v>
      </c>
      <c r="I383" s="223">
        <v>13149022.510460097</v>
      </c>
      <c r="J383" s="221">
        <v>1318857.5706654529</v>
      </c>
    </row>
    <row r="384" spans="1:10" x14ac:dyDescent="0.15">
      <c r="A384" s="270" t="s">
        <v>572</v>
      </c>
      <c r="B384" s="218" t="s">
        <v>570</v>
      </c>
      <c r="C384" s="219" t="s">
        <v>11</v>
      </c>
      <c r="D384" s="219" t="s">
        <v>7586</v>
      </c>
      <c r="E384" s="234">
        <v>17137983</v>
      </c>
      <c r="F384" s="221">
        <v>1423232.9915461836</v>
      </c>
      <c r="G384" s="223">
        <v>3116707.9974680077</v>
      </c>
      <c r="H384" s="221">
        <v>5998208.4313937631</v>
      </c>
      <c r="I384" s="223">
        <v>5998208.4313937631</v>
      </c>
      <c r="J384" s="221">
        <v>601625.14695521712</v>
      </c>
    </row>
    <row r="385" spans="1:10" x14ac:dyDescent="0.15">
      <c r="A385" s="270" t="s">
        <v>891</v>
      </c>
      <c r="B385" s="218" t="s">
        <v>890</v>
      </c>
      <c r="C385" s="219" t="s">
        <v>11</v>
      </c>
      <c r="D385" s="219" t="s">
        <v>7586</v>
      </c>
      <c r="E385" s="234">
        <v>6484800</v>
      </c>
      <c r="F385" s="221">
        <v>538533.69463481742</v>
      </c>
      <c r="G385" s="223">
        <v>1179323.612468313</v>
      </c>
      <c r="H385" s="221">
        <v>2269647.6029823506</v>
      </c>
      <c r="I385" s="223">
        <v>2269647.6029823506</v>
      </c>
      <c r="J385" s="221">
        <v>227647.48646180783</v>
      </c>
    </row>
    <row r="386" spans="1:10" x14ac:dyDescent="0.15">
      <c r="A386" s="270" t="s">
        <v>1895</v>
      </c>
      <c r="B386" s="218" t="s">
        <v>1894</v>
      </c>
      <c r="C386" s="219" t="s">
        <v>11</v>
      </c>
      <c r="D386" s="219" t="s">
        <v>7586</v>
      </c>
      <c r="E386" s="234">
        <v>144461</v>
      </c>
      <c r="F386" s="221">
        <v>11996.841238070621</v>
      </c>
      <c r="G386" s="223">
        <v>26271.630332590823</v>
      </c>
      <c r="H386" s="221">
        <v>50560.628296082126</v>
      </c>
      <c r="I386" s="223">
        <v>50560.628296082126</v>
      </c>
      <c r="J386" s="221">
        <v>5071.2718266961538</v>
      </c>
    </row>
    <row r="387" spans="1:10" x14ac:dyDescent="0.15">
      <c r="A387" s="270" t="s">
        <v>630</v>
      </c>
      <c r="B387" s="218" t="s">
        <v>629</v>
      </c>
      <c r="C387" s="219" t="s">
        <v>11</v>
      </c>
      <c r="D387" s="219" t="s">
        <v>7586</v>
      </c>
      <c r="E387" s="234">
        <v>14724696</v>
      </c>
      <c r="F387" s="221">
        <v>1222820.2780740375</v>
      </c>
      <c r="G387" s="223">
        <v>2677828.4109329074</v>
      </c>
      <c r="H387" s="221">
        <v>5153570.0377874114</v>
      </c>
      <c r="I387" s="223">
        <v>5153570.0377874114</v>
      </c>
      <c r="J387" s="221">
        <v>516907.23435020901</v>
      </c>
    </row>
    <row r="388" spans="1:10" x14ac:dyDescent="0.15">
      <c r="A388" s="270" t="s">
        <v>187</v>
      </c>
      <c r="B388" s="218" t="s">
        <v>186</v>
      </c>
      <c r="C388" s="219" t="s">
        <v>95</v>
      </c>
      <c r="D388" s="219" t="s">
        <v>7586</v>
      </c>
      <c r="E388" s="234">
        <v>5670129.5999999996</v>
      </c>
      <c r="F388" s="221">
        <v>470878.95425398456</v>
      </c>
      <c r="G388" s="223">
        <v>1031167.9192936574</v>
      </c>
      <c r="H388" s="221">
        <v>1984517.0329446201</v>
      </c>
      <c r="I388" s="223">
        <v>1984517.0329446201</v>
      </c>
      <c r="J388" s="221">
        <v>199048.66015184671</v>
      </c>
    </row>
    <row r="389" spans="1:10" x14ac:dyDescent="0.15">
      <c r="A389" s="270" t="s">
        <v>187</v>
      </c>
      <c r="B389" s="218" t="s">
        <v>186</v>
      </c>
      <c r="C389" s="219" t="s">
        <v>93</v>
      </c>
      <c r="D389" s="219" t="s">
        <v>7586</v>
      </c>
      <c r="E389" s="234">
        <v>118644337</v>
      </c>
      <c r="F389" s="221">
        <v>9852882.6104287505</v>
      </c>
      <c r="G389" s="223">
        <v>21576620.421562411</v>
      </c>
      <c r="H389" s="221">
        <v>41524925.221977577</v>
      </c>
      <c r="I389" s="223">
        <v>41524925.221977577</v>
      </c>
      <c r="J389" s="221">
        <v>4164983.5154480725</v>
      </c>
    </row>
    <row r="390" spans="1:10" x14ac:dyDescent="0.15">
      <c r="A390" s="270" t="s">
        <v>924</v>
      </c>
      <c r="B390" s="218" t="s">
        <v>923</v>
      </c>
      <c r="C390" s="219" t="s">
        <v>11</v>
      </c>
      <c r="D390" s="219" t="s">
        <v>7586</v>
      </c>
      <c r="E390" s="234">
        <v>5911653</v>
      </c>
      <c r="F390" s="221">
        <v>490936.39456714195</v>
      </c>
      <c r="G390" s="223">
        <v>1075091.2860256506</v>
      </c>
      <c r="H390" s="221">
        <v>2069049.0163325656</v>
      </c>
      <c r="I390" s="223">
        <v>2069049.0163325656</v>
      </c>
      <c r="J390" s="221">
        <v>207527.28631328727</v>
      </c>
    </row>
    <row r="391" spans="1:10" x14ac:dyDescent="0.15">
      <c r="A391" s="270" t="s">
        <v>1744</v>
      </c>
      <c r="B391" s="218" t="s">
        <v>1743</v>
      </c>
      <c r="C391" s="219" t="s">
        <v>11</v>
      </c>
      <c r="D391" s="219" t="s">
        <v>7586</v>
      </c>
      <c r="E391" s="234">
        <v>541306</v>
      </c>
      <c r="F391" s="221">
        <v>44953.047142239469</v>
      </c>
      <c r="G391" s="223">
        <v>98441.73257012901</v>
      </c>
      <c r="H391" s="221">
        <v>189454.39572229897</v>
      </c>
      <c r="I391" s="223">
        <v>189454.39572229897</v>
      </c>
      <c r="J391" s="221">
        <v>19002.428803771178</v>
      </c>
    </row>
    <row r="392" spans="1:10" x14ac:dyDescent="0.15">
      <c r="A392" s="270" t="s">
        <v>651</v>
      </c>
      <c r="B392" s="218" t="s">
        <v>650</v>
      </c>
      <c r="C392" s="219" t="s">
        <v>7</v>
      </c>
      <c r="D392" s="219" t="s">
        <v>7586</v>
      </c>
      <c r="E392" s="234">
        <v>13742570.5</v>
      </c>
      <c r="F392" s="221">
        <v>1141259.1390859317</v>
      </c>
      <c r="G392" s="223">
        <v>2499219.38790101</v>
      </c>
      <c r="H392" s="221">
        <v>4809831.0193284238</v>
      </c>
      <c r="I392" s="223">
        <v>4809831.0193284238</v>
      </c>
      <c r="J392" s="221">
        <v>482429.93335942348</v>
      </c>
    </row>
    <row r="393" spans="1:10" x14ac:dyDescent="0.15">
      <c r="A393" s="270" t="s">
        <v>1891</v>
      </c>
      <c r="B393" s="218" t="s">
        <v>1890</v>
      </c>
      <c r="C393" s="219" t="s">
        <v>11</v>
      </c>
      <c r="D393" s="219" t="s">
        <v>7586</v>
      </c>
      <c r="E393" s="234">
        <v>154288</v>
      </c>
      <c r="F393" s="221">
        <v>12812.92972455846</v>
      </c>
      <c r="G393" s="223">
        <v>28058.765346735607</v>
      </c>
      <c r="H393" s="221">
        <v>54000.029201970901</v>
      </c>
      <c r="I393" s="223">
        <v>54000.029201970901</v>
      </c>
      <c r="J393" s="221">
        <v>5416.2465135731863</v>
      </c>
    </row>
    <row r="394" spans="1:10" x14ac:dyDescent="0.15">
      <c r="A394" s="270" t="s">
        <v>1212</v>
      </c>
      <c r="B394" s="218" t="s">
        <v>1211</v>
      </c>
      <c r="C394" s="219" t="s">
        <v>11</v>
      </c>
      <c r="D394" s="219" t="s">
        <v>7586</v>
      </c>
      <c r="E394" s="234">
        <v>2925371</v>
      </c>
      <c r="F394" s="221">
        <v>242939.00394885743</v>
      </c>
      <c r="G394" s="223">
        <v>532007.01571830153</v>
      </c>
      <c r="H394" s="221">
        <v>1023865.2353170618</v>
      </c>
      <c r="I394" s="223">
        <v>1023865.2353170618</v>
      </c>
      <c r="J394" s="221">
        <v>102694.50948653238</v>
      </c>
    </row>
    <row r="395" spans="1:10" x14ac:dyDescent="0.15">
      <c r="A395" s="270" t="s">
        <v>995</v>
      </c>
      <c r="B395" s="218" t="s">
        <v>994</v>
      </c>
      <c r="C395" s="219" t="s">
        <v>11</v>
      </c>
      <c r="D395" s="219" t="s">
        <v>7586</v>
      </c>
      <c r="E395" s="234">
        <v>5344532</v>
      </c>
      <c r="F395" s="221">
        <v>443839.52690198779</v>
      </c>
      <c r="G395" s="223">
        <v>971954.84597713081</v>
      </c>
      <c r="H395" s="221">
        <v>1870559.4995778543</v>
      </c>
      <c r="I395" s="223">
        <v>1870559.4995778543</v>
      </c>
      <c r="J395" s="221">
        <v>187618.62757751954</v>
      </c>
    </row>
    <row r="396" spans="1:10" x14ac:dyDescent="0.15">
      <c r="A396" s="270" t="s">
        <v>1760</v>
      </c>
      <c r="B396" s="218" t="s">
        <v>1759</v>
      </c>
      <c r="C396" s="219" t="s">
        <v>11</v>
      </c>
      <c r="D396" s="219" t="s">
        <v>7586</v>
      </c>
      <c r="E396" s="234">
        <v>498456</v>
      </c>
      <c r="F396" s="221">
        <v>41394.545906256564</v>
      </c>
      <c r="G396" s="223">
        <v>90649.045549054004</v>
      </c>
      <c r="H396" s="221">
        <v>174457.10979400607</v>
      </c>
      <c r="I396" s="223">
        <v>174457.10979400607</v>
      </c>
      <c r="J396" s="221">
        <v>17498.188920522894</v>
      </c>
    </row>
    <row r="397" spans="1:10" x14ac:dyDescent="0.15">
      <c r="A397" s="270" t="s">
        <v>223</v>
      </c>
      <c r="B397" s="218" t="s">
        <v>222</v>
      </c>
      <c r="C397" s="219" t="s">
        <v>7</v>
      </c>
      <c r="D397" s="219" t="s">
        <v>7586</v>
      </c>
      <c r="E397" s="234">
        <v>87346815</v>
      </c>
      <c r="F397" s="221">
        <v>7253763.107040138</v>
      </c>
      <c r="G397" s="223">
        <v>15884863.280810731</v>
      </c>
      <c r="H397" s="221">
        <v>30570948.879362945</v>
      </c>
      <c r="I397" s="223">
        <v>30570948.879362945</v>
      </c>
      <c r="J397" s="221">
        <v>3066290.847087733</v>
      </c>
    </row>
    <row r="398" spans="1:10" x14ac:dyDescent="0.15">
      <c r="A398" s="270" t="s">
        <v>1428</v>
      </c>
      <c r="B398" s="218" t="s">
        <v>1427</v>
      </c>
      <c r="C398" s="219" t="s">
        <v>11</v>
      </c>
      <c r="D398" s="219" t="s">
        <v>7586</v>
      </c>
      <c r="E398" s="234">
        <v>1663162</v>
      </c>
      <c r="F398" s="221">
        <v>138118.18045833829</v>
      </c>
      <c r="G398" s="223">
        <v>302462.09874784487</v>
      </c>
      <c r="H398" s="221">
        <v>582098.39111018565</v>
      </c>
      <c r="I398" s="223">
        <v>582098.39111018565</v>
      </c>
      <c r="J398" s="221">
        <v>58384.938452811679</v>
      </c>
    </row>
    <row r="399" spans="1:10" x14ac:dyDescent="0.15">
      <c r="A399" s="270" t="s">
        <v>1602</v>
      </c>
      <c r="B399" s="218" t="s">
        <v>1601</v>
      </c>
      <c r="C399" s="219" t="s">
        <v>11</v>
      </c>
      <c r="D399" s="219" t="s">
        <v>7586</v>
      </c>
      <c r="E399" s="234">
        <v>955600</v>
      </c>
      <c r="F399" s="221">
        <v>79358.314611558031</v>
      </c>
      <c r="G399" s="223">
        <v>173785.10425529236</v>
      </c>
      <c r="H399" s="221">
        <v>334455.2259761187</v>
      </c>
      <c r="I399" s="223">
        <v>334455.2259761187</v>
      </c>
      <c r="J399" s="221">
        <v>33546.129111599977</v>
      </c>
    </row>
    <row r="400" spans="1:10" x14ac:dyDescent="0.15">
      <c r="A400" s="270" t="s">
        <v>255</v>
      </c>
      <c r="B400" s="218" t="s">
        <v>254</v>
      </c>
      <c r="C400" s="219" t="s">
        <v>11</v>
      </c>
      <c r="D400" s="219" t="s">
        <v>7586</v>
      </c>
      <c r="E400" s="234">
        <v>61338818</v>
      </c>
      <c r="F400" s="221">
        <v>5093915.0447311625</v>
      </c>
      <c r="G400" s="223">
        <v>11155057.430961076</v>
      </c>
      <c r="H400" s="221">
        <v>21468279.86113229</v>
      </c>
      <c r="I400" s="223">
        <v>21468279.86113229</v>
      </c>
      <c r="J400" s="221">
        <v>2153285.7975941114</v>
      </c>
    </row>
    <row r="401" spans="1:10" x14ac:dyDescent="0.15">
      <c r="A401" s="270" t="s">
        <v>730</v>
      </c>
      <c r="B401" s="218" t="s">
        <v>729</v>
      </c>
      <c r="C401" s="219" t="s">
        <v>7</v>
      </c>
      <c r="D401" s="219" t="s">
        <v>7586</v>
      </c>
      <c r="E401" s="234">
        <v>10726196</v>
      </c>
      <c r="F401" s="221">
        <v>890762.70066265727</v>
      </c>
      <c r="G401" s="223">
        <v>1950662.5053607156</v>
      </c>
      <c r="H401" s="221">
        <v>3754115.0136502092</v>
      </c>
      <c r="I401" s="223">
        <v>3754115.0136502092</v>
      </c>
      <c r="J401" s="221">
        <v>376540.76589820761</v>
      </c>
    </row>
    <row r="402" spans="1:10" x14ac:dyDescent="0.15">
      <c r="A402" s="270" t="s">
        <v>698</v>
      </c>
      <c r="B402" s="218" t="s">
        <v>697</v>
      </c>
      <c r="C402" s="219" t="s">
        <v>10</v>
      </c>
      <c r="D402" s="219" t="s">
        <v>7586</v>
      </c>
      <c r="E402" s="234">
        <v>11942447</v>
      </c>
      <c r="F402" s="221">
        <v>991766.91738997214</v>
      </c>
      <c r="G402" s="223">
        <v>2171849.5154440179</v>
      </c>
      <c r="H402" s="221">
        <v>4179796.7874558605</v>
      </c>
      <c r="I402" s="223">
        <v>4179796.7874558605</v>
      </c>
      <c r="J402" s="221">
        <v>419236.99138807011</v>
      </c>
    </row>
    <row r="403" spans="1:10" x14ac:dyDescent="0.15">
      <c r="A403" s="270" t="s">
        <v>1821</v>
      </c>
      <c r="B403" s="218" t="s">
        <v>1820</v>
      </c>
      <c r="C403" s="219" t="s">
        <v>7</v>
      </c>
      <c r="D403" s="219" t="s">
        <v>7586</v>
      </c>
      <c r="E403" s="234">
        <v>326526.5</v>
      </c>
      <c r="F403" s="221">
        <v>27116.56835078579</v>
      </c>
      <c r="G403" s="223">
        <v>59382.002767492377</v>
      </c>
      <c r="H403" s="221">
        <v>114282.64372613133</v>
      </c>
      <c r="I403" s="223">
        <v>114282.64372613133</v>
      </c>
      <c r="J403" s="221">
        <v>11462.641405775272</v>
      </c>
    </row>
    <row r="404" spans="1:10" x14ac:dyDescent="0.15">
      <c r="A404" s="270" t="s">
        <v>1044</v>
      </c>
      <c r="B404" s="218" t="s">
        <v>1043</v>
      </c>
      <c r="C404" s="219" t="s">
        <v>7</v>
      </c>
      <c r="D404" s="219" t="s">
        <v>7586</v>
      </c>
      <c r="E404" s="234">
        <v>4270980</v>
      </c>
      <c r="F404" s="221">
        <v>354685.82517755561</v>
      </c>
      <c r="G404" s="223">
        <v>776719.02948123543</v>
      </c>
      <c r="H404" s="221">
        <v>1494821.6628709536</v>
      </c>
      <c r="I404" s="223">
        <v>1494821.6628709536</v>
      </c>
      <c r="J404" s="221">
        <v>149931.81928951578</v>
      </c>
    </row>
    <row r="405" spans="1:10" x14ac:dyDescent="0.15">
      <c r="A405" s="270" t="s">
        <v>1656</v>
      </c>
      <c r="B405" s="218" t="s">
        <v>1655</v>
      </c>
      <c r="C405" s="219" t="s">
        <v>11</v>
      </c>
      <c r="D405" s="219" t="s">
        <v>7586</v>
      </c>
      <c r="E405" s="234">
        <v>781574</v>
      </c>
      <c r="F405" s="221">
        <v>64906.232088963858</v>
      </c>
      <c r="G405" s="223">
        <v>142136.79266767044</v>
      </c>
      <c r="H405" s="221">
        <v>273546.99538202072</v>
      </c>
      <c r="I405" s="223">
        <v>273546.99538202072</v>
      </c>
      <c r="J405" s="221">
        <v>27436.984422634618</v>
      </c>
    </row>
    <row r="406" spans="1:10" x14ac:dyDescent="0.15">
      <c r="A406" s="270" t="s">
        <v>369</v>
      </c>
      <c r="B406" s="218" t="s">
        <v>368</v>
      </c>
      <c r="C406" s="219" t="s">
        <v>7</v>
      </c>
      <c r="D406" s="219" t="s">
        <v>7586</v>
      </c>
      <c r="E406" s="234">
        <v>34009143</v>
      </c>
      <c r="F406" s="221">
        <v>2824307.523925771</v>
      </c>
      <c r="G406" s="223">
        <v>6184891.6512014931</v>
      </c>
      <c r="H406" s="221">
        <v>11903030.145792313</v>
      </c>
      <c r="I406" s="223">
        <v>11903030.145792313</v>
      </c>
      <c r="J406" s="221">
        <v>1193883.5308213339</v>
      </c>
    </row>
    <row r="407" spans="1:10" x14ac:dyDescent="0.15">
      <c r="A407" s="270" t="s">
        <v>1579</v>
      </c>
      <c r="B407" s="218" t="s">
        <v>1578</v>
      </c>
      <c r="C407" s="219" t="s">
        <v>7</v>
      </c>
      <c r="D407" s="219" t="s">
        <v>7586</v>
      </c>
      <c r="E407" s="234">
        <v>1167217</v>
      </c>
      <c r="F407" s="221">
        <v>96932.161894054967</v>
      </c>
      <c r="G407" s="223">
        <v>212269.70283962911</v>
      </c>
      <c r="H407" s="221">
        <v>408520.11877162755</v>
      </c>
      <c r="I407" s="223">
        <v>408520.11877162755</v>
      </c>
      <c r="J407" s="221">
        <v>40974.897638399321</v>
      </c>
    </row>
    <row r="408" spans="1:10" x14ac:dyDescent="0.15">
      <c r="A408" s="270" t="s">
        <v>98</v>
      </c>
      <c r="B408" s="218" t="s">
        <v>97</v>
      </c>
      <c r="C408" s="219" t="s">
        <v>11</v>
      </c>
      <c r="D408" s="219" t="s">
        <v>7586</v>
      </c>
      <c r="E408" s="234">
        <v>811680273</v>
      </c>
      <c r="F408" s="221">
        <v>67406423.68012695</v>
      </c>
      <c r="G408" s="223">
        <v>147611909.65390241</v>
      </c>
      <c r="H408" s="221">
        <v>284084040.52592367</v>
      </c>
      <c r="I408" s="223">
        <v>284084040.52592367</v>
      </c>
      <c r="J408" s="221">
        <v>28493858.555249806</v>
      </c>
    </row>
    <row r="409" spans="1:10" x14ac:dyDescent="0.15">
      <c r="A409" s="270" t="s">
        <v>98</v>
      </c>
      <c r="B409" s="218" t="s">
        <v>97</v>
      </c>
      <c r="C409" s="219" t="s">
        <v>95</v>
      </c>
      <c r="D409" s="219" t="s">
        <v>7586</v>
      </c>
      <c r="E409" s="234">
        <v>1563596.4</v>
      </c>
      <c r="F409" s="221">
        <v>129849.70179646247</v>
      </c>
      <c r="G409" s="223">
        <v>284355.13121305965</v>
      </c>
      <c r="H409" s="221">
        <v>547250.92852390709</v>
      </c>
      <c r="I409" s="223">
        <v>547250.92852390709</v>
      </c>
      <c r="J409" s="221">
        <v>54889.709829251697</v>
      </c>
    </row>
    <row r="410" spans="1:10" x14ac:dyDescent="0.15">
      <c r="A410" s="270" t="s">
        <v>1368</v>
      </c>
      <c r="B410" s="218" t="s">
        <v>1367</v>
      </c>
      <c r="C410" s="219" t="s">
        <v>11</v>
      </c>
      <c r="D410" s="219" t="s">
        <v>7586</v>
      </c>
      <c r="E410" s="234">
        <v>2012706</v>
      </c>
      <c r="F410" s="221">
        <v>167146.24944387874</v>
      </c>
      <c r="G410" s="223">
        <v>366030.05655635463</v>
      </c>
      <c r="H410" s="221">
        <v>704437.04484458966</v>
      </c>
      <c r="I410" s="223">
        <v>704437.04484458966</v>
      </c>
      <c r="J410" s="221">
        <v>70655.604164600198</v>
      </c>
    </row>
    <row r="411" spans="1:10" x14ac:dyDescent="0.15">
      <c r="A411" s="270" t="s">
        <v>654</v>
      </c>
      <c r="B411" s="218" t="s">
        <v>653</v>
      </c>
      <c r="C411" s="219" t="s">
        <v>7</v>
      </c>
      <c r="D411" s="219" t="s">
        <v>7586</v>
      </c>
      <c r="E411" s="234">
        <v>13700557.5</v>
      </c>
      <c r="F411" s="221">
        <v>1137770.14696394</v>
      </c>
      <c r="G411" s="223">
        <v>2491578.9174268814</v>
      </c>
      <c r="H411" s="221">
        <v>4795126.6792186135</v>
      </c>
      <c r="I411" s="223">
        <v>4795126.6792186135</v>
      </c>
      <c r="J411" s="221">
        <v>480955.07617821207</v>
      </c>
    </row>
    <row r="412" spans="1:10" x14ac:dyDescent="0.15">
      <c r="A412" s="270" t="s">
        <v>1314</v>
      </c>
      <c r="B412" s="218" t="s">
        <v>1313</v>
      </c>
      <c r="C412" s="219" t="s">
        <v>7</v>
      </c>
      <c r="D412" s="219" t="s">
        <v>7586</v>
      </c>
      <c r="E412" s="234">
        <v>2337697.5</v>
      </c>
      <c r="F412" s="221">
        <v>194135.342896246</v>
      </c>
      <c r="G412" s="223">
        <v>425132.90472460893</v>
      </c>
      <c r="H412" s="221">
        <v>818182.44623933407</v>
      </c>
      <c r="I412" s="223">
        <v>818182.44623933407</v>
      </c>
      <c r="J412" s="221">
        <v>82064.359730917218</v>
      </c>
    </row>
    <row r="413" spans="1:10" x14ac:dyDescent="0.15">
      <c r="A413" s="270" t="s">
        <v>1244</v>
      </c>
      <c r="B413" s="218" t="s">
        <v>1243</v>
      </c>
      <c r="C413" s="219" t="s">
        <v>11</v>
      </c>
      <c r="D413" s="219" t="s">
        <v>7586</v>
      </c>
      <c r="E413" s="234">
        <v>2662400</v>
      </c>
      <c r="F413" s="221">
        <v>221100.4361885853</v>
      </c>
      <c r="G413" s="223">
        <v>484183.19544714357</v>
      </c>
      <c r="H413" s="221">
        <v>931826.69907787605</v>
      </c>
      <c r="I413" s="223">
        <v>931826.69907787605</v>
      </c>
      <c r="J413" s="221">
        <v>93462.970015407889</v>
      </c>
    </row>
    <row r="414" spans="1:10" x14ac:dyDescent="0.15">
      <c r="A414" s="270" t="s">
        <v>162</v>
      </c>
      <c r="B414" s="218" t="s">
        <v>161</v>
      </c>
      <c r="C414" s="219" t="s">
        <v>11</v>
      </c>
      <c r="D414" s="219" t="s">
        <v>7586</v>
      </c>
      <c r="E414" s="234">
        <v>162690160</v>
      </c>
      <c r="F414" s="221">
        <v>13510691.608920798</v>
      </c>
      <c r="G414" s="223">
        <v>29586779.423304934</v>
      </c>
      <c r="H414" s="221">
        <v>56940743.226131126</v>
      </c>
      <c r="I414" s="223">
        <v>56940743.226131126</v>
      </c>
      <c r="J414" s="221">
        <v>5711202.5037116557</v>
      </c>
    </row>
    <row r="415" spans="1:10" x14ac:dyDescent="0.15">
      <c r="A415" s="270" t="s">
        <v>269</v>
      </c>
      <c r="B415" s="218" t="s">
        <v>268</v>
      </c>
      <c r="C415" s="219" t="s">
        <v>11</v>
      </c>
      <c r="D415" s="219" t="s">
        <v>7586</v>
      </c>
      <c r="E415" s="234">
        <v>57070742</v>
      </c>
      <c r="F415" s="221">
        <v>4739470.3837913964</v>
      </c>
      <c r="G415" s="223">
        <v>10378866.52197247</v>
      </c>
      <c r="H415" s="221">
        <v>19974474.583753414</v>
      </c>
      <c r="I415" s="223">
        <v>19974474.583753414</v>
      </c>
      <c r="J415" s="221">
        <v>2003455.9225897985</v>
      </c>
    </row>
    <row r="416" spans="1:10" x14ac:dyDescent="0.15">
      <c r="A416" s="270" t="s">
        <v>685</v>
      </c>
      <c r="B416" s="218" t="s">
        <v>684</v>
      </c>
      <c r="C416" s="219" t="s">
        <v>7</v>
      </c>
      <c r="D416" s="219" t="s">
        <v>7586</v>
      </c>
      <c r="E416" s="234">
        <v>12391559.5</v>
      </c>
      <c r="F416" s="221">
        <v>1029063.7058694441</v>
      </c>
      <c r="G416" s="223">
        <v>2253524.9681803668</v>
      </c>
      <c r="H416" s="221">
        <v>4336983.9187620552</v>
      </c>
      <c r="I416" s="223">
        <v>4336983.9187620552</v>
      </c>
      <c r="J416" s="221">
        <v>435002.98752728471</v>
      </c>
    </row>
    <row r="417" spans="1:10" x14ac:dyDescent="0.15">
      <c r="A417" s="270" t="s">
        <v>117</v>
      </c>
      <c r="B417" s="218" t="s">
        <v>116</v>
      </c>
      <c r="C417" s="219" t="s">
        <v>11</v>
      </c>
      <c r="D417" s="219" t="s">
        <v>7586</v>
      </c>
      <c r="E417" s="234">
        <v>402263317</v>
      </c>
      <c r="F417" s="221">
        <v>33406172.945976246</v>
      </c>
      <c r="G417" s="223">
        <v>73155475.599544495</v>
      </c>
      <c r="H417" s="221">
        <v>140790151.30717668</v>
      </c>
      <c r="I417" s="223">
        <v>140790151.30717668</v>
      </c>
      <c r="J417" s="221">
        <v>14121365.810948586</v>
      </c>
    </row>
    <row r="418" spans="1:10" x14ac:dyDescent="0.15">
      <c r="A418" s="270" t="s">
        <v>612</v>
      </c>
      <c r="B418" s="218" t="s">
        <v>611</v>
      </c>
      <c r="C418" s="219" t="s">
        <v>93</v>
      </c>
      <c r="D418" s="219" t="s">
        <v>7586</v>
      </c>
      <c r="E418" s="234">
        <v>14803963.5</v>
      </c>
      <c r="F418" s="221">
        <v>1229403.0901329236</v>
      </c>
      <c r="G418" s="223">
        <v>2692243.9726235271</v>
      </c>
      <c r="H418" s="221">
        <v>5181313.266779732</v>
      </c>
      <c r="I418" s="223">
        <v>5181313.266779732</v>
      </c>
      <c r="J418" s="221">
        <v>519689.90261031128</v>
      </c>
    </row>
    <row r="419" spans="1:10" x14ac:dyDescent="0.15">
      <c r="A419" s="270" t="s">
        <v>1038</v>
      </c>
      <c r="B419" s="218" t="s">
        <v>1037</v>
      </c>
      <c r="C419" s="219" t="s">
        <v>7</v>
      </c>
      <c r="D419" s="219" t="s">
        <v>7586</v>
      </c>
      <c r="E419" s="234">
        <v>4376353.5</v>
      </c>
      <c r="F419" s="221">
        <v>363436.62401045742</v>
      </c>
      <c r="G419" s="223">
        <v>795882.21981531358</v>
      </c>
      <c r="H419" s="221">
        <v>1531701.8614418982</v>
      </c>
      <c r="I419" s="223">
        <v>1531701.8614418982</v>
      </c>
      <c r="J419" s="221">
        <v>153630.93297300383</v>
      </c>
    </row>
    <row r="420" spans="1:10" x14ac:dyDescent="0.15">
      <c r="A420" s="270" t="s">
        <v>402</v>
      </c>
      <c r="B420" s="218" t="s">
        <v>401</v>
      </c>
      <c r="C420" s="219" t="s">
        <v>11</v>
      </c>
      <c r="D420" s="219" t="s">
        <v>7586</v>
      </c>
      <c r="E420" s="234">
        <v>29528034</v>
      </c>
      <c r="F420" s="221">
        <v>2452171.4232239248</v>
      </c>
      <c r="G420" s="223">
        <v>5369958.6303304918</v>
      </c>
      <c r="H420" s="221">
        <v>10334664.382692043</v>
      </c>
      <c r="I420" s="223">
        <v>10334664.382692043</v>
      </c>
      <c r="J420" s="221">
        <v>1036575.178919751</v>
      </c>
    </row>
    <row r="421" spans="1:10" x14ac:dyDescent="0.15">
      <c r="A421" s="270" t="s">
        <v>124</v>
      </c>
      <c r="B421" s="218" t="s">
        <v>123</v>
      </c>
      <c r="C421" s="219" t="s">
        <v>11</v>
      </c>
      <c r="D421" s="219" t="s">
        <v>7586</v>
      </c>
      <c r="E421" s="234">
        <v>317707321</v>
      </c>
      <c r="F421" s="221">
        <v>26384174.899867367</v>
      </c>
      <c r="G421" s="223">
        <v>57778149.751626864</v>
      </c>
      <c r="H421" s="221">
        <v>111195975.13533096</v>
      </c>
      <c r="I421" s="223">
        <v>111195975.13533096</v>
      </c>
      <c r="J421" s="221">
        <v>11153046.054799642</v>
      </c>
    </row>
    <row r="422" spans="1:10" x14ac:dyDescent="0.15">
      <c r="A422" s="270" t="s">
        <v>1536</v>
      </c>
      <c r="B422" s="218" t="s">
        <v>1535</v>
      </c>
      <c r="C422" s="219" t="s">
        <v>11</v>
      </c>
      <c r="D422" s="219" t="s">
        <v>7586</v>
      </c>
      <c r="E422" s="234">
        <v>1318670</v>
      </c>
      <c r="F422" s="221">
        <v>109509.65752283719</v>
      </c>
      <c r="G422" s="223">
        <v>239812.89601122474</v>
      </c>
      <c r="H422" s="221">
        <v>461527.91213680239</v>
      </c>
      <c r="I422" s="223">
        <v>461527.91213680239</v>
      </c>
      <c r="J422" s="221">
        <v>46291.62209668642</v>
      </c>
    </row>
    <row r="423" spans="1:10" x14ac:dyDescent="0.15">
      <c r="A423" s="270" t="s">
        <v>498</v>
      </c>
      <c r="B423" s="218" t="s">
        <v>496</v>
      </c>
      <c r="C423" s="219" t="s">
        <v>7</v>
      </c>
      <c r="D423" s="219" t="s">
        <v>7586</v>
      </c>
      <c r="E423" s="234">
        <v>21565696</v>
      </c>
      <c r="F423" s="221">
        <v>1790934.7927848669</v>
      </c>
      <c r="G423" s="223">
        <v>3921930.4391983482</v>
      </c>
      <c r="H423" s="221">
        <v>7547885.8612518609</v>
      </c>
      <c r="I423" s="223">
        <v>7547885.8612518609</v>
      </c>
      <c r="J423" s="221">
        <v>757059.04394884384</v>
      </c>
    </row>
    <row r="424" spans="1:10" x14ac:dyDescent="0.15">
      <c r="A424" s="270" t="s">
        <v>1508</v>
      </c>
      <c r="B424" s="218" t="s">
        <v>1507</v>
      </c>
      <c r="C424" s="219" t="s">
        <v>11</v>
      </c>
      <c r="D424" s="219" t="s">
        <v>7586</v>
      </c>
      <c r="E424" s="234">
        <v>1435500</v>
      </c>
      <c r="F424" s="221">
        <v>119211.86754383796</v>
      </c>
      <c r="G424" s="223">
        <v>261059.56169785702</v>
      </c>
      <c r="H424" s="221">
        <v>502417.8284729158</v>
      </c>
      <c r="I424" s="223">
        <v>502417.8284729158</v>
      </c>
      <c r="J424" s="221">
        <v>50392.913708352622</v>
      </c>
    </row>
    <row r="425" spans="1:10" x14ac:dyDescent="0.15">
      <c r="A425" s="270" t="s">
        <v>1750</v>
      </c>
      <c r="B425" s="218" t="s">
        <v>1749</v>
      </c>
      <c r="C425" s="219" t="s">
        <v>11</v>
      </c>
      <c r="D425" s="219" t="s">
        <v>7586</v>
      </c>
      <c r="E425" s="234">
        <v>518010</v>
      </c>
      <c r="F425" s="221">
        <v>43018.418325589344</v>
      </c>
      <c r="G425" s="223">
        <v>94205.129609966505</v>
      </c>
      <c r="H425" s="221">
        <v>181300.91210536755</v>
      </c>
      <c r="I425" s="223">
        <v>181300.91210536755</v>
      </c>
      <c r="J425" s="221">
        <v>18184.627816136359</v>
      </c>
    </row>
    <row r="426" spans="1:10" x14ac:dyDescent="0.15">
      <c r="A426" s="270" t="s">
        <v>749</v>
      </c>
      <c r="B426" s="218" t="s">
        <v>748</v>
      </c>
      <c r="C426" s="219" t="s">
        <v>7</v>
      </c>
      <c r="D426" s="219" t="s">
        <v>7586</v>
      </c>
      <c r="E426" s="234">
        <v>12721916</v>
      </c>
      <c r="F426" s="221">
        <v>1056498.3386247531</v>
      </c>
      <c r="G426" s="223">
        <v>2313603.4934984008</v>
      </c>
      <c r="H426" s="221">
        <v>4452607.0433541229</v>
      </c>
      <c r="I426" s="223">
        <v>4452607.0433541229</v>
      </c>
      <c r="J426" s="221">
        <v>446600.08024584508</v>
      </c>
    </row>
    <row r="427" spans="1:10" x14ac:dyDescent="0.15">
      <c r="A427" s="270" t="s">
        <v>1394</v>
      </c>
      <c r="B427" s="218" t="s">
        <v>1393</v>
      </c>
      <c r="C427" s="219" t="s">
        <v>7</v>
      </c>
      <c r="D427" s="219" t="s">
        <v>7586</v>
      </c>
      <c r="E427" s="234">
        <v>1824826.5</v>
      </c>
      <c r="F427" s="221">
        <v>151543.69558236533</v>
      </c>
      <c r="G427" s="223">
        <v>331862.35197815008</v>
      </c>
      <c r="H427" s="221">
        <v>638680.15846034919</v>
      </c>
      <c r="I427" s="223">
        <v>638680.15846034919</v>
      </c>
      <c r="J427" s="221">
        <v>64060.135386426424</v>
      </c>
    </row>
    <row r="428" spans="1:10" x14ac:dyDescent="0.15">
      <c r="A428" s="270" t="s">
        <v>763</v>
      </c>
      <c r="B428" s="218" t="s">
        <v>762</v>
      </c>
      <c r="C428" s="219" t="s">
        <v>11</v>
      </c>
      <c r="D428" s="219" t="s">
        <v>7586</v>
      </c>
      <c r="E428" s="234">
        <v>9123406</v>
      </c>
      <c r="F428" s="221">
        <v>757658.14532961091</v>
      </c>
      <c r="G428" s="223">
        <v>1659179.6388377561</v>
      </c>
      <c r="H428" s="221">
        <v>3193146.5209312229</v>
      </c>
      <c r="I428" s="223">
        <v>3193146.5209312229</v>
      </c>
      <c r="J428" s="221">
        <v>320275.17330844066</v>
      </c>
    </row>
    <row r="429" spans="1:10" x14ac:dyDescent="0.15">
      <c r="A429" s="270" t="s">
        <v>1811</v>
      </c>
      <c r="B429" s="218" t="s">
        <v>1810</v>
      </c>
      <c r="C429" s="219" t="s">
        <v>11</v>
      </c>
      <c r="D429" s="219" t="s">
        <v>7586</v>
      </c>
      <c r="E429" s="234">
        <v>375469</v>
      </c>
      <c r="F429" s="221">
        <v>31181.024517462414</v>
      </c>
      <c r="G429" s="223">
        <v>68282.669851015453</v>
      </c>
      <c r="H429" s="221">
        <v>131412.27421727427</v>
      </c>
      <c r="I429" s="223">
        <v>131412.27421727427</v>
      </c>
      <c r="J429" s="221">
        <v>13180.757169739778</v>
      </c>
    </row>
    <row r="430" spans="1:10" x14ac:dyDescent="0.15">
      <c r="A430" s="270" t="s">
        <v>586</v>
      </c>
      <c r="B430" s="218" t="s">
        <v>585</v>
      </c>
      <c r="C430" s="219" t="s">
        <v>11</v>
      </c>
      <c r="D430" s="219" t="s">
        <v>7586</v>
      </c>
      <c r="E430" s="234">
        <v>16757968</v>
      </c>
      <c r="F430" s="221">
        <v>1391674.442020115</v>
      </c>
      <c r="G430" s="223">
        <v>3047598.5935400305</v>
      </c>
      <c r="H430" s="221">
        <v>5865205.0798875727</v>
      </c>
      <c r="I430" s="223">
        <v>5865205.0798875727</v>
      </c>
      <c r="J430" s="221">
        <v>588284.80344920559</v>
      </c>
    </row>
    <row r="431" spans="1:10" x14ac:dyDescent="0.15">
      <c r="A431" s="270" t="s">
        <v>558</v>
      </c>
      <c r="B431" s="218" t="s">
        <v>557</v>
      </c>
      <c r="C431" s="219" t="s">
        <v>7</v>
      </c>
      <c r="D431" s="219" t="s">
        <v>7586</v>
      </c>
      <c r="E431" s="234">
        <v>17447177.25</v>
      </c>
      <c r="F431" s="221">
        <v>1448910.1938981977</v>
      </c>
      <c r="G431" s="223">
        <v>3172937.9629047876</v>
      </c>
      <c r="H431" s="221">
        <v>6106424.8742090268</v>
      </c>
      <c r="I431" s="223">
        <v>6106424.8742090268</v>
      </c>
      <c r="J431" s="221">
        <v>612479.34351346781</v>
      </c>
    </row>
    <row r="432" spans="1:10" x14ac:dyDescent="0.15">
      <c r="A432" s="270" t="s">
        <v>1600</v>
      </c>
      <c r="B432" s="218" t="s">
        <v>1599</v>
      </c>
      <c r="C432" s="219" t="s">
        <v>11</v>
      </c>
      <c r="D432" s="219" t="s">
        <v>7586</v>
      </c>
      <c r="E432" s="234">
        <v>1379715</v>
      </c>
      <c r="F432" s="221">
        <v>114579.17229414587</v>
      </c>
      <c r="G432" s="223">
        <v>250914.51979655787</v>
      </c>
      <c r="H432" s="221">
        <v>482893.35716580215</v>
      </c>
      <c r="I432" s="223">
        <v>482893.35716580215</v>
      </c>
      <c r="J432" s="221">
        <v>48434.593477617374</v>
      </c>
    </row>
    <row r="433" spans="1:10" x14ac:dyDescent="0.15">
      <c r="A433" s="270" t="s">
        <v>616</v>
      </c>
      <c r="B433" s="218" t="s">
        <v>615</v>
      </c>
      <c r="C433" s="219" t="s">
        <v>11</v>
      </c>
      <c r="D433" s="219" t="s">
        <v>7586</v>
      </c>
      <c r="E433" s="234">
        <v>456960</v>
      </c>
      <c r="F433" s="221">
        <v>37948.488326598534</v>
      </c>
      <c r="G433" s="223">
        <v>83102.596526264548</v>
      </c>
      <c r="H433" s="221">
        <v>159933.71710134699</v>
      </c>
      <c r="I433" s="223">
        <v>159933.71710134699</v>
      </c>
      <c r="J433" s="221">
        <v>16041.480911298375</v>
      </c>
    </row>
    <row r="434" spans="1:10" x14ac:dyDescent="0.15">
      <c r="A434" s="270" t="s">
        <v>1324</v>
      </c>
      <c r="B434" s="218" t="s">
        <v>1323</v>
      </c>
      <c r="C434" s="219" t="s">
        <v>11</v>
      </c>
      <c r="D434" s="219" t="s">
        <v>7586</v>
      </c>
      <c r="E434" s="234">
        <v>2624800</v>
      </c>
      <c r="F434" s="221">
        <v>217977.92401885465</v>
      </c>
      <c r="G434" s="223">
        <v>477345.27171336475</v>
      </c>
      <c r="H434" s="221">
        <v>918666.88692142756</v>
      </c>
      <c r="I434" s="223">
        <v>918666.88692142756</v>
      </c>
      <c r="J434" s="221">
        <v>92143.030234541249</v>
      </c>
    </row>
    <row r="435" spans="1:10" x14ac:dyDescent="0.15">
      <c r="A435" s="270" t="s">
        <v>1406</v>
      </c>
      <c r="B435" s="218" t="s">
        <v>1405</v>
      </c>
      <c r="C435" s="219" t="s">
        <v>7</v>
      </c>
      <c r="D435" s="219" t="s">
        <v>7586</v>
      </c>
      <c r="E435" s="234">
        <v>1767745.5</v>
      </c>
      <c r="F435" s="221">
        <v>146803.37331746123</v>
      </c>
      <c r="G435" s="223">
        <v>321481.61993964412</v>
      </c>
      <c r="H435" s="221">
        <v>618702.09362784307</v>
      </c>
      <c r="I435" s="223">
        <v>618702.09362784307</v>
      </c>
      <c r="J435" s="221">
        <v>62056.319358988971</v>
      </c>
    </row>
    <row r="436" spans="1:10" x14ac:dyDescent="0.15">
      <c r="A436" s="270" t="s">
        <v>795</v>
      </c>
      <c r="B436" s="218" t="s">
        <v>794</v>
      </c>
      <c r="C436" s="219" t="s">
        <v>11</v>
      </c>
      <c r="D436" s="219" t="s">
        <v>7586</v>
      </c>
      <c r="E436" s="234">
        <v>7888718</v>
      </c>
      <c r="F436" s="221">
        <v>655122.81804715458</v>
      </c>
      <c r="G436" s="223">
        <v>1434639.6819491435</v>
      </c>
      <c r="H436" s="221">
        <v>2761011.8892338583</v>
      </c>
      <c r="I436" s="223">
        <v>2761011.8892338583</v>
      </c>
      <c r="J436" s="221">
        <v>276931.72096379526</v>
      </c>
    </row>
    <row r="437" spans="1:10" x14ac:dyDescent="0.15">
      <c r="A437" s="270" t="s">
        <v>1009</v>
      </c>
      <c r="B437" s="218" t="s">
        <v>1008</v>
      </c>
      <c r="C437" s="219" t="s">
        <v>11</v>
      </c>
      <c r="D437" s="219" t="s">
        <v>7586</v>
      </c>
      <c r="E437" s="234">
        <v>4671351</v>
      </c>
      <c r="F437" s="221">
        <v>387934.8496431731</v>
      </c>
      <c r="G437" s="223">
        <v>849530.36892848904</v>
      </c>
      <c r="H437" s="221">
        <v>1634949.5126818416</v>
      </c>
      <c r="I437" s="223">
        <v>1634949.5126818416</v>
      </c>
      <c r="J437" s="221">
        <v>163986.75572582844</v>
      </c>
    </row>
    <row r="438" spans="1:10" x14ac:dyDescent="0.15">
      <c r="A438" s="270" t="s">
        <v>1418</v>
      </c>
      <c r="B438" s="218" t="s">
        <v>1417</v>
      </c>
      <c r="C438" s="219" t="s">
        <v>7</v>
      </c>
      <c r="D438" s="219" t="s">
        <v>7586</v>
      </c>
      <c r="E438" s="234">
        <v>1735800.5</v>
      </c>
      <c r="F438" s="221">
        <v>144150.48365623664</v>
      </c>
      <c r="G438" s="223">
        <v>315672.1126610387</v>
      </c>
      <c r="H438" s="221">
        <v>607521.5032199244</v>
      </c>
      <c r="I438" s="223">
        <v>607521.5032199244</v>
      </c>
      <c r="J438" s="221">
        <v>60934.897116973414</v>
      </c>
    </row>
    <row r="439" spans="1:10" x14ac:dyDescent="0.15">
      <c r="A439" s="270" t="s">
        <v>1699</v>
      </c>
      <c r="B439" s="218" t="s">
        <v>1698</v>
      </c>
      <c r="C439" s="219" t="s">
        <v>11</v>
      </c>
      <c r="D439" s="219" t="s">
        <v>7586</v>
      </c>
      <c r="E439" s="234">
        <v>629700</v>
      </c>
      <c r="F439" s="221">
        <v>52293.774289345012</v>
      </c>
      <c r="G439" s="223">
        <v>114517.03657341732</v>
      </c>
      <c r="H439" s="221">
        <v>220391.85412009407</v>
      </c>
      <c r="I439" s="223">
        <v>220391.85412009407</v>
      </c>
      <c r="J439" s="221">
        <v>22105.480851375582</v>
      </c>
    </row>
    <row r="440" spans="1:10" x14ac:dyDescent="0.15">
      <c r="A440" s="270" t="s">
        <v>298</v>
      </c>
      <c r="B440" s="218" t="s">
        <v>297</v>
      </c>
      <c r="C440" s="219" t="s">
        <v>7</v>
      </c>
      <c r="D440" s="219" t="s">
        <v>7586</v>
      </c>
      <c r="E440" s="234">
        <v>44534566.5</v>
      </c>
      <c r="F440" s="221">
        <v>3698396.9646257353</v>
      </c>
      <c r="G440" s="223">
        <v>8099041.7352100778</v>
      </c>
      <c r="H440" s="221">
        <v>15586875.787469635</v>
      </c>
      <c r="I440" s="223">
        <v>15586875.787469635</v>
      </c>
      <c r="J440" s="221">
        <v>1563376.2219946997</v>
      </c>
    </row>
    <row r="441" spans="1:10" x14ac:dyDescent="0.15">
      <c r="A441" s="270" t="s">
        <v>658</v>
      </c>
      <c r="B441" s="218" t="s">
        <v>657</v>
      </c>
      <c r="C441" s="219" t="s">
        <v>11</v>
      </c>
      <c r="D441" s="219" t="s">
        <v>7586</v>
      </c>
      <c r="E441" s="234">
        <v>13473600</v>
      </c>
      <c r="F441" s="221">
        <v>1118922.3396298538</v>
      </c>
      <c r="G441" s="223">
        <v>2450304.5005170647</v>
      </c>
      <c r="H441" s="221">
        <v>4715692.6880617747</v>
      </c>
      <c r="I441" s="223">
        <v>4715692.6880617747</v>
      </c>
      <c r="J441" s="221">
        <v>472987.78275225346</v>
      </c>
    </row>
    <row r="442" spans="1:10" x14ac:dyDescent="0.15">
      <c r="A442" s="270" t="s">
        <v>1524</v>
      </c>
      <c r="B442" s="218" t="s">
        <v>1523</v>
      </c>
      <c r="C442" s="219" t="s">
        <v>11</v>
      </c>
      <c r="D442" s="219" t="s">
        <v>7586</v>
      </c>
      <c r="E442" s="234">
        <v>1386000</v>
      </c>
      <c r="F442" s="221">
        <v>115101.11349060218</v>
      </c>
      <c r="G442" s="223">
        <v>252057.5078462068</v>
      </c>
      <c r="H442" s="221">
        <v>485093.07576695317</v>
      </c>
      <c r="I442" s="223">
        <v>485093.07576695317</v>
      </c>
      <c r="J442" s="221">
        <v>48655.227028754256</v>
      </c>
    </row>
    <row r="443" spans="1:10" x14ac:dyDescent="0.15">
      <c r="A443" s="270" t="s">
        <v>398</v>
      </c>
      <c r="B443" s="218" t="s">
        <v>397</v>
      </c>
      <c r="C443" s="219" t="s">
        <v>11</v>
      </c>
      <c r="D443" s="219" t="s">
        <v>7586</v>
      </c>
      <c r="E443" s="234">
        <v>30326777</v>
      </c>
      <c r="F443" s="221">
        <v>2518503.4641278381</v>
      </c>
      <c r="G443" s="223">
        <v>5515217.7717371313</v>
      </c>
      <c r="H443" s="221">
        <v>10614220.4423005</v>
      </c>
      <c r="I443" s="223">
        <v>10614220.4423005</v>
      </c>
      <c r="J443" s="221">
        <v>1064614.8773343456</v>
      </c>
    </row>
    <row r="444" spans="1:10" x14ac:dyDescent="0.15">
      <c r="A444" s="270" t="s">
        <v>1701</v>
      </c>
      <c r="B444" s="218" t="s">
        <v>1700</v>
      </c>
      <c r="C444" s="219" t="s">
        <v>7</v>
      </c>
      <c r="D444" s="219" t="s">
        <v>7586</v>
      </c>
      <c r="E444" s="234">
        <v>627128.5</v>
      </c>
      <c r="F444" s="221">
        <v>52080.222692417825</v>
      </c>
      <c r="G444" s="223">
        <v>114049.38442231594</v>
      </c>
      <c r="H444" s="221">
        <v>219491.84196689446</v>
      </c>
      <c r="I444" s="223">
        <v>219491.84196689446</v>
      </c>
      <c r="J444" s="221">
        <v>22015.208905989981</v>
      </c>
    </row>
    <row r="445" spans="1:10" x14ac:dyDescent="0.15">
      <c r="A445" s="270" t="s">
        <v>1701</v>
      </c>
      <c r="B445" s="218" t="s">
        <v>1700</v>
      </c>
      <c r="C445" s="219" t="s">
        <v>11</v>
      </c>
      <c r="D445" s="219" t="s">
        <v>7586</v>
      </c>
      <c r="E445" s="234">
        <v>7028</v>
      </c>
      <c r="F445" s="221">
        <v>583.64403002305335</v>
      </c>
      <c r="G445" s="223">
        <v>1278.1097872605637</v>
      </c>
      <c r="H445" s="221">
        <v>2459.76488924253</v>
      </c>
      <c r="I445" s="223">
        <v>2459.76488924253</v>
      </c>
      <c r="J445" s="221">
        <v>246.71640372156199</v>
      </c>
    </row>
    <row r="446" spans="1:10" x14ac:dyDescent="0.15">
      <c r="A446" s="270" t="s">
        <v>158</v>
      </c>
      <c r="B446" s="218" t="s">
        <v>157</v>
      </c>
      <c r="C446" s="219" t="s">
        <v>7</v>
      </c>
      <c r="D446" s="219" t="s">
        <v>7586</v>
      </c>
      <c r="E446" s="234">
        <v>217793316.5</v>
      </c>
      <c r="F446" s="221">
        <v>18086762.79939476</v>
      </c>
      <c r="G446" s="223">
        <v>39607821.488131426</v>
      </c>
      <c r="H446" s="221">
        <v>76226572.714625195</v>
      </c>
      <c r="I446" s="223">
        <v>76226572.714625195</v>
      </c>
      <c r="J446" s="221">
        <v>7645586.767426285</v>
      </c>
    </row>
    <row r="447" spans="1:10" x14ac:dyDescent="0.15">
      <c r="A447" s="270" t="s">
        <v>1831</v>
      </c>
      <c r="B447" s="218" t="s">
        <v>1830</v>
      </c>
      <c r="C447" s="219" t="s">
        <v>11</v>
      </c>
      <c r="D447" s="219" t="s">
        <v>7586</v>
      </c>
      <c r="E447" s="234">
        <v>321300</v>
      </c>
      <c r="F447" s="221">
        <v>26682.530854639594</v>
      </c>
      <c r="G447" s="223">
        <v>58431.51318252975</v>
      </c>
      <c r="H447" s="221">
        <v>112453.39483688459</v>
      </c>
      <c r="I447" s="223">
        <v>112453.39483688459</v>
      </c>
      <c r="J447" s="221">
        <v>11279.166265756669</v>
      </c>
    </row>
    <row r="448" spans="1:10" x14ac:dyDescent="0.15">
      <c r="A448" s="270" t="s">
        <v>392</v>
      </c>
      <c r="B448" s="218" t="s">
        <v>391</v>
      </c>
      <c r="C448" s="219" t="s">
        <v>11</v>
      </c>
      <c r="D448" s="219" t="s">
        <v>7586</v>
      </c>
      <c r="E448" s="234">
        <v>40108659</v>
      </c>
      <c r="F448" s="221">
        <v>3330845.102103075</v>
      </c>
      <c r="G448" s="223">
        <v>7294147.64112073</v>
      </c>
      <c r="H448" s="221">
        <v>14037830.27359155</v>
      </c>
      <c r="I448" s="223">
        <v>14037830.27359155</v>
      </c>
      <c r="J448" s="221">
        <v>1408005.7066839016</v>
      </c>
    </row>
    <row r="449" spans="1:10" x14ac:dyDescent="0.15">
      <c r="A449" s="270" t="s">
        <v>1181</v>
      </c>
      <c r="B449" s="218" t="s">
        <v>1180</v>
      </c>
      <c r="C449" s="219" t="s">
        <v>91</v>
      </c>
      <c r="D449" s="219" t="s">
        <v>7586</v>
      </c>
      <c r="E449" s="234">
        <v>3294325.1999999997</v>
      </c>
      <c r="F449" s="221">
        <v>273579.00340559211</v>
      </c>
      <c r="G449" s="223">
        <v>599104.90616663534</v>
      </c>
      <c r="H449" s="221">
        <v>1152997.3620812288</v>
      </c>
      <c r="I449" s="223">
        <v>1152997.3620812288</v>
      </c>
      <c r="J449" s="221">
        <v>115646.56602636815</v>
      </c>
    </row>
    <row r="450" spans="1:10" x14ac:dyDescent="0.15">
      <c r="A450" s="270" t="s">
        <v>966</v>
      </c>
      <c r="B450" s="218" t="s">
        <v>965</v>
      </c>
      <c r="C450" s="219" t="s">
        <v>7</v>
      </c>
      <c r="D450" s="219" t="s">
        <v>7586</v>
      </c>
      <c r="E450" s="234">
        <v>5325102.5</v>
      </c>
      <c r="F450" s="221">
        <v>442225.99365194031</v>
      </c>
      <c r="G450" s="223">
        <v>968421.40344560263</v>
      </c>
      <c r="H450" s="221">
        <v>1863759.2716445106</v>
      </c>
      <c r="I450" s="223">
        <v>1863759.2716445106</v>
      </c>
      <c r="J450" s="221">
        <v>186936.55922719109</v>
      </c>
    </row>
    <row r="451" spans="1:10" x14ac:dyDescent="0.15">
      <c r="A451" s="270" t="s">
        <v>966</v>
      </c>
      <c r="B451" s="218" t="s">
        <v>965</v>
      </c>
      <c r="C451" s="219" t="s">
        <v>11</v>
      </c>
      <c r="D451" s="219" t="s">
        <v>7586</v>
      </c>
      <c r="E451" s="234">
        <v>4881768</v>
      </c>
      <c r="F451" s="221">
        <v>405409.04228195525</v>
      </c>
      <c r="G451" s="223">
        <v>887796.73590430105</v>
      </c>
      <c r="H451" s="221">
        <v>1708594.4114723576</v>
      </c>
      <c r="I451" s="223">
        <v>1708594.4114723576</v>
      </c>
      <c r="J451" s="221">
        <v>171373.39851494058</v>
      </c>
    </row>
    <row r="452" spans="1:10" x14ac:dyDescent="0.15">
      <c r="A452" s="270" t="s">
        <v>1799</v>
      </c>
      <c r="B452" s="218" t="s">
        <v>1798</v>
      </c>
      <c r="C452" s="219" t="s">
        <v>11</v>
      </c>
      <c r="D452" s="219" t="s">
        <v>7586</v>
      </c>
      <c r="E452" s="234">
        <v>389130</v>
      </c>
      <c r="F452" s="221">
        <v>32315.509590619065</v>
      </c>
      <c r="G452" s="223">
        <v>70767.054854397153</v>
      </c>
      <c r="H452" s="221">
        <v>136193.55596911578</v>
      </c>
      <c r="I452" s="223">
        <v>136193.55596911578</v>
      </c>
      <c r="J452" s="221">
        <v>13660.323588527521</v>
      </c>
    </row>
    <row r="453" spans="1:10" x14ac:dyDescent="0.15">
      <c r="A453" s="270" t="s">
        <v>1877</v>
      </c>
      <c r="B453" s="218" t="s">
        <v>1876</v>
      </c>
      <c r="C453" s="219" t="s">
        <v>11</v>
      </c>
      <c r="D453" s="219" t="s">
        <v>7586</v>
      </c>
      <c r="E453" s="234">
        <v>180948</v>
      </c>
      <c r="F453" s="221">
        <v>15026.923725755758</v>
      </c>
      <c r="G453" s="223">
        <v>32907.144249462792</v>
      </c>
      <c r="H453" s="221">
        <v>63330.896012899451</v>
      </c>
      <c r="I453" s="223">
        <v>63330.896012899451</v>
      </c>
      <c r="J453" s="221">
        <v>6352.1399858578825</v>
      </c>
    </row>
    <row r="454" spans="1:10" x14ac:dyDescent="0.15">
      <c r="A454" s="270" t="s">
        <v>1864</v>
      </c>
      <c r="B454" s="218" t="s">
        <v>1863</v>
      </c>
      <c r="C454" s="219" t="s">
        <v>11</v>
      </c>
      <c r="D454" s="219" t="s">
        <v>7586</v>
      </c>
      <c r="E454" s="234">
        <v>423380</v>
      </c>
      <c r="F454" s="221">
        <v>35159.819213312512</v>
      </c>
      <c r="G454" s="223">
        <v>76995.748681044031</v>
      </c>
      <c r="H454" s="221">
        <v>148180.88486162527</v>
      </c>
      <c r="I454" s="223">
        <v>148180.88486162527</v>
      </c>
      <c r="J454" s="221">
        <v>14862.662351683966</v>
      </c>
    </row>
    <row r="455" spans="1:10" x14ac:dyDescent="0.15">
      <c r="A455" s="270" t="s">
        <v>450</v>
      </c>
      <c r="B455" s="218" t="s">
        <v>449</v>
      </c>
      <c r="C455" s="219" t="s">
        <v>11</v>
      </c>
      <c r="D455" s="219" t="s">
        <v>7586</v>
      </c>
      <c r="E455" s="234">
        <v>24989634</v>
      </c>
      <c r="F455" s="221">
        <v>2075277.5606945241</v>
      </c>
      <c r="G455" s="223">
        <v>4544606.686889492</v>
      </c>
      <c r="H455" s="221">
        <v>8746247.0558083896</v>
      </c>
      <c r="I455" s="223">
        <v>8746247.0558083896</v>
      </c>
      <c r="J455" s="221">
        <v>877255.63898663514</v>
      </c>
    </row>
    <row r="456" spans="1:10" x14ac:dyDescent="0.15">
      <c r="A456" s="270" t="s">
        <v>169</v>
      </c>
      <c r="B456" s="218" t="s">
        <v>168</v>
      </c>
      <c r="C456" s="219" t="s">
        <v>11</v>
      </c>
      <c r="D456" s="219" t="s">
        <v>7586</v>
      </c>
      <c r="E456" s="234">
        <v>138041101</v>
      </c>
      <c r="F456" s="221">
        <v>11463697.281795582</v>
      </c>
      <c r="G456" s="223">
        <v>25104109.594809901</v>
      </c>
      <c r="H456" s="221">
        <v>48313695.718864821</v>
      </c>
      <c r="I456" s="223">
        <v>48313695.718864821</v>
      </c>
      <c r="J456" s="221">
        <v>4845902.6756523782</v>
      </c>
    </row>
    <row r="457" spans="1:10" x14ac:dyDescent="0.15">
      <c r="A457" s="270" t="s">
        <v>169</v>
      </c>
      <c r="B457" s="218" t="s">
        <v>168</v>
      </c>
      <c r="C457" s="219" t="s">
        <v>93</v>
      </c>
      <c r="D457" s="219" t="s">
        <v>7586</v>
      </c>
      <c r="E457" s="234">
        <v>45714239.5</v>
      </c>
      <c r="F457" s="221">
        <v>3796363.5417215503</v>
      </c>
      <c r="G457" s="223">
        <v>8313576.6821461953</v>
      </c>
      <c r="H457" s="221">
        <v>15999755.444013091</v>
      </c>
      <c r="I457" s="223">
        <v>15999755.444013091</v>
      </c>
      <c r="J457" s="221">
        <v>1604788.3847902925</v>
      </c>
    </row>
    <row r="458" spans="1:10" x14ac:dyDescent="0.15">
      <c r="A458" s="270" t="s">
        <v>1452</v>
      </c>
      <c r="B458" s="218" t="s">
        <v>1451</v>
      </c>
      <c r="C458" s="219" t="s">
        <v>11</v>
      </c>
      <c r="D458" s="219" t="s">
        <v>7586</v>
      </c>
      <c r="E458" s="234">
        <v>1584961</v>
      </c>
      <c r="F458" s="221">
        <v>131623.93646405361</v>
      </c>
      <c r="G458" s="223">
        <v>288240.4903993014</v>
      </c>
      <c r="H458" s="221">
        <v>554728.43178980227</v>
      </c>
      <c r="I458" s="223">
        <v>554728.43178980227</v>
      </c>
      <c r="J458" s="221">
        <v>55639.709442078914</v>
      </c>
    </row>
    <row r="459" spans="1:10" x14ac:dyDescent="0.15">
      <c r="A459" s="270" t="s">
        <v>1911</v>
      </c>
      <c r="B459" s="218" t="s">
        <v>1910</v>
      </c>
      <c r="C459" s="219" t="s">
        <v>7577</v>
      </c>
      <c r="D459" s="219" t="s">
        <v>7586</v>
      </c>
      <c r="E459" s="234">
        <v>103585.17899999999</v>
      </c>
      <c r="F459" s="221">
        <v>8602.286756149595</v>
      </c>
      <c r="G459" s="223">
        <v>18837.966860420802</v>
      </c>
      <c r="H459" s="221">
        <v>36254.295155108513</v>
      </c>
      <c r="I459" s="223">
        <v>36254.295155108513</v>
      </c>
      <c r="J459" s="221">
        <v>3636.3350656992407</v>
      </c>
    </row>
    <row r="460" spans="1:10" x14ac:dyDescent="0.15">
      <c r="A460" s="270" t="s">
        <v>1253</v>
      </c>
      <c r="B460" s="218" t="s">
        <v>1252</v>
      </c>
      <c r="C460" s="219" t="s">
        <v>11</v>
      </c>
      <c r="D460" s="219" t="s">
        <v>7586</v>
      </c>
      <c r="E460" s="234">
        <v>2616730</v>
      </c>
      <c r="F460" s="221">
        <v>217307.74653987258</v>
      </c>
      <c r="G460" s="223">
        <v>475877.66414603509</v>
      </c>
      <c r="H460" s="221">
        <v>915842.42723784945</v>
      </c>
      <c r="I460" s="223">
        <v>915842.42723784945</v>
      </c>
      <c r="J460" s="221">
        <v>91859.734648594604</v>
      </c>
    </row>
    <row r="461" spans="1:10" x14ac:dyDescent="0.15">
      <c r="A461" s="270" t="s">
        <v>1448</v>
      </c>
      <c r="B461" s="218" t="s">
        <v>1447</v>
      </c>
      <c r="C461" s="219" t="s">
        <v>7</v>
      </c>
      <c r="D461" s="219" t="s">
        <v>7586</v>
      </c>
      <c r="E461" s="234">
        <v>1600275.5</v>
      </c>
      <c r="F461" s="221">
        <v>132895.73733169562</v>
      </c>
      <c r="G461" s="223">
        <v>291025.58037326299</v>
      </c>
      <c r="H461" s="221">
        <v>560088.43028102373</v>
      </c>
      <c r="I461" s="223">
        <v>560088.43028102373</v>
      </c>
      <c r="J461" s="221">
        <v>56177.32161692153</v>
      </c>
    </row>
    <row r="462" spans="1:10" x14ac:dyDescent="0.15">
      <c r="A462" s="270" t="s">
        <v>1921</v>
      </c>
      <c r="B462" s="218" t="s">
        <v>1920</v>
      </c>
      <c r="C462" s="219" t="s">
        <v>11</v>
      </c>
      <c r="D462" s="219" t="s">
        <v>7586</v>
      </c>
      <c r="E462" s="234">
        <v>88381</v>
      </c>
      <c r="F462" s="221">
        <v>7339.64755513197</v>
      </c>
      <c r="G462" s="223">
        <v>16072.939827529293</v>
      </c>
      <c r="H462" s="221">
        <v>30932.908462741045</v>
      </c>
      <c r="I462" s="223">
        <v>30932.908462741045</v>
      </c>
      <c r="J462" s="221">
        <v>3102.5956854461256</v>
      </c>
    </row>
    <row r="463" spans="1:10" x14ac:dyDescent="0.15">
      <c r="A463" s="270" t="s">
        <v>1638</v>
      </c>
      <c r="B463" s="218" t="s">
        <v>1637</v>
      </c>
      <c r="C463" s="219" t="s">
        <v>11</v>
      </c>
      <c r="D463" s="219" t="s">
        <v>7586</v>
      </c>
      <c r="E463" s="234">
        <v>860987</v>
      </c>
      <c r="F463" s="221">
        <v>71501.127273400489</v>
      </c>
      <c r="G463" s="223">
        <v>156578.81494082397</v>
      </c>
      <c r="H463" s="221">
        <v>301341.14864744712</v>
      </c>
      <c r="I463" s="223">
        <v>301341.14864744712</v>
      </c>
      <c r="J463" s="221">
        <v>30224.760428431484</v>
      </c>
    </row>
    <row r="464" spans="1:10" x14ac:dyDescent="0.15">
      <c r="A464" s="270" t="s">
        <v>1688</v>
      </c>
      <c r="B464" s="218" t="s">
        <v>1687</v>
      </c>
      <c r="C464" s="219" t="s">
        <v>11</v>
      </c>
      <c r="D464" s="219" t="s">
        <v>7586</v>
      </c>
      <c r="E464" s="234">
        <v>676160</v>
      </c>
      <c r="F464" s="221">
        <v>56152.069911836617</v>
      </c>
      <c r="G464" s="223">
        <v>122966.23701680459</v>
      </c>
      <c r="H464" s="221">
        <v>236652.62201340767</v>
      </c>
      <c r="I464" s="223">
        <v>236652.62201340767</v>
      </c>
      <c r="J464" s="221">
        <v>23736.448995499621</v>
      </c>
    </row>
    <row r="465" spans="1:10" x14ac:dyDescent="0.15">
      <c r="A465" s="270" t="s">
        <v>1141</v>
      </c>
      <c r="B465" s="218" t="s">
        <v>1140</v>
      </c>
      <c r="C465" s="219" t="s">
        <v>11</v>
      </c>
      <c r="D465" s="219" t="s">
        <v>7586</v>
      </c>
      <c r="E465" s="234">
        <v>3697257</v>
      </c>
      <c r="F465" s="221">
        <v>307040.69088089705</v>
      </c>
      <c r="G465" s="223">
        <v>672381.95186648122</v>
      </c>
      <c r="H465" s="221">
        <v>1294021.4790987719</v>
      </c>
      <c r="I465" s="223">
        <v>1294021.4790987719</v>
      </c>
      <c r="J465" s="221">
        <v>129791.3987869054</v>
      </c>
    </row>
    <row r="466" spans="1:10" x14ac:dyDescent="0.15">
      <c r="A466" s="270" t="s">
        <v>1184</v>
      </c>
      <c r="B466" s="218" t="s">
        <v>1183</v>
      </c>
      <c r="C466" s="219" t="s">
        <v>11</v>
      </c>
      <c r="D466" s="219" t="s">
        <v>7586</v>
      </c>
      <c r="E466" s="234">
        <v>3226333</v>
      </c>
      <c r="F466" s="221">
        <v>267932.55468360387</v>
      </c>
      <c r="G466" s="223">
        <v>586739.86685568246</v>
      </c>
      <c r="H466" s="221">
        <v>1129200.4317593228</v>
      </c>
      <c r="I466" s="223">
        <v>1129200.4317593228</v>
      </c>
      <c r="J466" s="221">
        <v>113259.71470805324</v>
      </c>
    </row>
    <row r="467" spans="1:10" x14ac:dyDescent="0.15">
      <c r="A467" s="270" t="s">
        <v>859</v>
      </c>
      <c r="B467" s="218" t="s">
        <v>858</v>
      </c>
      <c r="C467" s="219" t="s">
        <v>7</v>
      </c>
      <c r="D467" s="219" t="s">
        <v>7586</v>
      </c>
      <c r="E467" s="234">
        <v>6864689.5</v>
      </c>
      <c r="F467" s="221">
        <v>570081.82194606424</v>
      </c>
      <c r="G467" s="223">
        <v>1248410.1930072319</v>
      </c>
      <c r="H467" s="221">
        <v>2402607.0301155178</v>
      </c>
      <c r="I467" s="223">
        <v>2402607.0301155178</v>
      </c>
      <c r="J467" s="221">
        <v>240983.42431775291</v>
      </c>
    </row>
    <row r="468" spans="1:10" x14ac:dyDescent="0.15">
      <c r="A468" s="270" t="s">
        <v>564</v>
      </c>
      <c r="B468" s="218" t="s">
        <v>563</v>
      </c>
      <c r="C468" s="219" t="s">
        <v>7</v>
      </c>
      <c r="D468" s="219" t="s">
        <v>7586</v>
      </c>
      <c r="E468" s="234">
        <v>12379503</v>
      </c>
      <c r="F468" s="221">
        <v>1028062.4673594878</v>
      </c>
      <c r="G468" s="223">
        <v>2251332.3770235502</v>
      </c>
      <c r="H468" s="221">
        <v>4332764.2039943896</v>
      </c>
      <c r="I468" s="223">
        <v>4332764.2039943896</v>
      </c>
      <c r="J468" s="221">
        <v>434579.74673026294</v>
      </c>
    </row>
    <row r="469" spans="1:10" x14ac:dyDescent="0.15">
      <c r="A469" s="270" t="s">
        <v>1686</v>
      </c>
      <c r="B469" s="218" t="s">
        <v>1685</v>
      </c>
      <c r="C469" s="219" t="s">
        <v>7</v>
      </c>
      <c r="D469" s="219" t="s">
        <v>7586</v>
      </c>
      <c r="E469" s="234">
        <v>678516</v>
      </c>
      <c r="F469" s="221">
        <v>56347.725195663363</v>
      </c>
      <c r="G469" s="223">
        <v>123394.69840820839</v>
      </c>
      <c r="H469" s="221">
        <v>237477.21024321066</v>
      </c>
      <c r="I469" s="223">
        <v>237477.21024321066</v>
      </c>
      <c r="J469" s="221">
        <v>23819.155860492225</v>
      </c>
    </row>
    <row r="470" spans="1:10" x14ac:dyDescent="0.15">
      <c r="A470" s="270" t="s">
        <v>381</v>
      </c>
      <c r="B470" s="218" t="s">
        <v>380</v>
      </c>
      <c r="C470" s="219" t="s">
        <v>7577</v>
      </c>
      <c r="D470" s="219" t="s">
        <v>7586</v>
      </c>
      <c r="E470" s="234">
        <v>32506721.254799999</v>
      </c>
      <c r="F470" s="221">
        <v>2699538.1041530338</v>
      </c>
      <c r="G470" s="223">
        <v>5911661.7227533972</v>
      </c>
      <c r="H470" s="221">
        <v>11377190.04082967</v>
      </c>
      <c r="I470" s="223">
        <v>11377190.04082967</v>
      </c>
      <c r="J470" s="221">
        <v>1141141.3438764254</v>
      </c>
    </row>
    <row r="471" spans="1:10" x14ac:dyDescent="0.15">
      <c r="A471" s="270" t="s">
        <v>845</v>
      </c>
      <c r="B471" s="218" t="s">
        <v>844</v>
      </c>
      <c r="C471" s="219" t="s">
        <v>11</v>
      </c>
      <c r="D471" s="219" t="s">
        <v>7586</v>
      </c>
      <c r="E471" s="234">
        <v>6969000</v>
      </c>
      <c r="F471" s="221">
        <v>578744.34337374207</v>
      </c>
      <c r="G471" s="223">
        <v>1267380.0665080915</v>
      </c>
      <c r="H471" s="221">
        <v>2439115.1839970392</v>
      </c>
      <c r="I471" s="223">
        <v>2439115.1839970392</v>
      </c>
      <c r="J471" s="221">
        <v>244645.22161860633</v>
      </c>
    </row>
    <row r="472" spans="1:10" x14ac:dyDescent="0.15">
      <c r="A472" s="270" t="s">
        <v>1739</v>
      </c>
      <c r="B472" s="218" t="s">
        <v>1738</v>
      </c>
      <c r="C472" s="219" t="s">
        <v>7</v>
      </c>
      <c r="D472" s="219" t="s">
        <v>7586</v>
      </c>
      <c r="E472" s="234">
        <v>94010</v>
      </c>
      <c r="F472" s="221">
        <v>7807.1108796908438</v>
      </c>
      <c r="G472" s="223">
        <v>17096.62793118463</v>
      </c>
      <c r="H472" s="221">
        <v>32903.030341162528</v>
      </c>
      <c r="I472" s="223">
        <v>32903.030341162528</v>
      </c>
      <c r="J472" s="221">
        <v>3300.2004999806545</v>
      </c>
    </row>
    <row r="473" spans="1:10" x14ac:dyDescent="0.15">
      <c r="A473" s="270" t="s">
        <v>1739</v>
      </c>
      <c r="B473" s="218" t="s">
        <v>1738</v>
      </c>
      <c r="C473" s="219" t="s">
        <v>11</v>
      </c>
      <c r="D473" s="219" t="s">
        <v>7586</v>
      </c>
      <c r="E473" s="234">
        <v>997611</v>
      </c>
      <c r="F473" s="221">
        <v>82847.140642476996</v>
      </c>
      <c r="G473" s="223">
        <v>181425.21101007372</v>
      </c>
      <c r="H473" s="221">
        <v>349158.86609592056</v>
      </c>
      <c r="I473" s="223">
        <v>349158.86609592056</v>
      </c>
      <c r="J473" s="221">
        <v>35020.916083248601</v>
      </c>
    </row>
    <row r="474" spans="1:10" x14ac:dyDescent="0.15">
      <c r="A474" s="270" t="s">
        <v>744</v>
      </c>
      <c r="B474" s="218" t="s">
        <v>743</v>
      </c>
      <c r="C474" s="219" t="s">
        <v>11</v>
      </c>
      <c r="D474" s="219" t="s">
        <v>7586</v>
      </c>
      <c r="E474" s="234">
        <v>10212164</v>
      </c>
      <c r="F474" s="221">
        <v>848074.63748098246</v>
      </c>
      <c r="G474" s="223">
        <v>1857180.8135330088</v>
      </c>
      <c r="H474" s="221">
        <v>3574206.3816713933</v>
      </c>
      <c r="I474" s="223">
        <v>3574206.3816713933</v>
      </c>
      <c r="J474" s="221">
        <v>358495.78490250441</v>
      </c>
    </row>
    <row r="475" spans="1:10" x14ac:dyDescent="0.15">
      <c r="A475" s="270" t="s">
        <v>857</v>
      </c>
      <c r="B475" s="218" t="s">
        <v>856</v>
      </c>
      <c r="C475" s="219" t="s">
        <v>11</v>
      </c>
      <c r="D475" s="219" t="s">
        <v>7586</v>
      </c>
      <c r="E475" s="234">
        <v>6872766</v>
      </c>
      <c r="F475" s="221">
        <v>570752.53922103322</v>
      </c>
      <c r="G475" s="223">
        <v>1249878.9826624412</v>
      </c>
      <c r="H475" s="221">
        <v>2405433.7647666233</v>
      </c>
      <c r="I475" s="223">
        <v>2405433.7647666233</v>
      </c>
      <c r="J475" s="221">
        <v>241266.94808477873</v>
      </c>
    </row>
    <row r="476" spans="1:10" x14ac:dyDescent="0.15">
      <c r="A476" s="270" t="s">
        <v>1499</v>
      </c>
      <c r="B476" s="218" t="s">
        <v>1498</v>
      </c>
      <c r="C476" s="219" t="s">
        <v>7</v>
      </c>
      <c r="D476" s="219" t="s">
        <v>7586</v>
      </c>
      <c r="E476" s="234">
        <v>2684245.5</v>
      </c>
      <c r="F476" s="221">
        <v>222914.60745464516</v>
      </c>
      <c r="G476" s="223">
        <v>488156.01095050166</v>
      </c>
      <c r="H476" s="221">
        <v>939472.51494127209</v>
      </c>
      <c r="I476" s="223">
        <v>939472.51494127209</v>
      </c>
      <c r="J476" s="221">
        <v>94229.851517613264</v>
      </c>
    </row>
    <row r="477" spans="1:10" x14ac:dyDescent="0.15">
      <c r="A477" s="270" t="s">
        <v>70</v>
      </c>
      <c r="B477" s="218" t="s">
        <v>69</v>
      </c>
      <c r="C477" s="219" t="s">
        <v>11</v>
      </c>
      <c r="D477" s="219" t="s">
        <v>7586</v>
      </c>
      <c r="E477" s="234">
        <v>262266739</v>
      </c>
      <c r="F477" s="221">
        <v>21780082.027741082</v>
      </c>
      <c r="G477" s="223">
        <v>47695743.595448464</v>
      </c>
      <c r="H477" s="221">
        <v>91792048.407560423</v>
      </c>
      <c r="I477" s="223">
        <v>91792048.407560423</v>
      </c>
      <c r="J477" s="221">
        <v>9206816.5426666941</v>
      </c>
    </row>
    <row r="478" spans="1:10" x14ac:dyDescent="0.15">
      <c r="A478" s="270" t="s">
        <v>70</v>
      </c>
      <c r="B478" s="218" t="s">
        <v>69</v>
      </c>
      <c r="C478" s="219" t="s">
        <v>93</v>
      </c>
      <c r="D478" s="219" t="s">
        <v>7586</v>
      </c>
      <c r="E478" s="234">
        <v>11755708</v>
      </c>
      <c r="F478" s="221">
        <v>976259.07696275599</v>
      </c>
      <c r="G478" s="223">
        <v>2137889.2218237487</v>
      </c>
      <c r="H478" s="221">
        <v>4114439.0703738658</v>
      </c>
      <c r="I478" s="223">
        <v>4114439.0703738658</v>
      </c>
      <c r="J478" s="221">
        <v>412681.55961308995</v>
      </c>
    </row>
    <row r="479" spans="1:10" x14ac:dyDescent="0.15">
      <c r="A479" s="270" t="s">
        <v>165</v>
      </c>
      <c r="B479" s="218" t="s">
        <v>164</v>
      </c>
      <c r="C479" s="219" t="s">
        <v>7</v>
      </c>
      <c r="D479" s="219" t="s">
        <v>7586</v>
      </c>
      <c r="E479" s="234">
        <v>154406383.5</v>
      </c>
      <c r="F479" s="221">
        <v>12822760.945820304</v>
      </c>
      <c r="G479" s="223">
        <v>28080294.531425443</v>
      </c>
      <c r="H479" s="221">
        <v>54041462.835545979</v>
      </c>
      <c r="I479" s="223">
        <v>54041462.835545979</v>
      </c>
      <c r="J479" s="221">
        <v>5420402.3404627675</v>
      </c>
    </row>
    <row r="480" spans="1:10" x14ac:dyDescent="0.15">
      <c r="A480" s="270" t="s">
        <v>442</v>
      </c>
      <c r="B480" s="218" t="s">
        <v>441</v>
      </c>
      <c r="C480" s="219" t="s">
        <v>11</v>
      </c>
      <c r="D480" s="219" t="s">
        <v>7586</v>
      </c>
      <c r="E480" s="234">
        <v>25402888.879999999</v>
      </c>
      <c r="F480" s="221">
        <v>2109596.5338860285</v>
      </c>
      <c r="G480" s="223">
        <v>4619761.0845504459</v>
      </c>
      <c r="H480" s="221">
        <v>8890884.1992534846</v>
      </c>
      <c r="I480" s="223">
        <v>8890884.1992534846</v>
      </c>
      <c r="J480" s="221">
        <v>891762.86121400923</v>
      </c>
    </row>
    <row r="481" spans="1:10" x14ac:dyDescent="0.15">
      <c r="A481" s="270" t="s">
        <v>1828</v>
      </c>
      <c r="B481" s="218" t="s">
        <v>1827</v>
      </c>
      <c r="C481" s="219" t="s">
        <v>11</v>
      </c>
      <c r="D481" s="219" t="s">
        <v>7586</v>
      </c>
      <c r="E481" s="234">
        <v>325193</v>
      </c>
      <c r="F481" s="221">
        <v>27005.827127957713</v>
      </c>
      <c r="G481" s="223">
        <v>59139.492892519134</v>
      </c>
      <c r="H481" s="221">
        <v>113815.92538808283</v>
      </c>
      <c r="I481" s="223">
        <v>113815.92538808283</v>
      </c>
      <c r="J481" s="221">
        <v>11415.829179770335</v>
      </c>
    </row>
    <row r="482" spans="1:10" x14ac:dyDescent="0.15">
      <c r="A482" s="270" t="s">
        <v>1836</v>
      </c>
      <c r="B482" s="218" t="s">
        <v>1835</v>
      </c>
      <c r="C482" s="219" t="s">
        <v>11</v>
      </c>
      <c r="D482" s="219" t="s">
        <v>7586</v>
      </c>
      <c r="E482" s="234">
        <v>314020</v>
      </c>
      <c r="F482" s="221">
        <v>26077.959349436431</v>
      </c>
      <c r="G482" s="223">
        <v>57107.574757478978</v>
      </c>
      <c r="H482" s="221">
        <v>109905.43120659354</v>
      </c>
      <c r="I482" s="223">
        <v>109905.43120659354</v>
      </c>
      <c r="J482" s="221">
        <v>11023.603457120789</v>
      </c>
    </row>
    <row r="483" spans="1:10" x14ac:dyDescent="0.15">
      <c r="A483" s="270" t="s">
        <v>1808</v>
      </c>
      <c r="B483" s="218" t="s">
        <v>1807</v>
      </c>
      <c r="C483" s="219" t="s">
        <v>11</v>
      </c>
      <c r="D483" s="219" t="s">
        <v>7586</v>
      </c>
      <c r="E483" s="234">
        <v>377468</v>
      </c>
      <c r="F483" s="221">
        <v>31347.032544783997</v>
      </c>
      <c r="G483" s="223">
        <v>68646.207338883105</v>
      </c>
      <c r="H483" s="221">
        <v>132111.91423059182</v>
      </c>
      <c r="I483" s="223">
        <v>132111.91423059182</v>
      </c>
      <c r="J483" s="221">
        <v>13250.931627770426</v>
      </c>
    </row>
    <row r="484" spans="1:10" x14ac:dyDescent="0.15">
      <c r="A484" s="270" t="s">
        <v>600</v>
      </c>
      <c r="B484" s="218" t="s">
        <v>599</v>
      </c>
      <c r="C484" s="219" t="s">
        <v>11</v>
      </c>
      <c r="D484" s="219" t="s">
        <v>7586</v>
      </c>
      <c r="E484" s="234">
        <v>15310892</v>
      </c>
      <c r="F484" s="221">
        <v>1271501.239346575</v>
      </c>
      <c r="G484" s="223">
        <v>2784433.8242586036</v>
      </c>
      <c r="H484" s="221">
        <v>5358735.709246492</v>
      </c>
      <c r="I484" s="223">
        <v>5358735.709246492</v>
      </c>
      <c r="J484" s="221">
        <v>537485.51679129677</v>
      </c>
    </row>
    <row r="485" spans="1:10" x14ac:dyDescent="0.15">
      <c r="A485" s="270" t="s">
        <v>1132</v>
      </c>
      <c r="B485" s="218" t="s">
        <v>1131</v>
      </c>
      <c r="C485" s="219" t="s">
        <v>11</v>
      </c>
      <c r="D485" s="219" t="s">
        <v>7586</v>
      </c>
      <c r="E485" s="234">
        <v>4141541</v>
      </c>
      <c r="F485" s="221">
        <v>343936.49398772151</v>
      </c>
      <c r="G485" s="223">
        <v>753179.29516802821</v>
      </c>
      <c r="H485" s="221">
        <v>1449518.6595273758</v>
      </c>
      <c r="I485" s="223">
        <v>1449518.6595273758</v>
      </c>
      <c r="J485" s="221">
        <v>145387.89148910096</v>
      </c>
    </row>
    <row r="486" spans="1:10" x14ac:dyDescent="0.15">
      <c r="A486" s="270" t="s">
        <v>104</v>
      </c>
      <c r="B486" s="218" t="s">
        <v>103</v>
      </c>
      <c r="C486" s="219" t="s">
        <v>7</v>
      </c>
      <c r="D486" s="219" t="s">
        <v>7586</v>
      </c>
      <c r="E486" s="234">
        <v>537234474</v>
      </c>
      <c r="F486" s="221">
        <v>44614925.081484824</v>
      </c>
      <c r="G486" s="223">
        <v>97701286.180020049</v>
      </c>
      <c r="H486" s="221">
        <v>188029381.9629879</v>
      </c>
      <c r="I486" s="223">
        <v>188029381.9629879</v>
      </c>
      <c r="J486" s="221">
        <v>18859498.77355222</v>
      </c>
    </row>
    <row r="487" spans="1:10" x14ac:dyDescent="0.15">
      <c r="A487" s="270" t="s">
        <v>854</v>
      </c>
      <c r="B487" s="218" t="s">
        <v>853</v>
      </c>
      <c r="C487" s="219" t="s">
        <v>11</v>
      </c>
      <c r="D487" s="219" t="s">
        <v>7586</v>
      </c>
      <c r="E487" s="234">
        <v>13726537</v>
      </c>
      <c r="F487" s="221">
        <v>1139927.6284775971</v>
      </c>
      <c r="G487" s="223">
        <v>2496303.5408216072</v>
      </c>
      <c r="H487" s="221">
        <v>4804219.3744292101</v>
      </c>
      <c r="I487" s="223">
        <v>4804219.3744292101</v>
      </c>
      <c r="J487" s="221">
        <v>481867.08084674989</v>
      </c>
    </row>
    <row r="488" spans="1:10" x14ac:dyDescent="0.15">
      <c r="A488" s="270" t="s">
        <v>854</v>
      </c>
      <c r="B488" s="218" t="s">
        <v>853</v>
      </c>
      <c r="C488" s="219" t="s">
        <v>93</v>
      </c>
      <c r="D488" s="219" t="s">
        <v>7586</v>
      </c>
      <c r="E488" s="234">
        <v>695606</v>
      </c>
      <c r="F488" s="221">
        <v>57766.973413235071</v>
      </c>
      <c r="G488" s="223">
        <v>126502.68023294986</v>
      </c>
      <c r="H488" s="221">
        <v>243458.62486431978</v>
      </c>
      <c r="I488" s="223">
        <v>243458.62486431978</v>
      </c>
      <c r="J488" s="221">
        <v>24419.096574721236</v>
      </c>
    </row>
    <row r="489" spans="1:10" x14ac:dyDescent="0.15">
      <c r="A489" s="270" t="s">
        <v>595</v>
      </c>
      <c r="B489" s="218" t="s">
        <v>594</v>
      </c>
      <c r="C489" s="219" t="s">
        <v>7</v>
      </c>
      <c r="D489" s="219" t="s">
        <v>7586</v>
      </c>
      <c r="E489" s="234">
        <v>15826400</v>
      </c>
      <c r="F489" s="221">
        <v>1314311.8777400188</v>
      </c>
      <c r="G489" s="223">
        <v>2878183.9409647956</v>
      </c>
      <c r="H489" s="221">
        <v>5539160.9338514488</v>
      </c>
      <c r="I489" s="223">
        <v>5539160.9338514488</v>
      </c>
      <c r="J489" s="221">
        <v>555582.31244435522</v>
      </c>
    </row>
    <row r="490" spans="1:10" x14ac:dyDescent="0.15">
      <c r="A490" s="270" t="s">
        <v>295</v>
      </c>
      <c r="B490" s="218" t="s">
        <v>294</v>
      </c>
      <c r="C490" s="219" t="s">
        <v>7</v>
      </c>
      <c r="D490" s="219" t="s">
        <v>7586</v>
      </c>
      <c r="E490" s="234">
        <v>45951835.5</v>
      </c>
      <c r="F490" s="221">
        <v>3816094.8289949363</v>
      </c>
      <c r="G490" s="223">
        <v>8356785.8131954214</v>
      </c>
      <c r="H490" s="221">
        <v>16082912.857021695</v>
      </c>
      <c r="I490" s="223">
        <v>16082912.857021695</v>
      </c>
      <c r="J490" s="221">
        <v>1613129.1404332391</v>
      </c>
    </row>
    <row r="491" spans="1:10" x14ac:dyDescent="0.15">
      <c r="A491" s="270" t="s">
        <v>456</v>
      </c>
      <c r="B491" s="218" t="s">
        <v>455</v>
      </c>
      <c r="C491" s="219" t="s">
        <v>11</v>
      </c>
      <c r="D491" s="219" t="s">
        <v>7586</v>
      </c>
      <c r="E491" s="234">
        <v>6408333</v>
      </c>
      <c r="F491" s="221">
        <v>532183.45160070062</v>
      </c>
      <c r="G491" s="223">
        <v>1165417.348794088</v>
      </c>
      <c r="H491" s="221">
        <v>2242884.534999182</v>
      </c>
      <c r="I491" s="223">
        <v>2242884.534999182</v>
      </c>
      <c r="J491" s="221">
        <v>224963.12914203308</v>
      </c>
    </row>
    <row r="492" spans="1:10" x14ac:dyDescent="0.15">
      <c r="A492" s="270" t="s">
        <v>1952</v>
      </c>
      <c r="B492" s="218" t="s">
        <v>1950</v>
      </c>
      <c r="C492" s="219" t="s">
        <v>7577</v>
      </c>
      <c r="D492" s="219" t="s">
        <v>7586</v>
      </c>
      <c r="E492" s="234">
        <v>6896.3447999999999</v>
      </c>
      <c r="F492" s="221">
        <v>572.71065331538534</v>
      </c>
      <c r="G492" s="223">
        <v>1254.1670155383458</v>
      </c>
      <c r="H492" s="221">
        <v>2413.6862269707312</v>
      </c>
      <c r="I492" s="223">
        <v>2413.6862269707312</v>
      </c>
      <c r="J492" s="221">
        <v>242.09467670459514</v>
      </c>
    </row>
    <row r="493" spans="1:10" x14ac:dyDescent="0.15">
      <c r="A493" s="270" t="s">
        <v>1747</v>
      </c>
      <c r="B493" s="218" t="s">
        <v>1746</v>
      </c>
      <c r="C493" s="219" t="s">
        <v>7</v>
      </c>
      <c r="D493" s="219" t="s">
        <v>7586</v>
      </c>
      <c r="E493" s="234">
        <v>526704</v>
      </c>
      <c r="F493" s="221">
        <v>43740.416219303122</v>
      </c>
      <c r="G493" s="223">
        <v>95786.217613729081</v>
      </c>
      <c r="H493" s="221">
        <v>184343.76867154209</v>
      </c>
      <c r="I493" s="223">
        <v>184343.76867154209</v>
      </c>
      <c r="J493" s="221">
        <v>18489.828785680362</v>
      </c>
    </row>
    <row r="494" spans="1:10" x14ac:dyDescent="0.15">
      <c r="A494" s="270" t="s">
        <v>1049</v>
      </c>
      <c r="B494" s="218" t="s">
        <v>1048</v>
      </c>
      <c r="C494" s="219" t="s">
        <v>11</v>
      </c>
      <c r="D494" s="219" t="s">
        <v>7586</v>
      </c>
      <c r="E494" s="234">
        <v>4224302</v>
      </c>
      <c r="F494" s="221">
        <v>350809.42562812247</v>
      </c>
      <c r="G494" s="223">
        <v>768230.1836289661</v>
      </c>
      <c r="H494" s="221">
        <v>1478484.5960667329</v>
      </c>
      <c r="I494" s="223">
        <v>1478484.5960667329</v>
      </c>
      <c r="J494" s="221">
        <v>148293.19830304521</v>
      </c>
    </row>
    <row r="495" spans="1:10" x14ac:dyDescent="0.15">
      <c r="A495" s="270" t="s">
        <v>1476</v>
      </c>
      <c r="B495" s="218" t="s">
        <v>1475</v>
      </c>
      <c r="C495" s="219" t="s">
        <v>11</v>
      </c>
      <c r="D495" s="219" t="s">
        <v>7586</v>
      </c>
      <c r="E495" s="234">
        <v>1987455</v>
      </c>
      <c r="F495" s="221">
        <v>165049.26660350992</v>
      </c>
      <c r="G495" s="223">
        <v>361437.9179339704</v>
      </c>
      <c r="H495" s="221">
        <v>695599.32099452382</v>
      </c>
      <c r="I495" s="223">
        <v>695599.32099452382</v>
      </c>
      <c r="J495" s="221">
        <v>69769.173329316589</v>
      </c>
    </row>
    <row r="496" spans="1:10" x14ac:dyDescent="0.15">
      <c r="A496" s="270" t="s">
        <v>1768</v>
      </c>
      <c r="B496" s="218" t="s">
        <v>1767</v>
      </c>
      <c r="C496" s="219" t="s">
        <v>11</v>
      </c>
      <c r="D496" s="219" t="s">
        <v>7586</v>
      </c>
      <c r="E496" s="234">
        <v>467665</v>
      </c>
      <c r="F496" s="221">
        <v>38837.490794071047</v>
      </c>
      <c r="G496" s="223">
        <v>85049.404333980012</v>
      </c>
      <c r="H496" s="221">
        <v>163680.41362088901</v>
      </c>
      <c r="I496" s="223">
        <v>163680.41362088901</v>
      </c>
      <c r="J496" s="221">
        <v>16417.2775962499</v>
      </c>
    </row>
    <row r="497" spans="1:10" x14ac:dyDescent="0.15">
      <c r="A497" s="270" t="s">
        <v>1069</v>
      </c>
      <c r="B497" s="218" t="s">
        <v>1068</v>
      </c>
      <c r="C497" s="219" t="s">
        <v>93</v>
      </c>
      <c r="D497" s="219" t="s">
        <v>7586</v>
      </c>
      <c r="E497" s="234">
        <v>4121765</v>
      </c>
      <c r="F497" s="221">
        <v>342294.18545930146</v>
      </c>
      <c r="G497" s="223">
        <v>749582.83825953864</v>
      </c>
      <c r="H497" s="221">
        <v>1442597.1583250908</v>
      </c>
      <c r="I497" s="223">
        <v>1442597.1583250908</v>
      </c>
      <c r="J497" s="221">
        <v>144693.65933201538</v>
      </c>
    </row>
    <row r="498" spans="1:10" x14ac:dyDescent="0.15">
      <c r="A498" s="270" t="s">
        <v>1408</v>
      </c>
      <c r="B498" s="218" t="s">
        <v>1407</v>
      </c>
      <c r="C498" s="219" t="s">
        <v>7</v>
      </c>
      <c r="D498" s="219" t="s">
        <v>7586</v>
      </c>
      <c r="E498" s="234">
        <v>1765395</v>
      </c>
      <c r="F498" s="221">
        <v>146608.17478408487</v>
      </c>
      <c r="G498" s="223">
        <v>321054.15877644607</v>
      </c>
      <c r="H498" s="221">
        <v>617879.43037056294</v>
      </c>
      <c r="I498" s="223">
        <v>617879.43037056294</v>
      </c>
      <c r="J498" s="221">
        <v>61973.805570294098</v>
      </c>
    </row>
    <row r="499" spans="1:10" x14ac:dyDescent="0.15">
      <c r="A499" s="270" t="s">
        <v>1408</v>
      </c>
      <c r="B499" s="218" t="s">
        <v>1407</v>
      </c>
      <c r="C499" s="219" t="s">
        <v>89</v>
      </c>
      <c r="D499" s="219" t="s">
        <v>7586</v>
      </c>
      <c r="E499" s="234">
        <v>8269.5480000000007</v>
      </c>
      <c r="F499" s="221">
        <v>686.74904968541296</v>
      </c>
      <c r="G499" s="223">
        <v>1503.8973015112438</v>
      </c>
      <c r="H499" s="221">
        <v>2894.3004866684391</v>
      </c>
      <c r="I499" s="223">
        <v>2894.3004866684391</v>
      </c>
      <c r="J499" s="221">
        <v>290.3006748666528</v>
      </c>
    </row>
    <row r="500" spans="1:10" x14ac:dyDescent="0.15">
      <c r="A500" s="270" t="s">
        <v>1270</v>
      </c>
      <c r="B500" s="218" t="s">
        <v>1269</v>
      </c>
      <c r="C500" s="219" t="s">
        <v>11</v>
      </c>
      <c r="D500" s="219" t="s">
        <v>7586</v>
      </c>
      <c r="E500" s="234">
        <v>2554292</v>
      </c>
      <c r="F500" s="221">
        <v>212122.5493363183</v>
      </c>
      <c r="G500" s="223">
        <v>464522.70983513939</v>
      </c>
      <c r="H500" s="221">
        <v>893989.43916805356</v>
      </c>
      <c r="I500" s="223">
        <v>893989.43916805356</v>
      </c>
      <c r="J500" s="221">
        <v>89667.862307165051</v>
      </c>
    </row>
    <row r="501" spans="1:10" x14ac:dyDescent="0.15">
      <c r="A501" s="270" t="s">
        <v>739</v>
      </c>
      <c r="B501" s="218" t="s">
        <v>738</v>
      </c>
      <c r="C501" s="219" t="s">
        <v>11</v>
      </c>
      <c r="D501" s="219" t="s">
        <v>7586</v>
      </c>
      <c r="E501" s="234">
        <v>11123114</v>
      </c>
      <c r="F501" s="221">
        <v>923724.96889098547</v>
      </c>
      <c r="G501" s="223">
        <v>2022845.8833544389</v>
      </c>
      <c r="H501" s="221">
        <v>3893034.3307117298</v>
      </c>
      <c r="I501" s="223">
        <v>3893034.3307117298</v>
      </c>
      <c r="J501" s="221">
        <v>390474.48552432528</v>
      </c>
    </row>
    <row r="502" spans="1:10" x14ac:dyDescent="0.15">
      <c r="A502" s="270" t="s">
        <v>1737</v>
      </c>
      <c r="B502" s="218" t="s">
        <v>1736</v>
      </c>
      <c r="C502" s="219" t="s">
        <v>11</v>
      </c>
      <c r="D502" s="219" t="s">
        <v>7586</v>
      </c>
      <c r="E502" s="234">
        <v>570747</v>
      </c>
      <c r="F502" s="221">
        <v>47397.990780245833</v>
      </c>
      <c r="G502" s="223">
        <v>103795.86322561254</v>
      </c>
      <c r="H502" s="221">
        <v>199758.59863979887</v>
      </c>
      <c r="I502" s="223">
        <v>199758.59863979887</v>
      </c>
      <c r="J502" s="221">
        <v>20035.948673146038</v>
      </c>
    </row>
    <row r="503" spans="1:10" x14ac:dyDescent="0.15">
      <c r="A503" s="270" t="s">
        <v>1900</v>
      </c>
      <c r="B503" s="218" t="s">
        <v>1899</v>
      </c>
      <c r="C503" s="219" t="s">
        <v>11</v>
      </c>
      <c r="D503" s="219" t="s">
        <v>7586</v>
      </c>
      <c r="E503" s="234">
        <v>135000</v>
      </c>
      <c r="F503" s="221">
        <v>11211.147417915796</v>
      </c>
      <c r="G503" s="223">
        <v>24551.055959046116</v>
      </c>
      <c r="H503" s="221">
        <v>47249.325561716214</v>
      </c>
      <c r="I503" s="223">
        <v>47249.325561716214</v>
      </c>
      <c r="J503" s="221">
        <v>4739.1454898137263</v>
      </c>
    </row>
    <row r="504" spans="1:10" x14ac:dyDescent="0.15">
      <c r="A504" s="270" t="s">
        <v>1238</v>
      </c>
      <c r="B504" s="218" t="s">
        <v>1237</v>
      </c>
      <c r="C504" s="219" t="s">
        <v>11</v>
      </c>
      <c r="D504" s="219" t="s">
        <v>7586</v>
      </c>
      <c r="E504" s="234">
        <v>2727600</v>
      </c>
      <c r="F504" s="221">
        <v>226515.00516375646</v>
      </c>
      <c r="G504" s="223">
        <v>496040.44617699395</v>
      </c>
      <c r="H504" s="221">
        <v>954646.37334916415</v>
      </c>
      <c r="I504" s="223">
        <v>954646.37334916415</v>
      </c>
      <c r="J504" s="221">
        <v>95751.80176308089</v>
      </c>
    </row>
    <row r="505" spans="1:10" x14ac:dyDescent="0.15">
      <c r="A505" s="270" t="s">
        <v>338</v>
      </c>
      <c r="B505" s="218" t="s">
        <v>337</v>
      </c>
      <c r="C505" s="219" t="s">
        <v>11</v>
      </c>
      <c r="D505" s="219" t="s">
        <v>7586</v>
      </c>
      <c r="E505" s="234">
        <v>37056651</v>
      </c>
      <c r="F505" s="221">
        <v>3077389.4605574575</v>
      </c>
      <c r="G505" s="223">
        <v>6739110.4618951278</v>
      </c>
      <c r="H505" s="221">
        <v>12969642.720932569</v>
      </c>
      <c r="I505" s="223">
        <v>12969642.720932569</v>
      </c>
      <c r="J505" s="221">
        <v>1300865.6329944541</v>
      </c>
    </row>
    <row r="506" spans="1:10" x14ac:dyDescent="0.15">
      <c r="A506" s="270" t="s">
        <v>609</v>
      </c>
      <c r="B506" s="218" t="s">
        <v>608</v>
      </c>
      <c r="C506" s="219" t="s">
        <v>11</v>
      </c>
      <c r="D506" s="219" t="s">
        <v>7586</v>
      </c>
      <c r="E506" s="234">
        <v>14883109</v>
      </c>
      <c r="F506" s="221">
        <v>1235975.7706363655</v>
      </c>
      <c r="G506" s="223">
        <v>2706637.347433947</v>
      </c>
      <c r="H506" s="221">
        <v>5209013.7963815462</v>
      </c>
      <c r="I506" s="223">
        <v>5209013.7963815462</v>
      </c>
      <c r="J506" s="221">
        <v>522468.28808708204</v>
      </c>
    </row>
    <row r="507" spans="1:10" x14ac:dyDescent="0.15">
      <c r="A507" s="270" t="s">
        <v>466</v>
      </c>
      <c r="B507" s="218" t="s">
        <v>465</v>
      </c>
      <c r="C507" s="219" t="s">
        <v>11</v>
      </c>
      <c r="D507" s="219" t="s">
        <v>7586</v>
      </c>
      <c r="E507" s="234">
        <v>23561944</v>
      </c>
      <c r="F507" s="221">
        <v>1956714.2787901969</v>
      </c>
      <c r="G507" s="223">
        <v>4284967.449243784</v>
      </c>
      <c r="H507" s="221">
        <v>8246562.6883179704</v>
      </c>
      <c r="I507" s="223">
        <v>8246562.6883179704</v>
      </c>
      <c r="J507" s="221">
        <v>827136.89362106367</v>
      </c>
    </row>
    <row r="508" spans="1:10" x14ac:dyDescent="0.15">
      <c r="A508" s="270" t="s">
        <v>1091</v>
      </c>
      <c r="B508" s="218" t="s">
        <v>1090</v>
      </c>
      <c r="C508" s="219" t="s">
        <v>95</v>
      </c>
      <c r="D508" s="219" t="s">
        <v>7586</v>
      </c>
      <c r="E508" s="234">
        <v>3996275.4</v>
      </c>
      <c r="F508" s="221">
        <v>331872.83431104006</v>
      </c>
      <c r="G508" s="223">
        <v>726761.34054192144</v>
      </c>
      <c r="H508" s="221">
        <v>1398676.4252509458</v>
      </c>
      <c r="I508" s="223">
        <v>1398676.4252509458</v>
      </c>
      <c r="J508" s="221">
        <v>140288.37435528552</v>
      </c>
    </row>
    <row r="509" spans="1:10" x14ac:dyDescent="0.15">
      <c r="A509" s="270" t="s">
        <v>1678</v>
      </c>
      <c r="B509" s="218" t="s">
        <v>1676</v>
      </c>
      <c r="C509" s="219" t="s">
        <v>93</v>
      </c>
      <c r="D509" s="219" t="s">
        <v>7586</v>
      </c>
      <c r="E509" s="234">
        <v>722182.5</v>
      </c>
      <c r="F509" s="221">
        <v>59974.033112140547</v>
      </c>
      <c r="G509" s="223">
        <v>131335.8738529172</v>
      </c>
      <c r="H509" s="221">
        <v>252760.26709240087</v>
      </c>
      <c r="I509" s="223">
        <v>252760.26709240087</v>
      </c>
      <c r="J509" s="221">
        <v>25352.058797758527</v>
      </c>
    </row>
    <row r="510" spans="1:10" x14ac:dyDescent="0.15">
      <c r="A510" s="270" t="s">
        <v>527</v>
      </c>
      <c r="B510" s="218" t="s">
        <v>526</v>
      </c>
      <c r="C510" s="219" t="s">
        <v>11</v>
      </c>
      <c r="D510" s="219" t="s">
        <v>7586</v>
      </c>
      <c r="E510" s="234">
        <v>19100924</v>
      </c>
      <c r="F510" s="221">
        <v>1586246.479869673</v>
      </c>
      <c r="G510" s="223">
        <v>3473687.8073591627</v>
      </c>
      <c r="H510" s="221">
        <v>6685227.9748562872</v>
      </c>
      <c r="I510" s="223">
        <v>6685227.9748562872</v>
      </c>
      <c r="J510" s="221">
        <v>670533.76167314639</v>
      </c>
    </row>
    <row r="511" spans="1:10" x14ac:dyDescent="0.15">
      <c r="A511" s="270" t="s">
        <v>881</v>
      </c>
      <c r="B511" s="218" t="s">
        <v>880</v>
      </c>
      <c r="C511" s="219" t="s">
        <v>11</v>
      </c>
      <c r="D511" s="219" t="s">
        <v>7586</v>
      </c>
      <c r="E511" s="234">
        <v>6517067</v>
      </c>
      <c r="F511" s="221">
        <v>541213.32495877217</v>
      </c>
      <c r="G511" s="223">
        <v>1185191.6785618726</v>
      </c>
      <c r="H511" s="221">
        <v>2280940.891781609</v>
      </c>
      <c r="I511" s="223">
        <v>2280940.891781609</v>
      </c>
      <c r="J511" s="221">
        <v>228780.21244343609</v>
      </c>
    </row>
    <row r="512" spans="1:10" x14ac:dyDescent="0.15">
      <c r="A512" s="270" t="s">
        <v>999</v>
      </c>
      <c r="B512" s="218" t="s">
        <v>998</v>
      </c>
      <c r="C512" s="219" t="s">
        <v>11</v>
      </c>
      <c r="D512" s="219" t="s">
        <v>7586</v>
      </c>
      <c r="E512" s="234">
        <v>4744742</v>
      </c>
      <c r="F512" s="221">
        <v>394029.64460723428</v>
      </c>
      <c r="G512" s="223">
        <v>862877.23224619543</v>
      </c>
      <c r="H512" s="221">
        <v>1660635.9960322115</v>
      </c>
      <c r="I512" s="223">
        <v>1660635.9960322115</v>
      </c>
      <c r="J512" s="221">
        <v>166563.13073799823</v>
      </c>
    </row>
    <row r="513" spans="1:10" x14ac:dyDescent="0.15">
      <c r="A513" s="270" t="s">
        <v>841</v>
      </c>
      <c r="B513" s="218" t="s">
        <v>840</v>
      </c>
      <c r="C513" s="219" t="s">
        <v>11</v>
      </c>
      <c r="D513" s="219" t="s">
        <v>7586</v>
      </c>
      <c r="E513" s="234">
        <v>6970182</v>
      </c>
      <c r="F513" s="221">
        <v>578842.50319780118</v>
      </c>
      <c r="G513" s="223">
        <v>1267595.0246424887</v>
      </c>
      <c r="H513" s="221">
        <v>2439528.8780919574</v>
      </c>
      <c r="I513" s="223">
        <v>2439528.8780919574</v>
      </c>
      <c r="J513" s="221">
        <v>244686.71547022829</v>
      </c>
    </row>
    <row r="514" spans="1:10" x14ac:dyDescent="0.15">
      <c r="A514" s="270" t="s">
        <v>1046</v>
      </c>
      <c r="B514" s="218" t="s">
        <v>1045</v>
      </c>
      <c r="C514" s="219" t="s">
        <v>7577</v>
      </c>
      <c r="D514" s="219" t="s">
        <v>7586</v>
      </c>
      <c r="E514" s="234">
        <v>4234205.6996999998</v>
      </c>
      <c r="F514" s="221">
        <v>351631.88368234073</v>
      </c>
      <c r="G514" s="223">
        <v>770031.26722553116</v>
      </c>
      <c r="H514" s="221">
        <v>1481950.8414844424</v>
      </c>
      <c r="I514" s="223">
        <v>1481950.8414844424</v>
      </c>
      <c r="J514" s="221">
        <v>148640.86551612464</v>
      </c>
    </row>
    <row r="515" spans="1:10" x14ac:dyDescent="0.15">
      <c r="A515" s="270" t="s">
        <v>1263</v>
      </c>
      <c r="B515" s="218" t="s">
        <v>1262</v>
      </c>
      <c r="C515" s="219" t="s">
        <v>7577</v>
      </c>
      <c r="D515" s="219" t="s">
        <v>7586</v>
      </c>
      <c r="E515" s="234">
        <v>2584034.5285999998</v>
      </c>
      <c r="F515" s="221">
        <v>214592.53357866037</v>
      </c>
      <c r="G515" s="223">
        <v>469931.67638345144</v>
      </c>
      <c r="H515" s="221">
        <v>904399.17558916507</v>
      </c>
      <c r="I515" s="223">
        <v>904399.17558916507</v>
      </c>
      <c r="J515" s="221">
        <v>90711.967272130583</v>
      </c>
    </row>
    <row r="516" spans="1:10" x14ac:dyDescent="0.15">
      <c r="A516" s="270" t="s">
        <v>1025</v>
      </c>
      <c r="B516" s="218" t="s">
        <v>1024</v>
      </c>
      <c r="C516" s="219" t="s">
        <v>11</v>
      </c>
      <c r="D516" s="219" t="s">
        <v>7586</v>
      </c>
      <c r="E516" s="234">
        <v>4456079</v>
      </c>
      <c r="F516" s="221">
        <v>370057.47092502814</v>
      </c>
      <c r="G516" s="223">
        <v>810381.0732365204</v>
      </c>
      <c r="H516" s="221">
        <v>1559605.3881461248</v>
      </c>
      <c r="I516" s="223">
        <v>1559605.3881461248</v>
      </c>
      <c r="J516" s="221">
        <v>156429.67922299006</v>
      </c>
    </row>
    <row r="517" spans="1:10" x14ac:dyDescent="0.15">
      <c r="A517" s="270" t="s">
        <v>217</v>
      </c>
      <c r="B517" s="218" t="s">
        <v>216</v>
      </c>
      <c r="C517" s="219" t="s">
        <v>7</v>
      </c>
      <c r="D517" s="219" t="s">
        <v>7586</v>
      </c>
      <c r="E517" s="234">
        <v>92669372</v>
      </c>
      <c r="F517" s="221">
        <v>7695777.7082790993</v>
      </c>
      <c r="G517" s="223">
        <v>16852821.760456752</v>
      </c>
      <c r="H517" s="221">
        <v>32433817.238724366</v>
      </c>
      <c r="I517" s="223">
        <v>32433817.238724366</v>
      </c>
      <c r="J517" s="221">
        <v>3253138.0470938552</v>
      </c>
    </row>
    <row r="518" spans="1:10" x14ac:dyDescent="0.15">
      <c r="A518" s="270" t="s">
        <v>251</v>
      </c>
      <c r="B518" s="218" t="s">
        <v>250</v>
      </c>
      <c r="C518" s="219" t="s">
        <v>11</v>
      </c>
      <c r="D518" s="219" t="s">
        <v>7586</v>
      </c>
      <c r="E518" s="234">
        <v>62472016</v>
      </c>
      <c r="F518" s="221">
        <v>5188022.0805214392</v>
      </c>
      <c r="G518" s="223">
        <v>11361140.449558698</v>
      </c>
      <c r="H518" s="221">
        <v>21864893.499857366</v>
      </c>
      <c r="I518" s="223">
        <v>21864893.499857366</v>
      </c>
      <c r="J518" s="221">
        <v>2193066.4656738588</v>
      </c>
    </row>
    <row r="519" spans="1:10" x14ac:dyDescent="0.15">
      <c r="A519" s="270" t="s">
        <v>384</v>
      </c>
      <c r="B519" s="218" t="s">
        <v>383</v>
      </c>
      <c r="C519" s="219" t="s">
        <v>7</v>
      </c>
      <c r="D519" s="219" t="s">
        <v>7586</v>
      </c>
      <c r="E519" s="234">
        <v>32364071.5</v>
      </c>
      <c r="F519" s="221">
        <v>2687691.6787442015</v>
      </c>
      <c r="G519" s="223">
        <v>5885719.4848819962</v>
      </c>
      <c r="H519" s="221">
        <v>11327263.339304898</v>
      </c>
      <c r="I519" s="223">
        <v>11327263.339304898</v>
      </c>
      <c r="J519" s="221">
        <v>1136133.6554165478</v>
      </c>
    </row>
    <row r="520" spans="1:10" x14ac:dyDescent="0.15">
      <c r="A520" s="270" t="s">
        <v>843</v>
      </c>
      <c r="B520" s="218" t="s">
        <v>842</v>
      </c>
      <c r="C520" s="219" t="s">
        <v>11</v>
      </c>
      <c r="D520" s="219" t="s">
        <v>7586</v>
      </c>
      <c r="E520" s="234">
        <v>6969133</v>
      </c>
      <c r="F520" s="221">
        <v>578755.38843008713</v>
      </c>
      <c r="G520" s="223">
        <v>1267404.2538447031</v>
      </c>
      <c r="H520" s="221">
        <v>2439161.7333325925</v>
      </c>
      <c r="I520" s="223">
        <v>2439161.7333325925</v>
      </c>
      <c r="J520" s="221">
        <v>244649.89055453334</v>
      </c>
    </row>
    <row r="521" spans="1:10" x14ac:dyDescent="0.15">
      <c r="A521" s="270" t="s">
        <v>1940</v>
      </c>
      <c r="B521" s="218" t="s">
        <v>1939</v>
      </c>
      <c r="C521" s="219" t="s">
        <v>7577</v>
      </c>
      <c r="D521" s="219" t="s">
        <v>7586</v>
      </c>
      <c r="E521" s="234">
        <v>27296.264744999997</v>
      </c>
      <c r="F521" s="221">
        <v>2266.8329482566864</v>
      </c>
      <c r="G521" s="223">
        <v>4964.0898016846859</v>
      </c>
      <c r="H521" s="221">
        <v>9553.5562930022334</v>
      </c>
      <c r="I521" s="223">
        <v>9553.5562930022334</v>
      </c>
      <c r="J521" s="221">
        <v>958.22940707428268</v>
      </c>
    </row>
    <row r="522" spans="1:10" x14ac:dyDescent="0.15">
      <c r="A522" s="270" t="s">
        <v>667</v>
      </c>
      <c r="B522" s="218" t="s">
        <v>666</v>
      </c>
      <c r="C522" s="219" t="s">
        <v>7</v>
      </c>
      <c r="D522" s="219" t="s">
        <v>7586</v>
      </c>
      <c r="E522" s="234">
        <v>13259303.5</v>
      </c>
      <c r="F522" s="221">
        <v>1101125.9718324954</v>
      </c>
      <c r="G522" s="223">
        <v>2411332.6089368593</v>
      </c>
      <c r="H522" s="221">
        <v>4640689.9836526178</v>
      </c>
      <c r="I522" s="223">
        <v>4640689.9836526178</v>
      </c>
      <c r="J522" s="221">
        <v>465464.95096367673</v>
      </c>
    </row>
    <row r="523" spans="1:10" x14ac:dyDescent="0.15">
      <c r="A523" s="270" t="s">
        <v>1692</v>
      </c>
      <c r="B523" s="218" t="s">
        <v>1691</v>
      </c>
      <c r="C523" s="219" t="s">
        <v>11</v>
      </c>
      <c r="D523" s="219" t="s">
        <v>7586</v>
      </c>
      <c r="E523" s="234">
        <v>643594</v>
      </c>
      <c r="F523" s="221">
        <v>53447.608972489616</v>
      </c>
      <c r="G523" s="223">
        <v>117043.79488078759</v>
      </c>
      <c r="H523" s="221">
        <v>225254.68470790508</v>
      </c>
      <c r="I523" s="223">
        <v>225254.68470790508</v>
      </c>
      <c r="J523" s="221">
        <v>22593.226684230929</v>
      </c>
    </row>
    <row r="524" spans="1:10" x14ac:dyDescent="0.15">
      <c r="A524" s="270" t="s">
        <v>987</v>
      </c>
      <c r="B524" s="218" t="s">
        <v>986</v>
      </c>
      <c r="C524" s="219" t="s">
        <v>11</v>
      </c>
      <c r="D524" s="219" t="s">
        <v>7586</v>
      </c>
      <c r="E524" s="234">
        <v>5054197</v>
      </c>
      <c r="F524" s="221">
        <v>419728.50108287227</v>
      </c>
      <c r="G524" s="223">
        <v>919154.617592911</v>
      </c>
      <c r="H524" s="221">
        <v>1768943.7000448105</v>
      </c>
      <c r="I524" s="223">
        <v>1768943.7000448105</v>
      </c>
      <c r="J524" s="221">
        <v>177426.48086800048</v>
      </c>
    </row>
    <row r="525" spans="1:10" x14ac:dyDescent="0.15">
      <c r="A525" s="270" t="s">
        <v>515</v>
      </c>
      <c r="B525" s="218" t="s">
        <v>514</v>
      </c>
      <c r="C525" s="219" t="s">
        <v>7</v>
      </c>
      <c r="D525" s="219" t="s">
        <v>7586</v>
      </c>
      <c r="E525" s="234">
        <v>19782848.5</v>
      </c>
      <c r="F525" s="221">
        <v>1642877.2657762547</v>
      </c>
      <c r="G525" s="223">
        <v>3597702.3744654185</v>
      </c>
      <c r="H525" s="221">
        <v>6923898.1430711802</v>
      </c>
      <c r="I525" s="223">
        <v>6923898.1430711802</v>
      </c>
      <c r="J525" s="221">
        <v>694472.57218106103</v>
      </c>
    </row>
    <row r="526" spans="1:10" x14ac:dyDescent="0.15">
      <c r="A526" s="270" t="s">
        <v>1214</v>
      </c>
      <c r="B526" s="218" t="s">
        <v>1213</v>
      </c>
      <c r="C526" s="219" t="s">
        <v>7</v>
      </c>
      <c r="D526" s="219" t="s">
        <v>7586</v>
      </c>
      <c r="E526" s="234">
        <v>94828</v>
      </c>
      <c r="F526" s="221">
        <v>7875.0421284897711</v>
      </c>
      <c r="G526" s="223">
        <v>17245.389144329074</v>
      </c>
      <c r="H526" s="221">
        <v>33189.326254566113</v>
      </c>
      <c r="I526" s="223">
        <v>33189.326254566113</v>
      </c>
      <c r="J526" s="221">
        <v>3328.9162111707856</v>
      </c>
    </row>
    <row r="527" spans="1:10" x14ac:dyDescent="0.15">
      <c r="A527" s="270" t="s">
        <v>1214</v>
      </c>
      <c r="B527" s="218" t="s">
        <v>1213</v>
      </c>
      <c r="C527" s="219" t="s">
        <v>11</v>
      </c>
      <c r="D527" s="219" t="s">
        <v>7586</v>
      </c>
      <c r="E527" s="234">
        <v>2995079</v>
      </c>
      <c r="F527" s="221">
        <v>248727.94220225053</v>
      </c>
      <c r="G527" s="223">
        <v>544684.08985751017</v>
      </c>
      <c r="H527" s="221">
        <v>1048262.6870671069</v>
      </c>
      <c r="I527" s="223">
        <v>1048262.6870671069</v>
      </c>
      <c r="J527" s="221">
        <v>105141.59358878374</v>
      </c>
    </row>
    <row r="528" spans="1:10" x14ac:dyDescent="0.15">
      <c r="A528" s="270" t="s">
        <v>1370</v>
      </c>
      <c r="B528" s="218" t="s">
        <v>1369</v>
      </c>
      <c r="C528" s="219" t="s">
        <v>11</v>
      </c>
      <c r="D528" s="219" t="s">
        <v>7586</v>
      </c>
      <c r="E528" s="234">
        <v>3252032</v>
      </c>
      <c r="F528" s="221">
        <v>270066.74192429287</v>
      </c>
      <c r="G528" s="223">
        <v>591413.47861191595</v>
      </c>
      <c r="H528" s="221">
        <v>1138194.9533712526</v>
      </c>
      <c r="I528" s="223">
        <v>1138194.9533712526</v>
      </c>
      <c r="J528" s="221">
        <v>114161.87248540676</v>
      </c>
    </row>
    <row r="529" spans="1:10" x14ac:dyDescent="0.15">
      <c r="A529" s="270" t="s">
        <v>267</v>
      </c>
      <c r="B529" s="218" t="s">
        <v>266</v>
      </c>
      <c r="C529" s="219" t="s">
        <v>11</v>
      </c>
      <c r="D529" s="219" t="s">
        <v>7586</v>
      </c>
      <c r="E529" s="234">
        <v>57391983</v>
      </c>
      <c r="F529" s="221">
        <v>4766148.0149593865</v>
      </c>
      <c r="G529" s="223">
        <v>10437287.305434246</v>
      </c>
      <c r="H529" s="221">
        <v>20086907.328885056</v>
      </c>
      <c r="I529" s="223">
        <v>20086907.328885056</v>
      </c>
      <c r="J529" s="221">
        <v>2014733.0176734522</v>
      </c>
    </row>
    <row r="530" spans="1:10" x14ac:dyDescent="0.15">
      <c r="A530" s="270" t="s">
        <v>1628</v>
      </c>
      <c r="B530" s="218" t="s">
        <v>1627</v>
      </c>
      <c r="C530" s="219" t="s">
        <v>11</v>
      </c>
      <c r="D530" s="219" t="s">
        <v>7586</v>
      </c>
      <c r="E530" s="234">
        <v>416500</v>
      </c>
      <c r="F530" s="221">
        <v>34588.465922680953</v>
      </c>
      <c r="G530" s="223">
        <v>75744.554125501541</v>
      </c>
      <c r="H530" s="221">
        <v>145772.91923299857</v>
      </c>
      <c r="I530" s="223">
        <v>145772.91923299857</v>
      </c>
      <c r="J530" s="221">
        <v>14621.141455610497</v>
      </c>
    </row>
    <row r="531" spans="1:10" x14ac:dyDescent="0.15">
      <c r="A531" s="270" t="s">
        <v>287</v>
      </c>
      <c r="B531" s="218" t="s">
        <v>286</v>
      </c>
      <c r="C531" s="219" t="s">
        <v>7</v>
      </c>
      <c r="D531" s="219" t="s">
        <v>7586</v>
      </c>
      <c r="E531" s="234">
        <v>52967854.5</v>
      </c>
      <c r="F531" s="221">
        <v>4398743.8904460343</v>
      </c>
      <c r="G531" s="223">
        <v>9632716.7397045381</v>
      </c>
      <c r="H531" s="221">
        <v>18538484.456119373</v>
      </c>
      <c r="I531" s="223">
        <v>18538484.456119373</v>
      </c>
      <c r="J531" s="221">
        <v>1859424.9537687756</v>
      </c>
    </row>
    <row r="532" spans="1:10" x14ac:dyDescent="0.15">
      <c r="A532" s="270" t="s">
        <v>1247</v>
      </c>
      <c r="B532" s="218" t="s">
        <v>1246</v>
      </c>
      <c r="C532" s="219" t="s">
        <v>11</v>
      </c>
      <c r="D532" s="219" t="s">
        <v>7586</v>
      </c>
      <c r="E532" s="234">
        <v>2662293</v>
      </c>
      <c r="F532" s="221">
        <v>221091.55031618738</v>
      </c>
      <c r="G532" s="223">
        <v>484163.73646205006</v>
      </c>
      <c r="H532" s="221">
        <v>931789.24961243069</v>
      </c>
      <c r="I532" s="223">
        <v>931789.24961243069</v>
      </c>
      <c r="J532" s="221">
        <v>93459.213803797436</v>
      </c>
    </row>
    <row r="533" spans="1:10" x14ac:dyDescent="0.15">
      <c r="A533" s="270" t="s">
        <v>145</v>
      </c>
      <c r="B533" s="218" t="s">
        <v>144</v>
      </c>
      <c r="C533" s="219" t="s">
        <v>11</v>
      </c>
      <c r="D533" s="219" t="s">
        <v>7586</v>
      </c>
      <c r="E533" s="234">
        <v>190136075</v>
      </c>
      <c r="F533" s="221">
        <v>15789952.342880696</v>
      </c>
      <c r="G533" s="223">
        <v>34578084.571543619</v>
      </c>
      <c r="H533" s="221">
        <v>66546676.360754751</v>
      </c>
      <c r="I533" s="223">
        <v>66546676.360754751</v>
      </c>
      <c r="J533" s="221">
        <v>6674685.3502750695</v>
      </c>
    </row>
    <row r="534" spans="1:10" x14ac:dyDescent="0.15">
      <c r="A534" s="270" t="s">
        <v>1671</v>
      </c>
      <c r="B534" s="218" t="s">
        <v>1670</v>
      </c>
      <c r="C534" s="219" t="s">
        <v>7</v>
      </c>
      <c r="D534" s="219" t="s">
        <v>7586</v>
      </c>
      <c r="E534" s="234">
        <v>774398.5</v>
      </c>
      <c r="F534" s="221">
        <v>64310.33884231752</v>
      </c>
      <c r="G534" s="223">
        <v>140831.85857852869</v>
      </c>
      <c r="H534" s="221">
        <v>271035.60622966441</v>
      </c>
      <c r="I534" s="223">
        <v>271035.60622966441</v>
      </c>
      <c r="J534" s="221">
        <v>27185.090063655665</v>
      </c>
    </row>
    <row r="535" spans="1:10" x14ac:dyDescent="0.15">
      <c r="A535" s="270" t="s">
        <v>973</v>
      </c>
      <c r="B535" s="218" t="s">
        <v>972</v>
      </c>
      <c r="C535" s="219" t="s">
        <v>11</v>
      </c>
      <c r="D535" s="219" t="s">
        <v>7586</v>
      </c>
      <c r="E535" s="234">
        <v>5255004</v>
      </c>
      <c r="F535" s="221">
        <v>436404.62611657172</v>
      </c>
      <c r="G535" s="223">
        <v>955673.31310378644</v>
      </c>
      <c r="H535" s="221">
        <v>1839225.1468453405</v>
      </c>
      <c r="I535" s="223">
        <v>1839225.1468453405</v>
      </c>
      <c r="J535" s="221">
        <v>184475.76670780068</v>
      </c>
    </row>
    <row r="536" spans="1:10" x14ac:dyDescent="0.15">
      <c r="A536" s="270" t="s">
        <v>309</v>
      </c>
      <c r="B536" s="218" t="s">
        <v>308</v>
      </c>
      <c r="C536" s="219" t="s">
        <v>11</v>
      </c>
      <c r="D536" s="219" t="s">
        <v>7586</v>
      </c>
      <c r="E536" s="234">
        <v>42779124</v>
      </c>
      <c r="F536" s="221">
        <v>3552615.3005429599</v>
      </c>
      <c r="G536" s="223">
        <v>7779797.5348368343</v>
      </c>
      <c r="H536" s="221">
        <v>14972479.682377983</v>
      </c>
      <c r="I536" s="223">
        <v>14972479.682377983</v>
      </c>
      <c r="J536" s="221">
        <v>1501751.7967613491</v>
      </c>
    </row>
    <row r="537" spans="1:10" x14ac:dyDescent="0.15">
      <c r="A537" s="270" t="s">
        <v>462</v>
      </c>
      <c r="B537" s="218" t="s">
        <v>461</v>
      </c>
      <c r="C537" s="219" t="s">
        <v>93</v>
      </c>
      <c r="D537" s="219" t="s">
        <v>7586</v>
      </c>
      <c r="E537" s="234">
        <v>23690275</v>
      </c>
      <c r="F537" s="221">
        <v>1967371.5955256675</v>
      </c>
      <c r="G537" s="223">
        <v>4308305.6830384536</v>
      </c>
      <c r="H537" s="221">
        <v>8291477.8971969383</v>
      </c>
      <c r="I537" s="223">
        <v>8291477.8971969383</v>
      </c>
      <c r="J537" s="221">
        <v>831641.92532368063</v>
      </c>
    </row>
    <row r="538" spans="1:10" x14ac:dyDescent="0.15">
      <c r="A538" s="270" t="s">
        <v>167</v>
      </c>
      <c r="B538" s="218" t="s">
        <v>166</v>
      </c>
      <c r="C538" s="219" t="s">
        <v>11</v>
      </c>
      <c r="D538" s="219" t="s">
        <v>7586</v>
      </c>
      <c r="E538" s="234">
        <v>157792523</v>
      </c>
      <c r="F538" s="221">
        <v>13103964.717021249</v>
      </c>
      <c r="G538" s="223">
        <v>28696096.756237563</v>
      </c>
      <c r="H538" s="221">
        <v>55226594.743937731</v>
      </c>
      <c r="I538" s="223">
        <v>55226594.743937731</v>
      </c>
      <c r="J538" s="221">
        <v>5539272.0274205822</v>
      </c>
    </row>
    <row r="539" spans="1:10" x14ac:dyDescent="0.15">
      <c r="A539" s="270" t="s">
        <v>1001</v>
      </c>
      <c r="B539" s="218" t="s">
        <v>1000</v>
      </c>
      <c r="C539" s="219" t="s">
        <v>11</v>
      </c>
      <c r="D539" s="219" t="s">
        <v>7586</v>
      </c>
      <c r="E539" s="234">
        <v>5929430</v>
      </c>
      <c r="F539" s="221">
        <v>492412.6950682404</v>
      </c>
      <c r="G539" s="223">
        <v>1078324.2054462726</v>
      </c>
      <c r="H539" s="221">
        <v>2075270.8775215331</v>
      </c>
      <c r="I539" s="223">
        <v>2075270.8775215331</v>
      </c>
      <c r="J539" s="221">
        <v>208151.34401234225</v>
      </c>
    </row>
    <row r="540" spans="1:10" x14ac:dyDescent="0.15">
      <c r="A540" s="270" t="s">
        <v>1849</v>
      </c>
      <c r="B540" s="218" t="s">
        <v>1848</v>
      </c>
      <c r="C540" s="219" t="s">
        <v>7</v>
      </c>
      <c r="D540" s="219" t="s">
        <v>7586</v>
      </c>
      <c r="E540" s="234">
        <v>274081</v>
      </c>
      <c r="F540" s="221">
        <v>22761.203669998366</v>
      </c>
      <c r="G540" s="223">
        <v>49844.281246750506</v>
      </c>
      <c r="H540" s="221">
        <v>95926.980735412915</v>
      </c>
      <c r="I540" s="223">
        <v>95926.980735412915</v>
      </c>
      <c r="J540" s="221">
        <v>9621.5535925454515</v>
      </c>
    </row>
    <row r="541" spans="1:10" x14ac:dyDescent="0.15">
      <c r="A541" s="270" t="s">
        <v>941</v>
      </c>
      <c r="B541" s="218" t="s">
        <v>940</v>
      </c>
      <c r="C541" s="219" t="s">
        <v>11</v>
      </c>
      <c r="D541" s="219" t="s">
        <v>7586</v>
      </c>
      <c r="E541" s="234">
        <v>1704000</v>
      </c>
      <c r="F541" s="221">
        <v>141509.59407502605</v>
      </c>
      <c r="G541" s="223">
        <v>309888.8841052932</v>
      </c>
      <c r="H541" s="221">
        <v>596391.48709010694</v>
      </c>
      <c r="I541" s="223">
        <v>596391.48709010694</v>
      </c>
      <c r="J541" s="221">
        <v>59818.54751587104</v>
      </c>
    </row>
    <row r="542" spans="1:10" x14ac:dyDescent="0.15">
      <c r="A542" s="270" t="s">
        <v>7606</v>
      </c>
      <c r="B542" s="218" t="s">
        <v>7605</v>
      </c>
      <c r="C542" s="219" t="s">
        <v>11</v>
      </c>
      <c r="D542" s="219" t="s">
        <v>7586</v>
      </c>
      <c r="E542" s="234">
        <v>740460</v>
      </c>
      <c r="F542" s="221">
        <v>61491.897904221703</v>
      </c>
      <c r="G542" s="223">
        <v>134659.81404026138</v>
      </c>
      <c r="H542" s="221">
        <v>259157.30078095105</v>
      </c>
      <c r="I542" s="223">
        <v>259157.30078095105</v>
      </c>
      <c r="J542" s="221">
        <v>25993.686439907196</v>
      </c>
    </row>
    <row r="543" spans="1:10" x14ac:dyDescent="0.15">
      <c r="A543" s="270" t="s">
        <v>705</v>
      </c>
      <c r="B543" s="218" t="s">
        <v>704</v>
      </c>
      <c r="C543" s="219" t="s">
        <v>7</v>
      </c>
      <c r="D543" s="219" t="s">
        <v>7586</v>
      </c>
      <c r="E543" s="234">
        <v>11702903</v>
      </c>
      <c r="F543" s="221">
        <v>971873.85741162242</v>
      </c>
      <c r="G543" s="223">
        <v>2128286.1217502863</v>
      </c>
      <c r="H543" s="221">
        <v>4095957.5841791513</v>
      </c>
      <c r="I543" s="223">
        <v>4095957.5841791513</v>
      </c>
      <c r="J543" s="221">
        <v>410827.85163094464</v>
      </c>
    </row>
    <row r="544" spans="1:10" x14ac:dyDescent="0.15">
      <c r="A544" s="270" t="s">
        <v>300</v>
      </c>
      <c r="B544" s="218" t="s">
        <v>299</v>
      </c>
      <c r="C544" s="219" t="s">
        <v>11</v>
      </c>
      <c r="D544" s="219" t="s">
        <v>7586</v>
      </c>
      <c r="E544" s="234">
        <v>44509172</v>
      </c>
      <c r="F544" s="221">
        <v>3696288.0647508893</v>
      </c>
      <c r="G544" s="223">
        <v>8094423.4997245073</v>
      </c>
      <c r="H544" s="221">
        <v>15577987.839336472</v>
      </c>
      <c r="I544" s="223">
        <v>15577987.839336472</v>
      </c>
      <c r="J544" s="221">
        <v>1562484.7536232844</v>
      </c>
    </row>
    <row r="545" spans="1:10" x14ac:dyDescent="0.15">
      <c r="A545" s="270" t="s">
        <v>205</v>
      </c>
      <c r="B545" s="218" t="s">
        <v>204</v>
      </c>
      <c r="C545" s="219" t="s">
        <v>11</v>
      </c>
      <c r="D545" s="219" t="s">
        <v>7586</v>
      </c>
      <c r="E545" s="234">
        <v>111406305</v>
      </c>
      <c r="F545" s="221">
        <v>9251796.3602984417</v>
      </c>
      <c r="G545" s="223">
        <v>20260314.283300437</v>
      </c>
      <c r="H545" s="221">
        <v>38991650.182021134</v>
      </c>
      <c r="I545" s="223">
        <v>38991650.182021134</v>
      </c>
      <c r="J545" s="221">
        <v>3910893.9842782398</v>
      </c>
    </row>
    <row r="546" spans="1:10" x14ac:dyDescent="0.15">
      <c r="A546" s="270" t="s">
        <v>205</v>
      </c>
      <c r="B546" s="218" t="s">
        <v>204</v>
      </c>
      <c r="C546" s="219" t="s">
        <v>93</v>
      </c>
      <c r="D546" s="219" t="s">
        <v>7586</v>
      </c>
      <c r="E546" s="234">
        <v>31339640</v>
      </c>
      <c r="F546" s="221">
        <v>2602617.2152919304</v>
      </c>
      <c r="G546" s="223">
        <v>5699416.7064915551</v>
      </c>
      <c r="H546" s="221">
        <v>10968717.43219988</v>
      </c>
      <c r="I546" s="223">
        <v>10968717.43219988</v>
      </c>
      <c r="J546" s="221">
        <v>1100171.2115435989</v>
      </c>
    </row>
    <row r="547" spans="1:10" x14ac:dyDescent="0.15">
      <c r="A547" s="270" t="s">
        <v>396</v>
      </c>
      <c r="B547" s="218" t="s">
        <v>395</v>
      </c>
      <c r="C547" s="219" t="s">
        <v>11</v>
      </c>
      <c r="D547" s="219" t="s">
        <v>7586</v>
      </c>
      <c r="E547" s="234">
        <v>31515830</v>
      </c>
      <c r="F547" s="221">
        <v>2617249.0083553568</v>
      </c>
      <c r="G547" s="223">
        <v>5731458.5624132175</v>
      </c>
      <c r="H547" s="221">
        <v>11030383.051982984</v>
      </c>
      <c r="I547" s="223">
        <v>11030383.051982984</v>
      </c>
      <c r="J547" s="221">
        <v>1106356.3229795268</v>
      </c>
    </row>
    <row r="548" spans="1:10" x14ac:dyDescent="0.15">
      <c r="A548" s="270" t="s">
        <v>476</v>
      </c>
      <c r="B548" s="218" t="s">
        <v>475</v>
      </c>
      <c r="C548" s="219" t="s">
        <v>11</v>
      </c>
      <c r="D548" s="219" t="s">
        <v>7586</v>
      </c>
      <c r="E548" s="234">
        <v>23277299</v>
      </c>
      <c r="F548" s="221">
        <v>1933075.7820733623</v>
      </c>
      <c r="G548" s="223">
        <v>4233202.0024033198</v>
      </c>
      <c r="H548" s="221">
        <v>8146938.3603586024</v>
      </c>
      <c r="I548" s="223">
        <v>8146938.3603586024</v>
      </c>
      <c r="J548" s="221">
        <v>817144.49311774492</v>
      </c>
    </row>
    <row r="549" spans="1:10" x14ac:dyDescent="0.15">
      <c r="A549" s="270" t="s">
        <v>906</v>
      </c>
      <c r="B549" s="218" t="s">
        <v>905</v>
      </c>
      <c r="C549" s="219" t="s">
        <v>11</v>
      </c>
      <c r="D549" s="219" t="s">
        <v>7586</v>
      </c>
      <c r="E549" s="234">
        <v>6665325</v>
      </c>
      <c r="F549" s="221">
        <v>553525.49009866372</v>
      </c>
      <c r="G549" s="223">
        <v>1212153.8300757708</v>
      </c>
      <c r="H549" s="221">
        <v>2332830.4511084901</v>
      </c>
      <c r="I549" s="223">
        <v>2332830.4511084901</v>
      </c>
      <c r="J549" s="221">
        <v>233984.77712513093</v>
      </c>
    </row>
    <row r="550" spans="1:10" x14ac:dyDescent="0.15">
      <c r="A550" s="270" t="s">
        <v>775</v>
      </c>
      <c r="B550" s="218" t="s">
        <v>774</v>
      </c>
      <c r="C550" s="219" t="s">
        <v>11</v>
      </c>
      <c r="D550" s="219" t="s">
        <v>7586</v>
      </c>
      <c r="E550" s="234">
        <v>8652751</v>
      </c>
      <c r="F550" s="221">
        <v>718572.34838161722</v>
      </c>
      <c r="G550" s="223">
        <v>1573586.4740792019</v>
      </c>
      <c r="H550" s="221">
        <v>3028419.6222478934</v>
      </c>
      <c r="I550" s="223">
        <v>3028419.6222478934</v>
      </c>
      <c r="J550" s="221">
        <v>303752.93241578678</v>
      </c>
    </row>
    <row r="551" spans="1:10" x14ac:dyDescent="0.15">
      <c r="A551" s="270" t="s">
        <v>871</v>
      </c>
      <c r="B551" s="218" t="s">
        <v>870</v>
      </c>
      <c r="C551" s="219" t="s">
        <v>11</v>
      </c>
      <c r="D551" s="219" t="s">
        <v>7586</v>
      </c>
      <c r="E551" s="234">
        <v>13419315</v>
      </c>
      <c r="F551" s="221">
        <v>1114414.2126848053</v>
      </c>
      <c r="G551" s="223">
        <v>2440432.2481264216</v>
      </c>
      <c r="H551" s="221">
        <v>4696693.2092609024</v>
      </c>
      <c r="I551" s="223">
        <v>4696693.2092609024</v>
      </c>
      <c r="J551" s="221">
        <v>471082.11969362729</v>
      </c>
    </row>
    <row r="552" spans="1:10" x14ac:dyDescent="0.15">
      <c r="A552" s="270" t="s">
        <v>1697</v>
      </c>
      <c r="B552" s="218" t="s">
        <v>1695</v>
      </c>
      <c r="C552" s="219" t="s">
        <v>11</v>
      </c>
      <c r="D552" s="219" t="s">
        <v>7586</v>
      </c>
      <c r="E552" s="234">
        <v>637840</v>
      </c>
      <c r="F552" s="221">
        <v>52969.764955877115</v>
      </c>
      <c r="G552" s="223">
        <v>115997.37431791092</v>
      </c>
      <c r="H552" s="221">
        <v>223240.81345396349</v>
      </c>
      <c r="I552" s="223">
        <v>223240.81345396349</v>
      </c>
      <c r="J552" s="221">
        <v>22391.233772020645</v>
      </c>
    </row>
    <row r="553" spans="1:10" x14ac:dyDescent="0.15">
      <c r="A553" s="270" t="s">
        <v>1869</v>
      </c>
      <c r="B553" s="218" t="s">
        <v>1868</v>
      </c>
      <c r="C553" s="219" t="s">
        <v>91</v>
      </c>
      <c r="D553" s="219" t="s">
        <v>7586</v>
      </c>
      <c r="E553" s="234">
        <v>211417.19999999998</v>
      </c>
      <c r="F553" s="221">
        <v>17557.254784318422</v>
      </c>
      <c r="G553" s="223">
        <v>38448.263021517363</v>
      </c>
      <c r="H553" s="221">
        <v>73994.96379367754</v>
      </c>
      <c r="I553" s="223">
        <v>73994.96379367754</v>
      </c>
      <c r="J553" s="221">
        <v>7421.7545914744178</v>
      </c>
    </row>
    <row r="554" spans="1:10" x14ac:dyDescent="0.15">
      <c r="A554" s="270" t="s">
        <v>1715</v>
      </c>
      <c r="B554" s="218" t="s">
        <v>1714</v>
      </c>
      <c r="C554" s="219" t="s">
        <v>11</v>
      </c>
      <c r="D554" s="219" t="s">
        <v>7586</v>
      </c>
      <c r="E554" s="234">
        <v>609588</v>
      </c>
      <c r="F554" s="221">
        <v>50623.562460684843</v>
      </c>
      <c r="G554" s="223">
        <v>110859.47481454076</v>
      </c>
      <c r="H554" s="221">
        <v>213352.75459641084</v>
      </c>
      <c r="I554" s="223">
        <v>213352.75459641084</v>
      </c>
      <c r="J554" s="221">
        <v>21399.453487737555</v>
      </c>
    </row>
    <row r="555" spans="1:10" x14ac:dyDescent="0.15">
      <c r="A555" s="270" t="s">
        <v>979</v>
      </c>
      <c r="B555" s="218" t="s">
        <v>978</v>
      </c>
      <c r="C555" s="219" t="s">
        <v>7</v>
      </c>
      <c r="D555" s="219" t="s">
        <v>7586</v>
      </c>
      <c r="E555" s="234">
        <v>5175765</v>
      </c>
      <c r="F555" s="221">
        <v>429824.18085547368</v>
      </c>
      <c r="G555" s="223">
        <v>941262.93441386905</v>
      </c>
      <c r="H555" s="221">
        <v>1811491.892710638</v>
      </c>
      <c r="I555" s="223">
        <v>1811491.892710638</v>
      </c>
      <c r="J555" s="221">
        <v>181694.09893396846</v>
      </c>
    </row>
    <row r="556" spans="1:10" x14ac:dyDescent="0.15">
      <c r="A556" s="270" t="s">
        <v>681</v>
      </c>
      <c r="B556" s="218" t="s">
        <v>680</v>
      </c>
      <c r="C556" s="219" t="s">
        <v>11</v>
      </c>
      <c r="D556" s="219" t="s">
        <v>7586</v>
      </c>
      <c r="E556" s="234">
        <v>12624072</v>
      </c>
      <c r="F556" s="221">
        <v>1048372.8311583933</v>
      </c>
      <c r="G556" s="223">
        <v>2295809.615577979</v>
      </c>
      <c r="H556" s="221">
        <v>4418362.1321670068</v>
      </c>
      <c r="I556" s="223">
        <v>4418362.1321670068</v>
      </c>
      <c r="J556" s="221">
        <v>443165.28801395366</v>
      </c>
    </row>
    <row r="557" spans="1:10" x14ac:dyDescent="0.15">
      <c r="A557" s="270" t="s">
        <v>669</v>
      </c>
      <c r="B557" s="218" t="s">
        <v>668</v>
      </c>
      <c r="C557" s="219" t="s">
        <v>7</v>
      </c>
      <c r="D557" s="219" t="s">
        <v>7586</v>
      </c>
      <c r="E557" s="234">
        <v>12817086.5</v>
      </c>
      <c r="F557" s="221">
        <v>1064401.8238494697</v>
      </c>
      <c r="G557" s="223">
        <v>2330911.1695809965</v>
      </c>
      <c r="H557" s="221">
        <v>4485916.2428976139</v>
      </c>
      <c r="I557" s="223">
        <v>4485916.2428976139</v>
      </c>
      <c r="J557" s="221">
        <v>449941.01984464744</v>
      </c>
    </row>
    <row r="558" spans="1:10" x14ac:dyDescent="0.15">
      <c r="A558" s="270" t="s">
        <v>522</v>
      </c>
      <c r="B558" s="218" t="s">
        <v>521</v>
      </c>
      <c r="C558" s="219" t="s">
        <v>11</v>
      </c>
      <c r="D558" s="219" t="s">
        <v>7586</v>
      </c>
      <c r="E558" s="234">
        <v>19429344</v>
      </c>
      <c r="F558" s="221">
        <v>1613520.294943687</v>
      </c>
      <c r="G558" s="223">
        <v>3533414.1614189399</v>
      </c>
      <c r="H558" s="221">
        <v>6800173.3341227965</v>
      </c>
      <c r="I558" s="223">
        <v>6800173.3341227965</v>
      </c>
      <c r="J558" s="221">
        <v>682062.87398251391</v>
      </c>
    </row>
    <row r="559" spans="1:10" x14ac:dyDescent="0.15">
      <c r="A559" s="270" t="s">
        <v>505</v>
      </c>
      <c r="B559" s="218" t="s">
        <v>504</v>
      </c>
      <c r="C559" s="219" t="s">
        <v>11</v>
      </c>
      <c r="D559" s="219" t="s">
        <v>7586</v>
      </c>
      <c r="E559" s="234">
        <v>21086552</v>
      </c>
      <c r="F559" s="221">
        <v>1751144.0222781273</v>
      </c>
      <c r="G559" s="223">
        <v>3834793.4676691541</v>
      </c>
      <c r="H559" s="221">
        <v>7380187.8549782094</v>
      </c>
      <c r="I559" s="223">
        <v>7380187.8549782094</v>
      </c>
      <c r="J559" s="221">
        <v>740238.79856683419</v>
      </c>
    </row>
    <row r="560" spans="1:10" x14ac:dyDescent="0.15">
      <c r="A560" s="270" t="s">
        <v>1502</v>
      </c>
      <c r="B560" s="218" t="s">
        <v>1501</v>
      </c>
      <c r="C560" s="219" t="s">
        <v>11</v>
      </c>
      <c r="D560" s="219" t="s">
        <v>7586</v>
      </c>
      <c r="E560" s="234">
        <v>1437174</v>
      </c>
      <c r="F560" s="221">
        <v>119350.88577182012</v>
      </c>
      <c r="G560" s="223">
        <v>261363.9947917492</v>
      </c>
      <c r="H560" s="221">
        <v>503003.72010988108</v>
      </c>
      <c r="I560" s="223">
        <v>503003.72010988108</v>
      </c>
      <c r="J560" s="221">
        <v>50451.679112426311</v>
      </c>
    </row>
    <row r="561" spans="1:10" x14ac:dyDescent="0.15">
      <c r="A561" s="270" t="s">
        <v>1492</v>
      </c>
      <c r="B561" s="218" t="s">
        <v>1491</v>
      </c>
      <c r="C561" s="219" t="s">
        <v>11</v>
      </c>
      <c r="D561" s="219" t="s">
        <v>7586</v>
      </c>
      <c r="E561" s="234">
        <v>1459356</v>
      </c>
      <c r="F561" s="221">
        <v>121193.00186088834</v>
      </c>
      <c r="G561" s="223">
        <v>265398.00607533113</v>
      </c>
      <c r="H561" s="221">
        <v>510767.30929217732</v>
      </c>
      <c r="I561" s="223">
        <v>510767.30929217732</v>
      </c>
      <c r="J561" s="221">
        <v>51230.373373574825</v>
      </c>
    </row>
    <row r="562" spans="1:10" x14ac:dyDescent="0.15">
      <c r="A562" s="270" t="s">
        <v>637</v>
      </c>
      <c r="B562" s="218" t="s">
        <v>636</v>
      </c>
      <c r="C562" s="219" t="s">
        <v>7</v>
      </c>
      <c r="D562" s="219" t="s">
        <v>7586</v>
      </c>
      <c r="E562" s="234">
        <v>12706640</v>
      </c>
      <c r="F562" s="221">
        <v>1055229.7350102635</v>
      </c>
      <c r="G562" s="223">
        <v>2310825.4051218797</v>
      </c>
      <c r="H562" s="221">
        <v>4447260.5196705619</v>
      </c>
      <c r="I562" s="223">
        <v>4447260.5196705619</v>
      </c>
      <c r="J562" s="221">
        <v>446063.81960508658</v>
      </c>
    </row>
    <row r="563" spans="1:10" x14ac:dyDescent="0.15">
      <c r="A563" s="270" t="s">
        <v>661</v>
      </c>
      <c r="B563" s="218" t="s">
        <v>660</v>
      </c>
      <c r="C563" s="219" t="s">
        <v>7</v>
      </c>
      <c r="D563" s="219" t="s">
        <v>7586</v>
      </c>
      <c r="E563" s="234">
        <v>13431669</v>
      </c>
      <c r="F563" s="221">
        <v>1115440.157241849</v>
      </c>
      <c r="G563" s="223">
        <v>2442678.942536185</v>
      </c>
      <c r="H563" s="221">
        <v>4701017.0475423057</v>
      </c>
      <c r="I563" s="223">
        <v>4701017.0475423057</v>
      </c>
      <c r="J563" s="221">
        <v>471515.80416311731</v>
      </c>
    </row>
    <row r="564" spans="1:10" x14ac:dyDescent="0.15">
      <c r="A564" s="270" t="s">
        <v>489</v>
      </c>
      <c r="B564" s="218" t="s">
        <v>488</v>
      </c>
      <c r="C564" s="219" t="s">
        <v>11</v>
      </c>
      <c r="D564" s="219" t="s">
        <v>7586</v>
      </c>
      <c r="E564" s="234">
        <v>22476064</v>
      </c>
      <c r="F564" s="221">
        <v>1866536.7916926681</v>
      </c>
      <c r="G564" s="223">
        <v>4087489.6666896436</v>
      </c>
      <c r="H564" s="221">
        <v>7866510.113199776</v>
      </c>
      <c r="I564" s="223">
        <v>7866510.113199776</v>
      </c>
      <c r="J564" s="221">
        <v>789017.3135878864</v>
      </c>
    </row>
    <row r="565" spans="1:10" x14ac:dyDescent="0.15">
      <c r="A565" s="270" t="s">
        <v>213</v>
      </c>
      <c r="B565" s="218" t="s">
        <v>212</v>
      </c>
      <c r="C565" s="219" t="s">
        <v>11</v>
      </c>
      <c r="D565" s="219" t="s">
        <v>7586</v>
      </c>
      <c r="E565" s="234">
        <v>105686588</v>
      </c>
      <c r="F565" s="221">
        <v>8776799.3938113376</v>
      </c>
      <c r="G565" s="223">
        <v>19220128.415619642</v>
      </c>
      <c r="H565" s="221">
        <v>36989777.80680719</v>
      </c>
      <c r="I565" s="223">
        <v>36989777.80680719</v>
      </c>
      <c r="J565" s="221">
        <v>3710104.5692888997</v>
      </c>
    </row>
    <row r="566" spans="1:10" x14ac:dyDescent="0.15">
      <c r="A566" s="270" t="s">
        <v>546</v>
      </c>
      <c r="B566" s="218" t="s">
        <v>545</v>
      </c>
      <c r="C566" s="219" t="s">
        <v>11</v>
      </c>
      <c r="D566" s="219" t="s">
        <v>7586</v>
      </c>
      <c r="E566" s="234">
        <v>35947249</v>
      </c>
      <c r="F566" s="221">
        <v>2985258.5763520454</v>
      </c>
      <c r="G566" s="223">
        <v>6537354.9760945514</v>
      </c>
      <c r="H566" s="221">
        <v>12581357.563326502</v>
      </c>
      <c r="I566" s="223">
        <v>12581357.563326502</v>
      </c>
      <c r="J566" s="221">
        <v>1261920.3182930443</v>
      </c>
    </row>
    <row r="567" spans="1:10" x14ac:dyDescent="0.15">
      <c r="A567" s="270" t="s">
        <v>546</v>
      </c>
      <c r="B567" s="218" t="s">
        <v>545</v>
      </c>
      <c r="C567" s="219" t="s">
        <v>95</v>
      </c>
      <c r="D567" s="219" t="s">
        <v>7586</v>
      </c>
      <c r="E567" s="234">
        <v>1488723</v>
      </c>
      <c r="F567" s="221">
        <v>123631.80012919895</v>
      </c>
      <c r="G567" s="223">
        <v>270738.67911495565</v>
      </c>
      <c r="H567" s="221">
        <v>521045.61257936928</v>
      </c>
      <c r="I567" s="223">
        <v>521045.61257936928</v>
      </c>
      <c r="J567" s="221">
        <v>52261.29548912563</v>
      </c>
    </row>
    <row r="568" spans="1:10" x14ac:dyDescent="0.15">
      <c r="A568" s="270" t="s">
        <v>546</v>
      </c>
      <c r="B568" s="218" t="s">
        <v>545</v>
      </c>
      <c r="C568" s="219" t="s">
        <v>93</v>
      </c>
      <c r="D568" s="219" t="s">
        <v>7586</v>
      </c>
      <c r="E568" s="234">
        <v>2836871</v>
      </c>
      <c r="F568" s="221">
        <v>235589.4739748904</v>
      </c>
      <c r="G568" s="223">
        <v>515912.4345895935</v>
      </c>
      <c r="H568" s="221">
        <v>992890.67744882556</v>
      </c>
      <c r="I568" s="223">
        <v>992890.67744882556</v>
      </c>
      <c r="J568" s="221">
        <v>99587.736332098939</v>
      </c>
    </row>
    <row r="569" spans="1:10" x14ac:dyDescent="0.15">
      <c r="A569" s="270" t="s">
        <v>1845</v>
      </c>
      <c r="B569" s="218" t="s">
        <v>1844</v>
      </c>
      <c r="C569" s="219" t="s">
        <v>11</v>
      </c>
      <c r="D569" s="219" t="s">
        <v>7586</v>
      </c>
      <c r="E569" s="234">
        <v>277200</v>
      </c>
      <c r="F569" s="221">
        <v>23020.222698120437</v>
      </c>
      <c r="G569" s="223">
        <v>50411.501569241358</v>
      </c>
      <c r="H569" s="221">
        <v>97018.615153390638</v>
      </c>
      <c r="I569" s="223">
        <v>97018.615153390638</v>
      </c>
      <c r="J569" s="221">
        <v>9731.0454057508523</v>
      </c>
    </row>
    <row r="570" spans="1:10" x14ac:dyDescent="0.15">
      <c r="A570" s="270" t="s">
        <v>394</v>
      </c>
      <c r="B570" s="218" t="s">
        <v>393</v>
      </c>
      <c r="C570" s="219" t="s">
        <v>11</v>
      </c>
      <c r="D570" s="219" t="s">
        <v>7586</v>
      </c>
      <c r="E570" s="234">
        <v>45625292</v>
      </c>
      <c r="F570" s="221">
        <v>3788976.8488700311</v>
      </c>
      <c r="G570" s="223">
        <v>8297400.7188134743</v>
      </c>
      <c r="H570" s="221">
        <v>15968624.263380492</v>
      </c>
      <c r="I570" s="223">
        <v>15968624.263380492</v>
      </c>
      <c r="J570" s="221">
        <v>1601665.9022461798</v>
      </c>
    </row>
    <row r="571" spans="1:10" x14ac:dyDescent="0.15">
      <c r="A571" s="270" t="s">
        <v>394</v>
      </c>
      <c r="B571" s="218" t="s">
        <v>393</v>
      </c>
      <c r="C571" s="219" t="s">
        <v>93</v>
      </c>
      <c r="D571" s="219" t="s">
        <v>7586</v>
      </c>
      <c r="E571" s="234">
        <v>3369531.5</v>
      </c>
      <c r="F571" s="221">
        <v>279824.55093193287</v>
      </c>
      <c r="G571" s="223">
        <v>612781.89935013768</v>
      </c>
      <c r="H571" s="221">
        <v>1179319.1913626518</v>
      </c>
      <c r="I571" s="223">
        <v>1179319.1913626518</v>
      </c>
      <c r="J571" s="221">
        <v>118286.66674822429</v>
      </c>
    </row>
    <row r="572" spans="1:10" x14ac:dyDescent="0.15">
      <c r="A572" s="270" t="s">
        <v>825</v>
      </c>
      <c r="B572" s="218" t="s">
        <v>824</v>
      </c>
      <c r="C572" s="219" t="s">
        <v>11</v>
      </c>
      <c r="D572" s="219" t="s">
        <v>7586</v>
      </c>
      <c r="E572" s="234">
        <v>7394435</v>
      </c>
      <c r="F572" s="221">
        <v>614074.82116441615</v>
      </c>
      <c r="G572" s="223">
        <v>1344749.5368187346</v>
      </c>
      <c r="H572" s="221">
        <v>2588015.3085922152</v>
      </c>
      <c r="I572" s="223">
        <v>2588015.3085922152</v>
      </c>
      <c r="J572" s="221">
        <v>259580.0242960797</v>
      </c>
    </row>
    <row r="573" spans="1:10" x14ac:dyDescent="0.15">
      <c r="A573" s="270" t="s">
        <v>934</v>
      </c>
      <c r="B573" s="218" t="s">
        <v>933</v>
      </c>
      <c r="C573" s="219" t="s">
        <v>11</v>
      </c>
      <c r="D573" s="219" t="s">
        <v>7586</v>
      </c>
      <c r="E573" s="234">
        <v>5883875</v>
      </c>
      <c r="F573" s="221">
        <v>488629.55565621704</v>
      </c>
      <c r="G573" s="223">
        <v>1070039.5880076478</v>
      </c>
      <c r="H573" s="221">
        <v>2059326.8551069852</v>
      </c>
      <c r="I573" s="223">
        <v>2059326.8551069852</v>
      </c>
      <c r="J573" s="221">
        <v>206552.14569539067</v>
      </c>
    </row>
    <row r="574" spans="1:10" x14ac:dyDescent="0.15">
      <c r="A574" s="270" t="s">
        <v>283</v>
      </c>
      <c r="B574" s="218" t="s">
        <v>282</v>
      </c>
      <c r="C574" s="219" t="s">
        <v>11</v>
      </c>
      <c r="D574" s="219" t="s">
        <v>7586</v>
      </c>
      <c r="E574" s="234">
        <v>62456787</v>
      </c>
      <c r="F574" s="221">
        <v>5186757.3800471611</v>
      </c>
      <c r="G574" s="223">
        <v>11358370.908586843</v>
      </c>
      <c r="H574" s="221">
        <v>21859563.425939001</v>
      </c>
      <c r="I574" s="223">
        <v>21859563.425939001</v>
      </c>
      <c r="J574" s="221">
        <v>2192531.8549578264</v>
      </c>
    </row>
    <row r="575" spans="1:10" x14ac:dyDescent="0.15">
      <c r="A575" s="270" t="s">
        <v>836</v>
      </c>
      <c r="B575" s="218" t="s">
        <v>835</v>
      </c>
      <c r="C575" s="219" t="s">
        <v>7</v>
      </c>
      <c r="D575" s="219" t="s">
        <v>7586</v>
      </c>
      <c r="E575" s="234">
        <v>7206131.5</v>
      </c>
      <c r="F575" s="221">
        <v>598437.05599545687</v>
      </c>
      <c r="G575" s="223">
        <v>1310504.7237388513</v>
      </c>
      <c r="H575" s="221">
        <v>2522110.0243262108</v>
      </c>
      <c r="I575" s="223">
        <v>2522110.0243262108</v>
      </c>
      <c r="J575" s="221">
        <v>252969.67109058981</v>
      </c>
    </row>
    <row r="576" spans="1:10" x14ac:dyDescent="0.15">
      <c r="A576" s="270" t="s">
        <v>883</v>
      </c>
      <c r="B576" s="218" t="s">
        <v>882</v>
      </c>
      <c r="C576" s="219" t="s">
        <v>11</v>
      </c>
      <c r="D576" s="219" t="s">
        <v>7586</v>
      </c>
      <c r="E576" s="234">
        <v>6505109</v>
      </c>
      <c r="F576" s="221">
        <v>540220.26643415412</v>
      </c>
      <c r="G576" s="223">
        <v>1183017.0005829225</v>
      </c>
      <c r="H576" s="221">
        <v>2276755.6515218536</v>
      </c>
      <c r="I576" s="223">
        <v>2276755.6515218536</v>
      </c>
      <c r="J576" s="221">
        <v>228360.42946738284</v>
      </c>
    </row>
    <row r="577" spans="1:10" x14ac:dyDescent="0.15">
      <c r="A577" s="270" t="s">
        <v>1802</v>
      </c>
      <c r="B577" s="218" t="s">
        <v>1801</v>
      </c>
      <c r="C577" s="219" t="s">
        <v>11</v>
      </c>
      <c r="D577" s="219" t="s">
        <v>7586</v>
      </c>
      <c r="E577" s="234">
        <v>385036</v>
      </c>
      <c r="F577" s="221">
        <v>31975.521164478716</v>
      </c>
      <c r="G577" s="223">
        <v>70022.521349979856</v>
      </c>
      <c r="H577" s="221">
        <v>134760.67642208125</v>
      </c>
      <c r="I577" s="223">
        <v>134760.67642208125</v>
      </c>
      <c r="J577" s="221">
        <v>13516.604613451245</v>
      </c>
    </row>
    <row r="578" spans="1:10" x14ac:dyDescent="0.15">
      <c r="A578" s="270" t="s">
        <v>460</v>
      </c>
      <c r="B578" s="218" t="s">
        <v>459</v>
      </c>
      <c r="C578" s="219" t="s">
        <v>11</v>
      </c>
      <c r="D578" s="219" t="s">
        <v>7586</v>
      </c>
      <c r="E578" s="234">
        <v>23782000</v>
      </c>
      <c r="F578" s="221">
        <v>1974988.9473546182</v>
      </c>
      <c r="G578" s="223">
        <v>4324986.7616150724</v>
      </c>
      <c r="H578" s="221">
        <v>8323581.1889535934</v>
      </c>
      <c r="I578" s="223">
        <v>8323581.1889535934</v>
      </c>
      <c r="J578" s="221">
        <v>834861.9113981484</v>
      </c>
    </row>
    <row r="579" spans="1:10" x14ac:dyDescent="0.15">
      <c r="A579" s="270" t="s">
        <v>460</v>
      </c>
      <c r="B579" s="218" t="s">
        <v>459</v>
      </c>
      <c r="C579" s="219" t="s">
        <v>93</v>
      </c>
      <c r="D579" s="219" t="s">
        <v>7586</v>
      </c>
      <c r="E579" s="234">
        <v>1266843</v>
      </c>
      <c r="F579" s="221">
        <v>105205.65650633111</v>
      </c>
      <c r="G579" s="223">
        <v>230387.65469871004</v>
      </c>
      <c r="H579" s="221">
        <v>443388.72105615743</v>
      </c>
      <c r="I579" s="223">
        <v>443388.72105615743</v>
      </c>
      <c r="J579" s="221">
        <v>44472.246590756222</v>
      </c>
    </row>
    <row r="580" spans="1:10" x14ac:dyDescent="0.15">
      <c r="A580" s="270" t="s">
        <v>1624</v>
      </c>
      <c r="B580" s="218" t="s">
        <v>1623</v>
      </c>
      <c r="C580" s="219" t="s">
        <v>7</v>
      </c>
      <c r="D580" s="219" t="s">
        <v>7586</v>
      </c>
      <c r="E580" s="234">
        <v>899786</v>
      </c>
      <c r="F580" s="221">
        <v>74723.211041309507</v>
      </c>
      <c r="G580" s="223">
        <v>163634.78842345384</v>
      </c>
      <c r="H580" s="221">
        <v>314920.60481388436</v>
      </c>
      <c r="I580" s="223">
        <v>314920.60481388436</v>
      </c>
      <c r="J580" s="221">
        <v>31586.790842203955</v>
      </c>
    </row>
    <row r="581" spans="1:10" x14ac:dyDescent="0.15">
      <c r="A581" s="270" t="s">
        <v>1207</v>
      </c>
      <c r="B581" s="218" t="s">
        <v>1672</v>
      </c>
      <c r="C581" s="219" t="s">
        <v>11</v>
      </c>
      <c r="D581" s="219" t="s">
        <v>7586</v>
      </c>
      <c r="E581" s="234">
        <v>10517808</v>
      </c>
      <c r="F581" s="221">
        <v>873457.00741728966</v>
      </c>
      <c r="G581" s="223">
        <v>1912765.1316629846</v>
      </c>
      <c r="H581" s="221">
        <v>3681180.2547231358</v>
      </c>
      <c r="I581" s="223">
        <v>3681180.2547231358</v>
      </c>
      <c r="J581" s="221">
        <v>369225.35071056843</v>
      </c>
    </row>
    <row r="582" spans="1:10" x14ac:dyDescent="0.15">
      <c r="A582" s="270" t="s">
        <v>1207</v>
      </c>
      <c r="B582" s="218" t="s">
        <v>1672</v>
      </c>
      <c r="C582" s="219" t="s">
        <v>93</v>
      </c>
      <c r="D582" s="219" t="s">
        <v>7586</v>
      </c>
      <c r="E582" s="234">
        <v>772800</v>
      </c>
      <c r="F582" s="221">
        <v>64177.590552335758</v>
      </c>
      <c r="G582" s="223">
        <v>140541.15589000622</v>
      </c>
      <c r="H582" s="221">
        <v>270476.13921551331</v>
      </c>
      <c r="I582" s="223">
        <v>270476.13921551331</v>
      </c>
      <c r="J582" s="221">
        <v>27128.975070578133</v>
      </c>
    </row>
    <row r="583" spans="1:10" x14ac:dyDescent="0.15">
      <c r="A583" s="270" t="s">
        <v>529</v>
      </c>
      <c r="B583" s="218" t="s">
        <v>528</v>
      </c>
      <c r="C583" s="219" t="s">
        <v>11</v>
      </c>
      <c r="D583" s="219" t="s">
        <v>7586</v>
      </c>
      <c r="E583" s="234">
        <v>28636618</v>
      </c>
      <c r="F583" s="221">
        <v>2378143.3033225262</v>
      </c>
      <c r="G583" s="223">
        <v>5207846.0073764985</v>
      </c>
      <c r="H583" s="221">
        <v>10022673.236062983</v>
      </c>
      <c r="I583" s="223">
        <v>10022673.236062983</v>
      </c>
      <c r="J583" s="221">
        <v>1005282.2150979154</v>
      </c>
    </row>
    <row r="584" spans="1:10" x14ac:dyDescent="0.15">
      <c r="A584" s="270" t="s">
        <v>1221</v>
      </c>
      <c r="B584" s="218" t="s">
        <v>1220</v>
      </c>
      <c r="C584" s="219" t="s">
        <v>7577</v>
      </c>
      <c r="D584" s="219" t="s">
        <v>7586</v>
      </c>
      <c r="E584" s="234">
        <v>2863985.1920999996</v>
      </c>
      <c r="F584" s="221">
        <v>237841.18660267396</v>
      </c>
      <c r="G584" s="223">
        <v>520843.41271945578</v>
      </c>
      <c r="H584" s="221">
        <v>1002380.5092256833</v>
      </c>
      <c r="I584" s="223">
        <v>1002380.5092256833</v>
      </c>
      <c r="J584" s="221">
        <v>100539.57411877046</v>
      </c>
    </row>
    <row r="585" spans="1:10" x14ac:dyDescent="0.15">
      <c r="A585" s="270" t="s">
        <v>983</v>
      </c>
      <c r="B585" s="218" t="s">
        <v>982</v>
      </c>
      <c r="C585" s="219" t="s">
        <v>11</v>
      </c>
      <c r="D585" s="219" t="s">
        <v>7586</v>
      </c>
      <c r="E585" s="234">
        <v>5156400</v>
      </c>
      <c r="F585" s="221">
        <v>428216.00404252601</v>
      </c>
      <c r="G585" s="223">
        <v>937741.22183129925</v>
      </c>
      <c r="H585" s="221">
        <v>1804714.2394550631</v>
      </c>
      <c r="I585" s="223">
        <v>1804714.2394550631</v>
      </c>
      <c r="J585" s="221">
        <v>181014.29484204072</v>
      </c>
    </row>
    <row r="586" spans="1:10" x14ac:dyDescent="0.15">
      <c r="A586" s="270" t="s">
        <v>418</v>
      </c>
      <c r="B586" s="218" t="s">
        <v>417</v>
      </c>
      <c r="C586" s="219" t="s">
        <v>7</v>
      </c>
      <c r="D586" s="219" t="s">
        <v>7586</v>
      </c>
      <c r="E586" s="234">
        <v>28316594</v>
      </c>
      <c r="F586" s="221">
        <v>2351566.7385723698</v>
      </c>
      <c r="G586" s="223">
        <v>5149646.5471377</v>
      </c>
      <c r="H586" s="221">
        <v>9910666.434851408</v>
      </c>
      <c r="I586" s="223">
        <v>9910666.434851408</v>
      </c>
      <c r="J586" s="221">
        <v>994047.84253323276</v>
      </c>
    </row>
    <row r="587" spans="1:10" x14ac:dyDescent="0.15">
      <c r="A587" s="270" t="s">
        <v>225</v>
      </c>
      <c r="B587" s="218" t="s">
        <v>224</v>
      </c>
      <c r="C587" s="219" t="s">
        <v>11</v>
      </c>
      <c r="D587" s="219" t="s">
        <v>7586</v>
      </c>
      <c r="E587" s="234">
        <v>84387717</v>
      </c>
      <c r="F587" s="221">
        <v>7008023.2262841407</v>
      </c>
      <c r="G587" s="223">
        <v>15346722.683875166</v>
      </c>
      <c r="H587" s="221">
        <v>29535279.362540554</v>
      </c>
      <c r="I587" s="223">
        <v>29535279.362540554</v>
      </c>
      <c r="J587" s="221">
        <v>2962412.3586387197</v>
      </c>
    </row>
    <row r="588" spans="1:10" x14ac:dyDescent="0.15">
      <c r="A588" s="270" t="s">
        <v>814</v>
      </c>
      <c r="B588" s="218" t="s">
        <v>813</v>
      </c>
      <c r="C588" s="219" t="s">
        <v>11</v>
      </c>
      <c r="D588" s="219" t="s">
        <v>7586</v>
      </c>
      <c r="E588" s="234">
        <v>7462438</v>
      </c>
      <c r="F588" s="221">
        <v>619722.16677819786</v>
      </c>
      <c r="G588" s="223">
        <v>1357116.5402141644</v>
      </c>
      <c r="H588" s="221">
        <v>2611816.0188601664</v>
      </c>
      <c r="I588" s="223">
        <v>2611816.0188601664</v>
      </c>
      <c r="J588" s="221">
        <v>261967.25474603381</v>
      </c>
    </row>
    <row r="589" spans="1:10" x14ac:dyDescent="0.15">
      <c r="A589" s="270" t="s">
        <v>1654</v>
      </c>
      <c r="B589" s="218" t="s">
        <v>1653</v>
      </c>
      <c r="C589" s="219" t="s">
        <v>11</v>
      </c>
      <c r="D589" s="219" t="s">
        <v>7586</v>
      </c>
      <c r="E589" s="234">
        <v>821303</v>
      </c>
      <c r="F589" s="221">
        <v>68205.548205751824</v>
      </c>
      <c r="G589" s="223">
        <v>149361.89564690704</v>
      </c>
      <c r="H589" s="221">
        <v>287451.94690232753</v>
      </c>
      <c r="I589" s="223">
        <v>287451.94690232753</v>
      </c>
      <c r="J589" s="221">
        <v>28831.662283114689</v>
      </c>
    </row>
    <row r="590" spans="1:10" x14ac:dyDescent="0.15">
      <c r="A590" s="270" t="s">
        <v>847</v>
      </c>
      <c r="B590" s="218" t="s">
        <v>846</v>
      </c>
      <c r="C590" s="219" t="s">
        <v>11</v>
      </c>
      <c r="D590" s="219" t="s">
        <v>7586</v>
      </c>
      <c r="E590" s="234">
        <v>6950790</v>
      </c>
      <c r="F590" s="221">
        <v>577232.0841553699</v>
      </c>
      <c r="G590" s="223">
        <v>1264068.4018487271</v>
      </c>
      <c r="H590" s="221">
        <v>2432741.7749712705</v>
      </c>
      <c r="I590" s="223">
        <v>2432741.7749712705</v>
      </c>
      <c r="J590" s="221">
        <v>244005.96354920263</v>
      </c>
    </row>
    <row r="591" spans="1:10" x14ac:dyDescent="0.15">
      <c r="A591" s="270" t="s">
        <v>343</v>
      </c>
      <c r="B591" s="218" t="s">
        <v>342</v>
      </c>
      <c r="C591" s="219" t="s">
        <v>11</v>
      </c>
      <c r="D591" s="219" t="s">
        <v>7586</v>
      </c>
      <c r="E591" s="234">
        <v>36256702</v>
      </c>
      <c r="F591" s="221">
        <v>3010957.2667366108</v>
      </c>
      <c r="G591" s="223">
        <v>6593631.9977219198</v>
      </c>
      <c r="H591" s="221">
        <v>12689664.567349093</v>
      </c>
      <c r="I591" s="223">
        <v>12689664.567349093</v>
      </c>
      <c r="J591" s="221">
        <v>1272783.5982134838</v>
      </c>
    </row>
    <row r="592" spans="1:10" x14ac:dyDescent="0.15">
      <c r="A592" s="270" t="s">
        <v>1196</v>
      </c>
      <c r="B592" s="218" t="s">
        <v>1195</v>
      </c>
      <c r="C592" s="219" t="s">
        <v>11</v>
      </c>
      <c r="D592" s="219" t="s">
        <v>7586</v>
      </c>
      <c r="E592" s="234">
        <v>3113854</v>
      </c>
      <c r="F592" s="221">
        <v>258591.6757916057</v>
      </c>
      <c r="G592" s="223">
        <v>566284.47260962648</v>
      </c>
      <c r="H592" s="221">
        <v>1089833.3436863131</v>
      </c>
      <c r="I592" s="223">
        <v>1089833.3436863131</v>
      </c>
      <c r="J592" s="221">
        <v>109311.16400028467</v>
      </c>
    </row>
    <row r="593" spans="1:10" x14ac:dyDescent="0.15">
      <c r="A593" s="270" t="s">
        <v>1805</v>
      </c>
      <c r="B593" s="218" t="s">
        <v>1804</v>
      </c>
      <c r="C593" s="219" t="s">
        <v>11</v>
      </c>
      <c r="D593" s="219" t="s">
        <v>7586</v>
      </c>
      <c r="E593" s="234">
        <v>382642</v>
      </c>
      <c r="F593" s="221">
        <v>31776.710150267674</v>
      </c>
      <c r="G593" s="223">
        <v>69587.149290972768</v>
      </c>
      <c r="H593" s="221">
        <v>133922.78838212014</v>
      </c>
      <c r="I593" s="223">
        <v>133922.78838212014</v>
      </c>
      <c r="J593" s="221">
        <v>13432.563766765214</v>
      </c>
    </row>
    <row r="594" spans="1:10" x14ac:dyDescent="0.15">
      <c r="A594" s="270" t="s">
        <v>335</v>
      </c>
      <c r="B594" s="218" t="s">
        <v>334</v>
      </c>
      <c r="C594" s="219" t="s">
        <v>11</v>
      </c>
      <c r="D594" s="219" t="s">
        <v>7586</v>
      </c>
      <c r="E594" s="234">
        <v>43307285</v>
      </c>
      <c r="F594" s="221">
        <v>3596476.7141088406</v>
      </c>
      <c r="G594" s="223">
        <v>7875848.7219952485</v>
      </c>
      <c r="H594" s="221">
        <v>15157333.393770589</v>
      </c>
      <c r="I594" s="223">
        <v>15157333.393770589</v>
      </c>
      <c r="J594" s="221">
        <v>1520292.7732135381</v>
      </c>
    </row>
    <row r="595" spans="1:10" x14ac:dyDescent="0.15">
      <c r="A595" s="270" t="s">
        <v>780</v>
      </c>
      <c r="B595" s="218" t="s">
        <v>779</v>
      </c>
      <c r="C595" s="219" t="s">
        <v>11</v>
      </c>
      <c r="D595" s="219" t="s">
        <v>7586</v>
      </c>
      <c r="E595" s="234">
        <v>8416324</v>
      </c>
      <c r="F595" s="221">
        <v>698938.14134031662</v>
      </c>
      <c r="G595" s="223">
        <v>1530589.9369886136</v>
      </c>
      <c r="H595" s="221">
        <v>2945671.3533991533</v>
      </c>
      <c r="I595" s="223">
        <v>2945671.3533991533</v>
      </c>
      <c r="J595" s="221">
        <v>295453.21426230384</v>
      </c>
    </row>
    <row r="596" spans="1:10" x14ac:dyDescent="0.15">
      <c r="A596" s="270" t="s">
        <v>85</v>
      </c>
      <c r="B596" s="218" t="s">
        <v>84</v>
      </c>
      <c r="C596" s="219" t="s">
        <v>11</v>
      </c>
      <c r="D596" s="219" t="s">
        <v>7586</v>
      </c>
      <c r="E596" s="234">
        <v>174608953</v>
      </c>
      <c r="F596" s="221">
        <v>14500494.167192079</v>
      </c>
      <c r="G596" s="223">
        <v>31754327.230025582</v>
      </c>
      <c r="H596" s="221">
        <v>61112261.231758565</v>
      </c>
      <c r="I596" s="223">
        <v>61112261.231758565</v>
      </c>
      <c r="J596" s="221">
        <v>6129609.1266003484</v>
      </c>
    </row>
    <row r="597" spans="1:10" x14ac:dyDescent="0.15">
      <c r="A597" s="270" t="s">
        <v>80</v>
      </c>
      <c r="B597" s="218" t="s">
        <v>79</v>
      </c>
      <c r="C597" s="219" t="s">
        <v>11</v>
      </c>
      <c r="D597" s="219" t="s">
        <v>7586</v>
      </c>
      <c r="E597" s="234">
        <v>66882275.420000002</v>
      </c>
      <c r="F597" s="221">
        <v>5554274.439846416</v>
      </c>
      <c r="G597" s="223">
        <v>12163188.788924107</v>
      </c>
      <c r="H597" s="221">
        <v>23408462.263910744</v>
      </c>
      <c r="I597" s="223">
        <v>23408462.263910744</v>
      </c>
      <c r="J597" s="221">
        <v>2347887.6585568329</v>
      </c>
    </row>
    <row r="598" spans="1:10" x14ac:dyDescent="0.15">
      <c r="A598" s="270" t="s">
        <v>1461</v>
      </c>
      <c r="B598" s="218" t="s">
        <v>1460</v>
      </c>
      <c r="C598" s="219" t="s">
        <v>11</v>
      </c>
      <c r="D598" s="219" t="s">
        <v>7586</v>
      </c>
      <c r="E598" s="234">
        <v>1554693</v>
      </c>
      <c r="F598" s="221">
        <v>129110.31416742047</v>
      </c>
      <c r="G598" s="223">
        <v>282735.96179360955</v>
      </c>
      <c r="H598" s="221">
        <v>544134.78300386132</v>
      </c>
      <c r="I598" s="223">
        <v>544134.78300386132</v>
      </c>
      <c r="J598" s="221">
        <v>54577.157918481273</v>
      </c>
    </row>
    <row r="599" spans="1:10" x14ac:dyDescent="0.15">
      <c r="A599" s="270" t="s">
        <v>746</v>
      </c>
      <c r="B599" s="218" t="s">
        <v>745</v>
      </c>
      <c r="C599" s="219" t="s">
        <v>11</v>
      </c>
      <c r="D599" s="219" t="s">
        <v>7586</v>
      </c>
      <c r="E599" s="234">
        <v>10163400</v>
      </c>
      <c r="F599" s="221">
        <v>844025.00494255847</v>
      </c>
      <c r="G599" s="223">
        <v>1848312.6084012538</v>
      </c>
      <c r="H599" s="221">
        <v>3557139.2252884931</v>
      </c>
      <c r="I599" s="223">
        <v>3557139.2252884931</v>
      </c>
      <c r="J599" s="221">
        <v>356783.93534202088</v>
      </c>
    </row>
    <row r="600" spans="1:10" x14ac:dyDescent="0.15">
      <c r="A600" s="270" t="s">
        <v>1033</v>
      </c>
      <c r="B600" s="218" t="s">
        <v>1032</v>
      </c>
      <c r="C600" s="219" t="s">
        <v>93</v>
      </c>
      <c r="D600" s="219" t="s">
        <v>7586</v>
      </c>
      <c r="E600" s="234">
        <v>4440971.5</v>
      </c>
      <c r="F600" s="221">
        <v>368802.86048342695</v>
      </c>
      <c r="G600" s="223">
        <v>807633.62821502937</v>
      </c>
      <c r="H600" s="221">
        <v>1554317.8386207647</v>
      </c>
      <c r="I600" s="223">
        <v>1554317.8386207647</v>
      </c>
      <c r="J600" s="221">
        <v>155899.3337378985</v>
      </c>
    </row>
    <row r="601" spans="1:10" x14ac:dyDescent="0.15">
      <c r="A601" s="270" t="s">
        <v>1170</v>
      </c>
      <c r="B601" s="218" t="s">
        <v>1169</v>
      </c>
      <c r="C601" s="219" t="s">
        <v>11</v>
      </c>
      <c r="D601" s="219" t="s">
        <v>7586</v>
      </c>
      <c r="E601" s="234">
        <v>3448828</v>
      </c>
      <c r="F601" s="221">
        <v>286409.77131137555</v>
      </c>
      <c r="G601" s="223">
        <v>627202.73497129697</v>
      </c>
      <c r="H601" s="221">
        <v>1207072.5702100934</v>
      </c>
      <c r="I601" s="223">
        <v>1207072.5702100934</v>
      </c>
      <c r="J601" s="221">
        <v>121070.35304698737</v>
      </c>
    </row>
    <row r="602" spans="1:10" x14ac:dyDescent="0.15">
      <c r="A602" s="270" t="s">
        <v>532</v>
      </c>
      <c r="B602" s="218" t="s">
        <v>531</v>
      </c>
      <c r="C602" s="219" t="s">
        <v>7</v>
      </c>
      <c r="D602" s="219" t="s">
        <v>7586</v>
      </c>
      <c r="E602" s="234">
        <v>19009392</v>
      </c>
      <c r="F602" s="221">
        <v>1578645.1558292531</v>
      </c>
      <c r="G602" s="223">
        <v>3457041.8276995821</v>
      </c>
      <c r="H602" s="221">
        <v>6653192.2321354356</v>
      </c>
      <c r="I602" s="223">
        <v>6653192.2321354356</v>
      </c>
      <c r="J602" s="221">
        <v>667320.55082148989</v>
      </c>
    </row>
    <row r="603" spans="1:10" x14ac:dyDescent="0.15">
      <c r="A603" s="270" t="s">
        <v>799</v>
      </c>
      <c r="B603" s="218" t="s">
        <v>798</v>
      </c>
      <c r="C603" s="219" t="s">
        <v>11</v>
      </c>
      <c r="D603" s="219" t="s">
        <v>7586</v>
      </c>
      <c r="E603" s="234">
        <v>7831951</v>
      </c>
      <c r="F603" s="221">
        <v>650408.57208068913</v>
      </c>
      <c r="G603" s="223">
        <v>1424316.0538482014</v>
      </c>
      <c r="H603" s="221">
        <v>2741143.7228326583</v>
      </c>
      <c r="I603" s="223">
        <v>2741143.7228326583</v>
      </c>
      <c r="J603" s="221">
        <v>274938.92783771927</v>
      </c>
    </row>
    <row r="604" spans="1:10" x14ac:dyDescent="0.15">
      <c r="A604" s="270" t="s">
        <v>899</v>
      </c>
      <c r="B604" s="218" t="s">
        <v>898</v>
      </c>
      <c r="C604" s="219" t="s">
        <v>11</v>
      </c>
      <c r="D604" s="219" t="s">
        <v>7586</v>
      </c>
      <c r="E604" s="234">
        <v>6180000</v>
      </c>
      <c r="F604" s="221">
        <v>513221.41513125645</v>
      </c>
      <c r="G604" s="223">
        <v>1123892.7839029999</v>
      </c>
      <c r="H604" s="221">
        <v>2162969.1257141205</v>
      </c>
      <c r="I604" s="223">
        <v>2162969.1257141205</v>
      </c>
      <c r="J604" s="221">
        <v>216947.54908925059</v>
      </c>
    </row>
    <row r="605" spans="1:10" x14ac:dyDescent="0.15">
      <c r="A605" s="270" t="s">
        <v>517</v>
      </c>
      <c r="B605" s="218" t="s">
        <v>516</v>
      </c>
      <c r="C605" s="219" t="s">
        <v>11</v>
      </c>
      <c r="D605" s="219" t="s">
        <v>7586</v>
      </c>
      <c r="E605" s="234">
        <v>19684643</v>
      </c>
      <c r="F605" s="221">
        <v>1634721.737348476</v>
      </c>
      <c r="G605" s="223">
        <v>3579842.7542729289</v>
      </c>
      <c r="H605" s="221">
        <v>6889526.7086900612</v>
      </c>
      <c r="I605" s="223">
        <v>6889526.7086900612</v>
      </c>
      <c r="J605" s="221">
        <v>691025.08957069134</v>
      </c>
    </row>
    <row r="606" spans="1:10" x14ac:dyDescent="0.15">
      <c r="A606" s="270" t="s">
        <v>366</v>
      </c>
      <c r="B606" s="218" t="s">
        <v>365</v>
      </c>
      <c r="C606" s="219" t="s">
        <v>11</v>
      </c>
      <c r="D606" s="219" t="s">
        <v>7586</v>
      </c>
      <c r="E606" s="234">
        <v>34105999</v>
      </c>
      <c r="F606" s="221">
        <v>2832350.9824021389</v>
      </c>
      <c r="G606" s="223">
        <v>6202505.8517642291</v>
      </c>
      <c r="H606" s="221">
        <v>11936929.261915317</v>
      </c>
      <c r="I606" s="223">
        <v>11936929.261915317</v>
      </c>
      <c r="J606" s="221">
        <v>1197283.6395291961</v>
      </c>
    </row>
    <row r="607" spans="1:10" x14ac:dyDescent="0.15">
      <c r="A607" s="270" t="s">
        <v>195</v>
      </c>
      <c r="B607" s="218" t="s">
        <v>194</v>
      </c>
      <c r="C607" s="219" t="s">
        <v>11</v>
      </c>
      <c r="D607" s="219" t="s">
        <v>7586</v>
      </c>
      <c r="E607" s="234">
        <v>113030990</v>
      </c>
      <c r="F607" s="221">
        <v>9386719.1976516005</v>
      </c>
      <c r="G607" s="223">
        <v>20555778.967380606</v>
      </c>
      <c r="H607" s="221">
        <v>39560281.815356225</v>
      </c>
      <c r="I607" s="223">
        <v>39560281.815356225</v>
      </c>
      <c r="J607" s="221">
        <v>3967928.1960568922</v>
      </c>
    </row>
    <row r="608" spans="1:10" x14ac:dyDescent="0.15">
      <c r="A608" s="270" t="s">
        <v>790</v>
      </c>
      <c r="B608" s="218" t="s">
        <v>789</v>
      </c>
      <c r="C608" s="219" t="s">
        <v>93</v>
      </c>
      <c r="D608" s="219" t="s">
        <v>7586</v>
      </c>
      <c r="E608" s="234">
        <v>7953422</v>
      </c>
      <c r="F608" s="221">
        <v>660496.19643625687</v>
      </c>
      <c r="G608" s="223">
        <v>1446406.7302808035</v>
      </c>
      <c r="H608" s="221">
        <v>2783657.9659830825</v>
      </c>
      <c r="I608" s="223">
        <v>2783657.9659830825</v>
      </c>
      <c r="J608" s="221">
        <v>279203.14073989086</v>
      </c>
    </row>
    <row r="609" spans="1:10" x14ac:dyDescent="0.15">
      <c r="A609" s="270" t="s">
        <v>1283</v>
      </c>
      <c r="B609" s="218" t="s">
        <v>1282</v>
      </c>
      <c r="C609" s="219" t="s">
        <v>11</v>
      </c>
      <c r="D609" s="219" t="s">
        <v>7586</v>
      </c>
      <c r="E609" s="234">
        <v>2516736</v>
      </c>
      <c r="F609" s="221">
        <v>209003.69117019058</v>
      </c>
      <c r="G609" s="223">
        <v>457692.78792700655</v>
      </c>
      <c r="H609" s="221">
        <v>880845.0267917884</v>
      </c>
      <c r="I609" s="223">
        <v>880845.0267917884</v>
      </c>
      <c r="J609" s="221">
        <v>88349.46713668028</v>
      </c>
    </row>
    <row r="610" spans="1:10" x14ac:dyDescent="0.15">
      <c r="A610" s="270" t="s">
        <v>452</v>
      </c>
      <c r="B610" s="218" t="s">
        <v>451</v>
      </c>
      <c r="C610" s="219" t="s">
        <v>11</v>
      </c>
      <c r="D610" s="219" t="s">
        <v>7586</v>
      </c>
      <c r="E610" s="234">
        <v>30936077</v>
      </c>
      <c r="F610" s="221">
        <v>2569103.1094740313</v>
      </c>
      <c r="G610" s="223">
        <v>5626024.8709656252</v>
      </c>
      <c r="H610" s="221">
        <v>10827472.398335712</v>
      </c>
      <c r="I610" s="223">
        <v>10827472.398335712</v>
      </c>
      <c r="J610" s="221">
        <v>1086004.2206450382</v>
      </c>
    </row>
    <row r="611" spans="1:10" x14ac:dyDescent="0.15">
      <c r="A611" s="270" t="s">
        <v>452</v>
      </c>
      <c r="B611" s="218" t="s">
        <v>451</v>
      </c>
      <c r="C611" s="219" t="s">
        <v>93</v>
      </c>
      <c r="D611" s="219" t="s">
        <v>7586</v>
      </c>
      <c r="E611" s="234">
        <v>1866968.5</v>
      </c>
      <c r="F611" s="221">
        <v>155043.4005785565</v>
      </c>
      <c r="G611" s="223">
        <v>339526.28235019546</v>
      </c>
      <c r="H611" s="221">
        <v>653429.64792569622</v>
      </c>
      <c r="I611" s="223">
        <v>653429.64792569622</v>
      </c>
      <c r="J611" s="221">
        <v>65539.521084439242</v>
      </c>
    </row>
    <row r="612" spans="1:10" x14ac:dyDescent="0.15">
      <c r="A612" s="270" t="s">
        <v>524</v>
      </c>
      <c r="B612" s="218" t="s">
        <v>523</v>
      </c>
      <c r="C612" s="219" t="s">
        <v>11</v>
      </c>
      <c r="D612" s="219" t="s">
        <v>7586</v>
      </c>
      <c r="E612" s="234">
        <v>19165633</v>
      </c>
      <c r="F612" s="221">
        <v>1591620.2734864575</v>
      </c>
      <c r="G612" s="223">
        <v>3485455.7649891917</v>
      </c>
      <c r="H612" s="221">
        <v>6707875.8015805325</v>
      </c>
      <c r="I612" s="223">
        <v>6707875.8015805325</v>
      </c>
      <c r="J612" s="221">
        <v>672805.356973149</v>
      </c>
    </row>
    <row r="613" spans="1:10" x14ac:dyDescent="0.15">
      <c r="A613" s="270" t="s">
        <v>436</v>
      </c>
      <c r="B613" s="218" t="s">
        <v>435</v>
      </c>
      <c r="C613" s="219" t="s">
        <v>11</v>
      </c>
      <c r="D613" s="219" t="s">
        <v>7586</v>
      </c>
      <c r="E613" s="234">
        <v>26054006</v>
      </c>
      <c r="F613" s="221">
        <v>2163668.9043945381</v>
      </c>
      <c r="G613" s="223">
        <v>4738173.0315801725</v>
      </c>
      <c r="H613" s="221">
        <v>9118771.9383770954</v>
      </c>
      <c r="I613" s="223">
        <v>9118771.9383770954</v>
      </c>
      <c r="J613" s="221">
        <v>914620.18538133171</v>
      </c>
    </row>
    <row r="614" spans="1:10" x14ac:dyDescent="0.15">
      <c r="A614" s="270" t="s">
        <v>614</v>
      </c>
      <c r="B614" s="218" t="s">
        <v>613</v>
      </c>
      <c r="C614" s="219" t="s">
        <v>11</v>
      </c>
      <c r="D614" s="219" t="s">
        <v>7586</v>
      </c>
      <c r="E614" s="234">
        <v>14773987</v>
      </c>
      <c r="F614" s="221">
        <v>1226913.6756101595</v>
      </c>
      <c r="G614" s="223">
        <v>2686792.4561127396</v>
      </c>
      <c r="H614" s="221">
        <v>5170821.6415375043</v>
      </c>
      <c r="I614" s="223">
        <v>5170821.6415375043</v>
      </c>
      <c r="J614" s="221">
        <v>518637.58413049352</v>
      </c>
    </row>
    <row r="615" spans="1:10" x14ac:dyDescent="0.15">
      <c r="A615" s="270" t="s">
        <v>1752</v>
      </c>
      <c r="B615" s="218" t="s">
        <v>1751</v>
      </c>
      <c r="C615" s="219" t="s">
        <v>11</v>
      </c>
      <c r="D615" s="219" t="s">
        <v>7586</v>
      </c>
      <c r="E615" s="234">
        <v>514937</v>
      </c>
      <c r="F615" s="221">
        <v>42763.219392143008</v>
      </c>
      <c r="G615" s="223">
        <v>93646.274832469106</v>
      </c>
      <c r="H615" s="221">
        <v>180225.3774575812</v>
      </c>
      <c r="I615" s="223">
        <v>180225.3774575812</v>
      </c>
      <c r="J615" s="221">
        <v>18076.750822875634</v>
      </c>
    </row>
    <row r="616" spans="1:10" x14ac:dyDescent="0.15">
      <c r="A616" s="270" t="s">
        <v>1915</v>
      </c>
      <c r="B616" s="218" t="s">
        <v>1914</v>
      </c>
      <c r="C616" s="219" t="s">
        <v>11</v>
      </c>
      <c r="D616" s="219" t="s">
        <v>7586</v>
      </c>
      <c r="E616" s="234">
        <v>100000</v>
      </c>
      <c r="F616" s="221">
        <v>8304.5536429005897</v>
      </c>
      <c r="G616" s="223">
        <v>18185.967377071196</v>
      </c>
      <c r="H616" s="221">
        <v>34999.500416086084</v>
      </c>
      <c r="I616" s="223">
        <v>34999.500416086084</v>
      </c>
      <c r="J616" s="221">
        <v>3510.4781406027605</v>
      </c>
    </row>
    <row r="617" spans="1:10" x14ac:dyDescent="0.15">
      <c r="A617" s="270" t="s">
        <v>1871</v>
      </c>
      <c r="B617" s="218" t="s">
        <v>1870</v>
      </c>
      <c r="C617" s="219" t="s">
        <v>11</v>
      </c>
      <c r="D617" s="219" t="s">
        <v>7586</v>
      </c>
      <c r="E617" s="234">
        <v>323878</v>
      </c>
      <c r="F617" s="221">
        <v>26896.622247553569</v>
      </c>
      <c r="G617" s="223">
        <v>58900.347421510647</v>
      </c>
      <c r="H617" s="221">
        <v>113355.68195761129</v>
      </c>
      <c r="I617" s="223">
        <v>113355.68195761129</v>
      </c>
      <c r="J617" s="221">
        <v>11369.666392221407</v>
      </c>
    </row>
    <row r="618" spans="1:10" x14ac:dyDescent="0.15">
      <c r="A618" s="270" t="s">
        <v>231</v>
      </c>
      <c r="B618" s="218" t="s">
        <v>230</v>
      </c>
      <c r="C618" s="219" t="s">
        <v>7</v>
      </c>
      <c r="D618" s="219" t="s">
        <v>7586</v>
      </c>
      <c r="E618" s="234">
        <v>66772282</v>
      </c>
      <c r="F618" s="221">
        <v>5545139.9772788547</v>
      </c>
      <c r="G618" s="223">
        <v>12143185.421445983</v>
      </c>
      <c r="H618" s="221">
        <v>23369965.116420176</v>
      </c>
      <c r="I618" s="223">
        <v>23369965.116420176</v>
      </c>
      <c r="J618" s="221">
        <v>2344026.3635916314</v>
      </c>
    </row>
    <row r="619" spans="1:10" x14ac:dyDescent="0.15">
      <c r="A619" s="270" t="s">
        <v>1445</v>
      </c>
      <c r="B619" s="218" t="s">
        <v>1444</v>
      </c>
      <c r="C619" s="219" t="s">
        <v>11</v>
      </c>
      <c r="D619" s="219" t="s">
        <v>7586</v>
      </c>
      <c r="E619" s="234">
        <v>1603760</v>
      </c>
      <c r="F619" s="221">
        <v>133185.1095033825</v>
      </c>
      <c r="G619" s="223">
        <v>291659.27040651703</v>
      </c>
      <c r="H619" s="221">
        <v>561307.98787302221</v>
      </c>
      <c r="I619" s="223">
        <v>561307.98787302221</v>
      </c>
      <c r="J619" s="221">
        <v>56299.644227730831</v>
      </c>
    </row>
    <row r="620" spans="1:10" x14ac:dyDescent="0.15">
      <c r="A620" s="270" t="s">
        <v>759</v>
      </c>
      <c r="B620" s="218" t="s">
        <v>758</v>
      </c>
      <c r="C620" s="219" t="s">
        <v>7</v>
      </c>
      <c r="D620" s="219" t="s">
        <v>7586</v>
      </c>
      <c r="E620" s="234">
        <v>9178356.5</v>
      </c>
      <c r="F620" s="221">
        <v>762221.5390791531</v>
      </c>
      <c r="G620" s="223">
        <v>1669172.9188412938</v>
      </c>
      <c r="H620" s="221">
        <v>3212378.9214073648</v>
      </c>
      <c r="I620" s="223">
        <v>3212378.9214073648</v>
      </c>
      <c r="J620" s="221">
        <v>322204.1985990926</v>
      </c>
    </row>
    <row r="621" spans="1:10" x14ac:dyDescent="0.15">
      <c r="A621" s="270" t="s">
        <v>1648</v>
      </c>
      <c r="B621" s="218" t="s">
        <v>1647</v>
      </c>
      <c r="C621" s="219" t="s">
        <v>93</v>
      </c>
      <c r="D621" s="219" t="s">
        <v>7586</v>
      </c>
      <c r="E621" s="234">
        <v>823861.5</v>
      </c>
      <c r="F621" s="221">
        <v>68418.020210705436</v>
      </c>
      <c r="G621" s="223">
        <v>149827.18362224943</v>
      </c>
      <c r="H621" s="221">
        <v>288347.40912047308</v>
      </c>
      <c r="I621" s="223">
        <v>288347.40912047308</v>
      </c>
      <c r="J621" s="221">
        <v>28921.477866342011</v>
      </c>
    </row>
    <row r="622" spans="1:10" x14ac:dyDescent="0.15">
      <c r="A622" s="270" t="s">
        <v>458</v>
      </c>
      <c r="B622" s="218" t="s">
        <v>457</v>
      </c>
      <c r="C622" s="219" t="s">
        <v>11</v>
      </c>
      <c r="D622" s="219" t="s">
        <v>7586</v>
      </c>
      <c r="E622" s="234">
        <v>24816935</v>
      </c>
      <c r="F622" s="221">
        <v>2060935.6795987713</v>
      </c>
      <c r="G622" s="223">
        <v>4513199.7030889634</v>
      </c>
      <c r="H622" s="221">
        <v>8685803.2685848139</v>
      </c>
      <c r="I622" s="223">
        <v>8685803.2685848139</v>
      </c>
      <c r="J622" s="221">
        <v>871193.0783425956</v>
      </c>
    </row>
    <row r="623" spans="1:10" x14ac:dyDescent="0.15">
      <c r="A623" s="270" t="s">
        <v>1362</v>
      </c>
      <c r="B623" s="218" t="s">
        <v>1361</v>
      </c>
      <c r="C623" s="219" t="s">
        <v>11</v>
      </c>
      <c r="D623" s="219" t="s">
        <v>7586</v>
      </c>
      <c r="E623" s="234">
        <v>2040617</v>
      </c>
      <c r="F623" s="221">
        <v>169464.13341114871</v>
      </c>
      <c r="G623" s="223">
        <v>371105.94191096892</v>
      </c>
      <c r="H623" s="221">
        <v>714205.75540572347</v>
      </c>
      <c r="I623" s="223">
        <v>714205.75540572347</v>
      </c>
      <c r="J623" s="221">
        <v>71635.413718423835</v>
      </c>
    </row>
    <row r="624" spans="1:10" x14ac:dyDescent="0.15">
      <c r="A624" s="270" t="s">
        <v>1564</v>
      </c>
      <c r="B624" s="218" t="s">
        <v>1563</v>
      </c>
      <c r="C624" s="219" t="s">
        <v>11</v>
      </c>
      <c r="D624" s="219" t="s">
        <v>7586</v>
      </c>
      <c r="E624" s="234">
        <v>1213637</v>
      </c>
      <c r="F624" s="221">
        <v>100787.13569508943</v>
      </c>
      <c r="G624" s="223">
        <v>220711.62889606555</v>
      </c>
      <c r="H624" s="221">
        <v>424766.88686477469</v>
      </c>
      <c r="I624" s="223">
        <v>424766.88686477469</v>
      </c>
      <c r="J624" s="221">
        <v>42604.461591267122</v>
      </c>
    </row>
    <row r="625" spans="1:10" x14ac:dyDescent="0.15">
      <c r="A625" s="270" t="s">
        <v>1433</v>
      </c>
      <c r="B625" s="218" t="s">
        <v>1432</v>
      </c>
      <c r="C625" s="219" t="s">
        <v>91</v>
      </c>
      <c r="D625" s="219" t="s">
        <v>7586</v>
      </c>
      <c r="E625" s="234">
        <v>1643926.7999999998</v>
      </c>
      <c r="F625" s="221">
        <v>136520.78295601907</v>
      </c>
      <c r="G625" s="223">
        <v>298963.99155093043</v>
      </c>
      <c r="H625" s="221">
        <v>575366.16720615071</v>
      </c>
      <c r="I625" s="223">
        <v>575366.16720615071</v>
      </c>
      <c r="J625" s="221">
        <v>57709.690961510452</v>
      </c>
    </row>
    <row r="626" spans="1:10" x14ac:dyDescent="0.15">
      <c r="A626" s="270" t="s">
        <v>243</v>
      </c>
      <c r="B626" s="218" t="s">
        <v>242</v>
      </c>
      <c r="C626" s="219" t="s">
        <v>7</v>
      </c>
      <c r="D626" s="219" t="s">
        <v>7586</v>
      </c>
      <c r="E626" s="234">
        <v>67068750</v>
      </c>
      <c r="F626" s="221">
        <v>5569760.321372889</v>
      </c>
      <c r="G626" s="223">
        <v>12197100.995209439</v>
      </c>
      <c r="H626" s="221">
        <v>23473727.435313739</v>
      </c>
      <c r="I626" s="223">
        <v>23473727.435313739</v>
      </c>
      <c r="J626" s="221">
        <v>2354433.8079255139</v>
      </c>
    </row>
    <row r="627" spans="1:10" x14ac:dyDescent="0.15">
      <c r="A627" s="270" t="s">
        <v>1125</v>
      </c>
      <c r="B627" s="218" t="s">
        <v>1124</v>
      </c>
      <c r="C627" s="219" t="s">
        <v>7</v>
      </c>
      <c r="D627" s="219" t="s">
        <v>7586</v>
      </c>
      <c r="E627" s="234">
        <v>3782530</v>
      </c>
      <c r="F627" s="221">
        <v>314122.23290880769</v>
      </c>
      <c r="G627" s="223">
        <v>687889.67182793119</v>
      </c>
      <c r="H627" s="221">
        <v>1323866.6030885812</v>
      </c>
      <c r="I627" s="223">
        <v>1323866.6030885812</v>
      </c>
      <c r="J627" s="221">
        <v>132784.88881174161</v>
      </c>
    </row>
    <row r="628" spans="1:10" x14ac:dyDescent="0.15">
      <c r="A628" s="270" t="s">
        <v>430</v>
      </c>
      <c r="B628" s="218" t="s">
        <v>429</v>
      </c>
      <c r="C628" s="219" t="s">
        <v>11</v>
      </c>
      <c r="D628" s="219" t="s">
        <v>7586</v>
      </c>
      <c r="E628" s="234">
        <v>40215111</v>
      </c>
      <c r="F628" s="221">
        <v>3339685.4655470154</v>
      </c>
      <c r="G628" s="223">
        <v>7313506.9671129696</v>
      </c>
      <c r="H628" s="221">
        <v>14075087.941774482</v>
      </c>
      <c r="I628" s="223">
        <v>14075087.941774482</v>
      </c>
      <c r="J628" s="221">
        <v>1411742.680874136</v>
      </c>
    </row>
    <row r="629" spans="1:10" x14ac:dyDescent="0.15">
      <c r="A629" s="270" t="s">
        <v>1021</v>
      </c>
      <c r="B629" s="218" t="s">
        <v>1020</v>
      </c>
      <c r="C629" s="219" t="s">
        <v>7</v>
      </c>
      <c r="D629" s="219" t="s">
        <v>7586</v>
      </c>
      <c r="E629" s="234">
        <v>4534029</v>
      </c>
      <c r="F629" s="221">
        <v>376530.87048966915</v>
      </c>
      <c r="G629" s="223">
        <v>824557.03480694746</v>
      </c>
      <c r="H629" s="221">
        <v>1586887.4987204638</v>
      </c>
      <c r="I629" s="223">
        <v>1586887.4987204638</v>
      </c>
      <c r="J629" s="221">
        <v>159166.09693358993</v>
      </c>
    </row>
    <row r="630" spans="1:10" x14ac:dyDescent="0.15">
      <c r="A630" s="270" t="s">
        <v>1249</v>
      </c>
      <c r="B630" s="218" t="s">
        <v>1248</v>
      </c>
      <c r="C630" s="219" t="s">
        <v>11</v>
      </c>
      <c r="D630" s="219" t="s">
        <v>7586</v>
      </c>
      <c r="E630" s="234">
        <v>2643516</v>
      </c>
      <c r="F630" s="221">
        <v>219532.20427865995</v>
      </c>
      <c r="G630" s="223">
        <v>480748.95736765745</v>
      </c>
      <c r="H630" s="221">
        <v>925217.3934193023</v>
      </c>
      <c r="I630" s="223">
        <v>925217.3934193023</v>
      </c>
      <c r="J630" s="221">
        <v>92800.051323336462</v>
      </c>
    </row>
    <row r="631" spans="1:10" x14ac:dyDescent="0.15">
      <c r="A631" s="270" t="s">
        <v>1186</v>
      </c>
      <c r="B631" s="218" t="s">
        <v>1185</v>
      </c>
      <c r="C631" s="219" t="s">
        <v>11</v>
      </c>
      <c r="D631" s="219" t="s">
        <v>7586</v>
      </c>
      <c r="E631" s="234">
        <v>3170861</v>
      </c>
      <c r="F631" s="221">
        <v>263325.85268681409</v>
      </c>
      <c r="G631" s="223">
        <v>576651.74703227356</v>
      </c>
      <c r="H631" s="221">
        <v>1109785.5088885115</v>
      </c>
      <c r="I631" s="223">
        <v>1109785.5088885115</v>
      </c>
      <c r="J631" s="221">
        <v>111312.3822738981</v>
      </c>
    </row>
    <row r="632" spans="1:10" x14ac:dyDescent="0.15">
      <c r="A632" s="270" t="s">
        <v>620</v>
      </c>
      <c r="B632" s="218" t="s">
        <v>619</v>
      </c>
      <c r="C632" s="219" t="s">
        <v>11</v>
      </c>
      <c r="D632" s="219" t="s">
        <v>7586</v>
      </c>
      <c r="E632" s="234">
        <v>14718951</v>
      </c>
      <c r="F632" s="221">
        <v>1222343.1814672528</v>
      </c>
      <c r="G632" s="223">
        <v>2676783.6271070945</v>
      </c>
      <c r="H632" s="221">
        <v>5151559.3164885072</v>
      </c>
      <c r="I632" s="223">
        <v>5151559.3164885072</v>
      </c>
      <c r="J632" s="221">
        <v>516705.55738103134</v>
      </c>
    </row>
    <row r="633" spans="1:10" x14ac:dyDescent="0.15">
      <c r="A633" s="270" t="s">
        <v>876</v>
      </c>
      <c r="B633" s="218" t="s">
        <v>875</v>
      </c>
      <c r="C633" s="219" t="s">
        <v>7</v>
      </c>
      <c r="D633" s="219" t="s">
        <v>7586</v>
      </c>
      <c r="E633" s="234">
        <v>6632512.5</v>
      </c>
      <c r="F633" s="221">
        <v>550800.55843458697</v>
      </c>
      <c r="G633" s="223">
        <v>1206186.5595301692</v>
      </c>
      <c r="H633" s="221">
        <v>2321346.2400344615</v>
      </c>
      <c r="I633" s="223">
        <v>2321346.2400344615</v>
      </c>
      <c r="J633" s="221">
        <v>232832.90148524565</v>
      </c>
    </row>
    <row r="634" spans="1:10" x14ac:dyDescent="0.15">
      <c r="A634" s="270" t="s">
        <v>1042</v>
      </c>
      <c r="B634" s="218" t="s">
        <v>1041</v>
      </c>
      <c r="C634" s="219" t="s">
        <v>11</v>
      </c>
      <c r="D634" s="219" t="s">
        <v>7586</v>
      </c>
      <c r="E634" s="234">
        <v>4294201</v>
      </c>
      <c r="F634" s="221">
        <v>356614.22557897354</v>
      </c>
      <c r="G634" s="223">
        <v>780941.99296586518</v>
      </c>
      <c r="H634" s="221">
        <v>1502948.896862573</v>
      </c>
      <c r="I634" s="223">
        <v>1502948.896862573</v>
      </c>
      <c r="J634" s="221">
        <v>150746.98741854515</v>
      </c>
    </row>
    <row r="635" spans="1:10" x14ac:dyDescent="0.15">
      <c r="A635" s="270" t="s">
        <v>500</v>
      </c>
      <c r="B635" s="218" t="s">
        <v>499</v>
      </c>
      <c r="C635" s="219" t="s">
        <v>7</v>
      </c>
      <c r="D635" s="219" t="s">
        <v>7586</v>
      </c>
      <c r="E635" s="234">
        <v>8405305.5</v>
      </c>
      <c r="F635" s="221">
        <v>698023.10409717367</v>
      </c>
      <c r="G635" s="223">
        <v>1528586.116173171</v>
      </c>
      <c r="H635" s="221">
        <v>2941814.9334458066</v>
      </c>
      <c r="I635" s="223">
        <v>2941814.9334458066</v>
      </c>
      <c r="J635" s="221">
        <v>295066.41222838155</v>
      </c>
    </row>
    <row r="636" spans="1:10" x14ac:dyDescent="0.15">
      <c r="A636" s="270" t="s">
        <v>245</v>
      </c>
      <c r="B636" s="218" t="s">
        <v>244</v>
      </c>
      <c r="C636" s="219" t="s">
        <v>11</v>
      </c>
      <c r="D636" s="219" t="s">
        <v>7586</v>
      </c>
      <c r="E636" s="234">
        <v>65348561</v>
      </c>
      <c r="F636" s="221">
        <v>5426906.3031086139</v>
      </c>
      <c r="G636" s="223">
        <v>11884267.984845472</v>
      </c>
      <c r="H636" s="221">
        <v>22871669.879101273</v>
      </c>
      <c r="I636" s="223">
        <v>22871669.879101273</v>
      </c>
      <c r="J636" s="221">
        <v>2294046.9491034606</v>
      </c>
    </row>
    <row r="637" spans="1:10" x14ac:dyDescent="0.15">
      <c r="A637" s="270" t="s">
        <v>358</v>
      </c>
      <c r="B637" s="218" t="s">
        <v>357</v>
      </c>
      <c r="C637" s="219" t="s">
        <v>99</v>
      </c>
      <c r="D637" s="219" t="s">
        <v>7586</v>
      </c>
      <c r="E637" s="234">
        <v>34602000</v>
      </c>
      <c r="F637" s="221">
        <v>2873541.6515164622</v>
      </c>
      <c r="G637" s="223">
        <v>6292708.431814176</v>
      </c>
      <c r="H637" s="221">
        <v>12110527.133974109</v>
      </c>
      <c r="I637" s="223">
        <v>12110527.133974109</v>
      </c>
      <c r="J637" s="221">
        <v>1214695.6462113671</v>
      </c>
    </row>
    <row r="638" spans="1:10" x14ac:dyDescent="0.15">
      <c r="A638" s="270" t="s">
        <v>495</v>
      </c>
      <c r="B638" s="218" t="s">
        <v>494</v>
      </c>
      <c r="C638" s="219" t="s">
        <v>11</v>
      </c>
      <c r="D638" s="219" t="s">
        <v>7586</v>
      </c>
      <c r="E638" s="234">
        <v>21628305</v>
      </c>
      <c r="F638" s="221">
        <v>1796134.1907751504</v>
      </c>
      <c r="G638" s="223">
        <v>3933316.4915134585</v>
      </c>
      <c r="H638" s="221">
        <v>7569798.6984673683</v>
      </c>
      <c r="I638" s="223">
        <v>7569798.6984673683</v>
      </c>
      <c r="J638" s="221">
        <v>759256.91920789389</v>
      </c>
    </row>
    <row r="639" spans="1:10" x14ac:dyDescent="0.15">
      <c r="A639" s="270" t="s">
        <v>1674</v>
      </c>
      <c r="B639" s="218" t="s">
        <v>1673</v>
      </c>
      <c r="C639" s="219" t="s">
        <v>7</v>
      </c>
      <c r="D639" s="219" t="s">
        <v>7586</v>
      </c>
      <c r="E639" s="234">
        <v>698982.5</v>
      </c>
      <c r="F639" s="221">
        <v>58047.376666987613</v>
      </c>
      <c r="G639" s="223">
        <v>127116.72942143668</v>
      </c>
      <c r="H639" s="221">
        <v>244640.38299586895</v>
      </c>
      <c r="I639" s="223">
        <v>244640.38299586895</v>
      </c>
      <c r="J639" s="221">
        <v>24537.627869138691</v>
      </c>
    </row>
    <row r="640" spans="1:10" x14ac:dyDescent="0.15">
      <c r="A640" s="270" t="s">
        <v>1674</v>
      </c>
      <c r="B640" s="218" t="s">
        <v>1673</v>
      </c>
      <c r="C640" s="219" t="s">
        <v>11</v>
      </c>
      <c r="D640" s="219" t="s">
        <v>7586</v>
      </c>
      <c r="E640" s="234">
        <v>87163</v>
      </c>
      <c r="F640" s="221">
        <v>7238.4980917614403</v>
      </c>
      <c r="G640" s="223">
        <v>15851.434744876567</v>
      </c>
      <c r="H640" s="221">
        <v>30506.614547673114</v>
      </c>
      <c r="I640" s="223">
        <v>30506.614547673114</v>
      </c>
      <c r="J640" s="221">
        <v>3059.8380616935838</v>
      </c>
    </row>
    <row r="641" spans="1:10" x14ac:dyDescent="0.15">
      <c r="A641" s="270" t="s">
        <v>1295</v>
      </c>
      <c r="B641" s="218" t="s">
        <v>1294</v>
      </c>
      <c r="C641" s="219" t="s">
        <v>11</v>
      </c>
      <c r="D641" s="219" t="s">
        <v>7586</v>
      </c>
      <c r="E641" s="234">
        <v>2444547</v>
      </c>
      <c r="F641" s="221">
        <v>203008.71694091707</v>
      </c>
      <c r="G641" s="223">
        <v>444564.51993717265</v>
      </c>
      <c r="H641" s="221">
        <v>855579.23743641993</v>
      </c>
      <c r="I641" s="223">
        <v>855579.23743641993</v>
      </c>
      <c r="J641" s="221">
        <v>85815.288071760559</v>
      </c>
    </row>
    <row r="642" spans="1:10" x14ac:dyDescent="0.15">
      <c r="A642" s="270" t="s">
        <v>426</v>
      </c>
      <c r="B642" s="218" t="s">
        <v>425</v>
      </c>
      <c r="C642" s="219" t="s">
        <v>11</v>
      </c>
      <c r="D642" s="219" t="s">
        <v>7586</v>
      </c>
      <c r="E642" s="234">
        <v>27475230</v>
      </c>
      <c r="F642" s="221">
        <v>2281695.2138603157</v>
      </c>
      <c r="G642" s="223">
        <v>4996636.3645752789</v>
      </c>
      <c r="H642" s="221">
        <v>9616193.2381706107</v>
      </c>
      <c r="I642" s="223">
        <v>9616193.2381706107</v>
      </c>
      <c r="J642" s="221">
        <v>964511.94323033188</v>
      </c>
    </row>
    <row r="643" spans="1:10" x14ac:dyDescent="0.15">
      <c r="A643" s="270" t="s">
        <v>927</v>
      </c>
      <c r="B643" s="218" t="s">
        <v>926</v>
      </c>
      <c r="C643" s="219" t="s">
        <v>11</v>
      </c>
      <c r="D643" s="219" t="s">
        <v>7586</v>
      </c>
      <c r="E643" s="234">
        <v>5910450</v>
      </c>
      <c r="F643" s="221">
        <v>490836.49078681786</v>
      </c>
      <c r="G643" s="223">
        <v>1074872.5088381045</v>
      </c>
      <c r="H643" s="221">
        <v>2068627.9723425601</v>
      </c>
      <c r="I643" s="223">
        <v>2068627.9723425601</v>
      </c>
      <c r="J643" s="221">
        <v>207485.05526125582</v>
      </c>
    </row>
    <row r="644" spans="1:10" x14ac:dyDescent="0.15">
      <c r="A644" s="270" t="s">
        <v>6422</v>
      </c>
      <c r="B644" s="218" t="s">
        <v>734</v>
      </c>
      <c r="C644" s="219" t="s">
        <v>11</v>
      </c>
      <c r="D644" s="219" t="s">
        <v>7586</v>
      </c>
      <c r="E644" s="234">
        <v>12155314</v>
      </c>
      <c r="F644" s="221">
        <v>1009444.5715930053</v>
      </c>
      <c r="G644" s="223">
        <v>2210561.4386205678</v>
      </c>
      <c r="H644" s="221">
        <v>4254299.1740065701</v>
      </c>
      <c r="I644" s="223">
        <v>4254299.1740065701</v>
      </c>
      <c r="J644" s="221">
        <v>426709.640891627</v>
      </c>
    </row>
    <row r="645" spans="1:10" x14ac:dyDescent="0.15">
      <c r="A645" s="270" t="s">
        <v>960</v>
      </c>
      <c r="B645" s="218" t="s">
        <v>959</v>
      </c>
      <c r="C645" s="219" t="s">
        <v>11</v>
      </c>
      <c r="D645" s="219" t="s">
        <v>7586</v>
      </c>
      <c r="E645" s="234">
        <v>5391321</v>
      </c>
      <c r="F645" s="221">
        <v>447725.14450596453</v>
      </c>
      <c r="G645" s="223">
        <v>980463.87825318868</v>
      </c>
      <c r="H645" s="221">
        <v>1886935.4158275367</v>
      </c>
      <c r="I645" s="223">
        <v>1886935.4158275367</v>
      </c>
      <c r="J645" s="221">
        <v>189261.14519472615</v>
      </c>
    </row>
    <row r="646" spans="1:10" x14ac:dyDescent="0.15">
      <c r="A646" s="270" t="s">
        <v>553</v>
      </c>
      <c r="B646" s="218" t="s">
        <v>552</v>
      </c>
      <c r="C646" s="219" t="s">
        <v>11</v>
      </c>
      <c r="D646" s="219" t="s">
        <v>7586</v>
      </c>
      <c r="E646" s="234">
        <v>17571774</v>
      </c>
      <c r="F646" s="221">
        <v>1459257.3978392587</v>
      </c>
      <c r="G646" s="223">
        <v>3195597.0872126785</v>
      </c>
      <c r="H646" s="221">
        <v>6150033.1142437067</v>
      </c>
      <c r="I646" s="223">
        <v>6150033.1142437067</v>
      </c>
      <c r="J646" s="221">
        <v>616853.28518611926</v>
      </c>
    </row>
    <row r="647" spans="1:10" x14ac:dyDescent="0.15">
      <c r="A647" s="270" t="s">
        <v>751</v>
      </c>
      <c r="B647" s="218" t="s">
        <v>750</v>
      </c>
      <c r="C647" s="219" t="s">
        <v>7</v>
      </c>
      <c r="D647" s="219" t="s">
        <v>7586</v>
      </c>
      <c r="E647" s="234">
        <v>9915025</v>
      </c>
      <c r="F647" s="221">
        <v>823398.56983200426</v>
      </c>
      <c r="G647" s="223">
        <v>1803143.2119284535</v>
      </c>
      <c r="H647" s="221">
        <v>3470209.2161300397</v>
      </c>
      <c r="I647" s="223">
        <v>3470209.2161300397</v>
      </c>
      <c r="J647" s="221">
        <v>348064.78526029887</v>
      </c>
    </row>
    <row r="648" spans="1:10" x14ac:dyDescent="0.15">
      <c r="A648" s="270" t="s">
        <v>1926</v>
      </c>
      <c r="B648" s="218" t="s">
        <v>1925</v>
      </c>
      <c r="C648" s="219" t="s">
        <v>11</v>
      </c>
      <c r="D648" s="219" t="s">
        <v>7586</v>
      </c>
      <c r="E648" s="234">
        <v>80964</v>
      </c>
      <c r="F648" s="221">
        <v>6723.6988114380329</v>
      </c>
      <c r="G648" s="223">
        <v>14724.086627171924</v>
      </c>
      <c r="H648" s="221">
        <v>28336.995516879939</v>
      </c>
      <c r="I648" s="223">
        <v>28336.995516879939</v>
      </c>
      <c r="J648" s="221">
        <v>2842.223521757619</v>
      </c>
    </row>
    <row r="649" spans="1:10" x14ac:dyDescent="0.15">
      <c r="A649" s="270" t="s">
        <v>273</v>
      </c>
      <c r="B649" s="218" t="s">
        <v>272</v>
      </c>
      <c r="C649" s="219" t="s">
        <v>7</v>
      </c>
      <c r="D649" s="219" t="s">
        <v>7586</v>
      </c>
      <c r="E649" s="234">
        <v>32181191</v>
      </c>
      <c r="F649" s="221">
        <v>2672504.2695192965</v>
      </c>
      <c r="G649" s="223">
        <v>5852460.8968129717</v>
      </c>
      <c r="H649" s="221">
        <v>11263256.077946458</v>
      </c>
      <c r="I649" s="223">
        <v>11263256.077946458</v>
      </c>
      <c r="J649" s="221">
        <v>1129713.6754406227</v>
      </c>
    </row>
    <row r="650" spans="1:10" x14ac:dyDescent="0.15">
      <c r="A650" s="270" t="s">
        <v>1724</v>
      </c>
      <c r="B650" s="218" t="s">
        <v>1723</v>
      </c>
      <c r="C650" s="219" t="s">
        <v>11</v>
      </c>
      <c r="D650" s="219" t="s">
        <v>7586</v>
      </c>
      <c r="E650" s="234">
        <v>582889</v>
      </c>
      <c r="F650" s="221">
        <v>48406.329683566822</v>
      </c>
      <c r="G650" s="223">
        <v>106004.00338453654</v>
      </c>
      <c r="H650" s="221">
        <v>204008.23798032003</v>
      </c>
      <c r="I650" s="223">
        <v>204008.23798032003</v>
      </c>
      <c r="J650" s="221">
        <v>20462.190928978023</v>
      </c>
    </row>
    <row r="651" spans="1:10" x14ac:dyDescent="0.15">
      <c r="A651" s="270" t="s">
        <v>1859</v>
      </c>
      <c r="B651" s="218" t="s">
        <v>1858</v>
      </c>
      <c r="C651" s="219" t="s">
        <v>7</v>
      </c>
      <c r="D651" s="219" t="s">
        <v>7586</v>
      </c>
      <c r="E651" s="234">
        <v>243473.5</v>
      </c>
      <c r="F651" s="221">
        <v>20219.387413747565</v>
      </c>
      <c r="G651" s="223">
        <v>44278.011281813437</v>
      </c>
      <c r="H651" s="221">
        <v>85214.508645559356</v>
      </c>
      <c r="I651" s="223">
        <v>85214.508645559356</v>
      </c>
      <c r="J651" s="221">
        <v>8547.0839956604614</v>
      </c>
    </row>
    <row r="652" spans="1:10" x14ac:dyDescent="0.15">
      <c r="A652" s="270" t="s">
        <v>741</v>
      </c>
      <c r="B652" s="218" t="s">
        <v>740</v>
      </c>
      <c r="C652" s="219" t="s">
        <v>11</v>
      </c>
      <c r="D652" s="219" t="s">
        <v>7586</v>
      </c>
      <c r="E652" s="234">
        <v>10417905</v>
      </c>
      <c r="F652" s="221">
        <v>865160.50919142261</v>
      </c>
      <c r="G652" s="223">
        <v>1894596.8046742689</v>
      </c>
      <c r="H652" s="221">
        <v>3646214.703822453</v>
      </c>
      <c r="I652" s="223">
        <v>3646214.703822453</v>
      </c>
      <c r="J652" s="221">
        <v>365718.27773376199</v>
      </c>
    </row>
    <row r="653" spans="1:10" x14ac:dyDescent="0.15">
      <c r="A653" s="270" t="s">
        <v>962</v>
      </c>
      <c r="B653" s="218" t="s">
        <v>961</v>
      </c>
      <c r="C653" s="219" t="s">
        <v>93</v>
      </c>
      <c r="D653" s="219" t="s">
        <v>7586</v>
      </c>
      <c r="E653" s="234">
        <v>5389379.5</v>
      </c>
      <c r="F653" s="221">
        <v>447563.91159698763</v>
      </c>
      <c r="G653" s="223">
        <v>980110.79769656283</v>
      </c>
      <c r="H653" s="221">
        <v>1886255.9005269585</v>
      </c>
      <c r="I653" s="223">
        <v>1886255.9005269585</v>
      </c>
      <c r="J653" s="221">
        <v>189192.98926162635</v>
      </c>
    </row>
    <row r="654" spans="1:10" x14ac:dyDescent="0.15">
      <c r="A654" s="270" t="s">
        <v>141</v>
      </c>
      <c r="B654" s="218" t="s">
        <v>140</v>
      </c>
      <c r="C654" s="219" t="s">
        <v>7</v>
      </c>
      <c r="D654" s="219" t="s">
        <v>7586</v>
      </c>
      <c r="E654" s="234">
        <v>117221971</v>
      </c>
      <c r="F654" s="221">
        <v>9734761.4629603717</v>
      </c>
      <c r="G654" s="223">
        <v>21317949.404819857</v>
      </c>
      <c r="H654" s="221">
        <v>41027104.227889314</v>
      </c>
      <c r="I654" s="223">
        <v>41027104.227889314</v>
      </c>
      <c r="J654" s="221">
        <v>4115051.6679387069</v>
      </c>
    </row>
    <row r="655" spans="1:10" x14ac:dyDescent="0.15">
      <c r="A655" s="270" t="s">
        <v>1888</v>
      </c>
      <c r="B655" s="218" t="s">
        <v>1887</v>
      </c>
      <c r="C655" s="219" t="s">
        <v>11</v>
      </c>
      <c r="D655" s="219" t="s">
        <v>7586</v>
      </c>
      <c r="E655" s="234">
        <v>155640</v>
      </c>
      <c r="F655" s="221">
        <v>12925.207289810478</v>
      </c>
      <c r="G655" s="223">
        <v>28304.639625673612</v>
      </c>
      <c r="H655" s="221">
        <v>54473.222447596389</v>
      </c>
      <c r="I655" s="223">
        <v>54473.222447596389</v>
      </c>
      <c r="J655" s="221">
        <v>5463.7081780341359</v>
      </c>
    </row>
    <row r="656" spans="1:10" x14ac:dyDescent="0.15">
      <c r="A656" s="270" t="s">
        <v>233</v>
      </c>
      <c r="B656" s="218" t="s">
        <v>232</v>
      </c>
      <c r="C656" s="219" t="s">
        <v>11</v>
      </c>
      <c r="D656" s="219" t="s">
        <v>7586</v>
      </c>
      <c r="E656" s="234">
        <v>79210006</v>
      </c>
      <c r="F656" s="221">
        <v>6578037.4388147751</v>
      </c>
      <c r="G656" s="223">
        <v>14405105.850536138</v>
      </c>
      <c r="H656" s="221">
        <v>27723106.379551813</v>
      </c>
      <c r="I656" s="223">
        <v>27723106.379551813</v>
      </c>
      <c r="J656" s="221">
        <v>2780649.9458001349</v>
      </c>
    </row>
    <row r="657" spans="1:10" x14ac:dyDescent="0.15">
      <c r="A657" s="270" t="s">
        <v>894</v>
      </c>
      <c r="B657" s="218" t="s">
        <v>893</v>
      </c>
      <c r="C657" s="219" t="s">
        <v>7</v>
      </c>
      <c r="D657" s="219" t="s">
        <v>7586</v>
      </c>
      <c r="E657" s="234">
        <v>6281950</v>
      </c>
      <c r="F657" s="221">
        <v>521687.90757019364</v>
      </c>
      <c r="G657" s="223">
        <v>1142433.3776439242</v>
      </c>
      <c r="H657" s="221">
        <v>2198651.11638832</v>
      </c>
      <c r="I657" s="223">
        <v>2198651.11638832</v>
      </c>
      <c r="J657" s="221">
        <v>220526.48155359511</v>
      </c>
    </row>
    <row r="658" spans="1:10" x14ac:dyDescent="0.15">
      <c r="A658" s="270" t="s">
        <v>1023</v>
      </c>
      <c r="B658" s="218" t="s">
        <v>1022</v>
      </c>
      <c r="C658" s="219" t="s">
        <v>11</v>
      </c>
      <c r="D658" s="219" t="s">
        <v>7586</v>
      </c>
      <c r="E658" s="234">
        <v>4462560</v>
      </c>
      <c r="F658" s="221">
        <v>370595.68904662458</v>
      </c>
      <c r="G658" s="223">
        <v>811559.7057822285</v>
      </c>
      <c r="H658" s="221">
        <v>1561873.7057680914</v>
      </c>
      <c r="I658" s="223">
        <v>1561873.7057680914</v>
      </c>
      <c r="J658" s="221">
        <v>156657.19331128255</v>
      </c>
    </row>
    <row r="659" spans="1:10" x14ac:dyDescent="0.15">
      <c r="A659" s="270" t="s">
        <v>1554</v>
      </c>
      <c r="B659" s="218" t="s">
        <v>1553</v>
      </c>
      <c r="C659" s="219" t="s">
        <v>11</v>
      </c>
      <c r="D659" s="219" t="s">
        <v>7586</v>
      </c>
      <c r="E659" s="234">
        <v>2497517</v>
      </c>
      <c r="F659" s="221">
        <v>207407.6390055615</v>
      </c>
      <c r="G659" s="223">
        <v>454197.62685680721</v>
      </c>
      <c r="H659" s="221">
        <v>874118.47280682076</v>
      </c>
      <c r="I659" s="223">
        <v>874118.47280682076</v>
      </c>
      <c r="J659" s="221">
        <v>87674.788342837841</v>
      </c>
    </row>
    <row r="660" spans="1:10" x14ac:dyDescent="0.15">
      <c r="A660" s="270" t="s">
        <v>710</v>
      </c>
      <c r="B660" s="218" t="s">
        <v>709</v>
      </c>
      <c r="C660" s="219" t="s">
        <v>11</v>
      </c>
      <c r="D660" s="219" t="s">
        <v>7586</v>
      </c>
      <c r="E660" s="234">
        <v>11634123</v>
      </c>
      <c r="F660" s="221">
        <v>966161.98541603528</v>
      </c>
      <c r="G660" s="223">
        <v>2115777.8133883364</v>
      </c>
      <c r="H660" s="221">
        <v>4071884.9277929668</v>
      </c>
      <c r="I660" s="223">
        <v>4071884.9277929668</v>
      </c>
      <c r="J660" s="221">
        <v>408413.34476583806</v>
      </c>
    </row>
    <row r="661" spans="1:10" x14ac:dyDescent="0.15">
      <c r="A661" s="270" t="s">
        <v>725</v>
      </c>
      <c r="B661" s="218" t="s">
        <v>724</v>
      </c>
      <c r="C661" s="219" t="s">
        <v>11</v>
      </c>
      <c r="D661" s="219" t="s">
        <v>7586</v>
      </c>
      <c r="E661" s="234">
        <v>11052866</v>
      </c>
      <c r="F661" s="221">
        <v>917891.18604792072</v>
      </c>
      <c r="G661" s="223">
        <v>2010070.6049913941</v>
      </c>
      <c r="H661" s="221">
        <v>3868447.8816594379</v>
      </c>
      <c r="I661" s="223">
        <v>3868447.8816594379</v>
      </c>
      <c r="J661" s="221">
        <v>388008.44484011468</v>
      </c>
    </row>
    <row r="662" spans="1:10" x14ac:dyDescent="0.15">
      <c r="A662" s="270" t="s">
        <v>1179</v>
      </c>
      <c r="B662" s="218" t="s">
        <v>1177</v>
      </c>
      <c r="C662" s="219" t="s">
        <v>11</v>
      </c>
      <c r="D662" s="219" t="s">
        <v>7586</v>
      </c>
      <c r="E662" s="234">
        <v>3324835</v>
      </c>
      <c r="F662" s="221">
        <v>276112.70611293381</v>
      </c>
      <c r="G662" s="223">
        <v>604653.40844144509</v>
      </c>
      <c r="H662" s="221">
        <v>1163675.6396591759</v>
      </c>
      <c r="I662" s="223">
        <v>1163675.6396591759</v>
      </c>
      <c r="J662" s="221">
        <v>116717.60588610978</v>
      </c>
    </row>
    <row r="663" spans="1:10" x14ac:dyDescent="0.15">
      <c r="A663" s="270" t="s">
        <v>247</v>
      </c>
      <c r="B663" s="218" t="s">
        <v>246</v>
      </c>
      <c r="C663" s="219" t="s">
        <v>7</v>
      </c>
      <c r="D663" s="219" t="s">
        <v>7586</v>
      </c>
      <c r="E663" s="234">
        <v>64251645.5</v>
      </c>
      <c r="F663" s="221">
        <v>5335812.3669938222</v>
      </c>
      <c r="G663" s="223">
        <v>11684783.289861433</v>
      </c>
      <c r="H663" s="221">
        <v>22487754.934114657</v>
      </c>
      <c r="I663" s="223">
        <v>22487754.934114657</v>
      </c>
      <c r="J663" s="221">
        <v>2255539.9702550769</v>
      </c>
    </row>
    <row r="664" spans="1:10" x14ac:dyDescent="0.15">
      <c r="A664" s="270" t="s">
        <v>1189</v>
      </c>
      <c r="B664" s="218" t="s">
        <v>1188</v>
      </c>
      <c r="C664" s="219" t="s">
        <v>11</v>
      </c>
      <c r="D664" s="219" t="s">
        <v>7586</v>
      </c>
      <c r="E664" s="234">
        <v>3155495</v>
      </c>
      <c r="F664" s="221">
        <v>262049.77497404595</v>
      </c>
      <c r="G664" s="223">
        <v>573857.29128511273</v>
      </c>
      <c r="H664" s="221">
        <v>1104407.4856545758</v>
      </c>
      <c r="I664" s="223">
        <v>1104407.4856545758</v>
      </c>
      <c r="J664" s="221">
        <v>110772.96220281307</v>
      </c>
    </row>
    <row r="665" spans="1:10" x14ac:dyDescent="0.15">
      <c r="A665" s="270" t="s">
        <v>736</v>
      </c>
      <c r="B665" s="218" t="s">
        <v>735</v>
      </c>
      <c r="C665" s="219" t="s">
        <v>11</v>
      </c>
      <c r="D665" s="219" t="s">
        <v>7586</v>
      </c>
      <c r="E665" s="234">
        <v>10550850</v>
      </c>
      <c r="F665" s="221">
        <v>876200.99803197675</v>
      </c>
      <c r="G665" s="223">
        <v>1918774.1390037162</v>
      </c>
      <c r="H665" s="221">
        <v>3692744.7896506186</v>
      </c>
      <c r="I665" s="223">
        <v>3692744.7896506186</v>
      </c>
      <c r="J665" s="221">
        <v>370385.2828977863</v>
      </c>
    </row>
    <row r="666" spans="1:10" x14ac:dyDescent="0.15">
      <c r="A666" s="270" t="s">
        <v>561</v>
      </c>
      <c r="B666" s="218" t="s">
        <v>560</v>
      </c>
      <c r="C666" s="219" t="s">
        <v>11</v>
      </c>
      <c r="D666" s="219" t="s">
        <v>7586</v>
      </c>
      <c r="E666" s="234">
        <v>17326019</v>
      </c>
      <c r="F666" s="221">
        <v>1438848.5420341482</v>
      </c>
      <c r="G666" s="223">
        <v>3150904.1630851571</v>
      </c>
      <c r="H666" s="221">
        <v>6064020.0919961538</v>
      </c>
      <c r="I666" s="223">
        <v>6064020.0919961538</v>
      </c>
      <c r="J666" s="221">
        <v>608226.10963168088</v>
      </c>
    </row>
    <row r="667" spans="1:10" x14ac:dyDescent="0.15">
      <c r="A667" s="270" t="s">
        <v>1316</v>
      </c>
      <c r="B667" s="218" t="s">
        <v>1315</v>
      </c>
      <c r="C667" s="219" t="s">
        <v>11</v>
      </c>
      <c r="D667" s="219" t="s">
        <v>7586</v>
      </c>
      <c r="E667" s="234">
        <v>2322702</v>
      </c>
      <c r="F667" s="221">
        <v>192890.03355472485</v>
      </c>
      <c r="G667" s="223">
        <v>422405.82798658026</v>
      </c>
      <c r="H667" s="221">
        <v>812934.09615443985</v>
      </c>
      <c r="I667" s="223">
        <v>812934.09615443985</v>
      </c>
      <c r="J667" s="221">
        <v>81537.945981343131</v>
      </c>
    </row>
    <row r="668" spans="1:10" x14ac:dyDescent="0.15">
      <c r="A668" s="270" t="s">
        <v>464</v>
      </c>
      <c r="B668" s="218" t="s">
        <v>463</v>
      </c>
      <c r="C668" s="219" t="s">
        <v>11</v>
      </c>
      <c r="D668" s="219" t="s">
        <v>7586</v>
      </c>
      <c r="E668" s="234">
        <v>23576340</v>
      </c>
      <c r="F668" s="221">
        <v>1957909.802332629</v>
      </c>
      <c r="G668" s="223">
        <v>4287585.5011073872</v>
      </c>
      <c r="H668" s="221">
        <v>8251601.2163978713</v>
      </c>
      <c r="I668" s="223">
        <v>8251601.2163978713</v>
      </c>
      <c r="J668" s="221">
        <v>827642.2620541848</v>
      </c>
    </row>
    <row r="669" spans="1:10" x14ac:dyDescent="0.15">
      <c r="A669" s="270" t="s">
        <v>765</v>
      </c>
      <c r="B669" s="218" t="s">
        <v>764</v>
      </c>
      <c r="C669" s="219" t="s">
        <v>11</v>
      </c>
      <c r="D669" s="219" t="s">
        <v>7586</v>
      </c>
      <c r="E669" s="234">
        <v>8892415</v>
      </c>
      <c r="F669" s="221">
        <v>738475.37382433843</v>
      </c>
      <c r="G669" s="223">
        <v>1617171.6909337856</v>
      </c>
      <c r="H669" s="221">
        <v>3112300.8249251018</v>
      </c>
      <c r="I669" s="223">
        <v>3112300.8249251018</v>
      </c>
      <c r="J669" s="221">
        <v>312166.28474668093</v>
      </c>
    </row>
    <row r="670" spans="1:10" x14ac:dyDescent="0.15">
      <c r="A670" s="270" t="s">
        <v>1156</v>
      </c>
      <c r="B670" s="218" t="s">
        <v>1155</v>
      </c>
      <c r="C670" s="219" t="s">
        <v>11</v>
      </c>
      <c r="D670" s="219" t="s">
        <v>7586</v>
      </c>
      <c r="E670" s="234">
        <v>3573987</v>
      </c>
      <c r="F670" s="221">
        <v>296803.66760529345</v>
      </c>
      <c r="G670" s="223">
        <v>649964.10988076555</v>
      </c>
      <c r="H670" s="221">
        <v>1250877.5949358626</v>
      </c>
      <c r="I670" s="223">
        <v>1250877.5949358626</v>
      </c>
      <c r="J670" s="221">
        <v>125464.03238298437</v>
      </c>
    </row>
    <row r="671" spans="1:10" x14ac:dyDescent="0.15">
      <c r="A671" s="270" t="s">
        <v>1531</v>
      </c>
      <c r="B671" s="218" t="s">
        <v>1530</v>
      </c>
      <c r="C671" s="219" t="s">
        <v>11</v>
      </c>
      <c r="D671" s="219" t="s">
        <v>7586</v>
      </c>
      <c r="E671" s="234">
        <v>1351079</v>
      </c>
      <c r="F671" s="221">
        <v>112201.08031296487</v>
      </c>
      <c r="G671" s="223">
        <v>245706.78617845976</v>
      </c>
      <c r="H671" s="221">
        <v>472870.90022665181</v>
      </c>
      <c r="I671" s="223">
        <v>472870.90022665181</v>
      </c>
      <c r="J671" s="221">
        <v>47429.332957274368</v>
      </c>
    </row>
    <row r="672" spans="1:10" x14ac:dyDescent="0.15">
      <c r="A672" s="270" t="s">
        <v>802</v>
      </c>
      <c r="B672" s="218" t="s">
        <v>801</v>
      </c>
      <c r="C672" s="219" t="s">
        <v>11</v>
      </c>
      <c r="D672" s="219" t="s">
        <v>7586</v>
      </c>
      <c r="E672" s="234">
        <v>7723034</v>
      </c>
      <c r="F672" s="221">
        <v>641363.50138945109</v>
      </c>
      <c r="G672" s="223">
        <v>1404508.4437601168</v>
      </c>
      <c r="H672" s="221">
        <v>2703023.3169644703</v>
      </c>
      <c r="I672" s="223">
        <v>2703023.3169644703</v>
      </c>
      <c r="J672" s="221">
        <v>271115.42036131897</v>
      </c>
    </row>
    <row r="673" spans="1:10" x14ac:dyDescent="0.15">
      <c r="A673" s="270" t="s">
        <v>802</v>
      </c>
      <c r="B673" s="218" t="s">
        <v>801</v>
      </c>
      <c r="C673" s="219" t="s">
        <v>93</v>
      </c>
      <c r="D673" s="219" t="s">
        <v>7586</v>
      </c>
      <c r="E673" s="234">
        <v>2626105.5</v>
      </c>
      <c r="F673" s="221">
        <v>218086.33996666272</v>
      </c>
      <c r="G673" s="223">
        <v>477582.6895174724</v>
      </c>
      <c r="H673" s="221">
        <v>919123.80539935955</v>
      </c>
      <c r="I673" s="223">
        <v>919123.80539935955</v>
      </c>
      <c r="J673" s="221">
        <v>92188.859526666813</v>
      </c>
    </row>
    <row r="674" spans="1:10" x14ac:dyDescent="0.15">
      <c r="A674" s="270" t="s">
        <v>440</v>
      </c>
      <c r="B674" s="218" t="s">
        <v>439</v>
      </c>
      <c r="C674" s="219" t="s">
        <v>11</v>
      </c>
      <c r="D674" s="219" t="s">
        <v>7586</v>
      </c>
      <c r="E674" s="234">
        <v>25825879</v>
      </c>
      <c r="F674" s="221">
        <v>2144723.9753055982</v>
      </c>
      <c r="G674" s="223">
        <v>4696685.9297818812</v>
      </c>
      <c r="H674" s="221">
        <v>9038928.628062889</v>
      </c>
      <c r="I674" s="223">
        <v>9038928.628062889</v>
      </c>
      <c r="J674" s="221">
        <v>906611.83691351872</v>
      </c>
    </row>
    <row r="675" spans="1:10" x14ac:dyDescent="0.15">
      <c r="A675" s="270" t="s">
        <v>440</v>
      </c>
      <c r="B675" s="218" t="s">
        <v>439</v>
      </c>
      <c r="C675" s="219" t="s">
        <v>95</v>
      </c>
      <c r="D675" s="219" t="s">
        <v>7586</v>
      </c>
      <c r="E675" s="234">
        <v>19006823.399999999</v>
      </c>
      <c r="F675" s="221">
        <v>1578431.8450643816</v>
      </c>
      <c r="G675" s="223">
        <v>3456574.7029415341</v>
      </c>
      <c r="H675" s="221">
        <v>6652293.2349677477</v>
      </c>
      <c r="I675" s="223">
        <v>6652293.2349677477</v>
      </c>
      <c r="J675" s="221">
        <v>667230.38067997026</v>
      </c>
    </row>
    <row r="676" spans="1:10" x14ac:dyDescent="0.15">
      <c r="A676" s="270" t="s">
        <v>1380</v>
      </c>
      <c r="B676" s="218" t="s">
        <v>1379</v>
      </c>
      <c r="C676" s="219" t="s">
        <v>93</v>
      </c>
      <c r="D676" s="219" t="s">
        <v>7586</v>
      </c>
      <c r="E676" s="234">
        <v>1954563</v>
      </c>
      <c r="F676" s="221">
        <v>162317.73281928705</v>
      </c>
      <c r="G676" s="223">
        <v>355456.1895443041</v>
      </c>
      <c r="H676" s="221">
        <v>684087.28531766462</v>
      </c>
      <c r="I676" s="223">
        <v>684087.28531766462</v>
      </c>
      <c r="J676" s="221">
        <v>68614.50685930952</v>
      </c>
    </row>
    <row r="677" spans="1:10" x14ac:dyDescent="0.15">
      <c r="A677" s="270" t="s">
        <v>507</v>
      </c>
      <c r="B677" s="218" t="s">
        <v>506</v>
      </c>
      <c r="C677" s="219" t="s">
        <v>11</v>
      </c>
      <c r="D677" s="219" t="s">
        <v>7586</v>
      </c>
      <c r="E677" s="234">
        <v>20555351</v>
      </c>
      <c r="F677" s="221">
        <v>1707030.1502815026</v>
      </c>
      <c r="G677" s="223">
        <v>3738189.4271024778</v>
      </c>
      <c r="H677" s="221">
        <v>7194270.1587729547</v>
      </c>
      <c r="I677" s="223">
        <v>7194270.1587729547</v>
      </c>
      <c r="J677" s="221">
        <v>721591.10357917089</v>
      </c>
    </row>
    <row r="678" spans="1:10" x14ac:dyDescent="0.15">
      <c r="A678" s="270" t="s">
        <v>1016</v>
      </c>
      <c r="B678" s="218" t="s">
        <v>1015</v>
      </c>
      <c r="C678" s="219" t="s">
        <v>11</v>
      </c>
      <c r="D678" s="219" t="s">
        <v>7586</v>
      </c>
      <c r="E678" s="234">
        <v>4552984</v>
      </c>
      <c r="F678" s="221">
        <v>378104.99863268097</v>
      </c>
      <c r="G678" s="223">
        <v>828004.1849232713</v>
      </c>
      <c r="H678" s="221">
        <v>1593521.654024333</v>
      </c>
      <c r="I678" s="223">
        <v>1593521.654024333</v>
      </c>
      <c r="J678" s="221">
        <v>159831.50806514118</v>
      </c>
    </row>
    <row r="679" spans="1:10" x14ac:dyDescent="0.15">
      <c r="A679" s="270" t="s">
        <v>948</v>
      </c>
      <c r="B679" s="218" t="s">
        <v>947</v>
      </c>
      <c r="C679" s="219" t="s">
        <v>11</v>
      </c>
      <c r="D679" s="219" t="s">
        <v>7586</v>
      </c>
      <c r="E679" s="234">
        <v>5690709</v>
      </c>
      <c r="F679" s="221">
        <v>472587.98156637169</v>
      </c>
      <c r="G679" s="223">
        <v>1034910.4822640545</v>
      </c>
      <c r="H679" s="221">
        <v>1991719.7201332483</v>
      </c>
      <c r="I679" s="223">
        <v>1991719.7201332483</v>
      </c>
      <c r="J679" s="221">
        <v>199771.09549031392</v>
      </c>
    </row>
    <row r="680" spans="1:10" x14ac:dyDescent="0.15">
      <c r="A680" s="270" t="s">
        <v>332</v>
      </c>
      <c r="B680" s="218" t="s">
        <v>331</v>
      </c>
      <c r="C680" s="219" t="s">
        <v>7</v>
      </c>
      <c r="D680" s="219" t="s">
        <v>7586</v>
      </c>
      <c r="E680" s="234">
        <v>28217741</v>
      </c>
      <c r="F680" s="221">
        <v>2343357.4381597531</v>
      </c>
      <c r="G680" s="223">
        <v>5131669.1728064436</v>
      </c>
      <c r="H680" s="221">
        <v>9876068.3787050936</v>
      </c>
      <c r="I680" s="223">
        <v>9876068.3787050936</v>
      </c>
      <c r="J680" s="221">
        <v>990577.6295769026</v>
      </c>
    </row>
    <row r="681" spans="1:10" x14ac:dyDescent="0.15">
      <c r="A681" s="270" t="s">
        <v>1552</v>
      </c>
      <c r="B681" s="218" t="s">
        <v>1551</v>
      </c>
      <c r="C681" s="219" t="s">
        <v>11</v>
      </c>
      <c r="D681" s="219" t="s">
        <v>7586</v>
      </c>
      <c r="E681" s="234">
        <v>1250732</v>
      </c>
      <c r="F681" s="221">
        <v>103867.70986892341</v>
      </c>
      <c r="G681" s="223">
        <v>227457.71349459013</v>
      </c>
      <c r="H681" s="221">
        <v>437749.95154412184</v>
      </c>
      <c r="I681" s="223">
        <v>437749.95154412184</v>
      </c>
      <c r="J681" s="221">
        <v>43906.673457523721</v>
      </c>
    </row>
    <row r="682" spans="1:10" x14ac:dyDescent="0.15">
      <c r="A682" s="270" t="s">
        <v>1173</v>
      </c>
      <c r="B682" s="218" t="s">
        <v>1172</v>
      </c>
      <c r="C682" s="219" t="s">
        <v>11</v>
      </c>
      <c r="D682" s="219" t="s">
        <v>7586</v>
      </c>
      <c r="E682" s="234">
        <v>3421248</v>
      </c>
      <c r="F682" s="221">
        <v>284119.37541666353</v>
      </c>
      <c r="G682" s="223">
        <v>622187.04516870074</v>
      </c>
      <c r="H682" s="221">
        <v>1197419.707995337</v>
      </c>
      <c r="I682" s="223">
        <v>1197419.707995337</v>
      </c>
      <c r="J682" s="221">
        <v>120102.16317580911</v>
      </c>
    </row>
    <row r="683" spans="1:10" x14ac:dyDescent="0.15">
      <c r="A683" s="270" t="s">
        <v>897</v>
      </c>
      <c r="B683" s="218" t="s">
        <v>896</v>
      </c>
      <c r="C683" s="219" t="s">
        <v>11</v>
      </c>
      <c r="D683" s="219" t="s">
        <v>7586</v>
      </c>
      <c r="E683" s="234">
        <v>6261534</v>
      </c>
      <c r="F683" s="221">
        <v>519992.44989845896</v>
      </c>
      <c r="G683" s="223">
        <v>1138720.5305442212</v>
      </c>
      <c r="H683" s="221">
        <v>2191505.6183833717</v>
      </c>
      <c r="I683" s="223">
        <v>2191505.6183833717</v>
      </c>
      <c r="J683" s="221">
        <v>219809.78233640964</v>
      </c>
    </row>
    <row r="684" spans="1:10" x14ac:dyDescent="0.15">
      <c r="A684" s="270" t="s">
        <v>1040</v>
      </c>
      <c r="B684" s="218" t="s">
        <v>95</v>
      </c>
      <c r="C684" s="219" t="s">
        <v>11</v>
      </c>
      <c r="D684" s="219" t="s">
        <v>7586</v>
      </c>
      <c r="E684" s="234">
        <v>4329077</v>
      </c>
      <c r="F684" s="221">
        <v>359510.52170747158</v>
      </c>
      <c r="G684" s="223">
        <v>787284.53094829246</v>
      </c>
      <c r="H684" s="221">
        <v>1515155.3226276871</v>
      </c>
      <c r="I684" s="223">
        <v>1515155.3226276871</v>
      </c>
      <c r="J684" s="221">
        <v>151971.30177486176</v>
      </c>
    </row>
    <row r="685" spans="1:10" x14ac:dyDescent="0.15">
      <c r="A685" s="270" t="s">
        <v>406</v>
      </c>
      <c r="B685" s="218" t="s">
        <v>405</v>
      </c>
      <c r="C685" s="219" t="s">
        <v>11</v>
      </c>
      <c r="D685" s="219" t="s">
        <v>7586</v>
      </c>
      <c r="E685" s="234">
        <v>29227037</v>
      </c>
      <c r="F685" s="221">
        <v>2427174.9658954032</v>
      </c>
      <c r="G685" s="223">
        <v>5315219.4141045278</v>
      </c>
      <c r="H685" s="221">
        <v>10229316.936424633</v>
      </c>
      <c r="I685" s="223">
        <v>10229316.936424633</v>
      </c>
      <c r="J685" s="221">
        <v>1026008.7450308807</v>
      </c>
    </row>
    <row r="686" spans="1:10" x14ac:dyDescent="0.15">
      <c r="A686" s="270" t="s">
        <v>1149</v>
      </c>
      <c r="B686" s="218" t="s">
        <v>1148</v>
      </c>
      <c r="C686" s="219" t="s">
        <v>11</v>
      </c>
      <c r="D686" s="219" t="s">
        <v>7586</v>
      </c>
      <c r="E686" s="234">
        <v>3608916</v>
      </c>
      <c r="F686" s="221">
        <v>299704.36514722224</v>
      </c>
      <c r="G686" s="223">
        <v>656316.28642590274</v>
      </c>
      <c r="H686" s="221">
        <v>1263102.5704361973</v>
      </c>
      <c r="I686" s="223">
        <v>1263102.5704361973</v>
      </c>
      <c r="J686" s="221">
        <v>126690.20729271551</v>
      </c>
    </row>
    <row r="687" spans="1:10" x14ac:dyDescent="0.15">
      <c r="A687" s="270" t="s">
        <v>329</v>
      </c>
      <c r="B687" s="218" t="s">
        <v>328</v>
      </c>
      <c r="C687" s="219" t="s">
        <v>11</v>
      </c>
      <c r="D687" s="219" t="s">
        <v>7586</v>
      </c>
      <c r="E687" s="234">
        <v>38008500</v>
      </c>
      <c r="F687" s="221">
        <v>3156436.2713618702</v>
      </c>
      <c r="G687" s="223">
        <v>6912213.4105141051</v>
      </c>
      <c r="H687" s="221">
        <v>13302785.11564808</v>
      </c>
      <c r="I687" s="223">
        <v>13302785.11564808</v>
      </c>
      <c r="J687" s="221">
        <v>1334280.0840710001</v>
      </c>
    </row>
    <row r="688" spans="1:10" x14ac:dyDescent="0.15">
      <c r="A688" s="270" t="s">
        <v>908</v>
      </c>
      <c r="B688" s="218" t="s">
        <v>907</v>
      </c>
      <c r="C688" s="219" t="s">
        <v>11</v>
      </c>
      <c r="D688" s="219" t="s">
        <v>7586</v>
      </c>
      <c r="E688" s="234">
        <v>6121472</v>
      </c>
      <c r="F688" s="221">
        <v>508360.92597513954</v>
      </c>
      <c r="G688" s="223">
        <v>1113248.9009165477</v>
      </c>
      <c r="H688" s="221">
        <v>2142484.6181105934</v>
      </c>
      <c r="I688" s="223">
        <v>2142484.6181105934</v>
      </c>
      <c r="J688" s="221">
        <v>214892.93644311861</v>
      </c>
    </row>
    <row r="689" spans="1:10" x14ac:dyDescent="0.15">
      <c r="A689" s="270" t="s">
        <v>179</v>
      </c>
      <c r="B689" s="218" t="s">
        <v>178</v>
      </c>
      <c r="C689" s="219" t="s">
        <v>11</v>
      </c>
      <c r="D689" s="219" t="s">
        <v>7586</v>
      </c>
      <c r="E689" s="234">
        <v>154957669</v>
      </c>
      <c r="F689" s="221">
        <v>12868542.745893337</v>
      </c>
      <c r="G689" s="223">
        <v>28180551.132609967</v>
      </c>
      <c r="H689" s="221">
        <v>54234410.006412305</v>
      </c>
      <c r="I689" s="223">
        <v>54234410.006412305</v>
      </c>
      <c r="J689" s="221">
        <v>5439755.0974325798</v>
      </c>
    </row>
    <row r="690" spans="1:10" x14ac:dyDescent="0.15">
      <c r="A690" s="270" t="s">
        <v>1741</v>
      </c>
      <c r="B690" s="218" t="s">
        <v>1740</v>
      </c>
      <c r="C690" s="219" t="s">
        <v>11</v>
      </c>
      <c r="D690" s="219" t="s">
        <v>7586</v>
      </c>
      <c r="E690" s="234">
        <v>544377</v>
      </c>
      <c r="F690" s="221">
        <v>45208.079984612945</v>
      </c>
      <c r="G690" s="223">
        <v>99000.223628278865</v>
      </c>
      <c r="H690" s="221">
        <v>190529.23038007697</v>
      </c>
      <c r="I690" s="223">
        <v>190529.23038007697</v>
      </c>
      <c r="J690" s="221">
        <v>19110.235587469087</v>
      </c>
    </row>
    <row r="691" spans="1:10" x14ac:dyDescent="0.15">
      <c r="A691" s="270" t="s">
        <v>702</v>
      </c>
      <c r="B691" s="218" t="s">
        <v>701</v>
      </c>
      <c r="C691" s="219" t="s">
        <v>11</v>
      </c>
      <c r="D691" s="219" t="s">
        <v>7586</v>
      </c>
      <c r="E691" s="234">
        <v>11793320</v>
      </c>
      <c r="F691" s="221">
        <v>979382.58567892388</v>
      </c>
      <c r="G691" s="223">
        <v>2144729.3278736128</v>
      </c>
      <c r="H691" s="221">
        <v>4127603.0824703639</v>
      </c>
      <c r="I691" s="223">
        <v>4127603.0824703639</v>
      </c>
      <c r="J691" s="221">
        <v>414001.92065133346</v>
      </c>
    </row>
    <row r="692" spans="1:10" x14ac:dyDescent="0.15">
      <c r="A692" s="270" t="s">
        <v>1401</v>
      </c>
      <c r="B692" s="218" t="s">
        <v>1399</v>
      </c>
      <c r="C692" s="219" t="s">
        <v>11</v>
      </c>
      <c r="D692" s="219" t="s">
        <v>7586</v>
      </c>
      <c r="E692" s="234">
        <v>1782000</v>
      </c>
      <c r="F692" s="221">
        <v>147987.14591648852</v>
      </c>
      <c r="G692" s="223">
        <v>324073.93865940871</v>
      </c>
      <c r="H692" s="221">
        <v>623691.0974146541</v>
      </c>
      <c r="I692" s="223">
        <v>623691.0974146541</v>
      </c>
      <c r="J692" s="221">
        <v>62556.720465541192</v>
      </c>
    </row>
    <row r="693" spans="1:10" x14ac:dyDescent="0.15">
      <c r="A693" s="270" t="s">
        <v>259</v>
      </c>
      <c r="B693" s="218" t="s">
        <v>258</v>
      </c>
      <c r="C693" s="219" t="s">
        <v>7</v>
      </c>
      <c r="D693" s="219" t="s">
        <v>7586</v>
      </c>
      <c r="E693" s="234">
        <v>60578259</v>
      </c>
      <c r="F693" s="221">
        <v>5030754.0145902541</v>
      </c>
      <c r="G693" s="223">
        <v>11016742.419337695</v>
      </c>
      <c r="H693" s="221">
        <v>21202088.010762706</v>
      </c>
      <c r="I693" s="223">
        <v>21202088.010762706</v>
      </c>
      <c r="J693" s="221">
        <v>2126586.5401527244</v>
      </c>
    </row>
    <row r="694" spans="1:10" x14ac:dyDescent="0.15">
      <c r="A694" s="270" t="s">
        <v>1191</v>
      </c>
      <c r="B694" s="218" t="s">
        <v>1190</v>
      </c>
      <c r="C694" s="219" t="s">
        <v>7</v>
      </c>
      <c r="D694" s="219" t="s">
        <v>7586</v>
      </c>
      <c r="E694" s="234">
        <v>3153519.5</v>
      </c>
      <c r="F694" s="221">
        <v>261885.71851683044</v>
      </c>
      <c r="G694" s="223">
        <v>573498.02749957878</v>
      </c>
      <c r="H694" s="221">
        <v>1103716.070523856</v>
      </c>
      <c r="I694" s="223">
        <v>1103716.070523856</v>
      </c>
      <c r="J694" s="221">
        <v>110703.61270714547</v>
      </c>
    </row>
    <row r="695" spans="1:10" x14ac:dyDescent="0.15">
      <c r="A695" s="270" t="s">
        <v>720</v>
      </c>
      <c r="B695" s="218" t="s">
        <v>719</v>
      </c>
      <c r="C695" s="219" t="s">
        <v>11</v>
      </c>
      <c r="D695" s="219" t="s">
        <v>7586</v>
      </c>
      <c r="E695" s="234">
        <v>11343909</v>
      </c>
      <c r="F695" s="221">
        <v>942061.00810682785</v>
      </c>
      <c r="G695" s="223">
        <v>2062999.5900246436</v>
      </c>
      <c r="H695" s="221">
        <v>3970311.4776554271</v>
      </c>
      <c r="I695" s="223">
        <v>3970311.4776554271</v>
      </c>
      <c r="J695" s="221">
        <v>398225.44573486922</v>
      </c>
    </row>
    <row r="696" spans="1:10" x14ac:dyDescent="0.15">
      <c r="A696" s="270" t="s">
        <v>1956</v>
      </c>
      <c r="B696" s="218" t="s">
        <v>1955</v>
      </c>
      <c r="C696" s="219" t="s">
        <v>7</v>
      </c>
      <c r="D696" s="219" t="s">
        <v>7586</v>
      </c>
      <c r="E696" s="234">
        <v>2822.5</v>
      </c>
      <c r="F696" s="221">
        <v>234.39602657086911</v>
      </c>
      <c r="G696" s="223">
        <v>513.29892921783448</v>
      </c>
      <c r="H696" s="221">
        <v>987.86089924402972</v>
      </c>
      <c r="I696" s="223">
        <v>987.86089924402972</v>
      </c>
      <c r="J696" s="221">
        <v>99.083245518512896</v>
      </c>
    </row>
    <row r="697" spans="1:10" x14ac:dyDescent="0.15">
      <c r="A697" s="270" t="s">
        <v>1136</v>
      </c>
      <c r="B697" s="218" t="s">
        <v>1135</v>
      </c>
      <c r="C697" s="219" t="s">
        <v>11</v>
      </c>
      <c r="D697" s="219" t="s">
        <v>7586</v>
      </c>
      <c r="E697" s="234">
        <v>3742300</v>
      </c>
      <c r="F697" s="221">
        <v>310781.3109782688</v>
      </c>
      <c r="G697" s="223">
        <v>680573.45715213544</v>
      </c>
      <c r="H697" s="221">
        <v>1309786.3040711896</v>
      </c>
      <c r="I697" s="223">
        <v>1309786.3040711896</v>
      </c>
      <c r="J697" s="221">
        <v>131372.62345577709</v>
      </c>
    </row>
    <row r="698" spans="1:10" x14ac:dyDescent="0.15">
      <c r="A698" s="270" t="s">
        <v>432</v>
      </c>
      <c r="B698" s="218" t="s">
        <v>431</v>
      </c>
      <c r="C698" s="219" t="s">
        <v>7</v>
      </c>
      <c r="D698" s="219" t="s">
        <v>7586</v>
      </c>
      <c r="E698" s="234">
        <v>26548279</v>
      </c>
      <c r="F698" s="221">
        <v>2204716.0708219125</v>
      </c>
      <c r="G698" s="223">
        <v>4828061.3581138439</v>
      </c>
      <c r="H698" s="221">
        <v>9291765.0190686956</v>
      </c>
      <c r="I698" s="223">
        <v>9291765.0190686956</v>
      </c>
      <c r="J698" s="221">
        <v>931971.53100123315</v>
      </c>
    </row>
    <row r="699" spans="1:10" x14ac:dyDescent="0.15">
      <c r="A699" s="270" t="s">
        <v>1420</v>
      </c>
      <c r="B699" s="218" t="s">
        <v>1419</v>
      </c>
      <c r="C699" s="219" t="s">
        <v>11</v>
      </c>
      <c r="D699" s="219" t="s">
        <v>7586</v>
      </c>
      <c r="E699" s="234">
        <v>1729865</v>
      </c>
      <c r="F699" s="221">
        <v>143657.5668747623</v>
      </c>
      <c r="G699" s="223">
        <v>314592.68456737266</v>
      </c>
      <c r="H699" s="221">
        <v>605444.10787272768</v>
      </c>
      <c r="I699" s="223">
        <v>605444.10787272768</v>
      </c>
      <c r="J699" s="221">
        <v>60726.532686937942</v>
      </c>
    </row>
    <row r="700" spans="1:10" x14ac:dyDescent="0.15">
      <c r="A700" s="270" t="s">
        <v>1839</v>
      </c>
      <c r="B700" s="218" t="s">
        <v>1838</v>
      </c>
      <c r="C700" s="219" t="s">
        <v>11</v>
      </c>
      <c r="D700" s="219" t="s">
        <v>7586</v>
      </c>
      <c r="E700" s="234">
        <v>299000</v>
      </c>
      <c r="F700" s="221">
        <v>24830.615392272764</v>
      </c>
      <c r="G700" s="223">
        <v>54376.042457442876</v>
      </c>
      <c r="H700" s="221">
        <v>104648.5062440974</v>
      </c>
      <c r="I700" s="223">
        <v>104648.5062440974</v>
      </c>
      <c r="J700" s="221">
        <v>10496.329640402253</v>
      </c>
    </row>
    <row r="701" spans="1:10" x14ac:dyDescent="0.15">
      <c r="A701" s="270" t="s">
        <v>474</v>
      </c>
      <c r="B701" s="218" t="s">
        <v>473</v>
      </c>
      <c r="C701" s="219" t="s">
        <v>7</v>
      </c>
      <c r="D701" s="219" t="s">
        <v>7586</v>
      </c>
      <c r="E701" s="234">
        <v>10817371</v>
      </c>
      <c r="F701" s="221">
        <v>898334.37744657183</v>
      </c>
      <c r="G701" s="223">
        <v>1967243.5611167601</v>
      </c>
      <c r="H701" s="221">
        <v>3786025.8081545755</v>
      </c>
      <c r="I701" s="223">
        <v>3786025.8081545755</v>
      </c>
      <c r="J701" s="221">
        <v>379741.44434290222</v>
      </c>
    </row>
    <row r="702" spans="1:10" x14ac:dyDescent="0.15">
      <c r="A702" s="270" t="s">
        <v>879</v>
      </c>
      <c r="B702" s="218" t="s">
        <v>878</v>
      </c>
      <c r="C702" s="219" t="s">
        <v>11</v>
      </c>
      <c r="D702" s="219" t="s">
        <v>7586</v>
      </c>
      <c r="E702" s="234">
        <v>6534990</v>
      </c>
      <c r="F702" s="221">
        <v>542701.75010818918</v>
      </c>
      <c r="G702" s="223">
        <v>1188451.149494865</v>
      </c>
      <c r="H702" s="221">
        <v>2287213.8522411841</v>
      </c>
      <c r="I702" s="223">
        <v>2287213.8522411841</v>
      </c>
      <c r="J702" s="221">
        <v>229409.39544057631</v>
      </c>
    </row>
    <row r="703" spans="1:10" x14ac:dyDescent="0.15">
      <c r="A703" s="270" t="s">
        <v>1559</v>
      </c>
      <c r="B703" s="218" t="s">
        <v>1558</v>
      </c>
      <c r="C703" s="219" t="s">
        <v>11</v>
      </c>
      <c r="D703" s="219" t="s">
        <v>7586</v>
      </c>
      <c r="E703" s="234">
        <v>1224226</v>
      </c>
      <c r="F703" s="221">
        <v>101666.50488033617</v>
      </c>
      <c r="G703" s="223">
        <v>222637.34098162365</v>
      </c>
      <c r="H703" s="221">
        <v>428472.98396383406</v>
      </c>
      <c r="I703" s="223">
        <v>428472.98396383406</v>
      </c>
      <c r="J703" s="221">
        <v>42976.186121575549</v>
      </c>
    </row>
    <row r="704" spans="1:10" x14ac:dyDescent="0.15">
      <c r="A704" s="270" t="s">
        <v>363</v>
      </c>
      <c r="B704" s="218" t="s">
        <v>362</v>
      </c>
      <c r="C704" s="219" t="s">
        <v>7</v>
      </c>
      <c r="D704" s="219" t="s">
        <v>7586</v>
      </c>
      <c r="E704" s="234">
        <v>34206197.5</v>
      </c>
      <c r="F704" s="221">
        <v>2840672.0205840203</v>
      </c>
      <c r="G704" s="223">
        <v>6220727.9182865433</v>
      </c>
      <c r="H704" s="221">
        <v>11971998.236339729</v>
      </c>
      <c r="I704" s="223">
        <v>11971998.236339729</v>
      </c>
      <c r="J704" s="221">
        <v>1200801.0859689079</v>
      </c>
    </row>
    <row r="705" spans="1:10" x14ac:dyDescent="0.15">
      <c r="A705" s="270" t="s">
        <v>628</v>
      </c>
      <c r="B705" s="218" t="s">
        <v>627</v>
      </c>
      <c r="C705" s="219" t="s">
        <v>11</v>
      </c>
      <c r="D705" s="219" t="s">
        <v>7586</v>
      </c>
      <c r="E705" s="234">
        <v>14672010</v>
      </c>
      <c r="F705" s="221">
        <v>1218444.9409417389</v>
      </c>
      <c r="G705" s="223">
        <v>2668246.9521606239</v>
      </c>
      <c r="H705" s="221">
        <v>5135130.2009981927</v>
      </c>
      <c r="I705" s="223">
        <v>5135130.2009981927</v>
      </c>
      <c r="J705" s="221">
        <v>515057.70383705106</v>
      </c>
    </row>
    <row r="706" spans="1:10" x14ac:dyDescent="0.15">
      <c r="A706" s="270" t="s">
        <v>1198</v>
      </c>
      <c r="B706" s="218" t="s">
        <v>1197</v>
      </c>
      <c r="C706" s="219" t="s">
        <v>7</v>
      </c>
      <c r="D706" s="219" t="s">
        <v>7586</v>
      </c>
      <c r="E706" s="234">
        <v>3066024.5</v>
      </c>
      <c r="F706" s="221">
        <v>254619.64930697461</v>
      </c>
      <c r="G706" s="223">
        <v>557586.21534301026</v>
      </c>
      <c r="H706" s="221">
        <v>1073093.2576348013</v>
      </c>
      <c r="I706" s="223">
        <v>1073093.2576348013</v>
      </c>
      <c r="J706" s="221">
        <v>107632.11985802508</v>
      </c>
    </row>
    <row r="707" spans="1:10" x14ac:dyDescent="0.15">
      <c r="A707" s="270" t="s">
        <v>510</v>
      </c>
      <c r="B707" s="218" t="s">
        <v>509</v>
      </c>
      <c r="C707" s="219" t="s">
        <v>11</v>
      </c>
      <c r="D707" s="219" t="s">
        <v>7586</v>
      </c>
      <c r="E707" s="234">
        <v>20369000</v>
      </c>
      <c r="F707" s="221">
        <v>1691554.5315224212</v>
      </c>
      <c r="G707" s="223">
        <v>3704299.6950356322</v>
      </c>
      <c r="H707" s="221">
        <v>7129048.2397525758</v>
      </c>
      <c r="I707" s="223">
        <v>7129048.2397525758</v>
      </c>
      <c r="J707" s="221">
        <v>715049.29245937627</v>
      </c>
    </row>
    <row r="708" spans="1:10" x14ac:dyDescent="0.15">
      <c r="A708" s="270" t="s">
        <v>1134</v>
      </c>
      <c r="B708" s="218" t="s">
        <v>1133</v>
      </c>
      <c r="C708" s="219" t="s">
        <v>7</v>
      </c>
      <c r="D708" s="219" t="s">
        <v>7586</v>
      </c>
      <c r="E708" s="234">
        <v>3751362</v>
      </c>
      <c r="F708" s="221">
        <v>311533.86962938838</v>
      </c>
      <c r="G708" s="223">
        <v>682221.46951584565</v>
      </c>
      <c r="H708" s="221">
        <v>1312957.9587988954</v>
      </c>
      <c r="I708" s="223">
        <v>1312957.9587988954</v>
      </c>
      <c r="J708" s="221">
        <v>131690.74298487851</v>
      </c>
    </row>
    <row r="709" spans="1:10" x14ac:dyDescent="0.15">
      <c r="A709" s="270" t="s">
        <v>227</v>
      </c>
      <c r="B709" s="218" t="s">
        <v>226</v>
      </c>
      <c r="C709" s="219" t="s">
        <v>7</v>
      </c>
      <c r="D709" s="219" t="s">
        <v>7586</v>
      </c>
      <c r="E709" s="234">
        <v>82592228.5</v>
      </c>
      <c r="F709" s="221">
        <v>6858915.9206495285</v>
      </c>
      <c r="G709" s="223">
        <v>15020195.731006099</v>
      </c>
      <c r="H709" s="221">
        <v>28906867.357512269</v>
      </c>
      <c r="I709" s="223">
        <v>28906867.357512269</v>
      </c>
      <c r="J709" s="221">
        <v>2899382.1273291828</v>
      </c>
    </row>
    <row r="710" spans="1:10" x14ac:dyDescent="0.15">
      <c r="A710" s="270" t="s">
        <v>1788</v>
      </c>
      <c r="B710" s="218" t="s">
        <v>1787</v>
      </c>
      <c r="C710" s="219" t="s">
        <v>11</v>
      </c>
      <c r="D710" s="219" t="s">
        <v>7586</v>
      </c>
      <c r="E710" s="234">
        <v>417941</v>
      </c>
      <c r="F710" s="221">
        <v>34708.13454067515</v>
      </c>
      <c r="G710" s="223">
        <v>76006.61391540512</v>
      </c>
      <c r="H710" s="221">
        <v>146277.26203399434</v>
      </c>
      <c r="I710" s="223">
        <v>146277.26203399434</v>
      </c>
      <c r="J710" s="221">
        <v>14671.727445616581</v>
      </c>
    </row>
    <row r="711" spans="1:10" x14ac:dyDescent="0.15">
      <c r="A711" s="270" t="s">
        <v>241</v>
      </c>
      <c r="B711" s="218" t="s">
        <v>240</v>
      </c>
      <c r="C711" s="219" t="s">
        <v>11</v>
      </c>
      <c r="D711" s="219" t="s">
        <v>7586</v>
      </c>
      <c r="E711" s="234">
        <v>67974809</v>
      </c>
      <c r="F711" s="221">
        <v>5645004.4770642174</v>
      </c>
      <c r="G711" s="223">
        <v>12361876.589366456</v>
      </c>
      <c r="H711" s="221">
        <v>23790843.558788724</v>
      </c>
      <c r="I711" s="223">
        <v>23790843.558788724</v>
      </c>
      <c r="J711" s="221">
        <v>2386240.8110614778</v>
      </c>
    </row>
    <row r="712" spans="1:10" x14ac:dyDescent="0.15">
      <c r="A712" s="270" t="s">
        <v>1094</v>
      </c>
      <c r="B712" s="218" t="s">
        <v>1093</v>
      </c>
      <c r="C712" s="219" t="s">
        <v>11</v>
      </c>
      <c r="D712" s="219" t="s">
        <v>7586</v>
      </c>
      <c r="E712" s="234">
        <v>3994443</v>
      </c>
      <c r="F712" s="221">
        <v>331720.6616700876</v>
      </c>
      <c r="G712" s="223">
        <v>726428.10087570408</v>
      </c>
      <c r="H712" s="221">
        <v>1398035.0944053216</v>
      </c>
      <c r="I712" s="223">
        <v>1398035.0944053216</v>
      </c>
      <c r="J712" s="221">
        <v>140224.04835383713</v>
      </c>
    </row>
    <row r="713" spans="1:10" x14ac:dyDescent="0.15">
      <c r="A713" s="270" t="s">
        <v>1064</v>
      </c>
      <c r="B713" s="218" t="s">
        <v>1063</v>
      </c>
      <c r="C713" s="219" t="s">
        <v>11</v>
      </c>
      <c r="D713" s="219" t="s">
        <v>7586</v>
      </c>
      <c r="E713" s="234">
        <v>4171278</v>
      </c>
      <c r="F713" s="221">
        <v>346406.01910451084</v>
      </c>
      <c r="G713" s="223">
        <v>758587.25628694787</v>
      </c>
      <c r="H713" s="221">
        <v>1459926.4609661074</v>
      </c>
      <c r="I713" s="223">
        <v>1459926.4609661074</v>
      </c>
      <c r="J713" s="221">
        <v>146431.80237377202</v>
      </c>
    </row>
    <row r="714" spans="1:10" x14ac:dyDescent="0.15">
      <c r="A714" s="270" t="s">
        <v>833</v>
      </c>
      <c r="B714" s="218" t="s">
        <v>832</v>
      </c>
      <c r="C714" s="219" t="s">
        <v>11</v>
      </c>
      <c r="D714" s="219" t="s">
        <v>7586</v>
      </c>
      <c r="E714" s="234">
        <v>7207284</v>
      </c>
      <c r="F714" s="221">
        <v>598532.76597619127</v>
      </c>
      <c r="G714" s="223">
        <v>1310714.3170128721</v>
      </c>
      <c r="H714" s="221">
        <v>2522513.393568506</v>
      </c>
      <c r="I714" s="223">
        <v>2522513.393568506</v>
      </c>
      <c r="J714" s="221">
        <v>253010.12935116023</v>
      </c>
    </row>
    <row r="715" spans="1:10" x14ac:dyDescent="0.15">
      <c r="A715" s="270" t="s">
        <v>1640</v>
      </c>
      <c r="B715" s="218" t="s">
        <v>1639</v>
      </c>
      <c r="C715" s="219" t="s">
        <v>11</v>
      </c>
      <c r="D715" s="219" t="s">
        <v>7586</v>
      </c>
      <c r="E715" s="234">
        <v>440776</v>
      </c>
      <c r="F715" s="221">
        <v>36604.479365031504</v>
      </c>
      <c r="G715" s="223">
        <v>80159.379565959331</v>
      </c>
      <c r="H715" s="221">
        <v>154269.39795400761</v>
      </c>
      <c r="I715" s="223">
        <v>154269.39795400761</v>
      </c>
      <c r="J715" s="221">
        <v>15473.345129023222</v>
      </c>
    </row>
    <row r="716" spans="1:10" x14ac:dyDescent="0.15">
      <c r="A716" s="270" t="s">
        <v>1640</v>
      </c>
      <c r="B716" s="218" t="s">
        <v>1639</v>
      </c>
      <c r="C716" s="219" t="s">
        <v>93</v>
      </c>
      <c r="D716" s="219" t="s">
        <v>7586</v>
      </c>
      <c r="E716" s="234">
        <v>854468.5</v>
      </c>
      <c r="F716" s="221">
        <v>70959.794944188019</v>
      </c>
      <c r="G716" s="223">
        <v>155393.36265734959</v>
      </c>
      <c r="H716" s="221">
        <v>299059.70621282456</v>
      </c>
      <c r="I716" s="223">
        <v>299059.70621282456</v>
      </c>
      <c r="J716" s="221">
        <v>29995.929910836297</v>
      </c>
    </row>
    <row r="717" spans="1:10" x14ac:dyDescent="0.15">
      <c r="A717" s="270" t="s">
        <v>446</v>
      </c>
      <c r="B717" s="218" t="s">
        <v>445</v>
      </c>
      <c r="C717" s="219" t="s">
        <v>7</v>
      </c>
      <c r="D717" s="219" t="s">
        <v>7586</v>
      </c>
      <c r="E717" s="234">
        <v>24891015.5</v>
      </c>
      <c r="F717" s="221">
        <v>2067087.7344602004</v>
      </c>
      <c r="G717" s="223">
        <v>4526671.9586517354</v>
      </c>
      <c r="H717" s="221">
        <v>8711731.0734905526</v>
      </c>
      <c r="I717" s="223">
        <v>8711731.0734905526</v>
      </c>
      <c r="J717" s="221">
        <v>873793.65810154483</v>
      </c>
    </row>
    <row r="718" spans="1:10" x14ac:dyDescent="0.15">
      <c r="A718" s="270" t="s">
        <v>1201</v>
      </c>
      <c r="B718" s="218" t="s">
        <v>1200</v>
      </c>
      <c r="C718" s="219" t="s">
        <v>11</v>
      </c>
      <c r="D718" s="219" t="s">
        <v>7586</v>
      </c>
      <c r="E718" s="234">
        <v>3004197</v>
      </c>
      <c r="F718" s="221">
        <v>249485.15140341021</v>
      </c>
      <c r="G718" s="223">
        <v>546342.28636295162</v>
      </c>
      <c r="H718" s="221">
        <v>1051453.9415150457</v>
      </c>
      <c r="I718" s="223">
        <v>1051453.9415150457</v>
      </c>
      <c r="J718" s="221">
        <v>105461.6789856439</v>
      </c>
    </row>
    <row r="719" spans="1:10" x14ac:dyDescent="0.15">
      <c r="A719" s="270" t="s">
        <v>598</v>
      </c>
      <c r="B719" s="218" t="s">
        <v>597</v>
      </c>
      <c r="C719" s="219" t="s">
        <v>11</v>
      </c>
      <c r="D719" s="219" t="s">
        <v>7586</v>
      </c>
      <c r="E719" s="234">
        <v>15520216</v>
      </c>
      <c r="F719" s="221">
        <v>1288884.6632140402</v>
      </c>
      <c r="G719" s="223">
        <v>2822501.4186109845</v>
      </c>
      <c r="H719" s="221">
        <v>5431998.0634974595</v>
      </c>
      <c r="I719" s="223">
        <v>5431998.0634974595</v>
      </c>
      <c r="J719" s="221">
        <v>544833.79005433212</v>
      </c>
    </row>
    <row r="720" spans="1:10" x14ac:dyDescent="0.15">
      <c r="A720" s="270" t="s">
        <v>1081</v>
      </c>
      <c r="B720" s="218" t="s">
        <v>1080</v>
      </c>
      <c r="C720" s="219" t="s">
        <v>7</v>
      </c>
      <c r="D720" s="219" t="s">
        <v>7586</v>
      </c>
      <c r="E720" s="234">
        <v>4032167.5</v>
      </c>
      <c r="F720" s="221">
        <v>334853.51300910366</v>
      </c>
      <c r="G720" s="223">
        <v>733288.66613886727</v>
      </c>
      <c r="H720" s="221">
        <v>1411238.480939788</v>
      </c>
      <c r="I720" s="223">
        <v>1411238.480939788</v>
      </c>
      <c r="J720" s="221">
        <v>141548.3586799888</v>
      </c>
    </row>
    <row r="721" spans="1:10" x14ac:dyDescent="0.15">
      <c r="A721" s="270" t="s">
        <v>372</v>
      </c>
      <c r="B721" s="218" t="s">
        <v>371</v>
      </c>
      <c r="C721" s="219" t="s">
        <v>11</v>
      </c>
      <c r="D721" s="219" t="s">
        <v>7586</v>
      </c>
      <c r="E721" s="234">
        <v>33812556</v>
      </c>
      <c r="F721" s="221">
        <v>2807981.8510558018</v>
      </c>
      <c r="G721" s="223">
        <v>6149140.4035139289</v>
      </c>
      <c r="H721" s="221">
        <v>11834225.677909341</v>
      </c>
      <c r="I721" s="223">
        <v>11834225.677909341</v>
      </c>
      <c r="J721" s="221">
        <v>1186982.387159067</v>
      </c>
    </row>
    <row r="722" spans="1:10" x14ac:dyDescent="0.15">
      <c r="A722" s="270" t="s">
        <v>1897</v>
      </c>
      <c r="B722" s="218" t="s">
        <v>93</v>
      </c>
      <c r="C722" s="219" t="s">
        <v>11</v>
      </c>
      <c r="D722" s="219" t="s">
        <v>7586</v>
      </c>
      <c r="E722" s="234">
        <v>139200</v>
      </c>
      <c r="F722" s="221">
        <v>11559.93867091762</v>
      </c>
      <c r="G722" s="223">
        <v>25314.866588883106</v>
      </c>
      <c r="H722" s="221">
        <v>48719.304579191834</v>
      </c>
      <c r="I722" s="223">
        <v>48719.304579191834</v>
      </c>
      <c r="J722" s="221">
        <v>4886.5855717190425</v>
      </c>
    </row>
    <row r="723" spans="1:10" x14ac:dyDescent="0.15">
      <c r="A723" s="270" t="s">
        <v>143</v>
      </c>
      <c r="B723" s="218" t="s">
        <v>142</v>
      </c>
      <c r="C723" s="219" t="s">
        <v>11</v>
      </c>
      <c r="D723" s="219" t="s">
        <v>7586</v>
      </c>
      <c r="E723" s="234">
        <v>192285766</v>
      </c>
      <c r="F723" s="221">
        <v>15968474.585132303</v>
      </c>
      <c r="G723" s="223">
        <v>34969026.675511457</v>
      </c>
      <c r="H723" s="221">
        <v>67299057.47124432</v>
      </c>
      <c r="I723" s="223">
        <v>67299057.47124432</v>
      </c>
      <c r="J723" s="221">
        <v>6750149.7829205748</v>
      </c>
    </row>
    <row r="724" spans="1:10" x14ac:dyDescent="0.15">
      <c r="A724" s="270" t="s">
        <v>1216</v>
      </c>
      <c r="B724" s="218" t="s">
        <v>1215</v>
      </c>
      <c r="C724" s="219" t="s">
        <v>11</v>
      </c>
      <c r="D724" s="219" t="s">
        <v>7586</v>
      </c>
      <c r="E724" s="234">
        <v>2903542</v>
      </c>
      <c r="F724" s="221">
        <v>241126.20293414863</v>
      </c>
      <c r="G724" s="223">
        <v>528037.20089956059</v>
      </c>
      <c r="H724" s="221">
        <v>1016225.1943712343</v>
      </c>
      <c r="I724" s="223">
        <v>1016225.1943712343</v>
      </c>
      <c r="J724" s="221">
        <v>101928.2072132202</v>
      </c>
    </row>
    <row r="725" spans="1:10" x14ac:dyDescent="0.15">
      <c r="A725" s="270" t="s">
        <v>1436</v>
      </c>
      <c r="B725" s="218" t="s">
        <v>1435</v>
      </c>
      <c r="C725" s="219" t="s">
        <v>11</v>
      </c>
      <c r="D725" s="219" t="s">
        <v>7586</v>
      </c>
      <c r="E725" s="234">
        <v>1634794</v>
      </c>
      <c r="F725" s="221">
        <v>135762.34468092027</v>
      </c>
      <c r="G725" s="223">
        <v>297303.10352231731</v>
      </c>
      <c r="H725" s="221">
        <v>572169.73283215042</v>
      </c>
      <c r="I725" s="223">
        <v>572169.73283215042</v>
      </c>
      <c r="J725" s="221">
        <v>57389.086013885491</v>
      </c>
    </row>
    <row r="726" spans="1:10" x14ac:dyDescent="0.15">
      <c r="A726" s="270" t="s">
        <v>677</v>
      </c>
      <c r="B726" s="218" t="s">
        <v>676</v>
      </c>
      <c r="C726" s="219" t="s">
        <v>11</v>
      </c>
      <c r="D726" s="219" t="s">
        <v>7586</v>
      </c>
      <c r="E726" s="234">
        <v>12675037</v>
      </c>
      <c r="F726" s="221">
        <v>1052605.2469224974</v>
      </c>
      <c r="G726" s="223">
        <v>2305078.0938517037</v>
      </c>
      <c r="H726" s="221">
        <v>4436199.6275540655</v>
      </c>
      <c r="I726" s="223">
        <v>4436199.6275540655</v>
      </c>
      <c r="J726" s="221">
        <v>444954.40319831186</v>
      </c>
    </row>
    <row r="727" spans="1:10" x14ac:dyDescent="0.15">
      <c r="A727" s="270" t="s">
        <v>1713</v>
      </c>
      <c r="B727" s="218" t="s">
        <v>1712</v>
      </c>
      <c r="C727" s="219" t="s">
        <v>11</v>
      </c>
      <c r="D727" s="219" t="s">
        <v>7586</v>
      </c>
      <c r="E727" s="234">
        <v>612700</v>
      </c>
      <c r="F727" s="221">
        <v>50882.000170051913</v>
      </c>
      <c r="G727" s="223">
        <v>111425.42211931522</v>
      </c>
      <c r="H727" s="221">
        <v>214441.93904935944</v>
      </c>
      <c r="I727" s="223">
        <v>214441.93904935944</v>
      </c>
      <c r="J727" s="221">
        <v>21508.699567473112</v>
      </c>
    </row>
    <row r="728" spans="1:10" x14ac:dyDescent="0.15">
      <c r="A728" s="270" t="s">
        <v>1549</v>
      </c>
      <c r="B728" s="218" t="s">
        <v>1548</v>
      </c>
      <c r="C728" s="219" t="s">
        <v>11</v>
      </c>
      <c r="D728" s="219" t="s">
        <v>7586</v>
      </c>
      <c r="E728" s="234">
        <v>2039670</v>
      </c>
      <c r="F728" s="221">
        <v>169385.48928815045</v>
      </c>
      <c r="G728" s="223">
        <v>370933.7207999081</v>
      </c>
      <c r="H728" s="221">
        <v>713874.31013678317</v>
      </c>
      <c r="I728" s="223">
        <v>713874.31013678317</v>
      </c>
      <c r="J728" s="221">
        <v>71602.169490432323</v>
      </c>
    </row>
    <row r="729" spans="1:10" x14ac:dyDescent="0.15">
      <c r="A729" s="270" t="s">
        <v>422</v>
      </c>
      <c r="B729" s="218" t="s">
        <v>421</v>
      </c>
      <c r="C729" s="219" t="s">
        <v>7</v>
      </c>
      <c r="D729" s="219" t="s">
        <v>7586</v>
      </c>
      <c r="E729" s="234">
        <v>28146485</v>
      </c>
      <c r="F729" s="221">
        <v>2337439.9454159681</v>
      </c>
      <c r="G729" s="223">
        <v>5118710.5798922377</v>
      </c>
      <c r="H729" s="221">
        <v>9851129.1346886083</v>
      </c>
      <c r="I729" s="223">
        <v>9851129.1346886083</v>
      </c>
      <c r="J729" s="221">
        <v>988076.20327303489</v>
      </c>
    </row>
    <row r="730" spans="1:10" x14ac:dyDescent="0.15">
      <c r="A730" s="270" t="s">
        <v>604</v>
      </c>
      <c r="B730" s="218" t="s">
        <v>603</v>
      </c>
      <c r="C730" s="219" t="s">
        <v>11</v>
      </c>
      <c r="D730" s="219" t="s">
        <v>7586</v>
      </c>
      <c r="E730" s="234">
        <v>14917865</v>
      </c>
      <c r="F730" s="221">
        <v>1238862.101300492</v>
      </c>
      <c r="G730" s="223">
        <v>2712958.0622555218</v>
      </c>
      <c r="H730" s="221">
        <v>5221178.2227461608</v>
      </c>
      <c r="I730" s="223">
        <v>5221178.2227461608</v>
      </c>
      <c r="J730" s="221">
        <v>523688.38986962993</v>
      </c>
    </row>
    <row r="731" spans="1:10" x14ac:dyDescent="0.15">
      <c r="A731" s="270" t="s">
        <v>1522</v>
      </c>
      <c r="B731" s="218" t="s">
        <v>1520</v>
      </c>
      <c r="C731" s="219" t="s">
        <v>11</v>
      </c>
      <c r="D731" s="219" t="s">
        <v>7586</v>
      </c>
      <c r="E731" s="234">
        <v>1387251</v>
      </c>
      <c r="F731" s="221">
        <v>115205.00345667485</v>
      </c>
      <c r="G731" s="223">
        <v>252285.01429809394</v>
      </c>
      <c r="H731" s="221">
        <v>485530.91951715841</v>
      </c>
      <c r="I731" s="223">
        <v>485530.91951715841</v>
      </c>
      <c r="J731" s="221">
        <v>48699.143110293197</v>
      </c>
    </row>
    <row r="732" spans="1:10" x14ac:dyDescent="0.15">
      <c r="A732" s="270" t="s">
        <v>185</v>
      </c>
      <c r="B732" s="218" t="s">
        <v>184</v>
      </c>
      <c r="C732" s="219" t="s">
        <v>11</v>
      </c>
      <c r="D732" s="219" t="s">
        <v>7586</v>
      </c>
      <c r="E732" s="234">
        <v>122649976</v>
      </c>
      <c r="F732" s="221">
        <v>10185533.0499247</v>
      </c>
      <c r="G732" s="223">
        <v>22305084.623345651</v>
      </c>
      <c r="H732" s="221">
        <v>42926878.860449485</v>
      </c>
      <c r="I732" s="223">
        <v>42926878.860449485</v>
      </c>
      <c r="J732" s="221">
        <v>4305600.5969345318</v>
      </c>
    </row>
    <row r="733" spans="1:10" x14ac:dyDescent="0.15">
      <c r="A733" s="270" t="s">
        <v>185</v>
      </c>
      <c r="B733" s="218" t="s">
        <v>184</v>
      </c>
      <c r="C733" s="219" t="s">
        <v>93</v>
      </c>
      <c r="D733" s="219" t="s">
        <v>7586</v>
      </c>
      <c r="E733" s="234">
        <v>46096687.5</v>
      </c>
      <c r="F733" s="221">
        <v>3828124.1410377505</v>
      </c>
      <c r="G733" s="223">
        <v>8383128.5506604556</v>
      </c>
      <c r="H733" s="221">
        <v>16133610.333364403</v>
      </c>
      <c r="I733" s="223">
        <v>16133610.333364403</v>
      </c>
      <c r="J733" s="221">
        <v>1618214.1382294649</v>
      </c>
    </row>
    <row r="734" spans="1:10" x14ac:dyDescent="0.15">
      <c r="A734" s="270" t="s">
        <v>1332</v>
      </c>
      <c r="B734" s="218" t="s">
        <v>1331</v>
      </c>
      <c r="C734" s="219" t="s">
        <v>11</v>
      </c>
      <c r="D734" s="219" t="s">
        <v>7586</v>
      </c>
      <c r="E734" s="234">
        <v>2240488</v>
      </c>
      <c r="F734" s="221">
        <v>186062.52782275056</v>
      </c>
      <c r="G734" s="223">
        <v>407454.41676719493</v>
      </c>
      <c r="H734" s="221">
        <v>784159.6068823589</v>
      </c>
      <c r="I734" s="223">
        <v>784159.6068823589</v>
      </c>
      <c r="J734" s="221">
        <v>78651.841482827978</v>
      </c>
    </row>
    <row r="735" spans="1:10" x14ac:dyDescent="0.15">
      <c r="A735" s="270" t="s">
        <v>315</v>
      </c>
      <c r="B735" s="218" t="s">
        <v>314</v>
      </c>
      <c r="C735" s="219" t="s">
        <v>11</v>
      </c>
      <c r="D735" s="219" t="s">
        <v>7586</v>
      </c>
      <c r="E735" s="234">
        <v>41937933</v>
      </c>
      <c r="F735" s="221">
        <v>3482758.1427087081</v>
      </c>
      <c r="G735" s="223">
        <v>7626818.8139979756</v>
      </c>
      <c r="H735" s="221">
        <v>14678067.034832904</v>
      </c>
      <c r="I735" s="223">
        <v>14678067.034832904</v>
      </c>
      <c r="J735" s="221">
        <v>1472221.9705856312</v>
      </c>
    </row>
    <row r="736" spans="1:10" x14ac:dyDescent="0.15">
      <c r="A736" s="270" t="s">
        <v>315</v>
      </c>
      <c r="B736" s="218" t="s">
        <v>314</v>
      </c>
      <c r="C736" s="219" t="s">
        <v>93</v>
      </c>
      <c r="D736" s="219" t="s">
        <v>7586</v>
      </c>
      <c r="E736" s="234">
        <v>1659383</v>
      </c>
      <c r="F736" s="221">
        <v>137804.35137617309</v>
      </c>
      <c r="G736" s="223">
        <v>301774.85104066535</v>
      </c>
      <c r="H736" s="221">
        <v>580775.75998946186</v>
      </c>
      <c r="I736" s="223">
        <v>580775.75998946186</v>
      </c>
      <c r="J736" s="221">
        <v>58252.277483878301</v>
      </c>
    </row>
    <row r="737" spans="1:10" x14ac:dyDescent="0.15">
      <c r="A737" s="270" t="s">
        <v>160</v>
      </c>
      <c r="B737" s="218" t="s">
        <v>159</v>
      </c>
      <c r="C737" s="219" t="s">
        <v>11</v>
      </c>
      <c r="D737" s="219" t="s">
        <v>7586</v>
      </c>
      <c r="E737" s="234">
        <v>163324115</v>
      </c>
      <c r="F737" s="221">
        <v>13563338.741967648</v>
      </c>
      <c r="G737" s="223">
        <v>29702070.272790246</v>
      </c>
      <c r="H737" s="221">
        <v>57162624.308993921</v>
      </c>
      <c r="I737" s="223">
        <v>57162624.308993921</v>
      </c>
      <c r="J737" s="221">
        <v>5733457.3554079141</v>
      </c>
    </row>
    <row r="738" spans="1:10" x14ac:dyDescent="0.15">
      <c r="A738" s="270" t="s">
        <v>1410</v>
      </c>
      <c r="B738" s="218" t="s">
        <v>1409</v>
      </c>
      <c r="C738" s="219" t="s">
        <v>91</v>
      </c>
      <c r="D738" s="219" t="s">
        <v>7586</v>
      </c>
      <c r="E738" s="234">
        <v>1762699.2</v>
      </c>
      <c r="F738" s="221">
        <v>146384.30062697956</v>
      </c>
      <c r="G738" s="223">
        <v>320563.90146789496</v>
      </c>
      <c r="H738" s="221">
        <v>616935.91383834614</v>
      </c>
      <c r="I738" s="223">
        <v>616935.91383834614</v>
      </c>
      <c r="J738" s="221">
        <v>61879.170100579729</v>
      </c>
    </row>
    <row r="739" spans="1:10" x14ac:dyDescent="0.15">
      <c r="A739" s="270" t="s">
        <v>351</v>
      </c>
      <c r="B739" s="218" t="s">
        <v>350</v>
      </c>
      <c r="C739" s="219" t="s">
        <v>11</v>
      </c>
      <c r="D739" s="219" t="s">
        <v>7586</v>
      </c>
      <c r="E739" s="234">
        <v>35999531</v>
      </c>
      <c r="F739" s="221">
        <v>2989600.3630876271</v>
      </c>
      <c r="G739" s="223">
        <v>6546862.9635586329</v>
      </c>
      <c r="H739" s="221">
        <v>12599656.00213404</v>
      </c>
      <c r="I739" s="223">
        <v>12599656.00213404</v>
      </c>
      <c r="J739" s="221">
        <v>1263755.6664745144</v>
      </c>
    </row>
    <row r="740" spans="1:10" x14ac:dyDescent="0.15">
      <c r="A740" s="270" t="s">
        <v>1632</v>
      </c>
      <c r="B740" s="218" t="s">
        <v>1631</v>
      </c>
      <c r="C740" s="219" t="s">
        <v>11</v>
      </c>
      <c r="D740" s="219" t="s">
        <v>7586</v>
      </c>
      <c r="E740" s="234">
        <v>1715980</v>
      </c>
      <c r="F740" s="221">
        <v>142504.47960144552</v>
      </c>
      <c r="G740" s="223">
        <v>312067.5629970663</v>
      </c>
      <c r="H740" s="221">
        <v>600584.42723995401</v>
      </c>
      <c r="I740" s="223">
        <v>600584.42723995401</v>
      </c>
      <c r="J740" s="221">
        <v>60239.102797115243</v>
      </c>
    </row>
    <row r="741" spans="1:10" x14ac:dyDescent="0.15">
      <c r="A741" s="270" t="s">
        <v>1722</v>
      </c>
      <c r="B741" s="218" t="s">
        <v>1721</v>
      </c>
      <c r="C741" s="219" t="s">
        <v>11</v>
      </c>
      <c r="D741" s="219" t="s">
        <v>7586</v>
      </c>
      <c r="E741" s="234">
        <v>595206</v>
      </c>
      <c r="F741" s="221">
        <v>49429.201555762884</v>
      </c>
      <c r="G741" s="223">
        <v>108243.96898637038</v>
      </c>
      <c r="H741" s="221">
        <v>208319.12644656937</v>
      </c>
      <c r="I741" s="223">
        <v>208319.12644656937</v>
      </c>
      <c r="J741" s="221">
        <v>20894.576521556064</v>
      </c>
    </row>
    <row r="742" spans="1:10" x14ac:dyDescent="0.15">
      <c r="A742" s="270" t="s">
        <v>1732</v>
      </c>
      <c r="B742" s="218" t="s">
        <v>1731</v>
      </c>
      <c r="C742" s="219" t="s">
        <v>11</v>
      </c>
      <c r="D742" s="219" t="s">
        <v>7586</v>
      </c>
      <c r="E742" s="234">
        <v>1059100</v>
      </c>
      <c r="F742" s="221">
        <v>87953.52763196014</v>
      </c>
      <c r="G742" s="223">
        <v>192607.58049056103</v>
      </c>
      <c r="H742" s="221">
        <v>370679.70890676772</v>
      </c>
      <c r="I742" s="223">
        <v>370679.70890676772</v>
      </c>
      <c r="J742" s="221">
        <v>37179.473987123834</v>
      </c>
    </row>
    <row r="743" spans="1:10" x14ac:dyDescent="0.15">
      <c r="A743" s="270" t="s">
        <v>1710</v>
      </c>
      <c r="B743" s="218" t="s">
        <v>1709</v>
      </c>
      <c r="C743" s="219" t="s">
        <v>7</v>
      </c>
      <c r="D743" s="219" t="s">
        <v>7586</v>
      </c>
      <c r="E743" s="234">
        <v>621775</v>
      </c>
      <c r="F743" s="221">
        <v>51635.638413145141</v>
      </c>
      <c r="G743" s="223">
        <v>113075.79865878444</v>
      </c>
      <c r="H743" s="221">
        <v>217618.14371211929</v>
      </c>
      <c r="I743" s="223">
        <v>217618.14371211929</v>
      </c>
      <c r="J743" s="221">
        <v>21827.275458732813</v>
      </c>
    </row>
    <row r="744" spans="1:10" x14ac:dyDescent="0.15">
      <c r="A744" s="270" t="s">
        <v>1496</v>
      </c>
      <c r="B744" s="218" t="s">
        <v>1495</v>
      </c>
      <c r="C744" s="219" t="s">
        <v>7</v>
      </c>
      <c r="D744" s="219" t="s">
        <v>7586</v>
      </c>
      <c r="E744" s="234">
        <v>1456250</v>
      </c>
      <c r="F744" s="221">
        <v>120935.06242473984</v>
      </c>
      <c r="G744" s="223">
        <v>264833.1499285993</v>
      </c>
      <c r="H744" s="221">
        <v>509680.22480925365</v>
      </c>
      <c r="I744" s="223">
        <v>509680.22480925365</v>
      </c>
      <c r="J744" s="221">
        <v>51121.337922527695</v>
      </c>
    </row>
    <row r="745" spans="1:10" x14ac:dyDescent="0.15">
      <c r="A745" s="270" t="s">
        <v>1706</v>
      </c>
      <c r="B745" s="218" t="s">
        <v>1704</v>
      </c>
      <c r="C745" s="219" t="s">
        <v>11</v>
      </c>
      <c r="D745" s="219" t="s">
        <v>7586</v>
      </c>
      <c r="E745" s="234">
        <v>622965</v>
      </c>
      <c r="F745" s="221">
        <v>51734.462601495659</v>
      </c>
      <c r="G745" s="223">
        <v>113292.21167057159</v>
      </c>
      <c r="H745" s="221">
        <v>218034.6377670707</v>
      </c>
      <c r="I745" s="223">
        <v>218034.6377670707</v>
      </c>
      <c r="J745" s="221">
        <v>21869.050148605987</v>
      </c>
    </row>
    <row r="746" spans="1:10" x14ac:dyDescent="0.15">
      <c r="A746" s="270" t="s">
        <v>971</v>
      </c>
      <c r="B746" s="218" t="s">
        <v>970</v>
      </c>
      <c r="C746" s="219" t="s">
        <v>11</v>
      </c>
      <c r="D746" s="219" t="s">
        <v>7586</v>
      </c>
      <c r="E746" s="234">
        <v>5284861</v>
      </c>
      <c r="F746" s="221">
        <v>438884.11669773253</v>
      </c>
      <c r="G746" s="223">
        <v>961103.09738355863</v>
      </c>
      <c r="H746" s="221">
        <v>1849674.9476845714</v>
      </c>
      <c r="I746" s="223">
        <v>1849674.9476845714</v>
      </c>
      <c r="J746" s="221">
        <v>185523.89016624045</v>
      </c>
    </row>
    <row r="747" spans="1:10" x14ac:dyDescent="0.15">
      <c r="A747" s="270" t="s">
        <v>408</v>
      </c>
      <c r="B747" s="218" t="s">
        <v>407</v>
      </c>
      <c r="C747" s="219" t="s">
        <v>11</v>
      </c>
      <c r="D747" s="219" t="s">
        <v>7586</v>
      </c>
      <c r="E747" s="234">
        <v>36846671</v>
      </c>
      <c r="F747" s="221">
        <v>3059951.5588180949</v>
      </c>
      <c r="G747" s="223">
        <v>6700923.5675967531</v>
      </c>
      <c r="H747" s="221">
        <v>12896150.76995887</v>
      </c>
      <c r="I747" s="223">
        <v>12896150.76995887</v>
      </c>
      <c r="J747" s="221">
        <v>1293494.3309948165</v>
      </c>
    </row>
    <row r="748" spans="1:10" x14ac:dyDescent="0.15">
      <c r="A748" s="270" t="s">
        <v>7638</v>
      </c>
      <c r="B748" s="218" t="s">
        <v>7639</v>
      </c>
      <c r="C748" s="219" t="s">
        <v>11</v>
      </c>
      <c r="D748" s="219" t="s">
        <v>7586</v>
      </c>
      <c r="E748" s="234">
        <v>1303521</v>
      </c>
      <c r="F748" s="221">
        <v>108251.60069147419</v>
      </c>
      <c r="G748" s="223">
        <v>237057.90381327222</v>
      </c>
      <c r="H748" s="221">
        <v>456225.83781876951</v>
      </c>
      <c r="I748" s="223">
        <v>456225.83781876951</v>
      </c>
      <c r="J748" s="221">
        <v>45759.819763166503</v>
      </c>
    </row>
    <row r="749" spans="1:10" x14ac:dyDescent="0.15">
      <c r="A749" s="270" t="s">
        <v>1463</v>
      </c>
      <c r="B749" s="218" t="s">
        <v>1462</v>
      </c>
      <c r="C749" s="219" t="s">
        <v>7</v>
      </c>
      <c r="D749" s="219" t="s">
        <v>7586</v>
      </c>
      <c r="E749" s="234">
        <v>1537941.5</v>
      </c>
      <c r="F749" s="221">
        <v>127719.17686392997</v>
      </c>
      <c r="G749" s="223">
        <v>279689.53946843941</v>
      </c>
      <c r="H749" s="221">
        <v>538271.84169166058</v>
      </c>
      <c r="I749" s="223">
        <v>538271.84169166058</v>
      </c>
      <c r="J749" s="221">
        <v>53989.100172758197</v>
      </c>
    </row>
    <row r="750" spans="1:10" x14ac:dyDescent="0.15">
      <c r="A750" s="270" t="s">
        <v>864</v>
      </c>
      <c r="B750" s="218" t="s">
        <v>863</v>
      </c>
      <c r="C750" s="219" t="s">
        <v>11</v>
      </c>
      <c r="D750" s="219" t="s">
        <v>7586</v>
      </c>
      <c r="E750" s="234">
        <v>6755392</v>
      </c>
      <c r="F750" s="221">
        <v>561005.15242821502</v>
      </c>
      <c r="G750" s="223">
        <v>1228533.3853132776</v>
      </c>
      <c r="H750" s="221">
        <v>2364353.4511482464</v>
      </c>
      <c r="I750" s="223">
        <v>2364353.4511482464</v>
      </c>
      <c r="J750" s="221">
        <v>237146.55947202764</v>
      </c>
    </row>
    <row r="751" spans="1:10" x14ac:dyDescent="0.15">
      <c r="A751" s="270" t="s">
        <v>271</v>
      </c>
      <c r="B751" s="218" t="s">
        <v>270</v>
      </c>
      <c r="C751" s="219" t="s">
        <v>11</v>
      </c>
      <c r="D751" s="219" t="s">
        <v>7586</v>
      </c>
      <c r="E751" s="234">
        <v>58027838</v>
      </c>
      <c r="F751" s="221">
        <v>4818952.9345254526</v>
      </c>
      <c r="G751" s="223">
        <v>10552923.688299723</v>
      </c>
      <c r="H751" s="221">
        <v>20309453.402255759</v>
      </c>
      <c r="I751" s="223">
        <v>20309453.402255759</v>
      </c>
      <c r="J751" s="221">
        <v>2037054.568454382</v>
      </c>
    </row>
    <row r="752" spans="1:10" x14ac:dyDescent="0.15">
      <c r="A752" s="270" t="s">
        <v>904</v>
      </c>
      <c r="B752" s="218" t="s">
        <v>903</v>
      </c>
      <c r="C752" s="219" t="s">
        <v>11</v>
      </c>
      <c r="D752" s="219" t="s">
        <v>7586</v>
      </c>
      <c r="E752" s="234">
        <v>6172223</v>
      </c>
      <c r="F752" s="221">
        <v>512575.5699944481</v>
      </c>
      <c r="G752" s="223">
        <v>1122478.4612200852</v>
      </c>
      <c r="H752" s="221">
        <v>2160247.2145667612</v>
      </c>
      <c r="I752" s="223">
        <v>2160247.2145667612</v>
      </c>
      <c r="J752" s="221">
        <v>216674.53920425591</v>
      </c>
    </row>
    <row r="753" spans="1:10" x14ac:dyDescent="0.15">
      <c r="A753" s="270" t="s">
        <v>1608</v>
      </c>
      <c r="B753" s="218" t="s">
        <v>1607</v>
      </c>
      <c r="C753" s="219" t="s">
        <v>11</v>
      </c>
      <c r="D753" s="219" t="s">
        <v>7586</v>
      </c>
      <c r="E753" s="234">
        <v>944248</v>
      </c>
      <c r="F753" s="221">
        <v>78415.581682015953</v>
      </c>
      <c r="G753" s="223">
        <v>171720.63323864725</v>
      </c>
      <c r="H753" s="221">
        <v>330482.08268888458</v>
      </c>
      <c r="I753" s="223">
        <v>330482.08268888458</v>
      </c>
      <c r="J753" s="221">
        <v>33147.61963307875</v>
      </c>
    </row>
    <row r="754" spans="1:10" x14ac:dyDescent="0.15">
      <c r="A754" s="270" t="s">
        <v>641</v>
      </c>
      <c r="B754" s="218" t="s">
        <v>640</v>
      </c>
      <c r="C754" s="219" t="s">
        <v>11</v>
      </c>
      <c r="D754" s="219" t="s">
        <v>7586</v>
      </c>
      <c r="E754" s="234">
        <v>14241257</v>
      </c>
      <c r="F754" s="221">
        <v>1182672.8269883352</v>
      </c>
      <c r="G754" s="223">
        <v>2589910.3521048683</v>
      </c>
      <c r="H754" s="221">
        <v>4984368.802970889</v>
      </c>
      <c r="I754" s="223">
        <v>4984368.802970889</v>
      </c>
      <c r="J754" s="221">
        <v>499936.2139320604</v>
      </c>
    </row>
    <row r="755" spans="1:10" x14ac:dyDescent="0.15">
      <c r="A755" s="270" t="s">
        <v>1604</v>
      </c>
      <c r="B755" s="218" t="s">
        <v>1603</v>
      </c>
      <c r="C755" s="219" t="s">
        <v>7</v>
      </c>
      <c r="D755" s="219" t="s">
        <v>7586</v>
      </c>
      <c r="E755" s="234">
        <v>951912</v>
      </c>
      <c r="F755" s="221">
        <v>79052.042673207863</v>
      </c>
      <c r="G755" s="223">
        <v>173114.40577842598</v>
      </c>
      <c r="H755" s="221">
        <v>333164.44440077338</v>
      </c>
      <c r="I755" s="223">
        <v>333164.44440077338</v>
      </c>
      <c r="J755" s="221">
        <v>33416.662677774548</v>
      </c>
    </row>
    <row r="756" spans="1:10" x14ac:dyDescent="0.15">
      <c r="A756" s="270" t="s">
        <v>207</v>
      </c>
      <c r="B756" s="218" t="s">
        <v>206</v>
      </c>
      <c r="C756" s="219" t="s">
        <v>11</v>
      </c>
      <c r="D756" s="219" t="s">
        <v>7586</v>
      </c>
      <c r="E756" s="234">
        <v>156686948</v>
      </c>
      <c r="F756" s="221">
        <v>13012151.648083752</v>
      </c>
      <c r="G756" s="223">
        <v>28495037.247408509</v>
      </c>
      <c r="H756" s="221">
        <v>54839649.017212592</v>
      </c>
      <c r="I756" s="223">
        <v>54839649.017212592</v>
      </c>
      <c r="J756" s="221">
        <v>5500461.058717614</v>
      </c>
    </row>
    <row r="757" spans="1:10" x14ac:dyDescent="0.15">
      <c r="A757" s="270" t="s">
        <v>1261</v>
      </c>
      <c r="B757" s="218" t="s">
        <v>1260</v>
      </c>
      <c r="C757" s="219" t="s">
        <v>11</v>
      </c>
      <c r="D757" s="219" t="s">
        <v>7586</v>
      </c>
      <c r="E757" s="234">
        <v>2597697</v>
      </c>
      <c r="F757" s="221">
        <v>215727.14084501934</v>
      </c>
      <c r="G757" s="223">
        <v>472416.32897515717</v>
      </c>
      <c r="H757" s="221">
        <v>909180.97232365585</v>
      </c>
      <c r="I757" s="223">
        <v>909180.97232365585</v>
      </c>
      <c r="J757" s="221">
        <v>91191.585344093692</v>
      </c>
    </row>
    <row r="758" spans="1:10" x14ac:dyDescent="0.15">
      <c r="A758" s="270" t="s">
        <v>783</v>
      </c>
      <c r="B758" s="218" t="s">
        <v>781</v>
      </c>
      <c r="C758" s="219" t="s">
        <v>11</v>
      </c>
      <c r="D758" s="219" t="s">
        <v>7586</v>
      </c>
      <c r="E758" s="234">
        <v>8324337</v>
      </c>
      <c r="F758" s="221">
        <v>691299.03158082161</v>
      </c>
      <c r="G758" s="223">
        <v>1513861.2111774671</v>
      </c>
      <c r="H758" s="221">
        <v>2913476.3629514081</v>
      </c>
      <c r="I758" s="223">
        <v>2913476.3629514081</v>
      </c>
      <c r="J758" s="221">
        <v>292224.0307351076</v>
      </c>
    </row>
    <row r="759" spans="1:10" x14ac:dyDescent="0.15">
      <c r="A759" s="270" t="s">
        <v>1299</v>
      </c>
      <c r="B759" s="218" t="s">
        <v>1298</v>
      </c>
      <c r="C759" s="219" t="s">
        <v>11</v>
      </c>
      <c r="D759" s="219" t="s">
        <v>7586</v>
      </c>
      <c r="E759" s="234">
        <v>2418450</v>
      </c>
      <c r="F759" s="221">
        <v>200841.47757672932</v>
      </c>
      <c r="G759" s="223">
        <v>439818.5280307784</v>
      </c>
      <c r="H759" s="221">
        <v>846445.41781283403</v>
      </c>
      <c r="I759" s="223">
        <v>846445.41781283403</v>
      </c>
      <c r="J759" s="221">
        <v>84899.158591407453</v>
      </c>
    </row>
    <row r="760" spans="1:10" x14ac:dyDescent="0.15">
      <c r="A760" s="270" t="s">
        <v>723</v>
      </c>
      <c r="B760" s="218" t="s">
        <v>722</v>
      </c>
      <c r="C760" s="219" t="s">
        <v>11</v>
      </c>
      <c r="D760" s="219" t="s">
        <v>7586</v>
      </c>
      <c r="E760" s="234">
        <v>11076164</v>
      </c>
      <c r="F760" s="221">
        <v>919825.9809556437</v>
      </c>
      <c r="G760" s="223">
        <v>2014307.5716709043</v>
      </c>
      <c r="H760" s="221">
        <v>3876602.0652663778</v>
      </c>
      <c r="I760" s="223">
        <v>3876602.0652663778</v>
      </c>
      <c r="J760" s="221">
        <v>388826.31603731232</v>
      </c>
    </row>
    <row r="761" spans="1:10" x14ac:dyDescent="0.15">
      <c r="A761" s="270" t="s">
        <v>281</v>
      </c>
      <c r="B761" s="218" t="s">
        <v>280</v>
      </c>
      <c r="C761" s="219" t="s">
        <v>11</v>
      </c>
      <c r="D761" s="219" t="s">
        <v>7586</v>
      </c>
      <c r="E761" s="234">
        <v>50073754</v>
      </c>
      <c r="F761" s="221">
        <v>4158401.7619440793</v>
      </c>
      <c r="G761" s="223">
        <v>9106396.5669148825</v>
      </c>
      <c r="H761" s="221">
        <v>17525563.739579923</v>
      </c>
      <c r="I761" s="223">
        <v>17525563.739579923</v>
      </c>
      <c r="J761" s="221">
        <v>1757828.1883492002</v>
      </c>
    </row>
    <row r="762" spans="1:10" x14ac:dyDescent="0.15">
      <c r="A762" s="270" t="s">
        <v>1438</v>
      </c>
      <c r="B762" s="218" t="s">
        <v>1437</v>
      </c>
      <c r="C762" s="219" t="s">
        <v>11</v>
      </c>
      <c r="D762" s="219" t="s">
        <v>7586</v>
      </c>
      <c r="E762" s="234">
        <v>1632825</v>
      </c>
      <c r="F762" s="221">
        <v>135598.82801969154</v>
      </c>
      <c r="G762" s="223">
        <v>296945.02182466281</v>
      </c>
      <c r="H762" s="221">
        <v>571480.59266895766</v>
      </c>
      <c r="I762" s="223">
        <v>571480.59266895766</v>
      </c>
      <c r="J762" s="221">
        <v>57319.964699297023</v>
      </c>
    </row>
    <row r="763" spans="1:10" x14ac:dyDescent="0.15">
      <c r="A763" s="270" t="s">
        <v>229</v>
      </c>
      <c r="B763" s="218" t="s">
        <v>228</v>
      </c>
      <c r="C763" s="219" t="s">
        <v>11</v>
      </c>
      <c r="D763" s="219" t="s">
        <v>7586</v>
      </c>
      <c r="E763" s="234">
        <v>114470567</v>
      </c>
      <c r="F763" s="221">
        <v>9506269.6418474615</v>
      </c>
      <c r="G763" s="223">
        <v>20817579.970968429</v>
      </c>
      <c r="H763" s="221">
        <v>40064126.573461108</v>
      </c>
      <c r="I763" s="223">
        <v>40064126.573461108</v>
      </c>
      <c r="J763" s="221">
        <v>4018464.231959037</v>
      </c>
    </row>
    <row r="764" spans="1:10" x14ac:dyDescent="0.15">
      <c r="A764" s="270" t="s">
        <v>1454</v>
      </c>
      <c r="B764" s="218" t="s">
        <v>1453</v>
      </c>
      <c r="C764" s="219" t="s">
        <v>11</v>
      </c>
      <c r="D764" s="219" t="s">
        <v>7586</v>
      </c>
      <c r="E764" s="234">
        <v>2376000</v>
      </c>
      <c r="F764" s="221">
        <v>197316.19455531801</v>
      </c>
      <c r="G764" s="223">
        <v>432098.58487921167</v>
      </c>
      <c r="H764" s="221">
        <v>831588.12988620542</v>
      </c>
      <c r="I764" s="223">
        <v>831588.12988620542</v>
      </c>
      <c r="J764" s="221">
        <v>83408.960620721584</v>
      </c>
    </row>
    <row r="765" spans="1:10" x14ac:dyDescent="0.15">
      <c r="A765" s="270" t="s">
        <v>1547</v>
      </c>
      <c r="B765" s="218" t="s">
        <v>1546</v>
      </c>
      <c r="C765" s="219" t="s">
        <v>11</v>
      </c>
      <c r="D765" s="219" t="s">
        <v>7586</v>
      </c>
      <c r="E765" s="234">
        <v>1261515</v>
      </c>
      <c r="F765" s="221">
        <v>104763.18988823738</v>
      </c>
      <c r="G765" s="223">
        <v>229418.70635685971</v>
      </c>
      <c r="H765" s="221">
        <v>441523.94767398841</v>
      </c>
      <c r="I765" s="223">
        <v>441523.94767398841</v>
      </c>
      <c r="J765" s="221">
        <v>44285.208315424912</v>
      </c>
    </row>
    <row r="766" spans="1:10" x14ac:dyDescent="0.15">
      <c r="A766" s="270" t="s">
        <v>1071</v>
      </c>
      <c r="B766" s="218" t="s">
        <v>1070</v>
      </c>
      <c r="C766" s="219" t="s">
        <v>11</v>
      </c>
      <c r="D766" s="219" t="s">
        <v>7586</v>
      </c>
      <c r="E766" s="234">
        <v>4099914</v>
      </c>
      <c r="F766" s="221">
        <v>340479.55744279129</v>
      </c>
      <c r="G766" s="223">
        <v>745609.0225279748</v>
      </c>
      <c r="H766" s="221">
        <v>1434949.4174891717</v>
      </c>
      <c r="I766" s="223">
        <v>1434949.4174891717</v>
      </c>
      <c r="J766" s="221">
        <v>143926.58475351226</v>
      </c>
    </row>
    <row r="767" spans="1:10" x14ac:dyDescent="0.15">
      <c r="A767" s="270" t="s">
        <v>792</v>
      </c>
      <c r="B767" s="218" t="s">
        <v>791</v>
      </c>
      <c r="C767" s="219" t="s">
        <v>11</v>
      </c>
      <c r="D767" s="219" t="s">
        <v>7586</v>
      </c>
      <c r="E767" s="234">
        <v>7924716</v>
      </c>
      <c r="F767" s="221">
        <v>658112.29126752587</v>
      </c>
      <c r="G767" s="223">
        <v>1441186.2664855416</v>
      </c>
      <c r="H767" s="221">
        <v>2773611.0093936408</v>
      </c>
      <c r="I767" s="223">
        <v>2773611.0093936408</v>
      </c>
      <c r="J767" s="221">
        <v>278195.42288484942</v>
      </c>
    </row>
    <row r="768" spans="1:10" x14ac:dyDescent="0.15">
      <c r="A768" s="270" t="s">
        <v>1229</v>
      </c>
      <c r="B768" s="218" t="s">
        <v>1228</v>
      </c>
      <c r="C768" s="219" t="s">
        <v>11</v>
      </c>
      <c r="D768" s="219" t="s">
        <v>7586</v>
      </c>
      <c r="E768" s="234">
        <v>2770265</v>
      </c>
      <c r="F768" s="221">
        <v>230058.14297550003</v>
      </c>
      <c r="G768" s="223">
        <v>503799.48915842141</v>
      </c>
      <c r="H768" s="221">
        <v>969578.91020168737</v>
      </c>
      <c r="I768" s="223">
        <v>969578.91020168737</v>
      </c>
      <c r="J768" s="221">
        <v>97249.547261769068</v>
      </c>
    </row>
    <row r="769" spans="1:10" x14ac:dyDescent="0.15">
      <c r="A769" s="270" t="s">
        <v>1372</v>
      </c>
      <c r="B769" s="218" t="s">
        <v>1371</v>
      </c>
      <c r="C769" s="219" t="s">
        <v>11</v>
      </c>
      <c r="D769" s="219" t="s">
        <v>7586</v>
      </c>
      <c r="E769" s="234">
        <v>683360</v>
      </c>
      <c r="F769" s="221">
        <v>56749.99777412547</v>
      </c>
      <c r="G769" s="223">
        <v>124275.62666795374</v>
      </c>
      <c r="H769" s="221">
        <v>239172.58604336591</v>
      </c>
      <c r="I769" s="223">
        <v>239172.58604336591</v>
      </c>
      <c r="J769" s="221">
        <v>23989.203421623024</v>
      </c>
    </row>
    <row r="770" spans="1:10" x14ac:dyDescent="0.15">
      <c r="A770" s="270" t="s">
        <v>1127</v>
      </c>
      <c r="B770" s="218" t="s">
        <v>1126</v>
      </c>
      <c r="C770" s="219" t="s">
        <v>11</v>
      </c>
      <c r="D770" s="219" t="s">
        <v>7586</v>
      </c>
      <c r="E770" s="234">
        <v>6215200</v>
      </c>
      <c r="F770" s="221">
        <v>516144.6180135574</v>
      </c>
      <c r="G770" s="223">
        <v>1130294.2444197289</v>
      </c>
      <c r="H770" s="221" t="s">
        <v>9117</v>
      </c>
      <c r="I770" s="223">
        <v>2175288.9498605821</v>
      </c>
      <c r="J770" s="221">
        <v>218183.23739474273</v>
      </c>
    </row>
    <row r="771" spans="1:10" x14ac:dyDescent="0.15">
      <c r="A771" s="270" t="s">
        <v>822</v>
      </c>
      <c r="B771" s="218" t="s">
        <v>821</v>
      </c>
      <c r="C771" s="219" t="s">
        <v>11</v>
      </c>
      <c r="D771" s="219" t="s">
        <v>7586</v>
      </c>
      <c r="E771" s="234">
        <v>7442720</v>
      </c>
      <c r="F771" s="221">
        <v>618084.67489089072</v>
      </c>
      <c r="G771" s="223">
        <v>1353530.6311667534</v>
      </c>
      <c r="H771" s="221">
        <v>2604914.8173681223</v>
      </c>
      <c r="I771" s="223">
        <v>2604914.8173681223</v>
      </c>
      <c r="J771" s="221">
        <v>261275.05866626973</v>
      </c>
    </row>
    <row r="772" spans="1:10" x14ac:dyDescent="0.15">
      <c r="A772" s="270" t="s">
        <v>1825</v>
      </c>
      <c r="B772" s="218" t="s">
        <v>1824</v>
      </c>
      <c r="C772" s="219" t="s">
        <v>7</v>
      </c>
      <c r="D772" s="219" t="s">
        <v>7586</v>
      </c>
      <c r="E772" s="234">
        <v>325981.5</v>
      </c>
      <c r="F772" s="221">
        <v>27071.308533431988</v>
      </c>
      <c r="G772" s="223">
        <v>59282.889245287348</v>
      </c>
      <c r="H772" s="221">
        <v>114091.89644886367</v>
      </c>
      <c r="I772" s="223">
        <v>114091.89644886367</v>
      </c>
      <c r="J772" s="221">
        <v>11443.509299908987</v>
      </c>
    </row>
    <row r="773" spans="1:10" x14ac:dyDescent="0.15">
      <c r="A773" s="270" t="s">
        <v>1880</v>
      </c>
      <c r="B773" s="218" t="s">
        <v>1879</v>
      </c>
      <c r="C773" s="219" t="s">
        <v>11</v>
      </c>
      <c r="D773" s="219" t="s">
        <v>7586</v>
      </c>
      <c r="E773" s="234">
        <v>178261</v>
      </c>
      <c r="F773" s="221">
        <v>14803.780369371019</v>
      </c>
      <c r="G773" s="223">
        <v>32418.487306040883</v>
      </c>
      <c r="H773" s="221">
        <v>62390.459436719219</v>
      </c>
      <c r="I773" s="223">
        <v>62390.459436719219</v>
      </c>
      <c r="J773" s="221">
        <v>6257.8134382198859</v>
      </c>
    </row>
    <row r="774" spans="1:10" x14ac:dyDescent="0.15">
      <c r="A774" s="270" t="s">
        <v>1340</v>
      </c>
      <c r="B774" s="218" t="s">
        <v>1339</v>
      </c>
      <c r="C774" s="219" t="s">
        <v>11</v>
      </c>
      <c r="D774" s="219" t="s">
        <v>7586</v>
      </c>
      <c r="E774" s="234">
        <v>1756150</v>
      </c>
      <c r="F774" s="221">
        <v>145840.4187997987</v>
      </c>
      <c r="G774" s="223">
        <v>319372.86609243584</v>
      </c>
      <c r="H774" s="221">
        <v>614643.72655709577</v>
      </c>
      <c r="I774" s="223">
        <v>614643.72655709577</v>
      </c>
      <c r="J774" s="221">
        <v>61649.261866195375</v>
      </c>
    </row>
    <row r="775" spans="1:10" x14ac:dyDescent="0.15">
      <c r="A775" s="270" t="s">
        <v>786</v>
      </c>
      <c r="B775" s="218" t="s">
        <v>785</v>
      </c>
      <c r="C775" s="219" t="s">
        <v>11</v>
      </c>
      <c r="D775" s="219" t="s">
        <v>7586</v>
      </c>
      <c r="E775" s="234">
        <v>11606733</v>
      </c>
      <c r="F775" s="221">
        <v>963887.36817324487</v>
      </c>
      <c r="G775" s="223">
        <v>2110796.676923757</v>
      </c>
      <c r="H775" s="221">
        <v>4062298.5646290011</v>
      </c>
      <c r="I775" s="223">
        <v>4062298.5646290011</v>
      </c>
      <c r="J775" s="221">
        <v>407451.82480312698</v>
      </c>
    </row>
    <row r="776" spans="1:10" s="149" customFormat="1" x14ac:dyDescent="0.15">
      <c r="A776" s="262" t="s">
        <v>9112</v>
      </c>
      <c r="B776" s="263"/>
      <c r="C776" s="263"/>
      <c r="D776" s="264"/>
      <c r="E776" s="224">
        <f>SUM(E5:E775)</f>
        <v>20620294330.495651</v>
      </c>
      <c r="F776" s="233">
        <f t="shared" ref="F776:J776" si="0">SUM(F5:F775)</f>
        <v>1712423404</v>
      </c>
      <c r="G776" s="233">
        <f t="shared" si="0"/>
        <v>3750000000.000001</v>
      </c>
      <c r="H776" s="233">
        <f t="shared" si="0"/>
        <v>7214824711.0501385</v>
      </c>
      <c r="I776" s="233">
        <f t="shared" si="0"/>
        <v>7216999999.999999</v>
      </c>
      <c r="J776" s="233">
        <f t="shared" si="0"/>
        <v>723870924.99999845</v>
      </c>
    </row>
  </sheetData>
  <sortState xmlns:xlrd2="http://schemas.microsoft.com/office/spreadsheetml/2017/richdata2" ref="A5:J775">
    <sortCondition ref="A5:A775"/>
    <sortCondition ref="C5:C775"/>
  </sortState>
  <mergeCells count="3">
    <mergeCell ref="A1:J1"/>
    <mergeCell ref="A2:J2"/>
    <mergeCell ref="A776:D776"/>
  </mergeCells>
  <pageMargins left="0.70866141732283505" right="0.70866141732283505" top="0.74803149606299202" bottom="0.74803149606299202" header="0.31496062992126" footer="0.31496062992126"/>
  <pageSetup scale="49" fitToHeight="100" orientation="landscape" r:id="rId1"/>
  <headerFooter>
    <oddFooter>Página 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Q63"/>
  <sheetViews>
    <sheetView showGridLines="0" tabSelected="1" zoomScaleNormal="100" zoomScaleSheetLayoutView="70" workbookViewId="0">
      <selection activeCell="C529" sqref="C529"/>
    </sheetView>
  </sheetViews>
  <sheetFormatPr baseColWidth="10" defaultColWidth="11.5" defaultRowHeight="13" x14ac:dyDescent="0.15"/>
  <cols>
    <col min="1" max="1" width="10.5" style="209" bestFit="1" customWidth="1"/>
    <col min="2" max="2" width="34.83203125" style="209" customWidth="1"/>
    <col min="3" max="3" width="20.5" style="209" customWidth="1"/>
    <col min="4" max="4" width="24.6640625" style="145" customWidth="1"/>
    <col min="5" max="5" width="20.6640625" style="147" customWidth="1"/>
    <col min="6" max="6" width="18.5" style="147" bestFit="1" customWidth="1"/>
    <col min="7" max="7" width="18.83203125" style="147" bestFit="1" customWidth="1"/>
    <col min="8" max="9" width="17.33203125" style="209" bestFit="1" customWidth="1"/>
    <col min="10" max="13" width="17.6640625" style="209" bestFit="1" customWidth="1"/>
    <col min="14" max="14" width="17.33203125" style="209" bestFit="1" customWidth="1"/>
    <col min="15" max="15" width="18.5" style="209" bestFit="1" customWidth="1"/>
    <col min="16" max="17" width="17.33203125" style="209" bestFit="1" customWidth="1"/>
    <col min="18" max="16384" width="11.5" style="209"/>
  </cols>
  <sheetData>
    <row r="1" spans="1:17" s="229" customFormat="1" ht="25" x14ac:dyDescent="0.25">
      <c r="A1" s="265" t="s">
        <v>9109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</row>
    <row r="2" spans="1:17" s="229" customFormat="1" ht="25" x14ac:dyDescent="0.25">
      <c r="A2" s="265" t="s">
        <v>9119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</row>
    <row r="3" spans="1:17" s="229" customFormat="1" ht="25" x14ac:dyDescent="0.25">
      <c r="A3" s="230"/>
      <c r="B3" s="230"/>
      <c r="C3" s="230"/>
      <c r="D3" s="231"/>
      <c r="E3" s="232"/>
      <c r="F3" s="232"/>
      <c r="G3" s="232"/>
    </row>
    <row r="4" spans="1:17" s="128" customFormat="1" ht="14" x14ac:dyDescent="0.15">
      <c r="A4" s="236" t="s">
        <v>9099</v>
      </c>
      <c r="B4" s="236" t="s">
        <v>0</v>
      </c>
      <c r="C4" s="236" t="s">
        <v>4</v>
      </c>
      <c r="D4" s="236" t="s">
        <v>7588</v>
      </c>
      <c r="E4" s="235" t="s">
        <v>9111</v>
      </c>
      <c r="F4" s="226" t="s">
        <v>9115</v>
      </c>
      <c r="G4" s="226" t="s">
        <v>9116</v>
      </c>
      <c r="H4" s="237">
        <v>46203</v>
      </c>
      <c r="I4" s="237">
        <v>46386</v>
      </c>
      <c r="J4" s="237">
        <v>46386</v>
      </c>
      <c r="K4" s="237">
        <v>46568</v>
      </c>
      <c r="L4" s="237">
        <v>46751</v>
      </c>
      <c r="M4" s="237">
        <v>46934</v>
      </c>
      <c r="N4" s="237">
        <v>47664</v>
      </c>
      <c r="O4" s="237">
        <v>47847</v>
      </c>
      <c r="P4" s="237">
        <v>48029</v>
      </c>
      <c r="Q4" s="237">
        <v>48212</v>
      </c>
    </row>
    <row r="5" spans="1:17" s="147" customFormat="1" ht="28" x14ac:dyDescent="0.15">
      <c r="A5" s="217" t="s">
        <v>916</v>
      </c>
      <c r="B5" s="272" t="s">
        <v>915</v>
      </c>
      <c r="C5" s="271" t="s">
        <v>7579</v>
      </c>
      <c r="D5" s="271" t="s">
        <v>7587</v>
      </c>
      <c r="E5" s="220">
        <v>6008968.5</v>
      </c>
      <c r="F5" s="221">
        <v>0</v>
      </c>
      <c r="G5" s="223">
        <v>0</v>
      </c>
      <c r="H5" s="221">
        <v>0</v>
      </c>
      <c r="I5" s="223">
        <v>0</v>
      </c>
      <c r="J5" s="221">
        <v>0</v>
      </c>
      <c r="K5" s="223">
        <v>0</v>
      </c>
      <c r="L5" s="221">
        <v>0</v>
      </c>
      <c r="M5" s="223">
        <v>0</v>
      </c>
      <c r="N5" s="221">
        <v>1681031.0470903874</v>
      </c>
      <c r="O5" s="221">
        <v>1812211.7895285836</v>
      </c>
      <c r="P5" s="221">
        <v>1257862.8318200735</v>
      </c>
      <c r="Q5" s="221">
        <v>1257862.8318200735</v>
      </c>
    </row>
    <row r="6" spans="1:17" s="147" customFormat="1" ht="28" x14ac:dyDescent="0.15">
      <c r="A6" s="217" t="s">
        <v>285</v>
      </c>
      <c r="B6" s="272" t="s">
        <v>284</v>
      </c>
      <c r="C6" s="271" t="s">
        <v>91</v>
      </c>
      <c r="D6" s="271" t="s">
        <v>7587</v>
      </c>
      <c r="E6" s="220">
        <v>49482187.728</v>
      </c>
      <c r="F6" s="221">
        <v>0</v>
      </c>
      <c r="G6" s="223">
        <v>0</v>
      </c>
      <c r="H6" s="221">
        <v>0</v>
      </c>
      <c r="I6" s="223">
        <v>0</v>
      </c>
      <c r="J6" s="221">
        <v>0</v>
      </c>
      <c r="K6" s="223">
        <v>0</v>
      </c>
      <c r="L6" s="221">
        <v>0</v>
      </c>
      <c r="M6" s="223">
        <v>0</v>
      </c>
      <c r="N6" s="221">
        <v>13842824.080160007</v>
      </c>
      <c r="O6" s="221">
        <v>14923061.083170628</v>
      </c>
      <c r="P6" s="221">
        <v>10358151.283401564</v>
      </c>
      <c r="Q6" s="221">
        <v>10358151.283401564</v>
      </c>
    </row>
    <row r="7" spans="1:17" s="147" customFormat="1" ht="28" x14ac:dyDescent="0.15">
      <c r="A7" s="217" t="s">
        <v>1730</v>
      </c>
      <c r="B7" s="272" t="s">
        <v>1729</v>
      </c>
      <c r="C7" s="271" t="s">
        <v>11</v>
      </c>
      <c r="D7" s="271" t="s">
        <v>7586</v>
      </c>
      <c r="E7" s="220">
        <v>978330</v>
      </c>
      <c r="F7" s="221">
        <v>0</v>
      </c>
      <c r="G7" s="223">
        <v>0</v>
      </c>
      <c r="H7" s="221">
        <v>0</v>
      </c>
      <c r="I7" s="223">
        <v>0</v>
      </c>
      <c r="J7" s="221">
        <v>0</v>
      </c>
      <c r="K7" s="223">
        <v>0</v>
      </c>
      <c r="L7" s="221">
        <v>0</v>
      </c>
      <c r="M7" s="223">
        <v>0</v>
      </c>
      <c r="N7" s="221">
        <v>273691.41713755677</v>
      </c>
      <c r="O7" s="221">
        <v>295049.16859682306</v>
      </c>
      <c r="P7" s="221">
        <v>204794.70715390379</v>
      </c>
      <c r="Q7" s="221">
        <v>204794.70715390379</v>
      </c>
    </row>
    <row r="8" spans="1:17" s="147" customFormat="1" ht="28" x14ac:dyDescent="0.15">
      <c r="A8" s="217" t="s">
        <v>404</v>
      </c>
      <c r="B8" s="272" t="s">
        <v>403</v>
      </c>
      <c r="C8" s="271" t="s">
        <v>690</v>
      </c>
      <c r="D8" s="271" t="s">
        <v>7587</v>
      </c>
      <c r="E8" s="220">
        <v>29448680.370000001</v>
      </c>
      <c r="F8" s="221">
        <v>0</v>
      </c>
      <c r="G8" s="223">
        <v>0</v>
      </c>
      <c r="H8" s="221">
        <v>0</v>
      </c>
      <c r="I8" s="223">
        <v>0</v>
      </c>
      <c r="J8" s="221">
        <v>0</v>
      </c>
      <c r="K8" s="223">
        <v>0</v>
      </c>
      <c r="L8" s="221">
        <v>0</v>
      </c>
      <c r="M8" s="223">
        <v>0</v>
      </c>
      <c r="N8" s="221">
        <v>8238376.6860836828</v>
      </c>
      <c r="O8" s="221">
        <v>8881265.6868767031</v>
      </c>
      <c r="P8" s="221">
        <v>6164518.9991547484</v>
      </c>
      <c r="Q8" s="221">
        <v>6164518.9991547484</v>
      </c>
    </row>
    <row r="9" spans="1:17" s="147" customFormat="1" ht="14" x14ac:dyDescent="0.15">
      <c r="A9" s="217" t="s">
        <v>129</v>
      </c>
      <c r="B9" s="272" t="s">
        <v>128</v>
      </c>
      <c r="C9" s="271" t="s">
        <v>11</v>
      </c>
      <c r="D9" s="271" t="s">
        <v>7587</v>
      </c>
      <c r="E9" s="220">
        <v>3887712</v>
      </c>
      <c r="F9" s="221">
        <v>0</v>
      </c>
      <c r="G9" s="223">
        <v>0</v>
      </c>
      <c r="H9" s="221">
        <v>0</v>
      </c>
      <c r="I9" s="223">
        <v>0</v>
      </c>
      <c r="J9" s="221">
        <v>0</v>
      </c>
      <c r="K9" s="223">
        <v>0</v>
      </c>
      <c r="L9" s="221">
        <v>0</v>
      </c>
      <c r="M9" s="223">
        <v>0</v>
      </c>
      <c r="N9" s="221">
        <v>1087601.7363289332</v>
      </c>
      <c r="O9" s="221">
        <v>1172473.6983879593</v>
      </c>
      <c r="P9" s="221">
        <v>813818.28272537654</v>
      </c>
      <c r="Q9" s="221">
        <v>813818.28272537654</v>
      </c>
    </row>
    <row r="10" spans="1:17" s="147" customFormat="1" ht="28" x14ac:dyDescent="0.15">
      <c r="A10" s="217" t="s">
        <v>1036</v>
      </c>
      <c r="B10" s="272" t="s">
        <v>1035</v>
      </c>
      <c r="C10" s="271" t="s">
        <v>11</v>
      </c>
      <c r="D10" s="271" t="s">
        <v>7586</v>
      </c>
      <c r="E10" s="220">
        <v>4389416</v>
      </c>
      <c r="F10" s="221">
        <v>0</v>
      </c>
      <c r="G10" s="223">
        <v>0</v>
      </c>
      <c r="H10" s="221">
        <v>0</v>
      </c>
      <c r="I10" s="223">
        <v>0</v>
      </c>
      <c r="J10" s="221">
        <v>0</v>
      </c>
      <c r="K10" s="223">
        <v>0</v>
      </c>
      <c r="L10" s="221">
        <v>0</v>
      </c>
      <c r="M10" s="223">
        <v>0</v>
      </c>
      <c r="N10" s="221">
        <v>1227955.2762833254</v>
      </c>
      <c r="O10" s="221">
        <v>1323779.8507922611</v>
      </c>
      <c r="P10" s="221">
        <v>918840.4365568466</v>
      </c>
      <c r="Q10" s="221">
        <v>918840.4365568466</v>
      </c>
    </row>
    <row r="11" spans="1:17" s="147" customFormat="1" ht="28" x14ac:dyDescent="0.15">
      <c r="A11" s="217">
        <v>800155413</v>
      </c>
      <c r="B11" s="272" t="s">
        <v>623</v>
      </c>
      <c r="C11" s="271" t="s">
        <v>11</v>
      </c>
      <c r="D11" s="271" t="s">
        <v>7586</v>
      </c>
      <c r="E11" s="220">
        <v>1755767</v>
      </c>
      <c r="F11" s="221">
        <v>0</v>
      </c>
      <c r="G11" s="223">
        <v>0</v>
      </c>
      <c r="H11" s="221">
        <v>0</v>
      </c>
      <c r="I11" s="223">
        <v>0</v>
      </c>
      <c r="J11" s="221">
        <v>0</v>
      </c>
      <c r="K11" s="223">
        <v>0</v>
      </c>
      <c r="L11" s="221">
        <v>0</v>
      </c>
      <c r="M11" s="223">
        <v>0</v>
      </c>
      <c r="N11" s="221">
        <v>491182.27836553782</v>
      </c>
      <c r="O11" s="221">
        <v>529512.12126760732</v>
      </c>
      <c r="P11" s="221">
        <v>367536.3002212834</v>
      </c>
      <c r="Q11" s="221">
        <v>367536.3002212834</v>
      </c>
    </row>
    <row r="12" spans="1:17" s="147" customFormat="1" ht="28" x14ac:dyDescent="0.15">
      <c r="A12" s="217" t="s">
        <v>156</v>
      </c>
      <c r="B12" s="272" t="s">
        <v>155</v>
      </c>
      <c r="C12" s="271" t="s">
        <v>7577</v>
      </c>
      <c r="D12" s="271" t="s">
        <v>7587</v>
      </c>
      <c r="E12" s="220">
        <v>168530346.956043</v>
      </c>
      <c r="F12" s="221">
        <v>0</v>
      </c>
      <c r="G12" s="223">
        <v>0</v>
      </c>
      <c r="H12" s="221">
        <v>0</v>
      </c>
      <c r="I12" s="223">
        <v>0</v>
      </c>
      <c r="J12" s="221">
        <v>0</v>
      </c>
      <c r="K12" s="223">
        <v>0</v>
      </c>
      <c r="L12" s="221">
        <v>0</v>
      </c>
      <c r="M12" s="223">
        <v>0</v>
      </c>
      <c r="N12" s="221">
        <v>47146984.646370381</v>
      </c>
      <c r="O12" s="221">
        <v>50826141.233238913</v>
      </c>
      <c r="P12" s="221">
        <v>35278610.54185053</v>
      </c>
      <c r="Q12" s="221">
        <v>35278610.54185053</v>
      </c>
    </row>
    <row r="13" spans="1:17" s="147" customFormat="1" ht="14" x14ac:dyDescent="0.15">
      <c r="A13" s="217" t="s">
        <v>578</v>
      </c>
      <c r="B13" s="272" t="s">
        <v>163</v>
      </c>
      <c r="C13" s="271" t="s">
        <v>11</v>
      </c>
      <c r="D13" s="271" t="s">
        <v>7587</v>
      </c>
      <c r="E13" s="220">
        <v>161655902</v>
      </c>
      <c r="F13" s="221">
        <v>0</v>
      </c>
      <c r="G13" s="223">
        <v>0</v>
      </c>
      <c r="H13" s="221">
        <v>0</v>
      </c>
      <c r="I13" s="223">
        <v>0</v>
      </c>
      <c r="J13" s="221">
        <v>0</v>
      </c>
      <c r="K13" s="223">
        <v>0</v>
      </c>
      <c r="L13" s="221">
        <v>0</v>
      </c>
      <c r="M13" s="223">
        <v>0</v>
      </c>
      <c r="N13" s="221">
        <v>45223833.376294293</v>
      </c>
      <c r="O13" s="221">
        <v>48752915.155284524</v>
      </c>
      <c r="P13" s="221">
        <v>33839576.737696044</v>
      </c>
      <c r="Q13" s="221">
        <v>33839576.737696044</v>
      </c>
    </row>
    <row r="14" spans="1:17" s="147" customFormat="1" ht="28" x14ac:dyDescent="0.15">
      <c r="A14" s="217" t="s">
        <v>1120</v>
      </c>
      <c r="B14" s="272" t="s">
        <v>1119</v>
      </c>
      <c r="C14" s="271" t="s">
        <v>11</v>
      </c>
      <c r="D14" s="271" t="s">
        <v>7586</v>
      </c>
      <c r="E14" s="220">
        <v>3805583</v>
      </c>
      <c r="F14" s="221">
        <v>0</v>
      </c>
      <c r="G14" s="223">
        <v>0</v>
      </c>
      <c r="H14" s="221">
        <v>0</v>
      </c>
      <c r="I14" s="223">
        <v>0</v>
      </c>
      <c r="J14" s="221">
        <v>0</v>
      </c>
      <c r="K14" s="223">
        <v>0</v>
      </c>
      <c r="L14" s="221">
        <v>0</v>
      </c>
      <c r="M14" s="223">
        <v>0</v>
      </c>
      <c r="N14" s="221">
        <v>1064625.8463959959</v>
      </c>
      <c r="O14" s="221">
        <v>1147704.8645919105</v>
      </c>
      <c r="P14" s="221">
        <v>796626.14458809874</v>
      </c>
      <c r="Q14" s="221">
        <v>796626.14458809874</v>
      </c>
    </row>
    <row r="15" spans="1:17" s="149" customFormat="1" ht="28" x14ac:dyDescent="0.15">
      <c r="A15" s="217" t="s">
        <v>1528</v>
      </c>
      <c r="B15" s="272" t="s">
        <v>1527</v>
      </c>
      <c r="C15" s="271" t="s">
        <v>11</v>
      </c>
      <c r="D15" s="271" t="s">
        <v>7586</v>
      </c>
      <c r="E15" s="220">
        <v>1367039</v>
      </c>
      <c r="F15" s="221">
        <v>0</v>
      </c>
      <c r="G15" s="223">
        <v>0</v>
      </c>
      <c r="H15" s="221">
        <v>0</v>
      </c>
      <c r="I15" s="223">
        <v>0</v>
      </c>
      <c r="J15" s="221">
        <v>0</v>
      </c>
      <c r="K15" s="223">
        <v>0</v>
      </c>
      <c r="L15" s="221">
        <v>0</v>
      </c>
      <c r="M15" s="223">
        <v>0</v>
      </c>
      <c r="N15" s="221">
        <v>382434.19009159325</v>
      </c>
      <c r="O15" s="221">
        <v>412277.77987941942</v>
      </c>
      <c r="P15" s="221">
        <v>286163.51504396828</v>
      </c>
      <c r="Q15" s="221">
        <v>286163.51504396828</v>
      </c>
    </row>
    <row r="16" spans="1:17" ht="28" x14ac:dyDescent="0.15">
      <c r="A16" s="217" t="s">
        <v>120</v>
      </c>
      <c r="B16" s="272" t="s">
        <v>119</v>
      </c>
      <c r="C16" s="271" t="s">
        <v>95</v>
      </c>
      <c r="D16" s="271" t="s">
        <v>7587</v>
      </c>
      <c r="E16" s="220">
        <v>367973691.84599996</v>
      </c>
      <c r="F16" s="221">
        <v>0</v>
      </c>
      <c r="G16" s="223">
        <v>0</v>
      </c>
      <c r="H16" s="221">
        <v>0</v>
      </c>
      <c r="I16" s="223">
        <v>0</v>
      </c>
      <c r="J16" s="221">
        <v>0</v>
      </c>
      <c r="K16" s="223">
        <v>0</v>
      </c>
      <c r="L16" s="221">
        <v>0</v>
      </c>
      <c r="M16" s="223">
        <v>0</v>
      </c>
      <c r="N16" s="221">
        <v>102941994.20509475</v>
      </c>
      <c r="O16" s="221">
        <v>110975163.64076117</v>
      </c>
      <c r="P16" s="221">
        <v>77028267.008005887</v>
      </c>
      <c r="Q16" s="221">
        <v>77028267.008005887</v>
      </c>
    </row>
    <row r="17" spans="1:17" ht="28" x14ac:dyDescent="0.15">
      <c r="A17" s="217" t="s">
        <v>6453</v>
      </c>
      <c r="B17" s="272" t="s">
        <v>2038</v>
      </c>
      <c r="C17" s="271" t="s">
        <v>7</v>
      </c>
      <c r="D17" s="271" t="s">
        <v>7586</v>
      </c>
      <c r="E17" s="220">
        <v>1774850</v>
      </c>
      <c r="F17" s="221">
        <v>0</v>
      </c>
      <c r="G17" s="223">
        <v>0</v>
      </c>
      <c r="H17" s="221">
        <v>0</v>
      </c>
      <c r="I17" s="223">
        <v>0</v>
      </c>
      <c r="J17" s="221">
        <v>0</v>
      </c>
      <c r="K17" s="223">
        <v>0</v>
      </c>
      <c r="L17" s="221">
        <v>0</v>
      </c>
      <c r="M17" s="223">
        <v>0</v>
      </c>
      <c r="N17" s="221">
        <v>496520.81782894587</v>
      </c>
      <c r="O17" s="221">
        <v>535267.25837301463</v>
      </c>
      <c r="P17" s="221">
        <v>371530.96193728712</v>
      </c>
      <c r="Q17" s="221">
        <v>371530.96193728712</v>
      </c>
    </row>
    <row r="18" spans="1:17" ht="28" x14ac:dyDescent="0.15">
      <c r="A18" s="217" t="s">
        <v>1841</v>
      </c>
      <c r="B18" s="272" t="s">
        <v>1840</v>
      </c>
      <c r="C18" s="271" t="s">
        <v>7</v>
      </c>
      <c r="D18" s="271" t="s">
        <v>7586</v>
      </c>
      <c r="E18" s="220">
        <v>296898</v>
      </c>
      <c r="F18" s="221">
        <v>0</v>
      </c>
      <c r="G18" s="223">
        <v>0</v>
      </c>
      <c r="H18" s="221">
        <v>0</v>
      </c>
      <c r="I18" s="223">
        <v>0</v>
      </c>
      <c r="J18" s="221">
        <v>0</v>
      </c>
      <c r="K18" s="223">
        <v>0</v>
      </c>
      <c r="L18" s="221">
        <v>0</v>
      </c>
      <c r="M18" s="223">
        <v>0</v>
      </c>
      <c r="N18" s="221">
        <v>83058.307897443941</v>
      </c>
      <c r="O18" s="221">
        <v>89539.836310917162</v>
      </c>
      <c r="P18" s="221">
        <v>62149.927902220858</v>
      </c>
      <c r="Q18" s="221">
        <v>62149.927902220858</v>
      </c>
    </row>
    <row r="19" spans="1:17" ht="28" x14ac:dyDescent="0.15">
      <c r="A19" s="217" t="s">
        <v>1883</v>
      </c>
      <c r="B19" s="272" t="s">
        <v>1881</v>
      </c>
      <c r="C19" s="271" t="s">
        <v>7</v>
      </c>
      <c r="D19" s="271" t="s">
        <v>7586</v>
      </c>
      <c r="E19" s="220">
        <v>158042.5</v>
      </c>
      <c r="F19" s="221">
        <v>0</v>
      </c>
      <c r="G19" s="223">
        <v>0</v>
      </c>
      <c r="H19" s="221">
        <v>0</v>
      </c>
      <c r="I19" s="223">
        <v>0</v>
      </c>
      <c r="J19" s="221">
        <v>0</v>
      </c>
      <c r="K19" s="223">
        <v>0</v>
      </c>
      <c r="L19" s="221">
        <v>0</v>
      </c>
      <c r="M19" s="223">
        <v>0</v>
      </c>
      <c r="N19" s="221">
        <v>44212.970871753212</v>
      </c>
      <c r="O19" s="221">
        <v>47663.169102412699</v>
      </c>
      <c r="P19" s="221">
        <v>33083.180016324593</v>
      </c>
      <c r="Q19" s="221">
        <v>33083.180016324593</v>
      </c>
    </row>
    <row r="20" spans="1:17" ht="28" x14ac:dyDescent="0.15">
      <c r="A20" s="217" t="s">
        <v>1903</v>
      </c>
      <c r="B20" s="272" t="s">
        <v>1901</v>
      </c>
      <c r="C20" s="271" t="s">
        <v>11</v>
      </c>
      <c r="D20" s="271" t="s">
        <v>7586</v>
      </c>
      <c r="E20" s="220">
        <v>134548</v>
      </c>
      <c r="F20" s="221">
        <v>0</v>
      </c>
      <c r="G20" s="223">
        <v>0</v>
      </c>
      <c r="H20" s="221">
        <v>0</v>
      </c>
      <c r="I20" s="223">
        <v>0</v>
      </c>
      <c r="J20" s="221">
        <v>0</v>
      </c>
      <c r="K20" s="223">
        <v>0</v>
      </c>
      <c r="L20" s="221">
        <v>0</v>
      </c>
      <c r="M20" s="223">
        <v>0</v>
      </c>
      <c r="N20" s="221">
        <v>37640.298051806632</v>
      </c>
      <c r="O20" s="221">
        <v>40577.59195400872</v>
      </c>
      <c r="P20" s="221">
        <v>28165.054999993299</v>
      </c>
      <c r="Q20" s="221">
        <v>28165.054999993299</v>
      </c>
    </row>
    <row r="21" spans="1:17" ht="28" x14ac:dyDescent="0.15">
      <c r="A21" s="217" t="s">
        <v>111</v>
      </c>
      <c r="B21" s="272" t="s">
        <v>110</v>
      </c>
      <c r="C21" s="271" t="s">
        <v>690</v>
      </c>
      <c r="D21" s="271" t="s">
        <v>7587</v>
      </c>
      <c r="E21" s="220">
        <v>448553037.5</v>
      </c>
      <c r="F21" s="221">
        <v>0</v>
      </c>
      <c r="G21" s="223">
        <v>0</v>
      </c>
      <c r="H21" s="221">
        <v>0</v>
      </c>
      <c r="I21" s="223">
        <v>0</v>
      </c>
      <c r="J21" s="221">
        <v>0</v>
      </c>
      <c r="K21" s="223">
        <v>0</v>
      </c>
      <c r="L21" s="221">
        <v>0</v>
      </c>
      <c r="M21" s="223">
        <v>0</v>
      </c>
      <c r="N21" s="221">
        <v>125484362.63298748</v>
      </c>
      <c r="O21" s="221">
        <v>135276645.69823536</v>
      </c>
      <c r="P21" s="221">
        <v>93896014.59405981</v>
      </c>
      <c r="Q21" s="221">
        <v>93896014.59405981</v>
      </c>
    </row>
    <row r="22" spans="1:17" ht="14" x14ac:dyDescent="0.15">
      <c r="A22" s="217" t="s">
        <v>6421</v>
      </c>
      <c r="B22" s="272" t="s">
        <v>690</v>
      </c>
      <c r="C22" s="271" t="s">
        <v>11</v>
      </c>
      <c r="D22" s="271" t="s">
        <v>7587</v>
      </c>
      <c r="E22" s="220">
        <v>12381406</v>
      </c>
      <c r="F22" s="221">
        <v>0</v>
      </c>
      <c r="G22" s="223">
        <v>0</v>
      </c>
      <c r="H22" s="221">
        <v>0</v>
      </c>
      <c r="I22" s="223">
        <v>0</v>
      </c>
      <c r="J22" s="221">
        <v>0</v>
      </c>
      <c r="K22" s="223">
        <v>0</v>
      </c>
      <c r="L22" s="221">
        <v>0</v>
      </c>
      <c r="M22" s="223">
        <v>0</v>
      </c>
      <c r="N22" s="221">
        <v>3463743.8842675253</v>
      </c>
      <c r="O22" s="221">
        <v>3734040.1974382028</v>
      </c>
      <c r="P22" s="221">
        <v>2591810.9594140905</v>
      </c>
      <c r="Q22" s="221">
        <v>2591810.9594140905</v>
      </c>
    </row>
    <row r="23" spans="1:17" ht="28" x14ac:dyDescent="0.15">
      <c r="A23" s="217" t="s">
        <v>4974</v>
      </c>
      <c r="B23" s="272" t="s">
        <v>52</v>
      </c>
      <c r="C23" s="271" t="s">
        <v>11</v>
      </c>
      <c r="D23" s="271" t="s">
        <v>7584</v>
      </c>
      <c r="E23" s="220">
        <v>148908957</v>
      </c>
      <c r="F23" s="221">
        <v>0</v>
      </c>
      <c r="G23" s="223">
        <v>0</v>
      </c>
      <c r="H23" s="221">
        <v>0</v>
      </c>
      <c r="I23" s="223">
        <v>0</v>
      </c>
      <c r="J23" s="221">
        <v>0</v>
      </c>
      <c r="K23" s="223">
        <v>0</v>
      </c>
      <c r="L23" s="221">
        <v>0</v>
      </c>
      <c r="M23" s="223">
        <v>0</v>
      </c>
      <c r="N23" s="221">
        <v>41657828.611823723</v>
      </c>
      <c r="O23" s="221">
        <v>44908634.059540316</v>
      </c>
      <c r="P23" s="221">
        <v>31171247.1675286</v>
      </c>
      <c r="Q23" s="221">
        <v>31171247.1675286</v>
      </c>
    </row>
    <row r="24" spans="1:17" ht="28" x14ac:dyDescent="0.15">
      <c r="A24" s="217" t="s">
        <v>4974</v>
      </c>
      <c r="B24" s="272" t="s">
        <v>52</v>
      </c>
      <c r="C24" s="271" t="s">
        <v>11</v>
      </c>
      <c r="D24" s="271" t="s">
        <v>7582</v>
      </c>
      <c r="E24" s="220">
        <v>12249809662.67</v>
      </c>
      <c r="F24" s="221">
        <v>2702246359.6748028</v>
      </c>
      <c r="G24" s="223">
        <v>3744746033.3189716</v>
      </c>
      <c r="H24" s="221">
        <v>193742372.5459913</v>
      </c>
      <c r="I24" s="223">
        <v>585206883.00897479</v>
      </c>
      <c r="J24" s="221">
        <v>497019852.10971612</v>
      </c>
      <c r="K24" s="223">
        <v>845618230.10937583</v>
      </c>
      <c r="L24" s="221">
        <v>845618230.10937583</v>
      </c>
      <c r="M24" s="223">
        <v>297995834.30926818</v>
      </c>
      <c r="N24" s="221">
        <v>709907375.75492489</v>
      </c>
      <c r="O24" s="221">
        <v>765305624.8087244</v>
      </c>
      <c r="P24" s="221">
        <v>531201433.51464999</v>
      </c>
      <c r="Q24" s="221">
        <v>531201433.51464999</v>
      </c>
    </row>
    <row r="25" spans="1:17" ht="14" x14ac:dyDescent="0.15">
      <c r="A25" s="217" t="s">
        <v>4974</v>
      </c>
      <c r="B25" s="272" t="s">
        <v>52</v>
      </c>
      <c r="C25" s="271" t="s">
        <v>11</v>
      </c>
      <c r="D25" s="271" t="s">
        <v>7583</v>
      </c>
      <c r="E25" s="220">
        <v>101156981</v>
      </c>
      <c r="F25" s="221">
        <v>0</v>
      </c>
      <c r="G25" s="223">
        <v>0</v>
      </c>
      <c r="H25" s="221">
        <v>0</v>
      </c>
      <c r="I25" s="223">
        <v>0</v>
      </c>
      <c r="J25" s="221">
        <v>0</v>
      </c>
      <c r="K25" s="223">
        <v>0</v>
      </c>
      <c r="L25" s="221">
        <v>0</v>
      </c>
      <c r="M25" s="223">
        <v>0</v>
      </c>
      <c r="N25" s="221">
        <v>28299037.628659964</v>
      </c>
      <c r="O25" s="221">
        <v>30507378.023585733</v>
      </c>
      <c r="P25" s="221">
        <v>21175282.676058192</v>
      </c>
      <c r="Q25" s="221">
        <v>21175282.676058192</v>
      </c>
    </row>
    <row r="26" spans="1:17" ht="28" x14ac:dyDescent="0.15">
      <c r="A26" s="217" t="s">
        <v>6385</v>
      </c>
      <c r="B26" s="272" t="s">
        <v>54</v>
      </c>
      <c r="C26" s="271" t="s">
        <v>11</v>
      </c>
      <c r="D26" s="271" t="s">
        <v>7582</v>
      </c>
      <c r="E26" s="220">
        <v>9107742512</v>
      </c>
      <c r="F26" s="221">
        <v>2014129319.2635815</v>
      </c>
      <c r="G26" s="223">
        <v>2791160307.0163503</v>
      </c>
      <c r="H26" s="221">
        <v>151317649.59202945</v>
      </c>
      <c r="I26" s="223">
        <v>438102584.76452768</v>
      </c>
      <c r="J26" s="221">
        <v>370455585.14905345</v>
      </c>
      <c r="K26" s="223">
        <v>630284675.58821642</v>
      </c>
      <c r="L26" s="221">
        <v>630284675.58821642</v>
      </c>
      <c r="M26" s="223">
        <v>222112297.3306326</v>
      </c>
      <c r="N26" s="221">
        <v>520312586.3461042</v>
      </c>
      <c r="O26" s="221">
        <v>560915638.55918443</v>
      </c>
      <c r="P26" s="221">
        <v>389333596.44115263</v>
      </c>
      <c r="Q26" s="221">
        <v>389333596.44115263</v>
      </c>
    </row>
    <row r="27" spans="1:17" ht="28" x14ac:dyDescent="0.15">
      <c r="A27" s="217" t="s">
        <v>6416</v>
      </c>
      <c r="B27" s="272" t="s">
        <v>57</v>
      </c>
      <c r="C27" s="271" t="s">
        <v>11</v>
      </c>
      <c r="D27" s="271" t="s">
        <v>7582</v>
      </c>
      <c r="E27" s="220">
        <v>6709985187</v>
      </c>
      <c r="F27" s="221">
        <v>1377189624.2974586</v>
      </c>
      <c r="G27" s="223">
        <v>1908495635.2153587</v>
      </c>
      <c r="H27" s="221">
        <v>189275867.20841706</v>
      </c>
      <c r="I27" s="223">
        <v>236995199.29850435</v>
      </c>
      <c r="J27" s="221">
        <v>253304285.50479475</v>
      </c>
      <c r="K27" s="223">
        <v>430966128.77427</v>
      </c>
      <c r="L27" s="221">
        <v>430966128.77427</v>
      </c>
      <c r="M27" s="223">
        <v>151872448.50020903</v>
      </c>
      <c r="N27" s="221">
        <v>484231202.16588789</v>
      </c>
      <c r="O27" s="221">
        <v>522018611.69756079</v>
      </c>
      <c r="P27" s="221">
        <v>362335027.81895483</v>
      </c>
      <c r="Q27" s="221">
        <v>362335027.81895483</v>
      </c>
    </row>
    <row r="28" spans="1:17" ht="28" x14ac:dyDescent="0.15">
      <c r="A28" s="217" t="s">
        <v>922</v>
      </c>
      <c r="B28" s="272" t="s">
        <v>921</v>
      </c>
      <c r="C28" s="271" t="s">
        <v>7580</v>
      </c>
      <c r="D28" s="271" t="s">
        <v>7587</v>
      </c>
      <c r="E28" s="220">
        <v>5917997.25</v>
      </c>
      <c r="F28" s="221">
        <v>0</v>
      </c>
      <c r="G28" s="223">
        <v>0</v>
      </c>
      <c r="H28" s="221">
        <v>0</v>
      </c>
      <c r="I28" s="223">
        <v>0</v>
      </c>
      <c r="J28" s="221">
        <v>0</v>
      </c>
      <c r="K28" s="223">
        <v>0</v>
      </c>
      <c r="L28" s="221">
        <v>0</v>
      </c>
      <c r="M28" s="223">
        <v>0</v>
      </c>
      <c r="N28" s="221">
        <v>1655581.5051860453</v>
      </c>
      <c r="O28" s="221">
        <v>1784776.2701448237</v>
      </c>
      <c r="P28" s="221">
        <v>1238819.7374621632</v>
      </c>
      <c r="Q28" s="221">
        <v>1238819.7374621632</v>
      </c>
    </row>
    <row r="29" spans="1:17" ht="28" x14ac:dyDescent="0.15">
      <c r="A29" s="217" t="s">
        <v>6386</v>
      </c>
      <c r="B29" s="272" t="s">
        <v>55</v>
      </c>
      <c r="C29" s="271" t="s">
        <v>11</v>
      </c>
      <c r="D29" s="271" t="s">
        <v>7582</v>
      </c>
      <c r="E29" s="220">
        <v>9045172676</v>
      </c>
      <c r="F29" s="221">
        <v>1996230062.0254683</v>
      </c>
      <c r="G29" s="223">
        <v>2766355694.9935412</v>
      </c>
      <c r="H29" s="221">
        <v>148758797.25938416</v>
      </c>
      <c r="I29" s="223">
        <v>433872554.35774279</v>
      </c>
      <c r="J29" s="221">
        <v>367163403.38571805</v>
      </c>
      <c r="K29" s="223">
        <v>624683432.6919961</v>
      </c>
      <c r="L29" s="221">
        <v>624683432.6919961</v>
      </c>
      <c r="M29" s="223">
        <v>220138419.53259581</v>
      </c>
      <c r="N29" s="221">
        <v>521261360.13837135</v>
      </c>
      <c r="O29" s="221">
        <v>561938450.75228357</v>
      </c>
      <c r="P29" s="221">
        <v>390043534.12562519</v>
      </c>
      <c r="Q29" s="221">
        <v>390043534.12562519</v>
      </c>
    </row>
    <row r="30" spans="1:17" ht="28" x14ac:dyDescent="0.15">
      <c r="A30" s="217" t="s">
        <v>6387</v>
      </c>
      <c r="B30" s="272" t="s">
        <v>48</v>
      </c>
      <c r="C30" s="271" t="s">
        <v>11</v>
      </c>
      <c r="D30" s="271" t="s">
        <v>7582</v>
      </c>
      <c r="E30" s="220">
        <v>13215636453</v>
      </c>
      <c r="F30" s="221">
        <v>2912911243.5421276</v>
      </c>
      <c r="G30" s="223">
        <v>4036683326.6739354</v>
      </c>
      <c r="H30" s="221">
        <v>194043203.32018554</v>
      </c>
      <c r="I30" s="223">
        <v>626724135.51594889</v>
      </c>
      <c r="J30" s="221">
        <v>535767107.35148054</v>
      </c>
      <c r="K30" s="223">
        <v>911541925.63191235</v>
      </c>
      <c r="L30" s="221">
        <v>911541925.63191235</v>
      </c>
      <c r="M30" s="223">
        <v>321227342.27409464</v>
      </c>
      <c r="N30" s="221">
        <v>773573823.17428851</v>
      </c>
      <c r="O30" s="221">
        <v>833940339.6823566</v>
      </c>
      <c r="P30" s="221">
        <v>578841040.16049826</v>
      </c>
      <c r="Q30" s="221">
        <v>578841040.16049826</v>
      </c>
    </row>
    <row r="31" spans="1:17" ht="28" x14ac:dyDescent="0.15">
      <c r="A31" s="217" t="s">
        <v>6388</v>
      </c>
      <c r="B31" s="272" t="s">
        <v>58</v>
      </c>
      <c r="C31" s="271" t="s">
        <v>11</v>
      </c>
      <c r="D31" s="271" t="s">
        <v>7582</v>
      </c>
      <c r="E31" s="220">
        <v>5206926586</v>
      </c>
      <c r="F31" s="221">
        <v>1067171365.2547972</v>
      </c>
      <c r="G31" s="223">
        <v>1478875426.2177703</v>
      </c>
      <c r="H31" s="221">
        <v>142037110.62285921</v>
      </c>
      <c r="I31" s="223">
        <v>182495656.91977283</v>
      </c>
      <c r="J31" s="221">
        <v>196283122.83062667</v>
      </c>
      <c r="K31" s="223">
        <v>333951624.31406438</v>
      </c>
      <c r="L31" s="221">
        <v>333951624.31406438</v>
      </c>
      <c r="M31" s="223">
        <v>117684540.56806824</v>
      </c>
      <c r="N31" s="221">
        <v>378919676.77759147</v>
      </c>
      <c r="O31" s="221">
        <v>408489008.4149583</v>
      </c>
      <c r="P31" s="221">
        <v>283533714.91191757</v>
      </c>
      <c r="Q31" s="221">
        <v>283533714.91191757</v>
      </c>
    </row>
    <row r="32" spans="1:17" ht="28" x14ac:dyDescent="0.15">
      <c r="A32" s="217" t="s">
        <v>1103</v>
      </c>
      <c r="B32" s="272" t="s">
        <v>1102</v>
      </c>
      <c r="C32" s="271" t="s">
        <v>7</v>
      </c>
      <c r="D32" s="271" t="s">
        <v>7586</v>
      </c>
      <c r="E32" s="220">
        <v>212873</v>
      </c>
      <c r="F32" s="221">
        <v>0</v>
      </c>
      <c r="G32" s="223">
        <v>0</v>
      </c>
      <c r="H32" s="221">
        <v>0</v>
      </c>
      <c r="I32" s="223">
        <v>0</v>
      </c>
      <c r="J32" s="221">
        <v>0</v>
      </c>
      <c r="K32" s="223">
        <v>0</v>
      </c>
      <c r="L32" s="221">
        <v>0</v>
      </c>
      <c r="M32" s="223">
        <v>0</v>
      </c>
      <c r="N32" s="221">
        <v>59552.004988422232</v>
      </c>
      <c r="O32" s="221">
        <v>64199.198293736794</v>
      </c>
      <c r="P32" s="221">
        <v>44560.898363510227</v>
      </c>
      <c r="Q32" s="221">
        <v>44560.898363510227</v>
      </c>
    </row>
    <row r="33" spans="1:17" ht="28" x14ac:dyDescent="0.15">
      <c r="A33" s="217" t="s">
        <v>1103</v>
      </c>
      <c r="B33" s="272" t="s">
        <v>1102</v>
      </c>
      <c r="C33" s="271" t="s">
        <v>11</v>
      </c>
      <c r="D33" s="271" t="s">
        <v>7586</v>
      </c>
      <c r="E33" s="220">
        <v>3902011</v>
      </c>
      <c r="F33" s="221">
        <v>0</v>
      </c>
      <c r="G33" s="223">
        <v>0</v>
      </c>
      <c r="H33" s="221">
        <v>0</v>
      </c>
      <c r="I33" s="223">
        <v>0</v>
      </c>
      <c r="J33" s="221">
        <v>0</v>
      </c>
      <c r="K33" s="223">
        <v>0</v>
      </c>
      <c r="L33" s="221">
        <v>0</v>
      </c>
      <c r="M33" s="223">
        <v>0</v>
      </c>
      <c r="N33" s="221">
        <v>1091601.9341902374</v>
      </c>
      <c r="O33" s="221">
        <v>1176786.0552223262</v>
      </c>
      <c r="P33" s="221">
        <v>816811.50537784933</v>
      </c>
      <c r="Q33" s="221">
        <v>816811.50537784933</v>
      </c>
    </row>
    <row r="34" spans="1:17" ht="28" x14ac:dyDescent="0.15">
      <c r="A34" s="217" t="s">
        <v>6389</v>
      </c>
      <c r="B34" s="272" t="s">
        <v>59</v>
      </c>
      <c r="C34" s="271" t="s">
        <v>11</v>
      </c>
      <c r="D34" s="271" t="s">
        <v>7582</v>
      </c>
      <c r="E34" s="220">
        <v>2296273020</v>
      </c>
      <c r="F34" s="221">
        <v>504823606.78692007</v>
      </c>
      <c r="G34" s="223">
        <v>699579515.49191701</v>
      </c>
      <c r="H34" s="221">
        <v>25531743.89623034</v>
      </c>
      <c r="I34" s="223">
        <v>106369411.83379194</v>
      </c>
      <c r="J34" s="221">
        <v>92851398.795823902</v>
      </c>
      <c r="K34" s="223">
        <v>157975250.24326795</v>
      </c>
      <c r="L34" s="221">
        <v>157975250.24326795</v>
      </c>
      <c r="M34" s="223">
        <v>55670472.584737264</v>
      </c>
      <c r="N34" s="221">
        <v>138616932.65642962</v>
      </c>
      <c r="O34" s="221">
        <v>149434027.42207921</v>
      </c>
      <c r="P34" s="221">
        <v>103722705.03345069</v>
      </c>
      <c r="Q34" s="221">
        <v>103722705.03345069</v>
      </c>
    </row>
    <row r="35" spans="1:17" ht="42" x14ac:dyDescent="0.15">
      <c r="A35" s="217" t="s">
        <v>1425</v>
      </c>
      <c r="B35" s="272" t="s">
        <v>1424</v>
      </c>
      <c r="C35" s="271" t="s">
        <v>89</v>
      </c>
      <c r="D35" s="271" t="s">
        <v>7587</v>
      </c>
      <c r="E35" s="220">
        <v>1676284.4745999984</v>
      </c>
      <c r="F35" s="221">
        <v>0</v>
      </c>
      <c r="G35" s="223">
        <v>0</v>
      </c>
      <c r="H35" s="221">
        <v>0</v>
      </c>
      <c r="I35" s="223">
        <v>0</v>
      </c>
      <c r="J35" s="221">
        <v>0</v>
      </c>
      <c r="K35" s="223">
        <v>0</v>
      </c>
      <c r="L35" s="221">
        <v>0</v>
      </c>
      <c r="M35" s="223">
        <v>0</v>
      </c>
      <c r="N35" s="221">
        <v>468946.74943930813</v>
      </c>
      <c r="O35" s="221">
        <v>505541.42320330761</v>
      </c>
      <c r="P35" s="221">
        <v>350898.15101483359</v>
      </c>
      <c r="Q35" s="221">
        <v>350898.15101483359</v>
      </c>
    </row>
    <row r="36" spans="1:17" ht="28" x14ac:dyDescent="0.15">
      <c r="A36" s="217" t="s">
        <v>87</v>
      </c>
      <c r="B36" s="272" t="s">
        <v>86</v>
      </c>
      <c r="C36" s="271" t="s">
        <v>7</v>
      </c>
      <c r="D36" s="271" t="s">
        <v>7586</v>
      </c>
      <c r="E36" s="220">
        <v>1102895521</v>
      </c>
      <c r="F36" s="221">
        <v>0</v>
      </c>
      <c r="G36" s="223">
        <v>0</v>
      </c>
      <c r="H36" s="221">
        <v>0</v>
      </c>
      <c r="I36" s="223">
        <v>0</v>
      </c>
      <c r="J36" s="221">
        <v>0</v>
      </c>
      <c r="K36" s="223">
        <v>0</v>
      </c>
      <c r="L36" s="221">
        <v>0</v>
      </c>
      <c r="M36" s="223">
        <v>0</v>
      </c>
      <c r="N36" s="221">
        <v>308539079.9598847</v>
      </c>
      <c r="O36" s="221">
        <v>332616199.5647788</v>
      </c>
      <c r="P36" s="221">
        <v>230870120.76144776</v>
      </c>
      <c r="Q36" s="221">
        <v>230870120.76144776</v>
      </c>
    </row>
    <row r="37" spans="1:17" ht="14" x14ac:dyDescent="0.15">
      <c r="A37" s="217" t="s">
        <v>479</v>
      </c>
      <c r="B37" s="272" t="s">
        <v>7564</v>
      </c>
      <c r="C37" s="271" t="s">
        <v>11</v>
      </c>
      <c r="D37" s="271" t="s">
        <v>7581</v>
      </c>
      <c r="E37" s="220">
        <v>28217741</v>
      </c>
      <c r="F37" s="221">
        <v>0</v>
      </c>
      <c r="G37" s="223">
        <v>0</v>
      </c>
      <c r="H37" s="221">
        <v>0</v>
      </c>
      <c r="I37" s="223">
        <v>0</v>
      </c>
      <c r="J37" s="221">
        <v>0</v>
      </c>
      <c r="K37" s="223">
        <v>0</v>
      </c>
      <c r="L37" s="221">
        <v>0</v>
      </c>
      <c r="M37" s="223">
        <v>0</v>
      </c>
      <c r="N37" s="221">
        <v>7894016.8682454163</v>
      </c>
      <c r="O37" s="221">
        <v>8510033.4465165008</v>
      </c>
      <c r="P37" s="221">
        <v>5906845.3432274433</v>
      </c>
      <c r="Q37" s="221">
        <v>5906845.3432274433</v>
      </c>
    </row>
    <row r="38" spans="1:17" ht="28" x14ac:dyDescent="0.15">
      <c r="A38" s="217" t="s">
        <v>6390</v>
      </c>
      <c r="B38" s="272" t="s">
        <v>53</v>
      </c>
      <c r="C38" s="271" t="s">
        <v>11</v>
      </c>
      <c r="D38" s="271" t="s">
        <v>7582</v>
      </c>
      <c r="E38" s="220">
        <v>10448544356</v>
      </c>
      <c r="F38" s="221">
        <v>2136460208.636359</v>
      </c>
      <c r="G38" s="223">
        <v>2960685232.4884377</v>
      </c>
      <c r="H38" s="221">
        <v>240143806.36934692</v>
      </c>
      <c r="I38" s="223">
        <v>354377118.53537196</v>
      </c>
      <c r="J38" s="221">
        <v>392955710.02731395</v>
      </c>
      <c r="K38" s="223">
        <v>668565874.40961587</v>
      </c>
      <c r="L38" s="221">
        <v>668565874.40961587</v>
      </c>
      <c r="M38" s="223">
        <v>235602590.43803921</v>
      </c>
      <c r="N38" s="221">
        <v>780845096.2186408</v>
      </c>
      <c r="O38" s="221">
        <v>841779032.94067824</v>
      </c>
      <c r="P38" s="221">
        <v>584281905.82347143</v>
      </c>
      <c r="Q38" s="221">
        <v>584281905.82347143</v>
      </c>
    </row>
    <row r="39" spans="1:17" ht="14" x14ac:dyDescent="0.15">
      <c r="A39" s="217" t="s">
        <v>7627</v>
      </c>
      <c r="B39" s="272" t="s">
        <v>7626</v>
      </c>
      <c r="C39" s="271" t="s">
        <v>11</v>
      </c>
      <c r="D39" s="271" t="s">
        <v>7640</v>
      </c>
      <c r="E39" s="220">
        <v>160000</v>
      </c>
      <c r="F39" s="221">
        <v>0</v>
      </c>
      <c r="G39" s="223">
        <v>0</v>
      </c>
      <c r="H39" s="221">
        <v>0</v>
      </c>
      <c r="I39" s="223">
        <v>0</v>
      </c>
      <c r="J39" s="221">
        <v>0</v>
      </c>
      <c r="K39" s="223">
        <v>0</v>
      </c>
      <c r="L39" s="221">
        <v>0</v>
      </c>
      <c r="M39" s="223">
        <v>0</v>
      </c>
      <c r="N39" s="221">
        <v>44760.588699118984</v>
      </c>
      <c r="O39" s="221">
        <v>48253.520770590381</v>
      </c>
      <c r="P39" s="221">
        <v>33492.94526859506</v>
      </c>
      <c r="Q39" s="221">
        <v>33492.94526859506</v>
      </c>
    </row>
    <row r="40" spans="1:17" ht="28" x14ac:dyDescent="0.15">
      <c r="A40" s="217" t="s">
        <v>1287</v>
      </c>
      <c r="B40" s="272" t="s">
        <v>1286</v>
      </c>
      <c r="C40" s="271" t="s">
        <v>11</v>
      </c>
      <c r="D40" s="271" t="s">
        <v>7586</v>
      </c>
      <c r="E40" s="220">
        <v>666188</v>
      </c>
      <c r="F40" s="221">
        <v>0</v>
      </c>
      <c r="G40" s="223">
        <v>0</v>
      </c>
      <c r="H40" s="221">
        <v>0</v>
      </c>
      <c r="I40" s="223">
        <v>0</v>
      </c>
      <c r="J40" s="221">
        <v>0</v>
      </c>
      <c r="K40" s="223">
        <v>0</v>
      </c>
      <c r="L40" s="221">
        <v>0</v>
      </c>
      <c r="M40" s="223">
        <v>0</v>
      </c>
      <c r="N40" s="221">
        <v>186368.54415180426</v>
      </c>
      <c r="O40" s="221">
        <v>200911.97809448795</v>
      </c>
      <c r="P40" s="221">
        <v>139453.73889121757</v>
      </c>
      <c r="Q40" s="221">
        <v>139453.73889121757</v>
      </c>
    </row>
    <row r="41" spans="1:17" ht="42" x14ac:dyDescent="0.15">
      <c r="A41" s="217" t="s">
        <v>1117</v>
      </c>
      <c r="B41" s="272" t="s">
        <v>1116</v>
      </c>
      <c r="C41" s="271" t="s">
        <v>11</v>
      </c>
      <c r="D41" s="271" t="s">
        <v>7586</v>
      </c>
      <c r="E41" s="220">
        <v>1327340</v>
      </c>
      <c r="F41" s="221">
        <v>0</v>
      </c>
      <c r="G41" s="223">
        <v>0</v>
      </c>
      <c r="H41" s="221">
        <v>0</v>
      </c>
      <c r="I41" s="223">
        <v>0</v>
      </c>
      <c r="J41" s="221">
        <v>0</v>
      </c>
      <c r="K41" s="223">
        <v>0</v>
      </c>
      <c r="L41" s="221">
        <v>0</v>
      </c>
      <c r="M41" s="223">
        <v>0</v>
      </c>
      <c r="N41" s="221">
        <v>371328.24877430376</v>
      </c>
      <c r="O41" s="221">
        <v>400305.17662272154</v>
      </c>
      <c r="P41" s="221">
        <v>277853.28733010608</v>
      </c>
      <c r="Q41" s="221">
        <v>277853.28733010608</v>
      </c>
    </row>
    <row r="42" spans="1:17" ht="28" x14ac:dyDescent="0.15">
      <c r="A42" s="217" t="s">
        <v>6391</v>
      </c>
      <c r="B42" s="272" t="s">
        <v>56</v>
      </c>
      <c r="C42" s="271" t="s">
        <v>11</v>
      </c>
      <c r="D42" s="271" t="s">
        <v>7582</v>
      </c>
      <c r="E42" s="220">
        <v>17860829680</v>
      </c>
      <c r="F42" s="221">
        <v>3673996083.9762321</v>
      </c>
      <c r="G42" s="223">
        <v>5091387101.9351234</v>
      </c>
      <c r="H42" s="221">
        <v>462073028.1275382</v>
      </c>
      <c r="I42" s="223">
        <v>621601238.01287878</v>
      </c>
      <c r="J42" s="221">
        <v>675752225.09663999</v>
      </c>
      <c r="K42" s="223">
        <v>1149709409.2985075</v>
      </c>
      <c r="L42" s="221">
        <v>1149709409.2985075</v>
      </c>
      <c r="M42" s="223">
        <v>405157555.07400799</v>
      </c>
      <c r="N42" s="221">
        <v>1295663396.0556638</v>
      </c>
      <c r="O42" s="221">
        <v>1396771633.4905181</v>
      </c>
      <c r="P42" s="221">
        <v>969504299.91704953</v>
      </c>
      <c r="Q42" s="221">
        <v>969504299.91704953</v>
      </c>
    </row>
    <row r="43" spans="1:17" ht="28" x14ac:dyDescent="0.15">
      <c r="A43" s="217" t="s">
        <v>125</v>
      </c>
      <c r="B43" s="272" t="s">
        <v>60</v>
      </c>
      <c r="C43" s="271" t="s">
        <v>11</v>
      </c>
      <c r="D43" s="271" t="s">
        <v>7582</v>
      </c>
      <c r="E43" s="220">
        <v>447215788</v>
      </c>
      <c r="F43" s="221">
        <v>91724359.342241511</v>
      </c>
      <c r="G43" s="223">
        <v>127110701.64857911</v>
      </c>
      <c r="H43" s="221">
        <v>12796881.258012246</v>
      </c>
      <c r="I43" s="223">
        <v>15831812.752485726</v>
      </c>
      <c r="J43" s="221">
        <v>16870714.748830542</v>
      </c>
      <c r="K43" s="223">
        <v>28703448.938769944</v>
      </c>
      <c r="L43" s="221">
        <v>28703448.938769944</v>
      </c>
      <c r="M43" s="223">
        <v>10115094.388345767</v>
      </c>
      <c r="N43" s="221">
        <v>32272195.893599108</v>
      </c>
      <c r="O43" s="221">
        <v>34790585.202803582</v>
      </c>
      <c r="P43" s="221">
        <v>24148272.446268521</v>
      </c>
      <c r="Q43" s="221">
        <v>24148272.446268521</v>
      </c>
    </row>
    <row r="44" spans="1:17" ht="28" x14ac:dyDescent="0.15">
      <c r="A44" s="217" t="s">
        <v>911</v>
      </c>
      <c r="B44" s="272" t="s">
        <v>910</v>
      </c>
      <c r="C44" s="271" t="s">
        <v>11</v>
      </c>
      <c r="D44" s="271" t="s">
        <v>7586</v>
      </c>
      <c r="E44" s="220">
        <v>998745.94</v>
      </c>
      <c r="F44" s="221">
        <v>0</v>
      </c>
      <c r="G44" s="223">
        <v>0</v>
      </c>
      <c r="H44" s="221">
        <v>0</v>
      </c>
      <c r="I44" s="223">
        <v>0</v>
      </c>
      <c r="J44" s="221">
        <v>0</v>
      </c>
      <c r="K44" s="223">
        <v>0</v>
      </c>
      <c r="L44" s="221">
        <v>0</v>
      </c>
      <c r="M44" s="223">
        <v>0</v>
      </c>
      <c r="N44" s="221">
        <v>279402.85147034354</v>
      </c>
      <c r="O44" s="221">
        <v>301206.29975208011</v>
      </c>
      <c r="P44" s="221">
        <v>209068.39441032201</v>
      </c>
      <c r="Q44" s="221">
        <v>209068.39441032201</v>
      </c>
    </row>
    <row r="45" spans="1:17" ht="28" x14ac:dyDescent="0.15">
      <c r="A45" s="217" t="s">
        <v>410</v>
      </c>
      <c r="B45" s="272" t="s">
        <v>409</v>
      </c>
      <c r="C45" s="271" t="s">
        <v>7578</v>
      </c>
      <c r="D45" s="271" t="s">
        <v>7587</v>
      </c>
      <c r="E45" s="220">
        <v>28599168.074999999</v>
      </c>
      <c r="F45" s="221">
        <v>0</v>
      </c>
      <c r="G45" s="223">
        <v>0</v>
      </c>
      <c r="H45" s="221">
        <v>0</v>
      </c>
      <c r="I45" s="223">
        <v>0</v>
      </c>
      <c r="J45" s="221">
        <v>0</v>
      </c>
      <c r="K45" s="223">
        <v>0</v>
      </c>
      <c r="L45" s="221">
        <v>0</v>
      </c>
      <c r="M45" s="223">
        <v>0</v>
      </c>
      <c r="N45" s="221">
        <v>8000722.4958878104</v>
      </c>
      <c r="O45" s="221">
        <v>8625065.9420538619</v>
      </c>
      <c r="P45" s="221">
        <v>5986689.8191457884</v>
      </c>
      <c r="Q45" s="221">
        <v>5986689.8191457884</v>
      </c>
    </row>
    <row r="46" spans="1:17" ht="14" x14ac:dyDescent="0.15">
      <c r="A46" s="217" t="s">
        <v>175</v>
      </c>
      <c r="B46" s="272" t="s">
        <v>174</v>
      </c>
      <c r="C46" s="271" t="s">
        <v>11</v>
      </c>
      <c r="D46" s="271" t="s">
        <v>7589</v>
      </c>
      <c r="E46" s="220">
        <v>128984651</v>
      </c>
      <c r="F46" s="221">
        <v>0</v>
      </c>
      <c r="G46" s="223">
        <v>0</v>
      </c>
      <c r="H46" s="221">
        <v>0</v>
      </c>
      <c r="I46" s="223">
        <v>0</v>
      </c>
      <c r="J46" s="221">
        <v>0</v>
      </c>
      <c r="K46" s="223">
        <v>0</v>
      </c>
      <c r="L46" s="221">
        <v>0</v>
      </c>
      <c r="M46" s="223">
        <v>0</v>
      </c>
      <c r="N46" s="221">
        <v>36083930.69944004</v>
      </c>
      <c r="O46" s="221">
        <v>38899772.100724079</v>
      </c>
      <c r="P46" s="221">
        <v>27000474.102698971</v>
      </c>
      <c r="Q46" s="221">
        <v>27000474.102698971</v>
      </c>
    </row>
    <row r="47" spans="1:17" ht="28" x14ac:dyDescent="0.15">
      <c r="A47" s="217" t="s">
        <v>1893</v>
      </c>
      <c r="B47" s="272" t="s">
        <v>7647</v>
      </c>
      <c r="C47" s="271" t="s">
        <v>7</v>
      </c>
      <c r="D47" s="271" t="s">
        <v>7586</v>
      </c>
      <c r="E47" s="220">
        <v>148845</v>
      </c>
      <c r="F47" s="221">
        <v>0</v>
      </c>
      <c r="G47" s="223">
        <v>0</v>
      </c>
      <c r="H47" s="221">
        <v>0</v>
      </c>
      <c r="I47" s="223">
        <v>0</v>
      </c>
      <c r="J47" s="221">
        <v>0</v>
      </c>
      <c r="K47" s="223">
        <v>0</v>
      </c>
      <c r="L47" s="221">
        <v>0</v>
      </c>
      <c r="M47" s="223">
        <v>0</v>
      </c>
      <c r="N47" s="221">
        <v>41639.936405752283</v>
      </c>
      <c r="O47" s="221">
        <v>44889.345619365784</v>
      </c>
      <c r="P47" s="221">
        <v>31157.858990650198</v>
      </c>
      <c r="Q47" s="221">
        <v>31157.858990650198</v>
      </c>
    </row>
    <row r="48" spans="1:17" ht="28" x14ac:dyDescent="0.15">
      <c r="A48" s="217" t="s">
        <v>7592</v>
      </c>
      <c r="B48" s="272" t="s">
        <v>7591</v>
      </c>
      <c r="C48" s="271" t="s">
        <v>11</v>
      </c>
      <c r="D48" s="271" t="s">
        <v>7586</v>
      </c>
      <c r="E48" s="220">
        <v>2188390</v>
      </c>
      <c r="F48" s="221">
        <v>0</v>
      </c>
      <c r="G48" s="223">
        <v>0</v>
      </c>
      <c r="H48" s="221">
        <v>0</v>
      </c>
      <c r="I48" s="223">
        <v>0</v>
      </c>
      <c r="J48" s="221">
        <v>0</v>
      </c>
      <c r="K48" s="223">
        <v>0</v>
      </c>
      <c r="L48" s="221">
        <v>0</v>
      </c>
      <c r="M48" s="223">
        <v>0</v>
      </c>
      <c r="N48" s="221">
        <v>612210.15439540625</v>
      </c>
      <c r="O48" s="221">
        <v>659984.51449470187</v>
      </c>
      <c r="P48" s="221">
        <v>458097.66560212971</v>
      </c>
      <c r="Q48" s="221">
        <v>458097.66560212971</v>
      </c>
    </row>
    <row r="49" spans="1:17" ht="28" x14ac:dyDescent="0.15">
      <c r="A49" s="217" t="s">
        <v>827</v>
      </c>
      <c r="B49" s="272" t="s">
        <v>826</v>
      </c>
      <c r="C49" s="271" t="s">
        <v>11</v>
      </c>
      <c r="D49" s="271" t="s">
        <v>7586</v>
      </c>
      <c r="E49" s="220">
        <v>7683778</v>
      </c>
      <c r="F49" s="221">
        <v>0</v>
      </c>
      <c r="G49" s="223">
        <v>0</v>
      </c>
      <c r="H49" s="221">
        <v>0</v>
      </c>
      <c r="I49" s="223">
        <v>0</v>
      </c>
      <c r="J49" s="221">
        <v>0</v>
      </c>
      <c r="K49" s="223">
        <v>0</v>
      </c>
      <c r="L49" s="221">
        <v>0</v>
      </c>
      <c r="M49" s="223">
        <v>0</v>
      </c>
      <c r="N49" s="221">
        <v>2149565.1669583693</v>
      </c>
      <c r="O49" s="221">
        <v>2317308.3832475343</v>
      </c>
      <c r="P49" s="221">
        <v>1608452.2250627177</v>
      </c>
      <c r="Q49" s="221">
        <v>1608452.2250627177</v>
      </c>
    </row>
    <row r="50" spans="1:17" ht="28" x14ac:dyDescent="0.15">
      <c r="A50" s="217" t="s">
        <v>485</v>
      </c>
      <c r="B50" s="272" t="s">
        <v>484</v>
      </c>
      <c r="C50" s="271" t="s">
        <v>11</v>
      </c>
      <c r="D50" s="271" t="s">
        <v>7586</v>
      </c>
      <c r="E50" s="220">
        <v>22482252</v>
      </c>
      <c r="F50" s="221">
        <v>0</v>
      </c>
      <c r="G50" s="223">
        <v>0</v>
      </c>
      <c r="H50" s="221">
        <v>0</v>
      </c>
      <c r="I50" s="223">
        <v>0</v>
      </c>
      <c r="J50" s="221">
        <v>0</v>
      </c>
      <c r="K50" s="223">
        <v>0</v>
      </c>
      <c r="L50" s="221">
        <v>0</v>
      </c>
      <c r="M50" s="223">
        <v>0</v>
      </c>
      <c r="N50" s="221">
        <v>6289492.7175121577</v>
      </c>
      <c r="O50" s="221">
        <v>6780298.8365727952</v>
      </c>
      <c r="P50" s="221">
        <v>4706230.223442262</v>
      </c>
      <c r="Q50" s="221">
        <v>4706230.223442262</v>
      </c>
    </row>
    <row r="51" spans="1:17" ht="28" x14ac:dyDescent="0.15">
      <c r="A51" s="217" t="s">
        <v>1431</v>
      </c>
      <c r="B51" s="272" t="s">
        <v>1430</v>
      </c>
      <c r="C51" s="271" t="s">
        <v>93</v>
      </c>
      <c r="D51" s="271" t="s">
        <v>7587</v>
      </c>
      <c r="E51" s="220">
        <v>1645312.5</v>
      </c>
      <c r="F51" s="221">
        <v>0</v>
      </c>
      <c r="G51" s="223">
        <v>0</v>
      </c>
      <c r="H51" s="221">
        <v>0</v>
      </c>
      <c r="I51" s="223">
        <v>0</v>
      </c>
      <c r="J51" s="221">
        <v>0</v>
      </c>
      <c r="K51" s="223">
        <v>0</v>
      </c>
      <c r="L51" s="221">
        <v>0</v>
      </c>
      <c r="M51" s="223">
        <v>0</v>
      </c>
      <c r="N51" s="221">
        <v>460282.22558762005</v>
      </c>
      <c r="O51" s="221">
        <v>496200.75558038743</v>
      </c>
      <c r="P51" s="221">
        <v>344414.75945147069</v>
      </c>
      <c r="Q51" s="221">
        <v>344414.75945147069</v>
      </c>
    </row>
    <row r="52" spans="1:17" ht="28" x14ac:dyDescent="0.15">
      <c r="A52" s="217" t="s">
        <v>454</v>
      </c>
      <c r="B52" s="272" t="s">
        <v>453</v>
      </c>
      <c r="C52" s="271" t="s">
        <v>7579</v>
      </c>
      <c r="D52" s="271" t="s">
        <v>7587</v>
      </c>
      <c r="E52" s="220">
        <v>24755330.5</v>
      </c>
      <c r="F52" s="221">
        <v>0</v>
      </c>
      <c r="G52" s="223">
        <v>0</v>
      </c>
      <c r="H52" s="221">
        <v>0</v>
      </c>
      <c r="I52" s="223">
        <v>0</v>
      </c>
      <c r="J52" s="221">
        <v>0</v>
      </c>
      <c r="K52" s="223">
        <v>0</v>
      </c>
      <c r="L52" s="221">
        <v>0</v>
      </c>
      <c r="M52" s="223">
        <v>0</v>
      </c>
      <c r="N52" s="221">
        <v>6925394.7913828474</v>
      </c>
      <c r="O52" s="221">
        <v>7465824.0904036229</v>
      </c>
      <c r="P52" s="221">
        <v>5182055.8096405128</v>
      </c>
      <c r="Q52" s="221">
        <v>5182055.8096405128</v>
      </c>
    </row>
    <row r="53" spans="1:17" ht="28" x14ac:dyDescent="0.15">
      <c r="A53" s="217" t="s">
        <v>6417</v>
      </c>
      <c r="B53" s="272" t="s">
        <v>89</v>
      </c>
      <c r="C53" s="271" t="s">
        <v>11</v>
      </c>
      <c r="D53" s="271" t="s">
        <v>7587</v>
      </c>
      <c r="E53" s="220">
        <v>3956811999.1100001</v>
      </c>
      <c r="F53" s="221">
        <v>0</v>
      </c>
      <c r="G53" s="223">
        <v>0</v>
      </c>
      <c r="H53" s="221">
        <v>0</v>
      </c>
      <c r="I53" s="223">
        <v>0</v>
      </c>
      <c r="J53" s="221">
        <v>0</v>
      </c>
      <c r="K53" s="223">
        <v>0</v>
      </c>
      <c r="L53" s="221">
        <v>0</v>
      </c>
      <c r="M53" s="223">
        <v>0</v>
      </c>
      <c r="N53" s="221">
        <v>1106932715.3243845</v>
      </c>
      <c r="O53" s="221">
        <v>1193313187.402348</v>
      </c>
      <c r="P53" s="221">
        <v>828283048.27694654</v>
      </c>
      <c r="Q53" s="221">
        <v>828283048.27694654</v>
      </c>
    </row>
    <row r="54" spans="1:17" ht="42" x14ac:dyDescent="0.15">
      <c r="A54" s="217" t="s">
        <v>1165</v>
      </c>
      <c r="B54" s="272" t="s">
        <v>1164</v>
      </c>
      <c r="C54" s="271" t="s">
        <v>89</v>
      </c>
      <c r="D54" s="271" t="s">
        <v>7587</v>
      </c>
      <c r="E54" s="220">
        <v>3451595.740460007</v>
      </c>
      <c r="F54" s="221">
        <v>0</v>
      </c>
      <c r="G54" s="223">
        <v>0</v>
      </c>
      <c r="H54" s="221">
        <v>0</v>
      </c>
      <c r="I54" s="223">
        <v>0</v>
      </c>
      <c r="J54" s="221">
        <v>0</v>
      </c>
      <c r="K54" s="223">
        <v>0</v>
      </c>
      <c r="L54" s="221">
        <v>0</v>
      </c>
      <c r="M54" s="223">
        <v>0</v>
      </c>
      <c r="N54" s="221">
        <v>965596.6080897589</v>
      </c>
      <c r="O54" s="221">
        <v>1040947.7922123015</v>
      </c>
      <c r="P54" s="221">
        <v>722525.67015339283</v>
      </c>
      <c r="Q54" s="221">
        <v>722525.67015339283</v>
      </c>
    </row>
    <row r="55" spans="1:17" ht="14" x14ac:dyDescent="0.15">
      <c r="A55" s="217" t="s">
        <v>6419</v>
      </c>
      <c r="B55" s="272" t="s">
        <v>94</v>
      </c>
      <c r="C55" s="271" t="s">
        <v>11</v>
      </c>
      <c r="D55" s="271" t="s">
        <v>7587</v>
      </c>
      <c r="E55" s="220">
        <v>911690571</v>
      </c>
      <c r="F55" s="221">
        <v>0</v>
      </c>
      <c r="G55" s="223">
        <v>0</v>
      </c>
      <c r="H55" s="221">
        <v>0</v>
      </c>
      <c r="I55" s="223">
        <v>0</v>
      </c>
      <c r="J55" s="221">
        <v>0</v>
      </c>
      <c r="K55" s="223">
        <v>0</v>
      </c>
      <c r="L55" s="221">
        <v>0</v>
      </c>
      <c r="M55" s="223">
        <v>0</v>
      </c>
      <c r="N55" s="221">
        <v>255048791.68372464</v>
      </c>
      <c r="O55" s="221">
        <v>274951749.40062445</v>
      </c>
      <c r="P55" s="221">
        <v>190845014.97748238</v>
      </c>
      <c r="Q55" s="221">
        <v>190845014.97748238</v>
      </c>
    </row>
    <row r="56" spans="1:17" ht="28" x14ac:dyDescent="0.15">
      <c r="A56" s="217" t="s">
        <v>109</v>
      </c>
      <c r="B56" s="272" t="s">
        <v>108</v>
      </c>
      <c r="C56" s="271" t="s">
        <v>99</v>
      </c>
      <c r="D56" s="271" t="s">
        <v>7587</v>
      </c>
      <c r="E56" s="220">
        <v>486209246.51999998</v>
      </c>
      <c r="F56" s="221">
        <v>0</v>
      </c>
      <c r="G56" s="223">
        <v>0</v>
      </c>
      <c r="H56" s="221">
        <v>0</v>
      </c>
      <c r="I56" s="223">
        <v>0</v>
      </c>
      <c r="J56" s="221">
        <v>0</v>
      </c>
      <c r="K56" s="223">
        <v>0</v>
      </c>
      <c r="L56" s="221">
        <v>0</v>
      </c>
      <c r="M56" s="223">
        <v>0</v>
      </c>
      <c r="N56" s="221">
        <v>136018825.65743917</v>
      </c>
      <c r="O56" s="221">
        <v>146633174.84878701</v>
      </c>
      <c r="P56" s="221">
        <v>101778623.01737002</v>
      </c>
      <c r="Q56" s="221">
        <v>101778623.01737002</v>
      </c>
    </row>
    <row r="57" spans="1:17" ht="28" x14ac:dyDescent="0.15">
      <c r="A57" s="217" t="s">
        <v>7648</v>
      </c>
      <c r="B57" s="272" t="s">
        <v>7599</v>
      </c>
      <c r="C57" s="271" t="s">
        <v>11</v>
      </c>
      <c r="D57" s="271" t="s">
        <v>7586</v>
      </c>
      <c r="E57" s="220">
        <v>17459915.390000001</v>
      </c>
      <c r="F57" s="221">
        <v>0</v>
      </c>
      <c r="G57" s="223">
        <v>0</v>
      </c>
      <c r="H57" s="221">
        <v>0</v>
      </c>
      <c r="I57" s="223">
        <v>0</v>
      </c>
      <c r="J57" s="221">
        <v>0</v>
      </c>
      <c r="K57" s="223">
        <v>0</v>
      </c>
      <c r="L57" s="221">
        <v>0</v>
      </c>
      <c r="M57" s="223">
        <v>0</v>
      </c>
      <c r="N57" s="221">
        <v>4884475.5718325479</v>
      </c>
      <c r="O57" s="221">
        <v>5265639.937025723</v>
      </c>
      <c r="P57" s="221">
        <v>3654899.9409473161</v>
      </c>
      <c r="Q57" s="221">
        <v>3654899.9409473161</v>
      </c>
    </row>
    <row r="58" spans="1:17" ht="14" x14ac:dyDescent="0.15">
      <c r="A58" s="217" t="s">
        <v>1040</v>
      </c>
      <c r="B58" s="272" t="s">
        <v>95</v>
      </c>
      <c r="C58" s="271" t="s">
        <v>11</v>
      </c>
      <c r="D58" s="271" t="s">
        <v>7587</v>
      </c>
      <c r="E58" s="220">
        <v>898880049</v>
      </c>
      <c r="F58" s="221">
        <v>0</v>
      </c>
      <c r="G58" s="223">
        <v>0</v>
      </c>
      <c r="H58" s="221">
        <v>0</v>
      </c>
      <c r="I58" s="223">
        <v>0</v>
      </c>
      <c r="J58" s="221">
        <v>0</v>
      </c>
      <c r="K58" s="223">
        <v>0</v>
      </c>
      <c r="L58" s="221">
        <v>0</v>
      </c>
      <c r="M58" s="223">
        <v>0</v>
      </c>
      <c r="N58" s="221">
        <v>251465001.01958075</v>
      </c>
      <c r="O58" s="221">
        <v>271088294.4668175</v>
      </c>
      <c r="P58" s="221">
        <v>188163376.77618155</v>
      </c>
      <c r="Q58" s="221">
        <v>188163376.77618155</v>
      </c>
    </row>
    <row r="59" spans="1:17" ht="14" x14ac:dyDescent="0.15">
      <c r="A59" s="217" t="s">
        <v>6418</v>
      </c>
      <c r="B59" s="272" t="s">
        <v>91</v>
      </c>
      <c r="C59" s="271" t="s">
        <v>11</v>
      </c>
      <c r="D59" s="271" t="s">
        <v>7587</v>
      </c>
      <c r="E59" s="220">
        <v>1855937487</v>
      </c>
      <c r="F59" s="221">
        <v>0</v>
      </c>
      <c r="G59" s="223">
        <v>0</v>
      </c>
      <c r="H59" s="221">
        <v>0</v>
      </c>
      <c r="I59" s="223">
        <v>0</v>
      </c>
      <c r="J59" s="221">
        <v>0</v>
      </c>
      <c r="K59" s="223">
        <v>0</v>
      </c>
      <c r="L59" s="221">
        <v>0</v>
      </c>
      <c r="M59" s="223">
        <v>0</v>
      </c>
      <c r="N59" s="221">
        <v>519205340.6680218</v>
      </c>
      <c r="O59" s="221">
        <v>559721987.98669887</v>
      </c>
      <c r="P59" s="221">
        <v>388505079.21265537</v>
      </c>
      <c r="Q59" s="221">
        <v>388505079.21265537</v>
      </c>
    </row>
    <row r="60" spans="1:17" ht="28" x14ac:dyDescent="0.15">
      <c r="A60" s="217" t="s">
        <v>1205</v>
      </c>
      <c r="B60" s="272" t="s">
        <v>1204</v>
      </c>
      <c r="C60" s="271" t="s">
        <v>11</v>
      </c>
      <c r="D60" s="271" t="s">
        <v>7586</v>
      </c>
      <c r="E60" s="220">
        <v>3942447</v>
      </c>
      <c r="F60" s="221">
        <v>0</v>
      </c>
      <c r="G60" s="223">
        <v>0</v>
      </c>
      <c r="H60" s="221">
        <v>0</v>
      </c>
      <c r="I60" s="223">
        <v>0</v>
      </c>
      <c r="J60" s="221">
        <v>0</v>
      </c>
      <c r="K60" s="223">
        <v>0</v>
      </c>
      <c r="L60" s="221">
        <v>0</v>
      </c>
      <c r="M60" s="223">
        <v>0</v>
      </c>
      <c r="N60" s="221">
        <v>1102914.0539692224</v>
      </c>
      <c r="O60" s="221">
        <v>1188980.9262590734</v>
      </c>
      <c r="P60" s="221">
        <v>825276.00997085497</v>
      </c>
      <c r="Q60" s="221">
        <v>825276.00997085497</v>
      </c>
    </row>
    <row r="61" spans="1:17" ht="14" x14ac:dyDescent="0.15">
      <c r="A61" s="217" t="s">
        <v>6420</v>
      </c>
      <c r="B61" s="272" t="s">
        <v>99</v>
      </c>
      <c r="C61" s="271" t="s">
        <v>11</v>
      </c>
      <c r="D61" s="271" t="s">
        <v>7587</v>
      </c>
      <c r="E61" s="220">
        <v>771959536</v>
      </c>
      <c r="F61" s="221">
        <v>0</v>
      </c>
      <c r="G61" s="223">
        <v>0</v>
      </c>
      <c r="H61" s="221">
        <v>0</v>
      </c>
      <c r="I61" s="223">
        <v>0</v>
      </c>
      <c r="J61" s="221">
        <v>0</v>
      </c>
      <c r="K61" s="223">
        <v>0</v>
      </c>
      <c r="L61" s="221">
        <v>0</v>
      </c>
      <c r="M61" s="223">
        <v>0</v>
      </c>
      <c r="N61" s="221">
        <v>215958520.52036709</v>
      </c>
      <c r="O61" s="221">
        <v>232811034.40269572</v>
      </c>
      <c r="P61" s="221">
        <v>161594990.55511275</v>
      </c>
      <c r="Q61" s="221">
        <v>161594990.55511275</v>
      </c>
    </row>
    <row r="62" spans="1:17" ht="14" x14ac:dyDescent="0.15">
      <c r="A62" s="217" t="s">
        <v>1897</v>
      </c>
      <c r="B62" s="272" t="s">
        <v>93</v>
      </c>
      <c r="C62" s="271" t="s">
        <v>11</v>
      </c>
      <c r="D62" s="271" t="s">
        <v>7587</v>
      </c>
      <c r="E62" s="220">
        <v>1231870952</v>
      </c>
      <c r="F62" s="221">
        <v>0</v>
      </c>
      <c r="G62" s="223">
        <v>0</v>
      </c>
      <c r="H62" s="221">
        <v>0</v>
      </c>
      <c r="I62" s="223">
        <v>0</v>
      </c>
      <c r="J62" s="221">
        <v>0</v>
      </c>
      <c r="K62" s="223">
        <v>0</v>
      </c>
      <c r="L62" s="221">
        <v>0</v>
      </c>
      <c r="M62" s="223">
        <v>0</v>
      </c>
      <c r="N62" s="221">
        <v>344620431.33040094</v>
      </c>
      <c r="O62" s="221">
        <v>371513191.05636847</v>
      </c>
      <c r="P62" s="221">
        <v>257868664.8331756</v>
      </c>
      <c r="Q62" s="221">
        <v>257868664.8331756</v>
      </c>
    </row>
    <row r="63" spans="1:17" s="149" customFormat="1" x14ac:dyDescent="0.15">
      <c r="A63" s="269" t="s">
        <v>9113</v>
      </c>
      <c r="B63" s="269"/>
      <c r="C63" s="269"/>
      <c r="D63" s="269"/>
      <c r="E63" s="224">
        <f>SUM(E5:E62)</f>
        <v>99601460492.570114</v>
      </c>
      <c r="F63" s="224">
        <f t="shared" ref="F63:Q63" si="0">SUM(F5:F62)</f>
        <v>18476882232.799988</v>
      </c>
      <c r="G63" s="224">
        <f t="shared" si="0"/>
        <v>25605078974.999985</v>
      </c>
      <c r="H63" s="224">
        <f t="shared" si="0"/>
        <v>1759720460.1999946</v>
      </c>
      <c r="I63" s="224">
        <f t="shared" si="0"/>
        <v>3601576594.999999</v>
      </c>
      <c r="J63" s="224">
        <f t="shared" si="0"/>
        <v>3398423404.9999981</v>
      </c>
      <c r="K63" s="224">
        <f t="shared" si="0"/>
        <v>5781999999.9999971</v>
      </c>
      <c r="L63" s="224">
        <f t="shared" si="0"/>
        <v>5781999999.9999971</v>
      </c>
      <c r="M63" s="224">
        <f t="shared" si="0"/>
        <v>2037576594.9999988</v>
      </c>
      <c r="N63" s="224">
        <f t="shared" si="0"/>
        <v>9276129074.9999981</v>
      </c>
      <c r="O63" s="224">
        <f t="shared" si="0"/>
        <v>9999999999.9999981</v>
      </c>
      <c r="P63" s="224">
        <f t="shared" si="0"/>
        <v>6941036577.9999981</v>
      </c>
      <c r="Q63" s="224">
        <f t="shared" si="0"/>
        <v>6941036577.9999981</v>
      </c>
    </row>
  </sheetData>
  <sortState xmlns:xlrd2="http://schemas.microsoft.com/office/spreadsheetml/2017/richdata2" ref="A5:Q62">
    <sortCondition ref="A5:A62"/>
    <sortCondition ref="C5:C62"/>
  </sortState>
  <mergeCells count="3">
    <mergeCell ref="A63:D63"/>
    <mergeCell ref="A1:Q1"/>
    <mergeCell ref="A2:Q2"/>
  </mergeCells>
  <pageMargins left="0.70866141732283505" right="0.70866141732283505" top="0.74803149606299202" bottom="0.74803149606299202" header="0.31496062992126" footer="0.31496062992126"/>
  <pageSetup scale="35" fitToHeight="100" orientation="landscape" r:id="rId1"/>
  <headerFooter>
    <oddFooter>Página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4"/>
  <dimension ref="A1:J1373"/>
  <sheetViews>
    <sheetView showGridLines="0" topLeftCell="A1350" workbookViewId="0">
      <selection activeCell="C24" sqref="C24"/>
    </sheetView>
  </sheetViews>
  <sheetFormatPr baseColWidth="10" defaultColWidth="11.5" defaultRowHeight="13" x14ac:dyDescent="0.15"/>
  <cols>
    <col min="1" max="1" width="20.6640625" style="89" bestFit="1" customWidth="1"/>
    <col min="2" max="2" width="20.6640625" style="89" customWidth="1"/>
    <col min="3" max="3" width="49.5" style="83" bestFit="1" customWidth="1"/>
    <col min="4" max="4" width="11.5" style="83"/>
    <col min="5" max="5" width="37.5" style="83" bestFit="1" customWidth="1"/>
    <col min="6" max="6" width="18.5" style="88" bestFit="1" customWidth="1"/>
    <col min="7" max="7" width="18.5" style="88" customWidth="1"/>
    <col min="8" max="8" width="32.33203125" style="83" customWidth="1"/>
    <col min="9" max="9" width="8.33203125" style="83" customWidth="1"/>
    <col min="10" max="10" width="51.6640625" style="83" bestFit="1" customWidth="1"/>
    <col min="11" max="16384" width="11.5" style="83"/>
  </cols>
  <sheetData>
    <row r="1" spans="1:10" s="24" customFormat="1" ht="25" x14ac:dyDescent="0.2">
      <c r="A1" s="250" t="s">
        <v>7656</v>
      </c>
      <c r="B1" s="250"/>
      <c r="C1" s="250"/>
      <c r="D1" s="250"/>
      <c r="E1" s="250"/>
      <c r="F1" s="250"/>
      <c r="G1" s="250"/>
      <c r="H1" s="250"/>
      <c r="I1" s="250"/>
      <c r="J1" s="250"/>
    </row>
    <row r="2" spans="1:10" s="24" customFormat="1" ht="25" x14ac:dyDescent="0.2">
      <c r="A2" s="248" t="s">
        <v>7632</v>
      </c>
      <c r="B2" s="248"/>
      <c r="C2" s="248"/>
      <c r="D2" s="248"/>
      <c r="E2" s="248"/>
      <c r="F2" s="248"/>
      <c r="G2" s="248"/>
      <c r="H2" s="248"/>
      <c r="I2" s="248"/>
      <c r="J2" s="248"/>
    </row>
    <row r="3" spans="1:10" s="24" customFormat="1" ht="25" x14ac:dyDescent="0.2">
      <c r="A3" s="250" t="s">
        <v>7633</v>
      </c>
      <c r="B3" s="250"/>
      <c r="C3" s="250"/>
      <c r="D3" s="250"/>
      <c r="E3" s="250"/>
      <c r="F3" s="250"/>
      <c r="G3" s="250"/>
      <c r="H3" s="250"/>
      <c r="I3" s="250"/>
      <c r="J3" s="250"/>
    </row>
    <row r="4" spans="1:10" s="24" customFormat="1" ht="25" x14ac:dyDescent="0.2">
      <c r="A4" s="100"/>
      <c r="B4" s="100"/>
      <c r="C4" s="100"/>
      <c r="D4" s="100"/>
      <c r="E4" s="100"/>
      <c r="F4" s="100"/>
      <c r="G4" s="100"/>
      <c r="H4" s="100"/>
      <c r="I4" s="100"/>
      <c r="J4" s="100"/>
    </row>
    <row r="5" spans="1:10" ht="42" x14ac:dyDescent="0.15">
      <c r="A5" s="20" t="s">
        <v>7660</v>
      </c>
      <c r="B5" s="20" t="s">
        <v>7658</v>
      </c>
      <c r="C5" s="20" t="s">
        <v>0</v>
      </c>
      <c r="D5" s="21" t="s">
        <v>1</v>
      </c>
      <c r="E5" s="20" t="s">
        <v>7588</v>
      </c>
      <c r="F5" s="46" t="s">
        <v>2</v>
      </c>
      <c r="G5" s="46" t="s">
        <v>7663</v>
      </c>
      <c r="H5" s="20" t="s">
        <v>3</v>
      </c>
      <c r="I5" s="20" t="s">
        <v>7659</v>
      </c>
      <c r="J5" s="20" t="s">
        <v>4</v>
      </c>
    </row>
    <row r="6" spans="1:10" ht="14" x14ac:dyDescent="0.15">
      <c r="A6" s="91" t="s">
        <v>8</v>
      </c>
      <c r="B6" s="90" t="s">
        <v>15</v>
      </c>
      <c r="C6" s="44" t="s">
        <v>6683</v>
      </c>
      <c r="D6" s="45" t="s">
        <v>7407</v>
      </c>
      <c r="E6" s="45" t="s">
        <v>7568</v>
      </c>
      <c r="F6" s="84">
        <v>1448847.6741654705</v>
      </c>
      <c r="G6" s="104">
        <v>0</v>
      </c>
      <c r="H6" s="92" t="s">
        <v>9</v>
      </c>
      <c r="I6" s="45">
        <v>0</v>
      </c>
      <c r="J6" s="44" t="s">
        <v>11</v>
      </c>
    </row>
    <row r="7" spans="1:10" ht="14" x14ac:dyDescent="0.15">
      <c r="A7" s="91" t="s">
        <v>8</v>
      </c>
      <c r="B7" s="90" t="s">
        <v>15</v>
      </c>
      <c r="C7" s="44" t="s">
        <v>6734</v>
      </c>
      <c r="D7" s="45" t="s">
        <v>7356</v>
      </c>
      <c r="E7" s="45" t="s">
        <v>7568</v>
      </c>
      <c r="F7" s="84">
        <v>5157107.1963361539</v>
      </c>
      <c r="G7" s="104">
        <v>0</v>
      </c>
      <c r="H7" s="92" t="s">
        <v>9</v>
      </c>
      <c r="I7" s="45">
        <v>0</v>
      </c>
      <c r="J7" s="44" t="s">
        <v>11</v>
      </c>
    </row>
    <row r="8" spans="1:10" ht="14" x14ac:dyDescent="0.15">
      <c r="A8" s="91" t="s">
        <v>8</v>
      </c>
      <c r="B8" s="90" t="s">
        <v>15</v>
      </c>
      <c r="C8" s="44" t="s">
        <v>6754</v>
      </c>
      <c r="D8" s="45" t="s">
        <v>7336</v>
      </c>
      <c r="E8" s="45" t="s">
        <v>7568</v>
      </c>
      <c r="F8" s="84">
        <v>4826884.6288152598</v>
      </c>
      <c r="G8" s="104">
        <v>0</v>
      </c>
      <c r="H8" s="92" t="s">
        <v>9</v>
      </c>
      <c r="I8" s="45">
        <v>0</v>
      </c>
      <c r="J8" s="44" t="s">
        <v>11</v>
      </c>
    </row>
    <row r="9" spans="1:10" ht="14" x14ac:dyDescent="0.15">
      <c r="A9" s="91" t="s">
        <v>8</v>
      </c>
      <c r="B9" s="90" t="s">
        <v>15</v>
      </c>
      <c r="C9" s="44" t="s">
        <v>6652</v>
      </c>
      <c r="D9" s="45" t="s">
        <v>7439</v>
      </c>
      <c r="E9" s="45" t="s">
        <v>7568</v>
      </c>
      <c r="F9" s="84">
        <v>744549.75733011076</v>
      </c>
      <c r="G9" s="104">
        <v>0</v>
      </c>
      <c r="H9" s="92" t="s">
        <v>9</v>
      </c>
      <c r="I9" s="45">
        <v>0</v>
      </c>
      <c r="J9" s="44" t="s">
        <v>11</v>
      </c>
    </row>
    <row r="10" spans="1:10" ht="14" x14ac:dyDescent="0.15">
      <c r="A10" s="91" t="s">
        <v>8</v>
      </c>
      <c r="B10" s="90" t="s">
        <v>15</v>
      </c>
      <c r="C10" s="44" t="s">
        <v>6806</v>
      </c>
      <c r="D10" s="45" t="s">
        <v>7284</v>
      </c>
      <c r="E10" s="45" t="s">
        <v>7568</v>
      </c>
      <c r="F10" s="84">
        <v>4195509.2331135701</v>
      </c>
      <c r="G10" s="104">
        <v>0</v>
      </c>
      <c r="H10" s="92" t="s">
        <v>9</v>
      </c>
      <c r="I10" s="45">
        <v>0</v>
      </c>
      <c r="J10" s="44" t="s">
        <v>11</v>
      </c>
    </row>
    <row r="11" spans="1:10" ht="14" x14ac:dyDescent="0.15">
      <c r="A11" s="91" t="s">
        <v>8</v>
      </c>
      <c r="B11" s="90" t="s">
        <v>15</v>
      </c>
      <c r="C11" s="44" t="s">
        <v>6924</v>
      </c>
      <c r="D11" s="45" t="s">
        <v>7166</v>
      </c>
      <c r="E11" s="45" t="s">
        <v>7568</v>
      </c>
      <c r="F11" s="84">
        <v>2686165.1779887462</v>
      </c>
      <c r="G11" s="104">
        <v>0</v>
      </c>
      <c r="H11" s="92" t="s">
        <v>9</v>
      </c>
      <c r="I11" s="45">
        <v>0</v>
      </c>
      <c r="J11" s="44" t="s">
        <v>11</v>
      </c>
    </row>
    <row r="12" spans="1:10" ht="14" x14ac:dyDescent="0.15">
      <c r="A12" s="91" t="s">
        <v>8</v>
      </c>
      <c r="B12" s="90" t="s">
        <v>15</v>
      </c>
      <c r="C12" s="44" t="s">
        <v>6843</v>
      </c>
      <c r="D12" s="45" t="s">
        <v>7247</v>
      </c>
      <c r="E12" s="45" t="s">
        <v>7568</v>
      </c>
      <c r="F12" s="84">
        <v>2980371.5524094356</v>
      </c>
      <c r="G12" s="104">
        <v>0</v>
      </c>
      <c r="H12" s="92" t="s">
        <v>9</v>
      </c>
      <c r="I12" s="45">
        <v>0</v>
      </c>
      <c r="J12" s="44" t="s">
        <v>11</v>
      </c>
    </row>
    <row r="13" spans="1:10" ht="14" x14ac:dyDescent="0.15">
      <c r="A13" s="91" t="s">
        <v>8</v>
      </c>
      <c r="B13" s="90" t="s">
        <v>15</v>
      </c>
      <c r="C13" s="44" t="s">
        <v>6987</v>
      </c>
      <c r="D13" s="45" t="s">
        <v>7101</v>
      </c>
      <c r="E13" s="45" t="s">
        <v>7568</v>
      </c>
      <c r="F13" s="84">
        <v>15290151.194890399</v>
      </c>
      <c r="G13" s="104">
        <v>0</v>
      </c>
      <c r="H13" s="92" t="s">
        <v>9</v>
      </c>
      <c r="I13" s="45">
        <v>0</v>
      </c>
      <c r="J13" s="44" t="s">
        <v>11</v>
      </c>
    </row>
    <row r="14" spans="1:10" ht="14" x14ac:dyDescent="0.15">
      <c r="A14" s="91" t="s">
        <v>8</v>
      </c>
      <c r="B14" s="90" t="s">
        <v>15</v>
      </c>
      <c r="C14" s="44" t="s">
        <v>6615</v>
      </c>
      <c r="D14" s="45" t="s">
        <v>7476</v>
      </c>
      <c r="E14" s="45" t="s">
        <v>7568</v>
      </c>
      <c r="F14" s="84">
        <v>392872.91976298473</v>
      </c>
      <c r="G14" s="104">
        <v>0</v>
      </c>
      <c r="H14" s="92" t="s">
        <v>9</v>
      </c>
      <c r="I14" s="45">
        <v>0</v>
      </c>
      <c r="J14" s="44" t="s">
        <v>11</v>
      </c>
    </row>
    <row r="15" spans="1:10" ht="14" x14ac:dyDescent="0.15">
      <c r="A15" s="91" t="s">
        <v>8</v>
      </c>
      <c r="B15" s="90" t="s">
        <v>15</v>
      </c>
      <c r="C15" s="44" t="s">
        <v>6572</v>
      </c>
      <c r="D15" s="45" t="s">
        <v>7519</v>
      </c>
      <c r="E15" s="45" t="s">
        <v>7568</v>
      </c>
      <c r="F15" s="84">
        <v>104107.82020999919</v>
      </c>
      <c r="G15" s="104">
        <v>0</v>
      </c>
      <c r="H15" s="92" t="s">
        <v>9</v>
      </c>
      <c r="I15" s="45">
        <v>0</v>
      </c>
      <c r="J15" s="44" t="s">
        <v>11</v>
      </c>
    </row>
    <row r="16" spans="1:10" ht="14" x14ac:dyDescent="0.15">
      <c r="A16" s="91" t="s">
        <v>8</v>
      </c>
      <c r="B16" s="90" t="s">
        <v>15</v>
      </c>
      <c r="C16" s="44" t="s">
        <v>6849</v>
      </c>
      <c r="D16" s="45" t="s">
        <v>7241</v>
      </c>
      <c r="E16" s="45" t="s">
        <v>7568</v>
      </c>
      <c r="F16" s="84">
        <v>3473057.9272958217</v>
      </c>
      <c r="G16" s="104">
        <v>0</v>
      </c>
      <c r="H16" s="92" t="s">
        <v>9</v>
      </c>
      <c r="I16" s="45">
        <v>0</v>
      </c>
      <c r="J16" s="44" t="s">
        <v>11</v>
      </c>
    </row>
    <row r="17" spans="1:10" ht="14" x14ac:dyDescent="0.15">
      <c r="A17" s="91" t="s">
        <v>8</v>
      </c>
      <c r="B17" s="90" t="s">
        <v>15</v>
      </c>
      <c r="C17" s="44" t="s">
        <v>6901</v>
      </c>
      <c r="D17" s="45" t="s">
        <v>7189</v>
      </c>
      <c r="E17" s="45" t="s">
        <v>7568</v>
      </c>
      <c r="F17" s="84">
        <v>17725455.774341136</v>
      </c>
      <c r="G17" s="104">
        <v>0</v>
      </c>
      <c r="H17" s="92" t="s">
        <v>9</v>
      </c>
      <c r="I17" s="45">
        <v>0</v>
      </c>
      <c r="J17" s="44" t="s">
        <v>11</v>
      </c>
    </row>
    <row r="18" spans="1:10" ht="14" x14ac:dyDescent="0.15">
      <c r="A18" s="91" t="s">
        <v>8</v>
      </c>
      <c r="B18" s="90" t="s">
        <v>15</v>
      </c>
      <c r="C18" s="44" t="s">
        <v>6950</v>
      </c>
      <c r="D18" s="45" t="s">
        <v>7139</v>
      </c>
      <c r="E18" s="45" t="s">
        <v>7568</v>
      </c>
      <c r="F18" s="84">
        <v>6686113.1256709136</v>
      </c>
      <c r="G18" s="104">
        <v>0</v>
      </c>
      <c r="H18" s="92" t="s">
        <v>9</v>
      </c>
      <c r="I18" s="45">
        <v>0</v>
      </c>
      <c r="J18" s="44" t="s">
        <v>11</v>
      </c>
    </row>
    <row r="19" spans="1:10" ht="14" x14ac:dyDescent="0.15">
      <c r="A19" s="91" t="s">
        <v>8</v>
      </c>
      <c r="B19" s="90" t="s">
        <v>15</v>
      </c>
      <c r="C19" s="44" t="s">
        <v>6726</v>
      </c>
      <c r="D19" s="45" t="s">
        <v>7364</v>
      </c>
      <c r="E19" s="45" t="s">
        <v>7568</v>
      </c>
      <c r="F19" s="84">
        <v>2463816.5123326932</v>
      </c>
      <c r="G19" s="104">
        <v>0</v>
      </c>
      <c r="H19" s="92" t="s">
        <v>9</v>
      </c>
      <c r="I19" s="45">
        <v>0</v>
      </c>
      <c r="J19" s="44" t="s">
        <v>11</v>
      </c>
    </row>
    <row r="20" spans="1:10" ht="14" x14ac:dyDescent="0.15">
      <c r="A20" s="91" t="s">
        <v>8</v>
      </c>
      <c r="B20" s="90" t="s">
        <v>15</v>
      </c>
      <c r="C20" s="44" t="s">
        <v>6999</v>
      </c>
      <c r="D20" s="45" t="s">
        <v>7089</v>
      </c>
      <c r="E20" s="45" t="s">
        <v>7568</v>
      </c>
      <c r="F20" s="84">
        <v>25710875.389805686</v>
      </c>
      <c r="G20" s="104">
        <v>0</v>
      </c>
      <c r="H20" s="92" t="s">
        <v>9</v>
      </c>
      <c r="I20" s="45">
        <v>0</v>
      </c>
      <c r="J20" s="44" t="s">
        <v>11</v>
      </c>
    </row>
    <row r="21" spans="1:10" ht="14" x14ac:dyDescent="0.15">
      <c r="A21" s="91" t="s">
        <v>8</v>
      </c>
      <c r="B21" s="90" t="s">
        <v>15</v>
      </c>
      <c r="C21" s="44" t="s">
        <v>6939</v>
      </c>
      <c r="D21" s="45" t="s">
        <v>7150</v>
      </c>
      <c r="E21" s="45" t="s">
        <v>7568</v>
      </c>
      <c r="F21" s="84">
        <v>7153767.1370585915</v>
      </c>
      <c r="G21" s="104">
        <v>0</v>
      </c>
      <c r="H21" s="92" t="s">
        <v>9</v>
      </c>
      <c r="I21" s="45">
        <v>0</v>
      </c>
      <c r="J21" s="44" t="s">
        <v>11</v>
      </c>
    </row>
    <row r="22" spans="1:10" ht="14" x14ac:dyDescent="0.15">
      <c r="A22" s="91" t="s">
        <v>8</v>
      </c>
      <c r="B22" s="90" t="s">
        <v>15</v>
      </c>
      <c r="C22" s="44" t="s">
        <v>6988</v>
      </c>
      <c r="D22" s="45" t="s">
        <v>7100</v>
      </c>
      <c r="E22" s="45" t="s">
        <v>7568</v>
      </c>
      <c r="F22" s="84">
        <v>6692371.4287436996</v>
      </c>
      <c r="G22" s="104">
        <v>0</v>
      </c>
      <c r="H22" s="92" t="s">
        <v>9</v>
      </c>
      <c r="I22" s="45">
        <v>0</v>
      </c>
      <c r="J22" s="44" t="s">
        <v>11</v>
      </c>
    </row>
    <row r="23" spans="1:10" ht="14" x14ac:dyDescent="0.15">
      <c r="A23" s="91" t="s">
        <v>8</v>
      </c>
      <c r="B23" s="90" t="s">
        <v>15</v>
      </c>
      <c r="C23" s="44" t="s">
        <v>7031</v>
      </c>
      <c r="D23" s="45" t="s">
        <v>7057</v>
      </c>
      <c r="E23" s="45" t="s">
        <v>7568</v>
      </c>
      <c r="F23" s="84">
        <v>7908721.1137822736</v>
      </c>
      <c r="G23" s="104">
        <v>0</v>
      </c>
      <c r="H23" s="92" t="s">
        <v>9</v>
      </c>
      <c r="I23" s="45">
        <v>0</v>
      </c>
      <c r="J23" s="44" t="s">
        <v>11</v>
      </c>
    </row>
    <row r="24" spans="1:10" ht="14" x14ac:dyDescent="0.15">
      <c r="A24" s="91" t="s">
        <v>8</v>
      </c>
      <c r="B24" s="90" t="s">
        <v>15</v>
      </c>
      <c r="C24" s="44" t="s">
        <v>6762</v>
      </c>
      <c r="D24" s="45" t="s">
        <v>7328</v>
      </c>
      <c r="E24" s="45" t="s">
        <v>7568</v>
      </c>
      <c r="F24" s="84">
        <v>3868443.8718632879</v>
      </c>
      <c r="G24" s="104">
        <v>0</v>
      </c>
      <c r="H24" s="92" t="s">
        <v>9</v>
      </c>
      <c r="I24" s="45">
        <v>0</v>
      </c>
      <c r="J24" s="44" t="s">
        <v>11</v>
      </c>
    </row>
    <row r="25" spans="1:10" ht="14" x14ac:dyDescent="0.15">
      <c r="A25" s="91" t="s">
        <v>8</v>
      </c>
      <c r="B25" s="90" t="s">
        <v>15</v>
      </c>
      <c r="C25" s="44" t="s">
        <v>6959</v>
      </c>
      <c r="D25" s="45" t="s">
        <v>7130</v>
      </c>
      <c r="E25" s="45" t="s">
        <v>7568</v>
      </c>
      <c r="F25" s="84">
        <v>11377356.693648431</v>
      </c>
      <c r="G25" s="104">
        <v>0</v>
      </c>
      <c r="H25" s="92" t="s">
        <v>9</v>
      </c>
      <c r="I25" s="45">
        <v>0</v>
      </c>
      <c r="J25" s="44" t="s">
        <v>11</v>
      </c>
    </row>
    <row r="26" spans="1:10" ht="14" x14ac:dyDescent="0.15">
      <c r="A26" s="91" t="s">
        <v>8</v>
      </c>
      <c r="B26" s="90" t="s">
        <v>15</v>
      </c>
      <c r="C26" s="44" t="s">
        <v>6863</v>
      </c>
      <c r="D26" s="45" t="s">
        <v>7227</v>
      </c>
      <c r="E26" s="45" t="s">
        <v>7568</v>
      </c>
      <c r="F26" s="84">
        <v>3137459.6130497465</v>
      </c>
      <c r="G26" s="104">
        <v>0</v>
      </c>
      <c r="H26" s="92" t="s">
        <v>9</v>
      </c>
      <c r="I26" s="45">
        <v>0</v>
      </c>
      <c r="J26" s="44" t="s">
        <v>11</v>
      </c>
    </row>
    <row r="27" spans="1:10" ht="14" x14ac:dyDescent="0.15">
      <c r="A27" s="91" t="s">
        <v>8</v>
      </c>
      <c r="B27" s="90" t="s">
        <v>15</v>
      </c>
      <c r="C27" s="44" t="s">
        <v>6892</v>
      </c>
      <c r="D27" s="45" t="s">
        <v>7198</v>
      </c>
      <c r="E27" s="45" t="s">
        <v>7568</v>
      </c>
      <c r="F27" s="84">
        <v>5685776.977170568</v>
      </c>
      <c r="G27" s="104">
        <v>0</v>
      </c>
      <c r="H27" s="92" t="s">
        <v>9</v>
      </c>
      <c r="I27" s="45">
        <v>0</v>
      </c>
      <c r="J27" s="44" t="s">
        <v>11</v>
      </c>
    </row>
    <row r="28" spans="1:10" ht="14" x14ac:dyDescent="0.15">
      <c r="A28" s="91" t="s">
        <v>8</v>
      </c>
      <c r="B28" s="90" t="s">
        <v>15</v>
      </c>
      <c r="C28" s="44" t="s">
        <v>6921</v>
      </c>
      <c r="D28" s="45" t="s">
        <v>7169</v>
      </c>
      <c r="E28" s="45" t="s">
        <v>7568</v>
      </c>
      <c r="F28" s="84">
        <v>7034900.4059519786</v>
      </c>
      <c r="G28" s="104">
        <v>0</v>
      </c>
      <c r="H28" s="92" t="s">
        <v>9</v>
      </c>
      <c r="I28" s="45">
        <v>0</v>
      </c>
      <c r="J28" s="44" t="s">
        <v>11</v>
      </c>
    </row>
    <row r="29" spans="1:10" ht="14" x14ac:dyDescent="0.15">
      <c r="A29" s="91" t="s">
        <v>8</v>
      </c>
      <c r="B29" s="90" t="s">
        <v>15</v>
      </c>
      <c r="C29" s="44" t="s">
        <v>6629</v>
      </c>
      <c r="D29" s="45" t="s">
        <v>7462</v>
      </c>
      <c r="E29" s="45" t="s">
        <v>7568</v>
      </c>
      <c r="F29" s="84">
        <v>426478.84386851813</v>
      </c>
      <c r="G29" s="104">
        <v>0</v>
      </c>
      <c r="H29" s="92" t="s">
        <v>9</v>
      </c>
      <c r="I29" s="45">
        <v>0</v>
      </c>
      <c r="J29" s="44" t="s">
        <v>11</v>
      </c>
    </row>
    <row r="30" spans="1:10" ht="14" x14ac:dyDescent="0.15">
      <c r="A30" s="91" t="s">
        <v>8</v>
      </c>
      <c r="B30" s="90" t="s">
        <v>15</v>
      </c>
      <c r="C30" s="44" t="s">
        <v>6846</v>
      </c>
      <c r="D30" s="45" t="s">
        <v>7244</v>
      </c>
      <c r="E30" s="45" t="s">
        <v>7568</v>
      </c>
      <c r="F30" s="84">
        <v>4959500.3152962876</v>
      </c>
      <c r="G30" s="104">
        <v>0</v>
      </c>
      <c r="H30" s="92" t="s">
        <v>9</v>
      </c>
      <c r="I30" s="45">
        <v>0</v>
      </c>
      <c r="J30" s="44" t="s">
        <v>11</v>
      </c>
    </row>
    <row r="31" spans="1:10" ht="14" x14ac:dyDescent="0.15">
      <c r="A31" s="91" t="s">
        <v>8</v>
      </c>
      <c r="B31" s="90" t="s">
        <v>15</v>
      </c>
      <c r="C31" s="44" t="s">
        <v>6586</v>
      </c>
      <c r="D31" s="45" t="s">
        <v>7505</v>
      </c>
      <c r="E31" s="45" t="s">
        <v>7568</v>
      </c>
      <c r="F31" s="84">
        <v>219746.66232276685</v>
      </c>
      <c r="G31" s="104">
        <v>0</v>
      </c>
      <c r="H31" s="92" t="s">
        <v>9</v>
      </c>
      <c r="I31" s="45">
        <v>0</v>
      </c>
      <c r="J31" s="44" t="s">
        <v>11</v>
      </c>
    </row>
    <row r="32" spans="1:10" ht="14" x14ac:dyDescent="0.15">
      <c r="A32" s="91" t="s">
        <v>8</v>
      </c>
      <c r="B32" s="90" t="s">
        <v>15</v>
      </c>
      <c r="C32" s="44" t="s">
        <v>6578</v>
      </c>
      <c r="D32" s="45" t="s">
        <v>7513</v>
      </c>
      <c r="E32" s="45" t="s">
        <v>7568</v>
      </c>
      <c r="F32" s="84">
        <v>327703.05348076316</v>
      </c>
      <c r="G32" s="104">
        <v>0</v>
      </c>
      <c r="H32" s="92" t="s">
        <v>9</v>
      </c>
      <c r="I32" s="45">
        <v>0</v>
      </c>
      <c r="J32" s="44" t="s">
        <v>11</v>
      </c>
    </row>
    <row r="33" spans="1:10" ht="14" x14ac:dyDescent="0.15">
      <c r="A33" s="91" t="s">
        <v>8</v>
      </c>
      <c r="B33" s="90" t="s">
        <v>15</v>
      </c>
      <c r="C33" s="44" t="s">
        <v>6618</v>
      </c>
      <c r="D33" s="45" t="s">
        <v>7473</v>
      </c>
      <c r="E33" s="45" t="s">
        <v>7568</v>
      </c>
      <c r="F33" s="84">
        <v>588633.95092017832</v>
      </c>
      <c r="G33" s="104">
        <v>0</v>
      </c>
      <c r="H33" s="92" t="s">
        <v>9</v>
      </c>
      <c r="I33" s="45">
        <v>0</v>
      </c>
      <c r="J33" s="44" t="s">
        <v>11</v>
      </c>
    </row>
    <row r="34" spans="1:10" ht="14" x14ac:dyDescent="0.15">
      <c r="A34" s="91" t="s">
        <v>8</v>
      </c>
      <c r="B34" s="90" t="s">
        <v>15</v>
      </c>
      <c r="C34" s="44" t="s">
        <v>6793</v>
      </c>
      <c r="D34" s="45" t="s">
        <v>7297</v>
      </c>
      <c r="E34" s="45" t="s">
        <v>7568</v>
      </c>
      <c r="F34" s="84">
        <v>4503241.3565104529</v>
      </c>
      <c r="G34" s="104">
        <v>0</v>
      </c>
      <c r="H34" s="92" t="s">
        <v>9</v>
      </c>
      <c r="I34" s="45">
        <v>0</v>
      </c>
      <c r="J34" s="44" t="s">
        <v>11</v>
      </c>
    </row>
    <row r="35" spans="1:10" ht="14" x14ac:dyDescent="0.15">
      <c r="A35" s="91" t="s">
        <v>8</v>
      </c>
      <c r="B35" s="90" t="s">
        <v>15</v>
      </c>
      <c r="C35" s="44" t="s">
        <v>7037</v>
      </c>
      <c r="D35" s="45" t="s">
        <v>7051</v>
      </c>
      <c r="E35" s="45" t="s">
        <v>7568</v>
      </c>
      <c r="F35" s="84">
        <v>36226849.887387589</v>
      </c>
      <c r="G35" s="104">
        <v>0</v>
      </c>
      <c r="H35" s="92" t="s">
        <v>9</v>
      </c>
      <c r="I35" s="45">
        <v>0</v>
      </c>
      <c r="J35" s="44" t="s">
        <v>11</v>
      </c>
    </row>
    <row r="36" spans="1:10" ht="14" x14ac:dyDescent="0.15">
      <c r="A36" s="91" t="s">
        <v>8</v>
      </c>
      <c r="B36" s="90" t="s">
        <v>15</v>
      </c>
      <c r="C36" s="44" t="s">
        <v>6933</v>
      </c>
      <c r="D36" s="45" t="s">
        <v>7157</v>
      </c>
      <c r="E36" s="45" t="s">
        <v>7568</v>
      </c>
      <c r="F36" s="84">
        <v>8922249.9857558534</v>
      </c>
      <c r="G36" s="104">
        <v>0</v>
      </c>
      <c r="H36" s="92" t="s">
        <v>9</v>
      </c>
      <c r="I36" s="45">
        <v>0</v>
      </c>
      <c r="J36" s="44" t="s">
        <v>11</v>
      </c>
    </row>
    <row r="37" spans="1:10" ht="14" x14ac:dyDescent="0.15">
      <c r="A37" s="91" t="s">
        <v>8</v>
      </c>
      <c r="B37" s="90" t="s">
        <v>15</v>
      </c>
      <c r="C37" s="44" t="s">
        <v>6953</v>
      </c>
      <c r="D37" s="45" t="s">
        <v>7136</v>
      </c>
      <c r="E37" s="45" t="s">
        <v>7568</v>
      </c>
      <c r="F37" s="84">
        <v>9555404.212604681</v>
      </c>
      <c r="G37" s="104">
        <v>0</v>
      </c>
      <c r="H37" s="92" t="s">
        <v>9</v>
      </c>
      <c r="I37" s="45">
        <v>0</v>
      </c>
      <c r="J37" s="44" t="s">
        <v>11</v>
      </c>
    </row>
    <row r="38" spans="1:10" ht="14" x14ac:dyDescent="0.15">
      <c r="A38" s="91" t="s">
        <v>8</v>
      </c>
      <c r="B38" s="90" t="s">
        <v>15</v>
      </c>
      <c r="C38" s="44" t="s">
        <v>2015</v>
      </c>
      <c r="D38" s="45" t="s">
        <v>7049</v>
      </c>
      <c r="E38" s="45" t="s">
        <v>7568</v>
      </c>
      <c r="F38" s="84">
        <v>58059424.575863943</v>
      </c>
      <c r="G38" s="104">
        <v>0</v>
      </c>
      <c r="H38" s="92" t="s">
        <v>9</v>
      </c>
      <c r="I38" s="45">
        <v>0</v>
      </c>
      <c r="J38" s="44" t="s">
        <v>11</v>
      </c>
    </row>
    <row r="39" spans="1:10" ht="14" x14ac:dyDescent="0.15">
      <c r="A39" s="91" t="s">
        <v>8</v>
      </c>
      <c r="B39" s="90" t="s">
        <v>15</v>
      </c>
      <c r="C39" s="44" t="s">
        <v>6852</v>
      </c>
      <c r="D39" s="45" t="s">
        <v>7238</v>
      </c>
      <c r="E39" s="45" t="s">
        <v>7568</v>
      </c>
      <c r="F39" s="84">
        <v>5662788.555453511</v>
      </c>
      <c r="G39" s="104">
        <v>0</v>
      </c>
      <c r="H39" s="92" t="s">
        <v>9</v>
      </c>
      <c r="I39" s="45">
        <v>0</v>
      </c>
      <c r="J39" s="44" t="s">
        <v>11</v>
      </c>
    </row>
    <row r="40" spans="1:10" ht="14" x14ac:dyDescent="0.15">
      <c r="A40" s="91" t="s">
        <v>8</v>
      </c>
      <c r="B40" s="90" t="s">
        <v>15</v>
      </c>
      <c r="C40" s="44" t="s">
        <v>6694</v>
      </c>
      <c r="D40" s="45" t="s">
        <v>7396</v>
      </c>
      <c r="E40" s="45" t="s">
        <v>7568</v>
      </c>
      <c r="F40" s="84">
        <v>1180796.6237703979</v>
      </c>
      <c r="G40" s="104">
        <v>0</v>
      </c>
      <c r="H40" s="92" t="s">
        <v>9</v>
      </c>
      <c r="I40" s="45">
        <v>0</v>
      </c>
      <c r="J40" s="44" t="s">
        <v>11</v>
      </c>
    </row>
    <row r="41" spans="1:10" ht="14" x14ac:dyDescent="0.15">
      <c r="A41" s="91" t="s">
        <v>8</v>
      </c>
      <c r="B41" s="90" t="s">
        <v>15</v>
      </c>
      <c r="C41" s="44" t="s">
        <v>6686</v>
      </c>
      <c r="D41" s="45" t="s">
        <v>7404</v>
      </c>
      <c r="E41" s="45" t="s">
        <v>7568</v>
      </c>
      <c r="F41" s="84">
        <v>803536.03831553704</v>
      </c>
      <c r="G41" s="104">
        <v>0</v>
      </c>
      <c r="H41" s="92" t="s">
        <v>9</v>
      </c>
      <c r="I41" s="45">
        <v>0</v>
      </c>
      <c r="J41" s="44" t="s">
        <v>11</v>
      </c>
    </row>
    <row r="42" spans="1:10" ht="14" x14ac:dyDescent="0.15">
      <c r="A42" s="91" t="s">
        <v>8</v>
      </c>
      <c r="B42" s="90" t="s">
        <v>15</v>
      </c>
      <c r="C42" s="44" t="s">
        <v>6854</v>
      </c>
      <c r="D42" s="45" t="s">
        <v>7236</v>
      </c>
      <c r="E42" s="45" t="s">
        <v>7568</v>
      </c>
      <c r="F42" s="84">
        <v>3509714.9272918091</v>
      </c>
      <c r="G42" s="104">
        <v>0</v>
      </c>
      <c r="H42" s="92" t="s">
        <v>9</v>
      </c>
      <c r="I42" s="45">
        <v>0</v>
      </c>
      <c r="J42" s="44" t="s">
        <v>11</v>
      </c>
    </row>
    <row r="43" spans="1:10" ht="14" x14ac:dyDescent="0.15">
      <c r="A43" s="91" t="s">
        <v>8</v>
      </c>
      <c r="B43" s="90" t="s">
        <v>15</v>
      </c>
      <c r="C43" s="44" t="s">
        <v>6862</v>
      </c>
      <c r="D43" s="45" t="s">
        <v>7228</v>
      </c>
      <c r="E43" s="45" t="s">
        <v>7568</v>
      </c>
      <c r="F43" s="84">
        <v>5630838.0713279191</v>
      </c>
      <c r="G43" s="104">
        <v>0</v>
      </c>
      <c r="H43" s="92" t="s">
        <v>9</v>
      </c>
      <c r="I43" s="45">
        <v>0</v>
      </c>
      <c r="J43" s="44" t="s">
        <v>11</v>
      </c>
    </row>
    <row r="44" spans="1:10" ht="14" x14ac:dyDescent="0.15">
      <c r="A44" s="91" t="s">
        <v>8</v>
      </c>
      <c r="B44" s="90" t="s">
        <v>15</v>
      </c>
      <c r="C44" s="44" t="s">
        <v>6759</v>
      </c>
      <c r="D44" s="45" t="s">
        <v>7331</v>
      </c>
      <c r="E44" s="45" t="s">
        <v>7568</v>
      </c>
      <c r="F44" s="84">
        <v>4039931.3488673656</v>
      </c>
      <c r="G44" s="104">
        <v>0</v>
      </c>
      <c r="H44" s="92" t="s">
        <v>9</v>
      </c>
      <c r="I44" s="45">
        <v>0</v>
      </c>
      <c r="J44" s="44" t="s">
        <v>11</v>
      </c>
    </row>
    <row r="45" spans="1:10" ht="14" x14ac:dyDescent="0.15">
      <c r="A45" s="91" t="s">
        <v>8</v>
      </c>
      <c r="B45" s="90" t="s">
        <v>15</v>
      </c>
      <c r="C45" s="44" t="s">
        <v>6725</v>
      </c>
      <c r="D45" s="45" t="s">
        <v>7365</v>
      </c>
      <c r="E45" s="45" t="s">
        <v>7568</v>
      </c>
      <c r="F45" s="84">
        <v>2373005.2683178964</v>
      </c>
      <c r="G45" s="104">
        <v>0</v>
      </c>
      <c r="H45" s="92" t="s">
        <v>9</v>
      </c>
      <c r="I45" s="45">
        <v>0</v>
      </c>
      <c r="J45" s="44" t="s">
        <v>11</v>
      </c>
    </row>
    <row r="46" spans="1:10" ht="14" x14ac:dyDescent="0.15">
      <c r="A46" s="91" t="s">
        <v>8</v>
      </c>
      <c r="B46" s="90" t="s">
        <v>15</v>
      </c>
      <c r="C46" s="44" t="s">
        <v>6636</v>
      </c>
      <c r="D46" s="45" t="s">
        <v>7455</v>
      </c>
      <c r="E46" s="45" t="s">
        <v>7568</v>
      </c>
      <c r="F46" s="84">
        <v>627171.46419115085</v>
      </c>
      <c r="G46" s="104">
        <v>0</v>
      </c>
      <c r="H46" s="92" t="s">
        <v>9</v>
      </c>
      <c r="I46" s="45">
        <v>0</v>
      </c>
      <c r="J46" s="44" t="s">
        <v>11</v>
      </c>
    </row>
    <row r="47" spans="1:10" ht="14" x14ac:dyDescent="0.15">
      <c r="A47" s="91" t="s">
        <v>8</v>
      </c>
      <c r="B47" s="90" t="s">
        <v>15</v>
      </c>
      <c r="C47" s="44" t="s">
        <v>6903</v>
      </c>
      <c r="D47" s="45" t="s">
        <v>7187</v>
      </c>
      <c r="E47" s="45" t="s">
        <v>7568</v>
      </c>
      <c r="F47" s="84">
        <v>3453747.2882777983</v>
      </c>
      <c r="G47" s="104">
        <v>0</v>
      </c>
      <c r="H47" s="92" t="s">
        <v>9</v>
      </c>
      <c r="I47" s="45">
        <v>0</v>
      </c>
      <c r="J47" s="44" t="s">
        <v>11</v>
      </c>
    </row>
    <row r="48" spans="1:10" ht="14" x14ac:dyDescent="0.15">
      <c r="A48" s="91" t="s">
        <v>8</v>
      </c>
      <c r="B48" s="90" t="s">
        <v>15</v>
      </c>
      <c r="C48" s="44" t="s">
        <v>6990</v>
      </c>
      <c r="D48" s="45" t="s">
        <v>7098</v>
      </c>
      <c r="E48" s="45" t="s">
        <v>7568</v>
      </c>
      <c r="F48" s="84">
        <v>9566750.5998479985</v>
      </c>
      <c r="G48" s="104">
        <v>0</v>
      </c>
      <c r="H48" s="92" t="s">
        <v>9</v>
      </c>
      <c r="I48" s="45">
        <v>0</v>
      </c>
      <c r="J48" s="44" t="s">
        <v>11</v>
      </c>
    </row>
    <row r="49" spans="1:10" ht="14" x14ac:dyDescent="0.15">
      <c r="A49" s="91" t="s">
        <v>8</v>
      </c>
      <c r="B49" s="90" t="s">
        <v>15</v>
      </c>
      <c r="C49" s="44" t="s">
        <v>6741</v>
      </c>
      <c r="D49" s="45" t="s">
        <v>7349</v>
      </c>
      <c r="E49" s="45" t="s">
        <v>7568</v>
      </c>
      <c r="F49" s="84">
        <v>3099980.1945330584</v>
      </c>
      <c r="G49" s="104">
        <v>0</v>
      </c>
      <c r="H49" s="92" t="s">
        <v>9</v>
      </c>
      <c r="I49" s="45">
        <v>0</v>
      </c>
      <c r="J49" s="44" t="s">
        <v>11</v>
      </c>
    </row>
    <row r="50" spans="1:10" ht="14" x14ac:dyDescent="0.15">
      <c r="A50" s="91" t="s">
        <v>8</v>
      </c>
      <c r="B50" s="90" t="s">
        <v>15</v>
      </c>
      <c r="C50" s="44" t="s">
        <v>6693</v>
      </c>
      <c r="D50" s="45" t="s">
        <v>7397</v>
      </c>
      <c r="E50" s="45" t="s">
        <v>7568</v>
      </c>
      <c r="F50" s="84">
        <v>2097791.0890132319</v>
      </c>
      <c r="G50" s="104">
        <v>0</v>
      </c>
      <c r="H50" s="92" t="s">
        <v>9</v>
      </c>
      <c r="I50" s="45">
        <v>0</v>
      </c>
      <c r="J50" s="44" t="s">
        <v>11</v>
      </c>
    </row>
    <row r="51" spans="1:10" ht="14" x14ac:dyDescent="0.15">
      <c r="A51" s="91" t="s">
        <v>8</v>
      </c>
      <c r="B51" s="90" t="s">
        <v>15</v>
      </c>
      <c r="C51" s="44" t="s">
        <v>6868</v>
      </c>
      <c r="D51" s="45" t="s">
        <v>7222</v>
      </c>
      <c r="E51" s="45" t="s">
        <v>7568</v>
      </c>
      <c r="F51" s="84">
        <v>12872561.182894088</v>
      </c>
      <c r="G51" s="104">
        <v>0</v>
      </c>
      <c r="H51" s="92" t="s">
        <v>9</v>
      </c>
      <c r="I51" s="45">
        <v>0</v>
      </c>
      <c r="J51" s="44" t="s">
        <v>11</v>
      </c>
    </row>
    <row r="52" spans="1:10" ht="14" x14ac:dyDescent="0.15">
      <c r="A52" s="91" t="s">
        <v>8</v>
      </c>
      <c r="B52" s="90" t="s">
        <v>15</v>
      </c>
      <c r="C52" s="44" t="s">
        <v>7002</v>
      </c>
      <c r="D52" s="45" t="s">
        <v>7086</v>
      </c>
      <c r="E52" s="45" t="s">
        <v>7568</v>
      </c>
      <c r="F52" s="84">
        <v>5750916.7982101012</v>
      </c>
      <c r="G52" s="104">
        <v>0</v>
      </c>
      <c r="H52" s="92" t="s">
        <v>9</v>
      </c>
      <c r="I52" s="45">
        <v>0</v>
      </c>
      <c r="J52" s="44" t="s">
        <v>11</v>
      </c>
    </row>
    <row r="53" spans="1:10" ht="14" x14ac:dyDescent="0.15">
      <c r="A53" s="91" t="s">
        <v>8</v>
      </c>
      <c r="B53" s="90" t="s">
        <v>15</v>
      </c>
      <c r="C53" s="44" t="s">
        <v>6788</v>
      </c>
      <c r="D53" s="45" t="s">
        <v>7302</v>
      </c>
      <c r="E53" s="45" t="s">
        <v>7568</v>
      </c>
      <c r="F53" s="84">
        <v>2352639.07348176</v>
      </c>
      <c r="G53" s="104">
        <v>0</v>
      </c>
      <c r="H53" s="92" t="s">
        <v>9</v>
      </c>
      <c r="I53" s="45">
        <v>0</v>
      </c>
      <c r="J53" s="44" t="s">
        <v>11</v>
      </c>
    </row>
    <row r="54" spans="1:10" ht="14" x14ac:dyDescent="0.15">
      <c r="A54" s="91" t="s">
        <v>8</v>
      </c>
      <c r="B54" s="90" t="s">
        <v>15</v>
      </c>
      <c r="C54" s="44" t="s">
        <v>7021</v>
      </c>
      <c r="D54" s="45" t="s">
        <v>7067</v>
      </c>
      <c r="E54" s="45" t="s">
        <v>7568</v>
      </c>
      <c r="F54" s="84">
        <v>44459164.353433065</v>
      </c>
      <c r="G54" s="104">
        <v>0</v>
      </c>
      <c r="H54" s="92" t="s">
        <v>9</v>
      </c>
      <c r="I54" s="45">
        <v>0</v>
      </c>
      <c r="J54" s="44" t="s">
        <v>11</v>
      </c>
    </row>
    <row r="55" spans="1:10" ht="14" x14ac:dyDescent="0.15">
      <c r="A55" s="91" t="s">
        <v>8</v>
      </c>
      <c r="B55" s="90" t="s">
        <v>15</v>
      </c>
      <c r="C55" s="44" t="s">
        <v>6603</v>
      </c>
      <c r="D55" s="45" t="s">
        <v>7488</v>
      </c>
      <c r="E55" s="45" t="s">
        <v>7568</v>
      </c>
      <c r="F55" s="84">
        <v>381926.92991970567</v>
      </c>
      <c r="G55" s="104">
        <v>0</v>
      </c>
      <c r="H55" s="92" t="s">
        <v>9</v>
      </c>
      <c r="I55" s="45">
        <v>0</v>
      </c>
      <c r="J55" s="44" t="s">
        <v>11</v>
      </c>
    </row>
    <row r="56" spans="1:10" ht="14" x14ac:dyDescent="0.15">
      <c r="A56" s="91" t="s">
        <v>8</v>
      </c>
      <c r="B56" s="90" t="s">
        <v>15</v>
      </c>
      <c r="C56" s="44" t="s">
        <v>6837</v>
      </c>
      <c r="D56" s="45" t="s">
        <v>7253</v>
      </c>
      <c r="E56" s="45" t="s">
        <v>7568</v>
      </c>
      <c r="F56" s="84">
        <v>3466690.0957892938</v>
      </c>
      <c r="G56" s="104">
        <v>0</v>
      </c>
      <c r="H56" s="92" t="s">
        <v>9</v>
      </c>
      <c r="I56" s="45">
        <v>0</v>
      </c>
      <c r="J56" s="44" t="s">
        <v>11</v>
      </c>
    </row>
    <row r="57" spans="1:10" ht="14" x14ac:dyDescent="0.15">
      <c r="A57" s="91" t="s">
        <v>8</v>
      </c>
      <c r="B57" s="90" t="s">
        <v>15</v>
      </c>
      <c r="C57" s="44" t="s">
        <v>6873</v>
      </c>
      <c r="D57" s="45" t="s">
        <v>7217</v>
      </c>
      <c r="E57" s="45" t="s">
        <v>7568</v>
      </c>
      <c r="F57" s="84">
        <v>4924651.9118114989</v>
      </c>
      <c r="G57" s="104">
        <v>0</v>
      </c>
      <c r="H57" s="92" t="s">
        <v>9</v>
      </c>
      <c r="I57" s="45">
        <v>0</v>
      </c>
      <c r="J57" s="44" t="s">
        <v>11</v>
      </c>
    </row>
    <row r="58" spans="1:10" ht="14" x14ac:dyDescent="0.15">
      <c r="A58" s="91" t="s">
        <v>8</v>
      </c>
      <c r="B58" s="90" t="s">
        <v>15</v>
      </c>
      <c r="C58" s="44" t="s">
        <v>6878</v>
      </c>
      <c r="D58" s="45" t="s">
        <v>7212</v>
      </c>
      <c r="E58" s="45" t="s">
        <v>7568</v>
      </c>
      <c r="F58" s="84">
        <v>22076924.800000001</v>
      </c>
      <c r="G58" s="104">
        <v>0</v>
      </c>
      <c r="H58" s="92" t="s">
        <v>9</v>
      </c>
      <c r="I58" s="45">
        <v>0</v>
      </c>
      <c r="J58" s="44" t="s">
        <v>11</v>
      </c>
    </row>
    <row r="59" spans="1:10" ht="14" x14ac:dyDescent="0.15">
      <c r="A59" s="91" t="s">
        <v>8</v>
      </c>
      <c r="B59" s="90" t="s">
        <v>15</v>
      </c>
      <c r="C59" s="44" t="s">
        <v>6576</v>
      </c>
      <c r="D59" s="45" t="s">
        <v>7515</v>
      </c>
      <c r="E59" s="45" t="s">
        <v>7568</v>
      </c>
      <c r="F59" s="84">
        <v>165582.37121160724</v>
      </c>
      <c r="G59" s="104">
        <v>0</v>
      </c>
      <c r="H59" s="92" t="s">
        <v>9</v>
      </c>
      <c r="I59" s="45">
        <v>0</v>
      </c>
      <c r="J59" s="44" t="s">
        <v>11</v>
      </c>
    </row>
    <row r="60" spans="1:10" ht="14" x14ac:dyDescent="0.15">
      <c r="A60" s="91" t="s">
        <v>8</v>
      </c>
      <c r="B60" s="90" t="s">
        <v>15</v>
      </c>
      <c r="C60" s="44" t="s">
        <v>6906</v>
      </c>
      <c r="D60" s="45" t="s">
        <v>7184</v>
      </c>
      <c r="E60" s="45" t="s">
        <v>7568</v>
      </c>
      <c r="F60" s="84">
        <v>10666891.565479968</v>
      </c>
      <c r="G60" s="104">
        <v>0</v>
      </c>
      <c r="H60" s="92" t="s">
        <v>9</v>
      </c>
      <c r="I60" s="45">
        <v>0</v>
      </c>
      <c r="J60" s="44" t="s">
        <v>11</v>
      </c>
    </row>
    <row r="61" spans="1:10" ht="14" x14ac:dyDescent="0.15">
      <c r="A61" s="91" t="s">
        <v>8</v>
      </c>
      <c r="B61" s="90" t="s">
        <v>15</v>
      </c>
      <c r="C61" s="44" t="s">
        <v>6951</v>
      </c>
      <c r="D61" s="45" t="s">
        <v>7138</v>
      </c>
      <c r="E61" s="45" t="s">
        <v>7568</v>
      </c>
      <c r="F61" s="84">
        <v>3602096.7628348828</v>
      </c>
      <c r="G61" s="104">
        <v>0</v>
      </c>
      <c r="H61" s="92" t="s">
        <v>9</v>
      </c>
      <c r="I61" s="45">
        <v>0</v>
      </c>
      <c r="J61" s="44" t="s">
        <v>11</v>
      </c>
    </row>
    <row r="62" spans="1:10" ht="14" x14ac:dyDescent="0.15">
      <c r="A62" s="91" t="s">
        <v>8</v>
      </c>
      <c r="B62" s="90" t="s">
        <v>15</v>
      </c>
      <c r="C62" s="44" t="s">
        <v>6786</v>
      </c>
      <c r="D62" s="45" t="s">
        <v>7304</v>
      </c>
      <c r="E62" s="45" t="s">
        <v>7568</v>
      </c>
      <c r="F62" s="84">
        <v>3978958.3232944701</v>
      </c>
      <c r="G62" s="104">
        <v>0</v>
      </c>
      <c r="H62" s="92" t="s">
        <v>9</v>
      </c>
      <c r="I62" s="45">
        <v>0</v>
      </c>
      <c r="J62" s="44" t="s">
        <v>11</v>
      </c>
    </row>
    <row r="63" spans="1:10" ht="14" x14ac:dyDescent="0.15">
      <c r="A63" s="91" t="s">
        <v>8</v>
      </c>
      <c r="B63" s="90" t="s">
        <v>15</v>
      </c>
      <c r="C63" s="44" t="s">
        <v>6984</v>
      </c>
      <c r="D63" s="45" t="s">
        <v>7104</v>
      </c>
      <c r="E63" s="45" t="s">
        <v>7568</v>
      </c>
      <c r="F63" s="84">
        <v>3655911.567791597</v>
      </c>
      <c r="G63" s="104">
        <v>0</v>
      </c>
      <c r="H63" s="92" t="s">
        <v>9</v>
      </c>
      <c r="I63" s="45">
        <v>0</v>
      </c>
      <c r="J63" s="44" t="s">
        <v>11</v>
      </c>
    </row>
    <row r="64" spans="1:10" ht="14" x14ac:dyDescent="0.15">
      <c r="A64" s="91" t="s">
        <v>8</v>
      </c>
      <c r="B64" s="90" t="s">
        <v>15</v>
      </c>
      <c r="C64" s="44" t="s">
        <v>6713</v>
      </c>
      <c r="D64" s="45" t="s">
        <v>7377</v>
      </c>
      <c r="E64" s="45" t="s">
        <v>7568</v>
      </c>
      <c r="F64" s="84">
        <v>1338708.9180113426</v>
      </c>
      <c r="G64" s="104">
        <v>0</v>
      </c>
      <c r="H64" s="92" t="s">
        <v>9</v>
      </c>
      <c r="I64" s="45">
        <v>0</v>
      </c>
      <c r="J64" s="44" t="s">
        <v>11</v>
      </c>
    </row>
    <row r="65" spans="1:10" ht="14" x14ac:dyDescent="0.15">
      <c r="A65" s="91" t="s">
        <v>8</v>
      </c>
      <c r="B65" s="90" t="s">
        <v>15</v>
      </c>
      <c r="C65" s="44" t="s">
        <v>6602</v>
      </c>
      <c r="D65" s="45" t="s">
        <v>7489</v>
      </c>
      <c r="E65" s="45" t="s">
        <v>7568</v>
      </c>
      <c r="F65" s="84">
        <v>481674.31053904362</v>
      </c>
      <c r="G65" s="104">
        <v>0</v>
      </c>
      <c r="H65" s="92" t="s">
        <v>9</v>
      </c>
      <c r="I65" s="45">
        <v>0</v>
      </c>
      <c r="J65" s="44" t="s">
        <v>11</v>
      </c>
    </row>
    <row r="66" spans="1:10" ht="14" x14ac:dyDescent="0.15">
      <c r="A66" s="91" t="s">
        <v>8</v>
      </c>
      <c r="B66" s="90" t="s">
        <v>15</v>
      </c>
      <c r="C66" s="44" t="s">
        <v>6689</v>
      </c>
      <c r="D66" s="45" t="s">
        <v>7401</v>
      </c>
      <c r="E66" s="45" t="s">
        <v>7568</v>
      </c>
      <c r="F66" s="84">
        <v>1278828.4659643937</v>
      </c>
      <c r="G66" s="104">
        <v>0</v>
      </c>
      <c r="H66" s="92" t="s">
        <v>9</v>
      </c>
      <c r="I66" s="45">
        <v>0</v>
      </c>
      <c r="J66" s="44" t="s">
        <v>11</v>
      </c>
    </row>
    <row r="67" spans="1:10" ht="14" x14ac:dyDescent="0.15">
      <c r="A67" s="91" t="s">
        <v>8</v>
      </c>
      <c r="B67" s="90" t="s">
        <v>15</v>
      </c>
      <c r="C67" s="44" t="s">
        <v>6590</v>
      </c>
      <c r="D67" s="45" t="s">
        <v>7501</v>
      </c>
      <c r="E67" s="45" t="s">
        <v>7568</v>
      </c>
      <c r="F67" s="84">
        <v>672840.36522853398</v>
      </c>
      <c r="G67" s="104">
        <v>0</v>
      </c>
      <c r="H67" s="92" t="s">
        <v>9</v>
      </c>
      <c r="I67" s="45">
        <v>0</v>
      </c>
      <c r="J67" s="44" t="s">
        <v>11</v>
      </c>
    </row>
    <row r="68" spans="1:10" ht="14" x14ac:dyDescent="0.15">
      <c r="A68" s="91" t="s">
        <v>8</v>
      </c>
      <c r="B68" s="90" t="s">
        <v>15</v>
      </c>
      <c r="C68" s="44" t="s">
        <v>6585</v>
      </c>
      <c r="D68" s="45" t="s">
        <v>7506</v>
      </c>
      <c r="E68" s="45" t="s">
        <v>7568</v>
      </c>
      <c r="F68" s="84">
        <v>356321.22361932963</v>
      </c>
      <c r="G68" s="104">
        <v>0</v>
      </c>
      <c r="H68" s="92" t="s">
        <v>9</v>
      </c>
      <c r="I68" s="45">
        <v>0</v>
      </c>
      <c r="J68" s="44" t="s">
        <v>11</v>
      </c>
    </row>
    <row r="69" spans="1:10" ht="14" x14ac:dyDescent="0.15">
      <c r="A69" s="91" t="s">
        <v>8</v>
      </c>
      <c r="B69" s="90" t="s">
        <v>15</v>
      </c>
      <c r="C69" s="44" t="s">
        <v>6853</v>
      </c>
      <c r="D69" s="45" t="s">
        <v>7237</v>
      </c>
      <c r="E69" s="45" t="s">
        <v>7568</v>
      </c>
      <c r="F69" s="84">
        <v>2911736.4602956111</v>
      </c>
      <c r="G69" s="104">
        <v>0</v>
      </c>
      <c r="H69" s="92" t="s">
        <v>9</v>
      </c>
      <c r="I69" s="45">
        <v>0</v>
      </c>
      <c r="J69" s="44" t="s">
        <v>11</v>
      </c>
    </row>
    <row r="70" spans="1:10" ht="14" x14ac:dyDescent="0.15">
      <c r="A70" s="91" t="s">
        <v>8</v>
      </c>
      <c r="B70" s="90" t="s">
        <v>15</v>
      </c>
      <c r="C70" s="44" t="s">
        <v>6919</v>
      </c>
      <c r="D70" s="45" t="s">
        <v>7171</v>
      </c>
      <c r="E70" s="45" t="s">
        <v>7568</v>
      </c>
      <c r="F70" s="84">
        <v>3745751.199746619</v>
      </c>
      <c r="G70" s="104">
        <v>0</v>
      </c>
      <c r="H70" s="92" t="s">
        <v>9</v>
      </c>
      <c r="I70" s="45">
        <v>0</v>
      </c>
      <c r="J70" s="44" t="s">
        <v>11</v>
      </c>
    </row>
    <row r="71" spans="1:10" ht="14" x14ac:dyDescent="0.15">
      <c r="A71" s="91" t="s">
        <v>8</v>
      </c>
      <c r="B71" s="90" t="s">
        <v>15</v>
      </c>
      <c r="C71" s="44" t="s">
        <v>6775</v>
      </c>
      <c r="D71" s="45" t="s">
        <v>7315</v>
      </c>
      <c r="E71" s="45" t="s">
        <v>7568</v>
      </c>
      <c r="F71" s="84">
        <v>6786432.635544233</v>
      </c>
      <c r="G71" s="104">
        <v>0</v>
      </c>
      <c r="H71" s="92" t="s">
        <v>9</v>
      </c>
      <c r="I71" s="45">
        <v>0</v>
      </c>
      <c r="J71" s="44" t="s">
        <v>11</v>
      </c>
    </row>
    <row r="72" spans="1:10" ht="14" x14ac:dyDescent="0.15">
      <c r="A72" s="91" t="s">
        <v>8</v>
      </c>
      <c r="B72" s="90" t="s">
        <v>15</v>
      </c>
      <c r="C72" s="44" t="s">
        <v>6884</v>
      </c>
      <c r="D72" s="45" t="s">
        <v>7206</v>
      </c>
      <c r="E72" s="45" t="s">
        <v>7568</v>
      </c>
      <c r="F72" s="84">
        <v>10656768.274341136</v>
      </c>
      <c r="G72" s="104">
        <v>0</v>
      </c>
      <c r="H72" s="92" t="s">
        <v>9</v>
      </c>
      <c r="I72" s="45">
        <v>0</v>
      </c>
      <c r="J72" s="44" t="s">
        <v>11</v>
      </c>
    </row>
    <row r="73" spans="1:10" ht="14" x14ac:dyDescent="0.15">
      <c r="A73" s="91" t="s">
        <v>8</v>
      </c>
      <c r="B73" s="90" t="s">
        <v>15</v>
      </c>
      <c r="C73" s="44" t="s">
        <v>6661</v>
      </c>
      <c r="D73" s="45" t="s">
        <v>7430</v>
      </c>
      <c r="E73" s="45" t="s">
        <v>7568</v>
      </c>
      <c r="F73" s="84">
        <v>1112890.7329119877</v>
      </c>
      <c r="G73" s="104">
        <v>0</v>
      </c>
      <c r="H73" s="92" t="s">
        <v>9</v>
      </c>
      <c r="I73" s="45">
        <v>0</v>
      </c>
      <c r="J73" s="44" t="s">
        <v>11</v>
      </c>
    </row>
    <row r="74" spans="1:10" ht="14" x14ac:dyDescent="0.15">
      <c r="A74" s="91" t="s">
        <v>8</v>
      </c>
      <c r="B74" s="90" t="s">
        <v>15</v>
      </c>
      <c r="C74" s="44" t="s">
        <v>6660</v>
      </c>
      <c r="D74" s="45" t="s">
        <v>7431</v>
      </c>
      <c r="E74" s="45" t="s">
        <v>7568</v>
      </c>
      <c r="F74" s="84">
        <v>794547.47833459894</v>
      </c>
      <c r="G74" s="104">
        <v>0</v>
      </c>
      <c r="H74" s="92" t="s">
        <v>9</v>
      </c>
      <c r="I74" s="45">
        <v>0</v>
      </c>
      <c r="J74" s="44" t="s">
        <v>11</v>
      </c>
    </row>
    <row r="75" spans="1:10" ht="14" x14ac:dyDescent="0.15">
      <c r="A75" s="91" t="s">
        <v>8</v>
      </c>
      <c r="B75" s="90" t="s">
        <v>15</v>
      </c>
      <c r="C75" s="44" t="s">
        <v>6938</v>
      </c>
      <c r="D75" s="45" t="s">
        <v>7152</v>
      </c>
      <c r="E75" s="45" t="s">
        <v>7568</v>
      </c>
      <c r="F75" s="84">
        <v>9098035.3920051064</v>
      </c>
      <c r="G75" s="104">
        <v>0</v>
      </c>
      <c r="H75" s="92" t="s">
        <v>9</v>
      </c>
      <c r="I75" s="45">
        <v>0</v>
      </c>
      <c r="J75" s="44" t="s">
        <v>11</v>
      </c>
    </row>
    <row r="76" spans="1:10" ht="14" x14ac:dyDescent="0.15">
      <c r="A76" s="91" t="s">
        <v>8</v>
      </c>
      <c r="B76" s="90" t="s">
        <v>15</v>
      </c>
      <c r="C76" s="44" t="s">
        <v>6943</v>
      </c>
      <c r="D76" s="45" t="s">
        <v>7146</v>
      </c>
      <c r="E76" s="45" t="s">
        <v>7568</v>
      </c>
      <c r="F76" s="84">
        <v>14563732.808002196</v>
      </c>
      <c r="G76" s="104">
        <v>0</v>
      </c>
      <c r="H76" s="92" t="s">
        <v>9</v>
      </c>
      <c r="I76" s="45">
        <v>0</v>
      </c>
      <c r="J76" s="44" t="s">
        <v>11</v>
      </c>
    </row>
    <row r="77" spans="1:10" ht="14" x14ac:dyDescent="0.15">
      <c r="A77" s="91" t="s">
        <v>8</v>
      </c>
      <c r="B77" s="90" t="s">
        <v>15</v>
      </c>
      <c r="C77" s="44" t="s">
        <v>6642</v>
      </c>
      <c r="D77" s="45" t="s">
        <v>7449</v>
      </c>
      <c r="E77" s="45" t="s">
        <v>7568</v>
      </c>
      <c r="F77" s="84">
        <v>636774.63136241038</v>
      </c>
      <c r="G77" s="104">
        <v>0</v>
      </c>
      <c r="H77" s="92" t="s">
        <v>9</v>
      </c>
      <c r="I77" s="45">
        <v>0</v>
      </c>
      <c r="J77" s="44" t="s">
        <v>11</v>
      </c>
    </row>
    <row r="78" spans="1:10" ht="14" x14ac:dyDescent="0.15">
      <c r="A78" s="91" t="s">
        <v>8</v>
      </c>
      <c r="B78" s="90" t="s">
        <v>15</v>
      </c>
      <c r="C78" s="44" t="s">
        <v>7024</v>
      </c>
      <c r="D78" s="45" t="s">
        <v>7064</v>
      </c>
      <c r="E78" s="45" t="s">
        <v>7568</v>
      </c>
      <c r="F78" s="84">
        <v>5630337.6899084393</v>
      </c>
      <c r="G78" s="104">
        <v>0</v>
      </c>
      <c r="H78" s="92" t="s">
        <v>9</v>
      </c>
      <c r="I78" s="45">
        <v>0</v>
      </c>
      <c r="J78" s="44" t="s">
        <v>11</v>
      </c>
    </row>
    <row r="79" spans="1:10" ht="14" x14ac:dyDescent="0.15">
      <c r="A79" s="91" t="s">
        <v>8</v>
      </c>
      <c r="B79" s="90" t="s">
        <v>15</v>
      </c>
      <c r="C79" s="44" t="s">
        <v>6608</v>
      </c>
      <c r="D79" s="45" t="s">
        <v>7483</v>
      </c>
      <c r="E79" s="45" t="s">
        <v>7568</v>
      </c>
      <c r="F79" s="84">
        <v>526932.30384019879</v>
      </c>
      <c r="G79" s="104">
        <v>0</v>
      </c>
      <c r="H79" s="92" t="s">
        <v>9</v>
      </c>
      <c r="I79" s="45">
        <v>0</v>
      </c>
      <c r="J79" s="44" t="s">
        <v>11</v>
      </c>
    </row>
    <row r="80" spans="1:10" ht="14" x14ac:dyDescent="0.15">
      <c r="A80" s="91" t="s">
        <v>8</v>
      </c>
      <c r="B80" s="90" t="s">
        <v>15</v>
      </c>
      <c r="C80" s="44" t="s">
        <v>6595</v>
      </c>
      <c r="D80" s="45" t="s">
        <v>7496</v>
      </c>
      <c r="E80" s="45" t="s">
        <v>7568</v>
      </c>
      <c r="F80" s="84">
        <v>347537.4129904703</v>
      </c>
      <c r="G80" s="104">
        <v>0</v>
      </c>
      <c r="H80" s="92" t="s">
        <v>9</v>
      </c>
      <c r="I80" s="45">
        <v>0</v>
      </c>
      <c r="J80" s="44" t="s">
        <v>11</v>
      </c>
    </row>
    <row r="81" spans="1:10" ht="14" x14ac:dyDescent="0.15">
      <c r="A81" s="91" t="s">
        <v>8</v>
      </c>
      <c r="B81" s="90" t="s">
        <v>15</v>
      </c>
      <c r="C81" s="44" t="s">
        <v>6628</v>
      </c>
      <c r="D81" s="45" t="s">
        <v>7463</v>
      </c>
      <c r="E81" s="45" t="s">
        <v>7568</v>
      </c>
      <c r="F81" s="84">
        <v>692132.56320267369</v>
      </c>
      <c r="G81" s="104">
        <v>0</v>
      </c>
      <c r="H81" s="92" t="s">
        <v>9</v>
      </c>
      <c r="I81" s="45">
        <v>0</v>
      </c>
      <c r="J81" s="44" t="s">
        <v>11</v>
      </c>
    </row>
    <row r="82" spans="1:10" ht="14" x14ac:dyDescent="0.15">
      <c r="A82" s="91" t="s">
        <v>8</v>
      </c>
      <c r="B82" s="90" t="s">
        <v>15</v>
      </c>
      <c r="C82" s="44" t="s">
        <v>6644</v>
      </c>
      <c r="D82" s="45" t="s">
        <v>7447</v>
      </c>
      <c r="E82" s="45" t="s">
        <v>7568</v>
      </c>
      <c r="F82" s="84">
        <v>1101528.9321979992</v>
      </c>
      <c r="G82" s="104">
        <v>0</v>
      </c>
      <c r="H82" s="92" t="s">
        <v>9</v>
      </c>
      <c r="I82" s="45">
        <v>0</v>
      </c>
      <c r="J82" s="44" t="s">
        <v>11</v>
      </c>
    </row>
    <row r="83" spans="1:10" ht="14" x14ac:dyDescent="0.15">
      <c r="A83" s="91" t="s">
        <v>8</v>
      </c>
      <c r="B83" s="90" t="s">
        <v>15</v>
      </c>
      <c r="C83" s="44" t="s">
        <v>6748</v>
      </c>
      <c r="D83" s="45" t="s">
        <v>7342</v>
      </c>
      <c r="E83" s="45" t="s">
        <v>7568</v>
      </c>
      <c r="F83" s="84">
        <v>3273625.0649986262</v>
      </c>
      <c r="G83" s="104">
        <v>0</v>
      </c>
      <c r="H83" s="92" t="s">
        <v>9</v>
      </c>
      <c r="I83" s="45">
        <v>0</v>
      </c>
      <c r="J83" s="44" t="s">
        <v>11</v>
      </c>
    </row>
    <row r="84" spans="1:10" ht="14" x14ac:dyDescent="0.15">
      <c r="A84" s="91" t="s">
        <v>8</v>
      </c>
      <c r="B84" s="90" t="s">
        <v>15</v>
      </c>
      <c r="C84" s="44" t="s">
        <v>6954</v>
      </c>
      <c r="D84" s="45" t="s">
        <v>7135</v>
      </c>
      <c r="E84" s="45" t="s">
        <v>7568</v>
      </c>
      <c r="F84" s="84">
        <v>7626199.962064784</v>
      </c>
      <c r="G84" s="104">
        <v>0</v>
      </c>
      <c r="H84" s="92" t="s">
        <v>9</v>
      </c>
      <c r="I84" s="45">
        <v>0</v>
      </c>
      <c r="J84" s="44" t="s">
        <v>11</v>
      </c>
    </row>
    <row r="85" spans="1:10" ht="14" x14ac:dyDescent="0.15">
      <c r="A85" s="91" t="s">
        <v>8</v>
      </c>
      <c r="B85" s="90" t="s">
        <v>15</v>
      </c>
      <c r="C85" s="44" t="s">
        <v>6929</v>
      </c>
      <c r="D85" s="45" t="s">
        <v>7161</v>
      </c>
      <c r="E85" s="45" t="s">
        <v>7568</v>
      </c>
      <c r="F85" s="84">
        <v>6597380.9420193974</v>
      </c>
      <c r="G85" s="104">
        <v>0</v>
      </c>
      <c r="H85" s="92" t="s">
        <v>9</v>
      </c>
      <c r="I85" s="45">
        <v>0</v>
      </c>
      <c r="J85" s="44" t="s">
        <v>11</v>
      </c>
    </row>
    <row r="86" spans="1:10" ht="14" x14ac:dyDescent="0.15">
      <c r="A86" s="91" t="s">
        <v>8</v>
      </c>
      <c r="B86" s="90" t="s">
        <v>15</v>
      </c>
      <c r="C86" s="44" t="s">
        <v>6771</v>
      </c>
      <c r="D86" s="45" t="s">
        <v>7319</v>
      </c>
      <c r="E86" s="45" t="s">
        <v>7568</v>
      </c>
      <c r="F86" s="84">
        <v>3828634.8393586092</v>
      </c>
      <c r="G86" s="104">
        <v>0</v>
      </c>
      <c r="H86" s="92" t="s">
        <v>9</v>
      </c>
      <c r="I86" s="45">
        <v>0</v>
      </c>
      <c r="J86" s="44" t="s">
        <v>11</v>
      </c>
    </row>
    <row r="87" spans="1:10" ht="14" x14ac:dyDescent="0.15">
      <c r="A87" s="91" t="s">
        <v>8</v>
      </c>
      <c r="B87" s="90" t="s">
        <v>15</v>
      </c>
      <c r="C87" s="44" t="s">
        <v>6795</v>
      </c>
      <c r="D87" s="45" t="s">
        <v>7295</v>
      </c>
      <c r="E87" s="45" t="s">
        <v>7568</v>
      </c>
      <c r="F87" s="84">
        <v>3481336.0119061479</v>
      </c>
      <c r="G87" s="104">
        <v>0</v>
      </c>
      <c r="H87" s="92" t="s">
        <v>9</v>
      </c>
      <c r="I87" s="45">
        <v>0</v>
      </c>
      <c r="J87" s="44" t="s">
        <v>11</v>
      </c>
    </row>
    <row r="88" spans="1:10" ht="14" x14ac:dyDescent="0.15">
      <c r="A88" s="91" t="s">
        <v>8</v>
      </c>
      <c r="B88" s="90" t="s">
        <v>15</v>
      </c>
      <c r="C88" s="44" t="s">
        <v>6876</v>
      </c>
      <c r="D88" s="45" t="s">
        <v>7214</v>
      </c>
      <c r="E88" s="45" t="s">
        <v>7568</v>
      </c>
      <c r="F88" s="84">
        <v>10488813.259472908</v>
      </c>
      <c r="G88" s="104">
        <v>0</v>
      </c>
      <c r="H88" s="92" t="s">
        <v>9</v>
      </c>
      <c r="I88" s="45">
        <v>0</v>
      </c>
      <c r="J88" s="44" t="s">
        <v>11</v>
      </c>
    </row>
    <row r="89" spans="1:10" ht="14" x14ac:dyDescent="0.15">
      <c r="A89" s="91" t="s">
        <v>8</v>
      </c>
      <c r="B89" s="90" t="s">
        <v>15</v>
      </c>
      <c r="C89" s="44" t="s">
        <v>6905</v>
      </c>
      <c r="D89" s="45" t="s">
        <v>7185</v>
      </c>
      <c r="E89" s="45" t="s">
        <v>7568</v>
      </c>
      <c r="F89" s="84">
        <v>2173903.9554854352</v>
      </c>
      <c r="G89" s="104">
        <v>0</v>
      </c>
      <c r="H89" s="92" t="s">
        <v>9</v>
      </c>
      <c r="I89" s="45">
        <v>0</v>
      </c>
      <c r="J89" s="44" t="s">
        <v>11</v>
      </c>
    </row>
    <row r="90" spans="1:10" ht="14" x14ac:dyDescent="0.15">
      <c r="A90" s="91" t="s">
        <v>8</v>
      </c>
      <c r="B90" s="90" t="s">
        <v>15</v>
      </c>
      <c r="C90" s="44" t="s">
        <v>6930</v>
      </c>
      <c r="D90" s="45" t="s">
        <v>7160</v>
      </c>
      <c r="E90" s="45" t="s">
        <v>7568</v>
      </c>
      <c r="F90" s="84">
        <v>12111421.128800491</v>
      </c>
      <c r="G90" s="104">
        <v>0</v>
      </c>
      <c r="H90" s="92" t="s">
        <v>9</v>
      </c>
      <c r="I90" s="45">
        <v>0</v>
      </c>
      <c r="J90" s="44" t="s">
        <v>11</v>
      </c>
    </row>
    <row r="91" spans="1:10" ht="14" x14ac:dyDescent="0.15">
      <c r="A91" s="91" t="s">
        <v>8</v>
      </c>
      <c r="B91" s="90" t="s">
        <v>15</v>
      </c>
      <c r="C91" s="44" t="s">
        <v>6756</v>
      </c>
      <c r="D91" s="45" t="s">
        <v>7334</v>
      </c>
      <c r="E91" s="45" t="s">
        <v>7568</v>
      </c>
      <c r="F91" s="84">
        <v>2104514.7067733845</v>
      </c>
      <c r="G91" s="104">
        <v>0</v>
      </c>
      <c r="H91" s="92" t="s">
        <v>9</v>
      </c>
      <c r="I91" s="45">
        <v>0</v>
      </c>
      <c r="J91" s="44" t="s">
        <v>11</v>
      </c>
    </row>
    <row r="92" spans="1:10" ht="14" x14ac:dyDescent="0.15">
      <c r="A92" s="91" t="s">
        <v>8</v>
      </c>
      <c r="B92" s="90" t="s">
        <v>15</v>
      </c>
      <c r="C92" s="44" t="s">
        <v>6662</v>
      </c>
      <c r="D92" s="45" t="s">
        <v>7428</v>
      </c>
      <c r="E92" s="45" t="s">
        <v>7568</v>
      </c>
      <c r="F92" s="84">
        <v>1190459.9704633688</v>
      </c>
      <c r="G92" s="104">
        <v>0</v>
      </c>
      <c r="H92" s="92" t="s">
        <v>9</v>
      </c>
      <c r="I92" s="45">
        <v>0</v>
      </c>
      <c r="J92" s="44" t="s">
        <v>11</v>
      </c>
    </row>
    <row r="93" spans="1:10" ht="14" x14ac:dyDescent="0.15">
      <c r="A93" s="91" t="s">
        <v>8</v>
      </c>
      <c r="B93" s="90" t="s">
        <v>15</v>
      </c>
      <c r="C93" s="44" t="s">
        <v>6844</v>
      </c>
      <c r="D93" s="45" t="s">
        <v>7246</v>
      </c>
      <c r="E93" s="45" t="s">
        <v>7568</v>
      </c>
      <c r="F93" s="84">
        <v>1880447.5186547765</v>
      </c>
      <c r="G93" s="104">
        <v>0</v>
      </c>
      <c r="H93" s="92" t="s">
        <v>9</v>
      </c>
      <c r="I93" s="45">
        <v>0</v>
      </c>
      <c r="J93" s="44" t="s">
        <v>11</v>
      </c>
    </row>
    <row r="94" spans="1:10" ht="14" x14ac:dyDescent="0.15">
      <c r="A94" s="91" t="s">
        <v>8</v>
      </c>
      <c r="B94" s="90" t="s">
        <v>15</v>
      </c>
      <c r="C94" s="44" t="s">
        <v>6841</v>
      </c>
      <c r="D94" s="45" t="s">
        <v>7249</v>
      </c>
      <c r="E94" s="45" t="s">
        <v>7568</v>
      </c>
      <c r="F94" s="84">
        <v>5684626.6373591973</v>
      </c>
      <c r="G94" s="104">
        <v>0</v>
      </c>
      <c r="H94" s="92" t="s">
        <v>9</v>
      </c>
      <c r="I94" s="45">
        <v>0</v>
      </c>
      <c r="J94" s="44" t="s">
        <v>11</v>
      </c>
    </row>
    <row r="95" spans="1:10" ht="14" x14ac:dyDescent="0.15">
      <c r="A95" s="91" t="s">
        <v>8</v>
      </c>
      <c r="B95" s="90" t="s">
        <v>15</v>
      </c>
      <c r="C95" s="44" t="s">
        <v>6653</v>
      </c>
      <c r="D95" s="45" t="s">
        <v>7438</v>
      </c>
      <c r="E95" s="45" t="s">
        <v>7568</v>
      </c>
      <c r="F95" s="84">
        <v>655427.97042041575</v>
      </c>
      <c r="G95" s="104">
        <v>0</v>
      </c>
      <c r="H95" s="92" t="s">
        <v>9</v>
      </c>
      <c r="I95" s="45">
        <v>0</v>
      </c>
      <c r="J95" s="44" t="s">
        <v>11</v>
      </c>
    </row>
    <row r="96" spans="1:10" ht="14" x14ac:dyDescent="0.15">
      <c r="A96" s="91" t="s">
        <v>8</v>
      </c>
      <c r="B96" s="90" t="s">
        <v>15</v>
      </c>
      <c r="C96" s="44" t="s">
        <v>6631</v>
      </c>
      <c r="D96" s="45" t="s">
        <v>7460</v>
      </c>
      <c r="E96" s="45" t="s">
        <v>7568</v>
      </c>
      <c r="F96" s="84">
        <v>475178.10981681943</v>
      </c>
      <c r="G96" s="104">
        <v>0</v>
      </c>
      <c r="H96" s="92" t="s">
        <v>9</v>
      </c>
      <c r="I96" s="45">
        <v>0</v>
      </c>
      <c r="J96" s="44" t="s">
        <v>11</v>
      </c>
    </row>
    <row r="97" spans="1:10" ht="14" x14ac:dyDescent="0.15">
      <c r="A97" s="91" t="s">
        <v>8</v>
      </c>
      <c r="B97" s="90" t="s">
        <v>15</v>
      </c>
      <c r="C97" s="44" t="s">
        <v>6743</v>
      </c>
      <c r="D97" s="45" t="s">
        <v>7347</v>
      </c>
      <c r="E97" s="45" t="s">
        <v>7568</v>
      </c>
      <c r="F97" s="84">
        <v>2691839.2832012768</v>
      </c>
      <c r="G97" s="104">
        <v>0</v>
      </c>
      <c r="H97" s="92" t="s">
        <v>9</v>
      </c>
      <c r="I97" s="45">
        <v>0</v>
      </c>
      <c r="J97" s="44" t="s">
        <v>11</v>
      </c>
    </row>
    <row r="98" spans="1:10" ht="14" x14ac:dyDescent="0.15">
      <c r="A98" s="91" t="s">
        <v>8</v>
      </c>
      <c r="B98" s="90" t="s">
        <v>15</v>
      </c>
      <c r="C98" s="44" t="s">
        <v>6701</v>
      </c>
      <c r="D98" s="45" t="s">
        <v>7389</v>
      </c>
      <c r="E98" s="45" t="s">
        <v>7568</v>
      </c>
      <c r="F98" s="84">
        <v>2246741.1902001966</v>
      </c>
      <c r="G98" s="104">
        <v>0</v>
      </c>
      <c r="H98" s="92" t="s">
        <v>9</v>
      </c>
      <c r="I98" s="45">
        <v>0</v>
      </c>
      <c r="J98" s="44" t="s">
        <v>11</v>
      </c>
    </row>
    <row r="99" spans="1:10" ht="14" x14ac:dyDescent="0.15">
      <c r="A99" s="91" t="s">
        <v>8</v>
      </c>
      <c r="B99" s="90" t="s">
        <v>15</v>
      </c>
      <c r="C99" s="44" t="s">
        <v>6609</v>
      </c>
      <c r="D99" s="45" t="s">
        <v>7482</v>
      </c>
      <c r="E99" s="45" t="s">
        <v>7568</v>
      </c>
      <c r="F99" s="84">
        <v>442859.27904029528</v>
      </c>
      <c r="G99" s="104">
        <v>0</v>
      </c>
      <c r="H99" s="92" t="s">
        <v>9</v>
      </c>
      <c r="I99" s="45">
        <v>0</v>
      </c>
      <c r="J99" s="44" t="s">
        <v>11</v>
      </c>
    </row>
    <row r="100" spans="1:10" ht="14" x14ac:dyDescent="0.15">
      <c r="A100" s="91" t="s">
        <v>8</v>
      </c>
      <c r="B100" s="90" t="s">
        <v>15</v>
      </c>
      <c r="C100" s="44" t="s">
        <v>6917</v>
      </c>
      <c r="D100" s="45" t="s">
        <v>7173</v>
      </c>
      <c r="E100" s="45" t="s">
        <v>7568</v>
      </c>
      <c r="F100" s="84">
        <v>5736944.5051020533</v>
      </c>
      <c r="G100" s="104">
        <v>0</v>
      </c>
      <c r="H100" s="92" t="s">
        <v>9</v>
      </c>
      <c r="I100" s="45">
        <v>0</v>
      </c>
      <c r="J100" s="44" t="s">
        <v>11</v>
      </c>
    </row>
    <row r="101" spans="1:10" ht="14" x14ac:dyDescent="0.15">
      <c r="A101" s="91" t="s">
        <v>8</v>
      </c>
      <c r="B101" s="90" t="s">
        <v>15</v>
      </c>
      <c r="C101" s="44" t="s">
        <v>7010</v>
      </c>
      <c r="D101" s="45" t="s">
        <v>7078</v>
      </c>
      <c r="E101" s="45" t="s">
        <v>7568</v>
      </c>
      <c r="F101" s="84">
        <v>10783858.622559838</v>
      </c>
      <c r="G101" s="104">
        <v>0</v>
      </c>
      <c r="H101" s="92" t="s">
        <v>9</v>
      </c>
      <c r="I101" s="45">
        <v>0</v>
      </c>
      <c r="J101" s="44" t="s">
        <v>11</v>
      </c>
    </row>
    <row r="102" spans="1:10" ht="14" x14ac:dyDescent="0.15">
      <c r="A102" s="91" t="s">
        <v>8</v>
      </c>
      <c r="B102" s="90" t="s">
        <v>15</v>
      </c>
      <c r="C102" s="44" t="s">
        <v>6712</v>
      </c>
      <c r="D102" s="45" t="s">
        <v>7378</v>
      </c>
      <c r="E102" s="45" t="s">
        <v>7568</v>
      </c>
      <c r="F102" s="84">
        <v>7033761.3003500123</v>
      </c>
      <c r="G102" s="104">
        <v>0</v>
      </c>
      <c r="H102" s="92" t="s">
        <v>9</v>
      </c>
      <c r="I102" s="45">
        <v>0</v>
      </c>
      <c r="J102" s="44" t="s">
        <v>11</v>
      </c>
    </row>
    <row r="103" spans="1:10" ht="14" x14ac:dyDescent="0.15">
      <c r="A103" s="91" t="s">
        <v>8</v>
      </c>
      <c r="B103" s="90" t="s">
        <v>15</v>
      </c>
      <c r="C103" s="44" t="s">
        <v>6655</v>
      </c>
      <c r="D103" s="45" t="s">
        <v>7436</v>
      </c>
      <c r="E103" s="45" t="s">
        <v>7568</v>
      </c>
      <c r="F103" s="84">
        <v>755499.12907733687</v>
      </c>
      <c r="G103" s="104">
        <v>0</v>
      </c>
      <c r="H103" s="92" t="s">
        <v>9</v>
      </c>
      <c r="I103" s="45">
        <v>0</v>
      </c>
      <c r="J103" s="44" t="s">
        <v>11</v>
      </c>
    </row>
    <row r="104" spans="1:10" ht="14" x14ac:dyDescent="0.15">
      <c r="A104" s="91" t="s">
        <v>8</v>
      </c>
      <c r="B104" s="90" t="s">
        <v>15</v>
      </c>
      <c r="C104" s="44" t="s">
        <v>7035</v>
      </c>
      <c r="D104" s="45" t="s">
        <v>7053</v>
      </c>
      <c r="E104" s="45" t="s">
        <v>7568</v>
      </c>
      <c r="F104" s="84">
        <v>1107629.9234782609</v>
      </c>
      <c r="G104" s="104">
        <v>0</v>
      </c>
      <c r="H104" s="92" t="s">
        <v>9</v>
      </c>
      <c r="I104" s="45">
        <v>0</v>
      </c>
      <c r="J104" s="44" t="s">
        <v>11</v>
      </c>
    </row>
    <row r="105" spans="1:10" ht="14" x14ac:dyDescent="0.15">
      <c r="A105" s="91" t="s">
        <v>8</v>
      </c>
      <c r="B105" s="90" t="s">
        <v>15</v>
      </c>
      <c r="C105" s="44" t="s">
        <v>6766</v>
      </c>
      <c r="D105" s="45" t="s">
        <v>7324</v>
      </c>
      <c r="E105" s="45" t="s">
        <v>7568</v>
      </c>
      <c r="F105" s="84">
        <v>4280265.2464307444</v>
      </c>
      <c r="G105" s="104">
        <v>0</v>
      </c>
      <c r="H105" s="92" t="s">
        <v>9</v>
      </c>
      <c r="I105" s="45">
        <v>0</v>
      </c>
      <c r="J105" s="44" t="s">
        <v>11</v>
      </c>
    </row>
    <row r="106" spans="1:10" ht="14" x14ac:dyDescent="0.15">
      <c r="A106" s="91" t="s">
        <v>8</v>
      </c>
      <c r="B106" s="90" t="s">
        <v>15</v>
      </c>
      <c r="C106" s="44" t="s">
        <v>6739</v>
      </c>
      <c r="D106" s="45" t="s">
        <v>7351</v>
      </c>
      <c r="E106" s="45" t="s">
        <v>7568</v>
      </c>
      <c r="F106" s="84">
        <v>2131569.8174752556</v>
      </c>
      <c r="G106" s="104">
        <v>0</v>
      </c>
      <c r="H106" s="92" t="s">
        <v>9</v>
      </c>
      <c r="I106" s="45">
        <v>0</v>
      </c>
      <c r="J106" s="44" t="s">
        <v>11</v>
      </c>
    </row>
    <row r="107" spans="1:10" ht="14" x14ac:dyDescent="0.15">
      <c r="A107" s="91" t="s">
        <v>8</v>
      </c>
      <c r="B107" s="90" t="s">
        <v>15</v>
      </c>
      <c r="C107" s="44" t="s">
        <v>6918</v>
      </c>
      <c r="D107" s="45" t="s">
        <v>7172</v>
      </c>
      <c r="E107" s="45" t="s">
        <v>7568</v>
      </c>
      <c r="F107" s="84">
        <v>3290127.2203038665</v>
      </c>
      <c r="G107" s="104">
        <v>0</v>
      </c>
      <c r="H107" s="92" t="s">
        <v>9</v>
      </c>
      <c r="I107" s="45">
        <v>0</v>
      </c>
      <c r="J107" s="44" t="s">
        <v>11</v>
      </c>
    </row>
    <row r="108" spans="1:10" ht="14" x14ac:dyDescent="0.15">
      <c r="A108" s="91" t="s">
        <v>8</v>
      </c>
      <c r="B108" s="90" t="s">
        <v>15</v>
      </c>
      <c r="C108" s="44" t="s">
        <v>6561</v>
      </c>
      <c r="D108" s="45" t="s">
        <v>7530</v>
      </c>
      <c r="E108" s="45" t="s">
        <v>7568</v>
      </c>
      <c r="F108" s="84">
        <v>1408513.8599999999</v>
      </c>
      <c r="G108" s="104">
        <v>0</v>
      </c>
      <c r="H108" s="92" t="s">
        <v>9</v>
      </c>
      <c r="I108" s="45">
        <v>0</v>
      </c>
      <c r="J108" s="44" t="s">
        <v>11</v>
      </c>
    </row>
    <row r="109" spans="1:10" ht="14" x14ac:dyDescent="0.15">
      <c r="A109" s="91" t="s">
        <v>8</v>
      </c>
      <c r="B109" s="90" t="s">
        <v>15</v>
      </c>
      <c r="C109" s="44" t="s">
        <v>6811</v>
      </c>
      <c r="D109" s="45" t="s">
        <v>7279</v>
      </c>
      <c r="E109" s="45" t="s">
        <v>7568</v>
      </c>
      <c r="F109" s="84">
        <v>2443204.0217873142</v>
      </c>
      <c r="G109" s="104">
        <v>0</v>
      </c>
      <c r="H109" s="92" t="s">
        <v>9</v>
      </c>
      <c r="I109" s="45">
        <v>0</v>
      </c>
      <c r="J109" s="44" t="s">
        <v>11</v>
      </c>
    </row>
    <row r="110" spans="1:10" ht="14" x14ac:dyDescent="0.15">
      <c r="A110" s="91" t="s">
        <v>8</v>
      </c>
      <c r="B110" s="90" t="s">
        <v>15</v>
      </c>
      <c r="C110" s="44" t="s">
        <v>6626</v>
      </c>
      <c r="D110" s="45" t="s">
        <v>7465</v>
      </c>
      <c r="E110" s="45" t="s">
        <v>7568</v>
      </c>
      <c r="F110" s="84">
        <v>442950.62567889987</v>
      </c>
      <c r="G110" s="104">
        <v>0</v>
      </c>
      <c r="H110" s="92" t="s">
        <v>9</v>
      </c>
      <c r="I110" s="45">
        <v>0</v>
      </c>
      <c r="J110" s="44" t="s">
        <v>11</v>
      </c>
    </row>
    <row r="111" spans="1:10" ht="14" x14ac:dyDescent="0.15">
      <c r="A111" s="91" t="s">
        <v>8</v>
      </c>
      <c r="B111" s="90" t="s">
        <v>15</v>
      </c>
      <c r="C111" s="44" t="s">
        <v>7041</v>
      </c>
      <c r="D111" s="45" t="s">
        <v>7046</v>
      </c>
      <c r="E111" s="45" t="s">
        <v>7568</v>
      </c>
      <c r="F111" s="84">
        <v>12752633.126917146</v>
      </c>
      <c r="G111" s="104">
        <v>0</v>
      </c>
      <c r="H111" s="92" t="s">
        <v>9</v>
      </c>
      <c r="I111" s="45">
        <v>0</v>
      </c>
      <c r="J111" s="44" t="s">
        <v>11</v>
      </c>
    </row>
    <row r="112" spans="1:10" ht="14" x14ac:dyDescent="0.15">
      <c r="A112" s="91" t="s">
        <v>8</v>
      </c>
      <c r="B112" s="90" t="s">
        <v>15</v>
      </c>
      <c r="C112" s="44" t="s">
        <v>6971</v>
      </c>
      <c r="D112" s="45" t="s">
        <v>7117</v>
      </c>
      <c r="E112" s="45" t="s">
        <v>7568</v>
      </c>
      <c r="F112" s="84">
        <v>24517035.725000001</v>
      </c>
      <c r="G112" s="104">
        <v>0</v>
      </c>
      <c r="H112" s="92" t="s">
        <v>9</v>
      </c>
      <c r="I112" s="45">
        <v>0</v>
      </c>
      <c r="J112" s="44" t="s">
        <v>11</v>
      </c>
    </row>
    <row r="113" spans="1:10" ht="14" x14ac:dyDescent="0.15">
      <c r="A113" s="91" t="s">
        <v>8</v>
      </c>
      <c r="B113" s="90" t="s">
        <v>15</v>
      </c>
      <c r="C113" s="44" t="s">
        <v>6675</v>
      </c>
      <c r="D113" s="45" t="s">
        <v>7415</v>
      </c>
      <c r="E113" s="45" t="s">
        <v>7568</v>
      </c>
      <c r="F113" s="84">
        <v>2372235.1094525084</v>
      </c>
      <c r="G113" s="104">
        <v>0</v>
      </c>
      <c r="H113" s="92" t="s">
        <v>9</v>
      </c>
      <c r="I113" s="45">
        <v>0</v>
      </c>
      <c r="J113" s="44" t="s">
        <v>11</v>
      </c>
    </row>
    <row r="114" spans="1:10" ht="14" x14ac:dyDescent="0.15">
      <c r="A114" s="91" t="s">
        <v>8</v>
      </c>
      <c r="B114" s="90" t="s">
        <v>15</v>
      </c>
      <c r="C114" s="44" t="s">
        <v>6798</v>
      </c>
      <c r="D114" s="45" t="s">
        <v>7292</v>
      </c>
      <c r="E114" s="45" t="s">
        <v>7568</v>
      </c>
      <c r="F114" s="84">
        <v>1797211.567259369</v>
      </c>
      <c r="G114" s="104">
        <v>0</v>
      </c>
      <c r="H114" s="92" t="s">
        <v>9</v>
      </c>
      <c r="I114" s="45">
        <v>0</v>
      </c>
      <c r="J114" s="44" t="s">
        <v>11</v>
      </c>
    </row>
    <row r="115" spans="1:10" ht="14" x14ac:dyDescent="0.15">
      <c r="A115" s="91" t="s">
        <v>8</v>
      </c>
      <c r="B115" s="90" t="s">
        <v>15</v>
      </c>
      <c r="C115" s="44" t="s">
        <v>7016</v>
      </c>
      <c r="D115" s="45" t="s">
        <v>7072</v>
      </c>
      <c r="E115" s="45" t="s">
        <v>7568</v>
      </c>
      <c r="F115" s="84">
        <v>31436635.599928319</v>
      </c>
      <c r="G115" s="104">
        <v>0</v>
      </c>
      <c r="H115" s="92" t="s">
        <v>9</v>
      </c>
      <c r="I115" s="45">
        <v>0</v>
      </c>
      <c r="J115" s="44" t="s">
        <v>11</v>
      </c>
    </row>
    <row r="116" spans="1:10" ht="14" x14ac:dyDescent="0.15">
      <c r="A116" s="91" t="s">
        <v>8</v>
      </c>
      <c r="B116" s="90" t="s">
        <v>15</v>
      </c>
      <c r="C116" s="44" t="s">
        <v>6562</v>
      </c>
      <c r="D116" s="45" t="s">
        <v>7529</v>
      </c>
      <c r="E116" s="45" t="s">
        <v>7568</v>
      </c>
      <c r="F116" s="84">
        <v>52014.188626265066</v>
      </c>
      <c r="G116" s="104">
        <v>0</v>
      </c>
      <c r="H116" s="92" t="s">
        <v>9</v>
      </c>
      <c r="I116" s="45">
        <v>0</v>
      </c>
      <c r="J116" s="44" t="s">
        <v>11</v>
      </c>
    </row>
    <row r="117" spans="1:10" ht="14" x14ac:dyDescent="0.15">
      <c r="A117" s="91" t="s">
        <v>8</v>
      </c>
      <c r="B117" s="90" t="s">
        <v>15</v>
      </c>
      <c r="C117" s="44" t="s">
        <v>6665</v>
      </c>
      <c r="D117" s="45" t="s">
        <v>7425</v>
      </c>
      <c r="E117" s="45" t="s">
        <v>7568</v>
      </c>
      <c r="F117" s="84">
        <v>963444.50230741594</v>
      </c>
      <c r="G117" s="104">
        <v>0</v>
      </c>
      <c r="H117" s="92" t="s">
        <v>9</v>
      </c>
      <c r="I117" s="45">
        <v>0</v>
      </c>
      <c r="J117" s="44" t="s">
        <v>11</v>
      </c>
    </row>
    <row r="118" spans="1:10" ht="14" x14ac:dyDescent="0.15">
      <c r="A118" s="91" t="s">
        <v>8</v>
      </c>
      <c r="B118" s="90" t="s">
        <v>15</v>
      </c>
      <c r="C118" s="44" t="s">
        <v>6625</v>
      </c>
      <c r="D118" s="45" t="s">
        <v>7466</v>
      </c>
      <c r="E118" s="45" t="s">
        <v>7568</v>
      </c>
      <c r="F118" s="84">
        <v>146555.1108352498</v>
      </c>
      <c r="G118" s="104">
        <v>0</v>
      </c>
      <c r="H118" s="92" t="s">
        <v>9</v>
      </c>
      <c r="I118" s="45">
        <v>0</v>
      </c>
      <c r="J118" s="44" t="s">
        <v>11</v>
      </c>
    </row>
    <row r="119" spans="1:10" ht="14" x14ac:dyDescent="0.15">
      <c r="A119" s="91" t="s">
        <v>8</v>
      </c>
      <c r="B119" s="90" t="s">
        <v>15</v>
      </c>
      <c r="C119" s="44" t="s">
        <v>6979</v>
      </c>
      <c r="D119" s="45" t="s">
        <v>7109</v>
      </c>
      <c r="E119" s="45" t="s">
        <v>7568</v>
      </c>
      <c r="F119" s="84">
        <v>8898712.9498566501</v>
      </c>
      <c r="G119" s="104">
        <v>0</v>
      </c>
      <c r="H119" s="92" t="s">
        <v>9</v>
      </c>
      <c r="I119" s="45">
        <v>0</v>
      </c>
      <c r="J119" s="44" t="s">
        <v>11</v>
      </c>
    </row>
    <row r="120" spans="1:10" ht="14" x14ac:dyDescent="0.15">
      <c r="A120" s="91" t="s">
        <v>8</v>
      </c>
      <c r="B120" s="90" t="s">
        <v>15</v>
      </c>
      <c r="C120" s="44" t="s">
        <v>6845</v>
      </c>
      <c r="D120" s="45" t="s">
        <v>7245</v>
      </c>
      <c r="E120" s="45" t="s">
        <v>7568</v>
      </c>
      <c r="F120" s="84">
        <v>6556134.0690379133</v>
      </c>
      <c r="G120" s="104">
        <v>0</v>
      </c>
      <c r="H120" s="92" t="s">
        <v>9</v>
      </c>
      <c r="I120" s="45">
        <v>0</v>
      </c>
      <c r="J120" s="44" t="s">
        <v>11</v>
      </c>
    </row>
    <row r="121" spans="1:10" ht="14" x14ac:dyDescent="0.15">
      <c r="A121" s="91" t="s">
        <v>8</v>
      </c>
      <c r="B121" s="90" t="s">
        <v>15</v>
      </c>
      <c r="C121" s="44" t="s">
        <v>6764</v>
      </c>
      <c r="D121" s="45" t="s">
        <v>7326</v>
      </c>
      <c r="E121" s="45" t="s">
        <v>7568</v>
      </c>
      <c r="F121" s="84">
        <v>6051907.9572805073</v>
      </c>
      <c r="G121" s="104">
        <v>0</v>
      </c>
      <c r="H121" s="92" t="s">
        <v>9</v>
      </c>
      <c r="I121" s="45">
        <v>0</v>
      </c>
      <c r="J121" s="44" t="s">
        <v>11</v>
      </c>
    </row>
    <row r="122" spans="1:10" ht="14" x14ac:dyDescent="0.15">
      <c r="A122" s="91" t="s">
        <v>8</v>
      </c>
      <c r="B122" s="90" t="s">
        <v>15</v>
      </c>
      <c r="C122" s="44" t="s">
        <v>43</v>
      </c>
      <c r="D122" s="45" t="s">
        <v>44</v>
      </c>
      <c r="E122" s="45" t="s">
        <v>7570</v>
      </c>
      <c r="F122" s="84">
        <v>65832.5</v>
      </c>
      <c r="G122" s="104">
        <v>0</v>
      </c>
      <c r="H122" s="92" t="s">
        <v>9</v>
      </c>
      <c r="I122" s="45">
        <v>0</v>
      </c>
      <c r="J122" s="44" t="s">
        <v>7</v>
      </c>
    </row>
    <row r="123" spans="1:10" ht="14" x14ac:dyDescent="0.15">
      <c r="A123" s="91" t="s">
        <v>8</v>
      </c>
      <c r="B123" s="90" t="s">
        <v>15</v>
      </c>
      <c r="C123" s="44" t="s">
        <v>6807</v>
      </c>
      <c r="D123" s="45" t="s">
        <v>7283</v>
      </c>
      <c r="E123" s="45" t="s">
        <v>7568</v>
      </c>
      <c r="F123" s="84">
        <v>2509153.5127968476</v>
      </c>
      <c r="G123" s="104">
        <v>0</v>
      </c>
      <c r="H123" s="92" t="s">
        <v>9</v>
      </c>
      <c r="I123" s="45">
        <v>0</v>
      </c>
      <c r="J123" s="44" t="s">
        <v>11</v>
      </c>
    </row>
    <row r="124" spans="1:10" ht="14" x14ac:dyDescent="0.15">
      <c r="A124" s="91" t="s">
        <v>8</v>
      </c>
      <c r="B124" s="90" t="s">
        <v>15</v>
      </c>
      <c r="C124" s="44" t="s">
        <v>6702</v>
      </c>
      <c r="D124" s="45" t="s">
        <v>7388</v>
      </c>
      <c r="E124" s="45" t="s">
        <v>7568</v>
      </c>
      <c r="F124" s="84">
        <v>2441898.6622944456</v>
      </c>
      <c r="G124" s="104">
        <v>0</v>
      </c>
      <c r="H124" s="92" t="s">
        <v>9</v>
      </c>
      <c r="I124" s="45">
        <v>0</v>
      </c>
      <c r="J124" s="44" t="s">
        <v>11</v>
      </c>
    </row>
    <row r="125" spans="1:10" ht="14" x14ac:dyDescent="0.15">
      <c r="A125" s="91" t="s">
        <v>8</v>
      </c>
      <c r="B125" s="90" t="s">
        <v>15</v>
      </c>
      <c r="C125" s="44" t="s">
        <v>6687</v>
      </c>
      <c r="D125" s="45" t="s">
        <v>7403</v>
      </c>
      <c r="E125" s="45" t="s">
        <v>7568</v>
      </c>
      <c r="F125" s="84">
        <v>1609096.697818537</v>
      </c>
      <c r="G125" s="104">
        <v>0</v>
      </c>
      <c r="H125" s="92" t="s">
        <v>9</v>
      </c>
      <c r="I125" s="45">
        <v>0</v>
      </c>
      <c r="J125" s="44" t="s">
        <v>11</v>
      </c>
    </row>
    <row r="126" spans="1:10" ht="14" x14ac:dyDescent="0.15">
      <c r="A126" s="91" t="s">
        <v>8</v>
      </c>
      <c r="B126" s="90" t="s">
        <v>15</v>
      </c>
      <c r="C126" s="44" t="s">
        <v>6593</v>
      </c>
      <c r="D126" s="45" t="s">
        <v>7498</v>
      </c>
      <c r="E126" s="45" t="s">
        <v>7568</v>
      </c>
      <c r="F126" s="84">
        <v>477865.21274497249</v>
      </c>
      <c r="G126" s="104">
        <v>0</v>
      </c>
      <c r="H126" s="92" t="s">
        <v>9</v>
      </c>
      <c r="I126" s="45">
        <v>0</v>
      </c>
      <c r="J126" s="44" t="s">
        <v>11</v>
      </c>
    </row>
    <row r="127" spans="1:10" ht="14" x14ac:dyDescent="0.15">
      <c r="A127" s="91" t="s">
        <v>8</v>
      </c>
      <c r="B127" s="90" t="s">
        <v>15</v>
      </c>
      <c r="C127" s="44" t="s">
        <v>6784</v>
      </c>
      <c r="D127" s="45" t="s">
        <v>7306</v>
      </c>
      <c r="E127" s="45" t="s">
        <v>7568</v>
      </c>
      <c r="F127" s="84">
        <v>3409162.5469992775</v>
      </c>
      <c r="G127" s="104">
        <v>0</v>
      </c>
      <c r="H127" s="92" t="s">
        <v>9</v>
      </c>
      <c r="I127" s="45">
        <v>0</v>
      </c>
      <c r="J127" s="44" t="s">
        <v>11</v>
      </c>
    </row>
    <row r="128" spans="1:10" ht="14" x14ac:dyDescent="0.15">
      <c r="A128" s="91" t="s">
        <v>8</v>
      </c>
      <c r="B128" s="90" t="s">
        <v>15</v>
      </c>
      <c r="C128" s="44" t="s">
        <v>6711</v>
      </c>
      <c r="D128" s="45" t="s">
        <v>7379</v>
      </c>
      <c r="E128" s="45" t="s">
        <v>7568</v>
      </c>
      <c r="F128" s="84">
        <v>2472974.5836340673</v>
      </c>
      <c r="G128" s="104">
        <v>0</v>
      </c>
      <c r="H128" s="92" t="s">
        <v>9</v>
      </c>
      <c r="I128" s="45">
        <v>0</v>
      </c>
      <c r="J128" s="44" t="s">
        <v>11</v>
      </c>
    </row>
    <row r="129" spans="1:10" ht="14" x14ac:dyDescent="0.15">
      <c r="A129" s="91" t="s">
        <v>8</v>
      </c>
      <c r="B129" s="90" t="s">
        <v>15</v>
      </c>
      <c r="C129" s="44" t="s">
        <v>6688</v>
      </c>
      <c r="D129" s="45" t="s">
        <v>7402</v>
      </c>
      <c r="E129" s="45" t="s">
        <v>7568</v>
      </c>
      <c r="F129" s="84">
        <v>1955971.4741486786</v>
      </c>
      <c r="G129" s="104">
        <v>0</v>
      </c>
      <c r="H129" s="92" t="s">
        <v>9</v>
      </c>
      <c r="I129" s="45">
        <v>0</v>
      </c>
      <c r="J129" s="44" t="s">
        <v>11</v>
      </c>
    </row>
    <row r="130" spans="1:10" ht="14" x14ac:dyDescent="0.15">
      <c r="A130" s="91" t="s">
        <v>8</v>
      </c>
      <c r="B130" s="90" t="s">
        <v>15</v>
      </c>
      <c r="C130" s="44" t="s">
        <v>6735</v>
      </c>
      <c r="D130" s="45" t="s">
        <v>7355</v>
      </c>
      <c r="E130" s="45" t="s">
        <v>7568</v>
      </c>
      <c r="F130" s="84">
        <v>4133224.3813159568</v>
      </c>
      <c r="G130" s="104">
        <v>0</v>
      </c>
      <c r="H130" s="92" t="s">
        <v>9</v>
      </c>
      <c r="I130" s="45">
        <v>0</v>
      </c>
      <c r="J130" s="44" t="s">
        <v>11</v>
      </c>
    </row>
    <row r="131" spans="1:10" ht="14" x14ac:dyDescent="0.15">
      <c r="A131" s="91" t="s">
        <v>8</v>
      </c>
      <c r="B131" s="90" t="s">
        <v>15</v>
      </c>
      <c r="C131" s="44" t="s">
        <v>6668</v>
      </c>
      <c r="D131" s="45" t="s">
        <v>7422</v>
      </c>
      <c r="E131" s="45" t="s">
        <v>7568</v>
      </c>
      <c r="F131" s="84">
        <v>745171.62966758804</v>
      </c>
      <c r="G131" s="104">
        <v>0</v>
      </c>
      <c r="H131" s="92" t="s">
        <v>9</v>
      </c>
      <c r="I131" s="45">
        <v>0</v>
      </c>
      <c r="J131" s="44" t="s">
        <v>11</v>
      </c>
    </row>
    <row r="132" spans="1:10" ht="14" x14ac:dyDescent="0.15">
      <c r="A132" s="91" t="s">
        <v>8</v>
      </c>
      <c r="B132" s="90" t="s">
        <v>15</v>
      </c>
      <c r="C132" s="44" t="s">
        <v>2036</v>
      </c>
      <c r="D132" s="45" t="s">
        <v>7129</v>
      </c>
      <c r="E132" s="45" t="s">
        <v>7568</v>
      </c>
      <c r="F132" s="84">
        <v>8588467.8119509462</v>
      </c>
      <c r="G132" s="104">
        <v>0</v>
      </c>
      <c r="H132" s="92" t="s">
        <v>9</v>
      </c>
      <c r="I132" s="45">
        <v>0</v>
      </c>
      <c r="J132" s="44" t="s">
        <v>11</v>
      </c>
    </row>
    <row r="133" spans="1:10" ht="14" x14ac:dyDescent="0.15">
      <c r="A133" s="91" t="s">
        <v>8</v>
      </c>
      <c r="B133" s="90" t="s">
        <v>15</v>
      </c>
      <c r="C133" s="44" t="s">
        <v>6881</v>
      </c>
      <c r="D133" s="45" t="s">
        <v>7209</v>
      </c>
      <c r="E133" s="45" t="s">
        <v>7568</v>
      </c>
      <c r="F133" s="84">
        <v>4101011.2618254567</v>
      </c>
      <c r="G133" s="104">
        <v>0</v>
      </c>
      <c r="H133" s="92" t="s">
        <v>9</v>
      </c>
      <c r="I133" s="45">
        <v>0</v>
      </c>
      <c r="J133" s="44" t="s">
        <v>11</v>
      </c>
    </row>
    <row r="134" spans="1:10" ht="14" x14ac:dyDescent="0.15">
      <c r="A134" s="91" t="s">
        <v>8</v>
      </c>
      <c r="B134" s="90" t="s">
        <v>15</v>
      </c>
      <c r="C134" s="44" t="s">
        <v>7033</v>
      </c>
      <c r="D134" s="45" t="s">
        <v>7055</v>
      </c>
      <c r="E134" s="45" t="s">
        <v>7568</v>
      </c>
      <c r="F134" s="84">
        <v>59810227.553333335</v>
      </c>
      <c r="G134" s="104">
        <v>0</v>
      </c>
      <c r="H134" s="92" t="s">
        <v>9</v>
      </c>
      <c r="I134" s="45">
        <v>0</v>
      </c>
      <c r="J134" s="44" t="s">
        <v>11</v>
      </c>
    </row>
    <row r="135" spans="1:10" ht="14" x14ac:dyDescent="0.15">
      <c r="A135" s="91" t="s">
        <v>8</v>
      </c>
      <c r="B135" s="90" t="s">
        <v>15</v>
      </c>
      <c r="C135" s="44" t="s">
        <v>7007</v>
      </c>
      <c r="D135" s="45" t="s">
        <v>7081</v>
      </c>
      <c r="E135" s="45" t="s">
        <v>7568</v>
      </c>
      <c r="F135" s="84">
        <v>23218177.433637012</v>
      </c>
      <c r="G135" s="104">
        <v>0</v>
      </c>
      <c r="H135" s="92" t="s">
        <v>9</v>
      </c>
      <c r="I135" s="45">
        <v>0</v>
      </c>
      <c r="J135" s="44" t="s">
        <v>11</v>
      </c>
    </row>
    <row r="136" spans="1:10" ht="14" x14ac:dyDescent="0.15">
      <c r="A136" s="91" t="s">
        <v>8</v>
      </c>
      <c r="B136" s="90" t="s">
        <v>15</v>
      </c>
      <c r="C136" s="44" t="s">
        <v>6993</v>
      </c>
      <c r="D136" s="45" t="s">
        <v>7095</v>
      </c>
      <c r="E136" s="45" t="s">
        <v>7568</v>
      </c>
      <c r="F136" s="84">
        <v>4652081.0381137114</v>
      </c>
      <c r="G136" s="104">
        <v>0</v>
      </c>
      <c r="H136" s="92" t="s">
        <v>9</v>
      </c>
      <c r="I136" s="45">
        <v>0</v>
      </c>
      <c r="J136" s="44" t="s">
        <v>11</v>
      </c>
    </row>
    <row r="137" spans="1:10" ht="14" x14ac:dyDescent="0.15">
      <c r="A137" s="91" t="s">
        <v>8</v>
      </c>
      <c r="B137" s="90" t="s">
        <v>15</v>
      </c>
      <c r="C137" s="44" t="s">
        <v>6934</v>
      </c>
      <c r="D137" s="45" t="s">
        <v>7156</v>
      </c>
      <c r="E137" s="45" t="s">
        <v>7568</v>
      </c>
      <c r="F137" s="84">
        <v>9763929.7438876256</v>
      </c>
      <c r="G137" s="104">
        <v>0</v>
      </c>
      <c r="H137" s="92" t="s">
        <v>9</v>
      </c>
      <c r="I137" s="45">
        <v>0</v>
      </c>
      <c r="J137" s="44" t="s">
        <v>11</v>
      </c>
    </row>
    <row r="138" spans="1:10" ht="14" x14ac:dyDescent="0.15">
      <c r="A138" s="91" t="s">
        <v>8</v>
      </c>
      <c r="B138" s="90" t="s">
        <v>15</v>
      </c>
      <c r="C138" s="44" t="s">
        <v>6847</v>
      </c>
      <c r="D138" s="45" t="s">
        <v>7243</v>
      </c>
      <c r="E138" s="45" t="s">
        <v>7568</v>
      </c>
      <c r="F138" s="84">
        <v>7282596.5396404415</v>
      </c>
      <c r="G138" s="104">
        <v>0</v>
      </c>
      <c r="H138" s="92" t="s">
        <v>9</v>
      </c>
      <c r="I138" s="45">
        <v>0</v>
      </c>
      <c r="J138" s="44" t="s">
        <v>11</v>
      </c>
    </row>
    <row r="139" spans="1:10" ht="14" x14ac:dyDescent="0.15">
      <c r="A139" s="91" t="s">
        <v>8</v>
      </c>
      <c r="B139" s="90" t="s">
        <v>15</v>
      </c>
      <c r="C139" s="44" t="s">
        <v>6801</v>
      </c>
      <c r="D139" s="45" t="s">
        <v>7289</v>
      </c>
      <c r="E139" s="45" t="s">
        <v>7568</v>
      </c>
      <c r="F139" s="84">
        <v>4791228.0419800151</v>
      </c>
      <c r="G139" s="104">
        <v>0</v>
      </c>
      <c r="H139" s="92" t="s">
        <v>9</v>
      </c>
      <c r="I139" s="45">
        <v>0</v>
      </c>
      <c r="J139" s="44" t="s">
        <v>11</v>
      </c>
    </row>
    <row r="140" spans="1:10" ht="14" x14ac:dyDescent="0.15">
      <c r="A140" s="91" t="s">
        <v>8</v>
      </c>
      <c r="B140" s="90" t="s">
        <v>15</v>
      </c>
      <c r="C140" s="44" t="s">
        <v>6889</v>
      </c>
      <c r="D140" s="45" t="s">
        <v>7201</v>
      </c>
      <c r="E140" s="45" t="s">
        <v>7568</v>
      </c>
      <c r="F140" s="84">
        <v>6001225.9790405491</v>
      </c>
      <c r="G140" s="104">
        <v>0</v>
      </c>
      <c r="H140" s="92" t="s">
        <v>9</v>
      </c>
      <c r="I140" s="45">
        <v>0</v>
      </c>
      <c r="J140" s="44" t="s">
        <v>11</v>
      </c>
    </row>
    <row r="141" spans="1:10" ht="14" x14ac:dyDescent="0.15">
      <c r="A141" s="91" t="s">
        <v>8</v>
      </c>
      <c r="B141" s="90" t="s">
        <v>15</v>
      </c>
      <c r="C141" s="44" t="s">
        <v>6767</v>
      </c>
      <c r="D141" s="45" t="s">
        <v>7323</v>
      </c>
      <c r="E141" s="45" t="s">
        <v>7568</v>
      </c>
      <c r="F141" s="84">
        <v>3742326.8307511164</v>
      </c>
      <c r="G141" s="104">
        <v>0</v>
      </c>
      <c r="H141" s="92" t="s">
        <v>9</v>
      </c>
      <c r="I141" s="45">
        <v>0</v>
      </c>
      <c r="J141" s="44" t="s">
        <v>11</v>
      </c>
    </row>
    <row r="142" spans="1:10" ht="14" x14ac:dyDescent="0.15">
      <c r="A142" s="91" t="s">
        <v>8</v>
      </c>
      <c r="B142" s="90" t="s">
        <v>15</v>
      </c>
      <c r="C142" s="44" t="s">
        <v>6879</v>
      </c>
      <c r="D142" s="45" t="s">
        <v>7211</v>
      </c>
      <c r="E142" s="45" t="s">
        <v>7568</v>
      </c>
      <c r="F142" s="84">
        <v>7696288.2590379138</v>
      </c>
      <c r="G142" s="104">
        <v>0</v>
      </c>
      <c r="H142" s="92" t="s">
        <v>9</v>
      </c>
      <c r="I142" s="45">
        <v>0</v>
      </c>
      <c r="J142" s="44" t="s">
        <v>11</v>
      </c>
    </row>
    <row r="143" spans="1:10" ht="14" x14ac:dyDescent="0.15">
      <c r="A143" s="91" t="s">
        <v>8</v>
      </c>
      <c r="B143" s="90" t="s">
        <v>15</v>
      </c>
      <c r="C143" s="44" t="s">
        <v>6822</v>
      </c>
      <c r="D143" s="45" t="s">
        <v>7268</v>
      </c>
      <c r="E143" s="45" t="s">
        <v>7568</v>
      </c>
      <c r="F143" s="84">
        <v>8842830.8082361761</v>
      </c>
      <c r="G143" s="104">
        <v>0</v>
      </c>
      <c r="H143" s="92" t="s">
        <v>9</v>
      </c>
      <c r="I143" s="45">
        <v>0</v>
      </c>
      <c r="J143" s="44" t="s">
        <v>11</v>
      </c>
    </row>
    <row r="144" spans="1:10" ht="14" x14ac:dyDescent="0.15">
      <c r="A144" s="91" t="s">
        <v>8</v>
      </c>
      <c r="B144" s="90" t="s">
        <v>15</v>
      </c>
      <c r="C144" s="44" t="s">
        <v>6582</v>
      </c>
      <c r="D144" s="45" t="s">
        <v>7509</v>
      </c>
      <c r="E144" s="45" t="s">
        <v>7568</v>
      </c>
      <c r="F144" s="84">
        <v>196165.31908465471</v>
      </c>
      <c r="G144" s="104">
        <v>0</v>
      </c>
      <c r="H144" s="92" t="s">
        <v>9</v>
      </c>
      <c r="I144" s="45">
        <v>0</v>
      </c>
      <c r="J144" s="44" t="s">
        <v>11</v>
      </c>
    </row>
    <row r="145" spans="1:10" ht="14" x14ac:dyDescent="0.15">
      <c r="A145" s="91" t="s">
        <v>8</v>
      </c>
      <c r="B145" s="90" t="s">
        <v>15</v>
      </c>
      <c r="C145" s="44" t="s">
        <v>7008</v>
      </c>
      <c r="D145" s="45" t="s">
        <v>7080</v>
      </c>
      <c r="E145" s="45" t="s">
        <v>7568</v>
      </c>
      <c r="F145" s="84">
        <v>10731549.380666666</v>
      </c>
      <c r="G145" s="104">
        <v>0</v>
      </c>
      <c r="H145" s="92" t="s">
        <v>9</v>
      </c>
      <c r="I145" s="45">
        <v>0</v>
      </c>
      <c r="J145" s="44" t="s">
        <v>11</v>
      </c>
    </row>
    <row r="146" spans="1:10" ht="14" x14ac:dyDescent="0.15">
      <c r="A146" s="91" t="s">
        <v>8</v>
      </c>
      <c r="B146" s="90" t="s">
        <v>15</v>
      </c>
      <c r="C146" s="44" t="s">
        <v>6948</v>
      </c>
      <c r="D146" s="45" t="s">
        <v>7141</v>
      </c>
      <c r="E146" s="45" t="s">
        <v>7568</v>
      </c>
      <c r="F146" s="84">
        <v>11853592.567202898</v>
      </c>
      <c r="G146" s="104">
        <v>0</v>
      </c>
      <c r="H146" s="92" t="s">
        <v>9</v>
      </c>
      <c r="I146" s="45">
        <v>0</v>
      </c>
      <c r="J146" s="44" t="s">
        <v>11</v>
      </c>
    </row>
    <row r="147" spans="1:10" ht="14" x14ac:dyDescent="0.15">
      <c r="A147" s="91" t="s">
        <v>8</v>
      </c>
      <c r="B147" s="90" t="s">
        <v>15</v>
      </c>
      <c r="C147" s="44" t="s">
        <v>6956</v>
      </c>
      <c r="D147" s="45" t="s">
        <v>7133</v>
      </c>
      <c r="E147" s="45" t="s">
        <v>7568</v>
      </c>
      <c r="F147" s="84">
        <v>8447634.0587328672</v>
      </c>
      <c r="G147" s="104">
        <v>0</v>
      </c>
      <c r="H147" s="92" t="s">
        <v>9</v>
      </c>
      <c r="I147" s="45">
        <v>0</v>
      </c>
      <c r="J147" s="44" t="s">
        <v>11</v>
      </c>
    </row>
    <row r="148" spans="1:10" ht="14" x14ac:dyDescent="0.15">
      <c r="A148" s="91" t="s">
        <v>8</v>
      </c>
      <c r="B148" s="90" t="s">
        <v>15</v>
      </c>
      <c r="C148" s="44" t="s">
        <v>7034</v>
      </c>
      <c r="D148" s="45" t="s">
        <v>7054</v>
      </c>
      <c r="E148" s="45" t="s">
        <v>7568</v>
      </c>
      <c r="F148" s="84">
        <v>23247672.24242812</v>
      </c>
      <c r="G148" s="104">
        <v>0</v>
      </c>
      <c r="H148" s="92" t="s">
        <v>9</v>
      </c>
      <c r="I148" s="45">
        <v>0</v>
      </c>
      <c r="J148" s="44" t="s">
        <v>11</v>
      </c>
    </row>
    <row r="149" spans="1:10" ht="14" x14ac:dyDescent="0.15">
      <c r="A149" s="91" t="s">
        <v>8</v>
      </c>
      <c r="B149" s="90" t="s">
        <v>15</v>
      </c>
      <c r="C149" s="44" t="s">
        <v>6870</v>
      </c>
      <c r="D149" s="45" t="s">
        <v>7220</v>
      </c>
      <c r="E149" s="45" t="s">
        <v>7568</v>
      </c>
      <c r="F149" s="84">
        <v>7608838.9737493861</v>
      </c>
      <c r="G149" s="104">
        <v>0</v>
      </c>
      <c r="H149" s="92" t="s">
        <v>9</v>
      </c>
      <c r="I149" s="45">
        <v>0</v>
      </c>
      <c r="J149" s="44" t="s">
        <v>11</v>
      </c>
    </row>
    <row r="150" spans="1:10" ht="14" x14ac:dyDescent="0.15">
      <c r="A150" s="91" t="s">
        <v>8</v>
      </c>
      <c r="B150" s="90" t="s">
        <v>15</v>
      </c>
      <c r="C150" s="44" t="s">
        <v>6867</v>
      </c>
      <c r="D150" s="45" t="s">
        <v>7223</v>
      </c>
      <c r="E150" s="45" t="s">
        <v>7568</v>
      </c>
      <c r="F150" s="84">
        <v>9949184.6159774307</v>
      </c>
      <c r="G150" s="104">
        <v>0</v>
      </c>
      <c r="H150" s="92" t="s">
        <v>9</v>
      </c>
      <c r="I150" s="45">
        <v>0</v>
      </c>
      <c r="J150" s="44" t="s">
        <v>11</v>
      </c>
    </row>
    <row r="151" spans="1:10" ht="14" x14ac:dyDescent="0.15">
      <c r="A151" s="91" t="s">
        <v>8</v>
      </c>
      <c r="B151" s="90" t="s">
        <v>15</v>
      </c>
      <c r="C151" s="44" t="s">
        <v>6840</v>
      </c>
      <c r="D151" s="45" t="s">
        <v>7250</v>
      </c>
      <c r="E151" s="45" t="s">
        <v>7568</v>
      </c>
      <c r="F151" s="84">
        <v>5092173.8149353974</v>
      </c>
      <c r="G151" s="104">
        <v>0</v>
      </c>
      <c r="H151" s="92" t="s">
        <v>9</v>
      </c>
      <c r="I151" s="45">
        <v>0</v>
      </c>
      <c r="J151" s="44" t="s">
        <v>11</v>
      </c>
    </row>
    <row r="152" spans="1:10" ht="14" x14ac:dyDescent="0.15">
      <c r="A152" s="91" t="s">
        <v>8</v>
      </c>
      <c r="B152" s="90" t="s">
        <v>15</v>
      </c>
      <c r="C152" s="44" t="s">
        <v>6646</v>
      </c>
      <c r="D152" s="45" t="s">
        <v>7445</v>
      </c>
      <c r="E152" s="45" t="s">
        <v>7568</v>
      </c>
      <c r="F152" s="84">
        <v>931383.3366782635</v>
      </c>
      <c r="G152" s="104">
        <v>0</v>
      </c>
      <c r="H152" s="92" t="s">
        <v>9</v>
      </c>
      <c r="I152" s="45">
        <v>0</v>
      </c>
      <c r="J152" s="44" t="s">
        <v>11</v>
      </c>
    </row>
    <row r="153" spans="1:10" ht="14" x14ac:dyDescent="0.15">
      <c r="A153" s="91" t="s">
        <v>8</v>
      </c>
      <c r="B153" s="90" t="s">
        <v>15</v>
      </c>
      <c r="C153" s="44" t="s">
        <v>7029</v>
      </c>
      <c r="D153" s="45" t="s">
        <v>7059</v>
      </c>
      <c r="E153" s="45" t="s">
        <v>7568</v>
      </c>
      <c r="F153" s="84">
        <v>7092441.6981117781</v>
      </c>
      <c r="G153" s="104">
        <v>0</v>
      </c>
      <c r="H153" s="92" t="s">
        <v>9</v>
      </c>
      <c r="I153" s="45">
        <v>0</v>
      </c>
      <c r="J153" s="44" t="s">
        <v>11</v>
      </c>
    </row>
    <row r="154" spans="1:10" ht="14" x14ac:dyDescent="0.15">
      <c r="A154" s="91" t="s">
        <v>8</v>
      </c>
      <c r="B154" s="90" t="s">
        <v>15</v>
      </c>
      <c r="C154" s="44" t="s">
        <v>6601</v>
      </c>
      <c r="D154" s="45" t="s">
        <v>7490</v>
      </c>
      <c r="E154" s="45" t="s">
        <v>7568</v>
      </c>
      <c r="F154" s="84">
        <v>482594.04632141424</v>
      </c>
      <c r="G154" s="104">
        <v>0</v>
      </c>
      <c r="H154" s="92" t="s">
        <v>9</v>
      </c>
      <c r="I154" s="45">
        <v>0</v>
      </c>
      <c r="J154" s="44" t="s">
        <v>11</v>
      </c>
    </row>
    <row r="155" spans="1:10" ht="14" x14ac:dyDescent="0.15">
      <c r="A155" s="91" t="s">
        <v>8</v>
      </c>
      <c r="B155" s="90" t="s">
        <v>15</v>
      </c>
      <c r="C155" s="44" t="s">
        <v>6941</v>
      </c>
      <c r="D155" s="45" t="s">
        <v>7148</v>
      </c>
      <c r="E155" s="45" t="s">
        <v>7568</v>
      </c>
      <c r="F155" s="84">
        <v>5068298.2722193329</v>
      </c>
      <c r="G155" s="104">
        <v>0</v>
      </c>
      <c r="H155" s="92" t="s">
        <v>9</v>
      </c>
      <c r="I155" s="45">
        <v>0</v>
      </c>
      <c r="J155" s="44" t="s">
        <v>11</v>
      </c>
    </row>
    <row r="156" spans="1:10" ht="14" x14ac:dyDescent="0.15">
      <c r="A156" s="91" t="s">
        <v>8</v>
      </c>
      <c r="B156" s="90" t="s">
        <v>15</v>
      </c>
      <c r="C156" s="44" t="s">
        <v>6729</v>
      </c>
      <c r="D156" s="45" t="s">
        <v>7361</v>
      </c>
      <c r="E156" s="45" t="s">
        <v>7568</v>
      </c>
      <c r="F156" s="84">
        <v>1382146.9877018151</v>
      </c>
      <c r="G156" s="104">
        <v>0</v>
      </c>
      <c r="H156" s="92" t="s">
        <v>9</v>
      </c>
      <c r="I156" s="45">
        <v>0</v>
      </c>
      <c r="J156" s="44" t="s">
        <v>11</v>
      </c>
    </row>
    <row r="157" spans="1:10" ht="14" x14ac:dyDescent="0.15">
      <c r="A157" s="91" t="s">
        <v>8</v>
      </c>
      <c r="B157" s="90" t="s">
        <v>15</v>
      </c>
      <c r="C157" s="44" t="s">
        <v>6824</v>
      </c>
      <c r="D157" s="45" t="s">
        <v>7266</v>
      </c>
      <c r="E157" s="45" t="s">
        <v>7568</v>
      </c>
      <c r="F157" s="84">
        <v>6871248.3108454971</v>
      </c>
      <c r="G157" s="104">
        <v>0</v>
      </c>
      <c r="H157" s="92" t="s">
        <v>9</v>
      </c>
      <c r="I157" s="45">
        <v>0</v>
      </c>
      <c r="J157" s="44" t="s">
        <v>11</v>
      </c>
    </row>
    <row r="158" spans="1:10" ht="14" x14ac:dyDescent="0.15">
      <c r="A158" s="91" t="s">
        <v>8</v>
      </c>
      <c r="B158" s="90" t="s">
        <v>15</v>
      </c>
      <c r="C158" s="44" t="s">
        <v>6588</v>
      </c>
      <c r="D158" s="45" t="s">
        <v>7503</v>
      </c>
      <c r="E158" s="45" t="s">
        <v>7568</v>
      </c>
      <c r="F158" s="84">
        <v>805034.62689520838</v>
      </c>
      <c r="G158" s="104">
        <v>0</v>
      </c>
      <c r="H158" s="92" t="s">
        <v>9</v>
      </c>
      <c r="I158" s="45">
        <v>0</v>
      </c>
      <c r="J158" s="44" t="s">
        <v>11</v>
      </c>
    </row>
    <row r="159" spans="1:10" ht="14" x14ac:dyDescent="0.15">
      <c r="A159" s="91" t="s">
        <v>8</v>
      </c>
      <c r="B159" s="90" t="s">
        <v>15</v>
      </c>
      <c r="C159" s="44" t="s">
        <v>6540</v>
      </c>
      <c r="D159" s="45" t="s">
        <v>7551</v>
      </c>
      <c r="E159" s="45" t="s">
        <v>7568</v>
      </c>
      <c r="F159" s="84">
        <v>4924.2687334429229</v>
      </c>
      <c r="G159" s="104">
        <v>0</v>
      </c>
      <c r="H159" s="92" t="s">
        <v>9</v>
      </c>
      <c r="I159" s="45">
        <v>0</v>
      </c>
      <c r="J159" s="44" t="s">
        <v>89</v>
      </c>
    </row>
    <row r="160" spans="1:10" ht="14" x14ac:dyDescent="0.15">
      <c r="A160" s="91" t="s">
        <v>8</v>
      </c>
      <c r="B160" s="90" t="s">
        <v>15</v>
      </c>
      <c r="C160" s="44" t="s">
        <v>6980</v>
      </c>
      <c r="D160" s="45" t="s">
        <v>7108</v>
      </c>
      <c r="E160" s="45" t="s">
        <v>7568</v>
      </c>
      <c r="F160" s="84">
        <v>8884543.4232306983</v>
      </c>
      <c r="G160" s="104">
        <v>0</v>
      </c>
      <c r="H160" s="92" t="s">
        <v>9</v>
      </c>
      <c r="I160" s="45">
        <v>0</v>
      </c>
      <c r="J160" s="44" t="s">
        <v>11</v>
      </c>
    </row>
    <row r="161" spans="1:10" ht="14" x14ac:dyDescent="0.15">
      <c r="A161" s="91" t="s">
        <v>8</v>
      </c>
      <c r="B161" s="90" t="s">
        <v>15</v>
      </c>
      <c r="C161" s="44" t="s">
        <v>7012</v>
      </c>
      <c r="D161" s="45" t="s">
        <v>7076</v>
      </c>
      <c r="E161" s="45" t="s">
        <v>7568</v>
      </c>
      <c r="F161" s="84">
        <v>26162500</v>
      </c>
      <c r="G161" s="104">
        <v>0</v>
      </c>
      <c r="H161" s="92" t="s">
        <v>9</v>
      </c>
      <c r="I161" s="45">
        <v>0</v>
      </c>
      <c r="J161" s="44" t="s">
        <v>11</v>
      </c>
    </row>
    <row r="162" spans="1:10" ht="14" x14ac:dyDescent="0.15">
      <c r="A162" s="91" t="s">
        <v>8</v>
      </c>
      <c r="B162" s="90" t="s">
        <v>15</v>
      </c>
      <c r="C162" s="44" t="s">
        <v>6550</v>
      </c>
      <c r="D162" s="45" t="s">
        <v>7541</v>
      </c>
      <c r="E162" s="45" t="s">
        <v>7568</v>
      </c>
      <c r="F162" s="84">
        <v>1475371.5488448825</v>
      </c>
      <c r="G162" s="104">
        <v>0</v>
      </c>
      <c r="H162" s="92" t="s">
        <v>9</v>
      </c>
      <c r="I162" s="45">
        <v>0</v>
      </c>
      <c r="J162" s="44" t="s">
        <v>7</v>
      </c>
    </row>
    <row r="163" spans="1:10" ht="14" x14ac:dyDescent="0.15">
      <c r="A163" s="91" t="s">
        <v>8</v>
      </c>
      <c r="B163" s="90" t="s">
        <v>15</v>
      </c>
      <c r="C163" s="44" t="s">
        <v>6900</v>
      </c>
      <c r="D163" s="45" t="s">
        <v>7190</v>
      </c>
      <c r="E163" s="45" t="s">
        <v>7568</v>
      </c>
      <c r="F163" s="84">
        <v>10268287.986935329</v>
      </c>
      <c r="G163" s="104">
        <v>0</v>
      </c>
      <c r="H163" s="92" t="s">
        <v>9</v>
      </c>
      <c r="I163" s="45">
        <v>0</v>
      </c>
      <c r="J163" s="44" t="s">
        <v>11</v>
      </c>
    </row>
    <row r="164" spans="1:10" ht="14" x14ac:dyDescent="0.15">
      <c r="A164" s="91" t="s">
        <v>8</v>
      </c>
      <c r="B164" s="90" t="s">
        <v>15</v>
      </c>
      <c r="C164" s="44" t="s">
        <v>6551</v>
      </c>
      <c r="D164" s="45" t="s">
        <v>7540</v>
      </c>
      <c r="E164" s="45" t="s">
        <v>7568</v>
      </c>
      <c r="F164" s="84">
        <v>3967890.46</v>
      </c>
      <c r="G164" s="104">
        <v>0</v>
      </c>
      <c r="H164" s="92" t="s">
        <v>9</v>
      </c>
      <c r="I164" s="45">
        <v>0</v>
      </c>
      <c r="J164" s="44" t="s">
        <v>11</v>
      </c>
    </row>
    <row r="165" spans="1:10" ht="14" x14ac:dyDescent="0.15">
      <c r="A165" s="91" t="s">
        <v>8</v>
      </c>
      <c r="B165" s="90" t="s">
        <v>15</v>
      </c>
      <c r="C165" s="44" t="s">
        <v>6936</v>
      </c>
      <c r="D165" s="45" t="s">
        <v>7154</v>
      </c>
      <c r="E165" s="45" t="s">
        <v>7568</v>
      </c>
      <c r="F165" s="84">
        <v>3469694.4762116633</v>
      </c>
      <c r="G165" s="104">
        <v>0</v>
      </c>
      <c r="H165" s="92" t="s">
        <v>9</v>
      </c>
      <c r="I165" s="45">
        <v>0</v>
      </c>
      <c r="J165" s="44" t="s">
        <v>11</v>
      </c>
    </row>
    <row r="166" spans="1:10" ht="14" x14ac:dyDescent="0.15">
      <c r="A166" s="91" t="s">
        <v>8</v>
      </c>
      <c r="B166" s="90" t="s">
        <v>15</v>
      </c>
      <c r="C166" s="44" t="s">
        <v>6855</v>
      </c>
      <c r="D166" s="45" t="s">
        <v>7235</v>
      </c>
      <c r="E166" s="45" t="s">
        <v>7568</v>
      </c>
      <c r="F166" s="84">
        <v>5346215.0795478253</v>
      </c>
      <c r="G166" s="104">
        <v>0</v>
      </c>
      <c r="H166" s="92" t="s">
        <v>9</v>
      </c>
      <c r="I166" s="45">
        <v>0</v>
      </c>
      <c r="J166" s="44" t="s">
        <v>11</v>
      </c>
    </row>
    <row r="167" spans="1:10" ht="14" x14ac:dyDescent="0.15">
      <c r="A167" s="91" t="s">
        <v>8</v>
      </c>
      <c r="B167" s="90" t="s">
        <v>15</v>
      </c>
      <c r="C167" s="44" t="s">
        <v>6669</v>
      </c>
      <c r="D167" s="45" t="s">
        <v>7421</v>
      </c>
      <c r="E167" s="45" t="s">
        <v>7568</v>
      </c>
      <c r="F167" s="84">
        <v>749103.88020082167</v>
      </c>
      <c r="G167" s="104">
        <v>0</v>
      </c>
      <c r="H167" s="92" t="s">
        <v>9</v>
      </c>
      <c r="I167" s="45">
        <v>0</v>
      </c>
      <c r="J167" s="44" t="s">
        <v>11</v>
      </c>
    </row>
    <row r="168" spans="1:10" ht="14" x14ac:dyDescent="0.15">
      <c r="A168" s="91" t="s">
        <v>8</v>
      </c>
      <c r="B168" s="90" t="s">
        <v>15</v>
      </c>
      <c r="C168" s="44" t="s">
        <v>6940</v>
      </c>
      <c r="D168" s="45" t="s">
        <v>7149</v>
      </c>
      <c r="E168" s="45" t="s">
        <v>7568</v>
      </c>
      <c r="F168" s="84">
        <v>9546202.8835374396</v>
      </c>
      <c r="G168" s="104">
        <v>0</v>
      </c>
      <c r="H168" s="92" t="s">
        <v>9</v>
      </c>
      <c r="I168" s="45">
        <v>0</v>
      </c>
      <c r="J168" s="44" t="s">
        <v>11</v>
      </c>
    </row>
    <row r="169" spans="1:10" ht="14" x14ac:dyDescent="0.15">
      <c r="A169" s="91" t="s">
        <v>8</v>
      </c>
      <c r="B169" s="90" t="s">
        <v>15</v>
      </c>
      <c r="C169" s="44" t="s">
        <v>6620</v>
      </c>
      <c r="D169" s="45" t="s">
        <v>7471</v>
      </c>
      <c r="E169" s="45" t="s">
        <v>7568</v>
      </c>
      <c r="F169" s="84">
        <v>602234.19928103592</v>
      </c>
      <c r="G169" s="104">
        <v>0</v>
      </c>
      <c r="H169" s="92" t="s">
        <v>9</v>
      </c>
      <c r="I169" s="45">
        <v>0</v>
      </c>
      <c r="J169" s="44" t="s">
        <v>11</v>
      </c>
    </row>
    <row r="170" spans="1:10" ht="14" x14ac:dyDescent="0.15">
      <c r="A170" s="91" t="s">
        <v>8</v>
      </c>
      <c r="B170" s="90" t="s">
        <v>15</v>
      </c>
      <c r="C170" s="44" t="s">
        <v>6581</v>
      </c>
      <c r="D170" s="45" t="s">
        <v>7510</v>
      </c>
      <c r="E170" s="45" t="s">
        <v>7568</v>
      </c>
      <c r="F170" s="84">
        <v>203162.23351000319</v>
      </c>
      <c r="G170" s="104">
        <v>0</v>
      </c>
      <c r="H170" s="92" t="s">
        <v>9</v>
      </c>
      <c r="I170" s="45">
        <v>0</v>
      </c>
      <c r="J170" s="44" t="s">
        <v>11</v>
      </c>
    </row>
    <row r="171" spans="1:10" ht="14" x14ac:dyDescent="0.15">
      <c r="A171" s="91" t="s">
        <v>8</v>
      </c>
      <c r="B171" s="90" t="s">
        <v>15</v>
      </c>
      <c r="C171" s="44" t="s">
        <v>6730</v>
      </c>
      <c r="D171" s="45" t="s">
        <v>7360</v>
      </c>
      <c r="E171" s="45" t="s">
        <v>7568</v>
      </c>
      <c r="F171" s="84">
        <v>2115375.4239723161</v>
      </c>
      <c r="G171" s="104">
        <v>0</v>
      </c>
      <c r="H171" s="92" t="s">
        <v>9</v>
      </c>
      <c r="I171" s="45">
        <v>0</v>
      </c>
      <c r="J171" s="44" t="s">
        <v>11</v>
      </c>
    </row>
    <row r="172" spans="1:10" ht="14" x14ac:dyDescent="0.15">
      <c r="A172" s="91" t="s">
        <v>8</v>
      </c>
      <c r="B172" s="90" t="s">
        <v>15</v>
      </c>
      <c r="C172" s="44" t="s">
        <v>6861</v>
      </c>
      <c r="D172" s="45" t="s">
        <v>7229</v>
      </c>
      <c r="E172" s="45" t="s">
        <v>7568</v>
      </c>
      <c r="F172" s="84">
        <v>2544375.4966759407</v>
      </c>
      <c r="G172" s="104">
        <v>0</v>
      </c>
      <c r="H172" s="92" t="s">
        <v>9</v>
      </c>
      <c r="I172" s="45">
        <v>0</v>
      </c>
      <c r="J172" s="44" t="s">
        <v>11</v>
      </c>
    </row>
    <row r="173" spans="1:10" ht="14" x14ac:dyDescent="0.15">
      <c r="A173" s="91" t="s">
        <v>8</v>
      </c>
      <c r="B173" s="90" t="s">
        <v>15</v>
      </c>
      <c r="C173" s="44" t="s">
        <v>7023</v>
      </c>
      <c r="D173" s="45" t="s">
        <v>7065</v>
      </c>
      <c r="E173" s="45" t="s">
        <v>7568</v>
      </c>
      <c r="F173" s="84">
        <v>2367067.3417242058</v>
      </c>
      <c r="G173" s="104">
        <v>0</v>
      </c>
      <c r="H173" s="92" t="s">
        <v>9</v>
      </c>
      <c r="I173" s="45">
        <v>0</v>
      </c>
      <c r="J173" s="44" t="s">
        <v>11</v>
      </c>
    </row>
    <row r="174" spans="1:10" ht="14" x14ac:dyDescent="0.15">
      <c r="A174" s="91" t="s">
        <v>8</v>
      </c>
      <c r="B174" s="90" t="s">
        <v>15</v>
      </c>
      <c r="C174" s="44" t="s">
        <v>6960</v>
      </c>
      <c r="D174" s="45" t="s">
        <v>7128</v>
      </c>
      <c r="E174" s="45" t="s">
        <v>7568</v>
      </c>
      <c r="F174" s="84">
        <v>7038391.5060252761</v>
      </c>
      <c r="G174" s="104">
        <v>0</v>
      </c>
      <c r="H174" s="92" t="s">
        <v>9</v>
      </c>
      <c r="I174" s="45">
        <v>0</v>
      </c>
      <c r="J174" s="44" t="s">
        <v>11</v>
      </c>
    </row>
    <row r="175" spans="1:10" ht="14" x14ac:dyDescent="0.15">
      <c r="A175" s="91" t="s">
        <v>8</v>
      </c>
      <c r="B175" s="90" t="s">
        <v>15</v>
      </c>
      <c r="C175" s="44" t="s">
        <v>6549</v>
      </c>
      <c r="D175" s="45" t="s">
        <v>7542</v>
      </c>
      <c r="E175" s="45" t="s">
        <v>7568</v>
      </c>
      <c r="F175" s="84">
        <v>1817645.9342374322</v>
      </c>
      <c r="G175" s="104">
        <v>0</v>
      </c>
      <c r="H175" s="92" t="s">
        <v>9</v>
      </c>
      <c r="I175" s="45">
        <v>0</v>
      </c>
      <c r="J175" s="44" t="s">
        <v>7</v>
      </c>
    </row>
    <row r="176" spans="1:10" ht="14" x14ac:dyDescent="0.15">
      <c r="A176" s="91" t="s">
        <v>8</v>
      </c>
      <c r="B176" s="90" t="s">
        <v>15</v>
      </c>
      <c r="C176" s="44" t="s">
        <v>6654</v>
      </c>
      <c r="D176" s="45" t="s">
        <v>7437</v>
      </c>
      <c r="E176" s="45" t="s">
        <v>7568</v>
      </c>
      <c r="F176" s="84">
        <v>2229661.5898420592</v>
      </c>
      <c r="G176" s="104">
        <v>0</v>
      </c>
      <c r="H176" s="92" t="s">
        <v>9</v>
      </c>
      <c r="I176" s="45">
        <v>0</v>
      </c>
      <c r="J176" s="44" t="s">
        <v>11</v>
      </c>
    </row>
    <row r="177" spans="1:10" ht="14" x14ac:dyDescent="0.15">
      <c r="A177" s="91" t="s">
        <v>8</v>
      </c>
      <c r="B177" s="90" t="s">
        <v>15</v>
      </c>
      <c r="C177" s="44" t="s">
        <v>6991</v>
      </c>
      <c r="D177" s="45" t="s">
        <v>7097</v>
      </c>
      <c r="E177" s="45" t="s">
        <v>7568</v>
      </c>
      <c r="F177" s="84">
        <v>18681769.893201269</v>
      </c>
      <c r="G177" s="104">
        <v>0</v>
      </c>
      <c r="H177" s="92" t="s">
        <v>9</v>
      </c>
      <c r="I177" s="45">
        <v>0</v>
      </c>
      <c r="J177" s="44" t="s">
        <v>11</v>
      </c>
    </row>
    <row r="178" spans="1:10" ht="14" x14ac:dyDescent="0.15">
      <c r="A178" s="91" t="s">
        <v>8</v>
      </c>
      <c r="B178" s="90" t="s">
        <v>15</v>
      </c>
      <c r="C178" s="44" t="s">
        <v>6659</v>
      </c>
      <c r="D178" s="45" t="s">
        <v>7432</v>
      </c>
      <c r="E178" s="45" t="s">
        <v>7568</v>
      </c>
      <c r="F178" s="84">
        <v>1836558.4637498707</v>
      </c>
      <c r="G178" s="104">
        <v>0</v>
      </c>
      <c r="H178" s="92" t="s">
        <v>9</v>
      </c>
      <c r="I178" s="45">
        <v>0</v>
      </c>
      <c r="J178" s="44" t="s">
        <v>11</v>
      </c>
    </row>
    <row r="179" spans="1:10" ht="14" x14ac:dyDescent="0.15">
      <c r="A179" s="91" t="s">
        <v>8</v>
      </c>
      <c r="B179" s="90" t="s">
        <v>15</v>
      </c>
      <c r="C179" s="44" t="s">
        <v>6570</v>
      </c>
      <c r="D179" s="45" t="s">
        <v>7521</v>
      </c>
      <c r="E179" s="45" t="s">
        <v>7568</v>
      </c>
      <c r="F179" s="84">
        <v>169088.89221134692</v>
      </c>
      <c r="G179" s="104">
        <v>0</v>
      </c>
      <c r="H179" s="92" t="s">
        <v>9</v>
      </c>
      <c r="I179" s="45">
        <v>0</v>
      </c>
      <c r="J179" s="44" t="s">
        <v>11</v>
      </c>
    </row>
    <row r="180" spans="1:10" ht="14" x14ac:dyDescent="0.15">
      <c r="A180" s="91" t="s">
        <v>8</v>
      </c>
      <c r="B180" s="90" t="s">
        <v>15</v>
      </c>
      <c r="C180" s="44" t="s">
        <v>7018</v>
      </c>
      <c r="D180" s="45" t="s">
        <v>7070</v>
      </c>
      <c r="E180" s="45" t="s">
        <v>7568</v>
      </c>
      <c r="F180" s="84">
        <v>16815719.442926418</v>
      </c>
      <c r="G180" s="104">
        <v>0</v>
      </c>
      <c r="H180" s="92" t="s">
        <v>9</v>
      </c>
      <c r="I180" s="45">
        <v>0</v>
      </c>
      <c r="J180" s="44" t="s">
        <v>11</v>
      </c>
    </row>
    <row r="181" spans="1:10" ht="14" x14ac:dyDescent="0.15">
      <c r="A181" s="91" t="s">
        <v>8</v>
      </c>
      <c r="B181" s="90" t="s">
        <v>15</v>
      </c>
      <c r="C181" s="44" t="s">
        <v>6746</v>
      </c>
      <c r="D181" s="45" t="s">
        <v>7344</v>
      </c>
      <c r="E181" s="45" t="s">
        <v>7568</v>
      </c>
      <c r="F181" s="84">
        <v>1754481.2002307724</v>
      </c>
      <c r="G181" s="104">
        <v>0</v>
      </c>
      <c r="H181" s="92" t="s">
        <v>9</v>
      </c>
      <c r="I181" s="45">
        <v>0</v>
      </c>
      <c r="J181" s="44" t="s">
        <v>11</v>
      </c>
    </row>
    <row r="182" spans="1:10" ht="14" x14ac:dyDescent="0.15">
      <c r="A182" s="91" t="s">
        <v>8</v>
      </c>
      <c r="B182" s="90" t="s">
        <v>15</v>
      </c>
      <c r="C182" s="44" t="s">
        <v>6818</v>
      </c>
      <c r="D182" s="45" t="s">
        <v>7272</v>
      </c>
      <c r="E182" s="45" t="s">
        <v>7568</v>
      </c>
      <c r="F182" s="84">
        <v>5078309.0274600741</v>
      </c>
      <c r="G182" s="104">
        <v>0</v>
      </c>
      <c r="H182" s="92" t="s">
        <v>9</v>
      </c>
      <c r="I182" s="45">
        <v>0</v>
      </c>
      <c r="J182" s="44" t="s">
        <v>11</v>
      </c>
    </row>
    <row r="183" spans="1:10" ht="14" x14ac:dyDescent="0.15">
      <c r="A183" s="91" t="s">
        <v>8</v>
      </c>
      <c r="B183" s="90" t="s">
        <v>15</v>
      </c>
      <c r="C183" s="44" t="s">
        <v>6548</v>
      </c>
      <c r="D183" s="45" t="s">
        <v>7543</v>
      </c>
      <c r="E183" s="45" t="s">
        <v>7568</v>
      </c>
      <c r="F183" s="84">
        <v>9632809.1031797901</v>
      </c>
      <c r="G183" s="104">
        <v>0</v>
      </c>
      <c r="H183" s="92" t="s">
        <v>9</v>
      </c>
      <c r="I183" s="45">
        <v>0</v>
      </c>
      <c r="J183" s="44" t="s">
        <v>7</v>
      </c>
    </row>
    <row r="184" spans="1:10" ht="14" x14ac:dyDescent="0.15">
      <c r="A184" s="91" t="s">
        <v>8</v>
      </c>
      <c r="B184" s="90" t="s">
        <v>15</v>
      </c>
      <c r="C184" s="44" t="s">
        <v>6923</v>
      </c>
      <c r="D184" s="45" t="s">
        <v>7167</v>
      </c>
      <c r="E184" s="45" t="s">
        <v>7568</v>
      </c>
      <c r="F184" s="84">
        <v>3761429.5895546386</v>
      </c>
      <c r="G184" s="104">
        <v>0</v>
      </c>
      <c r="H184" s="92" t="s">
        <v>9</v>
      </c>
      <c r="I184" s="45">
        <v>0</v>
      </c>
      <c r="J184" s="44" t="s">
        <v>11</v>
      </c>
    </row>
    <row r="185" spans="1:10" ht="14" x14ac:dyDescent="0.15">
      <c r="A185" s="91" t="s">
        <v>8</v>
      </c>
      <c r="B185" s="90" t="s">
        <v>15</v>
      </c>
      <c r="C185" s="44" t="s">
        <v>6810</v>
      </c>
      <c r="D185" s="45" t="s">
        <v>7280</v>
      </c>
      <c r="E185" s="45" t="s">
        <v>7568</v>
      </c>
      <c r="F185" s="84">
        <v>6123022.520041801</v>
      </c>
      <c r="G185" s="104">
        <v>0</v>
      </c>
      <c r="H185" s="92" t="s">
        <v>9</v>
      </c>
      <c r="I185" s="45">
        <v>0</v>
      </c>
      <c r="J185" s="44" t="s">
        <v>11</v>
      </c>
    </row>
    <row r="186" spans="1:10" ht="14" x14ac:dyDescent="0.15">
      <c r="A186" s="91" t="s">
        <v>8</v>
      </c>
      <c r="B186" s="90" t="s">
        <v>15</v>
      </c>
      <c r="C186" s="44" t="s">
        <v>6658</v>
      </c>
      <c r="D186" s="45" t="s">
        <v>7433</v>
      </c>
      <c r="E186" s="45" t="s">
        <v>7568</v>
      </c>
      <c r="F186" s="84">
        <v>839080.9858061173</v>
      </c>
      <c r="G186" s="104">
        <v>0</v>
      </c>
      <c r="H186" s="92" t="s">
        <v>9</v>
      </c>
      <c r="I186" s="45">
        <v>0</v>
      </c>
      <c r="J186" s="44" t="s">
        <v>11</v>
      </c>
    </row>
    <row r="187" spans="1:10" ht="14" x14ac:dyDescent="0.15">
      <c r="A187" s="91" t="s">
        <v>8</v>
      </c>
      <c r="B187" s="90" t="s">
        <v>15</v>
      </c>
      <c r="C187" s="44" t="s">
        <v>6567</v>
      </c>
      <c r="D187" s="45" t="s">
        <v>7524</v>
      </c>
      <c r="E187" s="45" t="s">
        <v>7568</v>
      </c>
      <c r="F187" s="84">
        <v>106013.11577053701</v>
      </c>
      <c r="G187" s="104">
        <v>0</v>
      </c>
      <c r="H187" s="92" t="s">
        <v>9</v>
      </c>
      <c r="I187" s="45">
        <v>0</v>
      </c>
      <c r="J187" s="44" t="s">
        <v>11</v>
      </c>
    </row>
    <row r="188" spans="1:10" ht="14" x14ac:dyDescent="0.15">
      <c r="A188" s="91" t="s">
        <v>8</v>
      </c>
      <c r="B188" s="90" t="s">
        <v>15</v>
      </c>
      <c r="C188" s="44" t="s">
        <v>6656</v>
      </c>
      <c r="D188" s="45" t="s">
        <v>7435</v>
      </c>
      <c r="E188" s="45" t="s">
        <v>7568</v>
      </c>
      <c r="F188" s="84">
        <v>630609.48162212514</v>
      </c>
      <c r="G188" s="104">
        <v>0</v>
      </c>
      <c r="H188" s="92" t="s">
        <v>9</v>
      </c>
      <c r="I188" s="45">
        <v>0</v>
      </c>
      <c r="J188" s="44" t="s">
        <v>11</v>
      </c>
    </row>
    <row r="189" spans="1:10" ht="14" x14ac:dyDescent="0.15">
      <c r="A189" s="91" t="s">
        <v>8</v>
      </c>
      <c r="B189" s="90" t="s">
        <v>15</v>
      </c>
      <c r="C189" s="44" t="s">
        <v>6622</v>
      </c>
      <c r="D189" s="45" t="s">
        <v>7469</v>
      </c>
      <c r="E189" s="45" t="s">
        <v>7568</v>
      </c>
      <c r="F189" s="84">
        <v>447249.07114258839</v>
      </c>
      <c r="G189" s="104">
        <v>0</v>
      </c>
      <c r="H189" s="92" t="s">
        <v>9</v>
      </c>
      <c r="I189" s="45">
        <v>0</v>
      </c>
      <c r="J189" s="44" t="s">
        <v>11</v>
      </c>
    </row>
    <row r="190" spans="1:10" ht="14" x14ac:dyDescent="0.15">
      <c r="A190" s="91" t="s">
        <v>8</v>
      </c>
      <c r="B190" s="90" t="s">
        <v>15</v>
      </c>
      <c r="C190" s="44" t="s">
        <v>6931</v>
      </c>
      <c r="D190" s="45" t="s">
        <v>7159</v>
      </c>
      <c r="E190" s="45" t="s">
        <v>7568</v>
      </c>
      <c r="F190" s="84">
        <v>16749657.053763554</v>
      </c>
      <c r="G190" s="104">
        <v>0</v>
      </c>
      <c r="H190" s="92" t="s">
        <v>9</v>
      </c>
      <c r="I190" s="45">
        <v>0</v>
      </c>
      <c r="J190" s="44" t="s">
        <v>11</v>
      </c>
    </row>
    <row r="191" spans="1:10" ht="14" x14ac:dyDescent="0.15">
      <c r="A191" s="91" t="s">
        <v>8</v>
      </c>
      <c r="B191" s="90" t="s">
        <v>15</v>
      </c>
      <c r="C191" s="44" t="s">
        <v>6645</v>
      </c>
      <c r="D191" s="45" t="s">
        <v>7446</v>
      </c>
      <c r="E191" s="45" t="s">
        <v>7568</v>
      </c>
      <c r="F191" s="84">
        <v>1055610.5111014396</v>
      </c>
      <c r="G191" s="104">
        <v>0</v>
      </c>
      <c r="H191" s="92" t="s">
        <v>9</v>
      </c>
      <c r="I191" s="45">
        <v>0</v>
      </c>
      <c r="J191" s="44" t="s">
        <v>11</v>
      </c>
    </row>
    <row r="192" spans="1:10" ht="14" x14ac:dyDescent="0.15">
      <c r="A192" s="91" t="s">
        <v>8</v>
      </c>
      <c r="B192" s="90" t="s">
        <v>15</v>
      </c>
      <c r="C192" s="44" t="s">
        <v>6554</v>
      </c>
      <c r="D192" s="45" t="s">
        <v>7537</v>
      </c>
      <c r="E192" s="45" t="s">
        <v>7568</v>
      </c>
      <c r="F192" s="84">
        <v>201586.58000000002</v>
      </c>
      <c r="G192" s="104">
        <v>0</v>
      </c>
      <c r="H192" s="92" t="s">
        <v>9</v>
      </c>
      <c r="I192" s="45">
        <v>0</v>
      </c>
      <c r="J192" s="44" t="s">
        <v>11</v>
      </c>
    </row>
    <row r="193" spans="1:10" ht="14" x14ac:dyDescent="0.15">
      <c r="A193" s="91" t="s">
        <v>8</v>
      </c>
      <c r="B193" s="90" t="s">
        <v>15</v>
      </c>
      <c r="C193" s="44" t="s">
        <v>6842</v>
      </c>
      <c r="D193" s="45" t="s">
        <v>7248</v>
      </c>
      <c r="E193" s="45" t="s">
        <v>7568</v>
      </c>
      <c r="F193" s="84">
        <v>2531364.4059840739</v>
      </c>
      <c r="G193" s="104">
        <v>0</v>
      </c>
      <c r="H193" s="92" t="s">
        <v>9</v>
      </c>
      <c r="I193" s="45">
        <v>0</v>
      </c>
      <c r="J193" s="44" t="s">
        <v>11</v>
      </c>
    </row>
    <row r="194" spans="1:10" ht="14" x14ac:dyDescent="0.15">
      <c r="A194" s="91" t="s">
        <v>8</v>
      </c>
      <c r="B194" s="90" t="s">
        <v>15</v>
      </c>
      <c r="C194" s="44" t="s">
        <v>6547</v>
      </c>
      <c r="D194" s="45" t="s">
        <v>7544</v>
      </c>
      <c r="E194" s="45" t="s">
        <v>7568</v>
      </c>
      <c r="F194" s="84">
        <v>11713899.258114193</v>
      </c>
      <c r="G194" s="104">
        <v>0</v>
      </c>
      <c r="H194" s="92" t="s">
        <v>9</v>
      </c>
      <c r="I194" s="45">
        <v>0</v>
      </c>
      <c r="J194" s="44" t="s">
        <v>7</v>
      </c>
    </row>
    <row r="195" spans="1:10" ht="14" x14ac:dyDescent="0.15">
      <c r="A195" s="91" t="s">
        <v>8</v>
      </c>
      <c r="B195" s="90" t="s">
        <v>15</v>
      </c>
      <c r="C195" s="44" t="s">
        <v>6598</v>
      </c>
      <c r="D195" s="45" t="s">
        <v>7493</v>
      </c>
      <c r="E195" s="45" t="s">
        <v>7568</v>
      </c>
      <c r="F195" s="84">
        <v>280091.87212523073</v>
      </c>
      <c r="G195" s="104">
        <v>0</v>
      </c>
      <c r="H195" s="92" t="s">
        <v>9</v>
      </c>
      <c r="I195" s="45">
        <v>0</v>
      </c>
      <c r="J195" s="44" t="s">
        <v>11</v>
      </c>
    </row>
    <row r="196" spans="1:10" ht="14" x14ac:dyDescent="0.15">
      <c r="A196" s="91" t="s">
        <v>8</v>
      </c>
      <c r="B196" s="90" t="s">
        <v>15</v>
      </c>
      <c r="C196" s="44" t="s">
        <v>6780</v>
      </c>
      <c r="D196" s="45" t="s">
        <v>7310</v>
      </c>
      <c r="E196" s="45" t="s">
        <v>7568</v>
      </c>
      <c r="F196" s="84">
        <v>4744033.0072303303</v>
      </c>
      <c r="G196" s="104">
        <v>0</v>
      </c>
      <c r="H196" s="92" t="s">
        <v>9</v>
      </c>
      <c r="I196" s="45">
        <v>0</v>
      </c>
      <c r="J196" s="44" t="s">
        <v>11</v>
      </c>
    </row>
    <row r="197" spans="1:10" ht="14" x14ac:dyDescent="0.15">
      <c r="A197" s="91" t="s">
        <v>8</v>
      </c>
      <c r="B197" s="90" t="s">
        <v>15</v>
      </c>
      <c r="C197" s="44" t="s">
        <v>7040</v>
      </c>
      <c r="D197" s="45" t="s">
        <v>7047</v>
      </c>
      <c r="E197" s="45" t="s">
        <v>7568</v>
      </c>
      <c r="F197" s="84">
        <v>8294016.4178281371</v>
      </c>
      <c r="G197" s="104">
        <v>0</v>
      </c>
      <c r="H197" s="92" t="s">
        <v>9</v>
      </c>
      <c r="I197" s="45">
        <v>0</v>
      </c>
      <c r="J197" s="44" t="s">
        <v>11</v>
      </c>
    </row>
    <row r="198" spans="1:10" ht="14" x14ac:dyDescent="0.15">
      <c r="A198" s="91" t="s">
        <v>8</v>
      </c>
      <c r="B198" s="90" t="s">
        <v>15</v>
      </c>
      <c r="C198" s="44" t="s">
        <v>6820</v>
      </c>
      <c r="D198" s="45" t="s">
        <v>7270</v>
      </c>
      <c r="E198" s="45" t="s">
        <v>7568</v>
      </c>
      <c r="F198" s="84">
        <v>6550950.1849417053</v>
      </c>
      <c r="G198" s="104">
        <v>0</v>
      </c>
      <c r="H198" s="92" t="s">
        <v>9</v>
      </c>
      <c r="I198" s="45">
        <v>0</v>
      </c>
      <c r="J198" s="44" t="s">
        <v>11</v>
      </c>
    </row>
    <row r="199" spans="1:10" ht="14" x14ac:dyDescent="0.15">
      <c r="A199" s="91" t="s">
        <v>8</v>
      </c>
      <c r="B199" s="90" t="s">
        <v>15</v>
      </c>
      <c r="C199" s="44" t="s">
        <v>6619</v>
      </c>
      <c r="D199" s="45" t="s">
        <v>7472</v>
      </c>
      <c r="E199" s="45" t="s">
        <v>7568</v>
      </c>
      <c r="F199" s="84">
        <v>1532571.079633092</v>
      </c>
      <c r="G199" s="104">
        <v>0</v>
      </c>
      <c r="H199" s="92" t="s">
        <v>9</v>
      </c>
      <c r="I199" s="45">
        <v>0</v>
      </c>
      <c r="J199" s="44" t="s">
        <v>11</v>
      </c>
    </row>
    <row r="200" spans="1:10" ht="14" x14ac:dyDescent="0.15">
      <c r="A200" s="91" t="s">
        <v>8</v>
      </c>
      <c r="B200" s="90" t="s">
        <v>15</v>
      </c>
      <c r="C200" s="44" t="s">
        <v>6574</v>
      </c>
      <c r="D200" s="45" t="s">
        <v>7517</v>
      </c>
      <c r="E200" s="45" t="s">
        <v>7568</v>
      </c>
      <c r="F200" s="84">
        <v>101960.69430506816</v>
      </c>
      <c r="G200" s="104">
        <v>0</v>
      </c>
      <c r="H200" s="92" t="s">
        <v>9</v>
      </c>
      <c r="I200" s="45">
        <v>0</v>
      </c>
      <c r="J200" s="44" t="s">
        <v>11</v>
      </c>
    </row>
    <row r="201" spans="1:10" ht="14" x14ac:dyDescent="0.15">
      <c r="A201" s="91" t="s">
        <v>8</v>
      </c>
      <c r="B201" s="90" t="s">
        <v>15</v>
      </c>
      <c r="C201" s="44" t="s">
        <v>6858</v>
      </c>
      <c r="D201" s="45" t="s">
        <v>7232</v>
      </c>
      <c r="E201" s="45" t="s">
        <v>7568</v>
      </c>
      <c r="F201" s="84">
        <v>4191324.8002138743</v>
      </c>
      <c r="G201" s="104">
        <v>0</v>
      </c>
      <c r="H201" s="92" t="s">
        <v>9</v>
      </c>
      <c r="I201" s="45">
        <v>0</v>
      </c>
      <c r="J201" s="44" t="s">
        <v>11</v>
      </c>
    </row>
    <row r="202" spans="1:10" ht="14" x14ac:dyDescent="0.15">
      <c r="A202" s="91" t="s">
        <v>8</v>
      </c>
      <c r="B202" s="90" t="s">
        <v>15</v>
      </c>
      <c r="C202" s="44" t="s">
        <v>6976</v>
      </c>
      <c r="D202" s="45" t="s">
        <v>7112</v>
      </c>
      <c r="E202" s="45" t="s">
        <v>7568</v>
      </c>
      <c r="F202" s="84">
        <v>5189791.1545414189</v>
      </c>
      <c r="G202" s="104">
        <v>0</v>
      </c>
      <c r="H202" s="92" t="s">
        <v>9</v>
      </c>
      <c r="I202" s="45">
        <v>0</v>
      </c>
      <c r="J202" s="44" t="s">
        <v>11</v>
      </c>
    </row>
    <row r="203" spans="1:10" ht="14" x14ac:dyDescent="0.15">
      <c r="A203" s="91" t="s">
        <v>8</v>
      </c>
      <c r="B203" s="90" t="s">
        <v>15</v>
      </c>
      <c r="C203" s="44" t="s">
        <v>6804</v>
      </c>
      <c r="D203" s="45" t="s">
        <v>7286</v>
      </c>
      <c r="E203" s="45" t="s">
        <v>7568</v>
      </c>
      <c r="F203" s="84">
        <v>2349159.8374582338</v>
      </c>
      <c r="G203" s="104">
        <v>0</v>
      </c>
      <c r="H203" s="92" t="s">
        <v>9</v>
      </c>
      <c r="I203" s="45">
        <v>0</v>
      </c>
      <c r="J203" s="44" t="s">
        <v>11</v>
      </c>
    </row>
    <row r="204" spans="1:10" ht="14" x14ac:dyDescent="0.15">
      <c r="A204" s="91" t="s">
        <v>8</v>
      </c>
      <c r="B204" s="90" t="s">
        <v>15</v>
      </c>
      <c r="C204" s="44" t="s">
        <v>6710</v>
      </c>
      <c r="D204" s="45" t="s">
        <v>7380</v>
      </c>
      <c r="E204" s="45" t="s">
        <v>7568</v>
      </c>
      <c r="F204" s="84">
        <v>3421799.1437064349</v>
      </c>
      <c r="G204" s="104">
        <v>0</v>
      </c>
      <c r="H204" s="92" t="s">
        <v>9</v>
      </c>
      <c r="I204" s="45">
        <v>0</v>
      </c>
      <c r="J204" s="44" t="s">
        <v>11</v>
      </c>
    </row>
    <row r="205" spans="1:10" ht="14" x14ac:dyDescent="0.15">
      <c r="A205" s="91" t="s">
        <v>8</v>
      </c>
      <c r="B205" s="90" t="s">
        <v>15</v>
      </c>
      <c r="C205" s="44" t="s">
        <v>6808</v>
      </c>
      <c r="D205" s="45" t="s">
        <v>7282</v>
      </c>
      <c r="E205" s="45" t="s">
        <v>7568</v>
      </c>
      <c r="F205" s="84">
        <v>2363988.9793122904</v>
      </c>
      <c r="G205" s="104">
        <v>0</v>
      </c>
      <c r="H205" s="92" t="s">
        <v>9</v>
      </c>
      <c r="I205" s="45">
        <v>0</v>
      </c>
      <c r="J205" s="44" t="s">
        <v>11</v>
      </c>
    </row>
    <row r="206" spans="1:10" ht="14" x14ac:dyDescent="0.15">
      <c r="A206" s="91" t="s">
        <v>8</v>
      </c>
      <c r="B206" s="90" t="s">
        <v>15</v>
      </c>
      <c r="C206" s="44" t="s">
        <v>6697</v>
      </c>
      <c r="D206" s="45" t="s">
        <v>7393</v>
      </c>
      <c r="E206" s="45" t="s">
        <v>7568</v>
      </c>
      <c r="F206" s="84">
        <v>1694044.2855935704</v>
      </c>
      <c r="G206" s="104">
        <v>0</v>
      </c>
      <c r="H206" s="92" t="s">
        <v>9</v>
      </c>
      <c r="I206" s="45">
        <v>0</v>
      </c>
      <c r="J206" s="44" t="s">
        <v>11</v>
      </c>
    </row>
    <row r="207" spans="1:10" ht="14" x14ac:dyDescent="0.15">
      <c r="A207" s="91" t="s">
        <v>8</v>
      </c>
      <c r="B207" s="90" t="s">
        <v>15</v>
      </c>
      <c r="C207" s="44" t="s">
        <v>6704</v>
      </c>
      <c r="D207" s="45" t="s">
        <v>7386</v>
      </c>
      <c r="E207" s="45" t="s">
        <v>7568</v>
      </c>
      <c r="F207" s="84">
        <v>2671479.0382619207</v>
      </c>
      <c r="G207" s="104">
        <v>0</v>
      </c>
      <c r="H207" s="92" t="s">
        <v>9</v>
      </c>
      <c r="I207" s="45">
        <v>0</v>
      </c>
      <c r="J207" s="44" t="s">
        <v>11</v>
      </c>
    </row>
    <row r="208" spans="1:10" ht="14" x14ac:dyDescent="0.15">
      <c r="A208" s="91" t="s">
        <v>8</v>
      </c>
      <c r="B208" s="90" t="s">
        <v>15</v>
      </c>
      <c r="C208" s="44" t="s">
        <v>6925</v>
      </c>
      <c r="D208" s="45" t="s">
        <v>7165</v>
      </c>
      <c r="E208" s="45" t="s">
        <v>7568</v>
      </c>
      <c r="F208" s="84">
        <v>6519149.5706814686</v>
      </c>
      <c r="G208" s="104">
        <v>0</v>
      </c>
      <c r="H208" s="92" t="s">
        <v>9</v>
      </c>
      <c r="I208" s="45">
        <v>0</v>
      </c>
      <c r="J208" s="44" t="s">
        <v>11</v>
      </c>
    </row>
    <row r="209" spans="1:10" ht="14" x14ac:dyDescent="0.15">
      <c r="A209" s="91" t="s">
        <v>8</v>
      </c>
      <c r="B209" s="90" t="s">
        <v>15</v>
      </c>
      <c r="C209" s="44" t="s">
        <v>6580</v>
      </c>
      <c r="D209" s="45" t="s">
        <v>7511</v>
      </c>
      <c r="E209" s="45" t="s">
        <v>7568</v>
      </c>
      <c r="F209" s="84">
        <v>965749.71264187153</v>
      </c>
      <c r="G209" s="104">
        <v>0</v>
      </c>
      <c r="H209" s="92" t="s">
        <v>9</v>
      </c>
      <c r="I209" s="45">
        <v>0</v>
      </c>
      <c r="J209" s="44" t="s">
        <v>11</v>
      </c>
    </row>
    <row r="210" spans="1:10" ht="14" x14ac:dyDescent="0.15">
      <c r="A210" s="91" t="s">
        <v>8</v>
      </c>
      <c r="B210" s="90" t="s">
        <v>15</v>
      </c>
      <c r="C210" s="44" t="s">
        <v>6815</v>
      </c>
      <c r="D210" s="45" t="s">
        <v>7275</v>
      </c>
      <c r="E210" s="45" t="s">
        <v>7568</v>
      </c>
      <c r="F210" s="84">
        <v>4332482.9569723429</v>
      </c>
      <c r="G210" s="104">
        <v>0</v>
      </c>
      <c r="H210" s="92" t="s">
        <v>9</v>
      </c>
      <c r="I210" s="45">
        <v>0</v>
      </c>
      <c r="J210" s="44" t="s">
        <v>11</v>
      </c>
    </row>
    <row r="211" spans="1:10" ht="14" x14ac:dyDescent="0.15">
      <c r="A211" s="91" t="s">
        <v>8</v>
      </c>
      <c r="B211" s="90" t="s">
        <v>15</v>
      </c>
      <c r="C211" s="44" t="s">
        <v>6895</v>
      </c>
      <c r="D211" s="45" t="s">
        <v>7195</v>
      </c>
      <c r="E211" s="45" t="s">
        <v>7568</v>
      </c>
      <c r="F211" s="84">
        <v>4205114.2140753008</v>
      </c>
      <c r="G211" s="104">
        <v>0</v>
      </c>
      <c r="H211" s="92" t="s">
        <v>9</v>
      </c>
      <c r="I211" s="45">
        <v>0</v>
      </c>
      <c r="J211" s="44" t="s">
        <v>11</v>
      </c>
    </row>
    <row r="212" spans="1:10" ht="14" x14ac:dyDescent="0.15">
      <c r="A212" s="91" t="s">
        <v>8</v>
      </c>
      <c r="B212" s="90" t="s">
        <v>15</v>
      </c>
      <c r="C212" s="44" t="s">
        <v>6872</v>
      </c>
      <c r="D212" s="45" t="s">
        <v>7218</v>
      </c>
      <c r="E212" s="45" t="s">
        <v>7568</v>
      </c>
      <c r="F212" s="84">
        <v>6049458.7195796985</v>
      </c>
      <c r="G212" s="104">
        <v>0</v>
      </c>
      <c r="H212" s="92" t="s">
        <v>9</v>
      </c>
      <c r="I212" s="45">
        <v>0</v>
      </c>
      <c r="J212" s="44" t="s">
        <v>11</v>
      </c>
    </row>
    <row r="213" spans="1:10" ht="14" x14ac:dyDescent="0.15">
      <c r="A213" s="91" t="s">
        <v>8</v>
      </c>
      <c r="B213" s="90" t="s">
        <v>15</v>
      </c>
      <c r="C213" s="44" t="s">
        <v>6944</v>
      </c>
      <c r="D213" s="45" t="s">
        <v>7145</v>
      </c>
      <c r="E213" s="45" t="s">
        <v>7568</v>
      </c>
      <c r="F213" s="84">
        <v>3763489.8981299619</v>
      </c>
      <c r="G213" s="104">
        <v>0</v>
      </c>
      <c r="H213" s="92" t="s">
        <v>9</v>
      </c>
      <c r="I213" s="45">
        <v>0</v>
      </c>
      <c r="J213" s="44" t="s">
        <v>11</v>
      </c>
    </row>
    <row r="214" spans="1:10" ht="14" x14ac:dyDescent="0.15">
      <c r="A214" s="91" t="s">
        <v>8</v>
      </c>
      <c r="B214" s="90" t="s">
        <v>15</v>
      </c>
      <c r="C214" s="44" t="s">
        <v>6606</v>
      </c>
      <c r="D214" s="45" t="s">
        <v>7485</v>
      </c>
      <c r="E214" s="45" t="s">
        <v>7568</v>
      </c>
      <c r="F214" s="84">
        <v>402293.94000623468</v>
      </c>
      <c r="G214" s="104">
        <v>0</v>
      </c>
      <c r="H214" s="92" t="s">
        <v>9</v>
      </c>
      <c r="I214" s="45">
        <v>0</v>
      </c>
      <c r="J214" s="44" t="s">
        <v>11</v>
      </c>
    </row>
    <row r="215" spans="1:10" ht="14" x14ac:dyDescent="0.15">
      <c r="A215" s="91" t="s">
        <v>8</v>
      </c>
      <c r="B215" s="90" t="s">
        <v>15</v>
      </c>
      <c r="C215" s="44" t="s">
        <v>6708</v>
      </c>
      <c r="D215" s="45" t="s">
        <v>7382</v>
      </c>
      <c r="E215" s="45" t="s">
        <v>7568</v>
      </c>
      <c r="F215" s="84">
        <v>2108169.069386147</v>
      </c>
      <c r="G215" s="104">
        <v>0</v>
      </c>
      <c r="H215" s="92" t="s">
        <v>9</v>
      </c>
      <c r="I215" s="45">
        <v>0</v>
      </c>
      <c r="J215" s="44" t="s">
        <v>11</v>
      </c>
    </row>
    <row r="216" spans="1:10" ht="14" x14ac:dyDescent="0.15">
      <c r="A216" s="91" t="s">
        <v>8</v>
      </c>
      <c r="B216" s="90" t="s">
        <v>15</v>
      </c>
      <c r="C216" s="44" t="s">
        <v>6794</v>
      </c>
      <c r="D216" s="45" t="s">
        <v>7296</v>
      </c>
      <c r="E216" s="45" t="s">
        <v>7568</v>
      </c>
      <c r="F216" s="84">
        <v>3274213.5344791263</v>
      </c>
      <c r="G216" s="104">
        <v>0</v>
      </c>
      <c r="H216" s="92" t="s">
        <v>9</v>
      </c>
      <c r="I216" s="45">
        <v>0</v>
      </c>
      <c r="J216" s="44" t="s">
        <v>11</v>
      </c>
    </row>
    <row r="217" spans="1:10" ht="14" x14ac:dyDescent="0.15">
      <c r="A217" s="91" t="s">
        <v>8</v>
      </c>
      <c r="B217" s="90" t="s">
        <v>15</v>
      </c>
      <c r="C217" s="44" t="s">
        <v>6871</v>
      </c>
      <c r="D217" s="45" t="s">
        <v>7219</v>
      </c>
      <c r="E217" s="45" t="s">
        <v>7568</v>
      </c>
      <c r="F217" s="84">
        <v>4589742.2431641025</v>
      </c>
      <c r="G217" s="104">
        <v>0</v>
      </c>
      <c r="H217" s="92" t="s">
        <v>9</v>
      </c>
      <c r="I217" s="45">
        <v>0</v>
      </c>
      <c r="J217" s="44" t="s">
        <v>11</v>
      </c>
    </row>
    <row r="218" spans="1:10" ht="14" x14ac:dyDescent="0.15">
      <c r="A218" s="91" t="s">
        <v>8</v>
      </c>
      <c r="B218" s="90" t="s">
        <v>15</v>
      </c>
      <c r="C218" s="44" t="s">
        <v>6782</v>
      </c>
      <c r="D218" s="45" t="s">
        <v>7308</v>
      </c>
      <c r="E218" s="45" t="s">
        <v>7568</v>
      </c>
      <c r="F218" s="84">
        <v>2305592.689777642</v>
      </c>
      <c r="G218" s="104">
        <v>0</v>
      </c>
      <c r="H218" s="92" t="s">
        <v>9</v>
      </c>
      <c r="I218" s="45">
        <v>0</v>
      </c>
      <c r="J218" s="44" t="s">
        <v>11</v>
      </c>
    </row>
    <row r="219" spans="1:10" ht="14" x14ac:dyDescent="0.15">
      <c r="A219" s="91" t="s">
        <v>8</v>
      </c>
      <c r="B219" s="90" t="s">
        <v>15</v>
      </c>
      <c r="C219" s="44" t="s">
        <v>6670</v>
      </c>
      <c r="D219" s="45" t="s">
        <v>7420</v>
      </c>
      <c r="E219" s="45" t="s">
        <v>7568</v>
      </c>
      <c r="F219" s="84">
        <v>1877552.9201491836</v>
      </c>
      <c r="G219" s="104">
        <v>0</v>
      </c>
      <c r="H219" s="92" t="s">
        <v>9</v>
      </c>
      <c r="I219" s="45">
        <v>0</v>
      </c>
      <c r="J219" s="44" t="s">
        <v>11</v>
      </c>
    </row>
    <row r="220" spans="1:10" ht="14" x14ac:dyDescent="0.15">
      <c r="A220" s="91" t="s">
        <v>8</v>
      </c>
      <c r="B220" s="90" t="s">
        <v>15</v>
      </c>
      <c r="C220" s="44" t="s">
        <v>6781</v>
      </c>
      <c r="D220" s="45" t="s">
        <v>7309</v>
      </c>
      <c r="E220" s="45" t="s">
        <v>7568</v>
      </c>
      <c r="F220" s="84">
        <v>5240532.4320484307</v>
      </c>
      <c r="G220" s="104">
        <v>0</v>
      </c>
      <c r="H220" s="92" t="s">
        <v>9</v>
      </c>
      <c r="I220" s="45">
        <v>0</v>
      </c>
      <c r="J220" s="44" t="s">
        <v>11</v>
      </c>
    </row>
    <row r="221" spans="1:10" ht="14" x14ac:dyDescent="0.15">
      <c r="A221" s="91" t="s">
        <v>8</v>
      </c>
      <c r="B221" s="90" t="s">
        <v>15</v>
      </c>
      <c r="C221" s="44" t="s">
        <v>6994</v>
      </c>
      <c r="D221" s="45" t="s">
        <v>7094</v>
      </c>
      <c r="E221" s="45" t="s">
        <v>7568</v>
      </c>
      <c r="F221" s="84">
        <v>17579362.136302512</v>
      </c>
      <c r="G221" s="104">
        <v>0</v>
      </c>
      <c r="H221" s="92" t="s">
        <v>9</v>
      </c>
      <c r="I221" s="45">
        <v>0</v>
      </c>
      <c r="J221" s="44" t="s">
        <v>11</v>
      </c>
    </row>
    <row r="222" spans="1:10" ht="14" x14ac:dyDescent="0.15">
      <c r="A222" s="91" t="s">
        <v>8</v>
      </c>
      <c r="B222" s="90" t="s">
        <v>15</v>
      </c>
      <c r="C222" s="44" t="s">
        <v>6802</v>
      </c>
      <c r="D222" s="45" t="s">
        <v>7288</v>
      </c>
      <c r="E222" s="45" t="s">
        <v>7568</v>
      </c>
      <c r="F222" s="84">
        <v>3532590.1704050456</v>
      </c>
      <c r="G222" s="104">
        <v>0</v>
      </c>
      <c r="H222" s="92" t="s">
        <v>9</v>
      </c>
      <c r="I222" s="45">
        <v>0</v>
      </c>
      <c r="J222" s="44" t="s">
        <v>11</v>
      </c>
    </row>
    <row r="223" spans="1:10" ht="14" x14ac:dyDescent="0.15">
      <c r="A223" s="91" t="s">
        <v>8</v>
      </c>
      <c r="B223" s="90" t="s">
        <v>15</v>
      </c>
      <c r="C223" s="44" t="s">
        <v>7011</v>
      </c>
      <c r="D223" s="45" t="s">
        <v>7077</v>
      </c>
      <c r="E223" s="45" t="s">
        <v>7568</v>
      </c>
      <c r="F223" s="84">
        <v>19978442.327940941</v>
      </c>
      <c r="G223" s="104">
        <v>0</v>
      </c>
      <c r="H223" s="92" t="s">
        <v>9</v>
      </c>
      <c r="I223" s="45">
        <v>0</v>
      </c>
      <c r="J223" s="44" t="s">
        <v>11</v>
      </c>
    </row>
    <row r="224" spans="1:10" ht="14" x14ac:dyDescent="0.15">
      <c r="A224" s="91" t="s">
        <v>8</v>
      </c>
      <c r="B224" s="90" t="s">
        <v>15</v>
      </c>
      <c r="C224" s="44" t="s">
        <v>6856</v>
      </c>
      <c r="D224" s="45" t="s">
        <v>7234</v>
      </c>
      <c r="E224" s="45" t="s">
        <v>7568</v>
      </c>
      <c r="F224" s="84">
        <v>2697024.3368752147</v>
      </c>
      <c r="G224" s="104">
        <v>0</v>
      </c>
      <c r="H224" s="92" t="s">
        <v>9</v>
      </c>
      <c r="I224" s="45">
        <v>0</v>
      </c>
      <c r="J224" s="44" t="s">
        <v>11</v>
      </c>
    </row>
    <row r="225" spans="1:10" ht="14" x14ac:dyDescent="0.15">
      <c r="A225" s="91" t="s">
        <v>8</v>
      </c>
      <c r="B225" s="90" t="s">
        <v>15</v>
      </c>
      <c r="C225" s="44" t="s">
        <v>6866</v>
      </c>
      <c r="D225" s="45" t="s">
        <v>7224</v>
      </c>
      <c r="E225" s="45" t="s">
        <v>7568</v>
      </c>
      <c r="F225" s="84">
        <v>4679430.98132654</v>
      </c>
      <c r="G225" s="104">
        <v>0</v>
      </c>
      <c r="H225" s="92" t="s">
        <v>9</v>
      </c>
      <c r="I225" s="45">
        <v>0</v>
      </c>
      <c r="J225" s="44" t="s">
        <v>11</v>
      </c>
    </row>
    <row r="226" spans="1:10" ht="14" x14ac:dyDescent="0.15">
      <c r="A226" s="91" t="s">
        <v>8</v>
      </c>
      <c r="B226" s="90" t="s">
        <v>15</v>
      </c>
      <c r="C226" s="44" t="s">
        <v>42</v>
      </c>
      <c r="D226" s="45" t="s">
        <v>6415</v>
      </c>
      <c r="E226" s="45" t="s">
        <v>7569</v>
      </c>
      <c r="F226" s="84">
        <v>146635.5</v>
      </c>
      <c r="G226" s="104">
        <v>0</v>
      </c>
      <c r="H226" s="92" t="s">
        <v>9</v>
      </c>
      <c r="I226" s="45">
        <v>0</v>
      </c>
      <c r="J226" s="44" t="s">
        <v>95</v>
      </c>
    </row>
    <row r="227" spans="1:10" ht="14" x14ac:dyDescent="0.15">
      <c r="A227" s="91" t="s">
        <v>8</v>
      </c>
      <c r="B227" s="90" t="s">
        <v>15</v>
      </c>
      <c r="C227" s="44" t="s">
        <v>6643</v>
      </c>
      <c r="D227" s="45" t="s">
        <v>7448</v>
      </c>
      <c r="E227" s="45" t="s">
        <v>7568</v>
      </c>
      <c r="F227" s="84">
        <v>664833.67525958503</v>
      </c>
      <c r="G227" s="104">
        <v>0</v>
      </c>
      <c r="H227" s="92" t="s">
        <v>9</v>
      </c>
      <c r="I227" s="45">
        <v>0</v>
      </c>
      <c r="J227" s="44" t="s">
        <v>11</v>
      </c>
    </row>
    <row r="228" spans="1:10" ht="14" x14ac:dyDescent="0.15">
      <c r="A228" s="91" t="s">
        <v>8</v>
      </c>
      <c r="B228" s="90" t="s">
        <v>15</v>
      </c>
      <c r="C228" s="44" t="s">
        <v>6830</v>
      </c>
      <c r="D228" s="45" t="s">
        <v>7260</v>
      </c>
      <c r="E228" s="45" t="s">
        <v>7568</v>
      </c>
      <c r="F228" s="84">
        <v>8369599.128114691</v>
      </c>
      <c r="G228" s="104">
        <v>0</v>
      </c>
      <c r="H228" s="92" t="s">
        <v>9</v>
      </c>
      <c r="I228" s="45">
        <v>0</v>
      </c>
      <c r="J228" s="44" t="s">
        <v>11</v>
      </c>
    </row>
    <row r="229" spans="1:10" ht="14" x14ac:dyDescent="0.15">
      <c r="A229" s="91" t="s">
        <v>8</v>
      </c>
      <c r="B229" s="90" t="s">
        <v>15</v>
      </c>
      <c r="C229" s="44" t="s">
        <v>6717</v>
      </c>
      <c r="D229" s="45" t="s">
        <v>7373</v>
      </c>
      <c r="E229" s="45" t="s">
        <v>7568</v>
      </c>
      <c r="F229" s="84">
        <v>3378453.1138875028</v>
      </c>
      <c r="G229" s="104">
        <v>0</v>
      </c>
      <c r="H229" s="92" t="s">
        <v>9</v>
      </c>
      <c r="I229" s="45">
        <v>0</v>
      </c>
      <c r="J229" s="44" t="s">
        <v>11</v>
      </c>
    </row>
    <row r="230" spans="1:10" ht="14" x14ac:dyDescent="0.15">
      <c r="A230" s="91" t="s">
        <v>8</v>
      </c>
      <c r="B230" s="90" t="s">
        <v>15</v>
      </c>
      <c r="C230" s="44" t="s">
        <v>6728</v>
      </c>
      <c r="D230" s="45" t="s">
        <v>7362</v>
      </c>
      <c r="E230" s="45" t="s">
        <v>7568</v>
      </c>
      <c r="F230" s="84">
        <v>3237500</v>
      </c>
      <c r="G230" s="104">
        <v>0</v>
      </c>
      <c r="H230" s="92" t="s">
        <v>9</v>
      </c>
      <c r="I230" s="45">
        <v>0</v>
      </c>
      <c r="J230" s="44" t="s">
        <v>11</v>
      </c>
    </row>
    <row r="231" spans="1:10" ht="14" x14ac:dyDescent="0.15">
      <c r="A231" s="91" t="s">
        <v>8</v>
      </c>
      <c r="B231" s="90" t="s">
        <v>15</v>
      </c>
      <c r="C231" s="44" t="s">
        <v>6890</v>
      </c>
      <c r="D231" s="45" t="s">
        <v>7200</v>
      </c>
      <c r="E231" s="45" t="s">
        <v>7568</v>
      </c>
      <c r="F231" s="84">
        <v>5974179.4271705672</v>
      </c>
      <c r="G231" s="104">
        <v>0</v>
      </c>
      <c r="H231" s="92" t="s">
        <v>9</v>
      </c>
      <c r="I231" s="45">
        <v>0</v>
      </c>
      <c r="J231" s="44" t="s">
        <v>11</v>
      </c>
    </row>
    <row r="232" spans="1:10" ht="14" x14ac:dyDescent="0.15">
      <c r="A232" s="91" t="s">
        <v>8</v>
      </c>
      <c r="B232" s="90" t="s">
        <v>15</v>
      </c>
      <c r="C232" s="44" t="s">
        <v>6579</v>
      </c>
      <c r="D232" s="45" t="s">
        <v>7512</v>
      </c>
      <c r="E232" s="45" t="s">
        <v>7568</v>
      </c>
      <c r="F232" s="84">
        <v>830802.18706989032</v>
      </c>
      <c r="G232" s="104">
        <v>0</v>
      </c>
      <c r="H232" s="92" t="s">
        <v>9</v>
      </c>
      <c r="I232" s="45">
        <v>0</v>
      </c>
      <c r="J232" s="44" t="s">
        <v>11</v>
      </c>
    </row>
    <row r="233" spans="1:10" ht="14" x14ac:dyDescent="0.15">
      <c r="A233" s="91" t="s">
        <v>8</v>
      </c>
      <c r="B233" s="90" t="s">
        <v>15</v>
      </c>
      <c r="C233" s="44" t="s">
        <v>6791</v>
      </c>
      <c r="D233" s="45" t="s">
        <v>7299</v>
      </c>
      <c r="E233" s="45" t="s">
        <v>7568</v>
      </c>
      <c r="F233" s="84">
        <v>3436892.5554227484</v>
      </c>
      <c r="G233" s="104">
        <v>0</v>
      </c>
      <c r="H233" s="92" t="s">
        <v>9</v>
      </c>
      <c r="I233" s="45">
        <v>0</v>
      </c>
      <c r="J233" s="44" t="s">
        <v>11</v>
      </c>
    </row>
    <row r="234" spans="1:10" ht="14" x14ac:dyDescent="0.15">
      <c r="A234" s="91" t="s">
        <v>8</v>
      </c>
      <c r="B234" s="90" t="s">
        <v>15</v>
      </c>
      <c r="C234" s="44" t="s">
        <v>6908</v>
      </c>
      <c r="D234" s="45" t="s">
        <v>7182</v>
      </c>
      <c r="E234" s="45" t="s">
        <v>7568</v>
      </c>
      <c r="F234" s="84">
        <v>10501930.629728194</v>
      </c>
      <c r="G234" s="104">
        <v>0</v>
      </c>
      <c r="H234" s="92" t="s">
        <v>9</v>
      </c>
      <c r="I234" s="45">
        <v>0</v>
      </c>
      <c r="J234" s="44" t="s">
        <v>11</v>
      </c>
    </row>
    <row r="235" spans="1:10" ht="14" x14ac:dyDescent="0.15">
      <c r="A235" s="91" t="s">
        <v>8</v>
      </c>
      <c r="B235" s="90" t="s">
        <v>15</v>
      </c>
      <c r="C235" s="44" t="s">
        <v>6649</v>
      </c>
      <c r="D235" s="45" t="s">
        <v>7442</v>
      </c>
      <c r="E235" s="45" t="s">
        <v>7568</v>
      </c>
      <c r="F235" s="84">
        <v>792846.82995534851</v>
      </c>
      <c r="G235" s="104">
        <v>0</v>
      </c>
      <c r="H235" s="92" t="s">
        <v>9</v>
      </c>
      <c r="I235" s="45">
        <v>0</v>
      </c>
      <c r="J235" s="44" t="s">
        <v>11</v>
      </c>
    </row>
    <row r="236" spans="1:10" ht="14" x14ac:dyDescent="0.15">
      <c r="A236" s="91" t="s">
        <v>8</v>
      </c>
      <c r="B236" s="90" t="s">
        <v>15</v>
      </c>
      <c r="C236" s="44" t="s">
        <v>6874</v>
      </c>
      <c r="D236" s="45" t="s">
        <v>7216</v>
      </c>
      <c r="E236" s="45" t="s">
        <v>7568</v>
      </c>
      <c r="F236" s="84">
        <v>6620397.1370768715</v>
      </c>
      <c r="G236" s="104">
        <v>0</v>
      </c>
      <c r="H236" s="92" t="s">
        <v>9</v>
      </c>
      <c r="I236" s="45">
        <v>0</v>
      </c>
      <c r="J236" s="44" t="s">
        <v>11</v>
      </c>
    </row>
    <row r="237" spans="1:10" ht="14" x14ac:dyDescent="0.15">
      <c r="A237" s="91" t="s">
        <v>8</v>
      </c>
      <c r="B237" s="90" t="s">
        <v>15</v>
      </c>
      <c r="C237" s="44" t="s">
        <v>6632</v>
      </c>
      <c r="D237" s="45" t="s">
        <v>7459</v>
      </c>
      <c r="E237" s="45" t="s">
        <v>7568</v>
      </c>
      <c r="F237" s="84">
        <v>668151.36573910178</v>
      </c>
      <c r="G237" s="104">
        <v>0</v>
      </c>
      <c r="H237" s="92" t="s">
        <v>9</v>
      </c>
      <c r="I237" s="45">
        <v>0</v>
      </c>
      <c r="J237" s="44" t="s">
        <v>11</v>
      </c>
    </row>
    <row r="238" spans="1:10" ht="14" x14ac:dyDescent="0.15">
      <c r="A238" s="91" t="s">
        <v>8</v>
      </c>
      <c r="B238" s="90" t="s">
        <v>15</v>
      </c>
      <c r="C238" s="44" t="s">
        <v>6560</v>
      </c>
      <c r="D238" s="45" t="s">
        <v>7531</v>
      </c>
      <c r="E238" s="45" t="s">
        <v>7568</v>
      </c>
      <c r="F238" s="84">
        <v>1578383.13</v>
      </c>
      <c r="G238" s="104">
        <v>0</v>
      </c>
      <c r="H238" s="92" t="s">
        <v>9</v>
      </c>
      <c r="I238" s="45">
        <v>0</v>
      </c>
      <c r="J238" s="44" t="s">
        <v>11</v>
      </c>
    </row>
    <row r="239" spans="1:10" ht="14" x14ac:dyDescent="0.15">
      <c r="A239" s="91" t="s">
        <v>8</v>
      </c>
      <c r="B239" s="90" t="s">
        <v>15</v>
      </c>
      <c r="C239" s="44" t="s">
        <v>6825</v>
      </c>
      <c r="D239" s="45" t="s">
        <v>7265</v>
      </c>
      <c r="E239" s="45" t="s">
        <v>7568</v>
      </c>
      <c r="F239" s="84">
        <v>2952753.9786402537</v>
      </c>
      <c r="G239" s="104">
        <v>0</v>
      </c>
      <c r="H239" s="92" t="s">
        <v>9</v>
      </c>
      <c r="I239" s="45">
        <v>0</v>
      </c>
      <c r="J239" s="44" t="s">
        <v>11</v>
      </c>
    </row>
    <row r="240" spans="1:10" ht="14" x14ac:dyDescent="0.15">
      <c r="A240" s="91" t="s">
        <v>8</v>
      </c>
      <c r="B240" s="90" t="s">
        <v>15</v>
      </c>
      <c r="C240" s="44" t="s">
        <v>6978</v>
      </c>
      <c r="D240" s="45" t="s">
        <v>7110</v>
      </c>
      <c r="E240" s="45" t="s">
        <v>7568</v>
      </c>
      <c r="F240" s="84">
        <v>3343493.9732370079</v>
      </c>
      <c r="G240" s="104">
        <v>0</v>
      </c>
      <c r="H240" s="92" t="s">
        <v>9</v>
      </c>
      <c r="I240" s="45">
        <v>0</v>
      </c>
      <c r="J240" s="44" t="s">
        <v>11</v>
      </c>
    </row>
    <row r="241" spans="1:10" ht="14" x14ac:dyDescent="0.15">
      <c r="A241" s="91" t="s">
        <v>8</v>
      </c>
      <c r="B241" s="90" t="s">
        <v>15</v>
      </c>
      <c r="C241" s="44" t="s">
        <v>6584</v>
      </c>
      <c r="D241" s="45" t="s">
        <v>7507</v>
      </c>
      <c r="E241" s="45" t="s">
        <v>7568</v>
      </c>
      <c r="F241" s="84">
        <v>320827.64921446337</v>
      </c>
      <c r="G241" s="104">
        <v>0</v>
      </c>
      <c r="H241" s="92" t="s">
        <v>9</v>
      </c>
      <c r="I241" s="45">
        <v>0</v>
      </c>
      <c r="J241" s="44" t="s">
        <v>11</v>
      </c>
    </row>
    <row r="242" spans="1:10" ht="14" x14ac:dyDescent="0.15">
      <c r="A242" s="91" t="s">
        <v>8</v>
      </c>
      <c r="B242" s="90" t="s">
        <v>15</v>
      </c>
      <c r="C242" s="44" t="s">
        <v>6553</v>
      </c>
      <c r="D242" s="45" t="s">
        <v>7538</v>
      </c>
      <c r="E242" s="45" t="s">
        <v>7568</v>
      </c>
      <c r="F242" s="84">
        <v>10381747.210000001</v>
      </c>
      <c r="G242" s="104">
        <v>0</v>
      </c>
      <c r="H242" s="92" t="s">
        <v>9</v>
      </c>
      <c r="I242" s="45">
        <v>0</v>
      </c>
      <c r="J242" s="44" t="s">
        <v>11</v>
      </c>
    </row>
    <row r="243" spans="1:10" ht="14" x14ac:dyDescent="0.15">
      <c r="A243" s="91" t="s">
        <v>8</v>
      </c>
      <c r="B243" s="90" t="s">
        <v>15</v>
      </c>
      <c r="C243" s="44" t="s">
        <v>7015</v>
      </c>
      <c r="D243" s="45" t="s">
        <v>7073</v>
      </c>
      <c r="E243" s="45" t="s">
        <v>7568</v>
      </c>
      <c r="F243" s="84">
        <v>7722135.0459719338</v>
      </c>
      <c r="G243" s="104">
        <v>0</v>
      </c>
      <c r="H243" s="92" t="s">
        <v>9</v>
      </c>
      <c r="I243" s="45">
        <v>0</v>
      </c>
      <c r="J243" s="44" t="s">
        <v>11</v>
      </c>
    </row>
    <row r="244" spans="1:10" ht="14" x14ac:dyDescent="0.15">
      <c r="A244" s="91" t="s">
        <v>8</v>
      </c>
      <c r="B244" s="90" t="s">
        <v>15</v>
      </c>
      <c r="C244" s="44" t="s">
        <v>6727</v>
      </c>
      <c r="D244" s="45" t="s">
        <v>7363</v>
      </c>
      <c r="E244" s="45" t="s">
        <v>7568</v>
      </c>
      <c r="F244" s="84">
        <v>1538062.0957975762</v>
      </c>
      <c r="G244" s="104">
        <v>0</v>
      </c>
      <c r="H244" s="92" t="s">
        <v>9</v>
      </c>
      <c r="I244" s="45">
        <v>0</v>
      </c>
      <c r="J244" s="44" t="s">
        <v>11</v>
      </c>
    </row>
    <row r="245" spans="1:10" ht="14" x14ac:dyDescent="0.15">
      <c r="A245" s="91" t="s">
        <v>8</v>
      </c>
      <c r="B245" s="90" t="s">
        <v>15</v>
      </c>
      <c r="C245" s="44" t="s">
        <v>6706</v>
      </c>
      <c r="D245" s="45" t="s">
        <v>7384</v>
      </c>
      <c r="E245" s="45" t="s">
        <v>7568</v>
      </c>
      <c r="F245" s="84">
        <v>2370926.1908139763</v>
      </c>
      <c r="G245" s="104">
        <v>0</v>
      </c>
      <c r="H245" s="92" t="s">
        <v>9</v>
      </c>
      <c r="I245" s="45">
        <v>0</v>
      </c>
      <c r="J245" s="44" t="s">
        <v>11</v>
      </c>
    </row>
    <row r="246" spans="1:10" ht="14" x14ac:dyDescent="0.15">
      <c r="A246" s="91" t="s">
        <v>8</v>
      </c>
      <c r="B246" s="90" t="s">
        <v>15</v>
      </c>
      <c r="C246" s="44" t="s">
        <v>7043</v>
      </c>
      <c r="D246" s="45" t="s">
        <v>7044</v>
      </c>
      <c r="E246" s="45" t="s">
        <v>7568</v>
      </c>
      <c r="F246" s="84">
        <v>7031719.9273095746</v>
      </c>
      <c r="G246" s="104">
        <v>0</v>
      </c>
      <c r="H246" s="92" t="s">
        <v>9</v>
      </c>
      <c r="I246" s="45">
        <v>0</v>
      </c>
      <c r="J246" s="44" t="s">
        <v>11</v>
      </c>
    </row>
    <row r="247" spans="1:10" ht="14" x14ac:dyDescent="0.15">
      <c r="A247" s="91" t="s">
        <v>8</v>
      </c>
      <c r="B247" s="90" t="s">
        <v>15</v>
      </c>
      <c r="C247" s="44" t="s">
        <v>6969</v>
      </c>
      <c r="D247" s="45" t="s">
        <v>7119</v>
      </c>
      <c r="E247" s="45" t="s">
        <v>7568</v>
      </c>
      <c r="F247" s="84">
        <v>4475716.0814555362</v>
      </c>
      <c r="G247" s="104">
        <v>0</v>
      </c>
      <c r="H247" s="92" t="s">
        <v>9</v>
      </c>
      <c r="I247" s="45">
        <v>0</v>
      </c>
      <c r="J247" s="44" t="s">
        <v>11</v>
      </c>
    </row>
    <row r="248" spans="1:10" ht="14" x14ac:dyDescent="0.15">
      <c r="A248" s="91" t="s">
        <v>8</v>
      </c>
      <c r="B248" s="90" t="s">
        <v>15</v>
      </c>
      <c r="C248" s="44" t="s">
        <v>6821</v>
      </c>
      <c r="D248" s="45" t="s">
        <v>7269</v>
      </c>
      <c r="E248" s="45" t="s">
        <v>7568</v>
      </c>
      <c r="F248" s="84">
        <v>7918789.5626530796</v>
      </c>
      <c r="G248" s="104">
        <v>0</v>
      </c>
      <c r="H248" s="92" t="s">
        <v>9</v>
      </c>
      <c r="I248" s="45">
        <v>0</v>
      </c>
      <c r="J248" s="44" t="s">
        <v>11</v>
      </c>
    </row>
    <row r="249" spans="1:10" ht="14" x14ac:dyDescent="0.15">
      <c r="A249" s="91" t="s">
        <v>8</v>
      </c>
      <c r="B249" s="90" t="s">
        <v>15</v>
      </c>
      <c r="C249" s="44" t="s">
        <v>6613</v>
      </c>
      <c r="D249" s="45" t="s">
        <v>7478</v>
      </c>
      <c r="E249" s="45" t="s">
        <v>7568</v>
      </c>
      <c r="F249" s="84">
        <v>432710.24789746164</v>
      </c>
      <c r="G249" s="104">
        <v>0</v>
      </c>
      <c r="H249" s="92" t="s">
        <v>9</v>
      </c>
      <c r="I249" s="45">
        <v>0</v>
      </c>
      <c r="J249" s="44" t="s">
        <v>11</v>
      </c>
    </row>
    <row r="250" spans="1:10" ht="14" x14ac:dyDescent="0.15">
      <c r="A250" s="91" t="s">
        <v>8</v>
      </c>
      <c r="B250" s="90" t="s">
        <v>15</v>
      </c>
      <c r="C250" s="44" t="s">
        <v>6916</v>
      </c>
      <c r="D250" s="45" t="s">
        <v>7174</v>
      </c>
      <c r="E250" s="45" t="s">
        <v>7568</v>
      </c>
      <c r="F250" s="84">
        <v>2779123.2211180087</v>
      </c>
      <c r="G250" s="104">
        <v>0</v>
      </c>
      <c r="H250" s="92" t="s">
        <v>9</v>
      </c>
      <c r="I250" s="45">
        <v>0</v>
      </c>
      <c r="J250" s="44" t="s">
        <v>11</v>
      </c>
    </row>
    <row r="251" spans="1:10" ht="14" x14ac:dyDescent="0.15">
      <c r="A251" s="91" t="s">
        <v>8</v>
      </c>
      <c r="B251" s="90" t="s">
        <v>15</v>
      </c>
      <c r="C251" s="44" t="s">
        <v>6536</v>
      </c>
      <c r="D251" s="45" t="s">
        <v>7552</v>
      </c>
      <c r="E251" s="45" t="s">
        <v>7568</v>
      </c>
      <c r="F251" s="84">
        <v>2329133.7232876713</v>
      </c>
      <c r="G251" s="104">
        <v>0</v>
      </c>
      <c r="H251" s="92" t="s">
        <v>9</v>
      </c>
      <c r="I251" s="45">
        <v>0</v>
      </c>
      <c r="J251" s="44" t="s">
        <v>95</v>
      </c>
    </row>
    <row r="252" spans="1:10" ht="14" x14ac:dyDescent="0.15">
      <c r="A252" s="91" t="s">
        <v>8</v>
      </c>
      <c r="B252" s="90" t="s">
        <v>15</v>
      </c>
      <c r="C252" s="44" t="s">
        <v>6965</v>
      </c>
      <c r="D252" s="45" t="s">
        <v>7123</v>
      </c>
      <c r="E252" s="45" t="s">
        <v>7568</v>
      </c>
      <c r="F252" s="84">
        <v>25803228.230316609</v>
      </c>
      <c r="G252" s="104">
        <v>0</v>
      </c>
      <c r="H252" s="92" t="s">
        <v>9</v>
      </c>
      <c r="I252" s="45">
        <v>0</v>
      </c>
      <c r="J252" s="44" t="s">
        <v>11</v>
      </c>
    </row>
    <row r="253" spans="1:10" ht="14" x14ac:dyDescent="0.15">
      <c r="A253" s="91" t="s">
        <v>8</v>
      </c>
      <c r="B253" s="90" t="s">
        <v>15</v>
      </c>
      <c r="C253" s="44" t="s">
        <v>6962</v>
      </c>
      <c r="D253" s="45" t="s">
        <v>7126</v>
      </c>
      <c r="E253" s="45" t="s">
        <v>7568</v>
      </c>
      <c r="F253" s="84">
        <v>7932256.752284389</v>
      </c>
      <c r="G253" s="104">
        <v>0</v>
      </c>
      <c r="H253" s="92" t="s">
        <v>9</v>
      </c>
      <c r="I253" s="45">
        <v>0</v>
      </c>
      <c r="J253" s="44" t="s">
        <v>11</v>
      </c>
    </row>
    <row r="254" spans="1:10" ht="14" x14ac:dyDescent="0.15">
      <c r="A254" s="91" t="s">
        <v>8</v>
      </c>
      <c r="B254" s="90" t="s">
        <v>15</v>
      </c>
      <c r="C254" s="44" t="s">
        <v>6778</v>
      </c>
      <c r="D254" s="45" t="s">
        <v>7312</v>
      </c>
      <c r="E254" s="45" t="s">
        <v>7568</v>
      </c>
      <c r="F254" s="84">
        <v>2277451.0826283153</v>
      </c>
      <c r="G254" s="104">
        <v>0</v>
      </c>
      <c r="H254" s="92" t="s">
        <v>9</v>
      </c>
      <c r="I254" s="45">
        <v>0</v>
      </c>
      <c r="J254" s="44" t="s">
        <v>11</v>
      </c>
    </row>
    <row r="255" spans="1:10" ht="14" x14ac:dyDescent="0.15">
      <c r="A255" s="91" t="s">
        <v>8</v>
      </c>
      <c r="B255" s="90" t="s">
        <v>15</v>
      </c>
      <c r="C255" s="44" t="s">
        <v>6538</v>
      </c>
      <c r="D255" s="45" t="s">
        <v>6537</v>
      </c>
      <c r="E255" s="45" t="s">
        <v>7568</v>
      </c>
      <c r="F255" s="84">
        <v>960154.60762052983</v>
      </c>
      <c r="G255" s="104">
        <v>0</v>
      </c>
      <c r="H255" s="92" t="s">
        <v>9</v>
      </c>
      <c r="I255" s="45">
        <v>0</v>
      </c>
      <c r="J255" s="44" t="s">
        <v>93</v>
      </c>
    </row>
    <row r="256" spans="1:10" ht="14" x14ac:dyDescent="0.15">
      <c r="A256" s="91" t="s">
        <v>8</v>
      </c>
      <c r="B256" s="90" t="s">
        <v>15</v>
      </c>
      <c r="C256" s="44" t="s">
        <v>6757</v>
      </c>
      <c r="D256" s="45" t="s">
        <v>7333</v>
      </c>
      <c r="E256" s="45" t="s">
        <v>7568</v>
      </c>
      <c r="F256" s="84">
        <v>3155116.9407238481</v>
      </c>
      <c r="G256" s="104">
        <v>0</v>
      </c>
      <c r="H256" s="92" t="s">
        <v>9</v>
      </c>
      <c r="I256" s="45">
        <v>0</v>
      </c>
      <c r="J256" s="44" t="s">
        <v>11</v>
      </c>
    </row>
    <row r="257" spans="1:10" ht="14" x14ac:dyDescent="0.15">
      <c r="A257" s="91" t="s">
        <v>8</v>
      </c>
      <c r="B257" s="90" t="s">
        <v>15</v>
      </c>
      <c r="C257" s="44" t="s">
        <v>6657</v>
      </c>
      <c r="D257" s="45" t="s">
        <v>7434</v>
      </c>
      <c r="E257" s="45" t="s">
        <v>7568</v>
      </c>
      <c r="F257" s="84">
        <v>1145625.0937582441</v>
      </c>
      <c r="G257" s="104">
        <v>0</v>
      </c>
      <c r="H257" s="92" t="s">
        <v>9</v>
      </c>
      <c r="I257" s="45">
        <v>0</v>
      </c>
      <c r="J257" s="44" t="s">
        <v>11</v>
      </c>
    </row>
    <row r="258" spans="1:10" ht="14" x14ac:dyDescent="0.15">
      <c r="A258" s="91" t="s">
        <v>8</v>
      </c>
      <c r="B258" s="90" t="s">
        <v>15</v>
      </c>
      <c r="C258" s="44" t="s">
        <v>6937</v>
      </c>
      <c r="D258" s="45" t="s">
        <v>7153</v>
      </c>
      <c r="E258" s="45" t="s">
        <v>7568</v>
      </c>
      <c r="F258" s="84">
        <v>5821716.6214281758</v>
      </c>
      <c r="G258" s="104">
        <v>0</v>
      </c>
      <c r="H258" s="92" t="s">
        <v>9</v>
      </c>
      <c r="I258" s="45">
        <v>0</v>
      </c>
      <c r="J258" s="44" t="s">
        <v>11</v>
      </c>
    </row>
    <row r="259" spans="1:10" ht="14" x14ac:dyDescent="0.15">
      <c r="A259" s="91" t="s">
        <v>8</v>
      </c>
      <c r="B259" s="90" t="s">
        <v>15</v>
      </c>
      <c r="C259" s="44" t="s">
        <v>6559</v>
      </c>
      <c r="D259" s="45" t="s">
        <v>7532</v>
      </c>
      <c r="E259" s="45" t="s">
        <v>7568</v>
      </c>
      <c r="F259" s="84">
        <v>176135.8</v>
      </c>
      <c r="G259" s="104">
        <v>0</v>
      </c>
      <c r="H259" s="92" t="s">
        <v>9</v>
      </c>
      <c r="I259" s="45">
        <v>0</v>
      </c>
      <c r="J259" s="44" t="s">
        <v>11</v>
      </c>
    </row>
    <row r="260" spans="1:10" ht="14" x14ac:dyDescent="0.15">
      <c r="A260" s="91" t="s">
        <v>8</v>
      </c>
      <c r="B260" s="90" t="s">
        <v>15</v>
      </c>
      <c r="C260" s="44" t="s">
        <v>6913</v>
      </c>
      <c r="D260" s="45" t="s">
        <v>7177</v>
      </c>
      <c r="E260" s="45" t="s">
        <v>7568</v>
      </c>
      <c r="F260" s="84">
        <v>8043044.3846046822</v>
      </c>
      <c r="G260" s="104">
        <v>0</v>
      </c>
      <c r="H260" s="92" t="s">
        <v>9</v>
      </c>
      <c r="I260" s="45">
        <v>0</v>
      </c>
      <c r="J260" s="44" t="s">
        <v>11</v>
      </c>
    </row>
    <row r="261" spans="1:10" ht="14" x14ac:dyDescent="0.15">
      <c r="A261" s="91" t="s">
        <v>8</v>
      </c>
      <c r="B261" s="90" t="s">
        <v>15</v>
      </c>
      <c r="C261" s="44" t="s">
        <v>6616</v>
      </c>
      <c r="D261" s="45" t="s">
        <v>7475</v>
      </c>
      <c r="E261" s="45" t="s">
        <v>7568</v>
      </c>
      <c r="F261" s="84">
        <v>419340.70663772558</v>
      </c>
      <c r="G261" s="104">
        <v>0</v>
      </c>
      <c r="H261" s="92" t="s">
        <v>9</v>
      </c>
      <c r="I261" s="45">
        <v>0</v>
      </c>
      <c r="J261" s="44" t="s">
        <v>11</v>
      </c>
    </row>
    <row r="262" spans="1:10" ht="14" x14ac:dyDescent="0.15">
      <c r="A262" s="91" t="s">
        <v>8</v>
      </c>
      <c r="B262" s="90" t="s">
        <v>15</v>
      </c>
      <c r="C262" s="44" t="s">
        <v>6558</v>
      </c>
      <c r="D262" s="45" t="s">
        <v>7533</v>
      </c>
      <c r="E262" s="45" t="s">
        <v>7568</v>
      </c>
      <c r="F262" s="84">
        <v>1194813.8599999999</v>
      </c>
      <c r="G262" s="104">
        <v>0</v>
      </c>
      <c r="H262" s="92" t="s">
        <v>9</v>
      </c>
      <c r="I262" s="45">
        <v>0</v>
      </c>
      <c r="J262" s="44" t="s">
        <v>11</v>
      </c>
    </row>
    <row r="263" spans="1:10" ht="14" x14ac:dyDescent="0.15">
      <c r="A263" s="91" t="s">
        <v>8</v>
      </c>
      <c r="B263" s="90" t="s">
        <v>15</v>
      </c>
      <c r="C263" s="44" t="s">
        <v>7036</v>
      </c>
      <c r="D263" s="45" t="s">
        <v>7052</v>
      </c>
      <c r="E263" s="45" t="s">
        <v>7568</v>
      </c>
      <c r="F263" s="84">
        <v>46705030.469055876</v>
      </c>
      <c r="G263" s="104">
        <v>0</v>
      </c>
      <c r="H263" s="92" t="s">
        <v>9</v>
      </c>
      <c r="I263" s="45">
        <v>0</v>
      </c>
      <c r="J263" s="44" t="s">
        <v>11</v>
      </c>
    </row>
    <row r="264" spans="1:10" ht="14" x14ac:dyDescent="0.15">
      <c r="A264" s="91" t="s">
        <v>8</v>
      </c>
      <c r="B264" s="90" t="s">
        <v>15</v>
      </c>
      <c r="C264" s="44" t="s">
        <v>6949</v>
      </c>
      <c r="D264" s="45" t="s">
        <v>7140</v>
      </c>
      <c r="E264" s="45" t="s">
        <v>7568</v>
      </c>
      <c r="F264" s="84">
        <v>4741595.3049223805</v>
      </c>
      <c r="G264" s="104">
        <v>0</v>
      </c>
      <c r="H264" s="92" t="s">
        <v>9</v>
      </c>
      <c r="I264" s="45">
        <v>0</v>
      </c>
      <c r="J264" s="44" t="s">
        <v>11</v>
      </c>
    </row>
    <row r="265" spans="1:10" ht="14" x14ac:dyDescent="0.15">
      <c r="A265" s="91" t="s">
        <v>8</v>
      </c>
      <c r="B265" s="90" t="s">
        <v>15</v>
      </c>
      <c r="C265" s="44" t="s">
        <v>6885</v>
      </c>
      <c r="D265" s="45" t="s">
        <v>7205</v>
      </c>
      <c r="E265" s="45" t="s">
        <v>7568</v>
      </c>
      <c r="F265" s="84">
        <v>5967913.472934803</v>
      </c>
      <c r="G265" s="104">
        <v>0</v>
      </c>
      <c r="H265" s="92" t="s">
        <v>9</v>
      </c>
      <c r="I265" s="45">
        <v>0</v>
      </c>
      <c r="J265" s="44" t="s">
        <v>11</v>
      </c>
    </row>
    <row r="266" spans="1:10" ht="14" x14ac:dyDescent="0.15">
      <c r="A266" s="91" t="s">
        <v>8</v>
      </c>
      <c r="B266" s="90" t="s">
        <v>15</v>
      </c>
      <c r="C266" s="44" t="s">
        <v>6911</v>
      </c>
      <c r="D266" s="45" t="s">
        <v>7179</v>
      </c>
      <c r="E266" s="45" t="s">
        <v>7568</v>
      </c>
      <c r="F266" s="84">
        <v>11566513.694082826</v>
      </c>
      <c r="G266" s="104">
        <v>0</v>
      </c>
      <c r="H266" s="92" t="s">
        <v>9</v>
      </c>
      <c r="I266" s="45">
        <v>0</v>
      </c>
      <c r="J266" s="44" t="s">
        <v>11</v>
      </c>
    </row>
    <row r="267" spans="1:10" ht="14" x14ac:dyDescent="0.15">
      <c r="A267" s="91" t="s">
        <v>8</v>
      </c>
      <c r="B267" s="90" t="s">
        <v>15</v>
      </c>
      <c r="C267" s="44" t="s">
        <v>6915</v>
      </c>
      <c r="D267" s="45" t="s">
        <v>7175</v>
      </c>
      <c r="E267" s="45" t="s">
        <v>7568</v>
      </c>
      <c r="F267" s="84">
        <v>3935676.5909035308</v>
      </c>
      <c r="G267" s="104">
        <v>0</v>
      </c>
      <c r="H267" s="92" t="s">
        <v>9</v>
      </c>
      <c r="I267" s="45">
        <v>0</v>
      </c>
      <c r="J267" s="44" t="s">
        <v>11</v>
      </c>
    </row>
    <row r="268" spans="1:10" ht="14" x14ac:dyDescent="0.15">
      <c r="A268" s="91" t="s">
        <v>8</v>
      </c>
      <c r="B268" s="90" t="s">
        <v>15</v>
      </c>
      <c r="C268" s="44" t="s">
        <v>6896</v>
      </c>
      <c r="D268" s="45" t="s">
        <v>7194</v>
      </c>
      <c r="E268" s="45" t="s">
        <v>7568</v>
      </c>
      <c r="F268" s="84">
        <v>6183172.0585971633</v>
      </c>
      <c r="G268" s="104">
        <v>0</v>
      </c>
      <c r="H268" s="92" t="s">
        <v>9</v>
      </c>
      <c r="I268" s="45">
        <v>0</v>
      </c>
      <c r="J268" s="44" t="s">
        <v>11</v>
      </c>
    </row>
    <row r="269" spans="1:10" ht="14" x14ac:dyDescent="0.15">
      <c r="A269" s="91" t="s">
        <v>8</v>
      </c>
      <c r="B269" s="90" t="s">
        <v>15</v>
      </c>
      <c r="C269" s="44" t="s">
        <v>6745</v>
      </c>
      <c r="D269" s="45" t="s">
        <v>7345</v>
      </c>
      <c r="E269" s="45" t="s">
        <v>7568</v>
      </c>
      <c r="F269" s="84">
        <v>1795185.8941451332</v>
      </c>
      <c r="G269" s="104">
        <v>0</v>
      </c>
      <c r="H269" s="92" t="s">
        <v>9</v>
      </c>
      <c r="I269" s="45">
        <v>0</v>
      </c>
      <c r="J269" s="44" t="s">
        <v>11</v>
      </c>
    </row>
    <row r="270" spans="1:10" ht="14" x14ac:dyDescent="0.15">
      <c r="A270" s="91" t="s">
        <v>8</v>
      </c>
      <c r="B270" s="90" t="s">
        <v>15</v>
      </c>
      <c r="C270" s="44" t="s">
        <v>6779</v>
      </c>
      <c r="D270" s="45" t="s">
        <v>7311</v>
      </c>
      <c r="E270" s="45" t="s">
        <v>7568</v>
      </c>
      <c r="F270" s="84">
        <v>7836255.0120505523</v>
      </c>
      <c r="G270" s="104">
        <v>0</v>
      </c>
      <c r="H270" s="92" t="s">
        <v>9</v>
      </c>
      <c r="I270" s="45">
        <v>0</v>
      </c>
      <c r="J270" s="44" t="s">
        <v>11</v>
      </c>
    </row>
    <row r="271" spans="1:10" ht="14" x14ac:dyDescent="0.15">
      <c r="A271" s="91" t="s">
        <v>8</v>
      </c>
      <c r="B271" s="90" t="s">
        <v>15</v>
      </c>
      <c r="C271" s="44" t="s">
        <v>6692</v>
      </c>
      <c r="D271" s="45" t="s">
        <v>7398</v>
      </c>
      <c r="E271" s="45" t="s">
        <v>7568</v>
      </c>
      <c r="F271" s="84">
        <v>2073822.9883572762</v>
      </c>
      <c r="G271" s="104">
        <v>0</v>
      </c>
      <c r="H271" s="92" t="s">
        <v>9</v>
      </c>
      <c r="I271" s="45">
        <v>0</v>
      </c>
      <c r="J271" s="44" t="s">
        <v>11</v>
      </c>
    </row>
    <row r="272" spans="1:10" ht="14" x14ac:dyDescent="0.15">
      <c r="A272" s="91" t="s">
        <v>8</v>
      </c>
      <c r="B272" s="90" t="s">
        <v>15</v>
      </c>
      <c r="C272" s="44" t="s">
        <v>6910</v>
      </c>
      <c r="D272" s="45" t="s">
        <v>7180</v>
      </c>
      <c r="E272" s="45" t="s">
        <v>7568</v>
      </c>
      <c r="F272" s="84">
        <v>5969616.7708811583</v>
      </c>
      <c r="G272" s="104">
        <v>0</v>
      </c>
      <c r="H272" s="92" t="s">
        <v>9</v>
      </c>
      <c r="I272" s="45">
        <v>0</v>
      </c>
      <c r="J272" s="44" t="s">
        <v>11</v>
      </c>
    </row>
    <row r="273" spans="1:10" ht="14" x14ac:dyDescent="0.15">
      <c r="A273" s="91" t="s">
        <v>8</v>
      </c>
      <c r="B273" s="90" t="s">
        <v>15</v>
      </c>
      <c r="C273" s="44" t="s">
        <v>6927</v>
      </c>
      <c r="D273" s="45" t="s">
        <v>7163</v>
      </c>
      <c r="E273" s="45" t="s">
        <v>7568</v>
      </c>
      <c r="F273" s="84">
        <v>7896319.8459250052</v>
      </c>
      <c r="G273" s="104">
        <v>0</v>
      </c>
      <c r="H273" s="92" t="s">
        <v>9</v>
      </c>
      <c r="I273" s="45">
        <v>0</v>
      </c>
      <c r="J273" s="44" t="s">
        <v>11</v>
      </c>
    </row>
    <row r="274" spans="1:10" ht="14" x14ac:dyDescent="0.15">
      <c r="A274" s="91" t="s">
        <v>8</v>
      </c>
      <c r="B274" s="90" t="s">
        <v>15</v>
      </c>
      <c r="C274" s="44" t="s">
        <v>6928</v>
      </c>
      <c r="D274" s="45" t="s">
        <v>7162</v>
      </c>
      <c r="E274" s="45" t="s">
        <v>7568</v>
      </c>
      <c r="F274" s="84">
        <v>3044742.0742354938</v>
      </c>
      <c r="G274" s="104">
        <v>0</v>
      </c>
      <c r="H274" s="92" t="s">
        <v>9</v>
      </c>
      <c r="I274" s="45">
        <v>0</v>
      </c>
      <c r="J274" s="44" t="s">
        <v>11</v>
      </c>
    </row>
    <row r="275" spans="1:10" ht="14" x14ac:dyDescent="0.15">
      <c r="A275" s="91" t="s">
        <v>8</v>
      </c>
      <c r="B275" s="90" t="s">
        <v>15</v>
      </c>
      <c r="C275" s="44" t="s">
        <v>7004</v>
      </c>
      <c r="D275" s="45" t="s">
        <v>7084</v>
      </c>
      <c r="E275" s="45" t="s">
        <v>7568</v>
      </c>
      <c r="F275" s="84">
        <v>18400535.122275669</v>
      </c>
      <c r="G275" s="104">
        <v>0</v>
      </c>
      <c r="H275" s="92" t="s">
        <v>9</v>
      </c>
      <c r="I275" s="45">
        <v>0</v>
      </c>
      <c r="J275" s="44" t="s">
        <v>11</v>
      </c>
    </row>
    <row r="276" spans="1:10" ht="14" x14ac:dyDescent="0.15">
      <c r="A276" s="91" t="s">
        <v>8</v>
      </c>
      <c r="B276" s="90" t="s">
        <v>15</v>
      </c>
      <c r="C276" s="44" t="s">
        <v>6958</v>
      </c>
      <c r="D276" s="45" t="s">
        <v>7131</v>
      </c>
      <c r="E276" s="45" t="s">
        <v>7568</v>
      </c>
      <c r="F276" s="84">
        <v>5347501.4331341218</v>
      </c>
      <c r="G276" s="104">
        <v>0</v>
      </c>
      <c r="H276" s="92" t="s">
        <v>9</v>
      </c>
      <c r="I276" s="45">
        <v>0</v>
      </c>
      <c r="J276" s="44" t="s">
        <v>11</v>
      </c>
    </row>
    <row r="277" spans="1:10" ht="14" x14ac:dyDescent="0.15">
      <c r="A277" s="91" t="s">
        <v>8</v>
      </c>
      <c r="B277" s="90" t="s">
        <v>15</v>
      </c>
      <c r="C277" s="44" t="s">
        <v>6546</v>
      </c>
      <c r="D277" s="45" t="s">
        <v>7545</v>
      </c>
      <c r="E277" s="45" t="s">
        <v>7568</v>
      </c>
      <c r="F277" s="84">
        <v>6226438.3799479138</v>
      </c>
      <c r="G277" s="104">
        <v>0</v>
      </c>
      <c r="H277" s="92" t="s">
        <v>9</v>
      </c>
      <c r="I277" s="45">
        <v>0</v>
      </c>
      <c r="J277" s="44" t="s">
        <v>7</v>
      </c>
    </row>
    <row r="278" spans="1:10" ht="14" x14ac:dyDescent="0.15">
      <c r="A278" s="91" t="s">
        <v>8</v>
      </c>
      <c r="B278" s="90" t="s">
        <v>15</v>
      </c>
      <c r="C278" s="44" t="s">
        <v>6737</v>
      </c>
      <c r="D278" s="45" t="s">
        <v>7353</v>
      </c>
      <c r="E278" s="45" t="s">
        <v>7568</v>
      </c>
      <c r="F278" s="84">
        <v>9607808.4813462421</v>
      </c>
      <c r="G278" s="104">
        <v>0</v>
      </c>
      <c r="H278" s="92" t="s">
        <v>9</v>
      </c>
      <c r="I278" s="45">
        <v>0</v>
      </c>
      <c r="J278" s="44" t="s">
        <v>11</v>
      </c>
    </row>
    <row r="279" spans="1:10" ht="14" x14ac:dyDescent="0.15">
      <c r="A279" s="91" t="s">
        <v>8</v>
      </c>
      <c r="B279" s="90" t="s">
        <v>15</v>
      </c>
      <c r="C279" s="44" t="s">
        <v>6864</v>
      </c>
      <c r="D279" s="45" t="s">
        <v>7226</v>
      </c>
      <c r="E279" s="45" t="s">
        <v>7568</v>
      </c>
      <c r="F279" s="84">
        <v>3256802.8038243023</v>
      </c>
      <c r="G279" s="104">
        <v>0</v>
      </c>
      <c r="H279" s="92" t="s">
        <v>9</v>
      </c>
      <c r="I279" s="45">
        <v>0</v>
      </c>
      <c r="J279" s="44" t="s">
        <v>11</v>
      </c>
    </row>
    <row r="280" spans="1:10" ht="14" x14ac:dyDescent="0.15">
      <c r="A280" s="91" t="s">
        <v>8</v>
      </c>
      <c r="B280" s="90" t="s">
        <v>15</v>
      </c>
      <c r="C280" s="44" t="s">
        <v>6859</v>
      </c>
      <c r="D280" s="45" t="s">
        <v>7231</v>
      </c>
      <c r="E280" s="45" t="s">
        <v>7568</v>
      </c>
      <c r="F280" s="84">
        <v>4620963.7694363436</v>
      </c>
      <c r="G280" s="104">
        <v>0</v>
      </c>
      <c r="H280" s="92" t="s">
        <v>9</v>
      </c>
      <c r="I280" s="45">
        <v>0</v>
      </c>
      <c r="J280" s="44" t="s">
        <v>11</v>
      </c>
    </row>
    <row r="281" spans="1:10" ht="14" x14ac:dyDescent="0.15">
      <c r="A281" s="91" t="s">
        <v>8</v>
      </c>
      <c r="B281" s="90" t="s">
        <v>15</v>
      </c>
      <c r="C281" s="44" t="s">
        <v>6607</v>
      </c>
      <c r="D281" s="45" t="s">
        <v>7484</v>
      </c>
      <c r="E281" s="45" t="s">
        <v>7568</v>
      </c>
      <c r="F281" s="84">
        <v>461250.35999311245</v>
      </c>
      <c r="G281" s="104">
        <v>0</v>
      </c>
      <c r="H281" s="92" t="s">
        <v>9</v>
      </c>
      <c r="I281" s="45">
        <v>0</v>
      </c>
      <c r="J281" s="44" t="s">
        <v>11</v>
      </c>
    </row>
    <row r="282" spans="1:10" ht="14" x14ac:dyDescent="0.15">
      <c r="A282" s="91" t="s">
        <v>8</v>
      </c>
      <c r="B282" s="90" t="s">
        <v>15</v>
      </c>
      <c r="C282" s="44" t="s">
        <v>6961</v>
      </c>
      <c r="D282" s="45" t="s">
        <v>7127</v>
      </c>
      <c r="E282" s="45" t="s">
        <v>7568</v>
      </c>
      <c r="F282" s="84">
        <v>5247819.4895456238</v>
      </c>
      <c r="G282" s="104">
        <v>0</v>
      </c>
      <c r="H282" s="92" t="s">
        <v>9</v>
      </c>
      <c r="I282" s="45">
        <v>0</v>
      </c>
      <c r="J282" s="44" t="s">
        <v>11</v>
      </c>
    </row>
    <row r="283" spans="1:10" ht="14" x14ac:dyDescent="0.15">
      <c r="A283" s="91" t="s">
        <v>8</v>
      </c>
      <c r="B283" s="90" t="s">
        <v>15</v>
      </c>
      <c r="C283" s="44" t="s">
        <v>6716</v>
      </c>
      <c r="D283" s="45" t="s">
        <v>7374</v>
      </c>
      <c r="E283" s="45" t="s">
        <v>7568</v>
      </c>
      <c r="F283" s="84">
        <v>1059507.1243839292</v>
      </c>
      <c r="G283" s="104">
        <v>0</v>
      </c>
      <c r="H283" s="92" t="s">
        <v>9</v>
      </c>
      <c r="I283" s="45">
        <v>0</v>
      </c>
      <c r="J283" s="44" t="s">
        <v>11</v>
      </c>
    </row>
    <row r="284" spans="1:10" ht="14" x14ac:dyDescent="0.15">
      <c r="A284" s="91" t="s">
        <v>8</v>
      </c>
      <c r="B284" s="90" t="s">
        <v>15</v>
      </c>
      <c r="C284" s="44" t="s">
        <v>6752</v>
      </c>
      <c r="D284" s="45" t="s">
        <v>7338</v>
      </c>
      <c r="E284" s="45" t="s">
        <v>7568</v>
      </c>
      <c r="F284" s="84">
        <v>3082000.0058020782</v>
      </c>
      <c r="G284" s="104">
        <v>0</v>
      </c>
      <c r="H284" s="92" t="s">
        <v>9</v>
      </c>
      <c r="I284" s="45">
        <v>0</v>
      </c>
      <c r="J284" s="44" t="s">
        <v>11</v>
      </c>
    </row>
    <row r="285" spans="1:10" ht="14" x14ac:dyDescent="0.15">
      <c r="A285" s="91" t="s">
        <v>8</v>
      </c>
      <c r="B285" s="90" t="s">
        <v>15</v>
      </c>
      <c r="C285" s="44" t="s">
        <v>6557</v>
      </c>
      <c r="D285" s="45" t="s">
        <v>7534</v>
      </c>
      <c r="E285" s="45" t="s">
        <v>7568</v>
      </c>
      <c r="F285" s="84">
        <v>1351467.8599999999</v>
      </c>
      <c r="G285" s="104">
        <v>0</v>
      </c>
      <c r="H285" s="92" t="s">
        <v>9</v>
      </c>
      <c r="I285" s="45">
        <v>0</v>
      </c>
      <c r="J285" s="44" t="s">
        <v>11</v>
      </c>
    </row>
    <row r="286" spans="1:10" ht="14" x14ac:dyDescent="0.15">
      <c r="A286" s="91" t="s">
        <v>8</v>
      </c>
      <c r="B286" s="90" t="s">
        <v>15</v>
      </c>
      <c r="C286" s="44" t="s">
        <v>16</v>
      </c>
      <c r="D286" s="45" t="s">
        <v>17</v>
      </c>
      <c r="E286" s="45" t="s">
        <v>7571</v>
      </c>
      <c r="F286" s="84">
        <v>413452.5</v>
      </c>
      <c r="G286" s="104">
        <v>0</v>
      </c>
      <c r="H286" s="92" t="s">
        <v>9</v>
      </c>
      <c r="I286" s="45">
        <v>0</v>
      </c>
      <c r="J286" s="44" t="s">
        <v>7</v>
      </c>
    </row>
    <row r="287" spans="1:10" ht="14" x14ac:dyDescent="0.15">
      <c r="A287" s="91" t="s">
        <v>8</v>
      </c>
      <c r="B287" s="90" t="s">
        <v>15</v>
      </c>
      <c r="C287" s="44" t="s">
        <v>6682</v>
      </c>
      <c r="D287" s="45" t="s">
        <v>7408</v>
      </c>
      <c r="E287" s="45" t="s">
        <v>7568</v>
      </c>
      <c r="F287" s="84">
        <v>1060332.3449943678</v>
      </c>
      <c r="G287" s="104">
        <v>0</v>
      </c>
      <c r="H287" s="92" t="s">
        <v>9</v>
      </c>
      <c r="I287" s="45">
        <v>0</v>
      </c>
      <c r="J287" s="44" t="s">
        <v>11</v>
      </c>
    </row>
    <row r="288" spans="1:10" ht="14" x14ac:dyDescent="0.15">
      <c r="A288" s="91" t="s">
        <v>8</v>
      </c>
      <c r="B288" s="90" t="s">
        <v>15</v>
      </c>
      <c r="C288" s="44" t="s">
        <v>6556</v>
      </c>
      <c r="D288" s="45" t="s">
        <v>7535</v>
      </c>
      <c r="E288" s="45" t="s">
        <v>7568</v>
      </c>
      <c r="F288" s="84">
        <v>1087247.8599999999</v>
      </c>
      <c r="G288" s="104">
        <v>0</v>
      </c>
      <c r="H288" s="92" t="s">
        <v>9</v>
      </c>
      <c r="I288" s="45">
        <v>0</v>
      </c>
      <c r="J288" s="44" t="s">
        <v>11</v>
      </c>
    </row>
    <row r="289" spans="1:10" ht="14" x14ac:dyDescent="0.15">
      <c r="A289" s="91" t="s">
        <v>8</v>
      </c>
      <c r="B289" s="90" t="s">
        <v>15</v>
      </c>
      <c r="C289" s="44" t="s">
        <v>6591</v>
      </c>
      <c r="D289" s="45" t="s">
        <v>7500</v>
      </c>
      <c r="E289" s="45" t="s">
        <v>7568</v>
      </c>
      <c r="F289" s="84">
        <v>210839.90008409272</v>
      </c>
      <c r="G289" s="104">
        <v>0</v>
      </c>
      <c r="H289" s="92" t="s">
        <v>9</v>
      </c>
      <c r="I289" s="45">
        <v>0</v>
      </c>
      <c r="J289" s="44" t="s">
        <v>11</v>
      </c>
    </row>
    <row r="290" spans="1:10" ht="14" x14ac:dyDescent="0.15">
      <c r="A290" s="91" t="s">
        <v>8</v>
      </c>
      <c r="B290" s="90" t="s">
        <v>15</v>
      </c>
      <c r="C290" s="44" t="s">
        <v>6912</v>
      </c>
      <c r="D290" s="45" t="s">
        <v>7178</v>
      </c>
      <c r="E290" s="45" t="s">
        <v>7568</v>
      </c>
      <c r="F290" s="84">
        <v>11285074.518075828</v>
      </c>
      <c r="G290" s="104">
        <v>0</v>
      </c>
      <c r="H290" s="92" t="s">
        <v>9</v>
      </c>
      <c r="I290" s="45">
        <v>0</v>
      </c>
      <c r="J290" s="44" t="s">
        <v>11</v>
      </c>
    </row>
    <row r="291" spans="1:10" ht="14" x14ac:dyDescent="0.15">
      <c r="A291" s="91" t="s">
        <v>8</v>
      </c>
      <c r="B291" s="90" t="s">
        <v>15</v>
      </c>
      <c r="C291" s="44" t="s">
        <v>6641</v>
      </c>
      <c r="D291" s="45" t="s">
        <v>7450</v>
      </c>
      <c r="E291" s="45" t="s">
        <v>7568</v>
      </c>
      <c r="F291" s="84">
        <v>627171.46419115085</v>
      </c>
      <c r="G291" s="104">
        <v>0</v>
      </c>
      <c r="H291" s="92" t="s">
        <v>9</v>
      </c>
      <c r="I291" s="45">
        <v>0</v>
      </c>
      <c r="J291" s="44" t="s">
        <v>11</v>
      </c>
    </row>
    <row r="292" spans="1:10" ht="14" x14ac:dyDescent="0.15">
      <c r="A292" s="91" t="s">
        <v>8</v>
      </c>
      <c r="B292" s="90" t="s">
        <v>15</v>
      </c>
      <c r="C292" s="44" t="s">
        <v>6569</v>
      </c>
      <c r="D292" s="45" t="s">
        <v>7522</v>
      </c>
      <c r="E292" s="45" t="s">
        <v>7568</v>
      </c>
      <c r="F292" s="84">
        <v>350364.05456756905</v>
      </c>
      <c r="G292" s="104">
        <v>0</v>
      </c>
      <c r="H292" s="92" t="s">
        <v>9</v>
      </c>
      <c r="I292" s="45">
        <v>0</v>
      </c>
      <c r="J292" s="44" t="s">
        <v>11</v>
      </c>
    </row>
    <row r="293" spans="1:10" ht="14" x14ac:dyDescent="0.15">
      <c r="A293" s="91" t="s">
        <v>8</v>
      </c>
      <c r="B293" s="90" t="s">
        <v>15</v>
      </c>
      <c r="C293" s="44" t="s">
        <v>6814</v>
      </c>
      <c r="D293" s="45" t="s">
        <v>7276</v>
      </c>
      <c r="E293" s="45" t="s">
        <v>7568</v>
      </c>
      <c r="F293" s="84">
        <v>7753720.461448025</v>
      </c>
      <c r="G293" s="104">
        <v>0</v>
      </c>
      <c r="H293" s="92" t="s">
        <v>9</v>
      </c>
      <c r="I293" s="45">
        <v>0</v>
      </c>
      <c r="J293" s="44" t="s">
        <v>11</v>
      </c>
    </row>
    <row r="294" spans="1:10" ht="14" x14ac:dyDescent="0.15">
      <c r="A294" s="91" t="s">
        <v>8</v>
      </c>
      <c r="B294" s="90" t="s">
        <v>15</v>
      </c>
      <c r="C294" s="44" t="s">
        <v>6718</v>
      </c>
      <c r="D294" s="45" t="s">
        <v>7372</v>
      </c>
      <c r="E294" s="45" t="s">
        <v>7568</v>
      </c>
      <c r="F294" s="84">
        <v>1449165.509870715</v>
      </c>
      <c r="G294" s="104">
        <v>0</v>
      </c>
      <c r="H294" s="92" t="s">
        <v>9</v>
      </c>
      <c r="I294" s="45">
        <v>0</v>
      </c>
      <c r="J294" s="44" t="s">
        <v>11</v>
      </c>
    </row>
    <row r="295" spans="1:10" ht="14" x14ac:dyDescent="0.15">
      <c r="A295" s="91" t="s">
        <v>8</v>
      </c>
      <c r="B295" s="90" t="s">
        <v>15</v>
      </c>
      <c r="C295" s="44" t="s">
        <v>6545</v>
      </c>
      <c r="D295" s="45" t="s">
        <v>7546</v>
      </c>
      <c r="E295" s="45" t="s">
        <v>7568</v>
      </c>
      <c r="F295" s="84">
        <v>1716614.5161577719</v>
      </c>
      <c r="G295" s="104">
        <v>0</v>
      </c>
      <c r="H295" s="92" t="s">
        <v>9</v>
      </c>
      <c r="I295" s="45">
        <v>0</v>
      </c>
      <c r="J295" s="44" t="s">
        <v>7</v>
      </c>
    </row>
    <row r="296" spans="1:10" ht="14" x14ac:dyDescent="0.15">
      <c r="A296" s="91" t="s">
        <v>8</v>
      </c>
      <c r="B296" s="90" t="s">
        <v>15</v>
      </c>
      <c r="C296" s="44" t="s">
        <v>7038</v>
      </c>
      <c r="D296" s="45" t="s">
        <v>7050</v>
      </c>
      <c r="E296" s="45" t="s">
        <v>7568</v>
      </c>
      <c r="F296" s="84">
        <v>5552730.3022764865</v>
      </c>
      <c r="G296" s="104">
        <v>0</v>
      </c>
      <c r="H296" s="92" t="s">
        <v>9</v>
      </c>
      <c r="I296" s="45">
        <v>0</v>
      </c>
      <c r="J296" s="44" t="s">
        <v>11</v>
      </c>
    </row>
    <row r="297" spans="1:10" ht="14" x14ac:dyDescent="0.15">
      <c r="A297" s="91" t="s">
        <v>8</v>
      </c>
      <c r="B297" s="90" t="s">
        <v>15</v>
      </c>
      <c r="C297" s="44" t="s">
        <v>6647</v>
      </c>
      <c r="D297" s="45" t="s">
        <v>7444</v>
      </c>
      <c r="E297" s="45" t="s">
        <v>7568</v>
      </c>
      <c r="F297" s="84">
        <v>636652.15562527569</v>
      </c>
      <c r="G297" s="104">
        <v>0</v>
      </c>
      <c r="H297" s="92" t="s">
        <v>9</v>
      </c>
      <c r="I297" s="45">
        <v>0</v>
      </c>
      <c r="J297" s="44" t="s">
        <v>11</v>
      </c>
    </row>
    <row r="298" spans="1:10" ht="14" x14ac:dyDescent="0.15">
      <c r="A298" s="91" t="s">
        <v>8</v>
      </c>
      <c r="B298" s="90" t="s">
        <v>15</v>
      </c>
      <c r="C298" s="44" t="s">
        <v>6761</v>
      </c>
      <c r="D298" s="45" t="s">
        <v>7329</v>
      </c>
      <c r="E298" s="45" t="s">
        <v>7568</v>
      </c>
      <c r="F298" s="84">
        <v>3954967.6680482142</v>
      </c>
      <c r="G298" s="104">
        <v>0</v>
      </c>
      <c r="H298" s="92" t="s">
        <v>9</v>
      </c>
      <c r="I298" s="45">
        <v>0</v>
      </c>
      <c r="J298" s="44" t="s">
        <v>11</v>
      </c>
    </row>
    <row r="299" spans="1:10" ht="14" x14ac:dyDescent="0.15">
      <c r="A299" s="91" t="s">
        <v>8</v>
      </c>
      <c r="B299" s="90" t="s">
        <v>15</v>
      </c>
      <c r="C299" s="44" t="s">
        <v>6817</v>
      </c>
      <c r="D299" s="45" t="s">
        <v>7273</v>
      </c>
      <c r="E299" s="45" t="s">
        <v>7568</v>
      </c>
      <c r="F299" s="84">
        <v>9581491.2515087668</v>
      </c>
      <c r="G299" s="104">
        <v>0</v>
      </c>
      <c r="H299" s="92" t="s">
        <v>9</v>
      </c>
      <c r="I299" s="45">
        <v>0</v>
      </c>
      <c r="J299" s="44" t="s">
        <v>11</v>
      </c>
    </row>
    <row r="300" spans="1:10" ht="14" x14ac:dyDescent="0.15">
      <c r="A300" s="91" t="s">
        <v>8</v>
      </c>
      <c r="B300" s="90" t="s">
        <v>15</v>
      </c>
      <c r="C300" s="44" t="s">
        <v>6600</v>
      </c>
      <c r="D300" s="45" t="s">
        <v>7491</v>
      </c>
      <c r="E300" s="45" t="s">
        <v>7568</v>
      </c>
      <c r="F300" s="84">
        <v>983331.37554609263</v>
      </c>
      <c r="G300" s="104">
        <v>0</v>
      </c>
      <c r="H300" s="92" t="s">
        <v>9</v>
      </c>
      <c r="I300" s="45">
        <v>0</v>
      </c>
      <c r="J300" s="44" t="s">
        <v>11</v>
      </c>
    </row>
    <row r="301" spans="1:10" ht="14" x14ac:dyDescent="0.15">
      <c r="A301" s="91" t="s">
        <v>8</v>
      </c>
      <c r="B301" s="90" t="s">
        <v>15</v>
      </c>
      <c r="C301" s="44" t="s">
        <v>6671</v>
      </c>
      <c r="D301" s="45" t="s">
        <v>7419</v>
      </c>
      <c r="E301" s="45" t="s">
        <v>7568</v>
      </c>
      <c r="F301" s="84">
        <v>2077400.179434933</v>
      </c>
      <c r="G301" s="104">
        <v>0</v>
      </c>
      <c r="H301" s="92" t="s">
        <v>9</v>
      </c>
      <c r="I301" s="45">
        <v>0</v>
      </c>
      <c r="J301" s="44" t="s">
        <v>11</v>
      </c>
    </row>
    <row r="302" spans="1:10" ht="14" x14ac:dyDescent="0.15">
      <c r="A302" s="91" t="s">
        <v>8</v>
      </c>
      <c r="B302" s="90" t="s">
        <v>15</v>
      </c>
      <c r="C302" s="44" t="s">
        <v>6577</v>
      </c>
      <c r="D302" s="45" t="s">
        <v>7514</v>
      </c>
      <c r="E302" s="45" t="s">
        <v>7568</v>
      </c>
      <c r="F302" s="84">
        <v>235547.81861942029</v>
      </c>
      <c r="G302" s="104">
        <v>0</v>
      </c>
      <c r="H302" s="92" t="s">
        <v>9</v>
      </c>
      <c r="I302" s="45">
        <v>0</v>
      </c>
      <c r="J302" s="44" t="s">
        <v>11</v>
      </c>
    </row>
    <row r="303" spans="1:10" ht="14" x14ac:dyDescent="0.15">
      <c r="A303" s="91" t="s">
        <v>8</v>
      </c>
      <c r="B303" s="90" t="s">
        <v>15</v>
      </c>
      <c r="C303" s="44" t="s">
        <v>6605</v>
      </c>
      <c r="D303" s="45" t="s">
        <v>7486</v>
      </c>
      <c r="E303" s="45" t="s">
        <v>7568</v>
      </c>
      <c r="F303" s="84">
        <v>835302.46743873577</v>
      </c>
      <c r="G303" s="104">
        <v>0</v>
      </c>
      <c r="H303" s="92" t="s">
        <v>9</v>
      </c>
      <c r="I303" s="45">
        <v>0</v>
      </c>
      <c r="J303" s="44" t="s">
        <v>11</v>
      </c>
    </row>
    <row r="304" spans="1:10" ht="14" x14ac:dyDescent="0.15">
      <c r="A304" s="91" t="s">
        <v>8</v>
      </c>
      <c r="B304" s="90" t="s">
        <v>15</v>
      </c>
      <c r="C304" s="44" t="s">
        <v>7042</v>
      </c>
      <c r="D304" s="45" t="s">
        <v>7045</v>
      </c>
      <c r="E304" s="45" t="s">
        <v>7568</v>
      </c>
      <c r="F304" s="84">
        <v>9897633.0412955899</v>
      </c>
      <c r="G304" s="104">
        <v>0</v>
      </c>
      <c r="H304" s="92" t="s">
        <v>9</v>
      </c>
      <c r="I304" s="45">
        <v>0</v>
      </c>
      <c r="J304" s="44" t="s">
        <v>11</v>
      </c>
    </row>
    <row r="305" spans="1:10" ht="14" x14ac:dyDescent="0.15">
      <c r="A305" s="91" t="s">
        <v>8</v>
      </c>
      <c r="B305" s="90" t="s">
        <v>15</v>
      </c>
      <c r="C305" s="44" t="s">
        <v>6989</v>
      </c>
      <c r="D305" s="45" t="s">
        <v>7099</v>
      </c>
      <c r="E305" s="45" t="s">
        <v>7568</v>
      </c>
      <c r="F305" s="84">
        <v>8165045.5837627407</v>
      </c>
      <c r="G305" s="104">
        <v>0</v>
      </c>
      <c r="H305" s="92" t="s">
        <v>9</v>
      </c>
      <c r="I305" s="45">
        <v>0</v>
      </c>
      <c r="J305" s="44" t="s">
        <v>11</v>
      </c>
    </row>
    <row r="306" spans="1:10" ht="14" x14ac:dyDescent="0.15">
      <c r="A306" s="91" t="s">
        <v>8</v>
      </c>
      <c r="B306" s="90" t="s">
        <v>15</v>
      </c>
      <c r="C306" s="44" t="s">
        <v>6834</v>
      </c>
      <c r="D306" s="45" t="s">
        <v>7256</v>
      </c>
      <c r="E306" s="45" t="s">
        <v>7568</v>
      </c>
      <c r="F306" s="84">
        <v>12166333.303146042</v>
      </c>
      <c r="G306" s="104">
        <v>0</v>
      </c>
      <c r="H306" s="92" t="s">
        <v>9</v>
      </c>
      <c r="I306" s="45">
        <v>0</v>
      </c>
      <c r="J306" s="44" t="s">
        <v>11</v>
      </c>
    </row>
    <row r="307" spans="1:10" ht="14" x14ac:dyDescent="0.15">
      <c r="A307" s="91" t="s">
        <v>8</v>
      </c>
      <c r="B307" s="90" t="s">
        <v>15</v>
      </c>
      <c r="C307" s="44" t="s">
        <v>6914</v>
      </c>
      <c r="D307" s="45" t="s">
        <v>7176</v>
      </c>
      <c r="E307" s="45" t="s">
        <v>7568</v>
      </c>
      <c r="F307" s="84">
        <v>8022798.6603152715</v>
      </c>
      <c r="G307" s="104">
        <v>0</v>
      </c>
      <c r="H307" s="92" t="s">
        <v>9</v>
      </c>
      <c r="I307" s="45">
        <v>0</v>
      </c>
      <c r="J307" s="44" t="s">
        <v>11</v>
      </c>
    </row>
    <row r="308" spans="1:10" ht="14" x14ac:dyDescent="0.15">
      <c r="A308" s="91" t="s">
        <v>8</v>
      </c>
      <c r="B308" s="90" t="s">
        <v>15</v>
      </c>
      <c r="C308" s="44" t="s">
        <v>6891</v>
      </c>
      <c r="D308" s="45" t="s">
        <v>7199</v>
      </c>
      <c r="E308" s="45" t="s">
        <v>7568</v>
      </c>
      <c r="F308" s="84">
        <v>12343744.012515213</v>
      </c>
      <c r="G308" s="104">
        <v>0</v>
      </c>
      <c r="H308" s="92" t="s">
        <v>9</v>
      </c>
      <c r="I308" s="45">
        <v>0</v>
      </c>
      <c r="J308" s="44" t="s">
        <v>11</v>
      </c>
    </row>
    <row r="309" spans="1:10" ht="14" x14ac:dyDescent="0.15">
      <c r="A309" s="91" t="s">
        <v>8</v>
      </c>
      <c r="B309" s="90" t="s">
        <v>15</v>
      </c>
      <c r="C309" s="44" t="s">
        <v>6736</v>
      </c>
      <c r="D309" s="45" t="s">
        <v>7354</v>
      </c>
      <c r="E309" s="45" t="s">
        <v>7568</v>
      </c>
      <c r="F309" s="84">
        <v>1563601.2398981804</v>
      </c>
      <c r="G309" s="104">
        <v>0</v>
      </c>
      <c r="H309" s="92" t="s">
        <v>9</v>
      </c>
      <c r="I309" s="45">
        <v>0</v>
      </c>
      <c r="J309" s="44" t="s">
        <v>11</v>
      </c>
    </row>
    <row r="310" spans="1:10" ht="14" x14ac:dyDescent="0.15">
      <c r="A310" s="91" t="s">
        <v>8</v>
      </c>
      <c r="B310" s="90" t="s">
        <v>15</v>
      </c>
      <c r="C310" s="44" t="s">
        <v>6604</v>
      </c>
      <c r="D310" s="45" t="s">
        <v>7487</v>
      </c>
      <c r="E310" s="45" t="s">
        <v>7568</v>
      </c>
      <c r="F310" s="84">
        <v>839619.72474022629</v>
      </c>
      <c r="G310" s="104">
        <v>0</v>
      </c>
      <c r="H310" s="92" t="s">
        <v>9</v>
      </c>
      <c r="I310" s="45">
        <v>0</v>
      </c>
      <c r="J310" s="44" t="s">
        <v>11</v>
      </c>
    </row>
    <row r="311" spans="1:10" ht="14" x14ac:dyDescent="0.15">
      <c r="A311" s="91" t="s">
        <v>8</v>
      </c>
      <c r="B311" s="90" t="s">
        <v>15</v>
      </c>
      <c r="C311" s="44" t="s">
        <v>6773</v>
      </c>
      <c r="D311" s="45" t="s">
        <v>7317</v>
      </c>
      <c r="E311" s="45" t="s">
        <v>7568</v>
      </c>
      <c r="F311" s="84">
        <v>3896384.8685567481</v>
      </c>
      <c r="G311" s="104">
        <v>0</v>
      </c>
      <c r="H311" s="92" t="s">
        <v>9</v>
      </c>
      <c r="I311" s="45">
        <v>0</v>
      </c>
      <c r="J311" s="44" t="s">
        <v>11</v>
      </c>
    </row>
    <row r="312" spans="1:10" ht="14" x14ac:dyDescent="0.15">
      <c r="A312" s="91" t="s">
        <v>8</v>
      </c>
      <c r="B312" s="90" t="s">
        <v>15</v>
      </c>
      <c r="C312" s="44" t="s">
        <v>6883</v>
      </c>
      <c r="D312" s="45" t="s">
        <v>7207</v>
      </c>
      <c r="E312" s="45" t="s">
        <v>7568</v>
      </c>
      <c r="F312" s="84">
        <v>4523424.136091847</v>
      </c>
      <c r="G312" s="104">
        <v>0</v>
      </c>
      <c r="H312" s="92" t="s">
        <v>9</v>
      </c>
      <c r="I312" s="45">
        <v>0</v>
      </c>
      <c r="J312" s="44" t="s">
        <v>11</v>
      </c>
    </row>
    <row r="313" spans="1:10" ht="14" x14ac:dyDescent="0.15">
      <c r="A313" s="91" t="s">
        <v>8</v>
      </c>
      <c r="B313" s="90" t="s">
        <v>15</v>
      </c>
      <c r="C313" s="44" t="s">
        <v>6763</v>
      </c>
      <c r="D313" s="45" t="s">
        <v>7327</v>
      </c>
      <c r="E313" s="45" t="s">
        <v>7568</v>
      </c>
      <c r="F313" s="84">
        <v>2220209.1578600109</v>
      </c>
      <c r="G313" s="104">
        <v>0</v>
      </c>
      <c r="H313" s="92" t="s">
        <v>9</v>
      </c>
      <c r="I313" s="45">
        <v>0</v>
      </c>
      <c r="J313" s="44" t="s">
        <v>11</v>
      </c>
    </row>
    <row r="314" spans="1:10" ht="14" x14ac:dyDescent="0.15">
      <c r="A314" s="91" t="s">
        <v>8</v>
      </c>
      <c r="B314" s="90" t="s">
        <v>15</v>
      </c>
      <c r="C314" s="44" t="s">
        <v>367</v>
      </c>
      <c r="D314" s="45" t="s">
        <v>6444</v>
      </c>
      <c r="E314" s="45" t="s">
        <v>7568</v>
      </c>
      <c r="F314" s="84">
        <v>8488607.0700000003</v>
      </c>
      <c r="G314" s="104">
        <v>0</v>
      </c>
      <c r="H314" s="92" t="s">
        <v>9</v>
      </c>
      <c r="I314" s="45">
        <v>0</v>
      </c>
      <c r="J314" s="44" t="s">
        <v>11</v>
      </c>
    </row>
    <row r="315" spans="1:10" ht="14" x14ac:dyDescent="0.15">
      <c r="A315" s="91" t="s">
        <v>8</v>
      </c>
      <c r="B315" s="90" t="s">
        <v>15</v>
      </c>
      <c r="C315" s="44" t="s">
        <v>6732</v>
      </c>
      <c r="D315" s="45" t="s">
        <v>7358</v>
      </c>
      <c r="E315" s="45" t="s">
        <v>7568</v>
      </c>
      <c r="F315" s="84">
        <v>1221745.7251660447</v>
      </c>
      <c r="G315" s="104">
        <v>0</v>
      </c>
      <c r="H315" s="92" t="s">
        <v>9</v>
      </c>
      <c r="I315" s="45">
        <v>0</v>
      </c>
      <c r="J315" s="44" t="s">
        <v>11</v>
      </c>
    </row>
    <row r="316" spans="1:10" ht="14" x14ac:dyDescent="0.15">
      <c r="A316" s="91" t="s">
        <v>8</v>
      </c>
      <c r="B316" s="90" t="s">
        <v>15</v>
      </c>
      <c r="C316" s="44" t="s">
        <v>6575</v>
      </c>
      <c r="D316" s="45" t="s">
        <v>7516</v>
      </c>
      <c r="E316" s="45" t="s">
        <v>7568</v>
      </c>
      <c r="F316" s="84">
        <v>164314.74084729643</v>
      </c>
      <c r="G316" s="104">
        <v>0</v>
      </c>
      <c r="H316" s="92" t="s">
        <v>9</v>
      </c>
      <c r="I316" s="45">
        <v>0</v>
      </c>
      <c r="J316" s="44" t="s">
        <v>11</v>
      </c>
    </row>
    <row r="317" spans="1:10" ht="14" x14ac:dyDescent="0.15">
      <c r="A317" s="91" t="s">
        <v>8</v>
      </c>
      <c r="B317" s="90" t="s">
        <v>15</v>
      </c>
      <c r="C317" s="44" t="s">
        <v>6624</v>
      </c>
      <c r="D317" s="45" t="s">
        <v>7467</v>
      </c>
      <c r="E317" s="45" t="s">
        <v>7568</v>
      </c>
      <c r="F317" s="84">
        <v>601790.30744755</v>
      </c>
      <c r="G317" s="104">
        <v>0</v>
      </c>
      <c r="H317" s="92" t="s">
        <v>9</v>
      </c>
      <c r="I317" s="45">
        <v>0</v>
      </c>
      <c r="J317" s="44" t="s">
        <v>11</v>
      </c>
    </row>
    <row r="318" spans="1:10" ht="14" x14ac:dyDescent="0.15">
      <c r="A318" s="91" t="s">
        <v>8</v>
      </c>
      <c r="B318" s="90" t="s">
        <v>15</v>
      </c>
      <c r="C318" s="44" t="s">
        <v>6738</v>
      </c>
      <c r="D318" s="45" t="s">
        <v>7352</v>
      </c>
      <c r="E318" s="45" t="s">
        <v>7568</v>
      </c>
      <c r="F318" s="84">
        <v>2927124.1592384824</v>
      </c>
      <c r="G318" s="104">
        <v>0</v>
      </c>
      <c r="H318" s="92" t="s">
        <v>9</v>
      </c>
      <c r="I318" s="45">
        <v>0</v>
      </c>
      <c r="J318" s="44" t="s">
        <v>11</v>
      </c>
    </row>
    <row r="319" spans="1:10" ht="14" x14ac:dyDescent="0.15">
      <c r="A319" s="91" t="s">
        <v>8</v>
      </c>
      <c r="B319" s="90" t="s">
        <v>15</v>
      </c>
      <c r="C319" s="44" t="s">
        <v>6685</v>
      </c>
      <c r="D319" s="45" t="s">
        <v>7405</v>
      </c>
      <c r="E319" s="45" t="s">
        <v>7568</v>
      </c>
      <c r="F319" s="84">
        <v>2163196.5287522185</v>
      </c>
      <c r="G319" s="104">
        <v>0</v>
      </c>
      <c r="H319" s="92" t="s">
        <v>9</v>
      </c>
      <c r="I319" s="45">
        <v>0</v>
      </c>
      <c r="J319" s="44" t="s">
        <v>11</v>
      </c>
    </row>
    <row r="320" spans="1:10" ht="14" x14ac:dyDescent="0.15">
      <c r="A320" s="91" t="s">
        <v>8</v>
      </c>
      <c r="B320" s="90" t="s">
        <v>15</v>
      </c>
      <c r="C320" s="44" t="s">
        <v>6709</v>
      </c>
      <c r="D320" s="45" t="s">
        <v>7381</v>
      </c>
      <c r="E320" s="45" t="s">
        <v>7568</v>
      </c>
      <c r="F320" s="84">
        <v>2610662.8591851704</v>
      </c>
      <c r="G320" s="104">
        <v>0</v>
      </c>
      <c r="H320" s="92" t="s">
        <v>9</v>
      </c>
      <c r="I320" s="45">
        <v>0</v>
      </c>
      <c r="J320" s="44" t="s">
        <v>11</v>
      </c>
    </row>
    <row r="321" spans="1:10" ht="14" x14ac:dyDescent="0.15">
      <c r="A321" s="91" t="s">
        <v>8</v>
      </c>
      <c r="B321" s="90" t="s">
        <v>15</v>
      </c>
      <c r="C321" s="44" t="s">
        <v>6792</v>
      </c>
      <c r="D321" s="45" t="s">
        <v>7298</v>
      </c>
      <c r="E321" s="45" t="s">
        <v>7568</v>
      </c>
      <c r="F321" s="84">
        <v>2905985.1104837353</v>
      </c>
      <c r="G321" s="104">
        <v>0</v>
      </c>
      <c r="H321" s="92" t="s">
        <v>9</v>
      </c>
      <c r="I321" s="45">
        <v>0</v>
      </c>
      <c r="J321" s="44" t="s">
        <v>11</v>
      </c>
    </row>
    <row r="322" spans="1:10" ht="14" x14ac:dyDescent="0.15">
      <c r="A322" s="91" t="s">
        <v>8</v>
      </c>
      <c r="B322" s="90" t="s">
        <v>15</v>
      </c>
      <c r="C322" s="44" t="s">
        <v>6651</v>
      </c>
      <c r="D322" s="45" t="s">
        <v>7440</v>
      </c>
      <c r="E322" s="45" t="s">
        <v>7568</v>
      </c>
      <c r="F322" s="84">
        <v>691383.24701608648</v>
      </c>
      <c r="G322" s="104">
        <v>0</v>
      </c>
      <c r="H322" s="92" t="s">
        <v>9</v>
      </c>
      <c r="I322" s="45">
        <v>0</v>
      </c>
      <c r="J322" s="44" t="s">
        <v>11</v>
      </c>
    </row>
    <row r="323" spans="1:10" ht="14" x14ac:dyDescent="0.15">
      <c r="A323" s="91" t="s">
        <v>8</v>
      </c>
      <c r="B323" s="90" t="s">
        <v>15</v>
      </c>
      <c r="C323" s="44" t="s">
        <v>6796</v>
      </c>
      <c r="D323" s="45" t="s">
        <v>7294</v>
      </c>
      <c r="E323" s="45" t="s">
        <v>7568</v>
      </c>
      <c r="F323" s="84">
        <v>3700871.4637250807</v>
      </c>
      <c r="G323" s="104">
        <v>0</v>
      </c>
      <c r="H323" s="92" t="s">
        <v>9</v>
      </c>
      <c r="I323" s="45">
        <v>0</v>
      </c>
      <c r="J323" s="44" t="s">
        <v>11</v>
      </c>
    </row>
    <row r="324" spans="1:10" ht="14" x14ac:dyDescent="0.15">
      <c r="A324" s="91" t="s">
        <v>8</v>
      </c>
      <c r="B324" s="90" t="s">
        <v>15</v>
      </c>
      <c r="C324" s="44" t="s">
        <v>6816</v>
      </c>
      <c r="D324" s="45" t="s">
        <v>7274</v>
      </c>
      <c r="E324" s="45" t="s">
        <v>7568</v>
      </c>
      <c r="F324" s="84">
        <v>3610443.8157522962</v>
      </c>
      <c r="G324" s="104">
        <v>0</v>
      </c>
      <c r="H324" s="92" t="s">
        <v>9</v>
      </c>
      <c r="I324" s="45">
        <v>0</v>
      </c>
      <c r="J324" s="44" t="s">
        <v>11</v>
      </c>
    </row>
    <row r="325" spans="1:10" ht="14" x14ac:dyDescent="0.15">
      <c r="A325" s="91" t="s">
        <v>8</v>
      </c>
      <c r="B325" s="90" t="s">
        <v>15</v>
      </c>
      <c r="C325" s="44" t="s">
        <v>7020</v>
      </c>
      <c r="D325" s="45" t="s">
        <v>7068</v>
      </c>
      <c r="E325" s="45" t="s">
        <v>7568</v>
      </c>
      <c r="F325" s="84">
        <v>7559420.5751451422</v>
      </c>
      <c r="G325" s="104">
        <v>0</v>
      </c>
      <c r="H325" s="92" t="s">
        <v>9</v>
      </c>
      <c r="I325" s="45">
        <v>0</v>
      </c>
      <c r="J325" s="44" t="s">
        <v>11</v>
      </c>
    </row>
    <row r="326" spans="1:10" ht="14" x14ac:dyDescent="0.15">
      <c r="A326" s="91" t="s">
        <v>8</v>
      </c>
      <c r="B326" s="90" t="s">
        <v>15</v>
      </c>
      <c r="C326" s="44" t="s">
        <v>6731</v>
      </c>
      <c r="D326" s="45" t="s">
        <v>7359</v>
      </c>
      <c r="E326" s="45" t="s">
        <v>7568</v>
      </c>
      <c r="F326" s="84">
        <v>1593443.4129097268</v>
      </c>
      <c r="G326" s="104">
        <v>0</v>
      </c>
      <c r="H326" s="92" t="s">
        <v>9</v>
      </c>
      <c r="I326" s="45">
        <v>0</v>
      </c>
      <c r="J326" s="44" t="s">
        <v>11</v>
      </c>
    </row>
    <row r="327" spans="1:10" ht="14" x14ac:dyDescent="0.15">
      <c r="A327" s="91" t="s">
        <v>8</v>
      </c>
      <c r="B327" s="90" t="s">
        <v>15</v>
      </c>
      <c r="C327" s="44" t="s">
        <v>6907</v>
      </c>
      <c r="D327" s="45" t="s">
        <v>7183</v>
      </c>
      <c r="E327" s="45" t="s">
        <v>7568</v>
      </c>
      <c r="F327" s="84">
        <v>4537133.6606602222</v>
      </c>
      <c r="G327" s="104">
        <v>0</v>
      </c>
      <c r="H327" s="92" t="s">
        <v>9</v>
      </c>
      <c r="I327" s="45">
        <v>0</v>
      </c>
      <c r="J327" s="44" t="s">
        <v>11</v>
      </c>
    </row>
    <row r="328" spans="1:10" ht="14" x14ac:dyDescent="0.15">
      <c r="A328" s="91" t="s">
        <v>8</v>
      </c>
      <c r="B328" s="90" t="s">
        <v>15</v>
      </c>
      <c r="C328" s="44" t="s">
        <v>6664</v>
      </c>
      <c r="D328" s="45" t="s">
        <v>7426</v>
      </c>
      <c r="E328" s="45" t="s">
        <v>7568</v>
      </c>
      <c r="F328" s="84">
        <v>778029.25857262174</v>
      </c>
      <c r="G328" s="104">
        <v>0</v>
      </c>
      <c r="H328" s="92" t="s">
        <v>9</v>
      </c>
      <c r="I328" s="45">
        <v>0</v>
      </c>
      <c r="J328" s="44" t="s">
        <v>11</v>
      </c>
    </row>
    <row r="329" spans="1:10" ht="14" x14ac:dyDescent="0.15">
      <c r="A329" s="91" t="s">
        <v>8</v>
      </c>
      <c r="B329" s="90" t="s">
        <v>15</v>
      </c>
      <c r="C329" s="44" t="s">
        <v>6848</v>
      </c>
      <c r="D329" s="45" t="s">
        <v>7242</v>
      </c>
      <c r="E329" s="45" t="s">
        <v>7568</v>
      </c>
      <c r="F329" s="84">
        <v>4695309.9847803777</v>
      </c>
      <c r="G329" s="104">
        <v>0</v>
      </c>
      <c r="H329" s="92" t="s">
        <v>9</v>
      </c>
      <c r="I329" s="45">
        <v>0</v>
      </c>
      <c r="J329" s="44" t="s">
        <v>11</v>
      </c>
    </row>
    <row r="330" spans="1:10" ht="14" x14ac:dyDescent="0.15">
      <c r="A330" s="91" t="s">
        <v>8</v>
      </c>
      <c r="B330" s="90" t="s">
        <v>15</v>
      </c>
      <c r="C330" s="44" t="s">
        <v>6887</v>
      </c>
      <c r="D330" s="45" t="s">
        <v>7203</v>
      </c>
      <c r="E330" s="45" t="s">
        <v>7568</v>
      </c>
      <c r="F330" s="84">
        <v>9064275.4274125583</v>
      </c>
      <c r="G330" s="104">
        <v>0</v>
      </c>
      <c r="H330" s="92" t="s">
        <v>9</v>
      </c>
      <c r="I330" s="45">
        <v>0</v>
      </c>
      <c r="J330" s="44" t="s">
        <v>11</v>
      </c>
    </row>
    <row r="331" spans="1:10" ht="14" x14ac:dyDescent="0.15">
      <c r="A331" s="91" t="s">
        <v>8</v>
      </c>
      <c r="B331" s="90" t="s">
        <v>15</v>
      </c>
      <c r="C331" s="44" t="s">
        <v>6977</v>
      </c>
      <c r="D331" s="45" t="s">
        <v>7111</v>
      </c>
      <c r="E331" s="45" t="s">
        <v>7568</v>
      </c>
      <c r="F331" s="84">
        <v>4698988.2602500618</v>
      </c>
      <c r="G331" s="104">
        <v>0</v>
      </c>
      <c r="H331" s="92" t="s">
        <v>9</v>
      </c>
      <c r="I331" s="45">
        <v>0</v>
      </c>
      <c r="J331" s="44" t="s">
        <v>11</v>
      </c>
    </row>
    <row r="332" spans="1:10" ht="14" x14ac:dyDescent="0.15">
      <c r="A332" s="91" t="s">
        <v>8</v>
      </c>
      <c r="B332" s="90" t="s">
        <v>15</v>
      </c>
      <c r="C332" s="44" t="s">
        <v>6681</v>
      </c>
      <c r="D332" s="45" t="s">
        <v>7409</v>
      </c>
      <c r="E332" s="45" t="s">
        <v>7568</v>
      </c>
      <c r="F332" s="84">
        <v>1872671.4051855495</v>
      </c>
      <c r="G332" s="104">
        <v>0</v>
      </c>
      <c r="H332" s="92" t="s">
        <v>9</v>
      </c>
      <c r="I332" s="45">
        <v>0</v>
      </c>
      <c r="J332" s="44" t="s">
        <v>11</v>
      </c>
    </row>
    <row r="333" spans="1:10" ht="14" x14ac:dyDescent="0.15">
      <c r="A333" s="91" t="s">
        <v>8</v>
      </c>
      <c r="B333" s="90" t="s">
        <v>15</v>
      </c>
      <c r="C333" s="44" t="s">
        <v>6565</v>
      </c>
      <c r="D333" s="45" t="s">
        <v>7526</v>
      </c>
      <c r="E333" s="45" t="s">
        <v>7568</v>
      </c>
      <c r="F333" s="84">
        <v>167590.9074506386</v>
      </c>
      <c r="G333" s="104">
        <v>0</v>
      </c>
      <c r="H333" s="92" t="s">
        <v>9</v>
      </c>
      <c r="I333" s="45">
        <v>0</v>
      </c>
      <c r="J333" s="44" t="s">
        <v>11</v>
      </c>
    </row>
    <row r="334" spans="1:10" ht="14" x14ac:dyDescent="0.15">
      <c r="A334" s="91" t="s">
        <v>8</v>
      </c>
      <c r="B334" s="90" t="s">
        <v>15</v>
      </c>
      <c r="C334" s="44" t="s">
        <v>6707</v>
      </c>
      <c r="D334" s="45" t="s">
        <v>7383</v>
      </c>
      <c r="E334" s="45" t="s">
        <v>7568</v>
      </c>
      <c r="F334" s="84">
        <v>1708963.870638655</v>
      </c>
      <c r="G334" s="104">
        <v>0</v>
      </c>
      <c r="H334" s="92" t="s">
        <v>9</v>
      </c>
      <c r="I334" s="45">
        <v>0</v>
      </c>
      <c r="J334" s="44" t="s">
        <v>11</v>
      </c>
    </row>
    <row r="335" spans="1:10" ht="14" x14ac:dyDescent="0.15">
      <c r="A335" s="91" t="s">
        <v>8</v>
      </c>
      <c r="B335" s="90" t="s">
        <v>15</v>
      </c>
      <c r="C335" s="44" t="s">
        <v>7027</v>
      </c>
      <c r="D335" s="45" t="s">
        <v>7061</v>
      </c>
      <c r="E335" s="45" t="s">
        <v>7568</v>
      </c>
      <c r="F335" s="84">
        <v>9708210.5666666664</v>
      </c>
      <c r="G335" s="104">
        <v>0</v>
      </c>
      <c r="H335" s="92" t="s">
        <v>9</v>
      </c>
      <c r="I335" s="45">
        <v>0</v>
      </c>
      <c r="J335" s="44" t="s">
        <v>11</v>
      </c>
    </row>
    <row r="336" spans="1:10" ht="14" x14ac:dyDescent="0.15">
      <c r="A336" s="91" t="s">
        <v>8</v>
      </c>
      <c r="B336" s="90" t="s">
        <v>15</v>
      </c>
      <c r="C336" s="44" t="s">
        <v>6680</v>
      </c>
      <c r="D336" s="45" t="s">
        <v>7410</v>
      </c>
      <c r="E336" s="45" t="s">
        <v>7568</v>
      </c>
      <c r="F336" s="84">
        <v>1006619.4282213869</v>
      </c>
      <c r="G336" s="104">
        <v>0</v>
      </c>
      <c r="H336" s="92" t="s">
        <v>9</v>
      </c>
      <c r="I336" s="45">
        <v>0</v>
      </c>
      <c r="J336" s="44" t="s">
        <v>11</v>
      </c>
    </row>
    <row r="337" spans="1:10" ht="14" x14ac:dyDescent="0.15">
      <c r="A337" s="91" t="s">
        <v>8</v>
      </c>
      <c r="B337" s="90" t="s">
        <v>15</v>
      </c>
      <c r="C337" s="44" t="s">
        <v>6674</v>
      </c>
      <c r="D337" s="45" t="s">
        <v>7416</v>
      </c>
      <c r="E337" s="45" t="s">
        <v>7568</v>
      </c>
      <c r="F337" s="84">
        <v>1445284.3154908651</v>
      </c>
      <c r="G337" s="104">
        <v>0</v>
      </c>
      <c r="H337" s="92" t="s">
        <v>9</v>
      </c>
      <c r="I337" s="45">
        <v>0</v>
      </c>
      <c r="J337" s="44" t="s">
        <v>11</v>
      </c>
    </row>
    <row r="338" spans="1:10" ht="14" x14ac:dyDescent="0.15">
      <c r="A338" s="91" t="s">
        <v>8</v>
      </c>
      <c r="B338" s="90" t="s">
        <v>15</v>
      </c>
      <c r="C338" s="44" t="s">
        <v>6955</v>
      </c>
      <c r="D338" s="45" t="s">
        <v>7134</v>
      </c>
      <c r="E338" s="45" t="s">
        <v>7568</v>
      </c>
      <c r="F338" s="84">
        <v>8016230.2500323299</v>
      </c>
      <c r="G338" s="104">
        <v>0</v>
      </c>
      <c r="H338" s="92" t="s">
        <v>9</v>
      </c>
      <c r="I338" s="45">
        <v>0</v>
      </c>
      <c r="J338" s="44" t="s">
        <v>11</v>
      </c>
    </row>
    <row r="339" spans="1:10" ht="14" x14ac:dyDescent="0.15">
      <c r="A339" s="91" t="s">
        <v>8</v>
      </c>
      <c r="B339" s="90" t="s">
        <v>15</v>
      </c>
      <c r="C339" s="44" t="s">
        <v>6638</v>
      </c>
      <c r="D339" s="45" t="s">
        <v>7453</v>
      </c>
      <c r="E339" s="45" t="s">
        <v>7568</v>
      </c>
      <c r="F339" s="84">
        <v>698687.85961820441</v>
      </c>
      <c r="G339" s="104">
        <v>0</v>
      </c>
      <c r="H339" s="92" t="s">
        <v>9</v>
      </c>
      <c r="I339" s="45">
        <v>0</v>
      </c>
      <c r="J339" s="44" t="s">
        <v>11</v>
      </c>
    </row>
    <row r="340" spans="1:10" ht="14" x14ac:dyDescent="0.15">
      <c r="A340" s="91" t="s">
        <v>8</v>
      </c>
      <c r="B340" s="90" t="s">
        <v>15</v>
      </c>
      <c r="C340" s="44" t="s">
        <v>6758</v>
      </c>
      <c r="D340" s="45" t="s">
        <v>7332</v>
      </c>
      <c r="E340" s="45" t="s">
        <v>7568</v>
      </c>
      <c r="F340" s="84">
        <v>3386290.2748452402</v>
      </c>
      <c r="G340" s="104">
        <v>0</v>
      </c>
      <c r="H340" s="92" t="s">
        <v>9</v>
      </c>
      <c r="I340" s="45">
        <v>0</v>
      </c>
      <c r="J340" s="44" t="s">
        <v>11</v>
      </c>
    </row>
    <row r="341" spans="1:10" ht="14" x14ac:dyDescent="0.15">
      <c r="A341" s="91" t="s">
        <v>8</v>
      </c>
      <c r="B341" s="90" t="s">
        <v>15</v>
      </c>
      <c r="C341" s="44" t="s">
        <v>6809</v>
      </c>
      <c r="D341" s="45" t="s">
        <v>7281</v>
      </c>
      <c r="E341" s="45" t="s">
        <v>7568</v>
      </c>
      <c r="F341" s="84">
        <v>2328505.1240891176</v>
      </c>
      <c r="G341" s="104">
        <v>0</v>
      </c>
      <c r="H341" s="92" t="s">
        <v>9</v>
      </c>
      <c r="I341" s="45">
        <v>0</v>
      </c>
      <c r="J341" s="44" t="s">
        <v>11</v>
      </c>
    </row>
    <row r="342" spans="1:10" ht="14" x14ac:dyDescent="0.15">
      <c r="A342" s="91" t="s">
        <v>8</v>
      </c>
      <c r="B342" s="90" t="s">
        <v>15</v>
      </c>
      <c r="C342" s="44" t="s">
        <v>6945</v>
      </c>
      <c r="D342" s="45" t="s">
        <v>7144</v>
      </c>
      <c r="E342" s="45" t="s">
        <v>7568</v>
      </c>
      <c r="F342" s="84">
        <v>30791100.296593837</v>
      </c>
      <c r="G342" s="104">
        <v>0</v>
      </c>
      <c r="H342" s="92" t="s">
        <v>9</v>
      </c>
      <c r="I342" s="45">
        <v>0</v>
      </c>
      <c r="J342" s="44" t="s">
        <v>11</v>
      </c>
    </row>
    <row r="343" spans="1:10" ht="14" x14ac:dyDescent="0.15">
      <c r="A343" s="91" t="s">
        <v>8</v>
      </c>
      <c r="B343" s="90" t="s">
        <v>15</v>
      </c>
      <c r="C343" s="44" t="s">
        <v>6888</v>
      </c>
      <c r="D343" s="45" t="s">
        <v>7202</v>
      </c>
      <c r="E343" s="45" t="s">
        <v>7568</v>
      </c>
      <c r="F343" s="84">
        <v>9870585.1007558517</v>
      </c>
      <c r="G343" s="104">
        <v>0</v>
      </c>
      <c r="H343" s="92" t="s">
        <v>9</v>
      </c>
      <c r="I343" s="45">
        <v>0</v>
      </c>
      <c r="J343" s="44" t="s">
        <v>11</v>
      </c>
    </row>
    <row r="344" spans="1:10" ht="14" x14ac:dyDescent="0.15">
      <c r="A344" s="91" t="s">
        <v>8</v>
      </c>
      <c r="B344" s="90" t="s">
        <v>15</v>
      </c>
      <c r="C344" s="44" t="s">
        <v>6721</v>
      </c>
      <c r="D344" s="45" t="s">
        <v>7369</v>
      </c>
      <c r="E344" s="45" t="s">
        <v>7568</v>
      </c>
      <c r="F344" s="84">
        <v>1627201.9224271108</v>
      </c>
      <c r="G344" s="104">
        <v>0</v>
      </c>
      <c r="H344" s="92" t="s">
        <v>9</v>
      </c>
      <c r="I344" s="45">
        <v>0</v>
      </c>
      <c r="J344" s="44" t="s">
        <v>11</v>
      </c>
    </row>
    <row r="345" spans="1:10" ht="14" x14ac:dyDescent="0.15">
      <c r="A345" s="91" t="s">
        <v>8</v>
      </c>
      <c r="B345" s="90" t="s">
        <v>15</v>
      </c>
      <c r="C345" s="44" t="s">
        <v>6544</v>
      </c>
      <c r="D345" s="45" t="s">
        <v>7547</v>
      </c>
      <c r="E345" s="45" t="s">
        <v>7568</v>
      </c>
      <c r="F345" s="84">
        <v>1295057.3270945686</v>
      </c>
      <c r="G345" s="104">
        <v>0</v>
      </c>
      <c r="H345" s="92" t="s">
        <v>9</v>
      </c>
      <c r="I345" s="45">
        <v>0</v>
      </c>
      <c r="J345" s="44" t="s">
        <v>7</v>
      </c>
    </row>
    <row r="346" spans="1:10" ht="14" x14ac:dyDescent="0.15">
      <c r="A346" s="91" t="s">
        <v>8</v>
      </c>
      <c r="B346" s="90" t="s">
        <v>15</v>
      </c>
      <c r="C346" s="44" t="s">
        <v>6932</v>
      </c>
      <c r="D346" s="45" t="s">
        <v>7158</v>
      </c>
      <c r="E346" s="45" t="s">
        <v>7568</v>
      </c>
      <c r="F346" s="84">
        <v>9327159.2834939249</v>
      </c>
      <c r="G346" s="104">
        <v>0</v>
      </c>
      <c r="H346" s="92" t="s">
        <v>9</v>
      </c>
      <c r="I346" s="45">
        <v>0</v>
      </c>
      <c r="J346" s="44" t="s">
        <v>11</v>
      </c>
    </row>
    <row r="347" spans="1:10" ht="14" x14ac:dyDescent="0.15">
      <c r="A347" s="91" t="s">
        <v>8</v>
      </c>
      <c r="B347" s="90" t="s">
        <v>15</v>
      </c>
      <c r="C347" s="44" t="s">
        <v>542</v>
      </c>
      <c r="D347" s="45" t="s">
        <v>543</v>
      </c>
      <c r="E347" s="45" t="s">
        <v>7568</v>
      </c>
      <c r="F347" s="84">
        <v>15702394.908617614</v>
      </c>
      <c r="G347" s="104">
        <v>0</v>
      </c>
      <c r="H347" s="92" t="s">
        <v>9</v>
      </c>
      <c r="I347" s="45">
        <v>0</v>
      </c>
      <c r="J347" s="44" t="s">
        <v>11</v>
      </c>
    </row>
    <row r="348" spans="1:10" ht="14" x14ac:dyDescent="0.15">
      <c r="A348" s="91" t="s">
        <v>8</v>
      </c>
      <c r="B348" s="90" t="s">
        <v>15</v>
      </c>
      <c r="C348" s="44" t="s">
        <v>6942</v>
      </c>
      <c r="D348" s="45" t="s">
        <v>7147</v>
      </c>
      <c r="E348" s="45" t="s">
        <v>7568</v>
      </c>
      <c r="F348" s="84">
        <v>3528145.7451210641</v>
      </c>
      <c r="G348" s="104">
        <v>0</v>
      </c>
      <c r="H348" s="92" t="s">
        <v>9</v>
      </c>
      <c r="I348" s="45">
        <v>0</v>
      </c>
      <c r="J348" s="44" t="s">
        <v>11</v>
      </c>
    </row>
    <row r="349" spans="1:10" ht="14" x14ac:dyDescent="0.15">
      <c r="A349" s="91" t="s">
        <v>8</v>
      </c>
      <c r="B349" s="90" t="s">
        <v>15</v>
      </c>
      <c r="C349" s="44" t="s">
        <v>7026</v>
      </c>
      <c r="D349" s="45" t="s">
        <v>7062</v>
      </c>
      <c r="E349" s="45" t="s">
        <v>7568</v>
      </c>
      <c r="F349" s="84">
        <v>2227755.4339269381</v>
      </c>
      <c r="G349" s="104">
        <v>0</v>
      </c>
      <c r="H349" s="92" t="s">
        <v>9</v>
      </c>
      <c r="I349" s="45">
        <v>0</v>
      </c>
      <c r="J349" s="44" t="s">
        <v>11</v>
      </c>
    </row>
    <row r="350" spans="1:10" ht="14" x14ac:dyDescent="0.15">
      <c r="A350" s="91" t="s">
        <v>8</v>
      </c>
      <c r="B350" s="90" t="s">
        <v>15</v>
      </c>
      <c r="C350" s="44" t="s">
        <v>6922</v>
      </c>
      <c r="D350" s="45" t="s">
        <v>7168</v>
      </c>
      <c r="E350" s="45" t="s">
        <v>7568</v>
      </c>
      <c r="F350" s="84">
        <v>5830592.8360252762</v>
      </c>
      <c r="G350" s="104">
        <v>0</v>
      </c>
      <c r="H350" s="92" t="s">
        <v>9</v>
      </c>
      <c r="I350" s="45">
        <v>0</v>
      </c>
      <c r="J350" s="44" t="s">
        <v>11</v>
      </c>
    </row>
    <row r="351" spans="1:10" ht="14" x14ac:dyDescent="0.15">
      <c r="A351" s="91" t="s">
        <v>8</v>
      </c>
      <c r="B351" s="90" t="s">
        <v>15</v>
      </c>
      <c r="C351" s="44" t="s">
        <v>6611</v>
      </c>
      <c r="D351" s="45" t="s">
        <v>7480</v>
      </c>
      <c r="E351" s="45" t="s">
        <v>7568</v>
      </c>
      <c r="F351" s="84">
        <v>458082.13129680697</v>
      </c>
      <c r="G351" s="104">
        <v>0</v>
      </c>
      <c r="H351" s="92" t="s">
        <v>9</v>
      </c>
      <c r="I351" s="45">
        <v>0</v>
      </c>
      <c r="J351" s="44" t="s">
        <v>11</v>
      </c>
    </row>
    <row r="352" spans="1:10" ht="14" x14ac:dyDescent="0.15">
      <c r="A352" s="91" t="s">
        <v>8</v>
      </c>
      <c r="B352" s="90" t="s">
        <v>15</v>
      </c>
      <c r="C352" s="44" t="s">
        <v>6684</v>
      </c>
      <c r="D352" s="45" t="s">
        <v>7406</v>
      </c>
      <c r="E352" s="45" t="s">
        <v>7568</v>
      </c>
      <c r="F352" s="84">
        <v>2598423.7638806687</v>
      </c>
      <c r="G352" s="104">
        <v>0</v>
      </c>
      <c r="H352" s="92" t="s">
        <v>9</v>
      </c>
      <c r="I352" s="45">
        <v>0</v>
      </c>
      <c r="J352" s="44" t="s">
        <v>11</v>
      </c>
    </row>
    <row r="353" spans="1:10" ht="14" x14ac:dyDescent="0.15">
      <c r="A353" s="91" t="s">
        <v>8</v>
      </c>
      <c r="B353" s="90" t="s">
        <v>15</v>
      </c>
      <c r="C353" s="44" t="s">
        <v>6705</v>
      </c>
      <c r="D353" s="45" t="s">
        <v>7385</v>
      </c>
      <c r="E353" s="45" t="s">
        <v>7568</v>
      </c>
      <c r="F353" s="84">
        <v>2480625.2105634897</v>
      </c>
      <c r="G353" s="104">
        <v>0</v>
      </c>
      <c r="H353" s="92" t="s">
        <v>9</v>
      </c>
      <c r="I353" s="45">
        <v>0</v>
      </c>
      <c r="J353" s="44" t="s">
        <v>11</v>
      </c>
    </row>
    <row r="354" spans="1:10" ht="14" x14ac:dyDescent="0.15">
      <c r="A354" s="91" t="s">
        <v>8</v>
      </c>
      <c r="B354" s="90" t="s">
        <v>15</v>
      </c>
      <c r="C354" s="44" t="s">
        <v>6723</v>
      </c>
      <c r="D354" s="45" t="s">
        <v>7367</v>
      </c>
      <c r="E354" s="45" t="s">
        <v>7568</v>
      </c>
      <c r="F354" s="84">
        <v>1910702.7008085374</v>
      </c>
      <c r="G354" s="104">
        <v>0</v>
      </c>
      <c r="H354" s="92" t="s">
        <v>9</v>
      </c>
      <c r="I354" s="45">
        <v>0</v>
      </c>
      <c r="J354" s="44" t="s">
        <v>11</v>
      </c>
    </row>
    <row r="355" spans="1:10" ht="14" x14ac:dyDescent="0.15">
      <c r="A355" s="91" t="s">
        <v>8</v>
      </c>
      <c r="B355" s="90" t="s">
        <v>15</v>
      </c>
      <c r="C355" s="44" t="s">
        <v>6983</v>
      </c>
      <c r="D355" s="45" t="s">
        <v>7105</v>
      </c>
      <c r="E355" s="45" t="s">
        <v>7568</v>
      </c>
      <c r="F355" s="84">
        <v>15646935.143461695</v>
      </c>
      <c r="G355" s="104">
        <v>0</v>
      </c>
      <c r="H355" s="92" t="s">
        <v>9</v>
      </c>
      <c r="I355" s="45">
        <v>0</v>
      </c>
      <c r="J355" s="44" t="s">
        <v>11</v>
      </c>
    </row>
    <row r="356" spans="1:10" ht="14" x14ac:dyDescent="0.15">
      <c r="A356" s="91" t="s">
        <v>8</v>
      </c>
      <c r="B356" s="90" t="s">
        <v>15</v>
      </c>
      <c r="C356" s="44" t="s">
        <v>7013</v>
      </c>
      <c r="D356" s="45" t="s">
        <v>7075</v>
      </c>
      <c r="E356" s="45" t="s">
        <v>7568</v>
      </c>
      <c r="F356" s="84">
        <v>8882847.777824495</v>
      </c>
      <c r="G356" s="104">
        <v>0</v>
      </c>
      <c r="H356" s="92" t="s">
        <v>9</v>
      </c>
      <c r="I356" s="45">
        <v>0</v>
      </c>
      <c r="J356" s="44" t="s">
        <v>11</v>
      </c>
    </row>
    <row r="357" spans="1:10" ht="14" x14ac:dyDescent="0.15">
      <c r="A357" s="91" t="s">
        <v>8</v>
      </c>
      <c r="B357" s="90" t="s">
        <v>15</v>
      </c>
      <c r="C357" s="44" t="s">
        <v>6894</v>
      </c>
      <c r="D357" s="45" t="s">
        <v>7196</v>
      </c>
      <c r="E357" s="45" t="s">
        <v>7568</v>
      </c>
      <c r="F357" s="84">
        <v>4799746.7702454003</v>
      </c>
      <c r="G357" s="104">
        <v>0</v>
      </c>
      <c r="H357" s="92" t="s">
        <v>9</v>
      </c>
      <c r="I357" s="45">
        <v>0</v>
      </c>
      <c r="J357" s="44" t="s">
        <v>11</v>
      </c>
    </row>
    <row r="358" spans="1:10" ht="14" x14ac:dyDescent="0.15">
      <c r="A358" s="91" t="s">
        <v>8</v>
      </c>
      <c r="B358" s="90" t="s">
        <v>15</v>
      </c>
      <c r="C358" s="44" t="s">
        <v>7017</v>
      </c>
      <c r="D358" s="45" t="s">
        <v>7071</v>
      </c>
      <c r="E358" s="45" t="s">
        <v>7568</v>
      </c>
      <c r="F358" s="84">
        <v>1609390.0061087718</v>
      </c>
      <c r="G358" s="104">
        <v>0</v>
      </c>
      <c r="H358" s="92" t="s">
        <v>9</v>
      </c>
      <c r="I358" s="45">
        <v>0</v>
      </c>
      <c r="J358" s="44" t="s">
        <v>11</v>
      </c>
    </row>
    <row r="359" spans="1:10" ht="14" x14ac:dyDescent="0.15">
      <c r="A359" s="91" t="s">
        <v>8</v>
      </c>
      <c r="B359" s="90" t="s">
        <v>15</v>
      </c>
      <c r="C359" s="44" t="s">
        <v>7009</v>
      </c>
      <c r="D359" s="45" t="s">
        <v>7079</v>
      </c>
      <c r="E359" s="45" t="s">
        <v>7568</v>
      </c>
      <c r="F359" s="84">
        <v>2707594.8257553144</v>
      </c>
      <c r="G359" s="104">
        <v>0</v>
      </c>
      <c r="H359" s="92" t="s">
        <v>9</v>
      </c>
      <c r="I359" s="45">
        <v>0</v>
      </c>
      <c r="J359" s="44" t="s">
        <v>11</v>
      </c>
    </row>
    <row r="360" spans="1:10" ht="14" x14ac:dyDescent="0.15">
      <c r="A360" s="91" t="s">
        <v>8</v>
      </c>
      <c r="B360" s="90" t="s">
        <v>15</v>
      </c>
      <c r="C360" s="44" t="s">
        <v>6957</v>
      </c>
      <c r="D360" s="45" t="s">
        <v>7132</v>
      </c>
      <c r="E360" s="45" t="s">
        <v>7568</v>
      </c>
      <c r="F360" s="84">
        <v>16048613.455755852</v>
      </c>
      <c r="G360" s="104">
        <v>0</v>
      </c>
      <c r="H360" s="92" t="s">
        <v>9</v>
      </c>
      <c r="I360" s="45">
        <v>0</v>
      </c>
      <c r="J360" s="44" t="s">
        <v>11</v>
      </c>
    </row>
    <row r="361" spans="1:10" ht="14" x14ac:dyDescent="0.15">
      <c r="A361" s="91" t="s">
        <v>8</v>
      </c>
      <c r="B361" s="90" t="s">
        <v>15</v>
      </c>
      <c r="C361" s="44" t="s">
        <v>6760</v>
      </c>
      <c r="D361" s="45" t="s">
        <v>7330</v>
      </c>
      <c r="E361" s="45" t="s">
        <v>7568</v>
      </c>
      <c r="F361" s="84">
        <v>12052590.251454305</v>
      </c>
      <c r="G361" s="104">
        <v>0</v>
      </c>
      <c r="H361" s="92" t="s">
        <v>9</v>
      </c>
      <c r="I361" s="45">
        <v>0</v>
      </c>
      <c r="J361" s="44" t="s">
        <v>11</v>
      </c>
    </row>
    <row r="362" spans="1:10" ht="14" x14ac:dyDescent="0.15">
      <c r="A362" s="91" t="s">
        <v>8</v>
      </c>
      <c r="B362" s="90" t="s">
        <v>15</v>
      </c>
      <c r="C362" s="44" t="s">
        <v>6715</v>
      </c>
      <c r="D362" s="45" t="s">
        <v>7375</v>
      </c>
      <c r="E362" s="45" t="s">
        <v>7568</v>
      </c>
      <c r="F362" s="84">
        <v>1994074.9857880406</v>
      </c>
      <c r="G362" s="104">
        <v>0</v>
      </c>
      <c r="H362" s="92" t="s">
        <v>9</v>
      </c>
      <c r="I362" s="45">
        <v>0</v>
      </c>
      <c r="J362" s="44" t="s">
        <v>11</v>
      </c>
    </row>
    <row r="363" spans="1:10" ht="14" x14ac:dyDescent="0.15">
      <c r="A363" s="91" t="s">
        <v>8</v>
      </c>
      <c r="B363" s="90" t="s">
        <v>15</v>
      </c>
      <c r="C363" s="44" t="s">
        <v>6797</v>
      </c>
      <c r="D363" s="45" t="s">
        <v>7293</v>
      </c>
      <c r="E363" s="45" t="s">
        <v>7568</v>
      </c>
      <c r="F363" s="84">
        <v>6308079.729353507</v>
      </c>
      <c r="G363" s="104">
        <v>0</v>
      </c>
      <c r="H363" s="92" t="s">
        <v>9</v>
      </c>
      <c r="I363" s="45">
        <v>0</v>
      </c>
      <c r="J363" s="44" t="s">
        <v>11</v>
      </c>
    </row>
    <row r="364" spans="1:10" ht="14" x14ac:dyDescent="0.15">
      <c r="A364" s="91" t="s">
        <v>8</v>
      </c>
      <c r="B364" s="90" t="s">
        <v>15</v>
      </c>
      <c r="C364" s="44" t="s">
        <v>7030</v>
      </c>
      <c r="D364" s="45" t="s">
        <v>7058</v>
      </c>
      <c r="E364" s="45" t="s">
        <v>7568</v>
      </c>
      <c r="F364" s="84">
        <v>10530282.266676223</v>
      </c>
      <c r="G364" s="104">
        <v>0</v>
      </c>
      <c r="H364" s="92" t="s">
        <v>9</v>
      </c>
      <c r="I364" s="45">
        <v>0</v>
      </c>
      <c r="J364" s="44" t="s">
        <v>11</v>
      </c>
    </row>
    <row r="365" spans="1:10" ht="14" x14ac:dyDescent="0.15">
      <c r="A365" s="91" t="s">
        <v>8</v>
      </c>
      <c r="B365" s="90" t="s">
        <v>15</v>
      </c>
      <c r="C365" s="44" t="s">
        <v>7003</v>
      </c>
      <c r="D365" s="45" t="s">
        <v>7085</v>
      </c>
      <c r="E365" s="45" t="s">
        <v>7568</v>
      </c>
      <c r="F365" s="84">
        <v>5113019.1502144523</v>
      </c>
      <c r="G365" s="104">
        <v>0</v>
      </c>
      <c r="H365" s="92" t="s">
        <v>9</v>
      </c>
      <c r="I365" s="45">
        <v>0</v>
      </c>
      <c r="J365" s="44" t="s">
        <v>11</v>
      </c>
    </row>
    <row r="366" spans="1:10" ht="14" x14ac:dyDescent="0.15">
      <c r="A366" s="91" t="s">
        <v>8</v>
      </c>
      <c r="B366" s="90" t="s">
        <v>15</v>
      </c>
      <c r="C366" s="44" t="s">
        <v>6673</v>
      </c>
      <c r="D366" s="45" t="s">
        <v>7417</v>
      </c>
      <c r="E366" s="45" t="s">
        <v>7568</v>
      </c>
      <c r="F366" s="84">
        <v>579619.97290237318</v>
      </c>
      <c r="G366" s="104">
        <v>0</v>
      </c>
      <c r="H366" s="92" t="s">
        <v>9</v>
      </c>
      <c r="I366" s="45">
        <v>0</v>
      </c>
      <c r="J366" s="44" t="s">
        <v>11</v>
      </c>
    </row>
    <row r="367" spans="1:10" ht="14" x14ac:dyDescent="0.15">
      <c r="A367" s="91" t="s">
        <v>8</v>
      </c>
      <c r="B367" s="90" t="s">
        <v>15</v>
      </c>
      <c r="C367" s="44" t="s">
        <v>6587</v>
      </c>
      <c r="D367" s="45" t="s">
        <v>7504</v>
      </c>
      <c r="E367" s="45" t="s">
        <v>7568</v>
      </c>
      <c r="F367" s="84">
        <v>196013.1168549791</v>
      </c>
      <c r="G367" s="104">
        <v>0</v>
      </c>
      <c r="H367" s="92" t="s">
        <v>9</v>
      </c>
      <c r="I367" s="45">
        <v>0</v>
      </c>
      <c r="J367" s="44" t="s">
        <v>11</v>
      </c>
    </row>
    <row r="368" spans="1:10" ht="14" x14ac:dyDescent="0.15">
      <c r="A368" s="91" t="s">
        <v>8</v>
      </c>
      <c r="B368" s="90" t="s">
        <v>15</v>
      </c>
      <c r="C368" s="44" t="s">
        <v>6904</v>
      </c>
      <c r="D368" s="45" t="s">
        <v>7186</v>
      </c>
      <c r="E368" s="45" t="s">
        <v>7568</v>
      </c>
      <c r="F368" s="84">
        <v>6575866.1071705678</v>
      </c>
      <c r="G368" s="104">
        <v>0</v>
      </c>
      <c r="H368" s="92" t="s">
        <v>9</v>
      </c>
      <c r="I368" s="45">
        <v>0</v>
      </c>
      <c r="J368" s="44" t="s">
        <v>11</v>
      </c>
    </row>
    <row r="369" spans="1:10" ht="14" x14ac:dyDescent="0.15">
      <c r="A369" s="91" t="s">
        <v>8</v>
      </c>
      <c r="B369" s="90" t="s">
        <v>15</v>
      </c>
      <c r="C369" s="44" t="s">
        <v>6589</v>
      </c>
      <c r="D369" s="45" t="s">
        <v>7502</v>
      </c>
      <c r="E369" s="45" t="s">
        <v>7568</v>
      </c>
      <c r="F369" s="84">
        <v>217846.13941093566</v>
      </c>
      <c r="G369" s="104">
        <v>0</v>
      </c>
      <c r="H369" s="92" t="s">
        <v>9</v>
      </c>
      <c r="I369" s="45">
        <v>0</v>
      </c>
      <c r="J369" s="44" t="s">
        <v>11</v>
      </c>
    </row>
    <row r="370" spans="1:10" ht="14" x14ac:dyDescent="0.15">
      <c r="A370" s="91" t="s">
        <v>8</v>
      </c>
      <c r="B370" s="90" t="s">
        <v>15</v>
      </c>
      <c r="C370" s="44" t="s">
        <v>6679</v>
      </c>
      <c r="D370" s="45" t="s">
        <v>7411</v>
      </c>
      <c r="E370" s="45" t="s">
        <v>7568</v>
      </c>
      <c r="F370" s="84">
        <v>956095.82416285994</v>
      </c>
      <c r="G370" s="104">
        <v>0</v>
      </c>
      <c r="H370" s="92" t="s">
        <v>9</v>
      </c>
      <c r="I370" s="45">
        <v>0</v>
      </c>
      <c r="J370" s="44" t="s">
        <v>11</v>
      </c>
    </row>
    <row r="371" spans="1:10" ht="14" x14ac:dyDescent="0.15">
      <c r="A371" s="91" t="s">
        <v>8</v>
      </c>
      <c r="B371" s="90" t="s">
        <v>15</v>
      </c>
      <c r="C371" s="44" t="s">
        <v>6869</v>
      </c>
      <c r="D371" s="45" t="s">
        <v>7221</v>
      </c>
      <c r="E371" s="45" t="s">
        <v>7568</v>
      </c>
      <c r="F371" s="84">
        <v>6679550.9137366507</v>
      </c>
      <c r="G371" s="104">
        <v>0</v>
      </c>
      <c r="H371" s="92" t="s">
        <v>9</v>
      </c>
      <c r="I371" s="45">
        <v>0</v>
      </c>
      <c r="J371" s="44" t="s">
        <v>11</v>
      </c>
    </row>
    <row r="372" spans="1:10" ht="14" x14ac:dyDescent="0.15">
      <c r="A372" s="91" t="s">
        <v>8</v>
      </c>
      <c r="B372" s="90" t="s">
        <v>15</v>
      </c>
      <c r="C372" s="44" t="s">
        <v>6886</v>
      </c>
      <c r="D372" s="45" t="s">
        <v>7204</v>
      </c>
      <c r="E372" s="45" t="s">
        <v>7568</v>
      </c>
      <c r="F372" s="84">
        <v>6185467.7089819377</v>
      </c>
      <c r="G372" s="104">
        <v>0</v>
      </c>
      <c r="H372" s="92" t="s">
        <v>9</v>
      </c>
      <c r="I372" s="45">
        <v>0</v>
      </c>
      <c r="J372" s="44" t="s">
        <v>11</v>
      </c>
    </row>
    <row r="373" spans="1:10" ht="14" x14ac:dyDescent="0.15">
      <c r="A373" s="91" t="s">
        <v>8</v>
      </c>
      <c r="B373" s="90" t="s">
        <v>15</v>
      </c>
      <c r="C373" s="44" t="s">
        <v>6774</v>
      </c>
      <c r="D373" s="45" t="s">
        <v>7316</v>
      </c>
      <c r="E373" s="45" t="s">
        <v>7568</v>
      </c>
      <c r="F373" s="84">
        <v>3558915.1046653269</v>
      </c>
      <c r="G373" s="104">
        <v>0</v>
      </c>
      <c r="H373" s="92" t="s">
        <v>9</v>
      </c>
      <c r="I373" s="45">
        <v>0</v>
      </c>
      <c r="J373" s="44" t="s">
        <v>11</v>
      </c>
    </row>
    <row r="374" spans="1:10" ht="14" x14ac:dyDescent="0.15">
      <c r="A374" s="91" t="s">
        <v>8</v>
      </c>
      <c r="B374" s="90" t="s">
        <v>15</v>
      </c>
      <c r="C374" s="44" t="s">
        <v>6805</v>
      </c>
      <c r="D374" s="45" t="s">
        <v>7285</v>
      </c>
      <c r="E374" s="45" t="s">
        <v>7568</v>
      </c>
      <c r="F374" s="84">
        <v>12267541.999999998</v>
      </c>
      <c r="G374" s="104">
        <v>0</v>
      </c>
      <c r="H374" s="92" t="s">
        <v>9</v>
      </c>
      <c r="I374" s="45">
        <v>0</v>
      </c>
      <c r="J374" s="44" t="s">
        <v>11</v>
      </c>
    </row>
    <row r="375" spans="1:10" ht="14" x14ac:dyDescent="0.15">
      <c r="A375" s="91" t="s">
        <v>8</v>
      </c>
      <c r="B375" s="90" t="s">
        <v>15</v>
      </c>
      <c r="C375" s="44" t="s">
        <v>6897</v>
      </c>
      <c r="D375" s="45" t="s">
        <v>7193</v>
      </c>
      <c r="E375" s="45" t="s">
        <v>7568</v>
      </c>
      <c r="F375" s="84">
        <v>6220966.0695782714</v>
      </c>
      <c r="G375" s="104">
        <v>0</v>
      </c>
      <c r="H375" s="92" t="s">
        <v>9</v>
      </c>
      <c r="I375" s="45">
        <v>0</v>
      </c>
      <c r="J375" s="44" t="s">
        <v>11</v>
      </c>
    </row>
    <row r="376" spans="1:10" ht="14" x14ac:dyDescent="0.15">
      <c r="A376" s="91" t="s">
        <v>8</v>
      </c>
      <c r="B376" s="90" t="s">
        <v>15</v>
      </c>
      <c r="C376" s="44" t="s">
        <v>6800</v>
      </c>
      <c r="D376" s="45" t="s">
        <v>7290</v>
      </c>
      <c r="E376" s="45" t="s">
        <v>7568</v>
      </c>
      <c r="F376" s="84">
        <v>7506234.7208454963</v>
      </c>
      <c r="G376" s="104">
        <v>0</v>
      </c>
      <c r="H376" s="92" t="s">
        <v>9</v>
      </c>
      <c r="I376" s="45">
        <v>0</v>
      </c>
      <c r="J376" s="44" t="s">
        <v>11</v>
      </c>
    </row>
    <row r="377" spans="1:10" ht="14" x14ac:dyDescent="0.15">
      <c r="A377" s="91" t="s">
        <v>8</v>
      </c>
      <c r="B377" s="90" t="s">
        <v>15</v>
      </c>
      <c r="C377" s="44" t="s">
        <v>6765</v>
      </c>
      <c r="D377" s="45" t="s">
        <v>7325</v>
      </c>
      <c r="E377" s="45" t="s">
        <v>7568</v>
      </c>
      <c r="F377" s="84">
        <v>5205550.4696283415</v>
      </c>
      <c r="G377" s="104">
        <v>0</v>
      </c>
      <c r="H377" s="92" t="s">
        <v>9</v>
      </c>
      <c r="I377" s="45">
        <v>0</v>
      </c>
      <c r="J377" s="44" t="s">
        <v>11</v>
      </c>
    </row>
    <row r="378" spans="1:10" ht="14" x14ac:dyDescent="0.15">
      <c r="A378" s="91" t="s">
        <v>8</v>
      </c>
      <c r="B378" s="90" t="s">
        <v>15</v>
      </c>
      <c r="C378" s="44" t="s">
        <v>6610</v>
      </c>
      <c r="D378" s="45" t="s">
        <v>7481</v>
      </c>
      <c r="E378" s="45" t="s">
        <v>7568</v>
      </c>
      <c r="F378" s="84">
        <v>552235.75717770681</v>
      </c>
      <c r="G378" s="104">
        <v>0</v>
      </c>
      <c r="H378" s="92" t="s">
        <v>9</v>
      </c>
      <c r="I378" s="45">
        <v>0</v>
      </c>
      <c r="J378" s="44" t="s">
        <v>11</v>
      </c>
    </row>
    <row r="379" spans="1:10" ht="14" x14ac:dyDescent="0.15">
      <c r="A379" s="91" t="s">
        <v>8</v>
      </c>
      <c r="B379" s="90" t="s">
        <v>15</v>
      </c>
      <c r="C379" s="44" t="s">
        <v>6967</v>
      </c>
      <c r="D379" s="45" t="s">
        <v>7121</v>
      </c>
      <c r="E379" s="45" t="s">
        <v>7568</v>
      </c>
      <c r="F379" s="84">
        <v>11047851.585076481</v>
      </c>
      <c r="G379" s="104">
        <v>0</v>
      </c>
      <c r="H379" s="92" t="s">
        <v>9</v>
      </c>
      <c r="I379" s="45">
        <v>0</v>
      </c>
      <c r="J379" s="44" t="s">
        <v>11</v>
      </c>
    </row>
    <row r="380" spans="1:10" ht="14" x14ac:dyDescent="0.15">
      <c r="A380" s="91" t="s">
        <v>8</v>
      </c>
      <c r="B380" s="90" t="s">
        <v>15</v>
      </c>
      <c r="C380" s="44" t="s">
        <v>7039</v>
      </c>
      <c r="D380" s="45" t="s">
        <v>7048</v>
      </c>
      <c r="E380" s="45" t="s">
        <v>7568</v>
      </c>
      <c r="F380" s="84">
        <v>3579052.6657690573</v>
      </c>
      <c r="G380" s="104">
        <v>0</v>
      </c>
      <c r="H380" s="92" t="s">
        <v>9</v>
      </c>
      <c r="I380" s="45">
        <v>0</v>
      </c>
      <c r="J380" s="44" t="s">
        <v>11</v>
      </c>
    </row>
    <row r="381" spans="1:10" ht="14" x14ac:dyDescent="0.15">
      <c r="A381" s="91" t="s">
        <v>8</v>
      </c>
      <c r="B381" s="90" t="s">
        <v>15</v>
      </c>
      <c r="C381" s="44" t="s">
        <v>6720</v>
      </c>
      <c r="D381" s="45" t="s">
        <v>7370</v>
      </c>
      <c r="E381" s="45" t="s">
        <v>7568</v>
      </c>
      <c r="F381" s="84">
        <v>1525414.1000818119</v>
      </c>
      <c r="G381" s="104">
        <v>0</v>
      </c>
      <c r="H381" s="92" t="s">
        <v>9</v>
      </c>
      <c r="I381" s="45">
        <v>0</v>
      </c>
      <c r="J381" s="44" t="s">
        <v>11</v>
      </c>
    </row>
    <row r="382" spans="1:10" ht="14" x14ac:dyDescent="0.15">
      <c r="A382" s="91" t="s">
        <v>8</v>
      </c>
      <c r="B382" s="90" t="s">
        <v>15</v>
      </c>
      <c r="C382" s="44" t="s">
        <v>6992</v>
      </c>
      <c r="D382" s="45" t="s">
        <v>7096</v>
      </c>
      <c r="E382" s="45" t="s">
        <v>7568</v>
      </c>
      <c r="F382" s="84">
        <v>22739778.552757189</v>
      </c>
      <c r="G382" s="104">
        <v>0</v>
      </c>
      <c r="H382" s="92" t="s">
        <v>9</v>
      </c>
      <c r="I382" s="45">
        <v>0</v>
      </c>
      <c r="J382" s="44" t="s">
        <v>11</v>
      </c>
    </row>
    <row r="383" spans="1:10" ht="14" x14ac:dyDescent="0.15">
      <c r="A383" s="91" t="s">
        <v>8</v>
      </c>
      <c r="B383" s="90" t="s">
        <v>15</v>
      </c>
      <c r="C383" s="44" t="s">
        <v>7019</v>
      </c>
      <c r="D383" s="45" t="s">
        <v>7069</v>
      </c>
      <c r="E383" s="45" t="s">
        <v>7568</v>
      </c>
      <c r="F383" s="84">
        <v>4255601.4113265397</v>
      </c>
      <c r="G383" s="104">
        <v>0</v>
      </c>
      <c r="H383" s="92" t="s">
        <v>9</v>
      </c>
      <c r="I383" s="45">
        <v>0</v>
      </c>
      <c r="J383" s="44" t="s">
        <v>11</v>
      </c>
    </row>
    <row r="384" spans="1:10" ht="14" x14ac:dyDescent="0.15">
      <c r="A384" s="91" t="s">
        <v>8</v>
      </c>
      <c r="B384" s="90" t="s">
        <v>15</v>
      </c>
      <c r="C384" s="44" t="s">
        <v>7001</v>
      </c>
      <c r="D384" s="45" t="s">
        <v>7087</v>
      </c>
      <c r="E384" s="45" t="s">
        <v>7568</v>
      </c>
      <c r="F384" s="84">
        <v>17202619.934404042</v>
      </c>
      <c r="G384" s="104">
        <v>0</v>
      </c>
      <c r="H384" s="92" t="s">
        <v>9</v>
      </c>
      <c r="I384" s="45">
        <v>0</v>
      </c>
      <c r="J384" s="44" t="s">
        <v>11</v>
      </c>
    </row>
    <row r="385" spans="1:10" ht="14" x14ac:dyDescent="0.15">
      <c r="A385" s="91" t="s">
        <v>8</v>
      </c>
      <c r="B385" s="90" t="s">
        <v>15</v>
      </c>
      <c r="C385" s="44" t="s">
        <v>6995</v>
      </c>
      <c r="D385" s="45" t="s">
        <v>7093</v>
      </c>
      <c r="E385" s="45" t="s">
        <v>7568</v>
      </c>
      <c r="F385" s="84">
        <v>13459716.388556872</v>
      </c>
      <c r="G385" s="104">
        <v>0</v>
      </c>
      <c r="H385" s="92" t="s">
        <v>9</v>
      </c>
      <c r="I385" s="45">
        <v>0</v>
      </c>
      <c r="J385" s="44" t="s">
        <v>11</v>
      </c>
    </row>
    <row r="386" spans="1:10" ht="14" x14ac:dyDescent="0.15">
      <c r="A386" s="91" t="s">
        <v>8</v>
      </c>
      <c r="B386" s="90" t="s">
        <v>15</v>
      </c>
      <c r="C386" s="44" t="s">
        <v>6744</v>
      </c>
      <c r="D386" s="45" t="s">
        <v>7346</v>
      </c>
      <c r="E386" s="45" t="s">
        <v>7568</v>
      </c>
      <c r="F386" s="84">
        <v>5609936.8704463681</v>
      </c>
      <c r="G386" s="104">
        <v>0</v>
      </c>
      <c r="H386" s="92" t="s">
        <v>9</v>
      </c>
      <c r="I386" s="45">
        <v>0</v>
      </c>
      <c r="J386" s="44" t="s">
        <v>11</v>
      </c>
    </row>
    <row r="387" spans="1:10" ht="14" x14ac:dyDescent="0.15">
      <c r="A387" s="91" t="s">
        <v>8</v>
      </c>
      <c r="B387" s="90" t="s">
        <v>15</v>
      </c>
      <c r="C387" s="44" t="s">
        <v>6835</v>
      </c>
      <c r="D387" s="45" t="s">
        <v>7255</v>
      </c>
      <c r="E387" s="45" t="s">
        <v>7568</v>
      </c>
      <c r="F387" s="84">
        <v>2809382.8469050801</v>
      </c>
      <c r="G387" s="104">
        <v>0</v>
      </c>
      <c r="H387" s="92" t="s">
        <v>9</v>
      </c>
      <c r="I387" s="45">
        <v>0</v>
      </c>
      <c r="J387" s="44" t="s">
        <v>11</v>
      </c>
    </row>
    <row r="388" spans="1:10" ht="14" x14ac:dyDescent="0.15">
      <c r="A388" s="91" t="s">
        <v>8</v>
      </c>
      <c r="B388" s="90" t="s">
        <v>15</v>
      </c>
      <c r="C388" s="44" t="s">
        <v>6543</v>
      </c>
      <c r="D388" s="45" t="s">
        <v>7548</v>
      </c>
      <c r="E388" s="45" t="s">
        <v>7568</v>
      </c>
      <c r="F388" s="84">
        <v>12245004.630958905</v>
      </c>
      <c r="G388" s="104">
        <v>0</v>
      </c>
      <c r="H388" s="92" t="s">
        <v>9</v>
      </c>
      <c r="I388" s="45">
        <v>0</v>
      </c>
      <c r="J388" s="44" t="s">
        <v>7</v>
      </c>
    </row>
    <row r="389" spans="1:10" ht="14" x14ac:dyDescent="0.15">
      <c r="A389" s="91" t="s">
        <v>8</v>
      </c>
      <c r="B389" s="90" t="s">
        <v>15</v>
      </c>
      <c r="C389" s="44" t="s">
        <v>6724</v>
      </c>
      <c r="D389" s="45" t="s">
        <v>7366</v>
      </c>
      <c r="E389" s="45" t="s">
        <v>7568</v>
      </c>
      <c r="F389" s="84">
        <v>2239425.8096075295</v>
      </c>
      <c r="G389" s="104">
        <v>0</v>
      </c>
      <c r="H389" s="92" t="s">
        <v>9</v>
      </c>
      <c r="I389" s="45">
        <v>0</v>
      </c>
      <c r="J389" s="44" t="s">
        <v>11</v>
      </c>
    </row>
    <row r="390" spans="1:10" ht="14" x14ac:dyDescent="0.15">
      <c r="A390" s="91" t="s">
        <v>8</v>
      </c>
      <c r="B390" s="90" t="s">
        <v>15</v>
      </c>
      <c r="C390" s="44" t="s">
        <v>6676</v>
      </c>
      <c r="D390" s="45" t="s">
        <v>7414</v>
      </c>
      <c r="E390" s="45" t="s">
        <v>7568</v>
      </c>
      <c r="F390" s="84">
        <v>1479460.5522924461</v>
      </c>
      <c r="G390" s="104">
        <v>0</v>
      </c>
      <c r="H390" s="92" t="s">
        <v>9</v>
      </c>
      <c r="I390" s="45">
        <v>0</v>
      </c>
      <c r="J390" s="44" t="s">
        <v>11</v>
      </c>
    </row>
    <row r="391" spans="1:10" ht="14" x14ac:dyDescent="0.15">
      <c r="A391" s="91" t="s">
        <v>8</v>
      </c>
      <c r="B391" s="90" t="s">
        <v>15</v>
      </c>
      <c r="C391" s="44" t="s">
        <v>6875</v>
      </c>
      <c r="D391" s="45" t="s">
        <v>7215</v>
      </c>
      <c r="E391" s="45" t="s">
        <v>7568</v>
      </c>
      <c r="F391" s="84">
        <v>5184736.33604619</v>
      </c>
      <c r="G391" s="104">
        <v>0</v>
      </c>
      <c r="H391" s="92" t="s">
        <v>9</v>
      </c>
      <c r="I391" s="45">
        <v>0</v>
      </c>
      <c r="J391" s="44" t="s">
        <v>11</v>
      </c>
    </row>
    <row r="392" spans="1:10" ht="14" x14ac:dyDescent="0.15">
      <c r="A392" s="91" t="s">
        <v>8</v>
      </c>
      <c r="B392" s="90" t="s">
        <v>15</v>
      </c>
      <c r="C392" s="44" t="s">
        <v>6997</v>
      </c>
      <c r="D392" s="45" t="s">
        <v>7091</v>
      </c>
      <c r="E392" s="45" t="s">
        <v>7568</v>
      </c>
      <c r="F392" s="84">
        <v>4662408.7906254698</v>
      </c>
      <c r="G392" s="104">
        <v>0</v>
      </c>
      <c r="H392" s="92" t="s">
        <v>9</v>
      </c>
      <c r="I392" s="45">
        <v>0</v>
      </c>
      <c r="J392" s="44" t="s">
        <v>11</v>
      </c>
    </row>
    <row r="393" spans="1:10" ht="14" x14ac:dyDescent="0.15">
      <c r="A393" s="91" t="s">
        <v>8</v>
      </c>
      <c r="B393" s="90" t="s">
        <v>15</v>
      </c>
      <c r="C393" s="44" t="s">
        <v>6860</v>
      </c>
      <c r="D393" s="45" t="s">
        <v>7230</v>
      </c>
      <c r="E393" s="45" t="s">
        <v>7568</v>
      </c>
      <c r="F393" s="84">
        <v>4306064.5899611367</v>
      </c>
      <c r="G393" s="104">
        <v>0</v>
      </c>
      <c r="H393" s="92" t="s">
        <v>9</v>
      </c>
      <c r="I393" s="45">
        <v>0</v>
      </c>
      <c r="J393" s="44" t="s">
        <v>11</v>
      </c>
    </row>
    <row r="394" spans="1:10" ht="14" x14ac:dyDescent="0.15">
      <c r="A394" s="91" t="s">
        <v>8</v>
      </c>
      <c r="B394" s="90" t="s">
        <v>15</v>
      </c>
      <c r="C394" s="44" t="s">
        <v>6597</v>
      </c>
      <c r="D394" s="45" t="s">
        <v>7494</v>
      </c>
      <c r="E394" s="45" t="s">
        <v>7568</v>
      </c>
      <c r="F394" s="84">
        <v>407381.73691935668</v>
      </c>
      <c r="G394" s="104">
        <v>0</v>
      </c>
      <c r="H394" s="92" t="s">
        <v>9</v>
      </c>
      <c r="I394" s="45">
        <v>0</v>
      </c>
      <c r="J394" s="44" t="s">
        <v>11</v>
      </c>
    </row>
    <row r="395" spans="1:10" ht="14" x14ac:dyDescent="0.15">
      <c r="A395" s="91" t="s">
        <v>8</v>
      </c>
      <c r="B395" s="90" t="s">
        <v>15</v>
      </c>
      <c r="C395" s="44" t="s">
        <v>6893</v>
      </c>
      <c r="D395" s="45" t="s">
        <v>7197</v>
      </c>
      <c r="E395" s="45" t="s">
        <v>7568</v>
      </c>
      <c r="F395" s="84">
        <v>2589444.9228678728</v>
      </c>
      <c r="G395" s="104">
        <v>0</v>
      </c>
      <c r="H395" s="92" t="s">
        <v>9</v>
      </c>
      <c r="I395" s="45">
        <v>0</v>
      </c>
      <c r="J395" s="44" t="s">
        <v>11</v>
      </c>
    </row>
    <row r="396" spans="1:10" ht="14" x14ac:dyDescent="0.15">
      <c r="A396" s="91" t="s">
        <v>8</v>
      </c>
      <c r="B396" s="90" t="s">
        <v>15</v>
      </c>
      <c r="C396" s="44" t="s">
        <v>6714</v>
      </c>
      <c r="D396" s="45" t="s">
        <v>7376</v>
      </c>
      <c r="E396" s="45" t="s">
        <v>7568</v>
      </c>
      <c r="F396" s="84">
        <v>2814787.7197562712</v>
      </c>
      <c r="G396" s="104">
        <v>0</v>
      </c>
      <c r="H396" s="92" t="s">
        <v>9</v>
      </c>
      <c r="I396" s="45">
        <v>0</v>
      </c>
      <c r="J396" s="44" t="s">
        <v>11</v>
      </c>
    </row>
    <row r="397" spans="1:10" ht="14" x14ac:dyDescent="0.15">
      <c r="A397" s="91" t="s">
        <v>8</v>
      </c>
      <c r="B397" s="90" t="s">
        <v>15</v>
      </c>
      <c r="C397" s="44" t="s">
        <v>6635</v>
      </c>
      <c r="D397" s="45" t="s">
        <v>7456</v>
      </c>
      <c r="E397" s="45" t="s">
        <v>7568</v>
      </c>
      <c r="F397" s="84">
        <v>676457.51835209806</v>
      </c>
      <c r="G397" s="104">
        <v>0</v>
      </c>
      <c r="H397" s="92" t="s">
        <v>9</v>
      </c>
      <c r="I397" s="45">
        <v>0</v>
      </c>
      <c r="J397" s="44" t="s">
        <v>11</v>
      </c>
    </row>
    <row r="398" spans="1:10" ht="14" x14ac:dyDescent="0.15">
      <c r="A398" s="91" t="s">
        <v>8</v>
      </c>
      <c r="B398" s="90" t="s">
        <v>15</v>
      </c>
      <c r="C398" s="44" t="s">
        <v>6733</v>
      </c>
      <c r="D398" s="45" t="s">
        <v>7357</v>
      </c>
      <c r="E398" s="45" t="s">
        <v>7568</v>
      </c>
      <c r="F398" s="84">
        <v>2547586.3121451195</v>
      </c>
      <c r="G398" s="104">
        <v>0</v>
      </c>
      <c r="H398" s="92" t="s">
        <v>9</v>
      </c>
      <c r="I398" s="45">
        <v>0</v>
      </c>
      <c r="J398" s="44" t="s">
        <v>11</v>
      </c>
    </row>
    <row r="399" spans="1:10" ht="14" x14ac:dyDescent="0.15">
      <c r="A399" s="91" t="s">
        <v>8</v>
      </c>
      <c r="B399" s="90" t="s">
        <v>15</v>
      </c>
      <c r="C399" s="44" t="s">
        <v>6902</v>
      </c>
      <c r="D399" s="45" t="s">
        <v>7188</v>
      </c>
      <c r="E399" s="45" t="s">
        <v>7568</v>
      </c>
      <c r="F399" s="84">
        <v>12943950.271088466</v>
      </c>
      <c r="G399" s="104">
        <v>0</v>
      </c>
      <c r="H399" s="92" t="s">
        <v>9</v>
      </c>
      <c r="I399" s="45">
        <v>0</v>
      </c>
      <c r="J399" s="44" t="s">
        <v>11</v>
      </c>
    </row>
    <row r="400" spans="1:10" ht="14" x14ac:dyDescent="0.15">
      <c r="A400" s="91" t="s">
        <v>8</v>
      </c>
      <c r="B400" s="90" t="s">
        <v>15</v>
      </c>
      <c r="C400" s="44" t="s">
        <v>6972</v>
      </c>
      <c r="D400" s="45" t="s">
        <v>7116</v>
      </c>
      <c r="E400" s="45" t="s">
        <v>7568</v>
      </c>
      <c r="F400" s="84">
        <v>13612962.451657094</v>
      </c>
      <c r="G400" s="104">
        <v>0</v>
      </c>
      <c r="H400" s="92" t="s">
        <v>9</v>
      </c>
      <c r="I400" s="45">
        <v>0</v>
      </c>
      <c r="J400" s="44" t="s">
        <v>11</v>
      </c>
    </row>
    <row r="401" spans="1:10" ht="14" x14ac:dyDescent="0.15">
      <c r="A401" s="91" t="s">
        <v>8</v>
      </c>
      <c r="B401" s="90" t="s">
        <v>15</v>
      </c>
      <c r="C401" s="44" t="s">
        <v>6968</v>
      </c>
      <c r="D401" s="45" t="s">
        <v>7120</v>
      </c>
      <c r="E401" s="45" t="s">
        <v>7568</v>
      </c>
      <c r="F401" s="84">
        <v>3415029.304780378</v>
      </c>
      <c r="G401" s="104">
        <v>0</v>
      </c>
      <c r="H401" s="92" t="s">
        <v>9</v>
      </c>
      <c r="I401" s="45">
        <v>0</v>
      </c>
      <c r="J401" s="44" t="s">
        <v>11</v>
      </c>
    </row>
    <row r="402" spans="1:10" ht="14" x14ac:dyDescent="0.15">
      <c r="A402" s="91" t="s">
        <v>8</v>
      </c>
      <c r="B402" s="90" t="s">
        <v>15</v>
      </c>
      <c r="C402" s="44" t="s">
        <v>6663</v>
      </c>
      <c r="D402" s="45" t="s">
        <v>7427</v>
      </c>
      <c r="E402" s="45" t="s">
        <v>7568</v>
      </c>
      <c r="F402" s="84">
        <v>1763101.2940616333</v>
      </c>
      <c r="G402" s="104">
        <v>0</v>
      </c>
      <c r="H402" s="92" t="s">
        <v>9</v>
      </c>
      <c r="I402" s="45">
        <v>0</v>
      </c>
      <c r="J402" s="44" t="s">
        <v>11</v>
      </c>
    </row>
    <row r="403" spans="1:10" ht="14" x14ac:dyDescent="0.15">
      <c r="A403" s="91" t="s">
        <v>8</v>
      </c>
      <c r="B403" s="90" t="s">
        <v>15</v>
      </c>
      <c r="C403" s="44" t="s">
        <v>6777</v>
      </c>
      <c r="D403" s="45" t="s">
        <v>7313</v>
      </c>
      <c r="E403" s="45" t="s">
        <v>7568</v>
      </c>
      <c r="F403" s="84">
        <v>4738421.8619290674</v>
      </c>
      <c r="G403" s="104">
        <v>0</v>
      </c>
      <c r="H403" s="92" t="s">
        <v>9</v>
      </c>
      <c r="I403" s="45">
        <v>0</v>
      </c>
      <c r="J403" s="44" t="s">
        <v>11</v>
      </c>
    </row>
    <row r="404" spans="1:10" ht="14" x14ac:dyDescent="0.15">
      <c r="A404" s="91" t="s">
        <v>8</v>
      </c>
      <c r="B404" s="90" t="s">
        <v>15</v>
      </c>
      <c r="C404" s="44" t="s">
        <v>6747</v>
      </c>
      <c r="D404" s="45" t="s">
        <v>7343</v>
      </c>
      <c r="E404" s="45" t="s">
        <v>7568</v>
      </c>
      <c r="F404" s="84">
        <v>1533830.6521575069</v>
      </c>
      <c r="G404" s="104">
        <v>0</v>
      </c>
      <c r="H404" s="92" t="s">
        <v>9</v>
      </c>
      <c r="I404" s="45">
        <v>0</v>
      </c>
      <c r="J404" s="44" t="s">
        <v>11</v>
      </c>
    </row>
    <row r="405" spans="1:10" ht="14" x14ac:dyDescent="0.15">
      <c r="A405" s="91" t="s">
        <v>8</v>
      </c>
      <c r="B405" s="90" t="s">
        <v>15</v>
      </c>
      <c r="C405" s="44" t="s">
        <v>6935</v>
      </c>
      <c r="D405" s="45" t="s">
        <v>7155</v>
      </c>
      <c r="E405" s="45" t="s">
        <v>7568</v>
      </c>
      <c r="F405" s="84">
        <v>3957070.2209360185</v>
      </c>
      <c r="G405" s="104">
        <v>0</v>
      </c>
      <c r="H405" s="92" t="s">
        <v>9</v>
      </c>
      <c r="I405" s="45">
        <v>0</v>
      </c>
      <c r="J405" s="44" t="s">
        <v>11</v>
      </c>
    </row>
    <row r="406" spans="1:10" ht="14" x14ac:dyDescent="0.15">
      <c r="A406" s="91" t="s">
        <v>8</v>
      </c>
      <c r="B406" s="90" t="s">
        <v>15</v>
      </c>
      <c r="C406" s="44" t="s">
        <v>6703</v>
      </c>
      <c r="D406" s="45" t="s">
        <v>7387</v>
      </c>
      <c r="E406" s="45" t="s">
        <v>7568</v>
      </c>
      <c r="F406" s="84">
        <v>1368615.4009927323</v>
      </c>
      <c r="G406" s="104">
        <v>0</v>
      </c>
      <c r="H406" s="92" t="s">
        <v>9</v>
      </c>
      <c r="I406" s="45">
        <v>0</v>
      </c>
      <c r="J406" s="44" t="s">
        <v>11</v>
      </c>
    </row>
    <row r="407" spans="1:10" ht="14" x14ac:dyDescent="0.15">
      <c r="A407" s="91" t="s">
        <v>8</v>
      </c>
      <c r="B407" s="90" t="s">
        <v>15</v>
      </c>
      <c r="C407" s="44" t="s">
        <v>6981</v>
      </c>
      <c r="D407" s="45" t="s">
        <v>7107</v>
      </c>
      <c r="E407" s="45" t="s">
        <v>7568</v>
      </c>
      <c r="F407" s="84">
        <v>3754268.6477537211</v>
      </c>
      <c r="G407" s="104">
        <v>0</v>
      </c>
      <c r="H407" s="92" t="s">
        <v>9</v>
      </c>
      <c r="I407" s="45">
        <v>0</v>
      </c>
      <c r="J407" s="44" t="s">
        <v>11</v>
      </c>
    </row>
    <row r="408" spans="1:10" ht="14" x14ac:dyDescent="0.15">
      <c r="A408" s="91" t="s">
        <v>8</v>
      </c>
      <c r="B408" s="90" t="s">
        <v>15</v>
      </c>
      <c r="C408" s="44" t="s">
        <v>6790</v>
      </c>
      <c r="D408" s="45" t="s">
        <v>7300</v>
      </c>
      <c r="E408" s="45" t="s">
        <v>7568</v>
      </c>
      <c r="F408" s="84">
        <v>3458493.526614856</v>
      </c>
      <c r="G408" s="104">
        <v>0</v>
      </c>
      <c r="H408" s="92" t="s">
        <v>9</v>
      </c>
      <c r="I408" s="45">
        <v>0</v>
      </c>
      <c r="J408" s="44" t="s">
        <v>11</v>
      </c>
    </row>
    <row r="409" spans="1:10" ht="14" x14ac:dyDescent="0.15">
      <c r="A409" s="91" t="s">
        <v>8</v>
      </c>
      <c r="B409" s="90" t="s">
        <v>15</v>
      </c>
      <c r="C409" s="44" t="s">
        <v>6563</v>
      </c>
      <c r="D409" s="45" t="s">
        <v>7528</v>
      </c>
      <c r="E409" s="45" t="s">
        <v>7568</v>
      </c>
      <c r="F409" s="84">
        <v>177286.22287997225</v>
      </c>
      <c r="G409" s="104">
        <v>0</v>
      </c>
      <c r="H409" s="92" t="s">
        <v>9</v>
      </c>
      <c r="I409" s="45">
        <v>0</v>
      </c>
      <c r="J409" s="44" t="s">
        <v>11</v>
      </c>
    </row>
    <row r="410" spans="1:10" ht="14" x14ac:dyDescent="0.15">
      <c r="A410" s="91" t="s">
        <v>8</v>
      </c>
      <c r="B410" s="90" t="s">
        <v>15</v>
      </c>
      <c r="C410" s="44" t="s">
        <v>6755</v>
      </c>
      <c r="D410" s="45" t="s">
        <v>7335</v>
      </c>
      <c r="E410" s="45" t="s">
        <v>7568</v>
      </c>
      <c r="F410" s="84">
        <v>7085169.8030464966</v>
      </c>
      <c r="G410" s="104">
        <v>0</v>
      </c>
      <c r="H410" s="92" t="s">
        <v>9</v>
      </c>
      <c r="I410" s="45">
        <v>0</v>
      </c>
      <c r="J410" s="44" t="s">
        <v>11</v>
      </c>
    </row>
    <row r="411" spans="1:10" ht="14" x14ac:dyDescent="0.15">
      <c r="A411" s="91" t="s">
        <v>8</v>
      </c>
      <c r="B411" s="90" t="s">
        <v>15</v>
      </c>
      <c r="C411" s="44" t="s">
        <v>6898</v>
      </c>
      <c r="D411" s="45" t="s">
        <v>7192</v>
      </c>
      <c r="E411" s="45" t="s">
        <v>7568</v>
      </c>
      <c r="F411" s="84">
        <v>6634662.7158649284</v>
      </c>
      <c r="G411" s="104">
        <v>0</v>
      </c>
      <c r="H411" s="92" t="s">
        <v>9</v>
      </c>
      <c r="I411" s="45">
        <v>0</v>
      </c>
      <c r="J411" s="44" t="s">
        <v>11</v>
      </c>
    </row>
    <row r="412" spans="1:10" ht="14" x14ac:dyDescent="0.15">
      <c r="A412" s="91" t="s">
        <v>8</v>
      </c>
      <c r="B412" s="90" t="s">
        <v>15</v>
      </c>
      <c r="C412" s="44" t="s">
        <v>2035</v>
      </c>
      <c r="D412" s="45" t="s">
        <v>7151</v>
      </c>
      <c r="E412" s="45" t="s">
        <v>7568</v>
      </c>
      <c r="F412" s="84">
        <v>4840879.0726421401</v>
      </c>
      <c r="G412" s="104">
        <v>0</v>
      </c>
      <c r="H412" s="92" t="s">
        <v>9</v>
      </c>
      <c r="I412" s="45">
        <v>0</v>
      </c>
      <c r="J412" s="44" t="s">
        <v>11</v>
      </c>
    </row>
    <row r="413" spans="1:10" ht="14" x14ac:dyDescent="0.15">
      <c r="A413" s="91" t="s">
        <v>8</v>
      </c>
      <c r="B413" s="90" t="s">
        <v>15</v>
      </c>
      <c r="C413" s="44" t="s">
        <v>6865</v>
      </c>
      <c r="D413" s="45" t="s">
        <v>7225</v>
      </c>
      <c r="E413" s="45" t="s">
        <v>7568</v>
      </c>
      <c r="F413" s="84">
        <v>2519580.4708932806</v>
      </c>
      <c r="G413" s="104">
        <v>0</v>
      </c>
      <c r="H413" s="92" t="s">
        <v>9</v>
      </c>
      <c r="I413" s="45">
        <v>0</v>
      </c>
      <c r="J413" s="44" t="s">
        <v>11</v>
      </c>
    </row>
    <row r="414" spans="1:10" ht="14" x14ac:dyDescent="0.15">
      <c r="A414" s="91" t="s">
        <v>8</v>
      </c>
      <c r="B414" s="90" t="s">
        <v>15</v>
      </c>
      <c r="C414" s="44" t="s">
        <v>6753</v>
      </c>
      <c r="D414" s="45" t="s">
        <v>7337</v>
      </c>
      <c r="E414" s="45" t="s">
        <v>7568</v>
      </c>
      <c r="F414" s="84">
        <v>1859776.8148579178</v>
      </c>
      <c r="G414" s="104">
        <v>0</v>
      </c>
      <c r="H414" s="92" t="s">
        <v>9</v>
      </c>
      <c r="I414" s="45">
        <v>0</v>
      </c>
      <c r="J414" s="44" t="s">
        <v>11</v>
      </c>
    </row>
    <row r="415" spans="1:10" ht="14" x14ac:dyDescent="0.15">
      <c r="A415" s="91" t="s">
        <v>8</v>
      </c>
      <c r="B415" s="90" t="s">
        <v>15</v>
      </c>
      <c r="C415" s="44" t="s">
        <v>6826</v>
      </c>
      <c r="D415" s="45" t="s">
        <v>7264</v>
      </c>
      <c r="E415" s="45" t="s">
        <v>7568</v>
      </c>
      <c r="F415" s="84">
        <v>3753192.4657607828</v>
      </c>
      <c r="G415" s="104">
        <v>0</v>
      </c>
      <c r="H415" s="92" t="s">
        <v>9</v>
      </c>
      <c r="I415" s="45">
        <v>0</v>
      </c>
      <c r="J415" s="44" t="s">
        <v>11</v>
      </c>
    </row>
    <row r="416" spans="1:10" ht="14" x14ac:dyDescent="0.15">
      <c r="A416" s="91" t="s">
        <v>8</v>
      </c>
      <c r="B416" s="90" t="s">
        <v>15</v>
      </c>
      <c r="C416" s="44" t="s">
        <v>6851</v>
      </c>
      <c r="D416" s="45" t="s">
        <v>7239</v>
      </c>
      <c r="E416" s="45" t="s">
        <v>7568</v>
      </c>
      <c r="F416" s="84">
        <v>7528627.6924728844</v>
      </c>
      <c r="G416" s="104">
        <v>0</v>
      </c>
      <c r="H416" s="92" t="s">
        <v>9</v>
      </c>
      <c r="I416" s="45">
        <v>0</v>
      </c>
      <c r="J416" s="44" t="s">
        <v>11</v>
      </c>
    </row>
    <row r="417" spans="1:10" ht="14" x14ac:dyDescent="0.15">
      <c r="A417" s="91" t="s">
        <v>8</v>
      </c>
      <c r="B417" s="90" t="s">
        <v>15</v>
      </c>
      <c r="C417" s="44" t="s">
        <v>6813</v>
      </c>
      <c r="D417" s="45" t="s">
        <v>7277</v>
      </c>
      <c r="E417" s="45" t="s">
        <v>7568</v>
      </c>
      <c r="F417" s="84">
        <v>8575274.6555094626</v>
      </c>
      <c r="G417" s="104">
        <v>0</v>
      </c>
      <c r="H417" s="92" t="s">
        <v>9</v>
      </c>
      <c r="I417" s="45">
        <v>0</v>
      </c>
      <c r="J417" s="44" t="s">
        <v>11</v>
      </c>
    </row>
    <row r="418" spans="1:10" ht="14" x14ac:dyDescent="0.15">
      <c r="A418" s="91" t="s">
        <v>8</v>
      </c>
      <c r="B418" s="90" t="s">
        <v>15</v>
      </c>
      <c r="C418" s="44" t="s">
        <v>6920</v>
      </c>
      <c r="D418" s="45" t="s">
        <v>7170</v>
      </c>
      <c r="E418" s="45" t="s">
        <v>7568</v>
      </c>
      <c r="F418" s="84">
        <v>8643206.5540828276</v>
      </c>
      <c r="G418" s="104">
        <v>0</v>
      </c>
      <c r="H418" s="92" t="s">
        <v>9</v>
      </c>
      <c r="I418" s="45">
        <v>0</v>
      </c>
      <c r="J418" s="44" t="s">
        <v>11</v>
      </c>
    </row>
    <row r="419" spans="1:10" ht="14" x14ac:dyDescent="0.15">
      <c r="A419" s="91" t="s">
        <v>8</v>
      </c>
      <c r="B419" s="90" t="s">
        <v>15</v>
      </c>
      <c r="C419" s="44" t="s">
        <v>6573</v>
      </c>
      <c r="D419" s="45" t="s">
        <v>7518</v>
      </c>
      <c r="E419" s="45" t="s">
        <v>7568</v>
      </c>
      <c r="F419" s="84">
        <v>222190.36054712869</v>
      </c>
      <c r="G419" s="104">
        <v>0</v>
      </c>
      <c r="H419" s="92" t="s">
        <v>9</v>
      </c>
      <c r="I419" s="45">
        <v>0</v>
      </c>
      <c r="J419" s="44" t="s">
        <v>11</v>
      </c>
    </row>
    <row r="420" spans="1:10" ht="14" x14ac:dyDescent="0.15">
      <c r="A420" s="91" t="s">
        <v>8</v>
      </c>
      <c r="B420" s="90" t="s">
        <v>15</v>
      </c>
      <c r="C420" s="44" t="s">
        <v>6785</v>
      </c>
      <c r="D420" s="45" t="s">
        <v>7305</v>
      </c>
      <c r="E420" s="45" t="s">
        <v>7568</v>
      </c>
      <c r="F420" s="84">
        <v>1988324.0077361371</v>
      </c>
      <c r="G420" s="104">
        <v>0</v>
      </c>
      <c r="H420" s="92" t="s">
        <v>9</v>
      </c>
      <c r="I420" s="45">
        <v>0</v>
      </c>
      <c r="J420" s="44" t="s">
        <v>11</v>
      </c>
    </row>
    <row r="421" spans="1:10" ht="14" x14ac:dyDescent="0.15">
      <c r="A421" s="91" t="s">
        <v>8</v>
      </c>
      <c r="B421" s="90" t="s">
        <v>15</v>
      </c>
      <c r="C421" s="44" t="s">
        <v>7006</v>
      </c>
      <c r="D421" s="45" t="s">
        <v>7082</v>
      </c>
      <c r="E421" s="45" t="s">
        <v>7568</v>
      </c>
      <c r="F421" s="84">
        <v>4484408.7539665774</v>
      </c>
      <c r="G421" s="104">
        <v>0</v>
      </c>
      <c r="H421" s="92" t="s">
        <v>9</v>
      </c>
      <c r="I421" s="45">
        <v>0</v>
      </c>
      <c r="J421" s="44" t="s">
        <v>11</v>
      </c>
    </row>
    <row r="422" spans="1:10" ht="14" x14ac:dyDescent="0.15">
      <c r="A422" s="91" t="s">
        <v>8</v>
      </c>
      <c r="B422" s="90" t="s">
        <v>15</v>
      </c>
      <c r="C422" s="44" t="s">
        <v>6882</v>
      </c>
      <c r="D422" s="45" t="s">
        <v>7208</v>
      </c>
      <c r="E422" s="45" t="s">
        <v>7568</v>
      </c>
      <c r="F422" s="84">
        <v>21522894.726666667</v>
      </c>
      <c r="G422" s="104">
        <v>0</v>
      </c>
      <c r="H422" s="92" t="s">
        <v>9</v>
      </c>
      <c r="I422" s="45">
        <v>0</v>
      </c>
      <c r="J422" s="44" t="s">
        <v>11</v>
      </c>
    </row>
    <row r="423" spans="1:10" ht="14" x14ac:dyDescent="0.15">
      <c r="A423" s="91" t="s">
        <v>8</v>
      </c>
      <c r="B423" s="90" t="s">
        <v>15</v>
      </c>
      <c r="C423" s="44" t="s">
        <v>6952</v>
      </c>
      <c r="D423" s="45" t="s">
        <v>7137</v>
      </c>
      <c r="E423" s="45" t="s">
        <v>7568</v>
      </c>
      <c r="F423" s="84">
        <v>2093240.0429804923</v>
      </c>
      <c r="G423" s="104">
        <v>0</v>
      </c>
      <c r="H423" s="92" t="s">
        <v>9</v>
      </c>
      <c r="I423" s="45">
        <v>0</v>
      </c>
      <c r="J423" s="44" t="s">
        <v>11</v>
      </c>
    </row>
    <row r="424" spans="1:10" ht="14" x14ac:dyDescent="0.15">
      <c r="A424" s="91" t="s">
        <v>8</v>
      </c>
      <c r="B424" s="90" t="s">
        <v>15</v>
      </c>
      <c r="C424" s="44" t="s">
        <v>6963</v>
      </c>
      <c r="D424" s="45" t="s">
        <v>7125</v>
      </c>
      <c r="E424" s="45" t="s">
        <v>7568</v>
      </c>
      <c r="F424" s="84">
        <v>3380160.9874510923</v>
      </c>
      <c r="G424" s="104">
        <v>0</v>
      </c>
      <c r="H424" s="92" t="s">
        <v>9</v>
      </c>
      <c r="I424" s="45">
        <v>0</v>
      </c>
      <c r="J424" s="44" t="s">
        <v>11</v>
      </c>
    </row>
    <row r="425" spans="1:10" ht="14" x14ac:dyDescent="0.15">
      <c r="A425" s="91" t="s">
        <v>8</v>
      </c>
      <c r="B425" s="90" t="s">
        <v>15</v>
      </c>
      <c r="C425" s="44" t="s">
        <v>6612</v>
      </c>
      <c r="D425" s="45" t="s">
        <v>7479</v>
      </c>
      <c r="E425" s="45" t="s">
        <v>7568</v>
      </c>
      <c r="F425" s="84">
        <v>366222.49910110782</v>
      </c>
      <c r="G425" s="104">
        <v>0</v>
      </c>
      <c r="H425" s="92" t="s">
        <v>9</v>
      </c>
      <c r="I425" s="45">
        <v>0</v>
      </c>
      <c r="J425" s="44" t="s">
        <v>11</v>
      </c>
    </row>
    <row r="426" spans="1:10" ht="14" x14ac:dyDescent="0.15">
      <c r="A426" s="91" t="s">
        <v>8</v>
      </c>
      <c r="B426" s="90" t="s">
        <v>15</v>
      </c>
      <c r="C426" s="44" t="s">
        <v>6583</v>
      </c>
      <c r="D426" s="45" t="s">
        <v>7508</v>
      </c>
      <c r="E426" s="45" t="s">
        <v>7568</v>
      </c>
      <c r="F426" s="84">
        <v>316920.58799535566</v>
      </c>
      <c r="G426" s="104">
        <v>0</v>
      </c>
      <c r="H426" s="92" t="s">
        <v>9</v>
      </c>
      <c r="I426" s="45">
        <v>0</v>
      </c>
      <c r="J426" s="44" t="s">
        <v>11</v>
      </c>
    </row>
    <row r="427" spans="1:10" ht="14" x14ac:dyDescent="0.15">
      <c r="A427" s="91" t="s">
        <v>8</v>
      </c>
      <c r="B427" s="90" t="s">
        <v>15</v>
      </c>
      <c r="C427" s="44" t="s">
        <v>6899</v>
      </c>
      <c r="D427" s="45" t="s">
        <v>7191</v>
      </c>
      <c r="E427" s="45" t="s">
        <v>7568</v>
      </c>
      <c r="F427" s="84">
        <v>3203375.7443520688</v>
      </c>
      <c r="G427" s="104">
        <v>0</v>
      </c>
      <c r="H427" s="92" t="s">
        <v>9</v>
      </c>
      <c r="I427" s="45">
        <v>0</v>
      </c>
      <c r="J427" s="44" t="s">
        <v>11</v>
      </c>
    </row>
    <row r="428" spans="1:10" ht="14" x14ac:dyDescent="0.15">
      <c r="A428" s="91" t="s">
        <v>8</v>
      </c>
      <c r="B428" s="90" t="s">
        <v>15</v>
      </c>
      <c r="C428" s="44" t="s">
        <v>6833</v>
      </c>
      <c r="D428" s="45" t="s">
        <v>7257</v>
      </c>
      <c r="E428" s="45" t="s">
        <v>7568</v>
      </c>
      <c r="F428" s="84">
        <v>17091096.158115048</v>
      </c>
      <c r="G428" s="104">
        <v>0</v>
      </c>
      <c r="H428" s="92" t="s">
        <v>9</v>
      </c>
      <c r="I428" s="45">
        <v>0</v>
      </c>
      <c r="J428" s="44" t="s">
        <v>11</v>
      </c>
    </row>
    <row r="429" spans="1:10" ht="14" x14ac:dyDescent="0.15">
      <c r="A429" s="91" t="s">
        <v>8</v>
      </c>
      <c r="B429" s="90" t="s">
        <v>15</v>
      </c>
      <c r="C429" s="44" t="s">
        <v>6827</v>
      </c>
      <c r="D429" s="45" t="s">
        <v>7263</v>
      </c>
      <c r="E429" s="45" t="s">
        <v>7568</v>
      </c>
      <c r="F429" s="84">
        <v>3198902.8884336893</v>
      </c>
      <c r="G429" s="104">
        <v>0</v>
      </c>
      <c r="H429" s="92" t="s">
        <v>9</v>
      </c>
      <c r="I429" s="45">
        <v>0</v>
      </c>
      <c r="J429" s="44" t="s">
        <v>11</v>
      </c>
    </row>
    <row r="430" spans="1:10" ht="14" x14ac:dyDescent="0.15">
      <c r="A430" s="91" t="s">
        <v>8</v>
      </c>
      <c r="B430" s="90" t="s">
        <v>15</v>
      </c>
      <c r="C430" s="44" t="s">
        <v>2037</v>
      </c>
      <c r="D430" s="45" t="s">
        <v>7429</v>
      </c>
      <c r="E430" s="45" t="s">
        <v>7568</v>
      </c>
      <c r="F430" s="84">
        <v>3551437.7906505559</v>
      </c>
      <c r="G430" s="104">
        <v>0</v>
      </c>
      <c r="H430" s="92" t="s">
        <v>9</v>
      </c>
      <c r="I430" s="45">
        <v>0</v>
      </c>
      <c r="J430" s="44" t="s">
        <v>11</v>
      </c>
    </row>
    <row r="431" spans="1:10" ht="14" x14ac:dyDescent="0.15">
      <c r="A431" s="91" t="s">
        <v>8</v>
      </c>
      <c r="B431" s="90" t="s">
        <v>15</v>
      </c>
      <c r="C431" s="44" t="s">
        <v>6648</v>
      </c>
      <c r="D431" s="45" t="s">
        <v>7443</v>
      </c>
      <c r="E431" s="45" t="s">
        <v>7568</v>
      </c>
      <c r="F431" s="84">
        <v>1000502.2535792663</v>
      </c>
      <c r="G431" s="104">
        <v>0</v>
      </c>
      <c r="H431" s="92" t="s">
        <v>9</v>
      </c>
      <c r="I431" s="45">
        <v>0</v>
      </c>
      <c r="J431" s="44" t="s">
        <v>11</v>
      </c>
    </row>
    <row r="432" spans="1:10" ht="14" x14ac:dyDescent="0.15">
      <c r="A432" s="91" t="s">
        <v>8</v>
      </c>
      <c r="B432" s="90" t="s">
        <v>15</v>
      </c>
      <c r="C432" s="44" t="s">
        <v>6617</v>
      </c>
      <c r="D432" s="45" t="s">
        <v>7474</v>
      </c>
      <c r="E432" s="45" t="s">
        <v>7568</v>
      </c>
      <c r="F432" s="84">
        <v>361774.70479342964</v>
      </c>
      <c r="G432" s="104">
        <v>0</v>
      </c>
      <c r="H432" s="92" t="s">
        <v>9</v>
      </c>
      <c r="I432" s="45">
        <v>0</v>
      </c>
      <c r="J432" s="44" t="s">
        <v>11</v>
      </c>
    </row>
    <row r="433" spans="1:10" ht="14" x14ac:dyDescent="0.15">
      <c r="A433" s="91" t="s">
        <v>8</v>
      </c>
      <c r="B433" s="90" t="s">
        <v>15</v>
      </c>
      <c r="C433" s="44" t="s">
        <v>6592</v>
      </c>
      <c r="D433" s="45" t="s">
        <v>7499</v>
      </c>
      <c r="E433" s="45" t="s">
        <v>7568</v>
      </c>
      <c r="F433" s="84">
        <v>214790.68054926148</v>
      </c>
      <c r="G433" s="104">
        <v>0</v>
      </c>
      <c r="H433" s="92" t="s">
        <v>9</v>
      </c>
      <c r="I433" s="45">
        <v>0</v>
      </c>
      <c r="J433" s="44" t="s">
        <v>11</v>
      </c>
    </row>
    <row r="434" spans="1:10" ht="14" x14ac:dyDescent="0.15">
      <c r="A434" s="91" t="s">
        <v>8</v>
      </c>
      <c r="B434" s="90" t="s">
        <v>15</v>
      </c>
      <c r="C434" s="44" t="s">
        <v>6696</v>
      </c>
      <c r="D434" s="45" t="s">
        <v>7394</v>
      </c>
      <c r="E434" s="45" t="s">
        <v>7568</v>
      </c>
      <c r="F434" s="84">
        <v>1424134.1273306487</v>
      </c>
      <c r="G434" s="104">
        <v>0</v>
      </c>
      <c r="H434" s="92" t="s">
        <v>9</v>
      </c>
      <c r="I434" s="45">
        <v>0</v>
      </c>
      <c r="J434" s="44" t="s">
        <v>11</v>
      </c>
    </row>
    <row r="435" spans="1:10" ht="14" x14ac:dyDescent="0.15">
      <c r="A435" s="91" t="s">
        <v>8</v>
      </c>
      <c r="B435" s="90" t="s">
        <v>15</v>
      </c>
      <c r="C435" s="44" t="s">
        <v>6964</v>
      </c>
      <c r="D435" s="45" t="s">
        <v>7124</v>
      </c>
      <c r="E435" s="45" t="s">
        <v>7568</v>
      </c>
      <c r="F435" s="84">
        <v>8354541.3614395401</v>
      </c>
      <c r="G435" s="104">
        <v>0</v>
      </c>
      <c r="H435" s="92" t="s">
        <v>9</v>
      </c>
      <c r="I435" s="45">
        <v>0</v>
      </c>
      <c r="J435" s="44" t="s">
        <v>11</v>
      </c>
    </row>
    <row r="436" spans="1:10" ht="14" x14ac:dyDescent="0.15">
      <c r="A436" s="91" t="s">
        <v>8</v>
      </c>
      <c r="B436" s="90" t="s">
        <v>15</v>
      </c>
      <c r="C436" s="44" t="s">
        <v>6819</v>
      </c>
      <c r="D436" s="45" t="s">
        <v>7271</v>
      </c>
      <c r="E436" s="45" t="s">
        <v>7568</v>
      </c>
      <c r="F436" s="84">
        <v>7272300.3022108991</v>
      </c>
      <c r="G436" s="104">
        <v>0</v>
      </c>
      <c r="H436" s="92" t="s">
        <v>9</v>
      </c>
      <c r="I436" s="45">
        <v>0</v>
      </c>
      <c r="J436" s="44" t="s">
        <v>11</v>
      </c>
    </row>
    <row r="437" spans="1:10" ht="14" x14ac:dyDescent="0.15">
      <c r="A437" s="91" t="s">
        <v>8</v>
      </c>
      <c r="B437" s="90" t="s">
        <v>15</v>
      </c>
      <c r="C437" s="44" t="s">
        <v>6996</v>
      </c>
      <c r="D437" s="45" t="s">
        <v>7092</v>
      </c>
      <c r="E437" s="45" t="s">
        <v>7568</v>
      </c>
      <c r="F437" s="84">
        <v>10806890.734404041</v>
      </c>
      <c r="G437" s="104">
        <v>0</v>
      </c>
      <c r="H437" s="92" t="s">
        <v>9</v>
      </c>
      <c r="I437" s="45">
        <v>0</v>
      </c>
      <c r="J437" s="44" t="s">
        <v>11</v>
      </c>
    </row>
    <row r="438" spans="1:10" ht="14" x14ac:dyDescent="0.15">
      <c r="A438" s="91" t="s">
        <v>8</v>
      </c>
      <c r="B438" s="90" t="s">
        <v>15</v>
      </c>
      <c r="C438" s="44" t="s">
        <v>6719</v>
      </c>
      <c r="D438" s="45" t="s">
        <v>7371</v>
      </c>
      <c r="E438" s="45" t="s">
        <v>7568</v>
      </c>
      <c r="F438" s="84">
        <v>1458873.9076673931</v>
      </c>
      <c r="G438" s="104">
        <v>0</v>
      </c>
      <c r="H438" s="92" t="s">
        <v>9</v>
      </c>
      <c r="I438" s="45">
        <v>0</v>
      </c>
      <c r="J438" s="44" t="s">
        <v>11</v>
      </c>
    </row>
    <row r="439" spans="1:10" ht="14" x14ac:dyDescent="0.15">
      <c r="A439" s="91" t="s">
        <v>8</v>
      </c>
      <c r="B439" s="90" t="s">
        <v>15</v>
      </c>
      <c r="C439" s="44" t="s">
        <v>6970</v>
      </c>
      <c r="D439" s="45" t="s">
        <v>7118</v>
      </c>
      <c r="E439" s="45" t="s">
        <v>7568</v>
      </c>
      <c r="F439" s="84">
        <v>11731562.518516876</v>
      </c>
      <c r="G439" s="104">
        <v>0</v>
      </c>
      <c r="H439" s="92" t="s">
        <v>9</v>
      </c>
      <c r="I439" s="45">
        <v>0</v>
      </c>
      <c r="J439" s="44" t="s">
        <v>11</v>
      </c>
    </row>
    <row r="440" spans="1:10" ht="14" x14ac:dyDescent="0.15">
      <c r="A440" s="91" t="s">
        <v>8</v>
      </c>
      <c r="B440" s="90" t="s">
        <v>15</v>
      </c>
      <c r="C440" s="44" t="s">
        <v>6974</v>
      </c>
      <c r="D440" s="45" t="s">
        <v>7114</v>
      </c>
      <c r="E440" s="45" t="s">
        <v>7568</v>
      </c>
      <c r="F440" s="84">
        <v>13933813.522774562</v>
      </c>
      <c r="G440" s="104">
        <v>0</v>
      </c>
      <c r="H440" s="92" t="s">
        <v>9</v>
      </c>
      <c r="I440" s="45">
        <v>0</v>
      </c>
      <c r="J440" s="44" t="s">
        <v>11</v>
      </c>
    </row>
    <row r="441" spans="1:10" ht="14" x14ac:dyDescent="0.15">
      <c r="A441" s="91" t="s">
        <v>8</v>
      </c>
      <c r="B441" s="90" t="s">
        <v>15</v>
      </c>
      <c r="C441" s="44" t="s">
        <v>6986</v>
      </c>
      <c r="D441" s="45" t="s">
        <v>7102</v>
      </c>
      <c r="E441" s="45" t="s">
        <v>7568</v>
      </c>
      <c r="F441" s="84">
        <v>12359115.069196431</v>
      </c>
      <c r="G441" s="104">
        <v>0</v>
      </c>
      <c r="H441" s="92" t="s">
        <v>9</v>
      </c>
      <c r="I441" s="45">
        <v>0</v>
      </c>
      <c r="J441" s="44" t="s">
        <v>11</v>
      </c>
    </row>
    <row r="442" spans="1:10" ht="14" x14ac:dyDescent="0.15">
      <c r="A442" s="91" t="s">
        <v>8</v>
      </c>
      <c r="B442" s="90" t="s">
        <v>15</v>
      </c>
      <c r="C442" s="44" t="s">
        <v>6594</v>
      </c>
      <c r="D442" s="45" t="s">
        <v>7497</v>
      </c>
      <c r="E442" s="45" t="s">
        <v>7568</v>
      </c>
      <c r="F442" s="84">
        <v>235335.35478800954</v>
      </c>
      <c r="G442" s="104">
        <v>0</v>
      </c>
      <c r="H442" s="92" t="s">
        <v>9</v>
      </c>
      <c r="I442" s="45">
        <v>0</v>
      </c>
      <c r="J442" s="44" t="s">
        <v>11</v>
      </c>
    </row>
    <row r="443" spans="1:10" ht="14" x14ac:dyDescent="0.15">
      <c r="A443" s="91" t="s">
        <v>8</v>
      </c>
      <c r="B443" s="90" t="s">
        <v>15</v>
      </c>
      <c r="C443" s="44" t="s">
        <v>6770</v>
      </c>
      <c r="D443" s="45" t="s">
        <v>7320</v>
      </c>
      <c r="E443" s="45" t="s">
        <v>7568</v>
      </c>
      <c r="F443" s="84">
        <v>5789460.2590379138</v>
      </c>
      <c r="G443" s="104">
        <v>0</v>
      </c>
      <c r="H443" s="92" t="s">
        <v>9</v>
      </c>
      <c r="I443" s="45">
        <v>0</v>
      </c>
      <c r="J443" s="44" t="s">
        <v>11</v>
      </c>
    </row>
    <row r="444" spans="1:10" ht="14" x14ac:dyDescent="0.15">
      <c r="A444" s="91" t="s">
        <v>8</v>
      </c>
      <c r="B444" s="90" t="s">
        <v>15</v>
      </c>
      <c r="C444" s="44" t="s">
        <v>6789</v>
      </c>
      <c r="D444" s="45" t="s">
        <v>7301</v>
      </c>
      <c r="E444" s="45" t="s">
        <v>7568</v>
      </c>
      <c r="F444" s="84">
        <v>3395551.7445993484</v>
      </c>
      <c r="G444" s="104">
        <v>0</v>
      </c>
      <c r="H444" s="92" t="s">
        <v>9</v>
      </c>
      <c r="I444" s="45">
        <v>0</v>
      </c>
      <c r="J444" s="44" t="s">
        <v>11</v>
      </c>
    </row>
    <row r="445" spans="1:10" ht="14" x14ac:dyDescent="0.15">
      <c r="A445" s="91" t="s">
        <v>8</v>
      </c>
      <c r="B445" s="90" t="s">
        <v>15</v>
      </c>
      <c r="C445" s="44" t="s">
        <v>6568</v>
      </c>
      <c r="D445" s="45" t="s">
        <v>7523</v>
      </c>
      <c r="E445" s="45" t="s">
        <v>7568</v>
      </c>
      <c r="F445" s="84">
        <v>189795.93490353393</v>
      </c>
      <c r="G445" s="104">
        <v>0</v>
      </c>
      <c r="H445" s="92" t="s">
        <v>9</v>
      </c>
      <c r="I445" s="45">
        <v>0</v>
      </c>
      <c r="J445" s="44" t="s">
        <v>11</v>
      </c>
    </row>
    <row r="446" spans="1:10" ht="14" x14ac:dyDescent="0.15">
      <c r="A446" s="91" t="s">
        <v>8</v>
      </c>
      <c r="B446" s="90" t="s">
        <v>15</v>
      </c>
      <c r="C446" s="44" t="s">
        <v>6542</v>
      </c>
      <c r="D446" s="45" t="s">
        <v>7549</v>
      </c>
      <c r="E446" s="45" t="s">
        <v>7568</v>
      </c>
      <c r="F446" s="84">
        <v>1982084.9193294891</v>
      </c>
      <c r="G446" s="104">
        <v>0</v>
      </c>
      <c r="H446" s="92" t="s">
        <v>9</v>
      </c>
      <c r="I446" s="45">
        <v>0</v>
      </c>
      <c r="J446" s="44" t="s">
        <v>7</v>
      </c>
    </row>
    <row r="447" spans="1:10" ht="14" x14ac:dyDescent="0.15">
      <c r="A447" s="91" t="s">
        <v>8</v>
      </c>
      <c r="B447" s="90" t="s">
        <v>15</v>
      </c>
      <c r="C447" s="44" t="s">
        <v>6633</v>
      </c>
      <c r="D447" s="45" t="s">
        <v>7458</v>
      </c>
      <c r="E447" s="45" t="s">
        <v>7568</v>
      </c>
      <c r="F447" s="84">
        <v>605493.71996194194</v>
      </c>
      <c r="G447" s="104">
        <v>0</v>
      </c>
      <c r="H447" s="92" t="s">
        <v>9</v>
      </c>
      <c r="I447" s="45">
        <v>0</v>
      </c>
      <c r="J447" s="44" t="s">
        <v>11</v>
      </c>
    </row>
    <row r="448" spans="1:10" ht="14" x14ac:dyDescent="0.15">
      <c r="A448" s="91" t="s">
        <v>8</v>
      </c>
      <c r="B448" s="90" t="s">
        <v>15</v>
      </c>
      <c r="C448" s="44" t="s">
        <v>7032</v>
      </c>
      <c r="D448" s="45" t="s">
        <v>7056</v>
      </c>
      <c r="E448" s="45" t="s">
        <v>7568</v>
      </c>
      <c r="F448" s="84">
        <v>12562524.013567222</v>
      </c>
      <c r="G448" s="104">
        <v>0</v>
      </c>
      <c r="H448" s="92" t="s">
        <v>9</v>
      </c>
      <c r="I448" s="45">
        <v>0</v>
      </c>
      <c r="J448" s="44" t="s">
        <v>11</v>
      </c>
    </row>
    <row r="449" spans="1:10" ht="14" x14ac:dyDescent="0.15">
      <c r="A449" s="91" t="s">
        <v>8</v>
      </c>
      <c r="B449" s="90" t="s">
        <v>15</v>
      </c>
      <c r="C449" s="44" t="s">
        <v>6909</v>
      </c>
      <c r="D449" s="45" t="s">
        <v>7181</v>
      </c>
      <c r="E449" s="45" t="s">
        <v>7568</v>
      </c>
      <c r="F449" s="84">
        <v>6076746.8351154802</v>
      </c>
      <c r="G449" s="104">
        <v>0</v>
      </c>
      <c r="H449" s="92" t="s">
        <v>9</v>
      </c>
      <c r="I449" s="45">
        <v>0</v>
      </c>
      <c r="J449" s="44" t="s">
        <v>11</v>
      </c>
    </row>
    <row r="450" spans="1:10" ht="14" x14ac:dyDescent="0.15">
      <c r="A450" s="91" t="s">
        <v>8</v>
      </c>
      <c r="B450" s="90" t="s">
        <v>15</v>
      </c>
      <c r="C450" s="44" t="s">
        <v>6640</v>
      </c>
      <c r="D450" s="45" t="s">
        <v>7451</v>
      </c>
      <c r="E450" s="45" t="s">
        <v>7568</v>
      </c>
      <c r="F450" s="84">
        <v>1453080.6213721849</v>
      </c>
      <c r="G450" s="104">
        <v>0</v>
      </c>
      <c r="H450" s="92" t="s">
        <v>9</v>
      </c>
      <c r="I450" s="45">
        <v>0</v>
      </c>
      <c r="J450" s="44" t="s">
        <v>11</v>
      </c>
    </row>
    <row r="451" spans="1:10" ht="14" x14ac:dyDescent="0.15">
      <c r="A451" s="91" t="s">
        <v>8</v>
      </c>
      <c r="B451" s="90" t="s">
        <v>15</v>
      </c>
      <c r="C451" s="44" t="s">
        <v>6787</v>
      </c>
      <c r="D451" s="45" t="s">
        <v>7303</v>
      </c>
      <c r="E451" s="45" t="s">
        <v>7568</v>
      </c>
      <c r="F451" s="84">
        <v>9090078.3885568697</v>
      </c>
      <c r="G451" s="104">
        <v>0</v>
      </c>
      <c r="H451" s="92" t="s">
        <v>9</v>
      </c>
      <c r="I451" s="45">
        <v>0</v>
      </c>
      <c r="J451" s="44" t="s">
        <v>11</v>
      </c>
    </row>
    <row r="452" spans="1:10" ht="14" x14ac:dyDescent="0.15">
      <c r="A452" s="91" t="s">
        <v>8</v>
      </c>
      <c r="B452" s="90" t="s">
        <v>15</v>
      </c>
      <c r="C452" s="44" t="s">
        <v>6803</v>
      </c>
      <c r="D452" s="45" t="s">
        <v>7287</v>
      </c>
      <c r="E452" s="45" t="s">
        <v>7568</v>
      </c>
      <c r="F452" s="84">
        <v>3799571.9213190568</v>
      </c>
      <c r="G452" s="104">
        <v>0</v>
      </c>
      <c r="H452" s="92" t="s">
        <v>9</v>
      </c>
      <c r="I452" s="45">
        <v>0</v>
      </c>
      <c r="J452" s="44" t="s">
        <v>11</v>
      </c>
    </row>
    <row r="453" spans="1:10" ht="14" x14ac:dyDescent="0.15">
      <c r="A453" s="91" t="s">
        <v>8</v>
      </c>
      <c r="B453" s="90" t="s">
        <v>15</v>
      </c>
      <c r="C453" s="44" t="s">
        <v>6678</v>
      </c>
      <c r="D453" s="45" t="s">
        <v>7412</v>
      </c>
      <c r="E453" s="45" t="s">
        <v>7568</v>
      </c>
      <c r="F453" s="84">
        <v>1547429.3472121346</v>
      </c>
      <c r="G453" s="104">
        <v>0</v>
      </c>
      <c r="H453" s="92" t="s">
        <v>9</v>
      </c>
      <c r="I453" s="45">
        <v>0</v>
      </c>
      <c r="J453" s="44" t="s">
        <v>11</v>
      </c>
    </row>
    <row r="454" spans="1:10" ht="14" x14ac:dyDescent="0.15">
      <c r="A454" s="91" t="s">
        <v>8</v>
      </c>
      <c r="B454" s="90" t="s">
        <v>15</v>
      </c>
      <c r="C454" s="44" t="s">
        <v>6850</v>
      </c>
      <c r="D454" s="45" t="s">
        <v>7240</v>
      </c>
      <c r="E454" s="45" t="s">
        <v>7568</v>
      </c>
      <c r="F454" s="84">
        <v>6564726.5591477565</v>
      </c>
      <c r="G454" s="104">
        <v>0</v>
      </c>
      <c r="H454" s="92" t="s">
        <v>9</v>
      </c>
      <c r="I454" s="45">
        <v>0</v>
      </c>
      <c r="J454" s="44" t="s">
        <v>11</v>
      </c>
    </row>
    <row r="455" spans="1:10" ht="14" x14ac:dyDescent="0.15">
      <c r="A455" s="91" t="s">
        <v>8</v>
      </c>
      <c r="B455" s="90" t="s">
        <v>15</v>
      </c>
      <c r="C455" s="44" t="s">
        <v>6690</v>
      </c>
      <c r="D455" s="45" t="s">
        <v>7400</v>
      </c>
      <c r="E455" s="45" t="s">
        <v>7568</v>
      </c>
      <c r="F455" s="84">
        <v>2005274.6847797893</v>
      </c>
      <c r="G455" s="104">
        <v>0</v>
      </c>
      <c r="H455" s="92" t="s">
        <v>9</v>
      </c>
      <c r="I455" s="45">
        <v>0</v>
      </c>
      <c r="J455" s="44" t="s">
        <v>11</v>
      </c>
    </row>
    <row r="456" spans="1:10" ht="14" x14ac:dyDescent="0.15">
      <c r="A456" s="91" t="s">
        <v>8</v>
      </c>
      <c r="B456" s="90" t="s">
        <v>15</v>
      </c>
      <c r="C456" s="44" t="s">
        <v>7025</v>
      </c>
      <c r="D456" s="45" t="s">
        <v>7063</v>
      </c>
      <c r="E456" s="45" t="s">
        <v>7568</v>
      </c>
      <c r="F456" s="84">
        <v>9182158.7378904261</v>
      </c>
      <c r="G456" s="104">
        <v>0</v>
      </c>
      <c r="H456" s="92" t="s">
        <v>9</v>
      </c>
      <c r="I456" s="45">
        <v>0</v>
      </c>
      <c r="J456" s="44" t="s">
        <v>11</v>
      </c>
    </row>
    <row r="457" spans="1:10" ht="14" x14ac:dyDescent="0.15">
      <c r="A457" s="91" t="s">
        <v>8</v>
      </c>
      <c r="B457" s="90" t="s">
        <v>15</v>
      </c>
      <c r="C457" s="44" t="s">
        <v>6634</v>
      </c>
      <c r="D457" s="45" t="s">
        <v>7457</v>
      </c>
      <c r="E457" s="45" t="s">
        <v>7568</v>
      </c>
      <c r="F457" s="84">
        <v>413416.50275396736</v>
      </c>
      <c r="G457" s="104">
        <v>0</v>
      </c>
      <c r="H457" s="92" t="s">
        <v>9</v>
      </c>
      <c r="I457" s="45">
        <v>0</v>
      </c>
      <c r="J457" s="44" t="s">
        <v>11</v>
      </c>
    </row>
    <row r="458" spans="1:10" ht="14" x14ac:dyDescent="0.15">
      <c r="A458" s="91" t="s">
        <v>8</v>
      </c>
      <c r="B458" s="90" t="s">
        <v>15</v>
      </c>
      <c r="C458" s="44" t="s">
        <v>6751</v>
      </c>
      <c r="D458" s="45" t="s">
        <v>7339</v>
      </c>
      <c r="E458" s="45" t="s">
        <v>7568</v>
      </c>
      <c r="F458" s="84">
        <v>3443796.051003397</v>
      </c>
      <c r="G458" s="104">
        <v>0</v>
      </c>
      <c r="H458" s="92" t="s">
        <v>9</v>
      </c>
      <c r="I458" s="45">
        <v>0</v>
      </c>
      <c r="J458" s="44" t="s">
        <v>11</v>
      </c>
    </row>
    <row r="459" spans="1:10" ht="14" x14ac:dyDescent="0.15">
      <c r="A459" s="91" t="s">
        <v>8</v>
      </c>
      <c r="B459" s="90" t="s">
        <v>15</v>
      </c>
      <c r="C459" s="44" t="s">
        <v>6831</v>
      </c>
      <c r="D459" s="45" t="s">
        <v>7259</v>
      </c>
      <c r="E459" s="45" t="s">
        <v>7568</v>
      </c>
      <c r="F459" s="84">
        <v>3213280</v>
      </c>
      <c r="G459" s="104">
        <v>0</v>
      </c>
      <c r="H459" s="92" t="s">
        <v>9</v>
      </c>
      <c r="I459" s="45">
        <v>0</v>
      </c>
      <c r="J459" s="44" t="s">
        <v>11</v>
      </c>
    </row>
    <row r="460" spans="1:10" ht="14" x14ac:dyDescent="0.15">
      <c r="A460" s="91" t="s">
        <v>8</v>
      </c>
      <c r="B460" s="90" t="s">
        <v>15</v>
      </c>
      <c r="C460" s="44" t="s">
        <v>6836</v>
      </c>
      <c r="D460" s="45" t="s">
        <v>7254</v>
      </c>
      <c r="E460" s="45" t="s">
        <v>7568</v>
      </c>
      <c r="F460" s="84">
        <v>4289859.0061888909</v>
      </c>
      <c r="G460" s="104">
        <v>0</v>
      </c>
      <c r="H460" s="92" t="s">
        <v>9</v>
      </c>
      <c r="I460" s="45">
        <v>0</v>
      </c>
      <c r="J460" s="44" t="s">
        <v>11</v>
      </c>
    </row>
    <row r="461" spans="1:10" ht="14" x14ac:dyDescent="0.15">
      <c r="A461" s="91" t="s">
        <v>8</v>
      </c>
      <c r="B461" s="90" t="s">
        <v>15</v>
      </c>
      <c r="C461" s="44" t="s">
        <v>6973</v>
      </c>
      <c r="D461" s="45" t="s">
        <v>7115</v>
      </c>
      <c r="E461" s="45" t="s">
        <v>7568</v>
      </c>
      <c r="F461" s="84">
        <v>5576229.3906616205</v>
      </c>
      <c r="G461" s="104">
        <v>0</v>
      </c>
      <c r="H461" s="92" t="s">
        <v>9</v>
      </c>
      <c r="I461" s="45">
        <v>0</v>
      </c>
      <c r="J461" s="44" t="s">
        <v>11</v>
      </c>
    </row>
    <row r="462" spans="1:10" ht="14" x14ac:dyDescent="0.15">
      <c r="A462" s="91" t="s">
        <v>8</v>
      </c>
      <c r="B462" s="90" t="s">
        <v>15</v>
      </c>
      <c r="C462" s="44" t="s">
        <v>6677</v>
      </c>
      <c r="D462" s="45" t="s">
        <v>7413</v>
      </c>
      <c r="E462" s="45" t="s">
        <v>7568</v>
      </c>
      <c r="F462" s="84">
        <v>1386233.890341558</v>
      </c>
      <c r="G462" s="104">
        <v>0</v>
      </c>
      <c r="H462" s="92" t="s">
        <v>9</v>
      </c>
      <c r="I462" s="45">
        <v>0</v>
      </c>
      <c r="J462" s="44" t="s">
        <v>11</v>
      </c>
    </row>
    <row r="463" spans="1:10" ht="14" x14ac:dyDescent="0.15">
      <c r="A463" s="91" t="s">
        <v>8</v>
      </c>
      <c r="B463" s="90" t="s">
        <v>15</v>
      </c>
      <c r="C463" s="44" t="s">
        <v>7028</v>
      </c>
      <c r="D463" s="45" t="s">
        <v>7060</v>
      </c>
      <c r="E463" s="45" t="s">
        <v>7568</v>
      </c>
      <c r="F463" s="84">
        <v>15743920.853960922</v>
      </c>
      <c r="G463" s="104">
        <v>0</v>
      </c>
      <c r="H463" s="92" t="s">
        <v>9</v>
      </c>
      <c r="I463" s="45">
        <v>0</v>
      </c>
      <c r="J463" s="44" t="s">
        <v>11</v>
      </c>
    </row>
    <row r="464" spans="1:10" ht="14" x14ac:dyDescent="0.15">
      <c r="A464" s="91" t="s">
        <v>8</v>
      </c>
      <c r="B464" s="90" t="s">
        <v>15</v>
      </c>
      <c r="C464" s="44" t="s">
        <v>6823</v>
      </c>
      <c r="D464" s="45" t="s">
        <v>7267</v>
      </c>
      <c r="E464" s="45" t="s">
        <v>7568</v>
      </c>
      <c r="F464" s="84">
        <v>5534140.4098048965</v>
      </c>
      <c r="G464" s="104">
        <v>0</v>
      </c>
      <c r="H464" s="92" t="s">
        <v>9</v>
      </c>
      <c r="I464" s="45">
        <v>0</v>
      </c>
      <c r="J464" s="44" t="s">
        <v>11</v>
      </c>
    </row>
    <row r="465" spans="1:10" ht="14" x14ac:dyDescent="0.15">
      <c r="A465" s="91" t="s">
        <v>8</v>
      </c>
      <c r="B465" s="90" t="s">
        <v>15</v>
      </c>
      <c r="C465" s="44" t="s">
        <v>6623</v>
      </c>
      <c r="D465" s="45" t="s">
        <v>7468</v>
      </c>
      <c r="E465" s="45" t="s">
        <v>7568</v>
      </c>
      <c r="F465" s="84">
        <v>614033.6305528821</v>
      </c>
      <c r="G465" s="104">
        <v>0</v>
      </c>
      <c r="H465" s="92" t="s">
        <v>9</v>
      </c>
      <c r="I465" s="45">
        <v>0</v>
      </c>
      <c r="J465" s="44" t="s">
        <v>11</v>
      </c>
    </row>
    <row r="466" spans="1:10" ht="14" x14ac:dyDescent="0.15">
      <c r="A466" s="91" t="s">
        <v>8</v>
      </c>
      <c r="B466" s="90" t="s">
        <v>15</v>
      </c>
      <c r="C466" s="44" t="s">
        <v>6672</v>
      </c>
      <c r="D466" s="45" t="s">
        <v>7418</v>
      </c>
      <c r="E466" s="45" t="s">
        <v>7568</v>
      </c>
      <c r="F466" s="84">
        <v>1499004.2305463625</v>
      </c>
      <c r="G466" s="104">
        <v>0</v>
      </c>
      <c r="H466" s="92" t="s">
        <v>9</v>
      </c>
      <c r="I466" s="45">
        <v>0</v>
      </c>
      <c r="J466" s="44" t="s">
        <v>11</v>
      </c>
    </row>
    <row r="467" spans="1:10" ht="14" x14ac:dyDescent="0.15">
      <c r="A467" s="91" t="s">
        <v>8</v>
      </c>
      <c r="B467" s="90" t="s">
        <v>15</v>
      </c>
      <c r="C467" s="44" t="s">
        <v>6769</v>
      </c>
      <c r="D467" s="45" t="s">
        <v>7321</v>
      </c>
      <c r="E467" s="45" t="s">
        <v>7568</v>
      </c>
      <c r="F467" s="84">
        <v>3310271.4385312032</v>
      </c>
      <c r="G467" s="104">
        <v>0</v>
      </c>
      <c r="H467" s="92" t="s">
        <v>9</v>
      </c>
      <c r="I467" s="45">
        <v>0</v>
      </c>
      <c r="J467" s="44" t="s">
        <v>11</v>
      </c>
    </row>
    <row r="468" spans="1:10" ht="14" x14ac:dyDescent="0.15">
      <c r="A468" s="91" t="s">
        <v>8</v>
      </c>
      <c r="B468" s="90" t="s">
        <v>15</v>
      </c>
      <c r="C468" s="44" t="s">
        <v>6630</v>
      </c>
      <c r="D468" s="45" t="s">
        <v>7461</v>
      </c>
      <c r="E468" s="45" t="s">
        <v>7568</v>
      </c>
      <c r="F468" s="84">
        <v>724269.05931962479</v>
      </c>
      <c r="G468" s="104">
        <v>0</v>
      </c>
      <c r="H468" s="92" t="s">
        <v>9</v>
      </c>
      <c r="I468" s="45">
        <v>0</v>
      </c>
      <c r="J468" s="44" t="s">
        <v>11</v>
      </c>
    </row>
    <row r="469" spans="1:10" ht="14" x14ac:dyDescent="0.15">
      <c r="A469" s="91" t="s">
        <v>8</v>
      </c>
      <c r="B469" s="90" t="s">
        <v>15</v>
      </c>
      <c r="C469" s="44" t="s">
        <v>6832</v>
      </c>
      <c r="D469" s="45" t="s">
        <v>7258</v>
      </c>
      <c r="E469" s="45" t="s">
        <v>7568</v>
      </c>
      <c r="F469" s="84">
        <v>9768796.0007558521</v>
      </c>
      <c r="G469" s="104">
        <v>0</v>
      </c>
      <c r="H469" s="92" t="s">
        <v>9</v>
      </c>
      <c r="I469" s="45">
        <v>0</v>
      </c>
      <c r="J469" s="44" t="s">
        <v>11</v>
      </c>
    </row>
    <row r="470" spans="1:10" ht="14" x14ac:dyDescent="0.15">
      <c r="A470" s="91" t="s">
        <v>8</v>
      </c>
      <c r="B470" s="90" t="s">
        <v>15</v>
      </c>
      <c r="C470" s="44" t="s">
        <v>6571</v>
      </c>
      <c r="D470" s="45" t="s">
        <v>7520</v>
      </c>
      <c r="E470" s="45" t="s">
        <v>7568</v>
      </c>
      <c r="F470" s="84">
        <v>69388.175816304007</v>
      </c>
      <c r="G470" s="104">
        <v>0</v>
      </c>
      <c r="H470" s="92" t="s">
        <v>9</v>
      </c>
      <c r="I470" s="45">
        <v>0</v>
      </c>
      <c r="J470" s="44" t="s">
        <v>11</v>
      </c>
    </row>
    <row r="471" spans="1:10" ht="14" x14ac:dyDescent="0.15">
      <c r="A471" s="91" t="s">
        <v>8</v>
      </c>
      <c r="B471" s="90" t="s">
        <v>15</v>
      </c>
      <c r="C471" s="44" t="s">
        <v>6698</v>
      </c>
      <c r="D471" s="45" t="s">
        <v>7392</v>
      </c>
      <c r="E471" s="45" t="s">
        <v>7568</v>
      </c>
      <c r="F471" s="84">
        <v>1341512.3610128043</v>
      </c>
      <c r="G471" s="104">
        <v>0</v>
      </c>
      <c r="H471" s="92" t="s">
        <v>9</v>
      </c>
      <c r="I471" s="45">
        <v>0</v>
      </c>
      <c r="J471" s="44" t="s">
        <v>11</v>
      </c>
    </row>
    <row r="472" spans="1:10" ht="14" x14ac:dyDescent="0.15">
      <c r="A472" s="91" t="s">
        <v>8</v>
      </c>
      <c r="B472" s="90" t="s">
        <v>15</v>
      </c>
      <c r="C472" s="44" t="s">
        <v>6555</v>
      </c>
      <c r="D472" s="45" t="s">
        <v>7536</v>
      </c>
      <c r="E472" s="45" t="s">
        <v>7568</v>
      </c>
      <c r="F472" s="84">
        <v>1155579.56</v>
      </c>
      <c r="G472" s="104">
        <v>0</v>
      </c>
      <c r="H472" s="92" t="s">
        <v>9</v>
      </c>
      <c r="I472" s="45">
        <v>0</v>
      </c>
      <c r="J472" s="44" t="s">
        <v>11</v>
      </c>
    </row>
    <row r="473" spans="1:10" ht="14" x14ac:dyDescent="0.15">
      <c r="A473" s="91" t="s">
        <v>8</v>
      </c>
      <c r="B473" s="90" t="s">
        <v>15</v>
      </c>
      <c r="C473" s="44" t="s">
        <v>6947</v>
      </c>
      <c r="D473" s="45" t="s">
        <v>7142</v>
      </c>
      <c r="E473" s="45" t="s">
        <v>7568</v>
      </c>
      <c r="F473" s="84">
        <v>6178110.4372493234</v>
      </c>
      <c r="G473" s="104">
        <v>0</v>
      </c>
      <c r="H473" s="92" t="s">
        <v>9</v>
      </c>
      <c r="I473" s="45">
        <v>0</v>
      </c>
      <c r="J473" s="44" t="s">
        <v>11</v>
      </c>
    </row>
    <row r="474" spans="1:10" ht="14" x14ac:dyDescent="0.15">
      <c r="A474" s="91" t="s">
        <v>8</v>
      </c>
      <c r="B474" s="90" t="s">
        <v>15</v>
      </c>
      <c r="C474" s="44" t="s">
        <v>6564</v>
      </c>
      <c r="D474" s="45" t="s">
        <v>7527</v>
      </c>
      <c r="E474" s="45" t="s">
        <v>7568</v>
      </c>
      <c r="F474" s="84">
        <v>98078.495203654471</v>
      </c>
      <c r="G474" s="104">
        <v>0</v>
      </c>
      <c r="H474" s="92" t="s">
        <v>9</v>
      </c>
      <c r="I474" s="45">
        <v>0</v>
      </c>
      <c r="J474" s="44" t="s">
        <v>11</v>
      </c>
    </row>
    <row r="475" spans="1:10" ht="14" x14ac:dyDescent="0.15">
      <c r="A475" s="91" t="s">
        <v>8</v>
      </c>
      <c r="B475" s="90" t="s">
        <v>15</v>
      </c>
      <c r="C475" s="44" t="s">
        <v>6699</v>
      </c>
      <c r="D475" s="45" t="s">
        <v>7391</v>
      </c>
      <c r="E475" s="45" t="s">
        <v>7568</v>
      </c>
      <c r="F475" s="84">
        <v>2205029.5763118854</v>
      </c>
      <c r="G475" s="104">
        <v>0</v>
      </c>
      <c r="H475" s="92" t="s">
        <v>9</v>
      </c>
      <c r="I475" s="45">
        <v>0</v>
      </c>
      <c r="J475" s="44" t="s">
        <v>11</v>
      </c>
    </row>
    <row r="476" spans="1:10" ht="14" x14ac:dyDescent="0.15">
      <c r="A476" s="91" t="s">
        <v>8</v>
      </c>
      <c r="B476" s="90" t="s">
        <v>15</v>
      </c>
      <c r="C476" s="44" t="s">
        <v>6966</v>
      </c>
      <c r="D476" s="45" t="s">
        <v>7122</v>
      </c>
      <c r="E476" s="45" t="s">
        <v>7568</v>
      </c>
      <c r="F476" s="84">
        <v>3051877.9371611443</v>
      </c>
      <c r="G476" s="104">
        <v>0</v>
      </c>
      <c r="H476" s="92" t="s">
        <v>9</v>
      </c>
      <c r="I476" s="45">
        <v>0</v>
      </c>
      <c r="J476" s="44" t="s">
        <v>11</v>
      </c>
    </row>
    <row r="477" spans="1:10" ht="14" x14ac:dyDescent="0.15">
      <c r="A477" s="91" t="s">
        <v>8</v>
      </c>
      <c r="B477" s="90" t="s">
        <v>15</v>
      </c>
      <c r="C477" s="44" t="s">
        <v>6946</v>
      </c>
      <c r="D477" s="45" t="s">
        <v>7143</v>
      </c>
      <c r="E477" s="45" t="s">
        <v>7568</v>
      </c>
      <c r="F477" s="84">
        <v>4811399.9672020199</v>
      </c>
      <c r="G477" s="104">
        <v>0</v>
      </c>
      <c r="H477" s="92" t="s">
        <v>9</v>
      </c>
      <c r="I477" s="45">
        <v>0</v>
      </c>
      <c r="J477" s="44" t="s">
        <v>11</v>
      </c>
    </row>
    <row r="478" spans="1:10" ht="14" x14ac:dyDescent="0.15">
      <c r="A478" s="91" t="s">
        <v>8</v>
      </c>
      <c r="B478" s="90" t="s">
        <v>15</v>
      </c>
      <c r="C478" s="44" t="s">
        <v>6857</v>
      </c>
      <c r="D478" s="45" t="s">
        <v>7233</v>
      </c>
      <c r="E478" s="45" t="s">
        <v>7568</v>
      </c>
      <c r="F478" s="84">
        <v>3366974.5517841694</v>
      </c>
      <c r="G478" s="104">
        <v>0</v>
      </c>
      <c r="H478" s="92" t="s">
        <v>9</v>
      </c>
      <c r="I478" s="45">
        <v>0</v>
      </c>
      <c r="J478" s="44" t="s">
        <v>11</v>
      </c>
    </row>
    <row r="479" spans="1:10" ht="14" x14ac:dyDescent="0.15">
      <c r="A479" s="91" t="s">
        <v>8</v>
      </c>
      <c r="B479" s="90" t="s">
        <v>15</v>
      </c>
      <c r="C479" s="44" t="s">
        <v>6829</v>
      </c>
      <c r="D479" s="45" t="s">
        <v>7261</v>
      </c>
      <c r="E479" s="45" t="s">
        <v>7568</v>
      </c>
      <c r="F479" s="84">
        <v>8945196.8940117098</v>
      </c>
      <c r="G479" s="104">
        <v>0</v>
      </c>
      <c r="H479" s="92" t="s">
        <v>9</v>
      </c>
      <c r="I479" s="45">
        <v>0</v>
      </c>
      <c r="J479" s="44" t="s">
        <v>11</v>
      </c>
    </row>
    <row r="480" spans="1:10" ht="14" x14ac:dyDescent="0.15">
      <c r="A480" s="91" t="s">
        <v>8</v>
      </c>
      <c r="B480" s="90" t="s">
        <v>15</v>
      </c>
      <c r="C480" s="44" t="s">
        <v>6596</v>
      </c>
      <c r="D480" s="45" t="s">
        <v>7495</v>
      </c>
      <c r="E480" s="45" t="s">
        <v>7568</v>
      </c>
      <c r="F480" s="84">
        <v>333730.3001597579</v>
      </c>
      <c r="G480" s="104">
        <v>0</v>
      </c>
      <c r="H480" s="92" t="s">
        <v>9</v>
      </c>
      <c r="I480" s="45">
        <v>0</v>
      </c>
      <c r="J480" s="44" t="s">
        <v>11</v>
      </c>
    </row>
    <row r="481" spans="1:10" ht="14" x14ac:dyDescent="0.15">
      <c r="A481" s="91" t="s">
        <v>8</v>
      </c>
      <c r="B481" s="90" t="s">
        <v>15</v>
      </c>
      <c r="C481" s="44" t="s">
        <v>6740</v>
      </c>
      <c r="D481" s="45" t="s">
        <v>7350</v>
      </c>
      <c r="E481" s="45" t="s">
        <v>7568</v>
      </c>
      <c r="F481" s="84">
        <v>2567086.8756610733</v>
      </c>
      <c r="G481" s="104">
        <v>0</v>
      </c>
      <c r="H481" s="92" t="s">
        <v>9</v>
      </c>
      <c r="I481" s="45">
        <v>0</v>
      </c>
      <c r="J481" s="44" t="s">
        <v>11</v>
      </c>
    </row>
    <row r="482" spans="1:10" ht="14" x14ac:dyDescent="0.15">
      <c r="A482" s="91" t="s">
        <v>8</v>
      </c>
      <c r="B482" s="90" t="s">
        <v>15</v>
      </c>
      <c r="C482" s="44" t="s">
        <v>6768</v>
      </c>
      <c r="D482" s="45" t="s">
        <v>7322</v>
      </c>
      <c r="E482" s="45" t="s">
        <v>7568</v>
      </c>
      <c r="F482" s="84">
        <v>3723681.5861853762</v>
      </c>
      <c r="G482" s="104">
        <v>0</v>
      </c>
      <c r="H482" s="92" t="s">
        <v>9</v>
      </c>
      <c r="I482" s="45">
        <v>0</v>
      </c>
      <c r="J482" s="44" t="s">
        <v>11</v>
      </c>
    </row>
    <row r="483" spans="1:10" ht="14" x14ac:dyDescent="0.15">
      <c r="A483" s="91" t="s">
        <v>8</v>
      </c>
      <c r="B483" s="90" t="s">
        <v>15</v>
      </c>
      <c r="C483" s="44" t="s">
        <v>6776</v>
      </c>
      <c r="D483" s="45" t="s">
        <v>7314</v>
      </c>
      <c r="E483" s="45" t="s">
        <v>7568</v>
      </c>
      <c r="F483" s="84">
        <v>2219819.4177583428</v>
      </c>
      <c r="G483" s="104">
        <v>0</v>
      </c>
      <c r="H483" s="92" t="s">
        <v>9</v>
      </c>
      <c r="I483" s="45">
        <v>0</v>
      </c>
      <c r="J483" s="44" t="s">
        <v>11</v>
      </c>
    </row>
    <row r="484" spans="1:10" ht="14" x14ac:dyDescent="0.15">
      <c r="A484" s="91" t="s">
        <v>8</v>
      </c>
      <c r="B484" s="90" t="s">
        <v>15</v>
      </c>
      <c r="C484" s="44" t="s">
        <v>7005</v>
      </c>
      <c r="D484" s="45" t="s">
        <v>7083</v>
      </c>
      <c r="E484" s="45" t="s">
        <v>7568</v>
      </c>
      <c r="F484" s="84">
        <v>1221635.5470352443</v>
      </c>
      <c r="G484" s="104">
        <v>0</v>
      </c>
      <c r="H484" s="92" t="s">
        <v>9</v>
      </c>
      <c r="I484" s="45">
        <v>0</v>
      </c>
      <c r="J484" s="44" t="s">
        <v>11</v>
      </c>
    </row>
    <row r="485" spans="1:10" ht="14" x14ac:dyDescent="0.15">
      <c r="A485" s="91" t="s">
        <v>8</v>
      </c>
      <c r="B485" s="90" t="s">
        <v>15</v>
      </c>
      <c r="C485" s="44" t="s">
        <v>6650</v>
      </c>
      <c r="D485" s="45" t="s">
        <v>7441</v>
      </c>
      <c r="E485" s="45" t="s">
        <v>7568</v>
      </c>
      <c r="F485" s="84">
        <v>631443.38659341563</v>
      </c>
      <c r="G485" s="104">
        <v>0</v>
      </c>
      <c r="H485" s="92" t="s">
        <v>9</v>
      </c>
      <c r="I485" s="45">
        <v>0</v>
      </c>
      <c r="J485" s="44" t="s">
        <v>11</v>
      </c>
    </row>
    <row r="486" spans="1:10" ht="14" x14ac:dyDescent="0.15">
      <c r="A486" s="91" t="s">
        <v>8</v>
      </c>
      <c r="B486" s="90" t="s">
        <v>15</v>
      </c>
      <c r="C486" s="44" t="s">
        <v>6566</v>
      </c>
      <c r="D486" s="45" t="s">
        <v>7525</v>
      </c>
      <c r="E486" s="45" t="s">
        <v>7568</v>
      </c>
      <c r="F486" s="84">
        <v>111030.66237233653</v>
      </c>
      <c r="G486" s="104">
        <v>0</v>
      </c>
      <c r="H486" s="92" t="s">
        <v>9</v>
      </c>
      <c r="I486" s="45">
        <v>0</v>
      </c>
      <c r="J486" s="44" t="s">
        <v>11</v>
      </c>
    </row>
    <row r="487" spans="1:10" ht="14" x14ac:dyDescent="0.15">
      <c r="A487" s="91" t="s">
        <v>8</v>
      </c>
      <c r="B487" s="90" t="s">
        <v>15</v>
      </c>
      <c r="C487" s="44" t="s">
        <v>7022</v>
      </c>
      <c r="D487" s="45" t="s">
        <v>7066</v>
      </c>
      <c r="E487" s="45" t="s">
        <v>7568</v>
      </c>
      <c r="F487" s="84">
        <v>4303580.133167482</v>
      </c>
      <c r="G487" s="104">
        <v>0</v>
      </c>
      <c r="H487" s="92" t="s">
        <v>9</v>
      </c>
      <c r="I487" s="45">
        <v>0</v>
      </c>
      <c r="J487" s="44" t="s">
        <v>11</v>
      </c>
    </row>
    <row r="488" spans="1:10" ht="14" x14ac:dyDescent="0.15">
      <c r="A488" s="91" t="s">
        <v>8</v>
      </c>
      <c r="B488" s="90" t="s">
        <v>15</v>
      </c>
      <c r="C488" s="44" t="s">
        <v>7000</v>
      </c>
      <c r="D488" s="45" t="s">
        <v>7088</v>
      </c>
      <c r="E488" s="45" t="s">
        <v>7568</v>
      </c>
      <c r="F488" s="84">
        <v>3015860.6967861047</v>
      </c>
      <c r="G488" s="104">
        <v>0</v>
      </c>
      <c r="H488" s="92" t="s">
        <v>9</v>
      </c>
      <c r="I488" s="45">
        <v>0</v>
      </c>
      <c r="J488" s="44" t="s">
        <v>11</v>
      </c>
    </row>
    <row r="489" spans="1:10" ht="14" x14ac:dyDescent="0.15">
      <c r="A489" s="91" t="s">
        <v>8</v>
      </c>
      <c r="B489" s="90" t="s">
        <v>15</v>
      </c>
      <c r="C489" s="44" t="s">
        <v>6749</v>
      </c>
      <c r="D489" s="45" t="s">
        <v>7341</v>
      </c>
      <c r="E489" s="45" t="s">
        <v>7568</v>
      </c>
      <c r="F489" s="84">
        <v>2830596.2603894901</v>
      </c>
      <c r="G489" s="104">
        <v>0</v>
      </c>
      <c r="H489" s="92" t="s">
        <v>9</v>
      </c>
      <c r="I489" s="45">
        <v>0</v>
      </c>
      <c r="J489" s="44" t="s">
        <v>11</v>
      </c>
    </row>
    <row r="490" spans="1:10" ht="14" x14ac:dyDescent="0.15">
      <c r="A490" s="91" t="s">
        <v>8</v>
      </c>
      <c r="B490" s="90" t="s">
        <v>15</v>
      </c>
      <c r="C490" s="44" t="s">
        <v>7014</v>
      </c>
      <c r="D490" s="45" t="s">
        <v>7074</v>
      </c>
      <c r="E490" s="45" t="s">
        <v>7568</v>
      </c>
      <c r="F490" s="84">
        <v>27888977.635303676</v>
      </c>
      <c r="G490" s="104">
        <v>0</v>
      </c>
      <c r="H490" s="92" t="s">
        <v>9</v>
      </c>
      <c r="I490" s="45">
        <v>0</v>
      </c>
      <c r="J490" s="44" t="s">
        <v>11</v>
      </c>
    </row>
    <row r="491" spans="1:10" ht="14" x14ac:dyDescent="0.15">
      <c r="A491" s="91" t="s">
        <v>8</v>
      </c>
      <c r="B491" s="90" t="s">
        <v>15</v>
      </c>
      <c r="C491" s="44" t="s">
        <v>6926</v>
      </c>
      <c r="D491" s="45" t="s">
        <v>7164</v>
      </c>
      <c r="E491" s="45" t="s">
        <v>7568</v>
      </c>
      <c r="F491" s="84">
        <v>3732173.013837683</v>
      </c>
      <c r="G491" s="104">
        <v>0</v>
      </c>
      <c r="H491" s="92" t="s">
        <v>9</v>
      </c>
      <c r="I491" s="45">
        <v>0</v>
      </c>
      <c r="J491" s="44" t="s">
        <v>11</v>
      </c>
    </row>
    <row r="492" spans="1:10" ht="14" x14ac:dyDescent="0.15">
      <c r="A492" s="91" t="s">
        <v>8</v>
      </c>
      <c r="B492" s="90" t="s">
        <v>15</v>
      </c>
      <c r="C492" s="44" t="s">
        <v>6812</v>
      </c>
      <c r="D492" s="45" t="s">
        <v>7278</v>
      </c>
      <c r="E492" s="45" t="s">
        <v>7568</v>
      </c>
      <c r="F492" s="84">
        <v>7589186.4320484307</v>
      </c>
      <c r="G492" s="104">
        <v>0</v>
      </c>
      <c r="H492" s="92" t="s">
        <v>9</v>
      </c>
      <c r="I492" s="45">
        <v>0</v>
      </c>
      <c r="J492" s="44" t="s">
        <v>11</v>
      </c>
    </row>
    <row r="493" spans="1:10" ht="14" x14ac:dyDescent="0.15">
      <c r="A493" s="91" t="s">
        <v>8</v>
      </c>
      <c r="B493" s="90" t="s">
        <v>15</v>
      </c>
      <c r="C493" s="44" t="s">
        <v>6828</v>
      </c>
      <c r="D493" s="45" t="s">
        <v>7262</v>
      </c>
      <c r="E493" s="45" t="s">
        <v>7568</v>
      </c>
      <c r="F493" s="84">
        <v>2210345.6016398608</v>
      </c>
      <c r="G493" s="104">
        <v>0</v>
      </c>
      <c r="H493" s="92" t="s">
        <v>9</v>
      </c>
      <c r="I493" s="45">
        <v>0</v>
      </c>
      <c r="J493" s="44" t="s">
        <v>11</v>
      </c>
    </row>
    <row r="494" spans="1:10" ht="14" x14ac:dyDescent="0.15">
      <c r="A494" s="91" t="s">
        <v>8</v>
      </c>
      <c r="B494" s="90" t="s">
        <v>15</v>
      </c>
      <c r="C494" s="44" t="s">
        <v>6985</v>
      </c>
      <c r="D494" s="45" t="s">
        <v>7103</v>
      </c>
      <c r="E494" s="45" t="s">
        <v>7568</v>
      </c>
      <c r="F494" s="84">
        <v>14763658.635193119</v>
      </c>
      <c r="G494" s="104">
        <v>0</v>
      </c>
      <c r="H494" s="92" t="s">
        <v>9</v>
      </c>
      <c r="I494" s="45">
        <v>0</v>
      </c>
      <c r="J494" s="44" t="s">
        <v>11</v>
      </c>
    </row>
    <row r="495" spans="1:10" ht="14" x14ac:dyDescent="0.15">
      <c r="A495" s="91" t="s">
        <v>8</v>
      </c>
      <c r="B495" s="90" t="s">
        <v>15</v>
      </c>
      <c r="C495" s="44" t="s">
        <v>6839</v>
      </c>
      <c r="D495" s="45" t="s">
        <v>7251</v>
      </c>
      <c r="E495" s="45" t="s">
        <v>7568</v>
      </c>
      <c r="F495" s="84">
        <v>6343119.04003233</v>
      </c>
      <c r="G495" s="104">
        <v>0</v>
      </c>
      <c r="H495" s="92" t="s">
        <v>9</v>
      </c>
      <c r="I495" s="45">
        <v>0</v>
      </c>
      <c r="J495" s="44" t="s">
        <v>11</v>
      </c>
    </row>
    <row r="496" spans="1:10" ht="14" x14ac:dyDescent="0.15">
      <c r="A496" s="91" t="s">
        <v>8</v>
      </c>
      <c r="B496" s="90" t="s">
        <v>15</v>
      </c>
      <c r="C496" s="44" t="s">
        <v>6998</v>
      </c>
      <c r="D496" s="45" t="s">
        <v>7090</v>
      </c>
      <c r="E496" s="45" t="s">
        <v>7568</v>
      </c>
      <c r="F496" s="84">
        <v>10004836.407228516</v>
      </c>
      <c r="G496" s="104">
        <v>0</v>
      </c>
      <c r="H496" s="92" t="s">
        <v>9</v>
      </c>
      <c r="I496" s="45">
        <v>0</v>
      </c>
      <c r="J496" s="44" t="s">
        <v>11</v>
      </c>
    </row>
    <row r="497" spans="1:10" ht="14" x14ac:dyDescent="0.15">
      <c r="A497" s="91" t="s">
        <v>8</v>
      </c>
      <c r="B497" s="90" t="s">
        <v>15</v>
      </c>
      <c r="C497" s="44" t="s">
        <v>6639</v>
      </c>
      <c r="D497" s="45" t="s">
        <v>7452</v>
      </c>
      <c r="E497" s="45" t="s">
        <v>7568</v>
      </c>
      <c r="F497" s="84">
        <v>701507.57926444896</v>
      </c>
      <c r="G497" s="104">
        <v>0</v>
      </c>
      <c r="H497" s="92" t="s">
        <v>9</v>
      </c>
      <c r="I497" s="45">
        <v>0</v>
      </c>
      <c r="J497" s="44" t="s">
        <v>11</v>
      </c>
    </row>
    <row r="498" spans="1:10" ht="14" x14ac:dyDescent="0.15">
      <c r="A498" s="91" t="s">
        <v>8</v>
      </c>
      <c r="B498" s="90" t="s">
        <v>15</v>
      </c>
      <c r="C498" s="44" t="s">
        <v>6666</v>
      </c>
      <c r="D498" s="45" t="s">
        <v>7424</v>
      </c>
      <c r="E498" s="45" t="s">
        <v>7568</v>
      </c>
      <c r="F498" s="84">
        <v>838711.47559042578</v>
      </c>
      <c r="G498" s="104">
        <v>0</v>
      </c>
      <c r="H498" s="92" t="s">
        <v>9</v>
      </c>
      <c r="I498" s="45">
        <v>0</v>
      </c>
      <c r="J498" s="44" t="s">
        <v>11</v>
      </c>
    </row>
    <row r="499" spans="1:10" ht="14" x14ac:dyDescent="0.15">
      <c r="A499" s="91" t="s">
        <v>8</v>
      </c>
      <c r="B499" s="90" t="s">
        <v>15</v>
      </c>
      <c r="C499" s="44" t="s">
        <v>6880</v>
      </c>
      <c r="D499" s="45" t="s">
        <v>7210</v>
      </c>
      <c r="E499" s="45" t="s">
        <v>7568</v>
      </c>
      <c r="F499" s="84">
        <v>5071789.530975474</v>
      </c>
      <c r="G499" s="104">
        <v>0</v>
      </c>
      <c r="H499" s="92" t="s">
        <v>9</v>
      </c>
      <c r="I499" s="45">
        <v>0</v>
      </c>
      <c r="J499" s="44" t="s">
        <v>11</v>
      </c>
    </row>
    <row r="500" spans="1:10" ht="14" x14ac:dyDescent="0.15">
      <c r="A500" s="91" t="s">
        <v>8</v>
      </c>
      <c r="B500" s="90" t="s">
        <v>15</v>
      </c>
      <c r="C500" s="44" t="s">
        <v>6695</v>
      </c>
      <c r="D500" s="45" t="s">
        <v>7395</v>
      </c>
      <c r="E500" s="45" t="s">
        <v>7568</v>
      </c>
      <c r="F500" s="84">
        <v>1251730.9869501393</v>
      </c>
      <c r="G500" s="104">
        <v>0</v>
      </c>
      <c r="H500" s="92" t="s">
        <v>9</v>
      </c>
      <c r="I500" s="45">
        <v>0</v>
      </c>
      <c r="J500" s="44" t="s">
        <v>11</v>
      </c>
    </row>
    <row r="501" spans="1:10" ht="14" x14ac:dyDescent="0.15">
      <c r="A501" s="91" t="s">
        <v>8</v>
      </c>
      <c r="B501" s="90" t="s">
        <v>15</v>
      </c>
      <c r="C501" s="44" t="s">
        <v>6877</v>
      </c>
      <c r="D501" s="45" t="s">
        <v>7213</v>
      </c>
      <c r="E501" s="45" t="s">
        <v>7568</v>
      </c>
      <c r="F501" s="84">
        <v>8248393.4689819375</v>
      </c>
      <c r="G501" s="104">
        <v>0</v>
      </c>
      <c r="H501" s="92" t="s">
        <v>9</v>
      </c>
      <c r="I501" s="45">
        <v>0</v>
      </c>
      <c r="J501" s="44" t="s">
        <v>11</v>
      </c>
    </row>
    <row r="502" spans="1:10" ht="14" x14ac:dyDescent="0.15">
      <c r="A502" s="91" t="s">
        <v>8</v>
      </c>
      <c r="B502" s="90" t="s">
        <v>15</v>
      </c>
      <c r="C502" s="44" t="s">
        <v>6599</v>
      </c>
      <c r="D502" s="45" t="s">
        <v>7492</v>
      </c>
      <c r="E502" s="45" t="s">
        <v>7568</v>
      </c>
      <c r="F502" s="84">
        <v>386299.21479915956</v>
      </c>
      <c r="G502" s="104">
        <v>0</v>
      </c>
      <c r="H502" s="92" t="s">
        <v>9</v>
      </c>
      <c r="I502" s="45">
        <v>0</v>
      </c>
      <c r="J502" s="44" t="s">
        <v>11</v>
      </c>
    </row>
    <row r="503" spans="1:10" ht="14" x14ac:dyDescent="0.15">
      <c r="A503" s="91" t="s">
        <v>8</v>
      </c>
      <c r="B503" s="90" t="s">
        <v>15</v>
      </c>
      <c r="C503" s="44" t="s">
        <v>6750</v>
      </c>
      <c r="D503" s="45" t="s">
        <v>7340</v>
      </c>
      <c r="E503" s="45" t="s">
        <v>7568</v>
      </c>
      <c r="F503" s="84">
        <v>2158442.577121085</v>
      </c>
      <c r="G503" s="104">
        <v>0</v>
      </c>
      <c r="H503" s="92" t="s">
        <v>9</v>
      </c>
      <c r="I503" s="45">
        <v>0</v>
      </c>
      <c r="J503" s="44" t="s">
        <v>11</v>
      </c>
    </row>
    <row r="504" spans="1:10" ht="14" x14ac:dyDescent="0.15">
      <c r="A504" s="91" t="s">
        <v>8</v>
      </c>
      <c r="B504" s="90" t="s">
        <v>15</v>
      </c>
      <c r="C504" s="44" t="s">
        <v>6783</v>
      </c>
      <c r="D504" s="45" t="s">
        <v>7307</v>
      </c>
      <c r="E504" s="45" t="s">
        <v>7568</v>
      </c>
      <c r="F504" s="84">
        <v>1502022.7325814031</v>
      </c>
      <c r="G504" s="104">
        <v>0</v>
      </c>
      <c r="H504" s="92" t="s">
        <v>9</v>
      </c>
      <c r="I504" s="45">
        <v>0</v>
      </c>
      <c r="J504" s="44" t="s">
        <v>11</v>
      </c>
    </row>
    <row r="505" spans="1:10" ht="14" x14ac:dyDescent="0.15">
      <c r="A505" s="91" t="s">
        <v>8</v>
      </c>
      <c r="B505" s="90" t="s">
        <v>15</v>
      </c>
      <c r="C505" s="44" t="s">
        <v>6637</v>
      </c>
      <c r="D505" s="45" t="s">
        <v>7454</v>
      </c>
      <c r="E505" s="45" t="s">
        <v>7568</v>
      </c>
      <c r="F505" s="84">
        <v>554778.08258560265</v>
      </c>
      <c r="G505" s="104">
        <v>0</v>
      </c>
      <c r="H505" s="92" t="s">
        <v>9</v>
      </c>
      <c r="I505" s="45">
        <v>0</v>
      </c>
      <c r="J505" s="44" t="s">
        <v>11</v>
      </c>
    </row>
    <row r="506" spans="1:10" ht="14" x14ac:dyDescent="0.15">
      <c r="A506" s="91" t="s">
        <v>8</v>
      </c>
      <c r="B506" s="90" t="s">
        <v>15</v>
      </c>
      <c r="C506" s="44" t="s">
        <v>6975</v>
      </c>
      <c r="D506" s="45" t="s">
        <v>7113</v>
      </c>
      <c r="E506" s="45" t="s">
        <v>7568</v>
      </c>
      <c r="F506" s="84">
        <v>8072091.5305439923</v>
      </c>
      <c r="G506" s="104">
        <v>0</v>
      </c>
      <c r="H506" s="92" t="s">
        <v>9</v>
      </c>
      <c r="I506" s="45">
        <v>0</v>
      </c>
      <c r="J506" s="44" t="s">
        <v>11</v>
      </c>
    </row>
    <row r="507" spans="1:10" ht="14" x14ac:dyDescent="0.15">
      <c r="A507" s="91" t="s">
        <v>8</v>
      </c>
      <c r="B507" s="90" t="s">
        <v>15</v>
      </c>
      <c r="C507" s="44" t="s">
        <v>6541</v>
      </c>
      <c r="D507" s="45" t="s">
        <v>7550</v>
      </c>
      <c r="E507" s="45" t="s">
        <v>7568</v>
      </c>
      <c r="F507" s="84">
        <v>1711912.9214879491</v>
      </c>
      <c r="G507" s="104">
        <v>0</v>
      </c>
      <c r="H507" s="92" t="s">
        <v>9</v>
      </c>
      <c r="I507" s="45">
        <v>0</v>
      </c>
      <c r="J507" s="44" t="s">
        <v>7</v>
      </c>
    </row>
    <row r="508" spans="1:10" ht="14" x14ac:dyDescent="0.15">
      <c r="A508" s="91" t="s">
        <v>8</v>
      </c>
      <c r="B508" s="90" t="s">
        <v>15</v>
      </c>
      <c r="C508" s="44" t="s">
        <v>6700</v>
      </c>
      <c r="D508" s="45" t="s">
        <v>7390</v>
      </c>
      <c r="E508" s="45" t="s">
        <v>7568</v>
      </c>
      <c r="F508" s="84">
        <v>2178190.6369616906</v>
      </c>
      <c r="G508" s="104">
        <v>0</v>
      </c>
      <c r="H508" s="92" t="s">
        <v>9</v>
      </c>
      <c r="I508" s="45">
        <v>0</v>
      </c>
      <c r="J508" s="44" t="s">
        <v>11</v>
      </c>
    </row>
    <row r="509" spans="1:10" ht="14" x14ac:dyDescent="0.15">
      <c r="A509" s="91" t="s">
        <v>8</v>
      </c>
      <c r="B509" s="90" t="s">
        <v>15</v>
      </c>
      <c r="C509" s="44" t="s">
        <v>6627</v>
      </c>
      <c r="D509" s="45" t="s">
        <v>7464</v>
      </c>
      <c r="E509" s="45" t="s">
        <v>7568</v>
      </c>
      <c r="F509" s="84">
        <v>1074140.9378931273</v>
      </c>
      <c r="G509" s="104">
        <v>0</v>
      </c>
      <c r="H509" s="92" t="s">
        <v>9</v>
      </c>
      <c r="I509" s="45">
        <v>0</v>
      </c>
      <c r="J509" s="44" t="s">
        <v>11</v>
      </c>
    </row>
    <row r="510" spans="1:10" ht="14" x14ac:dyDescent="0.15">
      <c r="A510" s="91" t="s">
        <v>8</v>
      </c>
      <c r="B510" s="90" t="s">
        <v>15</v>
      </c>
      <c r="C510" s="44" t="s">
        <v>6722</v>
      </c>
      <c r="D510" s="45" t="s">
        <v>7368</v>
      </c>
      <c r="E510" s="45" t="s">
        <v>7568</v>
      </c>
      <c r="F510" s="84">
        <v>2371143.0116262776</v>
      </c>
      <c r="G510" s="104">
        <v>0</v>
      </c>
      <c r="H510" s="92" t="s">
        <v>9</v>
      </c>
      <c r="I510" s="45">
        <v>0</v>
      </c>
      <c r="J510" s="44" t="s">
        <v>11</v>
      </c>
    </row>
    <row r="511" spans="1:10" ht="14" x14ac:dyDescent="0.15">
      <c r="A511" s="91" t="s">
        <v>8</v>
      </c>
      <c r="B511" s="90" t="s">
        <v>15</v>
      </c>
      <c r="C511" s="44" t="s">
        <v>6772</v>
      </c>
      <c r="D511" s="45" t="s">
        <v>7318</v>
      </c>
      <c r="E511" s="45" t="s">
        <v>7568</v>
      </c>
      <c r="F511" s="84">
        <v>2219436.6776278475</v>
      </c>
      <c r="G511" s="104">
        <v>0</v>
      </c>
      <c r="H511" s="92" t="s">
        <v>9</v>
      </c>
      <c r="I511" s="45">
        <v>0</v>
      </c>
      <c r="J511" s="44" t="s">
        <v>11</v>
      </c>
    </row>
    <row r="512" spans="1:10" ht="14" x14ac:dyDescent="0.15">
      <c r="A512" s="91" t="s">
        <v>8</v>
      </c>
      <c r="B512" s="90" t="s">
        <v>15</v>
      </c>
      <c r="C512" s="44" t="s">
        <v>6691</v>
      </c>
      <c r="D512" s="45" t="s">
        <v>7399</v>
      </c>
      <c r="E512" s="45" t="s">
        <v>7568</v>
      </c>
      <c r="F512" s="84">
        <v>1152780.2084306534</v>
      </c>
      <c r="G512" s="104">
        <v>0</v>
      </c>
      <c r="H512" s="92" t="s">
        <v>9</v>
      </c>
      <c r="I512" s="45">
        <v>0</v>
      </c>
      <c r="J512" s="44" t="s">
        <v>11</v>
      </c>
    </row>
    <row r="513" spans="1:10" ht="14" x14ac:dyDescent="0.15">
      <c r="A513" s="91" t="s">
        <v>8</v>
      </c>
      <c r="B513" s="90" t="s">
        <v>15</v>
      </c>
      <c r="C513" s="44" t="s">
        <v>6614</v>
      </c>
      <c r="D513" s="45" t="s">
        <v>7477</v>
      </c>
      <c r="E513" s="45" t="s">
        <v>7568</v>
      </c>
      <c r="F513" s="84">
        <v>279191.88751722698</v>
      </c>
      <c r="G513" s="104">
        <v>0</v>
      </c>
      <c r="H513" s="92" t="s">
        <v>9</v>
      </c>
      <c r="I513" s="45">
        <v>0</v>
      </c>
      <c r="J513" s="44" t="s">
        <v>11</v>
      </c>
    </row>
    <row r="514" spans="1:10" ht="14" x14ac:dyDescent="0.15">
      <c r="A514" s="91" t="s">
        <v>8</v>
      </c>
      <c r="B514" s="90" t="s">
        <v>15</v>
      </c>
      <c r="C514" s="44" t="s">
        <v>6621</v>
      </c>
      <c r="D514" s="45" t="s">
        <v>7470</v>
      </c>
      <c r="E514" s="45" t="s">
        <v>7568</v>
      </c>
      <c r="F514" s="84">
        <v>434933.76903691638</v>
      </c>
      <c r="G514" s="104">
        <v>0</v>
      </c>
      <c r="H514" s="92" t="s">
        <v>9</v>
      </c>
      <c r="I514" s="45">
        <v>0</v>
      </c>
      <c r="J514" s="44" t="s">
        <v>11</v>
      </c>
    </row>
    <row r="515" spans="1:10" ht="14" x14ac:dyDescent="0.15">
      <c r="A515" s="91" t="s">
        <v>8</v>
      </c>
      <c r="B515" s="90" t="s">
        <v>15</v>
      </c>
      <c r="C515" s="44" t="s">
        <v>6982</v>
      </c>
      <c r="D515" s="45" t="s">
        <v>7106</v>
      </c>
      <c r="E515" s="45" t="s">
        <v>7568</v>
      </c>
      <c r="F515" s="84">
        <v>10235559.781287789</v>
      </c>
      <c r="G515" s="104">
        <v>0</v>
      </c>
      <c r="H515" s="92" t="s">
        <v>9</v>
      </c>
      <c r="I515" s="45">
        <v>0</v>
      </c>
      <c r="J515" s="44" t="s">
        <v>11</v>
      </c>
    </row>
    <row r="516" spans="1:10" ht="14" x14ac:dyDescent="0.15">
      <c r="A516" s="91" t="s">
        <v>8</v>
      </c>
      <c r="B516" s="90" t="s">
        <v>15</v>
      </c>
      <c r="C516" s="44" t="s">
        <v>6742</v>
      </c>
      <c r="D516" s="45" t="s">
        <v>7348</v>
      </c>
      <c r="E516" s="45" t="s">
        <v>7568</v>
      </c>
      <c r="F516" s="84">
        <v>2280849.8866428249</v>
      </c>
      <c r="G516" s="104">
        <v>0</v>
      </c>
      <c r="H516" s="92" t="s">
        <v>9</v>
      </c>
      <c r="I516" s="45">
        <v>0</v>
      </c>
      <c r="J516" s="44" t="s">
        <v>11</v>
      </c>
    </row>
    <row r="517" spans="1:10" ht="14" x14ac:dyDescent="0.15">
      <c r="A517" s="91" t="s">
        <v>8</v>
      </c>
      <c r="B517" s="90" t="s">
        <v>15</v>
      </c>
      <c r="C517" s="44" t="s">
        <v>6552</v>
      </c>
      <c r="D517" s="45" t="s">
        <v>7539</v>
      </c>
      <c r="E517" s="45" t="s">
        <v>7568</v>
      </c>
      <c r="F517" s="84">
        <v>2464465.1799999997</v>
      </c>
      <c r="G517" s="104">
        <v>0</v>
      </c>
      <c r="H517" s="92" t="s">
        <v>9</v>
      </c>
      <c r="I517" s="45">
        <v>0</v>
      </c>
      <c r="J517" s="44" t="s">
        <v>11</v>
      </c>
    </row>
    <row r="518" spans="1:10" ht="14" x14ac:dyDescent="0.15">
      <c r="A518" s="91" t="s">
        <v>8</v>
      </c>
      <c r="B518" s="90" t="s">
        <v>15</v>
      </c>
      <c r="C518" s="44" t="s">
        <v>6838</v>
      </c>
      <c r="D518" s="45" t="s">
        <v>7252</v>
      </c>
      <c r="E518" s="45" t="s">
        <v>7568</v>
      </c>
      <c r="F518" s="84">
        <v>3855945.2563023409</v>
      </c>
      <c r="G518" s="104">
        <v>0</v>
      </c>
      <c r="H518" s="92" t="s">
        <v>9</v>
      </c>
      <c r="I518" s="45">
        <v>0</v>
      </c>
      <c r="J518" s="44" t="s">
        <v>11</v>
      </c>
    </row>
    <row r="519" spans="1:10" ht="14" x14ac:dyDescent="0.15">
      <c r="A519" s="91" t="s">
        <v>8</v>
      </c>
      <c r="B519" s="90" t="s">
        <v>15</v>
      </c>
      <c r="C519" s="44" t="s">
        <v>6799</v>
      </c>
      <c r="D519" s="45" t="s">
        <v>7291</v>
      </c>
      <c r="E519" s="45" t="s">
        <v>7568</v>
      </c>
      <c r="F519" s="84">
        <v>2224088.0427146042</v>
      </c>
      <c r="G519" s="104">
        <v>0</v>
      </c>
      <c r="H519" s="92" t="s">
        <v>9</v>
      </c>
      <c r="I519" s="45">
        <v>0</v>
      </c>
      <c r="J519" s="44" t="s">
        <v>11</v>
      </c>
    </row>
    <row r="520" spans="1:10" ht="14" x14ac:dyDescent="0.15">
      <c r="A520" s="91" t="s">
        <v>8</v>
      </c>
      <c r="B520" s="90" t="s">
        <v>15</v>
      </c>
      <c r="C520" s="44" t="s">
        <v>6667</v>
      </c>
      <c r="D520" s="45" t="s">
        <v>7423</v>
      </c>
      <c r="E520" s="45" t="s">
        <v>7568</v>
      </c>
      <c r="F520" s="84">
        <v>729647.79884364759</v>
      </c>
      <c r="G520" s="104">
        <v>0</v>
      </c>
      <c r="H520" s="92" t="s">
        <v>9</v>
      </c>
      <c r="I520" s="45">
        <v>0</v>
      </c>
      <c r="J520" s="44" t="s">
        <v>11</v>
      </c>
    </row>
    <row r="521" spans="1:10" ht="14" x14ac:dyDescent="0.15">
      <c r="A521" s="91" t="s">
        <v>8</v>
      </c>
      <c r="B521" s="90" t="s">
        <v>7565</v>
      </c>
      <c r="C521" s="44" t="s">
        <v>7626</v>
      </c>
      <c r="D521" s="45" t="s">
        <v>7627</v>
      </c>
      <c r="E521" s="45" t="s">
        <v>7628</v>
      </c>
      <c r="F521" s="84">
        <v>654000</v>
      </c>
      <c r="G521" s="104">
        <v>61000</v>
      </c>
      <c r="H521" s="92" t="s">
        <v>9</v>
      </c>
      <c r="I521" s="45">
        <v>0</v>
      </c>
      <c r="J521" s="44" t="s">
        <v>11</v>
      </c>
    </row>
    <row r="522" spans="1:10" ht="14" x14ac:dyDescent="0.15">
      <c r="A522" s="91" t="s">
        <v>8</v>
      </c>
      <c r="B522" s="90" t="s">
        <v>7565</v>
      </c>
      <c r="C522" s="44" t="s">
        <v>6</v>
      </c>
      <c r="D522" s="45" t="s">
        <v>6411</v>
      </c>
      <c r="E522" s="45" t="s">
        <v>7575</v>
      </c>
      <c r="F522" s="84">
        <v>638000</v>
      </c>
      <c r="G522" s="104">
        <v>0</v>
      </c>
      <c r="H522" s="92" t="s">
        <v>9</v>
      </c>
      <c r="I522" s="45">
        <v>0</v>
      </c>
      <c r="J522" s="44" t="s">
        <v>11</v>
      </c>
    </row>
    <row r="523" spans="1:10" ht="14" x14ac:dyDescent="0.15">
      <c r="A523" s="91" t="s">
        <v>8</v>
      </c>
      <c r="B523" s="90" t="s">
        <v>7565</v>
      </c>
      <c r="C523" s="44" t="s">
        <v>6</v>
      </c>
      <c r="D523" s="45" t="s">
        <v>6411</v>
      </c>
      <c r="E523" s="45" t="s">
        <v>7573</v>
      </c>
      <c r="F523" s="84">
        <v>249743000</v>
      </c>
      <c r="G523" s="104">
        <v>0</v>
      </c>
      <c r="H523" s="92" t="s">
        <v>9</v>
      </c>
      <c r="I523" s="45">
        <v>0</v>
      </c>
      <c r="J523" s="44" t="s">
        <v>11</v>
      </c>
    </row>
    <row r="524" spans="1:10" ht="14" x14ac:dyDescent="0.15">
      <c r="A524" s="91" t="s">
        <v>8</v>
      </c>
      <c r="B524" s="90" t="s">
        <v>7565</v>
      </c>
      <c r="C524" s="44" t="s">
        <v>6</v>
      </c>
      <c r="D524" s="45" t="s">
        <v>6411</v>
      </c>
      <c r="E524" s="45" t="s">
        <v>7574</v>
      </c>
      <c r="F524" s="84">
        <v>169528000</v>
      </c>
      <c r="G524" s="104">
        <v>0</v>
      </c>
      <c r="H524" s="92" t="s">
        <v>9</v>
      </c>
      <c r="I524" s="45">
        <v>0</v>
      </c>
      <c r="J524" s="44" t="s">
        <v>11</v>
      </c>
    </row>
    <row r="525" spans="1:10" ht="14" x14ac:dyDescent="0.15">
      <c r="A525" s="91" t="s">
        <v>8</v>
      </c>
      <c r="B525" s="90" t="s">
        <v>7565</v>
      </c>
      <c r="C525" s="44" t="s">
        <v>6</v>
      </c>
      <c r="D525" s="45" t="s">
        <v>6411</v>
      </c>
      <c r="E525" s="45" t="s">
        <v>7572</v>
      </c>
      <c r="F525" s="84">
        <v>471763000</v>
      </c>
      <c r="G525" s="104">
        <v>0</v>
      </c>
      <c r="H525" s="92" t="s">
        <v>9</v>
      </c>
      <c r="I525" s="45">
        <v>0</v>
      </c>
      <c r="J525" s="44" t="s">
        <v>11</v>
      </c>
    </row>
    <row r="526" spans="1:10" ht="14" x14ac:dyDescent="0.15">
      <c r="A526" s="91" t="s">
        <v>8</v>
      </c>
      <c r="B526" s="90" t="s">
        <v>7565</v>
      </c>
      <c r="C526" s="44" t="s">
        <v>45</v>
      </c>
      <c r="D526" s="45" t="s">
        <v>6413</v>
      </c>
      <c r="E526" s="45" t="s">
        <v>7576</v>
      </c>
      <c r="F526" s="84">
        <v>4160001</v>
      </c>
      <c r="G526" s="104">
        <v>0</v>
      </c>
      <c r="H526" s="92" t="s">
        <v>9</v>
      </c>
      <c r="I526" s="45">
        <v>0</v>
      </c>
      <c r="J526" s="44" t="s">
        <v>11</v>
      </c>
    </row>
    <row r="527" spans="1:10" ht="14" x14ac:dyDescent="0.15">
      <c r="A527" s="91" t="s">
        <v>8</v>
      </c>
      <c r="B527" s="90" t="s">
        <v>7565</v>
      </c>
      <c r="C527" s="44" t="s">
        <v>13</v>
      </c>
      <c r="D527" s="45" t="s">
        <v>75</v>
      </c>
      <c r="E527" s="45" t="s">
        <v>7641</v>
      </c>
      <c r="F527" s="84">
        <v>9147782</v>
      </c>
      <c r="G527" s="104">
        <v>0</v>
      </c>
      <c r="H527" s="92" t="s">
        <v>9</v>
      </c>
      <c r="I527" s="45">
        <v>0</v>
      </c>
      <c r="J527" s="44" t="s">
        <v>11</v>
      </c>
    </row>
    <row r="528" spans="1:10" ht="14" x14ac:dyDescent="0.15">
      <c r="A528" s="91" t="s">
        <v>8</v>
      </c>
      <c r="B528" s="90" t="s">
        <v>7565</v>
      </c>
      <c r="C528" s="44" t="s">
        <v>13</v>
      </c>
      <c r="D528" s="45" t="s">
        <v>75</v>
      </c>
      <c r="E528" s="45" t="s">
        <v>7642</v>
      </c>
      <c r="F528" s="84">
        <v>400960</v>
      </c>
      <c r="G528" s="104">
        <v>0</v>
      </c>
      <c r="H528" s="92" t="s">
        <v>9</v>
      </c>
      <c r="I528" s="45">
        <v>0</v>
      </c>
      <c r="J528" s="44" t="s">
        <v>11</v>
      </c>
    </row>
    <row r="529" spans="1:10" ht="14" x14ac:dyDescent="0.15">
      <c r="A529" s="91" t="s">
        <v>8</v>
      </c>
      <c r="B529" s="90" t="s">
        <v>7565</v>
      </c>
      <c r="C529" s="44" t="s">
        <v>14</v>
      </c>
      <c r="D529" s="45" t="s">
        <v>6412</v>
      </c>
      <c r="E529" s="45" t="s">
        <v>7576</v>
      </c>
      <c r="F529" s="84">
        <v>10864217</v>
      </c>
      <c r="G529" s="104">
        <v>0</v>
      </c>
      <c r="H529" s="92" t="s">
        <v>9</v>
      </c>
      <c r="I529" s="45">
        <v>0</v>
      </c>
      <c r="J529" s="44" t="s">
        <v>11</v>
      </c>
    </row>
    <row r="530" spans="1:10" ht="14" x14ac:dyDescent="0.15">
      <c r="A530" s="91" t="s">
        <v>8</v>
      </c>
      <c r="B530" s="90" t="s">
        <v>7565</v>
      </c>
      <c r="C530" s="44" t="s">
        <v>14</v>
      </c>
      <c r="D530" s="45" t="s">
        <v>6412</v>
      </c>
      <c r="E530" s="45" t="s">
        <v>7576</v>
      </c>
      <c r="F530" s="84">
        <v>3750976.5</v>
      </c>
      <c r="G530" s="104">
        <v>0</v>
      </c>
      <c r="H530" s="92" t="s">
        <v>9</v>
      </c>
      <c r="I530" s="45">
        <v>0</v>
      </c>
      <c r="J530" s="44" t="s">
        <v>93</v>
      </c>
    </row>
    <row r="531" spans="1:10" ht="14" x14ac:dyDescent="0.15">
      <c r="A531" s="91" t="s">
        <v>8</v>
      </c>
      <c r="B531" s="90" t="s">
        <v>7565</v>
      </c>
      <c r="C531" s="44" t="s">
        <v>41</v>
      </c>
      <c r="D531" s="45" t="s">
        <v>6414</v>
      </c>
      <c r="E531" s="45" t="s">
        <v>7576</v>
      </c>
      <c r="F531" s="84">
        <v>1669000</v>
      </c>
      <c r="G531" s="104">
        <v>0</v>
      </c>
      <c r="H531" s="92" t="s">
        <v>9</v>
      </c>
      <c r="I531" s="45">
        <v>0</v>
      </c>
      <c r="J531" s="44" t="s">
        <v>11</v>
      </c>
    </row>
    <row r="532" spans="1:10" ht="14" x14ac:dyDescent="0.15">
      <c r="A532" s="91" t="s">
        <v>8</v>
      </c>
      <c r="B532" s="90" t="s">
        <v>7565</v>
      </c>
      <c r="C532" s="44" t="s">
        <v>305</v>
      </c>
      <c r="D532" s="45" t="s">
        <v>306</v>
      </c>
      <c r="E532" s="45" t="s">
        <v>7635</v>
      </c>
      <c r="F532" s="84">
        <v>42860001</v>
      </c>
      <c r="G532" s="104">
        <v>15945179</v>
      </c>
      <c r="H532" s="92" t="s">
        <v>9</v>
      </c>
      <c r="I532" s="45">
        <v>0</v>
      </c>
      <c r="J532" s="44" t="s">
        <v>11</v>
      </c>
    </row>
    <row r="533" spans="1:10" ht="56" x14ac:dyDescent="0.15">
      <c r="A533" s="55" t="s">
        <v>51</v>
      </c>
      <c r="B533" s="55" t="s">
        <v>7661</v>
      </c>
      <c r="C533" s="86" t="s">
        <v>58</v>
      </c>
      <c r="D533" s="87" t="s">
        <v>6388</v>
      </c>
      <c r="E533" s="45" t="s">
        <v>7582</v>
      </c>
      <c r="F533" s="84">
        <v>1267042266</v>
      </c>
      <c r="G533" s="104">
        <v>48986812.754674859</v>
      </c>
      <c r="H533" s="92" t="s">
        <v>7654</v>
      </c>
      <c r="I533" s="58" t="s">
        <v>7553</v>
      </c>
      <c r="J533" s="43" t="s">
        <v>11</v>
      </c>
    </row>
    <row r="534" spans="1:10" ht="56" x14ac:dyDescent="0.15">
      <c r="A534" s="55" t="s">
        <v>51</v>
      </c>
      <c r="B534" s="55" t="s">
        <v>7661</v>
      </c>
      <c r="C534" s="86" t="s">
        <v>54</v>
      </c>
      <c r="D534" s="87" t="s">
        <v>6385</v>
      </c>
      <c r="E534" s="45" t="s">
        <v>7582</v>
      </c>
      <c r="F534" s="84">
        <v>3093286697</v>
      </c>
      <c r="G534" s="104">
        <v>121223217.1184044</v>
      </c>
      <c r="H534" s="92" t="s">
        <v>7654</v>
      </c>
      <c r="I534" s="58" t="s">
        <v>7553</v>
      </c>
      <c r="J534" s="43" t="s">
        <v>11</v>
      </c>
    </row>
    <row r="535" spans="1:10" ht="56" x14ac:dyDescent="0.15">
      <c r="A535" s="55" t="s">
        <v>51</v>
      </c>
      <c r="B535" s="55" t="s">
        <v>7661</v>
      </c>
      <c r="C535" s="86" t="s">
        <v>48</v>
      </c>
      <c r="D535" s="87" t="s">
        <v>6387</v>
      </c>
      <c r="E535" s="45" t="s">
        <v>7582</v>
      </c>
      <c r="F535" s="84">
        <v>4455467994</v>
      </c>
      <c r="G535" s="104">
        <v>298035659.33823067</v>
      </c>
      <c r="H535" s="92" t="s">
        <v>7654</v>
      </c>
      <c r="I535" s="58" t="s">
        <v>7553</v>
      </c>
      <c r="J535" s="43" t="s">
        <v>11</v>
      </c>
    </row>
    <row r="536" spans="1:10" ht="56" x14ac:dyDescent="0.15">
      <c r="A536" s="55" t="s">
        <v>51</v>
      </c>
      <c r="B536" s="55" t="s">
        <v>7661</v>
      </c>
      <c r="C536" s="86" t="s">
        <v>56</v>
      </c>
      <c r="D536" s="87" t="s">
        <v>6391</v>
      </c>
      <c r="E536" s="45" t="s">
        <v>7582</v>
      </c>
      <c r="F536" s="84">
        <v>4347265707</v>
      </c>
      <c r="G536" s="104">
        <v>122042020.91296102</v>
      </c>
      <c r="H536" s="92" t="s">
        <v>7654</v>
      </c>
      <c r="I536" s="58" t="s">
        <v>7553</v>
      </c>
      <c r="J536" s="43" t="s">
        <v>11</v>
      </c>
    </row>
    <row r="537" spans="1:10" ht="56" x14ac:dyDescent="0.15">
      <c r="A537" s="55" t="s">
        <v>51</v>
      </c>
      <c r="B537" s="55" t="s">
        <v>7661</v>
      </c>
      <c r="C537" s="86" t="s">
        <v>55</v>
      </c>
      <c r="D537" s="87" t="s">
        <v>6386</v>
      </c>
      <c r="E537" s="45" t="s">
        <v>7582</v>
      </c>
      <c r="F537" s="84">
        <v>3064907920</v>
      </c>
      <c r="G537" s="104">
        <v>5004799.2142852815</v>
      </c>
      <c r="H537" s="92" t="s">
        <v>7654</v>
      </c>
      <c r="I537" s="58" t="s">
        <v>7553</v>
      </c>
      <c r="J537" s="43" t="s">
        <v>11</v>
      </c>
    </row>
    <row r="538" spans="1:10" ht="56" x14ac:dyDescent="0.15">
      <c r="A538" s="55" t="s">
        <v>51</v>
      </c>
      <c r="B538" s="55" t="s">
        <v>7661</v>
      </c>
      <c r="C538" s="86" t="s">
        <v>52</v>
      </c>
      <c r="D538" s="87" t="s">
        <v>4974</v>
      </c>
      <c r="E538" s="45" t="s">
        <v>7582</v>
      </c>
      <c r="F538" s="84">
        <v>4143301447</v>
      </c>
      <c r="G538" s="104">
        <v>270799661.64951116</v>
      </c>
      <c r="H538" s="92" t="s">
        <v>7654</v>
      </c>
      <c r="I538" s="58" t="s">
        <v>7553</v>
      </c>
      <c r="J538" s="43" t="s">
        <v>11</v>
      </c>
    </row>
    <row r="539" spans="1:10" ht="56" x14ac:dyDescent="0.15">
      <c r="A539" s="55" t="s">
        <v>51</v>
      </c>
      <c r="B539" s="55" t="s">
        <v>7661</v>
      </c>
      <c r="C539" s="86" t="s">
        <v>53</v>
      </c>
      <c r="D539" s="87" t="s">
        <v>6390</v>
      </c>
      <c r="E539" s="45" t="s">
        <v>7582</v>
      </c>
      <c r="F539" s="84">
        <v>2512238977</v>
      </c>
      <c r="G539" s="104">
        <v>43271159.292292997</v>
      </c>
      <c r="H539" s="92" t="s">
        <v>7654</v>
      </c>
      <c r="I539" s="58" t="s">
        <v>7553</v>
      </c>
      <c r="J539" s="43" t="s">
        <v>11</v>
      </c>
    </row>
    <row r="540" spans="1:10" ht="56" x14ac:dyDescent="0.15">
      <c r="A540" s="55" t="s">
        <v>51</v>
      </c>
      <c r="B540" s="55" t="s">
        <v>7661</v>
      </c>
      <c r="C540" s="86" t="s">
        <v>59</v>
      </c>
      <c r="D540" s="87" t="s">
        <v>6389</v>
      </c>
      <c r="E540" s="45" t="s">
        <v>7582</v>
      </c>
      <c r="F540" s="84">
        <v>766226980</v>
      </c>
      <c r="G540" s="104">
        <v>29481326.437614121</v>
      </c>
      <c r="H540" s="92" t="s">
        <v>7654</v>
      </c>
      <c r="I540" s="58" t="s">
        <v>7553</v>
      </c>
      <c r="J540" s="43" t="s">
        <v>11</v>
      </c>
    </row>
    <row r="541" spans="1:10" ht="56" x14ac:dyDescent="0.15">
      <c r="A541" s="55" t="s">
        <v>51</v>
      </c>
      <c r="B541" s="55" t="s">
        <v>7661</v>
      </c>
      <c r="C541" s="86" t="s">
        <v>57</v>
      </c>
      <c r="D541" s="87" t="s">
        <v>6416</v>
      </c>
      <c r="E541" s="45" t="s">
        <v>7582</v>
      </c>
      <c r="F541" s="84">
        <v>1638416724</v>
      </c>
      <c r="G541" s="104">
        <v>63681482.518988997</v>
      </c>
      <c r="H541" s="92" t="s">
        <v>7654</v>
      </c>
      <c r="I541" s="58" t="s">
        <v>7553</v>
      </c>
      <c r="J541" s="43" t="s">
        <v>11</v>
      </c>
    </row>
    <row r="542" spans="1:10" ht="56" x14ac:dyDescent="0.15">
      <c r="A542" s="55" t="s">
        <v>51</v>
      </c>
      <c r="B542" s="55" t="s">
        <v>7661</v>
      </c>
      <c r="C542" s="86" t="s">
        <v>60</v>
      </c>
      <c r="D542" s="87" t="s">
        <v>125</v>
      </c>
      <c r="E542" s="45" t="s">
        <v>7582</v>
      </c>
      <c r="F542" s="84">
        <v>109227782</v>
      </c>
      <c r="G542" s="104">
        <v>4204463.202826323</v>
      </c>
      <c r="H542" s="92" t="s">
        <v>7654</v>
      </c>
      <c r="I542" s="58" t="s">
        <v>7553</v>
      </c>
      <c r="J542" s="43" t="s">
        <v>11</v>
      </c>
    </row>
    <row r="543" spans="1:10" ht="14" x14ac:dyDescent="0.15">
      <c r="A543" s="91" t="s">
        <v>65</v>
      </c>
      <c r="B543" s="90" t="s">
        <v>5234</v>
      </c>
      <c r="C543" s="44" t="s">
        <v>1769</v>
      </c>
      <c r="D543" s="44" t="s">
        <v>1770</v>
      </c>
      <c r="E543" s="43" t="s">
        <v>7586</v>
      </c>
      <c r="F543" s="56">
        <v>467100</v>
      </c>
      <c r="G543" s="104">
        <v>0</v>
      </c>
      <c r="H543" s="92" t="s">
        <v>9</v>
      </c>
      <c r="I543" s="45">
        <v>0</v>
      </c>
      <c r="J543" s="43" t="s">
        <v>11</v>
      </c>
    </row>
    <row r="544" spans="1:10" ht="14" x14ac:dyDescent="0.15">
      <c r="A544" s="91" t="s">
        <v>65</v>
      </c>
      <c r="B544" s="90" t="s">
        <v>5234</v>
      </c>
      <c r="C544" s="44" t="s">
        <v>1379</v>
      </c>
      <c r="D544" s="44" t="s">
        <v>1380</v>
      </c>
      <c r="E544" s="43" t="s">
        <v>7586</v>
      </c>
      <c r="F544" s="56">
        <v>1954563</v>
      </c>
      <c r="G544" s="104">
        <v>0</v>
      </c>
      <c r="H544" s="92" t="s">
        <v>9</v>
      </c>
      <c r="I544" s="45">
        <v>0</v>
      </c>
      <c r="J544" s="43" t="s">
        <v>93</v>
      </c>
    </row>
    <row r="545" spans="1:10" ht="14" x14ac:dyDescent="0.15">
      <c r="A545" s="91" t="s">
        <v>65</v>
      </c>
      <c r="B545" s="90" t="s">
        <v>5234</v>
      </c>
      <c r="C545" s="44" t="s">
        <v>268</v>
      </c>
      <c r="D545" s="44" t="s">
        <v>269</v>
      </c>
      <c r="E545" s="43" t="s">
        <v>7586</v>
      </c>
      <c r="F545" s="56">
        <v>57070742</v>
      </c>
      <c r="G545" s="104">
        <v>0</v>
      </c>
      <c r="H545" s="92" t="s">
        <v>9</v>
      </c>
      <c r="I545" s="45">
        <v>0</v>
      </c>
      <c r="J545" s="43" t="s">
        <v>11</v>
      </c>
    </row>
    <row r="546" spans="1:10" ht="14" x14ac:dyDescent="0.15">
      <c r="A546" s="91" t="s">
        <v>65</v>
      </c>
      <c r="B546" s="90" t="s">
        <v>5234</v>
      </c>
      <c r="C546" s="44" t="s">
        <v>882</v>
      </c>
      <c r="D546" s="44" t="s">
        <v>883</v>
      </c>
      <c r="E546" s="43" t="s">
        <v>7586</v>
      </c>
      <c r="F546" s="56">
        <v>6505109</v>
      </c>
      <c r="G546" s="104">
        <v>0</v>
      </c>
      <c r="H546" s="92" t="s">
        <v>9</v>
      </c>
      <c r="I546" s="45">
        <v>0</v>
      </c>
      <c r="J546" s="43" t="s">
        <v>11</v>
      </c>
    </row>
    <row r="547" spans="1:10" ht="14" x14ac:dyDescent="0.15">
      <c r="A547" s="91" t="s">
        <v>65</v>
      </c>
      <c r="B547" s="90" t="s">
        <v>5234</v>
      </c>
      <c r="C547" s="44" t="s">
        <v>1927</v>
      </c>
      <c r="D547" s="44" t="s">
        <v>1928</v>
      </c>
      <c r="E547" s="43" t="s">
        <v>7586</v>
      </c>
      <c r="F547" s="56">
        <v>72606.5</v>
      </c>
      <c r="G547" s="104">
        <v>0</v>
      </c>
      <c r="H547" s="92" t="s">
        <v>9</v>
      </c>
      <c r="I547" s="45">
        <v>0</v>
      </c>
      <c r="J547" s="43" t="s">
        <v>7</v>
      </c>
    </row>
    <row r="548" spans="1:10" ht="28" x14ac:dyDescent="0.15">
      <c r="A548" s="91" t="s">
        <v>65</v>
      </c>
      <c r="B548" s="90" t="s">
        <v>5234</v>
      </c>
      <c r="C548" s="44" t="s">
        <v>615</v>
      </c>
      <c r="D548" s="44" t="s">
        <v>616</v>
      </c>
      <c r="E548" s="43" t="s">
        <v>7586</v>
      </c>
      <c r="F548" s="56">
        <v>456960</v>
      </c>
      <c r="G548" s="104">
        <v>0</v>
      </c>
      <c r="H548" s="92" t="s">
        <v>9</v>
      </c>
      <c r="I548" s="45">
        <v>0</v>
      </c>
      <c r="J548" s="43" t="s">
        <v>11</v>
      </c>
    </row>
    <row r="549" spans="1:10" ht="14" x14ac:dyDescent="0.15">
      <c r="A549" s="91" t="s">
        <v>65</v>
      </c>
      <c r="B549" s="90" t="s">
        <v>5234</v>
      </c>
      <c r="C549" s="44" t="s">
        <v>1754</v>
      </c>
      <c r="D549" s="44" t="s">
        <v>1755</v>
      </c>
      <c r="E549" s="43" t="s">
        <v>7586</v>
      </c>
      <c r="F549" s="56">
        <v>511700</v>
      </c>
      <c r="G549" s="104">
        <v>0</v>
      </c>
      <c r="H549" s="92" t="s">
        <v>9</v>
      </c>
      <c r="I549" s="45">
        <v>0</v>
      </c>
      <c r="J549" s="43" t="s">
        <v>11</v>
      </c>
    </row>
    <row r="550" spans="1:10" ht="14" x14ac:dyDescent="0.15">
      <c r="A550" s="91" t="s">
        <v>65</v>
      </c>
      <c r="B550" s="90" t="s">
        <v>5234</v>
      </c>
      <c r="C550" s="44" t="s">
        <v>317</v>
      </c>
      <c r="D550" s="44" t="s">
        <v>318</v>
      </c>
      <c r="E550" s="43" t="s">
        <v>7586</v>
      </c>
      <c r="F550" s="56">
        <v>41429529</v>
      </c>
      <c r="G550" s="104">
        <v>0</v>
      </c>
      <c r="H550" s="92" t="s">
        <v>9</v>
      </c>
      <c r="I550" s="45">
        <v>0</v>
      </c>
      <c r="J550" s="43" t="s">
        <v>11</v>
      </c>
    </row>
    <row r="551" spans="1:10" ht="14" x14ac:dyDescent="0.15">
      <c r="A551" s="91" t="s">
        <v>65</v>
      </c>
      <c r="B551" s="90" t="s">
        <v>5234</v>
      </c>
      <c r="C551" s="44" t="s">
        <v>1709</v>
      </c>
      <c r="D551" s="44" t="s">
        <v>1710</v>
      </c>
      <c r="E551" s="43" t="s">
        <v>7586</v>
      </c>
      <c r="F551" s="56">
        <v>621775</v>
      </c>
      <c r="G551" s="104">
        <v>0</v>
      </c>
      <c r="H551" s="92" t="s">
        <v>9</v>
      </c>
      <c r="I551" s="45">
        <v>0</v>
      </c>
      <c r="J551" s="43" t="s">
        <v>7</v>
      </c>
    </row>
    <row r="552" spans="1:10" ht="14" x14ac:dyDescent="0.15">
      <c r="A552" s="91" t="s">
        <v>65</v>
      </c>
      <c r="B552" s="90" t="s">
        <v>5234</v>
      </c>
      <c r="C552" s="44" t="s">
        <v>79</v>
      </c>
      <c r="D552" s="44" t="s">
        <v>80</v>
      </c>
      <c r="E552" s="43" t="s">
        <v>7586</v>
      </c>
      <c r="F552" s="56">
        <v>66882275.420000002</v>
      </c>
      <c r="G552" s="104">
        <v>0</v>
      </c>
      <c r="H552" s="92" t="s">
        <v>9</v>
      </c>
      <c r="I552" s="45">
        <v>0</v>
      </c>
      <c r="J552" s="43" t="s">
        <v>11</v>
      </c>
    </row>
    <row r="553" spans="1:10" ht="14" x14ac:dyDescent="0.15">
      <c r="A553" s="91" t="s">
        <v>65</v>
      </c>
      <c r="B553" s="90" t="s">
        <v>5234</v>
      </c>
      <c r="C553" s="44" t="s">
        <v>451</v>
      </c>
      <c r="D553" s="44" t="s">
        <v>452</v>
      </c>
      <c r="E553" s="43" t="s">
        <v>7586</v>
      </c>
      <c r="F553" s="56">
        <v>30936077</v>
      </c>
      <c r="G553" s="104">
        <v>0</v>
      </c>
      <c r="H553" s="92" t="s">
        <v>9</v>
      </c>
      <c r="I553" s="45">
        <v>0</v>
      </c>
      <c r="J553" s="43" t="s">
        <v>11</v>
      </c>
    </row>
    <row r="554" spans="1:10" ht="14" x14ac:dyDescent="0.15">
      <c r="A554" s="91" t="s">
        <v>65</v>
      </c>
      <c r="B554" s="90" t="s">
        <v>5234</v>
      </c>
      <c r="C554" s="44" t="s">
        <v>451</v>
      </c>
      <c r="D554" s="44" t="s">
        <v>452</v>
      </c>
      <c r="E554" s="43" t="s">
        <v>7586</v>
      </c>
      <c r="F554" s="56">
        <v>1866968.5</v>
      </c>
      <c r="G554" s="104">
        <v>0</v>
      </c>
      <c r="H554" s="92" t="s">
        <v>9</v>
      </c>
      <c r="I554" s="45">
        <v>0</v>
      </c>
      <c r="J554" s="43" t="s">
        <v>93</v>
      </c>
    </row>
    <row r="555" spans="1:10" ht="14" x14ac:dyDescent="0.15">
      <c r="A555" s="91" t="s">
        <v>65</v>
      </c>
      <c r="B555" s="90" t="s">
        <v>5234</v>
      </c>
      <c r="C555" s="44" t="s">
        <v>1267</v>
      </c>
      <c r="D555" s="44" t="s">
        <v>1268</v>
      </c>
      <c r="E555" s="43" t="s">
        <v>7586</v>
      </c>
      <c r="F555" s="56">
        <v>2556848</v>
      </c>
      <c r="G555" s="104">
        <v>0</v>
      </c>
      <c r="H555" s="92" t="s">
        <v>9</v>
      </c>
      <c r="I555" s="45">
        <v>0</v>
      </c>
      <c r="J555" s="43" t="s">
        <v>7</v>
      </c>
    </row>
    <row r="556" spans="1:10" ht="14" x14ac:dyDescent="0.15">
      <c r="A556" s="91" t="s">
        <v>65</v>
      </c>
      <c r="B556" s="90" t="s">
        <v>5234</v>
      </c>
      <c r="C556" s="44" t="s">
        <v>663</v>
      </c>
      <c r="D556" s="44" t="s">
        <v>664</v>
      </c>
      <c r="E556" s="43" t="s">
        <v>7586</v>
      </c>
      <c r="F556" s="56">
        <v>13327513</v>
      </c>
      <c r="G556" s="104">
        <v>0</v>
      </c>
      <c r="H556" s="92" t="s">
        <v>9</v>
      </c>
      <c r="I556" s="45">
        <v>0</v>
      </c>
      <c r="J556" s="43" t="s">
        <v>11</v>
      </c>
    </row>
    <row r="557" spans="1:10" ht="14" x14ac:dyDescent="0.15">
      <c r="A557" s="91" t="s">
        <v>65</v>
      </c>
      <c r="B557" s="90" t="s">
        <v>5234</v>
      </c>
      <c r="C557" s="44" t="s">
        <v>729</v>
      </c>
      <c r="D557" s="44" t="s">
        <v>730</v>
      </c>
      <c r="E557" s="43" t="s">
        <v>7586</v>
      </c>
      <c r="F557" s="56">
        <v>10726196</v>
      </c>
      <c r="G557" s="104">
        <v>0</v>
      </c>
      <c r="H557" s="92" t="s">
        <v>9</v>
      </c>
      <c r="I557" s="45">
        <v>0</v>
      </c>
      <c r="J557" s="43" t="s">
        <v>7</v>
      </c>
    </row>
    <row r="558" spans="1:10" ht="14" x14ac:dyDescent="0.15">
      <c r="A558" s="91" t="s">
        <v>65</v>
      </c>
      <c r="B558" s="90" t="s">
        <v>5234</v>
      </c>
      <c r="C558" s="44" t="s">
        <v>1590</v>
      </c>
      <c r="D558" s="44" t="s">
        <v>1591</v>
      </c>
      <c r="E558" s="43" t="s">
        <v>7586</v>
      </c>
      <c r="F558" s="56">
        <v>1084156</v>
      </c>
      <c r="G558" s="104">
        <v>0</v>
      </c>
      <c r="H558" s="92" t="s">
        <v>9</v>
      </c>
      <c r="I558" s="45">
        <v>0</v>
      </c>
      <c r="J558" s="43" t="s">
        <v>11</v>
      </c>
    </row>
    <row r="559" spans="1:10" ht="14" x14ac:dyDescent="0.15">
      <c r="A559" s="91" t="s">
        <v>65</v>
      </c>
      <c r="B559" s="90" t="s">
        <v>5234</v>
      </c>
      <c r="C559" s="44" t="s">
        <v>1167</v>
      </c>
      <c r="D559" s="44" t="s">
        <v>1168</v>
      </c>
      <c r="E559" s="43" t="s">
        <v>7586</v>
      </c>
      <c r="F559" s="56">
        <v>3449792.5</v>
      </c>
      <c r="G559" s="104">
        <v>0</v>
      </c>
      <c r="H559" s="92" t="s">
        <v>9</v>
      </c>
      <c r="I559" s="45">
        <v>0</v>
      </c>
      <c r="J559" s="43" t="s">
        <v>7</v>
      </c>
    </row>
    <row r="560" spans="1:10" ht="14" x14ac:dyDescent="0.15">
      <c r="A560" s="91" t="s">
        <v>65</v>
      </c>
      <c r="B560" s="90" t="s">
        <v>5234</v>
      </c>
      <c r="C560" s="44" t="s">
        <v>738</v>
      </c>
      <c r="D560" s="44" t="s">
        <v>739</v>
      </c>
      <c r="E560" s="43" t="s">
        <v>7586</v>
      </c>
      <c r="F560" s="56">
        <v>11123114</v>
      </c>
      <c r="G560" s="104">
        <v>0</v>
      </c>
      <c r="H560" s="92" t="s">
        <v>9</v>
      </c>
      <c r="I560" s="45">
        <v>0</v>
      </c>
      <c r="J560" s="43" t="s">
        <v>11</v>
      </c>
    </row>
    <row r="561" spans="1:10" ht="14" x14ac:dyDescent="0.15">
      <c r="A561" s="91" t="s">
        <v>65</v>
      </c>
      <c r="B561" s="90" t="s">
        <v>5234</v>
      </c>
      <c r="C561" s="44" t="s">
        <v>1580</v>
      </c>
      <c r="D561" s="44" t="s">
        <v>1581</v>
      </c>
      <c r="E561" s="43" t="s">
        <v>7586</v>
      </c>
      <c r="F561" s="56">
        <v>1127140</v>
      </c>
      <c r="G561" s="104">
        <v>0</v>
      </c>
      <c r="H561" s="92" t="s">
        <v>9</v>
      </c>
      <c r="I561" s="45">
        <v>0</v>
      </c>
      <c r="J561" s="43" t="s">
        <v>11</v>
      </c>
    </row>
    <row r="562" spans="1:10" ht="14" x14ac:dyDescent="0.15">
      <c r="A562" s="91" t="s">
        <v>65</v>
      </c>
      <c r="B562" s="90" t="s">
        <v>5234</v>
      </c>
      <c r="C562" s="44" t="s">
        <v>194</v>
      </c>
      <c r="D562" s="44" t="s">
        <v>195</v>
      </c>
      <c r="E562" s="43" t="s">
        <v>7586</v>
      </c>
      <c r="F562" s="56">
        <v>113030990</v>
      </c>
      <c r="G562" s="104">
        <v>0</v>
      </c>
      <c r="H562" s="92" t="s">
        <v>9</v>
      </c>
      <c r="I562" s="45">
        <v>0</v>
      </c>
      <c r="J562" s="43" t="s">
        <v>11</v>
      </c>
    </row>
    <row r="563" spans="1:10" ht="14" x14ac:dyDescent="0.15">
      <c r="A563" s="91" t="s">
        <v>65</v>
      </c>
      <c r="B563" s="90" t="s">
        <v>5234</v>
      </c>
      <c r="C563" s="44" t="s">
        <v>212</v>
      </c>
      <c r="D563" s="44" t="s">
        <v>213</v>
      </c>
      <c r="E563" s="43" t="s">
        <v>7586</v>
      </c>
      <c r="F563" s="56">
        <v>105686588</v>
      </c>
      <c r="G563" s="104">
        <v>0</v>
      </c>
      <c r="H563" s="92" t="s">
        <v>9</v>
      </c>
      <c r="I563" s="45">
        <v>0</v>
      </c>
      <c r="J563" s="43" t="s">
        <v>11</v>
      </c>
    </row>
    <row r="564" spans="1:10" ht="14" x14ac:dyDescent="0.15">
      <c r="A564" s="91" t="s">
        <v>65</v>
      </c>
      <c r="B564" s="90" t="s">
        <v>5234</v>
      </c>
      <c r="C564" s="44" t="s">
        <v>389</v>
      </c>
      <c r="D564" s="44" t="s">
        <v>390</v>
      </c>
      <c r="E564" s="43" t="s">
        <v>7586</v>
      </c>
      <c r="F564" s="56">
        <v>31993449.5</v>
      </c>
      <c r="G564" s="104">
        <v>0</v>
      </c>
      <c r="H564" s="92" t="s">
        <v>9</v>
      </c>
      <c r="I564" s="45">
        <v>0</v>
      </c>
      <c r="J564" s="43" t="s">
        <v>7</v>
      </c>
    </row>
    <row r="565" spans="1:10" ht="14" x14ac:dyDescent="0.15">
      <c r="A565" s="91" t="s">
        <v>65</v>
      </c>
      <c r="B565" s="90" t="s">
        <v>5234</v>
      </c>
      <c r="C565" s="44" t="s">
        <v>686</v>
      </c>
      <c r="D565" s="44" t="s">
        <v>687</v>
      </c>
      <c r="E565" s="43" t="s">
        <v>7586</v>
      </c>
      <c r="F565" s="56">
        <v>788663</v>
      </c>
      <c r="G565" s="104">
        <v>0</v>
      </c>
      <c r="H565" s="92" t="s">
        <v>9</v>
      </c>
      <c r="I565" s="45">
        <v>0</v>
      </c>
      <c r="J565" s="43" t="s">
        <v>11</v>
      </c>
    </row>
    <row r="566" spans="1:10" ht="14" x14ac:dyDescent="0.15">
      <c r="A566" s="91" t="s">
        <v>65</v>
      </c>
      <c r="B566" s="90" t="s">
        <v>5234</v>
      </c>
      <c r="C566" s="44" t="s">
        <v>116</v>
      </c>
      <c r="D566" s="44" t="s">
        <v>117</v>
      </c>
      <c r="E566" s="43" t="s">
        <v>7586</v>
      </c>
      <c r="F566" s="56">
        <v>402263317</v>
      </c>
      <c r="G566" s="104">
        <v>0</v>
      </c>
      <c r="H566" s="92" t="s">
        <v>9</v>
      </c>
      <c r="I566" s="45">
        <v>0</v>
      </c>
      <c r="J566" s="43" t="s">
        <v>11</v>
      </c>
    </row>
    <row r="567" spans="1:10" ht="14" x14ac:dyDescent="0.15">
      <c r="A567" s="91" t="s">
        <v>65</v>
      </c>
      <c r="B567" s="90" t="s">
        <v>5234</v>
      </c>
      <c r="C567" s="44" t="s">
        <v>534</v>
      </c>
      <c r="D567" s="44" t="s">
        <v>535</v>
      </c>
      <c r="E567" s="43" t="s">
        <v>7586</v>
      </c>
      <c r="F567" s="56">
        <v>35920868</v>
      </c>
      <c r="G567" s="104">
        <v>0</v>
      </c>
      <c r="H567" s="92" t="s">
        <v>9</v>
      </c>
      <c r="I567" s="45">
        <v>0</v>
      </c>
      <c r="J567" s="43" t="s">
        <v>11</v>
      </c>
    </row>
    <row r="568" spans="1:10" ht="14" x14ac:dyDescent="0.15">
      <c r="A568" s="91" t="s">
        <v>65</v>
      </c>
      <c r="B568" s="90" t="s">
        <v>5234</v>
      </c>
      <c r="C568" s="44" t="s">
        <v>1364</v>
      </c>
      <c r="D568" s="44" t="s">
        <v>1365</v>
      </c>
      <c r="E568" s="43" t="s">
        <v>7586</v>
      </c>
      <c r="F568" s="56">
        <v>2040000</v>
      </c>
      <c r="G568" s="104">
        <v>0</v>
      </c>
      <c r="H568" s="92" t="s">
        <v>9</v>
      </c>
      <c r="I568" s="45">
        <v>0</v>
      </c>
      <c r="J568" s="43" t="s">
        <v>11</v>
      </c>
    </row>
    <row r="569" spans="1:10" ht="14" x14ac:dyDescent="0.15">
      <c r="A569" s="91" t="s">
        <v>65</v>
      </c>
      <c r="B569" s="90" t="s">
        <v>5234</v>
      </c>
      <c r="C569" s="44" t="s">
        <v>940</v>
      </c>
      <c r="D569" s="44" t="s">
        <v>941</v>
      </c>
      <c r="E569" s="43" t="s">
        <v>7586</v>
      </c>
      <c r="F569" s="56">
        <v>1704000</v>
      </c>
      <c r="G569" s="104">
        <v>0</v>
      </c>
      <c r="H569" s="92" t="s">
        <v>9</v>
      </c>
      <c r="I569" s="45">
        <v>0</v>
      </c>
      <c r="J569" s="43" t="s">
        <v>11</v>
      </c>
    </row>
    <row r="570" spans="1:10" ht="14" x14ac:dyDescent="0.15">
      <c r="A570" s="91" t="s">
        <v>65</v>
      </c>
      <c r="B570" s="90" t="s">
        <v>5234</v>
      </c>
      <c r="C570" s="44" t="s">
        <v>1002</v>
      </c>
      <c r="D570" s="44" t="s">
        <v>1003</v>
      </c>
      <c r="E570" s="43" t="s">
        <v>7586</v>
      </c>
      <c r="F570" s="56">
        <v>2597157</v>
      </c>
      <c r="G570" s="104">
        <v>0</v>
      </c>
      <c r="H570" s="92" t="s">
        <v>9</v>
      </c>
      <c r="I570" s="45">
        <v>0</v>
      </c>
      <c r="J570" s="43" t="s">
        <v>11</v>
      </c>
    </row>
    <row r="571" spans="1:10" ht="14" x14ac:dyDescent="0.15">
      <c r="A571" s="91" t="s">
        <v>65</v>
      </c>
      <c r="B571" s="90" t="s">
        <v>5234</v>
      </c>
      <c r="C571" s="44" t="s">
        <v>1012</v>
      </c>
      <c r="D571" s="44" t="s">
        <v>1013</v>
      </c>
      <c r="E571" s="43" t="s">
        <v>7586</v>
      </c>
      <c r="F571" s="56">
        <v>1303800</v>
      </c>
      <c r="G571" s="104">
        <v>0</v>
      </c>
      <c r="H571" s="92" t="s">
        <v>9</v>
      </c>
      <c r="I571" s="45">
        <v>0</v>
      </c>
      <c r="J571" s="43" t="s">
        <v>11</v>
      </c>
    </row>
    <row r="572" spans="1:10" ht="14" x14ac:dyDescent="0.15">
      <c r="A572" s="91" t="s">
        <v>65</v>
      </c>
      <c r="B572" s="90" t="s">
        <v>5234</v>
      </c>
      <c r="C572" s="44" t="s">
        <v>1026</v>
      </c>
      <c r="D572" s="44" t="s">
        <v>1027</v>
      </c>
      <c r="E572" s="43" t="s">
        <v>7586</v>
      </c>
      <c r="F572" s="56">
        <v>1414489</v>
      </c>
      <c r="G572" s="104">
        <v>0</v>
      </c>
      <c r="H572" s="92" t="s">
        <v>9</v>
      </c>
      <c r="I572" s="45">
        <v>0</v>
      </c>
      <c r="J572" s="43" t="s">
        <v>11</v>
      </c>
    </row>
    <row r="573" spans="1:10" ht="14" x14ac:dyDescent="0.15">
      <c r="A573" s="91" t="s">
        <v>65</v>
      </c>
      <c r="B573" s="90" t="s">
        <v>5234</v>
      </c>
      <c r="C573" s="44" t="s">
        <v>1052</v>
      </c>
      <c r="D573" s="44" t="s">
        <v>1053</v>
      </c>
      <c r="E573" s="43" t="s">
        <v>7586</v>
      </c>
      <c r="F573" s="56">
        <v>1177196.32</v>
      </c>
      <c r="G573" s="104">
        <v>0</v>
      </c>
      <c r="H573" s="92" t="s">
        <v>9</v>
      </c>
      <c r="I573" s="45">
        <v>0</v>
      </c>
      <c r="J573" s="43" t="s">
        <v>11</v>
      </c>
    </row>
    <row r="574" spans="1:10" ht="14" x14ac:dyDescent="0.15">
      <c r="A574" s="91" t="s">
        <v>65</v>
      </c>
      <c r="B574" s="90" t="s">
        <v>5234</v>
      </c>
      <c r="C574" s="44" t="s">
        <v>1087</v>
      </c>
      <c r="D574" s="44" t="s">
        <v>1088</v>
      </c>
      <c r="E574" s="43" t="s">
        <v>7586</v>
      </c>
      <c r="F574" s="56">
        <v>272980</v>
      </c>
      <c r="G574" s="104">
        <v>0</v>
      </c>
      <c r="H574" s="92" t="s">
        <v>9</v>
      </c>
      <c r="I574" s="45">
        <v>0</v>
      </c>
      <c r="J574" s="43" t="s">
        <v>11</v>
      </c>
    </row>
    <row r="575" spans="1:10" ht="14" x14ac:dyDescent="0.15">
      <c r="A575" s="91" t="s">
        <v>65</v>
      </c>
      <c r="B575" s="90" t="s">
        <v>5234</v>
      </c>
      <c r="C575" s="44" t="s">
        <v>373</v>
      </c>
      <c r="D575" s="44" t="s">
        <v>374</v>
      </c>
      <c r="E575" s="43" t="s">
        <v>7586</v>
      </c>
      <c r="F575" s="56">
        <v>30834289</v>
      </c>
      <c r="G575" s="104">
        <v>0</v>
      </c>
      <c r="H575" s="92" t="s">
        <v>9</v>
      </c>
      <c r="I575" s="45">
        <v>0</v>
      </c>
      <c r="J575" s="43" t="s">
        <v>11</v>
      </c>
    </row>
    <row r="576" spans="1:10" ht="14" x14ac:dyDescent="0.15">
      <c r="A576" s="91" t="s">
        <v>65</v>
      </c>
      <c r="B576" s="90" t="s">
        <v>5234</v>
      </c>
      <c r="C576" s="44" t="s">
        <v>373</v>
      </c>
      <c r="D576" s="44" t="s">
        <v>374</v>
      </c>
      <c r="E576" s="43" t="s">
        <v>7586</v>
      </c>
      <c r="F576" s="56">
        <v>1849002</v>
      </c>
      <c r="G576" s="104">
        <v>0</v>
      </c>
      <c r="H576" s="92" t="s">
        <v>9</v>
      </c>
      <c r="I576" s="45">
        <v>0</v>
      </c>
      <c r="J576" s="43" t="s">
        <v>93</v>
      </c>
    </row>
    <row r="577" spans="1:10" ht="14" x14ac:dyDescent="0.15">
      <c r="A577" s="91" t="s">
        <v>65</v>
      </c>
      <c r="B577" s="90" t="s">
        <v>5234</v>
      </c>
      <c r="C577" s="44" t="s">
        <v>1607</v>
      </c>
      <c r="D577" s="44" t="s">
        <v>1608</v>
      </c>
      <c r="E577" s="43" t="s">
        <v>7586</v>
      </c>
      <c r="F577" s="56">
        <v>944248</v>
      </c>
      <c r="G577" s="104">
        <v>0</v>
      </c>
      <c r="H577" s="92" t="s">
        <v>9</v>
      </c>
      <c r="I577" s="45">
        <v>0</v>
      </c>
      <c r="J577" s="43" t="s">
        <v>11</v>
      </c>
    </row>
    <row r="578" spans="1:10" ht="14" x14ac:dyDescent="0.15">
      <c r="A578" s="91" t="s">
        <v>65</v>
      </c>
      <c r="B578" s="90" t="s">
        <v>5234</v>
      </c>
      <c r="C578" s="44" t="s">
        <v>383</v>
      </c>
      <c r="D578" s="44" t="s">
        <v>384</v>
      </c>
      <c r="E578" s="43" t="s">
        <v>7586</v>
      </c>
      <c r="F578" s="56">
        <v>32364071.5</v>
      </c>
      <c r="G578" s="104">
        <v>0</v>
      </c>
      <c r="H578" s="92" t="s">
        <v>9</v>
      </c>
      <c r="I578" s="45">
        <v>0</v>
      </c>
      <c r="J578" s="43" t="s">
        <v>7</v>
      </c>
    </row>
    <row r="579" spans="1:10" ht="14" x14ac:dyDescent="0.15">
      <c r="A579" s="91" t="s">
        <v>65</v>
      </c>
      <c r="B579" s="90" t="s">
        <v>5234</v>
      </c>
      <c r="C579" s="44" t="s">
        <v>1498</v>
      </c>
      <c r="D579" s="44" t="s">
        <v>1499</v>
      </c>
      <c r="E579" s="43" t="s">
        <v>7586</v>
      </c>
      <c r="F579" s="56">
        <v>2684245.5</v>
      </c>
      <c r="G579" s="104">
        <v>0</v>
      </c>
      <c r="H579" s="92" t="s">
        <v>9</v>
      </c>
      <c r="I579" s="45">
        <v>0</v>
      </c>
      <c r="J579" s="43" t="s">
        <v>7</v>
      </c>
    </row>
    <row r="580" spans="1:10" ht="14" x14ac:dyDescent="0.15">
      <c r="A580" s="91" t="s">
        <v>65</v>
      </c>
      <c r="B580" s="90" t="s">
        <v>5234</v>
      </c>
      <c r="C580" s="44" t="s">
        <v>1131</v>
      </c>
      <c r="D580" s="44" t="s">
        <v>1132</v>
      </c>
      <c r="E580" s="43" t="s">
        <v>7586</v>
      </c>
      <c r="F580" s="56">
        <v>4141541</v>
      </c>
      <c r="G580" s="104">
        <v>0</v>
      </c>
      <c r="H580" s="92" t="s">
        <v>9</v>
      </c>
      <c r="I580" s="45">
        <v>0</v>
      </c>
      <c r="J580" s="43" t="s">
        <v>11</v>
      </c>
    </row>
    <row r="581" spans="1:10" ht="14" x14ac:dyDescent="0.15">
      <c r="A581" s="91" t="s">
        <v>65</v>
      </c>
      <c r="B581" s="90" t="s">
        <v>5234</v>
      </c>
      <c r="C581" s="44" t="s">
        <v>1274</v>
      </c>
      <c r="D581" s="44" t="s">
        <v>1276</v>
      </c>
      <c r="E581" s="43" t="s">
        <v>7586</v>
      </c>
      <c r="F581" s="56">
        <v>967927</v>
      </c>
      <c r="G581" s="104">
        <v>0</v>
      </c>
      <c r="H581" s="92" t="s">
        <v>9</v>
      </c>
      <c r="I581" s="45">
        <v>0</v>
      </c>
      <c r="J581" s="43" t="s">
        <v>11</v>
      </c>
    </row>
    <row r="582" spans="1:10" ht="14" x14ac:dyDescent="0.15">
      <c r="A582" s="91" t="s">
        <v>65</v>
      </c>
      <c r="B582" s="90" t="s">
        <v>5234</v>
      </c>
      <c r="C582" s="44" t="s">
        <v>1022</v>
      </c>
      <c r="D582" s="44" t="s">
        <v>1023</v>
      </c>
      <c r="E582" s="43" t="s">
        <v>7586</v>
      </c>
      <c r="F582" s="56">
        <v>4462560</v>
      </c>
      <c r="G582" s="104">
        <v>0</v>
      </c>
      <c r="H582" s="92" t="s">
        <v>9</v>
      </c>
      <c r="I582" s="45">
        <v>0</v>
      </c>
      <c r="J582" s="43" t="s">
        <v>11</v>
      </c>
    </row>
    <row r="583" spans="1:10" ht="14" x14ac:dyDescent="0.15">
      <c r="A583" s="91" t="s">
        <v>65</v>
      </c>
      <c r="B583" s="90" t="s">
        <v>5234</v>
      </c>
      <c r="C583" s="44" t="s">
        <v>803</v>
      </c>
      <c r="D583" s="44" t="s">
        <v>804</v>
      </c>
      <c r="E583" s="43" t="s">
        <v>7586</v>
      </c>
      <c r="F583" s="56">
        <v>7657163</v>
      </c>
      <c r="G583" s="104">
        <v>0</v>
      </c>
      <c r="H583" s="92" t="s">
        <v>9</v>
      </c>
      <c r="I583" s="45">
        <v>0</v>
      </c>
      <c r="J583" s="43" t="s">
        <v>11</v>
      </c>
    </row>
    <row r="584" spans="1:10" ht="14" x14ac:dyDescent="0.15">
      <c r="A584" s="91" t="s">
        <v>65</v>
      </c>
      <c r="B584" s="90" t="s">
        <v>5234</v>
      </c>
      <c r="C584" s="44" t="s">
        <v>1462</v>
      </c>
      <c r="D584" s="44" t="s">
        <v>1463</v>
      </c>
      <c r="E584" s="43" t="s">
        <v>7586</v>
      </c>
      <c r="F584" s="56">
        <v>1537941.5</v>
      </c>
      <c r="G584" s="104">
        <v>0</v>
      </c>
      <c r="H584" s="92" t="s">
        <v>9</v>
      </c>
      <c r="I584" s="45">
        <v>0</v>
      </c>
      <c r="J584" s="43" t="s">
        <v>7</v>
      </c>
    </row>
    <row r="585" spans="1:10" ht="14" x14ac:dyDescent="0.15">
      <c r="A585" s="91" t="s">
        <v>65</v>
      </c>
      <c r="B585" s="90" t="s">
        <v>5234</v>
      </c>
      <c r="C585" s="44" t="s">
        <v>794</v>
      </c>
      <c r="D585" s="44" t="s">
        <v>795</v>
      </c>
      <c r="E585" s="43" t="s">
        <v>7586</v>
      </c>
      <c r="F585" s="56">
        <v>7888718</v>
      </c>
      <c r="G585" s="104">
        <v>0</v>
      </c>
      <c r="H585" s="92" t="s">
        <v>9</v>
      </c>
      <c r="I585" s="45">
        <v>0</v>
      </c>
      <c r="J585" s="43" t="s">
        <v>11</v>
      </c>
    </row>
    <row r="586" spans="1:10" ht="14" x14ac:dyDescent="0.15">
      <c r="A586" s="91" t="s">
        <v>65</v>
      </c>
      <c r="B586" s="90" t="s">
        <v>5234</v>
      </c>
      <c r="C586" s="44" t="s">
        <v>1195</v>
      </c>
      <c r="D586" s="44" t="s">
        <v>1196</v>
      </c>
      <c r="E586" s="43" t="s">
        <v>7586</v>
      </c>
      <c r="F586" s="56">
        <v>3113854</v>
      </c>
      <c r="G586" s="104">
        <v>0</v>
      </c>
      <c r="H586" s="92" t="s">
        <v>9</v>
      </c>
      <c r="I586" s="45">
        <v>0</v>
      </c>
      <c r="J586" s="43" t="s">
        <v>11</v>
      </c>
    </row>
    <row r="587" spans="1:10" ht="14" x14ac:dyDescent="0.15">
      <c r="A587" s="91" t="s">
        <v>65</v>
      </c>
      <c r="B587" s="90" t="s">
        <v>5234</v>
      </c>
      <c r="C587" s="44" t="s">
        <v>1294</v>
      </c>
      <c r="D587" s="44" t="s">
        <v>1295</v>
      </c>
      <c r="E587" s="43" t="s">
        <v>7586</v>
      </c>
      <c r="F587" s="56">
        <v>2444547</v>
      </c>
      <c r="G587" s="104">
        <v>0</v>
      </c>
      <c r="H587" s="92" t="s">
        <v>9</v>
      </c>
      <c r="I587" s="45">
        <v>0</v>
      </c>
      <c r="J587" s="43" t="s">
        <v>11</v>
      </c>
    </row>
    <row r="588" spans="1:10" ht="14" x14ac:dyDescent="0.15">
      <c r="A588" s="91" t="s">
        <v>65</v>
      </c>
      <c r="B588" s="90" t="s">
        <v>5234</v>
      </c>
      <c r="C588" s="44" t="s">
        <v>1262</v>
      </c>
      <c r="D588" s="44" t="s">
        <v>1263</v>
      </c>
      <c r="E588" s="43" t="s">
        <v>7586</v>
      </c>
      <c r="F588" s="56">
        <v>2584034.5285999998</v>
      </c>
      <c r="G588" s="104">
        <v>0</v>
      </c>
      <c r="H588" s="92" t="s">
        <v>9</v>
      </c>
      <c r="I588" s="45">
        <v>0</v>
      </c>
      <c r="J588" s="43" t="s">
        <v>7577</v>
      </c>
    </row>
    <row r="589" spans="1:10" ht="14" x14ac:dyDescent="0.15">
      <c r="A589" s="91" t="s">
        <v>65</v>
      </c>
      <c r="B589" s="90" t="s">
        <v>5234</v>
      </c>
      <c r="C589" s="44" t="s">
        <v>1473</v>
      </c>
      <c r="D589" s="44" t="s">
        <v>1474</v>
      </c>
      <c r="E589" s="43" t="s">
        <v>7586</v>
      </c>
      <c r="F589" s="56">
        <v>1513696</v>
      </c>
      <c r="G589" s="104">
        <v>0</v>
      </c>
      <c r="H589" s="92" t="s">
        <v>9</v>
      </c>
      <c r="I589" s="45">
        <v>0</v>
      </c>
      <c r="J589" s="43" t="s">
        <v>93</v>
      </c>
    </row>
    <row r="590" spans="1:10" ht="14" x14ac:dyDescent="0.15">
      <c r="A590" s="91" t="s">
        <v>65</v>
      </c>
      <c r="B590" s="90" t="s">
        <v>5234</v>
      </c>
      <c r="C590" s="44" t="s">
        <v>1211</v>
      </c>
      <c r="D590" s="44" t="s">
        <v>1212</v>
      </c>
      <c r="E590" s="43" t="s">
        <v>7586</v>
      </c>
      <c r="F590" s="56">
        <v>2925371</v>
      </c>
      <c r="G590" s="104">
        <v>0</v>
      </c>
      <c r="H590" s="92" t="s">
        <v>9</v>
      </c>
      <c r="I590" s="45">
        <v>0</v>
      </c>
      <c r="J590" s="43" t="s">
        <v>11</v>
      </c>
    </row>
    <row r="591" spans="1:10" ht="14" x14ac:dyDescent="0.15">
      <c r="A591" s="91" t="s">
        <v>65</v>
      </c>
      <c r="B591" s="90" t="s">
        <v>5234</v>
      </c>
      <c r="C591" s="44" t="s">
        <v>1480</v>
      </c>
      <c r="D591" s="44" t="s">
        <v>1481</v>
      </c>
      <c r="E591" s="43" t="s">
        <v>7586</v>
      </c>
      <c r="F591" s="56">
        <v>1501542</v>
      </c>
      <c r="G591" s="104">
        <v>0</v>
      </c>
      <c r="H591" s="92" t="s">
        <v>9</v>
      </c>
      <c r="I591" s="45">
        <v>0</v>
      </c>
      <c r="J591" s="43" t="s">
        <v>7</v>
      </c>
    </row>
    <row r="592" spans="1:10" ht="14" x14ac:dyDescent="0.15">
      <c r="A592" s="91" t="s">
        <v>65</v>
      </c>
      <c r="B592" s="90" t="s">
        <v>5234</v>
      </c>
      <c r="C592" s="44" t="s">
        <v>397</v>
      </c>
      <c r="D592" s="44" t="s">
        <v>398</v>
      </c>
      <c r="E592" s="43" t="s">
        <v>7586</v>
      </c>
      <c r="F592" s="56">
        <v>30326777</v>
      </c>
      <c r="G592" s="104">
        <v>0</v>
      </c>
      <c r="H592" s="92" t="s">
        <v>9</v>
      </c>
      <c r="I592" s="45">
        <v>0</v>
      </c>
      <c r="J592" s="43" t="s">
        <v>11</v>
      </c>
    </row>
    <row r="593" spans="1:10" ht="14" x14ac:dyDescent="0.15">
      <c r="A593" s="91" t="s">
        <v>65</v>
      </c>
      <c r="B593" s="90" t="s">
        <v>5234</v>
      </c>
      <c r="C593" s="44" t="s">
        <v>1243</v>
      </c>
      <c r="D593" s="44" t="s">
        <v>1244</v>
      </c>
      <c r="E593" s="43" t="s">
        <v>7586</v>
      </c>
      <c r="F593" s="56">
        <v>2662400</v>
      </c>
      <c r="G593" s="104">
        <v>0</v>
      </c>
      <c r="H593" s="92" t="s">
        <v>9</v>
      </c>
      <c r="I593" s="45">
        <v>0</v>
      </c>
      <c r="J593" s="43" t="s">
        <v>11</v>
      </c>
    </row>
    <row r="594" spans="1:10" ht="14" x14ac:dyDescent="0.15">
      <c r="A594" s="91" t="s">
        <v>65</v>
      </c>
      <c r="B594" s="90" t="s">
        <v>5234</v>
      </c>
      <c r="C594" s="44" t="s">
        <v>1325</v>
      </c>
      <c r="D594" s="44" t="s">
        <v>1326</v>
      </c>
      <c r="E594" s="43" t="s">
        <v>7586</v>
      </c>
      <c r="F594" s="56">
        <v>450240</v>
      </c>
      <c r="G594" s="104">
        <v>0</v>
      </c>
      <c r="H594" s="92" t="s">
        <v>9</v>
      </c>
      <c r="I594" s="45">
        <v>0</v>
      </c>
      <c r="J594" s="43" t="s">
        <v>11</v>
      </c>
    </row>
    <row r="595" spans="1:10" ht="14" x14ac:dyDescent="0.15">
      <c r="A595" s="91" t="s">
        <v>65</v>
      </c>
      <c r="B595" s="90" t="s">
        <v>5234</v>
      </c>
      <c r="C595" s="44" t="s">
        <v>1333</v>
      </c>
      <c r="D595" s="44" t="s">
        <v>1334</v>
      </c>
      <c r="E595" s="43" t="s">
        <v>7586</v>
      </c>
      <c r="F595" s="56">
        <v>135000</v>
      </c>
      <c r="G595" s="104">
        <v>0</v>
      </c>
      <c r="H595" s="92" t="s">
        <v>9</v>
      </c>
      <c r="I595" s="45">
        <v>0</v>
      </c>
      <c r="J595" s="43" t="s">
        <v>11</v>
      </c>
    </row>
    <row r="596" spans="1:10" ht="14" x14ac:dyDescent="0.15">
      <c r="A596" s="91" t="s">
        <v>65</v>
      </c>
      <c r="B596" s="90" t="s">
        <v>5234</v>
      </c>
      <c r="C596" s="44" t="s">
        <v>435</v>
      </c>
      <c r="D596" s="44" t="s">
        <v>436</v>
      </c>
      <c r="E596" s="43" t="s">
        <v>7586</v>
      </c>
      <c r="F596" s="56">
        <v>26054006</v>
      </c>
      <c r="G596" s="104">
        <v>0</v>
      </c>
      <c r="H596" s="92" t="s">
        <v>9</v>
      </c>
      <c r="I596" s="45">
        <v>0</v>
      </c>
      <c r="J596" s="43" t="s">
        <v>11</v>
      </c>
    </row>
    <row r="597" spans="1:10" ht="14" x14ac:dyDescent="0.15">
      <c r="A597" s="91" t="s">
        <v>65</v>
      </c>
      <c r="B597" s="90" t="s">
        <v>5234</v>
      </c>
      <c r="C597" s="44" t="s">
        <v>1110</v>
      </c>
      <c r="D597" s="44" t="s">
        <v>1111</v>
      </c>
      <c r="E597" s="43" t="s">
        <v>7586</v>
      </c>
      <c r="F597" s="56">
        <v>3844262.5</v>
      </c>
      <c r="G597" s="104">
        <v>0</v>
      </c>
      <c r="H597" s="92" t="s">
        <v>9</v>
      </c>
      <c r="I597" s="45">
        <v>0</v>
      </c>
      <c r="J597" s="43" t="s">
        <v>7</v>
      </c>
    </row>
    <row r="598" spans="1:10" ht="14" x14ac:dyDescent="0.15">
      <c r="A598" s="91" t="s">
        <v>65</v>
      </c>
      <c r="B598" s="90" t="s">
        <v>5234</v>
      </c>
      <c r="C598" s="44" t="s">
        <v>1339</v>
      </c>
      <c r="D598" s="44" t="s">
        <v>1340</v>
      </c>
      <c r="E598" s="43" t="s">
        <v>7586</v>
      </c>
      <c r="F598" s="56">
        <v>1756150</v>
      </c>
      <c r="G598" s="104">
        <v>0</v>
      </c>
      <c r="H598" s="92" t="s">
        <v>9</v>
      </c>
      <c r="I598" s="45">
        <v>0</v>
      </c>
      <c r="J598" s="43" t="s">
        <v>11</v>
      </c>
    </row>
    <row r="599" spans="1:10" ht="14" x14ac:dyDescent="0.15">
      <c r="A599" s="91" t="s">
        <v>65</v>
      </c>
      <c r="B599" s="90" t="s">
        <v>5234</v>
      </c>
      <c r="C599" s="44" t="s">
        <v>887</v>
      </c>
      <c r="D599" s="44" t="s">
        <v>888</v>
      </c>
      <c r="E599" s="43" t="s">
        <v>7586</v>
      </c>
      <c r="F599" s="56">
        <v>6486000</v>
      </c>
      <c r="G599" s="104">
        <v>0</v>
      </c>
      <c r="H599" s="92" t="s">
        <v>9</v>
      </c>
      <c r="I599" s="45">
        <v>0</v>
      </c>
      <c r="J599" s="43" t="s">
        <v>11</v>
      </c>
    </row>
    <row r="600" spans="1:10" ht="14" x14ac:dyDescent="0.15">
      <c r="A600" s="91" t="s">
        <v>65</v>
      </c>
      <c r="B600" s="90" t="s">
        <v>5234</v>
      </c>
      <c r="C600" s="44" t="s">
        <v>423</v>
      </c>
      <c r="D600" s="44" t="s">
        <v>424</v>
      </c>
      <c r="E600" s="43" t="s">
        <v>7586</v>
      </c>
      <c r="F600" s="56">
        <v>27802814</v>
      </c>
      <c r="G600" s="104">
        <v>0</v>
      </c>
      <c r="H600" s="92" t="s">
        <v>9</v>
      </c>
      <c r="I600" s="45">
        <v>0</v>
      </c>
      <c r="J600" s="43" t="s">
        <v>11</v>
      </c>
    </row>
    <row r="601" spans="1:10" ht="14" x14ac:dyDescent="0.15">
      <c r="A601" s="91" t="s">
        <v>65</v>
      </c>
      <c r="B601" s="90" t="s">
        <v>5234</v>
      </c>
      <c r="C601" s="44" t="s">
        <v>1068</v>
      </c>
      <c r="D601" s="44" t="s">
        <v>1069</v>
      </c>
      <c r="E601" s="43" t="s">
        <v>7586</v>
      </c>
      <c r="F601" s="56">
        <v>4121765</v>
      </c>
      <c r="G601" s="104">
        <v>0</v>
      </c>
      <c r="H601" s="92" t="s">
        <v>9</v>
      </c>
      <c r="I601" s="45">
        <v>0</v>
      </c>
      <c r="J601" s="43" t="s">
        <v>93</v>
      </c>
    </row>
    <row r="602" spans="1:10" ht="14" x14ac:dyDescent="0.15">
      <c r="A602" s="91" t="s">
        <v>65</v>
      </c>
      <c r="B602" s="90" t="s">
        <v>5234</v>
      </c>
      <c r="C602" s="44" t="s">
        <v>992</v>
      </c>
      <c r="D602" s="44" t="s">
        <v>993</v>
      </c>
      <c r="E602" s="43" t="s">
        <v>7586</v>
      </c>
      <c r="F602" s="56">
        <v>4843157</v>
      </c>
      <c r="G602" s="104">
        <v>0</v>
      </c>
      <c r="H602" s="92" t="s">
        <v>9</v>
      </c>
      <c r="I602" s="45">
        <v>0</v>
      </c>
      <c r="J602" s="43" t="s">
        <v>11</v>
      </c>
    </row>
    <row r="603" spans="1:10" ht="14" x14ac:dyDescent="0.15">
      <c r="A603" s="91" t="s">
        <v>65</v>
      </c>
      <c r="B603" s="90" t="s">
        <v>5234</v>
      </c>
      <c r="C603" s="44" t="s">
        <v>1371</v>
      </c>
      <c r="D603" s="44" t="s">
        <v>1372</v>
      </c>
      <c r="E603" s="43" t="s">
        <v>7586</v>
      </c>
      <c r="F603" s="56">
        <v>683360</v>
      </c>
      <c r="G603" s="104">
        <v>0</v>
      </c>
      <c r="H603" s="92" t="s">
        <v>9</v>
      </c>
      <c r="I603" s="45">
        <v>0</v>
      </c>
      <c r="J603" s="43" t="s">
        <v>11</v>
      </c>
    </row>
    <row r="604" spans="1:10" ht="14" x14ac:dyDescent="0.15">
      <c r="A604" s="91" t="s">
        <v>65</v>
      </c>
      <c r="B604" s="90" t="s">
        <v>5234</v>
      </c>
      <c r="C604" s="44" t="s">
        <v>580</v>
      </c>
      <c r="D604" s="44" t="s">
        <v>581</v>
      </c>
      <c r="E604" s="43" t="s">
        <v>7586</v>
      </c>
      <c r="F604" s="56">
        <v>16811895</v>
      </c>
      <c r="G604" s="104">
        <v>0</v>
      </c>
      <c r="H604" s="92" t="s">
        <v>9</v>
      </c>
      <c r="I604" s="45">
        <v>0</v>
      </c>
      <c r="J604" s="43" t="s">
        <v>11</v>
      </c>
    </row>
    <row r="605" spans="1:10" ht="14" x14ac:dyDescent="0.15">
      <c r="A605" s="91" t="s">
        <v>65</v>
      </c>
      <c r="B605" s="90" t="s">
        <v>5234</v>
      </c>
      <c r="C605" s="44" t="s">
        <v>580</v>
      </c>
      <c r="D605" s="44" t="s">
        <v>581</v>
      </c>
      <c r="E605" s="43" t="s">
        <v>7586</v>
      </c>
      <c r="F605" s="56">
        <v>6208512</v>
      </c>
      <c r="G605" s="104">
        <v>0</v>
      </c>
      <c r="H605" s="92" t="s">
        <v>9</v>
      </c>
      <c r="I605" s="45">
        <v>0</v>
      </c>
      <c r="J605" s="43" t="s">
        <v>93</v>
      </c>
    </row>
    <row r="606" spans="1:10" ht="14" x14ac:dyDescent="0.15">
      <c r="A606" s="91" t="s">
        <v>65</v>
      </c>
      <c r="B606" s="90" t="s">
        <v>5234</v>
      </c>
      <c r="C606" s="44" t="s">
        <v>1043</v>
      </c>
      <c r="D606" s="44" t="s">
        <v>1044</v>
      </c>
      <c r="E606" s="43" t="s">
        <v>7586</v>
      </c>
      <c r="F606" s="56">
        <v>4270980</v>
      </c>
      <c r="G606" s="104">
        <v>0</v>
      </c>
      <c r="H606" s="92" t="s">
        <v>9</v>
      </c>
      <c r="I606" s="45">
        <v>0</v>
      </c>
      <c r="J606" s="43" t="s">
        <v>7</v>
      </c>
    </row>
    <row r="607" spans="1:10" ht="14" x14ac:dyDescent="0.15">
      <c r="A607" s="91" t="s">
        <v>65</v>
      </c>
      <c r="B607" s="90" t="s">
        <v>5234</v>
      </c>
      <c r="C607" s="44" t="s">
        <v>805</v>
      </c>
      <c r="D607" s="44" t="s">
        <v>806</v>
      </c>
      <c r="E607" s="43" t="s">
        <v>7586</v>
      </c>
      <c r="F607" s="56">
        <v>7577599</v>
      </c>
      <c r="G607" s="104">
        <v>0</v>
      </c>
      <c r="H607" s="92" t="s">
        <v>9</v>
      </c>
      <c r="I607" s="45">
        <v>0</v>
      </c>
      <c r="J607" s="43" t="s">
        <v>11</v>
      </c>
    </row>
    <row r="608" spans="1:10" ht="14" x14ac:dyDescent="0.15">
      <c r="A608" s="91" t="s">
        <v>65</v>
      </c>
      <c r="B608" s="90" t="s">
        <v>5234</v>
      </c>
      <c r="C608" s="44" t="s">
        <v>1172</v>
      </c>
      <c r="D608" s="44" t="s">
        <v>1173</v>
      </c>
      <c r="E608" s="43" t="s">
        <v>7586</v>
      </c>
      <c r="F608" s="56">
        <v>3421248</v>
      </c>
      <c r="G608" s="104">
        <v>0</v>
      </c>
      <c r="H608" s="92" t="s">
        <v>9</v>
      </c>
      <c r="I608" s="45">
        <v>0</v>
      </c>
      <c r="J608" s="43" t="s">
        <v>11</v>
      </c>
    </row>
    <row r="609" spans="1:10" ht="14" x14ac:dyDescent="0.15">
      <c r="A609" s="91" t="s">
        <v>65</v>
      </c>
      <c r="B609" s="90" t="s">
        <v>5234</v>
      </c>
      <c r="C609" s="44" t="s">
        <v>1468</v>
      </c>
      <c r="D609" s="44" t="s">
        <v>1470</v>
      </c>
      <c r="E609" s="43" t="s">
        <v>7586</v>
      </c>
      <c r="F609" s="56">
        <v>1041105</v>
      </c>
      <c r="G609" s="104">
        <v>0</v>
      </c>
      <c r="H609" s="92" t="s">
        <v>9</v>
      </c>
      <c r="I609" s="45">
        <v>0</v>
      </c>
      <c r="J609" s="43" t="s">
        <v>11</v>
      </c>
    </row>
    <row r="610" spans="1:10" ht="28" x14ac:dyDescent="0.15">
      <c r="A610" s="91" t="s">
        <v>65</v>
      </c>
      <c r="B610" s="90" t="s">
        <v>5234</v>
      </c>
      <c r="C610" s="44" t="s">
        <v>1477</v>
      </c>
      <c r="D610" s="44" t="s">
        <v>1478</v>
      </c>
      <c r="E610" s="43" t="s">
        <v>7586</v>
      </c>
      <c r="F610" s="56">
        <v>226000</v>
      </c>
      <c r="G610" s="104">
        <v>0</v>
      </c>
      <c r="H610" s="92" t="s">
        <v>9</v>
      </c>
      <c r="I610" s="45">
        <v>0</v>
      </c>
      <c r="J610" s="43" t="s">
        <v>11</v>
      </c>
    </row>
    <row r="611" spans="1:10" ht="14" x14ac:dyDescent="0.15">
      <c r="A611" s="91" t="s">
        <v>65</v>
      </c>
      <c r="B611" s="90" t="s">
        <v>5234</v>
      </c>
      <c r="C611" s="44" t="s">
        <v>1485</v>
      </c>
      <c r="D611" s="44" t="s">
        <v>1486</v>
      </c>
      <c r="E611" s="43" t="s">
        <v>7586</v>
      </c>
      <c r="F611" s="56">
        <v>3756</v>
      </c>
      <c r="G611" s="104">
        <v>0</v>
      </c>
      <c r="H611" s="92" t="s">
        <v>9</v>
      </c>
      <c r="I611" s="45">
        <v>0</v>
      </c>
      <c r="J611" s="43" t="s">
        <v>11</v>
      </c>
    </row>
    <row r="612" spans="1:10" ht="14" x14ac:dyDescent="0.15">
      <c r="A612" s="91" t="s">
        <v>65</v>
      </c>
      <c r="B612" s="90" t="s">
        <v>5234</v>
      </c>
      <c r="C612" s="44" t="s">
        <v>787</v>
      </c>
      <c r="D612" s="44" t="s">
        <v>788</v>
      </c>
      <c r="E612" s="43" t="s">
        <v>7586</v>
      </c>
      <c r="F612" s="56">
        <v>11659175</v>
      </c>
      <c r="G612" s="104">
        <v>0</v>
      </c>
      <c r="H612" s="92" t="s">
        <v>9</v>
      </c>
      <c r="I612" s="45">
        <v>0</v>
      </c>
      <c r="J612" s="43" t="s">
        <v>11</v>
      </c>
    </row>
    <row r="613" spans="1:10" ht="14" x14ac:dyDescent="0.15">
      <c r="A613" s="91" t="s">
        <v>65</v>
      </c>
      <c r="B613" s="90" t="s">
        <v>5234</v>
      </c>
      <c r="C613" s="44" t="s">
        <v>743</v>
      </c>
      <c r="D613" s="44" t="s">
        <v>744</v>
      </c>
      <c r="E613" s="43" t="s">
        <v>7586</v>
      </c>
      <c r="F613" s="56">
        <v>10212164</v>
      </c>
      <c r="G613" s="104">
        <v>0</v>
      </c>
      <c r="H613" s="92" t="s">
        <v>9</v>
      </c>
      <c r="I613" s="45">
        <v>0</v>
      </c>
      <c r="J613" s="43" t="s">
        <v>11</v>
      </c>
    </row>
    <row r="614" spans="1:10" ht="14" x14ac:dyDescent="0.15">
      <c r="A614" s="91" t="s">
        <v>65</v>
      </c>
      <c r="B614" s="90" t="s">
        <v>5234</v>
      </c>
      <c r="C614" s="44" t="s">
        <v>537</v>
      </c>
      <c r="D614" s="44" t="s">
        <v>538</v>
      </c>
      <c r="E614" s="43" t="s">
        <v>7586</v>
      </c>
      <c r="F614" s="56">
        <v>18556777</v>
      </c>
      <c r="G614" s="104">
        <v>0</v>
      </c>
      <c r="H614" s="92" t="s">
        <v>9</v>
      </c>
      <c r="I614" s="45">
        <v>0</v>
      </c>
      <c r="J614" s="43" t="s">
        <v>11</v>
      </c>
    </row>
    <row r="615" spans="1:10" ht="14" x14ac:dyDescent="0.15">
      <c r="A615" s="91" t="s">
        <v>65</v>
      </c>
      <c r="B615" s="90" t="s">
        <v>5234</v>
      </c>
      <c r="C615" s="44" t="s">
        <v>1061</v>
      </c>
      <c r="D615" s="44" t="s">
        <v>1062</v>
      </c>
      <c r="E615" s="43" t="s">
        <v>7586</v>
      </c>
      <c r="F615" s="56">
        <v>4180919</v>
      </c>
      <c r="G615" s="104">
        <v>0</v>
      </c>
      <c r="H615" s="92" t="s">
        <v>9</v>
      </c>
      <c r="I615" s="45">
        <v>0</v>
      </c>
      <c r="J615" s="43" t="s">
        <v>11</v>
      </c>
    </row>
    <row r="616" spans="1:10" ht="14" x14ac:dyDescent="0.15">
      <c r="A616" s="91" t="s">
        <v>65</v>
      </c>
      <c r="B616" s="90" t="s">
        <v>5234</v>
      </c>
      <c r="C616" s="44" t="s">
        <v>1514</v>
      </c>
      <c r="D616" s="44" t="s">
        <v>1515</v>
      </c>
      <c r="E616" s="43" t="s">
        <v>7586</v>
      </c>
      <c r="F616" s="56">
        <v>1396698</v>
      </c>
      <c r="G616" s="104">
        <v>0</v>
      </c>
      <c r="H616" s="92" t="s">
        <v>9</v>
      </c>
      <c r="I616" s="45">
        <v>0</v>
      </c>
      <c r="J616" s="43" t="s">
        <v>11</v>
      </c>
    </row>
    <row r="617" spans="1:10" ht="14" x14ac:dyDescent="0.15">
      <c r="A617" s="91" t="s">
        <v>65</v>
      </c>
      <c r="B617" s="90" t="s">
        <v>5234</v>
      </c>
      <c r="C617" s="44" t="s">
        <v>1844</v>
      </c>
      <c r="D617" s="44" t="s">
        <v>1845</v>
      </c>
      <c r="E617" s="43" t="s">
        <v>7586</v>
      </c>
      <c r="F617" s="56">
        <v>277200</v>
      </c>
      <c r="G617" s="104">
        <v>0</v>
      </c>
      <c r="H617" s="92" t="s">
        <v>9</v>
      </c>
      <c r="I617" s="45">
        <v>0</v>
      </c>
      <c r="J617" s="43" t="s">
        <v>11</v>
      </c>
    </row>
    <row r="618" spans="1:10" ht="14" x14ac:dyDescent="0.15">
      <c r="A618" s="91" t="s">
        <v>65</v>
      </c>
      <c r="B618" s="90" t="s">
        <v>5234</v>
      </c>
      <c r="C618" s="44" t="s">
        <v>926</v>
      </c>
      <c r="D618" s="44" t="s">
        <v>927</v>
      </c>
      <c r="E618" s="43" t="s">
        <v>7586</v>
      </c>
      <c r="F618" s="56">
        <v>5910450</v>
      </c>
      <c r="G618" s="104">
        <v>0</v>
      </c>
      <c r="H618" s="92" t="s">
        <v>9</v>
      </c>
      <c r="I618" s="45">
        <v>0</v>
      </c>
      <c r="J618" s="43" t="s">
        <v>11</v>
      </c>
    </row>
    <row r="619" spans="1:10" ht="14" x14ac:dyDescent="0.15">
      <c r="A619" s="91" t="s">
        <v>65</v>
      </c>
      <c r="B619" s="90" t="s">
        <v>5234</v>
      </c>
      <c r="C619" s="44" t="s">
        <v>1776</v>
      </c>
      <c r="D619" s="44" t="s">
        <v>1777</v>
      </c>
      <c r="E619" s="43" t="s">
        <v>7586</v>
      </c>
      <c r="F619" s="56">
        <v>455483</v>
      </c>
      <c r="G619" s="104">
        <v>0</v>
      </c>
      <c r="H619" s="92" t="s">
        <v>9</v>
      </c>
      <c r="I619" s="45">
        <v>0</v>
      </c>
      <c r="J619" s="43" t="s">
        <v>11</v>
      </c>
    </row>
    <row r="620" spans="1:10" ht="14" x14ac:dyDescent="0.15">
      <c r="A620" s="91" t="s">
        <v>65</v>
      </c>
      <c r="B620" s="90" t="s">
        <v>5234</v>
      </c>
      <c r="C620" s="44" t="s">
        <v>1409</v>
      </c>
      <c r="D620" s="44" t="s">
        <v>1410</v>
      </c>
      <c r="E620" s="43" t="s">
        <v>7586</v>
      </c>
      <c r="F620" s="56">
        <v>1762699.2</v>
      </c>
      <c r="G620" s="104">
        <v>0</v>
      </c>
      <c r="H620" s="92" t="s">
        <v>9</v>
      </c>
      <c r="I620" s="45">
        <v>0</v>
      </c>
      <c r="J620" s="43" t="s">
        <v>91</v>
      </c>
    </row>
    <row r="621" spans="1:10" ht="14" x14ac:dyDescent="0.15">
      <c r="A621" s="91" t="s">
        <v>65</v>
      </c>
      <c r="B621" s="90" t="s">
        <v>5234</v>
      </c>
      <c r="C621" s="44" t="s">
        <v>1627</v>
      </c>
      <c r="D621" s="44" t="s">
        <v>1628</v>
      </c>
      <c r="E621" s="43" t="s">
        <v>7586</v>
      </c>
      <c r="F621" s="56">
        <v>416500</v>
      </c>
      <c r="G621" s="104">
        <v>0</v>
      </c>
      <c r="H621" s="92" t="s">
        <v>9</v>
      </c>
      <c r="I621" s="45">
        <v>0</v>
      </c>
      <c r="J621" s="43" t="s">
        <v>11</v>
      </c>
    </row>
    <row r="622" spans="1:10" ht="14" x14ac:dyDescent="0.15">
      <c r="A622" s="91" t="s">
        <v>65</v>
      </c>
      <c r="B622" s="90" t="s">
        <v>5234</v>
      </c>
      <c r="C622" s="44" t="s">
        <v>1603</v>
      </c>
      <c r="D622" s="44" t="s">
        <v>1604</v>
      </c>
      <c r="E622" s="43" t="s">
        <v>7586</v>
      </c>
      <c r="F622" s="56">
        <v>951912</v>
      </c>
      <c r="G622" s="104">
        <v>0</v>
      </c>
      <c r="H622" s="92" t="s">
        <v>9</v>
      </c>
      <c r="I622" s="45">
        <v>0</v>
      </c>
      <c r="J622" s="43" t="s">
        <v>7</v>
      </c>
    </row>
    <row r="623" spans="1:10" ht="14" x14ac:dyDescent="0.15">
      <c r="A623" s="91" t="s">
        <v>65</v>
      </c>
      <c r="B623" s="90" t="s">
        <v>5234</v>
      </c>
      <c r="C623" s="44" t="s">
        <v>1937</v>
      </c>
      <c r="D623" s="44" t="s">
        <v>1938</v>
      </c>
      <c r="E623" s="43" t="s">
        <v>7586</v>
      </c>
      <c r="F623" s="56">
        <v>40577</v>
      </c>
      <c r="G623" s="104">
        <v>0</v>
      </c>
      <c r="H623" s="92" t="s">
        <v>9</v>
      </c>
      <c r="I623" s="45">
        <v>0</v>
      </c>
      <c r="J623" s="43" t="s">
        <v>11</v>
      </c>
    </row>
    <row r="624" spans="1:10" ht="14" x14ac:dyDescent="0.15">
      <c r="A624" s="91" t="s">
        <v>65</v>
      </c>
      <c r="B624" s="90" t="s">
        <v>5234</v>
      </c>
      <c r="C624" s="44" t="s">
        <v>701</v>
      </c>
      <c r="D624" s="44" t="s">
        <v>702</v>
      </c>
      <c r="E624" s="43" t="s">
        <v>7586</v>
      </c>
      <c r="F624" s="56">
        <v>11793320</v>
      </c>
      <c r="G624" s="104">
        <v>0</v>
      </c>
      <c r="H624" s="92" t="s">
        <v>9</v>
      </c>
      <c r="I624" s="45">
        <v>0</v>
      </c>
      <c r="J624" s="43" t="s">
        <v>11</v>
      </c>
    </row>
    <row r="625" spans="1:10" ht="14" x14ac:dyDescent="0.15">
      <c r="A625" s="91" t="s">
        <v>65</v>
      </c>
      <c r="B625" s="90" t="s">
        <v>5234</v>
      </c>
      <c r="C625" s="44" t="s">
        <v>1107</v>
      </c>
      <c r="D625" s="44" t="s">
        <v>1108</v>
      </c>
      <c r="E625" s="43" t="s">
        <v>7586</v>
      </c>
      <c r="F625" s="56">
        <v>3868592</v>
      </c>
      <c r="G625" s="104">
        <v>0</v>
      </c>
      <c r="H625" s="92" t="s">
        <v>9</v>
      </c>
      <c r="I625" s="45">
        <v>0</v>
      </c>
      <c r="J625" s="43" t="s">
        <v>7</v>
      </c>
    </row>
    <row r="626" spans="1:10" ht="14" x14ac:dyDescent="0.15">
      <c r="A626" s="91" t="s">
        <v>65</v>
      </c>
      <c r="B626" s="90" t="s">
        <v>5234</v>
      </c>
      <c r="C626" s="44" t="s">
        <v>1655</v>
      </c>
      <c r="D626" s="44" t="s">
        <v>1656</v>
      </c>
      <c r="E626" s="43" t="s">
        <v>7586</v>
      </c>
      <c r="F626" s="56">
        <v>781574</v>
      </c>
      <c r="G626" s="104">
        <v>0</v>
      </c>
      <c r="H626" s="92" t="s">
        <v>9</v>
      </c>
      <c r="I626" s="45">
        <v>0</v>
      </c>
      <c r="J626" s="43" t="s">
        <v>11</v>
      </c>
    </row>
    <row r="627" spans="1:10" ht="14" x14ac:dyDescent="0.15">
      <c r="A627" s="91" t="s">
        <v>65</v>
      </c>
      <c r="B627" s="90" t="s">
        <v>5234</v>
      </c>
      <c r="C627" s="44" t="s">
        <v>1920</v>
      </c>
      <c r="D627" s="44" t="s">
        <v>1921</v>
      </c>
      <c r="E627" s="43" t="s">
        <v>7586</v>
      </c>
      <c r="F627" s="56">
        <v>88381</v>
      </c>
      <c r="G627" s="104">
        <v>0</v>
      </c>
      <c r="H627" s="92" t="s">
        <v>9</v>
      </c>
      <c r="I627" s="45">
        <v>0</v>
      </c>
      <c r="J627" s="43" t="s">
        <v>11</v>
      </c>
    </row>
    <row r="628" spans="1:10" ht="14" x14ac:dyDescent="0.15">
      <c r="A628" s="91" t="s">
        <v>65</v>
      </c>
      <c r="B628" s="90" t="s">
        <v>5234</v>
      </c>
      <c r="C628" s="44" t="s">
        <v>1169</v>
      </c>
      <c r="D628" s="44" t="s">
        <v>1170</v>
      </c>
      <c r="E628" s="43" t="s">
        <v>7586</v>
      </c>
      <c r="F628" s="56">
        <v>3448828</v>
      </c>
      <c r="G628" s="104">
        <v>0</v>
      </c>
      <c r="H628" s="92" t="s">
        <v>9</v>
      </c>
      <c r="I628" s="45">
        <v>0</v>
      </c>
      <c r="J628" s="43" t="s">
        <v>11</v>
      </c>
    </row>
    <row r="629" spans="1:10" ht="14" x14ac:dyDescent="0.15">
      <c r="A629" s="91" t="s">
        <v>65</v>
      </c>
      <c r="B629" s="90" t="s">
        <v>5234</v>
      </c>
      <c r="C629" s="44" t="s">
        <v>399</v>
      </c>
      <c r="D629" s="44" t="s">
        <v>400</v>
      </c>
      <c r="E629" s="43" t="s">
        <v>7586</v>
      </c>
      <c r="F629" s="56">
        <v>30216508</v>
      </c>
      <c r="G629" s="104">
        <v>0</v>
      </c>
      <c r="H629" s="92" t="s">
        <v>9</v>
      </c>
      <c r="I629" s="45">
        <v>0</v>
      </c>
      <c r="J629" s="43" t="s">
        <v>11</v>
      </c>
    </row>
    <row r="630" spans="1:10" ht="14" x14ac:dyDescent="0.15">
      <c r="A630" s="91" t="s">
        <v>65</v>
      </c>
      <c r="B630" s="90" t="s">
        <v>5234</v>
      </c>
      <c r="C630" s="44" t="s">
        <v>1315</v>
      </c>
      <c r="D630" s="44" t="s">
        <v>1316</v>
      </c>
      <c r="E630" s="43" t="s">
        <v>7586</v>
      </c>
      <c r="F630" s="56">
        <v>2322702</v>
      </c>
      <c r="G630" s="104">
        <v>0</v>
      </c>
      <c r="H630" s="92" t="s">
        <v>9</v>
      </c>
      <c r="I630" s="45">
        <v>0</v>
      </c>
      <c r="J630" s="43" t="s">
        <v>11</v>
      </c>
    </row>
    <row r="631" spans="1:10" ht="14" x14ac:dyDescent="0.15">
      <c r="A631" s="91" t="s">
        <v>65</v>
      </c>
      <c r="B631" s="90" t="s">
        <v>5234</v>
      </c>
      <c r="C631" s="44" t="s">
        <v>128</v>
      </c>
      <c r="D631" s="44" t="s">
        <v>129</v>
      </c>
      <c r="E631" s="43" t="s">
        <v>7586</v>
      </c>
      <c r="F631" s="56">
        <v>295589238</v>
      </c>
      <c r="G631" s="104">
        <v>0</v>
      </c>
      <c r="H631" s="92" t="s">
        <v>9</v>
      </c>
      <c r="I631" s="45">
        <v>0</v>
      </c>
      <c r="J631" s="43" t="s">
        <v>11</v>
      </c>
    </row>
    <row r="632" spans="1:10" ht="14" x14ac:dyDescent="0.15">
      <c r="A632" s="91" t="s">
        <v>65</v>
      </c>
      <c r="B632" s="90" t="s">
        <v>5234</v>
      </c>
      <c r="C632" s="44" t="s">
        <v>789</v>
      </c>
      <c r="D632" s="44" t="s">
        <v>790</v>
      </c>
      <c r="E632" s="43" t="s">
        <v>7586</v>
      </c>
      <c r="F632" s="56">
        <v>7953422</v>
      </c>
      <c r="G632" s="104">
        <v>0</v>
      </c>
      <c r="H632" s="92" t="s">
        <v>9</v>
      </c>
      <c r="I632" s="45">
        <v>0</v>
      </c>
      <c r="J632" s="43" t="s">
        <v>93</v>
      </c>
    </row>
    <row r="633" spans="1:10" ht="14" x14ac:dyDescent="0.15">
      <c r="A633" s="91" t="s">
        <v>65</v>
      </c>
      <c r="B633" s="90" t="s">
        <v>5234</v>
      </c>
      <c r="C633" s="44" t="s">
        <v>1223</v>
      </c>
      <c r="D633" s="44" t="s">
        <v>1224</v>
      </c>
      <c r="E633" s="43" t="s">
        <v>7586</v>
      </c>
      <c r="F633" s="56">
        <v>2827368</v>
      </c>
      <c r="G633" s="104">
        <v>0</v>
      </c>
      <c r="H633" s="92" t="s">
        <v>9</v>
      </c>
      <c r="I633" s="45">
        <v>0</v>
      </c>
      <c r="J633" s="43" t="s">
        <v>11</v>
      </c>
    </row>
    <row r="634" spans="1:10" ht="14" x14ac:dyDescent="0.15">
      <c r="A634" s="91" t="s">
        <v>65</v>
      </c>
      <c r="B634" s="90" t="s">
        <v>5234</v>
      </c>
      <c r="C634" s="44" t="s">
        <v>1076</v>
      </c>
      <c r="D634" s="44" t="s">
        <v>1077</v>
      </c>
      <c r="E634" s="43" t="s">
        <v>7586</v>
      </c>
      <c r="F634" s="56">
        <v>4062464</v>
      </c>
      <c r="G634" s="104">
        <v>0</v>
      </c>
      <c r="H634" s="92" t="s">
        <v>9</v>
      </c>
      <c r="I634" s="45">
        <v>0</v>
      </c>
      <c r="J634" s="43" t="s">
        <v>11</v>
      </c>
    </row>
    <row r="635" spans="1:10" ht="14" x14ac:dyDescent="0.15">
      <c r="A635" s="91" t="s">
        <v>65</v>
      </c>
      <c r="B635" s="90" t="s">
        <v>5234</v>
      </c>
      <c r="C635" s="44" t="s">
        <v>1664</v>
      </c>
      <c r="D635" s="44" t="s">
        <v>1665</v>
      </c>
      <c r="E635" s="43" t="s">
        <v>7586</v>
      </c>
      <c r="F635" s="56">
        <v>789550</v>
      </c>
      <c r="G635" s="104">
        <v>0</v>
      </c>
      <c r="H635" s="92" t="s">
        <v>9</v>
      </c>
      <c r="I635" s="45">
        <v>0</v>
      </c>
      <c r="J635" s="43" t="s">
        <v>11</v>
      </c>
    </row>
    <row r="636" spans="1:10" ht="14" x14ac:dyDescent="0.15">
      <c r="A636" s="91" t="s">
        <v>65</v>
      </c>
      <c r="B636" s="90" t="s">
        <v>5234</v>
      </c>
      <c r="C636" s="44" t="s">
        <v>140</v>
      </c>
      <c r="D636" s="44" t="s">
        <v>141</v>
      </c>
      <c r="E636" s="43" t="s">
        <v>7586</v>
      </c>
      <c r="F636" s="56">
        <v>117221971</v>
      </c>
      <c r="G636" s="104">
        <v>0</v>
      </c>
      <c r="H636" s="92" t="s">
        <v>9</v>
      </c>
      <c r="I636" s="45">
        <v>0</v>
      </c>
      <c r="J636" s="43" t="s">
        <v>7</v>
      </c>
    </row>
    <row r="637" spans="1:10" ht="14" x14ac:dyDescent="0.15">
      <c r="A637" s="91" t="s">
        <v>65</v>
      </c>
      <c r="B637" s="90" t="s">
        <v>5234</v>
      </c>
      <c r="C637" s="44" t="s">
        <v>166</v>
      </c>
      <c r="D637" s="44" t="s">
        <v>167</v>
      </c>
      <c r="E637" s="43" t="s">
        <v>7586</v>
      </c>
      <c r="F637" s="56">
        <v>157792523</v>
      </c>
      <c r="G637" s="104">
        <v>0</v>
      </c>
      <c r="H637" s="92" t="s">
        <v>9</v>
      </c>
      <c r="I637" s="45">
        <v>0</v>
      </c>
      <c r="J637" s="43" t="s">
        <v>11</v>
      </c>
    </row>
    <row r="638" spans="1:10" ht="14" x14ac:dyDescent="0.15">
      <c r="A638" s="91" t="s">
        <v>65</v>
      </c>
      <c r="B638" s="90" t="s">
        <v>5234</v>
      </c>
      <c r="C638" s="44" t="s">
        <v>1530</v>
      </c>
      <c r="D638" s="44" t="s">
        <v>1531</v>
      </c>
      <c r="E638" s="43" t="s">
        <v>7586</v>
      </c>
      <c r="F638" s="56">
        <v>1351079</v>
      </c>
      <c r="G638" s="104">
        <v>0</v>
      </c>
      <c r="H638" s="92" t="s">
        <v>9</v>
      </c>
      <c r="I638" s="45">
        <v>0</v>
      </c>
      <c r="J638" s="43" t="s">
        <v>11</v>
      </c>
    </row>
    <row r="639" spans="1:10" ht="14" x14ac:dyDescent="0.15">
      <c r="A639" s="91" t="s">
        <v>65</v>
      </c>
      <c r="B639" s="90" t="s">
        <v>5234</v>
      </c>
      <c r="C639" s="44" t="s">
        <v>1719</v>
      </c>
      <c r="D639" s="44" t="s">
        <v>1720</v>
      </c>
      <c r="E639" s="43" t="s">
        <v>7586</v>
      </c>
      <c r="F639" s="56">
        <v>602981</v>
      </c>
      <c r="G639" s="104">
        <v>0</v>
      </c>
      <c r="H639" s="92" t="s">
        <v>9</v>
      </c>
      <c r="I639" s="45">
        <v>0</v>
      </c>
      <c r="J639" s="43" t="s">
        <v>11</v>
      </c>
    </row>
    <row r="640" spans="1:10" ht="14" x14ac:dyDescent="0.15">
      <c r="A640" s="91" t="s">
        <v>65</v>
      </c>
      <c r="B640" s="90" t="s">
        <v>5234</v>
      </c>
      <c r="C640" s="44" t="s">
        <v>849</v>
      </c>
      <c r="D640" s="44" t="s">
        <v>850</v>
      </c>
      <c r="E640" s="43" t="s">
        <v>7586</v>
      </c>
      <c r="F640" s="56">
        <v>6943976</v>
      </c>
      <c r="G640" s="104">
        <v>0</v>
      </c>
      <c r="H640" s="92" t="s">
        <v>9</v>
      </c>
      <c r="I640" s="45">
        <v>0</v>
      </c>
      <c r="J640" s="43" t="s">
        <v>7</v>
      </c>
    </row>
    <row r="641" spans="1:10" ht="14" x14ac:dyDescent="0.15">
      <c r="A641" s="91" t="s">
        <v>65</v>
      </c>
      <c r="B641" s="90" t="s">
        <v>5234</v>
      </c>
      <c r="C641" s="44" t="s">
        <v>676</v>
      </c>
      <c r="D641" s="44" t="s">
        <v>677</v>
      </c>
      <c r="E641" s="43" t="s">
        <v>7586</v>
      </c>
      <c r="F641" s="56">
        <v>12675037</v>
      </c>
      <c r="G641" s="104">
        <v>0</v>
      </c>
      <c r="H641" s="92" t="s">
        <v>9</v>
      </c>
      <c r="I641" s="45">
        <v>0</v>
      </c>
      <c r="J641" s="43" t="s">
        <v>11</v>
      </c>
    </row>
    <row r="642" spans="1:10" ht="14" x14ac:dyDescent="0.15">
      <c r="A642" s="91" t="s">
        <v>65</v>
      </c>
      <c r="B642" s="90" t="s">
        <v>5234</v>
      </c>
      <c r="C642" s="44" t="s">
        <v>829</v>
      </c>
      <c r="D642" s="44" t="s">
        <v>830</v>
      </c>
      <c r="E642" s="43" t="s">
        <v>7586</v>
      </c>
      <c r="F642" s="56">
        <v>7297556</v>
      </c>
      <c r="G642" s="104">
        <v>0</v>
      </c>
      <c r="H642" s="92" t="s">
        <v>9</v>
      </c>
      <c r="I642" s="45">
        <v>0</v>
      </c>
      <c r="J642" s="43" t="s">
        <v>11</v>
      </c>
    </row>
    <row r="643" spans="1:10" ht="14" x14ac:dyDescent="0.15">
      <c r="A643" s="91" t="s">
        <v>65</v>
      </c>
      <c r="B643" s="90" t="s">
        <v>5234</v>
      </c>
      <c r="C643" s="44" t="s">
        <v>1785</v>
      </c>
      <c r="D643" s="44" t="s">
        <v>1786</v>
      </c>
      <c r="E643" s="43" t="s">
        <v>7586</v>
      </c>
      <c r="F643" s="56">
        <v>417961</v>
      </c>
      <c r="G643" s="104">
        <v>0</v>
      </c>
      <c r="H643" s="92" t="s">
        <v>9</v>
      </c>
      <c r="I643" s="45">
        <v>0</v>
      </c>
      <c r="J643" s="43" t="s">
        <v>7</v>
      </c>
    </row>
    <row r="644" spans="1:10" ht="14" x14ac:dyDescent="0.15">
      <c r="A644" s="91" t="s">
        <v>65</v>
      </c>
      <c r="B644" s="90" t="s">
        <v>5234</v>
      </c>
      <c r="C644" s="44" t="s">
        <v>1083</v>
      </c>
      <c r="D644" s="44" t="s">
        <v>1084</v>
      </c>
      <c r="E644" s="43" t="s">
        <v>7586</v>
      </c>
      <c r="F644" s="56">
        <v>4030720</v>
      </c>
      <c r="G644" s="104">
        <v>0</v>
      </c>
      <c r="H644" s="92" t="s">
        <v>9</v>
      </c>
      <c r="I644" s="45">
        <v>0</v>
      </c>
      <c r="J644" s="43" t="s">
        <v>11</v>
      </c>
    </row>
    <row r="645" spans="1:10" ht="14" x14ac:dyDescent="0.15">
      <c r="A645" s="91" t="s">
        <v>65</v>
      </c>
      <c r="B645" s="90" t="s">
        <v>5234</v>
      </c>
      <c r="C645" s="44" t="s">
        <v>986</v>
      </c>
      <c r="D645" s="44" t="s">
        <v>987</v>
      </c>
      <c r="E645" s="43" t="s">
        <v>7586</v>
      </c>
      <c r="F645" s="56">
        <v>5054197</v>
      </c>
      <c r="G645" s="104">
        <v>0</v>
      </c>
      <c r="H645" s="92" t="s">
        <v>9</v>
      </c>
      <c r="I645" s="45">
        <v>0</v>
      </c>
      <c r="J645" s="43" t="s">
        <v>11</v>
      </c>
    </row>
    <row r="646" spans="1:10" ht="28" x14ac:dyDescent="0.15">
      <c r="A646" s="91" t="s">
        <v>65</v>
      </c>
      <c r="B646" s="90" t="s">
        <v>5234</v>
      </c>
      <c r="C646" s="44" t="s">
        <v>601</v>
      </c>
      <c r="D646" s="44" t="s">
        <v>602</v>
      </c>
      <c r="E646" s="43" t="s">
        <v>7586</v>
      </c>
      <c r="F646" s="56">
        <v>15246000</v>
      </c>
      <c r="G646" s="104">
        <v>0</v>
      </c>
      <c r="H646" s="92" t="s">
        <v>9</v>
      </c>
      <c r="I646" s="45">
        <v>0</v>
      </c>
      <c r="J646" s="43" t="s">
        <v>11</v>
      </c>
    </row>
    <row r="647" spans="1:10" ht="28" x14ac:dyDescent="0.15">
      <c r="A647" s="91" t="s">
        <v>65</v>
      </c>
      <c r="B647" s="90" t="s">
        <v>5234</v>
      </c>
      <c r="C647" s="44" t="s">
        <v>885</v>
      </c>
      <c r="D647" s="44" t="s">
        <v>886</v>
      </c>
      <c r="E647" s="43" t="s">
        <v>7586</v>
      </c>
      <c r="F647" s="56">
        <v>6490400</v>
      </c>
      <c r="G647" s="104">
        <v>0</v>
      </c>
      <c r="H647" s="92" t="s">
        <v>9</v>
      </c>
      <c r="I647" s="45">
        <v>0</v>
      </c>
      <c r="J647" s="43" t="s">
        <v>11</v>
      </c>
    </row>
    <row r="648" spans="1:10" ht="14" x14ac:dyDescent="0.15">
      <c r="A648" s="91" t="s">
        <v>65</v>
      </c>
      <c r="B648" s="90" t="s">
        <v>5234</v>
      </c>
      <c r="C648" s="44" t="s">
        <v>1561</v>
      </c>
      <c r="D648" s="44" t="s">
        <v>1562</v>
      </c>
      <c r="E648" s="43" t="s">
        <v>7586</v>
      </c>
      <c r="F648" s="56">
        <v>1215000</v>
      </c>
      <c r="G648" s="104">
        <v>0</v>
      </c>
      <c r="H648" s="92" t="s">
        <v>9</v>
      </c>
      <c r="I648" s="45">
        <v>0</v>
      </c>
      <c r="J648" s="43" t="s">
        <v>11</v>
      </c>
    </row>
    <row r="649" spans="1:10" ht="14" x14ac:dyDescent="0.15">
      <c r="A649" s="91" t="s">
        <v>65</v>
      </c>
      <c r="B649" s="90" t="s">
        <v>5234</v>
      </c>
      <c r="C649" s="44" t="s">
        <v>1357</v>
      </c>
      <c r="D649" s="44" t="s">
        <v>1358</v>
      </c>
      <c r="E649" s="43" t="s">
        <v>7586</v>
      </c>
      <c r="F649" s="56">
        <v>2098189.5708999997</v>
      </c>
      <c r="G649" s="104">
        <v>0</v>
      </c>
      <c r="H649" s="92" t="s">
        <v>9</v>
      </c>
      <c r="I649" s="45">
        <v>0</v>
      </c>
      <c r="J649" s="43" t="s">
        <v>7577</v>
      </c>
    </row>
    <row r="650" spans="1:10" ht="14" x14ac:dyDescent="0.15">
      <c r="A650" s="91" t="s">
        <v>65</v>
      </c>
      <c r="B650" s="90" t="s">
        <v>5234</v>
      </c>
      <c r="C650" s="44" t="s">
        <v>385</v>
      </c>
      <c r="D650" s="44" t="s">
        <v>386</v>
      </c>
      <c r="E650" s="43" t="s">
        <v>7586</v>
      </c>
      <c r="F650" s="56">
        <v>40512791</v>
      </c>
      <c r="G650" s="104">
        <v>0</v>
      </c>
      <c r="H650" s="92" t="s">
        <v>9</v>
      </c>
      <c r="I650" s="45">
        <v>0</v>
      </c>
      <c r="J650" s="43" t="s">
        <v>11</v>
      </c>
    </row>
    <row r="651" spans="1:10" ht="14" x14ac:dyDescent="0.15">
      <c r="A651" s="91" t="s">
        <v>65</v>
      </c>
      <c r="B651" s="90" t="s">
        <v>5234</v>
      </c>
      <c r="C651" s="44" t="s">
        <v>629</v>
      </c>
      <c r="D651" s="44" t="s">
        <v>630</v>
      </c>
      <c r="E651" s="43" t="s">
        <v>7586</v>
      </c>
      <c r="F651" s="56">
        <v>14724696</v>
      </c>
      <c r="G651" s="104">
        <v>0</v>
      </c>
      <c r="H651" s="92" t="s">
        <v>9</v>
      </c>
      <c r="I651" s="45">
        <v>0</v>
      </c>
      <c r="J651" s="43" t="s">
        <v>11</v>
      </c>
    </row>
    <row r="652" spans="1:10" ht="14" x14ac:dyDescent="0.15">
      <c r="A652" s="91" t="s">
        <v>65</v>
      </c>
      <c r="B652" s="90" t="s">
        <v>5234</v>
      </c>
      <c r="C652" s="44" t="s">
        <v>1925</v>
      </c>
      <c r="D652" s="44" t="s">
        <v>1926</v>
      </c>
      <c r="E652" s="43" t="s">
        <v>7586</v>
      </c>
      <c r="F652" s="56">
        <v>80964</v>
      </c>
      <c r="G652" s="104">
        <v>0</v>
      </c>
      <c r="H652" s="92" t="s">
        <v>9</v>
      </c>
      <c r="I652" s="45">
        <v>0</v>
      </c>
      <c r="J652" s="43" t="s">
        <v>11</v>
      </c>
    </row>
    <row r="653" spans="1:10" ht="14" x14ac:dyDescent="0.15">
      <c r="A653" s="91" t="s">
        <v>65</v>
      </c>
      <c r="B653" s="90" t="s">
        <v>5234</v>
      </c>
      <c r="C653" s="44" t="s">
        <v>1578</v>
      </c>
      <c r="D653" s="44" t="s">
        <v>1579</v>
      </c>
      <c r="E653" s="43" t="s">
        <v>7586</v>
      </c>
      <c r="F653" s="56">
        <v>1167217</v>
      </c>
      <c r="G653" s="104">
        <v>0</v>
      </c>
      <c r="H653" s="92" t="s">
        <v>9</v>
      </c>
      <c r="I653" s="45">
        <v>0</v>
      </c>
      <c r="J653" s="43" t="s">
        <v>7</v>
      </c>
    </row>
    <row r="654" spans="1:10" ht="14" x14ac:dyDescent="0.15">
      <c r="A654" s="91" t="s">
        <v>65</v>
      </c>
      <c r="B654" s="90" t="s">
        <v>5234</v>
      </c>
      <c r="C654" s="44" t="s">
        <v>621</v>
      </c>
      <c r="D654" s="44" t="s">
        <v>622</v>
      </c>
      <c r="E654" s="43" t="s">
        <v>7586</v>
      </c>
      <c r="F654" s="56">
        <v>22405700</v>
      </c>
      <c r="G654" s="104">
        <v>0</v>
      </c>
      <c r="H654" s="92" t="s">
        <v>9</v>
      </c>
      <c r="I654" s="45">
        <v>0</v>
      </c>
      <c r="J654" s="43" t="s">
        <v>11</v>
      </c>
    </row>
    <row r="655" spans="1:10" ht="14" x14ac:dyDescent="0.15">
      <c r="A655" s="91" t="s">
        <v>65</v>
      </c>
      <c r="B655" s="90" t="s">
        <v>5234</v>
      </c>
      <c r="C655" s="44" t="s">
        <v>180</v>
      </c>
      <c r="D655" s="44" t="s">
        <v>181</v>
      </c>
      <c r="E655" s="43" t="s">
        <v>7586</v>
      </c>
      <c r="F655" s="56">
        <v>141839260</v>
      </c>
      <c r="G655" s="104">
        <v>0</v>
      </c>
      <c r="H655" s="92" t="s">
        <v>9</v>
      </c>
      <c r="I655" s="45">
        <v>0</v>
      </c>
      <c r="J655" s="43" t="s">
        <v>11</v>
      </c>
    </row>
    <row r="656" spans="1:10" ht="14" x14ac:dyDescent="0.15">
      <c r="A656" s="91" t="s">
        <v>65</v>
      </c>
      <c r="B656" s="90" t="s">
        <v>5234</v>
      </c>
      <c r="C656" s="44" t="s">
        <v>1827</v>
      </c>
      <c r="D656" s="44" t="s">
        <v>1828</v>
      </c>
      <c r="E656" s="43" t="s">
        <v>7586</v>
      </c>
      <c r="F656" s="56">
        <v>325193</v>
      </c>
      <c r="G656" s="104">
        <v>0</v>
      </c>
      <c r="H656" s="92" t="s">
        <v>9</v>
      </c>
      <c r="I656" s="45">
        <v>0</v>
      </c>
      <c r="J656" s="43" t="s">
        <v>11</v>
      </c>
    </row>
    <row r="657" spans="1:10" ht="14" x14ac:dyDescent="0.15">
      <c r="A657" s="91" t="s">
        <v>65</v>
      </c>
      <c r="B657" s="90" t="s">
        <v>5234</v>
      </c>
      <c r="C657" s="44" t="s">
        <v>1633</v>
      </c>
      <c r="D657" s="44" t="s">
        <v>1634</v>
      </c>
      <c r="E657" s="43" t="s">
        <v>7586</v>
      </c>
      <c r="F657" s="56">
        <v>459794.5</v>
      </c>
      <c r="G657" s="104">
        <v>0</v>
      </c>
      <c r="H657" s="92" t="s">
        <v>9</v>
      </c>
      <c r="I657" s="45">
        <v>0</v>
      </c>
      <c r="J657" s="43" t="s">
        <v>7</v>
      </c>
    </row>
    <row r="658" spans="1:10" ht="14" x14ac:dyDescent="0.15">
      <c r="A658" s="91" t="s">
        <v>65</v>
      </c>
      <c r="B658" s="90" t="s">
        <v>5234</v>
      </c>
      <c r="C658" s="44" t="s">
        <v>1633</v>
      </c>
      <c r="D658" s="44" t="s">
        <v>1634</v>
      </c>
      <c r="E658" s="43" t="s">
        <v>7586</v>
      </c>
      <c r="F658" s="56">
        <v>892500</v>
      </c>
      <c r="G658" s="104">
        <v>0</v>
      </c>
      <c r="H658" s="92" t="s">
        <v>9</v>
      </c>
      <c r="I658" s="45">
        <v>0</v>
      </c>
      <c r="J658" s="43" t="s">
        <v>11</v>
      </c>
    </row>
    <row r="659" spans="1:10" ht="14" x14ac:dyDescent="0.15">
      <c r="A659" s="91" t="s">
        <v>65</v>
      </c>
      <c r="B659" s="90" t="s">
        <v>5234</v>
      </c>
      <c r="C659" s="44" t="s">
        <v>473</v>
      </c>
      <c r="D659" s="44" t="s">
        <v>474</v>
      </c>
      <c r="E659" s="43" t="s">
        <v>7586</v>
      </c>
      <c r="F659" s="56">
        <v>10817371</v>
      </c>
      <c r="G659" s="104">
        <v>0</v>
      </c>
      <c r="H659" s="92" t="s">
        <v>9</v>
      </c>
      <c r="I659" s="45">
        <v>0</v>
      </c>
      <c r="J659" s="43" t="s">
        <v>7</v>
      </c>
    </row>
    <row r="660" spans="1:10" ht="14" x14ac:dyDescent="0.15">
      <c r="A660" s="91" t="s">
        <v>65</v>
      </c>
      <c r="B660" s="90" t="s">
        <v>5234</v>
      </c>
      <c r="C660" s="44" t="s">
        <v>190</v>
      </c>
      <c r="D660" s="44" t="s">
        <v>191</v>
      </c>
      <c r="E660" s="43" t="s">
        <v>7586</v>
      </c>
      <c r="F660" s="56">
        <v>117270225</v>
      </c>
      <c r="G660" s="104">
        <v>0</v>
      </c>
      <c r="H660" s="92" t="s">
        <v>9</v>
      </c>
      <c r="I660" s="45">
        <v>0</v>
      </c>
      <c r="J660" s="43" t="s">
        <v>11</v>
      </c>
    </row>
    <row r="661" spans="1:10" ht="14" x14ac:dyDescent="0.15">
      <c r="A661" s="91" t="s">
        <v>65</v>
      </c>
      <c r="B661" s="90" t="s">
        <v>5234</v>
      </c>
      <c r="C661" s="44" t="s">
        <v>1682</v>
      </c>
      <c r="D661" s="44" t="s">
        <v>1684</v>
      </c>
      <c r="E661" s="43" t="s">
        <v>7586</v>
      </c>
      <c r="F661" s="56">
        <v>680679</v>
      </c>
      <c r="G661" s="104">
        <v>0</v>
      </c>
      <c r="H661" s="92" t="s">
        <v>9</v>
      </c>
      <c r="I661" s="45">
        <v>0</v>
      </c>
      <c r="J661" s="43" t="s">
        <v>11</v>
      </c>
    </row>
    <row r="662" spans="1:10" ht="14" x14ac:dyDescent="0.15">
      <c r="A662" s="91" t="s">
        <v>65</v>
      </c>
      <c r="B662" s="90" t="s">
        <v>5234</v>
      </c>
      <c r="C662" s="44" t="s">
        <v>401</v>
      </c>
      <c r="D662" s="44" t="s">
        <v>402</v>
      </c>
      <c r="E662" s="43" t="s">
        <v>7586</v>
      </c>
      <c r="F662" s="56">
        <v>29528034</v>
      </c>
      <c r="G662" s="104">
        <v>0</v>
      </c>
      <c r="H662" s="92" t="s">
        <v>9</v>
      </c>
      <c r="I662" s="45">
        <v>0</v>
      </c>
      <c r="J662" s="43" t="s">
        <v>11</v>
      </c>
    </row>
    <row r="663" spans="1:10" ht="14" x14ac:dyDescent="0.15">
      <c r="A663" s="91" t="s">
        <v>65</v>
      </c>
      <c r="B663" s="90" t="s">
        <v>5234</v>
      </c>
      <c r="C663" s="44" t="s">
        <v>1058</v>
      </c>
      <c r="D663" s="44" t="s">
        <v>1059</v>
      </c>
      <c r="E663" s="43" t="s">
        <v>7586</v>
      </c>
      <c r="F663" s="56">
        <v>4196650</v>
      </c>
      <c r="G663" s="104">
        <v>0</v>
      </c>
      <c r="H663" s="92" t="s">
        <v>9</v>
      </c>
      <c r="I663" s="45">
        <v>0</v>
      </c>
      <c r="J663" s="43" t="s">
        <v>11</v>
      </c>
    </row>
    <row r="664" spans="1:10" ht="14" x14ac:dyDescent="0.15">
      <c r="A664" s="91" t="s">
        <v>65</v>
      </c>
      <c r="B664" s="90" t="s">
        <v>5234</v>
      </c>
      <c r="C664" s="44" t="s">
        <v>63</v>
      </c>
      <c r="D664" s="44" t="s">
        <v>64</v>
      </c>
      <c r="E664" s="43" t="s">
        <v>7586</v>
      </c>
      <c r="F664" s="56">
        <v>249375642</v>
      </c>
      <c r="G664" s="104">
        <v>0</v>
      </c>
      <c r="H664" s="92" t="s">
        <v>9</v>
      </c>
      <c r="I664" s="45">
        <v>0</v>
      </c>
      <c r="J664" s="43" t="s">
        <v>7</v>
      </c>
    </row>
    <row r="665" spans="1:10" ht="14" x14ac:dyDescent="0.15">
      <c r="A665" s="91" t="s">
        <v>65</v>
      </c>
      <c r="B665" s="90" t="s">
        <v>5234</v>
      </c>
      <c r="C665" s="44" t="s">
        <v>1145</v>
      </c>
      <c r="D665" s="44" t="s">
        <v>1146</v>
      </c>
      <c r="E665" s="43" t="s">
        <v>7586</v>
      </c>
      <c r="F665" s="56">
        <v>3623926</v>
      </c>
      <c r="G665" s="104">
        <v>0</v>
      </c>
      <c r="H665" s="92" t="s">
        <v>9</v>
      </c>
      <c r="I665" s="45">
        <v>0</v>
      </c>
      <c r="J665" s="43" t="s">
        <v>11</v>
      </c>
    </row>
    <row r="666" spans="1:10" ht="14" x14ac:dyDescent="0.15">
      <c r="A666" s="91" t="s">
        <v>65</v>
      </c>
      <c r="B666" s="90" t="s">
        <v>5234</v>
      </c>
      <c r="C666" s="44" t="s">
        <v>1085</v>
      </c>
      <c r="D666" s="44" t="s">
        <v>1086</v>
      </c>
      <c r="E666" s="43" t="s">
        <v>7586</v>
      </c>
      <c r="F666" s="56">
        <v>4011627</v>
      </c>
      <c r="G666" s="104">
        <v>0</v>
      </c>
      <c r="H666" s="92" t="s">
        <v>9</v>
      </c>
      <c r="I666" s="45">
        <v>0</v>
      </c>
      <c r="J666" s="43" t="s">
        <v>11</v>
      </c>
    </row>
    <row r="667" spans="1:10" ht="14" x14ac:dyDescent="0.15">
      <c r="A667" s="91" t="s">
        <v>65</v>
      </c>
      <c r="B667" s="90" t="s">
        <v>5234</v>
      </c>
      <c r="C667" s="44" t="s">
        <v>1275</v>
      </c>
      <c r="D667" s="44" t="s">
        <v>1277</v>
      </c>
      <c r="E667" s="43" t="s">
        <v>7586</v>
      </c>
      <c r="F667" s="56">
        <v>2539026.9449999998</v>
      </c>
      <c r="G667" s="104">
        <v>0</v>
      </c>
      <c r="H667" s="92" t="s">
        <v>9</v>
      </c>
      <c r="I667" s="45">
        <v>0</v>
      </c>
      <c r="J667" s="43" t="s">
        <v>7577</v>
      </c>
    </row>
    <row r="668" spans="1:10" ht="14" x14ac:dyDescent="0.15">
      <c r="A668" s="91" t="s">
        <v>65</v>
      </c>
      <c r="B668" s="90" t="s">
        <v>5234</v>
      </c>
      <c r="C668" s="44" t="s">
        <v>1465</v>
      </c>
      <c r="D668" s="44" t="s">
        <v>1466</v>
      </c>
      <c r="E668" s="43" t="s">
        <v>7586</v>
      </c>
      <c r="F668" s="56">
        <v>1523223</v>
      </c>
      <c r="G668" s="104">
        <v>0</v>
      </c>
      <c r="H668" s="92" t="s">
        <v>9</v>
      </c>
      <c r="I668" s="45">
        <v>0</v>
      </c>
      <c r="J668" s="43" t="s">
        <v>11</v>
      </c>
    </row>
    <row r="669" spans="1:10" ht="28" x14ac:dyDescent="0.15">
      <c r="A669" s="91" t="s">
        <v>65</v>
      </c>
      <c r="B669" s="90" t="s">
        <v>5234</v>
      </c>
      <c r="C669" s="44" t="s">
        <v>1765</v>
      </c>
      <c r="D669" s="44" t="s">
        <v>1766</v>
      </c>
      <c r="E669" s="43" t="s">
        <v>7586</v>
      </c>
      <c r="F669" s="56">
        <v>473025</v>
      </c>
      <c r="G669" s="104">
        <v>0</v>
      </c>
      <c r="H669" s="92" t="s">
        <v>9</v>
      </c>
      <c r="I669" s="45">
        <v>0</v>
      </c>
      <c r="J669" s="43" t="s">
        <v>11</v>
      </c>
    </row>
    <row r="670" spans="1:10" ht="14" x14ac:dyDescent="0.15">
      <c r="A670" s="91" t="s">
        <v>65</v>
      </c>
      <c r="B670" s="90" t="s">
        <v>5234</v>
      </c>
      <c r="C670" s="44" t="s">
        <v>391</v>
      </c>
      <c r="D670" s="44" t="s">
        <v>392</v>
      </c>
      <c r="E670" s="43" t="s">
        <v>7586</v>
      </c>
      <c r="F670" s="56">
        <v>40108659</v>
      </c>
      <c r="G670" s="104">
        <v>0</v>
      </c>
      <c r="H670" s="92" t="s">
        <v>9</v>
      </c>
      <c r="I670" s="45">
        <v>0</v>
      </c>
      <c r="J670" s="43" t="s">
        <v>11</v>
      </c>
    </row>
    <row r="671" spans="1:10" ht="14" x14ac:dyDescent="0.15">
      <c r="A671" s="91" t="s">
        <v>65</v>
      </c>
      <c r="B671" s="90" t="s">
        <v>5234</v>
      </c>
      <c r="C671" s="44" t="s">
        <v>196</v>
      </c>
      <c r="D671" s="44" t="s">
        <v>197</v>
      </c>
      <c r="E671" s="43" t="s">
        <v>7586</v>
      </c>
      <c r="F671" s="56">
        <v>112239114</v>
      </c>
      <c r="G671" s="104">
        <v>0</v>
      </c>
      <c r="H671" s="92" t="s">
        <v>9</v>
      </c>
      <c r="I671" s="45">
        <v>0</v>
      </c>
      <c r="J671" s="43" t="s">
        <v>11</v>
      </c>
    </row>
    <row r="672" spans="1:10" ht="14" x14ac:dyDescent="0.15">
      <c r="A672" s="91" t="s">
        <v>65</v>
      </c>
      <c r="B672" s="90" t="s">
        <v>5234</v>
      </c>
      <c r="C672" s="44" t="s">
        <v>196</v>
      </c>
      <c r="D672" s="44" t="s">
        <v>197</v>
      </c>
      <c r="E672" s="43" t="s">
        <v>7586</v>
      </c>
      <c r="F672" s="56">
        <v>37878734</v>
      </c>
      <c r="G672" s="104">
        <v>0</v>
      </c>
      <c r="H672" s="92" t="s">
        <v>9</v>
      </c>
      <c r="I672" s="45">
        <v>0</v>
      </c>
      <c r="J672" s="43" t="s">
        <v>93</v>
      </c>
    </row>
    <row r="673" spans="1:10" ht="14" x14ac:dyDescent="0.15">
      <c r="A673" s="91" t="s">
        <v>65</v>
      </c>
      <c r="B673" s="90" t="s">
        <v>5234</v>
      </c>
      <c r="C673" s="44" t="s">
        <v>880</v>
      </c>
      <c r="D673" s="44" t="s">
        <v>881</v>
      </c>
      <c r="E673" s="43" t="s">
        <v>7586</v>
      </c>
      <c r="F673" s="56">
        <v>6517067</v>
      </c>
      <c r="G673" s="104">
        <v>0</v>
      </c>
      <c r="H673" s="92" t="s">
        <v>9</v>
      </c>
      <c r="I673" s="45">
        <v>0</v>
      </c>
      <c r="J673" s="43" t="s">
        <v>11</v>
      </c>
    </row>
    <row r="674" spans="1:10" ht="14" x14ac:dyDescent="0.15">
      <c r="A674" s="91" t="s">
        <v>65</v>
      </c>
      <c r="B674" s="90" t="s">
        <v>5234</v>
      </c>
      <c r="C674" s="44" t="s">
        <v>1807</v>
      </c>
      <c r="D674" s="44" t="s">
        <v>1808</v>
      </c>
      <c r="E674" s="43" t="s">
        <v>7586</v>
      </c>
      <c r="F674" s="56">
        <v>377468</v>
      </c>
      <c r="G674" s="104">
        <v>0</v>
      </c>
      <c r="H674" s="92" t="s">
        <v>9</v>
      </c>
      <c r="I674" s="45">
        <v>0</v>
      </c>
      <c r="J674" s="43" t="s">
        <v>11</v>
      </c>
    </row>
    <row r="675" spans="1:10" ht="14" x14ac:dyDescent="0.15">
      <c r="A675" s="91" t="s">
        <v>65</v>
      </c>
      <c r="B675" s="90" t="s">
        <v>5234</v>
      </c>
      <c r="C675" s="44" t="s">
        <v>220</v>
      </c>
      <c r="D675" s="44" t="s">
        <v>221</v>
      </c>
      <c r="E675" s="43" t="s">
        <v>7586</v>
      </c>
      <c r="F675" s="56">
        <v>110150766</v>
      </c>
      <c r="G675" s="104">
        <v>0</v>
      </c>
      <c r="H675" s="92" t="s">
        <v>9</v>
      </c>
      <c r="I675" s="45">
        <v>0</v>
      </c>
      <c r="J675" s="43" t="s">
        <v>11</v>
      </c>
    </row>
    <row r="676" spans="1:10" ht="14" x14ac:dyDescent="0.15">
      <c r="A676" s="91" t="s">
        <v>65</v>
      </c>
      <c r="B676" s="90" t="s">
        <v>5234</v>
      </c>
      <c r="C676" s="44" t="s">
        <v>220</v>
      </c>
      <c r="D676" s="44" t="s">
        <v>221</v>
      </c>
      <c r="E676" s="43" t="s">
        <v>7586</v>
      </c>
      <c r="F676" s="56">
        <v>36502143.5</v>
      </c>
      <c r="G676" s="104">
        <v>0</v>
      </c>
      <c r="H676" s="92" t="s">
        <v>9</v>
      </c>
      <c r="I676" s="45">
        <v>0</v>
      </c>
      <c r="J676" s="43" t="s">
        <v>93</v>
      </c>
    </row>
    <row r="677" spans="1:10" ht="14" x14ac:dyDescent="0.15">
      <c r="A677" s="91" t="s">
        <v>65</v>
      </c>
      <c r="B677" s="90" t="s">
        <v>5234</v>
      </c>
      <c r="C677" s="44" t="s">
        <v>565</v>
      </c>
      <c r="D677" s="44" t="s">
        <v>566</v>
      </c>
      <c r="E677" s="43" t="s">
        <v>7586</v>
      </c>
      <c r="F677" s="56">
        <v>17201747</v>
      </c>
      <c r="G677" s="104">
        <v>0</v>
      </c>
      <c r="H677" s="92" t="s">
        <v>9</v>
      </c>
      <c r="I677" s="45">
        <v>0</v>
      </c>
      <c r="J677" s="43" t="s">
        <v>11</v>
      </c>
    </row>
    <row r="678" spans="1:10" ht="14" x14ac:dyDescent="0.15">
      <c r="A678" s="91" t="s">
        <v>65</v>
      </c>
      <c r="B678" s="90" t="s">
        <v>5234</v>
      </c>
      <c r="C678" s="44" t="s">
        <v>1511</v>
      </c>
      <c r="D678" s="44" t="s">
        <v>1513</v>
      </c>
      <c r="E678" s="43" t="s">
        <v>7586</v>
      </c>
      <c r="F678" s="56">
        <v>1424255</v>
      </c>
      <c r="G678" s="104">
        <v>0</v>
      </c>
      <c r="H678" s="92" t="s">
        <v>9</v>
      </c>
      <c r="I678" s="45">
        <v>0</v>
      </c>
      <c r="J678" s="43" t="s">
        <v>7</v>
      </c>
    </row>
    <row r="679" spans="1:10" ht="14" x14ac:dyDescent="0.15">
      <c r="A679" s="91" t="s">
        <v>65</v>
      </c>
      <c r="B679" s="90" t="s">
        <v>5234</v>
      </c>
      <c r="C679" s="44" t="s">
        <v>727</v>
      </c>
      <c r="D679" s="44" t="s">
        <v>728</v>
      </c>
      <c r="E679" s="43" t="s">
        <v>7586</v>
      </c>
      <c r="F679" s="56">
        <v>10510066</v>
      </c>
      <c r="G679" s="104">
        <v>0</v>
      </c>
      <c r="H679" s="92" t="s">
        <v>9</v>
      </c>
      <c r="I679" s="45">
        <v>0</v>
      </c>
      <c r="J679" s="43" t="s">
        <v>11</v>
      </c>
    </row>
    <row r="680" spans="1:10" ht="14" x14ac:dyDescent="0.15">
      <c r="A680" s="91" t="s">
        <v>65</v>
      </c>
      <c r="B680" s="90" t="s">
        <v>5234</v>
      </c>
      <c r="C680" s="44" t="s">
        <v>1328</v>
      </c>
      <c r="D680" s="44" t="s">
        <v>1329</v>
      </c>
      <c r="E680" s="43" t="s">
        <v>7586</v>
      </c>
      <c r="F680" s="56">
        <v>2241973</v>
      </c>
      <c r="G680" s="104">
        <v>0</v>
      </c>
      <c r="H680" s="92" t="s">
        <v>9</v>
      </c>
      <c r="I680" s="45">
        <v>0</v>
      </c>
      <c r="J680" s="43" t="s">
        <v>11</v>
      </c>
    </row>
    <row r="681" spans="1:10" ht="14" x14ac:dyDescent="0.15">
      <c r="A681" s="91" t="s">
        <v>65</v>
      </c>
      <c r="B681" s="90" t="s">
        <v>5234</v>
      </c>
      <c r="C681" s="44" t="s">
        <v>1858</v>
      </c>
      <c r="D681" s="44" t="s">
        <v>1859</v>
      </c>
      <c r="E681" s="43" t="s">
        <v>7586</v>
      </c>
      <c r="F681" s="56">
        <v>243473.5</v>
      </c>
      <c r="G681" s="104">
        <v>0</v>
      </c>
      <c r="H681" s="92" t="s">
        <v>9</v>
      </c>
      <c r="I681" s="45">
        <v>0</v>
      </c>
      <c r="J681" s="43" t="s">
        <v>7</v>
      </c>
    </row>
    <row r="682" spans="1:10" ht="14" x14ac:dyDescent="0.15">
      <c r="A682" s="91" t="s">
        <v>65</v>
      </c>
      <c r="B682" s="90" t="s">
        <v>5234</v>
      </c>
      <c r="C682" s="44" t="s">
        <v>745</v>
      </c>
      <c r="D682" s="44" t="s">
        <v>746</v>
      </c>
      <c r="E682" s="43" t="s">
        <v>7586</v>
      </c>
      <c r="F682" s="56">
        <v>10163400</v>
      </c>
      <c r="G682" s="104">
        <v>0</v>
      </c>
      <c r="H682" s="92" t="s">
        <v>9</v>
      </c>
      <c r="I682" s="45">
        <v>0</v>
      </c>
      <c r="J682" s="43" t="s">
        <v>11</v>
      </c>
    </row>
    <row r="683" spans="1:10" ht="14" x14ac:dyDescent="0.15">
      <c r="A683" s="91" t="s">
        <v>65</v>
      </c>
      <c r="B683" s="90" t="s">
        <v>5234</v>
      </c>
      <c r="C683" s="44" t="s">
        <v>1451</v>
      </c>
      <c r="D683" s="44" t="s">
        <v>1452</v>
      </c>
      <c r="E683" s="43" t="s">
        <v>7586</v>
      </c>
      <c r="F683" s="56">
        <v>1584961</v>
      </c>
      <c r="G683" s="104">
        <v>0</v>
      </c>
      <c r="H683" s="92" t="s">
        <v>9</v>
      </c>
      <c r="I683" s="45">
        <v>0</v>
      </c>
      <c r="J683" s="43" t="s">
        <v>11</v>
      </c>
    </row>
    <row r="684" spans="1:10" ht="14" x14ac:dyDescent="0.15">
      <c r="A684" s="91" t="s">
        <v>65</v>
      </c>
      <c r="B684" s="90" t="s">
        <v>5234</v>
      </c>
      <c r="C684" s="44" t="s">
        <v>405</v>
      </c>
      <c r="D684" s="44" t="s">
        <v>406</v>
      </c>
      <c r="E684" s="43" t="s">
        <v>7586</v>
      </c>
      <c r="F684" s="56">
        <v>29227037</v>
      </c>
      <c r="G684" s="104">
        <v>0</v>
      </c>
      <c r="H684" s="92" t="s">
        <v>9</v>
      </c>
      <c r="I684" s="45">
        <v>0</v>
      </c>
      <c r="J684" s="43" t="s">
        <v>11</v>
      </c>
    </row>
    <row r="685" spans="1:10" ht="14" x14ac:dyDescent="0.15">
      <c r="A685" s="91" t="s">
        <v>65</v>
      </c>
      <c r="B685" s="90" t="s">
        <v>5234</v>
      </c>
      <c r="C685" s="44" t="s">
        <v>813</v>
      </c>
      <c r="D685" s="44" t="s">
        <v>814</v>
      </c>
      <c r="E685" s="43" t="s">
        <v>7586</v>
      </c>
      <c r="F685" s="56">
        <v>7462438</v>
      </c>
      <c r="G685" s="104">
        <v>0</v>
      </c>
      <c r="H685" s="92" t="s">
        <v>9</v>
      </c>
      <c r="I685" s="45">
        <v>0</v>
      </c>
      <c r="J685" s="43" t="s">
        <v>11</v>
      </c>
    </row>
    <row r="686" spans="1:10" ht="14" x14ac:dyDescent="0.15">
      <c r="A686" s="91" t="s">
        <v>65</v>
      </c>
      <c r="B686" s="90" t="s">
        <v>5234</v>
      </c>
      <c r="C686" s="44" t="s">
        <v>475</v>
      </c>
      <c r="D686" s="44" t="s">
        <v>476</v>
      </c>
      <c r="E686" s="43" t="s">
        <v>7586</v>
      </c>
      <c r="F686" s="56">
        <v>23277299</v>
      </c>
      <c r="G686" s="104">
        <v>0</v>
      </c>
      <c r="H686" s="92" t="s">
        <v>9</v>
      </c>
      <c r="I686" s="45">
        <v>0</v>
      </c>
      <c r="J686" s="43" t="s">
        <v>11</v>
      </c>
    </row>
    <row r="687" spans="1:10" ht="14" x14ac:dyDescent="0.15">
      <c r="A687" s="91" t="s">
        <v>65</v>
      </c>
      <c r="B687" s="90" t="s">
        <v>5234</v>
      </c>
      <c r="C687" s="44" t="s">
        <v>1407</v>
      </c>
      <c r="D687" s="44" t="s">
        <v>1408</v>
      </c>
      <c r="E687" s="43" t="s">
        <v>7586</v>
      </c>
      <c r="F687" s="56">
        <v>1765395</v>
      </c>
      <c r="G687" s="104">
        <v>0</v>
      </c>
      <c r="H687" s="92" t="s">
        <v>9</v>
      </c>
      <c r="I687" s="45">
        <v>0</v>
      </c>
      <c r="J687" s="43" t="s">
        <v>7</v>
      </c>
    </row>
    <row r="688" spans="1:10" ht="14" x14ac:dyDescent="0.15">
      <c r="A688" s="91" t="s">
        <v>65</v>
      </c>
      <c r="B688" s="90" t="s">
        <v>5234</v>
      </c>
      <c r="C688" s="44" t="s">
        <v>1407</v>
      </c>
      <c r="D688" s="44" t="s">
        <v>1408</v>
      </c>
      <c r="E688" s="43" t="s">
        <v>7586</v>
      </c>
      <c r="F688" s="56">
        <v>8269.5480000000007</v>
      </c>
      <c r="G688" s="104">
        <v>0</v>
      </c>
      <c r="H688" s="92" t="s">
        <v>9</v>
      </c>
      <c r="I688" s="45">
        <v>0</v>
      </c>
      <c r="J688" s="43" t="s">
        <v>89</v>
      </c>
    </row>
    <row r="689" spans="1:10" ht="14" x14ac:dyDescent="0.15">
      <c r="A689" s="91" t="s">
        <v>65</v>
      </c>
      <c r="B689" s="90" t="s">
        <v>5234</v>
      </c>
      <c r="C689" s="44" t="s">
        <v>252</v>
      </c>
      <c r="D689" s="44" t="s">
        <v>253</v>
      </c>
      <c r="E689" s="43" t="s">
        <v>7586</v>
      </c>
      <c r="F689" s="56">
        <v>65635628</v>
      </c>
      <c r="G689" s="104">
        <v>0</v>
      </c>
      <c r="H689" s="92" t="s">
        <v>9</v>
      </c>
      <c r="I689" s="45">
        <v>0</v>
      </c>
      <c r="J689" s="43" t="s">
        <v>11</v>
      </c>
    </row>
    <row r="690" spans="1:10" ht="14" x14ac:dyDescent="0.15">
      <c r="A690" s="91" t="s">
        <v>65</v>
      </c>
      <c r="B690" s="90" t="s">
        <v>5234</v>
      </c>
      <c r="C690" s="44" t="s">
        <v>161</v>
      </c>
      <c r="D690" s="44" t="s">
        <v>162</v>
      </c>
      <c r="E690" s="43" t="s">
        <v>7586</v>
      </c>
      <c r="F690" s="56">
        <v>162690160</v>
      </c>
      <c r="G690" s="104">
        <v>0</v>
      </c>
      <c r="H690" s="92" t="s">
        <v>9</v>
      </c>
      <c r="I690" s="45">
        <v>0</v>
      </c>
      <c r="J690" s="43" t="s">
        <v>11</v>
      </c>
    </row>
    <row r="691" spans="1:10" ht="14" x14ac:dyDescent="0.15">
      <c r="A691" s="91" t="s">
        <v>65</v>
      </c>
      <c r="B691" s="90" t="s">
        <v>5234</v>
      </c>
      <c r="C691" s="44" t="s">
        <v>1548</v>
      </c>
      <c r="D691" s="44" t="s">
        <v>1549</v>
      </c>
      <c r="E691" s="43" t="s">
        <v>7586</v>
      </c>
      <c r="F691" s="56">
        <v>2039670</v>
      </c>
      <c r="G691" s="104">
        <v>0</v>
      </c>
      <c r="H691" s="92" t="s">
        <v>9</v>
      </c>
      <c r="I691" s="45">
        <v>0</v>
      </c>
      <c r="J691" s="43" t="s">
        <v>11</v>
      </c>
    </row>
    <row r="692" spans="1:10" ht="28" x14ac:dyDescent="0.15">
      <c r="A692" s="91" t="s">
        <v>65</v>
      </c>
      <c r="B692" s="90" t="s">
        <v>5234</v>
      </c>
      <c r="C692" s="44" t="s">
        <v>84</v>
      </c>
      <c r="D692" s="44" t="s">
        <v>85</v>
      </c>
      <c r="E692" s="43" t="s">
        <v>7586</v>
      </c>
      <c r="F692" s="56">
        <v>174608953</v>
      </c>
      <c r="G692" s="104">
        <v>0</v>
      </c>
      <c r="H692" s="92" t="s">
        <v>9</v>
      </c>
      <c r="I692" s="45">
        <v>0</v>
      </c>
      <c r="J692" s="43" t="s">
        <v>11</v>
      </c>
    </row>
    <row r="693" spans="1:10" ht="14" x14ac:dyDescent="0.15">
      <c r="A693" s="91" t="s">
        <v>65</v>
      </c>
      <c r="B693" s="90" t="s">
        <v>5234</v>
      </c>
      <c r="C693" s="44" t="s">
        <v>1382</v>
      </c>
      <c r="D693" s="44" t="s">
        <v>1383</v>
      </c>
      <c r="E693" s="43" t="s">
        <v>7586</v>
      </c>
      <c r="F693" s="56">
        <v>1925540</v>
      </c>
      <c r="G693" s="104">
        <v>0</v>
      </c>
      <c r="H693" s="92" t="s">
        <v>9</v>
      </c>
      <c r="I693" s="45">
        <v>0</v>
      </c>
      <c r="J693" s="43" t="s">
        <v>11</v>
      </c>
    </row>
    <row r="694" spans="1:10" ht="28" x14ac:dyDescent="0.15">
      <c r="A694" s="91" t="s">
        <v>65</v>
      </c>
      <c r="B694" s="90" t="s">
        <v>5234</v>
      </c>
      <c r="C694" s="44" t="s">
        <v>1213</v>
      </c>
      <c r="D694" s="44" t="s">
        <v>1214</v>
      </c>
      <c r="E694" s="43" t="s">
        <v>7586</v>
      </c>
      <c r="F694" s="56">
        <v>94828</v>
      </c>
      <c r="G694" s="104">
        <v>0</v>
      </c>
      <c r="H694" s="92" t="s">
        <v>9</v>
      </c>
      <c r="I694" s="45">
        <v>0</v>
      </c>
      <c r="J694" s="43" t="s">
        <v>7</v>
      </c>
    </row>
    <row r="695" spans="1:10" ht="28" x14ac:dyDescent="0.15">
      <c r="A695" s="91" t="s">
        <v>65</v>
      </c>
      <c r="B695" s="90" t="s">
        <v>5234</v>
      </c>
      <c r="C695" s="44" t="s">
        <v>1213</v>
      </c>
      <c r="D695" s="44" t="s">
        <v>1214</v>
      </c>
      <c r="E695" s="43" t="s">
        <v>7586</v>
      </c>
      <c r="F695" s="56">
        <v>2995079</v>
      </c>
      <c r="G695" s="104">
        <v>0</v>
      </c>
      <c r="H695" s="92" t="s">
        <v>9</v>
      </c>
      <c r="I695" s="45">
        <v>0</v>
      </c>
      <c r="J695" s="43" t="s">
        <v>11</v>
      </c>
    </row>
    <row r="696" spans="1:10" ht="28" x14ac:dyDescent="0.15">
      <c r="A696" s="91" t="s">
        <v>65</v>
      </c>
      <c r="B696" s="90" t="s">
        <v>5234</v>
      </c>
      <c r="C696" s="44" t="s">
        <v>490</v>
      </c>
      <c r="D696" s="44" t="s">
        <v>491</v>
      </c>
      <c r="E696" s="43" t="s">
        <v>7586</v>
      </c>
      <c r="F696" s="56">
        <v>22130017.5</v>
      </c>
      <c r="G696" s="104">
        <v>0</v>
      </c>
      <c r="H696" s="92" t="s">
        <v>9</v>
      </c>
      <c r="I696" s="45">
        <v>0</v>
      </c>
      <c r="J696" s="43" t="s">
        <v>7</v>
      </c>
    </row>
    <row r="697" spans="1:10" ht="14" x14ac:dyDescent="0.15">
      <c r="A697" s="91" t="s">
        <v>65</v>
      </c>
      <c r="B697" s="90" t="s">
        <v>5234</v>
      </c>
      <c r="C697" s="44" t="s">
        <v>256</v>
      </c>
      <c r="D697" s="44" t="s">
        <v>257</v>
      </c>
      <c r="E697" s="43" t="s">
        <v>7586</v>
      </c>
      <c r="F697" s="56">
        <v>36710942.5</v>
      </c>
      <c r="G697" s="104">
        <v>0</v>
      </c>
      <c r="H697" s="92" t="s">
        <v>9</v>
      </c>
      <c r="I697" s="45">
        <v>0</v>
      </c>
      <c r="J697" s="43" t="s">
        <v>7</v>
      </c>
    </row>
    <row r="698" spans="1:10" ht="28" x14ac:dyDescent="0.15">
      <c r="A698" s="91" t="s">
        <v>65</v>
      </c>
      <c r="B698" s="90" t="s">
        <v>5234</v>
      </c>
      <c r="C698" s="44" t="s">
        <v>352</v>
      </c>
      <c r="D698" s="44" t="s">
        <v>353</v>
      </c>
      <c r="E698" s="43" t="s">
        <v>7586</v>
      </c>
      <c r="F698" s="56">
        <v>34993283</v>
      </c>
      <c r="G698" s="104">
        <v>0</v>
      </c>
      <c r="H698" s="92" t="s">
        <v>9</v>
      </c>
      <c r="I698" s="45">
        <v>0</v>
      </c>
      <c r="J698" s="43" t="s">
        <v>11</v>
      </c>
    </row>
    <row r="699" spans="1:10" ht="14" x14ac:dyDescent="0.15">
      <c r="A699" s="91" t="s">
        <v>65</v>
      </c>
      <c r="B699" s="90" t="s">
        <v>5234</v>
      </c>
      <c r="C699" s="44" t="s">
        <v>931</v>
      </c>
      <c r="D699" s="44" t="s">
        <v>932</v>
      </c>
      <c r="E699" s="43" t="s">
        <v>7586</v>
      </c>
      <c r="F699" s="56">
        <v>5900241</v>
      </c>
      <c r="G699" s="104">
        <v>0</v>
      </c>
      <c r="H699" s="92" t="s">
        <v>9</v>
      </c>
      <c r="I699" s="45">
        <v>0</v>
      </c>
      <c r="J699" s="43" t="s">
        <v>11</v>
      </c>
    </row>
    <row r="700" spans="1:10" ht="14" x14ac:dyDescent="0.15">
      <c r="A700" s="91" t="s">
        <v>65</v>
      </c>
      <c r="B700" s="90" t="s">
        <v>5234</v>
      </c>
      <c r="C700" s="44" t="s">
        <v>1890</v>
      </c>
      <c r="D700" s="44" t="s">
        <v>1891</v>
      </c>
      <c r="E700" s="43" t="s">
        <v>7586</v>
      </c>
      <c r="F700" s="56">
        <v>154288</v>
      </c>
      <c r="G700" s="104">
        <v>0</v>
      </c>
      <c r="H700" s="92" t="s">
        <v>9</v>
      </c>
      <c r="I700" s="45">
        <v>0</v>
      </c>
      <c r="J700" s="43" t="s">
        <v>11</v>
      </c>
    </row>
    <row r="701" spans="1:10" ht="14" x14ac:dyDescent="0.15">
      <c r="A701" s="91" t="s">
        <v>65</v>
      </c>
      <c r="B701" s="90" t="s">
        <v>5234</v>
      </c>
      <c r="C701" s="44" t="s">
        <v>518</v>
      </c>
      <c r="D701" s="44" t="s">
        <v>519</v>
      </c>
      <c r="E701" s="43" t="s">
        <v>7586</v>
      </c>
      <c r="F701" s="56">
        <v>19615425</v>
      </c>
      <c r="G701" s="104">
        <v>0</v>
      </c>
      <c r="H701" s="92" t="s">
        <v>9</v>
      </c>
      <c r="I701" s="45">
        <v>0</v>
      </c>
      <c r="J701" s="43" t="s">
        <v>7</v>
      </c>
    </row>
    <row r="702" spans="1:10" ht="14" x14ac:dyDescent="0.15">
      <c r="A702" s="91" t="s">
        <v>65</v>
      </c>
      <c r="B702" s="90" t="s">
        <v>5234</v>
      </c>
      <c r="C702" s="44" t="s">
        <v>1947</v>
      </c>
      <c r="D702" s="44" t="s">
        <v>1948</v>
      </c>
      <c r="E702" s="43" t="s">
        <v>7586</v>
      </c>
      <c r="F702" s="56">
        <v>7140</v>
      </c>
      <c r="G702" s="104">
        <v>0</v>
      </c>
      <c r="H702" s="92" t="s">
        <v>9</v>
      </c>
      <c r="I702" s="45">
        <v>0</v>
      </c>
      <c r="J702" s="43" t="s">
        <v>11</v>
      </c>
    </row>
    <row r="703" spans="1:10" ht="14" x14ac:dyDescent="0.15">
      <c r="A703" s="91" t="s">
        <v>65</v>
      </c>
      <c r="B703" s="90" t="s">
        <v>5234</v>
      </c>
      <c r="C703" s="44" t="s">
        <v>976</v>
      </c>
      <c r="D703" s="44" t="s">
        <v>977</v>
      </c>
      <c r="E703" s="43" t="s">
        <v>7586</v>
      </c>
      <c r="F703" s="56">
        <v>5189777</v>
      </c>
      <c r="G703" s="104">
        <v>0</v>
      </c>
      <c r="H703" s="92" t="s">
        <v>9</v>
      </c>
      <c r="I703" s="45">
        <v>0</v>
      </c>
      <c r="J703" s="43" t="s">
        <v>11</v>
      </c>
    </row>
    <row r="704" spans="1:10" ht="14" x14ac:dyDescent="0.15">
      <c r="A704" s="91" t="s">
        <v>65</v>
      </c>
      <c r="B704" s="90" t="s">
        <v>5234</v>
      </c>
      <c r="C704" s="44" t="s">
        <v>151</v>
      </c>
      <c r="D704" s="44" t="s">
        <v>152</v>
      </c>
      <c r="E704" s="43" t="s">
        <v>7586</v>
      </c>
      <c r="F704" s="56">
        <v>178404824</v>
      </c>
      <c r="G704" s="104">
        <v>0</v>
      </c>
      <c r="H704" s="92" t="s">
        <v>9</v>
      </c>
      <c r="I704" s="45">
        <v>0</v>
      </c>
      <c r="J704" s="43" t="s">
        <v>11</v>
      </c>
    </row>
    <row r="705" spans="1:10" ht="14" x14ac:dyDescent="0.15">
      <c r="A705" s="91" t="s">
        <v>65</v>
      </c>
      <c r="B705" s="90" t="s">
        <v>5234</v>
      </c>
      <c r="C705" s="44" t="s">
        <v>151</v>
      </c>
      <c r="D705" s="44" t="s">
        <v>152</v>
      </c>
      <c r="E705" s="43" t="s">
        <v>7586</v>
      </c>
      <c r="F705" s="56">
        <v>23051890.800000001</v>
      </c>
      <c r="G705" s="104">
        <v>0</v>
      </c>
      <c r="H705" s="92" t="s">
        <v>9</v>
      </c>
      <c r="I705" s="45">
        <v>0</v>
      </c>
      <c r="J705" s="43" t="s">
        <v>95</v>
      </c>
    </row>
    <row r="706" spans="1:10" ht="14" x14ac:dyDescent="0.15">
      <c r="A706" s="91" t="s">
        <v>65</v>
      </c>
      <c r="B706" s="90" t="s">
        <v>5234</v>
      </c>
      <c r="C706" s="44" t="s">
        <v>151</v>
      </c>
      <c r="D706" s="44" t="s">
        <v>152</v>
      </c>
      <c r="E706" s="43" t="s">
        <v>7586</v>
      </c>
      <c r="F706" s="56">
        <v>19464838</v>
      </c>
      <c r="G706" s="104">
        <v>0</v>
      </c>
      <c r="H706" s="92" t="s">
        <v>9</v>
      </c>
      <c r="I706" s="45">
        <v>0</v>
      </c>
      <c r="J706" s="43" t="s">
        <v>93</v>
      </c>
    </row>
    <row r="707" spans="1:10" ht="14" x14ac:dyDescent="0.15">
      <c r="A707" s="91" t="s">
        <v>65</v>
      </c>
      <c r="B707" s="90" t="s">
        <v>5234</v>
      </c>
      <c r="C707" s="44" t="s">
        <v>1723</v>
      </c>
      <c r="D707" s="44" t="s">
        <v>1724</v>
      </c>
      <c r="E707" s="43" t="s">
        <v>7586</v>
      </c>
      <c r="F707" s="56">
        <v>582889</v>
      </c>
      <c r="G707" s="104">
        <v>0</v>
      </c>
      <c r="H707" s="92" t="s">
        <v>9</v>
      </c>
      <c r="I707" s="45">
        <v>0</v>
      </c>
      <c r="J707" s="43" t="s">
        <v>11</v>
      </c>
    </row>
    <row r="708" spans="1:10" ht="14" x14ac:dyDescent="0.15">
      <c r="A708" s="91" t="s">
        <v>65</v>
      </c>
      <c r="B708" s="90" t="s">
        <v>5234</v>
      </c>
      <c r="C708" s="44" t="s">
        <v>413</v>
      </c>
      <c r="D708" s="44" t="s">
        <v>414</v>
      </c>
      <c r="E708" s="43" t="s">
        <v>7586</v>
      </c>
      <c r="F708" s="56">
        <v>28440346</v>
      </c>
      <c r="G708" s="104">
        <v>0</v>
      </c>
      <c r="H708" s="92" t="s">
        <v>9</v>
      </c>
      <c r="I708" s="45">
        <v>0</v>
      </c>
      <c r="J708" s="43" t="s">
        <v>7</v>
      </c>
    </row>
    <row r="709" spans="1:10" ht="14" x14ac:dyDescent="0.15">
      <c r="A709" s="91" t="s">
        <v>65</v>
      </c>
      <c r="B709" s="90" t="s">
        <v>5234</v>
      </c>
      <c r="C709" s="44" t="s">
        <v>1197</v>
      </c>
      <c r="D709" s="44" t="s">
        <v>1198</v>
      </c>
      <c r="E709" s="43" t="s">
        <v>7586</v>
      </c>
      <c r="F709" s="56">
        <v>3066024.5</v>
      </c>
      <c r="G709" s="104">
        <v>0</v>
      </c>
      <c r="H709" s="92" t="s">
        <v>9</v>
      </c>
      <c r="I709" s="45">
        <v>0</v>
      </c>
      <c r="J709" s="43" t="s">
        <v>7</v>
      </c>
    </row>
    <row r="710" spans="1:10" ht="14" x14ac:dyDescent="0.15">
      <c r="A710" s="91" t="s">
        <v>65</v>
      </c>
      <c r="B710" s="90" t="s">
        <v>5234</v>
      </c>
      <c r="C710" s="44" t="s">
        <v>772</v>
      </c>
      <c r="D710" s="44" t="s">
        <v>773</v>
      </c>
      <c r="E710" s="43" t="s">
        <v>7586</v>
      </c>
      <c r="F710" s="56">
        <v>8668330</v>
      </c>
      <c r="G710" s="104">
        <v>0</v>
      </c>
      <c r="H710" s="92" t="s">
        <v>9</v>
      </c>
      <c r="I710" s="45">
        <v>0</v>
      </c>
      <c r="J710" s="43" t="s">
        <v>7</v>
      </c>
    </row>
    <row r="711" spans="1:10" ht="14" x14ac:dyDescent="0.15">
      <c r="A711" s="91" t="s">
        <v>65</v>
      </c>
      <c r="B711" s="90" t="s">
        <v>5234</v>
      </c>
      <c r="C711" s="44" t="s">
        <v>114</v>
      </c>
      <c r="D711" s="44" t="s">
        <v>115</v>
      </c>
      <c r="E711" s="43" t="s">
        <v>7586</v>
      </c>
      <c r="F711" s="56">
        <v>416896267.5</v>
      </c>
      <c r="G711" s="104">
        <v>0</v>
      </c>
      <c r="H711" s="92" t="s">
        <v>9</v>
      </c>
      <c r="I711" s="45">
        <v>0</v>
      </c>
      <c r="J711" s="43" t="s">
        <v>7</v>
      </c>
    </row>
    <row r="712" spans="1:10" ht="14" x14ac:dyDescent="0.15">
      <c r="A712" s="91" t="s">
        <v>65</v>
      </c>
      <c r="B712" s="90" t="s">
        <v>5234</v>
      </c>
      <c r="C712" s="44" t="s">
        <v>1133</v>
      </c>
      <c r="D712" s="44" t="s">
        <v>1134</v>
      </c>
      <c r="E712" s="43" t="s">
        <v>7586</v>
      </c>
      <c r="F712" s="56">
        <v>3751362</v>
      </c>
      <c r="G712" s="104">
        <v>0</v>
      </c>
      <c r="H712" s="92" t="s">
        <v>9</v>
      </c>
      <c r="I712" s="45">
        <v>0</v>
      </c>
      <c r="J712" s="43" t="s">
        <v>7</v>
      </c>
    </row>
    <row r="713" spans="1:10" ht="14" x14ac:dyDescent="0.15">
      <c r="A713" s="91" t="s">
        <v>65</v>
      </c>
      <c r="B713" s="90" t="s">
        <v>5234</v>
      </c>
      <c r="C713" s="44" t="s">
        <v>1403</v>
      </c>
      <c r="D713" s="44" t="s">
        <v>1404</v>
      </c>
      <c r="E713" s="43" t="s">
        <v>7586</v>
      </c>
      <c r="F713" s="56">
        <v>1780561</v>
      </c>
      <c r="G713" s="104">
        <v>0</v>
      </c>
      <c r="H713" s="92" t="s">
        <v>9</v>
      </c>
      <c r="I713" s="45">
        <v>0</v>
      </c>
      <c r="J713" s="43" t="s">
        <v>11</v>
      </c>
    </row>
    <row r="714" spans="1:10" ht="14" x14ac:dyDescent="0.15">
      <c r="A714" s="91" t="s">
        <v>65</v>
      </c>
      <c r="B714" s="90" t="s">
        <v>5234</v>
      </c>
      <c r="C714" s="44" t="s">
        <v>594</v>
      </c>
      <c r="D714" s="44" t="s">
        <v>595</v>
      </c>
      <c r="E714" s="43" t="s">
        <v>7586</v>
      </c>
      <c r="F714" s="56">
        <v>15826400</v>
      </c>
      <c r="G714" s="104">
        <v>0</v>
      </c>
      <c r="H714" s="92" t="s">
        <v>9</v>
      </c>
      <c r="I714" s="45">
        <v>0</v>
      </c>
      <c r="J714" s="43" t="s">
        <v>7</v>
      </c>
    </row>
    <row r="715" spans="1:10" ht="14" x14ac:dyDescent="0.15">
      <c r="A715" s="91" t="s">
        <v>65</v>
      </c>
      <c r="B715" s="90" t="s">
        <v>5234</v>
      </c>
      <c r="C715" s="44" t="s">
        <v>1037</v>
      </c>
      <c r="D715" s="44" t="s">
        <v>1038</v>
      </c>
      <c r="E715" s="43" t="s">
        <v>7586</v>
      </c>
      <c r="F715" s="56">
        <v>4376353.5</v>
      </c>
      <c r="G715" s="104">
        <v>0</v>
      </c>
      <c r="H715" s="92" t="s">
        <v>9</v>
      </c>
      <c r="I715" s="45">
        <v>0</v>
      </c>
      <c r="J715" s="43" t="s">
        <v>7</v>
      </c>
    </row>
    <row r="716" spans="1:10" ht="14" x14ac:dyDescent="0.15">
      <c r="A716" s="91" t="s">
        <v>65</v>
      </c>
      <c r="B716" s="90" t="s">
        <v>5234</v>
      </c>
      <c r="C716" s="44" t="s">
        <v>286</v>
      </c>
      <c r="D716" s="44" t="s">
        <v>287</v>
      </c>
      <c r="E716" s="43" t="s">
        <v>7586</v>
      </c>
      <c r="F716" s="56">
        <v>52967854.5</v>
      </c>
      <c r="G716" s="104">
        <v>0</v>
      </c>
      <c r="H716" s="92" t="s">
        <v>9</v>
      </c>
      <c r="I716" s="45">
        <v>0</v>
      </c>
      <c r="J716" s="43" t="s">
        <v>7</v>
      </c>
    </row>
    <row r="717" spans="1:10" ht="14" x14ac:dyDescent="0.15">
      <c r="A717" s="91" t="s">
        <v>65</v>
      </c>
      <c r="B717" s="90" t="s">
        <v>5234</v>
      </c>
      <c r="C717" s="44" t="s">
        <v>1065</v>
      </c>
      <c r="D717" s="44" t="s">
        <v>1066</v>
      </c>
      <c r="E717" s="43" t="s">
        <v>7586</v>
      </c>
      <c r="F717" s="56">
        <v>4125818</v>
      </c>
      <c r="G717" s="104">
        <v>0</v>
      </c>
      <c r="H717" s="92" t="s">
        <v>9</v>
      </c>
      <c r="I717" s="45">
        <v>0</v>
      </c>
      <c r="J717" s="43" t="s">
        <v>11</v>
      </c>
    </row>
    <row r="718" spans="1:10" ht="14" x14ac:dyDescent="0.15">
      <c r="A718" s="91" t="s">
        <v>65</v>
      </c>
      <c r="B718" s="90" t="s">
        <v>5234</v>
      </c>
      <c r="C718" s="44" t="s">
        <v>121</v>
      </c>
      <c r="D718" s="44" t="s">
        <v>122</v>
      </c>
      <c r="E718" s="43" t="s">
        <v>7586</v>
      </c>
      <c r="F718" s="56">
        <v>352094236</v>
      </c>
      <c r="G718" s="104">
        <v>0</v>
      </c>
      <c r="H718" s="92" t="s">
        <v>9</v>
      </c>
      <c r="I718" s="45">
        <v>0</v>
      </c>
      <c r="J718" s="43" t="s">
        <v>11</v>
      </c>
    </row>
    <row r="719" spans="1:10" ht="14" x14ac:dyDescent="0.15">
      <c r="A719" s="91" t="s">
        <v>65</v>
      </c>
      <c r="B719" s="90" t="s">
        <v>5234</v>
      </c>
      <c r="C719" s="44" t="s">
        <v>360</v>
      </c>
      <c r="D719" s="44" t="s">
        <v>361</v>
      </c>
      <c r="E719" s="43" t="s">
        <v>7586</v>
      </c>
      <c r="F719" s="56">
        <v>34321382</v>
      </c>
      <c r="G719" s="104">
        <v>0</v>
      </c>
      <c r="H719" s="92" t="s">
        <v>9</v>
      </c>
      <c r="I719" s="45">
        <v>0</v>
      </c>
      <c r="J719" s="43" t="s">
        <v>11</v>
      </c>
    </row>
    <row r="720" spans="1:10" ht="28" x14ac:dyDescent="0.15">
      <c r="A720" s="91" t="s">
        <v>65</v>
      </c>
      <c r="B720" s="90" t="s">
        <v>5234</v>
      </c>
      <c r="C720" s="44" t="s">
        <v>1687</v>
      </c>
      <c r="D720" s="44" t="s">
        <v>1688</v>
      </c>
      <c r="E720" s="43" t="s">
        <v>7586</v>
      </c>
      <c r="F720" s="56">
        <v>676160</v>
      </c>
      <c r="G720" s="104">
        <v>0</v>
      </c>
      <c r="H720" s="92" t="s">
        <v>9</v>
      </c>
      <c r="I720" s="45">
        <v>0</v>
      </c>
      <c r="J720" s="43" t="s">
        <v>11</v>
      </c>
    </row>
    <row r="721" spans="1:10" ht="14" x14ac:dyDescent="0.15">
      <c r="A721" s="91" t="s">
        <v>65</v>
      </c>
      <c r="B721" s="90" t="s">
        <v>5234</v>
      </c>
      <c r="C721" s="44" t="s">
        <v>1838</v>
      </c>
      <c r="D721" s="44" t="s">
        <v>1839</v>
      </c>
      <c r="E721" s="43" t="s">
        <v>7586</v>
      </c>
      <c r="F721" s="56">
        <v>299000</v>
      </c>
      <c r="G721" s="104">
        <v>0</v>
      </c>
      <c r="H721" s="92" t="s">
        <v>9</v>
      </c>
      <c r="I721" s="45">
        <v>0</v>
      </c>
      <c r="J721" s="43" t="s">
        <v>11</v>
      </c>
    </row>
    <row r="722" spans="1:10" ht="14" x14ac:dyDescent="0.15">
      <c r="A722" s="91" t="s">
        <v>65</v>
      </c>
      <c r="B722" s="90" t="s">
        <v>5234</v>
      </c>
      <c r="C722" s="44" t="s">
        <v>328</v>
      </c>
      <c r="D722" s="44" t="s">
        <v>329</v>
      </c>
      <c r="E722" s="43" t="s">
        <v>7586</v>
      </c>
      <c r="F722" s="56">
        <v>38008500</v>
      </c>
      <c r="G722" s="104">
        <v>0</v>
      </c>
      <c r="H722" s="92" t="s">
        <v>9</v>
      </c>
      <c r="I722" s="45">
        <v>0</v>
      </c>
      <c r="J722" s="43" t="s">
        <v>11</v>
      </c>
    </row>
    <row r="723" spans="1:10" ht="14" x14ac:dyDescent="0.15">
      <c r="A723" s="91" t="s">
        <v>65</v>
      </c>
      <c r="B723" s="90" t="s">
        <v>5234</v>
      </c>
      <c r="C723" s="44" t="s">
        <v>95</v>
      </c>
      <c r="D723" s="44" t="s">
        <v>1040</v>
      </c>
      <c r="E723" s="43" t="s">
        <v>7586</v>
      </c>
      <c r="F723" s="56">
        <v>4329077</v>
      </c>
      <c r="G723" s="104">
        <v>0</v>
      </c>
      <c r="H723" s="92" t="s">
        <v>9</v>
      </c>
      <c r="I723" s="45">
        <v>0</v>
      </c>
      <c r="J723" s="43" t="s">
        <v>11</v>
      </c>
    </row>
    <row r="724" spans="1:10" ht="14" x14ac:dyDescent="0.15">
      <c r="A724" s="91" t="s">
        <v>65</v>
      </c>
      <c r="B724" s="90" t="s">
        <v>5234</v>
      </c>
      <c r="C724" s="44" t="s">
        <v>157</v>
      </c>
      <c r="D724" s="44" t="s">
        <v>158</v>
      </c>
      <c r="E724" s="43" t="s">
        <v>7586</v>
      </c>
      <c r="F724" s="56">
        <v>217793316.5</v>
      </c>
      <c r="G724" s="104">
        <v>0</v>
      </c>
      <c r="H724" s="92" t="s">
        <v>9</v>
      </c>
      <c r="I724" s="45">
        <v>0</v>
      </c>
      <c r="J724" s="43" t="s">
        <v>7</v>
      </c>
    </row>
    <row r="725" spans="1:10" ht="14" x14ac:dyDescent="0.15">
      <c r="A725" s="91" t="s">
        <v>65</v>
      </c>
      <c r="B725" s="90" t="s">
        <v>5234</v>
      </c>
      <c r="C725" s="44" t="s">
        <v>93</v>
      </c>
      <c r="D725" s="44" t="s">
        <v>1897</v>
      </c>
      <c r="E725" s="43" t="s">
        <v>7586</v>
      </c>
      <c r="F725" s="56">
        <v>139200</v>
      </c>
      <c r="G725" s="104">
        <v>0</v>
      </c>
      <c r="H725" s="92" t="s">
        <v>9</v>
      </c>
      <c r="I725" s="45">
        <v>0</v>
      </c>
      <c r="J725" s="43" t="s">
        <v>11</v>
      </c>
    </row>
    <row r="726" spans="1:10" ht="14" x14ac:dyDescent="0.15">
      <c r="A726" s="91" t="s">
        <v>65</v>
      </c>
      <c r="B726" s="90" t="s">
        <v>5234</v>
      </c>
      <c r="C726" s="44" t="s">
        <v>1041</v>
      </c>
      <c r="D726" s="44" t="s">
        <v>1042</v>
      </c>
      <c r="E726" s="43" t="s">
        <v>7586</v>
      </c>
      <c r="F726" s="56">
        <v>4294201</v>
      </c>
      <c r="G726" s="104">
        <v>0</v>
      </c>
      <c r="H726" s="92" t="s">
        <v>9</v>
      </c>
      <c r="I726" s="45">
        <v>0</v>
      </c>
      <c r="J726" s="43" t="s">
        <v>11</v>
      </c>
    </row>
    <row r="727" spans="1:10" ht="14" x14ac:dyDescent="0.15">
      <c r="A727" s="91" t="s">
        <v>65</v>
      </c>
      <c r="B727" s="90" t="s">
        <v>5234</v>
      </c>
      <c r="C727" s="44" t="s">
        <v>71</v>
      </c>
      <c r="D727" s="44" t="s">
        <v>72</v>
      </c>
      <c r="E727" s="43" t="s">
        <v>7586</v>
      </c>
      <c r="F727" s="56">
        <v>307685660</v>
      </c>
      <c r="G727" s="104">
        <v>0</v>
      </c>
      <c r="H727" s="92" t="s">
        <v>9</v>
      </c>
      <c r="I727" s="45">
        <v>0</v>
      </c>
      <c r="J727" s="43" t="s">
        <v>11</v>
      </c>
    </row>
    <row r="728" spans="1:10" ht="14" x14ac:dyDescent="0.15">
      <c r="A728" s="91" t="s">
        <v>65</v>
      </c>
      <c r="B728" s="90" t="s">
        <v>5234</v>
      </c>
      <c r="C728" s="44" t="s">
        <v>798</v>
      </c>
      <c r="D728" s="44" t="s">
        <v>799</v>
      </c>
      <c r="E728" s="43" t="s">
        <v>7586</v>
      </c>
      <c r="F728" s="56">
        <v>7831951</v>
      </c>
      <c r="G728" s="104">
        <v>0</v>
      </c>
      <c r="H728" s="92" t="s">
        <v>9</v>
      </c>
      <c r="I728" s="45">
        <v>0</v>
      </c>
      <c r="J728" s="43" t="s">
        <v>11</v>
      </c>
    </row>
    <row r="729" spans="1:10" ht="14" x14ac:dyDescent="0.15">
      <c r="A729" s="91" t="s">
        <v>65</v>
      </c>
      <c r="B729" s="90" t="s">
        <v>5234</v>
      </c>
      <c r="C729" s="44" t="s">
        <v>970</v>
      </c>
      <c r="D729" s="44" t="s">
        <v>971</v>
      </c>
      <c r="E729" s="43" t="s">
        <v>7586</v>
      </c>
      <c r="F729" s="56">
        <v>5284861</v>
      </c>
      <c r="G729" s="104">
        <v>0</v>
      </c>
      <c r="H729" s="92" t="s">
        <v>9</v>
      </c>
      <c r="I729" s="45">
        <v>0</v>
      </c>
      <c r="J729" s="43" t="s">
        <v>11</v>
      </c>
    </row>
    <row r="730" spans="1:10" ht="14" x14ac:dyDescent="0.15">
      <c r="A730" s="91" t="s">
        <v>65</v>
      </c>
      <c r="B730" s="90" t="s">
        <v>5234</v>
      </c>
      <c r="C730" s="44" t="s">
        <v>1676</v>
      </c>
      <c r="D730" s="44" t="s">
        <v>1678</v>
      </c>
      <c r="E730" s="43" t="s">
        <v>7586</v>
      </c>
      <c r="F730" s="56">
        <v>722182.5</v>
      </c>
      <c r="G730" s="104">
        <v>0</v>
      </c>
      <c r="H730" s="92" t="s">
        <v>9</v>
      </c>
      <c r="I730" s="45">
        <v>0</v>
      </c>
      <c r="J730" s="43" t="s">
        <v>93</v>
      </c>
    </row>
    <row r="731" spans="1:10" ht="14" x14ac:dyDescent="0.15">
      <c r="A731" s="91" t="s">
        <v>65</v>
      </c>
      <c r="B731" s="90" t="s">
        <v>5234</v>
      </c>
      <c r="C731" s="44" t="s">
        <v>1020</v>
      </c>
      <c r="D731" s="44" t="s">
        <v>1021</v>
      </c>
      <c r="E731" s="43" t="s">
        <v>7586</v>
      </c>
      <c r="F731" s="56">
        <v>4534029</v>
      </c>
      <c r="G731" s="104">
        <v>0</v>
      </c>
      <c r="H731" s="92" t="s">
        <v>9</v>
      </c>
      <c r="I731" s="45">
        <v>0</v>
      </c>
      <c r="J731" s="43" t="s">
        <v>7</v>
      </c>
    </row>
    <row r="732" spans="1:10" ht="14" x14ac:dyDescent="0.15">
      <c r="A732" s="91" t="s">
        <v>65</v>
      </c>
      <c r="B732" s="90" t="s">
        <v>5234</v>
      </c>
      <c r="C732" s="44" t="s">
        <v>504</v>
      </c>
      <c r="D732" s="44" t="s">
        <v>505</v>
      </c>
      <c r="E732" s="43" t="s">
        <v>7586</v>
      </c>
      <c r="F732" s="56">
        <v>21086552</v>
      </c>
      <c r="G732" s="104">
        <v>0</v>
      </c>
      <c r="H732" s="92" t="s">
        <v>9</v>
      </c>
      <c r="I732" s="45">
        <v>0</v>
      </c>
      <c r="J732" s="43" t="s">
        <v>11</v>
      </c>
    </row>
    <row r="733" spans="1:10" ht="14" x14ac:dyDescent="0.15">
      <c r="A733" s="91" t="s">
        <v>65</v>
      </c>
      <c r="B733" s="90" t="s">
        <v>5234</v>
      </c>
      <c r="C733" s="44" t="s">
        <v>1045</v>
      </c>
      <c r="D733" s="44" t="s">
        <v>1046</v>
      </c>
      <c r="E733" s="43" t="s">
        <v>7586</v>
      </c>
      <c r="F733" s="56">
        <v>4234205.6996999998</v>
      </c>
      <c r="G733" s="104">
        <v>0</v>
      </c>
      <c r="H733" s="92" t="s">
        <v>9</v>
      </c>
      <c r="I733" s="45">
        <v>0</v>
      </c>
      <c r="J733" s="43" t="s">
        <v>7577</v>
      </c>
    </row>
    <row r="734" spans="1:10" ht="14" x14ac:dyDescent="0.15">
      <c r="A734" s="91" t="s">
        <v>65</v>
      </c>
      <c r="B734" s="90" t="s">
        <v>5234</v>
      </c>
      <c r="C734" s="44" t="s">
        <v>159</v>
      </c>
      <c r="D734" s="44" t="s">
        <v>160</v>
      </c>
      <c r="E734" s="43" t="s">
        <v>7586</v>
      </c>
      <c r="F734" s="56">
        <v>163324115</v>
      </c>
      <c r="G734" s="104">
        <v>0</v>
      </c>
      <c r="H734" s="92" t="s">
        <v>9</v>
      </c>
      <c r="I734" s="45">
        <v>0</v>
      </c>
      <c r="J734" s="43" t="s">
        <v>11</v>
      </c>
    </row>
    <row r="735" spans="1:10" ht="14" x14ac:dyDescent="0.15">
      <c r="A735" s="91" t="s">
        <v>65</v>
      </c>
      <c r="B735" s="90" t="s">
        <v>5234</v>
      </c>
      <c r="C735" s="44" t="s">
        <v>502</v>
      </c>
      <c r="D735" s="44" t="s">
        <v>503</v>
      </c>
      <c r="E735" s="43" t="s">
        <v>7586</v>
      </c>
      <c r="F735" s="56">
        <v>21336636</v>
      </c>
      <c r="G735" s="104">
        <v>0</v>
      </c>
      <c r="H735" s="92" t="s">
        <v>9</v>
      </c>
      <c r="I735" s="45">
        <v>0</v>
      </c>
      <c r="J735" s="43" t="s">
        <v>91</v>
      </c>
    </row>
    <row r="736" spans="1:10" ht="14" x14ac:dyDescent="0.15">
      <c r="A736" s="91" t="s">
        <v>65</v>
      </c>
      <c r="B736" s="90" t="s">
        <v>5234</v>
      </c>
      <c r="C736" s="44" t="s">
        <v>230</v>
      </c>
      <c r="D736" s="44" t="s">
        <v>231</v>
      </c>
      <c r="E736" s="43" t="s">
        <v>7586</v>
      </c>
      <c r="F736" s="56">
        <v>66772282</v>
      </c>
      <c r="G736" s="104">
        <v>0</v>
      </c>
      <c r="H736" s="92" t="s">
        <v>9</v>
      </c>
      <c r="I736" s="45">
        <v>0</v>
      </c>
      <c r="J736" s="43" t="s">
        <v>7</v>
      </c>
    </row>
    <row r="737" spans="1:10" ht="14" x14ac:dyDescent="0.15">
      <c r="A737" s="91" t="s">
        <v>65</v>
      </c>
      <c r="B737" s="90" t="s">
        <v>5234</v>
      </c>
      <c r="C737" s="44" t="s">
        <v>1460</v>
      </c>
      <c r="D737" s="44" t="s">
        <v>1461</v>
      </c>
      <c r="E737" s="43" t="s">
        <v>7586</v>
      </c>
      <c r="F737" s="56">
        <v>1554693</v>
      </c>
      <c r="G737" s="104">
        <v>0</v>
      </c>
      <c r="H737" s="92" t="s">
        <v>9</v>
      </c>
      <c r="I737" s="45">
        <v>0</v>
      </c>
      <c r="J737" s="43" t="s">
        <v>11</v>
      </c>
    </row>
    <row r="738" spans="1:10" ht="14" x14ac:dyDescent="0.15">
      <c r="A738" s="91" t="s">
        <v>65</v>
      </c>
      <c r="B738" s="90" t="s">
        <v>5234</v>
      </c>
      <c r="C738" s="44" t="s">
        <v>1950</v>
      </c>
      <c r="D738" s="44" t="s">
        <v>1952</v>
      </c>
      <c r="E738" s="43" t="s">
        <v>7586</v>
      </c>
      <c r="F738" s="56">
        <v>6896.3447999999999</v>
      </c>
      <c r="G738" s="104">
        <v>0</v>
      </c>
      <c r="H738" s="92" t="s">
        <v>9</v>
      </c>
      <c r="I738" s="45">
        <v>0</v>
      </c>
      <c r="J738" s="43" t="s">
        <v>7577</v>
      </c>
    </row>
    <row r="739" spans="1:10" ht="14" x14ac:dyDescent="0.15">
      <c r="A739" s="91" t="s">
        <v>65</v>
      </c>
      <c r="B739" s="90" t="s">
        <v>5234</v>
      </c>
      <c r="C739" s="44" t="s">
        <v>1093</v>
      </c>
      <c r="D739" s="44" t="s">
        <v>1094</v>
      </c>
      <c r="E739" s="43" t="s">
        <v>7586</v>
      </c>
      <c r="F739" s="56">
        <v>3994443</v>
      </c>
      <c r="G739" s="104">
        <v>0</v>
      </c>
      <c r="H739" s="92" t="s">
        <v>9</v>
      </c>
      <c r="I739" s="45">
        <v>0</v>
      </c>
      <c r="J739" s="43" t="s">
        <v>11</v>
      </c>
    </row>
    <row r="740" spans="1:10" ht="14" x14ac:dyDescent="0.15">
      <c r="A740" s="91" t="s">
        <v>65</v>
      </c>
      <c r="B740" s="90" t="s">
        <v>5234</v>
      </c>
      <c r="C740" s="44" t="s">
        <v>1124</v>
      </c>
      <c r="D740" s="44" t="s">
        <v>1125</v>
      </c>
      <c r="E740" s="43" t="s">
        <v>7586</v>
      </c>
      <c r="F740" s="56">
        <v>3782530</v>
      </c>
      <c r="G740" s="104">
        <v>0</v>
      </c>
      <c r="H740" s="92" t="s">
        <v>9</v>
      </c>
      <c r="I740" s="45">
        <v>0</v>
      </c>
      <c r="J740" s="43" t="s">
        <v>7</v>
      </c>
    </row>
    <row r="741" spans="1:10" ht="14" x14ac:dyDescent="0.15">
      <c r="A741" s="91" t="s">
        <v>65</v>
      </c>
      <c r="B741" s="90" t="s">
        <v>5234</v>
      </c>
      <c r="C741" s="44" t="s">
        <v>240</v>
      </c>
      <c r="D741" s="44" t="s">
        <v>241</v>
      </c>
      <c r="E741" s="43" t="s">
        <v>7586</v>
      </c>
      <c r="F741" s="56">
        <v>67974809</v>
      </c>
      <c r="G741" s="104">
        <v>0</v>
      </c>
      <c r="H741" s="92" t="s">
        <v>9</v>
      </c>
      <c r="I741" s="45">
        <v>0</v>
      </c>
      <c r="J741" s="43" t="s">
        <v>11</v>
      </c>
    </row>
    <row r="742" spans="1:10" ht="14" x14ac:dyDescent="0.15">
      <c r="A742" s="91" t="s">
        <v>65</v>
      </c>
      <c r="B742" s="90" t="s">
        <v>5234</v>
      </c>
      <c r="C742" s="44" t="s">
        <v>365</v>
      </c>
      <c r="D742" s="44" t="s">
        <v>366</v>
      </c>
      <c r="E742" s="43" t="s">
        <v>7586</v>
      </c>
      <c r="F742" s="56">
        <v>34105999</v>
      </c>
      <c r="G742" s="104">
        <v>0</v>
      </c>
      <c r="H742" s="92" t="s">
        <v>9</v>
      </c>
      <c r="I742" s="45">
        <v>0</v>
      </c>
      <c r="J742" s="43" t="s">
        <v>11</v>
      </c>
    </row>
    <row r="743" spans="1:10" ht="14" x14ac:dyDescent="0.15">
      <c r="A743" s="91" t="s">
        <v>65</v>
      </c>
      <c r="B743" s="90" t="s">
        <v>5234</v>
      </c>
      <c r="C743" s="44" t="s">
        <v>1063</v>
      </c>
      <c r="D743" s="44" t="s">
        <v>1064</v>
      </c>
      <c r="E743" s="43" t="s">
        <v>7586</v>
      </c>
      <c r="F743" s="56">
        <v>4171278</v>
      </c>
      <c r="G743" s="104">
        <v>0</v>
      </c>
      <c r="H743" s="92" t="s">
        <v>9</v>
      </c>
      <c r="I743" s="45">
        <v>0</v>
      </c>
      <c r="J743" s="43" t="s">
        <v>11</v>
      </c>
    </row>
    <row r="744" spans="1:10" ht="14" x14ac:dyDescent="0.15">
      <c r="A744" s="91" t="s">
        <v>65</v>
      </c>
      <c r="B744" s="90" t="s">
        <v>5234</v>
      </c>
      <c r="C744" s="44" t="s">
        <v>1447</v>
      </c>
      <c r="D744" s="44" t="s">
        <v>1448</v>
      </c>
      <c r="E744" s="43" t="s">
        <v>7586</v>
      </c>
      <c r="F744" s="56">
        <v>1600275.5</v>
      </c>
      <c r="G744" s="104">
        <v>0</v>
      </c>
      <c r="H744" s="92" t="s">
        <v>9</v>
      </c>
      <c r="I744" s="45">
        <v>0</v>
      </c>
      <c r="J744" s="43" t="s">
        <v>7</v>
      </c>
    </row>
    <row r="745" spans="1:10" ht="14" x14ac:dyDescent="0.15">
      <c r="A745" s="91" t="s">
        <v>65</v>
      </c>
      <c r="B745" s="90" t="s">
        <v>5234</v>
      </c>
      <c r="C745" s="44" t="s">
        <v>1672</v>
      </c>
      <c r="D745" s="44" t="s">
        <v>1207</v>
      </c>
      <c r="E745" s="43" t="s">
        <v>7586</v>
      </c>
      <c r="F745" s="56">
        <v>10517808</v>
      </c>
      <c r="G745" s="104">
        <v>0</v>
      </c>
      <c r="H745" s="92" t="s">
        <v>9</v>
      </c>
      <c r="I745" s="45">
        <v>0</v>
      </c>
      <c r="J745" s="43" t="s">
        <v>11</v>
      </c>
    </row>
    <row r="746" spans="1:10" ht="14" x14ac:dyDescent="0.15">
      <c r="A746" s="91" t="s">
        <v>65</v>
      </c>
      <c r="B746" s="90" t="s">
        <v>5234</v>
      </c>
      <c r="C746" s="44" t="s">
        <v>1672</v>
      </c>
      <c r="D746" s="44" t="s">
        <v>1207</v>
      </c>
      <c r="E746" s="43" t="s">
        <v>7586</v>
      </c>
      <c r="F746" s="56">
        <v>772800</v>
      </c>
      <c r="G746" s="104">
        <v>0</v>
      </c>
      <c r="H746" s="92" t="s">
        <v>9</v>
      </c>
      <c r="I746" s="45">
        <v>0</v>
      </c>
      <c r="J746" s="43" t="s">
        <v>93</v>
      </c>
    </row>
    <row r="747" spans="1:10" ht="14" x14ac:dyDescent="0.15">
      <c r="A747" s="91" t="s">
        <v>65</v>
      </c>
      <c r="B747" s="90" t="s">
        <v>5234</v>
      </c>
      <c r="C747" s="44" t="s">
        <v>1331</v>
      </c>
      <c r="D747" s="44" t="s">
        <v>1332</v>
      </c>
      <c r="E747" s="43" t="s">
        <v>7586</v>
      </c>
      <c r="F747" s="56">
        <v>2240488</v>
      </c>
      <c r="G747" s="104">
        <v>0</v>
      </c>
      <c r="H747" s="92" t="s">
        <v>9</v>
      </c>
      <c r="I747" s="45">
        <v>0</v>
      </c>
      <c r="J747" s="43" t="s">
        <v>11</v>
      </c>
    </row>
    <row r="748" spans="1:10" ht="14" x14ac:dyDescent="0.15">
      <c r="A748" s="91" t="s">
        <v>65</v>
      </c>
      <c r="B748" s="90" t="s">
        <v>5234</v>
      </c>
      <c r="C748" s="44" t="s">
        <v>103</v>
      </c>
      <c r="D748" s="44" t="s">
        <v>104</v>
      </c>
      <c r="E748" s="43" t="s">
        <v>7586</v>
      </c>
      <c r="F748" s="56">
        <v>537234474</v>
      </c>
      <c r="G748" s="104">
        <v>0</v>
      </c>
      <c r="H748" s="92" t="s">
        <v>9</v>
      </c>
      <c r="I748" s="45">
        <v>0</v>
      </c>
      <c r="J748" s="43" t="s">
        <v>7</v>
      </c>
    </row>
    <row r="749" spans="1:10" ht="14" x14ac:dyDescent="0.15">
      <c r="A749" s="91" t="s">
        <v>65</v>
      </c>
      <c r="B749" s="90" t="s">
        <v>5234</v>
      </c>
      <c r="C749" s="44" t="s">
        <v>331</v>
      </c>
      <c r="D749" s="44" t="s">
        <v>332</v>
      </c>
      <c r="E749" s="43" t="s">
        <v>7586</v>
      </c>
      <c r="F749" s="56">
        <v>28217741</v>
      </c>
      <c r="G749" s="104">
        <v>0</v>
      </c>
      <c r="H749" s="92" t="s">
        <v>9</v>
      </c>
      <c r="I749" s="45">
        <v>0</v>
      </c>
      <c r="J749" s="43" t="s">
        <v>7</v>
      </c>
    </row>
    <row r="750" spans="1:10" ht="14" x14ac:dyDescent="0.15">
      <c r="A750" s="91" t="s">
        <v>65</v>
      </c>
      <c r="B750" s="90" t="s">
        <v>5234</v>
      </c>
      <c r="C750" s="44" t="s">
        <v>1563</v>
      </c>
      <c r="D750" s="44" t="s">
        <v>1564</v>
      </c>
      <c r="E750" s="43" t="s">
        <v>7586</v>
      </c>
      <c r="F750" s="56">
        <v>1213637</v>
      </c>
      <c r="G750" s="104">
        <v>0</v>
      </c>
      <c r="H750" s="92" t="s">
        <v>9</v>
      </c>
      <c r="I750" s="45">
        <v>0</v>
      </c>
      <c r="J750" s="43" t="s">
        <v>11</v>
      </c>
    </row>
    <row r="751" spans="1:10" ht="28" x14ac:dyDescent="0.15">
      <c r="A751" s="91" t="s">
        <v>65</v>
      </c>
      <c r="B751" s="90" t="s">
        <v>5234</v>
      </c>
      <c r="C751" s="44" t="s">
        <v>516</v>
      </c>
      <c r="D751" s="44" t="s">
        <v>517</v>
      </c>
      <c r="E751" s="43" t="s">
        <v>7586</v>
      </c>
      <c r="F751" s="56">
        <v>19684643</v>
      </c>
      <c r="G751" s="104">
        <v>0</v>
      </c>
      <c r="H751" s="92" t="s">
        <v>9</v>
      </c>
      <c r="I751" s="45">
        <v>0</v>
      </c>
      <c r="J751" s="43" t="s">
        <v>11</v>
      </c>
    </row>
    <row r="752" spans="1:10" ht="28" x14ac:dyDescent="0.15">
      <c r="A752" s="91" t="s">
        <v>65</v>
      </c>
      <c r="B752" s="90" t="s">
        <v>5234</v>
      </c>
      <c r="C752" s="44" t="s">
        <v>445</v>
      </c>
      <c r="D752" s="44" t="s">
        <v>446</v>
      </c>
      <c r="E752" s="43" t="s">
        <v>7586</v>
      </c>
      <c r="F752" s="56">
        <v>24891015.5</v>
      </c>
      <c r="G752" s="104">
        <v>0</v>
      </c>
      <c r="H752" s="92" t="s">
        <v>9</v>
      </c>
      <c r="I752" s="45">
        <v>0</v>
      </c>
      <c r="J752" s="43" t="s">
        <v>7</v>
      </c>
    </row>
    <row r="753" spans="1:10" ht="14" x14ac:dyDescent="0.15">
      <c r="A753" s="91" t="s">
        <v>65</v>
      </c>
      <c r="B753" s="90" t="s">
        <v>5234</v>
      </c>
      <c r="C753" s="44" t="s">
        <v>560</v>
      </c>
      <c r="D753" s="44" t="s">
        <v>561</v>
      </c>
      <c r="E753" s="43" t="s">
        <v>7586</v>
      </c>
      <c r="F753" s="56">
        <v>17326019</v>
      </c>
      <c r="G753" s="104">
        <v>0</v>
      </c>
      <c r="H753" s="92" t="s">
        <v>9</v>
      </c>
      <c r="I753" s="45">
        <v>0</v>
      </c>
      <c r="J753" s="43" t="s">
        <v>11</v>
      </c>
    </row>
    <row r="754" spans="1:10" ht="14" x14ac:dyDescent="0.15">
      <c r="A754" s="91" t="s">
        <v>65</v>
      </c>
      <c r="B754" s="90" t="s">
        <v>5234</v>
      </c>
      <c r="C754" s="44" t="s">
        <v>697</v>
      </c>
      <c r="D754" s="44" t="s">
        <v>698</v>
      </c>
      <c r="E754" s="43" t="s">
        <v>7586</v>
      </c>
      <c r="F754" s="56">
        <v>11942447</v>
      </c>
      <c r="G754" s="104">
        <v>0</v>
      </c>
      <c r="H754" s="92" t="s">
        <v>9</v>
      </c>
      <c r="I754" s="45">
        <v>0</v>
      </c>
      <c r="J754" s="43" t="s">
        <v>10</v>
      </c>
    </row>
    <row r="755" spans="1:10" ht="14" x14ac:dyDescent="0.15">
      <c r="A755" s="91" t="s">
        <v>65</v>
      </c>
      <c r="B755" s="90" t="s">
        <v>5234</v>
      </c>
      <c r="C755" s="44" t="s">
        <v>311</v>
      </c>
      <c r="D755" s="44" t="s">
        <v>312</v>
      </c>
      <c r="E755" s="43" t="s">
        <v>7586</v>
      </c>
      <c r="F755" s="56">
        <v>42450861</v>
      </c>
      <c r="G755" s="104">
        <v>0</v>
      </c>
      <c r="H755" s="92" t="s">
        <v>9</v>
      </c>
      <c r="I755" s="45">
        <v>0</v>
      </c>
      <c r="J755" s="43" t="s">
        <v>11</v>
      </c>
    </row>
    <row r="756" spans="1:10" ht="14" x14ac:dyDescent="0.15">
      <c r="A756" s="91" t="s">
        <v>65</v>
      </c>
      <c r="B756" s="90" t="s">
        <v>5234</v>
      </c>
      <c r="C756" s="44" t="s">
        <v>110</v>
      </c>
      <c r="D756" s="44" t="s">
        <v>111</v>
      </c>
      <c r="E756" s="43" t="s">
        <v>7586</v>
      </c>
      <c r="F756" s="56">
        <v>8611067</v>
      </c>
      <c r="G756" s="104">
        <v>0</v>
      </c>
      <c r="H756" s="92" t="s">
        <v>9</v>
      </c>
      <c r="I756" s="45">
        <v>0</v>
      </c>
      <c r="J756" s="43" t="s">
        <v>690</v>
      </c>
    </row>
    <row r="757" spans="1:10" ht="14" x14ac:dyDescent="0.15">
      <c r="A757" s="91" t="s">
        <v>65</v>
      </c>
      <c r="B757" s="90" t="s">
        <v>5234</v>
      </c>
      <c r="C757" s="44" t="s">
        <v>636</v>
      </c>
      <c r="D757" s="44" t="s">
        <v>637</v>
      </c>
      <c r="E757" s="43" t="s">
        <v>7586</v>
      </c>
      <c r="F757" s="56">
        <v>12706640</v>
      </c>
      <c r="G757" s="104">
        <v>0</v>
      </c>
      <c r="H757" s="92" t="s">
        <v>9</v>
      </c>
      <c r="I757" s="45">
        <v>0</v>
      </c>
      <c r="J757" s="43" t="s">
        <v>7</v>
      </c>
    </row>
    <row r="758" spans="1:10" ht="14" x14ac:dyDescent="0.15">
      <c r="A758" s="91" t="s">
        <v>65</v>
      </c>
      <c r="B758" s="90" t="s">
        <v>5234</v>
      </c>
      <c r="C758" s="44" t="s">
        <v>907</v>
      </c>
      <c r="D758" s="44" t="s">
        <v>908</v>
      </c>
      <c r="E758" s="43" t="s">
        <v>7586</v>
      </c>
      <c r="F758" s="56">
        <v>6121472</v>
      </c>
      <c r="G758" s="104">
        <v>0</v>
      </c>
      <c r="H758" s="92" t="s">
        <v>9</v>
      </c>
      <c r="I758" s="45">
        <v>0</v>
      </c>
      <c r="J758" s="43" t="s">
        <v>11</v>
      </c>
    </row>
    <row r="759" spans="1:10" ht="14" x14ac:dyDescent="0.15">
      <c r="A759" s="91" t="s">
        <v>65</v>
      </c>
      <c r="B759" s="90" t="s">
        <v>5234</v>
      </c>
      <c r="C759" s="44" t="s">
        <v>1787</v>
      </c>
      <c r="D759" s="44" t="s">
        <v>1788</v>
      </c>
      <c r="E759" s="43" t="s">
        <v>7586</v>
      </c>
      <c r="F759" s="56">
        <v>417941</v>
      </c>
      <c r="G759" s="104">
        <v>0</v>
      </c>
      <c r="H759" s="92" t="s">
        <v>9</v>
      </c>
      <c r="I759" s="45">
        <v>0</v>
      </c>
      <c r="J759" s="43" t="s">
        <v>11</v>
      </c>
    </row>
    <row r="760" spans="1:10" ht="14" x14ac:dyDescent="0.15">
      <c r="A760" s="91" t="s">
        <v>65</v>
      </c>
      <c r="B760" s="90" t="s">
        <v>5234</v>
      </c>
      <c r="C760" s="44" t="s">
        <v>1588</v>
      </c>
      <c r="D760" s="44" t="s">
        <v>1589</v>
      </c>
      <c r="E760" s="43" t="s">
        <v>7586</v>
      </c>
      <c r="F760" s="56">
        <v>1088073</v>
      </c>
      <c r="G760" s="104">
        <v>0</v>
      </c>
      <c r="H760" s="92" t="s">
        <v>9</v>
      </c>
      <c r="I760" s="45">
        <v>0</v>
      </c>
      <c r="J760" s="43" t="s">
        <v>7</v>
      </c>
    </row>
    <row r="761" spans="1:10" ht="14" x14ac:dyDescent="0.15">
      <c r="A761" s="91" t="s">
        <v>65</v>
      </c>
      <c r="B761" s="90" t="s">
        <v>5234</v>
      </c>
      <c r="C761" s="44" t="s">
        <v>945</v>
      </c>
      <c r="D761" s="44" t="s">
        <v>946</v>
      </c>
      <c r="E761" s="43" t="s">
        <v>7586</v>
      </c>
      <c r="F761" s="56">
        <v>5707000.5</v>
      </c>
      <c r="G761" s="104">
        <v>0</v>
      </c>
      <c r="H761" s="92" t="s">
        <v>9</v>
      </c>
      <c r="I761" s="45">
        <v>0</v>
      </c>
      <c r="J761" s="43" t="s">
        <v>7</v>
      </c>
    </row>
    <row r="762" spans="1:10" ht="14" x14ac:dyDescent="0.15">
      <c r="A762" s="91" t="s">
        <v>65</v>
      </c>
      <c r="B762" s="90" t="s">
        <v>5234</v>
      </c>
      <c r="C762" s="44" t="s">
        <v>208</v>
      </c>
      <c r="D762" s="44" t="s">
        <v>209</v>
      </c>
      <c r="E762" s="43" t="s">
        <v>7586</v>
      </c>
      <c r="F762" s="56">
        <v>105946839</v>
      </c>
      <c r="G762" s="104">
        <v>0</v>
      </c>
      <c r="H762" s="92" t="s">
        <v>9</v>
      </c>
      <c r="I762" s="45">
        <v>0</v>
      </c>
      <c r="J762" s="43" t="s">
        <v>11</v>
      </c>
    </row>
    <row r="763" spans="1:10" ht="14" x14ac:dyDescent="0.15">
      <c r="A763" s="91" t="s">
        <v>65</v>
      </c>
      <c r="B763" s="90" t="s">
        <v>5234</v>
      </c>
      <c r="C763" s="44" t="s">
        <v>1884</v>
      </c>
      <c r="D763" s="44" t="s">
        <v>1885</v>
      </c>
      <c r="E763" s="43" t="s">
        <v>7586</v>
      </c>
      <c r="F763" s="56">
        <v>155754</v>
      </c>
      <c r="G763" s="104">
        <v>0</v>
      </c>
      <c r="H763" s="92" t="s">
        <v>9</v>
      </c>
      <c r="I763" s="45">
        <v>0</v>
      </c>
      <c r="J763" s="43" t="s">
        <v>11</v>
      </c>
    </row>
    <row r="764" spans="1:10" ht="14" x14ac:dyDescent="0.15">
      <c r="A764" s="91" t="s">
        <v>65</v>
      </c>
      <c r="B764" s="90" t="s">
        <v>5234</v>
      </c>
      <c r="C764" s="44" t="s">
        <v>1556</v>
      </c>
      <c r="D764" s="44" t="s">
        <v>1557</v>
      </c>
      <c r="E764" s="43" t="s">
        <v>7586</v>
      </c>
      <c r="F764" s="56">
        <v>1239012</v>
      </c>
      <c r="G764" s="104">
        <v>0</v>
      </c>
      <c r="H764" s="92" t="s">
        <v>9</v>
      </c>
      <c r="I764" s="45">
        <v>0</v>
      </c>
      <c r="J764" s="43" t="s">
        <v>11</v>
      </c>
    </row>
    <row r="765" spans="1:10" ht="14" x14ac:dyDescent="0.15">
      <c r="A765" s="91" t="s">
        <v>65</v>
      </c>
      <c r="B765" s="90" t="s">
        <v>5234</v>
      </c>
      <c r="C765" s="44" t="s">
        <v>1248</v>
      </c>
      <c r="D765" s="44" t="s">
        <v>1249</v>
      </c>
      <c r="E765" s="43" t="s">
        <v>7586</v>
      </c>
      <c r="F765" s="56">
        <v>2643516</v>
      </c>
      <c r="G765" s="104">
        <v>0</v>
      </c>
      <c r="H765" s="92" t="s">
        <v>9</v>
      </c>
      <c r="I765" s="45">
        <v>0</v>
      </c>
      <c r="J765" s="43" t="s">
        <v>11</v>
      </c>
    </row>
    <row r="766" spans="1:10" ht="14" x14ac:dyDescent="0.15">
      <c r="A766" s="91" t="s">
        <v>65</v>
      </c>
      <c r="B766" s="90" t="s">
        <v>5234</v>
      </c>
      <c r="C766" s="44" t="s">
        <v>1232</v>
      </c>
      <c r="D766" s="44" t="s">
        <v>1233</v>
      </c>
      <c r="E766" s="43" t="s">
        <v>7586</v>
      </c>
      <c r="F766" s="56">
        <v>2863682</v>
      </c>
      <c r="G766" s="104">
        <v>0</v>
      </c>
      <c r="H766" s="92" t="s">
        <v>9</v>
      </c>
      <c r="I766" s="45">
        <v>0</v>
      </c>
      <c r="J766" s="43" t="s">
        <v>11</v>
      </c>
    </row>
    <row r="767" spans="1:10" ht="14" x14ac:dyDescent="0.15">
      <c r="A767" s="91" t="s">
        <v>65</v>
      </c>
      <c r="B767" s="90" t="s">
        <v>5234</v>
      </c>
      <c r="C767" s="44" t="s">
        <v>1280</v>
      </c>
      <c r="D767" s="44" t="s">
        <v>1281</v>
      </c>
      <c r="E767" s="43" t="s">
        <v>7586</v>
      </c>
      <c r="F767" s="56">
        <v>2532098</v>
      </c>
      <c r="G767" s="104">
        <v>0</v>
      </c>
      <c r="H767" s="92" t="s">
        <v>9</v>
      </c>
      <c r="I767" s="45">
        <v>0</v>
      </c>
      <c r="J767" s="43" t="s">
        <v>11</v>
      </c>
    </row>
    <row r="768" spans="1:10" ht="14" x14ac:dyDescent="0.15">
      <c r="A768" s="91" t="s">
        <v>65</v>
      </c>
      <c r="B768" s="90" t="s">
        <v>5234</v>
      </c>
      <c r="C768" s="44" t="s">
        <v>796</v>
      </c>
      <c r="D768" s="44" t="s">
        <v>797</v>
      </c>
      <c r="E768" s="43" t="s">
        <v>7586</v>
      </c>
      <c r="F768" s="56">
        <v>7882271</v>
      </c>
      <c r="G768" s="104">
        <v>0</v>
      </c>
      <c r="H768" s="92" t="s">
        <v>9</v>
      </c>
      <c r="I768" s="45">
        <v>0</v>
      </c>
      <c r="J768" s="43" t="s">
        <v>7</v>
      </c>
    </row>
    <row r="769" spans="1:10" ht="14" x14ac:dyDescent="0.15">
      <c r="A769" s="91" t="s">
        <v>65</v>
      </c>
      <c r="B769" s="90" t="s">
        <v>5234</v>
      </c>
      <c r="C769" s="44" t="s">
        <v>1442</v>
      </c>
      <c r="D769" s="44" t="s">
        <v>1443</v>
      </c>
      <c r="E769" s="43" t="s">
        <v>7586</v>
      </c>
      <c r="F769" s="56">
        <v>1604777</v>
      </c>
      <c r="G769" s="104">
        <v>0</v>
      </c>
      <c r="H769" s="92" t="s">
        <v>9</v>
      </c>
      <c r="I769" s="45">
        <v>0</v>
      </c>
      <c r="J769" s="43" t="s">
        <v>11</v>
      </c>
    </row>
    <row r="770" spans="1:10" ht="14" x14ac:dyDescent="0.15">
      <c r="A770" s="91" t="s">
        <v>65</v>
      </c>
      <c r="B770" s="90" t="s">
        <v>5234</v>
      </c>
      <c r="C770" s="44" t="s">
        <v>955</v>
      </c>
      <c r="D770" s="44" t="s">
        <v>956</v>
      </c>
      <c r="E770" s="43" t="s">
        <v>7586</v>
      </c>
      <c r="F770" s="56">
        <v>4971007</v>
      </c>
      <c r="G770" s="104">
        <v>0</v>
      </c>
      <c r="H770" s="92" t="s">
        <v>9</v>
      </c>
      <c r="I770" s="45">
        <v>0</v>
      </c>
      <c r="J770" s="43" t="s">
        <v>11</v>
      </c>
    </row>
    <row r="771" spans="1:10" ht="14" x14ac:dyDescent="0.15">
      <c r="A771" s="91" t="s">
        <v>65</v>
      </c>
      <c r="B771" s="90" t="s">
        <v>5234</v>
      </c>
      <c r="C771" s="44" t="s">
        <v>1265</v>
      </c>
      <c r="D771" s="44" t="s">
        <v>1266</v>
      </c>
      <c r="E771" s="43" t="s">
        <v>7586</v>
      </c>
      <c r="F771" s="56">
        <v>2575000</v>
      </c>
      <c r="G771" s="104">
        <v>0</v>
      </c>
      <c r="H771" s="92" t="s">
        <v>9</v>
      </c>
      <c r="I771" s="45">
        <v>0</v>
      </c>
      <c r="J771" s="43" t="s">
        <v>11</v>
      </c>
    </row>
    <row r="772" spans="1:10" ht="14" x14ac:dyDescent="0.15">
      <c r="A772" s="91" t="s">
        <v>65</v>
      </c>
      <c r="B772" s="90" t="s">
        <v>5234</v>
      </c>
      <c r="C772" s="44" t="s">
        <v>599</v>
      </c>
      <c r="D772" s="44" t="s">
        <v>600</v>
      </c>
      <c r="E772" s="43" t="s">
        <v>7586</v>
      </c>
      <c r="F772" s="56">
        <v>15310892</v>
      </c>
      <c r="G772" s="104">
        <v>0</v>
      </c>
      <c r="H772" s="92" t="s">
        <v>9</v>
      </c>
      <c r="I772" s="45">
        <v>0</v>
      </c>
      <c r="J772" s="43" t="s">
        <v>11</v>
      </c>
    </row>
    <row r="773" spans="1:10" ht="14" x14ac:dyDescent="0.15">
      <c r="A773" s="91" t="s">
        <v>65</v>
      </c>
      <c r="B773" s="90" t="s">
        <v>5234</v>
      </c>
      <c r="C773" s="44" t="s">
        <v>821</v>
      </c>
      <c r="D773" s="44" t="s">
        <v>822</v>
      </c>
      <c r="E773" s="43" t="s">
        <v>7586</v>
      </c>
      <c r="F773" s="56">
        <v>7442720</v>
      </c>
      <c r="G773" s="104">
        <v>0</v>
      </c>
      <c r="H773" s="92" t="s">
        <v>9</v>
      </c>
      <c r="I773" s="45">
        <v>0</v>
      </c>
      <c r="J773" s="43" t="s">
        <v>11</v>
      </c>
    </row>
    <row r="774" spans="1:10" ht="14" x14ac:dyDescent="0.15">
      <c r="A774" s="91" t="s">
        <v>65</v>
      </c>
      <c r="B774" s="90" t="s">
        <v>5234</v>
      </c>
      <c r="C774" s="44" t="s">
        <v>631</v>
      </c>
      <c r="D774" s="44" t="s">
        <v>632</v>
      </c>
      <c r="E774" s="43" t="s">
        <v>7586</v>
      </c>
      <c r="F774" s="56">
        <v>14625832</v>
      </c>
      <c r="G774" s="104">
        <v>0</v>
      </c>
      <c r="H774" s="92" t="s">
        <v>9</v>
      </c>
      <c r="I774" s="45">
        <v>0</v>
      </c>
      <c r="J774" s="43" t="s">
        <v>11</v>
      </c>
    </row>
    <row r="775" spans="1:10" ht="14" x14ac:dyDescent="0.15">
      <c r="A775" s="91" t="s">
        <v>65</v>
      </c>
      <c r="B775" s="90" t="s">
        <v>5234</v>
      </c>
      <c r="C775" s="44" t="s">
        <v>1736</v>
      </c>
      <c r="D775" s="44" t="s">
        <v>1737</v>
      </c>
      <c r="E775" s="43" t="s">
        <v>7586</v>
      </c>
      <c r="F775" s="56">
        <v>570747</v>
      </c>
      <c r="G775" s="104">
        <v>0</v>
      </c>
      <c r="H775" s="92" t="s">
        <v>9</v>
      </c>
      <c r="I775" s="45">
        <v>0</v>
      </c>
      <c r="J775" s="43" t="s">
        <v>11</v>
      </c>
    </row>
    <row r="776" spans="1:10" ht="14" x14ac:dyDescent="0.15">
      <c r="A776" s="91" t="s">
        <v>65</v>
      </c>
      <c r="B776" s="90" t="s">
        <v>5234</v>
      </c>
      <c r="C776" s="44" t="s">
        <v>563</v>
      </c>
      <c r="D776" s="44" t="s">
        <v>564</v>
      </c>
      <c r="E776" s="43" t="s">
        <v>7586</v>
      </c>
      <c r="F776" s="56">
        <v>12379503</v>
      </c>
      <c r="G776" s="104">
        <v>0</v>
      </c>
      <c r="H776" s="92" t="s">
        <v>9</v>
      </c>
      <c r="I776" s="45">
        <v>0</v>
      </c>
      <c r="J776" s="43" t="s">
        <v>7</v>
      </c>
    </row>
    <row r="777" spans="1:10" ht="14" x14ac:dyDescent="0.15">
      <c r="A777" s="91" t="s">
        <v>65</v>
      </c>
      <c r="B777" s="90" t="s">
        <v>5234</v>
      </c>
      <c r="C777" s="44" t="s">
        <v>521</v>
      </c>
      <c r="D777" s="44" t="s">
        <v>522</v>
      </c>
      <c r="E777" s="43" t="s">
        <v>7586</v>
      </c>
      <c r="F777" s="56">
        <v>19429344</v>
      </c>
      <c r="G777" s="104">
        <v>0</v>
      </c>
      <c r="H777" s="92" t="s">
        <v>9</v>
      </c>
      <c r="I777" s="45">
        <v>0</v>
      </c>
      <c r="J777" s="43" t="s">
        <v>11</v>
      </c>
    </row>
    <row r="778" spans="1:10" ht="14" x14ac:dyDescent="0.15">
      <c r="A778" s="91" t="s">
        <v>65</v>
      </c>
      <c r="B778" s="90" t="s">
        <v>5234</v>
      </c>
      <c r="C778" s="44" t="s">
        <v>1939</v>
      </c>
      <c r="D778" s="44" t="s">
        <v>1940</v>
      </c>
      <c r="E778" s="43" t="s">
        <v>7586</v>
      </c>
      <c r="F778" s="56">
        <v>27296.264744999997</v>
      </c>
      <c r="G778" s="104">
        <v>0</v>
      </c>
      <c r="H778" s="92" t="s">
        <v>9</v>
      </c>
      <c r="I778" s="45">
        <v>0</v>
      </c>
      <c r="J778" s="43" t="s">
        <v>7577</v>
      </c>
    </row>
    <row r="779" spans="1:10" ht="14" x14ac:dyDescent="0.15">
      <c r="A779" s="91" t="s">
        <v>65</v>
      </c>
      <c r="B779" s="90" t="s">
        <v>5234</v>
      </c>
      <c r="C779" s="44" t="s">
        <v>657</v>
      </c>
      <c r="D779" s="44" t="s">
        <v>658</v>
      </c>
      <c r="E779" s="43" t="s">
        <v>7586</v>
      </c>
      <c r="F779" s="56">
        <v>13473600</v>
      </c>
      <c r="G779" s="104">
        <v>0</v>
      </c>
      <c r="H779" s="92" t="s">
        <v>9</v>
      </c>
      <c r="I779" s="45">
        <v>0</v>
      </c>
      <c r="J779" s="43" t="s">
        <v>11</v>
      </c>
    </row>
    <row r="780" spans="1:10" ht="14" x14ac:dyDescent="0.15">
      <c r="A780" s="91" t="s">
        <v>65</v>
      </c>
      <c r="B780" s="90" t="s">
        <v>5234</v>
      </c>
      <c r="C780" s="44" t="s">
        <v>1375</v>
      </c>
      <c r="D780" s="44" t="s">
        <v>1376</v>
      </c>
      <c r="E780" s="43" t="s">
        <v>7586</v>
      </c>
      <c r="F780" s="56">
        <v>1973864</v>
      </c>
      <c r="G780" s="104">
        <v>0</v>
      </c>
      <c r="H780" s="92" t="s">
        <v>9</v>
      </c>
      <c r="I780" s="45">
        <v>0</v>
      </c>
      <c r="J780" s="43" t="s">
        <v>11</v>
      </c>
    </row>
    <row r="781" spans="1:10" ht="14" x14ac:dyDescent="0.15">
      <c r="A781" s="91" t="s">
        <v>65</v>
      </c>
      <c r="B781" s="90" t="s">
        <v>5234</v>
      </c>
      <c r="C781" s="44" t="s">
        <v>748</v>
      </c>
      <c r="D781" s="44" t="s">
        <v>749</v>
      </c>
      <c r="E781" s="43" t="s">
        <v>7586</v>
      </c>
      <c r="F781" s="56">
        <v>12721916</v>
      </c>
      <c r="G781" s="104">
        <v>0</v>
      </c>
      <c r="H781" s="92" t="s">
        <v>9</v>
      </c>
      <c r="I781" s="45">
        <v>0</v>
      </c>
      <c r="J781" s="43" t="s">
        <v>7</v>
      </c>
    </row>
    <row r="782" spans="1:10" ht="14" x14ac:dyDescent="0.15">
      <c r="A782" s="91" t="s">
        <v>65</v>
      </c>
      <c r="B782" s="90" t="s">
        <v>5234</v>
      </c>
      <c r="C782" s="44" t="s">
        <v>142</v>
      </c>
      <c r="D782" s="44" t="s">
        <v>143</v>
      </c>
      <c r="E782" s="43" t="s">
        <v>7586</v>
      </c>
      <c r="F782" s="56">
        <v>192285766</v>
      </c>
      <c r="G782" s="104">
        <v>0</v>
      </c>
      <c r="H782" s="92" t="s">
        <v>9</v>
      </c>
      <c r="I782" s="45">
        <v>0</v>
      </c>
      <c r="J782" s="43" t="s">
        <v>11</v>
      </c>
    </row>
    <row r="783" spans="1:10" ht="14" x14ac:dyDescent="0.15">
      <c r="A783" s="91" t="s">
        <v>65</v>
      </c>
      <c r="B783" s="90" t="s">
        <v>5234</v>
      </c>
      <c r="C783" s="44" t="s">
        <v>465</v>
      </c>
      <c r="D783" s="44" t="s">
        <v>466</v>
      </c>
      <c r="E783" s="43" t="s">
        <v>7586</v>
      </c>
      <c r="F783" s="56">
        <v>23561944</v>
      </c>
      <c r="G783" s="104">
        <v>0</v>
      </c>
      <c r="H783" s="92" t="s">
        <v>9</v>
      </c>
      <c r="I783" s="45">
        <v>0</v>
      </c>
      <c r="J783" s="43" t="s">
        <v>11</v>
      </c>
    </row>
    <row r="784" spans="1:10" ht="14" x14ac:dyDescent="0.15">
      <c r="A784" s="91" t="s">
        <v>65</v>
      </c>
      <c r="B784" s="90" t="s">
        <v>5234</v>
      </c>
      <c r="C784" s="44" t="s">
        <v>289</v>
      </c>
      <c r="D784" s="44" t="s">
        <v>290</v>
      </c>
      <c r="E784" s="43" t="s">
        <v>7586</v>
      </c>
      <c r="F784" s="56">
        <v>49355215</v>
      </c>
      <c r="G784" s="104">
        <v>0</v>
      </c>
      <c r="H784" s="92" t="s">
        <v>9</v>
      </c>
      <c r="I784" s="45">
        <v>0</v>
      </c>
      <c r="J784" s="43" t="s">
        <v>11</v>
      </c>
    </row>
    <row r="785" spans="1:10" ht="14" x14ac:dyDescent="0.15">
      <c r="A785" s="91" t="s">
        <v>65</v>
      </c>
      <c r="B785" s="90" t="s">
        <v>5234</v>
      </c>
      <c r="C785" s="44" t="s">
        <v>254</v>
      </c>
      <c r="D785" s="44" t="s">
        <v>255</v>
      </c>
      <c r="E785" s="43" t="s">
        <v>7586</v>
      </c>
      <c r="F785" s="56">
        <v>61338818</v>
      </c>
      <c r="G785" s="104">
        <v>0</v>
      </c>
      <c r="H785" s="92" t="s">
        <v>9</v>
      </c>
      <c r="I785" s="45">
        <v>0</v>
      </c>
      <c r="J785" s="43" t="s">
        <v>11</v>
      </c>
    </row>
    <row r="786" spans="1:10" ht="14" x14ac:dyDescent="0.15">
      <c r="A786" s="91" t="s">
        <v>65</v>
      </c>
      <c r="B786" s="90" t="s">
        <v>5234</v>
      </c>
      <c r="C786" s="44" t="s">
        <v>706</v>
      </c>
      <c r="D786" s="44" t="s">
        <v>707</v>
      </c>
      <c r="E786" s="43" t="s">
        <v>7586</v>
      </c>
      <c r="F786" s="56">
        <v>11668056</v>
      </c>
      <c r="G786" s="104">
        <v>0</v>
      </c>
      <c r="H786" s="92" t="s">
        <v>9</v>
      </c>
      <c r="I786" s="45">
        <v>0</v>
      </c>
      <c r="J786" s="43" t="s">
        <v>11</v>
      </c>
    </row>
    <row r="787" spans="1:10" ht="14" x14ac:dyDescent="0.15">
      <c r="A787" s="91" t="s">
        <v>65</v>
      </c>
      <c r="B787" s="90" t="s">
        <v>5234</v>
      </c>
      <c r="C787" s="44" t="s">
        <v>1235</v>
      </c>
      <c r="D787" s="44" t="s">
        <v>1236</v>
      </c>
      <c r="E787" s="43" t="s">
        <v>7586</v>
      </c>
      <c r="F787" s="56">
        <v>2730940</v>
      </c>
      <c r="G787" s="104">
        <v>0</v>
      </c>
      <c r="H787" s="92" t="s">
        <v>9</v>
      </c>
      <c r="I787" s="45">
        <v>0</v>
      </c>
      <c r="J787" s="43" t="s">
        <v>7</v>
      </c>
    </row>
    <row r="788" spans="1:10" ht="14" x14ac:dyDescent="0.15">
      <c r="A788" s="91" t="s">
        <v>65</v>
      </c>
      <c r="B788" s="90" t="s">
        <v>5234</v>
      </c>
      <c r="C788" s="44" t="s">
        <v>1414</v>
      </c>
      <c r="D788" s="44" t="s">
        <v>1416</v>
      </c>
      <c r="E788" s="43" t="s">
        <v>7586</v>
      </c>
      <c r="F788" s="56">
        <v>1736575</v>
      </c>
      <c r="G788" s="104">
        <v>0</v>
      </c>
      <c r="H788" s="92" t="s">
        <v>9</v>
      </c>
      <c r="I788" s="45">
        <v>0</v>
      </c>
      <c r="J788" s="43" t="s">
        <v>11</v>
      </c>
    </row>
    <row r="789" spans="1:10" ht="14" x14ac:dyDescent="0.15">
      <c r="A789" s="91" t="s">
        <v>65</v>
      </c>
      <c r="B789" s="90" t="s">
        <v>5234</v>
      </c>
      <c r="C789" s="44" t="s">
        <v>1228</v>
      </c>
      <c r="D789" s="44" t="s">
        <v>1229</v>
      </c>
      <c r="E789" s="43" t="s">
        <v>7586</v>
      </c>
      <c r="F789" s="56">
        <v>2770265</v>
      </c>
      <c r="G789" s="104">
        <v>0</v>
      </c>
      <c r="H789" s="92" t="s">
        <v>9</v>
      </c>
      <c r="I789" s="45">
        <v>0</v>
      </c>
      <c r="J789" s="43" t="s">
        <v>11</v>
      </c>
    </row>
    <row r="790" spans="1:10" ht="14" x14ac:dyDescent="0.15">
      <c r="A790" s="91" t="s">
        <v>65</v>
      </c>
      <c r="B790" s="90" t="s">
        <v>5234</v>
      </c>
      <c r="C790" s="44" t="s">
        <v>613</v>
      </c>
      <c r="D790" s="44" t="s">
        <v>614</v>
      </c>
      <c r="E790" s="43" t="s">
        <v>7586</v>
      </c>
      <c r="F790" s="56">
        <v>14773987</v>
      </c>
      <c r="G790" s="104">
        <v>0</v>
      </c>
      <c r="H790" s="92" t="s">
        <v>9</v>
      </c>
      <c r="I790" s="45">
        <v>0</v>
      </c>
      <c r="J790" s="43" t="s">
        <v>11</v>
      </c>
    </row>
    <row r="791" spans="1:10" ht="14" x14ac:dyDescent="0.15">
      <c r="A791" s="91" t="s">
        <v>65</v>
      </c>
      <c r="B791" s="90" t="s">
        <v>5234</v>
      </c>
      <c r="C791" s="44" t="s">
        <v>835</v>
      </c>
      <c r="D791" s="44" t="s">
        <v>836</v>
      </c>
      <c r="E791" s="43" t="s">
        <v>7586</v>
      </c>
      <c r="F791" s="56">
        <v>7206131.5</v>
      </c>
      <c r="G791" s="104">
        <v>0</v>
      </c>
      <c r="H791" s="92" t="s">
        <v>9</v>
      </c>
      <c r="I791" s="45">
        <v>0</v>
      </c>
      <c r="J791" s="43" t="s">
        <v>7</v>
      </c>
    </row>
    <row r="792" spans="1:10" ht="14" x14ac:dyDescent="0.15">
      <c r="A792" s="91" t="s">
        <v>65</v>
      </c>
      <c r="B792" s="90" t="s">
        <v>5234</v>
      </c>
      <c r="C792" s="44" t="s">
        <v>1503</v>
      </c>
      <c r="D792" s="44" t="s">
        <v>1504</v>
      </c>
      <c r="E792" s="43" t="s">
        <v>7586</v>
      </c>
      <c r="F792" s="56">
        <v>1436680</v>
      </c>
      <c r="G792" s="104">
        <v>0</v>
      </c>
      <c r="H792" s="92" t="s">
        <v>9</v>
      </c>
      <c r="I792" s="45">
        <v>0</v>
      </c>
      <c r="J792" s="43" t="s">
        <v>7</v>
      </c>
    </row>
    <row r="793" spans="1:10" ht="14" x14ac:dyDescent="0.15">
      <c r="A793" s="91" t="s">
        <v>65</v>
      </c>
      <c r="B793" s="90" t="s">
        <v>5234</v>
      </c>
      <c r="C793" s="44" t="s">
        <v>1128</v>
      </c>
      <c r="D793" s="44" t="s">
        <v>1129</v>
      </c>
      <c r="E793" s="43" t="s">
        <v>7586</v>
      </c>
      <c r="F793" s="56">
        <v>3769365</v>
      </c>
      <c r="G793" s="104">
        <v>0</v>
      </c>
      <c r="H793" s="92" t="s">
        <v>9</v>
      </c>
      <c r="I793" s="45">
        <v>0</v>
      </c>
      <c r="J793" s="43" t="s">
        <v>7</v>
      </c>
    </row>
    <row r="794" spans="1:10" ht="14" x14ac:dyDescent="0.15">
      <c r="A794" s="91" t="s">
        <v>65</v>
      </c>
      <c r="B794" s="90" t="s">
        <v>5234</v>
      </c>
      <c r="C794" s="44" t="s">
        <v>1128</v>
      </c>
      <c r="D794" s="44" t="s">
        <v>1129</v>
      </c>
      <c r="E794" s="43" t="s">
        <v>7586</v>
      </c>
      <c r="F794" s="56">
        <v>1866656</v>
      </c>
      <c r="G794" s="104">
        <v>0</v>
      </c>
      <c r="H794" s="92" t="s">
        <v>9</v>
      </c>
      <c r="I794" s="45">
        <v>0</v>
      </c>
      <c r="J794" s="43" t="s">
        <v>11</v>
      </c>
    </row>
    <row r="795" spans="1:10" ht="14" x14ac:dyDescent="0.15">
      <c r="A795" s="91" t="s">
        <v>65</v>
      </c>
      <c r="B795" s="90" t="s">
        <v>5234</v>
      </c>
      <c r="C795" s="44" t="s">
        <v>1193</v>
      </c>
      <c r="D795" s="44" t="s">
        <v>1194</v>
      </c>
      <c r="E795" s="43" t="s">
        <v>7586</v>
      </c>
      <c r="F795" s="56">
        <v>3124969</v>
      </c>
      <c r="G795" s="104">
        <v>0</v>
      </c>
      <c r="H795" s="92" t="s">
        <v>9</v>
      </c>
      <c r="I795" s="45">
        <v>0</v>
      </c>
      <c r="J795" s="43" t="s">
        <v>7</v>
      </c>
    </row>
    <row r="796" spans="1:10" ht="14" x14ac:dyDescent="0.15">
      <c r="A796" s="91" t="s">
        <v>65</v>
      </c>
      <c r="B796" s="90" t="s">
        <v>5234</v>
      </c>
      <c r="C796" s="44" t="s">
        <v>437</v>
      </c>
      <c r="D796" s="44" t="s">
        <v>438</v>
      </c>
      <c r="E796" s="43" t="s">
        <v>7586</v>
      </c>
      <c r="F796" s="56">
        <v>25831683</v>
      </c>
      <c r="G796" s="104">
        <v>0</v>
      </c>
      <c r="H796" s="92" t="s">
        <v>9</v>
      </c>
      <c r="I796" s="45">
        <v>0</v>
      </c>
      <c r="J796" s="43" t="s">
        <v>11</v>
      </c>
    </row>
    <row r="797" spans="1:10" ht="14" x14ac:dyDescent="0.15">
      <c r="A797" s="91" t="s">
        <v>65</v>
      </c>
      <c r="B797" s="90" t="s">
        <v>5234</v>
      </c>
      <c r="C797" s="44" t="s">
        <v>1659</v>
      </c>
      <c r="D797" s="44" t="s">
        <v>1660</v>
      </c>
      <c r="E797" s="43" t="s">
        <v>7586</v>
      </c>
      <c r="F797" s="56">
        <v>910345</v>
      </c>
      <c r="G797" s="104">
        <v>0</v>
      </c>
      <c r="H797" s="92" t="s">
        <v>9</v>
      </c>
      <c r="I797" s="45">
        <v>0</v>
      </c>
      <c r="J797" s="43" t="s">
        <v>11</v>
      </c>
    </row>
    <row r="798" spans="1:10" ht="14" x14ac:dyDescent="0.15">
      <c r="A798" s="91" t="s">
        <v>65</v>
      </c>
      <c r="B798" s="90" t="s">
        <v>5234</v>
      </c>
      <c r="C798" s="44" t="s">
        <v>1887</v>
      </c>
      <c r="D798" s="44" t="s">
        <v>1888</v>
      </c>
      <c r="E798" s="43" t="s">
        <v>7586</v>
      </c>
      <c r="F798" s="56">
        <v>155640</v>
      </c>
      <c r="G798" s="104">
        <v>0</v>
      </c>
      <c r="H798" s="92" t="s">
        <v>9</v>
      </c>
      <c r="I798" s="45">
        <v>0</v>
      </c>
      <c r="J798" s="43" t="s">
        <v>11</v>
      </c>
    </row>
    <row r="799" spans="1:10" ht="14" x14ac:dyDescent="0.15">
      <c r="A799" s="91" t="s">
        <v>65</v>
      </c>
      <c r="B799" s="90" t="s">
        <v>5234</v>
      </c>
      <c r="C799" s="44" t="s">
        <v>1349</v>
      </c>
      <c r="D799" s="44" t="s">
        <v>1350</v>
      </c>
      <c r="E799" s="43" t="s">
        <v>7586</v>
      </c>
      <c r="F799" s="56">
        <v>2599168</v>
      </c>
      <c r="G799" s="104">
        <v>0</v>
      </c>
      <c r="H799" s="92" t="s">
        <v>9</v>
      </c>
      <c r="I799" s="45">
        <v>0</v>
      </c>
      <c r="J799" s="43" t="s">
        <v>11</v>
      </c>
    </row>
    <row r="800" spans="1:10" ht="14" x14ac:dyDescent="0.15">
      <c r="A800" s="91" t="s">
        <v>65</v>
      </c>
      <c r="B800" s="90" t="s">
        <v>5234</v>
      </c>
      <c r="C800" s="44" t="s">
        <v>337</v>
      </c>
      <c r="D800" s="44" t="s">
        <v>338</v>
      </c>
      <c r="E800" s="43" t="s">
        <v>7586</v>
      </c>
      <c r="F800" s="56">
        <v>37056651</v>
      </c>
      <c r="G800" s="104">
        <v>0</v>
      </c>
      <c r="H800" s="92" t="s">
        <v>9</v>
      </c>
      <c r="I800" s="45">
        <v>0</v>
      </c>
      <c r="J800" s="43" t="s">
        <v>11</v>
      </c>
    </row>
    <row r="801" spans="1:10" ht="14" x14ac:dyDescent="0.15">
      <c r="A801" s="91" t="s">
        <v>65</v>
      </c>
      <c r="B801" s="90" t="s">
        <v>5234</v>
      </c>
      <c r="C801" s="44" t="s">
        <v>1852</v>
      </c>
      <c r="D801" s="44" t="s">
        <v>1853</v>
      </c>
      <c r="E801" s="43" t="s">
        <v>7586</v>
      </c>
      <c r="F801" s="56">
        <v>259777</v>
      </c>
      <c r="G801" s="104">
        <v>0</v>
      </c>
      <c r="H801" s="92" t="s">
        <v>9</v>
      </c>
      <c r="I801" s="45">
        <v>0</v>
      </c>
      <c r="J801" s="43" t="s">
        <v>11</v>
      </c>
    </row>
    <row r="802" spans="1:10" ht="14" x14ac:dyDescent="0.15">
      <c r="A802" s="91" t="s">
        <v>65</v>
      </c>
      <c r="B802" s="90" t="s">
        <v>5234</v>
      </c>
      <c r="C802" s="44" t="s">
        <v>1417</v>
      </c>
      <c r="D802" s="44" t="s">
        <v>1418</v>
      </c>
      <c r="E802" s="43" t="s">
        <v>7586</v>
      </c>
      <c r="F802" s="56">
        <v>1735800.5</v>
      </c>
      <c r="G802" s="104">
        <v>0</v>
      </c>
      <c r="H802" s="92" t="s">
        <v>9</v>
      </c>
      <c r="I802" s="45">
        <v>0</v>
      </c>
      <c r="J802" s="43" t="s">
        <v>7</v>
      </c>
    </row>
    <row r="803" spans="1:10" ht="14" x14ac:dyDescent="0.15">
      <c r="A803" s="91" t="s">
        <v>65</v>
      </c>
      <c r="B803" s="90" t="s">
        <v>5234</v>
      </c>
      <c r="C803" s="44" t="s">
        <v>1704</v>
      </c>
      <c r="D803" s="44" t="s">
        <v>1706</v>
      </c>
      <c r="E803" s="43" t="s">
        <v>7586</v>
      </c>
      <c r="F803" s="56">
        <v>622965</v>
      </c>
      <c r="G803" s="104">
        <v>0</v>
      </c>
      <c r="H803" s="92" t="s">
        <v>9</v>
      </c>
      <c r="I803" s="45">
        <v>0</v>
      </c>
      <c r="J803" s="43" t="s">
        <v>11</v>
      </c>
    </row>
    <row r="804" spans="1:10" ht="14" x14ac:dyDescent="0.15">
      <c r="A804" s="91" t="s">
        <v>65</v>
      </c>
      <c r="B804" s="90" t="s">
        <v>5234</v>
      </c>
      <c r="C804" s="44" t="s">
        <v>1298</v>
      </c>
      <c r="D804" s="44" t="s">
        <v>1299</v>
      </c>
      <c r="E804" s="43" t="s">
        <v>7586</v>
      </c>
      <c r="F804" s="56">
        <v>2418450</v>
      </c>
      <c r="G804" s="104">
        <v>0</v>
      </c>
      <c r="H804" s="92" t="s">
        <v>9</v>
      </c>
      <c r="I804" s="45">
        <v>0</v>
      </c>
      <c r="J804" s="43" t="s">
        <v>11</v>
      </c>
    </row>
    <row r="805" spans="1:10" ht="14" x14ac:dyDescent="0.15">
      <c r="A805" s="91" t="s">
        <v>65</v>
      </c>
      <c r="B805" s="90" t="s">
        <v>5234</v>
      </c>
      <c r="C805" s="44" t="s">
        <v>228</v>
      </c>
      <c r="D805" s="44" t="s">
        <v>229</v>
      </c>
      <c r="E805" s="43" t="s">
        <v>7586</v>
      </c>
      <c r="F805" s="56">
        <v>114470567</v>
      </c>
      <c r="G805" s="104">
        <v>0</v>
      </c>
      <c r="H805" s="92" t="s">
        <v>9</v>
      </c>
      <c r="I805" s="45">
        <v>0</v>
      </c>
      <c r="J805" s="43" t="s">
        <v>11</v>
      </c>
    </row>
    <row r="806" spans="1:10" ht="14" x14ac:dyDescent="0.15">
      <c r="A806" s="91" t="s">
        <v>65</v>
      </c>
      <c r="B806" s="90" t="s">
        <v>5234</v>
      </c>
      <c r="C806" s="44" t="s">
        <v>200</v>
      </c>
      <c r="D806" s="44" t="s">
        <v>201</v>
      </c>
      <c r="E806" s="43" t="s">
        <v>7586</v>
      </c>
      <c r="F806" s="56">
        <v>110168287</v>
      </c>
      <c r="G806" s="104">
        <v>0</v>
      </c>
      <c r="H806" s="92" t="s">
        <v>9</v>
      </c>
      <c r="I806" s="45">
        <v>0</v>
      </c>
      <c r="J806" s="43" t="s">
        <v>11</v>
      </c>
    </row>
    <row r="807" spans="1:10" ht="14" x14ac:dyDescent="0.15">
      <c r="A807" s="91" t="s">
        <v>65</v>
      </c>
      <c r="B807" s="90" t="s">
        <v>5234</v>
      </c>
      <c r="C807" s="44" t="s">
        <v>650</v>
      </c>
      <c r="D807" s="44" t="s">
        <v>651</v>
      </c>
      <c r="E807" s="43" t="s">
        <v>7586</v>
      </c>
      <c r="F807" s="56">
        <v>13742570.5</v>
      </c>
      <c r="G807" s="104">
        <v>0</v>
      </c>
      <c r="H807" s="92" t="s">
        <v>9</v>
      </c>
      <c r="I807" s="45">
        <v>0</v>
      </c>
      <c r="J807" s="43" t="s">
        <v>7</v>
      </c>
    </row>
    <row r="808" spans="1:10" ht="14" x14ac:dyDescent="0.15">
      <c r="A808" s="91" t="s">
        <v>65</v>
      </c>
      <c r="B808" s="90" t="s">
        <v>5234</v>
      </c>
      <c r="C808" s="44" t="s">
        <v>1321</v>
      </c>
      <c r="D808" s="44" t="s">
        <v>1322</v>
      </c>
      <c r="E808" s="43" t="s">
        <v>7586</v>
      </c>
      <c r="F808" s="56">
        <v>2253446</v>
      </c>
      <c r="G808" s="104">
        <v>0</v>
      </c>
      <c r="H808" s="92" t="s">
        <v>9</v>
      </c>
      <c r="I808" s="45">
        <v>0</v>
      </c>
      <c r="J808" s="43" t="s">
        <v>7</v>
      </c>
    </row>
    <row r="809" spans="1:10" ht="14" x14ac:dyDescent="0.15">
      <c r="A809" s="91" t="s">
        <v>65</v>
      </c>
      <c r="B809" s="90" t="s">
        <v>5234</v>
      </c>
      <c r="C809" s="44" t="s">
        <v>297</v>
      </c>
      <c r="D809" s="44" t="s">
        <v>298</v>
      </c>
      <c r="E809" s="43" t="s">
        <v>7586</v>
      </c>
      <c r="F809" s="56">
        <v>44534566.5</v>
      </c>
      <c r="G809" s="104">
        <v>0</v>
      </c>
      <c r="H809" s="92" t="s">
        <v>9</v>
      </c>
      <c r="I809" s="45">
        <v>0</v>
      </c>
      <c r="J809" s="43" t="s">
        <v>7</v>
      </c>
    </row>
    <row r="810" spans="1:10" ht="14" x14ac:dyDescent="0.15">
      <c r="A810" s="91" t="s">
        <v>65</v>
      </c>
      <c r="B810" s="90" t="s">
        <v>5234</v>
      </c>
      <c r="C810" s="44" t="s">
        <v>1894</v>
      </c>
      <c r="D810" s="44" t="s">
        <v>1895</v>
      </c>
      <c r="E810" s="43" t="s">
        <v>7586</v>
      </c>
      <c r="F810" s="56">
        <v>144461</v>
      </c>
      <c r="G810" s="104">
        <v>0</v>
      </c>
      <c r="H810" s="92" t="s">
        <v>9</v>
      </c>
      <c r="I810" s="45">
        <v>0</v>
      </c>
      <c r="J810" s="43" t="s">
        <v>11</v>
      </c>
    </row>
    <row r="811" spans="1:10" ht="14" x14ac:dyDescent="0.15">
      <c r="A811" s="91" t="s">
        <v>65</v>
      </c>
      <c r="B811" s="90" t="s">
        <v>5234</v>
      </c>
      <c r="C811" s="44" t="s">
        <v>1304</v>
      </c>
      <c r="D811" s="44" t="s">
        <v>1305</v>
      </c>
      <c r="E811" s="43" t="s">
        <v>7586</v>
      </c>
      <c r="F811" s="56">
        <v>2370101</v>
      </c>
      <c r="G811" s="104">
        <v>0</v>
      </c>
      <c r="H811" s="92" t="s">
        <v>9</v>
      </c>
      <c r="I811" s="45">
        <v>0</v>
      </c>
      <c r="J811" s="43" t="s">
        <v>11</v>
      </c>
    </row>
    <row r="812" spans="1:10" ht="14" x14ac:dyDescent="0.15">
      <c r="A812" s="91" t="s">
        <v>65</v>
      </c>
      <c r="B812" s="90" t="s">
        <v>5234</v>
      </c>
      <c r="C812" s="44" t="s">
        <v>1282</v>
      </c>
      <c r="D812" s="44" t="s">
        <v>1283</v>
      </c>
      <c r="E812" s="43" t="s">
        <v>7586</v>
      </c>
      <c r="F812" s="56">
        <v>2516736</v>
      </c>
      <c r="G812" s="104">
        <v>0</v>
      </c>
      <c r="H812" s="92" t="s">
        <v>9</v>
      </c>
      <c r="I812" s="45">
        <v>0</v>
      </c>
      <c r="J812" s="43" t="s">
        <v>11</v>
      </c>
    </row>
    <row r="813" spans="1:10" ht="14" x14ac:dyDescent="0.15">
      <c r="A813" s="91" t="s">
        <v>65</v>
      </c>
      <c r="B813" s="90" t="s">
        <v>5234</v>
      </c>
      <c r="C813" s="44" t="s">
        <v>719</v>
      </c>
      <c r="D813" s="44" t="s">
        <v>720</v>
      </c>
      <c r="E813" s="43" t="s">
        <v>7586</v>
      </c>
      <c r="F813" s="56">
        <v>11343909</v>
      </c>
      <c r="G813" s="104">
        <v>0</v>
      </c>
      <c r="H813" s="92" t="s">
        <v>9</v>
      </c>
      <c r="I813" s="45">
        <v>0</v>
      </c>
      <c r="J813" s="43" t="s">
        <v>11</v>
      </c>
    </row>
    <row r="814" spans="1:10" ht="14" x14ac:dyDescent="0.15">
      <c r="A814" s="91" t="s">
        <v>65</v>
      </c>
      <c r="B814" s="90" t="s">
        <v>5234</v>
      </c>
      <c r="C814" s="44" t="s">
        <v>691</v>
      </c>
      <c r="D814" s="44" t="s">
        <v>692</v>
      </c>
      <c r="E814" s="43" t="s">
        <v>7586</v>
      </c>
      <c r="F814" s="56">
        <v>12159684</v>
      </c>
      <c r="G814" s="104">
        <v>0</v>
      </c>
      <c r="H814" s="92" t="s">
        <v>9</v>
      </c>
      <c r="I814" s="45">
        <v>0</v>
      </c>
      <c r="J814" s="43" t="s">
        <v>7</v>
      </c>
    </row>
    <row r="815" spans="1:10" ht="14" x14ac:dyDescent="0.15">
      <c r="A815" s="91" t="s">
        <v>65</v>
      </c>
      <c r="B815" s="90" t="s">
        <v>5234</v>
      </c>
      <c r="C815" s="44" t="s">
        <v>980</v>
      </c>
      <c r="D815" s="44" t="s">
        <v>981</v>
      </c>
      <c r="E815" s="43" t="s">
        <v>7586</v>
      </c>
      <c r="F815" s="56">
        <v>5172447</v>
      </c>
      <c r="G815" s="104">
        <v>0</v>
      </c>
      <c r="H815" s="92" t="s">
        <v>9</v>
      </c>
      <c r="I815" s="45">
        <v>0</v>
      </c>
      <c r="J815" s="43" t="s">
        <v>95</v>
      </c>
    </row>
    <row r="816" spans="1:10" ht="14" x14ac:dyDescent="0.15">
      <c r="A816" s="91" t="s">
        <v>65</v>
      </c>
      <c r="B816" s="90" t="s">
        <v>5234</v>
      </c>
      <c r="C816" s="44" t="s">
        <v>1150</v>
      </c>
      <c r="D816" s="44" t="s">
        <v>1151</v>
      </c>
      <c r="E816" s="43" t="s">
        <v>7586</v>
      </c>
      <c r="F816" s="56">
        <v>3600000</v>
      </c>
      <c r="G816" s="104">
        <v>0</v>
      </c>
      <c r="H816" s="92" t="s">
        <v>9</v>
      </c>
      <c r="I816" s="45">
        <v>0</v>
      </c>
      <c r="J816" s="43" t="s">
        <v>11</v>
      </c>
    </row>
    <row r="817" spans="1:10" ht="14" x14ac:dyDescent="0.15">
      <c r="A817" s="91" t="s">
        <v>65</v>
      </c>
      <c r="B817" s="90" t="s">
        <v>5234</v>
      </c>
      <c r="C817" s="44" t="s">
        <v>1759</v>
      </c>
      <c r="D817" s="44" t="s">
        <v>1760</v>
      </c>
      <c r="E817" s="43" t="s">
        <v>7586</v>
      </c>
      <c r="F817" s="56">
        <v>498456</v>
      </c>
      <c r="G817" s="104">
        <v>0</v>
      </c>
      <c r="H817" s="92" t="s">
        <v>9</v>
      </c>
      <c r="I817" s="45">
        <v>0</v>
      </c>
      <c r="J817" s="43" t="s">
        <v>11</v>
      </c>
    </row>
    <row r="818" spans="1:10" ht="14" x14ac:dyDescent="0.15">
      <c r="A818" s="91" t="s">
        <v>65</v>
      </c>
      <c r="B818" s="90" t="s">
        <v>5234</v>
      </c>
      <c r="C818" s="44" t="s">
        <v>608</v>
      </c>
      <c r="D818" s="44" t="s">
        <v>609</v>
      </c>
      <c r="E818" s="43" t="s">
        <v>7586</v>
      </c>
      <c r="F818" s="56">
        <v>14883109</v>
      </c>
      <c r="G818" s="104">
        <v>0</v>
      </c>
      <c r="H818" s="92" t="s">
        <v>9</v>
      </c>
      <c r="I818" s="45">
        <v>0</v>
      </c>
      <c r="J818" s="43" t="s">
        <v>11</v>
      </c>
    </row>
    <row r="819" spans="1:10" ht="14" x14ac:dyDescent="0.15">
      <c r="A819" s="91" t="s">
        <v>65</v>
      </c>
      <c r="B819" s="90" t="s">
        <v>5234</v>
      </c>
      <c r="C819" s="44" t="s">
        <v>1935</v>
      </c>
      <c r="D819" s="44" t="s">
        <v>1936</v>
      </c>
      <c r="E819" s="43" t="s">
        <v>7586</v>
      </c>
      <c r="F819" s="56">
        <v>55050.6</v>
      </c>
      <c r="G819" s="104">
        <v>0</v>
      </c>
      <c r="H819" s="92" t="s">
        <v>9</v>
      </c>
      <c r="I819" s="45">
        <v>0</v>
      </c>
      <c r="J819" s="43" t="s">
        <v>91</v>
      </c>
    </row>
    <row r="820" spans="1:10" ht="14" x14ac:dyDescent="0.15">
      <c r="A820" s="91" t="s">
        <v>65</v>
      </c>
      <c r="B820" s="90" t="s">
        <v>5234</v>
      </c>
      <c r="C820" s="44" t="s">
        <v>1435</v>
      </c>
      <c r="D820" s="44" t="s">
        <v>1436</v>
      </c>
      <c r="E820" s="43" t="s">
        <v>7586</v>
      </c>
      <c r="F820" s="56">
        <v>1634794</v>
      </c>
      <c r="G820" s="104">
        <v>0</v>
      </c>
      <c r="H820" s="92" t="s">
        <v>9</v>
      </c>
      <c r="I820" s="45">
        <v>0</v>
      </c>
      <c r="J820" s="43" t="s">
        <v>11</v>
      </c>
    </row>
    <row r="821" spans="1:10" ht="14" x14ac:dyDescent="0.15">
      <c r="A821" s="91" t="s">
        <v>65</v>
      </c>
      <c r="B821" s="90" t="s">
        <v>5234</v>
      </c>
      <c r="C821" s="44" t="s">
        <v>890</v>
      </c>
      <c r="D821" s="44" t="s">
        <v>891</v>
      </c>
      <c r="E821" s="43" t="s">
        <v>7586</v>
      </c>
      <c r="F821" s="56">
        <v>6484800</v>
      </c>
      <c r="G821" s="104">
        <v>0</v>
      </c>
      <c r="H821" s="92" t="s">
        <v>9</v>
      </c>
      <c r="I821" s="45">
        <v>0</v>
      </c>
      <c r="J821" s="43" t="s">
        <v>11</v>
      </c>
    </row>
    <row r="822" spans="1:10" ht="14" x14ac:dyDescent="0.15">
      <c r="A822" s="91" t="s">
        <v>65</v>
      </c>
      <c r="B822" s="90" t="s">
        <v>5234</v>
      </c>
      <c r="C822" s="44" t="s">
        <v>865</v>
      </c>
      <c r="D822" s="44" t="s">
        <v>866</v>
      </c>
      <c r="E822" s="43" t="s">
        <v>7586</v>
      </c>
      <c r="F822" s="56">
        <v>6750382</v>
      </c>
      <c r="G822" s="104">
        <v>0</v>
      </c>
      <c r="H822" s="92" t="s">
        <v>9</v>
      </c>
      <c r="I822" s="45">
        <v>0</v>
      </c>
      <c r="J822" s="43" t="s">
        <v>11</v>
      </c>
    </row>
    <row r="823" spans="1:10" ht="14" x14ac:dyDescent="0.15">
      <c r="A823" s="91" t="s">
        <v>65</v>
      </c>
      <c r="B823" s="90" t="s">
        <v>5234</v>
      </c>
      <c r="C823" s="44" t="s">
        <v>1695</v>
      </c>
      <c r="D823" s="44" t="s">
        <v>1697</v>
      </c>
      <c r="E823" s="43" t="s">
        <v>7586</v>
      </c>
      <c r="F823" s="56">
        <v>637840</v>
      </c>
      <c r="G823" s="104">
        <v>0</v>
      </c>
      <c r="H823" s="92" t="s">
        <v>9</v>
      </c>
      <c r="I823" s="45">
        <v>0</v>
      </c>
      <c r="J823" s="43" t="s">
        <v>11</v>
      </c>
    </row>
    <row r="824" spans="1:10" ht="14" x14ac:dyDescent="0.15">
      <c r="A824" s="91" t="s">
        <v>65</v>
      </c>
      <c r="B824" s="90" t="s">
        <v>5234</v>
      </c>
      <c r="C824" s="44" t="s">
        <v>682</v>
      </c>
      <c r="D824" s="44" t="s">
        <v>683</v>
      </c>
      <c r="E824" s="43" t="s">
        <v>7586</v>
      </c>
      <c r="F824" s="56">
        <v>12514315</v>
      </c>
      <c r="G824" s="104">
        <v>0</v>
      </c>
      <c r="H824" s="92" t="s">
        <v>9</v>
      </c>
      <c r="I824" s="45">
        <v>0</v>
      </c>
      <c r="J824" s="43" t="s">
        <v>11</v>
      </c>
    </row>
    <row r="825" spans="1:10" ht="14" x14ac:dyDescent="0.15">
      <c r="A825" s="91" t="s">
        <v>65</v>
      </c>
      <c r="B825" s="90" t="s">
        <v>5234</v>
      </c>
      <c r="C825" s="44" t="s">
        <v>138</v>
      </c>
      <c r="D825" s="44" t="s">
        <v>139</v>
      </c>
      <c r="E825" s="43" t="s">
        <v>7586</v>
      </c>
      <c r="F825" s="56">
        <v>196463996.5</v>
      </c>
      <c r="G825" s="104">
        <v>0</v>
      </c>
      <c r="H825" s="92" t="s">
        <v>9</v>
      </c>
      <c r="I825" s="45">
        <v>0</v>
      </c>
      <c r="J825" s="43" t="s">
        <v>7</v>
      </c>
    </row>
    <row r="826" spans="1:10" ht="14" x14ac:dyDescent="0.15">
      <c r="A826" s="91" t="s">
        <v>65</v>
      </c>
      <c r="B826" s="90" t="s">
        <v>5234</v>
      </c>
      <c r="C826" s="44" t="s">
        <v>73</v>
      </c>
      <c r="D826" s="44" t="s">
        <v>74</v>
      </c>
      <c r="E826" s="43" t="s">
        <v>7586</v>
      </c>
      <c r="F826" s="56">
        <v>251913594</v>
      </c>
      <c r="G826" s="104">
        <v>0</v>
      </c>
      <c r="H826" s="92" t="s">
        <v>9</v>
      </c>
      <c r="I826" s="45">
        <v>0</v>
      </c>
      <c r="J826" s="43" t="s">
        <v>11</v>
      </c>
    </row>
    <row r="827" spans="1:10" ht="14" x14ac:dyDescent="0.15">
      <c r="A827" s="91" t="s">
        <v>65</v>
      </c>
      <c r="B827" s="90" t="s">
        <v>5234</v>
      </c>
      <c r="C827" s="44" t="s">
        <v>73</v>
      </c>
      <c r="D827" s="44" t="s">
        <v>74</v>
      </c>
      <c r="E827" s="43" t="s">
        <v>7586</v>
      </c>
      <c r="F827" s="56">
        <v>10167645</v>
      </c>
      <c r="G827" s="104">
        <v>0</v>
      </c>
      <c r="H827" s="92" t="s">
        <v>9</v>
      </c>
      <c r="I827" s="45">
        <v>0</v>
      </c>
      <c r="J827" s="43" t="s">
        <v>95</v>
      </c>
    </row>
    <row r="828" spans="1:10" ht="14" x14ac:dyDescent="0.15">
      <c r="A828" s="91" t="s">
        <v>65</v>
      </c>
      <c r="B828" s="90" t="s">
        <v>5234</v>
      </c>
      <c r="C828" s="44" t="s">
        <v>73</v>
      </c>
      <c r="D828" s="44" t="s">
        <v>74</v>
      </c>
      <c r="E828" s="43" t="s">
        <v>7586</v>
      </c>
      <c r="F828" s="56">
        <v>55318978.5</v>
      </c>
      <c r="G828" s="104">
        <v>0</v>
      </c>
      <c r="H828" s="92" t="s">
        <v>9</v>
      </c>
      <c r="I828" s="45">
        <v>0</v>
      </c>
      <c r="J828" s="43" t="s">
        <v>93</v>
      </c>
    </row>
    <row r="829" spans="1:10" ht="14" x14ac:dyDescent="0.15">
      <c r="A829" s="91" t="s">
        <v>65</v>
      </c>
      <c r="B829" s="90" t="s">
        <v>5234</v>
      </c>
      <c r="C829" s="44" t="s">
        <v>1255</v>
      </c>
      <c r="D829" s="44" t="s">
        <v>1256</v>
      </c>
      <c r="E829" s="43" t="s">
        <v>7586</v>
      </c>
      <c r="F829" s="56">
        <v>2606510</v>
      </c>
      <c r="G829" s="104">
        <v>0</v>
      </c>
      <c r="H829" s="92" t="s">
        <v>9</v>
      </c>
      <c r="I829" s="45">
        <v>0</v>
      </c>
      <c r="J829" s="43" t="s">
        <v>11</v>
      </c>
    </row>
    <row r="830" spans="1:10" ht="14" x14ac:dyDescent="0.15">
      <c r="A830" s="91" t="s">
        <v>65</v>
      </c>
      <c r="B830" s="90" t="s">
        <v>5234</v>
      </c>
      <c r="C830" s="44" t="s">
        <v>1260</v>
      </c>
      <c r="D830" s="44" t="s">
        <v>1261</v>
      </c>
      <c r="E830" s="43" t="s">
        <v>7586</v>
      </c>
      <c r="F830" s="56">
        <v>2597697</v>
      </c>
      <c r="G830" s="104">
        <v>0</v>
      </c>
      <c r="H830" s="92" t="s">
        <v>9</v>
      </c>
      <c r="I830" s="45">
        <v>0</v>
      </c>
      <c r="J830" s="43" t="s">
        <v>11</v>
      </c>
    </row>
    <row r="831" spans="1:10" ht="14" x14ac:dyDescent="0.15">
      <c r="A831" s="91" t="s">
        <v>65</v>
      </c>
      <c r="B831" s="90" t="s">
        <v>5234</v>
      </c>
      <c r="C831" s="44" t="s">
        <v>1860</v>
      </c>
      <c r="D831" s="44" t="s">
        <v>1861</v>
      </c>
      <c r="E831" s="43" t="s">
        <v>7586</v>
      </c>
      <c r="F831" s="56">
        <v>226041</v>
      </c>
      <c r="G831" s="104">
        <v>0</v>
      </c>
      <c r="H831" s="92" t="s">
        <v>9</v>
      </c>
      <c r="I831" s="45">
        <v>0</v>
      </c>
      <c r="J831" s="43" t="s">
        <v>11</v>
      </c>
    </row>
    <row r="832" spans="1:10" ht="14" x14ac:dyDescent="0.15">
      <c r="A832" s="91" t="s">
        <v>65</v>
      </c>
      <c r="B832" s="90" t="s">
        <v>5234</v>
      </c>
      <c r="C832" s="44" t="s">
        <v>1284</v>
      </c>
      <c r="D832" s="44" t="s">
        <v>1285</v>
      </c>
      <c r="E832" s="43" t="s">
        <v>7586</v>
      </c>
      <c r="F832" s="56">
        <v>2511068</v>
      </c>
      <c r="G832" s="104">
        <v>0</v>
      </c>
      <c r="H832" s="92" t="s">
        <v>9</v>
      </c>
      <c r="I832" s="45">
        <v>0</v>
      </c>
      <c r="J832" s="43" t="s">
        <v>11</v>
      </c>
    </row>
    <row r="833" spans="1:10" ht="14" x14ac:dyDescent="0.15">
      <c r="A833" s="91" t="s">
        <v>65</v>
      </c>
      <c r="B833" s="90" t="s">
        <v>5234</v>
      </c>
      <c r="C833" s="44" t="s">
        <v>1015</v>
      </c>
      <c r="D833" s="44" t="s">
        <v>1016</v>
      </c>
      <c r="E833" s="43" t="s">
        <v>7586</v>
      </c>
      <c r="F833" s="56">
        <v>4552984</v>
      </c>
      <c r="G833" s="104">
        <v>0</v>
      </c>
      <c r="H833" s="92" t="s">
        <v>9</v>
      </c>
      <c r="I833" s="45">
        <v>0</v>
      </c>
      <c r="J833" s="43" t="s">
        <v>11</v>
      </c>
    </row>
    <row r="834" spans="1:10" ht="14" x14ac:dyDescent="0.15">
      <c r="A834" s="91" t="s">
        <v>65</v>
      </c>
      <c r="B834" s="90" t="s">
        <v>5234</v>
      </c>
      <c r="C834" s="44" t="s">
        <v>1914</v>
      </c>
      <c r="D834" s="44" t="s">
        <v>1915</v>
      </c>
      <c r="E834" s="43" t="s">
        <v>7586</v>
      </c>
      <c r="F834" s="56">
        <v>100000</v>
      </c>
      <c r="G834" s="104">
        <v>0</v>
      </c>
      <c r="H834" s="92" t="s">
        <v>9</v>
      </c>
      <c r="I834" s="45">
        <v>0</v>
      </c>
      <c r="J834" s="43" t="s">
        <v>11</v>
      </c>
    </row>
    <row r="835" spans="1:10" ht="14" x14ac:dyDescent="0.15">
      <c r="A835" s="91" t="s">
        <v>65</v>
      </c>
      <c r="B835" s="90" t="s">
        <v>5234</v>
      </c>
      <c r="C835" s="44" t="s">
        <v>1910</v>
      </c>
      <c r="D835" s="44" t="s">
        <v>1911</v>
      </c>
      <c r="E835" s="43" t="s">
        <v>7586</v>
      </c>
      <c r="F835" s="56">
        <v>103585.17899999999</v>
      </c>
      <c r="G835" s="104">
        <v>0</v>
      </c>
      <c r="H835" s="92" t="s">
        <v>9</v>
      </c>
      <c r="I835" s="45">
        <v>0</v>
      </c>
      <c r="J835" s="43" t="s">
        <v>7577</v>
      </c>
    </row>
    <row r="836" spans="1:10" ht="14" x14ac:dyDescent="0.15">
      <c r="A836" s="91" t="s">
        <v>65</v>
      </c>
      <c r="B836" s="90" t="s">
        <v>5234</v>
      </c>
      <c r="C836" s="44" t="s">
        <v>258</v>
      </c>
      <c r="D836" s="44" t="s">
        <v>259</v>
      </c>
      <c r="E836" s="43" t="s">
        <v>7586</v>
      </c>
      <c r="F836" s="56">
        <v>60578259</v>
      </c>
      <c r="G836" s="104">
        <v>0</v>
      </c>
      <c r="H836" s="92" t="s">
        <v>9</v>
      </c>
      <c r="I836" s="45">
        <v>0</v>
      </c>
      <c r="J836" s="43" t="s">
        <v>7</v>
      </c>
    </row>
    <row r="837" spans="1:10" ht="14" x14ac:dyDescent="0.15">
      <c r="A837" s="91" t="s">
        <v>65</v>
      </c>
      <c r="B837" s="90" t="s">
        <v>5234</v>
      </c>
      <c r="C837" s="44" t="s">
        <v>282</v>
      </c>
      <c r="D837" s="44" t="s">
        <v>283</v>
      </c>
      <c r="E837" s="43" t="s">
        <v>7586</v>
      </c>
      <c r="F837" s="56">
        <v>62456787</v>
      </c>
      <c r="G837" s="104">
        <v>0</v>
      </c>
      <c r="H837" s="92" t="s">
        <v>9</v>
      </c>
      <c r="I837" s="45">
        <v>0</v>
      </c>
      <c r="J837" s="43" t="s">
        <v>11</v>
      </c>
    </row>
    <row r="838" spans="1:10" ht="14" x14ac:dyDescent="0.15">
      <c r="A838" s="91" t="s">
        <v>65</v>
      </c>
      <c r="B838" s="90" t="s">
        <v>5234</v>
      </c>
      <c r="C838" s="44" t="s">
        <v>126</v>
      </c>
      <c r="D838" s="44" t="s">
        <v>127</v>
      </c>
      <c r="E838" s="43" t="s">
        <v>7586</v>
      </c>
      <c r="F838" s="56">
        <v>372075204</v>
      </c>
      <c r="G838" s="104">
        <v>0</v>
      </c>
      <c r="H838" s="92" t="s">
        <v>9</v>
      </c>
      <c r="I838" s="45">
        <v>0</v>
      </c>
      <c r="J838" s="43" t="s">
        <v>11</v>
      </c>
    </row>
    <row r="839" spans="1:10" ht="14" x14ac:dyDescent="0.15">
      <c r="A839" s="91" t="s">
        <v>65</v>
      </c>
      <c r="B839" s="90" t="s">
        <v>5234</v>
      </c>
      <c r="C839" s="44" t="s">
        <v>1833</v>
      </c>
      <c r="D839" s="44" t="s">
        <v>1834</v>
      </c>
      <c r="E839" s="43" t="s">
        <v>7586</v>
      </c>
      <c r="F839" s="56">
        <v>318369</v>
      </c>
      <c r="G839" s="104">
        <v>0</v>
      </c>
      <c r="H839" s="92" t="s">
        <v>9</v>
      </c>
      <c r="I839" s="45">
        <v>0</v>
      </c>
      <c r="J839" s="43" t="s">
        <v>11</v>
      </c>
    </row>
    <row r="840" spans="1:10" ht="14" x14ac:dyDescent="0.15">
      <c r="A840" s="91" t="s">
        <v>65</v>
      </c>
      <c r="B840" s="90" t="s">
        <v>5234</v>
      </c>
      <c r="C840" s="44" t="s">
        <v>1533</v>
      </c>
      <c r="D840" s="44" t="s">
        <v>1534</v>
      </c>
      <c r="E840" s="43" t="s">
        <v>7586</v>
      </c>
      <c r="F840" s="56">
        <v>1325098</v>
      </c>
      <c r="G840" s="104">
        <v>0</v>
      </c>
      <c r="H840" s="92" t="s">
        <v>9</v>
      </c>
      <c r="I840" s="45">
        <v>0</v>
      </c>
      <c r="J840" s="43" t="s">
        <v>11</v>
      </c>
    </row>
    <row r="841" spans="1:10" ht="14" x14ac:dyDescent="0.15">
      <c r="A841" s="91" t="s">
        <v>65</v>
      </c>
      <c r="B841" s="90" t="s">
        <v>5234</v>
      </c>
      <c r="C841" s="44" t="s">
        <v>959</v>
      </c>
      <c r="D841" s="44" t="s">
        <v>960</v>
      </c>
      <c r="E841" s="43" t="s">
        <v>7586</v>
      </c>
      <c r="F841" s="56">
        <v>5391321</v>
      </c>
      <c r="G841" s="104">
        <v>0</v>
      </c>
      <c r="H841" s="92" t="s">
        <v>9</v>
      </c>
      <c r="I841" s="45">
        <v>0</v>
      </c>
      <c r="J841" s="43" t="s">
        <v>11</v>
      </c>
    </row>
    <row r="842" spans="1:10" ht="14" x14ac:dyDescent="0.15">
      <c r="A842" s="91" t="s">
        <v>65</v>
      </c>
      <c r="B842" s="90" t="s">
        <v>5234</v>
      </c>
      <c r="C842" s="44" t="s">
        <v>1685</v>
      </c>
      <c r="D842" s="44" t="s">
        <v>1686</v>
      </c>
      <c r="E842" s="43" t="s">
        <v>7586</v>
      </c>
      <c r="F842" s="56">
        <v>678516</v>
      </c>
      <c r="G842" s="104">
        <v>0</v>
      </c>
      <c r="H842" s="92" t="s">
        <v>9</v>
      </c>
      <c r="I842" s="45">
        <v>0</v>
      </c>
      <c r="J842" s="43" t="s">
        <v>7</v>
      </c>
    </row>
    <row r="843" spans="1:10" ht="14" x14ac:dyDescent="0.15">
      <c r="A843" s="91" t="s">
        <v>65</v>
      </c>
      <c r="B843" s="90" t="s">
        <v>5234</v>
      </c>
      <c r="C843" s="44" t="s">
        <v>777</v>
      </c>
      <c r="D843" s="44" t="s">
        <v>778</v>
      </c>
      <c r="E843" s="43" t="s">
        <v>7586</v>
      </c>
      <c r="F843" s="56">
        <v>8605440</v>
      </c>
      <c r="G843" s="104">
        <v>0</v>
      </c>
      <c r="H843" s="92" t="s">
        <v>9</v>
      </c>
      <c r="I843" s="45">
        <v>0</v>
      </c>
      <c r="J843" s="43" t="s">
        <v>11</v>
      </c>
    </row>
    <row r="844" spans="1:10" ht="14" x14ac:dyDescent="0.15">
      <c r="A844" s="91" t="s">
        <v>65</v>
      </c>
      <c r="B844" s="90" t="s">
        <v>5234</v>
      </c>
      <c r="C844" s="44" t="s">
        <v>1361</v>
      </c>
      <c r="D844" s="44" t="s">
        <v>1362</v>
      </c>
      <c r="E844" s="43" t="s">
        <v>7586</v>
      </c>
      <c r="F844" s="56">
        <v>2040617</v>
      </c>
      <c r="G844" s="104">
        <v>0</v>
      </c>
      <c r="H844" s="92" t="s">
        <v>9</v>
      </c>
      <c r="I844" s="45">
        <v>0</v>
      </c>
      <c r="J844" s="43" t="s">
        <v>11</v>
      </c>
    </row>
    <row r="845" spans="1:10" ht="14" x14ac:dyDescent="0.15">
      <c r="A845" s="91" t="s">
        <v>65</v>
      </c>
      <c r="B845" s="90" t="s">
        <v>5234</v>
      </c>
      <c r="C845" s="44" t="s">
        <v>870</v>
      </c>
      <c r="D845" s="44" t="s">
        <v>871</v>
      </c>
      <c r="E845" s="43" t="s">
        <v>7586</v>
      </c>
      <c r="F845" s="56">
        <v>13419315</v>
      </c>
      <c r="G845" s="104">
        <v>0</v>
      </c>
      <c r="H845" s="92" t="s">
        <v>9</v>
      </c>
      <c r="I845" s="45">
        <v>0</v>
      </c>
      <c r="J845" s="43" t="s">
        <v>11</v>
      </c>
    </row>
    <row r="846" spans="1:10" ht="14" x14ac:dyDescent="0.15">
      <c r="A846" s="91" t="s">
        <v>65</v>
      </c>
      <c r="B846" s="90" t="s">
        <v>5234</v>
      </c>
      <c r="C846" s="44" t="s">
        <v>1252</v>
      </c>
      <c r="D846" s="44" t="s">
        <v>1253</v>
      </c>
      <c r="E846" s="43" t="s">
        <v>7586</v>
      </c>
      <c r="F846" s="56">
        <v>2616730</v>
      </c>
      <c r="G846" s="104">
        <v>0</v>
      </c>
      <c r="H846" s="92" t="s">
        <v>9</v>
      </c>
      <c r="I846" s="45">
        <v>0</v>
      </c>
      <c r="J846" s="43" t="s">
        <v>11</v>
      </c>
    </row>
    <row r="847" spans="1:10" ht="14" x14ac:dyDescent="0.15">
      <c r="A847" s="91" t="s">
        <v>65</v>
      </c>
      <c r="B847" s="90" t="s">
        <v>5234</v>
      </c>
      <c r="C847" s="44" t="s">
        <v>1501</v>
      </c>
      <c r="D847" s="44" t="s">
        <v>1502</v>
      </c>
      <c r="E847" s="43" t="s">
        <v>7586</v>
      </c>
      <c r="F847" s="56">
        <v>1437174</v>
      </c>
      <c r="G847" s="104">
        <v>0</v>
      </c>
      <c r="H847" s="92" t="s">
        <v>9</v>
      </c>
      <c r="I847" s="45">
        <v>0</v>
      </c>
      <c r="J847" s="43" t="s">
        <v>11</v>
      </c>
    </row>
    <row r="848" spans="1:10" ht="14" x14ac:dyDescent="0.15">
      <c r="A848" s="91" t="s">
        <v>65</v>
      </c>
      <c r="B848" s="90" t="s">
        <v>5234</v>
      </c>
      <c r="C848" s="44" t="s">
        <v>427</v>
      </c>
      <c r="D848" s="44" t="s">
        <v>428</v>
      </c>
      <c r="E848" s="43" t="s">
        <v>7586</v>
      </c>
      <c r="F848" s="56">
        <v>27351306</v>
      </c>
      <c r="G848" s="104">
        <v>0</v>
      </c>
      <c r="H848" s="92" t="s">
        <v>9</v>
      </c>
      <c r="I848" s="45">
        <v>0</v>
      </c>
      <c r="J848" s="43" t="s">
        <v>7</v>
      </c>
    </row>
    <row r="849" spans="1:10" ht="14" x14ac:dyDescent="0.15">
      <c r="A849" s="91" t="s">
        <v>65</v>
      </c>
      <c r="B849" s="90" t="s">
        <v>5234</v>
      </c>
      <c r="C849" s="44" t="s">
        <v>1306</v>
      </c>
      <c r="D849" s="44" t="s">
        <v>1307</v>
      </c>
      <c r="E849" s="43" t="s">
        <v>7586</v>
      </c>
      <c r="F849" s="56">
        <v>2358345</v>
      </c>
      <c r="G849" s="104">
        <v>0</v>
      </c>
      <c r="H849" s="92" t="s">
        <v>9</v>
      </c>
      <c r="I849" s="45">
        <v>0</v>
      </c>
      <c r="J849" s="43" t="s">
        <v>7</v>
      </c>
    </row>
    <row r="850" spans="1:10" ht="14" x14ac:dyDescent="0.15">
      <c r="A850" s="91" t="s">
        <v>65</v>
      </c>
      <c r="B850" s="90" t="s">
        <v>5234</v>
      </c>
      <c r="C850" s="44" t="s">
        <v>1427</v>
      </c>
      <c r="D850" s="44" t="s">
        <v>1428</v>
      </c>
      <c r="E850" s="43" t="s">
        <v>7586</v>
      </c>
      <c r="F850" s="56">
        <v>1663162</v>
      </c>
      <c r="G850" s="104">
        <v>0</v>
      </c>
      <c r="H850" s="92" t="s">
        <v>9</v>
      </c>
      <c r="I850" s="45">
        <v>0</v>
      </c>
      <c r="J850" s="43" t="s">
        <v>11</v>
      </c>
    </row>
    <row r="851" spans="1:10" ht="14" x14ac:dyDescent="0.15">
      <c r="A851" s="91" t="s">
        <v>65</v>
      </c>
      <c r="B851" s="90" t="s">
        <v>5234</v>
      </c>
      <c r="C851" s="44" t="s">
        <v>242</v>
      </c>
      <c r="D851" s="44" t="s">
        <v>243</v>
      </c>
      <c r="E851" s="43" t="s">
        <v>7586</v>
      </c>
      <c r="F851" s="56">
        <v>67068750</v>
      </c>
      <c r="G851" s="104">
        <v>0</v>
      </c>
      <c r="H851" s="92" t="s">
        <v>9</v>
      </c>
      <c r="I851" s="45">
        <v>0</v>
      </c>
      <c r="J851" s="43" t="s">
        <v>7</v>
      </c>
    </row>
    <row r="852" spans="1:10" ht="14" x14ac:dyDescent="0.15">
      <c r="A852" s="91" t="s">
        <v>65</v>
      </c>
      <c r="B852" s="90" t="s">
        <v>5234</v>
      </c>
      <c r="C852" s="44" t="s">
        <v>740</v>
      </c>
      <c r="D852" s="44" t="s">
        <v>741</v>
      </c>
      <c r="E852" s="43" t="s">
        <v>7586</v>
      </c>
      <c r="F852" s="56">
        <v>10417905</v>
      </c>
      <c r="G852" s="104">
        <v>0</v>
      </c>
      <c r="H852" s="92" t="s">
        <v>9</v>
      </c>
      <c r="I852" s="45">
        <v>0</v>
      </c>
      <c r="J852" s="43" t="s">
        <v>11</v>
      </c>
    </row>
    <row r="853" spans="1:10" ht="14" x14ac:dyDescent="0.15">
      <c r="A853" s="91" t="s">
        <v>65</v>
      </c>
      <c r="B853" s="90" t="s">
        <v>5234</v>
      </c>
      <c r="C853" s="44" t="s">
        <v>299</v>
      </c>
      <c r="D853" s="44" t="s">
        <v>300</v>
      </c>
      <c r="E853" s="43" t="s">
        <v>7586</v>
      </c>
      <c r="F853" s="56">
        <v>44509172</v>
      </c>
      <c r="G853" s="104">
        <v>0</v>
      </c>
      <c r="H853" s="92" t="s">
        <v>9</v>
      </c>
      <c r="I853" s="45">
        <v>0</v>
      </c>
      <c r="J853" s="43" t="s">
        <v>11</v>
      </c>
    </row>
    <row r="854" spans="1:10" ht="14" x14ac:dyDescent="0.15">
      <c r="A854" s="91" t="s">
        <v>65</v>
      </c>
      <c r="B854" s="90" t="s">
        <v>5234</v>
      </c>
      <c r="C854" s="44" t="s">
        <v>1185</v>
      </c>
      <c r="D854" s="44" t="s">
        <v>1186</v>
      </c>
      <c r="E854" s="43" t="s">
        <v>7586</v>
      </c>
      <c r="F854" s="56">
        <v>3170861</v>
      </c>
      <c r="G854" s="104">
        <v>0</v>
      </c>
      <c r="H854" s="92" t="s">
        <v>9</v>
      </c>
      <c r="I854" s="45">
        <v>0</v>
      </c>
      <c r="J854" s="43" t="s">
        <v>11</v>
      </c>
    </row>
    <row r="855" spans="1:10" ht="14" x14ac:dyDescent="0.15">
      <c r="A855" s="91" t="s">
        <v>65</v>
      </c>
      <c r="B855" s="90" t="s">
        <v>5234</v>
      </c>
      <c r="C855" s="44" t="s">
        <v>244</v>
      </c>
      <c r="D855" s="44" t="s">
        <v>245</v>
      </c>
      <c r="E855" s="43" t="s">
        <v>7586</v>
      </c>
      <c r="F855" s="56">
        <v>65348561</v>
      </c>
      <c r="G855" s="104">
        <v>0</v>
      </c>
      <c r="H855" s="92" t="s">
        <v>9</v>
      </c>
      <c r="I855" s="45">
        <v>0</v>
      </c>
      <c r="J855" s="43" t="s">
        <v>11</v>
      </c>
    </row>
    <row r="856" spans="1:10" ht="28" x14ac:dyDescent="0.15">
      <c r="A856" s="91" t="s">
        <v>65</v>
      </c>
      <c r="B856" s="90" t="s">
        <v>5234</v>
      </c>
      <c r="C856" s="44" t="s">
        <v>1419</v>
      </c>
      <c r="D856" s="44" t="s">
        <v>1420</v>
      </c>
      <c r="E856" s="43" t="s">
        <v>7586</v>
      </c>
      <c r="F856" s="56">
        <v>1729865</v>
      </c>
      <c r="G856" s="104">
        <v>0</v>
      </c>
      <c r="H856" s="92" t="s">
        <v>9</v>
      </c>
      <c r="I856" s="45">
        <v>0</v>
      </c>
      <c r="J856" s="43" t="s">
        <v>11</v>
      </c>
    </row>
    <row r="857" spans="1:10" ht="28" x14ac:dyDescent="0.15">
      <c r="A857" s="91" t="s">
        <v>65</v>
      </c>
      <c r="B857" s="90" t="s">
        <v>5234</v>
      </c>
      <c r="C857" s="44" t="s">
        <v>1008</v>
      </c>
      <c r="D857" s="44" t="s">
        <v>1009</v>
      </c>
      <c r="E857" s="43" t="s">
        <v>7586</v>
      </c>
      <c r="F857" s="56">
        <v>4671351</v>
      </c>
      <c r="G857" s="104">
        <v>0</v>
      </c>
      <c r="H857" s="92" t="s">
        <v>9</v>
      </c>
      <c r="I857" s="45">
        <v>0</v>
      </c>
      <c r="J857" s="43" t="s">
        <v>11</v>
      </c>
    </row>
    <row r="858" spans="1:10" ht="28" x14ac:dyDescent="0.15">
      <c r="A858" s="91" t="s">
        <v>65</v>
      </c>
      <c r="B858" s="90" t="s">
        <v>5234</v>
      </c>
      <c r="C858" s="44" t="s">
        <v>1691</v>
      </c>
      <c r="D858" s="44" t="s">
        <v>1692</v>
      </c>
      <c r="E858" s="43" t="s">
        <v>7586</v>
      </c>
      <c r="F858" s="56">
        <v>643594</v>
      </c>
      <c r="G858" s="104">
        <v>0</v>
      </c>
      <c r="H858" s="92" t="s">
        <v>9</v>
      </c>
      <c r="I858" s="45">
        <v>0</v>
      </c>
      <c r="J858" s="43" t="s">
        <v>11</v>
      </c>
    </row>
    <row r="859" spans="1:10" ht="14" x14ac:dyDescent="0.15">
      <c r="A859" s="91" t="s">
        <v>65</v>
      </c>
      <c r="B859" s="90" t="s">
        <v>5234</v>
      </c>
      <c r="C859" s="44" t="s">
        <v>1200</v>
      </c>
      <c r="D859" s="44" t="s">
        <v>1201</v>
      </c>
      <c r="E859" s="43" t="s">
        <v>7586</v>
      </c>
      <c r="F859" s="56">
        <v>3004197</v>
      </c>
      <c r="G859" s="104">
        <v>0</v>
      </c>
      <c r="H859" s="92" t="s">
        <v>9</v>
      </c>
      <c r="I859" s="45">
        <v>0</v>
      </c>
      <c r="J859" s="43" t="s">
        <v>11</v>
      </c>
    </row>
    <row r="860" spans="1:10" ht="14" x14ac:dyDescent="0.15">
      <c r="A860" s="91" t="s">
        <v>65</v>
      </c>
      <c r="B860" s="90" t="s">
        <v>5234</v>
      </c>
      <c r="C860" s="44" t="s">
        <v>262</v>
      </c>
      <c r="D860" s="44" t="s">
        <v>263</v>
      </c>
      <c r="E860" s="43" t="s">
        <v>7586</v>
      </c>
      <c r="F860" s="56">
        <v>43391116.5</v>
      </c>
      <c r="G860" s="104">
        <v>0</v>
      </c>
      <c r="H860" s="92" t="s">
        <v>9</v>
      </c>
      <c r="I860" s="45">
        <v>0</v>
      </c>
      <c r="J860" s="43" t="s">
        <v>7</v>
      </c>
    </row>
    <row r="861" spans="1:10" ht="14" x14ac:dyDescent="0.15">
      <c r="A861" s="91" t="s">
        <v>65</v>
      </c>
      <c r="B861" s="90" t="s">
        <v>5234</v>
      </c>
      <c r="C861" s="44" t="s">
        <v>130</v>
      </c>
      <c r="D861" s="44" t="s">
        <v>131</v>
      </c>
      <c r="E861" s="43" t="s">
        <v>7586</v>
      </c>
      <c r="F861" s="56">
        <v>1472000</v>
      </c>
      <c r="G861" s="104">
        <v>0</v>
      </c>
      <c r="H861" s="92" t="s">
        <v>9</v>
      </c>
      <c r="I861" s="45">
        <v>0</v>
      </c>
      <c r="J861" s="43" t="s">
        <v>11</v>
      </c>
    </row>
    <row r="862" spans="1:10" ht="14" x14ac:dyDescent="0.15">
      <c r="A862" s="91" t="s">
        <v>65</v>
      </c>
      <c r="B862" s="90" t="s">
        <v>5234</v>
      </c>
      <c r="C862" s="44" t="s">
        <v>130</v>
      </c>
      <c r="D862" s="44" t="s">
        <v>131</v>
      </c>
      <c r="E862" s="43" t="s">
        <v>7586</v>
      </c>
      <c r="F862" s="56">
        <v>292035563.5</v>
      </c>
      <c r="G862" s="104">
        <v>0</v>
      </c>
      <c r="H862" s="92" t="s">
        <v>9</v>
      </c>
      <c r="I862" s="45">
        <v>0</v>
      </c>
      <c r="J862" s="43" t="s">
        <v>690</v>
      </c>
    </row>
    <row r="863" spans="1:10" ht="14" x14ac:dyDescent="0.15">
      <c r="A863" s="91" t="s">
        <v>65</v>
      </c>
      <c r="B863" s="90" t="s">
        <v>5234</v>
      </c>
      <c r="C863" s="44" t="s">
        <v>1520</v>
      </c>
      <c r="D863" s="44" t="s">
        <v>1522</v>
      </c>
      <c r="E863" s="43" t="s">
        <v>7586</v>
      </c>
      <c r="F863" s="56">
        <v>1387251</v>
      </c>
      <c r="G863" s="104">
        <v>0</v>
      </c>
      <c r="H863" s="92" t="s">
        <v>9</v>
      </c>
      <c r="I863" s="45">
        <v>0</v>
      </c>
      <c r="J863" s="43" t="s">
        <v>11</v>
      </c>
    </row>
    <row r="864" spans="1:10" ht="14" x14ac:dyDescent="0.15">
      <c r="A864" s="91" t="s">
        <v>65</v>
      </c>
      <c r="B864" s="90" t="s">
        <v>5234</v>
      </c>
      <c r="C864" s="44" t="s">
        <v>1190</v>
      </c>
      <c r="D864" s="44" t="s">
        <v>1191</v>
      </c>
      <c r="E864" s="43" t="s">
        <v>7586</v>
      </c>
      <c r="F864" s="56">
        <v>3153519.5</v>
      </c>
      <c r="G864" s="104">
        <v>0</v>
      </c>
      <c r="H864" s="92" t="s">
        <v>9</v>
      </c>
      <c r="I864" s="45">
        <v>0</v>
      </c>
      <c r="J864" s="43" t="s">
        <v>7</v>
      </c>
    </row>
    <row r="865" spans="1:10" ht="14" x14ac:dyDescent="0.15">
      <c r="A865" s="91" t="s">
        <v>65</v>
      </c>
      <c r="B865" s="90" t="s">
        <v>5234</v>
      </c>
      <c r="C865" s="44" t="s">
        <v>1931</v>
      </c>
      <c r="D865" s="44" t="s">
        <v>1932</v>
      </c>
      <c r="E865" s="43" t="s">
        <v>7586</v>
      </c>
      <c r="F865" s="56">
        <v>66646</v>
      </c>
      <c r="G865" s="104">
        <v>0</v>
      </c>
      <c r="H865" s="92" t="s">
        <v>9</v>
      </c>
      <c r="I865" s="45">
        <v>0</v>
      </c>
      <c r="J865" s="43" t="s">
        <v>11</v>
      </c>
    </row>
    <row r="866" spans="1:10" ht="14" x14ac:dyDescent="0.15">
      <c r="A866" s="91" t="s">
        <v>65</v>
      </c>
      <c r="B866" s="90" t="s">
        <v>5234</v>
      </c>
      <c r="C866" s="44" t="s">
        <v>872</v>
      </c>
      <c r="D866" s="44" t="s">
        <v>873</v>
      </c>
      <c r="E866" s="43" t="s">
        <v>7586</v>
      </c>
      <c r="F866" s="56">
        <v>6681077</v>
      </c>
      <c r="G866" s="104">
        <v>0</v>
      </c>
      <c r="H866" s="92" t="s">
        <v>9</v>
      </c>
      <c r="I866" s="45">
        <v>0</v>
      </c>
      <c r="J866" s="43" t="s">
        <v>11</v>
      </c>
    </row>
    <row r="867" spans="1:10" ht="14" x14ac:dyDescent="0.15">
      <c r="A867" s="91" t="s">
        <v>65</v>
      </c>
      <c r="B867" s="90" t="s">
        <v>5234</v>
      </c>
      <c r="C867" s="44" t="s">
        <v>214</v>
      </c>
      <c r="D867" s="44" t="s">
        <v>215</v>
      </c>
      <c r="E867" s="43" t="s">
        <v>7586</v>
      </c>
      <c r="F867" s="56">
        <v>101858195</v>
      </c>
      <c r="G867" s="104">
        <v>0</v>
      </c>
      <c r="H867" s="92" t="s">
        <v>9</v>
      </c>
      <c r="I867" s="45">
        <v>0</v>
      </c>
      <c r="J867" s="43" t="s">
        <v>11</v>
      </c>
    </row>
    <row r="868" spans="1:10" ht="14" x14ac:dyDescent="0.15">
      <c r="A868" s="91" t="s">
        <v>65</v>
      </c>
      <c r="B868" s="90" t="s">
        <v>5234</v>
      </c>
      <c r="C868" s="44" t="s">
        <v>433</v>
      </c>
      <c r="D868" s="44" t="s">
        <v>434</v>
      </c>
      <c r="E868" s="43" t="s">
        <v>7586</v>
      </c>
      <c r="F868" s="56">
        <v>26426926</v>
      </c>
      <c r="G868" s="104">
        <v>0</v>
      </c>
      <c r="H868" s="92" t="s">
        <v>9</v>
      </c>
      <c r="I868" s="45">
        <v>0</v>
      </c>
      <c r="J868" s="43" t="s">
        <v>11</v>
      </c>
    </row>
    <row r="869" spans="1:10" ht="14" x14ac:dyDescent="0.15">
      <c r="A869" s="91" t="s">
        <v>65</v>
      </c>
      <c r="B869" s="90" t="s">
        <v>5234</v>
      </c>
      <c r="C869" s="44" t="s">
        <v>901</v>
      </c>
      <c r="D869" s="44" t="s">
        <v>902</v>
      </c>
      <c r="E869" s="43" t="s">
        <v>7586</v>
      </c>
      <c r="F869" s="56">
        <v>6172486</v>
      </c>
      <c r="G869" s="104">
        <v>0</v>
      </c>
      <c r="H869" s="92" t="s">
        <v>9</v>
      </c>
      <c r="I869" s="45">
        <v>0</v>
      </c>
      <c r="J869" s="43" t="s">
        <v>11</v>
      </c>
    </row>
    <row r="870" spans="1:10" ht="14" x14ac:dyDescent="0.15">
      <c r="A870" s="91" t="s">
        <v>65</v>
      </c>
      <c r="B870" s="90" t="s">
        <v>5234</v>
      </c>
      <c r="C870" s="44" t="s">
        <v>1422</v>
      </c>
      <c r="D870" s="44" t="s">
        <v>1423</v>
      </c>
      <c r="E870" s="43" t="s">
        <v>7586</v>
      </c>
      <c r="F870" s="56">
        <v>1705230</v>
      </c>
      <c r="G870" s="104">
        <v>0</v>
      </c>
      <c r="H870" s="92" t="s">
        <v>9</v>
      </c>
      <c r="I870" s="45">
        <v>0</v>
      </c>
      <c r="J870" s="43" t="s">
        <v>11</v>
      </c>
    </row>
    <row r="871" spans="1:10" ht="14" x14ac:dyDescent="0.15">
      <c r="A871" s="91" t="s">
        <v>65</v>
      </c>
      <c r="B871" s="90" t="s">
        <v>5234</v>
      </c>
      <c r="C871" s="44" t="s">
        <v>1761</v>
      </c>
      <c r="D871" s="44" t="s">
        <v>1762</v>
      </c>
      <c r="E871" s="43" t="s">
        <v>7586</v>
      </c>
      <c r="F871" s="56">
        <v>493000</v>
      </c>
      <c r="G871" s="104">
        <v>0</v>
      </c>
      <c r="H871" s="92" t="s">
        <v>9</v>
      </c>
      <c r="I871" s="45">
        <v>0</v>
      </c>
      <c r="J871" s="43" t="s">
        <v>11</v>
      </c>
    </row>
    <row r="872" spans="1:10" ht="14" x14ac:dyDescent="0.15">
      <c r="A872" s="91" t="s">
        <v>65</v>
      </c>
      <c r="B872" s="90" t="s">
        <v>5234</v>
      </c>
      <c r="C872" s="44" t="s">
        <v>938</v>
      </c>
      <c r="D872" s="44" t="s">
        <v>939</v>
      </c>
      <c r="E872" s="43" t="s">
        <v>7586</v>
      </c>
      <c r="F872" s="56">
        <v>5780081</v>
      </c>
      <c r="G872" s="104">
        <v>0</v>
      </c>
      <c r="H872" s="92" t="s">
        <v>9</v>
      </c>
      <c r="I872" s="45">
        <v>0</v>
      </c>
      <c r="J872" s="43" t="s">
        <v>7</v>
      </c>
    </row>
    <row r="873" spans="1:10" ht="14" x14ac:dyDescent="0.15">
      <c r="A873" s="91" t="s">
        <v>65</v>
      </c>
      <c r="B873" s="90" t="s">
        <v>5234</v>
      </c>
      <c r="C873" s="44" t="s">
        <v>938</v>
      </c>
      <c r="D873" s="44" t="s">
        <v>939</v>
      </c>
      <c r="E873" s="43" t="s">
        <v>7586</v>
      </c>
      <c r="F873" s="56">
        <v>453921</v>
      </c>
      <c r="G873" s="104">
        <v>0</v>
      </c>
      <c r="H873" s="92" t="s">
        <v>9</v>
      </c>
      <c r="I873" s="45">
        <v>0</v>
      </c>
      <c r="J873" s="43" t="s">
        <v>11</v>
      </c>
    </row>
    <row r="874" spans="1:10" ht="14" x14ac:dyDescent="0.15">
      <c r="A874" s="91" t="s">
        <v>65</v>
      </c>
      <c r="B874" s="90" t="s">
        <v>5234</v>
      </c>
      <c r="C874" s="44" t="s">
        <v>1397</v>
      </c>
      <c r="D874" s="44" t="s">
        <v>1398</v>
      </c>
      <c r="E874" s="43" t="s">
        <v>7586</v>
      </c>
      <c r="F874" s="56">
        <v>1810801</v>
      </c>
      <c r="G874" s="104">
        <v>0</v>
      </c>
      <c r="H874" s="92" t="s">
        <v>9</v>
      </c>
      <c r="I874" s="45">
        <v>0</v>
      </c>
      <c r="J874" s="43" t="s">
        <v>11</v>
      </c>
    </row>
    <row r="875" spans="1:10" ht="14" x14ac:dyDescent="0.15">
      <c r="A875" s="91" t="s">
        <v>65</v>
      </c>
      <c r="B875" s="90" t="s">
        <v>5234</v>
      </c>
      <c r="C875" s="44" t="s">
        <v>816</v>
      </c>
      <c r="D875" s="44" t="s">
        <v>817</v>
      </c>
      <c r="E875" s="43" t="s">
        <v>7586</v>
      </c>
      <c r="F875" s="56">
        <v>7457910.2101999996</v>
      </c>
      <c r="G875" s="104">
        <v>0</v>
      </c>
      <c r="H875" s="92" t="s">
        <v>9</v>
      </c>
      <c r="I875" s="45">
        <v>0</v>
      </c>
      <c r="J875" s="43" t="s">
        <v>7577</v>
      </c>
    </row>
    <row r="876" spans="1:10" ht="14" x14ac:dyDescent="0.15">
      <c r="A876" s="91" t="s">
        <v>65</v>
      </c>
      <c r="B876" s="90" t="s">
        <v>5234</v>
      </c>
      <c r="C876" s="44" t="s">
        <v>861</v>
      </c>
      <c r="D876" s="44" t="s">
        <v>862</v>
      </c>
      <c r="E876" s="43" t="s">
        <v>7586</v>
      </c>
      <c r="F876" s="56">
        <v>6791270</v>
      </c>
      <c r="G876" s="104">
        <v>0</v>
      </c>
      <c r="H876" s="92" t="s">
        <v>9</v>
      </c>
      <c r="I876" s="45">
        <v>0</v>
      </c>
      <c r="J876" s="43" t="s">
        <v>11</v>
      </c>
    </row>
    <row r="877" spans="1:10" ht="14" x14ac:dyDescent="0.15">
      <c r="A877" s="91" t="s">
        <v>65</v>
      </c>
      <c r="B877" s="90" t="s">
        <v>5234</v>
      </c>
      <c r="C877" s="44" t="s">
        <v>1289</v>
      </c>
      <c r="D877" s="44" t="s">
        <v>1290</v>
      </c>
      <c r="E877" s="43" t="s">
        <v>7586</v>
      </c>
      <c r="F877" s="56">
        <v>3548020</v>
      </c>
      <c r="G877" s="104">
        <v>0</v>
      </c>
      <c r="H877" s="92" t="s">
        <v>9</v>
      </c>
      <c r="I877" s="45">
        <v>0</v>
      </c>
      <c r="J877" s="43" t="s">
        <v>11</v>
      </c>
    </row>
    <row r="878" spans="1:10" ht="14" x14ac:dyDescent="0.15">
      <c r="A878" s="91" t="s">
        <v>65</v>
      </c>
      <c r="B878" s="90" t="s">
        <v>5234</v>
      </c>
      <c r="C878" s="44" t="s">
        <v>1097</v>
      </c>
      <c r="D878" s="44" t="s">
        <v>1098</v>
      </c>
      <c r="E878" s="43" t="s">
        <v>7586</v>
      </c>
      <c r="F878" s="56">
        <v>5266280</v>
      </c>
      <c r="G878" s="104">
        <v>0</v>
      </c>
      <c r="H878" s="92" t="s">
        <v>9</v>
      </c>
      <c r="I878" s="45">
        <v>0</v>
      </c>
      <c r="J878" s="43" t="s">
        <v>11</v>
      </c>
    </row>
    <row r="879" spans="1:10" ht="14" x14ac:dyDescent="0.15">
      <c r="A879" s="91" t="s">
        <v>65</v>
      </c>
      <c r="B879" s="90" t="s">
        <v>5234</v>
      </c>
      <c r="C879" s="44" t="s">
        <v>1558</v>
      </c>
      <c r="D879" s="44" t="s">
        <v>1559</v>
      </c>
      <c r="E879" s="43" t="s">
        <v>7586</v>
      </c>
      <c r="F879" s="56">
        <v>1224226</v>
      </c>
      <c r="G879" s="104">
        <v>0</v>
      </c>
      <c r="H879" s="92" t="s">
        <v>9</v>
      </c>
      <c r="I879" s="45">
        <v>0</v>
      </c>
      <c r="J879" s="43" t="s">
        <v>11</v>
      </c>
    </row>
    <row r="880" spans="1:10" ht="28" x14ac:dyDescent="0.15">
      <c r="A880" s="91" t="s">
        <v>65</v>
      </c>
      <c r="B880" s="90" t="s">
        <v>5234</v>
      </c>
      <c r="C880" s="44" t="s">
        <v>1180</v>
      </c>
      <c r="D880" s="44" t="s">
        <v>1181</v>
      </c>
      <c r="E880" s="43" t="s">
        <v>7586</v>
      </c>
      <c r="F880" s="56">
        <v>3294325.1999999997</v>
      </c>
      <c r="G880" s="104">
        <v>0</v>
      </c>
      <c r="H880" s="92" t="s">
        <v>9</v>
      </c>
      <c r="I880" s="45">
        <v>0</v>
      </c>
      <c r="J880" s="43" t="s">
        <v>91</v>
      </c>
    </row>
    <row r="881" spans="1:10" ht="14" x14ac:dyDescent="0.15">
      <c r="A881" s="91" t="s">
        <v>65</v>
      </c>
      <c r="B881" s="90" t="s">
        <v>5234</v>
      </c>
      <c r="C881" s="44" t="s">
        <v>1143</v>
      </c>
      <c r="D881" s="44" t="s">
        <v>1144</v>
      </c>
      <c r="E881" s="43" t="s">
        <v>7586</v>
      </c>
      <c r="F881" s="56">
        <v>3677424.5286999997</v>
      </c>
      <c r="G881" s="104">
        <v>0</v>
      </c>
      <c r="H881" s="92" t="s">
        <v>9</v>
      </c>
      <c r="I881" s="45">
        <v>0</v>
      </c>
      <c r="J881" s="43" t="s">
        <v>7577</v>
      </c>
    </row>
    <row r="882" spans="1:10" ht="14" x14ac:dyDescent="0.15">
      <c r="A882" s="91" t="s">
        <v>65</v>
      </c>
      <c r="B882" s="90" t="s">
        <v>5234</v>
      </c>
      <c r="C882" s="44" t="s">
        <v>1215</v>
      </c>
      <c r="D882" s="44" t="s">
        <v>1216</v>
      </c>
      <c r="E882" s="43" t="s">
        <v>7586</v>
      </c>
      <c r="F882" s="56">
        <v>2903542</v>
      </c>
      <c r="G882" s="104">
        <v>0</v>
      </c>
      <c r="H882" s="92" t="s">
        <v>9</v>
      </c>
      <c r="I882" s="45">
        <v>0</v>
      </c>
      <c r="J882" s="43" t="s">
        <v>11</v>
      </c>
    </row>
    <row r="883" spans="1:10" ht="14" x14ac:dyDescent="0.15">
      <c r="A883" s="91" t="s">
        <v>65</v>
      </c>
      <c r="B883" s="90" t="s">
        <v>5234</v>
      </c>
      <c r="C883" s="44" t="s">
        <v>638</v>
      </c>
      <c r="D883" s="44" t="s">
        <v>639</v>
      </c>
      <c r="E883" s="43" t="s">
        <v>7586</v>
      </c>
      <c r="F883" s="56">
        <v>15949501</v>
      </c>
      <c r="G883" s="104">
        <v>0</v>
      </c>
      <c r="H883" s="92" t="s">
        <v>9</v>
      </c>
      <c r="I883" s="45">
        <v>0</v>
      </c>
      <c r="J883" s="43" t="s">
        <v>11</v>
      </c>
    </row>
    <row r="884" spans="1:10" ht="14" x14ac:dyDescent="0.15">
      <c r="A884" s="91" t="s">
        <v>65</v>
      </c>
      <c r="B884" s="90" t="s">
        <v>5234</v>
      </c>
      <c r="C884" s="44" t="s">
        <v>395</v>
      </c>
      <c r="D884" s="44" t="s">
        <v>396</v>
      </c>
      <c r="E884" s="43" t="s">
        <v>7586</v>
      </c>
      <c r="F884" s="56">
        <v>31515830</v>
      </c>
      <c r="G884" s="104">
        <v>0</v>
      </c>
      <c r="H884" s="92" t="s">
        <v>9</v>
      </c>
      <c r="I884" s="45">
        <v>0</v>
      </c>
      <c r="J884" s="43" t="s">
        <v>11</v>
      </c>
    </row>
    <row r="885" spans="1:10" ht="14" x14ac:dyDescent="0.15">
      <c r="A885" s="91" t="s">
        <v>65</v>
      </c>
      <c r="B885" s="90" t="s">
        <v>5234</v>
      </c>
      <c r="C885" s="44" t="s">
        <v>1121</v>
      </c>
      <c r="D885" s="44" t="s">
        <v>1122</v>
      </c>
      <c r="E885" s="43" t="s">
        <v>7586</v>
      </c>
      <c r="F885" s="56">
        <v>3787997</v>
      </c>
      <c r="G885" s="104">
        <v>0</v>
      </c>
      <c r="H885" s="92" t="s">
        <v>9</v>
      </c>
      <c r="I885" s="45">
        <v>0</v>
      </c>
      <c r="J885" s="43" t="s">
        <v>11</v>
      </c>
    </row>
    <row r="886" spans="1:10" ht="14" x14ac:dyDescent="0.15">
      <c r="A886" s="91" t="s">
        <v>65</v>
      </c>
      <c r="B886" s="90" t="s">
        <v>5234</v>
      </c>
      <c r="C886" s="44" t="s">
        <v>842</v>
      </c>
      <c r="D886" s="44" t="s">
        <v>843</v>
      </c>
      <c r="E886" s="43" t="s">
        <v>7586</v>
      </c>
      <c r="F886" s="56">
        <v>6969133</v>
      </c>
      <c r="G886" s="104">
        <v>0</v>
      </c>
      <c r="H886" s="92" t="s">
        <v>9</v>
      </c>
      <c r="I886" s="45">
        <v>0</v>
      </c>
      <c r="J886" s="43" t="s">
        <v>11</v>
      </c>
    </row>
    <row r="887" spans="1:10" ht="14" x14ac:dyDescent="0.15">
      <c r="A887" s="91" t="s">
        <v>65</v>
      </c>
      <c r="B887" s="90" t="s">
        <v>5234</v>
      </c>
      <c r="C887" s="44" t="s">
        <v>222</v>
      </c>
      <c r="D887" s="44" t="s">
        <v>223</v>
      </c>
      <c r="E887" s="43" t="s">
        <v>7586</v>
      </c>
      <c r="F887" s="56">
        <v>87346815</v>
      </c>
      <c r="G887" s="104">
        <v>0</v>
      </c>
      <c r="H887" s="92" t="s">
        <v>9</v>
      </c>
      <c r="I887" s="45">
        <v>0</v>
      </c>
      <c r="J887" s="43" t="s">
        <v>7</v>
      </c>
    </row>
    <row r="888" spans="1:10" ht="14" x14ac:dyDescent="0.15">
      <c r="A888" s="91" t="s">
        <v>65</v>
      </c>
      <c r="B888" s="90" t="s">
        <v>5234</v>
      </c>
      <c r="C888" s="44" t="s">
        <v>1367</v>
      </c>
      <c r="D888" s="44" t="s">
        <v>1368</v>
      </c>
      <c r="E888" s="43" t="s">
        <v>7586</v>
      </c>
      <c r="F888" s="56">
        <v>2012706</v>
      </c>
      <c r="G888" s="104">
        <v>0</v>
      </c>
      <c r="H888" s="92" t="s">
        <v>9</v>
      </c>
      <c r="I888" s="45">
        <v>0</v>
      </c>
      <c r="J888" s="43" t="s">
        <v>11</v>
      </c>
    </row>
    <row r="889" spans="1:10" ht="14" x14ac:dyDescent="0.15">
      <c r="A889" s="91" t="s">
        <v>65</v>
      </c>
      <c r="B889" s="90" t="s">
        <v>5234</v>
      </c>
      <c r="C889" s="44" t="s">
        <v>1437</v>
      </c>
      <c r="D889" s="44" t="s">
        <v>1438</v>
      </c>
      <c r="E889" s="43" t="s">
        <v>7586</v>
      </c>
      <c r="F889" s="56">
        <v>1632825</v>
      </c>
      <c r="G889" s="104">
        <v>0</v>
      </c>
      <c r="H889" s="92" t="s">
        <v>9</v>
      </c>
      <c r="I889" s="45">
        <v>0</v>
      </c>
      <c r="J889" s="43" t="s">
        <v>11</v>
      </c>
    </row>
    <row r="890" spans="1:10" ht="14" x14ac:dyDescent="0.15">
      <c r="A890" s="91" t="s">
        <v>65</v>
      </c>
      <c r="B890" s="90" t="s">
        <v>5234</v>
      </c>
      <c r="C890" s="44" t="s">
        <v>1848</v>
      </c>
      <c r="D890" s="44" t="s">
        <v>1849</v>
      </c>
      <c r="E890" s="43" t="s">
        <v>7586</v>
      </c>
      <c r="F890" s="56">
        <v>274081</v>
      </c>
      <c r="G890" s="104">
        <v>0</v>
      </c>
      <c r="H890" s="92" t="s">
        <v>9</v>
      </c>
      <c r="I890" s="45">
        <v>0</v>
      </c>
      <c r="J890" s="43" t="s">
        <v>7</v>
      </c>
    </row>
    <row r="891" spans="1:10" ht="14" x14ac:dyDescent="0.15">
      <c r="A891" s="91" t="s">
        <v>65</v>
      </c>
      <c r="B891" s="90" t="s">
        <v>5234</v>
      </c>
      <c r="C891" s="44" t="s">
        <v>188</v>
      </c>
      <c r="D891" s="44" t="s">
        <v>189</v>
      </c>
      <c r="E891" s="43" t="s">
        <v>7586</v>
      </c>
      <c r="F891" s="56">
        <v>117342162</v>
      </c>
      <c r="G891" s="104">
        <v>0</v>
      </c>
      <c r="H891" s="92" t="s">
        <v>9</v>
      </c>
      <c r="I891" s="45">
        <v>0</v>
      </c>
      <c r="J891" s="43" t="s">
        <v>7</v>
      </c>
    </row>
    <row r="892" spans="1:10" ht="14" x14ac:dyDescent="0.15">
      <c r="A892" s="91" t="s">
        <v>65</v>
      </c>
      <c r="B892" s="90" t="s">
        <v>5234</v>
      </c>
      <c r="C892" s="44" t="s">
        <v>961</v>
      </c>
      <c r="D892" s="44" t="s">
        <v>962</v>
      </c>
      <c r="E892" s="43" t="s">
        <v>7586</v>
      </c>
      <c r="F892" s="56">
        <v>5389379.5</v>
      </c>
      <c r="G892" s="104">
        <v>0</v>
      </c>
      <c r="H892" s="92" t="s">
        <v>9</v>
      </c>
      <c r="I892" s="45">
        <v>0</v>
      </c>
      <c r="J892" s="43" t="s">
        <v>93</v>
      </c>
    </row>
    <row r="893" spans="1:10" ht="14" x14ac:dyDescent="0.15">
      <c r="A893" s="91" t="s">
        <v>65</v>
      </c>
      <c r="B893" s="90" t="s">
        <v>5234</v>
      </c>
      <c r="C893" s="44" t="s">
        <v>1241</v>
      </c>
      <c r="D893" s="44" t="s">
        <v>1242</v>
      </c>
      <c r="E893" s="43" t="s">
        <v>7586</v>
      </c>
      <c r="F893" s="56">
        <v>2672922</v>
      </c>
      <c r="G893" s="104">
        <v>0</v>
      </c>
      <c r="H893" s="92" t="s">
        <v>9</v>
      </c>
      <c r="I893" s="45">
        <v>0</v>
      </c>
      <c r="J893" s="43" t="s">
        <v>7</v>
      </c>
    </row>
    <row r="894" spans="1:10" ht="14" x14ac:dyDescent="0.15">
      <c r="A894" s="91" t="s">
        <v>65</v>
      </c>
      <c r="B894" s="90" t="s">
        <v>5234</v>
      </c>
      <c r="C894" s="44" t="s">
        <v>463</v>
      </c>
      <c r="D894" s="44" t="s">
        <v>464</v>
      </c>
      <c r="E894" s="43" t="s">
        <v>7586</v>
      </c>
      <c r="F894" s="56">
        <v>23576340</v>
      </c>
      <c r="G894" s="104">
        <v>0</v>
      </c>
      <c r="H894" s="92" t="s">
        <v>9</v>
      </c>
      <c r="I894" s="45">
        <v>0</v>
      </c>
      <c r="J894" s="43" t="s">
        <v>11</v>
      </c>
    </row>
    <row r="895" spans="1:10" ht="14" x14ac:dyDescent="0.15">
      <c r="A895" s="91" t="s">
        <v>65</v>
      </c>
      <c r="B895" s="90" t="s">
        <v>5234</v>
      </c>
      <c r="C895" s="44" t="s">
        <v>1323</v>
      </c>
      <c r="D895" s="44" t="s">
        <v>1324</v>
      </c>
      <c r="E895" s="43" t="s">
        <v>7586</v>
      </c>
      <c r="F895" s="56">
        <v>2624800</v>
      </c>
      <c r="G895" s="104">
        <v>0</v>
      </c>
      <c r="H895" s="92" t="s">
        <v>9</v>
      </c>
      <c r="I895" s="45">
        <v>0</v>
      </c>
      <c r="J895" s="43" t="s">
        <v>11</v>
      </c>
    </row>
    <row r="896" spans="1:10" ht="14" x14ac:dyDescent="0.15">
      <c r="A896" s="91" t="s">
        <v>65</v>
      </c>
      <c r="B896" s="90" t="s">
        <v>5234</v>
      </c>
      <c r="C896" s="44" t="s">
        <v>192</v>
      </c>
      <c r="D896" s="44" t="s">
        <v>193</v>
      </c>
      <c r="E896" s="43" t="s">
        <v>7586</v>
      </c>
      <c r="F896" s="56">
        <v>116682488</v>
      </c>
      <c r="G896" s="104">
        <v>0</v>
      </c>
      <c r="H896" s="92" t="s">
        <v>9</v>
      </c>
      <c r="I896" s="45">
        <v>0</v>
      </c>
      <c r="J896" s="43" t="s">
        <v>11</v>
      </c>
    </row>
    <row r="897" spans="1:10" ht="14" x14ac:dyDescent="0.15">
      <c r="A897" s="91" t="s">
        <v>65</v>
      </c>
      <c r="B897" s="90" t="s">
        <v>5234</v>
      </c>
      <c r="C897" s="44" t="s">
        <v>1572</v>
      </c>
      <c r="D897" s="44" t="s">
        <v>1573</v>
      </c>
      <c r="E897" s="43" t="s">
        <v>7586</v>
      </c>
      <c r="F897" s="56">
        <v>1183400</v>
      </c>
      <c r="G897" s="104">
        <v>0</v>
      </c>
      <c r="H897" s="92" t="s">
        <v>9</v>
      </c>
      <c r="I897" s="45">
        <v>0</v>
      </c>
      <c r="J897" s="43" t="s">
        <v>11</v>
      </c>
    </row>
    <row r="898" spans="1:10" ht="14" x14ac:dyDescent="0.15">
      <c r="A898" s="91" t="s">
        <v>65</v>
      </c>
      <c r="B898" s="90" t="s">
        <v>5234</v>
      </c>
      <c r="C898" s="44" t="s">
        <v>1237</v>
      </c>
      <c r="D898" s="44" t="s">
        <v>1238</v>
      </c>
      <c r="E898" s="43" t="s">
        <v>7586</v>
      </c>
      <c r="F898" s="56">
        <v>2727600</v>
      </c>
      <c r="G898" s="104">
        <v>0</v>
      </c>
      <c r="H898" s="92" t="s">
        <v>9</v>
      </c>
      <c r="I898" s="45">
        <v>0</v>
      </c>
      <c r="J898" s="43" t="s">
        <v>11</v>
      </c>
    </row>
    <row r="899" spans="1:10" ht="14" x14ac:dyDescent="0.15">
      <c r="A899" s="91" t="s">
        <v>65</v>
      </c>
      <c r="B899" s="90" t="s">
        <v>5234</v>
      </c>
      <c r="C899" s="44" t="s">
        <v>1155</v>
      </c>
      <c r="D899" s="44" t="s">
        <v>1156</v>
      </c>
      <c r="E899" s="43" t="s">
        <v>7586</v>
      </c>
      <c r="F899" s="56">
        <v>3573987</v>
      </c>
      <c r="G899" s="104">
        <v>0</v>
      </c>
      <c r="H899" s="92" t="s">
        <v>9</v>
      </c>
      <c r="I899" s="45">
        <v>0</v>
      </c>
      <c r="J899" s="43" t="s">
        <v>11</v>
      </c>
    </row>
    <row r="900" spans="1:10" ht="14" x14ac:dyDescent="0.15">
      <c r="A900" s="91" t="s">
        <v>65</v>
      </c>
      <c r="B900" s="90" t="s">
        <v>5234</v>
      </c>
      <c r="C900" s="44" t="s">
        <v>903</v>
      </c>
      <c r="D900" s="44" t="s">
        <v>904</v>
      </c>
      <c r="E900" s="43" t="s">
        <v>7586</v>
      </c>
      <c r="F900" s="56">
        <v>6172223</v>
      </c>
      <c r="G900" s="104">
        <v>0</v>
      </c>
      <c r="H900" s="92" t="s">
        <v>9</v>
      </c>
      <c r="I900" s="45">
        <v>0</v>
      </c>
      <c r="J900" s="43" t="s">
        <v>11</v>
      </c>
    </row>
    <row r="901" spans="1:10" ht="14" x14ac:dyDescent="0.15">
      <c r="A901" s="91" t="s">
        <v>65</v>
      </c>
      <c r="B901" s="90" t="s">
        <v>5234</v>
      </c>
      <c r="C901" s="44" t="s">
        <v>982</v>
      </c>
      <c r="D901" s="44" t="s">
        <v>983</v>
      </c>
      <c r="E901" s="43" t="s">
        <v>7586</v>
      </c>
      <c r="F901" s="56">
        <v>5156400</v>
      </c>
      <c r="G901" s="104">
        <v>0</v>
      </c>
      <c r="H901" s="92" t="s">
        <v>9</v>
      </c>
      <c r="I901" s="45">
        <v>0</v>
      </c>
      <c r="J901" s="43" t="s">
        <v>11</v>
      </c>
    </row>
    <row r="902" spans="1:10" ht="14" x14ac:dyDescent="0.15">
      <c r="A902" s="91" t="s">
        <v>65</v>
      </c>
      <c r="B902" s="90" t="s">
        <v>5234</v>
      </c>
      <c r="C902" s="44" t="s">
        <v>735</v>
      </c>
      <c r="D902" s="44" t="s">
        <v>736</v>
      </c>
      <c r="E902" s="43" t="s">
        <v>7586</v>
      </c>
      <c r="F902" s="56">
        <v>10550850</v>
      </c>
      <c r="G902" s="104">
        <v>0</v>
      </c>
      <c r="H902" s="92" t="s">
        <v>9</v>
      </c>
      <c r="I902" s="45">
        <v>0</v>
      </c>
      <c r="J902" s="43" t="s">
        <v>11</v>
      </c>
    </row>
    <row r="903" spans="1:10" ht="14" x14ac:dyDescent="0.15">
      <c r="A903" s="91" t="s">
        <v>65</v>
      </c>
      <c r="B903" s="90" t="s">
        <v>5234</v>
      </c>
      <c r="C903" s="44" t="s">
        <v>323</v>
      </c>
      <c r="D903" s="44" t="s">
        <v>324</v>
      </c>
      <c r="E903" s="43" t="s">
        <v>7586</v>
      </c>
      <c r="F903" s="56">
        <v>46095107</v>
      </c>
      <c r="G903" s="104">
        <v>0</v>
      </c>
      <c r="H903" s="92" t="s">
        <v>9</v>
      </c>
      <c r="I903" s="45">
        <v>0</v>
      </c>
      <c r="J903" s="43" t="s">
        <v>11</v>
      </c>
    </row>
    <row r="904" spans="1:10" ht="14" x14ac:dyDescent="0.15">
      <c r="A904" s="91" t="s">
        <v>65</v>
      </c>
      <c r="B904" s="90" t="s">
        <v>5234</v>
      </c>
      <c r="C904" s="44" t="s">
        <v>856</v>
      </c>
      <c r="D904" s="44" t="s">
        <v>857</v>
      </c>
      <c r="E904" s="43" t="s">
        <v>7586</v>
      </c>
      <c r="F904" s="56">
        <v>6872766</v>
      </c>
      <c r="G904" s="104">
        <v>0</v>
      </c>
      <c r="H904" s="92" t="s">
        <v>9</v>
      </c>
      <c r="I904" s="45">
        <v>0</v>
      </c>
      <c r="J904" s="43" t="s">
        <v>11</v>
      </c>
    </row>
    <row r="905" spans="1:10" ht="14" x14ac:dyDescent="0.15">
      <c r="A905" s="91" t="s">
        <v>65</v>
      </c>
      <c r="B905" s="90" t="s">
        <v>5234</v>
      </c>
      <c r="C905" s="44" t="s">
        <v>1619</v>
      </c>
      <c r="D905" s="44" t="s">
        <v>1620</v>
      </c>
      <c r="E905" s="43" t="s">
        <v>7586</v>
      </c>
      <c r="F905" s="56">
        <v>908650.5</v>
      </c>
      <c r="G905" s="104">
        <v>0</v>
      </c>
      <c r="H905" s="92" t="s">
        <v>9</v>
      </c>
      <c r="I905" s="45">
        <v>0</v>
      </c>
      <c r="J905" s="43" t="s">
        <v>7</v>
      </c>
    </row>
    <row r="906" spans="1:10" ht="14" x14ac:dyDescent="0.15">
      <c r="A906" s="91" t="s">
        <v>65</v>
      </c>
      <c r="B906" s="90" t="s">
        <v>5234</v>
      </c>
      <c r="C906" s="44" t="s">
        <v>238</v>
      </c>
      <c r="D906" s="44" t="s">
        <v>239</v>
      </c>
      <c r="E906" s="43" t="s">
        <v>7586</v>
      </c>
      <c r="F906" s="56">
        <v>70154821</v>
      </c>
      <c r="G906" s="104">
        <v>0</v>
      </c>
      <c r="H906" s="92" t="s">
        <v>9</v>
      </c>
      <c r="I906" s="45">
        <v>0</v>
      </c>
      <c r="J906" s="43" t="s">
        <v>7</v>
      </c>
    </row>
    <row r="907" spans="1:10" ht="14" x14ac:dyDescent="0.15">
      <c r="A907" s="91" t="s">
        <v>65</v>
      </c>
      <c r="B907" s="90" t="s">
        <v>5234</v>
      </c>
      <c r="C907" s="44" t="s">
        <v>963</v>
      </c>
      <c r="D907" s="44" t="s">
        <v>964</v>
      </c>
      <c r="E907" s="43" t="s">
        <v>7586</v>
      </c>
      <c r="F907" s="56">
        <v>5351835</v>
      </c>
      <c r="G907" s="104">
        <v>0</v>
      </c>
      <c r="H907" s="92" t="s">
        <v>9</v>
      </c>
      <c r="I907" s="45">
        <v>0</v>
      </c>
      <c r="J907" s="43" t="s">
        <v>11</v>
      </c>
    </row>
    <row r="908" spans="1:10" ht="14" x14ac:dyDescent="0.15">
      <c r="A908" s="91" t="s">
        <v>65</v>
      </c>
      <c r="B908" s="90" t="s">
        <v>5234</v>
      </c>
      <c r="C908" s="44" t="s">
        <v>1740</v>
      </c>
      <c r="D908" s="44" t="s">
        <v>1741</v>
      </c>
      <c r="E908" s="43" t="s">
        <v>7586</v>
      </c>
      <c r="F908" s="56">
        <v>544377</v>
      </c>
      <c r="G908" s="104">
        <v>0</v>
      </c>
      <c r="H908" s="92" t="s">
        <v>9</v>
      </c>
      <c r="I908" s="45">
        <v>0</v>
      </c>
      <c r="J908" s="43" t="s">
        <v>11</v>
      </c>
    </row>
    <row r="909" spans="1:10" ht="28" x14ac:dyDescent="0.15">
      <c r="A909" s="91" t="s">
        <v>65</v>
      </c>
      <c r="B909" s="90" t="s">
        <v>5234</v>
      </c>
      <c r="C909" s="44" t="s">
        <v>272</v>
      </c>
      <c r="D909" s="44" t="s">
        <v>273</v>
      </c>
      <c r="E909" s="43" t="s">
        <v>7586</v>
      </c>
      <c r="F909" s="56">
        <v>32181191</v>
      </c>
      <c r="G909" s="104">
        <v>0</v>
      </c>
      <c r="H909" s="92" t="s">
        <v>9</v>
      </c>
      <c r="I909" s="45">
        <v>0</v>
      </c>
      <c r="J909" s="43" t="s">
        <v>7</v>
      </c>
    </row>
    <row r="910" spans="1:10" ht="14" x14ac:dyDescent="0.15">
      <c r="A910" s="91" t="s">
        <v>65</v>
      </c>
      <c r="B910" s="90" t="s">
        <v>5234</v>
      </c>
      <c r="C910" s="44" t="s">
        <v>1569</v>
      </c>
      <c r="D910" s="44" t="s">
        <v>1570</v>
      </c>
      <c r="E910" s="43" t="s">
        <v>7586</v>
      </c>
      <c r="F910" s="56">
        <v>1189581</v>
      </c>
      <c r="G910" s="104">
        <v>0</v>
      </c>
      <c r="H910" s="92" t="s">
        <v>9</v>
      </c>
      <c r="I910" s="45">
        <v>0</v>
      </c>
      <c r="J910" s="43" t="s">
        <v>11</v>
      </c>
    </row>
    <row r="911" spans="1:10" ht="14" x14ac:dyDescent="0.15">
      <c r="A911" s="91" t="s">
        <v>65</v>
      </c>
      <c r="B911" s="90" t="s">
        <v>5234</v>
      </c>
      <c r="C911" s="44" t="s">
        <v>1605</v>
      </c>
      <c r="D911" s="44" t="s">
        <v>1606</v>
      </c>
      <c r="E911" s="43" t="s">
        <v>7586</v>
      </c>
      <c r="F911" s="56">
        <v>951575</v>
      </c>
      <c r="G911" s="104">
        <v>0</v>
      </c>
      <c r="H911" s="92" t="s">
        <v>9</v>
      </c>
      <c r="I911" s="45">
        <v>0</v>
      </c>
      <c r="J911" s="43" t="s">
        <v>11</v>
      </c>
    </row>
    <row r="912" spans="1:10" ht="14" x14ac:dyDescent="0.15">
      <c r="A912" s="91" t="s">
        <v>65</v>
      </c>
      <c r="B912" s="90" t="s">
        <v>5234</v>
      </c>
      <c r="C912" s="44" t="s">
        <v>811</v>
      </c>
      <c r="D912" s="44" t="s">
        <v>812</v>
      </c>
      <c r="E912" s="43" t="s">
        <v>7586</v>
      </c>
      <c r="F912" s="56">
        <v>7499747.5</v>
      </c>
      <c r="G912" s="104">
        <v>0</v>
      </c>
      <c r="H912" s="92" t="s">
        <v>9</v>
      </c>
      <c r="I912" s="45">
        <v>0</v>
      </c>
      <c r="J912" s="43" t="s">
        <v>7</v>
      </c>
    </row>
    <row r="913" spans="1:10" ht="14" x14ac:dyDescent="0.15">
      <c r="A913" s="91" t="s">
        <v>65</v>
      </c>
      <c r="B913" s="90" t="s">
        <v>5234</v>
      </c>
      <c r="C913" s="44" t="s">
        <v>1651</v>
      </c>
      <c r="D913" s="44" t="s">
        <v>1652</v>
      </c>
      <c r="E913" s="43" t="s">
        <v>7586</v>
      </c>
      <c r="F913" s="56">
        <v>822580</v>
      </c>
      <c r="G913" s="104">
        <v>0</v>
      </c>
      <c r="H913" s="92" t="s">
        <v>9</v>
      </c>
      <c r="I913" s="45">
        <v>0</v>
      </c>
      <c r="J913" s="43" t="s">
        <v>11</v>
      </c>
    </row>
    <row r="914" spans="1:10" ht="14" x14ac:dyDescent="0.15">
      <c r="A914" s="91" t="s">
        <v>65</v>
      </c>
      <c r="B914" s="90" t="s">
        <v>5234</v>
      </c>
      <c r="C914" s="44" t="s">
        <v>1384</v>
      </c>
      <c r="D914" s="44" t="s">
        <v>1385</v>
      </c>
      <c r="E914" s="43" t="s">
        <v>7586</v>
      </c>
      <c r="F914" s="56">
        <v>1911590</v>
      </c>
      <c r="G914" s="104">
        <v>0</v>
      </c>
      <c r="H914" s="92" t="s">
        <v>9</v>
      </c>
      <c r="I914" s="45">
        <v>0</v>
      </c>
      <c r="J914" s="43" t="s">
        <v>11</v>
      </c>
    </row>
    <row r="915" spans="1:10" ht="14" x14ac:dyDescent="0.15">
      <c r="A915" s="91" t="s">
        <v>65</v>
      </c>
      <c r="B915" s="90" t="s">
        <v>5234</v>
      </c>
      <c r="C915" s="44" t="s">
        <v>492</v>
      </c>
      <c r="D915" s="44" t="s">
        <v>493</v>
      </c>
      <c r="E915" s="43" t="s">
        <v>7586</v>
      </c>
      <c r="F915" s="56">
        <v>22031034</v>
      </c>
      <c r="G915" s="104">
        <v>0</v>
      </c>
      <c r="H915" s="92" t="s">
        <v>9</v>
      </c>
      <c r="I915" s="45">
        <v>0</v>
      </c>
      <c r="J915" s="43" t="s">
        <v>11</v>
      </c>
    </row>
    <row r="916" spans="1:10" ht="14" x14ac:dyDescent="0.15">
      <c r="A916" s="91" t="s">
        <v>65</v>
      </c>
      <c r="B916" s="90" t="s">
        <v>5234</v>
      </c>
      <c r="C916" s="44" t="s">
        <v>1879</v>
      </c>
      <c r="D916" s="44" t="s">
        <v>1880</v>
      </c>
      <c r="E916" s="43" t="s">
        <v>7586</v>
      </c>
      <c r="F916" s="56">
        <v>178261</v>
      </c>
      <c r="G916" s="104">
        <v>0</v>
      </c>
      <c r="H916" s="92" t="s">
        <v>9</v>
      </c>
      <c r="I916" s="45">
        <v>0</v>
      </c>
      <c r="J916" s="43" t="s">
        <v>11</v>
      </c>
    </row>
    <row r="917" spans="1:10" ht="14" x14ac:dyDescent="0.15">
      <c r="A917" s="91" t="s">
        <v>65</v>
      </c>
      <c r="B917" s="90" t="s">
        <v>5234</v>
      </c>
      <c r="C917" s="44" t="s">
        <v>355</v>
      </c>
      <c r="D917" s="44" t="s">
        <v>356</v>
      </c>
      <c r="E917" s="43" t="s">
        <v>7586</v>
      </c>
      <c r="F917" s="56">
        <v>34890880</v>
      </c>
      <c r="G917" s="104">
        <v>0</v>
      </c>
      <c r="H917" s="92" t="s">
        <v>9</v>
      </c>
      <c r="I917" s="45">
        <v>0</v>
      </c>
      <c r="J917" s="43" t="s">
        <v>11</v>
      </c>
    </row>
    <row r="918" spans="1:10" ht="14" x14ac:dyDescent="0.15">
      <c r="A918" s="91" t="s">
        <v>65</v>
      </c>
      <c r="B918" s="90" t="s">
        <v>5234</v>
      </c>
      <c r="C918" s="44" t="s">
        <v>819</v>
      </c>
      <c r="D918" s="44" t="s">
        <v>820</v>
      </c>
      <c r="E918" s="43" t="s">
        <v>7586</v>
      </c>
      <c r="F918" s="56">
        <v>7452240</v>
      </c>
      <c r="G918" s="104">
        <v>0</v>
      </c>
      <c r="H918" s="92" t="s">
        <v>9</v>
      </c>
      <c r="I918" s="45">
        <v>0</v>
      </c>
      <c r="J918" s="43" t="s">
        <v>11</v>
      </c>
    </row>
    <row r="919" spans="1:10" ht="14" x14ac:dyDescent="0.15">
      <c r="A919" s="91" t="s">
        <v>65</v>
      </c>
      <c r="B919" s="90" t="s">
        <v>5234</v>
      </c>
      <c r="C919" s="44" t="s">
        <v>1225</v>
      </c>
      <c r="D919" s="44" t="s">
        <v>1226</v>
      </c>
      <c r="E919" s="43" t="s">
        <v>7586</v>
      </c>
      <c r="F919" s="56">
        <v>2770486</v>
      </c>
      <c r="G919" s="104">
        <v>0</v>
      </c>
      <c r="H919" s="92" t="s">
        <v>9</v>
      </c>
      <c r="I919" s="45">
        <v>0</v>
      </c>
      <c r="J919" s="43" t="s">
        <v>11</v>
      </c>
    </row>
    <row r="920" spans="1:10" ht="14" x14ac:dyDescent="0.15">
      <c r="A920" s="91" t="s">
        <v>65</v>
      </c>
      <c r="B920" s="90" t="s">
        <v>5234</v>
      </c>
      <c r="C920" s="44" t="s">
        <v>1024</v>
      </c>
      <c r="D920" s="44" t="s">
        <v>1025</v>
      </c>
      <c r="E920" s="43" t="s">
        <v>7586</v>
      </c>
      <c r="F920" s="56">
        <v>4456079</v>
      </c>
      <c r="G920" s="104">
        <v>0</v>
      </c>
      <c r="H920" s="92" t="s">
        <v>9</v>
      </c>
      <c r="I920" s="45">
        <v>0</v>
      </c>
      <c r="J920" s="43" t="s">
        <v>11</v>
      </c>
    </row>
    <row r="921" spans="1:10" ht="28" x14ac:dyDescent="0.15">
      <c r="A921" s="91" t="s">
        <v>65</v>
      </c>
      <c r="B921" s="90" t="s">
        <v>5234</v>
      </c>
      <c r="C921" s="44" t="s">
        <v>824</v>
      </c>
      <c r="D921" s="44" t="s">
        <v>825</v>
      </c>
      <c r="E921" s="43" t="s">
        <v>7586</v>
      </c>
      <c r="F921" s="56">
        <v>7394435</v>
      </c>
      <c r="G921" s="104">
        <v>0</v>
      </c>
      <c r="H921" s="92" t="s">
        <v>9</v>
      </c>
      <c r="I921" s="45">
        <v>0</v>
      </c>
      <c r="J921" s="43" t="s">
        <v>11</v>
      </c>
    </row>
    <row r="922" spans="1:10" ht="14" x14ac:dyDescent="0.15">
      <c r="A922" s="91" t="s">
        <v>65</v>
      </c>
      <c r="B922" s="90" t="s">
        <v>5234</v>
      </c>
      <c r="C922" s="44" t="s">
        <v>1641</v>
      </c>
      <c r="D922" s="44" t="s">
        <v>1642</v>
      </c>
      <c r="E922" s="43" t="s">
        <v>7586</v>
      </c>
      <c r="F922" s="56">
        <v>155228</v>
      </c>
      <c r="G922" s="104">
        <v>0</v>
      </c>
      <c r="H922" s="92" t="s">
        <v>9</v>
      </c>
      <c r="I922" s="45">
        <v>0</v>
      </c>
      <c r="J922" s="43" t="s">
        <v>7</v>
      </c>
    </row>
    <row r="923" spans="1:10" ht="14" x14ac:dyDescent="0.15">
      <c r="A923" s="91" t="s">
        <v>65</v>
      </c>
      <c r="B923" s="90" t="s">
        <v>5234</v>
      </c>
      <c r="C923" s="44" t="s">
        <v>1641</v>
      </c>
      <c r="D923" s="44" t="s">
        <v>1642</v>
      </c>
      <c r="E923" s="43" t="s">
        <v>7586</v>
      </c>
      <c r="F923" s="56">
        <v>854247</v>
      </c>
      <c r="G923" s="104">
        <v>0</v>
      </c>
      <c r="H923" s="92" t="s">
        <v>9</v>
      </c>
      <c r="I923" s="45">
        <v>0</v>
      </c>
      <c r="J923" s="43" t="s">
        <v>11</v>
      </c>
    </row>
    <row r="924" spans="1:10" ht="14" x14ac:dyDescent="0.15">
      <c r="A924" s="91" t="s">
        <v>65</v>
      </c>
      <c r="B924" s="90" t="s">
        <v>5234</v>
      </c>
      <c r="C924" s="44" t="s">
        <v>732</v>
      </c>
      <c r="D924" s="44" t="s">
        <v>733</v>
      </c>
      <c r="E924" s="43" t="s">
        <v>7586</v>
      </c>
      <c r="F924" s="56">
        <v>10656000</v>
      </c>
      <c r="G924" s="104">
        <v>0</v>
      </c>
      <c r="H924" s="92" t="s">
        <v>9</v>
      </c>
      <c r="I924" s="45">
        <v>0</v>
      </c>
      <c r="J924" s="43" t="s">
        <v>11</v>
      </c>
    </row>
    <row r="925" spans="1:10" ht="14" x14ac:dyDescent="0.15">
      <c r="A925" s="91" t="s">
        <v>65</v>
      </c>
      <c r="B925" s="90" t="s">
        <v>5234</v>
      </c>
      <c r="C925" s="44" t="s">
        <v>978</v>
      </c>
      <c r="D925" s="44" t="s">
        <v>979</v>
      </c>
      <c r="E925" s="43" t="s">
        <v>7586</v>
      </c>
      <c r="F925" s="56">
        <v>5175765</v>
      </c>
      <c r="G925" s="104">
        <v>0</v>
      </c>
      <c r="H925" s="92" t="s">
        <v>9</v>
      </c>
      <c r="I925" s="45">
        <v>0</v>
      </c>
      <c r="J925" s="43" t="s">
        <v>7</v>
      </c>
    </row>
    <row r="926" spans="1:10" ht="14" x14ac:dyDescent="0.15">
      <c r="A926" s="91" t="s">
        <v>65</v>
      </c>
      <c r="B926" s="90" t="s">
        <v>5234</v>
      </c>
      <c r="C926" s="44" t="s">
        <v>957</v>
      </c>
      <c r="D926" s="44" t="s">
        <v>958</v>
      </c>
      <c r="E926" s="43" t="s">
        <v>7586</v>
      </c>
      <c r="F926" s="56">
        <v>5407814</v>
      </c>
      <c r="G926" s="104">
        <v>0</v>
      </c>
      <c r="H926" s="92" t="s">
        <v>9</v>
      </c>
      <c r="I926" s="45">
        <v>0</v>
      </c>
      <c r="J926" s="43" t="s">
        <v>11</v>
      </c>
    </row>
    <row r="927" spans="1:10" ht="14" x14ac:dyDescent="0.15">
      <c r="A927" s="91" t="s">
        <v>65</v>
      </c>
      <c r="B927" s="90" t="s">
        <v>5234</v>
      </c>
      <c r="C927" s="44" t="s">
        <v>1835</v>
      </c>
      <c r="D927" s="44" t="s">
        <v>1836</v>
      </c>
      <c r="E927" s="43" t="s">
        <v>7586</v>
      </c>
      <c r="F927" s="56">
        <v>314020</v>
      </c>
      <c r="G927" s="104">
        <v>0</v>
      </c>
      <c r="H927" s="92" t="s">
        <v>9</v>
      </c>
      <c r="I927" s="45">
        <v>0</v>
      </c>
      <c r="J927" s="43" t="s">
        <v>11</v>
      </c>
    </row>
    <row r="928" spans="1:10" ht="14" x14ac:dyDescent="0.15">
      <c r="A928" s="91" t="s">
        <v>65</v>
      </c>
      <c r="B928" s="90" t="s">
        <v>5234</v>
      </c>
      <c r="C928" s="44" t="s">
        <v>469</v>
      </c>
      <c r="D928" s="44" t="s">
        <v>470</v>
      </c>
      <c r="E928" s="43" t="s">
        <v>7586</v>
      </c>
      <c r="F928" s="56">
        <v>25541470</v>
      </c>
      <c r="G928" s="104">
        <v>0</v>
      </c>
      <c r="H928" s="92" t="s">
        <v>9</v>
      </c>
      <c r="I928" s="45">
        <v>0</v>
      </c>
      <c r="J928" s="43" t="s">
        <v>11</v>
      </c>
    </row>
    <row r="929" spans="1:10" ht="14" x14ac:dyDescent="0.15">
      <c r="A929" s="91" t="s">
        <v>65</v>
      </c>
      <c r="B929" s="90" t="s">
        <v>5234</v>
      </c>
      <c r="C929" s="44" t="s">
        <v>785</v>
      </c>
      <c r="D929" s="44" t="s">
        <v>786</v>
      </c>
      <c r="E929" s="43" t="s">
        <v>7586</v>
      </c>
      <c r="F929" s="56">
        <v>11606733</v>
      </c>
      <c r="G929" s="104">
        <v>0</v>
      </c>
      <c r="H929" s="92" t="s">
        <v>9</v>
      </c>
      <c r="I929" s="45">
        <v>0</v>
      </c>
      <c r="J929" s="43" t="s">
        <v>11</v>
      </c>
    </row>
    <row r="930" spans="1:10" ht="14" x14ac:dyDescent="0.15">
      <c r="A930" s="91" t="s">
        <v>65</v>
      </c>
      <c r="B930" s="90" t="s">
        <v>5234</v>
      </c>
      <c r="C930" s="44" t="s">
        <v>178</v>
      </c>
      <c r="D930" s="44" t="s">
        <v>179</v>
      </c>
      <c r="E930" s="43" t="s">
        <v>7586</v>
      </c>
      <c r="F930" s="56">
        <v>154957669</v>
      </c>
      <c r="G930" s="104">
        <v>0</v>
      </c>
      <c r="H930" s="92" t="s">
        <v>9</v>
      </c>
      <c r="I930" s="45">
        <v>0</v>
      </c>
      <c r="J930" s="43" t="s">
        <v>11</v>
      </c>
    </row>
    <row r="931" spans="1:10" ht="14" x14ac:dyDescent="0.15">
      <c r="A931" s="91" t="s">
        <v>65</v>
      </c>
      <c r="B931" s="90" t="s">
        <v>5234</v>
      </c>
      <c r="C931" s="44" t="s">
        <v>585</v>
      </c>
      <c r="D931" s="44" t="s">
        <v>586</v>
      </c>
      <c r="E931" s="43" t="s">
        <v>7586</v>
      </c>
      <c r="F931" s="56">
        <v>16757968</v>
      </c>
      <c r="G931" s="104">
        <v>0</v>
      </c>
      <c r="H931" s="92" t="s">
        <v>9</v>
      </c>
      <c r="I931" s="45">
        <v>0</v>
      </c>
      <c r="J931" s="43" t="s">
        <v>11</v>
      </c>
    </row>
    <row r="932" spans="1:10" ht="14" x14ac:dyDescent="0.15">
      <c r="A932" s="91" t="s">
        <v>65</v>
      </c>
      <c r="B932" s="90" t="s">
        <v>5234</v>
      </c>
      <c r="C932" s="44" t="s">
        <v>1351</v>
      </c>
      <c r="D932" s="44" t="s">
        <v>1352</v>
      </c>
      <c r="E932" s="43" t="s">
        <v>7586</v>
      </c>
      <c r="F932" s="56">
        <v>2150616</v>
      </c>
      <c r="G932" s="104">
        <v>0</v>
      </c>
      <c r="H932" s="92" t="s">
        <v>9</v>
      </c>
      <c r="I932" s="45">
        <v>0</v>
      </c>
      <c r="J932" s="43" t="s">
        <v>11</v>
      </c>
    </row>
    <row r="933" spans="1:10" ht="14" x14ac:dyDescent="0.15">
      <c r="A933" s="91" t="s">
        <v>65</v>
      </c>
      <c r="B933" s="90" t="s">
        <v>5234</v>
      </c>
      <c r="C933" s="44" t="s">
        <v>539</v>
      </c>
      <c r="D933" s="44" t="s">
        <v>540</v>
      </c>
      <c r="E933" s="43" t="s">
        <v>7586</v>
      </c>
      <c r="F933" s="56">
        <v>18483610.134299997</v>
      </c>
      <c r="G933" s="104">
        <v>0</v>
      </c>
      <c r="H933" s="92" t="s">
        <v>9</v>
      </c>
      <c r="I933" s="45">
        <v>0</v>
      </c>
      <c r="J933" s="43" t="s">
        <v>7577</v>
      </c>
    </row>
    <row r="934" spans="1:10" ht="14" x14ac:dyDescent="0.15">
      <c r="A934" s="91" t="s">
        <v>65</v>
      </c>
      <c r="B934" s="90" t="s">
        <v>5234</v>
      </c>
      <c r="C934" s="44" t="s">
        <v>429</v>
      </c>
      <c r="D934" s="44" t="s">
        <v>430</v>
      </c>
      <c r="E934" s="43" t="s">
        <v>7586</v>
      </c>
      <c r="F934" s="56">
        <v>40215111</v>
      </c>
      <c r="G934" s="104">
        <v>0</v>
      </c>
      <c r="H934" s="92" t="s">
        <v>9</v>
      </c>
      <c r="I934" s="45">
        <v>0</v>
      </c>
      <c r="J934" s="43" t="s">
        <v>11</v>
      </c>
    </row>
    <row r="935" spans="1:10" ht="14" x14ac:dyDescent="0.15">
      <c r="A935" s="91" t="s">
        <v>65</v>
      </c>
      <c r="B935" s="90" t="s">
        <v>5234</v>
      </c>
      <c r="C935" s="44" t="s">
        <v>666</v>
      </c>
      <c r="D935" s="44" t="s">
        <v>667</v>
      </c>
      <c r="E935" s="43" t="s">
        <v>7586</v>
      </c>
      <c r="F935" s="56">
        <v>13259303.5</v>
      </c>
      <c r="G935" s="104">
        <v>0</v>
      </c>
      <c r="H935" s="92" t="s">
        <v>9</v>
      </c>
      <c r="I935" s="45">
        <v>0</v>
      </c>
      <c r="J935" s="43" t="s">
        <v>7</v>
      </c>
    </row>
    <row r="936" spans="1:10" ht="14" x14ac:dyDescent="0.15">
      <c r="A936" s="91" t="s">
        <v>65</v>
      </c>
      <c r="B936" s="90" t="s">
        <v>5234</v>
      </c>
      <c r="C936" s="44" t="s">
        <v>77</v>
      </c>
      <c r="D936" s="44" t="s">
        <v>78</v>
      </c>
      <c r="E936" s="43" t="s">
        <v>7586</v>
      </c>
      <c r="F936" s="56">
        <v>154632247</v>
      </c>
      <c r="G936" s="104">
        <v>0</v>
      </c>
      <c r="H936" s="92" t="s">
        <v>9</v>
      </c>
      <c r="I936" s="45">
        <v>0</v>
      </c>
      <c r="J936" s="43" t="s">
        <v>7</v>
      </c>
    </row>
    <row r="937" spans="1:10" ht="14" x14ac:dyDescent="0.15">
      <c r="A937" s="91" t="s">
        <v>65</v>
      </c>
      <c r="B937" s="90" t="s">
        <v>5234</v>
      </c>
      <c r="C937" s="44" t="s">
        <v>77</v>
      </c>
      <c r="D937" s="44" t="s">
        <v>78</v>
      </c>
      <c r="E937" s="43" t="s">
        <v>7586</v>
      </c>
      <c r="F937" s="56">
        <v>922994</v>
      </c>
      <c r="G937" s="104">
        <v>0</v>
      </c>
      <c r="H937" s="92" t="s">
        <v>9</v>
      </c>
      <c r="I937" s="45">
        <v>0</v>
      </c>
      <c r="J937" s="43" t="s">
        <v>11</v>
      </c>
    </row>
    <row r="938" spans="1:10" ht="14" x14ac:dyDescent="0.15">
      <c r="A938" s="91" t="s">
        <v>65</v>
      </c>
      <c r="B938" s="90" t="s">
        <v>5234</v>
      </c>
      <c r="C938" s="44" t="s">
        <v>996</v>
      </c>
      <c r="D938" s="44" t="s">
        <v>997</v>
      </c>
      <c r="E938" s="43" t="s">
        <v>7586</v>
      </c>
      <c r="F938" s="56">
        <v>5010747</v>
      </c>
      <c r="G938" s="104">
        <v>0</v>
      </c>
      <c r="H938" s="92" t="s">
        <v>9</v>
      </c>
      <c r="I938" s="45">
        <v>0</v>
      </c>
      <c r="J938" s="43" t="s">
        <v>11</v>
      </c>
    </row>
    <row r="939" spans="1:10" ht="14" x14ac:dyDescent="0.15">
      <c r="A939" s="91" t="s">
        <v>65</v>
      </c>
      <c r="B939" s="90" t="s">
        <v>5234</v>
      </c>
      <c r="C939" s="44" t="s">
        <v>1863</v>
      </c>
      <c r="D939" s="44" t="s">
        <v>1864</v>
      </c>
      <c r="E939" s="43" t="s">
        <v>7586</v>
      </c>
      <c r="F939" s="56">
        <v>423380</v>
      </c>
      <c r="G939" s="104">
        <v>0</v>
      </c>
      <c r="H939" s="92" t="s">
        <v>9</v>
      </c>
      <c r="I939" s="45">
        <v>0</v>
      </c>
      <c r="J939" s="43" t="s">
        <v>11</v>
      </c>
    </row>
    <row r="940" spans="1:10" ht="14" x14ac:dyDescent="0.15">
      <c r="A940" s="91" t="s">
        <v>65</v>
      </c>
      <c r="B940" s="90" t="s">
        <v>5234</v>
      </c>
      <c r="C940" s="44" t="s">
        <v>1258</v>
      </c>
      <c r="D940" s="44" t="s">
        <v>1259</v>
      </c>
      <c r="E940" s="43" t="s">
        <v>7586</v>
      </c>
      <c r="F940" s="56">
        <v>2605526</v>
      </c>
      <c r="G940" s="104">
        <v>0</v>
      </c>
      <c r="H940" s="92" t="s">
        <v>9</v>
      </c>
      <c r="I940" s="45">
        <v>0</v>
      </c>
      <c r="J940" s="43" t="s">
        <v>7</v>
      </c>
    </row>
    <row r="941" spans="1:10" ht="14" x14ac:dyDescent="0.15">
      <c r="A941" s="91" t="s">
        <v>65</v>
      </c>
      <c r="B941" s="90" t="s">
        <v>5234</v>
      </c>
      <c r="C941" s="44" t="s">
        <v>449</v>
      </c>
      <c r="D941" s="44" t="s">
        <v>450</v>
      </c>
      <c r="E941" s="43" t="s">
        <v>7586</v>
      </c>
      <c r="F941" s="56">
        <v>24989634</v>
      </c>
      <c r="G941" s="104">
        <v>0</v>
      </c>
      <c r="H941" s="92" t="s">
        <v>9</v>
      </c>
      <c r="I941" s="45">
        <v>0</v>
      </c>
      <c r="J941" s="43" t="s">
        <v>11</v>
      </c>
    </row>
    <row r="942" spans="1:10" ht="14" x14ac:dyDescent="0.15">
      <c r="A942" s="91" t="s">
        <v>65</v>
      </c>
      <c r="B942" s="90" t="s">
        <v>5234</v>
      </c>
      <c r="C942" s="44" t="s">
        <v>1518</v>
      </c>
      <c r="D942" s="44" t="s">
        <v>1519</v>
      </c>
      <c r="E942" s="43" t="s">
        <v>7586</v>
      </c>
      <c r="F942" s="56">
        <v>26650901</v>
      </c>
      <c r="G942" s="104">
        <v>0</v>
      </c>
      <c r="H942" s="92" t="s">
        <v>9</v>
      </c>
      <c r="I942" s="45">
        <v>0</v>
      </c>
      <c r="J942" s="43" t="s">
        <v>93</v>
      </c>
    </row>
    <row r="943" spans="1:10" ht="14" x14ac:dyDescent="0.15">
      <c r="A943" s="91" t="s">
        <v>65</v>
      </c>
      <c r="B943" s="90" t="s">
        <v>5234</v>
      </c>
      <c r="C943" s="44" t="s">
        <v>640</v>
      </c>
      <c r="D943" s="44" t="s">
        <v>641</v>
      </c>
      <c r="E943" s="43" t="s">
        <v>7586</v>
      </c>
      <c r="F943" s="56">
        <v>14241257</v>
      </c>
      <c r="G943" s="104">
        <v>0</v>
      </c>
      <c r="H943" s="92" t="s">
        <v>9</v>
      </c>
      <c r="I943" s="45">
        <v>0</v>
      </c>
      <c r="J943" s="43" t="s">
        <v>11</v>
      </c>
    </row>
    <row r="944" spans="1:10" ht="14" x14ac:dyDescent="0.15">
      <c r="A944" s="91" t="s">
        <v>65</v>
      </c>
      <c r="B944" s="90" t="s">
        <v>5234</v>
      </c>
      <c r="C944" s="44" t="s">
        <v>1592</v>
      </c>
      <c r="D944" s="44" t="s">
        <v>1593</v>
      </c>
      <c r="E944" s="43" t="s">
        <v>7586</v>
      </c>
      <c r="F944" s="56">
        <v>1080000</v>
      </c>
      <c r="G944" s="104">
        <v>0</v>
      </c>
      <c r="H944" s="92" t="s">
        <v>9</v>
      </c>
      <c r="I944" s="45">
        <v>0</v>
      </c>
      <c r="J944" s="43" t="s">
        <v>11</v>
      </c>
    </row>
    <row r="945" spans="1:10" ht="14" x14ac:dyDescent="0.15">
      <c r="A945" s="91" t="s">
        <v>65</v>
      </c>
      <c r="B945" s="90" t="s">
        <v>5234</v>
      </c>
      <c r="C945" s="44" t="s">
        <v>1906</v>
      </c>
      <c r="D945" s="44" t="s">
        <v>1907</v>
      </c>
      <c r="E945" s="43" t="s">
        <v>7586</v>
      </c>
      <c r="F945" s="56">
        <v>114205.04329999999</v>
      </c>
      <c r="G945" s="104">
        <v>0</v>
      </c>
      <c r="H945" s="92" t="s">
        <v>9</v>
      </c>
      <c r="I945" s="45">
        <v>0</v>
      </c>
      <c r="J945" s="43" t="s">
        <v>7577</v>
      </c>
    </row>
    <row r="946" spans="1:10" ht="14" x14ac:dyDescent="0.15">
      <c r="A946" s="91" t="s">
        <v>65</v>
      </c>
      <c r="B946" s="90" t="s">
        <v>5234</v>
      </c>
      <c r="C946" s="44" t="s">
        <v>851</v>
      </c>
      <c r="D946" s="44" t="s">
        <v>852</v>
      </c>
      <c r="E946" s="43" t="s">
        <v>7586</v>
      </c>
      <c r="F946" s="56">
        <v>6900622</v>
      </c>
      <c r="G946" s="104">
        <v>0</v>
      </c>
      <c r="H946" s="92" t="s">
        <v>9</v>
      </c>
      <c r="I946" s="45">
        <v>0</v>
      </c>
      <c r="J946" s="43" t="s">
        <v>11</v>
      </c>
    </row>
    <row r="947" spans="1:10" ht="14" x14ac:dyDescent="0.15">
      <c r="A947" s="91" t="s">
        <v>65</v>
      </c>
      <c r="B947" s="90" t="s">
        <v>5234</v>
      </c>
      <c r="C947" s="44" t="s">
        <v>170</v>
      </c>
      <c r="D947" s="44" t="s">
        <v>171</v>
      </c>
      <c r="E947" s="43" t="s">
        <v>7586</v>
      </c>
      <c r="F947" s="56">
        <v>128417823</v>
      </c>
      <c r="G947" s="104">
        <v>0</v>
      </c>
      <c r="H947" s="92" t="s">
        <v>9</v>
      </c>
      <c r="I947" s="45">
        <v>0</v>
      </c>
      <c r="J947" s="43" t="s">
        <v>7</v>
      </c>
    </row>
    <row r="948" spans="1:10" ht="14" x14ac:dyDescent="0.15">
      <c r="A948" s="91" t="s">
        <v>65</v>
      </c>
      <c r="B948" s="90" t="s">
        <v>5234</v>
      </c>
      <c r="C948" s="44" t="s">
        <v>248</v>
      </c>
      <c r="D948" s="44" t="s">
        <v>249</v>
      </c>
      <c r="E948" s="43" t="s">
        <v>7586</v>
      </c>
      <c r="F948" s="56">
        <v>63286934</v>
      </c>
      <c r="G948" s="104">
        <v>0</v>
      </c>
      <c r="H948" s="92" t="s">
        <v>9</v>
      </c>
      <c r="I948" s="45">
        <v>0</v>
      </c>
      <c r="J948" s="43" t="s">
        <v>11</v>
      </c>
    </row>
    <row r="949" spans="1:10" ht="14" x14ac:dyDescent="0.15">
      <c r="A949" s="91" t="s">
        <v>65</v>
      </c>
      <c r="B949" s="90" t="s">
        <v>5234</v>
      </c>
      <c r="C949" s="44" t="s">
        <v>82</v>
      </c>
      <c r="D949" s="44" t="s">
        <v>83</v>
      </c>
      <c r="E949" s="43" t="s">
        <v>7586</v>
      </c>
      <c r="F949" s="56">
        <v>17587605</v>
      </c>
      <c r="G949" s="104">
        <v>0</v>
      </c>
      <c r="H949" s="92" t="s">
        <v>9</v>
      </c>
      <c r="I949" s="45">
        <v>0</v>
      </c>
      <c r="J949" s="43" t="s">
        <v>11</v>
      </c>
    </row>
    <row r="950" spans="1:10" ht="14" x14ac:dyDescent="0.15">
      <c r="A950" s="91" t="s">
        <v>65</v>
      </c>
      <c r="B950" s="90" t="s">
        <v>5234</v>
      </c>
      <c r="C950" s="44" t="s">
        <v>511</v>
      </c>
      <c r="D950" s="44" t="s">
        <v>512</v>
      </c>
      <c r="E950" s="43" t="s">
        <v>7586</v>
      </c>
      <c r="F950" s="56">
        <v>19782957</v>
      </c>
      <c r="G950" s="104">
        <v>0</v>
      </c>
      <c r="H950" s="92" t="s">
        <v>9</v>
      </c>
      <c r="I950" s="45">
        <v>0</v>
      </c>
      <c r="J950" s="43" t="s">
        <v>11</v>
      </c>
    </row>
    <row r="951" spans="1:10" ht="14" x14ac:dyDescent="0.15">
      <c r="A951" s="91" t="s">
        <v>65</v>
      </c>
      <c r="B951" s="90" t="s">
        <v>5234</v>
      </c>
      <c r="C951" s="44" t="s">
        <v>653</v>
      </c>
      <c r="D951" s="44" t="s">
        <v>654</v>
      </c>
      <c r="E951" s="43" t="s">
        <v>7586</v>
      </c>
      <c r="F951" s="56">
        <v>13700557.5</v>
      </c>
      <c r="G951" s="104">
        <v>0</v>
      </c>
      <c r="H951" s="92" t="s">
        <v>9</v>
      </c>
      <c r="I951" s="45">
        <v>0</v>
      </c>
      <c r="J951" s="43" t="s">
        <v>7</v>
      </c>
    </row>
    <row r="952" spans="1:10" ht="14" x14ac:dyDescent="0.15">
      <c r="A952" s="91" t="s">
        <v>65</v>
      </c>
      <c r="B952" s="90" t="s">
        <v>5234</v>
      </c>
      <c r="C952" s="44" t="s">
        <v>294</v>
      </c>
      <c r="D952" s="44" t="s">
        <v>295</v>
      </c>
      <c r="E952" s="43" t="s">
        <v>7586</v>
      </c>
      <c r="F952" s="56">
        <v>45951835.5</v>
      </c>
      <c r="G952" s="104">
        <v>0</v>
      </c>
      <c r="H952" s="92" t="s">
        <v>9</v>
      </c>
      <c r="I952" s="45">
        <v>0</v>
      </c>
      <c r="J952" s="43" t="s">
        <v>7</v>
      </c>
    </row>
    <row r="953" spans="1:10" ht="14" x14ac:dyDescent="0.15">
      <c r="A953" s="91" t="s">
        <v>65</v>
      </c>
      <c r="B953" s="90" t="s">
        <v>5234</v>
      </c>
      <c r="C953" s="44" t="s">
        <v>1317</v>
      </c>
      <c r="D953" s="44" t="s">
        <v>1318</v>
      </c>
      <c r="E953" s="43" t="s">
        <v>7586</v>
      </c>
      <c r="F953" s="56">
        <v>2281564</v>
      </c>
      <c r="G953" s="104">
        <v>0</v>
      </c>
      <c r="H953" s="92" t="s">
        <v>9</v>
      </c>
      <c r="I953" s="45">
        <v>0</v>
      </c>
      <c r="J953" s="43" t="s">
        <v>11</v>
      </c>
    </row>
    <row r="954" spans="1:10" ht="14" x14ac:dyDescent="0.15">
      <c r="A954" s="91" t="s">
        <v>65</v>
      </c>
      <c r="B954" s="90" t="s">
        <v>5234</v>
      </c>
      <c r="C954" s="44" t="s">
        <v>1188</v>
      </c>
      <c r="D954" s="44" t="s">
        <v>1189</v>
      </c>
      <c r="E954" s="43" t="s">
        <v>7586</v>
      </c>
      <c r="F954" s="56">
        <v>3155495</v>
      </c>
      <c r="G954" s="104">
        <v>0</v>
      </c>
      <c r="H954" s="92" t="s">
        <v>9</v>
      </c>
      <c r="I954" s="45">
        <v>0</v>
      </c>
      <c r="J954" s="43" t="s">
        <v>11</v>
      </c>
    </row>
    <row r="955" spans="1:10" ht="14" x14ac:dyDescent="0.15">
      <c r="A955" s="91" t="s">
        <v>65</v>
      </c>
      <c r="B955" s="90" t="s">
        <v>5234</v>
      </c>
      <c r="C955" s="44" t="s">
        <v>69</v>
      </c>
      <c r="D955" s="44" t="s">
        <v>70</v>
      </c>
      <c r="E955" s="43" t="s">
        <v>7586</v>
      </c>
      <c r="F955" s="56">
        <v>262266739</v>
      </c>
      <c r="G955" s="104">
        <v>0</v>
      </c>
      <c r="H955" s="92" t="s">
        <v>9</v>
      </c>
      <c r="I955" s="45">
        <v>0</v>
      </c>
      <c r="J955" s="43" t="s">
        <v>11</v>
      </c>
    </row>
    <row r="956" spans="1:10" ht="14" x14ac:dyDescent="0.15">
      <c r="A956" s="91" t="s">
        <v>65</v>
      </c>
      <c r="B956" s="90" t="s">
        <v>5234</v>
      </c>
      <c r="C956" s="44" t="s">
        <v>69</v>
      </c>
      <c r="D956" s="44" t="s">
        <v>70</v>
      </c>
      <c r="E956" s="43" t="s">
        <v>7586</v>
      </c>
      <c r="F956" s="56">
        <v>11755708</v>
      </c>
      <c r="G956" s="104">
        <v>0</v>
      </c>
      <c r="H956" s="92" t="s">
        <v>9</v>
      </c>
      <c r="I956" s="45">
        <v>0</v>
      </c>
      <c r="J956" s="43" t="s">
        <v>93</v>
      </c>
    </row>
    <row r="957" spans="1:10" ht="14" x14ac:dyDescent="0.15">
      <c r="A957" s="91" t="s">
        <v>65</v>
      </c>
      <c r="B957" s="90" t="s">
        <v>5234</v>
      </c>
      <c r="C957" s="44" t="s">
        <v>1700</v>
      </c>
      <c r="D957" s="44" t="s">
        <v>1701</v>
      </c>
      <c r="E957" s="43" t="s">
        <v>7586</v>
      </c>
      <c r="F957" s="56">
        <v>627128.5</v>
      </c>
      <c r="G957" s="104">
        <v>0</v>
      </c>
      <c r="H957" s="92" t="s">
        <v>9</v>
      </c>
      <c r="I957" s="45">
        <v>0</v>
      </c>
      <c r="J957" s="43" t="s">
        <v>7</v>
      </c>
    </row>
    <row r="958" spans="1:10" ht="14" x14ac:dyDescent="0.15">
      <c r="A958" s="91" t="s">
        <v>65</v>
      </c>
      <c r="B958" s="90" t="s">
        <v>5234</v>
      </c>
      <c r="C958" s="44" t="s">
        <v>1700</v>
      </c>
      <c r="D958" s="44" t="s">
        <v>1701</v>
      </c>
      <c r="E958" s="43" t="s">
        <v>7586</v>
      </c>
      <c r="F958" s="56">
        <v>7028</v>
      </c>
      <c r="G958" s="104">
        <v>0</v>
      </c>
      <c r="H958" s="92" t="s">
        <v>9</v>
      </c>
      <c r="I958" s="45">
        <v>0</v>
      </c>
      <c r="J958" s="43" t="s">
        <v>11</v>
      </c>
    </row>
    <row r="959" spans="1:10" ht="14" x14ac:dyDescent="0.15">
      <c r="A959" s="91" t="s">
        <v>65</v>
      </c>
      <c r="B959" s="90" t="s">
        <v>5234</v>
      </c>
      <c r="C959" s="44" t="s">
        <v>172</v>
      </c>
      <c r="D959" s="44" t="s">
        <v>173</v>
      </c>
      <c r="E959" s="43" t="s">
        <v>7586</v>
      </c>
      <c r="F959" s="56">
        <v>145033303</v>
      </c>
      <c r="G959" s="104">
        <v>0</v>
      </c>
      <c r="H959" s="92" t="s">
        <v>9</v>
      </c>
      <c r="I959" s="45">
        <v>0</v>
      </c>
      <c r="J959" s="43" t="s">
        <v>11</v>
      </c>
    </row>
    <row r="960" spans="1:10" ht="14" x14ac:dyDescent="0.15">
      <c r="A960" s="91" t="s">
        <v>65</v>
      </c>
      <c r="B960" s="90" t="s">
        <v>5234</v>
      </c>
      <c r="C960" s="44" t="s">
        <v>1138</v>
      </c>
      <c r="D960" s="44" t="s">
        <v>1139</v>
      </c>
      <c r="E960" s="43" t="s">
        <v>7586</v>
      </c>
      <c r="F960" s="56">
        <v>3730545</v>
      </c>
      <c r="G960" s="104">
        <v>0</v>
      </c>
      <c r="H960" s="92" t="s">
        <v>9</v>
      </c>
      <c r="I960" s="45">
        <v>0</v>
      </c>
      <c r="J960" s="43" t="s">
        <v>11</v>
      </c>
    </row>
    <row r="961" spans="1:10" ht="14" x14ac:dyDescent="0.15">
      <c r="A961" s="91" t="s">
        <v>65</v>
      </c>
      <c r="B961" s="90" t="s">
        <v>5234</v>
      </c>
      <c r="C961" s="44" t="s">
        <v>1567</v>
      </c>
      <c r="D961" s="44" t="s">
        <v>1568</v>
      </c>
      <c r="E961" s="43" t="s">
        <v>7586</v>
      </c>
      <c r="F961" s="56">
        <v>1190512</v>
      </c>
      <c r="G961" s="104">
        <v>0</v>
      </c>
      <c r="H961" s="92" t="s">
        <v>9</v>
      </c>
      <c r="I961" s="45">
        <v>0</v>
      </c>
      <c r="J961" s="43" t="s">
        <v>11</v>
      </c>
    </row>
    <row r="962" spans="1:10" ht="28" x14ac:dyDescent="0.15">
      <c r="A962" s="91" t="s">
        <v>65</v>
      </c>
      <c r="B962" s="90" t="s">
        <v>5234</v>
      </c>
      <c r="C962" s="44" t="s">
        <v>467</v>
      </c>
      <c r="D962" s="44" t="s">
        <v>468</v>
      </c>
      <c r="E962" s="43" t="s">
        <v>7586</v>
      </c>
      <c r="F962" s="56">
        <v>34321475.5</v>
      </c>
      <c r="G962" s="104">
        <v>0</v>
      </c>
      <c r="H962" s="92" t="s">
        <v>9</v>
      </c>
      <c r="I962" s="45">
        <v>0</v>
      </c>
      <c r="J962" s="43" t="s">
        <v>93</v>
      </c>
    </row>
    <row r="963" spans="1:10" ht="14" x14ac:dyDescent="0.15">
      <c r="A963" s="91" t="s">
        <v>65</v>
      </c>
      <c r="B963" s="90" t="s">
        <v>5234</v>
      </c>
      <c r="C963" s="44" t="s">
        <v>186</v>
      </c>
      <c r="D963" s="44" t="s">
        <v>187</v>
      </c>
      <c r="E963" s="43" t="s">
        <v>7586</v>
      </c>
      <c r="F963" s="56">
        <v>5670129.5999999996</v>
      </c>
      <c r="G963" s="104">
        <v>0</v>
      </c>
      <c r="H963" s="92" t="s">
        <v>9</v>
      </c>
      <c r="I963" s="45">
        <v>0</v>
      </c>
      <c r="J963" s="43" t="s">
        <v>95</v>
      </c>
    </row>
    <row r="964" spans="1:10" ht="14" x14ac:dyDescent="0.15">
      <c r="A964" s="91" t="s">
        <v>65</v>
      </c>
      <c r="B964" s="90" t="s">
        <v>5234</v>
      </c>
      <c r="C964" s="44" t="s">
        <v>186</v>
      </c>
      <c r="D964" s="44" t="s">
        <v>187</v>
      </c>
      <c r="E964" s="43" t="s">
        <v>7586</v>
      </c>
      <c r="F964" s="56">
        <v>118644337</v>
      </c>
      <c r="G964" s="104">
        <v>0</v>
      </c>
      <c r="H964" s="92" t="s">
        <v>9</v>
      </c>
      <c r="I964" s="45">
        <v>0</v>
      </c>
      <c r="J964" s="43" t="s">
        <v>93</v>
      </c>
    </row>
    <row r="965" spans="1:10" ht="14" x14ac:dyDescent="0.15">
      <c r="A965" s="91" t="s">
        <v>65</v>
      </c>
      <c r="B965" s="90" t="s">
        <v>5234</v>
      </c>
      <c r="C965" s="44" t="s">
        <v>972</v>
      </c>
      <c r="D965" s="44" t="s">
        <v>973</v>
      </c>
      <c r="E965" s="43" t="s">
        <v>7586</v>
      </c>
      <c r="F965" s="56">
        <v>5255004</v>
      </c>
      <c r="G965" s="104">
        <v>0</v>
      </c>
      <c r="H965" s="92" t="s">
        <v>9</v>
      </c>
      <c r="I965" s="45">
        <v>0</v>
      </c>
      <c r="J965" s="43" t="s">
        <v>11</v>
      </c>
    </row>
    <row r="966" spans="1:10" ht="14" x14ac:dyDescent="0.15">
      <c r="A966" s="91" t="s">
        <v>65</v>
      </c>
      <c r="B966" s="90" t="s">
        <v>5234</v>
      </c>
      <c r="C966" s="44" t="s">
        <v>1208</v>
      </c>
      <c r="D966" s="44" t="s">
        <v>1209</v>
      </c>
      <c r="E966" s="43" t="s">
        <v>7586</v>
      </c>
      <c r="F966" s="56">
        <v>2936830</v>
      </c>
      <c r="G966" s="104">
        <v>0</v>
      </c>
      <c r="H966" s="92" t="s">
        <v>9</v>
      </c>
      <c r="I966" s="45">
        <v>0</v>
      </c>
      <c r="J966" s="43" t="s">
        <v>11</v>
      </c>
    </row>
    <row r="967" spans="1:10" ht="14" x14ac:dyDescent="0.15">
      <c r="A967" s="91" t="s">
        <v>65</v>
      </c>
      <c r="B967" s="90" t="s">
        <v>5234</v>
      </c>
      <c r="C967" s="44" t="s">
        <v>210</v>
      </c>
      <c r="D967" s="44" t="s">
        <v>211</v>
      </c>
      <c r="E967" s="43" t="s">
        <v>7586</v>
      </c>
      <c r="F967" s="56">
        <v>205781722</v>
      </c>
      <c r="G967" s="104">
        <v>0</v>
      </c>
      <c r="H967" s="92" t="s">
        <v>9</v>
      </c>
      <c r="I967" s="45">
        <v>0</v>
      </c>
      <c r="J967" s="43" t="s">
        <v>11</v>
      </c>
    </row>
    <row r="968" spans="1:10" ht="14" x14ac:dyDescent="0.15">
      <c r="A968" s="91" t="s">
        <v>65</v>
      </c>
      <c r="B968" s="90" t="s">
        <v>5234</v>
      </c>
      <c r="C968" s="44" t="s">
        <v>210</v>
      </c>
      <c r="D968" s="44" t="s">
        <v>211</v>
      </c>
      <c r="E968" s="43" t="s">
        <v>7586</v>
      </c>
      <c r="F968" s="56">
        <v>10994243.4</v>
      </c>
      <c r="G968" s="104">
        <v>0</v>
      </c>
      <c r="H968" s="92" t="s">
        <v>9</v>
      </c>
      <c r="I968" s="45">
        <v>0</v>
      </c>
      <c r="J968" s="43" t="s">
        <v>95</v>
      </c>
    </row>
    <row r="969" spans="1:10" ht="14" x14ac:dyDescent="0.15">
      <c r="A969" s="91" t="s">
        <v>65</v>
      </c>
      <c r="B969" s="90" t="s">
        <v>5234</v>
      </c>
      <c r="C969" s="44" t="s">
        <v>210</v>
      </c>
      <c r="D969" s="44" t="s">
        <v>211</v>
      </c>
      <c r="E969" s="43" t="s">
        <v>7586</v>
      </c>
      <c r="F969" s="56">
        <v>16837451.5</v>
      </c>
      <c r="G969" s="104">
        <v>0</v>
      </c>
      <c r="H969" s="92" t="s">
        <v>9</v>
      </c>
      <c r="I969" s="45">
        <v>0</v>
      </c>
      <c r="J969" s="43" t="s">
        <v>93</v>
      </c>
    </row>
    <row r="970" spans="1:10" ht="14" x14ac:dyDescent="0.15">
      <c r="A970" s="91" t="s">
        <v>65</v>
      </c>
      <c r="B970" s="90" t="s">
        <v>5234</v>
      </c>
      <c r="C970" s="44" t="s">
        <v>1218</v>
      </c>
      <c r="D970" s="44" t="s">
        <v>1219</v>
      </c>
      <c r="E970" s="43" t="s">
        <v>7586</v>
      </c>
      <c r="F970" s="56">
        <v>2872535.5</v>
      </c>
      <c r="G970" s="104">
        <v>0</v>
      </c>
      <c r="H970" s="92" t="s">
        <v>9</v>
      </c>
      <c r="I970" s="45">
        <v>0</v>
      </c>
      <c r="J970" s="43" t="s">
        <v>93</v>
      </c>
    </row>
    <row r="971" spans="1:10" ht="14" x14ac:dyDescent="0.15">
      <c r="A971" s="91" t="s">
        <v>65</v>
      </c>
      <c r="B971" s="90" t="s">
        <v>5234</v>
      </c>
      <c r="C971" s="44" t="s">
        <v>994</v>
      </c>
      <c r="D971" s="44" t="s">
        <v>995</v>
      </c>
      <c r="E971" s="43" t="s">
        <v>7586</v>
      </c>
      <c r="F971" s="56">
        <v>5344532</v>
      </c>
      <c r="G971" s="104">
        <v>0</v>
      </c>
      <c r="H971" s="92" t="s">
        <v>9</v>
      </c>
      <c r="I971" s="45">
        <v>0</v>
      </c>
      <c r="J971" s="43" t="s">
        <v>11</v>
      </c>
    </row>
    <row r="972" spans="1:10" ht="14" x14ac:dyDescent="0.15">
      <c r="A972" s="91" t="s">
        <v>65</v>
      </c>
      <c r="B972" s="90" t="s">
        <v>5234</v>
      </c>
      <c r="C972" s="44" t="s">
        <v>801</v>
      </c>
      <c r="D972" s="44" t="s">
        <v>802</v>
      </c>
      <c r="E972" s="43" t="s">
        <v>7586</v>
      </c>
      <c r="F972" s="56">
        <v>7723034</v>
      </c>
      <c r="G972" s="104">
        <v>0</v>
      </c>
      <c r="H972" s="92" t="s">
        <v>9</v>
      </c>
      <c r="I972" s="45">
        <v>0</v>
      </c>
      <c r="J972" s="43" t="s">
        <v>11</v>
      </c>
    </row>
    <row r="973" spans="1:10" ht="14" x14ac:dyDescent="0.15">
      <c r="A973" s="91" t="s">
        <v>65</v>
      </c>
      <c r="B973" s="90" t="s">
        <v>5234</v>
      </c>
      <c r="C973" s="44" t="s">
        <v>801</v>
      </c>
      <c r="D973" s="44" t="s">
        <v>802</v>
      </c>
      <c r="E973" s="43" t="s">
        <v>7586</v>
      </c>
      <c r="F973" s="56">
        <v>2626105.5</v>
      </c>
      <c r="G973" s="104">
        <v>0</v>
      </c>
      <c r="H973" s="92" t="s">
        <v>9</v>
      </c>
      <c r="I973" s="45">
        <v>0</v>
      </c>
      <c r="J973" s="43" t="s">
        <v>93</v>
      </c>
    </row>
    <row r="974" spans="1:10" ht="14" x14ac:dyDescent="0.15">
      <c r="A974" s="91" t="s">
        <v>65</v>
      </c>
      <c r="B974" s="90" t="s">
        <v>5234</v>
      </c>
      <c r="C974" s="44" t="s">
        <v>1597</v>
      </c>
      <c r="D974" s="44" t="s">
        <v>1598</v>
      </c>
      <c r="E974" s="43" t="s">
        <v>7586</v>
      </c>
      <c r="F974" s="56">
        <v>1018948</v>
      </c>
      <c r="G974" s="104">
        <v>0</v>
      </c>
      <c r="H974" s="92" t="s">
        <v>9</v>
      </c>
      <c r="I974" s="45">
        <v>0</v>
      </c>
      <c r="J974" s="43" t="s">
        <v>11</v>
      </c>
    </row>
    <row r="975" spans="1:10" ht="14" x14ac:dyDescent="0.15">
      <c r="A975" s="91" t="s">
        <v>65</v>
      </c>
      <c r="B975" s="90" t="s">
        <v>5234</v>
      </c>
      <c r="C975" s="44" t="s">
        <v>1090</v>
      </c>
      <c r="D975" s="44" t="s">
        <v>1091</v>
      </c>
      <c r="E975" s="43" t="s">
        <v>7586</v>
      </c>
      <c r="F975" s="56">
        <v>3996275.4</v>
      </c>
      <c r="G975" s="104">
        <v>0</v>
      </c>
      <c r="H975" s="92" t="s">
        <v>9</v>
      </c>
      <c r="I975" s="45">
        <v>0</v>
      </c>
      <c r="J975" s="43" t="s">
        <v>95</v>
      </c>
    </row>
    <row r="976" spans="1:10" ht="28" x14ac:dyDescent="0.15">
      <c r="A976" s="91" t="s">
        <v>65</v>
      </c>
      <c r="B976" s="90" t="s">
        <v>5234</v>
      </c>
      <c r="C976" s="44" t="s">
        <v>582</v>
      </c>
      <c r="D976" s="44" t="s">
        <v>583</v>
      </c>
      <c r="E976" s="43" t="s">
        <v>7586</v>
      </c>
      <c r="F976" s="56">
        <v>16777579.5</v>
      </c>
      <c r="G976" s="104">
        <v>0</v>
      </c>
      <c r="H976" s="92" t="s">
        <v>9</v>
      </c>
      <c r="I976" s="45">
        <v>0</v>
      </c>
      <c r="J976" s="43" t="s">
        <v>7</v>
      </c>
    </row>
    <row r="977" spans="1:10" ht="28" x14ac:dyDescent="0.15">
      <c r="A977" s="91" t="s">
        <v>65</v>
      </c>
      <c r="B977" s="90" t="s">
        <v>5234</v>
      </c>
      <c r="C977" s="44" t="s">
        <v>302</v>
      </c>
      <c r="D977" s="44" t="s">
        <v>303</v>
      </c>
      <c r="E977" s="43" t="s">
        <v>7586</v>
      </c>
      <c r="F977" s="56">
        <v>38735739.5</v>
      </c>
      <c r="G977" s="104">
        <v>0</v>
      </c>
      <c r="H977" s="92" t="s">
        <v>9</v>
      </c>
      <c r="I977" s="45">
        <v>0</v>
      </c>
      <c r="J977" s="43" t="s">
        <v>7</v>
      </c>
    </row>
    <row r="978" spans="1:10" ht="14" x14ac:dyDescent="0.15">
      <c r="A978" s="91" t="s">
        <v>65</v>
      </c>
      <c r="B978" s="90" t="s">
        <v>5234</v>
      </c>
      <c r="C978" s="44" t="s">
        <v>362</v>
      </c>
      <c r="D978" s="44" t="s">
        <v>363</v>
      </c>
      <c r="E978" s="43" t="s">
        <v>7586</v>
      </c>
      <c r="F978" s="56">
        <v>34206197.5</v>
      </c>
      <c r="G978" s="104">
        <v>0</v>
      </c>
      <c r="H978" s="92" t="s">
        <v>9</v>
      </c>
      <c r="I978" s="45">
        <v>0</v>
      </c>
      <c r="J978" s="43" t="s">
        <v>7</v>
      </c>
    </row>
    <row r="979" spans="1:10" ht="28" x14ac:dyDescent="0.15">
      <c r="A979" s="91" t="s">
        <v>65</v>
      </c>
      <c r="B979" s="90" t="s">
        <v>5234</v>
      </c>
      <c r="C979" s="44" t="s">
        <v>1611</v>
      </c>
      <c r="D979" s="44" t="s">
        <v>1612</v>
      </c>
      <c r="E979" s="43" t="s">
        <v>7586</v>
      </c>
      <c r="F979" s="56">
        <v>940303</v>
      </c>
      <c r="G979" s="104">
        <v>0</v>
      </c>
      <c r="H979" s="92" t="s">
        <v>9</v>
      </c>
      <c r="I979" s="45">
        <v>0</v>
      </c>
      <c r="J979" s="43" t="s">
        <v>11</v>
      </c>
    </row>
    <row r="980" spans="1:10" ht="14" x14ac:dyDescent="0.15">
      <c r="A980" s="91" t="s">
        <v>65</v>
      </c>
      <c r="B980" s="90" t="s">
        <v>5234</v>
      </c>
      <c r="C980" s="44" t="s">
        <v>1543</v>
      </c>
      <c r="D980" s="44" t="s">
        <v>1544</v>
      </c>
      <c r="E980" s="43" t="s">
        <v>7586</v>
      </c>
      <c r="F980" s="56">
        <v>1270219</v>
      </c>
      <c r="G980" s="104">
        <v>0</v>
      </c>
      <c r="H980" s="92" t="s">
        <v>9</v>
      </c>
      <c r="I980" s="45">
        <v>0</v>
      </c>
      <c r="J980" s="43" t="s">
        <v>11</v>
      </c>
    </row>
    <row r="981" spans="1:10" ht="14" x14ac:dyDescent="0.15">
      <c r="A981" s="91" t="s">
        <v>65</v>
      </c>
      <c r="B981" s="90" t="s">
        <v>5234</v>
      </c>
      <c r="C981" s="44" t="s">
        <v>443</v>
      </c>
      <c r="D981" s="44" t="s">
        <v>444</v>
      </c>
      <c r="E981" s="43" t="s">
        <v>7586</v>
      </c>
      <c r="F981" s="56">
        <v>25193349</v>
      </c>
      <c r="G981" s="104">
        <v>0</v>
      </c>
      <c r="H981" s="92" t="s">
        <v>9</v>
      </c>
      <c r="I981" s="45">
        <v>0</v>
      </c>
      <c r="J981" s="43" t="s">
        <v>11</v>
      </c>
    </row>
    <row r="982" spans="1:10" ht="14" x14ac:dyDescent="0.15">
      <c r="A982" s="91" t="s">
        <v>65</v>
      </c>
      <c r="B982" s="90" t="s">
        <v>5234</v>
      </c>
      <c r="C982" s="44" t="s">
        <v>1183</v>
      </c>
      <c r="D982" s="44" t="s">
        <v>1184</v>
      </c>
      <c r="E982" s="43" t="s">
        <v>7586</v>
      </c>
      <c r="F982" s="56">
        <v>3226333</v>
      </c>
      <c r="G982" s="104">
        <v>0</v>
      </c>
      <c r="H982" s="92" t="s">
        <v>9</v>
      </c>
      <c r="I982" s="45">
        <v>0</v>
      </c>
      <c r="J982" s="43" t="s">
        <v>11</v>
      </c>
    </row>
    <row r="983" spans="1:10" ht="14" x14ac:dyDescent="0.15">
      <c r="A983" s="91" t="s">
        <v>65</v>
      </c>
      <c r="B983" s="90" t="s">
        <v>5234</v>
      </c>
      <c r="C983" s="44" t="s">
        <v>149</v>
      </c>
      <c r="D983" s="44" t="s">
        <v>150</v>
      </c>
      <c r="E983" s="43" t="s">
        <v>7586</v>
      </c>
      <c r="F983" s="56">
        <v>178809326.5</v>
      </c>
      <c r="G983" s="104">
        <v>0</v>
      </c>
      <c r="H983" s="92" t="s">
        <v>9</v>
      </c>
      <c r="I983" s="45">
        <v>0</v>
      </c>
      <c r="J983" s="43" t="s">
        <v>7</v>
      </c>
    </row>
    <row r="984" spans="1:10" ht="14" x14ac:dyDescent="0.15">
      <c r="A984" s="91" t="s">
        <v>65</v>
      </c>
      <c r="B984" s="90" t="s">
        <v>5234</v>
      </c>
      <c r="C984" s="44" t="s">
        <v>1104</v>
      </c>
      <c r="D984" s="44" t="s">
        <v>1105</v>
      </c>
      <c r="E984" s="43" t="s">
        <v>7586</v>
      </c>
      <c r="F984" s="56">
        <v>3891513</v>
      </c>
      <c r="G984" s="104">
        <v>0</v>
      </c>
      <c r="H984" s="92" t="s">
        <v>9</v>
      </c>
      <c r="I984" s="45">
        <v>0</v>
      </c>
      <c r="J984" s="43" t="s">
        <v>11</v>
      </c>
    </row>
    <row r="985" spans="1:10" ht="14" x14ac:dyDescent="0.15">
      <c r="A985" s="91" t="s">
        <v>65</v>
      </c>
      <c r="B985" s="90" t="s">
        <v>5234</v>
      </c>
      <c r="C985" s="44" t="s">
        <v>471</v>
      </c>
      <c r="D985" s="44" t="s">
        <v>472</v>
      </c>
      <c r="E985" s="43" t="s">
        <v>7586</v>
      </c>
      <c r="F985" s="56">
        <v>26558062.82</v>
      </c>
      <c r="G985" s="104">
        <v>0</v>
      </c>
      <c r="H985" s="92" t="s">
        <v>9</v>
      </c>
      <c r="I985" s="45">
        <v>0</v>
      </c>
      <c r="J985" s="43" t="s">
        <v>11</v>
      </c>
    </row>
    <row r="986" spans="1:10" ht="14" x14ac:dyDescent="0.15">
      <c r="A986" s="91" t="s">
        <v>65</v>
      </c>
      <c r="B986" s="90" t="s">
        <v>5234</v>
      </c>
      <c r="C986" s="44" t="s">
        <v>350</v>
      </c>
      <c r="D986" s="44" t="s">
        <v>351</v>
      </c>
      <c r="E986" s="43" t="s">
        <v>7586</v>
      </c>
      <c r="F986" s="56">
        <v>35999531</v>
      </c>
      <c r="G986" s="104">
        <v>0</v>
      </c>
      <c r="H986" s="92" t="s">
        <v>9</v>
      </c>
      <c r="I986" s="45">
        <v>0</v>
      </c>
      <c r="J986" s="43" t="s">
        <v>11</v>
      </c>
    </row>
    <row r="987" spans="1:10" ht="14" x14ac:dyDescent="0.15">
      <c r="A987" s="91" t="s">
        <v>65</v>
      </c>
      <c r="B987" s="90" t="s">
        <v>5234</v>
      </c>
      <c r="C987" s="44" t="s">
        <v>1647</v>
      </c>
      <c r="D987" s="44" t="s">
        <v>1648</v>
      </c>
      <c r="E987" s="43" t="s">
        <v>7586</v>
      </c>
      <c r="F987" s="56">
        <v>823861.5</v>
      </c>
      <c r="G987" s="104">
        <v>0</v>
      </c>
      <c r="H987" s="92" t="s">
        <v>9</v>
      </c>
      <c r="I987" s="45">
        <v>0</v>
      </c>
      <c r="J987" s="43" t="s">
        <v>93</v>
      </c>
    </row>
    <row r="988" spans="1:10" ht="14" x14ac:dyDescent="0.15">
      <c r="A988" s="91" t="s">
        <v>65</v>
      </c>
      <c r="B988" s="90" t="s">
        <v>5234</v>
      </c>
      <c r="C988" s="44" t="s">
        <v>832</v>
      </c>
      <c r="D988" s="44" t="s">
        <v>833</v>
      </c>
      <c r="E988" s="43" t="s">
        <v>7586</v>
      </c>
      <c r="F988" s="56">
        <v>7207284</v>
      </c>
      <c r="G988" s="104">
        <v>0</v>
      </c>
      <c r="H988" s="92" t="s">
        <v>9</v>
      </c>
      <c r="I988" s="45">
        <v>0</v>
      </c>
      <c r="J988" s="43" t="s">
        <v>11</v>
      </c>
    </row>
    <row r="989" spans="1:10" ht="14" x14ac:dyDescent="0.15">
      <c r="A989" s="91" t="s">
        <v>65</v>
      </c>
      <c r="B989" s="90" t="s">
        <v>5234</v>
      </c>
      <c r="C989" s="44" t="s">
        <v>1576</v>
      </c>
      <c r="D989" s="44" t="s">
        <v>1577</v>
      </c>
      <c r="E989" s="43" t="s">
        <v>7586</v>
      </c>
      <c r="F989" s="56">
        <v>1176407</v>
      </c>
      <c r="G989" s="104">
        <v>0</v>
      </c>
      <c r="H989" s="92" t="s">
        <v>9</v>
      </c>
      <c r="I989" s="45">
        <v>0</v>
      </c>
      <c r="J989" s="43" t="s">
        <v>11</v>
      </c>
    </row>
    <row r="990" spans="1:10" ht="14" x14ac:dyDescent="0.15">
      <c r="A990" s="91" t="s">
        <v>65</v>
      </c>
      <c r="B990" s="90" t="s">
        <v>5234</v>
      </c>
      <c r="C990" s="44" t="s">
        <v>218</v>
      </c>
      <c r="D990" s="44" t="s">
        <v>219</v>
      </c>
      <c r="E990" s="43" t="s">
        <v>7586</v>
      </c>
      <c r="F990" s="56">
        <v>90020500</v>
      </c>
      <c r="G990" s="104">
        <v>0</v>
      </c>
      <c r="H990" s="92" t="s">
        <v>9</v>
      </c>
      <c r="I990" s="45">
        <v>0</v>
      </c>
      <c r="J990" s="43" t="s">
        <v>11</v>
      </c>
    </row>
    <row r="991" spans="1:10" ht="14" x14ac:dyDescent="0.15">
      <c r="A991" s="91" t="s">
        <v>65</v>
      </c>
      <c r="B991" s="90" t="s">
        <v>5234</v>
      </c>
      <c r="C991" s="44" t="s">
        <v>840</v>
      </c>
      <c r="D991" s="44" t="s">
        <v>841</v>
      </c>
      <c r="E991" s="43" t="s">
        <v>7586</v>
      </c>
      <c r="F991" s="56">
        <v>6970182</v>
      </c>
      <c r="G991" s="104">
        <v>0</v>
      </c>
      <c r="H991" s="92" t="s">
        <v>9</v>
      </c>
      <c r="I991" s="45">
        <v>0</v>
      </c>
      <c r="J991" s="43" t="s">
        <v>11</v>
      </c>
    </row>
    <row r="992" spans="1:10" ht="14" x14ac:dyDescent="0.15">
      <c r="A992" s="91" t="s">
        <v>65</v>
      </c>
      <c r="B992" s="90" t="s">
        <v>5234</v>
      </c>
      <c r="C992" s="44" t="s">
        <v>853</v>
      </c>
      <c r="D992" s="44" t="s">
        <v>854</v>
      </c>
      <c r="E992" s="43" t="s">
        <v>7586</v>
      </c>
      <c r="F992" s="56">
        <v>13726537</v>
      </c>
      <c r="G992" s="104">
        <v>0</v>
      </c>
      <c r="H992" s="92" t="s">
        <v>9</v>
      </c>
      <c r="I992" s="45">
        <v>0</v>
      </c>
      <c r="J992" s="43" t="s">
        <v>11</v>
      </c>
    </row>
    <row r="993" spans="1:10" ht="14" x14ac:dyDescent="0.15">
      <c r="A993" s="91" t="s">
        <v>65</v>
      </c>
      <c r="B993" s="90" t="s">
        <v>5234</v>
      </c>
      <c r="C993" s="44" t="s">
        <v>853</v>
      </c>
      <c r="D993" s="44" t="s">
        <v>854</v>
      </c>
      <c r="E993" s="43" t="s">
        <v>7586</v>
      </c>
      <c r="F993" s="56">
        <v>695606</v>
      </c>
      <c r="G993" s="104">
        <v>0</v>
      </c>
      <c r="H993" s="92" t="s">
        <v>9</v>
      </c>
      <c r="I993" s="45">
        <v>0</v>
      </c>
      <c r="J993" s="43" t="s">
        <v>93</v>
      </c>
    </row>
    <row r="994" spans="1:10" ht="14" x14ac:dyDescent="0.15">
      <c r="A994" s="91" t="s">
        <v>65</v>
      </c>
      <c r="B994" s="90" t="s">
        <v>5234</v>
      </c>
      <c r="C994" s="44" t="s">
        <v>1246</v>
      </c>
      <c r="D994" s="44" t="s">
        <v>1247</v>
      </c>
      <c r="E994" s="43" t="s">
        <v>7586</v>
      </c>
      <c r="F994" s="56">
        <v>2662293</v>
      </c>
      <c r="G994" s="104">
        <v>0</v>
      </c>
      <c r="H994" s="92" t="s">
        <v>9</v>
      </c>
      <c r="I994" s="45">
        <v>0</v>
      </c>
      <c r="J994" s="43" t="s">
        <v>11</v>
      </c>
    </row>
    <row r="995" spans="1:10" ht="14" x14ac:dyDescent="0.15">
      <c r="A995" s="91" t="s">
        <v>65</v>
      </c>
      <c r="B995" s="90" t="s">
        <v>5234</v>
      </c>
      <c r="C995" s="44" t="s">
        <v>1798</v>
      </c>
      <c r="D995" s="44" t="s">
        <v>1799</v>
      </c>
      <c r="E995" s="43" t="s">
        <v>7586</v>
      </c>
      <c r="F995" s="56">
        <v>389130</v>
      </c>
      <c r="G995" s="104">
        <v>0</v>
      </c>
      <c r="H995" s="92" t="s">
        <v>9</v>
      </c>
      <c r="I995" s="45">
        <v>0</v>
      </c>
      <c r="J995" s="43" t="s">
        <v>11</v>
      </c>
    </row>
    <row r="996" spans="1:10" ht="14" x14ac:dyDescent="0.15">
      <c r="A996" s="91" t="s">
        <v>65</v>
      </c>
      <c r="B996" s="90" t="s">
        <v>5234</v>
      </c>
      <c r="C996" s="44" t="s">
        <v>863</v>
      </c>
      <c r="D996" s="44" t="s">
        <v>864</v>
      </c>
      <c r="E996" s="43" t="s">
        <v>7586</v>
      </c>
      <c r="F996" s="56">
        <v>6755392</v>
      </c>
      <c r="G996" s="104">
        <v>0</v>
      </c>
      <c r="H996" s="92" t="s">
        <v>9</v>
      </c>
      <c r="I996" s="45">
        <v>0</v>
      </c>
      <c r="J996" s="43" t="s">
        <v>11</v>
      </c>
    </row>
    <row r="997" spans="1:10" ht="14" x14ac:dyDescent="0.15">
      <c r="A997" s="91" t="s">
        <v>65</v>
      </c>
      <c r="B997" s="90" t="s">
        <v>5234</v>
      </c>
      <c r="C997" s="44" t="s">
        <v>1553</v>
      </c>
      <c r="D997" s="44" t="s">
        <v>1554</v>
      </c>
      <c r="E997" s="43" t="s">
        <v>7586</v>
      </c>
      <c r="F997" s="56">
        <v>2497517</v>
      </c>
      <c r="G997" s="104">
        <v>0</v>
      </c>
      <c r="H997" s="92" t="s">
        <v>9</v>
      </c>
      <c r="I997" s="45">
        <v>0</v>
      </c>
      <c r="J997" s="43" t="s">
        <v>11</v>
      </c>
    </row>
    <row r="998" spans="1:10" ht="28" x14ac:dyDescent="0.15">
      <c r="A998" s="91" t="s">
        <v>65</v>
      </c>
      <c r="B998" s="90" t="s">
        <v>5234</v>
      </c>
      <c r="C998" s="44" t="s">
        <v>270</v>
      </c>
      <c r="D998" s="44" t="s">
        <v>271</v>
      </c>
      <c r="E998" s="43" t="s">
        <v>7586</v>
      </c>
      <c r="F998" s="56">
        <v>58027838</v>
      </c>
      <c r="G998" s="104">
        <v>0</v>
      </c>
      <c r="H998" s="92" t="s">
        <v>9</v>
      </c>
      <c r="I998" s="45">
        <v>0</v>
      </c>
      <c r="J998" s="43" t="s">
        <v>11</v>
      </c>
    </row>
    <row r="999" spans="1:10" ht="14" x14ac:dyDescent="0.15">
      <c r="A999" s="91" t="s">
        <v>65</v>
      </c>
      <c r="B999" s="90" t="s">
        <v>5234</v>
      </c>
      <c r="C999" s="44" t="s">
        <v>781</v>
      </c>
      <c r="D999" s="44" t="s">
        <v>783</v>
      </c>
      <c r="E999" s="43" t="s">
        <v>7586</v>
      </c>
      <c r="F999" s="56">
        <v>8324337</v>
      </c>
      <c r="G999" s="104">
        <v>0</v>
      </c>
      <c r="H999" s="92" t="s">
        <v>9</v>
      </c>
      <c r="I999" s="45">
        <v>0</v>
      </c>
      <c r="J999" s="43" t="s">
        <v>11</v>
      </c>
    </row>
    <row r="1000" spans="1:10" ht="14" x14ac:dyDescent="0.15">
      <c r="A1000" s="91" t="s">
        <v>65</v>
      </c>
      <c r="B1000" s="90" t="s">
        <v>5234</v>
      </c>
      <c r="C1000" s="44" t="s">
        <v>590</v>
      </c>
      <c r="D1000" s="44" t="s">
        <v>591</v>
      </c>
      <c r="E1000" s="43" t="s">
        <v>7586</v>
      </c>
      <c r="F1000" s="56">
        <v>19952558</v>
      </c>
      <c r="G1000" s="104">
        <v>0</v>
      </c>
      <c r="H1000" s="92" t="s">
        <v>9</v>
      </c>
      <c r="I1000" s="45">
        <v>0</v>
      </c>
      <c r="J1000" s="43" t="s">
        <v>11</v>
      </c>
    </row>
    <row r="1001" spans="1:10" ht="14" x14ac:dyDescent="0.15">
      <c r="A1001" s="91" t="s">
        <v>65</v>
      </c>
      <c r="B1001" s="90" t="s">
        <v>5234</v>
      </c>
      <c r="C1001" s="44" t="s">
        <v>1653</v>
      </c>
      <c r="D1001" s="44" t="s">
        <v>1654</v>
      </c>
      <c r="E1001" s="43" t="s">
        <v>7586</v>
      </c>
      <c r="F1001" s="56">
        <v>821303</v>
      </c>
      <c r="G1001" s="104">
        <v>0</v>
      </c>
      <c r="H1001" s="92" t="s">
        <v>9</v>
      </c>
      <c r="I1001" s="45">
        <v>0</v>
      </c>
      <c r="J1001" s="43" t="s">
        <v>11</v>
      </c>
    </row>
    <row r="1002" spans="1:10" ht="14" x14ac:dyDescent="0.15">
      <c r="A1002" s="91" t="s">
        <v>65</v>
      </c>
      <c r="B1002" s="90" t="s">
        <v>5234</v>
      </c>
      <c r="C1002" s="44" t="s">
        <v>774</v>
      </c>
      <c r="D1002" s="44" t="s">
        <v>775</v>
      </c>
      <c r="E1002" s="43" t="s">
        <v>7586</v>
      </c>
      <c r="F1002" s="56">
        <v>8652751</v>
      </c>
      <c r="G1002" s="104">
        <v>0</v>
      </c>
      <c r="H1002" s="92" t="s">
        <v>9</v>
      </c>
      <c r="I1002" s="45">
        <v>0</v>
      </c>
      <c r="J1002" s="43" t="s">
        <v>11</v>
      </c>
    </row>
    <row r="1003" spans="1:10" ht="14" x14ac:dyDescent="0.15">
      <c r="A1003" s="91" t="s">
        <v>65</v>
      </c>
      <c r="B1003" s="90" t="s">
        <v>5234</v>
      </c>
      <c r="C1003" s="44" t="s">
        <v>1475</v>
      </c>
      <c r="D1003" s="44" t="s">
        <v>1476</v>
      </c>
      <c r="E1003" s="43" t="s">
        <v>7586</v>
      </c>
      <c r="F1003" s="56">
        <v>1987455</v>
      </c>
      <c r="G1003" s="104">
        <v>0</v>
      </c>
      <c r="H1003" s="92" t="s">
        <v>9</v>
      </c>
      <c r="I1003" s="45">
        <v>0</v>
      </c>
      <c r="J1003" s="43" t="s">
        <v>11</v>
      </c>
    </row>
    <row r="1004" spans="1:10" ht="14" x14ac:dyDescent="0.15">
      <c r="A1004" s="91" t="s">
        <v>65</v>
      </c>
      <c r="B1004" s="90" t="s">
        <v>5234</v>
      </c>
      <c r="C1004" s="44" t="s">
        <v>568</v>
      </c>
      <c r="D1004" s="44" t="s">
        <v>569</v>
      </c>
      <c r="E1004" s="43" t="s">
        <v>7586</v>
      </c>
      <c r="F1004" s="56">
        <v>17159565</v>
      </c>
      <c r="G1004" s="104">
        <v>0</v>
      </c>
      <c r="H1004" s="92" t="s">
        <v>9</v>
      </c>
      <c r="I1004" s="45">
        <v>0</v>
      </c>
      <c r="J1004" s="43" t="s">
        <v>11</v>
      </c>
    </row>
    <row r="1005" spans="1:10" ht="14" x14ac:dyDescent="0.15">
      <c r="A1005" s="91" t="s">
        <v>65</v>
      </c>
      <c r="B1005" s="90" t="s">
        <v>5234</v>
      </c>
      <c r="C1005" s="44" t="s">
        <v>878</v>
      </c>
      <c r="D1005" s="44" t="s">
        <v>879</v>
      </c>
      <c r="E1005" s="43" t="s">
        <v>7586</v>
      </c>
      <c r="F1005" s="56">
        <v>6534990</v>
      </c>
      <c r="G1005" s="104">
        <v>0</v>
      </c>
      <c r="H1005" s="92" t="s">
        <v>9</v>
      </c>
      <c r="I1005" s="45">
        <v>0</v>
      </c>
      <c r="J1005" s="43" t="s">
        <v>11</v>
      </c>
    </row>
    <row r="1006" spans="1:10" ht="14" x14ac:dyDescent="0.15">
      <c r="A1006" s="91" t="s">
        <v>65</v>
      </c>
      <c r="B1006" s="90" t="s">
        <v>5234</v>
      </c>
      <c r="C1006" s="44" t="s">
        <v>1778</v>
      </c>
      <c r="D1006" s="44" t="s">
        <v>1779</v>
      </c>
      <c r="E1006" s="43" t="s">
        <v>7586</v>
      </c>
      <c r="F1006" s="56">
        <v>455353.5</v>
      </c>
      <c r="G1006" s="104">
        <v>0</v>
      </c>
      <c r="H1006" s="92" t="s">
        <v>9</v>
      </c>
      <c r="I1006" s="45">
        <v>0</v>
      </c>
      <c r="J1006" s="43" t="s">
        <v>7</v>
      </c>
    </row>
    <row r="1007" spans="1:10" ht="14" x14ac:dyDescent="0.15">
      <c r="A1007" s="91" t="s">
        <v>65</v>
      </c>
      <c r="B1007" s="90" t="s">
        <v>5234</v>
      </c>
      <c r="C1007" s="44" t="s">
        <v>1432</v>
      </c>
      <c r="D1007" s="44" t="s">
        <v>1433</v>
      </c>
      <c r="E1007" s="43" t="s">
        <v>7586</v>
      </c>
      <c r="F1007" s="56">
        <v>1643926.7999999998</v>
      </c>
      <c r="G1007" s="104">
        <v>0</v>
      </c>
      <c r="H1007" s="92" t="s">
        <v>9</v>
      </c>
      <c r="I1007" s="45">
        <v>0</v>
      </c>
      <c r="J1007" s="43" t="s">
        <v>91</v>
      </c>
    </row>
    <row r="1008" spans="1:10" ht="14" x14ac:dyDescent="0.15">
      <c r="A1008" s="91" t="s">
        <v>65</v>
      </c>
      <c r="B1008" s="90" t="s">
        <v>5234</v>
      </c>
      <c r="C1008" s="44" t="s">
        <v>168</v>
      </c>
      <c r="D1008" s="44" t="s">
        <v>169</v>
      </c>
      <c r="E1008" s="43" t="s">
        <v>7586</v>
      </c>
      <c r="F1008" s="56">
        <v>138041101</v>
      </c>
      <c r="G1008" s="104">
        <v>0</v>
      </c>
      <c r="H1008" s="92" t="s">
        <v>9</v>
      </c>
      <c r="I1008" s="45">
        <v>0</v>
      </c>
      <c r="J1008" s="43" t="s">
        <v>11</v>
      </c>
    </row>
    <row r="1009" spans="1:10" ht="14" x14ac:dyDescent="0.15">
      <c r="A1009" s="91" t="s">
        <v>65</v>
      </c>
      <c r="B1009" s="90" t="s">
        <v>5234</v>
      </c>
      <c r="C1009" s="44" t="s">
        <v>168</v>
      </c>
      <c r="D1009" s="44" t="s">
        <v>169</v>
      </c>
      <c r="E1009" s="43" t="s">
        <v>7586</v>
      </c>
      <c r="F1009" s="56">
        <v>45714239.5</v>
      </c>
      <c r="G1009" s="104">
        <v>0</v>
      </c>
      <c r="H1009" s="92" t="s">
        <v>9</v>
      </c>
      <c r="I1009" s="45">
        <v>0</v>
      </c>
      <c r="J1009" s="43" t="s">
        <v>93</v>
      </c>
    </row>
    <row r="1010" spans="1:10" ht="14" x14ac:dyDescent="0.15">
      <c r="A1010" s="91" t="s">
        <v>65</v>
      </c>
      <c r="B1010" s="90" t="s">
        <v>5234</v>
      </c>
      <c r="C1010" s="44" t="s">
        <v>1830</v>
      </c>
      <c r="D1010" s="44" t="s">
        <v>1831</v>
      </c>
      <c r="E1010" s="43" t="s">
        <v>7586</v>
      </c>
      <c r="F1010" s="56">
        <v>321300</v>
      </c>
      <c r="G1010" s="104">
        <v>0</v>
      </c>
      <c r="H1010" s="92" t="s">
        <v>9</v>
      </c>
      <c r="I1010" s="45">
        <v>0</v>
      </c>
      <c r="J1010" s="43" t="s">
        <v>11</v>
      </c>
    </row>
    <row r="1011" spans="1:10" ht="14" x14ac:dyDescent="0.15">
      <c r="A1011" s="91" t="s">
        <v>65</v>
      </c>
      <c r="B1011" s="90" t="s">
        <v>5234</v>
      </c>
      <c r="C1011" s="44" t="s">
        <v>947</v>
      </c>
      <c r="D1011" s="44" t="s">
        <v>948</v>
      </c>
      <c r="E1011" s="43" t="s">
        <v>7586</v>
      </c>
      <c r="F1011" s="56">
        <v>5690709</v>
      </c>
      <c r="G1011" s="104">
        <v>0</v>
      </c>
      <c r="H1011" s="92" t="s">
        <v>9</v>
      </c>
      <c r="I1011" s="45">
        <v>0</v>
      </c>
      <c r="J1011" s="43" t="s">
        <v>11</v>
      </c>
    </row>
    <row r="1012" spans="1:10" ht="14" x14ac:dyDescent="0.15">
      <c r="A1012" s="91" t="s">
        <v>65</v>
      </c>
      <c r="B1012" s="90" t="s">
        <v>5234</v>
      </c>
      <c r="C1012" s="44" t="s">
        <v>734</v>
      </c>
      <c r="D1012" s="44" t="s">
        <v>6422</v>
      </c>
      <c r="E1012" s="43" t="s">
        <v>7586</v>
      </c>
      <c r="F1012" s="56">
        <v>12155314</v>
      </c>
      <c r="G1012" s="104">
        <v>0</v>
      </c>
      <c r="H1012" s="92" t="s">
        <v>9</v>
      </c>
      <c r="I1012" s="45">
        <v>0</v>
      </c>
      <c r="J1012" s="43" t="s">
        <v>11</v>
      </c>
    </row>
    <row r="1013" spans="1:10" ht="14" x14ac:dyDescent="0.15">
      <c r="A1013" s="91" t="s">
        <v>65</v>
      </c>
      <c r="B1013" s="90" t="s">
        <v>5234</v>
      </c>
      <c r="C1013" s="44" t="s">
        <v>896</v>
      </c>
      <c r="D1013" s="44" t="s">
        <v>897</v>
      </c>
      <c r="E1013" s="43" t="s">
        <v>7586</v>
      </c>
      <c r="F1013" s="56">
        <v>6261534</v>
      </c>
      <c r="G1013" s="104">
        <v>0</v>
      </c>
      <c r="H1013" s="92" t="s">
        <v>9</v>
      </c>
      <c r="I1013" s="45">
        <v>0</v>
      </c>
      <c r="J1013" s="43" t="s">
        <v>11</v>
      </c>
    </row>
    <row r="1014" spans="1:10" ht="14" x14ac:dyDescent="0.15">
      <c r="A1014" s="91" t="s">
        <v>65</v>
      </c>
      <c r="B1014" s="90" t="s">
        <v>5234</v>
      </c>
      <c r="C1014" s="44" t="s">
        <v>867</v>
      </c>
      <c r="D1014" s="44" t="s">
        <v>869</v>
      </c>
      <c r="E1014" s="43" t="s">
        <v>7586</v>
      </c>
      <c r="F1014" s="56">
        <v>6722496</v>
      </c>
      <c r="G1014" s="104">
        <v>0</v>
      </c>
      <c r="H1014" s="92" t="s">
        <v>9</v>
      </c>
      <c r="I1014" s="45">
        <v>0</v>
      </c>
      <c r="J1014" s="43" t="s">
        <v>11</v>
      </c>
    </row>
    <row r="1015" spans="1:10" ht="14" x14ac:dyDescent="0.15">
      <c r="A1015" s="91" t="s">
        <v>65</v>
      </c>
      <c r="B1015" s="90" t="s">
        <v>5234</v>
      </c>
      <c r="C1015" s="44" t="s">
        <v>447</v>
      </c>
      <c r="D1015" s="44" t="s">
        <v>448</v>
      </c>
      <c r="E1015" s="43" t="s">
        <v>7586</v>
      </c>
      <c r="F1015" s="56">
        <v>25089750</v>
      </c>
      <c r="G1015" s="104">
        <v>0</v>
      </c>
      <c r="H1015" s="92" t="s">
        <v>9</v>
      </c>
      <c r="I1015" s="45">
        <v>0</v>
      </c>
      <c r="J1015" s="43" t="s">
        <v>7</v>
      </c>
    </row>
    <row r="1016" spans="1:10" ht="14" x14ac:dyDescent="0.15">
      <c r="A1016" s="91" t="s">
        <v>65</v>
      </c>
      <c r="B1016" s="90" t="s">
        <v>5234</v>
      </c>
      <c r="C1016" s="44" t="s">
        <v>949</v>
      </c>
      <c r="D1016" s="44" t="s">
        <v>950</v>
      </c>
      <c r="E1016" s="43" t="s">
        <v>7586</v>
      </c>
      <c r="F1016" s="56">
        <v>5673534</v>
      </c>
      <c r="G1016" s="104">
        <v>0</v>
      </c>
      <c r="H1016" s="92" t="s">
        <v>9</v>
      </c>
      <c r="I1016" s="45">
        <v>0</v>
      </c>
      <c r="J1016" s="43" t="s">
        <v>11</v>
      </c>
    </row>
    <row r="1017" spans="1:10" ht="14" x14ac:dyDescent="0.15">
      <c r="A1017" s="91" t="s">
        <v>65</v>
      </c>
      <c r="B1017" s="90" t="s">
        <v>5234</v>
      </c>
      <c r="C1017" s="44" t="s">
        <v>750</v>
      </c>
      <c r="D1017" s="44" t="s">
        <v>751</v>
      </c>
      <c r="E1017" s="43" t="s">
        <v>7586</v>
      </c>
      <c r="F1017" s="56">
        <v>9915025</v>
      </c>
      <c r="G1017" s="104">
        <v>0</v>
      </c>
      <c r="H1017" s="92" t="s">
        <v>9</v>
      </c>
      <c r="I1017" s="45">
        <v>0</v>
      </c>
      <c r="J1017" s="43" t="s">
        <v>7</v>
      </c>
    </row>
    <row r="1018" spans="1:10" ht="14" x14ac:dyDescent="0.15">
      <c r="A1018" s="91" t="s">
        <v>65</v>
      </c>
      <c r="B1018" s="90" t="s">
        <v>5234</v>
      </c>
      <c r="C1018" s="44" t="s">
        <v>1439</v>
      </c>
      <c r="D1018" s="44" t="s">
        <v>1440</v>
      </c>
      <c r="E1018" s="43" t="s">
        <v>7586</v>
      </c>
      <c r="F1018" s="56">
        <v>1631207</v>
      </c>
      <c r="G1018" s="104">
        <v>0</v>
      </c>
      <c r="H1018" s="92" t="s">
        <v>9</v>
      </c>
      <c r="I1018" s="45">
        <v>0</v>
      </c>
      <c r="J1018" s="43" t="s">
        <v>11</v>
      </c>
    </row>
    <row r="1019" spans="1:10" ht="14" x14ac:dyDescent="0.15">
      <c r="A1019" s="91" t="s">
        <v>65</v>
      </c>
      <c r="B1019" s="90" t="s">
        <v>5234</v>
      </c>
      <c r="C1019" s="44" t="s">
        <v>1177</v>
      </c>
      <c r="D1019" s="44" t="s">
        <v>1179</v>
      </c>
      <c r="E1019" s="43" t="s">
        <v>7586</v>
      </c>
      <c r="F1019" s="56">
        <v>3324835</v>
      </c>
      <c r="G1019" s="104">
        <v>0</v>
      </c>
      <c r="H1019" s="92" t="s">
        <v>9</v>
      </c>
      <c r="I1019" s="45">
        <v>0</v>
      </c>
      <c r="J1019" s="43" t="s">
        <v>11</v>
      </c>
    </row>
    <row r="1020" spans="1:10" ht="14" x14ac:dyDescent="0.15">
      <c r="A1020" s="91" t="s">
        <v>65</v>
      </c>
      <c r="B1020" s="90" t="s">
        <v>5234</v>
      </c>
      <c r="C1020" s="44" t="s">
        <v>531</v>
      </c>
      <c r="D1020" s="44" t="s">
        <v>532</v>
      </c>
      <c r="E1020" s="43" t="s">
        <v>7586</v>
      </c>
      <c r="F1020" s="56">
        <v>19009392</v>
      </c>
      <c r="G1020" s="104">
        <v>0</v>
      </c>
      <c r="H1020" s="92" t="s">
        <v>9</v>
      </c>
      <c r="I1020" s="45">
        <v>0</v>
      </c>
      <c r="J1020" s="43" t="s">
        <v>7</v>
      </c>
    </row>
    <row r="1021" spans="1:10" ht="14" x14ac:dyDescent="0.15">
      <c r="A1021" s="91" t="s">
        <v>65</v>
      </c>
      <c r="B1021" s="90" t="s">
        <v>5234</v>
      </c>
      <c r="C1021" s="44" t="s">
        <v>1714</v>
      </c>
      <c r="D1021" s="44" t="s">
        <v>1715</v>
      </c>
      <c r="E1021" s="43" t="s">
        <v>7586</v>
      </c>
      <c r="F1021" s="56">
        <v>609588</v>
      </c>
      <c r="G1021" s="104">
        <v>0</v>
      </c>
      <c r="H1021" s="92" t="s">
        <v>9</v>
      </c>
      <c r="I1021" s="45">
        <v>0</v>
      </c>
      <c r="J1021" s="43" t="s">
        <v>11</v>
      </c>
    </row>
    <row r="1022" spans="1:10" ht="14" x14ac:dyDescent="0.15">
      <c r="A1022" s="91" t="s">
        <v>65</v>
      </c>
      <c r="B1022" s="90" t="s">
        <v>5234</v>
      </c>
      <c r="C1022" s="44" t="s">
        <v>912</v>
      </c>
      <c r="D1022" s="44" t="s">
        <v>913</v>
      </c>
      <c r="E1022" s="43" t="s">
        <v>7586</v>
      </c>
      <c r="F1022" s="56">
        <v>9062157</v>
      </c>
      <c r="G1022" s="104">
        <v>0</v>
      </c>
      <c r="H1022" s="92" t="s">
        <v>9</v>
      </c>
      <c r="I1022" s="45">
        <v>0</v>
      </c>
      <c r="J1022" s="43" t="s">
        <v>11</v>
      </c>
    </row>
    <row r="1023" spans="1:10" ht="14" x14ac:dyDescent="0.15">
      <c r="A1023" s="91" t="s">
        <v>65</v>
      </c>
      <c r="B1023" s="90" t="s">
        <v>5234</v>
      </c>
      <c r="C1023" s="44" t="s">
        <v>633</v>
      </c>
      <c r="D1023" s="44" t="s">
        <v>634</v>
      </c>
      <c r="E1023" s="43" t="s">
        <v>7586</v>
      </c>
      <c r="F1023" s="56">
        <v>14605430</v>
      </c>
      <c r="G1023" s="104">
        <v>0</v>
      </c>
      <c r="H1023" s="92" t="s">
        <v>9</v>
      </c>
      <c r="I1023" s="45">
        <v>0</v>
      </c>
      <c r="J1023" s="43" t="s">
        <v>11</v>
      </c>
    </row>
    <row r="1024" spans="1:10" ht="14" x14ac:dyDescent="0.15">
      <c r="A1024" s="91" t="s">
        <v>65</v>
      </c>
      <c r="B1024" s="90" t="s">
        <v>5234</v>
      </c>
      <c r="C1024" s="44" t="s">
        <v>1162</v>
      </c>
      <c r="D1024" s="44" t="s">
        <v>1163</v>
      </c>
      <c r="E1024" s="43" t="s">
        <v>7586</v>
      </c>
      <c r="F1024" s="56">
        <v>9637090.4000000004</v>
      </c>
      <c r="G1024" s="104">
        <v>0</v>
      </c>
      <c r="H1024" s="92" t="s">
        <v>9</v>
      </c>
      <c r="I1024" s="45">
        <v>0</v>
      </c>
      <c r="J1024" s="43" t="s">
        <v>11</v>
      </c>
    </row>
    <row r="1025" spans="1:10" ht="14" x14ac:dyDescent="0.15">
      <c r="A1025" s="91" t="s">
        <v>65</v>
      </c>
      <c r="B1025" s="90" t="s">
        <v>5234</v>
      </c>
      <c r="C1025" s="44" t="s">
        <v>1175</v>
      </c>
      <c r="D1025" s="44" t="s">
        <v>1176</v>
      </c>
      <c r="E1025" s="43" t="s">
        <v>7586</v>
      </c>
      <c r="F1025" s="56">
        <v>3379488</v>
      </c>
      <c r="G1025" s="104">
        <v>0</v>
      </c>
      <c r="H1025" s="92" t="s">
        <v>9</v>
      </c>
      <c r="I1025" s="45">
        <v>0</v>
      </c>
      <c r="J1025" s="43" t="s">
        <v>11</v>
      </c>
    </row>
    <row r="1026" spans="1:10" ht="14" x14ac:dyDescent="0.15">
      <c r="A1026" s="91" t="s">
        <v>65</v>
      </c>
      <c r="B1026" s="90" t="s">
        <v>5234</v>
      </c>
      <c r="C1026" s="44" t="s">
        <v>714</v>
      </c>
      <c r="D1026" s="44" t="s">
        <v>715</v>
      </c>
      <c r="E1026" s="43" t="s">
        <v>7586</v>
      </c>
      <c r="F1026" s="56">
        <v>11469186</v>
      </c>
      <c r="G1026" s="104">
        <v>0</v>
      </c>
      <c r="H1026" s="92" t="s">
        <v>9</v>
      </c>
      <c r="I1026" s="45">
        <v>0</v>
      </c>
      <c r="J1026" s="43" t="s">
        <v>11</v>
      </c>
    </row>
    <row r="1027" spans="1:10" ht="14" x14ac:dyDescent="0.15">
      <c r="A1027" s="91" t="s">
        <v>65</v>
      </c>
      <c r="B1027" s="90" t="s">
        <v>5234</v>
      </c>
      <c r="C1027" s="44" t="s">
        <v>1635</v>
      </c>
      <c r="D1027" s="44" t="s">
        <v>1636</v>
      </c>
      <c r="E1027" s="43" t="s">
        <v>7586</v>
      </c>
      <c r="F1027" s="56">
        <v>886550</v>
      </c>
      <c r="G1027" s="104">
        <v>0</v>
      </c>
      <c r="H1027" s="92" t="s">
        <v>9</v>
      </c>
      <c r="I1027" s="45">
        <v>0</v>
      </c>
      <c r="J1027" s="43" t="s">
        <v>11</v>
      </c>
    </row>
    <row r="1028" spans="1:10" ht="14" x14ac:dyDescent="0.15">
      <c r="A1028" s="91" t="s">
        <v>65</v>
      </c>
      <c r="B1028" s="90" t="s">
        <v>5234</v>
      </c>
      <c r="C1028" s="44" t="s">
        <v>1712</v>
      </c>
      <c r="D1028" s="44" t="s">
        <v>1713</v>
      </c>
      <c r="E1028" s="43" t="s">
        <v>7586</v>
      </c>
      <c r="F1028" s="56">
        <v>612700</v>
      </c>
      <c r="G1028" s="104">
        <v>0</v>
      </c>
      <c r="H1028" s="92" t="s">
        <v>9</v>
      </c>
      <c r="I1028" s="45">
        <v>0</v>
      </c>
      <c r="J1028" s="43" t="s">
        <v>11</v>
      </c>
    </row>
    <row r="1029" spans="1:10" ht="14" x14ac:dyDescent="0.15">
      <c r="A1029" s="91" t="s">
        <v>65</v>
      </c>
      <c r="B1029" s="90" t="s">
        <v>5234</v>
      </c>
      <c r="C1029" s="44" t="s">
        <v>545</v>
      </c>
      <c r="D1029" s="44" t="s">
        <v>546</v>
      </c>
      <c r="E1029" s="43" t="s">
        <v>7586</v>
      </c>
      <c r="F1029" s="56">
        <v>35947249</v>
      </c>
      <c r="G1029" s="104">
        <v>0</v>
      </c>
      <c r="H1029" s="92" t="s">
        <v>9</v>
      </c>
      <c r="I1029" s="45">
        <v>0</v>
      </c>
      <c r="J1029" s="43" t="s">
        <v>11</v>
      </c>
    </row>
    <row r="1030" spans="1:10" ht="14" x14ac:dyDescent="0.15">
      <c r="A1030" s="91" t="s">
        <v>65</v>
      </c>
      <c r="B1030" s="90" t="s">
        <v>5234</v>
      </c>
      <c r="C1030" s="44" t="s">
        <v>545</v>
      </c>
      <c r="D1030" s="44" t="s">
        <v>546</v>
      </c>
      <c r="E1030" s="43" t="s">
        <v>7586</v>
      </c>
      <c r="F1030" s="56">
        <v>1488723</v>
      </c>
      <c r="G1030" s="104">
        <v>0</v>
      </c>
      <c r="H1030" s="92" t="s">
        <v>9</v>
      </c>
      <c r="I1030" s="45">
        <v>0</v>
      </c>
      <c r="J1030" s="43" t="s">
        <v>95</v>
      </c>
    </row>
    <row r="1031" spans="1:10" ht="14" x14ac:dyDescent="0.15">
      <c r="A1031" s="91" t="s">
        <v>65</v>
      </c>
      <c r="B1031" s="90" t="s">
        <v>5234</v>
      </c>
      <c r="C1031" s="44" t="s">
        <v>545</v>
      </c>
      <c r="D1031" s="44" t="s">
        <v>546</v>
      </c>
      <c r="E1031" s="43" t="s">
        <v>7586</v>
      </c>
      <c r="F1031" s="56">
        <v>2836871</v>
      </c>
      <c r="G1031" s="104">
        <v>0</v>
      </c>
      <c r="H1031" s="92" t="s">
        <v>9</v>
      </c>
      <c r="I1031" s="45">
        <v>0</v>
      </c>
      <c r="J1031" s="43" t="s">
        <v>93</v>
      </c>
    </row>
    <row r="1032" spans="1:10" ht="14" x14ac:dyDescent="0.15">
      <c r="A1032" s="91" t="s">
        <v>65</v>
      </c>
      <c r="B1032" s="90" t="s">
        <v>5234</v>
      </c>
      <c r="C1032" s="44" t="s">
        <v>1230</v>
      </c>
      <c r="D1032" s="44" t="s">
        <v>1231</v>
      </c>
      <c r="E1032" s="43" t="s">
        <v>7586</v>
      </c>
      <c r="F1032" s="56">
        <v>2764561</v>
      </c>
      <c r="G1032" s="104">
        <v>0</v>
      </c>
      <c r="H1032" s="92" t="s">
        <v>9</v>
      </c>
      <c r="I1032" s="45">
        <v>0</v>
      </c>
      <c r="J1032" s="43" t="s">
        <v>11</v>
      </c>
    </row>
    <row r="1033" spans="1:10" ht="28" x14ac:dyDescent="0.15">
      <c r="A1033" s="91" t="s">
        <v>65</v>
      </c>
      <c r="B1033" s="90" t="s">
        <v>5234</v>
      </c>
      <c r="C1033" s="44" t="s">
        <v>1444</v>
      </c>
      <c r="D1033" s="44" t="s">
        <v>1445</v>
      </c>
      <c r="E1033" s="43" t="s">
        <v>7586</v>
      </c>
      <c r="F1033" s="56">
        <v>1603760</v>
      </c>
      <c r="G1033" s="104">
        <v>0</v>
      </c>
      <c r="H1033" s="92" t="s">
        <v>9</v>
      </c>
      <c r="I1033" s="45">
        <v>0</v>
      </c>
      <c r="J1033" s="43" t="s">
        <v>11</v>
      </c>
    </row>
    <row r="1034" spans="1:10" ht="14" x14ac:dyDescent="0.15">
      <c r="A1034" s="91" t="s">
        <v>65</v>
      </c>
      <c r="B1034" s="90" t="s">
        <v>5234</v>
      </c>
      <c r="C1034" s="44" t="s">
        <v>1749</v>
      </c>
      <c r="D1034" s="44" t="s">
        <v>1750</v>
      </c>
      <c r="E1034" s="43" t="s">
        <v>7586</v>
      </c>
      <c r="F1034" s="56">
        <v>518010</v>
      </c>
      <c r="G1034" s="104">
        <v>0</v>
      </c>
      <c r="H1034" s="92" t="s">
        <v>9</v>
      </c>
      <c r="I1034" s="45">
        <v>0</v>
      </c>
      <c r="J1034" s="43" t="s">
        <v>11</v>
      </c>
    </row>
    <row r="1035" spans="1:10" ht="14" x14ac:dyDescent="0.15">
      <c r="A1035" s="91" t="s">
        <v>65</v>
      </c>
      <c r="B1035" s="90" t="s">
        <v>5234</v>
      </c>
      <c r="C1035" s="44" t="s">
        <v>1643</v>
      </c>
      <c r="D1035" s="44" t="s">
        <v>1644</v>
      </c>
      <c r="E1035" s="43" t="s">
        <v>7586</v>
      </c>
      <c r="F1035" s="56">
        <v>853758</v>
      </c>
      <c r="G1035" s="104">
        <v>0</v>
      </c>
      <c r="H1035" s="92" t="s">
        <v>9</v>
      </c>
      <c r="I1035" s="45">
        <v>0</v>
      </c>
      <c r="J1035" s="43" t="s">
        <v>11</v>
      </c>
    </row>
    <row r="1036" spans="1:10" ht="14" x14ac:dyDescent="0.15">
      <c r="A1036" s="91" t="s">
        <v>65</v>
      </c>
      <c r="B1036" s="90" t="s">
        <v>5234</v>
      </c>
      <c r="C1036" s="44" t="s">
        <v>1095</v>
      </c>
      <c r="D1036" s="44" t="s">
        <v>1096</v>
      </c>
      <c r="E1036" s="43" t="s">
        <v>7586</v>
      </c>
      <c r="F1036" s="56">
        <v>3969312</v>
      </c>
      <c r="G1036" s="104">
        <v>0</v>
      </c>
      <c r="H1036" s="92" t="s">
        <v>9</v>
      </c>
      <c r="I1036" s="45">
        <v>0</v>
      </c>
      <c r="J1036" s="43" t="s">
        <v>11</v>
      </c>
    </row>
    <row r="1037" spans="1:10" ht="14" x14ac:dyDescent="0.15">
      <c r="A1037" s="91" t="s">
        <v>65</v>
      </c>
      <c r="B1037" s="90" t="s">
        <v>5234</v>
      </c>
      <c r="C1037" s="44" t="s">
        <v>779</v>
      </c>
      <c r="D1037" s="44" t="s">
        <v>780</v>
      </c>
      <c r="E1037" s="43" t="s">
        <v>7586</v>
      </c>
      <c r="F1037" s="56">
        <v>8416324</v>
      </c>
      <c r="G1037" s="104">
        <v>0</v>
      </c>
      <c r="H1037" s="92" t="s">
        <v>9</v>
      </c>
      <c r="I1037" s="45">
        <v>0</v>
      </c>
      <c r="J1037" s="43" t="s">
        <v>11</v>
      </c>
    </row>
    <row r="1038" spans="1:10" ht="14" x14ac:dyDescent="0.15">
      <c r="A1038" s="91" t="s">
        <v>65</v>
      </c>
      <c r="B1038" s="90" t="s">
        <v>5234</v>
      </c>
      <c r="C1038" s="44" t="s">
        <v>1523</v>
      </c>
      <c r="D1038" s="44" t="s">
        <v>1524</v>
      </c>
      <c r="E1038" s="43" t="s">
        <v>7586</v>
      </c>
      <c r="F1038" s="56">
        <v>1386000</v>
      </c>
      <c r="G1038" s="104">
        <v>0</v>
      </c>
      <c r="H1038" s="92" t="s">
        <v>9</v>
      </c>
      <c r="I1038" s="45">
        <v>0</v>
      </c>
      <c r="J1038" s="43" t="s">
        <v>11</v>
      </c>
    </row>
    <row r="1039" spans="1:10" ht="14" x14ac:dyDescent="0.15">
      <c r="A1039" s="91" t="s">
        <v>65</v>
      </c>
      <c r="B1039" s="90" t="s">
        <v>5234</v>
      </c>
      <c r="C1039" s="44" t="s">
        <v>1395</v>
      </c>
      <c r="D1039" s="44" t="s">
        <v>1396</v>
      </c>
      <c r="E1039" s="43" t="s">
        <v>7586</v>
      </c>
      <c r="F1039" s="56">
        <v>1819675</v>
      </c>
      <c r="G1039" s="104">
        <v>0</v>
      </c>
      <c r="H1039" s="92" t="s">
        <v>9</v>
      </c>
      <c r="I1039" s="45">
        <v>0</v>
      </c>
      <c r="J1039" s="43" t="s">
        <v>11</v>
      </c>
    </row>
    <row r="1040" spans="1:10" ht="14" x14ac:dyDescent="0.15">
      <c r="A1040" s="91" t="s">
        <v>65</v>
      </c>
      <c r="B1040" s="90" t="s">
        <v>5234</v>
      </c>
      <c r="C1040" s="44" t="s">
        <v>936</v>
      </c>
      <c r="D1040" s="44" t="s">
        <v>937</v>
      </c>
      <c r="E1040" s="43" t="s">
        <v>7586</v>
      </c>
      <c r="F1040" s="56">
        <v>5857025</v>
      </c>
      <c r="G1040" s="104">
        <v>0</v>
      </c>
      <c r="H1040" s="92" t="s">
        <v>9</v>
      </c>
      <c r="I1040" s="45">
        <v>0</v>
      </c>
      <c r="J1040" s="43" t="s">
        <v>11</v>
      </c>
    </row>
    <row r="1041" spans="1:10" ht="14" x14ac:dyDescent="0.15">
      <c r="A1041" s="91" t="s">
        <v>65</v>
      </c>
      <c r="B1041" s="90" t="s">
        <v>5234</v>
      </c>
      <c r="C1041" s="44" t="s">
        <v>136</v>
      </c>
      <c r="D1041" s="44" t="s">
        <v>137</v>
      </c>
      <c r="E1041" s="43" t="s">
        <v>7586</v>
      </c>
      <c r="F1041" s="56">
        <v>232640660.5</v>
      </c>
      <c r="G1041" s="104">
        <v>0</v>
      </c>
      <c r="H1041" s="92" t="s">
        <v>9</v>
      </c>
      <c r="I1041" s="45">
        <v>0</v>
      </c>
      <c r="J1041" s="43" t="s">
        <v>7</v>
      </c>
    </row>
    <row r="1042" spans="1:10" ht="14" x14ac:dyDescent="0.15">
      <c r="A1042" s="91" t="s">
        <v>65</v>
      </c>
      <c r="B1042" s="90" t="s">
        <v>5234</v>
      </c>
      <c r="C1042" s="44" t="s">
        <v>325</v>
      </c>
      <c r="D1042" s="44" t="s">
        <v>326</v>
      </c>
      <c r="E1042" s="43" t="s">
        <v>7586</v>
      </c>
      <c r="F1042" s="56">
        <v>38169580</v>
      </c>
      <c r="G1042" s="104">
        <v>0</v>
      </c>
      <c r="H1042" s="92" t="s">
        <v>9</v>
      </c>
      <c r="I1042" s="45">
        <v>0</v>
      </c>
      <c r="J1042" s="43" t="s">
        <v>11</v>
      </c>
    </row>
    <row r="1043" spans="1:10" ht="14" x14ac:dyDescent="0.15">
      <c r="A1043" s="91" t="s">
        <v>65</v>
      </c>
      <c r="B1043" s="90" t="s">
        <v>5234</v>
      </c>
      <c r="C1043" s="44" t="s">
        <v>1152</v>
      </c>
      <c r="D1043" s="44" t="s">
        <v>1153</v>
      </c>
      <c r="E1043" s="43" t="s">
        <v>7586</v>
      </c>
      <c r="F1043" s="56">
        <v>3596742</v>
      </c>
      <c r="G1043" s="104">
        <v>0</v>
      </c>
      <c r="H1043" s="92" t="s">
        <v>9</v>
      </c>
      <c r="I1043" s="45">
        <v>0</v>
      </c>
      <c r="J1043" s="43" t="s">
        <v>11</v>
      </c>
    </row>
    <row r="1044" spans="1:10" ht="14" x14ac:dyDescent="0.15">
      <c r="A1044" s="91" t="s">
        <v>65</v>
      </c>
      <c r="B1044" s="90" t="s">
        <v>5234</v>
      </c>
      <c r="C1044" s="44" t="s">
        <v>597</v>
      </c>
      <c r="D1044" s="44" t="s">
        <v>598</v>
      </c>
      <c r="E1044" s="43" t="s">
        <v>7586</v>
      </c>
      <c r="F1044" s="56">
        <v>15520216</v>
      </c>
      <c r="G1044" s="104">
        <v>0</v>
      </c>
      <c r="H1044" s="92" t="s">
        <v>9</v>
      </c>
      <c r="I1044" s="45">
        <v>0</v>
      </c>
      <c r="J1044" s="43" t="s">
        <v>11</v>
      </c>
    </row>
    <row r="1045" spans="1:10" ht="14" x14ac:dyDescent="0.15">
      <c r="A1045" s="91" t="s">
        <v>65</v>
      </c>
      <c r="B1045" s="90" t="s">
        <v>5234</v>
      </c>
      <c r="C1045" s="44" t="s">
        <v>411</v>
      </c>
      <c r="D1045" s="44" t="s">
        <v>412</v>
      </c>
      <c r="E1045" s="43" t="s">
        <v>7586</v>
      </c>
      <c r="F1045" s="56">
        <v>28566422</v>
      </c>
      <c r="G1045" s="104">
        <v>0</v>
      </c>
      <c r="H1045" s="92" t="s">
        <v>9</v>
      </c>
      <c r="I1045" s="45">
        <v>0</v>
      </c>
      <c r="J1045" s="43" t="s">
        <v>11</v>
      </c>
    </row>
    <row r="1046" spans="1:10" ht="14" x14ac:dyDescent="0.15">
      <c r="A1046" s="91" t="s">
        <v>65</v>
      </c>
      <c r="B1046" s="90" t="s">
        <v>5234</v>
      </c>
      <c r="C1046" s="44" t="s">
        <v>132</v>
      </c>
      <c r="D1046" s="44" t="s">
        <v>133</v>
      </c>
      <c r="E1046" s="43" t="s">
        <v>7586</v>
      </c>
      <c r="F1046" s="56">
        <v>246272258.5</v>
      </c>
      <c r="G1046" s="104">
        <v>0</v>
      </c>
      <c r="H1046" s="92" t="s">
        <v>9</v>
      </c>
      <c r="I1046" s="45">
        <v>0</v>
      </c>
      <c r="J1046" s="43" t="s">
        <v>7</v>
      </c>
    </row>
    <row r="1047" spans="1:10" ht="14" x14ac:dyDescent="0.15">
      <c r="A1047" s="91" t="s">
        <v>65</v>
      </c>
      <c r="B1047" s="90" t="s">
        <v>5234</v>
      </c>
      <c r="C1047" s="44" t="s">
        <v>455</v>
      </c>
      <c r="D1047" s="44" t="s">
        <v>456</v>
      </c>
      <c r="E1047" s="43" t="s">
        <v>7586</v>
      </c>
      <c r="F1047" s="56">
        <v>6408333</v>
      </c>
      <c r="G1047" s="104">
        <v>0</v>
      </c>
      <c r="H1047" s="92" t="s">
        <v>9</v>
      </c>
      <c r="I1047" s="45">
        <v>0</v>
      </c>
      <c r="J1047" s="43" t="s">
        <v>11</v>
      </c>
    </row>
    <row r="1048" spans="1:10" ht="14" x14ac:dyDescent="0.15">
      <c r="A1048" s="91" t="s">
        <v>65</v>
      </c>
      <c r="B1048" s="90" t="s">
        <v>5234</v>
      </c>
      <c r="C1048" s="44" t="s">
        <v>97</v>
      </c>
      <c r="D1048" s="44" t="s">
        <v>98</v>
      </c>
      <c r="E1048" s="43" t="s">
        <v>7586</v>
      </c>
      <c r="F1048" s="56">
        <v>811680273</v>
      </c>
      <c r="G1048" s="104">
        <v>0</v>
      </c>
      <c r="H1048" s="92" t="s">
        <v>9</v>
      </c>
      <c r="I1048" s="45">
        <v>0</v>
      </c>
      <c r="J1048" s="43" t="s">
        <v>11</v>
      </c>
    </row>
    <row r="1049" spans="1:10" ht="14" x14ac:dyDescent="0.15">
      <c r="A1049" s="91" t="s">
        <v>65</v>
      </c>
      <c r="B1049" s="90" t="s">
        <v>5234</v>
      </c>
      <c r="C1049" s="44" t="s">
        <v>97</v>
      </c>
      <c r="D1049" s="44" t="s">
        <v>98</v>
      </c>
      <c r="E1049" s="43" t="s">
        <v>7586</v>
      </c>
      <c r="F1049" s="56">
        <v>1563596.4</v>
      </c>
      <c r="G1049" s="104">
        <v>0</v>
      </c>
      <c r="H1049" s="92" t="s">
        <v>9</v>
      </c>
      <c r="I1049" s="45">
        <v>0</v>
      </c>
      <c r="J1049" s="43" t="s">
        <v>95</v>
      </c>
    </row>
    <row r="1050" spans="1:10" ht="14" x14ac:dyDescent="0.15">
      <c r="A1050" s="91" t="s">
        <v>65</v>
      </c>
      <c r="B1050" s="90" t="s">
        <v>5234</v>
      </c>
      <c r="C1050" s="44" t="s">
        <v>1393</v>
      </c>
      <c r="D1050" s="44" t="s">
        <v>1394</v>
      </c>
      <c r="E1050" s="43" t="s">
        <v>7586</v>
      </c>
      <c r="F1050" s="56">
        <v>1824826.5</v>
      </c>
      <c r="G1050" s="104">
        <v>0</v>
      </c>
      <c r="H1050" s="92" t="s">
        <v>9</v>
      </c>
      <c r="I1050" s="45">
        <v>0</v>
      </c>
      <c r="J1050" s="43" t="s">
        <v>7</v>
      </c>
    </row>
    <row r="1051" spans="1:10" ht="14" x14ac:dyDescent="0.15">
      <c r="A1051" s="91" t="s">
        <v>65</v>
      </c>
      <c r="B1051" s="90" t="s">
        <v>5234</v>
      </c>
      <c r="C1051" s="44" t="s">
        <v>1670</v>
      </c>
      <c r="D1051" s="44" t="s">
        <v>1671</v>
      </c>
      <c r="E1051" s="43" t="s">
        <v>7586</v>
      </c>
      <c r="F1051" s="56">
        <v>774398.5</v>
      </c>
      <c r="G1051" s="104">
        <v>0</v>
      </c>
      <c r="H1051" s="92" t="s">
        <v>9</v>
      </c>
      <c r="I1051" s="45">
        <v>0</v>
      </c>
      <c r="J1051" s="43" t="s">
        <v>7</v>
      </c>
    </row>
    <row r="1052" spans="1:10" ht="14" x14ac:dyDescent="0.15">
      <c r="A1052" s="91" t="s">
        <v>65</v>
      </c>
      <c r="B1052" s="90" t="s">
        <v>5234</v>
      </c>
      <c r="C1052" s="44" t="s">
        <v>965</v>
      </c>
      <c r="D1052" s="44" t="s">
        <v>966</v>
      </c>
      <c r="E1052" s="43" t="s">
        <v>7586</v>
      </c>
      <c r="F1052" s="56">
        <v>5325102.5</v>
      </c>
      <c r="G1052" s="104">
        <v>0</v>
      </c>
      <c r="H1052" s="92" t="s">
        <v>9</v>
      </c>
      <c r="I1052" s="45">
        <v>0</v>
      </c>
      <c r="J1052" s="43" t="s">
        <v>7</v>
      </c>
    </row>
    <row r="1053" spans="1:10" ht="14" x14ac:dyDescent="0.15">
      <c r="A1053" s="91" t="s">
        <v>65</v>
      </c>
      <c r="B1053" s="90" t="s">
        <v>5234</v>
      </c>
      <c r="C1053" s="44" t="s">
        <v>965</v>
      </c>
      <c r="D1053" s="44" t="s">
        <v>966</v>
      </c>
      <c r="E1053" s="43" t="s">
        <v>7586</v>
      </c>
      <c r="F1053" s="56">
        <v>4881768</v>
      </c>
      <c r="G1053" s="104">
        <v>0</v>
      </c>
      <c r="H1053" s="92" t="s">
        <v>9</v>
      </c>
      <c r="I1053" s="45">
        <v>0</v>
      </c>
      <c r="J1053" s="43" t="s">
        <v>11</v>
      </c>
    </row>
    <row r="1054" spans="1:10" ht="14" x14ac:dyDescent="0.15">
      <c r="A1054" s="91" t="s">
        <v>65</v>
      </c>
      <c r="B1054" s="90" t="s">
        <v>5234</v>
      </c>
      <c r="C1054" s="44" t="s">
        <v>668</v>
      </c>
      <c r="D1054" s="44" t="s">
        <v>669</v>
      </c>
      <c r="E1054" s="43" t="s">
        <v>7586</v>
      </c>
      <c r="F1054" s="56">
        <v>12817086.5</v>
      </c>
      <c r="G1054" s="104">
        <v>0</v>
      </c>
      <c r="H1054" s="92" t="s">
        <v>9</v>
      </c>
      <c r="I1054" s="45">
        <v>0</v>
      </c>
      <c r="J1054" s="43" t="s">
        <v>7</v>
      </c>
    </row>
    <row r="1055" spans="1:10" ht="14" x14ac:dyDescent="0.15">
      <c r="A1055" s="91" t="s">
        <v>65</v>
      </c>
      <c r="B1055" s="90" t="s">
        <v>5234</v>
      </c>
      <c r="C1055" s="44" t="s">
        <v>1050</v>
      </c>
      <c r="D1055" s="44" t="s">
        <v>1051</v>
      </c>
      <c r="E1055" s="43" t="s">
        <v>7586</v>
      </c>
      <c r="F1055" s="56">
        <v>4207160.5</v>
      </c>
      <c r="G1055" s="104">
        <v>0</v>
      </c>
      <c r="H1055" s="92" t="s">
        <v>9</v>
      </c>
      <c r="I1055" s="45">
        <v>0</v>
      </c>
      <c r="J1055" s="43" t="s">
        <v>7</v>
      </c>
    </row>
    <row r="1056" spans="1:10" ht="14" x14ac:dyDescent="0.15">
      <c r="A1056" s="91" t="s">
        <v>65</v>
      </c>
      <c r="B1056" s="90" t="s">
        <v>5234</v>
      </c>
      <c r="C1056" s="44" t="s">
        <v>7605</v>
      </c>
      <c r="D1056" s="44" t="s">
        <v>7606</v>
      </c>
      <c r="E1056" s="43" t="s">
        <v>7586</v>
      </c>
      <c r="F1056" s="56">
        <v>740460</v>
      </c>
      <c r="G1056" s="104">
        <v>0</v>
      </c>
      <c r="H1056" s="92" t="s">
        <v>9</v>
      </c>
      <c r="I1056" s="45">
        <v>0</v>
      </c>
      <c r="J1056" s="43" t="s">
        <v>11</v>
      </c>
    </row>
    <row r="1057" spans="1:10" ht="14" x14ac:dyDescent="0.15">
      <c r="A1057" s="91" t="s">
        <v>65</v>
      </c>
      <c r="B1057" s="90" t="s">
        <v>5234</v>
      </c>
      <c r="C1057" s="44" t="s">
        <v>1157</v>
      </c>
      <c r="D1057" s="44" t="s">
        <v>1158</v>
      </c>
      <c r="E1057" s="43" t="s">
        <v>7586</v>
      </c>
      <c r="F1057" s="56">
        <v>3560000</v>
      </c>
      <c r="G1057" s="104">
        <v>0</v>
      </c>
      <c r="H1057" s="92" t="s">
        <v>9</v>
      </c>
      <c r="I1057" s="45">
        <v>0</v>
      </c>
      <c r="J1057" s="43" t="s">
        <v>11</v>
      </c>
    </row>
    <row r="1058" spans="1:10" ht="14" x14ac:dyDescent="0.15">
      <c r="A1058" s="91" t="s">
        <v>65</v>
      </c>
      <c r="B1058" s="90" t="s">
        <v>5234</v>
      </c>
      <c r="C1058" s="44" t="s">
        <v>1721</v>
      </c>
      <c r="D1058" s="44" t="s">
        <v>1722</v>
      </c>
      <c r="E1058" s="43" t="s">
        <v>7586</v>
      </c>
      <c r="F1058" s="56">
        <v>595206</v>
      </c>
      <c r="G1058" s="104">
        <v>0</v>
      </c>
      <c r="H1058" s="92" t="s">
        <v>9</v>
      </c>
      <c r="I1058" s="45">
        <v>0</v>
      </c>
      <c r="J1058" s="43" t="s">
        <v>11</v>
      </c>
    </row>
    <row r="1059" spans="1:10" ht="14" x14ac:dyDescent="0.15">
      <c r="A1059" s="91" t="s">
        <v>65</v>
      </c>
      <c r="B1059" s="90" t="s">
        <v>5234</v>
      </c>
      <c r="C1059" s="44" t="s">
        <v>1816</v>
      </c>
      <c r="D1059" s="44" t="s">
        <v>1818</v>
      </c>
      <c r="E1059" s="43" t="s">
        <v>7586</v>
      </c>
      <c r="F1059" s="56">
        <v>339150</v>
      </c>
      <c r="G1059" s="104">
        <v>0</v>
      </c>
      <c r="H1059" s="92" t="s">
        <v>9</v>
      </c>
      <c r="I1059" s="45">
        <v>0</v>
      </c>
      <c r="J1059" s="43" t="s">
        <v>11</v>
      </c>
    </row>
    <row r="1060" spans="1:10" ht="14" x14ac:dyDescent="0.15">
      <c r="A1060" s="91" t="s">
        <v>65</v>
      </c>
      <c r="B1060" s="90" t="s">
        <v>5234</v>
      </c>
      <c r="C1060" s="44" t="s">
        <v>574</v>
      </c>
      <c r="D1060" s="44" t="s">
        <v>575</v>
      </c>
      <c r="E1060" s="43" t="s">
        <v>7586</v>
      </c>
      <c r="F1060" s="56">
        <v>16921434</v>
      </c>
      <c r="G1060" s="104">
        <v>0</v>
      </c>
      <c r="H1060" s="92" t="s">
        <v>9</v>
      </c>
      <c r="I1060" s="45">
        <v>0</v>
      </c>
      <c r="J1060" s="43" t="s">
        <v>7</v>
      </c>
    </row>
    <row r="1061" spans="1:10" ht="14" x14ac:dyDescent="0.15">
      <c r="A1061" s="91" t="s">
        <v>65</v>
      </c>
      <c r="B1061" s="90" t="s">
        <v>5234</v>
      </c>
      <c r="C1061" s="44" t="s">
        <v>419</v>
      </c>
      <c r="D1061" s="44" t="s">
        <v>420</v>
      </c>
      <c r="E1061" s="43" t="s">
        <v>7586</v>
      </c>
      <c r="F1061" s="56">
        <v>28197569.5</v>
      </c>
      <c r="G1061" s="104">
        <v>0</v>
      </c>
      <c r="H1061" s="92" t="s">
        <v>9</v>
      </c>
      <c r="I1061" s="45">
        <v>0</v>
      </c>
      <c r="J1061" s="43" t="s">
        <v>7</v>
      </c>
    </row>
    <row r="1062" spans="1:10" ht="14" x14ac:dyDescent="0.15">
      <c r="A1062" s="91" t="s">
        <v>65</v>
      </c>
      <c r="B1062" s="90" t="s">
        <v>5234</v>
      </c>
      <c r="C1062" s="44" t="s">
        <v>905</v>
      </c>
      <c r="D1062" s="44" t="s">
        <v>906</v>
      </c>
      <c r="E1062" s="43" t="s">
        <v>7586</v>
      </c>
      <c r="F1062" s="56">
        <v>6665325</v>
      </c>
      <c r="G1062" s="104">
        <v>0</v>
      </c>
      <c r="H1062" s="92" t="s">
        <v>9</v>
      </c>
      <c r="I1062" s="45">
        <v>0</v>
      </c>
      <c r="J1062" s="43" t="s">
        <v>11</v>
      </c>
    </row>
    <row r="1063" spans="1:10" ht="14" x14ac:dyDescent="0.15">
      <c r="A1063" s="91" t="s">
        <v>65</v>
      </c>
      <c r="B1063" s="90" t="s">
        <v>5234</v>
      </c>
      <c r="C1063" s="44" t="s">
        <v>232</v>
      </c>
      <c r="D1063" s="44" t="s">
        <v>233</v>
      </c>
      <c r="E1063" s="43" t="s">
        <v>7586</v>
      </c>
      <c r="F1063" s="56">
        <v>79210006</v>
      </c>
      <c r="G1063" s="104">
        <v>0</v>
      </c>
      <c r="H1063" s="92" t="s">
        <v>9</v>
      </c>
      <c r="I1063" s="45">
        <v>0</v>
      </c>
      <c r="J1063" s="43" t="s">
        <v>11</v>
      </c>
    </row>
    <row r="1064" spans="1:10" ht="14" x14ac:dyDescent="0.15">
      <c r="A1064" s="91" t="s">
        <v>65</v>
      </c>
      <c r="B1064" s="90" t="s">
        <v>5234</v>
      </c>
      <c r="C1064" s="44" t="s">
        <v>236</v>
      </c>
      <c r="D1064" s="44" t="s">
        <v>237</v>
      </c>
      <c r="E1064" s="43" t="s">
        <v>7586</v>
      </c>
      <c r="F1064" s="56">
        <v>103956147</v>
      </c>
      <c r="G1064" s="104">
        <v>0</v>
      </c>
      <c r="H1064" s="92" t="s">
        <v>9</v>
      </c>
      <c r="I1064" s="45">
        <v>0</v>
      </c>
      <c r="J1064" s="43" t="s">
        <v>11</v>
      </c>
    </row>
    <row r="1065" spans="1:10" ht="14" x14ac:dyDescent="0.15">
      <c r="A1065" s="91" t="s">
        <v>65</v>
      </c>
      <c r="B1065" s="90" t="s">
        <v>5234</v>
      </c>
      <c r="C1065" s="44" t="s">
        <v>722</v>
      </c>
      <c r="D1065" s="44" t="s">
        <v>723</v>
      </c>
      <c r="E1065" s="43" t="s">
        <v>7586</v>
      </c>
      <c r="F1065" s="56">
        <v>11076164</v>
      </c>
      <c r="G1065" s="104">
        <v>0</v>
      </c>
      <c r="H1065" s="92" t="s">
        <v>9</v>
      </c>
      <c r="I1065" s="45">
        <v>0</v>
      </c>
      <c r="J1065" s="43" t="s">
        <v>11</v>
      </c>
    </row>
    <row r="1066" spans="1:10" ht="14" x14ac:dyDescent="0.15">
      <c r="A1066" s="91" t="s">
        <v>65</v>
      </c>
      <c r="B1066" s="90" t="s">
        <v>5234</v>
      </c>
      <c r="C1066" s="44" t="s">
        <v>752</v>
      </c>
      <c r="D1066" s="44" t="s">
        <v>753</v>
      </c>
      <c r="E1066" s="43" t="s">
        <v>7586</v>
      </c>
      <c r="F1066" s="56">
        <v>9827586</v>
      </c>
      <c r="G1066" s="104">
        <v>0</v>
      </c>
      <c r="H1066" s="92" t="s">
        <v>9</v>
      </c>
      <c r="I1066" s="45">
        <v>0</v>
      </c>
      <c r="J1066" s="43" t="s">
        <v>11</v>
      </c>
    </row>
    <row r="1067" spans="1:10" ht="14" x14ac:dyDescent="0.15">
      <c r="A1067" s="91" t="s">
        <v>65</v>
      </c>
      <c r="B1067" s="90" t="s">
        <v>5234</v>
      </c>
      <c r="C1067" s="44" t="s">
        <v>393</v>
      </c>
      <c r="D1067" s="44" t="s">
        <v>394</v>
      </c>
      <c r="E1067" s="43" t="s">
        <v>7586</v>
      </c>
      <c r="F1067" s="56">
        <v>45625292</v>
      </c>
      <c r="G1067" s="104">
        <v>0</v>
      </c>
      <c r="H1067" s="92" t="s">
        <v>9</v>
      </c>
      <c r="I1067" s="45">
        <v>0</v>
      </c>
      <c r="J1067" s="43" t="s">
        <v>11</v>
      </c>
    </row>
    <row r="1068" spans="1:10" ht="14" x14ac:dyDescent="0.15">
      <c r="A1068" s="91" t="s">
        <v>65</v>
      </c>
      <c r="B1068" s="90" t="s">
        <v>5234</v>
      </c>
      <c r="C1068" s="44" t="s">
        <v>393</v>
      </c>
      <c r="D1068" s="44" t="s">
        <v>394</v>
      </c>
      <c r="E1068" s="43" t="s">
        <v>7586</v>
      </c>
      <c r="F1068" s="56">
        <v>3369531.5</v>
      </c>
      <c r="G1068" s="104">
        <v>0</v>
      </c>
      <c r="H1068" s="92" t="s">
        <v>9</v>
      </c>
      <c r="I1068" s="45">
        <v>0</v>
      </c>
      <c r="J1068" s="43" t="s">
        <v>93</v>
      </c>
    </row>
    <row r="1069" spans="1:10" ht="14" x14ac:dyDescent="0.15">
      <c r="A1069" s="91" t="s">
        <v>65</v>
      </c>
      <c r="B1069" s="90" t="s">
        <v>5234</v>
      </c>
      <c r="C1069" s="44" t="s">
        <v>1080</v>
      </c>
      <c r="D1069" s="44" t="s">
        <v>1081</v>
      </c>
      <c r="E1069" s="43" t="s">
        <v>7586</v>
      </c>
      <c r="F1069" s="56">
        <v>4032167.5</v>
      </c>
      <c r="G1069" s="104">
        <v>0</v>
      </c>
      <c r="H1069" s="92" t="s">
        <v>9</v>
      </c>
      <c r="I1069" s="45">
        <v>0</v>
      </c>
      <c r="J1069" s="43" t="s">
        <v>7</v>
      </c>
    </row>
    <row r="1070" spans="1:10" ht="14" x14ac:dyDescent="0.15">
      <c r="A1070" s="91" t="s">
        <v>65</v>
      </c>
      <c r="B1070" s="90" t="s">
        <v>5234</v>
      </c>
      <c r="C1070" s="44" t="s">
        <v>1756</v>
      </c>
      <c r="D1070" s="44" t="s">
        <v>1757</v>
      </c>
      <c r="E1070" s="43" t="s">
        <v>7586</v>
      </c>
      <c r="F1070" s="56">
        <v>999379</v>
      </c>
      <c r="G1070" s="104">
        <v>0</v>
      </c>
      <c r="H1070" s="92" t="s">
        <v>9</v>
      </c>
      <c r="I1070" s="45">
        <v>0</v>
      </c>
      <c r="J1070" s="43" t="s">
        <v>11</v>
      </c>
    </row>
    <row r="1071" spans="1:10" ht="14" x14ac:dyDescent="0.15">
      <c r="A1071" s="91" t="s">
        <v>65</v>
      </c>
      <c r="B1071" s="90" t="s">
        <v>5234</v>
      </c>
      <c r="C1071" s="44" t="s">
        <v>1661</v>
      </c>
      <c r="D1071" s="44" t="s">
        <v>1662</v>
      </c>
      <c r="E1071" s="43" t="s">
        <v>7586</v>
      </c>
      <c r="F1071" s="56">
        <v>789565</v>
      </c>
      <c r="G1071" s="104">
        <v>0</v>
      </c>
      <c r="H1071" s="92" t="s">
        <v>9</v>
      </c>
      <c r="I1071" s="45">
        <v>0</v>
      </c>
      <c r="J1071" s="43" t="s">
        <v>11</v>
      </c>
    </row>
    <row r="1072" spans="1:10" ht="14" x14ac:dyDescent="0.15">
      <c r="A1072" s="91" t="s">
        <v>65</v>
      </c>
      <c r="B1072" s="90" t="s">
        <v>5234</v>
      </c>
      <c r="C1072" s="44" t="s">
        <v>482</v>
      </c>
      <c r="D1072" s="44" t="s">
        <v>483</v>
      </c>
      <c r="E1072" s="43" t="s">
        <v>7586</v>
      </c>
      <c r="F1072" s="56">
        <v>22751137.5</v>
      </c>
      <c r="G1072" s="104">
        <v>0</v>
      </c>
      <c r="H1072" s="92" t="s">
        <v>9</v>
      </c>
      <c r="I1072" s="45">
        <v>0</v>
      </c>
      <c r="J1072" s="43" t="s">
        <v>7577</v>
      </c>
    </row>
    <row r="1073" spans="1:10" ht="14" x14ac:dyDescent="0.15">
      <c r="A1073" s="91" t="s">
        <v>65</v>
      </c>
      <c r="B1073" s="90" t="s">
        <v>5234</v>
      </c>
      <c r="C1073" s="44" t="s">
        <v>606</v>
      </c>
      <c r="D1073" s="44" t="s">
        <v>607</v>
      </c>
      <c r="E1073" s="43" t="s">
        <v>7586</v>
      </c>
      <c r="F1073" s="56">
        <v>14916800.5</v>
      </c>
      <c r="G1073" s="104">
        <v>0</v>
      </c>
      <c r="H1073" s="92" t="s">
        <v>9</v>
      </c>
      <c r="I1073" s="45">
        <v>0</v>
      </c>
      <c r="J1073" s="43" t="s">
        <v>93</v>
      </c>
    </row>
    <row r="1074" spans="1:10" ht="14" x14ac:dyDescent="0.15">
      <c r="A1074" s="91" t="s">
        <v>65</v>
      </c>
      <c r="B1074" s="90" t="s">
        <v>5234</v>
      </c>
      <c r="C1074" s="44" t="s">
        <v>764</v>
      </c>
      <c r="D1074" s="44" t="s">
        <v>765</v>
      </c>
      <c r="E1074" s="43" t="s">
        <v>7586</v>
      </c>
      <c r="F1074" s="56">
        <v>8892415</v>
      </c>
      <c r="G1074" s="104">
        <v>0</v>
      </c>
      <c r="H1074" s="92" t="s">
        <v>9</v>
      </c>
      <c r="I1074" s="45">
        <v>0</v>
      </c>
      <c r="J1074" s="43" t="s">
        <v>11</v>
      </c>
    </row>
    <row r="1075" spans="1:10" ht="14" x14ac:dyDescent="0.15">
      <c r="A1075" s="91" t="s">
        <v>65</v>
      </c>
      <c r="B1075" s="90" t="s">
        <v>5234</v>
      </c>
      <c r="C1075" s="44" t="s">
        <v>953</v>
      </c>
      <c r="D1075" s="44" t="s">
        <v>954</v>
      </c>
      <c r="E1075" s="43" t="s">
        <v>7586</v>
      </c>
      <c r="F1075" s="56">
        <v>7378519</v>
      </c>
      <c r="G1075" s="104">
        <v>0</v>
      </c>
      <c r="H1075" s="92" t="s">
        <v>9</v>
      </c>
      <c r="I1075" s="45">
        <v>0</v>
      </c>
      <c r="J1075" s="43" t="s">
        <v>11</v>
      </c>
    </row>
    <row r="1076" spans="1:10" ht="14" x14ac:dyDescent="0.15">
      <c r="A1076" s="91" t="s">
        <v>65</v>
      </c>
      <c r="B1076" s="90" t="s">
        <v>5234</v>
      </c>
      <c r="C1076" s="44" t="s">
        <v>407</v>
      </c>
      <c r="D1076" s="44" t="s">
        <v>408</v>
      </c>
      <c r="E1076" s="43" t="s">
        <v>7586</v>
      </c>
      <c r="F1076" s="56">
        <v>36846671</v>
      </c>
      <c r="G1076" s="104">
        <v>0</v>
      </c>
      <c r="H1076" s="92" t="s">
        <v>9</v>
      </c>
      <c r="I1076" s="45">
        <v>0</v>
      </c>
      <c r="J1076" s="43" t="s">
        <v>11</v>
      </c>
    </row>
    <row r="1077" spans="1:10" ht="14" x14ac:dyDescent="0.15">
      <c r="A1077" s="91" t="s">
        <v>65</v>
      </c>
      <c r="B1077" s="90" t="s">
        <v>5234</v>
      </c>
      <c r="C1077" s="44" t="s">
        <v>923</v>
      </c>
      <c r="D1077" s="44" t="s">
        <v>924</v>
      </c>
      <c r="E1077" s="43" t="s">
        <v>7586</v>
      </c>
      <c r="F1077" s="56">
        <v>5911653</v>
      </c>
      <c r="G1077" s="104">
        <v>0</v>
      </c>
      <c r="H1077" s="92" t="s">
        <v>9</v>
      </c>
      <c r="I1077" s="45">
        <v>0</v>
      </c>
      <c r="J1077" s="43" t="s">
        <v>11</v>
      </c>
    </row>
    <row r="1078" spans="1:10" ht="14" x14ac:dyDescent="0.15">
      <c r="A1078" s="91" t="s">
        <v>65</v>
      </c>
      <c r="B1078" s="90" t="s">
        <v>5234</v>
      </c>
      <c r="C1078" s="44" t="s">
        <v>1801</v>
      </c>
      <c r="D1078" s="44" t="s">
        <v>1802</v>
      </c>
      <c r="E1078" s="43" t="s">
        <v>7586</v>
      </c>
      <c r="F1078" s="56">
        <v>385036</v>
      </c>
      <c r="G1078" s="104">
        <v>0</v>
      </c>
      <c r="H1078" s="92" t="s">
        <v>9</v>
      </c>
      <c r="I1078" s="45">
        <v>0</v>
      </c>
      <c r="J1078" s="43" t="s">
        <v>11</v>
      </c>
    </row>
    <row r="1079" spans="1:10" ht="14" x14ac:dyDescent="0.15">
      <c r="A1079" s="91" t="s">
        <v>65</v>
      </c>
      <c r="B1079" s="90" t="s">
        <v>5234</v>
      </c>
      <c r="C1079" s="44" t="s">
        <v>1272</v>
      </c>
      <c r="D1079" s="44" t="s">
        <v>1273</v>
      </c>
      <c r="E1079" s="43" t="s">
        <v>7586</v>
      </c>
      <c r="F1079" s="56">
        <v>2539163</v>
      </c>
      <c r="G1079" s="104">
        <v>0</v>
      </c>
      <c r="H1079" s="92" t="s">
        <v>9</v>
      </c>
      <c r="I1079" s="45">
        <v>0</v>
      </c>
      <c r="J1079" s="43" t="s">
        <v>7</v>
      </c>
    </row>
    <row r="1080" spans="1:10" ht="14" x14ac:dyDescent="0.15">
      <c r="A1080" s="91" t="s">
        <v>65</v>
      </c>
      <c r="B1080" s="90" t="s">
        <v>5234</v>
      </c>
      <c r="C1080" s="44" t="s">
        <v>1546</v>
      </c>
      <c r="D1080" s="44" t="s">
        <v>1547</v>
      </c>
      <c r="E1080" s="43" t="s">
        <v>7586</v>
      </c>
      <c r="F1080" s="56">
        <v>1261515</v>
      </c>
      <c r="G1080" s="104">
        <v>0</v>
      </c>
      <c r="H1080" s="92" t="s">
        <v>9</v>
      </c>
      <c r="I1080" s="45">
        <v>0</v>
      </c>
      <c r="J1080" s="43" t="s">
        <v>11</v>
      </c>
    </row>
    <row r="1081" spans="1:10" ht="14" x14ac:dyDescent="0.15">
      <c r="A1081" s="91" t="s">
        <v>65</v>
      </c>
      <c r="B1081" s="90" t="s">
        <v>5234</v>
      </c>
      <c r="C1081" s="44" t="s">
        <v>499</v>
      </c>
      <c r="D1081" s="44" t="s">
        <v>500</v>
      </c>
      <c r="E1081" s="43" t="s">
        <v>7586</v>
      </c>
      <c r="F1081" s="56">
        <v>8405305.5</v>
      </c>
      <c r="G1081" s="104">
        <v>0</v>
      </c>
      <c r="H1081" s="92" t="s">
        <v>9</v>
      </c>
      <c r="I1081" s="45">
        <v>0</v>
      </c>
      <c r="J1081" s="43" t="s">
        <v>7</v>
      </c>
    </row>
    <row r="1082" spans="1:10" ht="14" x14ac:dyDescent="0.15">
      <c r="A1082" s="91" t="s">
        <v>65</v>
      </c>
      <c r="B1082" s="90" t="s">
        <v>5234</v>
      </c>
      <c r="C1082" s="44" t="s">
        <v>155</v>
      </c>
      <c r="D1082" s="44" t="s">
        <v>156</v>
      </c>
      <c r="E1082" s="43" t="s">
        <v>7586</v>
      </c>
      <c r="F1082" s="56">
        <v>33068683.351500001</v>
      </c>
      <c r="G1082" s="104">
        <v>0</v>
      </c>
      <c r="H1082" s="92" t="s">
        <v>9</v>
      </c>
      <c r="I1082" s="45">
        <v>0</v>
      </c>
      <c r="J1082" s="43" t="s">
        <v>7577</v>
      </c>
    </row>
    <row r="1083" spans="1:10" ht="14" x14ac:dyDescent="0.15">
      <c r="A1083" s="91" t="s">
        <v>65</v>
      </c>
      <c r="B1083" s="90" t="s">
        <v>5234</v>
      </c>
      <c r="C1083" s="44" t="s">
        <v>387</v>
      </c>
      <c r="D1083" s="44" t="s">
        <v>388</v>
      </c>
      <c r="E1083" s="43" t="s">
        <v>7586</v>
      </c>
      <c r="F1083" s="56">
        <v>32134522.5</v>
      </c>
      <c r="G1083" s="104">
        <v>0</v>
      </c>
      <c r="H1083" s="92" t="s">
        <v>9</v>
      </c>
      <c r="I1083" s="45">
        <v>0</v>
      </c>
      <c r="J1083" s="43" t="s">
        <v>7</v>
      </c>
    </row>
    <row r="1084" spans="1:10" ht="14" x14ac:dyDescent="0.15">
      <c r="A1084" s="91" t="s">
        <v>65</v>
      </c>
      <c r="B1084" s="90" t="s">
        <v>5234</v>
      </c>
      <c r="C1084" s="44" t="s">
        <v>1112</v>
      </c>
      <c r="D1084" s="44" t="s">
        <v>1113</v>
      </c>
      <c r="E1084" s="43" t="s">
        <v>7586</v>
      </c>
      <c r="F1084" s="56">
        <v>1573224.5</v>
      </c>
      <c r="G1084" s="104">
        <v>0</v>
      </c>
      <c r="H1084" s="92" t="s">
        <v>9</v>
      </c>
      <c r="I1084" s="45">
        <v>0</v>
      </c>
      <c r="J1084" s="43" t="s">
        <v>7</v>
      </c>
    </row>
    <row r="1085" spans="1:10" ht="14" x14ac:dyDescent="0.15">
      <c r="A1085" s="91" t="s">
        <v>65</v>
      </c>
      <c r="B1085" s="90" t="s">
        <v>5234</v>
      </c>
      <c r="C1085" s="44" t="s">
        <v>1112</v>
      </c>
      <c r="D1085" s="44" t="s">
        <v>1113</v>
      </c>
      <c r="E1085" s="43" t="s">
        <v>7586</v>
      </c>
      <c r="F1085" s="56">
        <v>4936861</v>
      </c>
      <c r="G1085" s="104">
        <v>0</v>
      </c>
      <c r="H1085" s="92" t="s">
        <v>9</v>
      </c>
      <c r="I1085" s="45">
        <v>0</v>
      </c>
      <c r="J1085" s="43" t="s">
        <v>11</v>
      </c>
    </row>
    <row r="1086" spans="1:10" ht="14" x14ac:dyDescent="0.15">
      <c r="A1086" s="91" t="s">
        <v>65</v>
      </c>
      <c r="B1086" s="90" t="s">
        <v>5234</v>
      </c>
      <c r="C1086" s="44" t="s">
        <v>1220</v>
      </c>
      <c r="D1086" s="44" t="s">
        <v>1221</v>
      </c>
      <c r="E1086" s="43" t="s">
        <v>7586</v>
      </c>
      <c r="F1086" s="56">
        <v>2863985.1920999996</v>
      </c>
      <c r="G1086" s="104">
        <v>0</v>
      </c>
      <c r="H1086" s="92" t="s">
        <v>9</v>
      </c>
      <c r="I1086" s="45">
        <v>0</v>
      </c>
      <c r="J1086" s="43" t="s">
        <v>7577</v>
      </c>
    </row>
    <row r="1087" spans="1:10" ht="14" x14ac:dyDescent="0.15">
      <c r="A1087" s="91" t="s">
        <v>65</v>
      </c>
      <c r="B1087" s="90" t="s">
        <v>5234</v>
      </c>
      <c r="C1087" s="44" t="s">
        <v>693</v>
      </c>
      <c r="D1087" s="44" t="s">
        <v>694</v>
      </c>
      <c r="E1087" s="43" t="s">
        <v>7586</v>
      </c>
      <c r="F1087" s="56">
        <v>12150683.5</v>
      </c>
      <c r="G1087" s="104">
        <v>0</v>
      </c>
      <c r="H1087" s="92" t="s">
        <v>9</v>
      </c>
      <c r="I1087" s="45">
        <v>0</v>
      </c>
      <c r="J1087" s="43" t="s">
        <v>7</v>
      </c>
    </row>
    <row r="1088" spans="1:10" ht="14" x14ac:dyDescent="0.15">
      <c r="A1088" s="91" t="s">
        <v>65</v>
      </c>
      <c r="B1088" s="90" t="s">
        <v>5234</v>
      </c>
      <c r="C1088" s="44" t="s">
        <v>1495</v>
      </c>
      <c r="D1088" s="44" t="s">
        <v>1496</v>
      </c>
      <c r="E1088" s="43" t="s">
        <v>7586</v>
      </c>
      <c r="F1088" s="56">
        <v>1456250</v>
      </c>
      <c r="G1088" s="104">
        <v>0</v>
      </c>
      <c r="H1088" s="92" t="s">
        <v>9</v>
      </c>
      <c r="I1088" s="45">
        <v>0</v>
      </c>
      <c r="J1088" s="43" t="s">
        <v>7</v>
      </c>
    </row>
    <row r="1089" spans="1:10" ht="14" x14ac:dyDescent="0.15">
      <c r="A1089" s="91" t="s">
        <v>65</v>
      </c>
      <c r="B1089" s="90" t="s">
        <v>5234</v>
      </c>
      <c r="C1089" s="44" t="s">
        <v>1707</v>
      </c>
      <c r="D1089" s="44" t="s">
        <v>1708</v>
      </c>
      <c r="E1089" s="43" t="s">
        <v>7586</v>
      </c>
      <c r="F1089" s="56">
        <v>621795</v>
      </c>
      <c r="G1089" s="104">
        <v>0</v>
      </c>
      <c r="H1089" s="92" t="s">
        <v>9</v>
      </c>
      <c r="I1089" s="45">
        <v>0</v>
      </c>
      <c r="J1089" s="43" t="s">
        <v>7</v>
      </c>
    </row>
    <row r="1090" spans="1:10" ht="14" x14ac:dyDescent="0.15">
      <c r="A1090" s="91" t="s">
        <v>65</v>
      </c>
      <c r="B1090" s="90" t="s">
        <v>5234</v>
      </c>
      <c r="C1090" s="44" t="s">
        <v>1782</v>
      </c>
      <c r="D1090" s="44" t="s">
        <v>1783</v>
      </c>
      <c r="E1090" s="43" t="s">
        <v>7586</v>
      </c>
      <c r="F1090" s="56">
        <v>418653</v>
      </c>
      <c r="G1090" s="104">
        <v>0</v>
      </c>
      <c r="H1090" s="92" t="s">
        <v>9</v>
      </c>
      <c r="I1090" s="45">
        <v>0</v>
      </c>
      <c r="J1090" s="43" t="s">
        <v>11</v>
      </c>
    </row>
    <row r="1091" spans="1:10" ht="14" x14ac:dyDescent="0.15">
      <c r="A1091" s="91" t="s">
        <v>65</v>
      </c>
      <c r="B1091" s="90" t="s">
        <v>5234</v>
      </c>
      <c r="C1091" s="44" t="s">
        <v>480</v>
      </c>
      <c r="D1091" s="44" t="s">
        <v>481</v>
      </c>
      <c r="E1091" s="43" t="s">
        <v>7586</v>
      </c>
      <c r="F1091" s="56">
        <v>38455390</v>
      </c>
      <c r="G1091" s="104">
        <v>0</v>
      </c>
      <c r="H1091" s="92" t="s">
        <v>9</v>
      </c>
      <c r="I1091" s="45">
        <v>0</v>
      </c>
      <c r="J1091" s="43" t="s">
        <v>11</v>
      </c>
    </row>
    <row r="1092" spans="1:10" ht="14" x14ac:dyDescent="0.15">
      <c r="A1092" s="91" t="s">
        <v>65</v>
      </c>
      <c r="B1092" s="90" t="s">
        <v>5234</v>
      </c>
      <c r="C1092" s="44" t="s">
        <v>1916</v>
      </c>
      <c r="D1092" s="44" t="s">
        <v>1917</v>
      </c>
      <c r="E1092" s="43" t="s">
        <v>7586</v>
      </c>
      <c r="F1092" s="56">
        <v>100000</v>
      </c>
      <c r="G1092" s="104">
        <v>0</v>
      </c>
      <c r="H1092" s="92" t="s">
        <v>9</v>
      </c>
      <c r="I1092" s="45">
        <v>0</v>
      </c>
      <c r="J1092" s="43" t="s">
        <v>11</v>
      </c>
    </row>
    <row r="1093" spans="1:10" ht="14" x14ac:dyDescent="0.15">
      <c r="A1093" s="91" t="s">
        <v>65</v>
      </c>
      <c r="B1093" s="90" t="s">
        <v>5234</v>
      </c>
      <c r="C1093" s="44" t="s">
        <v>1727</v>
      </c>
      <c r="D1093" s="44" t="s">
        <v>1728</v>
      </c>
      <c r="E1093" s="43" t="s">
        <v>7586</v>
      </c>
      <c r="F1093" s="56">
        <v>577225</v>
      </c>
      <c r="G1093" s="104">
        <v>0</v>
      </c>
      <c r="H1093" s="92" t="s">
        <v>9</v>
      </c>
      <c r="I1093" s="45">
        <v>0</v>
      </c>
      <c r="J1093" s="43" t="s">
        <v>11</v>
      </c>
    </row>
    <row r="1094" spans="1:10" ht="14" x14ac:dyDescent="0.15">
      <c r="A1094" s="91" t="s">
        <v>65</v>
      </c>
      <c r="B1094" s="90" t="s">
        <v>5234</v>
      </c>
      <c r="C1094" s="44" t="s">
        <v>1613</v>
      </c>
      <c r="D1094" s="44" t="s">
        <v>1614</v>
      </c>
      <c r="E1094" s="43" t="s">
        <v>7586</v>
      </c>
      <c r="F1094" s="56">
        <v>3329257</v>
      </c>
      <c r="G1094" s="104">
        <v>0</v>
      </c>
      <c r="H1094" s="92" t="s">
        <v>9</v>
      </c>
      <c r="I1094" s="45">
        <v>0</v>
      </c>
      <c r="J1094" s="43" t="s">
        <v>7</v>
      </c>
    </row>
    <row r="1095" spans="1:10" ht="14" x14ac:dyDescent="0.15">
      <c r="A1095" s="91" t="s">
        <v>65</v>
      </c>
      <c r="B1095" s="90" t="s">
        <v>5234</v>
      </c>
      <c r="C1095" s="44" t="s">
        <v>280</v>
      </c>
      <c r="D1095" s="44" t="s">
        <v>281</v>
      </c>
      <c r="E1095" s="43" t="s">
        <v>7586</v>
      </c>
      <c r="F1095" s="56">
        <v>50073754</v>
      </c>
      <c r="G1095" s="104">
        <v>0</v>
      </c>
      <c r="H1095" s="92" t="s">
        <v>9</v>
      </c>
      <c r="I1095" s="45">
        <v>0</v>
      </c>
      <c r="J1095" s="43" t="s">
        <v>11</v>
      </c>
    </row>
    <row r="1096" spans="1:10" ht="14" x14ac:dyDescent="0.15">
      <c r="A1096" s="91" t="s">
        <v>65</v>
      </c>
      <c r="B1096" s="90" t="s">
        <v>5234</v>
      </c>
      <c r="C1096" s="44" t="s">
        <v>990</v>
      </c>
      <c r="D1096" s="44" t="s">
        <v>991</v>
      </c>
      <c r="E1096" s="43" t="s">
        <v>7586</v>
      </c>
      <c r="F1096" s="56">
        <v>4867759.5</v>
      </c>
      <c r="G1096" s="104">
        <v>0</v>
      </c>
      <c r="H1096" s="92" t="s">
        <v>9</v>
      </c>
      <c r="I1096" s="45">
        <v>0</v>
      </c>
      <c r="J1096" s="43" t="s">
        <v>93</v>
      </c>
    </row>
    <row r="1097" spans="1:10" ht="14" x14ac:dyDescent="0.15">
      <c r="A1097" s="91" t="s">
        <v>65</v>
      </c>
      <c r="B1097" s="90" t="s">
        <v>5234</v>
      </c>
      <c r="C1097" s="44" t="s">
        <v>1599</v>
      </c>
      <c r="D1097" s="44" t="s">
        <v>1600</v>
      </c>
      <c r="E1097" s="43" t="s">
        <v>7586</v>
      </c>
      <c r="F1097" s="56">
        <v>1379715</v>
      </c>
      <c r="G1097" s="104">
        <v>0</v>
      </c>
      <c r="H1097" s="92" t="s">
        <v>9</v>
      </c>
      <c r="I1097" s="45">
        <v>0</v>
      </c>
      <c r="J1097" s="43" t="s">
        <v>11</v>
      </c>
    </row>
    <row r="1098" spans="1:10" ht="14" x14ac:dyDescent="0.15">
      <c r="A1098" s="91" t="s">
        <v>65</v>
      </c>
      <c r="B1098" s="90" t="s">
        <v>5234</v>
      </c>
      <c r="C1098" s="44" t="s">
        <v>844</v>
      </c>
      <c r="D1098" s="44" t="s">
        <v>845</v>
      </c>
      <c r="E1098" s="43" t="s">
        <v>7586</v>
      </c>
      <c r="F1098" s="56">
        <v>6969000</v>
      </c>
      <c r="G1098" s="104">
        <v>0</v>
      </c>
      <c r="H1098" s="92" t="s">
        <v>9</v>
      </c>
      <c r="I1098" s="45">
        <v>0</v>
      </c>
      <c r="J1098" s="43" t="s">
        <v>11</v>
      </c>
    </row>
    <row r="1099" spans="1:10" ht="14" x14ac:dyDescent="0.15">
      <c r="A1099" s="91" t="s">
        <v>65</v>
      </c>
      <c r="B1099" s="90" t="s">
        <v>5234</v>
      </c>
      <c r="C1099" s="44" t="s">
        <v>1391</v>
      </c>
      <c r="D1099" s="44" t="s">
        <v>1392</v>
      </c>
      <c r="E1099" s="43" t="s">
        <v>7586</v>
      </c>
      <c r="F1099" s="56">
        <v>1833751</v>
      </c>
      <c r="G1099" s="104">
        <v>0</v>
      </c>
      <c r="H1099" s="92" t="s">
        <v>9</v>
      </c>
      <c r="I1099" s="45">
        <v>0</v>
      </c>
      <c r="J1099" s="43" t="s">
        <v>11</v>
      </c>
    </row>
    <row r="1100" spans="1:10" ht="28" x14ac:dyDescent="0.15">
      <c r="A1100" s="91" t="s">
        <v>65</v>
      </c>
      <c r="B1100" s="90" t="s">
        <v>5234</v>
      </c>
      <c r="C1100" s="44" t="s">
        <v>1405</v>
      </c>
      <c r="D1100" s="44" t="s">
        <v>1406</v>
      </c>
      <c r="E1100" s="43" t="s">
        <v>7586</v>
      </c>
      <c r="F1100" s="56">
        <v>1767745.5</v>
      </c>
      <c r="G1100" s="104">
        <v>0</v>
      </c>
      <c r="H1100" s="92" t="s">
        <v>9</v>
      </c>
      <c r="I1100" s="45">
        <v>0</v>
      </c>
      <c r="J1100" s="43" t="s">
        <v>7</v>
      </c>
    </row>
    <row r="1101" spans="1:10" ht="14" x14ac:dyDescent="0.15">
      <c r="A1101" s="91" t="s">
        <v>65</v>
      </c>
      <c r="B1101" s="90" t="s">
        <v>5234</v>
      </c>
      <c r="C1101" s="44" t="s">
        <v>1955</v>
      </c>
      <c r="D1101" s="44" t="s">
        <v>1956</v>
      </c>
      <c r="E1101" s="43" t="s">
        <v>7586</v>
      </c>
      <c r="F1101" s="56">
        <v>2822.5</v>
      </c>
      <c r="G1101" s="104">
        <v>0</v>
      </c>
      <c r="H1101" s="92" t="s">
        <v>9</v>
      </c>
      <c r="I1101" s="45">
        <v>0</v>
      </c>
      <c r="J1101" s="43" t="s">
        <v>7</v>
      </c>
    </row>
    <row r="1102" spans="1:10" ht="14" x14ac:dyDescent="0.15">
      <c r="A1102" s="91" t="s">
        <v>65</v>
      </c>
      <c r="B1102" s="90" t="s">
        <v>5234</v>
      </c>
      <c r="C1102" s="44" t="s">
        <v>1942</v>
      </c>
      <c r="D1102" s="44" t="s">
        <v>1943</v>
      </c>
      <c r="E1102" s="43" t="s">
        <v>7586</v>
      </c>
      <c r="F1102" s="56">
        <v>20000</v>
      </c>
      <c r="G1102" s="104">
        <v>0</v>
      </c>
      <c r="H1102" s="92" t="s">
        <v>9</v>
      </c>
      <c r="I1102" s="45">
        <v>0</v>
      </c>
      <c r="J1102" s="43" t="s">
        <v>11</v>
      </c>
    </row>
    <row r="1103" spans="1:10" ht="28" x14ac:dyDescent="0.15">
      <c r="A1103" s="91" t="s">
        <v>65</v>
      </c>
      <c r="B1103" s="90" t="s">
        <v>5234</v>
      </c>
      <c r="C1103" s="44" t="s">
        <v>368</v>
      </c>
      <c r="D1103" s="44" t="s">
        <v>369</v>
      </c>
      <c r="E1103" s="43" t="s">
        <v>7586</v>
      </c>
      <c r="F1103" s="56">
        <v>34009143</v>
      </c>
      <c r="G1103" s="104">
        <v>0</v>
      </c>
      <c r="H1103" s="92" t="s">
        <v>9</v>
      </c>
      <c r="I1103" s="45">
        <v>0</v>
      </c>
      <c r="J1103" s="43" t="s">
        <v>7</v>
      </c>
    </row>
    <row r="1104" spans="1:10" ht="14" x14ac:dyDescent="0.15">
      <c r="A1104" s="91" t="s">
        <v>65</v>
      </c>
      <c r="B1104" s="90" t="s">
        <v>5234</v>
      </c>
      <c r="C1104" s="44" t="s">
        <v>134</v>
      </c>
      <c r="D1104" s="44" t="s">
        <v>135</v>
      </c>
      <c r="E1104" s="43" t="s">
        <v>7586</v>
      </c>
      <c r="F1104" s="56">
        <v>234281298</v>
      </c>
      <c r="G1104" s="104">
        <v>0</v>
      </c>
      <c r="H1104" s="92" t="s">
        <v>9</v>
      </c>
      <c r="I1104" s="45">
        <v>0</v>
      </c>
      <c r="J1104" s="43" t="s">
        <v>11</v>
      </c>
    </row>
    <row r="1105" spans="1:10" ht="14" x14ac:dyDescent="0.15">
      <c r="A1105" s="91" t="s">
        <v>65</v>
      </c>
      <c r="B1105" s="90" t="s">
        <v>5234</v>
      </c>
      <c r="C1105" s="44" t="s">
        <v>1772</v>
      </c>
      <c r="D1105" s="44" t="s">
        <v>1773</v>
      </c>
      <c r="E1105" s="43" t="s">
        <v>7586</v>
      </c>
      <c r="F1105" s="56">
        <v>466480</v>
      </c>
      <c r="G1105" s="104">
        <v>0</v>
      </c>
      <c r="H1105" s="92" t="s">
        <v>9</v>
      </c>
      <c r="I1105" s="45">
        <v>0</v>
      </c>
      <c r="J1105" s="43" t="s">
        <v>11</v>
      </c>
    </row>
    <row r="1106" spans="1:10" ht="14" x14ac:dyDescent="0.15">
      <c r="A1106" s="91" t="s">
        <v>65</v>
      </c>
      <c r="B1106" s="90" t="s">
        <v>5234</v>
      </c>
      <c r="C1106" s="44" t="s">
        <v>808</v>
      </c>
      <c r="D1106" s="44" t="s">
        <v>809</v>
      </c>
      <c r="E1106" s="43" t="s">
        <v>7586</v>
      </c>
      <c r="F1106" s="56">
        <v>7536590</v>
      </c>
      <c r="G1106" s="104">
        <v>0</v>
      </c>
      <c r="H1106" s="92" t="s">
        <v>9</v>
      </c>
      <c r="I1106" s="45">
        <v>0</v>
      </c>
      <c r="J1106" s="43" t="s">
        <v>11</v>
      </c>
    </row>
    <row r="1107" spans="1:10" ht="14" x14ac:dyDescent="0.15">
      <c r="A1107" s="91" t="s">
        <v>65</v>
      </c>
      <c r="B1107" s="90" t="s">
        <v>5234</v>
      </c>
      <c r="C1107" s="44" t="s">
        <v>951</v>
      </c>
      <c r="D1107" s="44" t="s">
        <v>952</v>
      </c>
      <c r="E1107" s="43" t="s">
        <v>7586</v>
      </c>
      <c r="F1107" s="56">
        <v>5462536</v>
      </c>
      <c r="G1107" s="104">
        <v>0</v>
      </c>
      <c r="H1107" s="92" t="s">
        <v>9</v>
      </c>
      <c r="I1107" s="45">
        <v>0</v>
      </c>
      <c r="J1107" s="43" t="s">
        <v>7</v>
      </c>
    </row>
    <row r="1108" spans="1:10" ht="14" x14ac:dyDescent="0.15">
      <c r="A1108" s="91" t="s">
        <v>65</v>
      </c>
      <c r="B1108" s="90" t="s">
        <v>5234</v>
      </c>
      <c r="C1108" s="44" t="s">
        <v>1313</v>
      </c>
      <c r="D1108" s="44" t="s">
        <v>1314</v>
      </c>
      <c r="E1108" s="43" t="s">
        <v>7586</v>
      </c>
      <c r="F1108" s="56">
        <v>2337697.5</v>
      </c>
      <c r="G1108" s="104">
        <v>0</v>
      </c>
      <c r="H1108" s="92" t="s">
        <v>9</v>
      </c>
      <c r="I1108" s="45">
        <v>0</v>
      </c>
      <c r="J1108" s="43" t="s">
        <v>7</v>
      </c>
    </row>
    <row r="1109" spans="1:10" ht="14" x14ac:dyDescent="0.15">
      <c r="A1109" s="91" t="s">
        <v>65</v>
      </c>
      <c r="B1109" s="90" t="s">
        <v>5234</v>
      </c>
      <c r="C1109" s="44" t="s">
        <v>1899</v>
      </c>
      <c r="D1109" s="44" t="s">
        <v>1900</v>
      </c>
      <c r="E1109" s="43" t="s">
        <v>7586</v>
      </c>
      <c r="F1109" s="56">
        <v>135000</v>
      </c>
      <c r="G1109" s="104">
        <v>0</v>
      </c>
      <c r="H1109" s="92" t="s">
        <v>9</v>
      </c>
      <c r="I1109" s="45">
        <v>0</v>
      </c>
      <c r="J1109" s="43" t="s">
        <v>11</v>
      </c>
    </row>
    <row r="1110" spans="1:10" ht="14" x14ac:dyDescent="0.15">
      <c r="A1110" s="91" t="s">
        <v>65</v>
      </c>
      <c r="B1110" s="90" t="s">
        <v>5234</v>
      </c>
      <c r="C1110" s="44" t="s">
        <v>1621</v>
      </c>
      <c r="D1110" s="44" t="s">
        <v>1622</v>
      </c>
      <c r="E1110" s="43" t="s">
        <v>7586</v>
      </c>
      <c r="F1110" s="56">
        <v>904845.24</v>
      </c>
      <c r="G1110" s="104">
        <v>0</v>
      </c>
      <c r="H1110" s="92" t="s">
        <v>9</v>
      </c>
      <c r="I1110" s="45">
        <v>0</v>
      </c>
      <c r="J1110" s="43" t="s">
        <v>7577</v>
      </c>
    </row>
    <row r="1111" spans="1:10" ht="14" x14ac:dyDescent="0.15">
      <c r="A1111" s="91" t="s">
        <v>65</v>
      </c>
      <c r="B1111" s="90" t="s">
        <v>5234</v>
      </c>
      <c r="C1111" s="44" t="s">
        <v>1767</v>
      </c>
      <c r="D1111" s="44" t="s">
        <v>1768</v>
      </c>
      <c r="E1111" s="43" t="s">
        <v>7586</v>
      </c>
      <c r="F1111" s="56">
        <v>467665</v>
      </c>
      <c r="G1111" s="104">
        <v>0</v>
      </c>
      <c r="H1111" s="92" t="s">
        <v>9</v>
      </c>
      <c r="I1111" s="45">
        <v>0</v>
      </c>
      <c r="J1111" s="43" t="s">
        <v>11</v>
      </c>
    </row>
    <row r="1112" spans="1:10" ht="14" x14ac:dyDescent="0.15">
      <c r="A1112" s="91" t="s">
        <v>65</v>
      </c>
      <c r="B1112" s="90" t="s">
        <v>5234</v>
      </c>
      <c r="C1112" s="44" t="s">
        <v>224</v>
      </c>
      <c r="D1112" s="44" t="s">
        <v>225</v>
      </c>
      <c r="E1112" s="43" t="s">
        <v>7586</v>
      </c>
      <c r="F1112" s="56">
        <v>84387717</v>
      </c>
      <c r="G1112" s="104">
        <v>0</v>
      </c>
      <c r="H1112" s="92" t="s">
        <v>9</v>
      </c>
      <c r="I1112" s="45">
        <v>0</v>
      </c>
      <c r="J1112" s="43" t="s">
        <v>11</v>
      </c>
    </row>
    <row r="1113" spans="1:10" ht="14" x14ac:dyDescent="0.15">
      <c r="A1113" s="91" t="s">
        <v>65</v>
      </c>
      <c r="B1113" s="90" t="s">
        <v>5234</v>
      </c>
      <c r="C1113" s="44" t="s">
        <v>488</v>
      </c>
      <c r="D1113" s="44" t="s">
        <v>489</v>
      </c>
      <c r="E1113" s="43" t="s">
        <v>7586</v>
      </c>
      <c r="F1113" s="56">
        <v>22476064</v>
      </c>
      <c r="G1113" s="104">
        <v>0</v>
      </c>
      <c r="H1113" s="92" t="s">
        <v>9</v>
      </c>
      <c r="I1113" s="45">
        <v>0</v>
      </c>
      <c r="J1113" s="43" t="s">
        <v>11</v>
      </c>
    </row>
    <row r="1114" spans="1:10" ht="14" x14ac:dyDescent="0.15">
      <c r="A1114" s="91" t="s">
        <v>65</v>
      </c>
      <c r="B1114" s="90" t="s">
        <v>5234</v>
      </c>
      <c r="C1114" s="44" t="s">
        <v>1673</v>
      </c>
      <c r="D1114" s="44" t="s">
        <v>1674</v>
      </c>
      <c r="E1114" s="43" t="s">
        <v>7586</v>
      </c>
      <c r="F1114" s="56">
        <v>698982.5</v>
      </c>
      <c r="G1114" s="104">
        <v>0</v>
      </c>
      <c r="H1114" s="92" t="s">
        <v>9</v>
      </c>
      <c r="I1114" s="45">
        <v>0</v>
      </c>
      <c r="J1114" s="43" t="s">
        <v>7</v>
      </c>
    </row>
    <row r="1115" spans="1:10" ht="14" x14ac:dyDescent="0.15">
      <c r="A1115" s="91" t="s">
        <v>65</v>
      </c>
      <c r="B1115" s="90" t="s">
        <v>5234</v>
      </c>
      <c r="C1115" s="44" t="s">
        <v>1673</v>
      </c>
      <c r="D1115" s="44" t="s">
        <v>1674</v>
      </c>
      <c r="E1115" s="43" t="s">
        <v>7586</v>
      </c>
      <c r="F1115" s="56">
        <v>87163</v>
      </c>
      <c r="G1115" s="104">
        <v>0</v>
      </c>
      <c r="H1115" s="92" t="s">
        <v>9</v>
      </c>
      <c r="I1115" s="45">
        <v>0</v>
      </c>
      <c r="J1115" s="43" t="s">
        <v>11</v>
      </c>
    </row>
    <row r="1116" spans="1:10" ht="14" x14ac:dyDescent="0.15">
      <c r="A1116" s="91" t="s">
        <v>65</v>
      </c>
      <c r="B1116" s="90" t="s">
        <v>5234</v>
      </c>
      <c r="C1116" s="44" t="s">
        <v>875</v>
      </c>
      <c r="D1116" s="44" t="s">
        <v>876</v>
      </c>
      <c r="E1116" s="43" t="s">
        <v>7586</v>
      </c>
      <c r="F1116" s="56">
        <v>6632512.5</v>
      </c>
      <c r="G1116" s="104">
        <v>0</v>
      </c>
      <c r="H1116" s="92" t="s">
        <v>9</v>
      </c>
      <c r="I1116" s="45">
        <v>0</v>
      </c>
      <c r="J1116" s="43" t="s">
        <v>7</v>
      </c>
    </row>
    <row r="1117" spans="1:10" ht="14" x14ac:dyDescent="0.15">
      <c r="A1117" s="91" t="s">
        <v>65</v>
      </c>
      <c r="B1117" s="90" t="s">
        <v>5234</v>
      </c>
      <c r="C1117" s="44" t="s">
        <v>1868</v>
      </c>
      <c r="D1117" s="44" t="s">
        <v>1869</v>
      </c>
      <c r="E1117" s="43" t="s">
        <v>7586</v>
      </c>
      <c r="F1117" s="56">
        <v>211417.19999999998</v>
      </c>
      <c r="G1117" s="104">
        <v>0</v>
      </c>
      <c r="H1117" s="92" t="s">
        <v>9</v>
      </c>
      <c r="I1117" s="45">
        <v>0</v>
      </c>
      <c r="J1117" s="43" t="s">
        <v>91</v>
      </c>
    </row>
    <row r="1118" spans="1:10" ht="14" x14ac:dyDescent="0.15">
      <c r="A1118" s="91" t="s">
        <v>65</v>
      </c>
      <c r="B1118" s="90" t="s">
        <v>5234</v>
      </c>
      <c r="C1118" s="44" t="s">
        <v>1292</v>
      </c>
      <c r="D1118" s="44" t="s">
        <v>1293</v>
      </c>
      <c r="E1118" s="43" t="s">
        <v>7586</v>
      </c>
      <c r="F1118" s="56">
        <v>2462136.5</v>
      </c>
      <c r="G1118" s="104">
        <v>0</v>
      </c>
      <c r="H1118" s="92" t="s">
        <v>9</v>
      </c>
      <c r="I1118" s="45">
        <v>0</v>
      </c>
      <c r="J1118" s="43" t="s">
        <v>7</v>
      </c>
    </row>
    <row r="1119" spans="1:10" ht="14" x14ac:dyDescent="0.15">
      <c r="A1119" s="91" t="s">
        <v>65</v>
      </c>
      <c r="B1119" s="90" t="s">
        <v>5234</v>
      </c>
      <c r="C1119" s="44" t="s">
        <v>506</v>
      </c>
      <c r="D1119" s="44" t="s">
        <v>507</v>
      </c>
      <c r="E1119" s="43" t="s">
        <v>7586</v>
      </c>
      <c r="F1119" s="56">
        <v>20555351</v>
      </c>
      <c r="G1119" s="104">
        <v>0</v>
      </c>
      <c r="H1119" s="92" t="s">
        <v>9</v>
      </c>
      <c r="I1119" s="45">
        <v>0</v>
      </c>
      <c r="J1119" s="43" t="s">
        <v>11</v>
      </c>
    </row>
    <row r="1120" spans="1:10" ht="14" x14ac:dyDescent="0.15">
      <c r="A1120" s="91" t="s">
        <v>65</v>
      </c>
      <c r="B1120" s="90" t="s">
        <v>5234</v>
      </c>
      <c r="C1120" s="44" t="s">
        <v>724</v>
      </c>
      <c r="D1120" s="44" t="s">
        <v>725</v>
      </c>
      <c r="E1120" s="43" t="s">
        <v>7586</v>
      </c>
      <c r="F1120" s="56">
        <v>11052866</v>
      </c>
      <c r="G1120" s="104">
        <v>0</v>
      </c>
      <c r="H1120" s="92" t="s">
        <v>9</v>
      </c>
      <c r="I1120" s="45">
        <v>0</v>
      </c>
      <c r="J1120" s="43" t="s">
        <v>11</v>
      </c>
    </row>
    <row r="1121" spans="1:10" ht="14" x14ac:dyDescent="0.15">
      <c r="A1121" s="91" t="s">
        <v>65</v>
      </c>
      <c r="B1121" s="90" t="s">
        <v>5234</v>
      </c>
      <c r="C1121" s="44" t="s">
        <v>1493</v>
      </c>
      <c r="D1121" s="44" t="s">
        <v>1494</v>
      </c>
      <c r="E1121" s="43" t="s">
        <v>7586</v>
      </c>
      <c r="F1121" s="56">
        <v>1458710</v>
      </c>
      <c r="G1121" s="104">
        <v>0</v>
      </c>
      <c r="H1121" s="92" t="s">
        <v>9</v>
      </c>
      <c r="I1121" s="45">
        <v>0</v>
      </c>
      <c r="J1121" s="43" t="s">
        <v>11</v>
      </c>
    </row>
    <row r="1122" spans="1:10" ht="14" x14ac:dyDescent="0.15">
      <c r="A1122" s="91" t="s">
        <v>65</v>
      </c>
      <c r="B1122" s="90" t="s">
        <v>5234</v>
      </c>
      <c r="C1122" s="44" t="s">
        <v>1018</v>
      </c>
      <c r="D1122" s="44" t="s">
        <v>1019</v>
      </c>
      <c r="E1122" s="43" t="s">
        <v>7586</v>
      </c>
      <c r="F1122" s="56">
        <v>4544000</v>
      </c>
      <c r="G1122" s="104">
        <v>0</v>
      </c>
      <c r="H1122" s="92" t="s">
        <v>9</v>
      </c>
      <c r="I1122" s="45">
        <v>0</v>
      </c>
      <c r="J1122" s="43" t="s">
        <v>11</v>
      </c>
    </row>
    <row r="1123" spans="1:10" ht="14" x14ac:dyDescent="0.15">
      <c r="A1123" s="91" t="s">
        <v>65</v>
      </c>
      <c r="B1123" s="90" t="s">
        <v>5234</v>
      </c>
      <c r="C1123" s="44" t="s">
        <v>712</v>
      </c>
      <c r="D1123" s="44" t="s">
        <v>713</v>
      </c>
      <c r="E1123" s="43" t="s">
        <v>7586</v>
      </c>
      <c r="F1123" s="56">
        <v>11489072.199999999</v>
      </c>
      <c r="G1123" s="104">
        <v>0</v>
      </c>
      <c r="H1123" s="92" t="s">
        <v>9</v>
      </c>
      <c r="I1123" s="45">
        <v>0</v>
      </c>
      <c r="J1123" s="43" t="s">
        <v>11</v>
      </c>
    </row>
    <row r="1124" spans="1:10" ht="14" x14ac:dyDescent="0.15">
      <c r="A1124" s="91" t="s">
        <v>65</v>
      </c>
      <c r="B1124" s="90" t="s">
        <v>5234</v>
      </c>
      <c r="C1124" s="44" t="s">
        <v>1377</v>
      </c>
      <c r="D1124" s="44" t="s">
        <v>1378</v>
      </c>
      <c r="E1124" s="43" t="s">
        <v>7586</v>
      </c>
      <c r="F1124" s="56">
        <v>1970325.5</v>
      </c>
      <c r="G1124" s="104">
        <v>0</v>
      </c>
      <c r="H1124" s="92" t="s">
        <v>9</v>
      </c>
      <c r="I1124" s="45">
        <v>0</v>
      </c>
      <c r="J1124" s="43" t="s">
        <v>7</v>
      </c>
    </row>
    <row r="1125" spans="1:10" ht="14" x14ac:dyDescent="0.15">
      <c r="A1125" s="91" t="s">
        <v>65</v>
      </c>
      <c r="B1125" s="90" t="s">
        <v>5234</v>
      </c>
      <c r="C1125" s="44" t="s">
        <v>967</v>
      </c>
      <c r="D1125" s="44" t="s">
        <v>969</v>
      </c>
      <c r="E1125" s="43" t="s">
        <v>7586</v>
      </c>
      <c r="F1125" s="56">
        <v>5295322</v>
      </c>
      <c r="G1125" s="104">
        <v>0</v>
      </c>
      <c r="H1125" s="92" t="s">
        <v>9</v>
      </c>
      <c r="I1125" s="45">
        <v>0</v>
      </c>
      <c r="J1125" s="43" t="s">
        <v>11</v>
      </c>
    </row>
    <row r="1126" spans="1:10" ht="14" x14ac:dyDescent="0.15">
      <c r="A1126" s="91" t="s">
        <v>65</v>
      </c>
      <c r="B1126" s="90" t="s">
        <v>5234</v>
      </c>
      <c r="C1126" s="44" t="s">
        <v>278</v>
      </c>
      <c r="D1126" s="44" t="s">
        <v>279</v>
      </c>
      <c r="E1126" s="43" t="s">
        <v>7586</v>
      </c>
      <c r="F1126" s="56">
        <v>48985590</v>
      </c>
      <c r="G1126" s="104">
        <v>0</v>
      </c>
      <c r="H1126" s="92" t="s">
        <v>9</v>
      </c>
      <c r="I1126" s="45">
        <v>0</v>
      </c>
      <c r="J1126" s="43" t="s">
        <v>7</v>
      </c>
    </row>
    <row r="1127" spans="1:10" ht="14" x14ac:dyDescent="0.15">
      <c r="A1127" s="91" t="s">
        <v>65</v>
      </c>
      <c r="B1127" s="90" t="s">
        <v>5234</v>
      </c>
      <c r="C1127" s="44" t="s">
        <v>1551</v>
      </c>
      <c r="D1127" s="44" t="s">
        <v>1552</v>
      </c>
      <c r="E1127" s="43" t="s">
        <v>7586</v>
      </c>
      <c r="F1127" s="56">
        <v>1250732</v>
      </c>
      <c r="G1127" s="104">
        <v>0</v>
      </c>
      <c r="H1127" s="92" t="s">
        <v>9</v>
      </c>
      <c r="I1127" s="45">
        <v>0</v>
      </c>
      <c r="J1127" s="43" t="s">
        <v>11</v>
      </c>
    </row>
    <row r="1128" spans="1:10" ht="14" x14ac:dyDescent="0.15">
      <c r="A1128" s="91" t="s">
        <v>65</v>
      </c>
      <c r="B1128" s="90" t="s">
        <v>5234</v>
      </c>
      <c r="C1128" s="44" t="s">
        <v>1820</v>
      </c>
      <c r="D1128" s="44" t="s">
        <v>1821</v>
      </c>
      <c r="E1128" s="43" t="s">
        <v>7586</v>
      </c>
      <c r="F1128" s="56">
        <v>326526.5</v>
      </c>
      <c r="G1128" s="104">
        <v>0</v>
      </c>
      <c r="H1128" s="92" t="s">
        <v>9</v>
      </c>
      <c r="I1128" s="45">
        <v>0</v>
      </c>
      <c r="J1128" s="43" t="s">
        <v>7</v>
      </c>
    </row>
    <row r="1129" spans="1:10" ht="14" x14ac:dyDescent="0.15">
      <c r="A1129" s="91" t="s">
        <v>65</v>
      </c>
      <c r="B1129" s="90" t="s">
        <v>5234</v>
      </c>
      <c r="C1129" s="44" t="s">
        <v>1148</v>
      </c>
      <c r="D1129" s="44" t="s">
        <v>1149</v>
      </c>
      <c r="E1129" s="43" t="s">
        <v>7586</v>
      </c>
      <c r="F1129" s="56">
        <v>3608916</v>
      </c>
      <c r="G1129" s="104">
        <v>0</v>
      </c>
      <c r="H1129" s="92" t="s">
        <v>9</v>
      </c>
      <c r="I1129" s="45">
        <v>0</v>
      </c>
      <c r="J1129" s="43" t="s">
        <v>11</v>
      </c>
    </row>
    <row r="1130" spans="1:10" ht="14" x14ac:dyDescent="0.15">
      <c r="A1130" s="91" t="s">
        <v>65</v>
      </c>
      <c r="B1130" s="90" t="s">
        <v>5234</v>
      </c>
      <c r="C1130" s="44" t="s">
        <v>674</v>
      </c>
      <c r="D1130" s="44" t="s">
        <v>675</v>
      </c>
      <c r="E1130" s="43" t="s">
        <v>7586</v>
      </c>
      <c r="F1130" s="56">
        <v>12687460</v>
      </c>
      <c r="G1130" s="104">
        <v>0</v>
      </c>
      <c r="H1130" s="92" t="s">
        <v>9</v>
      </c>
      <c r="I1130" s="45">
        <v>0</v>
      </c>
      <c r="J1130" s="43" t="s">
        <v>7</v>
      </c>
    </row>
    <row r="1131" spans="1:10" ht="14" x14ac:dyDescent="0.15">
      <c r="A1131" s="91" t="s">
        <v>65</v>
      </c>
      <c r="B1131" s="90" t="s">
        <v>5234</v>
      </c>
      <c r="C1131" s="44" t="s">
        <v>1449</v>
      </c>
      <c r="D1131" s="44" t="s">
        <v>1450</v>
      </c>
      <c r="E1131" s="43" t="s">
        <v>7586</v>
      </c>
      <c r="F1131" s="56">
        <v>2682513</v>
      </c>
      <c r="G1131" s="104">
        <v>0</v>
      </c>
      <c r="H1131" s="92" t="s">
        <v>9</v>
      </c>
      <c r="I1131" s="45">
        <v>0</v>
      </c>
      <c r="J1131" s="43" t="s">
        <v>11</v>
      </c>
    </row>
    <row r="1132" spans="1:10" ht="14" x14ac:dyDescent="0.15">
      <c r="A1132" s="91" t="s">
        <v>65</v>
      </c>
      <c r="B1132" s="90" t="s">
        <v>5234</v>
      </c>
      <c r="C1132" s="44" t="s">
        <v>1824</v>
      </c>
      <c r="D1132" s="44" t="s">
        <v>1825</v>
      </c>
      <c r="E1132" s="43" t="s">
        <v>7586</v>
      </c>
      <c r="F1132" s="56">
        <v>325981.5</v>
      </c>
      <c r="G1132" s="104">
        <v>0</v>
      </c>
      <c r="H1132" s="92" t="s">
        <v>9</v>
      </c>
      <c r="I1132" s="45">
        <v>0</v>
      </c>
      <c r="J1132" s="43" t="s">
        <v>7</v>
      </c>
    </row>
    <row r="1133" spans="1:10" ht="14" x14ac:dyDescent="0.15">
      <c r="A1133" s="91" t="s">
        <v>65</v>
      </c>
      <c r="B1133" s="90" t="s">
        <v>5234</v>
      </c>
      <c r="C1133" s="44" t="s">
        <v>1645</v>
      </c>
      <c r="D1133" s="44" t="s">
        <v>1646</v>
      </c>
      <c r="E1133" s="43" t="s">
        <v>7586</v>
      </c>
      <c r="F1133" s="56">
        <v>846000</v>
      </c>
      <c r="G1133" s="104">
        <v>0</v>
      </c>
      <c r="H1133" s="92" t="s">
        <v>9</v>
      </c>
      <c r="I1133" s="45">
        <v>0</v>
      </c>
      <c r="J1133" s="43" t="s">
        <v>11</v>
      </c>
    </row>
    <row r="1134" spans="1:10" ht="14" x14ac:dyDescent="0.15">
      <c r="A1134" s="91" t="s">
        <v>65</v>
      </c>
      <c r="B1134" s="90" t="s">
        <v>5234</v>
      </c>
      <c r="C1134" s="44" t="s">
        <v>1873</v>
      </c>
      <c r="D1134" s="44" t="s">
        <v>1874</v>
      </c>
      <c r="E1134" s="43" t="s">
        <v>7586</v>
      </c>
      <c r="F1134" s="56">
        <v>189210</v>
      </c>
      <c r="G1134" s="104">
        <v>0</v>
      </c>
      <c r="H1134" s="92" t="s">
        <v>9</v>
      </c>
      <c r="I1134" s="45">
        <v>0</v>
      </c>
      <c r="J1134" s="43" t="s">
        <v>11</v>
      </c>
    </row>
    <row r="1135" spans="1:10" ht="14" x14ac:dyDescent="0.15">
      <c r="A1135" s="91" t="s">
        <v>65</v>
      </c>
      <c r="B1135" s="90" t="s">
        <v>5234</v>
      </c>
      <c r="C1135" s="44" t="s">
        <v>988</v>
      </c>
      <c r="D1135" s="44" t="s">
        <v>989</v>
      </c>
      <c r="E1135" s="43" t="s">
        <v>7586</v>
      </c>
      <c r="F1135" s="56">
        <v>4989028</v>
      </c>
      <c r="G1135" s="104">
        <v>0</v>
      </c>
      <c r="H1135" s="92" t="s">
        <v>9</v>
      </c>
      <c r="I1135" s="45">
        <v>0</v>
      </c>
      <c r="J1135" s="43" t="s">
        <v>11</v>
      </c>
    </row>
    <row r="1136" spans="1:10" ht="14" x14ac:dyDescent="0.15">
      <c r="A1136" s="91" t="s">
        <v>65</v>
      </c>
      <c r="B1136" s="90" t="s">
        <v>5234</v>
      </c>
      <c r="C1136" s="44" t="s">
        <v>1005</v>
      </c>
      <c r="D1136" s="44" t="s">
        <v>1006</v>
      </c>
      <c r="E1136" s="43" t="s">
        <v>7586</v>
      </c>
      <c r="F1136" s="56">
        <v>4736448</v>
      </c>
      <c r="G1136" s="104">
        <v>0</v>
      </c>
      <c r="H1136" s="92" t="s">
        <v>9</v>
      </c>
      <c r="I1136" s="45">
        <v>0</v>
      </c>
      <c r="J1136" s="43" t="s">
        <v>11</v>
      </c>
    </row>
    <row r="1137" spans="1:10" ht="14" x14ac:dyDescent="0.15">
      <c r="A1137" s="91" t="s">
        <v>65</v>
      </c>
      <c r="B1137" s="90" t="s">
        <v>5234</v>
      </c>
      <c r="C1137" s="44" t="s">
        <v>1483</v>
      </c>
      <c r="D1137" s="44" t="s">
        <v>1484</v>
      </c>
      <c r="E1137" s="43" t="s">
        <v>7586</v>
      </c>
      <c r="F1137" s="56">
        <v>1493750</v>
      </c>
      <c r="G1137" s="104">
        <v>0</v>
      </c>
      <c r="H1137" s="92" t="s">
        <v>9</v>
      </c>
      <c r="I1137" s="45">
        <v>0</v>
      </c>
      <c r="J1137" s="43" t="s">
        <v>11</v>
      </c>
    </row>
    <row r="1138" spans="1:10" ht="14" x14ac:dyDescent="0.15">
      <c r="A1138" s="91" t="s">
        <v>65</v>
      </c>
      <c r="B1138" s="90" t="s">
        <v>5234</v>
      </c>
      <c r="C1138" s="44" t="s">
        <v>837</v>
      </c>
      <c r="D1138" s="44" t="s">
        <v>838</v>
      </c>
      <c r="E1138" s="43" t="s">
        <v>7586</v>
      </c>
      <c r="F1138" s="56">
        <v>7178178</v>
      </c>
      <c r="G1138" s="104">
        <v>0</v>
      </c>
      <c r="H1138" s="92" t="s">
        <v>9</v>
      </c>
      <c r="I1138" s="45">
        <v>0</v>
      </c>
      <c r="J1138" s="43" t="s">
        <v>11</v>
      </c>
    </row>
    <row r="1139" spans="1:10" ht="14" x14ac:dyDescent="0.15">
      <c r="A1139" s="91" t="s">
        <v>65</v>
      </c>
      <c r="B1139" s="90" t="s">
        <v>5234</v>
      </c>
      <c r="C1139" s="44" t="s">
        <v>627</v>
      </c>
      <c r="D1139" s="44" t="s">
        <v>628</v>
      </c>
      <c r="E1139" s="43" t="s">
        <v>7586</v>
      </c>
      <c r="F1139" s="56">
        <v>14672010</v>
      </c>
      <c r="G1139" s="104">
        <v>0</v>
      </c>
      <c r="H1139" s="92" t="s">
        <v>9</v>
      </c>
      <c r="I1139" s="45">
        <v>0</v>
      </c>
      <c r="J1139" s="43" t="s">
        <v>11</v>
      </c>
    </row>
    <row r="1140" spans="1:10" ht="14" x14ac:dyDescent="0.15">
      <c r="A1140" s="91" t="s">
        <v>65</v>
      </c>
      <c r="B1140" s="90" t="s">
        <v>5234</v>
      </c>
      <c r="C1140" s="44" t="s">
        <v>1010</v>
      </c>
      <c r="D1140" s="44" t="s">
        <v>1011</v>
      </c>
      <c r="E1140" s="43" t="s">
        <v>7586</v>
      </c>
      <c r="F1140" s="56">
        <v>4645403</v>
      </c>
      <c r="G1140" s="104">
        <v>0</v>
      </c>
      <c r="H1140" s="92" t="s">
        <v>9</v>
      </c>
      <c r="I1140" s="45">
        <v>0</v>
      </c>
      <c r="J1140" s="43" t="s">
        <v>11</v>
      </c>
    </row>
    <row r="1141" spans="1:10" ht="14" x14ac:dyDescent="0.15">
      <c r="A1141" s="91" t="s">
        <v>65</v>
      </c>
      <c r="B1141" s="90" t="s">
        <v>5234</v>
      </c>
      <c r="C1141" s="44" t="s">
        <v>164</v>
      </c>
      <c r="D1141" s="44" t="s">
        <v>165</v>
      </c>
      <c r="E1141" s="43" t="s">
        <v>7586</v>
      </c>
      <c r="F1141" s="56">
        <v>154406383.5</v>
      </c>
      <c r="G1141" s="104">
        <v>0</v>
      </c>
      <c r="H1141" s="92" t="s">
        <v>9</v>
      </c>
      <c r="I1141" s="45">
        <v>0</v>
      </c>
      <c r="J1141" s="43" t="s">
        <v>7</v>
      </c>
    </row>
    <row r="1142" spans="1:10" ht="14" x14ac:dyDescent="0.15">
      <c r="A1142" s="91" t="s">
        <v>65</v>
      </c>
      <c r="B1142" s="90" t="s">
        <v>5234</v>
      </c>
      <c r="C1142" s="44" t="s">
        <v>680</v>
      </c>
      <c r="D1142" s="44" t="s">
        <v>681</v>
      </c>
      <c r="E1142" s="43" t="s">
        <v>7586</v>
      </c>
      <c r="F1142" s="56">
        <v>12624072</v>
      </c>
      <c r="G1142" s="104">
        <v>0</v>
      </c>
      <c r="H1142" s="92" t="s">
        <v>9</v>
      </c>
      <c r="I1142" s="45">
        <v>0</v>
      </c>
      <c r="J1142" s="43" t="s">
        <v>11</v>
      </c>
    </row>
    <row r="1143" spans="1:10" ht="14" x14ac:dyDescent="0.15">
      <c r="A1143" s="91" t="s">
        <v>65</v>
      </c>
      <c r="B1143" s="90" t="s">
        <v>5234</v>
      </c>
      <c r="C1143" s="44" t="s">
        <v>339</v>
      </c>
      <c r="D1143" s="44" t="s">
        <v>340</v>
      </c>
      <c r="E1143" s="43" t="s">
        <v>7586</v>
      </c>
      <c r="F1143" s="56">
        <v>58505909</v>
      </c>
      <c r="G1143" s="104">
        <v>0</v>
      </c>
      <c r="H1143" s="92" t="s">
        <v>9</v>
      </c>
      <c r="I1143" s="45">
        <v>0</v>
      </c>
      <c r="J1143" s="43" t="s">
        <v>11</v>
      </c>
    </row>
    <row r="1144" spans="1:10" ht="14" x14ac:dyDescent="0.15">
      <c r="A1144" s="91" t="s">
        <v>65</v>
      </c>
      <c r="B1144" s="90" t="s">
        <v>5234</v>
      </c>
      <c r="C1144" s="44" t="s">
        <v>917</v>
      </c>
      <c r="D1144" s="44" t="s">
        <v>918</v>
      </c>
      <c r="E1144" s="43" t="s">
        <v>7586</v>
      </c>
      <c r="F1144" s="56">
        <v>5976000</v>
      </c>
      <c r="G1144" s="104">
        <v>0</v>
      </c>
      <c r="H1144" s="92" t="s">
        <v>9</v>
      </c>
      <c r="I1144" s="45">
        <v>0</v>
      </c>
      <c r="J1144" s="43" t="s">
        <v>11</v>
      </c>
    </row>
    <row r="1145" spans="1:10" ht="14" x14ac:dyDescent="0.15">
      <c r="A1145" s="91" t="s">
        <v>65</v>
      </c>
      <c r="B1145" s="90" t="s">
        <v>5234</v>
      </c>
      <c r="C1145" s="44" t="s">
        <v>144</v>
      </c>
      <c r="D1145" s="44" t="s">
        <v>145</v>
      </c>
      <c r="E1145" s="43" t="s">
        <v>7586</v>
      </c>
      <c r="F1145" s="56">
        <v>190136075</v>
      </c>
      <c r="G1145" s="104">
        <v>0</v>
      </c>
      <c r="H1145" s="92" t="s">
        <v>9</v>
      </c>
      <c r="I1145" s="45">
        <v>0</v>
      </c>
      <c r="J1145" s="43" t="s">
        <v>11</v>
      </c>
    </row>
    <row r="1146" spans="1:10" ht="14" x14ac:dyDescent="0.15">
      <c r="A1146" s="91" t="s">
        <v>65</v>
      </c>
      <c r="B1146" s="90" t="s">
        <v>5234</v>
      </c>
      <c r="C1146" s="44" t="s">
        <v>592</v>
      </c>
      <c r="D1146" s="44" t="s">
        <v>593</v>
      </c>
      <c r="E1146" s="43" t="s">
        <v>7586</v>
      </c>
      <c r="F1146" s="56">
        <v>16103546</v>
      </c>
      <c r="G1146" s="104">
        <v>0</v>
      </c>
      <c r="H1146" s="92" t="s">
        <v>9</v>
      </c>
      <c r="I1146" s="45">
        <v>0</v>
      </c>
      <c r="J1146" s="43" t="s">
        <v>11</v>
      </c>
    </row>
    <row r="1147" spans="1:10" ht="14" x14ac:dyDescent="0.15">
      <c r="A1147" s="91" t="s">
        <v>65</v>
      </c>
      <c r="B1147" s="90" t="s">
        <v>5234</v>
      </c>
      <c r="C1147" s="44" t="s">
        <v>1876</v>
      </c>
      <c r="D1147" s="44" t="s">
        <v>1877</v>
      </c>
      <c r="E1147" s="43" t="s">
        <v>7586</v>
      </c>
      <c r="F1147" s="56">
        <v>180948</v>
      </c>
      <c r="G1147" s="104">
        <v>0</v>
      </c>
      <c r="H1147" s="92" t="s">
        <v>9</v>
      </c>
      <c r="I1147" s="45">
        <v>0</v>
      </c>
      <c r="J1147" s="43" t="s">
        <v>11</v>
      </c>
    </row>
    <row r="1148" spans="1:10" ht="14" x14ac:dyDescent="0.15">
      <c r="A1148" s="91" t="s">
        <v>65</v>
      </c>
      <c r="B1148" s="90" t="s">
        <v>5234</v>
      </c>
      <c r="C1148" s="44" t="s">
        <v>425</v>
      </c>
      <c r="D1148" s="44" t="s">
        <v>426</v>
      </c>
      <c r="E1148" s="43" t="s">
        <v>7586</v>
      </c>
      <c r="F1148" s="56">
        <v>27475230</v>
      </c>
      <c r="G1148" s="104">
        <v>0</v>
      </c>
      <c r="H1148" s="92" t="s">
        <v>9</v>
      </c>
      <c r="I1148" s="45">
        <v>0</v>
      </c>
      <c r="J1148" s="43" t="s">
        <v>11</v>
      </c>
    </row>
    <row r="1149" spans="1:10" ht="14" x14ac:dyDescent="0.15">
      <c r="A1149" s="91" t="s">
        <v>65</v>
      </c>
      <c r="B1149" s="90" t="s">
        <v>5234</v>
      </c>
      <c r="C1149" s="44" t="s">
        <v>933</v>
      </c>
      <c r="D1149" s="44" t="s">
        <v>934</v>
      </c>
      <c r="E1149" s="43" t="s">
        <v>7586</v>
      </c>
      <c r="F1149" s="56">
        <v>5883875</v>
      </c>
      <c r="G1149" s="104">
        <v>0</v>
      </c>
      <c r="H1149" s="92" t="s">
        <v>9</v>
      </c>
      <c r="I1149" s="45">
        <v>0</v>
      </c>
      <c r="J1149" s="43" t="s">
        <v>11</v>
      </c>
    </row>
    <row r="1150" spans="1:10" ht="14" x14ac:dyDescent="0.15">
      <c r="A1150" s="91" t="s">
        <v>65</v>
      </c>
      <c r="B1150" s="90" t="s">
        <v>5234</v>
      </c>
      <c r="C1150" s="44" t="s">
        <v>334</v>
      </c>
      <c r="D1150" s="44" t="s">
        <v>335</v>
      </c>
      <c r="E1150" s="43" t="s">
        <v>7586</v>
      </c>
      <c r="F1150" s="56">
        <v>43307285</v>
      </c>
      <c r="G1150" s="104">
        <v>0</v>
      </c>
      <c r="H1150" s="92" t="s">
        <v>9</v>
      </c>
      <c r="I1150" s="45">
        <v>0</v>
      </c>
      <c r="J1150" s="43" t="s">
        <v>11</v>
      </c>
    </row>
    <row r="1151" spans="1:10" ht="14" x14ac:dyDescent="0.15">
      <c r="A1151" s="91" t="s">
        <v>65</v>
      </c>
      <c r="B1151" s="90" t="s">
        <v>5234</v>
      </c>
      <c r="C1151" s="44" t="s">
        <v>1509</v>
      </c>
      <c r="D1151" s="44" t="s">
        <v>1510</v>
      </c>
      <c r="E1151" s="43" t="s">
        <v>7586</v>
      </c>
      <c r="F1151" s="56">
        <v>1428000</v>
      </c>
      <c r="G1151" s="104">
        <v>0</v>
      </c>
      <c r="H1151" s="92" t="s">
        <v>9</v>
      </c>
      <c r="I1151" s="45">
        <v>0</v>
      </c>
      <c r="J1151" s="43" t="s">
        <v>11</v>
      </c>
    </row>
    <row r="1152" spans="1:10" ht="14" x14ac:dyDescent="0.15">
      <c r="A1152" s="91" t="s">
        <v>65</v>
      </c>
      <c r="B1152" s="90" t="s">
        <v>5234</v>
      </c>
      <c r="C1152" s="44" t="s">
        <v>587</v>
      </c>
      <c r="D1152" s="44" t="s">
        <v>588</v>
      </c>
      <c r="E1152" s="43" t="s">
        <v>7586</v>
      </c>
      <c r="F1152" s="56">
        <v>16726977</v>
      </c>
      <c r="G1152" s="104">
        <v>0</v>
      </c>
      <c r="H1152" s="92" t="s">
        <v>9</v>
      </c>
      <c r="I1152" s="45">
        <v>0</v>
      </c>
      <c r="J1152" s="43" t="s">
        <v>7</v>
      </c>
    </row>
    <row r="1153" spans="1:10" ht="14" x14ac:dyDescent="0.15">
      <c r="A1153" s="91" t="s">
        <v>65</v>
      </c>
      <c r="B1153" s="90" t="s">
        <v>5234</v>
      </c>
      <c r="C1153" s="44" t="s">
        <v>1457</v>
      </c>
      <c r="D1153" s="44" t="s">
        <v>1458</v>
      </c>
      <c r="E1153" s="43" t="s">
        <v>7586</v>
      </c>
      <c r="F1153" s="56">
        <v>1563515</v>
      </c>
      <c r="G1153" s="104">
        <v>0</v>
      </c>
      <c r="H1153" s="92" t="s">
        <v>9</v>
      </c>
      <c r="I1153" s="45">
        <v>0</v>
      </c>
      <c r="J1153" s="43" t="s">
        <v>7</v>
      </c>
    </row>
    <row r="1154" spans="1:10" ht="14" x14ac:dyDescent="0.15">
      <c r="A1154" s="91" t="s">
        <v>65</v>
      </c>
      <c r="B1154" s="90" t="s">
        <v>5234</v>
      </c>
      <c r="C1154" s="44" t="s">
        <v>1738</v>
      </c>
      <c r="D1154" s="44" t="s">
        <v>1739</v>
      </c>
      <c r="E1154" s="43" t="s">
        <v>7586</v>
      </c>
      <c r="F1154" s="56">
        <v>94010</v>
      </c>
      <c r="G1154" s="104">
        <v>0</v>
      </c>
      <c r="H1154" s="92" t="s">
        <v>9</v>
      </c>
      <c r="I1154" s="45">
        <v>0</v>
      </c>
      <c r="J1154" s="43" t="s">
        <v>7</v>
      </c>
    </row>
    <row r="1155" spans="1:10" ht="14" x14ac:dyDescent="0.15">
      <c r="A1155" s="91" t="s">
        <v>65</v>
      </c>
      <c r="B1155" s="90" t="s">
        <v>5234</v>
      </c>
      <c r="C1155" s="44" t="s">
        <v>1738</v>
      </c>
      <c r="D1155" s="44" t="s">
        <v>1739</v>
      </c>
      <c r="E1155" s="43" t="s">
        <v>7586</v>
      </c>
      <c r="F1155" s="56">
        <v>997611</v>
      </c>
      <c r="G1155" s="104">
        <v>0</v>
      </c>
      <c r="H1155" s="92" t="s">
        <v>9</v>
      </c>
      <c r="I1155" s="45">
        <v>0</v>
      </c>
      <c r="J1155" s="43" t="s">
        <v>11</v>
      </c>
    </row>
    <row r="1156" spans="1:10" ht="14" x14ac:dyDescent="0.15">
      <c r="A1156" s="91" t="s">
        <v>65</v>
      </c>
      <c r="B1156" s="90" t="s">
        <v>5234</v>
      </c>
      <c r="C1156" s="44" t="s">
        <v>1467</v>
      </c>
      <c r="D1156" s="44" t="s">
        <v>1469</v>
      </c>
      <c r="E1156" s="43" t="s">
        <v>7586</v>
      </c>
      <c r="F1156" s="56">
        <v>2868189</v>
      </c>
      <c r="G1156" s="104">
        <v>0</v>
      </c>
      <c r="H1156" s="92" t="s">
        <v>9</v>
      </c>
      <c r="I1156" s="45">
        <v>0</v>
      </c>
      <c r="J1156" s="43" t="s">
        <v>11</v>
      </c>
    </row>
    <row r="1157" spans="1:10" ht="14" x14ac:dyDescent="0.15">
      <c r="A1157" s="91" t="s">
        <v>65</v>
      </c>
      <c r="B1157" s="90" t="s">
        <v>5234</v>
      </c>
      <c r="C1157" s="44" t="s">
        <v>260</v>
      </c>
      <c r="D1157" s="44" t="s">
        <v>261</v>
      </c>
      <c r="E1157" s="43" t="s">
        <v>7586</v>
      </c>
      <c r="F1157" s="56">
        <v>60440525</v>
      </c>
      <c r="G1157" s="104">
        <v>0</v>
      </c>
      <c r="H1157" s="92" t="s">
        <v>9</v>
      </c>
      <c r="I1157" s="45">
        <v>0</v>
      </c>
      <c r="J1157" s="43" t="s">
        <v>11</v>
      </c>
    </row>
    <row r="1158" spans="1:10" ht="14" x14ac:dyDescent="0.15">
      <c r="A1158" s="91" t="s">
        <v>65</v>
      </c>
      <c r="B1158" s="90" t="s">
        <v>5234</v>
      </c>
      <c r="C1158" s="44" t="s">
        <v>1056</v>
      </c>
      <c r="D1158" s="44" t="s">
        <v>1057</v>
      </c>
      <c r="E1158" s="43" t="s">
        <v>7586</v>
      </c>
      <c r="F1158" s="56">
        <v>4198000</v>
      </c>
      <c r="G1158" s="104">
        <v>0</v>
      </c>
      <c r="H1158" s="92" t="s">
        <v>9</v>
      </c>
      <c r="I1158" s="45">
        <v>0</v>
      </c>
      <c r="J1158" s="43" t="s">
        <v>11</v>
      </c>
    </row>
    <row r="1159" spans="1:10" ht="14" x14ac:dyDescent="0.15">
      <c r="A1159" s="91" t="s">
        <v>65</v>
      </c>
      <c r="B1159" s="90" t="s">
        <v>5234</v>
      </c>
      <c r="C1159" s="44" t="s">
        <v>523</v>
      </c>
      <c r="D1159" s="44" t="s">
        <v>524</v>
      </c>
      <c r="E1159" s="43" t="s">
        <v>7586</v>
      </c>
      <c r="F1159" s="56">
        <v>19165633</v>
      </c>
      <c r="G1159" s="104">
        <v>0</v>
      </c>
      <c r="H1159" s="92" t="s">
        <v>9</v>
      </c>
      <c r="I1159" s="45">
        <v>0</v>
      </c>
      <c r="J1159" s="43" t="s">
        <v>11</v>
      </c>
    </row>
    <row r="1160" spans="1:10" ht="14" x14ac:dyDescent="0.15">
      <c r="A1160" s="91" t="s">
        <v>65</v>
      </c>
      <c r="B1160" s="90" t="s">
        <v>5234</v>
      </c>
      <c r="C1160" s="44" t="s">
        <v>441</v>
      </c>
      <c r="D1160" s="44" t="s">
        <v>442</v>
      </c>
      <c r="E1160" s="43" t="s">
        <v>7586</v>
      </c>
      <c r="F1160" s="56">
        <v>25402888.879999999</v>
      </c>
      <c r="G1160" s="104">
        <v>0</v>
      </c>
      <c r="H1160" s="92" t="s">
        <v>9</v>
      </c>
      <c r="I1160" s="45">
        <v>0</v>
      </c>
      <c r="J1160" s="43" t="s">
        <v>11</v>
      </c>
    </row>
    <row r="1161" spans="1:10" ht="14" x14ac:dyDescent="0.15">
      <c r="A1161" s="91" t="s">
        <v>65</v>
      </c>
      <c r="B1161" s="90" t="s">
        <v>5234</v>
      </c>
      <c r="C1161" s="44" t="s">
        <v>704</v>
      </c>
      <c r="D1161" s="44" t="s">
        <v>705</v>
      </c>
      <c r="E1161" s="43" t="s">
        <v>7586</v>
      </c>
      <c r="F1161" s="56">
        <v>11702903</v>
      </c>
      <c r="G1161" s="104">
        <v>0</v>
      </c>
      <c r="H1161" s="92" t="s">
        <v>9</v>
      </c>
      <c r="I1161" s="45">
        <v>0</v>
      </c>
      <c r="J1161" s="43" t="s">
        <v>7</v>
      </c>
    </row>
    <row r="1162" spans="1:10" ht="28" x14ac:dyDescent="0.15">
      <c r="A1162" s="91" t="s">
        <v>65</v>
      </c>
      <c r="B1162" s="90" t="s">
        <v>5234</v>
      </c>
      <c r="C1162" s="44" t="s">
        <v>684</v>
      </c>
      <c r="D1162" s="44" t="s">
        <v>685</v>
      </c>
      <c r="E1162" s="43" t="s">
        <v>7586</v>
      </c>
      <c r="F1162" s="56">
        <v>12391559.5</v>
      </c>
      <c r="G1162" s="104">
        <v>0</v>
      </c>
      <c r="H1162" s="92" t="s">
        <v>9</v>
      </c>
      <c r="I1162" s="45">
        <v>0</v>
      </c>
      <c r="J1162" s="43" t="s">
        <v>7</v>
      </c>
    </row>
    <row r="1163" spans="1:10" ht="14" x14ac:dyDescent="0.15">
      <c r="A1163" s="91" t="s">
        <v>65</v>
      </c>
      <c r="B1163" s="90" t="s">
        <v>5234</v>
      </c>
      <c r="C1163" s="44" t="s">
        <v>1412</v>
      </c>
      <c r="D1163" s="44" t="s">
        <v>1413</v>
      </c>
      <c r="E1163" s="43" t="s">
        <v>7586</v>
      </c>
      <c r="F1163" s="56">
        <v>1753519</v>
      </c>
      <c r="G1163" s="104">
        <v>0</v>
      </c>
      <c r="H1163" s="92" t="s">
        <v>9</v>
      </c>
      <c r="I1163" s="45">
        <v>0</v>
      </c>
      <c r="J1163" s="43" t="s">
        <v>7</v>
      </c>
    </row>
    <row r="1164" spans="1:10" ht="14" x14ac:dyDescent="0.15">
      <c r="A1164" s="91" t="s">
        <v>65</v>
      </c>
      <c r="B1164" s="90" t="s">
        <v>5234</v>
      </c>
      <c r="C1164" s="44" t="s">
        <v>1698</v>
      </c>
      <c r="D1164" s="44" t="s">
        <v>1699</v>
      </c>
      <c r="E1164" s="43" t="s">
        <v>7586</v>
      </c>
      <c r="F1164" s="56">
        <v>629700</v>
      </c>
      <c r="G1164" s="104">
        <v>0</v>
      </c>
      <c r="H1164" s="92" t="s">
        <v>9</v>
      </c>
      <c r="I1164" s="45">
        <v>0</v>
      </c>
      <c r="J1164" s="43" t="s">
        <v>11</v>
      </c>
    </row>
    <row r="1165" spans="1:10" ht="14" x14ac:dyDescent="0.15">
      <c r="A1165" s="91" t="s">
        <v>65</v>
      </c>
      <c r="B1165" s="90" t="s">
        <v>5234</v>
      </c>
      <c r="C1165" s="44" t="s">
        <v>1070</v>
      </c>
      <c r="D1165" s="44" t="s">
        <v>1071</v>
      </c>
      <c r="E1165" s="43" t="s">
        <v>7586</v>
      </c>
      <c r="F1165" s="56">
        <v>4099914</v>
      </c>
      <c r="G1165" s="104">
        <v>0</v>
      </c>
      <c r="H1165" s="92" t="s">
        <v>9</v>
      </c>
      <c r="I1165" s="45">
        <v>0</v>
      </c>
      <c r="J1165" s="43" t="s">
        <v>11</v>
      </c>
    </row>
    <row r="1166" spans="1:10" ht="14" x14ac:dyDescent="0.15">
      <c r="A1166" s="91" t="s">
        <v>65</v>
      </c>
      <c r="B1166" s="90" t="s">
        <v>5234</v>
      </c>
      <c r="C1166" s="44" t="s">
        <v>216</v>
      </c>
      <c r="D1166" s="44" t="s">
        <v>217</v>
      </c>
      <c r="E1166" s="43" t="s">
        <v>7586</v>
      </c>
      <c r="F1166" s="56">
        <v>92669372</v>
      </c>
      <c r="G1166" s="104">
        <v>0</v>
      </c>
      <c r="H1166" s="92" t="s">
        <v>9</v>
      </c>
      <c r="I1166" s="45">
        <v>0</v>
      </c>
      <c r="J1166" s="43" t="s">
        <v>7</v>
      </c>
    </row>
    <row r="1167" spans="1:10" ht="14" x14ac:dyDescent="0.15">
      <c r="A1167" s="91" t="s">
        <v>65</v>
      </c>
      <c r="B1167" s="90" t="s">
        <v>5234</v>
      </c>
      <c r="C1167" s="44" t="s">
        <v>769</v>
      </c>
      <c r="D1167" s="44" t="s">
        <v>770</v>
      </c>
      <c r="E1167" s="43" t="s">
        <v>7586</v>
      </c>
      <c r="F1167" s="56">
        <v>8829142</v>
      </c>
      <c r="G1167" s="104">
        <v>0</v>
      </c>
      <c r="H1167" s="92" t="s">
        <v>9</v>
      </c>
      <c r="I1167" s="45">
        <v>0</v>
      </c>
      <c r="J1167" s="43" t="s">
        <v>11</v>
      </c>
    </row>
    <row r="1168" spans="1:10" ht="14" x14ac:dyDescent="0.15">
      <c r="A1168" s="91" t="s">
        <v>65</v>
      </c>
      <c r="B1168" s="90" t="s">
        <v>5234</v>
      </c>
      <c r="C1168" s="44" t="s">
        <v>1679</v>
      </c>
      <c r="D1168" s="44" t="s">
        <v>1680</v>
      </c>
      <c r="E1168" s="43" t="s">
        <v>7586</v>
      </c>
      <c r="F1168" s="56">
        <v>712002</v>
      </c>
      <c r="G1168" s="104">
        <v>0</v>
      </c>
      <c r="H1168" s="92" t="s">
        <v>9</v>
      </c>
      <c r="I1168" s="45">
        <v>0</v>
      </c>
      <c r="J1168" s="43" t="s">
        <v>11</v>
      </c>
    </row>
    <row r="1169" spans="1:10" ht="14" x14ac:dyDescent="0.15">
      <c r="A1169" s="91" t="s">
        <v>65</v>
      </c>
      <c r="B1169" s="90" t="s">
        <v>5234</v>
      </c>
      <c r="C1169" s="44" t="s">
        <v>760</v>
      </c>
      <c r="D1169" s="44" t="s">
        <v>761</v>
      </c>
      <c r="E1169" s="43" t="s">
        <v>7586</v>
      </c>
      <c r="F1169" s="56">
        <v>10159234</v>
      </c>
      <c r="G1169" s="104">
        <v>0</v>
      </c>
      <c r="H1169" s="92" t="s">
        <v>9</v>
      </c>
      <c r="I1169" s="45">
        <v>0</v>
      </c>
      <c r="J1169" s="43" t="s">
        <v>11</v>
      </c>
    </row>
    <row r="1170" spans="1:10" ht="14" x14ac:dyDescent="0.15">
      <c r="A1170" s="91" t="s">
        <v>65</v>
      </c>
      <c r="B1170" s="90" t="s">
        <v>5234</v>
      </c>
      <c r="C1170" s="44" t="s">
        <v>998</v>
      </c>
      <c r="D1170" s="44" t="s">
        <v>999</v>
      </c>
      <c r="E1170" s="43" t="s">
        <v>7586</v>
      </c>
      <c r="F1170" s="56">
        <v>4744742</v>
      </c>
      <c r="G1170" s="104">
        <v>0</v>
      </c>
      <c r="H1170" s="92" t="s">
        <v>9</v>
      </c>
      <c r="I1170" s="45">
        <v>0</v>
      </c>
      <c r="J1170" s="43" t="s">
        <v>11</v>
      </c>
    </row>
    <row r="1171" spans="1:10" ht="14" x14ac:dyDescent="0.15">
      <c r="A1171" s="91" t="s">
        <v>65</v>
      </c>
      <c r="B1171" s="90" t="s">
        <v>5234</v>
      </c>
      <c r="C1171" s="44" t="s">
        <v>1582</v>
      </c>
      <c r="D1171" s="44" t="s">
        <v>1583</v>
      </c>
      <c r="E1171" s="43" t="s">
        <v>7586</v>
      </c>
      <c r="F1171" s="56">
        <v>1107625</v>
      </c>
      <c r="G1171" s="104">
        <v>0</v>
      </c>
      <c r="H1171" s="92" t="s">
        <v>9</v>
      </c>
      <c r="I1171" s="45">
        <v>0</v>
      </c>
      <c r="J1171" s="43" t="s">
        <v>11</v>
      </c>
    </row>
    <row r="1172" spans="1:10" ht="14" x14ac:dyDescent="0.15">
      <c r="A1172" s="91" t="s">
        <v>65</v>
      </c>
      <c r="B1172" s="90" t="s">
        <v>5234</v>
      </c>
      <c r="C1172" s="44" t="s">
        <v>648</v>
      </c>
      <c r="D1172" s="44" t="s">
        <v>649</v>
      </c>
      <c r="E1172" s="43" t="s">
        <v>7586</v>
      </c>
      <c r="F1172" s="56">
        <v>13815268</v>
      </c>
      <c r="G1172" s="104">
        <v>0</v>
      </c>
      <c r="H1172" s="92" t="s">
        <v>9</v>
      </c>
      <c r="I1172" s="45">
        <v>0</v>
      </c>
      <c r="J1172" s="43" t="s">
        <v>11</v>
      </c>
    </row>
    <row r="1173" spans="1:10" ht="14" x14ac:dyDescent="0.15">
      <c r="A1173" s="91" t="s">
        <v>65</v>
      </c>
      <c r="B1173" s="90" t="s">
        <v>5234</v>
      </c>
      <c r="C1173" s="44" t="s">
        <v>204</v>
      </c>
      <c r="D1173" s="44" t="s">
        <v>205</v>
      </c>
      <c r="E1173" s="43" t="s">
        <v>7586</v>
      </c>
      <c r="F1173" s="56">
        <v>111406305</v>
      </c>
      <c r="G1173" s="104">
        <v>0</v>
      </c>
      <c r="H1173" s="92" t="s">
        <v>9</v>
      </c>
      <c r="I1173" s="45">
        <v>0</v>
      </c>
      <c r="J1173" s="43" t="s">
        <v>11</v>
      </c>
    </row>
    <row r="1174" spans="1:10" ht="14" x14ac:dyDescent="0.15">
      <c r="A1174" s="91" t="s">
        <v>65</v>
      </c>
      <c r="B1174" s="90" t="s">
        <v>5234</v>
      </c>
      <c r="C1174" s="44" t="s">
        <v>204</v>
      </c>
      <c r="D1174" s="44" t="s">
        <v>205</v>
      </c>
      <c r="E1174" s="43" t="s">
        <v>7586</v>
      </c>
      <c r="F1174" s="56">
        <v>31339640</v>
      </c>
      <c r="G1174" s="104">
        <v>0</v>
      </c>
      <c r="H1174" s="92" t="s">
        <v>9</v>
      </c>
      <c r="I1174" s="45">
        <v>0</v>
      </c>
      <c r="J1174" s="43" t="s">
        <v>93</v>
      </c>
    </row>
    <row r="1175" spans="1:10" ht="14" x14ac:dyDescent="0.15">
      <c r="A1175" s="91" t="s">
        <v>65</v>
      </c>
      <c r="B1175" s="90" t="s">
        <v>5234</v>
      </c>
      <c r="C1175" s="44" t="s">
        <v>461</v>
      </c>
      <c r="D1175" s="44" t="s">
        <v>462</v>
      </c>
      <c r="E1175" s="43" t="s">
        <v>7586</v>
      </c>
      <c r="F1175" s="56">
        <v>23690275</v>
      </c>
      <c r="G1175" s="104">
        <v>0</v>
      </c>
      <c r="H1175" s="92" t="s">
        <v>9</v>
      </c>
      <c r="I1175" s="45">
        <v>0</v>
      </c>
      <c r="J1175" s="43" t="s">
        <v>93</v>
      </c>
    </row>
    <row r="1176" spans="1:10" ht="14" x14ac:dyDescent="0.15">
      <c r="A1176" s="91" t="s">
        <v>65</v>
      </c>
      <c r="B1176" s="90" t="s">
        <v>5234</v>
      </c>
      <c r="C1176" s="44" t="s">
        <v>1541</v>
      </c>
      <c r="D1176" s="44" t="s">
        <v>1542</v>
      </c>
      <c r="E1176" s="43" t="s">
        <v>7586</v>
      </c>
      <c r="F1176" s="56">
        <v>1615606</v>
      </c>
      <c r="G1176" s="104">
        <v>0</v>
      </c>
      <c r="H1176" s="92" t="s">
        <v>9</v>
      </c>
      <c r="I1176" s="45">
        <v>0</v>
      </c>
      <c r="J1176" s="43" t="s">
        <v>11</v>
      </c>
    </row>
    <row r="1177" spans="1:10" ht="14" x14ac:dyDescent="0.15">
      <c r="A1177" s="91" t="s">
        <v>65</v>
      </c>
      <c r="B1177" s="90" t="s">
        <v>5234</v>
      </c>
      <c r="C1177" s="44" t="s">
        <v>1601</v>
      </c>
      <c r="D1177" s="44" t="s">
        <v>1602</v>
      </c>
      <c r="E1177" s="43" t="s">
        <v>7586</v>
      </c>
      <c r="F1177" s="56">
        <v>955600</v>
      </c>
      <c r="G1177" s="104">
        <v>0</v>
      </c>
      <c r="H1177" s="92" t="s">
        <v>9</v>
      </c>
      <c r="I1177" s="45">
        <v>0</v>
      </c>
      <c r="J1177" s="43" t="s">
        <v>11</v>
      </c>
    </row>
    <row r="1178" spans="1:10" ht="14" x14ac:dyDescent="0.15">
      <c r="A1178" s="91" t="s">
        <v>65</v>
      </c>
      <c r="B1178" s="90" t="s">
        <v>5234</v>
      </c>
      <c r="C1178" s="44" t="s">
        <v>246</v>
      </c>
      <c r="D1178" s="44" t="s">
        <v>247</v>
      </c>
      <c r="E1178" s="43" t="s">
        <v>7586</v>
      </c>
      <c r="F1178" s="56">
        <v>64251645.5</v>
      </c>
      <c r="G1178" s="104">
        <v>0</v>
      </c>
      <c r="H1178" s="92" t="s">
        <v>9</v>
      </c>
      <c r="I1178" s="45">
        <v>0</v>
      </c>
      <c r="J1178" s="43" t="s">
        <v>7</v>
      </c>
    </row>
    <row r="1179" spans="1:10" ht="14" x14ac:dyDescent="0.15">
      <c r="A1179" s="91" t="s">
        <v>65</v>
      </c>
      <c r="B1179" s="90" t="s">
        <v>5234</v>
      </c>
      <c r="C1179" s="44" t="s">
        <v>699</v>
      </c>
      <c r="D1179" s="44" t="s">
        <v>700</v>
      </c>
      <c r="E1179" s="43" t="s">
        <v>7586</v>
      </c>
      <c r="F1179" s="56">
        <v>11802500</v>
      </c>
      <c r="G1179" s="104">
        <v>0</v>
      </c>
      <c r="H1179" s="92" t="s">
        <v>9</v>
      </c>
      <c r="I1179" s="45">
        <v>0</v>
      </c>
      <c r="J1179" s="43" t="s">
        <v>11</v>
      </c>
    </row>
    <row r="1180" spans="1:10" ht="14" x14ac:dyDescent="0.15">
      <c r="A1180" s="91" t="s">
        <v>65</v>
      </c>
      <c r="B1180" s="90" t="s">
        <v>5234</v>
      </c>
      <c r="C1180" s="44" t="s">
        <v>858</v>
      </c>
      <c r="D1180" s="44" t="s">
        <v>859</v>
      </c>
      <c r="E1180" s="43" t="s">
        <v>7586</v>
      </c>
      <c r="F1180" s="56">
        <v>6864689.5</v>
      </c>
      <c r="G1180" s="104">
        <v>0</v>
      </c>
      <c r="H1180" s="92" t="s">
        <v>9</v>
      </c>
      <c r="I1180" s="45">
        <v>0</v>
      </c>
      <c r="J1180" s="43" t="s">
        <v>7</v>
      </c>
    </row>
    <row r="1181" spans="1:10" ht="14" x14ac:dyDescent="0.15">
      <c r="A1181" s="91" t="s">
        <v>65</v>
      </c>
      <c r="B1181" s="90" t="s">
        <v>5234</v>
      </c>
      <c r="C1181" s="44" t="s">
        <v>1609</v>
      </c>
      <c r="D1181" s="44" t="s">
        <v>1610</v>
      </c>
      <c r="E1181" s="43" t="s">
        <v>7586</v>
      </c>
      <c r="F1181" s="56">
        <v>941089.5</v>
      </c>
      <c r="G1181" s="104">
        <v>0</v>
      </c>
      <c r="H1181" s="92" t="s">
        <v>9</v>
      </c>
      <c r="I1181" s="45">
        <v>0</v>
      </c>
      <c r="J1181" s="43" t="s">
        <v>7</v>
      </c>
    </row>
    <row r="1182" spans="1:10" ht="14" x14ac:dyDescent="0.15">
      <c r="A1182" s="91" t="s">
        <v>65</v>
      </c>
      <c r="B1182" s="90" t="s">
        <v>5234</v>
      </c>
      <c r="C1182" s="44" t="s">
        <v>1309</v>
      </c>
      <c r="D1182" s="44" t="s">
        <v>1310</v>
      </c>
      <c r="E1182" s="43" t="s">
        <v>7586</v>
      </c>
      <c r="F1182" s="56">
        <v>2345793.5</v>
      </c>
      <c r="G1182" s="104">
        <v>0</v>
      </c>
      <c r="H1182" s="92" t="s">
        <v>9</v>
      </c>
      <c r="I1182" s="45">
        <v>0</v>
      </c>
      <c r="J1182" s="43" t="s">
        <v>7</v>
      </c>
    </row>
    <row r="1183" spans="1:10" ht="14" x14ac:dyDescent="0.15">
      <c r="A1183" s="91" t="s">
        <v>65</v>
      </c>
      <c r="B1183" s="90" t="s">
        <v>5234</v>
      </c>
      <c r="C1183" s="44" t="s">
        <v>1631</v>
      </c>
      <c r="D1183" s="44" t="s">
        <v>1632</v>
      </c>
      <c r="E1183" s="43" t="s">
        <v>7586</v>
      </c>
      <c r="F1183" s="56">
        <v>1715980</v>
      </c>
      <c r="G1183" s="104">
        <v>0</v>
      </c>
      <c r="H1183" s="92" t="s">
        <v>9</v>
      </c>
      <c r="I1183" s="45">
        <v>0</v>
      </c>
      <c r="J1183" s="43" t="s">
        <v>11</v>
      </c>
    </row>
    <row r="1184" spans="1:10" ht="14" x14ac:dyDescent="0.15">
      <c r="A1184" s="91" t="s">
        <v>65</v>
      </c>
      <c r="B1184" s="90" t="s">
        <v>5234</v>
      </c>
      <c r="C1184" s="44" t="s">
        <v>767</v>
      </c>
      <c r="D1184" s="44" t="s">
        <v>768</v>
      </c>
      <c r="E1184" s="43" t="s">
        <v>7586</v>
      </c>
      <c r="F1184" s="56">
        <v>8838014</v>
      </c>
      <c r="G1184" s="104">
        <v>0</v>
      </c>
      <c r="H1184" s="92" t="s">
        <v>9</v>
      </c>
      <c r="I1184" s="45">
        <v>0</v>
      </c>
      <c r="J1184" s="43" t="s">
        <v>7</v>
      </c>
    </row>
    <row r="1185" spans="1:10" ht="14" x14ac:dyDescent="0.15">
      <c r="A1185" s="91" t="s">
        <v>65</v>
      </c>
      <c r="B1185" s="90" t="s">
        <v>5234</v>
      </c>
      <c r="C1185" s="44" t="s">
        <v>264</v>
      </c>
      <c r="D1185" s="44" t="s">
        <v>265</v>
      </c>
      <c r="E1185" s="43" t="s">
        <v>7586</v>
      </c>
      <c r="F1185" s="56">
        <v>63449442</v>
      </c>
      <c r="G1185" s="104">
        <v>0</v>
      </c>
      <c r="H1185" s="92" t="s">
        <v>9</v>
      </c>
      <c r="I1185" s="45">
        <v>0</v>
      </c>
      <c r="J1185" s="43" t="s">
        <v>11</v>
      </c>
    </row>
    <row r="1186" spans="1:10" ht="14" x14ac:dyDescent="0.15">
      <c r="A1186" s="91" t="s">
        <v>65</v>
      </c>
      <c r="B1186" s="90" t="s">
        <v>5234</v>
      </c>
      <c r="C1186" s="44" t="s">
        <v>1810</v>
      </c>
      <c r="D1186" s="44" t="s">
        <v>1811</v>
      </c>
      <c r="E1186" s="43" t="s">
        <v>7586</v>
      </c>
      <c r="F1186" s="56">
        <v>375469</v>
      </c>
      <c r="G1186" s="104">
        <v>0</v>
      </c>
      <c r="H1186" s="92" t="s">
        <v>9</v>
      </c>
      <c r="I1186" s="45">
        <v>0</v>
      </c>
      <c r="J1186" s="43" t="s">
        <v>11</v>
      </c>
    </row>
    <row r="1187" spans="1:10" ht="14" x14ac:dyDescent="0.15">
      <c r="A1187" s="91" t="s">
        <v>65</v>
      </c>
      <c r="B1187" s="90" t="s">
        <v>5234</v>
      </c>
      <c r="C1187" s="44" t="s">
        <v>1716</v>
      </c>
      <c r="D1187" s="44" t="s">
        <v>1717</v>
      </c>
      <c r="E1187" s="43" t="s">
        <v>7586</v>
      </c>
      <c r="F1187" s="56">
        <v>608400</v>
      </c>
      <c r="G1187" s="104">
        <v>0</v>
      </c>
      <c r="H1187" s="92" t="s">
        <v>9</v>
      </c>
      <c r="I1187" s="45">
        <v>0</v>
      </c>
      <c r="J1187" s="43" t="s">
        <v>11</v>
      </c>
    </row>
    <row r="1188" spans="1:10" ht="14" x14ac:dyDescent="0.15">
      <c r="A1188" s="91" t="s">
        <v>65</v>
      </c>
      <c r="B1188" s="90" t="s">
        <v>5234</v>
      </c>
      <c r="C1188" s="44" t="s">
        <v>308</v>
      </c>
      <c r="D1188" s="44" t="s">
        <v>309</v>
      </c>
      <c r="E1188" s="43" t="s">
        <v>7586</v>
      </c>
      <c r="F1188" s="56">
        <v>42779124</v>
      </c>
      <c r="G1188" s="104">
        <v>0</v>
      </c>
      <c r="H1188" s="92" t="s">
        <v>9</v>
      </c>
      <c r="I1188" s="45">
        <v>0</v>
      </c>
      <c r="J1188" s="43" t="s">
        <v>11</v>
      </c>
    </row>
    <row r="1189" spans="1:10" ht="14" x14ac:dyDescent="0.15">
      <c r="A1189" s="91" t="s">
        <v>65</v>
      </c>
      <c r="B1189" s="90" t="s">
        <v>5234</v>
      </c>
      <c r="C1189" s="44" t="s">
        <v>266</v>
      </c>
      <c r="D1189" s="44" t="s">
        <v>267</v>
      </c>
      <c r="E1189" s="43" t="s">
        <v>7586</v>
      </c>
      <c r="F1189" s="56">
        <v>57391983</v>
      </c>
      <c r="G1189" s="104">
        <v>0</v>
      </c>
      <c r="H1189" s="92" t="s">
        <v>9</v>
      </c>
      <c r="I1189" s="45">
        <v>0</v>
      </c>
      <c r="J1189" s="43" t="s">
        <v>11</v>
      </c>
    </row>
    <row r="1190" spans="1:10" ht="14" x14ac:dyDescent="0.15">
      <c r="A1190" s="91" t="s">
        <v>65</v>
      </c>
      <c r="B1190" s="90" t="s">
        <v>5234</v>
      </c>
      <c r="C1190" s="44" t="s">
        <v>376</v>
      </c>
      <c r="D1190" s="44" t="s">
        <v>377</v>
      </c>
      <c r="E1190" s="43" t="s">
        <v>7586</v>
      </c>
      <c r="F1190" s="56">
        <v>37569172</v>
      </c>
      <c r="G1190" s="104">
        <v>0</v>
      </c>
      <c r="H1190" s="92" t="s">
        <v>9</v>
      </c>
      <c r="I1190" s="45">
        <v>0</v>
      </c>
      <c r="J1190" s="43" t="s">
        <v>11</v>
      </c>
    </row>
    <row r="1191" spans="1:10" ht="14" x14ac:dyDescent="0.15">
      <c r="A1191" s="91" t="s">
        <v>65</v>
      </c>
      <c r="B1191" s="90" t="s">
        <v>5234</v>
      </c>
      <c r="C1191" s="44" t="s">
        <v>984</v>
      </c>
      <c r="D1191" s="44" t="s">
        <v>985</v>
      </c>
      <c r="E1191" s="43" t="s">
        <v>7586</v>
      </c>
      <c r="F1191" s="56">
        <v>5126000</v>
      </c>
      <c r="G1191" s="104">
        <v>0</v>
      </c>
      <c r="H1191" s="92" t="s">
        <v>9</v>
      </c>
      <c r="I1191" s="45">
        <v>0</v>
      </c>
      <c r="J1191" s="43" t="s">
        <v>11</v>
      </c>
    </row>
    <row r="1192" spans="1:10" ht="14" x14ac:dyDescent="0.15">
      <c r="A1192" s="91" t="s">
        <v>65</v>
      </c>
      <c r="B1192" s="90" t="s">
        <v>5234</v>
      </c>
      <c r="C1192" s="44" t="s">
        <v>347</v>
      </c>
      <c r="D1192" s="44" t="s">
        <v>348</v>
      </c>
      <c r="E1192" s="43" t="s">
        <v>7586</v>
      </c>
      <c r="F1192" s="56">
        <v>37957549</v>
      </c>
      <c r="G1192" s="104">
        <v>0</v>
      </c>
      <c r="H1192" s="92" t="s">
        <v>9</v>
      </c>
      <c r="I1192" s="45">
        <v>0</v>
      </c>
      <c r="J1192" s="43" t="s">
        <v>11</v>
      </c>
    </row>
    <row r="1193" spans="1:10" ht="14" x14ac:dyDescent="0.15">
      <c r="A1193" s="91" t="s">
        <v>65</v>
      </c>
      <c r="B1193" s="90" t="s">
        <v>5234</v>
      </c>
      <c r="C1193" s="44" t="s">
        <v>347</v>
      </c>
      <c r="D1193" s="44" t="s">
        <v>348</v>
      </c>
      <c r="E1193" s="43" t="s">
        <v>7586</v>
      </c>
      <c r="F1193" s="56">
        <v>2423659</v>
      </c>
      <c r="G1193" s="104">
        <v>0</v>
      </c>
      <c r="H1193" s="92" t="s">
        <v>9</v>
      </c>
      <c r="I1193" s="45">
        <v>0</v>
      </c>
      <c r="J1193" s="43" t="s">
        <v>93</v>
      </c>
    </row>
    <row r="1194" spans="1:10" ht="14" x14ac:dyDescent="0.15">
      <c r="A1194" s="91" t="s">
        <v>65</v>
      </c>
      <c r="B1194" s="90" t="s">
        <v>5234</v>
      </c>
      <c r="C1194" s="44" t="s">
        <v>1584</v>
      </c>
      <c r="D1194" s="44" t="s">
        <v>1585</v>
      </c>
      <c r="E1194" s="43" t="s">
        <v>7586</v>
      </c>
      <c r="F1194" s="56">
        <v>1098749</v>
      </c>
      <c r="G1194" s="104">
        <v>0</v>
      </c>
      <c r="H1194" s="92" t="s">
        <v>9</v>
      </c>
      <c r="I1194" s="45">
        <v>0</v>
      </c>
      <c r="J1194" s="43" t="s">
        <v>11</v>
      </c>
    </row>
    <row r="1195" spans="1:10" ht="14" x14ac:dyDescent="0.15">
      <c r="A1195" s="91" t="s">
        <v>65</v>
      </c>
      <c r="B1195" s="90" t="s">
        <v>5234</v>
      </c>
      <c r="C1195" s="44" t="s">
        <v>1743</v>
      </c>
      <c r="D1195" s="44" t="s">
        <v>1744</v>
      </c>
      <c r="E1195" s="43" t="s">
        <v>7586</v>
      </c>
      <c r="F1195" s="56">
        <v>541306</v>
      </c>
      <c r="G1195" s="104">
        <v>0</v>
      </c>
      <c r="H1195" s="92" t="s">
        <v>9</v>
      </c>
      <c r="I1195" s="45">
        <v>0</v>
      </c>
      <c r="J1195" s="43" t="s">
        <v>11</v>
      </c>
    </row>
    <row r="1196" spans="1:10" ht="14" x14ac:dyDescent="0.15">
      <c r="A1196" s="91" t="s">
        <v>65</v>
      </c>
      <c r="B1196" s="90" t="s">
        <v>5234</v>
      </c>
      <c r="C1196" s="44" t="s">
        <v>550</v>
      </c>
      <c r="D1196" s="44" t="s">
        <v>551</v>
      </c>
      <c r="E1196" s="43" t="s">
        <v>7586</v>
      </c>
      <c r="F1196" s="56">
        <v>17647940</v>
      </c>
      <c r="G1196" s="104">
        <v>0</v>
      </c>
      <c r="H1196" s="92" t="s">
        <v>9</v>
      </c>
      <c r="I1196" s="45">
        <v>0</v>
      </c>
      <c r="J1196" s="43" t="s">
        <v>11</v>
      </c>
    </row>
    <row r="1197" spans="1:10" ht="14" x14ac:dyDescent="0.15">
      <c r="A1197" s="91" t="s">
        <v>65</v>
      </c>
      <c r="B1197" s="90" t="s">
        <v>5234</v>
      </c>
      <c r="C1197" s="44" t="s">
        <v>1667</v>
      </c>
      <c r="D1197" s="44" t="s">
        <v>1668</v>
      </c>
      <c r="E1197" s="43" t="s">
        <v>7586</v>
      </c>
      <c r="F1197" s="56">
        <v>775709</v>
      </c>
      <c r="G1197" s="104">
        <v>0</v>
      </c>
      <c r="H1197" s="92" t="s">
        <v>9</v>
      </c>
      <c r="I1197" s="45">
        <v>0</v>
      </c>
      <c r="J1197" s="43" t="s">
        <v>11</v>
      </c>
    </row>
    <row r="1198" spans="1:10" ht="14" x14ac:dyDescent="0.15">
      <c r="A1198" s="91" t="s">
        <v>65</v>
      </c>
      <c r="B1198" s="90" t="s">
        <v>5234</v>
      </c>
      <c r="C1198" s="44" t="s">
        <v>1353</v>
      </c>
      <c r="D1198" s="44" t="s">
        <v>1354</v>
      </c>
      <c r="E1198" s="43" t="s">
        <v>7586</v>
      </c>
      <c r="F1198" s="56">
        <v>2635369</v>
      </c>
      <c r="G1198" s="104">
        <v>0</v>
      </c>
      <c r="H1198" s="92" t="s">
        <v>9</v>
      </c>
      <c r="I1198" s="45">
        <v>0</v>
      </c>
      <c r="J1198" s="43" t="s">
        <v>7</v>
      </c>
    </row>
    <row r="1199" spans="1:10" ht="14" x14ac:dyDescent="0.15">
      <c r="A1199" s="91" t="s">
        <v>65</v>
      </c>
      <c r="B1199" s="90" t="s">
        <v>5234</v>
      </c>
      <c r="C1199" s="44" t="s">
        <v>791</v>
      </c>
      <c r="D1199" s="44" t="s">
        <v>792</v>
      </c>
      <c r="E1199" s="43" t="s">
        <v>7586</v>
      </c>
      <c r="F1199" s="56">
        <v>7924716</v>
      </c>
      <c r="G1199" s="104">
        <v>0</v>
      </c>
      <c r="H1199" s="92" t="s">
        <v>9</v>
      </c>
      <c r="I1199" s="45">
        <v>0</v>
      </c>
      <c r="J1199" s="43" t="s">
        <v>11</v>
      </c>
    </row>
    <row r="1200" spans="1:10" ht="14" x14ac:dyDescent="0.15">
      <c r="A1200" s="91" t="s">
        <v>65</v>
      </c>
      <c r="B1200" s="90" t="s">
        <v>5234</v>
      </c>
      <c r="C1200" s="44" t="s">
        <v>182</v>
      </c>
      <c r="D1200" s="44" t="s">
        <v>183</v>
      </c>
      <c r="E1200" s="43" t="s">
        <v>7586</v>
      </c>
      <c r="F1200" s="56">
        <v>123756285</v>
      </c>
      <c r="G1200" s="104">
        <v>0</v>
      </c>
      <c r="H1200" s="92" t="s">
        <v>9</v>
      </c>
      <c r="I1200" s="45">
        <v>0</v>
      </c>
      <c r="J1200" s="43" t="s">
        <v>11</v>
      </c>
    </row>
    <row r="1201" spans="1:10" ht="14" x14ac:dyDescent="0.15">
      <c r="A1201" s="91" t="s">
        <v>65</v>
      </c>
      <c r="B1201" s="90" t="s">
        <v>5234</v>
      </c>
      <c r="C1201" s="44" t="s">
        <v>431</v>
      </c>
      <c r="D1201" s="44" t="s">
        <v>432</v>
      </c>
      <c r="E1201" s="43" t="s">
        <v>7586</v>
      </c>
      <c r="F1201" s="56">
        <v>26548279</v>
      </c>
      <c r="G1201" s="104">
        <v>0</v>
      </c>
      <c r="H1201" s="92" t="s">
        <v>9</v>
      </c>
      <c r="I1201" s="45">
        <v>0</v>
      </c>
      <c r="J1201" s="43" t="s">
        <v>7</v>
      </c>
    </row>
    <row r="1202" spans="1:10" ht="14" x14ac:dyDescent="0.15">
      <c r="A1202" s="91" t="s">
        <v>65</v>
      </c>
      <c r="B1202" s="90" t="s">
        <v>5234</v>
      </c>
      <c r="C1202" s="44" t="s">
        <v>1923</v>
      </c>
      <c r="D1202" s="44" t="s">
        <v>1924</v>
      </c>
      <c r="E1202" s="43" t="s">
        <v>7586</v>
      </c>
      <c r="F1202" s="56">
        <v>85800</v>
      </c>
      <c r="G1202" s="104">
        <v>0</v>
      </c>
      <c r="H1202" s="92" t="s">
        <v>9</v>
      </c>
      <c r="I1202" s="45">
        <v>0</v>
      </c>
      <c r="J1202" s="43" t="s">
        <v>11</v>
      </c>
    </row>
    <row r="1203" spans="1:10" ht="14" x14ac:dyDescent="0.15">
      <c r="A1203" s="91" t="s">
        <v>65</v>
      </c>
      <c r="B1203" s="90" t="s">
        <v>5234</v>
      </c>
      <c r="C1203" s="44" t="s">
        <v>1078</v>
      </c>
      <c r="D1203" s="44" t="s">
        <v>1079</v>
      </c>
      <c r="E1203" s="43" t="s">
        <v>7586</v>
      </c>
      <c r="F1203" s="56">
        <v>4039719</v>
      </c>
      <c r="G1203" s="104">
        <v>0</v>
      </c>
      <c r="H1203" s="92" t="s">
        <v>9</v>
      </c>
      <c r="I1203" s="45">
        <v>0</v>
      </c>
      <c r="J1203" s="43" t="s">
        <v>11</v>
      </c>
    </row>
    <row r="1204" spans="1:10" ht="14" x14ac:dyDescent="0.15">
      <c r="A1204" s="91" t="s">
        <v>65</v>
      </c>
      <c r="B1204" s="90" t="s">
        <v>5234</v>
      </c>
      <c r="C1204" s="44" t="s">
        <v>1856</v>
      </c>
      <c r="D1204" s="44" t="s">
        <v>1857</v>
      </c>
      <c r="E1204" s="43" t="s">
        <v>7586</v>
      </c>
      <c r="F1204" s="56">
        <v>249750</v>
      </c>
      <c r="G1204" s="104">
        <v>0</v>
      </c>
      <c r="H1204" s="92" t="s">
        <v>9</v>
      </c>
      <c r="I1204" s="45">
        <v>0</v>
      </c>
      <c r="J1204" s="43" t="s">
        <v>7</v>
      </c>
    </row>
    <row r="1205" spans="1:10" ht="14" x14ac:dyDescent="0.15">
      <c r="A1205" s="91" t="s">
        <v>65</v>
      </c>
      <c r="B1205" s="90" t="s">
        <v>5234</v>
      </c>
      <c r="C1205" s="44" t="s">
        <v>1269</v>
      </c>
      <c r="D1205" s="44" t="s">
        <v>1270</v>
      </c>
      <c r="E1205" s="43" t="s">
        <v>7586</v>
      </c>
      <c r="F1205" s="56">
        <v>2554292</v>
      </c>
      <c r="G1205" s="104">
        <v>0</v>
      </c>
      <c r="H1205" s="92" t="s">
        <v>9</v>
      </c>
      <c r="I1205" s="45">
        <v>0</v>
      </c>
      <c r="J1205" s="43" t="s">
        <v>11</v>
      </c>
    </row>
    <row r="1206" spans="1:10" ht="14" x14ac:dyDescent="0.15">
      <c r="A1206" s="91" t="s">
        <v>65</v>
      </c>
      <c r="B1206" s="90" t="s">
        <v>5234</v>
      </c>
      <c r="C1206" s="44" t="s">
        <v>576</v>
      </c>
      <c r="D1206" s="44" t="s">
        <v>577</v>
      </c>
      <c r="E1206" s="43" t="s">
        <v>7586</v>
      </c>
      <c r="F1206" s="56">
        <v>16912885</v>
      </c>
      <c r="G1206" s="104">
        <v>0</v>
      </c>
      <c r="H1206" s="92" t="s">
        <v>9</v>
      </c>
      <c r="I1206" s="45">
        <v>0</v>
      </c>
      <c r="J1206" s="43" t="s">
        <v>11</v>
      </c>
    </row>
    <row r="1207" spans="1:10" ht="14" x14ac:dyDescent="0.15">
      <c r="A1207" s="91" t="s">
        <v>65</v>
      </c>
      <c r="B1207" s="90" t="s">
        <v>5234</v>
      </c>
      <c r="C1207" s="44" t="s">
        <v>603</v>
      </c>
      <c r="D1207" s="44" t="s">
        <v>604</v>
      </c>
      <c r="E1207" s="43" t="s">
        <v>7586</v>
      </c>
      <c r="F1207" s="56">
        <v>14917865</v>
      </c>
      <c r="G1207" s="104">
        <v>0</v>
      </c>
      <c r="H1207" s="92" t="s">
        <v>9</v>
      </c>
      <c r="I1207" s="45">
        <v>0</v>
      </c>
      <c r="J1207" s="43" t="s">
        <v>11</v>
      </c>
    </row>
    <row r="1208" spans="1:10" ht="14" x14ac:dyDescent="0.15">
      <c r="A1208" s="91" t="s">
        <v>65</v>
      </c>
      <c r="B1208" s="90" t="s">
        <v>5234</v>
      </c>
      <c r="C1208" s="44" t="s">
        <v>1000</v>
      </c>
      <c r="D1208" s="44" t="s">
        <v>1001</v>
      </c>
      <c r="E1208" s="43" t="s">
        <v>7586</v>
      </c>
      <c r="F1208" s="56">
        <v>5929430</v>
      </c>
      <c r="G1208" s="104">
        <v>0</v>
      </c>
      <c r="H1208" s="92" t="s">
        <v>9</v>
      </c>
      <c r="I1208" s="45">
        <v>0</v>
      </c>
      <c r="J1208" s="43" t="s">
        <v>11</v>
      </c>
    </row>
    <row r="1209" spans="1:10" ht="14" x14ac:dyDescent="0.15">
      <c r="A1209" s="91" t="s">
        <v>65</v>
      </c>
      <c r="B1209" s="90" t="s">
        <v>5234</v>
      </c>
      <c r="C1209" s="44" t="s">
        <v>1100</v>
      </c>
      <c r="D1209" s="44" t="s">
        <v>1101</v>
      </c>
      <c r="E1209" s="43" t="s">
        <v>7586</v>
      </c>
      <c r="F1209" s="56">
        <v>3943440</v>
      </c>
      <c r="G1209" s="104">
        <v>0</v>
      </c>
      <c r="H1209" s="92" t="s">
        <v>9</v>
      </c>
      <c r="I1209" s="45">
        <v>0</v>
      </c>
      <c r="J1209" s="43" t="s">
        <v>7</v>
      </c>
    </row>
    <row r="1210" spans="1:10" ht="14" x14ac:dyDescent="0.15">
      <c r="A1210" s="91" t="s">
        <v>65</v>
      </c>
      <c r="B1210" s="90" t="s">
        <v>5234</v>
      </c>
      <c r="C1210" s="44" t="s">
        <v>611</v>
      </c>
      <c r="D1210" s="44" t="s">
        <v>612</v>
      </c>
      <c r="E1210" s="43" t="s">
        <v>7586</v>
      </c>
      <c r="F1210" s="56">
        <v>14803963.5</v>
      </c>
      <c r="G1210" s="104">
        <v>0</v>
      </c>
      <c r="H1210" s="92" t="s">
        <v>9</v>
      </c>
      <c r="I1210" s="45">
        <v>0</v>
      </c>
      <c r="J1210" s="43" t="s">
        <v>93</v>
      </c>
    </row>
    <row r="1211" spans="1:10" ht="14" x14ac:dyDescent="0.15">
      <c r="A1211" s="91" t="s">
        <v>65</v>
      </c>
      <c r="B1211" s="90" t="s">
        <v>5234</v>
      </c>
      <c r="C1211" s="44" t="s">
        <v>153</v>
      </c>
      <c r="D1211" s="44" t="s">
        <v>154</v>
      </c>
      <c r="E1211" s="43" t="s">
        <v>7586</v>
      </c>
      <c r="F1211" s="56">
        <v>175582304.5</v>
      </c>
      <c r="G1211" s="104">
        <v>0</v>
      </c>
      <c r="H1211" s="92" t="s">
        <v>9</v>
      </c>
      <c r="I1211" s="45">
        <v>0</v>
      </c>
      <c r="J1211" s="43" t="s">
        <v>7</v>
      </c>
    </row>
    <row r="1212" spans="1:10" ht="14" x14ac:dyDescent="0.15">
      <c r="A1212" s="91" t="s">
        <v>65</v>
      </c>
      <c r="B1212" s="90" t="s">
        <v>5234</v>
      </c>
      <c r="C1212" s="44" t="s">
        <v>1491</v>
      </c>
      <c r="D1212" s="44" t="s">
        <v>1492</v>
      </c>
      <c r="E1212" s="43" t="s">
        <v>7586</v>
      </c>
      <c r="F1212" s="56">
        <v>1459356</v>
      </c>
      <c r="G1212" s="104">
        <v>0</v>
      </c>
      <c r="H1212" s="92" t="s">
        <v>9</v>
      </c>
      <c r="I1212" s="45">
        <v>0</v>
      </c>
      <c r="J1212" s="43" t="s">
        <v>11</v>
      </c>
    </row>
    <row r="1213" spans="1:10" ht="14" x14ac:dyDescent="0.15">
      <c r="A1213" s="91" t="s">
        <v>65</v>
      </c>
      <c r="B1213" s="90" t="s">
        <v>5234</v>
      </c>
      <c r="C1213" s="44" t="s">
        <v>147</v>
      </c>
      <c r="D1213" s="44" t="s">
        <v>148</v>
      </c>
      <c r="E1213" s="43" t="s">
        <v>7586</v>
      </c>
      <c r="F1213" s="56">
        <v>153137973</v>
      </c>
      <c r="G1213" s="104">
        <v>0</v>
      </c>
      <c r="H1213" s="92" t="s">
        <v>9</v>
      </c>
      <c r="I1213" s="45">
        <v>0</v>
      </c>
      <c r="J1213" s="43" t="s">
        <v>7</v>
      </c>
    </row>
    <row r="1214" spans="1:10" ht="14" x14ac:dyDescent="0.15">
      <c r="A1214" s="91" t="s">
        <v>65</v>
      </c>
      <c r="B1214" s="90" t="s">
        <v>5234</v>
      </c>
      <c r="C1214" s="44" t="s">
        <v>147</v>
      </c>
      <c r="D1214" s="44" t="s">
        <v>148</v>
      </c>
      <c r="E1214" s="43" t="s">
        <v>7586</v>
      </c>
      <c r="F1214" s="56">
        <v>189560135</v>
      </c>
      <c r="G1214" s="104">
        <v>0</v>
      </c>
      <c r="H1214" s="92" t="s">
        <v>9</v>
      </c>
      <c r="I1214" s="45">
        <v>0</v>
      </c>
      <c r="J1214" s="43" t="s">
        <v>11</v>
      </c>
    </row>
    <row r="1215" spans="1:10" ht="14" x14ac:dyDescent="0.15">
      <c r="A1215" s="91" t="s">
        <v>65</v>
      </c>
      <c r="B1215" s="90" t="s">
        <v>5234</v>
      </c>
      <c r="C1215" s="44" t="s">
        <v>147</v>
      </c>
      <c r="D1215" s="44" t="s">
        <v>148</v>
      </c>
      <c r="E1215" s="43" t="s">
        <v>7586</v>
      </c>
      <c r="F1215" s="56">
        <v>3147028.8</v>
      </c>
      <c r="G1215" s="104">
        <v>0</v>
      </c>
      <c r="H1215" s="92" t="s">
        <v>9</v>
      </c>
      <c r="I1215" s="45">
        <v>0</v>
      </c>
      <c r="J1215" s="43" t="s">
        <v>95</v>
      </c>
    </row>
    <row r="1216" spans="1:10" ht="14" x14ac:dyDescent="0.15">
      <c r="A1216" s="91" t="s">
        <v>65</v>
      </c>
      <c r="B1216" s="90" t="s">
        <v>5234</v>
      </c>
      <c r="C1216" s="44" t="s">
        <v>1842</v>
      </c>
      <c r="D1216" s="44" t="s">
        <v>1843</v>
      </c>
      <c r="E1216" s="43" t="s">
        <v>7586</v>
      </c>
      <c r="F1216" s="56">
        <v>277796</v>
      </c>
      <c r="G1216" s="104">
        <v>0</v>
      </c>
      <c r="H1216" s="92" t="s">
        <v>9</v>
      </c>
      <c r="I1216" s="45">
        <v>0</v>
      </c>
      <c r="J1216" s="43" t="s">
        <v>11</v>
      </c>
    </row>
    <row r="1217" spans="1:10" ht="14" x14ac:dyDescent="0.15">
      <c r="A1217" s="91" t="s">
        <v>65</v>
      </c>
      <c r="B1217" s="90" t="s">
        <v>5234</v>
      </c>
      <c r="C1217" s="44" t="s">
        <v>226</v>
      </c>
      <c r="D1217" s="44" t="s">
        <v>227</v>
      </c>
      <c r="E1217" s="43" t="s">
        <v>7586</v>
      </c>
      <c r="F1217" s="56">
        <v>82592228.5</v>
      </c>
      <c r="G1217" s="104">
        <v>0</v>
      </c>
      <c r="H1217" s="92" t="s">
        <v>9</v>
      </c>
      <c r="I1217" s="45">
        <v>0</v>
      </c>
      <c r="J1217" s="43" t="s">
        <v>7</v>
      </c>
    </row>
    <row r="1218" spans="1:10" ht="14" x14ac:dyDescent="0.15">
      <c r="A1218" s="91" t="s">
        <v>65</v>
      </c>
      <c r="B1218" s="90" t="s">
        <v>5234</v>
      </c>
      <c r="C1218" s="44" t="s">
        <v>1359</v>
      </c>
      <c r="D1218" s="44" t="s">
        <v>1360</v>
      </c>
      <c r="E1218" s="43" t="s">
        <v>7586</v>
      </c>
      <c r="F1218" s="56">
        <v>2490204</v>
      </c>
      <c r="G1218" s="104">
        <v>0</v>
      </c>
      <c r="H1218" s="92" t="s">
        <v>9</v>
      </c>
      <c r="I1218" s="45">
        <v>0</v>
      </c>
      <c r="J1218" s="43" t="s">
        <v>11</v>
      </c>
    </row>
    <row r="1219" spans="1:10" ht="14" x14ac:dyDescent="0.15">
      <c r="A1219" s="91" t="s">
        <v>65</v>
      </c>
      <c r="B1219" s="90" t="s">
        <v>5234</v>
      </c>
      <c r="C1219" s="44" t="s">
        <v>1032</v>
      </c>
      <c r="D1219" s="44" t="s">
        <v>1033</v>
      </c>
      <c r="E1219" s="43" t="s">
        <v>7586</v>
      </c>
      <c r="F1219" s="56">
        <v>4440971.5</v>
      </c>
      <c r="G1219" s="104">
        <v>0</v>
      </c>
      <c r="H1219" s="92" t="s">
        <v>9</v>
      </c>
      <c r="I1219" s="45">
        <v>0</v>
      </c>
      <c r="J1219" s="43" t="s">
        <v>93</v>
      </c>
    </row>
    <row r="1220" spans="1:10" ht="28" x14ac:dyDescent="0.15">
      <c r="A1220" s="91" t="s">
        <v>65</v>
      </c>
      <c r="B1220" s="90" t="s">
        <v>5234</v>
      </c>
      <c r="C1220" s="44" t="s">
        <v>660</v>
      </c>
      <c r="D1220" s="44" t="s">
        <v>661</v>
      </c>
      <c r="E1220" s="43" t="s">
        <v>7586</v>
      </c>
      <c r="F1220" s="56">
        <v>13431669</v>
      </c>
      <c r="G1220" s="104">
        <v>0</v>
      </c>
      <c r="H1220" s="92" t="s">
        <v>9</v>
      </c>
      <c r="I1220" s="45">
        <v>0</v>
      </c>
      <c r="J1220" s="43" t="s">
        <v>7</v>
      </c>
    </row>
    <row r="1221" spans="1:10" ht="14" x14ac:dyDescent="0.15">
      <c r="A1221" s="91" t="s">
        <v>65</v>
      </c>
      <c r="B1221" s="90" t="s">
        <v>5234</v>
      </c>
      <c r="C1221" s="44" t="s">
        <v>1751</v>
      </c>
      <c r="D1221" s="44" t="s">
        <v>1752</v>
      </c>
      <c r="E1221" s="43" t="s">
        <v>7586</v>
      </c>
      <c r="F1221" s="56">
        <v>514937</v>
      </c>
      <c r="G1221" s="104">
        <v>0</v>
      </c>
      <c r="H1221" s="92" t="s">
        <v>9</v>
      </c>
      <c r="I1221" s="45">
        <v>0</v>
      </c>
      <c r="J1221" s="43" t="s">
        <v>11</v>
      </c>
    </row>
    <row r="1222" spans="1:10" ht="14" x14ac:dyDescent="0.15">
      <c r="A1222" s="91" t="s">
        <v>65</v>
      </c>
      <c r="B1222" s="90" t="s">
        <v>5234</v>
      </c>
      <c r="C1222" s="44" t="s">
        <v>123</v>
      </c>
      <c r="D1222" s="44" t="s">
        <v>124</v>
      </c>
      <c r="E1222" s="43" t="s">
        <v>7586</v>
      </c>
      <c r="F1222" s="56">
        <v>317707321</v>
      </c>
      <c r="G1222" s="104">
        <v>0</v>
      </c>
      <c r="H1222" s="92" t="s">
        <v>9</v>
      </c>
      <c r="I1222" s="45">
        <v>0</v>
      </c>
      <c r="J1222" s="43" t="s">
        <v>11</v>
      </c>
    </row>
    <row r="1223" spans="1:10" ht="14" x14ac:dyDescent="0.15">
      <c r="A1223" s="91" t="s">
        <v>65</v>
      </c>
      <c r="B1223" s="90" t="s">
        <v>5234</v>
      </c>
      <c r="C1223" s="44" t="s">
        <v>477</v>
      </c>
      <c r="D1223" s="44" t="s">
        <v>478</v>
      </c>
      <c r="E1223" s="43" t="s">
        <v>7586</v>
      </c>
      <c r="F1223" s="56">
        <v>23094348</v>
      </c>
      <c r="G1223" s="104">
        <v>0</v>
      </c>
      <c r="H1223" s="92" t="s">
        <v>9</v>
      </c>
      <c r="I1223" s="45">
        <v>0</v>
      </c>
      <c r="J1223" s="43" t="s">
        <v>11</v>
      </c>
    </row>
    <row r="1224" spans="1:10" ht="14" x14ac:dyDescent="0.15">
      <c r="A1224" s="91" t="s">
        <v>65</v>
      </c>
      <c r="B1224" s="90" t="s">
        <v>5234</v>
      </c>
      <c r="C1224" s="44" t="s">
        <v>554</v>
      </c>
      <c r="D1224" s="44" t="s">
        <v>555</v>
      </c>
      <c r="E1224" s="43" t="s">
        <v>7586</v>
      </c>
      <c r="F1224" s="56">
        <v>17517570</v>
      </c>
      <c r="G1224" s="104">
        <v>0</v>
      </c>
      <c r="H1224" s="92" t="s">
        <v>9</v>
      </c>
      <c r="I1224" s="45">
        <v>0</v>
      </c>
      <c r="J1224" s="43" t="s">
        <v>11</v>
      </c>
    </row>
    <row r="1225" spans="1:10" ht="14" x14ac:dyDescent="0.15">
      <c r="A1225" s="91" t="s">
        <v>65</v>
      </c>
      <c r="B1225" s="90" t="s">
        <v>5234</v>
      </c>
      <c r="C1225" s="44" t="s">
        <v>494</v>
      </c>
      <c r="D1225" s="44" t="s">
        <v>495</v>
      </c>
      <c r="E1225" s="43" t="s">
        <v>7586</v>
      </c>
      <c r="F1225" s="56">
        <v>21628305</v>
      </c>
      <c r="G1225" s="104">
        <v>0</v>
      </c>
      <c r="H1225" s="92" t="s">
        <v>9</v>
      </c>
      <c r="I1225" s="45">
        <v>0</v>
      </c>
      <c r="J1225" s="43" t="s">
        <v>11</v>
      </c>
    </row>
    <row r="1226" spans="1:10" ht="14" x14ac:dyDescent="0.15">
      <c r="A1226" s="91" t="s">
        <v>65</v>
      </c>
      <c r="B1226" s="90" t="s">
        <v>5234</v>
      </c>
      <c r="C1226" s="44" t="s">
        <v>345</v>
      </c>
      <c r="D1226" s="44" t="s">
        <v>346</v>
      </c>
      <c r="E1226" s="43" t="s">
        <v>7586</v>
      </c>
      <c r="F1226" s="56">
        <v>3399450</v>
      </c>
      <c r="G1226" s="104">
        <v>0</v>
      </c>
      <c r="H1226" s="92" t="s">
        <v>9</v>
      </c>
      <c r="I1226" s="45">
        <v>0</v>
      </c>
      <c r="J1226" s="43" t="s">
        <v>7</v>
      </c>
    </row>
    <row r="1227" spans="1:10" ht="14" x14ac:dyDescent="0.15">
      <c r="A1227" s="91" t="s">
        <v>65</v>
      </c>
      <c r="B1227" s="90" t="s">
        <v>5234</v>
      </c>
      <c r="C1227" s="44" t="s">
        <v>345</v>
      </c>
      <c r="D1227" s="44" t="s">
        <v>346</v>
      </c>
      <c r="E1227" s="43" t="s">
        <v>7586</v>
      </c>
      <c r="F1227" s="56">
        <v>36092047</v>
      </c>
      <c r="G1227" s="104">
        <v>0</v>
      </c>
      <c r="H1227" s="92" t="s">
        <v>9</v>
      </c>
      <c r="I1227" s="45">
        <v>0</v>
      </c>
      <c r="J1227" s="43" t="s">
        <v>11</v>
      </c>
    </row>
    <row r="1228" spans="1:10" ht="14" x14ac:dyDescent="0.15">
      <c r="A1228" s="91" t="s">
        <v>65</v>
      </c>
      <c r="B1228" s="90" t="s">
        <v>5234</v>
      </c>
      <c r="C1228" s="44" t="s">
        <v>1731</v>
      </c>
      <c r="D1228" s="44" t="s">
        <v>1732</v>
      </c>
      <c r="E1228" s="43" t="s">
        <v>7586</v>
      </c>
      <c r="F1228" s="56">
        <v>1059100</v>
      </c>
      <c r="G1228" s="104">
        <v>0</v>
      </c>
      <c r="H1228" s="92" t="s">
        <v>9</v>
      </c>
      <c r="I1228" s="45">
        <v>0</v>
      </c>
      <c r="J1228" s="43" t="s">
        <v>11</v>
      </c>
    </row>
    <row r="1229" spans="1:10" ht="14" x14ac:dyDescent="0.15">
      <c r="A1229" s="91" t="s">
        <v>65</v>
      </c>
      <c r="B1229" s="90" t="s">
        <v>5234</v>
      </c>
      <c r="C1229" s="44" t="s">
        <v>526</v>
      </c>
      <c r="D1229" s="44" t="s">
        <v>527</v>
      </c>
      <c r="E1229" s="43" t="s">
        <v>7586</v>
      </c>
      <c r="F1229" s="56">
        <v>19100924</v>
      </c>
      <c r="G1229" s="104">
        <v>0</v>
      </c>
      <c r="H1229" s="92" t="s">
        <v>9</v>
      </c>
      <c r="I1229" s="45">
        <v>0</v>
      </c>
      <c r="J1229" s="43" t="s">
        <v>11</v>
      </c>
    </row>
    <row r="1230" spans="1:10" ht="14" x14ac:dyDescent="0.15">
      <c r="A1230" s="91" t="s">
        <v>65</v>
      </c>
      <c r="B1230" s="90" t="s">
        <v>5234</v>
      </c>
      <c r="C1230" s="44" t="s">
        <v>198</v>
      </c>
      <c r="D1230" s="44" t="s">
        <v>199</v>
      </c>
      <c r="E1230" s="43" t="s">
        <v>7586</v>
      </c>
      <c r="F1230" s="56">
        <v>27745213.5</v>
      </c>
      <c r="G1230" s="104">
        <v>0</v>
      </c>
      <c r="H1230" s="92" t="s">
        <v>9</v>
      </c>
      <c r="I1230" s="45">
        <v>0</v>
      </c>
      <c r="J1230" s="43" t="s">
        <v>7</v>
      </c>
    </row>
    <row r="1231" spans="1:10" ht="14" x14ac:dyDescent="0.15">
      <c r="A1231" s="91" t="s">
        <v>65</v>
      </c>
      <c r="B1231" s="90" t="s">
        <v>5234</v>
      </c>
      <c r="C1231" s="44" t="s">
        <v>198</v>
      </c>
      <c r="D1231" s="44" t="s">
        <v>199</v>
      </c>
      <c r="E1231" s="43" t="s">
        <v>7586</v>
      </c>
      <c r="F1231" s="56">
        <v>141326940</v>
      </c>
      <c r="G1231" s="104">
        <v>0</v>
      </c>
      <c r="H1231" s="92" t="s">
        <v>9</v>
      </c>
      <c r="I1231" s="45">
        <v>0</v>
      </c>
      <c r="J1231" s="43" t="s">
        <v>11</v>
      </c>
    </row>
    <row r="1232" spans="1:10" ht="14" x14ac:dyDescent="0.15">
      <c r="A1232" s="91" t="s">
        <v>65</v>
      </c>
      <c r="B1232" s="90" t="s">
        <v>5234</v>
      </c>
      <c r="C1232" s="44" t="s">
        <v>1507</v>
      </c>
      <c r="D1232" s="44" t="s">
        <v>1508</v>
      </c>
      <c r="E1232" s="43" t="s">
        <v>7586</v>
      </c>
      <c r="F1232" s="56">
        <v>1435500</v>
      </c>
      <c r="G1232" s="104">
        <v>0</v>
      </c>
      <c r="H1232" s="92" t="s">
        <v>9</v>
      </c>
      <c r="I1232" s="45">
        <v>0</v>
      </c>
      <c r="J1232" s="43" t="s">
        <v>11</v>
      </c>
    </row>
    <row r="1233" spans="1:10" ht="14" x14ac:dyDescent="0.15">
      <c r="A1233" s="91" t="s">
        <v>65</v>
      </c>
      <c r="B1233" s="90" t="s">
        <v>5234</v>
      </c>
      <c r="C1233" s="44" t="s">
        <v>717</v>
      </c>
      <c r="D1233" s="44" t="s">
        <v>718</v>
      </c>
      <c r="E1233" s="43" t="s">
        <v>7586</v>
      </c>
      <c r="F1233" s="56">
        <v>11357517</v>
      </c>
      <c r="G1233" s="104">
        <v>0</v>
      </c>
      <c r="H1233" s="92" t="s">
        <v>9</v>
      </c>
      <c r="I1233" s="45">
        <v>0</v>
      </c>
      <c r="J1233" s="43" t="s">
        <v>11</v>
      </c>
    </row>
    <row r="1234" spans="1:10" ht="14" x14ac:dyDescent="0.15">
      <c r="A1234" s="91" t="s">
        <v>65</v>
      </c>
      <c r="B1234" s="90" t="s">
        <v>5234</v>
      </c>
      <c r="C1234" s="44" t="s">
        <v>1615</v>
      </c>
      <c r="D1234" s="44" t="s">
        <v>1616</v>
      </c>
      <c r="E1234" s="43" t="s">
        <v>7586</v>
      </c>
      <c r="F1234" s="56">
        <v>918140.97</v>
      </c>
      <c r="G1234" s="104">
        <v>0</v>
      </c>
      <c r="H1234" s="92" t="s">
        <v>9</v>
      </c>
      <c r="I1234" s="45">
        <v>0</v>
      </c>
      <c r="J1234" s="43" t="s">
        <v>10</v>
      </c>
    </row>
    <row r="1235" spans="1:10" ht="14" x14ac:dyDescent="0.15">
      <c r="A1235" s="91" t="s">
        <v>65</v>
      </c>
      <c r="B1235" s="90" t="s">
        <v>5234</v>
      </c>
      <c r="C1235" s="44" t="s">
        <v>557</v>
      </c>
      <c r="D1235" s="44" t="s">
        <v>558</v>
      </c>
      <c r="E1235" s="43" t="s">
        <v>7586</v>
      </c>
      <c r="F1235" s="56">
        <v>17447177.25</v>
      </c>
      <c r="G1235" s="104">
        <v>0</v>
      </c>
      <c r="H1235" s="92" t="s">
        <v>9</v>
      </c>
      <c r="I1235" s="45">
        <v>0</v>
      </c>
      <c r="J1235" s="43" t="s">
        <v>7</v>
      </c>
    </row>
    <row r="1236" spans="1:10" ht="14" x14ac:dyDescent="0.15">
      <c r="A1236" s="91" t="s">
        <v>65</v>
      </c>
      <c r="B1236" s="90" t="s">
        <v>5234</v>
      </c>
      <c r="C1236" s="44" t="s">
        <v>176</v>
      </c>
      <c r="D1236" s="44" t="s">
        <v>177</v>
      </c>
      <c r="E1236" s="43" t="s">
        <v>7586</v>
      </c>
      <c r="F1236" s="56">
        <v>120599001</v>
      </c>
      <c r="G1236" s="104">
        <v>0</v>
      </c>
      <c r="H1236" s="92" t="s">
        <v>9</v>
      </c>
      <c r="I1236" s="45">
        <v>0</v>
      </c>
      <c r="J1236" s="43" t="s">
        <v>7</v>
      </c>
    </row>
    <row r="1237" spans="1:10" ht="14" x14ac:dyDescent="0.15">
      <c r="A1237" s="91" t="s">
        <v>65</v>
      </c>
      <c r="B1237" s="90" t="s">
        <v>5234</v>
      </c>
      <c r="C1237" s="44" t="s">
        <v>176</v>
      </c>
      <c r="D1237" s="44" t="s">
        <v>177</v>
      </c>
      <c r="E1237" s="43" t="s">
        <v>7586</v>
      </c>
      <c r="F1237" s="56">
        <v>77046644</v>
      </c>
      <c r="G1237" s="104">
        <v>0</v>
      </c>
      <c r="H1237" s="92" t="s">
        <v>9</v>
      </c>
      <c r="I1237" s="45">
        <v>0</v>
      </c>
      <c r="J1237" s="43" t="s">
        <v>11</v>
      </c>
    </row>
    <row r="1238" spans="1:10" ht="14" x14ac:dyDescent="0.15">
      <c r="A1238" s="91" t="s">
        <v>65</v>
      </c>
      <c r="B1238" s="90" t="s">
        <v>5234</v>
      </c>
      <c r="C1238" s="44" t="s">
        <v>250</v>
      </c>
      <c r="D1238" s="44" t="s">
        <v>251</v>
      </c>
      <c r="E1238" s="43" t="s">
        <v>7586</v>
      </c>
      <c r="F1238" s="56">
        <v>62472016</v>
      </c>
      <c r="G1238" s="104">
        <v>0</v>
      </c>
      <c r="H1238" s="92" t="s">
        <v>9</v>
      </c>
      <c r="I1238" s="45">
        <v>0</v>
      </c>
      <c r="J1238" s="43" t="s">
        <v>11</v>
      </c>
    </row>
    <row r="1239" spans="1:10" ht="14" x14ac:dyDescent="0.15">
      <c r="A1239" s="91" t="s">
        <v>65</v>
      </c>
      <c r="B1239" s="90" t="s">
        <v>5234</v>
      </c>
      <c r="C1239" s="44" t="s">
        <v>184</v>
      </c>
      <c r="D1239" s="44" t="s">
        <v>185</v>
      </c>
      <c r="E1239" s="43" t="s">
        <v>7586</v>
      </c>
      <c r="F1239" s="56">
        <v>122649976</v>
      </c>
      <c r="G1239" s="104">
        <v>0</v>
      </c>
      <c r="H1239" s="92" t="s">
        <v>9</v>
      </c>
      <c r="I1239" s="45">
        <v>0</v>
      </c>
      <c r="J1239" s="43" t="s">
        <v>11</v>
      </c>
    </row>
    <row r="1240" spans="1:10" ht="14" x14ac:dyDescent="0.15">
      <c r="A1240" s="91" t="s">
        <v>65</v>
      </c>
      <c r="B1240" s="90" t="s">
        <v>5234</v>
      </c>
      <c r="C1240" s="44" t="s">
        <v>184</v>
      </c>
      <c r="D1240" s="44" t="s">
        <v>185</v>
      </c>
      <c r="E1240" s="43" t="s">
        <v>7586</v>
      </c>
      <c r="F1240" s="56">
        <v>46096687.5</v>
      </c>
      <c r="G1240" s="104">
        <v>0</v>
      </c>
      <c r="H1240" s="92" t="s">
        <v>9</v>
      </c>
      <c r="I1240" s="45">
        <v>0</v>
      </c>
      <c r="J1240" s="43" t="s">
        <v>93</v>
      </c>
    </row>
    <row r="1241" spans="1:10" ht="14" x14ac:dyDescent="0.15">
      <c r="A1241" s="91" t="s">
        <v>65</v>
      </c>
      <c r="B1241" s="90" t="s">
        <v>5234</v>
      </c>
      <c r="C1241" s="44" t="s">
        <v>314</v>
      </c>
      <c r="D1241" s="44" t="s">
        <v>315</v>
      </c>
      <c r="E1241" s="43" t="s">
        <v>7586</v>
      </c>
      <c r="F1241" s="56">
        <v>41937933</v>
      </c>
      <c r="G1241" s="104">
        <v>0</v>
      </c>
      <c r="H1241" s="92" t="s">
        <v>9</v>
      </c>
      <c r="I1241" s="45">
        <v>0</v>
      </c>
      <c r="J1241" s="43" t="s">
        <v>11</v>
      </c>
    </row>
    <row r="1242" spans="1:10" ht="14" x14ac:dyDescent="0.15">
      <c r="A1242" s="91" t="s">
        <v>65</v>
      </c>
      <c r="B1242" s="90" t="s">
        <v>5234</v>
      </c>
      <c r="C1242" s="44" t="s">
        <v>314</v>
      </c>
      <c r="D1242" s="44" t="s">
        <v>315</v>
      </c>
      <c r="E1242" s="43" t="s">
        <v>7586</v>
      </c>
      <c r="F1242" s="56">
        <v>1659383</v>
      </c>
      <c r="G1242" s="104">
        <v>0</v>
      </c>
      <c r="H1242" s="92" t="s">
        <v>9</v>
      </c>
      <c r="I1242" s="45">
        <v>0</v>
      </c>
      <c r="J1242" s="43" t="s">
        <v>93</v>
      </c>
    </row>
    <row r="1243" spans="1:10" ht="14" x14ac:dyDescent="0.15">
      <c r="A1243" s="91" t="s">
        <v>65</v>
      </c>
      <c r="B1243" s="90" t="s">
        <v>5234</v>
      </c>
      <c r="C1243" s="44" t="s">
        <v>514</v>
      </c>
      <c r="D1243" s="44" t="s">
        <v>515</v>
      </c>
      <c r="E1243" s="43" t="s">
        <v>7586</v>
      </c>
      <c r="F1243" s="56">
        <v>19782848.5</v>
      </c>
      <c r="G1243" s="104">
        <v>0</v>
      </c>
      <c r="H1243" s="92" t="s">
        <v>9</v>
      </c>
      <c r="I1243" s="45">
        <v>0</v>
      </c>
      <c r="J1243" s="43" t="s">
        <v>7</v>
      </c>
    </row>
    <row r="1244" spans="1:10" ht="14" x14ac:dyDescent="0.15">
      <c r="A1244" s="91" t="s">
        <v>65</v>
      </c>
      <c r="B1244" s="90" t="s">
        <v>5234</v>
      </c>
      <c r="C1244" s="44" t="s">
        <v>1625</v>
      </c>
      <c r="D1244" s="44" t="s">
        <v>1626</v>
      </c>
      <c r="E1244" s="43" t="s">
        <v>7586</v>
      </c>
      <c r="F1244" s="56">
        <v>895493.5</v>
      </c>
      <c r="G1244" s="104">
        <v>0</v>
      </c>
      <c r="H1244" s="92" t="s">
        <v>9</v>
      </c>
      <c r="I1244" s="45">
        <v>0</v>
      </c>
      <c r="J1244" s="43" t="s">
        <v>7</v>
      </c>
    </row>
    <row r="1245" spans="1:10" ht="14" x14ac:dyDescent="0.15">
      <c r="A1245" s="91" t="s">
        <v>65</v>
      </c>
      <c r="B1245" s="90" t="s">
        <v>5234</v>
      </c>
      <c r="C1245" s="44" t="s">
        <v>1625</v>
      </c>
      <c r="D1245" s="44" t="s">
        <v>1626</v>
      </c>
      <c r="E1245" s="43" t="s">
        <v>7586</v>
      </c>
      <c r="F1245" s="56">
        <v>371358</v>
      </c>
      <c r="G1245" s="104">
        <v>0</v>
      </c>
      <c r="H1245" s="92" t="s">
        <v>9</v>
      </c>
      <c r="I1245" s="45">
        <v>0</v>
      </c>
      <c r="J1245" s="43" t="s">
        <v>11</v>
      </c>
    </row>
    <row r="1246" spans="1:10" ht="14" x14ac:dyDescent="0.15">
      <c r="A1246" s="91" t="s">
        <v>65</v>
      </c>
      <c r="B1246" s="90" t="s">
        <v>5234</v>
      </c>
      <c r="C1246" s="44" t="s">
        <v>1535</v>
      </c>
      <c r="D1246" s="44" t="s">
        <v>1536</v>
      </c>
      <c r="E1246" s="43" t="s">
        <v>7586</v>
      </c>
      <c r="F1246" s="56">
        <v>1318670</v>
      </c>
      <c r="G1246" s="104">
        <v>0</v>
      </c>
      <c r="H1246" s="92" t="s">
        <v>9</v>
      </c>
      <c r="I1246" s="45">
        <v>0</v>
      </c>
      <c r="J1246" s="43" t="s">
        <v>11</v>
      </c>
    </row>
    <row r="1247" spans="1:10" ht="14" x14ac:dyDescent="0.15">
      <c r="A1247" s="91" t="s">
        <v>65</v>
      </c>
      <c r="B1247" s="90" t="s">
        <v>5234</v>
      </c>
      <c r="C1247" s="44" t="s">
        <v>342</v>
      </c>
      <c r="D1247" s="44" t="s">
        <v>343</v>
      </c>
      <c r="E1247" s="43" t="s">
        <v>7586</v>
      </c>
      <c r="F1247" s="56">
        <v>36256702</v>
      </c>
      <c r="G1247" s="104">
        <v>0</v>
      </c>
      <c r="H1247" s="92" t="s">
        <v>9</v>
      </c>
      <c r="I1247" s="45">
        <v>0</v>
      </c>
      <c r="J1247" s="43" t="s">
        <v>11</v>
      </c>
    </row>
    <row r="1248" spans="1:10" ht="14" x14ac:dyDescent="0.15">
      <c r="A1248" s="91" t="s">
        <v>65</v>
      </c>
      <c r="B1248" s="90" t="s">
        <v>5234</v>
      </c>
      <c r="C1248" s="44" t="s">
        <v>1908</v>
      </c>
      <c r="D1248" s="44" t="s">
        <v>1909</v>
      </c>
      <c r="E1248" s="43" t="s">
        <v>7586</v>
      </c>
      <c r="F1248" s="56">
        <v>110000</v>
      </c>
      <c r="G1248" s="104">
        <v>0</v>
      </c>
      <c r="H1248" s="92" t="s">
        <v>9</v>
      </c>
      <c r="I1248" s="45">
        <v>0</v>
      </c>
      <c r="J1248" s="43" t="s">
        <v>11</v>
      </c>
    </row>
    <row r="1249" spans="1:10" ht="14" x14ac:dyDescent="0.15">
      <c r="A1249" s="91" t="s">
        <v>65</v>
      </c>
      <c r="B1249" s="90" t="s">
        <v>5234</v>
      </c>
      <c r="C1249" s="44" t="s">
        <v>1135</v>
      </c>
      <c r="D1249" s="44" t="s">
        <v>1136</v>
      </c>
      <c r="E1249" s="43" t="s">
        <v>7586</v>
      </c>
      <c r="F1249" s="56">
        <v>3742300</v>
      </c>
      <c r="G1249" s="104">
        <v>0</v>
      </c>
      <c r="H1249" s="92" t="s">
        <v>9</v>
      </c>
      <c r="I1249" s="45">
        <v>0</v>
      </c>
      <c r="J1249" s="43" t="s">
        <v>11</v>
      </c>
    </row>
    <row r="1250" spans="1:10" ht="14" x14ac:dyDescent="0.15">
      <c r="A1250" s="91" t="s">
        <v>65</v>
      </c>
      <c r="B1250" s="90" t="s">
        <v>5234</v>
      </c>
      <c r="C1250" s="44" t="s">
        <v>1623</v>
      </c>
      <c r="D1250" s="44" t="s">
        <v>1624</v>
      </c>
      <c r="E1250" s="43" t="s">
        <v>7586</v>
      </c>
      <c r="F1250" s="56">
        <v>899786</v>
      </c>
      <c r="G1250" s="104">
        <v>0</v>
      </c>
      <c r="H1250" s="92" t="s">
        <v>9</v>
      </c>
      <c r="I1250" s="45">
        <v>0</v>
      </c>
      <c r="J1250" s="43" t="s">
        <v>7</v>
      </c>
    </row>
    <row r="1251" spans="1:10" ht="14" x14ac:dyDescent="0.15">
      <c r="A1251" s="91" t="s">
        <v>65</v>
      </c>
      <c r="B1251" s="90" t="s">
        <v>5234</v>
      </c>
      <c r="C1251" s="44" t="s">
        <v>893</v>
      </c>
      <c r="D1251" s="44" t="s">
        <v>894</v>
      </c>
      <c r="E1251" s="43" t="s">
        <v>7586</v>
      </c>
      <c r="F1251" s="56">
        <v>6281950</v>
      </c>
      <c r="G1251" s="104">
        <v>0</v>
      </c>
      <c r="H1251" s="92" t="s">
        <v>9</v>
      </c>
      <c r="I1251" s="45">
        <v>0</v>
      </c>
      <c r="J1251" s="43" t="s">
        <v>7</v>
      </c>
    </row>
    <row r="1252" spans="1:10" ht="14" x14ac:dyDescent="0.15">
      <c r="A1252" s="91" t="s">
        <v>65</v>
      </c>
      <c r="B1252" s="90" t="s">
        <v>5234</v>
      </c>
      <c r="C1252" s="44" t="s">
        <v>528</v>
      </c>
      <c r="D1252" s="44" t="s">
        <v>529</v>
      </c>
      <c r="E1252" s="43" t="s">
        <v>7586</v>
      </c>
      <c r="F1252" s="56">
        <v>28636618</v>
      </c>
      <c r="G1252" s="104">
        <v>0</v>
      </c>
      <c r="H1252" s="92" t="s">
        <v>9</v>
      </c>
      <c r="I1252" s="45">
        <v>0</v>
      </c>
      <c r="J1252" s="43" t="s">
        <v>11</v>
      </c>
    </row>
    <row r="1253" spans="1:10" ht="14" x14ac:dyDescent="0.15">
      <c r="A1253" s="91" t="s">
        <v>65</v>
      </c>
      <c r="B1253" s="90" t="s">
        <v>5234</v>
      </c>
      <c r="C1253" s="44" t="s">
        <v>642</v>
      </c>
      <c r="D1253" s="44" t="s">
        <v>643</v>
      </c>
      <c r="E1253" s="43" t="s">
        <v>7586</v>
      </c>
      <c r="F1253" s="56">
        <v>35535882</v>
      </c>
      <c r="G1253" s="104">
        <v>0</v>
      </c>
      <c r="H1253" s="92" t="s">
        <v>9</v>
      </c>
      <c r="I1253" s="45">
        <v>0</v>
      </c>
      <c r="J1253" s="43" t="s">
        <v>11</v>
      </c>
    </row>
    <row r="1254" spans="1:10" ht="14" x14ac:dyDescent="0.15">
      <c r="A1254" s="91" t="s">
        <v>65</v>
      </c>
      <c r="B1254" s="90" t="s">
        <v>5234</v>
      </c>
      <c r="C1254" s="44" t="s">
        <v>1048</v>
      </c>
      <c r="D1254" s="44" t="s">
        <v>1049</v>
      </c>
      <c r="E1254" s="43" t="s">
        <v>7586</v>
      </c>
      <c r="F1254" s="56">
        <v>4224302</v>
      </c>
      <c r="G1254" s="104">
        <v>0</v>
      </c>
      <c r="H1254" s="92" t="s">
        <v>9</v>
      </c>
      <c r="I1254" s="45">
        <v>0</v>
      </c>
      <c r="J1254" s="43" t="s">
        <v>11</v>
      </c>
    </row>
    <row r="1255" spans="1:10" ht="14" x14ac:dyDescent="0.15">
      <c r="A1255" s="91" t="s">
        <v>65</v>
      </c>
      <c r="B1255" s="90" t="s">
        <v>5234</v>
      </c>
      <c r="C1255" s="44" t="s">
        <v>898</v>
      </c>
      <c r="D1255" s="44" t="s">
        <v>899</v>
      </c>
      <c r="E1255" s="43" t="s">
        <v>7586</v>
      </c>
      <c r="F1255" s="56">
        <v>6180000</v>
      </c>
      <c r="G1255" s="104">
        <v>0</v>
      </c>
      <c r="H1255" s="92" t="s">
        <v>9</v>
      </c>
      <c r="I1255" s="45">
        <v>0</v>
      </c>
      <c r="J1255" s="43" t="s">
        <v>11</v>
      </c>
    </row>
    <row r="1256" spans="1:10" ht="14" x14ac:dyDescent="0.15">
      <c r="A1256" s="91" t="s">
        <v>65</v>
      </c>
      <c r="B1256" s="90" t="s">
        <v>5234</v>
      </c>
      <c r="C1256" s="44" t="s">
        <v>1796</v>
      </c>
      <c r="D1256" s="44" t="s">
        <v>1797</v>
      </c>
      <c r="E1256" s="43" t="s">
        <v>7586</v>
      </c>
      <c r="F1256" s="56">
        <v>391329</v>
      </c>
      <c r="G1256" s="104">
        <v>0</v>
      </c>
      <c r="H1256" s="92" t="s">
        <v>9</v>
      </c>
      <c r="I1256" s="45">
        <v>0</v>
      </c>
      <c r="J1256" s="43" t="s">
        <v>11</v>
      </c>
    </row>
    <row r="1257" spans="1:10" ht="14" x14ac:dyDescent="0.15">
      <c r="A1257" s="91" t="s">
        <v>65</v>
      </c>
      <c r="B1257" s="90" t="s">
        <v>5234</v>
      </c>
      <c r="C1257" s="44" t="s">
        <v>1850</v>
      </c>
      <c r="D1257" s="44" t="s">
        <v>1851</v>
      </c>
      <c r="E1257" s="43" t="s">
        <v>7586</v>
      </c>
      <c r="F1257" s="56">
        <v>271853.5</v>
      </c>
      <c r="G1257" s="104">
        <v>0</v>
      </c>
      <c r="H1257" s="92" t="s">
        <v>9</v>
      </c>
      <c r="I1257" s="45">
        <v>0</v>
      </c>
      <c r="J1257" s="43" t="s">
        <v>7</v>
      </c>
    </row>
    <row r="1258" spans="1:10" ht="14" x14ac:dyDescent="0.15">
      <c r="A1258" s="91" t="s">
        <v>65</v>
      </c>
      <c r="B1258" s="90" t="s">
        <v>5234</v>
      </c>
      <c r="C1258" s="44" t="s">
        <v>1030</v>
      </c>
      <c r="D1258" s="44" t="s">
        <v>1031</v>
      </c>
      <c r="E1258" s="43" t="s">
        <v>7586</v>
      </c>
      <c r="F1258" s="56">
        <v>4756542</v>
      </c>
      <c r="G1258" s="104">
        <v>0</v>
      </c>
      <c r="H1258" s="92" t="s">
        <v>9</v>
      </c>
      <c r="I1258" s="45">
        <v>0</v>
      </c>
      <c r="J1258" s="43" t="s">
        <v>11</v>
      </c>
    </row>
    <row r="1259" spans="1:10" ht="14" x14ac:dyDescent="0.15">
      <c r="A1259" s="91" t="s">
        <v>65</v>
      </c>
      <c r="B1259" s="90" t="s">
        <v>5234</v>
      </c>
      <c r="C1259" s="44" t="s">
        <v>619</v>
      </c>
      <c r="D1259" s="44" t="s">
        <v>620</v>
      </c>
      <c r="E1259" s="43" t="s">
        <v>7586</v>
      </c>
      <c r="F1259" s="56">
        <v>14718951</v>
      </c>
      <c r="G1259" s="104">
        <v>0</v>
      </c>
      <c r="H1259" s="92" t="s">
        <v>9</v>
      </c>
      <c r="I1259" s="45">
        <v>0</v>
      </c>
      <c r="J1259" s="43" t="s">
        <v>11</v>
      </c>
    </row>
    <row r="1260" spans="1:10" ht="14" x14ac:dyDescent="0.15">
      <c r="A1260" s="91" t="s">
        <v>65</v>
      </c>
      <c r="B1260" s="90" t="s">
        <v>5234</v>
      </c>
      <c r="C1260" s="44" t="s">
        <v>206</v>
      </c>
      <c r="D1260" s="44" t="s">
        <v>207</v>
      </c>
      <c r="E1260" s="43" t="s">
        <v>7586</v>
      </c>
      <c r="F1260" s="56">
        <v>156686948</v>
      </c>
      <c r="G1260" s="104">
        <v>0</v>
      </c>
      <c r="H1260" s="92" t="s">
        <v>9</v>
      </c>
      <c r="I1260" s="45">
        <v>0</v>
      </c>
      <c r="J1260" s="43" t="s">
        <v>11</v>
      </c>
    </row>
    <row r="1261" spans="1:10" ht="14" x14ac:dyDescent="0.15">
      <c r="A1261" s="91" t="s">
        <v>65</v>
      </c>
      <c r="B1261" s="90" t="s">
        <v>5234</v>
      </c>
      <c r="C1261" s="44" t="s">
        <v>457</v>
      </c>
      <c r="D1261" s="44" t="s">
        <v>458</v>
      </c>
      <c r="E1261" s="43" t="s">
        <v>7586</v>
      </c>
      <c r="F1261" s="56">
        <v>24816935</v>
      </c>
      <c r="G1261" s="104">
        <v>0</v>
      </c>
      <c r="H1261" s="92" t="s">
        <v>9</v>
      </c>
      <c r="I1261" s="45">
        <v>0</v>
      </c>
      <c r="J1261" s="43" t="s">
        <v>11</v>
      </c>
    </row>
    <row r="1262" spans="1:10" ht="14" x14ac:dyDescent="0.15">
      <c r="A1262" s="91" t="s">
        <v>65</v>
      </c>
      <c r="B1262" s="90" t="s">
        <v>5234</v>
      </c>
      <c r="C1262" s="44" t="s">
        <v>1538</v>
      </c>
      <c r="D1262" s="44" t="s">
        <v>1539</v>
      </c>
      <c r="E1262" s="43" t="s">
        <v>7586</v>
      </c>
      <c r="F1262" s="56">
        <v>1857900</v>
      </c>
      <c r="G1262" s="104">
        <v>0</v>
      </c>
      <c r="H1262" s="92" t="s">
        <v>9</v>
      </c>
      <c r="I1262" s="45">
        <v>0</v>
      </c>
      <c r="J1262" s="43" t="s">
        <v>11</v>
      </c>
    </row>
    <row r="1263" spans="1:10" ht="14" x14ac:dyDescent="0.15">
      <c r="A1263" s="91" t="s">
        <v>65</v>
      </c>
      <c r="B1263" s="90" t="s">
        <v>5234</v>
      </c>
      <c r="C1263" s="44" t="s">
        <v>1637</v>
      </c>
      <c r="D1263" s="44" t="s">
        <v>1638</v>
      </c>
      <c r="E1263" s="43" t="s">
        <v>7586</v>
      </c>
      <c r="F1263" s="56">
        <v>860987</v>
      </c>
      <c r="G1263" s="104">
        <v>0</v>
      </c>
      <c r="H1263" s="92" t="s">
        <v>9</v>
      </c>
      <c r="I1263" s="45">
        <v>0</v>
      </c>
      <c r="J1263" s="43" t="s">
        <v>11</v>
      </c>
    </row>
    <row r="1264" spans="1:10" ht="14" x14ac:dyDescent="0.15">
      <c r="A1264" s="91" t="s">
        <v>65</v>
      </c>
      <c r="B1264" s="90" t="s">
        <v>5234</v>
      </c>
      <c r="C1264" s="44" t="s">
        <v>1202</v>
      </c>
      <c r="D1264" s="44" t="s">
        <v>1203</v>
      </c>
      <c r="E1264" s="43" t="s">
        <v>7586</v>
      </c>
      <c r="F1264" s="56">
        <v>2994929</v>
      </c>
      <c r="G1264" s="104">
        <v>0</v>
      </c>
      <c r="H1264" s="92" t="s">
        <v>9</v>
      </c>
      <c r="I1264" s="45">
        <v>0</v>
      </c>
      <c r="J1264" s="43" t="s">
        <v>11</v>
      </c>
    </row>
    <row r="1265" spans="1:10" ht="14" x14ac:dyDescent="0.15">
      <c r="A1265" s="91" t="s">
        <v>65</v>
      </c>
      <c r="B1265" s="90" t="s">
        <v>5234</v>
      </c>
      <c r="C1265" s="44" t="s">
        <v>459</v>
      </c>
      <c r="D1265" s="44" t="s">
        <v>460</v>
      </c>
      <c r="E1265" s="43" t="s">
        <v>7586</v>
      </c>
      <c r="F1265" s="56">
        <v>23782000</v>
      </c>
      <c r="G1265" s="104">
        <v>0</v>
      </c>
      <c r="H1265" s="92" t="s">
        <v>9</v>
      </c>
      <c r="I1265" s="45">
        <v>0</v>
      </c>
      <c r="J1265" s="43" t="s">
        <v>11</v>
      </c>
    </row>
    <row r="1266" spans="1:10" ht="14" x14ac:dyDescent="0.15">
      <c r="A1266" s="91" t="s">
        <v>65</v>
      </c>
      <c r="B1266" s="90" t="s">
        <v>5234</v>
      </c>
      <c r="C1266" s="44" t="s">
        <v>459</v>
      </c>
      <c r="D1266" s="44" t="s">
        <v>460</v>
      </c>
      <c r="E1266" s="43" t="s">
        <v>7586</v>
      </c>
      <c r="F1266" s="56">
        <v>1266843</v>
      </c>
      <c r="G1266" s="104">
        <v>0</v>
      </c>
      <c r="H1266" s="92" t="s">
        <v>9</v>
      </c>
      <c r="I1266" s="45">
        <v>0</v>
      </c>
      <c r="J1266" s="43" t="s">
        <v>93</v>
      </c>
    </row>
    <row r="1267" spans="1:10" ht="14" x14ac:dyDescent="0.15">
      <c r="A1267" s="91" t="s">
        <v>65</v>
      </c>
      <c r="B1267" s="90" t="s">
        <v>5234</v>
      </c>
      <c r="C1267" s="44" t="s">
        <v>380</v>
      </c>
      <c r="D1267" s="44" t="s">
        <v>381</v>
      </c>
      <c r="E1267" s="43" t="s">
        <v>7586</v>
      </c>
      <c r="F1267" s="56">
        <v>32506721.254799999</v>
      </c>
      <c r="G1267" s="104">
        <v>0</v>
      </c>
      <c r="H1267" s="92" t="s">
        <v>9</v>
      </c>
      <c r="I1267" s="45">
        <v>0</v>
      </c>
      <c r="J1267" s="43" t="s">
        <v>7577</v>
      </c>
    </row>
    <row r="1268" spans="1:10" ht="14" x14ac:dyDescent="0.15">
      <c r="A1268" s="91" t="s">
        <v>65</v>
      </c>
      <c r="B1268" s="90" t="s">
        <v>5234</v>
      </c>
      <c r="C1268" s="44" t="s">
        <v>1302</v>
      </c>
      <c r="D1268" s="44" t="s">
        <v>1303</v>
      </c>
      <c r="E1268" s="43" t="s">
        <v>7586</v>
      </c>
      <c r="F1268" s="56">
        <v>2372249</v>
      </c>
      <c r="G1268" s="104">
        <v>0</v>
      </c>
      <c r="H1268" s="92" t="s">
        <v>9</v>
      </c>
      <c r="I1268" s="45">
        <v>0</v>
      </c>
      <c r="J1268" s="43" t="s">
        <v>11</v>
      </c>
    </row>
    <row r="1269" spans="1:10" ht="14" x14ac:dyDescent="0.15">
      <c r="A1269" s="91" t="s">
        <v>65</v>
      </c>
      <c r="B1269" s="90" t="s">
        <v>5234</v>
      </c>
      <c r="C1269" s="44" t="s">
        <v>371</v>
      </c>
      <c r="D1269" s="44" t="s">
        <v>372</v>
      </c>
      <c r="E1269" s="43" t="s">
        <v>7586</v>
      </c>
      <c r="F1269" s="56">
        <v>33812556</v>
      </c>
      <c r="G1269" s="104">
        <v>0</v>
      </c>
      <c r="H1269" s="92" t="s">
        <v>9</v>
      </c>
      <c r="I1269" s="45">
        <v>0</v>
      </c>
      <c r="J1269" s="43" t="s">
        <v>11</v>
      </c>
    </row>
    <row r="1270" spans="1:10" ht="14" x14ac:dyDescent="0.15">
      <c r="A1270" s="91" t="s">
        <v>65</v>
      </c>
      <c r="B1270" s="90" t="s">
        <v>5234</v>
      </c>
      <c r="C1270" s="44" t="s">
        <v>291</v>
      </c>
      <c r="D1270" s="44" t="s">
        <v>292</v>
      </c>
      <c r="E1270" s="43" t="s">
        <v>7586</v>
      </c>
      <c r="F1270" s="56">
        <v>46352447.399999999</v>
      </c>
      <c r="G1270" s="104">
        <v>0</v>
      </c>
      <c r="H1270" s="92" t="s">
        <v>9</v>
      </c>
      <c r="I1270" s="45">
        <v>0</v>
      </c>
      <c r="J1270" s="43" t="s">
        <v>95</v>
      </c>
    </row>
    <row r="1271" spans="1:10" ht="14" x14ac:dyDescent="0.15">
      <c r="A1271" s="91" t="s">
        <v>65</v>
      </c>
      <c r="B1271" s="90" t="s">
        <v>5234</v>
      </c>
      <c r="C1271" s="44" t="s">
        <v>66</v>
      </c>
      <c r="D1271" s="44" t="s">
        <v>67</v>
      </c>
      <c r="E1271" s="43" t="s">
        <v>7586</v>
      </c>
      <c r="F1271" s="56">
        <v>85221514</v>
      </c>
      <c r="G1271" s="104">
        <v>0</v>
      </c>
      <c r="H1271" s="92" t="s">
        <v>9</v>
      </c>
      <c r="I1271" s="45">
        <v>0</v>
      </c>
      <c r="J1271" s="43" t="s">
        <v>7</v>
      </c>
    </row>
    <row r="1272" spans="1:10" ht="14" x14ac:dyDescent="0.15">
      <c r="A1272" s="91" t="s">
        <v>65</v>
      </c>
      <c r="B1272" s="90" t="s">
        <v>5234</v>
      </c>
      <c r="C1272" s="44" t="s">
        <v>66</v>
      </c>
      <c r="D1272" s="44" t="s">
        <v>67</v>
      </c>
      <c r="E1272" s="43" t="s">
        <v>7586</v>
      </c>
      <c r="F1272" s="56">
        <v>151519481</v>
      </c>
      <c r="G1272" s="104">
        <v>0</v>
      </c>
      <c r="H1272" s="92" t="s">
        <v>9</v>
      </c>
      <c r="I1272" s="45">
        <v>0</v>
      </c>
      <c r="J1272" s="43" t="s">
        <v>11</v>
      </c>
    </row>
    <row r="1273" spans="1:10" ht="14" x14ac:dyDescent="0.15">
      <c r="A1273" s="91" t="s">
        <v>65</v>
      </c>
      <c r="B1273" s="90" t="s">
        <v>5234</v>
      </c>
      <c r="C1273" s="44" t="s">
        <v>1639</v>
      </c>
      <c r="D1273" s="44" t="s">
        <v>1640</v>
      </c>
      <c r="E1273" s="43" t="s">
        <v>7586</v>
      </c>
      <c r="F1273" s="56">
        <v>440776</v>
      </c>
      <c r="G1273" s="104">
        <v>0</v>
      </c>
      <c r="H1273" s="92" t="s">
        <v>9</v>
      </c>
      <c r="I1273" s="45">
        <v>0</v>
      </c>
      <c r="J1273" s="43" t="s">
        <v>11</v>
      </c>
    </row>
    <row r="1274" spans="1:10" ht="14" x14ac:dyDescent="0.15">
      <c r="A1274" s="91" t="s">
        <v>65</v>
      </c>
      <c r="B1274" s="90" t="s">
        <v>5234</v>
      </c>
      <c r="C1274" s="44" t="s">
        <v>1639</v>
      </c>
      <c r="D1274" s="44" t="s">
        <v>1640</v>
      </c>
      <c r="E1274" s="43" t="s">
        <v>7586</v>
      </c>
      <c r="F1274" s="56">
        <v>854468.5</v>
      </c>
      <c r="G1274" s="104">
        <v>0</v>
      </c>
      <c r="H1274" s="92" t="s">
        <v>9</v>
      </c>
      <c r="I1274" s="45">
        <v>0</v>
      </c>
      <c r="J1274" s="43" t="s">
        <v>93</v>
      </c>
    </row>
    <row r="1275" spans="1:10" ht="14" x14ac:dyDescent="0.15">
      <c r="A1275" s="91" t="s">
        <v>65</v>
      </c>
      <c r="B1275" s="90" t="s">
        <v>5234</v>
      </c>
      <c r="C1275" s="44" t="s">
        <v>547</v>
      </c>
      <c r="D1275" s="44" t="s">
        <v>548</v>
      </c>
      <c r="E1275" s="43" t="s">
        <v>7586</v>
      </c>
      <c r="F1275" s="56">
        <v>24748890</v>
      </c>
      <c r="G1275" s="104">
        <v>0</v>
      </c>
      <c r="H1275" s="92" t="s">
        <v>9</v>
      </c>
      <c r="I1275" s="45">
        <v>0</v>
      </c>
      <c r="J1275" s="43" t="s">
        <v>11</v>
      </c>
    </row>
    <row r="1276" spans="1:10" ht="14" x14ac:dyDescent="0.15">
      <c r="A1276" s="91" t="s">
        <v>65</v>
      </c>
      <c r="B1276" s="90" t="s">
        <v>5234</v>
      </c>
      <c r="C1276" s="44" t="s">
        <v>202</v>
      </c>
      <c r="D1276" s="44" t="s">
        <v>203</v>
      </c>
      <c r="E1276" s="43" t="s">
        <v>7586</v>
      </c>
      <c r="F1276" s="56">
        <v>115697089</v>
      </c>
      <c r="G1276" s="104">
        <v>0</v>
      </c>
      <c r="H1276" s="92" t="s">
        <v>9</v>
      </c>
      <c r="I1276" s="45">
        <v>0</v>
      </c>
      <c r="J1276" s="43" t="s">
        <v>11</v>
      </c>
    </row>
    <row r="1277" spans="1:10" ht="14" x14ac:dyDescent="0.15">
      <c r="A1277" s="91" t="s">
        <v>65</v>
      </c>
      <c r="B1277" s="90" t="s">
        <v>5234</v>
      </c>
      <c r="C1277" s="44" t="s">
        <v>320</v>
      </c>
      <c r="D1277" s="44" t="s">
        <v>321</v>
      </c>
      <c r="E1277" s="43" t="s">
        <v>7586</v>
      </c>
      <c r="F1277" s="56">
        <v>11580889.5</v>
      </c>
      <c r="G1277" s="104">
        <v>0</v>
      </c>
      <c r="H1277" s="92" t="s">
        <v>9</v>
      </c>
      <c r="I1277" s="45">
        <v>0</v>
      </c>
      <c r="J1277" s="43" t="s">
        <v>7</v>
      </c>
    </row>
    <row r="1278" spans="1:10" ht="14" x14ac:dyDescent="0.15">
      <c r="A1278" s="91" t="s">
        <v>65</v>
      </c>
      <c r="B1278" s="90" t="s">
        <v>5234</v>
      </c>
      <c r="C1278" s="44" t="s">
        <v>320</v>
      </c>
      <c r="D1278" s="44" t="s">
        <v>321</v>
      </c>
      <c r="E1278" s="43" t="s">
        <v>7586</v>
      </c>
      <c r="F1278" s="56">
        <v>41742510</v>
      </c>
      <c r="G1278" s="104">
        <v>0</v>
      </c>
      <c r="H1278" s="92" t="s">
        <v>9</v>
      </c>
      <c r="I1278" s="45">
        <v>0</v>
      </c>
      <c r="J1278" s="43" t="s">
        <v>11</v>
      </c>
    </row>
    <row r="1279" spans="1:10" ht="14" x14ac:dyDescent="0.15">
      <c r="A1279" s="91" t="s">
        <v>65</v>
      </c>
      <c r="B1279" s="90" t="s">
        <v>5234</v>
      </c>
      <c r="C1279" s="44" t="s">
        <v>1870</v>
      </c>
      <c r="D1279" s="44" t="s">
        <v>1871</v>
      </c>
      <c r="E1279" s="43" t="s">
        <v>7586</v>
      </c>
      <c r="F1279" s="56">
        <v>323878</v>
      </c>
      <c r="G1279" s="104">
        <v>0</v>
      </c>
      <c r="H1279" s="92" t="s">
        <v>9</v>
      </c>
      <c r="I1279" s="45">
        <v>0</v>
      </c>
      <c r="J1279" s="43" t="s">
        <v>11</v>
      </c>
    </row>
    <row r="1280" spans="1:10" ht="14" x14ac:dyDescent="0.15">
      <c r="A1280" s="91" t="s">
        <v>65</v>
      </c>
      <c r="B1280" s="90" t="s">
        <v>5234</v>
      </c>
      <c r="C1280" s="44" t="s">
        <v>671</v>
      </c>
      <c r="D1280" s="44" t="s">
        <v>672</v>
      </c>
      <c r="E1280" s="43" t="s">
        <v>7586</v>
      </c>
      <c r="F1280" s="56">
        <v>13096000</v>
      </c>
      <c r="G1280" s="104">
        <v>0</v>
      </c>
      <c r="H1280" s="92" t="s">
        <v>9</v>
      </c>
      <c r="I1280" s="45">
        <v>0</v>
      </c>
      <c r="J1280" s="43" t="s">
        <v>11</v>
      </c>
    </row>
    <row r="1281" spans="1:10" ht="14" x14ac:dyDescent="0.15">
      <c r="A1281" s="91" t="s">
        <v>65</v>
      </c>
      <c r="B1281" s="90" t="s">
        <v>5234</v>
      </c>
      <c r="C1281" s="44" t="s">
        <v>1693</v>
      </c>
      <c r="D1281" s="44" t="s">
        <v>1694</v>
      </c>
      <c r="E1281" s="43" t="s">
        <v>7586</v>
      </c>
      <c r="F1281" s="56">
        <v>638300</v>
      </c>
      <c r="G1281" s="104">
        <v>0</v>
      </c>
      <c r="H1281" s="92" t="s">
        <v>9</v>
      </c>
      <c r="I1281" s="45">
        <v>0</v>
      </c>
      <c r="J1281" s="43" t="s">
        <v>11</v>
      </c>
    </row>
    <row r="1282" spans="1:10" ht="14" x14ac:dyDescent="0.15">
      <c r="A1282" s="91" t="s">
        <v>65</v>
      </c>
      <c r="B1282" s="90" t="s">
        <v>5234</v>
      </c>
      <c r="C1282" s="44" t="s">
        <v>1399</v>
      </c>
      <c r="D1282" s="44" t="s">
        <v>1401</v>
      </c>
      <c r="E1282" s="43" t="s">
        <v>7586</v>
      </c>
      <c r="F1282" s="56">
        <v>1782000</v>
      </c>
      <c r="G1282" s="104">
        <v>0</v>
      </c>
      <c r="H1282" s="92" t="s">
        <v>9</v>
      </c>
      <c r="I1282" s="45">
        <v>0</v>
      </c>
      <c r="J1282" s="43" t="s">
        <v>11</v>
      </c>
    </row>
    <row r="1283" spans="1:10" ht="14" x14ac:dyDescent="0.15">
      <c r="A1283" s="91" t="s">
        <v>65</v>
      </c>
      <c r="B1283" s="90" t="s">
        <v>5234</v>
      </c>
      <c r="C1283" s="44" t="s">
        <v>758</v>
      </c>
      <c r="D1283" s="44" t="s">
        <v>759</v>
      </c>
      <c r="E1283" s="43" t="s">
        <v>7586</v>
      </c>
      <c r="F1283" s="56">
        <v>9178356.5</v>
      </c>
      <c r="G1283" s="104">
        <v>0</v>
      </c>
      <c r="H1283" s="92" t="s">
        <v>9</v>
      </c>
      <c r="I1283" s="45">
        <v>0</v>
      </c>
      <c r="J1283" s="43" t="s">
        <v>7</v>
      </c>
    </row>
    <row r="1284" spans="1:10" ht="14" x14ac:dyDescent="0.15">
      <c r="A1284" s="91" t="s">
        <v>65</v>
      </c>
      <c r="B1284" s="90" t="s">
        <v>5234</v>
      </c>
      <c r="C1284" s="44" t="s">
        <v>974</v>
      </c>
      <c r="D1284" s="44" t="s">
        <v>975</v>
      </c>
      <c r="E1284" s="43" t="s">
        <v>7586</v>
      </c>
      <c r="F1284" s="56">
        <v>5242050</v>
      </c>
      <c r="G1284" s="104">
        <v>0</v>
      </c>
      <c r="H1284" s="92" t="s">
        <v>9</v>
      </c>
      <c r="I1284" s="45">
        <v>0</v>
      </c>
      <c r="J1284" s="43" t="s">
        <v>7</v>
      </c>
    </row>
    <row r="1285" spans="1:10" ht="14" x14ac:dyDescent="0.15">
      <c r="A1285" s="91" t="s">
        <v>65</v>
      </c>
      <c r="B1285" s="90" t="s">
        <v>5234</v>
      </c>
      <c r="C1285" s="44" t="s">
        <v>646</v>
      </c>
      <c r="D1285" s="44" t="s">
        <v>647</v>
      </c>
      <c r="E1285" s="43" t="s">
        <v>7586</v>
      </c>
      <c r="F1285" s="56">
        <v>16066692</v>
      </c>
      <c r="G1285" s="104">
        <v>0</v>
      </c>
      <c r="H1285" s="92" t="s">
        <v>9</v>
      </c>
      <c r="I1285" s="45">
        <v>0</v>
      </c>
      <c r="J1285" s="43" t="s">
        <v>11</v>
      </c>
    </row>
    <row r="1286" spans="1:10" ht="14" x14ac:dyDescent="0.15">
      <c r="A1286" s="91" t="s">
        <v>65</v>
      </c>
      <c r="B1286" s="90" t="s">
        <v>5234</v>
      </c>
      <c r="C1286" s="44" t="s">
        <v>357</v>
      </c>
      <c r="D1286" s="44" t="s">
        <v>358</v>
      </c>
      <c r="E1286" s="43" t="s">
        <v>7586</v>
      </c>
      <c r="F1286" s="56">
        <v>34602000</v>
      </c>
      <c r="G1286" s="104">
        <v>0</v>
      </c>
      <c r="H1286" s="92" t="s">
        <v>9</v>
      </c>
      <c r="I1286" s="45">
        <v>0</v>
      </c>
      <c r="J1286" s="43" t="s">
        <v>99</v>
      </c>
    </row>
    <row r="1287" spans="1:10" ht="14" x14ac:dyDescent="0.15">
      <c r="A1287" s="91" t="s">
        <v>65</v>
      </c>
      <c r="B1287" s="90" t="s">
        <v>5234</v>
      </c>
      <c r="C1287" s="44" t="s">
        <v>100</v>
      </c>
      <c r="D1287" s="44" t="s">
        <v>101</v>
      </c>
      <c r="E1287" s="43" t="s">
        <v>7586</v>
      </c>
      <c r="F1287" s="56">
        <v>630148631.5</v>
      </c>
      <c r="G1287" s="104">
        <v>0</v>
      </c>
      <c r="H1287" s="92" t="s">
        <v>9</v>
      </c>
      <c r="I1287" s="45">
        <v>0</v>
      </c>
      <c r="J1287" s="43" t="s">
        <v>7</v>
      </c>
    </row>
    <row r="1288" spans="1:10" ht="14" x14ac:dyDescent="0.15">
      <c r="A1288" s="91" t="s">
        <v>65</v>
      </c>
      <c r="B1288" s="90" t="s">
        <v>5234</v>
      </c>
      <c r="C1288" s="44" t="s">
        <v>7639</v>
      </c>
      <c r="D1288" s="44" t="s">
        <v>7638</v>
      </c>
      <c r="E1288" s="43" t="s">
        <v>7586</v>
      </c>
      <c r="F1288" s="56">
        <v>1303521</v>
      </c>
      <c r="G1288" s="104">
        <v>0</v>
      </c>
      <c r="H1288" s="92" t="s">
        <v>9</v>
      </c>
      <c r="I1288" s="45">
        <v>0</v>
      </c>
      <c r="J1288" s="43" t="s">
        <v>11</v>
      </c>
    </row>
    <row r="1289" spans="1:10" ht="14" x14ac:dyDescent="0.15">
      <c r="A1289" s="91" t="s">
        <v>65</v>
      </c>
      <c r="B1289" s="90" t="s">
        <v>5234</v>
      </c>
      <c r="C1289" s="44" t="s">
        <v>509</v>
      </c>
      <c r="D1289" s="44" t="s">
        <v>510</v>
      </c>
      <c r="E1289" s="43" t="s">
        <v>7586</v>
      </c>
      <c r="F1289" s="56">
        <v>20369000</v>
      </c>
      <c r="G1289" s="104">
        <v>0</v>
      </c>
      <c r="H1289" s="92" t="s">
        <v>9</v>
      </c>
      <c r="I1289" s="45">
        <v>0</v>
      </c>
      <c r="J1289" s="43" t="s">
        <v>11</v>
      </c>
    </row>
    <row r="1290" spans="1:10" ht="14" x14ac:dyDescent="0.15">
      <c r="A1290" s="91" t="s">
        <v>65</v>
      </c>
      <c r="B1290" s="90" t="s">
        <v>5234</v>
      </c>
      <c r="C1290" s="44" t="s">
        <v>928</v>
      </c>
      <c r="D1290" s="44" t="s">
        <v>929</v>
      </c>
      <c r="E1290" s="43" t="s">
        <v>7586</v>
      </c>
      <c r="F1290" s="56">
        <v>5910328</v>
      </c>
      <c r="G1290" s="104">
        <v>0</v>
      </c>
      <c r="H1290" s="92" t="s">
        <v>9</v>
      </c>
      <c r="I1290" s="45">
        <v>0</v>
      </c>
      <c r="J1290" s="43" t="s">
        <v>11</v>
      </c>
    </row>
    <row r="1291" spans="1:10" ht="28" x14ac:dyDescent="0.15">
      <c r="A1291" s="91" t="s">
        <v>65</v>
      </c>
      <c r="B1291" s="90" t="s">
        <v>5234</v>
      </c>
      <c r="C1291" s="44" t="s">
        <v>552</v>
      </c>
      <c r="D1291" s="44" t="s">
        <v>553</v>
      </c>
      <c r="E1291" s="43" t="s">
        <v>7586</v>
      </c>
      <c r="F1291" s="56">
        <v>17571774</v>
      </c>
      <c r="G1291" s="104">
        <v>0</v>
      </c>
      <c r="H1291" s="92" t="s">
        <v>9</v>
      </c>
      <c r="I1291" s="45">
        <v>0</v>
      </c>
      <c r="J1291" s="43" t="s">
        <v>11</v>
      </c>
    </row>
    <row r="1292" spans="1:10" ht="14" x14ac:dyDescent="0.15">
      <c r="A1292" s="91" t="s">
        <v>65</v>
      </c>
      <c r="B1292" s="90" t="s">
        <v>5234</v>
      </c>
      <c r="C1292" s="44" t="s">
        <v>163</v>
      </c>
      <c r="D1292" s="44" t="s">
        <v>578</v>
      </c>
      <c r="E1292" s="43" t="s">
        <v>7586</v>
      </c>
      <c r="F1292" s="56">
        <v>16862500</v>
      </c>
      <c r="G1292" s="104">
        <v>0</v>
      </c>
      <c r="H1292" s="92" t="s">
        <v>9</v>
      </c>
      <c r="I1292" s="45">
        <v>0</v>
      </c>
      <c r="J1292" s="43" t="s">
        <v>11</v>
      </c>
    </row>
    <row r="1293" spans="1:10" ht="14" x14ac:dyDescent="0.15">
      <c r="A1293" s="91" t="s">
        <v>65</v>
      </c>
      <c r="B1293" s="90" t="s">
        <v>5234</v>
      </c>
      <c r="C1293" s="44" t="s">
        <v>1126</v>
      </c>
      <c r="D1293" s="44" t="s">
        <v>1127</v>
      </c>
      <c r="E1293" s="43" t="s">
        <v>7586</v>
      </c>
      <c r="F1293" s="56">
        <v>6215200</v>
      </c>
      <c r="G1293" s="104">
        <v>0</v>
      </c>
      <c r="H1293" s="92" t="s">
        <v>9</v>
      </c>
      <c r="I1293" s="45">
        <v>0</v>
      </c>
      <c r="J1293" s="43" t="s">
        <v>11</v>
      </c>
    </row>
    <row r="1294" spans="1:10" ht="14" x14ac:dyDescent="0.15">
      <c r="A1294" s="91" t="s">
        <v>65</v>
      </c>
      <c r="B1294" s="90" t="s">
        <v>5234</v>
      </c>
      <c r="C1294" s="44" t="s">
        <v>1617</v>
      </c>
      <c r="D1294" s="44" t="s">
        <v>1618</v>
      </c>
      <c r="E1294" s="43" t="s">
        <v>7586</v>
      </c>
      <c r="F1294" s="56">
        <v>917959</v>
      </c>
      <c r="G1294" s="104">
        <v>0</v>
      </c>
      <c r="H1294" s="92" t="s">
        <v>9</v>
      </c>
      <c r="I1294" s="45">
        <v>0</v>
      </c>
      <c r="J1294" s="43" t="s">
        <v>11</v>
      </c>
    </row>
    <row r="1295" spans="1:10" ht="14" x14ac:dyDescent="0.15">
      <c r="A1295" s="91" t="s">
        <v>65</v>
      </c>
      <c r="B1295" s="90" t="s">
        <v>5234</v>
      </c>
      <c r="C1295" s="44" t="s">
        <v>1388</v>
      </c>
      <c r="D1295" s="44" t="s">
        <v>1389</v>
      </c>
      <c r="E1295" s="43" t="s">
        <v>7586</v>
      </c>
      <c r="F1295" s="56">
        <v>1873558</v>
      </c>
      <c r="G1295" s="104">
        <v>0</v>
      </c>
      <c r="H1295" s="92" t="s">
        <v>9</v>
      </c>
      <c r="I1295" s="45">
        <v>0</v>
      </c>
      <c r="J1295" s="43" t="s">
        <v>11</v>
      </c>
    </row>
    <row r="1296" spans="1:10" ht="14" x14ac:dyDescent="0.15">
      <c r="A1296" s="91" t="s">
        <v>65</v>
      </c>
      <c r="B1296" s="90" t="s">
        <v>5234</v>
      </c>
      <c r="C1296" s="44" t="s">
        <v>1846</v>
      </c>
      <c r="D1296" s="44" t="s">
        <v>1847</v>
      </c>
      <c r="E1296" s="43" t="s">
        <v>7586</v>
      </c>
      <c r="F1296" s="56">
        <v>274519</v>
      </c>
      <c r="G1296" s="104">
        <v>0</v>
      </c>
      <c r="H1296" s="92" t="s">
        <v>9</v>
      </c>
      <c r="I1296" s="45">
        <v>0</v>
      </c>
      <c r="J1296" s="43" t="s">
        <v>7</v>
      </c>
    </row>
    <row r="1297" spans="1:10" ht="14" x14ac:dyDescent="0.15">
      <c r="A1297" s="91" t="s">
        <v>65</v>
      </c>
      <c r="B1297" s="90" t="s">
        <v>5234</v>
      </c>
      <c r="C1297" s="44" t="s">
        <v>234</v>
      </c>
      <c r="D1297" s="44" t="s">
        <v>235</v>
      </c>
      <c r="E1297" s="43" t="s">
        <v>7586</v>
      </c>
      <c r="F1297" s="56">
        <v>78687180</v>
      </c>
      <c r="G1297" s="104">
        <v>0</v>
      </c>
      <c r="H1297" s="92" t="s">
        <v>9</v>
      </c>
      <c r="I1297" s="45">
        <v>0</v>
      </c>
      <c r="J1297" s="43" t="s">
        <v>11</v>
      </c>
    </row>
    <row r="1298" spans="1:10" ht="14" x14ac:dyDescent="0.15">
      <c r="A1298" s="91" t="s">
        <v>65</v>
      </c>
      <c r="B1298" s="90" t="s">
        <v>5234</v>
      </c>
      <c r="C1298" s="44" t="s">
        <v>1453</v>
      </c>
      <c r="D1298" s="44" t="s">
        <v>1454</v>
      </c>
      <c r="E1298" s="43" t="s">
        <v>7586</v>
      </c>
      <c r="F1298" s="56">
        <v>2376000</v>
      </c>
      <c r="G1298" s="104">
        <v>0</v>
      </c>
      <c r="H1298" s="92" t="s">
        <v>9</v>
      </c>
      <c r="I1298" s="45">
        <v>0</v>
      </c>
      <c r="J1298" s="43" t="s">
        <v>11</v>
      </c>
    </row>
    <row r="1299" spans="1:10" ht="14" x14ac:dyDescent="0.15">
      <c r="A1299" s="91" t="s">
        <v>65</v>
      </c>
      <c r="B1299" s="90" t="s">
        <v>5234</v>
      </c>
      <c r="C1299" s="44" t="s">
        <v>570</v>
      </c>
      <c r="D1299" s="44" t="s">
        <v>572</v>
      </c>
      <c r="E1299" s="43" t="s">
        <v>7586</v>
      </c>
      <c r="F1299" s="56">
        <v>17137983</v>
      </c>
      <c r="G1299" s="104">
        <v>0</v>
      </c>
      <c r="H1299" s="92" t="s">
        <v>9</v>
      </c>
      <c r="I1299" s="45">
        <v>0</v>
      </c>
      <c r="J1299" s="43" t="s">
        <v>11</v>
      </c>
    </row>
    <row r="1300" spans="1:10" ht="14" x14ac:dyDescent="0.15">
      <c r="A1300" s="91" t="s">
        <v>65</v>
      </c>
      <c r="B1300" s="90" t="s">
        <v>5234</v>
      </c>
      <c r="C1300" s="44" t="s">
        <v>1073</v>
      </c>
      <c r="D1300" s="44" t="s">
        <v>1074</v>
      </c>
      <c r="E1300" s="43" t="s">
        <v>7586</v>
      </c>
      <c r="F1300" s="56">
        <v>4682171</v>
      </c>
      <c r="G1300" s="104">
        <v>0</v>
      </c>
      <c r="H1300" s="92" t="s">
        <v>9</v>
      </c>
      <c r="I1300" s="45">
        <v>0</v>
      </c>
      <c r="J1300" s="43" t="s">
        <v>11</v>
      </c>
    </row>
    <row r="1301" spans="1:10" ht="14" x14ac:dyDescent="0.15">
      <c r="A1301" s="91" t="s">
        <v>65</v>
      </c>
      <c r="B1301" s="90" t="s">
        <v>5234</v>
      </c>
      <c r="C1301" s="44" t="s">
        <v>439</v>
      </c>
      <c r="D1301" s="44" t="s">
        <v>440</v>
      </c>
      <c r="E1301" s="43" t="s">
        <v>7586</v>
      </c>
      <c r="F1301" s="56">
        <v>25825879</v>
      </c>
      <c r="G1301" s="104">
        <v>0</v>
      </c>
      <c r="H1301" s="92" t="s">
        <v>9</v>
      </c>
      <c r="I1301" s="45">
        <v>0</v>
      </c>
      <c r="J1301" s="43" t="s">
        <v>11</v>
      </c>
    </row>
    <row r="1302" spans="1:10" ht="14" x14ac:dyDescent="0.15">
      <c r="A1302" s="91" t="s">
        <v>65</v>
      </c>
      <c r="B1302" s="90" t="s">
        <v>5234</v>
      </c>
      <c r="C1302" s="44" t="s">
        <v>439</v>
      </c>
      <c r="D1302" s="44" t="s">
        <v>440</v>
      </c>
      <c r="E1302" s="43" t="s">
        <v>7586</v>
      </c>
      <c r="F1302" s="56">
        <v>19006823.399999999</v>
      </c>
      <c r="G1302" s="104">
        <v>0</v>
      </c>
      <c r="H1302" s="92" t="s">
        <v>9</v>
      </c>
      <c r="I1302" s="45">
        <v>0</v>
      </c>
      <c r="J1302" s="43" t="s">
        <v>95</v>
      </c>
    </row>
    <row r="1303" spans="1:10" ht="14" x14ac:dyDescent="0.15">
      <c r="A1303" s="91" t="s">
        <v>65</v>
      </c>
      <c r="B1303" s="90" t="s">
        <v>5234</v>
      </c>
      <c r="C1303" s="44" t="s">
        <v>846</v>
      </c>
      <c r="D1303" s="44" t="s">
        <v>847</v>
      </c>
      <c r="E1303" s="43" t="s">
        <v>7586</v>
      </c>
      <c r="F1303" s="56">
        <v>6950790</v>
      </c>
      <c r="G1303" s="104">
        <v>0</v>
      </c>
      <c r="H1303" s="92" t="s">
        <v>9</v>
      </c>
      <c r="I1303" s="45">
        <v>0</v>
      </c>
      <c r="J1303" s="43" t="s">
        <v>11</v>
      </c>
    </row>
    <row r="1304" spans="1:10" ht="14" x14ac:dyDescent="0.15">
      <c r="A1304" s="91" t="s">
        <v>65</v>
      </c>
      <c r="B1304" s="90" t="s">
        <v>5234</v>
      </c>
      <c r="C1304" s="44" t="s">
        <v>709</v>
      </c>
      <c r="D1304" s="44" t="s">
        <v>710</v>
      </c>
      <c r="E1304" s="43" t="s">
        <v>7586</v>
      </c>
      <c r="F1304" s="56">
        <v>11634123</v>
      </c>
      <c r="G1304" s="104">
        <v>0</v>
      </c>
      <c r="H1304" s="92" t="s">
        <v>9</v>
      </c>
      <c r="I1304" s="45">
        <v>0</v>
      </c>
      <c r="J1304" s="43" t="s">
        <v>11</v>
      </c>
    </row>
    <row r="1305" spans="1:10" ht="14" x14ac:dyDescent="0.15">
      <c r="A1305" s="91" t="s">
        <v>65</v>
      </c>
      <c r="B1305" s="90" t="s">
        <v>5234</v>
      </c>
      <c r="C1305" s="44" t="s">
        <v>421</v>
      </c>
      <c r="D1305" s="44" t="s">
        <v>422</v>
      </c>
      <c r="E1305" s="43" t="s">
        <v>7586</v>
      </c>
      <c r="F1305" s="56">
        <v>28146485</v>
      </c>
      <c r="G1305" s="104">
        <v>0</v>
      </c>
      <c r="H1305" s="92" t="s">
        <v>9</v>
      </c>
      <c r="I1305" s="45">
        <v>0</v>
      </c>
      <c r="J1305" s="43" t="s">
        <v>7</v>
      </c>
    </row>
    <row r="1306" spans="1:10" ht="14" x14ac:dyDescent="0.15">
      <c r="A1306" s="91" t="s">
        <v>65</v>
      </c>
      <c r="B1306" s="90" t="s">
        <v>5234</v>
      </c>
      <c r="C1306" s="44" t="s">
        <v>762</v>
      </c>
      <c r="D1306" s="44" t="s">
        <v>763</v>
      </c>
      <c r="E1306" s="43" t="s">
        <v>7586</v>
      </c>
      <c r="F1306" s="56">
        <v>9123406</v>
      </c>
      <c r="G1306" s="104">
        <v>0</v>
      </c>
      <c r="H1306" s="92" t="s">
        <v>9</v>
      </c>
      <c r="I1306" s="45">
        <v>0</v>
      </c>
      <c r="J1306" s="43" t="s">
        <v>11</v>
      </c>
    </row>
    <row r="1307" spans="1:10" ht="14" x14ac:dyDescent="0.15">
      <c r="A1307" s="91" t="s">
        <v>65</v>
      </c>
      <c r="B1307" s="90" t="s">
        <v>5234</v>
      </c>
      <c r="C1307" s="44" t="s">
        <v>496</v>
      </c>
      <c r="D1307" s="44" t="s">
        <v>498</v>
      </c>
      <c r="E1307" s="43" t="s">
        <v>7586</v>
      </c>
      <c r="F1307" s="56">
        <v>21565696</v>
      </c>
      <c r="G1307" s="104">
        <v>0</v>
      </c>
      <c r="H1307" s="92" t="s">
        <v>9</v>
      </c>
      <c r="I1307" s="45">
        <v>0</v>
      </c>
      <c r="J1307" s="43" t="s">
        <v>7</v>
      </c>
    </row>
    <row r="1308" spans="1:10" ht="14" x14ac:dyDescent="0.15">
      <c r="A1308" s="91" t="s">
        <v>65</v>
      </c>
      <c r="B1308" s="90" t="s">
        <v>5234</v>
      </c>
      <c r="C1308" s="44" t="s">
        <v>1804</v>
      </c>
      <c r="D1308" s="44" t="s">
        <v>1805</v>
      </c>
      <c r="E1308" s="43" t="s">
        <v>7586</v>
      </c>
      <c r="F1308" s="56">
        <v>382642</v>
      </c>
      <c r="G1308" s="104">
        <v>0</v>
      </c>
      <c r="H1308" s="92" t="s">
        <v>9</v>
      </c>
      <c r="I1308" s="45">
        <v>0</v>
      </c>
      <c r="J1308" s="43" t="s">
        <v>11</v>
      </c>
    </row>
    <row r="1309" spans="1:10" ht="14" x14ac:dyDescent="0.15">
      <c r="A1309" s="91" t="s">
        <v>65</v>
      </c>
      <c r="B1309" s="90" t="s">
        <v>5234</v>
      </c>
      <c r="C1309" s="44" t="s">
        <v>1746</v>
      </c>
      <c r="D1309" s="44" t="s">
        <v>1747</v>
      </c>
      <c r="E1309" s="43" t="s">
        <v>7586</v>
      </c>
      <c r="F1309" s="56">
        <v>526704</v>
      </c>
      <c r="G1309" s="104">
        <v>0</v>
      </c>
      <c r="H1309" s="92" t="s">
        <v>9</v>
      </c>
      <c r="I1309" s="45">
        <v>0</v>
      </c>
      <c r="J1309" s="43" t="s">
        <v>7</v>
      </c>
    </row>
    <row r="1310" spans="1:10" ht="14" x14ac:dyDescent="0.15">
      <c r="A1310" s="91" t="s">
        <v>65</v>
      </c>
      <c r="B1310" s="90" t="s">
        <v>5234</v>
      </c>
      <c r="C1310" s="44" t="s">
        <v>1369</v>
      </c>
      <c r="D1310" s="44" t="s">
        <v>1370</v>
      </c>
      <c r="E1310" s="43" t="s">
        <v>7586</v>
      </c>
      <c r="F1310" s="56">
        <v>3252032</v>
      </c>
      <c r="G1310" s="104">
        <v>0</v>
      </c>
      <c r="H1310" s="92" t="s">
        <v>9</v>
      </c>
      <c r="I1310" s="45">
        <v>0</v>
      </c>
      <c r="J1310" s="43" t="s">
        <v>11</v>
      </c>
    </row>
    <row r="1311" spans="1:10" ht="14" x14ac:dyDescent="0.15">
      <c r="A1311" s="91" t="s">
        <v>65</v>
      </c>
      <c r="B1311" s="90" t="s">
        <v>5234</v>
      </c>
      <c r="C1311" s="44" t="s">
        <v>417</v>
      </c>
      <c r="D1311" s="44" t="s">
        <v>418</v>
      </c>
      <c r="E1311" s="43" t="s">
        <v>7586</v>
      </c>
      <c r="F1311" s="56">
        <v>28316594</v>
      </c>
      <c r="G1311" s="104">
        <v>0</v>
      </c>
      <c r="H1311" s="92" t="s">
        <v>9</v>
      </c>
      <c r="I1311" s="45">
        <v>0</v>
      </c>
      <c r="J1311" s="43" t="s">
        <v>7</v>
      </c>
    </row>
    <row r="1312" spans="1:10" ht="14" x14ac:dyDescent="0.15">
      <c r="A1312" s="91" t="s">
        <v>65</v>
      </c>
      <c r="B1312" s="90" t="s">
        <v>5234</v>
      </c>
      <c r="C1312" s="44" t="s">
        <v>1140</v>
      </c>
      <c r="D1312" s="44" t="s">
        <v>1141</v>
      </c>
      <c r="E1312" s="43" t="s">
        <v>7586</v>
      </c>
      <c r="F1312" s="56">
        <v>3697257</v>
      </c>
      <c r="G1312" s="104">
        <v>0</v>
      </c>
      <c r="H1312" s="92" t="s">
        <v>9</v>
      </c>
      <c r="I1312" s="45">
        <v>0</v>
      </c>
      <c r="J1312" s="43" t="s">
        <v>11</v>
      </c>
    </row>
    <row r="1313" spans="1:10" ht="14" x14ac:dyDescent="0.15">
      <c r="A1313" s="91" t="s">
        <v>65</v>
      </c>
      <c r="B1313" s="90" t="s">
        <v>5234</v>
      </c>
      <c r="C1313" s="44" t="s">
        <v>755</v>
      </c>
      <c r="D1313" s="44" t="s">
        <v>756</v>
      </c>
      <c r="E1313" s="43" t="s">
        <v>7586</v>
      </c>
      <c r="F1313" s="56">
        <v>9573901</v>
      </c>
      <c r="G1313" s="104">
        <v>0</v>
      </c>
      <c r="H1313" s="92" t="s">
        <v>9</v>
      </c>
      <c r="I1313" s="45">
        <v>0</v>
      </c>
      <c r="J1313" s="43" t="s">
        <v>11</v>
      </c>
    </row>
    <row r="1314" spans="1:10" ht="14" x14ac:dyDescent="0.15">
      <c r="A1314" s="90" t="s">
        <v>88</v>
      </c>
      <c r="B1314" s="90" t="s">
        <v>7653</v>
      </c>
      <c r="C1314" s="44" t="s">
        <v>623</v>
      </c>
      <c r="D1314" s="44" t="s">
        <v>624</v>
      </c>
      <c r="E1314" s="43" t="s">
        <v>7586</v>
      </c>
      <c r="F1314" s="56">
        <v>1755767</v>
      </c>
      <c r="G1314" s="104">
        <v>0</v>
      </c>
      <c r="H1314" s="92" t="s">
        <v>9</v>
      </c>
      <c r="I1314" s="45">
        <v>0</v>
      </c>
      <c r="J1314" s="43" t="s">
        <v>11</v>
      </c>
    </row>
    <row r="1315" spans="1:10" ht="14" x14ac:dyDescent="0.15">
      <c r="A1315" s="90" t="s">
        <v>88</v>
      </c>
      <c r="B1315" s="90" t="s">
        <v>7653</v>
      </c>
      <c r="C1315" s="44" t="s">
        <v>7564</v>
      </c>
      <c r="D1315" s="44" t="s">
        <v>479</v>
      </c>
      <c r="E1315" s="43" t="s">
        <v>7581</v>
      </c>
      <c r="F1315" s="56">
        <v>28217741</v>
      </c>
      <c r="G1315" s="104">
        <v>7247056.3100000024</v>
      </c>
      <c r="H1315" s="92" t="s">
        <v>9</v>
      </c>
      <c r="I1315" s="45">
        <v>0</v>
      </c>
      <c r="J1315" s="43" t="s">
        <v>11</v>
      </c>
    </row>
    <row r="1316" spans="1:10" ht="14" x14ac:dyDescent="0.15">
      <c r="A1316" s="90" t="s">
        <v>88</v>
      </c>
      <c r="B1316" s="90" t="s">
        <v>7653</v>
      </c>
      <c r="C1316" s="44" t="s">
        <v>1102</v>
      </c>
      <c r="D1316" s="44" t="s">
        <v>1103</v>
      </c>
      <c r="E1316" s="43" t="s">
        <v>7586</v>
      </c>
      <c r="F1316" s="56">
        <v>212873</v>
      </c>
      <c r="G1316" s="104">
        <v>0</v>
      </c>
      <c r="H1316" s="92" t="s">
        <v>9</v>
      </c>
      <c r="I1316" s="45">
        <v>0</v>
      </c>
      <c r="J1316" s="43" t="s">
        <v>7</v>
      </c>
    </row>
    <row r="1317" spans="1:10" ht="14" x14ac:dyDescent="0.15">
      <c r="A1317" s="90" t="s">
        <v>88</v>
      </c>
      <c r="B1317" s="90" t="s">
        <v>7653</v>
      </c>
      <c r="C1317" s="44" t="s">
        <v>1102</v>
      </c>
      <c r="D1317" s="44" t="s">
        <v>1103</v>
      </c>
      <c r="E1317" s="43" t="s">
        <v>7586</v>
      </c>
      <c r="F1317" s="56">
        <v>3902011</v>
      </c>
      <c r="G1317" s="104">
        <v>0</v>
      </c>
      <c r="H1317" s="92" t="s">
        <v>9</v>
      </c>
      <c r="I1317" s="45">
        <v>0</v>
      </c>
      <c r="J1317" s="43" t="s">
        <v>11</v>
      </c>
    </row>
    <row r="1318" spans="1:10" ht="14" x14ac:dyDescent="0.15">
      <c r="A1318" s="90" t="s">
        <v>88</v>
      </c>
      <c r="B1318" s="90" t="s">
        <v>7653</v>
      </c>
      <c r="C1318" s="44" t="s">
        <v>52</v>
      </c>
      <c r="D1318" s="44" t="s">
        <v>4974</v>
      </c>
      <c r="E1318" s="43" t="s">
        <v>7584</v>
      </c>
      <c r="F1318" s="56">
        <v>148908957</v>
      </c>
      <c r="G1318" s="104">
        <v>2882277</v>
      </c>
      <c r="H1318" s="92" t="s">
        <v>9</v>
      </c>
      <c r="I1318" s="45">
        <v>0</v>
      </c>
      <c r="J1318" s="43" t="s">
        <v>11</v>
      </c>
    </row>
    <row r="1319" spans="1:10" ht="14" x14ac:dyDescent="0.15">
      <c r="A1319" s="90" t="s">
        <v>88</v>
      </c>
      <c r="B1319" s="90" t="s">
        <v>7653</v>
      </c>
      <c r="C1319" s="44" t="s">
        <v>52</v>
      </c>
      <c r="D1319" s="44" t="s">
        <v>4974</v>
      </c>
      <c r="E1319" s="43" t="s">
        <v>7583</v>
      </c>
      <c r="F1319" s="56">
        <v>101156981</v>
      </c>
      <c r="G1319" s="104">
        <v>6725528</v>
      </c>
      <c r="H1319" s="92" t="s">
        <v>9</v>
      </c>
      <c r="I1319" s="45">
        <v>0</v>
      </c>
      <c r="J1319" s="43" t="s">
        <v>11</v>
      </c>
    </row>
    <row r="1320" spans="1:10" ht="14" x14ac:dyDescent="0.15">
      <c r="A1320" s="90" t="s">
        <v>88</v>
      </c>
      <c r="B1320" s="90" t="s">
        <v>7653</v>
      </c>
      <c r="C1320" s="44" t="s">
        <v>128</v>
      </c>
      <c r="D1320" s="44" t="s">
        <v>129</v>
      </c>
      <c r="E1320" s="43" t="s">
        <v>7587</v>
      </c>
      <c r="F1320" s="56">
        <v>3887712</v>
      </c>
      <c r="G1320" s="104">
        <v>0</v>
      </c>
      <c r="H1320" s="92" t="s">
        <v>9</v>
      </c>
      <c r="I1320" s="45">
        <v>0</v>
      </c>
      <c r="J1320" s="43" t="s">
        <v>11</v>
      </c>
    </row>
    <row r="1321" spans="1:10" ht="14" x14ac:dyDescent="0.15">
      <c r="A1321" s="90" t="s">
        <v>88</v>
      </c>
      <c r="B1321" s="90" t="s">
        <v>7653</v>
      </c>
      <c r="C1321" s="44" t="s">
        <v>1286</v>
      </c>
      <c r="D1321" s="44" t="s">
        <v>1287</v>
      </c>
      <c r="E1321" s="43" t="s">
        <v>7586</v>
      </c>
      <c r="F1321" s="56">
        <v>666188</v>
      </c>
      <c r="G1321" s="104">
        <v>0</v>
      </c>
      <c r="H1321" s="92" t="s">
        <v>9</v>
      </c>
      <c r="I1321" s="45">
        <v>0</v>
      </c>
      <c r="J1321" s="43" t="s">
        <v>11</v>
      </c>
    </row>
    <row r="1322" spans="1:10" ht="28" x14ac:dyDescent="0.15">
      <c r="A1322" s="90" t="s">
        <v>88</v>
      </c>
      <c r="B1322" s="90" t="s">
        <v>7653</v>
      </c>
      <c r="C1322" s="44" t="s">
        <v>1116</v>
      </c>
      <c r="D1322" s="44" t="s">
        <v>1117</v>
      </c>
      <c r="E1322" s="43" t="s">
        <v>7586</v>
      </c>
      <c r="F1322" s="56">
        <v>1327340</v>
      </c>
      <c r="G1322" s="104">
        <v>0</v>
      </c>
      <c r="H1322" s="92" t="s">
        <v>9</v>
      </c>
      <c r="I1322" s="45">
        <v>0</v>
      </c>
      <c r="J1322" s="43" t="s">
        <v>11</v>
      </c>
    </row>
    <row r="1323" spans="1:10" ht="28" x14ac:dyDescent="0.15">
      <c r="A1323" s="90" t="s">
        <v>88</v>
      </c>
      <c r="B1323" s="90" t="s">
        <v>7653</v>
      </c>
      <c r="C1323" s="44" t="s">
        <v>484</v>
      </c>
      <c r="D1323" s="44" t="s">
        <v>485</v>
      </c>
      <c r="E1323" s="43" t="s">
        <v>7586</v>
      </c>
      <c r="F1323" s="56">
        <v>22482252</v>
      </c>
      <c r="G1323" s="104">
        <v>0</v>
      </c>
      <c r="H1323" s="92" t="s">
        <v>9</v>
      </c>
      <c r="I1323" s="45">
        <v>0</v>
      </c>
      <c r="J1323" s="43" t="s">
        <v>11</v>
      </c>
    </row>
    <row r="1324" spans="1:10" ht="14" x14ac:dyDescent="0.15">
      <c r="A1324" s="90" t="s">
        <v>88</v>
      </c>
      <c r="B1324" s="90" t="s">
        <v>7653</v>
      </c>
      <c r="C1324" s="44" t="s">
        <v>108</v>
      </c>
      <c r="D1324" s="44" t="s">
        <v>109</v>
      </c>
      <c r="E1324" s="43" t="s">
        <v>7587</v>
      </c>
      <c r="F1324" s="56">
        <v>486209246.51999998</v>
      </c>
      <c r="G1324" s="104">
        <v>0</v>
      </c>
      <c r="H1324" s="92" t="s">
        <v>9</v>
      </c>
      <c r="I1324" s="45">
        <v>0</v>
      </c>
      <c r="J1324" s="43" t="s">
        <v>99</v>
      </c>
    </row>
    <row r="1325" spans="1:10" ht="14" x14ac:dyDescent="0.15">
      <c r="A1325" s="90" t="s">
        <v>88</v>
      </c>
      <c r="B1325" s="90" t="s">
        <v>7653</v>
      </c>
      <c r="C1325" s="44" t="s">
        <v>2038</v>
      </c>
      <c r="D1325" s="44" t="s">
        <v>6453</v>
      </c>
      <c r="E1325" s="43" t="s">
        <v>7586</v>
      </c>
      <c r="F1325" s="56">
        <v>1774850</v>
      </c>
      <c r="G1325" s="104">
        <v>0</v>
      </c>
      <c r="H1325" s="92" t="s">
        <v>9</v>
      </c>
      <c r="I1325" s="45">
        <v>0</v>
      </c>
      <c r="J1325" s="43" t="s">
        <v>7</v>
      </c>
    </row>
    <row r="1326" spans="1:10" ht="14" x14ac:dyDescent="0.15">
      <c r="A1326" s="90" t="s">
        <v>88</v>
      </c>
      <c r="B1326" s="90" t="s">
        <v>7653</v>
      </c>
      <c r="C1326" s="44" t="s">
        <v>1881</v>
      </c>
      <c r="D1326" s="44" t="s">
        <v>1883</v>
      </c>
      <c r="E1326" s="43" t="s">
        <v>7586</v>
      </c>
      <c r="F1326" s="56">
        <v>158042.5</v>
      </c>
      <c r="G1326" s="104">
        <v>0</v>
      </c>
      <c r="H1326" s="92" t="s">
        <v>9</v>
      </c>
      <c r="I1326" s="45">
        <v>0</v>
      </c>
      <c r="J1326" s="43" t="s">
        <v>7</v>
      </c>
    </row>
    <row r="1327" spans="1:10" ht="14" x14ac:dyDescent="0.15">
      <c r="A1327" s="90" t="s">
        <v>88</v>
      </c>
      <c r="B1327" s="90" t="s">
        <v>7653</v>
      </c>
      <c r="C1327" s="44" t="s">
        <v>1901</v>
      </c>
      <c r="D1327" s="44" t="s">
        <v>1903</v>
      </c>
      <c r="E1327" s="43" t="s">
        <v>7586</v>
      </c>
      <c r="F1327" s="56">
        <v>134548</v>
      </c>
      <c r="G1327" s="104">
        <v>0</v>
      </c>
      <c r="H1327" s="92" t="s">
        <v>9</v>
      </c>
      <c r="I1327" s="45">
        <v>0</v>
      </c>
      <c r="J1327" s="43" t="s">
        <v>11</v>
      </c>
    </row>
    <row r="1328" spans="1:10" ht="14" x14ac:dyDescent="0.15">
      <c r="A1328" s="90" t="s">
        <v>88</v>
      </c>
      <c r="B1328" s="90" t="s">
        <v>7653</v>
      </c>
      <c r="C1328" s="44" t="s">
        <v>86</v>
      </c>
      <c r="D1328" s="44" t="s">
        <v>87</v>
      </c>
      <c r="E1328" s="43" t="s">
        <v>7586</v>
      </c>
      <c r="F1328" s="56">
        <v>1102895521</v>
      </c>
      <c r="G1328" s="104">
        <v>0</v>
      </c>
      <c r="H1328" s="92" t="s">
        <v>9</v>
      </c>
      <c r="I1328" s="45">
        <v>0</v>
      </c>
      <c r="J1328" s="43" t="s">
        <v>7</v>
      </c>
    </row>
    <row r="1329" spans="1:10" ht="14" x14ac:dyDescent="0.15">
      <c r="A1329" s="90" t="s">
        <v>88</v>
      </c>
      <c r="B1329" s="90" t="s">
        <v>7653</v>
      </c>
      <c r="C1329" s="44" t="s">
        <v>409</v>
      </c>
      <c r="D1329" s="44" t="s">
        <v>410</v>
      </c>
      <c r="E1329" s="43" t="s">
        <v>7587</v>
      </c>
      <c r="F1329" s="56">
        <v>28599168.074999999</v>
      </c>
      <c r="G1329" s="104">
        <v>0</v>
      </c>
      <c r="H1329" s="92" t="s">
        <v>9</v>
      </c>
      <c r="I1329" s="45">
        <v>0</v>
      </c>
      <c r="J1329" s="43" t="s">
        <v>7578</v>
      </c>
    </row>
    <row r="1330" spans="1:10" ht="14" x14ac:dyDescent="0.15">
      <c r="A1330" s="90" t="s">
        <v>88</v>
      </c>
      <c r="B1330" s="90" t="s">
        <v>7653</v>
      </c>
      <c r="C1330" s="44" t="s">
        <v>95</v>
      </c>
      <c r="D1330" s="44" t="s">
        <v>1040</v>
      </c>
      <c r="E1330" s="43" t="s">
        <v>7587</v>
      </c>
      <c r="F1330" s="56">
        <v>898880049</v>
      </c>
      <c r="G1330" s="104">
        <v>0</v>
      </c>
      <c r="H1330" s="92" t="s">
        <v>9</v>
      </c>
      <c r="I1330" s="45">
        <v>0</v>
      </c>
      <c r="J1330" s="43" t="s">
        <v>11</v>
      </c>
    </row>
    <row r="1331" spans="1:10" ht="14" x14ac:dyDescent="0.15">
      <c r="A1331" s="90" t="s">
        <v>88</v>
      </c>
      <c r="B1331" s="90" t="s">
        <v>7653</v>
      </c>
      <c r="C1331" s="44" t="s">
        <v>99</v>
      </c>
      <c r="D1331" s="44" t="s">
        <v>6420</v>
      </c>
      <c r="E1331" s="43" t="s">
        <v>7587</v>
      </c>
      <c r="F1331" s="56">
        <v>771959536</v>
      </c>
      <c r="G1331" s="104">
        <v>0</v>
      </c>
      <c r="H1331" s="92" t="s">
        <v>9</v>
      </c>
      <c r="I1331" s="45">
        <v>0</v>
      </c>
      <c r="J1331" s="43" t="s">
        <v>11</v>
      </c>
    </row>
    <row r="1332" spans="1:10" ht="14" x14ac:dyDescent="0.15">
      <c r="A1332" s="90" t="s">
        <v>88</v>
      </c>
      <c r="B1332" s="90" t="s">
        <v>7653</v>
      </c>
      <c r="C1332" s="44" t="s">
        <v>94</v>
      </c>
      <c r="D1332" s="44" t="s">
        <v>6419</v>
      </c>
      <c r="E1332" s="43" t="s">
        <v>7587</v>
      </c>
      <c r="F1332" s="56">
        <v>911690571</v>
      </c>
      <c r="G1332" s="104">
        <v>0</v>
      </c>
      <c r="H1332" s="92" t="s">
        <v>9</v>
      </c>
      <c r="I1332" s="45">
        <v>0</v>
      </c>
      <c r="J1332" s="43" t="s">
        <v>11</v>
      </c>
    </row>
    <row r="1333" spans="1:10" ht="14" x14ac:dyDescent="0.15">
      <c r="A1333" s="90" t="s">
        <v>88</v>
      </c>
      <c r="B1333" s="90" t="s">
        <v>7653</v>
      </c>
      <c r="C1333" s="44" t="s">
        <v>690</v>
      </c>
      <c r="D1333" s="44" t="s">
        <v>6421</v>
      </c>
      <c r="E1333" s="43" t="s">
        <v>7587</v>
      </c>
      <c r="F1333" s="56">
        <v>12381406</v>
      </c>
      <c r="G1333" s="104">
        <v>0</v>
      </c>
      <c r="H1333" s="92" t="s">
        <v>9</v>
      </c>
      <c r="I1333" s="45">
        <v>0</v>
      </c>
      <c r="J1333" s="43" t="s">
        <v>11</v>
      </c>
    </row>
    <row r="1334" spans="1:10" ht="14" x14ac:dyDescent="0.15">
      <c r="A1334" s="90" t="s">
        <v>88</v>
      </c>
      <c r="B1334" s="90" t="s">
        <v>7653</v>
      </c>
      <c r="C1334" s="44" t="s">
        <v>89</v>
      </c>
      <c r="D1334" s="44" t="s">
        <v>6417</v>
      </c>
      <c r="E1334" s="43" t="s">
        <v>7587</v>
      </c>
      <c r="F1334" s="56">
        <v>3956811999.1100001</v>
      </c>
      <c r="G1334" s="104">
        <v>0</v>
      </c>
      <c r="H1334" s="92" t="s">
        <v>9</v>
      </c>
      <c r="I1334" s="45">
        <v>0</v>
      </c>
      <c r="J1334" s="43" t="s">
        <v>11</v>
      </c>
    </row>
    <row r="1335" spans="1:10" ht="14" x14ac:dyDescent="0.15">
      <c r="A1335" s="90" t="s">
        <v>88</v>
      </c>
      <c r="B1335" s="90" t="s">
        <v>7653</v>
      </c>
      <c r="C1335" s="44" t="s">
        <v>1164</v>
      </c>
      <c r="D1335" s="44" t="s">
        <v>1165</v>
      </c>
      <c r="E1335" s="43" t="s">
        <v>7587</v>
      </c>
      <c r="F1335" s="56">
        <v>3451595.740460007</v>
      </c>
      <c r="G1335" s="104">
        <v>0</v>
      </c>
      <c r="H1335" s="92" t="s">
        <v>9</v>
      </c>
      <c r="I1335" s="45">
        <v>0</v>
      </c>
      <c r="J1335" s="43" t="s">
        <v>89</v>
      </c>
    </row>
    <row r="1336" spans="1:10" ht="14" x14ac:dyDescent="0.15">
      <c r="A1336" s="90" t="s">
        <v>88</v>
      </c>
      <c r="B1336" s="90" t="s">
        <v>7653</v>
      </c>
      <c r="C1336" s="44" t="s">
        <v>91</v>
      </c>
      <c r="D1336" s="44" t="s">
        <v>6418</v>
      </c>
      <c r="E1336" s="43" t="s">
        <v>7587</v>
      </c>
      <c r="F1336" s="56">
        <v>1855937487</v>
      </c>
      <c r="G1336" s="104">
        <v>0</v>
      </c>
      <c r="H1336" s="92" t="s">
        <v>9</v>
      </c>
      <c r="I1336" s="45">
        <v>0</v>
      </c>
      <c r="J1336" s="43" t="s">
        <v>11</v>
      </c>
    </row>
    <row r="1337" spans="1:10" ht="14" x14ac:dyDescent="0.15">
      <c r="A1337" s="90" t="s">
        <v>88</v>
      </c>
      <c r="B1337" s="90" t="s">
        <v>7653</v>
      </c>
      <c r="C1337" s="44" t="s">
        <v>1430</v>
      </c>
      <c r="D1337" s="44" t="s">
        <v>1431</v>
      </c>
      <c r="E1337" s="43" t="s">
        <v>7587</v>
      </c>
      <c r="F1337" s="56">
        <v>1645312.5</v>
      </c>
      <c r="G1337" s="104">
        <v>0</v>
      </c>
      <c r="H1337" s="92" t="s">
        <v>9</v>
      </c>
      <c r="I1337" s="45">
        <v>0</v>
      </c>
      <c r="J1337" s="43" t="s">
        <v>93</v>
      </c>
    </row>
    <row r="1338" spans="1:10" ht="14" x14ac:dyDescent="0.15">
      <c r="A1338" s="90" t="s">
        <v>88</v>
      </c>
      <c r="B1338" s="90" t="s">
        <v>7653</v>
      </c>
      <c r="C1338" s="44" t="s">
        <v>93</v>
      </c>
      <c r="D1338" s="44" t="s">
        <v>1897</v>
      </c>
      <c r="E1338" s="43" t="s">
        <v>7587</v>
      </c>
      <c r="F1338" s="56">
        <v>1231870952</v>
      </c>
      <c r="G1338" s="104">
        <v>0</v>
      </c>
      <c r="H1338" s="92" t="s">
        <v>9</v>
      </c>
      <c r="I1338" s="45">
        <v>0</v>
      </c>
      <c r="J1338" s="43" t="s">
        <v>11</v>
      </c>
    </row>
    <row r="1339" spans="1:10" ht="14" x14ac:dyDescent="0.15">
      <c r="A1339" s="90" t="s">
        <v>88</v>
      </c>
      <c r="B1339" s="90" t="s">
        <v>7653</v>
      </c>
      <c r="C1339" s="44" t="s">
        <v>119</v>
      </c>
      <c r="D1339" s="44" t="s">
        <v>120</v>
      </c>
      <c r="E1339" s="43" t="s">
        <v>7587</v>
      </c>
      <c r="F1339" s="56">
        <v>367973691.84599996</v>
      </c>
      <c r="G1339" s="104">
        <v>0</v>
      </c>
      <c r="H1339" s="92" t="s">
        <v>9</v>
      </c>
      <c r="I1339" s="45">
        <v>0</v>
      </c>
      <c r="J1339" s="43" t="s">
        <v>95</v>
      </c>
    </row>
    <row r="1340" spans="1:10" ht="14" x14ac:dyDescent="0.15">
      <c r="A1340" s="90" t="s">
        <v>88</v>
      </c>
      <c r="B1340" s="90" t="s">
        <v>7653</v>
      </c>
      <c r="C1340" s="44" t="s">
        <v>110</v>
      </c>
      <c r="D1340" s="44" t="s">
        <v>111</v>
      </c>
      <c r="E1340" s="43" t="s">
        <v>7587</v>
      </c>
      <c r="F1340" s="56">
        <v>448553037.5</v>
      </c>
      <c r="G1340" s="104">
        <v>0</v>
      </c>
      <c r="H1340" s="92" t="s">
        <v>9</v>
      </c>
      <c r="I1340" s="45">
        <v>0</v>
      </c>
      <c r="J1340" s="43" t="s">
        <v>690</v>
      </c>
    </row>
    <row r="1341" spans="1:10" ht="14" x14ac:dyDescent="0.15">
      <c r="A1341" s="90" t="s">
        <v>88</v>
      </c>
      <c r="B1341" s="90" t="s">
        <v>7653</v>
      </c>
      <c r="C1341" s="44" t="s">
        <v>921</v>
      </c>
      <c r="D1341" s="44" t="s">
        <v>922</v>
      </c>
      <c r="E1341" s="43" t="s">
        <v>7587</v>
      </c>
      <c r="F1341" s="56">
        <v>5917997.25</v>
      </c>
      <c r="G1341" s="104">
        <v>0</v>
      </c>
      <c r="H1341" s="92" t="s">
        <v>9</v>
      </c>
      <c r="I1341" s="45">
        <v>0</v>
      </c>
      <c r="J1341" s="43" t="s">
        <v>7580</v>
      </c>
    </row>
    <row r="1342" spans="1:10" ht="14" x14ac:dyDescent="0.15">
      <c r="A1342" s="90" t="s">
        <v>88</v>
      </c>
      <c r="B1342" s="90" t="s">
        <v>7653</v>
      </c>
      <c r="C1342" s="44" t="s">
        <v>7626</v>
      </c>
      <c r="D1342" s="44" t="s">
        <v>7627</v>
      </c>
      <c r="E1342" s="43" t="s">
        <v>7640</v>
      </c>
      <c r="F1342" s="56">
        <v>160000</v>
      </c>
      <c r="G1342" s="104">
        <v>0</v>
      </c>
      <c r="H1342" s="92" t="s">
        <v>9</v>
      </c>
      <c r="I1342" s="45">
        <v>0</v>
      </c>
      <c r="J1342" s="43" t="s">
        <v>11</v>
      </c>
    </row>
    <row r="1343" spans="1:10" ht="14" x14ac:dyDescent="0.15">
      <c r="A1343" s="90" t="s">
        <v>88</v>
      </c>
      <c r="B1343" s="90" t="s">
        <v>7653</v>
      </c>
      <c r="C1343" s="44" t="s">
        <v>1527</v>
      </c>
      <c r="D1343" s="44" t="s">
        <v>1528</v>
      </c>
      <c r="E1343" s="43" t="s">
        <v>7586</v>
      </c>
      <c r="F1343" s="56">
        <v>1367039</v>
      </c>
      <c r="G1343" s="104">
        <v>0</v>
      </c>
      <c r="H1343" s="92" t="s">
        <v>9</v>
      </c>
      <c r="I1343" s="45">
        <v>0</v>
      </c>
      <c r="J1343" s="43" t="s">
        <v>11</v>
      </c>
    </row>
    <row r="1344" spans="1:10" ht="14" x14ac:dyDescent="0.15">
      <c r="A1344" s="90" t="s">
        <v>88</v>
      </c>
      <c r="B1344" s="90" t="s">
        <v>7653</v>
      </c>
      <c r="C1344" s="44" t="s">
        <v>7599</v>
      </c>
      <c r="D1344" s="44" t="s">
        <v>7648</v>
      </c>
      <c r="E1344" s="43" t="s">
        <v>7586</v>
      </c>
      <c r="F1344" s="56">
        <v>17459915.390000001</v>
      </c>
      <c r="G1344" s="104">
        <v>0</v>
      </c>
      <c r="H1344" s="92" t="s">
        <v>9</v>
      </c>
      <c r="I1344" s="45">
        <v>0</v>
      </c>
      <c r="J1344" s="43" t="s">
        <v>11</v>
      </c>
    </row>
    <row r="1345" spans="1:10" ht="28" x14ac:dyDescent="0.15">
      <c r="A1345" s="90" t="s">
        <v>88</v>
      </c>
      <c r="B1345" s="90" t="s">
        <v>7653</v>
      </c>
      <c r="C1345" s="44" t="s">
        <v>7647</v>
      </c>
      <c r="D1345" s="44" t="s">
        <v>1893</v>
      </c>
      <c r="E1345" s="43" t="s">
        <v>7586</v>
      </c>
      <c r="F1345" s="56">
        <v>148845</v>
      </c>
      <c r="G1345" s="104">
        <v>0</v>
      </c>
      <c r="H1345" s="92" t="s">
        <v>9</v>
      </c>
      <c r="I1345" s="45">
        <v>0</v>
      </c>
      <c r="J1345" s="43" t="s">
        <v>7</v>
      </c>
    </row>
    <row r="1346" spans="1:10" ht="14" x14ac:dyDescent="0.15">
      <c r="A1346" s="90" t="s">
        <v>88</v>
      </c>
      <c r="B1346" s="90" t="s">
        <v>7653</v>
      </c>
      <c r="C1346" s="44" t="s">
        <v>1729</v>
      </c>
      <c r="D1346" s="44" t="s">
        <v>1730</v>
      </c>
      <c r="E1346" s="43" t="s">
        <v>7586</v>
      </c>
      <c r="F1346" s="56">
        <v>978330</v>
      </c>
      <c r="G1346" s="104">
        <v>0</v>
      </c>
      <c r="H1346" s="92" t="s">
        <v>9</v>
      </c>
      <c r="I1346" s="45">
        <v>0</v>
      </c>
      <c r="J1346" s="43" t="s">
        <v>11</v>
      </c>
    </row>
    <row r="1347" spans="1:10" ht="28" x14ac:dyDescent="0.15">
      <c r="A1347" s="90" t="s">
        <v>88</v>
      </c>
      <c r="B1347" s="90" t="s">
        <v>7653</v>
      </c>
      <c r="C1347" s="44" t="s">
        <v>7591</v>
      </c>
      <c r="D1347" s="44" t="s">
        <v>7592</v>
      </c>
      <c r="E1347" s="43" t="s">
        <v>7586</v>
      </c>
      <c r="F1347" s="56">
        <v>2188390</v>
      </c>
      <c r="G1347" s="104">
        <v>0</v>
      </c>
      <c r="H1347" s="92" t="s">
        <v>9</v>
      </c>
      <c r="I1347" s="45">
        <v>0</v>
      </c>
      <c r="J1347" s="43" t="s">
        <v>11</v>
      </c>
    </row>
    <row r="1348" spans="1:10" ht="14" x14ac:dyDescent="0.15">
      <c r="A1348" s="90" t="s">
        <v>88</v>
      </c>
      <c r="B1348" s="90" t="s">
        <v>7653</v>
      </c>
      <c r="C1348" s="44" t="s">
        <v>910</v>
      </c>
      <c r="D1348" s="44" t="s">
        <v>911</v>
      </c>
      <c r="E1348" s="43" t="s">
        <v>7586</v>
      </c>
      <c r="F1348" s="56">
        <v>998745.94</v>
      </c>
      <c r="G1348" s="104">
        <v>0</v>
      </c>
      <c r="H1348" s="92" t="s">
        <v>9</v>
      </c>
      <c r="I1348" s="45">
        <v>0</v>
      </c>
      <c r="J1348" s="43" t="s">
        <v>11</v>
      </c>
    </row>
    <row r="1349" spans="1:10" ht="14" x14ac:dyDescent="0.15">
      <c r="A1349" s="90" t="s">
        <v>88</v>
      </c>
      <c r="B1349" s="90" t="s">
        <v>7653</v>
      </c>
      <c r="C1349" s="44" t="s">
        <v>1204</v>
      </c>
      <c r="D1349" s="44" t="s">
        <v>1205</v>
      </c>
      <c r="E1349" s="43" t="s">
        <v>7586</v>
      </c>
      <c r="F1349" s="56">
        <v>3942447</v>
      </c>
      <c r="G1349" s="104">
        <v>0</v>
      </c>
      <c r="H1349" s="92" t="s">
        <v>9</v>
      </c>
      <c r="I1349" s="45">
        <v>0</v>
      </c>
      <c r="J1349" s="43" t="s">
        <v>11</v>
      </c>
    </row>
    <row r="1350" spans="1:10" ht="14" x14ac:dyDescent="0.15">
      <c r="A1350" s="90" t="s">
        <v>88</v>
      </c>
      <c r="B1350" s="90" t="s">
        <v>7653</v>
      </c>
      <c r="C1350" s="44" t="s">
        <v>1035</v>
      </c>
      <c r="D1350" s="44" t="s">
        <v>1036</v>
      </c>
      <c r="E1350" s="43" t="s">
        <v>7586</v>
      </c>
      <c r="F1350" s="56">
        <v>4389416</v>
      </c>
      <c r="G1350" s="104">
        <v>0</v>
      </c>
      <c r="H1350" s="92" t="s">
        <v>9</v>
      </c>
      <c r="I1350" s="45">
        <v>0</v>
      </c>
      <c r="J1350" s="43" t="s">
        <v>11</v>
      </c>
    </row>
    <row r="1351" spans="1:10" ht="14" x14ac:dyDescent="0.15">
      <c r="A1351" s="90" t="s">
        <v>88</v>
      </c>
      <c r="B1351" s="90" t="s">
        <v>7653</v>
      </c>
      <c r="C1351" s="44" t="s">
        <v>403</v>
      </c>
      <c r="D1351" s="44" t="s">
        <v>404</v>
      </c>
      <c r="E1351" s="43" t="s">
        <v>7587</v>
      </c>
      <c r="F1351" s="56">
        <v>29448680.370000001</v>
      </c>
      <c r="G1351" s="104">
        <v>0</v>
      </c>
      <c r="H1351" s="92" t="s">
        <v>9</v>
      </c>
      <c r="I1351" s="45">
        <v>0</v>
      </c>
      <c r="J1351" s="43" t="s">
        <v>690</v>
      </c>
    </row>
    <row r="1352" spans="1:10" ht="14" x14ac:dyDescent="0.15">
      <c r="A1352" s="90" t="s">
        <v>88</v>
      </c>
      <c r="B1352" s="90" t="s">
        <v>7653</v>
      </c>
      <c r="C1352" s="44" t="s">
        <v>284</v>
      </c>
      <c r="D1352" s="44" t="s">
        <v>285</v>
      </c>
      <c r="E1352" s="43" t="s">
        <v>7587</v>
      </c>
      <c r="F1352" s="56">
        <v>49482187.728</v>
      </c>
      <c r="G1352" s="104">
        <v>0</v>
      </c>
      <c r="H1352" s="92" t="s">
        <v>9</v>
      </c>
      <c r="I1352" s="45">
        <v>0</v>
      </c>
      <c r="J1352" s="43" t="s">
        <v>91</v>
      </c>
    </row>
    <row r="1353" spans="1:10" ht="14" x14ac:dyDescent="0.15">
      <c r="A1353" s="90" t="s">
        <v>88</v>
      </c>
      <c r="B1353" s="90" t="s">
        <v>7653</v>
      </c>
      <c r="C1353" s="44" t="s">
        <v>155</v>
      </c>
      <c r="D1353" s="44" t="s">
        <v>156</v>
      </c>
      <c r="E1353" s="43" t="s">
        <v>7587</v>
      </c>
      <c r="F1353" s="56">
        <v>168530346.956043</v>
      </c>
      <c r="G1353" s="104">
        <v>0</v>
      </c>
      <c r="H1353" s="92" t="s">
        <v>9</v>
      </c>
      <c r="I1353" s="45">
        <v>0</v>
      </c>
      <c r="J1353" s="43" t="s">
        <v>7577</v>
      </c>
    </row>
    <row r="1354" spans="1:10" ht="14" x14ac:dyDescent="0.15">
      <c r="A1354" s="90" t="s">
        <v>88</v>
      </c>
      <c r="B1354" s="90" t="s">
        <v>7653</v>
      </c>
      <c r="C1354" s="44" t="s">
        <v>1424</v>
      </c>
      <c r="D1354" s="44" t="s">
        <v>1425</v>
      </c>
      <c r="E1354" s="43" t="s">
        <v>7587</v>
      </c>
      <c r="F1354" s="56">
        <v>1676284.4745999984</v>
      </c>
      <c r="G1354" s="104">
        <v>0</v>
      </c>
      <c r="H1354" s="92" t="s">
        <v>9</v>
      </c>
      <c r="I1354" s="45">
        <v>0</v>
      </c>
      <c r="J1354" s="43" t="s">
        <v>89</v>
      </c>
    </row>
    <row r="1355" spans="1:10" ht="14" x14ac:dyDescent="0.15">
      <c r="A1355" s="90" t="s">
        <v>88</v>
      </c>
      <c r="B1355" s="90" t="s">
        <v>7653</v>
      </c>
      <c r="C1355" s="44" t="s">
        <v>174</v>
      </c>
      <c r="D1355" s="44" t="s">
        <v>175</v>
      </c>
      <c r="E1355" s="43" t="s">
        <v>7589</v>
      </c>
      <c r="F1355" s="56">
        <v>128984651</v>
      </c>
      <c r="G1355" s="104">
        <v>0</v>
      </c>
      <c r="H1355" s="92" t="s">
        <v>9</v>
      </c>
      <c r="I1355" s="45">
        <v>0</v>
      </c>
      <c r="J1355" s="43" t="s">
        <v>11</v>
      </c>
    </row>
    <row r="1356" spans="1:10" ht="14" x14ac:dyDescent="0.15">
      <c r="A1356" s="90" t="s">
        <v>88</v>
      </c>
      <c r="B1356" s="90" t="s">
        <v>7653</v>
      </c>
      <c r="C1356" s="44" t="s">
        <v>1119</v>
      </c>
      <c r="D1356" s="44" t="s">
        <v>1120</v>
      </c>
      <c r="E1356" s="43" t="s">
        <v>7586</v>
      </c>
      <c r="F1356" s="56">
        <v>3805583</v>
      </c>
      <c r="G1356" s="104">
        <v>0</v>
      </c>
      <c r="H1356" s="92" t="s">
        <v>9</v>
      </c>
      <c r="I1356" s="45">
        <v>0</v>
      </c>
      <c r="J1356" s="43" t="s">
        <v>11</v>
      </c>
    </row>
    <row r="1357" spans="1:10" ht="14" x14ac:dyDescent="0.15">
      <c r="A1357" s="90" t="s">
        <v>88</v>
      </c>
      <c r="B1357" s="90" t="s">
        <v>7653</v>
      </c>
      <c r="C1357" s="44" t="s">
        <v>453</v>
      </c>
      <c r="D1357" s="44" t="s">
        <v>454</v>
      </c>
      <c r="E1357" s="43" t="s">
        <v>7587</v>
      </c>
      <c r="F1357" s="56">
        <v>24755330.5</v>
      </c>
      <c r="G1357" s="104">
        <v>0</v>
      </c>
      <c r="H1357" s="92" t="s">
        <v>9</v>
      </c>
      <c r="I1357" s="45">
        <v>0</v>
      </c>
      <c r="J1357" s="43" t="s">
        <v>7579</v>
      </c>
    </row>
    <row r="1358" spans="1:10" ht="14" x14ac:dyDescent="0.15">
      <c r="A1358" s="90" t="s">
        <v>88</v>
      </c>
      <c r="B1358" s="90" t="s">
        <v>7653</v>
      </c>
      <c r="C1358" s="44" t="s">
        <v>1840</v>
      </c>
      <c r="D1358" s="44" t="s">
        <v>1841</v>
      </c>
      <c r="E1358" s="43" t="s">
        <v>7586</v>
      </c>
      <c r="F1358" s="56">
        <v>296898</v>
      </c>
      <c r="G1358" s="104">
        <v>0</v>
      </c>
      <c r="H1358" s="92" t="s">
        <v>9</v>
      </c>
      <c r="I1358" s="45">
        <v>0</v>
      </c>
      <c r="J1358" s="43" t="s">
        <v>7</v>
      </c>
    </row>
    <row r="1359" spans="1:10" ht="14" x14ac:dyDescent="0.15">
      <c r="A1359" s="90" t="s">
        <v>88</v>
      </c>
      <c r="B1359" s="90" t="s">
        <v>7653</v>
      </c>
      <c r="C1359" s="44" t="s">
        <v>826</v>
      </c>
      <c r="D1359" s="44" t="s">
        <v>827</v>
      </c>
      <c r="E1359" s="43" t="s">
        <v>7586</v>
      </c>
      <c r="F1359" s="56">
        <v>7683778</v>
      </c>
      <c r="G1359" s="104">
        <v>0</v>
      </c>
      <c r="H1359" s="92" t="s">
        <v>9</v>
      </c>
      <c r="I1359" s="45">
        <v>0</v>
      </c>
      <c r="J1359" s="43" t="s">
        <v>11</v>
      </c>
    </row>
    <row r="1360" spans="1:10" ht="14" x14ac:dyDescent="0.15">
      <c r="A1360" s="90" t="s">
        <v>88</v>
      </c>
      <c r="B1360" s="90" t="s">
        <v>7653</v>
      </c>
      <c r="C1360" s="44" t="s">
        <v>163</v>
      </c>
      <c r="D1360" s="44" t="s">
        <v>578</v>
      </c>
      <c r="E1360" s="43" t="s">
        <v>7587</v>
      </c>
      <c r="F1360" s="56">
        <v>161655902</v>
      </c>
      <c r="G1360" s="104">
        <v>0</v>
      </c>
      <c r="H1360" s="92" t="s">
        <v>9</v>
      </c>
      <c r="I1360" s="45">
        <v>0</v>
      </c>
      <c r="J1360" s="43" t="s">
        <v>11</v>
      </c>
    </row>
    <row r="1361" spans="1:10" ht="14" x14ac:dyDescent="0.15">
      <c r="A1361" s="90" t="s">
        <v>88</v>
      </c>
      <c r="B1361" s="90" t="s">
        <v>7653</v>
      </c>
      <c r="C1361" s="44" t="s">
        <v>915</v>
      </c>
      <c r="D1361" s="44" t="s">
        <v>916</v>
      </c>
      <c r="E1361" s="43" t="s">
        <v>7587</v>
      </c>
      <c r="F1361" s="56">
        <v>6008968.5</v>
      </c>
      <c r="G1361" s="104">
        <v>0</v>
      </c>
      <c r="H1361" s="92" t="s">
        <v>9</v>
      </c>
      <c r="I1361" s="45">
        <v>0</v>
      </c>
      <c r="J1361" s="43" t="s">
        <v>7579</v>
      </c>
    </row>
    <row r="1362" spans="1:10" ht="14" x14ac:dyDescent="0.15">
      <c r="A1362" s="55" t="s">
        <v>88</v>
      </c>
      <c r="B1362" s="55" t="s">
        <v>7653</v>
      </c>
      <c r="C1362" s="86" t="s">
        <v>58</v>
      </c>
      <c r="D1362" s="87" t="s">
        <v>6388</v>
      </c>
      <c r="E1362" s="45" t="s">
        <v>7582</v>
      </c>
      <c r="F1362" s="84">
        <v>5206926586</v>
      </c>
      <c r="G1362" s="104">
        <v>478920987.76797444</v>
      </c>
      <c r="H1362" s="92" t="s">
        <v>9</v>
      </c>
      <c r="I1362" s="58" t="s">
        <v>7553</v>
      </c>
      <c r="J1362" s="43" t="s">
        <v>11</v>
      </c>
    </row>
    <row r="1363" spans="1:10" ht="14" x14ac:dyDescent="0.15">
      <c r="A1363" s="55" t="s">
        <v>88</v>
      </c>
      <c r="B1363" s="55" t="s">
        <v>7653</v>
      </c>
      <c r="C1363" s="86" t="s">
        <v>54</v>
      </c>
      <c r="D1363" s="87" t="s">
        <v>6385</v>
      </c>
      <c r="E1363" s="45" t="s">
        <v>7582</v>
      </c>
      <c r="F1363" s="84">
        <v>9107742512</v>
      </c>
      <c r="G1363" s="104">
        <v>744754957.30578125</v>
      </c>
      <c r="H1363" s="92" t="s">
        <v>9</v>
      </c>
      <c r="I1363" s="58" t="s">
        <v>7553</v>
      </c>
      <c r="J1363" s="43" t="s">
        <v>11</v>
      </c>
    </row>
    <row r="1364" spans="1:10" ht="14" x14ac:dyDescent="0.15">
      <c r="A1364" s="55" t="s">
        <v>88</v>
      </c>
      <c r="B1364" s="55" t="s">
        <v>7653</v>
      </c>
      <c r="C1364" s="86" t="s">
        <v>48</v>
      </c>
      <c r="D1364" s="87" t="s">
        <v>6387</v>
      </c>
      <c r="E1364" s="45" t="s">
        <v>7582</v>
      </c>
      <c r="F1364" s="84">
        <v>13215636453</v>
      </c>
      <c r="G1364" s="104">
        <v>332068539.68480659</v>
      </c>
      <c r="H1364" s="92" t="s">
        <v>9</v>
      </c>
      <c r="I1364" s="58" t="s">
        <v>7553</v>
      </c>
      <c r="J1364" s="43" t="s">
        <v>11</v>
      </c>
    </row>
    <row r="1365" spans="1:10" ht="14" x14ac:dyDescent="0.15">
      <c r="A1365" s="55" t="s">
        <v>88</v>
      </c>
      <c r="B1365" s="55" t="s">
        <v>7653</v>
      </c>
      <c r="C1365" s="86" t="s">
        <v>56</v>
      </c>
      <c r="D1365" s="87" t="s">
        <v>6391</v>
      </c>
      <c r="E1365" s="45" t="s">
        <v>7582</v>
      </c>
      <c r="F1365" s="84">
        <v>17860829680</v>
      </c>
      <c r="G1365" s="104">
        <v>1982371904.5860026</v>
      </c>
      <c r="H1365" s="92" t="s">
        <v>9</v>
      </c>
      <c r="I1365" s="58" t="s">
        <v>7553</v>
      </c>
      <c r="J1365" s="43" t="s">
        <v>11</v>
      </c>
    </row>
    <row r="1366" spans="1:10" ht="14" x14ac:dyDescent="0.15">
      <c r="A1366" s="55" t="s">
        <v>88</v>
      </c>
      <c r="B1366" s="55" t="s">
        <v>7653</v>
      </c>
      <c r="C1366" s="86" t="s">
        <v>55</v>
      </c>
      <c r="D1366" s="87" t="s">
        <v>6386</v>
      </c>
      <c r="E1366" s="45" t="s">
        <v>7582</v>
      </c>
      <c r="F1366" s="84">
        <v>9045172676</v>
      </c>
      <c r="G1366" s="104">
        <v>1492237211.0705731</v>
      </c>
      <c r="H1366" s="92" t="s">
        <v>9</v>
      </c>
      <c r="I1366" s="58" t="s">
        <v>7553</v>
      </c>
      <c r="J1366" s="43" t="s">
        <v>11</v>
      </c>
    </row>
    <row r="1367" spans="1:10" ht="14" x14ac:dyDescent="0.15">
      <c r="A1367" s="55" t="s">
        <v>88</v>
      </c>
      <c r="B1367" s="55" t="s">
        <v>7653</v>
      </c>
      <c r="C1367" s="86" t="s">
        <v>52</v>
      </c>
      <c r="D1367" s="87" t="s">
        <v>4974</v>
      </c>
      <c r="E1367" s="45" t="s">
        <v>7582</v>
      </c>
      <c r="F1367" s="84">
        <v>12249809662.67</v>
      </c>
      <c r="G1367" s="104">
        <v>349837282.58006883</v>
      </c>
      <c r="H1367" s="92" t="s">
        <v>9</v>
      </c>
      <c r="I1367" s="58" t="s">
        <v>7553</v>
      </c>
      <c r="J1367" s="43" t="s">
        <v>11</v>
      </c>
    </row>
    <row r="1368" spans="1:10" ht="14" x14ac:dyDescent="0.15">
      <c r="A1368" s="55" t="s">
        <v>88</v>
      </c>
      <c r="B1368" s="55" t="s">
        <v>7653</v>
      </c>
      <c r="C1368" s="86" t="s">
        <v>53</v>
      </c>
      <c r="D1368" s="87" t="s">
        <v>6390</v>
      </c>
      <c r="E1368" s="45" t="s">
        <v>7582</v>
      </c>
      <c r="F1368" s="84">
        <v>10448544356</v>
      </c>
      <c r="G1368" s="104">
        <v>1409577073.2991881</v>
      </c>
      <c r="H1368" s="92" t="s">
        <v>9</v>
      </c>
      <c r="I1368" s="58" t="s">
        <v>7553</v>
      </c>
      <c r="J1368" s="43" t="s">
        <v>11</v>
      </c>
    </row>
    <row r="1369" spans="1:10" ht="14" x14ac:dyDescent="0.15">
      <c r="A1369" s="55" t="s">
        <v>88</v>
      </c>
      <c r="B1369" s="55" t="s">
        <v>7653</v>
      </c>
      <c r="C1369" s="86" t="s">
        <v>59</v>
      </c>
      <c r="D1369" s="87" t="s">
        <v>6389</v>
      </c>
      <c r="E1369" s="45" t="s">
        <v>7582</v>
      </c>
      <c r="F1369" s="84">
        <v>2296273020</v>
      </c>
      <c r="G1369" s="104">
        <v>210657104.8578079</v>
      </c>
      <c r="H1369" s="92" t="s">
        <v>9</v>
      </c>
      <c r="I1369" s="58" t="s">
        <v>7553</v>
      </c>
      <c r="J1369" s="43" t="s">
        <v>11</v>
      </c>
    </row>
    <row r="1370" spans="1:10" ht="14" x14ac:dyDescent="0.15">
      <c r="A1370" s="55" t="s">
        <v>88</v>
      </c>
      <c r="B1370" s="55" t="s">
        <v>7653</v>
      </c>
      <c r="C1370" s="86" t="s">
        <v>57</v>
      </c>
      <c r="D1370" s="87" t="s">
        <v>6416</v>
      </c>
      <c r="E1370" s="45" t="s">
        <v>7582</v>
      </c>
      <c r="F1370" s="84">
        <v>6709985187</v>
      </c>
      <c r="G1370" s="104">
        <v>593180363.6493212</v>
      </c>
      <c r="H1370" s="92" t="s">
        <v>9</v>
      </c>
      <c r="I1370" s="58" t="s">
        <v>7553</v>
      </c>
      <c r="J1370" s="43" t="s">
        <v>11</v>
      </c>
    </row>
    <row r="1371" spans="1:10" ht="14" x14ac:dyDescent="0.15">
      <c r="A1371" s="55" t="s">
        <v>88</v>
      </c>
      <c r="B1371" s="55" t="s">
        <v>7653</v>
      </c>
      <c r="C1371" s="86" t="s">
        <v>60</v>
      </c>
      <c r="D1371" s="87" t="s">
        <v>125</v>
      </c>
      <c r="E1371" s="45" t="s">
        <v>7582</v>
      </c>
      <c r="F1371" s="84">
        <v>447215788</v>
      </c>
      <c r="G1371" s="104">
        <v>56591193.9583425</v>
      </c>
      <c r="H1371" s="92" t="s">
        <v>9</v>
      </c>
      <c r="I1371" s="58" t="s">
        <v>7553</v>
      </c>
      <c r="J1371" s="43" t="s">
        <v>11</v>
      </c>
    </row>
    <row r="1373" spans="1:10" ht="16" x14ac:dyDescent="0.15">
      <c r="A1373" s="252"/>
      <c r="B1373" s="252"/>
      <c r="C1373" s="252"/>
      <c r="D1373" s="252"/>
      <c r="E1373" s="252"/>
      <c r="F1373" s="96">
        <f>SUM(F6:F1372)</f>
        <v>149291915077.64038</v>
      </c>
      <c r="G1373" s="102">
        <f>SUM(G6:G1372)</f>
        <v>8689788261.509655</v>
      </c>
      <c r="H1373" s="102"/>
      <c r="I1373" s="97"/>
      <c r="J1373" s="97"/>
    </row>
  </sheetData>
  <sortState xmlns:xlrd2="http://schemas.microsoft.com/office/spreadsheetml/2017/richdata2" ref="A6:K1371">
    <sortCondition ref="A6:A1371"/>
    <sortCondition ref="C6:C1371"/>
  </sortState>
  <mergeCells count="4">
    <mergeCell ref="A1373:E1373"/>
    <mergeCell ref="A1:J1"/>
    <mergeCell ref="A2:J2"/>
    <mergeCell ref="A3:J3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5"/>
  <dimension ref="A1:J6578"/>
  <sheetViews>
    <sheetView showGridLines="0" zoomScale="70" zoomScaleNormal="70" workbookViewId="0">
      <selection activeCell="G292" sqref="G292"/>
    </sheetView>
  </sheetViews>
  <sheetFormatPr baseColWidth="10" defaultColWidth="11.5" defaultRowHeight="13" x14ac:dyDescent="0.15"/>
  <cols>
    <col min="1" max="1" width="18.5" style="127" customWidth="1"/>
    <col min="2" max="2" width="32.5" style="128" bestFit="1" customWidth="1"/>
    <col min="3" max="3" width="69" style="130" customWidth="1"/>
    <col min="4" max="4" width="27.83203125" style="83" bestFit="1" customWidth="1"/>
    <col min="5" max="5" width="51.5" style="83" bestFit="1" customWidth="1"/>
    <col min="6" max="6" width="41.5" style="83" customWidth="1"/>
    <col min="7" max="7" width="26" style="83" customWidth="1"/>
    <col min="8" max="8" width="27.6640625" style="88" customWidth="1"/>
    <col min="9" max="9" width="26.33203125" style="88" customWidth="1"/>
    <col min="10" max="33" width="52.83203125" style="83" bestFit="1" customWidth="1"/>
    <col min="34" max="34" width="37.5" style="83" bestFit="1" customWidth="1"/>
    <col min="35" max="35" width="32.83203125" style="83" bestFit="1" customWidth="1"/>
    <col min="36" max="16384" width="11.5" style="83"/>
  </cols>
  <sheetData>
    <row r="1" spans="1:10" s="129" customFormat="1" ht="26.25" customHeight="1" x14ac:dyDescent="0.15">
      <c r="A1" s="250" t="s">
        <v>7656</v>
      </c>
      <c r="B1" s="250"/>
      <c r="C1" s="250"/>
      <c r="D1" s="250"/>
      <c r="E1" s="250"/>
      <c r="F1" s="250"/>
      <c r="G1" s="250"/>
      <c r="H1" s="250"/>
      <c r="I1" s="250"/>
      <c r="J1" s="119"/>
    </row>
    <row r="2" spans="1:10" s="129" customFormat="1" ht="26.25" customHeight="1" x14ac:dyDescent="0.15">
      <c r="A2" s="248" t="s">
        <v>7632</v>
      </c>
      <c r="B2" s="248"/>
      <c r="C2" s="248"/>
      <c r="D2" s="248"/>
      <c r="E2" s="248"/>
      <c r="F2" s="248"/>
      <c r="G2" s="248"/>
      <c r="H2" s="248"/>
      <c r="I2" s="248"/>
      <c r="J2" s="126"/>
    </row>
    <row r="3" spans="1:10" s="129" customFormat="1" ht="26.25" customHeight="1" x14ac:dyDescent="0.15">
      <c r="A3" s="250" t="s">
        <v>7633</v>
      </c>
      <c r="B3" s="250"/>
      <c r="C3" s="250"/>
      <c r="D3" s="250"/>
      <c r="E3" s="250"/>
      <c r="F3" s="250"/>
      <c r="G3" s="250"/>
      <c r="H3" s="250"/>
      <c r="I3" s="250"/>
      <c r="J3" s="119"/>
    </row>
    <row r="5" spans="1:10" ht="14" hidden="1" x14ac:dyDescent="0.15">
      <c r="B5" s="127"/>
      <c r="C5" s="127"/>
      <c r="D5" s="127"/>
      <c r="E5" s="127"/>
      <c r="F5" s="127"/>
      <c r="G5" s="127"/>
      <c r="H5" s="131" t="s">
        <v>8961</v>
      </c>
      <c r="I5" s="120"/>
    </row>
    <row r="6" spans="1:10" s="125" customFormat="1" ht="51" customHeight="1" x14ac:dyDescent="0.15">
      <c r="A6" s="142" t="s">
        <v>7660</v>
      </c>
      <c r="B6" s="142" t="s">
        <v>7658</v>
      </c>
      <c r="C6" s="142" t="s">
        <v>0</v>
      </c>
      <c r="D6" s="142" t="s">
        <v>1</v>
      </c>
      <c r="E6" s="142" t="s">
        <v>7588</v>
      </c>
      <c r="F6" s="142" t="s">
        <v>3</v>
      </c>
      <c r="G6" s="142" t="s">
        <v>7659</v>
      </c>
      <c r="H6" s="143" t="s">
        <v>8967</v>
      </c>
      <c r="I6" s="143" t="s">
        <v>8968</v>
      </c>
    </row>
    <row r="7" spans="1:10" ht="14" x14ac:dyDescent="0.15">
      <c r="A7" s="127" t="s">
        <v>8</v>
      </c>
      <c r="B7" s="89" t="s">
        <v>7565</v>
      </c>
      <c r="C7" s="83" t="s">
        <v>7626</v>
      </c>
      <c r="D7" s="83" t="s">
        <v>7627</v>
      </c>
      <c r="E7" s="83" t="s">
        <v>7628</v>
      </c>
      <c r="F7" s="83" t="s">
        <v>9</v>
      </c>
      <c r="G7" s="83">
        <v>0</v>
      </c>
      <c r="H7" s="120">
        <v>654000</v>
      </c>
      <c r="I7" s="120">
        <v>61000</v>
      </c>
    </row>
    <row r="8" spans="1:10" s="132" customFormat="1" ht="14" x14ac:dyDescent="0.15">
      <c r="A8" s="127" t="s">
        <v>8</v>
      </c>
      <c r="B8" s="89" t="s">
        <v>7565</v>
      </c>
      <c r="C8" s="83" t="s">
        <v>8179</v>
      </c>
      <c r="D8" s="83"/>
      <c r="E8" s="83"/>
      <c r="F8" s="83"/>
      <c r="G8" s="83"/>
      <c r="H8" s="120">
        <v>654000</v>
      </c>
      <c r="I8" s="120">
        <v>61000</v>
      </c>
    </row>
    <row r="9" spans="1:10" ht="14" x14ac:dyDescent="0.15">
      <c r="A9" s="127" t="s">
        <v>8</v>
      </c>
      <c r="B9" s="89" t="s">
        <v>7565</v>
      </c>
      <c r="C9" s="83" t="s">
        <v>6</v>
      </c>
      <c r="D9" s="83" t="s">
        <v>6411</v>
      </c>
      <c r="E9" s="83" t="s">
        <v>7575</v>
      </c>
      <c r="F9" s="83" t="s">
        <v>9</v>
      </c>
      <c r="G9" s="83">
        <v>0</v>
      </c>
      <c r="H9" s="120">
        <v>638000</v>
      </c>
      <c r="I9" s="120">
        <v>0</v>
      </c>
    </row>
    <row r="10" spans="1:10" ht="14" x14ac:dyDescent="0.15">
      <c r="A10" s="127" t="s">
        <v>8</v>
      </c>
      <c r="B10" s="89" t="s">
        <v>7565</v>
      </c>
      <c r="C10" s="83" t="s">
        <v>6</v>
      </c>
      <c r="D10" s="83" t="s">
        <v>6411</v>
      </c>
      <c r="E10" s="83" t="s">
        <v>7573</v>
      </c>
      <c r="F10" s="83" t="s">
        <v>9</v>
      </c>
      <c r="G10" s="83">
        <v>0</v>
      </c>
      <c r="H10" s="120">
        <v>249743000</v>
      </c>
      <c r="I10" s="120">
        <v>0</v>
      </c>
    </row>
    <row r="11" spans="1:10" ht="14" x14ac:dyDescent="0.15">
      <c r="A11" s="127" t="s">
        <v>8</v>
      </c>
      <c r="B11" s="89" t="s">
        <v>7565</v>
      </c>
      <c r="C11" s="83" t="s">
        <v>6</v>
      </c>
      <c r="D11" s="83" t="s">
        <v>6411</v>
      </c>
      <c r="E11" s="83" t="s">
        <v>7574</v>
      </c>
      <c r="F11" s="83" t="s">
        <v>9</v>
      </c>
      <c r="G11" s="83">
        <v>0</v>
      </c>
      <c r="H11" s="120">
        <v>169528000</v>
      </c>
      <c r="I11" s="120">
        <v>0</v>
      </c>
    </row>
    <row r="12" spans="1:10" ht="14" x14ac:dyDescent="0.15">
      <c r="A12" s="127" t="s">
        <v>8</v>
      </c>
      <c r="B12" s="89" t="s">
        <v>7565</v>
      </c>
      <c r="C12" s="83" t="s">
        <v>6</v>
      </c>
      <c r="D12" s="83" t="s">
        <v>6411</v>
      </c>
      <c r="E12" s="83" t="s">
        <v>7572</v>
      </c>
      <c r="F12" s="83" t="s">
        <v>9</v>
      </c>
      <c r="G12" s="83">
        <v>0</v>
      </c>
      <c r="H12" s="120">
        <v>471763000</v>
      </c>
      <c r="I12" s="120">
        <v>0</v>
      </c>
    </row>
    <row r="13" spans="1:10" s="132" customFormat="1" ht="14" x14ac:dyDescent="0.15">
      <c r="A13" s="127" t="s">
        <v>8</v>
      </c>
      <c r="B13" s="89" t="s">
        <v>7565</v>
      </c>
      <c r="C13" s="83" t="s">
        <v>8180</v>
      </c>
      <c r="D13" s="83"/>
      <c r="E13" s="83"/>
      <c r="F13" s="83"/>
      <c r="G13" s="83"/>
      <c r="H13" s="120">
        <v>891672000</v>
      </c>
      <c r="I13" s="120">
        <v>0</v>
      </c>
    </row>
    <row r="14" spans="1:10" ht="14" x14ac:dyDescent="0.15">
      <c r="A14" s="127" t="s">
        <v>8</v>
      </c>
      <c r="B14" s="89" t="s">
        <v>7565</v>
      </c>
      <c r="C14" s="83" t="s">
        <v>45</v>
      </c>
      <c r="D14" s="83" t="s">
        <v>6413</v>
      </c>
      <c r="E14" s="83" t="s">
        <v>7576</v>
      </c>
      <c r="F14" s="83" t="s">
        <v>9</v>
      </c>
      <c r="G14" s="83">
        <v>0</v>
      </c>
      <c r="H14" s="120">
        <v>4160001</v>
      </c>
      <c r="I14" s="120">
        <v>0</v>
      </c>
    </row>
    <row r="15" spans="1:10" s="132" customFormat="1" ht="14" x14ac:dyDescent="0.15">
      <c r="A15" s="127" t="s">
        <v>8</v>
      </c>
      <c r="B15" s="89" t="s">
        <v>7565</v>
      </c>
      <c r="C15" s="83" t="s">
        <v>8181</v>
      </c>
      <c r="D15" s="83"/>
      <c r="E15" s="83"/>
      <c r="F15" s="83"/>
      <c r="G15" s="83"/>
      <c r="H15" s="120">
        <v>4160001</v>
      </c>
      <c r="I15" s="120">
        <v>0</v>
      </c>
    </row>
    <row r="16" spans="1:10" ht="14" x14ac:dyDescent="0.15">
      <c r="A16" s="127" t="s">
        <v>8</v>
      </c>
      <c r="B16" s="89" t="s">
        <v>7565</v>
      </c>
      <c r="C16" s="83" t="s">
        <v>13</v>
      </c>
      <c r="D16" s="83" t="s">
        <v>75</v>
      </c>
      <c r="E16" s="83" t="s">
        <v>7641</v>
      </c>
      <c r="F16" s="83" t="s">
        <v>9</v>
      </c>
      <c r="G16" s="83">
        <v>0</v>
      </c>
      <c r="H16" s="120">
        <v>9147782</v>
      </c>
      <c r="I16" s="120">
        <v>0</v>
      </c>
    </row>
    <row r="17" spans="1:9" ht="14" x14ac:dyDescent="0.15">
      <c r="A17" s="127" t="s">
        <v>8</v>
      </c>
      <c r="B17" s="89" t="s">
        <v>7565</v>
      </c>
      <c r="C17" s="83" t="s">
        <v>13</v>
      </c>
      <c r="D17" s="83" t="s">
        <v>75</v>
      </c>
      <c r="E17" s="83" t="s">
        <v>7642</v>
      </c>
      <c r="F17" s="83" t="s">
        <v>9</v>
      </c>
      <c r="G17" s="83">
        <v>0</v>
      </c>
      <c r="H17" s="120">
        <v>400960</v>
      </c>
      <c r="I17" s="120">
        <v>0</v>
      </c>
    </row>
    <row r="18" spans="1:9" s="132" customFormat="1" ht="14" x14ac:dyDescent="0.15">
      <c r="A18" s="127" t="s">
        <v>8</v>
      </c>
      <c r="B18" s="89" t="s">
        <v>7565</v>
      </c>
      <c r="C18" s="83" t="s">
        <v>8182</v>
      </c>
      <c r="D18" s="83"/>
      <c r="E18" s="83"/>
      <c r="F18" s="83"/>
      <c r="G18" s="83"/>
      <c r="H18" s="120">
        <v>9548742</v>
      </c>
      <c r="I18" s="120">
        <v>0</v>
      </c>
    </row>
    <row r="19" spans="1:9" ht="14" x14ac:dyDescent="0.15">
      <c r="A19" s="127" t="s">
        <v>8</v>
      </c>
      <c r="B19" s="89" t="s">
        <v>7565</v>
      </c>
      <c r="C19" s="83" t="s">
        <v>14</v>
      </c>
      <c r="D19" s="83" t="s">
        <v>6412</v>
      </c>
      <c r="E19" s="83" t="s">
        <v>7576</v>
      </c>
      <c r="F19" s="83" t="s">
        <v>9</v>
      </c>
      <c r="G19" s="83">
        <v>0</v>
      </c>
      <c r="H19" s="120">
        <v>14615193.5</v>
      </c>
      <c r="I19" s="120">
        <v>0</v>
      </c>
    </row>
    <row r="20" spans="1:9" s="132" customFormat="1" ht="14" x14ac:dyDescent="0.15">
      <c r="A20" s="127" t="s">
        <v>8</v>
      </c>
      <c r="B20" s="89" t="s">
        <v>7565</v>
      </c>
      <c r="C20" s="83" t="s">
        <v>8183</v>
      </c>
      <c r="D20" s="83"/>
      <c r="E20" s="83"/>
      <c r="F20" s="83"/>
      <c r="G20" s="83"/>
      <c r="H20" s="120">
        <v>14615193.5</v>
      </c>
      <c r="I20" s="120">
        <v>0</v>
      </c>
    </row>
    <row r="21" spans="1:9" ht="14" x14ac:dyDescent="0.15">
      <c r="A21" s="127" t="s">
        <v>8</v>
      </c>
      <c r="B21" s="89" t="s">
        <v>7565</v>
      </c>
      <c r="C21" s="83" t="s">
        <v>41</v>
      </c>
      <c r="D21" s="83" t="s">
        <v>6414</v>
      </c>
      <c r="E21" s="83" t="s">
        <v>7576</v>
      </c>
      <c r="F21" s="83" t="s">
        <v>9</v>
      </c>
      <c r="G21" s="83">
        <v>0</v>
      </c>
      <c r="H21" s="120">
        <v>1669000</v>
      </c>
      <c r="I21" s="120">
        <v>0</v>
      </c>
    </row>
    <row r="22" spans="1:9" s="132" customFormat="1" ht="14" x14ac:dyDescent="0.15">
      <c r="A22" s="127" t="s">
        <v>8</v>
      </c>
      <c r="B22" s="89" t="s">
        <v>7565</v>
      </c>
      <c r="C22" s="83" t="s">
        <v>8184</v>
      </c>
      <c r="D22" s="83"/>
      <c r="E22" s="83"/>
      <c r="F22" s="83"/>
      <c r="G22" s="83"/>
      <c r="H22" s="120">
        <v>1669000</v>
      </c>
      <c r="I22" s="120">
        <v>0</v>
      </c>
    </row>
    <row r="23" spans="1:9" ht="14" x14ac:dyDescent="0.15">
      <c r="A23" s="127" t="s">
        <v>8</v>
      </c>
      <c r="B23" s="89" t="s">
        <v>7565</v>
      </c>
      <c r="C23" s="83" t="s">
        <v>305</v>
      </c>
      <c r="D23" s="83" t="s">
        <v>306</v>
      </c>
      <c r="E23" s="83" t="s">
        <v>7635</v>
      </c>
      <c r="F23" s="83" t="s">
        <v>9</v>
      </c>
      <c r="G23" s="83">
        <v>0</v>
      </c>
      <c r="H23" s="120">
        <v>42860001</v>
      </c>
      <c r="I23" s="120">
        <v>15945179</v>
      </c>
    </row>
    <row r="24" spans="1:9" s="132" customFormat="1" ht="14" x14ac:dyDescent="0.15">
      <c r="A24" s="127" t="s">
        <v>8</v>
      </c>
      <c r="B24" s="89" t="s">
        <v>7565</v>
      </c>
      <c r="C24" s="83" t="s">
        <v>8185</v>
      </c>
      <c r="D24" s="83"/>
      <c r="E24" s="83"/>
      <c r="F24" s="83"/>
      <c r="G24" s="83"/>
      <c r="H24" s="120">
        <v>42860001</v>
      </c>
      <c r="I24" s="120">
        <v>15945179</v>
      </c>
    </row>
    <row r="25" spans="1:9" ht="14" x14ac:dyDescent="0.15">
      <c r="A25" s="127" t="s">
        <v>8</v>
      </c>
      <c r="B25" s="89" t="s">
        <v>8963</v>
      </c>
      <c r="C25" s="89"/>
      <c r="D25" s="89"/>
      <c r="E25" s="89"/>
      <c r="F25" s="89"/>
      <c r="G25" s="89"/>
      <c r="H25" s="120">
        <v>965178937.5</v>
      </c>
      <c r="I25" s="120">
        <v>16006179</v>
      </c>
    </row>
    <row r="26" spans="1:9" ht="14" x14ac:dyDescent="0.15">
      <c r="A26" s="127" t="s">
        <v>8</v>
      </c>
      <c r="B26" s="89" t="s">
        <v>15</v>
      </c>
      <c r="C26" s="83" t="s">
        <v>6683</v>
      </c>
      <c r="D26" s="83" t="s">
        <v>7407</v>
      </c>
      <c r="E26" s="83" t="s">
        <v>7568</v>
      </c>
      <c r="F26" s="83" t="s">
        <v>9</v>
      </c>
      <c r="G26" s="83">
        <v>0</v>
      </c>
      <c r="H26" s="120">
        <v>1448847.6741654705</v>
      </c>
      <c r="I26" s="120">
        <v>0</v>
      </c>
    </row>
    <row r="27" spans="1:9" ht="14" x14ac:dyDescent="0.15">
      <c r="A27" s="127" t="s">
        <v>8</v>
      </c>
      <c r="B27" s="89" t="s">
        <v>15</v>
      </c>
      <c r="C27" s="83" t="s">
        <v>7664</v>
      </c>
      <c r="H27" s="120">
        <v>1448847.6741654705</v>
      </c>
      <c r="I27" s="120">
        <v>0</v>
      </c>
    </row>
    <row r="28" spans="1:9" ht="14" x14ac:dyDescent="0.15">
      <c r="A28" s="127" t="s">
        <v>8</v>
      </c>
      <c r="B28" s="89" t="s">
        <v>15</v>
      </c>
      <c r="C28" s="83" t="s">
        <v>6734</v>
      </c>
      <c r="D28" s="83" t="s">
        <v>7356</v>
      </c>
      <c r="E28" s="83" t="s">
        <v>7568</v>
      </c>
      <c r="F28" s="83" t="s">
        <v>9</v>
      </c>
      <c r="G28" s="83">
        <v>0</v>
      </c>
      <c r="H28" s="120">
        <v>5157107.1963361539</v>
      </c>
      <c r="I28" s="120">
        <v>0</v>
      </c>
    </row>
    <row r="29" spans="1:9" ht="14" x14ac:dyDescent="0.15">
      <c r="A29" s="127" t="s">
        <v>8</v>
      </c>
      <c r="B29" s="89" t="s">
        <v>15</v>
      </c>
      <c r="C29" s="83" t="s">
        <v>7665</v>
      </c>
      <c r="H29" s="120">
        <v>5157107.1963361539</v>
      </c>
      <c r="I29" s="120">
        <v>0</v>
      </c>
    </row>
    <row r="30" spans="1:9" ht="14" x14ac:dyDescent="0.15">
      <c r="A30" s="127" t="s">
        <v>8</v>
      </c>
      <c r="B30" s="89" t="s">
        <v>15</v>
      </c>
      <c r="C30" s="83" t="s">
        <v>6754</v>
      </c>
      <c r="D30" s="83" t="s">
        <v>7336</v>
      </c>
      <c r="H30" s="120">
        <v>4826884.6288152598</v>
      </c>
      <c r="I30" s="120">
        <v>0</v>
      </c>
    </row>
    <row r="31" spans="1:9" ht="14" x14ac:dyDescent="0.15">
      <c r="A31" s="127" t="s">
        <v>8</v>
      </c>
      <c r="B31" s="89" t="s">
        <v>15</v>
      </c>
      <c r="C31" s="83" t="s">
        <v>7666</v>
      </c>
      <c r="H31" s="120">
        <v>4826884.6288152598</v>
      </c>
      <c r="I31" s="120">
        <v>0</v>
      </c>
    </row>
    <row r="32" spans="1:9" ht="14" x14ac:dyDescent="0.15">
      <c r="A32" s="127" t="s">
        <v>8</v>
      </c>
      <c r="B32" s="89" t="s">
        <v>15</v>
      </c>
      <c r="C32" s="83" t="s">
        <v>6652</v>
      </c>
      <c r="D32" s="83" t="s">
        <v>7439</v>
      </c>
      <c r="E32" s="83" t="s">
        <v>7568</v>
      </c>
      <c r="F32" s="83" t="s">
        <v>9</v>
      </c>
      <c r="G32" s="83">
        <v>0</v>
      </c>
      <c r="H32" s="120">
        <v>744549.75733011076</v>
      </c>
      <c r="I32" s="120">
        <v>0</v>
      </c>
    </row>
    <row r="33" spans="1:9" ht="14" x14ac:dyDescent="0.15">
      <c r="A33" s="127" t="s">
        <v>8</v>
      </c>
      <c r="B33" s="89" t="s">
        <v>15</v>
      </c>
      <c r="C33" s="83" t="s">
        <v>7667</v>
      </c>
      <c r="H33" s="120">
        <v>744549.75733011076</v>
      </c>
      <c r="I33" s="120">
        <v>0</v>
      </c>
    </row>
    <row r="34" spans="1:9" ht="14" x14ac:dyDescent="0.15">
      <c r="A34" s="127" t="s">
        <v>8</v>
      </c>
      <c r="B34" s="89" t="s">
        <v>15</v>
      </c>
      <c r="C34" s="83" t="s">
        <v>6806</v>
      </c>
      <c r="D34" s="83" t="s">
        <v>7284</v>
      </c>
      <c r="E34" s="83" t="s">
        <v>7568</v>
      </c>
      <c r="F34" s="83" t="s">
        <v>9</v>
      </c>
      <c r="G34" s="83">
        <v>0</v>
      </c>
      <c r="H34" s="120">
        <v>4195509.2331135701</v>
      </c>
      <c r="I34" s="120">
        <v>0</v>
      </c>
    </row>
    <row r="35" spans="1:9" ht="14" x14ac:dyDescent="0.15">
      <c r="A35" s="127" t="s">
        <v>8</v>
      </c>
      <c r="B35" s="89" t="s">
        <v>15</v>
      </c>
      <c r="C35" s="83" t="s">
        <v>7668</v>
      </c>
      <c r="H35" s="120">
        <v>4195509.2331135701</v>
      </c>
      <c r="I35" s="120">
        <v>0</v>
      </c>
    </row>
    <row r="36" spans="1:9" ht="14" x14ac:dyDescent="0.15">
      <c r="A36" s="127" t="s">
        <v>8</v>
      </c>
      <c r="B36" s="89" t="s">
        <v>15</v>
      </c>
      <c r="C36" s="83" t="s">
        <v>6924</v>
      </c>
      <c r="D36" s="83" t="s">
        <v>7166</v>
      </c>
      <c r="E36" s="83" t="s">
        <v>7568</v>
      </c>
      <c r="F36" s="83" t="s">
        <v>9</v>
      </c>
      <c r="G36" s="83">
        <v>0</v>
      </c>
      <c r="H36" s="120">
        <v>2686165.1779887462</v>
      </c>
      <c r="I36" s="120">
        <v>0</v>
      </c>
    </row>
    <row r="37" spans="1:9" ht="14" x14ac:dyDescent="0.15">
      <c r="A37" s="127" t="s">
        <v>8</v>
      </c>
      <c r="B37" s="89" t="s">
        <v>15</v>
      </c>
      <c r="C37" s="83" t="s">
        <v>7669</v>
      </c>
      <c r="H37" s="120">
        <v>2686165.1779887462</v>
      </c>
      <c r="I37" s="120">
        <v>0</v>
      </c>
    </row>
    <row r="38" spans="1:9" ht="14" x14ac:dyDescent="0.15">
      <c r="A38" s="127" t="s">
        <v>8</v>
      </c>
      <c r="B38" s="89" t="s">
        <v>15</v>
      </c>
      <c r="C38" s="83" t="s">
        <v>6843</v>
      </c>
      <c r="D38" s="83" t="s">
        <v>7247</v>
      </c>
      <c r="E38" s="83" t="s">
        <v>7568</v>
      </c>
      <c r="F38" s="83" t="s">
        <v>9</v>
      </c>
      <c r="G38" s="83">
        <v>0</v>
      </c>
      <c r="H38" s="120">
        <v>2980371.5524094356</v>
      </c>
      <c r="I38" s="120">
        <v>0</v>
      </c>
    </row>
    <row r="39" spans="1:9" ht="14" x14ac:dyDescent="0.15">
      <c r="A39" s="127" t="s">
        <v>8</v>
      </c>
      <c r="B39" s="89" t="s">
        <v>15</v>
      </c>
      <c r="C39" s="83" t="s">
        <v>7670</v>
      </c>
      <c r="H39" s="120">
        <v>2980371.5524094356</v>
      </c>
      <c r="I39" s="120">
        <v>0</v>
      </c>
    </row>
    <row r="40" spans="1:9" ht="14" x14ac:dyDescent="0.15">
      <c r="A40" s="127" t="s">
        <v>8</v>
      </c>
      <c r="B40" s="89" t="s">
        <v>15</v>
      </c>
      <c r="C40" s="83" t="s">
        <v>6987</v>
      </c>
      <c r="D40" s="83" t="s">
        <v>7101</v>
      </c>
      <c r="E40" s="83" t="s">
        <v>7568</v>
      </c>
      <c r="F40" s="83" t="s">
        <v>9</v>
      </c>
      <c r="G40" s="83">
        <v>0</v>
      </c>
      <c r="H40" s="120">
        <v>15290151.194890399</v>
      </c>
      <c r="I40" s="120">
        <v>0</v>
      </c>
    </row>
    <row r="41" spans="1:9" ht="14" x14ac:dyDescent="0.15">
      <c r="A41" s="127" t="s">
        <v>8</v>
      </c>
      <c r="B41" s="89" t="s">
        <v>15</v>
      </c>
      <c r="C41" s="83" t="s">
        <v>7671</v>
      </c>
      <c r="H41" s="120">
        <v>15290151.194890399</v>
      </c>
      <c r="I41" s="120">
        <v>0</v>
      </c>
    </row>
    <row r="42" spans="1:9" ht="14" x14ac:dyDescent="0.15">
      <c r="A42" s="127" t="s">
        <v>8</v>
      </c>
      <c r="B42" s="89" t="s">
        <v>15</v>
      </c>
      <c r="C42" s="83" t="s">
        <v>6615</v>
      </c>
      <c r="D42" s="83" t="s">
        <v>7476</v>
      </c>
      <c r="E42" s="83" t="s">
        <v>7568</v>
      </c>
      <c r="F42" s="83" t="s">
        <v>9</v>
      </c>
      <c r="G42" s="83">
        <v>0</v>
      </c>
      <c r="H42" s="120">
        <v>392872.91976298473</v>
      </c>
      <c r="I42" s="120">
        <v>0</v>
      </c>
    </row>
    <row r="43" spans="1:9" ht="14" x14ac:dyDescent="0.15">
      <c r="A43" s="127" t="s">
        <v>8</v>
      </c>
      <c r="B43" s="89" t="s">
        <v>15</v>
      </c>
      <c r="C43" s="83" t="s">
        <v>7672</v>
      </c>
      <c r="H43" s="120">
        <v>392872.91976298473</v>
      </c>
      <c r="I43" s="120">
        <v>0</v>
      </c>
    </row>
    <row r="44" spans="1:9" ht="14" x14ac:dyDescent="0.15">
      <c r="A44" s="127" t="s">
        <v>8</v>
      </c>
      <c r="B44" s="89" t="s">
        <v>15</v>
      </c>
      <c r="C44" s="83" t="s">
        <v>6572</v>
      </c>
      <c r="D44" s="83" t="s">
        <v>7519</v>
      </c>
      <c r="E44" s="83" t="s">
        <v>7568</v>
      </c>
      <c r="F44" s="83" t="s">
        <v>9</v>
      </c>
      <c r="G44" s="83">
        <v>0</v>
      </c>
      <c r="H44" s="120">
        <v>104107.82020999919</v>
      </c>
      <c r="I44" s="120">
        <v>0</v>
      </c>
    </row>
    <row r="45" spans="1:9" ht="14" x14ac:dyDescent="0.15">
      <c r="A45" s="127" t="s">
        <v>8</v>
      </c>
      <c r="B45" s="89" t="s">
        <v>15</v>
      </c>
      <c r="C45" s="83" t="s">
        <v>7673</v>
      </c>
      <c r="H45" s="120">
        <v>104107.82020999919</v>
      </c>
      <c r="I45" s="120">
        <v>0</v>
      </c>
    </row>
    <row r="46" spans="1:9" ht="14" x14ac:dyDescent="0.15">
      <c r="A46" s="127" t="s">
        <v>8</v>
      </c>
      <c r="B46" s="89" t="s">
        <v>15</v>
      </c>
      <c r="C46" s="83" t="s">
        <v>6849</v>
      </c>
      <c r="D46" s="83" t="s">
        <v>7241</v>
      </c>
      <c r="E46" s="83" t="s">
        <v>7568</v>
      </c>
      <c r="F46" s="83" t="s">
        <v>9</v>
      </c>
      <c r="G46" s="83">
        <v>0</v>
      </c>
      <c r="H46" s="120">
        <v>3473057.9272958217</v>
      </c>
      <c r="I46" s="120">
        <v>0</v>
      </c>
    </row>
    <row r="47" spans="1:9" ht="14" x14ac:dyDescent="0.15">
      <c r="A47" s="127" t="s">
        <v>8</v>
      </c>
      <c r="B47" s="89" t="s">
        <v>15</v>
      </c>
      <c r="C47" s="83" t="s">
        <v>7674</v>
      </c>
      <c r="H47" s="120">
        <v>3473057.9272958217</v>
      </c>
      <c r="I47" s="120">
        <v>0</v>
      </c>
    </row>
    <row r="48" spans="1:9" ht="14" x14ac:dyDescent="0.15">
      <c r="A48" s="127" t="s">
        <v>8</v>
      </c>
      <c r="B48" s="89" t="s">
        <v>15</v>
      </c>
      <c r="C48" s="83" t="s">
        <v>6901</v>
      </c>
      <c r="D48" s="83" t="s">
        <v>7189</v>
      </c>
      <c r="E48" s="83" t="s">
        <v>7568</v>
      </c>
      <c r="F48" s="83" t="s">
        <v>9</v>
      </c>
      <c r="G48" s="83">
        <v>0</v>
      </c>
      <c r="H48" s="120">
        <v>17725455.774341136</v>
      </c>
      <c r="I48" s="120">
        <v>0</v>
      </c>
    </row>
    <row r="49" spans="1:9" ht="14" x14ac:dyDescent="0.15">
      <c r="A49" s="127" t="s">
        <v>8</v>
      </c>
      <c r="B49" s="89" t="s">
        <v>15</v>
      </c>
      <c r="C49" s="83" t="s">
        <v>7675</v>
      </c>
      <c r="H49" s="120">
        <v>17725455.774341136</v>
      </c>
      <c r="I49" s="120">
        <v>0</v>
      </c>
    </row>
    <row r="50" spans="1:9" ht="14" x14ac:dyDescent="0.15">
      <c r="A50" s="127" t="s">
        <v>8</v>
      </c>
      <c r="B50" s="89" t="s">
        <v>15</v>
      </c>
      <c r="C50" s="83" t="s">
        <v>6950</v>
      </c>
      <c r="D50" s="83" t="s">
        <v>7139</v>
      </c>
      <c r="E50" s="83" t="s">
        <v>7568</v>
      </c>
      <c r="F50" s="83" t="s">
        <v>9</v>
      </c>
      <c r="G50" s="83">
        <v>0</v>
      </c>
      <c r="H50" s="120">
        <v>6686113.1256709136</v>
      </c>
      <c r="I50" s="120">
        <v>0</v>
      </c>
    </row>
    <row r="51" spans="1:9" ht="14" x14ac:dyDescent="0.15">
      <c r="A51" s="127" t="s">
        <v>8</v>
      </c>
      <c r="B51" s="89" t="s">
        <v>15</v>
      </c>
      <c r="C51" s="83" t="s">
        <v>7676</v>
      </c>
      <c r="H51" s="120">
        <v>6686113.1256709136</v>
      </c>
      <c r="I51" s="120">
        <v>0</v>
      </c>
    </row>
    <row r="52" spans="1:9" ht="14" x14ac:dyDescent="0.15">
      <c r="A52" s="127" t="s">
        <v>8</v>
      </c>
      <c r="B52" s="89" t="s">
        <v>15</v>
      </c>
      <c r="C52" s="83" t="s">
        <v>6726</v>
      </c>
      <c r="D52" s="83" t="s">
        <v>7364</v>
      </c>
      <c r="E52" s="83" t="s">
        <v>7568</v>
      </c>
      <c r="F52" s="83" t="s">
        <v>9</v>
      </c>
      <c r="G52" s="83">
        <v>0</v>
      </c>
      <c r="H52" s="120">
        <v>2463816.5123326932</v>
      </c>
      <c r="I52" s="120">
        <v>0</v>
      </c>
    </row>
    <row r="53" spans="1:9" ht="14" x14ac:dyDescent="0.15">
      <c r="A53" s="127" t="s">
        <v>8</v>
      </c>
      <c r="B53" s="89" t="s">
        <v>15</v>
      </c>
      <c r="C53" s="83" t="s">
        <v>7677</v>
      </c>
      <c r="H53" s="120">
        <v>2463816.5123326932</v>
      </c>
      <c r="I53" s="120">
        <v>0</v>
      </c>
    </row>
    <row r="54" spans="1:9" ht="14" x14ac:dyDescent="0.15">
      <c r="A54" s="127" t="s">
        <v>8</v>
      </c>
      <c r="B54" s="89" t="s">
        <v>15</v>
      </c>
      <c r="C54" s="83" t="s">
        <v>6999</v>
      </c>
      <c r="D54" s="83" t="s">
        <v>7089</v>
      </c>
      <c r="E54" s="83" t="s">
        <v>7568</v>
      </c>
      <c r="F54" s="83" t="s">
        <v>9</v>
      </c>
      <c r="G54" s="83">
        <v>0</v>
      </c>
      <c r="H54" s="120">
        <v>25710875.389805686</v>
      </c>
      <c r="I54" s="120">
        <v>0</v>
      </c>
    </row>
    <row r="55" spans="1:9" ht="14" x14ac:dyDescent="0.15">
      <c r="A55" s="127" t="s">
        <v>8</v>
      </c>
      <c r="B55" s="89" t="s">
        <v>15</v>
      </c>
      <c r="C55" s="83" t="s">
        <v>7678</v>
      </c>
      <c r="H55" s="120">
        <v>25710875.389805686</v>
      </c>
      <c r="I55" s="120">
        <v>0</v>
      </c>
    </row>
    <row r="56" spans="1:9" ht="14" x14ac:dyDescent="0.15">
      <c r="A56" s="127" t="s">
        <v>8</v>
      </c>
      <c r="B56" s="89" t="s">
        <v>15</v>
      </c>
      <c r="C56" s="83" t="s">
        <v>6939</v>
      </c>
      <c r="D56" s="83" t="s">
        <v>7150</v>
      </c>
      <c r="E56" s="83" t="s">
        <v>7568</v>
      </c>
      <c r="F56" s="83" t="s">
        <v>9</v>
      </c>
      <c r="G56" s="83">
        <v>0</v>
      </c>
      <c r="H56" s="120">
        <v>7153767.1370585915</v>
      </c>
      <c r="I56" s="120">
        <v>0</v>
      </c>
    </row>
    <row r="57" spans="1:9" ht="14" x14ac:dyDescent="0.15">
      <c r="A57" s="127" t="s">
        <v>8</v>
      </c>
      <c r="B57" s="89" t="s">
        <v>15</v>
      </c>
      <c r="C57" s="83" t="s">
        <v>7679</v>
      </c>
      <c r="H57" s="120">
        <v>7153767.1370585915</v>
      </c>
      <c r="I57" s="120">
        <v>0</v>
      </c>
    </row>
    <row r="58" spans="1:9" ht="14" x14ac:dyDescent="0.15">
      <c r="A58" s="127" t="s">
        <v>8</v>
      </c>
      <c r="B58" s="89" t="s">
        <v>15</v>
      </c>
      <c r="C58" s="83" t="s">
        <v>6988</v>
      </c>
      <c r="D58" s="83" t="s">
        <v>7100</v>
      </c>
      <c r="E58" s="83" t="s">
        <v>7568</v>
      </c>
      <c r="F58" s="83" t="s">
        <v>9</v>
      </c>
      <c r="G58" s="83">
        <v>0</v>
      </c>
      <c r="H58" s="120">
        <v>6692371.4287436996</v>
      </c>
      <c r="I58" s="120">
        <v>0</v>
      </c>
    </row>
    <row r="59" spans="1:9" ht="14" x14ac:dyDescent="0.15">
      <c r="A59" s="127" t="s">
        <v>8</v>
      </c>
      <c r="B59" s="89" t="s">
        <v>15</v>
      </c>
      <c r="C59" s="83" t="s">
        <v>7680</v>
      </c>
      <c r="H59" s="120">
        <v>6692371.4287436996</v>
      </c>
      <c r="I59" s="120">
        <v>0</v>
      </c>
    </row>
    <row r="60" spans="1:9" ht="14" x14ac:dyDescent="0.15">
      <c r="A60" s="127" t="s">
        <v>8</v>
      </c>
      <c r="B60" s="89" t="s">
        <v>15</v>
      </c>
      <c r="C60" s="83" t="s">
        <v>7031</v>
      </c>
      <c r="D60" s="83" t="s">
        <v>7057</v>
      </c>
      <c r="E60" s="83" t="s">
        <v>7568</v>
      </c>
      <c r="F60" s="83" t="s">
        <v>9</v>
      </c>
      <c r="G60" s="83">
        <v>0</v>
      </c>
      <c r="H60" s="120">
        <v>7908721.1137822736</v>
      </c>
      <c r="I60" s="120">
        <v>0</v>
      </c>
    </row>
    <row r="61" spans="1:9" ht="14" x14ac:dyDescent="0.15">
      <c r="A61" s="127" t="s">
        <v>8</v>
      </c>
      <c r="B61" s="89" t="s">
        <v>15</v>
      </c>
      <c r="C61" s="83" t="s">
        <v>7681</v>
      </c>
      <c r="H61" s="120">
        <v>7908721.1137822736</v>
      </c>
      <c r="I61" s="120">
        <v>0</v>
      </c>
    </row>
    <row r="62" spans="1:9" ht="14" x14ac:dyDescent="0.15">
      <c r="A62" s="127" t="s">
        <v>8</v>
      </c>
      <c r="B62" s="89" t="s">
        <v>15</v>
      </c>
      <c r="C62" s="83" t="s">
        <v>6762</v>
      </c>
      <c r="D62" s="83" t="s">
        <v>7328</v>
      </c>
      <c r="E62" s="83" t="s">
        <v>7568</v>
      </c>
      <c r="F62" s="83" t="s">
        <v>9</v>
      </c>
      <c r="G62" s="83">
        <v>0</v>
      </c>
      <c r="H62" s="120">
        <v>3868443.8718632879</v>
      </c>
      <c r="I62" s="120">
        <v>0</v>
      </c>
    </row>
    <row r="63" spans="1:9" ht="14" x14ac:dyDescent="0.15">
      <c r="A63" s="127" t="s">
        <v>8</v>
      </c>
      <c r="B63" s="89" t="s">
        <v>15</v>
      </c>
      <c r="C63" s="83" t="s">
        <v>7682</v>
      </c>
      <c r="H63" s="120">
        <v>3868443.8718632879</v>
      </c>
      <c r="I63" s="120">
        <v>0</v>
      </c>
    </row>
    <row r="64" spans="1:9" ht="14" x14ac:dyDescent="0.15">
      <c r="A64" s="127" t="s">
        <v>8</v>
      </c>
      <c r="B64" s="89" t="s">
        <v>15</v>
      </c>
      <c r="C64" s="83" t="s">
        <v>6959</v>
      </c>
      <c r="D64" s="83" t="s">
        <v>7130</v>
      </c>
      <c r="E64" s="83" t="s">
        <v>7568</v>
      </c>
      <c r="F64" s="83" t="s">
        <v>9</v>
      </c>
      <c r="G64" s="83">
        <v>0</v>
      </c>
      <c r="H64" s="120">
        <v>11377356.693648431</v>
      </c>
      <c r="I64" s="120">
        <v>0</v>
      </c>
    </row>
    <row r="65" spans="1:9" ht="14" x14ac:dyDescent="0.15">
      <c r="A65" s="127" t="s">
        <v>8</v>
      </c>
      <c r="B65" s="89" t="s">
        <v>15</v>
      </c>
      <c r="C65" s="83" t="s">
        <v>7683</v>
      </c>
      <c r="H65" s="120">
        <v>11377356.693648431</v>
      </c>
      <c r="I65" s="120">
        <v>0</v>
      </c>
    </row>
    <row r="66" spans="1:9" ht="14" x14ac:dyDescent="0.15">
      <c r="A66" s="127" t="s">
        <v>8</v>
      </c>
      <c r="B66" s="89" t="s">
        <v>15</v>
      </c>
      <c r="C66" s="83" t="s">
        <v>6863</v>
      </c>
      <c r="D66" s="83" t="s">
        <v>7227</v>
      </c>
      <c r="E66" s="83" t="s">
        <v>7568</v>
      </c>
      <c r="F66" s="83" t="s">
        <v>9</v>
      </c>
      <c r="G66" s="83">
        <v>0</v>
      </c>
      <c r="H66" s="120">
        <v>3137459.6130497465</v>
      </c>
      <c r="I66" s="120">
        <v>0</v>
      </c>
    </row>
    <row r="67" spans="1:9" ht="14" x14ac:dyDescent="0.15">
      <c r="A67" s="127" t="s">
        <v>8</v>
      </c>
      <c r="B67" s="89" t="s">
        <v>15</v>
      </c>
      <c r="C67" s="83" t="s">
        <v>7684</v>
      </c>
      <c r="H67" s="120">
        <v>3137459.6130497465</v>
      </c>
      <c r="I67" s="120">
        <v>0</v>
      </c>
    </row>
    <row r="68" spans="1:9" ht="14" x14ac:dyDescent="0.15">
      <c r="A68" s="127" t="s">
        <v>8</v>
      </c>
      <c r="B68" s="89" t="s">
        <v>15</v>
      </c>
      <c r="C68" s="83" t="s">
        <v>6892</v>
      </c>
      <c r="D68" s="83" t="s">
        <v>7198</v>
      </c>
      <c r="E68" s="83" t="s">
        <v>7568</v>
      </c>
      <c r="F68" s="83" t="s">
        <v>9</v>
      </c>
      <c r="G68" s="83">
        <v>0</v>
      </c>
      <c r="H68" s="120">
        <v>5685776.977170568</v>
      </c>
      <c r="I68" s="120">
        <v>0</v>
      </c>
    </row>
    <row r="69" spans="1:9" ht="14" x14ac:dyDescent="0.15">
      <c r="A69" s="127" t="s">
        <v>8</v>
      </c>
      <c r="B69" s="89" t="s">
        <v>15</v>
      </c>
      <c r="C69" s="83" t="s">
        <v>7685</v>
      </c>
      <c r="H69" s="120">
        <v>5685776.977170568</v>
      </c>
      <c r="I69" s="120">
        <v>0</v>
      </c>
    </row>
    <row r="70" spans="1:9" ht="14" x14ac:dyDescent="0.15">
      <c r="A70" s="127" t="s">
        <v>8</v>
      </c>
      <c r="B70" s="89" t="s">
        <v>15</v>
      </c>
      <c r="C70" s="83" t="s">
        <v>6921</v>
      </c>
      <c r="D70" s="83" t="s">
        <v>7169</v>
      </c>
      <c r="E70" s="83" t="s">
        <v>7568</v>
      </c>
      <c r="F70" s="83" t="s">
        <v>9</v>
      </c>
      <c r="G70" s="83">
        <v>0</v>
      </c>
      <c r="H70" s="120">
        <v>7034900.4059519786</v>
      </c>
      <c r="I70" s="120">
        <v>0</v>
      </c>
    </row>
    <row r="71" spans="1:9" ht="14" x14ac:dyDescent="0.15">
      <c r="A71" s="127" t="s">
        <v>8</v>
      </c>
      <c r="B71" s="89" t="s">
        <v>15</v>
      </c>
      <c r="C71" s="83" t="s">
        <v>7686</v>
      </c>
      <c r="H71" s="120">
        <v>7034900.4059519786</v>
      </c>
      <c r="I71" s="120">
        <v>0</v>
      </c>
    </row>
    <row r="72" spans="1:9" ht="14" x14ac:dyDescent="0.15">
      <c r="A72" s="127" t="s">
        <v>8</v>
      </c>
      <c r="B72" s="89" t="s">
        <v>15</v>
      </c>
      <c r="C72" s="83" t="s">
        <v>6629</v>
      </c>
      <c r="D72" s="83" t="s">
        <v>7462</v>
      </c>
      <c r="E72" s="83" t="s">
        <v>7568</v>
      </c>
      <c r="F72" s="83" t="s">
        <v>9</v>
      </c>
      <c r="G72" s="83">
        <v>0</v>
      </c>
      <c r="H72" s="120">
        <v>426478.84386851813</v>
      </c>
      <c r="I72" s="120">
        <v>0</v>
      </c>
    </row>
    <row r="73" spans="1:9" ht="14" x14ac:dyDescent="0.15">
      <c r="A73" s="127" t="s">
        <v>8</v>
      </c>
      <c r="B73" s="89" t="s">
        <v>15</v>
      </c>
      <c r="C73" s="83" t="s">
        <v>7687</v>
      </c>
      <c r="H73" s="120">
        <v>426478.84386851813</v>
      </c>
      <c r="I73" s="120">
        <v>0</v>
      </c>
    </row>
    <row r="74" spans="1:9" ht="14" x14ac:dyDescent="0.15">
      <c r="A74" s="127" t="s">
        <v>8</v>
      </c>
      <c r="B74" s="89" t="s">
        <v>15</v>
      </c>
      <c r="C74" s="83" t="s">
        <v>6846</v>
      </c>
      <c r="D74" s="83" t="s">
        <v>7244</v>
      </c>
      <c r="E74" s="83" t="s">
        <v>7568</v>
      </c>
      <c r="F74" s="83" t="s">
        <v>9</v>
      </c>
      <c r="G74" s="83">
        <v>0</v>
      </c>
      <c r="H74" s="120">
        <v>4959500.3152962876</v>
      </c>
      <c r="I74" s="120">
        <v>0</v>
      </c>
    </row>
    <row r="75" spans="1:9" ht="14" x14ac:dyDescent="0.15">
      <c r="A75" s="127" t="s">
        <v>8</v>
      </c>
      <c r="B75" s="89" t="s">
        <v>15</v>
      </c>
      <c r="C75" s="83" t="s">
        <v>7688</v>
      </c>
      <c r="H75" s="120">
        <v>4959500.3152962876</v>
      </c>
      <c r="I75" s="120">
        <v>0</v>
      </c>
    </row>
    <row r="76" spans="1:9" ht="14" x14ac:dyDescent="0.15">
      <c r="A76" s="127" t="s">
        <v>8</v>
      </c>
      <c r="B76" s="89" t="s">
        <v>15</v>
      </c>
      <c r="C76" s="83" t="s">
        <v>6586</v>
      </c>
      <c r="D76" s="83" t="s">
        <v>7505</v>
      </c>
      <c r="E76" s="83" t="s">
        <v>7568</v>
      </c>
      <c r="F76" s="83" t="s">
        <v>9</v>
      </c>
      <c r="G76" s="83">
        <v>0</v>
      </c>
      <c r="H76" s="120">
        <v>219746.66232276685</v>
      </c>
      <c r="I76" s="120">
        <v>0</v>
      </c>
    </row>
    <row r="77" spans="1:9" ht="14" x14ac:dyDescent="0.15">
      <c r="A77" s="127" t="s">
        <v>8</v>
      </c>
      <c r="B77" s="89" t="s">
        <v>15</v>
      </c>
      <c r="C77" s="83" t="s">
        <v>7689</v>
      </c>
      <c r="H77" s="120">
        <v>219746.66232276685</v>
      </c>
      <c r="I77" s="120">
        <v>0</v>
      </c>
    </row>
    <row r="78" spans="1:9" ht="14" x14ac:dyDescent="0.15">
      <c r="A78" s="127" t="s">
        <v>8</v>
      </c>
      <c r="B78" s="89" t="s">
        <v>15</v>
      </c>
      <c r="C78" s="83" t="s">
        <v>6578</v>
      </c>
      <c r="D78" s="83" t="s">
        <v>7513</v>
      </c>
      <c r="E78" s="83" t="s">
        <v>7568</v>
      </c>
      <c r="F78" s="83" t="s">
        <v>9</v>
      </c>
      <c r="G78" s="83">
        <v>0</v>
      </c>
      <c r="H78" s="120">
        <v>327703.05348076316</v>
      </c>
      <c r="I78" s="120">
        <v>0</v>
      </c>
    </row>
    <row r="79" spans="1:9" ht="14" x14ac:dyDescent="0.15">
      <c r="A79" s="127" t="s">
        <v>8</v>
      </c>
      <c r="B79" s="89" t="s">
        <v>15</v>
      </c>
      <c r="C79" s="83" t="s">
        <v>7690</v>
      </c>
      <c r="H79" s="120">
        <v>327703.05348076316</v>
      </c>
      <c r="I79" s="120">
        <v>0</v>
      </c>
    </row>
    <row r="80" spans="1:9" ht="14" x14ac:dyDescent="0.15">
      <c r="A80" s="127" t="s">
        <v>8</v>
      </c>
      <c r="B80" s="89" t="s">
        <v>15</v>
      </c>
      <c r="C80" s="83" t="s">
        <v>6618</v>
      </c>
      <c r="D80" s="83" t="s">
        <v>7473</v>
      </c>
      <c r="E80" s="83" t="s">
        <v>7568</v>
      </c>
      <c r="F80" s="83" t="s">
        <v>9</v>
      </c>
      <c r="G80" s="83">
        <v>0</v>
      </c>
      <c r="H80" s="120">
        <v>588633.95092017832</v>
      </c>
      <c r="I80" s="120">
        <v>0</v>
      </c>
    </row>
    <row r="81" spans="1:9" ht="14" x14ac:dyDescent="0.15">
      <c r="A81" s="127" t="s">
        <v>8</v>
      </c>
      <c r="B81" s="89" t="s">
        <v>15</v>
      </c>
      <c r="C81" s="83" t="s">
        <v>7691</v>
      </c>
      <c r="H81" s="120">
        <v>588633.95092017832</v>
      </c>
      <c r="I81" s="120">
        <v>0</v>
      </c>
    </row>
    <row r="82" spans="1:9" ht="14" x14ac:dyDescent="0.15">
      <c r="A82" s="127" t="s">
        <v>8</v>
      </c>
      <c r="B82" s="89" t="s">
        <v>15</v>
      </c>
      <c r="C82" s="83" t="s">
        <v>6793</v>
      </c>
      <c r="D82" s="83" t="s">
        <v>7297</v>
      </c>
      <c r="E82" s="83" t="s">
        <v>7568</v>
      </c>
      <c r="F82" s="83" t="s">
        <v>9</v>
      </c>
      <c r="G82" s="83">
        <v>0</v>
      </c>
      <c r="H82" s="120">
        <v>4503241.3565104529</v>
      </c>
      <c r="I82" s="120">
        <v>0</v>
      </c>
    </row>
    <row r="83" spans="1:9" ht="14" x14ac:dyDescent="0.15">
      <c r="A83" s="127" t="s">
        <v>8</v>
      </c>
      <c r="B83" s="89" t="s">
        <v>15</v>
      </c>
      <c r="C83" s="83" t="s">
        <v>7692</v>
      </c>
      <c r="H83" s="120">
        <v>4503241.3565104529</v>
      </c>
      <c r="I83" s="120">
        <v>0</v>
      </c>
    </row>
    <row r="84" spans="1:9" ht="14" x14ac:dyDescent="0.15">
      <c r="A84" s="127" t="s">
        <v>8</v>
      </c>
      <c r="B84" s="89" t="s">
        <v>15</v>
      </c>
      <c r="C84" s="83" t="s">
        <v>7037</v>
      </c>
      <c r="D84" s="83" t="s">
        <v>7051</v>
      </c>
      <c r="E84" s="83" t="s">
        <v>7568</v>
      </c>
      <c r="F84" s="83" t="s">
        <v>9</v>
      </c>
      <c r="G84" s="83">
        <v>0</v>
      </c>
      <c r="H84" s="120">
        <v>36226849.887387589</v>
      </c>
      <c r="I84" s="120">
        <v>0</v>
      </c>
    </row>
    <row r="85" spans="1:9" ht="14" x14ac:dyDescent="0.15">
      <c r="A85" s="127" t="s">
        <v>8</v>
      </c>
      <c r="B85" s="89" t="s">
        <v>15</v>
      </c>
      <c r="C85" s="83" t="s">
        <v>7693</v>
      </c>
      <c r="H85" s="120">
        <v>36226849.887387589</v>
      </c>
      <c r="I85" s="120">
        <v>0</v>
      </c>
    </row>
    <row r="86" spans="1:9" ht="14" x14ac:dyDescent="0.15">
      <c r="A86" s="127" t="s">
        <v>8</v>
      </c>
      <c r="B86" s="89" t="s">
        <v>15</v>
      </c>
      <c r="C86" s="83" t="s">
        <v>6933</v>
      </c>
      <c r="D86" s="83" t="s">
        <v>7157</v>
      </c>
      <c r="E86" s="83" t="s">
        <v>7568</v>
      </c>
      <c r="F86" s="83" t="s">
        <v>9</v>
      </c>
      <c r="G86" s="83">
        <v>0</v>
      </c>
      <c r="H86" s="120">
        <v>8922249.9857558534</v>
      </c>
      <c r="I86" s="120">
        <v>0</v>
      </c>
    </row>
    <row r="87" spans="1:9" ht="14" x14ac:dyDescent="0.15">
      <c r="A87" s="127" t="s">
        <v>8</v>
      </c>
      <c r="B87" s="89" t="s">
        <v>15</v>
      </c>
      <c r="C87" s="83" t="s">
        <v>7694</v>
      </c>
      <c r="H87" s="120">
        <v>8922249.9857558534</v>
      </c>
      <c r="I87" s="120">
        <v>0</v>
      </c>
    </row>
    <row r="88" spans="1:9" ht="14" x14ac:dyDescent="0.15">
      <c r="A88" s="127" t="s">
        <v>8</v>
      </c>
      <c r="B88" s="89" t="s">
        <v>15</v>
      </c>
      <c r="C88" s="83" t="s">
        <v>6953</v>
      </c>
      <c r="D88" s="83" t="s">
        <v>7136</v>
      </c>
      <c r="E88" s="83" t="s">
        <v>7568</v>
      </c>
      <c r="F88" s="83" t="s">
        <v>9</v>
      </c>
      <c r="G88" s="83">
        <v>0</v>
      </c>
      <c r="H88" s="120">
        <v>9555404.212604681</v>
      </c>
      <c r="I88" s="120">
        <v>0</v>
      </c>
    </row>
    <row r="89" spans="1:9" ht="14" x14ac:dyDescent="0.15">
      <c r="A89" s="127" t="s">
        <v>8</v>
      </c>
      <c r="B89" s="89" t="s">
        <v>15</v>
      </c>
      <c r="C89" s="83" t="s">
        <v>7695</v>
      </c>
      <c r="H89" s="120">
        <v>9555404.212604681</v>
      </c>
      <c r="I89" s="120">
        <v>0</v>
      </c>
    </row>
    <row r="90" spans="1:9" ht="14" x14ac:dyDescent="0.15">
      <c r="A90" s="127" t="s">
        <v>8</v>
      </c>
      <c r="B90" s="89" t="s">
        <v>15</v>
      </c>
      <c r="C90" s="83" t="s">
        <v>2015</v>
      </c>
      <c r="D90" s="83" t="s">
        <v>7049</v>
      </c>
      <c r="E90" s="83" t="s">
        <v>7568</v>
      </c>
      <c r="F90" s="83" t="s">
        <v>9</v>
      </c>
      <c r="G90" s="83">
        <v>0</v>
      </c>
      <c r="H90" s="120">
        <v>58059424.575863943</v>
      </c>
      <c r="I90" s="120">
        <v>0</v>
      </c>
    </row>
    <row r="91" spans="1:9" ht="14" x14ac:dyDescent="0.15">
      <c r="A91" s="127" t="s">
        <v>8</v>
      </c>
      <c r="B91" s="89" t="s">
        <v>15</v>
      </c>
      <c r="C91" s="83" t="s">
        <v>7696</v>
      </c>
      <c r="H91" s="120">
        <v>58059424.575863943</v>
      </c>
      <c r="I91" s="120">
        <v>0</v>
      </c>
    </row>
    <row r="92" spans="1:9" ht="14" x14ac:dyDescent="0.15">
      <c r="A92" s="127" t="s">
        <v>8</v>
      </c>
      <c r="B92" s="89" t="s">
        <v>15</v>
      </c>
      <c r="C92" s="83" t="s">
        <v>6852</v>
      </c>
      <c r="D92" s="83" t="s">
        <v>7238</v>
      </c>
      <c r="E92" s="83" t="s">
        <v>7568</v>
      </c>
      <c r="F92" s="83" t="s">
        <v>9</v>
      </c>
      <c r="G92" s="83">
        <v>0</v>
      </c>
      <c r="H92" s="120">
        <v>5662788.555453511</v>
      </c>
      <c r="I92" s="120">
        <v>0</v>
      </c>
    </row>
    <row r="93" spans="1:9" ht="14" x14ac:dyDescent="0.15">
      <c r="A93" s="127" t="s">
        <v>8</v>
      </c>
      <c r="B93" s="89" t="s">
        <v>15</v>
      </c>
      <c r="C93" s="83" t="s">
        <v>7697</v>
      </c>
      <c r="H93" s="120">
        <v>5662788.555453511</v>
      </c>
      <c r="I93" s="120">
        <v>0</v>
      </c>
    </row>
    <row r="94" spans="1:9" ht="14" x14ac:dyDescent="0.15">
      <c r="A94" s="127" t="s">
        <v>8</v>
      </c>
      <c r="B94" s="89" t="s">
        <v>15</v>
      </c>
      <c r="C94" s="83" t="s">
        <v>6694</v>
      </c>
      <c r="D94" s="83" t="s">
        <v>7396</v>
      </c>
      <c r="E94" s="83" t="s">
        <v>7568</v>
      </c>
      <c r="F94" s="83" t="s">
        <v>9</v>
      </c>
      <c r="G94" s="83">
        <v>0</v>
      </c>
      <c r="H94" s="120">
        <v>1180796.6237703979</v>
      </c>
      <c r="I94" s="120">
        <v>0</v>
      </c>
    </row>
    <row r="95" spans="1:9" ht="14" x14ac:dyDescent="0.15">
      <c r="A95" s="127" t="s">
        <v>8</v>
      </c>
      <c r="B95" s="89" t="s">
        <v>15</v>
      </c>
      <c r="C95" s="83" t="s">
        <v>7698</v>
      </c>
      <c r="H95" s="120">
        <v>1180796.6237703979</v>
      </c>
      <c r="I95" s="120">
        <v>0</v>
      </c>
    </row>
    <row r="96" spans="1:9" ht="14" x14ac:dyDescent="0.15">
      <c r="A96" s="127" t="s">
        <v>8</v>
      </c>
      <c r="B96" s="89" t="s">
        <v>15</v>
      </c>
      <c r="C96" s="83" t="s">
        <v>6686</v>
      </c>
      <c r="D96" s="83" t="s">
        <v>7404</v>
      </c>
      <c r="E96" s="83" t="s">
        <v>7568</v>
      </c>
      <c r="F96" s="83" t="s">
        <v>9</v>
      </c>
      <c r="G96" s="83">
        <v>0</v>
      </c>
      <c r="H96" s="120">
        <v>803536.03831553704</v>
      </c>
      <c r="I96" s="120">
        <v>0</v>
      </c>
    </row>
    <row r="97" spans="1:9" ht="14" x14ac:dyDescent="0.15">
      <c r="A97" s="127" t="s">
        <v>8</v>
      </c>
      <c r="B97" s="89" t="s">
        <v>15</v>
      </c>
      <c r="C97" s="83" t="s">
        <v>7699</v>
      </c>
      <c r="H97" s="120">
        <v>803536.03831553704</v>
      </c>
      <c r="I97" s="120">
        <v>0</v>
      </c>
    </row>
    <row r="98" spans="1:9" ht="14" x14ac:dyDescent="0.15">
      <c r="A98" s="127" t="s">
        <v>8</v>
      </c>
      <c r="B98" s="89" t="s">
        <v>15</v>
      </c>
      <c r="C98" s="83" t="s">
        <v>6854</v>
      </c>
      <c r="D98" s="83" t="s">
        <v>7236</v>
      </c>
      <c r="E98" s="83" t="s">
        <v>7568</v>
      </c>
      <c r="F98" s="83" t="s">
        <v>9</v>
      </c>
      <c r="G98" s="83">
        <v>0</v>
      </c>
      <c r="H98" s="120">
        <v>3509714.9272918091</v>
      </c>
      <c r="I98" s="120">
        <v>0</v>
      </c>
    </row>
    <row r="99" spans="1:9" ht="14" x14ac:dyDescent="0.15">
      <c r="A99" s="127" t="s">
        <v>8</v>
      </c>
      <c r="B99" s="89" t="s">
        <v>15</v>
      </c>
      <c r="C99" s="83" t="s">
        <v>7700</v>
      </c>
      <c r="H99" s="120">
        <v>3509714.9272918091</v>
      </c>
      <c r="I99" s="120">
        <v>0</v>
      </c>
    </row>
    <row r="100" spans="1:9" ht="14" x14ac:dyDescent="0.15">
      <c r="A100" s="127" t="s">
        <v>8</v>
      </c>
      <c r="B100" s="89" t="s">
        <v>15</v>
      </c>
      <c r="C100" s="83" t="s">
        <v>6862</v>
      </c>
      <c r="D100" s="83" t="s">
        <v>7228</v>
      </c>
      <c r="E100" s="83" t="s">
        <v>7568</v>
      </c>
      <c r="F100" s="83" t="s">
        <v>9</v>
      </c>
      <c r="G100" s="83">
        <v>0</v>
      </c>
      <c r="H100" s="120">
        <v>5630838.0713279191</v>
      </c>
      <c r="I100" s="120">
        <v>0</v>
      </c>
    </row>
    <row r="101" spans="1:9" ht="14" x14ac:dyDescent="0.15">
      <c r="A101" s="127" t="s">
        <v>8</v>
      </c>
      <c r="B101" s="89" t="s">
        <v>15</v>
      </c>
      <c r="C101" s="83" t="s">
        <v>7701</v>
      </c>
      <c r="H101" s="120">
        <v>5630838.0713279191</v>
      </c>
      <c r="I101" s="120">
        <v>0</v>
      </c>
    </row>
    <row r="102" spans="1:9" ht="14" x14ac:dyDescent="0.15">
      <c r="A102" s="127" t="s">
        <v>8</v>
      </c>
      <c r="B102" s="89" t="s">
        <v>15</v>
      </c>
      <c r="C102" s="83" t="s">
        <v>6759</v>
      </c>
      <c r="D102" s="83" t="s">
        <v>7331</v>
      </c>
      <c r="E102" s="83" t="s">
        <v>7568</v>
      </c>
      <c r="F102" s="83" t="s">
        <v>9</v>
      </c>
      <c r="G102" s="83">
        <v>0</v>
      </c>
      <c r="H102" s="120">
        <v>4039931.3488673656</v>
      </c>
      <c r="I102" s="120">
        <v>0</v>
      </c>
    </row>
    <row r="103" spans="1:9" ht="14" x14ac:dyDescent="0.15">
      <c r="A103" s="127" t="s">
        <v>8</v>
      </c>
      <c r="B103" s="89" t="s">
        <v>15</v>
      </c>
      <c r="C103" s="83" t="s">
        <v>7702</v>
      </c>
      <c r="H103" s="120">
        <v>4039931.3488673656</v>
      </c>
      <c r="I103" s="120">
        <v>0</v>
      </c>
    </row>
    <row r="104" spans="1:9" ht="14" x14ac:dyDescent="0.15">
      <c r="A104" s="127" t="s">
        <v>8</v>
      </c>
      <c r="B104" s="89" t="s">
        <v>15</v>
      </c>
      <c r="C104" s="83" t="s">
        <v>6725</v>
      </c>
      <c r="D104" s="83" t="s">
        <v>7365</v>
      </c>
      <c r="E104" s="83" t="s">
        <v>7568</v>
      </c>
      <c r="F104" s="83" t="s">
        <v>9</v>
      </c>
      <c r="G104" s="83">
        <v>0</v>
      </c>
      <c r="H104" s="120">
        <v>2373005.2683178964</v>
      </c>
      <c r="I104" s="120">
        <v>0</v>
      </c>
    </row>
    <row r="105" spans="1:9" ht="14" x14ac:dyDescent="0.15">
      <c r="A105" s="127" t="s">
        <v>8</v>
      </c>
      <c r="B105" s="89" t="s">
        <v>15</v>
      </c>
      <c r="C105" s="83" t="s">
        <v>7703</v>
      </c>
      <c r="H105" s="120">
        <v>2373005.2683178964</v>
      </c>
      <c r="I105" s="120">
        <v>0</v>
      </c>
    </row>
    <row r="106" spans="1:9" ht="14" x14ac:dyDescent="0.15">
      <c r="A106" s="127" t="s">
        <v>8</v>
      </c>
      <c r="B106" s="89" t="s">
        <v>15</v>
      </c>
      <c r="C106" s="83" t="s">
        <v>6636</v>
      </c>
      <c r="D106" s="83" t="s">
        <v>7455</v>
      </c>
      <c r="E106" s="83" t="s">
        <v>7568</v>
      </c>
      <c r="F106" s="83" t="s">
        <v>9</v>
      </c>
      <c r="G106" s="83">
        <v>0</v>
      </c>
      <c r="H106" s="120">
        <v>627171.46419115085</v>
      </c>
      <c r="I106" s="120">
        <v>0</v>
      </c>
    </row>
    <row r="107" spans="1:9" ht="14" x14ac:dyDescent="0.15">
      <c r="A107" s="127" t="s">
        <v>8</v>
      </c>
      <c r="B107" s="89" t="s">
        <v>15</v>
      </c>
      <c r="C107" s="83" t="s">
        <v>7704</v>
      </c>
      <c r="H107" s="120">
        <v>627171.46419115085</v>
      </c>
      <c r="I107" s="120">
        <v>0</v>
      </c>
    </row>
    <row r="108" spans="1:9" ht="14" x14ac:dyDescent="0.15">
      <c r="A108" s="127" t="s">
        <v>8</v>
      </c>
      <c r="B108" s="89" t="s">
        <v>15</v>
      </c>
      <c r="C108" s="83" t="s">
        <v>6903</v>
      </c>
      <c r="D108" s="83" t="s">
        <v>7187</v>
      </c>
      <c r="E108" s="83" t="s">
        <v>7568</v>
      </c>
      <c r="F108" s="83" t="s">
        <v>9</v>
      </c>
      <c r="G108" s="83">
        <v>0</v>
      </c>
      <c r="H108" s="120">
        <v>3453747.2882777983</v>
      </c>
      <c r="I108" s="120">
        <v>0</v>
      </c>
    </row>
    <row r="109" spans="1:9" ht="14" x14ac:dyDescent="0.15">
      <c r="A109" s="127" t="s">
        <v>8</v>
      </c>
      <c r="B109" s="89" t="s">
        <v>15</v>
      </c>
      <c r="C109" s="83" t="s">
        <v>7705</v>
      </c>
      <c r="H109" s="120">
        <v>3453747.2882777983</v>
      </c>
      <c r="I109" s="120">
        <v>0</v>
      </c>
    </row>
    <row r="110" spans="1:9" ht="14" x14ac:dyDescent="0.15">
      <c r="A110" s="127" t="s">
        <v>8</v>
      </c>
      <c r="B110" s="89" t="s">
        <v>15</v>
      </c>
      <c r="C110" s="83" t="s">
        <v>6990</v>
      </c>
      <c r="D110" s="83" t="s">
        <v>7098</v>
      </c>
      <c r="E110" s="83" t="s">
        <v>7568</v>
      </c>
      <c r="F110" s="83" t="s">
        <v>9</v>
      </c>
      <c r="G110" s="83">
        <v>0</v>
      </c>
      <c r="H110" s="120">
        <v>9566750.5998479985</v>
      </c>
      <c r="I110" s="120">
        <v>0</v>
      </c>
    </row>
    <row r="111" spans="1:9" ht="14" x14ac:dyDescent="0.15">
      <c r="A111" s="127" t="s">
        <v>8</v>
      </c>
      <c r="B111" s="89" t="s">
        <v>15</v>
      </c>
      <c r="C111" s="83" t="s">
        <v>7706</v>
      </c>
      <c r="H111" s="120">
        <v>9566750.5998479985</v>
      </c>
      <c r="I111" s="120">
        <v>0</v>
      </c>
    </row>
    <row r="112" spans="1:9" ht="14" x14ac:dyDescent="0.15">
      <c r="A112" s="127" t="s">
        <v>8</v>
      </c>
      <c r="B112" s="89" t="s">
        <v>15</v>
      </c>
      <c r="C112" s="83" t="s">
        <v>6741</v>
      </c>
      <c r="D112" s="83" t="s">
        <v>7349</v>
      </c>
      <c r="E112" s="83" t="s">
        <v>7568</v>
      </c>
      <c r="F112" s="83" t="s">
        <v>9</v>
      </c>
      <c r="G112" s="83">
        <v>0</v>
      </c>
      <c r="H112" s="120">
        <v>3099980.1945330584</v>
      </c>
      <c r="I112" s="120">
        <v>0</v>
      </c>
    </row>
    <row r="113" spans="1:9" ht="14" x14ac:dyDescent="0.15">
      <c r="A113" s="127" t="s">
        <v>8</v>
      </c>
      <c r="B113" s="89" t="s">
        <v>15</v>
      </c>
      <c r="C113" s="83" t="s">
        <v>7707</v>
      </c>
      <c r="H113" s="120">
        <v>3099980.1945330584</v>
      </c>
      <c r="I113" s="120">
        <v>0</v>
      </c>
    </row>
    <row r="114" spans="1:9" ht="14" x14ac:dyDescent="0.15">
      <c r="A114" s="127" t="s">
        <v>8</v>
      </c>
      <c r="B114" s="89" t="s">
        <v>15</v>
      </c>
      <c r="C114" s="83" t="s">
        <v>6693</v>
      </c>
      <c r="D114" s="83" t="s">
        <v>7397</v>
      </c>
      <c r="E114" s="83" t="s">
        <v>7568</v>
      </c>
      <c r="F114" s="83" t="s">
        <v>9</v>
      </c>
      <c r="G114" s="83">
        <v>0</v>
      </c>
      <c r="H114" s="120">
        <v>2097791.0890132319</v>
      </c>
      <c r="I114" s="120">
        <v>0</v>
      </c>
    </row>
    <row r="115" spans="1:9" ht="14" x14ac:dyDescent="0.15">
      <c r="A115" s="127" t="s">
        <v>8</v>
      </c>
      <c r="B115" s="89" t="s">
        <v>15</v>
      </c>
      <c r="C115" s="83" t="s">
        <v>7708</v>
      </c>
      <c r="H115" s="120">
        <v>2097791.0890132319</v>
      </c>
      <c r="I115" s="120">
        <v>0</v>
      </c>
    </row>
    <row r="116" spans="1:9" ht="14" x14ac:dyDescent="0.15">
      <c r="A116" s="127" t="s">
        <v>8</v>
      </c>
      <c r="B116" s="89" t="s">
        <v>15</v>
      </c>
      <c r="C116" s="83" t="s">
        <v>6868</v>
      </c>
      <c r="D116" s="83" t="s">
        <v>7222</v>
      </c>
      <c r="E116" s="83" t="s">
        <v>7568</v>
      </c>
      <c r="F116" s="83" t="s">
        <v>9</v>
      </c>
      <c r="G116" s="83">
        <v>0</v>
      </c>
      <c r="H116" s="120">
        <v>12872561.182894088</v>
      </c>
      <c r="I116" s="120">
        <v>0</v>
      </c>
    </row>
    <row r="117" spans="1:9" ht="14" x14ac:dyDescent="0.15">
      <c r="A117" s="127" t="s">
        <v>8</v>
      </c>
      <c r="B117" s="89" t="s">
        <v>15</v>
      </c>
      <c r="C117" s="83" t="s">
        <v>7709</v>
      </c>
      <c r="H117" s="120">
        <v>12872561.182894088</v>
      </c>
      <c r="I117" s="120">
        <v>0</v>
      </c>
    </row>
    <row r="118" spans="1:9" ht="14" x14ac:dyDescent="0.15">
      <c r="A118" s="127" t="s">
        <v>8</v>
      </c>
      <c r="B118" s="89" t="s">
        <v>15</v>
      </c>
      <c r="C118" s="83" t="s">
        <v>7002</v>
      </c>
      <c r="D118" s="83" t="s">
        <v>7086</v>
      </c>
      <c r="E118" s="83" t="s">
        <v>7568</v>
      </c>
      <c r="F118" s="83" t="s">
        <v>9</v>
      </c>
      <c r="G118" s="83">
        <v>0</v>
      </c>
      <c r="H118" s="120">
        <v>5750916.7982101012</v>
      </c>
      <c r="I118" s="120">
        <v>0</v>
      </c>
    </row>
    <row r="119" spans="1:9" ht="14" x14ac:dyDescent="0.15">
      <c r="A119" s="127" t="s">
        <v>8</v>
      </c>
      <c r="B119" s="89" t="s">
        <v>15</v>
      </c>
      <c r="C119" s="83" t="s">
        <v>7710</v>
      </c>
      <c r="H119" s="120">
        <v>5750916.7982101012</v>
      </c>
      <c r="I119" s="120">
        <v>0</v>
      </c>
    </row>
    <row r="120" spans="1:9" ht="14" x14ac:dyDescent="0.15">
      <c r="A120" s="127" t="s">
        <v>8</v>
      </c>
      <c r="B120" s="89" t="s">
        <v>15</v>
      </c>
      <c r="C120" s="83" t="s">
        <v>6788</v>
      </c>
      <c r="D120" s="83" t="s">
        <v>7302</v>
      </c>
      <c r="E120" s="83" t="s">
        <v>7568</v>
      </c>
      <c r="F120" s="83" t="s">
        <v>9</v>
      </c>
      <c r="G120" s="83">
        <v>0</v>
      </c>
      <c r="H120" s="120">
        <v>2352639.07348176</v>
      </c>
      <c r="I120" s="120">
        <v>0</v>
      </c>
    </row>
    <row r="121" spans="1:9" ht="14" x14ac:dyDescent="0.15">
      <c r="A121" s="127" t="s">
        <v>8</v>
      </c>
      <c r="B121" s="89" t="s">
        <v>15</v>
      </c>
      <c r="C121" s="83" t="s">
        <v>7711</v>
      </c>
      <c r="H121" s="120">
        <v>2352639.07348176</v>
      </c>
      <c r="I121" s="120">
        <v>0</v>
      </c>
    </row>
    <row r="122" spans="1:9" ht="14" x14ac:dyDescent="0.15">
      <c r="A122" s="127" t="s">
        <v>8</v>
      </c>
      <c r="B122" s="89" t="s">
        <v>15</v>
      </c>
      <c r="C122" s="83" t="s">
        <v>7021</v>
      </c>
      <c r="D122" s="83" t="s">
        <v>7067</v>
      </c>
      <c r="E122" s="83" t="s">
        <v>7568</v>
      </c>
      <c r="F122" s="83" t="s">
        <v>9</v>
      </c>
      <c r="G122" s="83">
        <v>0</v>
      </c>
      <c r="H122" s="120">
        <v>44459164.353433065</v>
      </c>
      <c r="I122" s="120">
        <v>0</v>
      </c>
    </row>
    <row r="123" spans="1:9" ht="14" x14ac:dyDescent="0.15">
      <c r="A123" s="127" t="s">
        <v>8</v>
      </c>
      <c r="B123" s="89" t="s">
        <v>15</v>
      </c>
      <c r="C123" s="83" t="s">
        <v>7712</v>
      </c>
      <c r="H123" s="120">
        <v>44459164.353433065</v>
      </c>
      <c r="I123" s="120">
        <v>0</v>
      </c>
    </row>
    <row r="124" spans="1:9" ht="14" x14ac:dyDescent="0.15">
      <c r="A124" s="127" t="s">
        <v>8</v>
      </c>
      <c r="B124" s="89" t="s">
        <v>15</v>
      </c>
      <c r="C124" s="83" t="s">
        <v>6603</v>
      </c>
      <c r="D124" s="83" t="s">
        <v>7488</v>
      </c>
      <c r="E124" s="83" t="s">
        <v>7568</v>
      </c>
      <c r="F124" s="83" t="s">
        <v>9</v>
      </c>
      <c r="G124" s="83">
        <v>0</v>
      </c>
      <c r="H124" s="120">
        <v>381926.92991970567</v>
      </c>
      <c r="I124" s="120">
        <v>0</v>
      </c>
    </row>
    <row r="125" spans="1:9" ht="14" x14ac:dyDescent="0.15">
      <c r="A125" s="127" t="s">
        <v>8</v>
      </c>
      <c r="B125" s="89" t="s">
        <v>15</v>
      </c>
      <c r="C125" s="83" t="s">
        <v>7713</v>
      </c>
      <c r="H125" s="120">
        <v>381926.92991970567</v>
      </c>
      <c r="I125" s="120">
        <v>0</v>
      </c>
    </row>
    <row r="126" spans="1:9" ht="14" x14ac:dyDescent="0.15">
      <c r="A126" s="127" t="s">
        <v>8</v>
      </c>
      <c r="B126" s="89" t="s">
        <v>15</v>
      </c>
      <c r="C126" s="83" t="s">
        <v>6837</v>
      </c>
      <c r="D126" s="83" t="s">
        <v>7253</v>
      </c>
      <c r="E126" s="83" t="s">
        <v>7568</v>
      </c>
      <c r="F126" s="83" t="s">
        <v>9</v>
      </c>
      <c r="G126" s="83">
        <v>0</v>
      </c>
      <c r="H126" s="120">
        <v>3466690.0957892938</v>
      </c>
      <c r="I126" s="120">
        <v>0</v>
      </c>
    </row>
    <row r="127" spans="1:9" ht="14" x14ac:dyDescent="0.15">
      <c r="A127" s="127" t="s">
        <v>8</v>
      </c>
      <c r="B127" s="89" t="s">
        <v>15</v>
      </c>
      <c r="C127" s="83" t="s">
        <v>7714</v>
      </c>
      <c r="H127" s="120">
        <v>3466690.0957892938</v>
      </c>
      <c r="I127" s="120">
        <v>0</v>
      </c>
    </row>
    <row r="128" spans="1:9" ht="14" x14ac:dyDescent="0.15">
      <c r="A128" s="127" t="s">
        <v>8</v>
      </c>
      <c r="B128" s="89" t="s">
        <v>15</v>
      </c>
      <c r="C128" s="83" t="s">
        <v>6873</v>
      </c>
      <c r="D128" s="83" t="s">
        <v>7217</v>
      </c>
      <c r="E128" s="83" t="s">
        <v>7568</v>
      </c>
      <c r="F128" s="83" t="s">
        <v>9</v>
      </c>
      <c r="G128" s="83">
        <v>0</v>
      </c>
      <c r="H128" s="120">
        <v>4924651.9118114989</v>
      </c>
      <c r="I128" s="120">
        <v>0</v>
      </c>
    </row>
    <row r="129" spans="1:9" ht="14" x14ac:dyDescent="0.15">
      <c r="A129" s="127" t="s">
        <v>8</v>
      </c>
      <c r="B129" s="89" t="s">
        <v>15</v>
      </c>
      <c r="C129" s="83" t="s">
        <v>7715</v>
      </c>
      <c r="H129" s="120">
        <v>4924651.9118114989</v>
      </c>
      <c r="I129" s="120">
        <v>0</v>
      </c>
    </row>
    <row r="130" spans="1:9" ht="14" x14ac:dyDescent="0.15">
      <c r="A130" s="127" t="s">
        <v>8</v>
      </c>
      <c r="B130" s="89" t="s">
        <v>15</v>
      </c>
      <c r="C130" s="83" t="s">
        <v>6878</v>
      </c>
      <c r="D130" s="83" t="s">
        <v>7212</v>
      </c>
      <c r="E130" s="83" t="s">
        <v>7568</v>
      </c>
      <c r="F130" s="83" t="s">
        <v>9</v>
      </c>
      <c r="G130" s="83">
        <v>0</v>
      </c>
      <c r="H130" s="120">
        <v>22076924.800000001</v>
      </c>
      <c r="I130" s="120">
        <v>0</v>
      </c>
    </row>
    <row r="131" spans="1:9" ht="14" x14ac:dyDescent="0.15">
      <c r="A131" s="127" t="s">
        <v>8</v>
      </c>
      <c r="B131" s="89" t="s">
        <v>15</v>
      </c>
      <c r="C131" s="83" t="s">
        <v>7716</v>
      </c>
      <c r="H131" s="120">
        <v>22076924.800000001</v>
      </c>
      <c r="I131" s="120">
        <v>0</v>
      </c>
    </row>
    <row r="132" spans="1:9" ht="14" x14ac:dyDescent="0.15">
      <c r="A132" s="127" t="s">
        <v>8</v>
      </c>
      <c r="B132" s="89" t="s">
        <v>15</v>
      </c>
      <c r="C132" s="83" t="s">
        <v>6576</v>
      </c>
      <c r="D132" s="83" t="s">
        <v>7515</v>
      </c>
      <c r="E132" s="83" t="s">
        <v>7568</v>
      </c>
      <c r="F132" s="83" t="s">
        <v>9</v>
      </c>
      <c r="G132" s="83">
        <v>0</v>
      </c>
      <c r="H132" s="120">
        <v>165582.37121160724</v>
      </c>
      <c r="I132" s="120">
        <v>0</v>
      </c>
    </row>
    <row r="133" spans="1:9" ht="14" x14ac:dyDescent="0.15">
      <c r="A133" s="127" t="s">
        <v>8</v>
      </c>
      <c r="B133" s="89" t="s">
        <v>15</v>
      </c>
      <c r="C133" s="83" t="s">
        <v>7717</v>
      </c>
      <c r="H133" s="120">
        <v>165582.37121160724</v>
      </c>
      <c r="I133" s="120">
        <v>0</v>
      </c>
    </row>
    <row r="134" spans="1:9" ht="14" x14ac:dyDescent="0.15">
      <c r="A134" s="127" t="s">
        <v>8</v>
      </c>
      <c r="B134" s="89" t="s">
        <v>15</v>
      </c>
      <c r="C134" s="83" t="s">
        <v>6906</v>
      </c>
      <c r="D134" s="83" t="s">
        <v>7184</v>
      </c>
      <c r="E134" s="83" t="s">
        <v>7568</v>
      </c>
      <c r="F134" s="83" t="s">
        <v>9</v>
      </c>
      <c r="G134" s="83">
        <v>0</v>
      </c>
      <c r="H134" s="120">
        <v>10666891.565479968</v>
      </c>
      <c r="I134" s="120">
        <v>0</v>
      </c>
    </row>
    <row r="135" spans="1:9" ht="14" x14ac:dyDescent="0.15">
      <c r="A135" s="127" t="s">
        <v>8</v>
      </c>
      <c r="B135" s="89" t="s">
        <v>15</v>
      </c>
      <c r="C135" s="83" t="s">
        <v>7718</v>
      </c>
      <c r="H135" s="120">
        <v>10666891.565479968</v>
      </c>
      <c r="I135" s="120">
        <v>0</v>
      </c>
    </row>
    <row r="136" spans="1:9" ht="14" x14ac:dyDescent="0.15">
      <c r="A136" s="127" t="s">
        <v>8</v>
      </c>
      <c r="B136" s="89" t="s">
        <v>15</v>
      </c>
      <c r="C136" s="83" t="s">
        <v>6951</v>
      </c>
      <c r="D136" s="83" t="s">
        <v>7138</v>
      </c>
      <c r="E136" s="83" t="s">
        <v>7568</v>
      </c>
      <c r="F136" s="83" t="s">
        <v>9</v>
      </c>
      <c r="G136" s="83">
        <v>0</v>
      </c>
      <c r="H136" s="120">
        <v>3602096.7628348828</v>
      </c>
      <c r="I136" s="120">
        <v>0</v>
      </c>
    </row>
    <row r="137" spans="1:9" ht="14" x14ac:dyDescent="0.15">
      <c r="A137" s="127" t="s">
        <v>8</v>
      </c>
      <c r="B137" s="89" t="s">
        <v>15</v>
      </c>
      <c r="C137" s="83" t="s">
        <v>7719</v>
      </c>
      <c r="H137" s="120">
        <v>3602096.7628348828</v>
      </c>
      <c r="I137" s="120">
        <v>0</v>
      </c>
    </row>
    <row r="138" spans="1:9" ht="14" x14ac:dyDescent="0.15">
      <c r="A138" s="127" t="s">
        <v>8</v>
      </c>
      <c r="B138" s="89" t="s">
        <v>15</v>
      </c>
      <c r="C138" s="83" t="s">
        <v>6786</v>
      </c>
      <c r="D138" s="83" t="s">
        <v>7304</v>
      </c>
      <c r="E138" s="83" t="s">
        <v>7568</v>
      </c>
      <c r="F138" s="83" t="s">
        <v>9</v>
      </c>
      <c r="G138" s="83">
        <v>0</v>
      </c>
      <c r="H138" s="120">
        <v>3978958.3232944701</v>
      </c>
      <c r="I138" s="120">
        <v>0</v>
      </c>
    </row>
    <row r="139" spans="1:9" ht="14" x14ac:dyDescent="0.15">
      <c r="A139" s="127" t="s">
        <v>8</v>
      </c>
      <c r="B139" s="89" t="s">
        <v>15</v>
      </c>
      <c r="C139" s="83" t="s">
        <v>7720</v>
      </c>
      <c r="H139" s="120">
        <v>3978958.3232944701</v>
      </c>
      <c r="I139" s="120">
        <v>0</v>
      </c>
    </row>
    <row r="140" spans="1:9" ht="14" x14ac:dyDescent="0.15">
      <c r="A140" s="127" t="s">
        <v>8</v>
      </c>
      <c r="B140" s="89" t="s">
        <v>15</v>
      </c>
      <c r="C140" s="83" t="s">
        <v>6984</v>
      </c>
      <c r="D140" s="83" t="s">
        <v>7104</v>
      </c>
      <c r="E140" s="83" t="s">
        <v>7568</v>
      </c>
      <c r="F140" s="83" t="s">
        <v>9</v>
      </c>
      <c r="G140" s="83">
        <v>0</v>
      </c>
      <c r="H140" s="120">
        <v>3655911.567791597</v>
      </c>
      <c r="I140" s="120">
        <v>0</v>
      </c>
    </row>
    <row r="141" spans="1:9" ht="14" x14ac:dyDescent="0.15">
      <c r="A141" s="127" t="s">
        <v>8</v>
      </c>
      <c r="B141" s="89" t="s">
        <v>15</v>
      </c>
      <c r="C141" s="83" t="s">
        <v>7721</v>
      </c>
      <c r="H141" s="120">
        <v>3655911.567791597</v>
      </c>
      <c r="I141" s="120">
        <v>0</v>
      </c>
    </row>
    <row r="142" spans="1:9" ht="14" x14ac:dyDescent="0.15">
      <c r="A142" s="127" t="s">
        <v>8</v>
      </c>
      <c r="B142" s="89" t="s">
        <v>15</v>
      </c>
      <c r="C142" s="83" t="s">
        <v>6713</v>
      </c>
      <c r="D142" s="83" t="s">
        <v>7377</v>
      </c>
      <c r="E142" s="83" t="s">
        <v>7568</v>
      </c>
      <c r="F142" s="83" t="s">
        <v>9</v>
      </c>
      <c r="G142" s="83">
        <v>0</v>
      </c>
      <c r="H142" s="120">
        <v>1338708.9180113426</v>
      </c>
      <c r="I142" s="120">
        <v>0</v>
      </c>
    </row>
    <row r="143" spans="1:9" ht="14" x14ac:dyDescent="0.15">
      <c r="A143" s="127" t="s">
        <v>8</v>
      </c>
      <c r="B143" s="89" t="s">
        <v>15</v>
      </c>
      <c r="C143" s="83" t="s">
        <v>7722</v>
      </c>
      <c r="H143" s="120">
        <v>1338708.9180113426</v>
      </c>
      <c r="I143" s="120">
        <v>0</v>
      </c>
    </row>
    <row r="144" spans="1:9" ht="14" x14ac:dyDescent="0.15">
      <c r="A144" s="127" t="s">
        <v>8</v>
      </c>
      <c r="B144" s="89" t="s">
        <v>15</v>
      </c>
      <c r="C144" s="83" t="s">
        <v>6602</v>
      </c>
      <c r="D144" s="83" t="s">
        <v>7489</v>
      </c>
      <c r="E144" s="83" t="s">
        <v>7568</v>
      </c>
      <c r="F144" s="83" t="s">
        <v>9</v>
      </c>
      <c r="G144" s="83">
        <v>0</v>
      </c>
      <c r="H144" s="120">
        <v>481674.31053904362</v>
      </c>
      <c r="I144" s="120">
        <v>0</v>
      </c>
    </row>
    <row r="145" spans="1:9" ht="14" x14ac:dyDescent="0.15">
      <c r="A145" s="127" t="s">
        <v>8</v>
      </c>
      <c r="B145" s="89" t="s">
        <v>15</v>
      </c>
      <c r="C145" s="83" t="s">
        <v>7723</v>
      </c>
      <c r="H145" s="120">
        <v>481674.31053904362</v>
      </c>
      <c r="I145" s="120">
        <v>0</v>
      </c>
    </row>
    <row r="146" spans="1:9" ht="14" x14ac:dyDescent="0.15">
      <c r="A146" s="127" t="s">
        <v>8</v>
      </c>
      <c r="B146" s="89" t="s">
        <v>15</v>
      </c>
      <c r="C146" s="83" t="s">
        <v>6689</v>
      </c>
      <c r="D146" s="83" t="s">
        <v>7401</v>
      </c>
      <c r="E146" s="83" t="s">
        <v>7568</v>
      </c>
      <c r="F146" s="83" t="s">
        <v>9</v>
      </c>
      <c r="G146" s="83">
        <v>0</v>
      </c>
      <c r="H146" s="120">
        <v>1278828.4659643937</v>
      </c>
      <c r="I146" s="120">
        <v>0</v>
      </c>
    </row>
    <row r="147" spans="1:9" ht="14" x14ac:dyDescent="0.15">
      <c r="A147" s="127" t="s">
        <v>8</v>
      </c>
      <c r="B147" s="89" t="s">
        <v>15</v>
      </c>
      <c r="C147" s="83" t="s">
        <v>7724</v>
      </c>
      <c r="H147" s="120">
        <v>1278828.4659643937</v>
      </c>
      <c r="I147" s="120">
        <v>0</v>
      </c>
    </row>
    <row r="148" spans="1:9" ht="14" x14ac:dyDescent="0.15">
      <c r="A148" s="127" t="s">
        <v>8</v>
      </c>
      <c r="B148" s="89" t="s">
        <v>15</v>
      </c>
      <c r="C148" s="83" t="s">
        <v>6590</v>
      </c>
      <c r="D148" s="83" t="s">
        <v>7501</v>
      </c>
      <c r="E148" s="83" t="s">
        <v>7568</v>
      </c>
      <c r="F148" s="83" t="s">
        <v>9</v>
      </c>
      <c r="G148" s="83">
        <v>0</v>
      </c>
      <c r="H148" s="120">
        <v>672840.36522853398</v>
      </c>
      <c r="I148" s="120">
        <v>0</v>
      </c>
    </row>
    <row r="149" spans="1:9" ht="14" x14ac:dyDescent="0.15">
      <c r="A149" s="127" t="s">
        <v>8</v>
      </c>
      <c r="B149" s="89" t="s">
        <v>15</v>
      </c>
      <c r="C149" s="83" t="s">
        <v>7725</v>
      </c>
      <c r="H149" s="120">
        <v>672840.36522853398</v>
      </c>
      <c r="I149" s="120">
        <v>0</v>
      </c>
    </row>
    <row r="150" spans="1:9" ht="14" x14ac:dyDescent="0.15">
      <c r="A150" s="127" t="s">
        <v>8</v>
      </c>
      <c r="B150" s="89" t="s">
        <v>15</v>
      </c>
      <c r="C150" s="83" t="s">
        <v>6585</v>
      </c>
      <c r="D150" s="83" t="s">
        <v>7506</v>
      </c>
      <c r="E150" s="83" t="s">
        <v>7568</v>
      </c>
      <c r="F150" s="83" t="s">
        <v>9</v>
      </c>
      <c r="G150" s="83">
        <v>0</v>
      </c>
      <c r="H150" s="120">
        <v>356321.22361932963</v>
      </c>
      <c r="I150" s="120">
        <v>0</v>
      </c>
    </row>
    <row r="151" spans="1:9" ht="14" x14ac:dyDescent="0.15">
      <c r="A151" s="127" t="s">
        <v>8</v>
      </c>
      <c r="B151" s="89" t="s">
        <v>15</v>
      </c>
      <c r="C151" s="83" t="s">
        <v>7726</v>
      </c>
      <c r="H151" s="120">
        <v>356321.22361932963</v>
      </c>
      <c r="I151" s="120">
        <v>0</v>
      </c>
    </row>
    <row r="152" spans="1:9" ht="14" x14ac:dyDescent="0.15">
      <c r="A152" s="127" t="s">
        <v>8</v>
      </c>
      <c r="B152" s="89" t="s">
        <v>15</v>
      </c>
      <c r="C152" s="83" t="s">
        <v>6853</v>
      </c>
      <c r="D152" s="83" t="s">
        <v>7237</v>
      </c>
      <c r="E152" s="83" t="s">
        <v>7568</v>
      </c>
      <c r="F152" s="83" t="s">
        <v>9</v>
      </c>
      <c r="G152" s="83">
        <v>0</v>
      </c>
      <c r="H152" s="120">
        <v>2911736.4602956111</v>
      </c>
      <c r="I152" s="120">
        <v>0</v>
      </c>
    </row>
    <row r="153" spans="1:9" ht="14" x14ac:dyDescent="0.15">
      <c r="A153" s="127" t="s">
        <v>8</v>
      </c>
      <c r="B153" s="89" t="s">
        <v>15</v>
      </c>
      <c r="C153" s="83" t="s">
        <v>7727</v>
      </c>
      <c r="H153" s="120">
        <v>2911736.4602956111</v>
      </c>
      <c r="I153" s="120">
        <v>0</v>
      </c>
    </row>
    <row r="154" spans="1:9" ht="14" x14ac:dyDescent="0.15">
      <c r="A154" s="127" t="s">
        <v>8</v>
      </c>
      <c r="B154" s="89" t="s">
        <v>15</v>
      </c>
      <c r="C154" s="83" t="s">
        <v>6919</v>
      </c>
      <c r="D154" s="83" t="s">
        <v>7171</v>
      </c>
      <c r="E154" s="83" t="s">
        <v>7568</v>
      </c>
      <c r="F154" s="83" t="s">
        <v>9</v>
      </c>
      <c r="G154" s="83">
        <v>0</v>
      </c>
      <c r="H154" s="120">
        <v>3745751.199746619</v>
      </c>
      <c r="I154" s="120">
        <v>0</v>
      </c>
    </row>
    <row r="155" spans="1:9" ht="14" x14ac:dyDescent="0.15">
      <c r="A155" s="127" t="s">
        <v>8</v>
      </c>
      <c r="B155" s="89" t="s">
        <v>15</v>
      </c>
      <c r="C155" s="83" t="s">
        <v>7728</v>
      </c>
      <c r="H155" s="120">
        <v>3745751.199746619</v>
      </c>
      <c r="I155" s="120">
        <v>0</v>
      </c>
    </row>
    <row r="156" spans="1:9" ht="14" x14ac:dyDescent="0.15">
      <c r="A156" s="127" t="s">
        <v>8</v>
      </c>
      <c r="B156" s="89" t="s">
        <v>15</v>
      </c>
      <c r="C156" s="83" t="s">
        <v>6775</v>
      </c>
      <c r="D156" s="83" t="s">
        <v>7315</v>
      </c>
      <c r="E156" s="83" t="s">
        <v>7568</v>
      </c>
      <c r="F156" s="83" t="s">
        <v>9</v>
      </c>
      <c r="G156" s="83">
        <v>0</v>
      </c>
      <c r="H156" s="120">
        <v>6786432.635544233</v>
      </c>
      <c r="I156" s="120">
        <v>0</v>
      </c>
    </row>
    <row r="157" spans="1:9" ht="14" x14ac:dyDescent="0.15">
      <c r="A157" s="127" t="s">
        <v>8</v>
      </c>
      <c r="B157" s="89" t="s">
        <v>15</v>
      </c>
      <c r="C157" s="83" t="s">
        <v>7729</v>
      </c>
      <c r="H157" s="120">
        <v>6786432.635544233</v>
      </c>
      <c r="I157" s="120">
        <v>0</v>
      </c>
    </row>
    <row r="158" spans="1:9" ht="14" x14ac:dyDescent="0.15">
      <c r="A158" s="127" t="s">
        <v>8</v>
      </c>
      <c r="B158" s="89" t="s">
        <v>15</v>
      </c>
      <c r="C158" s="83" t="s">
        <v>6884</v>
      </c>
      <c r="D158" s="83" t="s">
        <v>7206</v>
      </c>
      <c r="E158" s="83" t="s">
        <v>7568</v>
      </c>
      <c r="F158" s="83" t="s">
        <v>9</v>
      </c>
      <c r="G158" s="83">
        <v>0</v>
      </c>
      <c r="H158" s="120">
        <v>10656768.274341136</v>
      </c>
      <c r="I158" s="120">
        <v>0</v>
      </c>
    </row>
    <row r="159" spans="1:9" ht="14" x14ac:dyDescent="0.15">
      <c r="A159" s="127" t="s">
        <v>8</v>
      </c>
      <c r="B159" s="89" t="s">
        <v>15</v>
      </c>
      <c r="C159" s="83" t="s">
        <v>7730</v>
      </c>
      <c r="H159" s="120">
        <v>10656768.274341136</v>
      </c>
      <c r="I159" s="120">
        <v>0</v>
      </c>
    </row>
    <row r="160" spans="1:9" ht="14" x14ac:dyDescent="0.15">
      <c r="A160" s="127" t="s">
        <v>8</v>
      </c>
      <c r="B160" s="89" t="s">
        <v>15</v>
      </c>
      <c r="C160" s="83" t="s">
        <v>6661</v>
      </c>
      <c r="D160" s="83" t="s">
        <v>7430</v>
      </c>
      <c r="E160" s="83" t="s">
        <v>7568</v>
      </c>
      <c r="F160" s="83" t="s">
        <v>9</v>
      </c>
      <c r="G160" s="83">
        <v>0</v>
      </c>
      <c r="H160" s="120">
        <v>1112890.7329119877</v>
      </c>
      <c r="I160" s="120">
        <v>0</v>
      </c>
    </row>
    <row r="161" spans="1:9" ht="14" x14ac:dyDescent="0.15">
      <c r="A161" s="127" t="s">
        <v>8</v>
      </c>
      <c r="B161" s="89" t="s">
        <v>15</v>
      </c>
      <c r="C161" s="83" t="s">
        <v>7731</v>
      </c>
      <c r="H161" s="120">
        <v>1112890.7329119877</v>
      </c>
      <c r="I161" s="120">
        <v>0</v>
      </c>
    </row>
    <row r="162" spans="1:9" ht="14" x14ac:dyDescent="0.15">
      <c r="A162" s="127" t="s">
        <v>8</v>
      </c>
      <c r="B162" s="89" t="s">
        <v>15</v>
      </c>
      <c r="C162" s="83" t="s">
        <v>6660</v>
      </c>
      <c r="D162" s="83" t="s">
        <v>7431</v>
      </c>
      <c r="E162" s="83" t="s">
        <v>7568</v>
      </c>
      <c r="F162" s="83" t="s">
        <v>9</v>
      </c>
      <c r="G162" s="83">
        <v>0</v>
      </c>
      <c r="H162" s="120">
        <v>794547.47833459894</v>
      </c>
      <c r="I162" s="120">
        <v>0</v>
      </c>
    </row>
    <row r="163" spans="1:9" ht="14" x14ac:dyDescent="0.15">
      <c r="A163" s="127" t="s">
        <v>8</v>
      </c>
      <c r="B163" s="89" t="s">
        <v>15</v>
      </c>
      <c r="C163" s="83" t="s">
        <v>7732</v>
      </c>
      <c r="H163" s="120">
        <v>794547.47833459894</v>
      </c>
      <c r="I163" s="120">
        <v>0</v>
      </c>
    </row>
    <row r="164" spans="1:9" ht="14" x14ac:dyDescent="0.15">
      <c r="A164" s="127" t="s">
        <v>8</v>
      </c>
      <c r="B164" s="89" t="s">
        <v>15</v>
      </c>
      <c r="C164" s="83" t="s">
        <v>6938</v>
      </c>
      <c r="D164" s="83" t="s">
        <v>7152</v>
      </c>
      <c r="E164" s="83" t="s">
        <v>7568</v>
      </c>
      <c r="F164" s="83" t="s">
        <v>9</v>
      </c>
      <c r="G164" s="83">
        <v>0</v>
      </c>
      <c r="H164" s="120">
        <v>9098035.3920051064</v>
      </c>
      <c r="I164" s="120">
        <v>0</v>
      </c>
    </row>
    <row r="165" spans="1:9" ht="14" x14ac:dyDescent="0.15">
      <c r="A165" s="127" t="s">
        <v>8</v>
      </c>
      <c r="B165" s="89" t="s">
        <v>15</v>
      </c>
      <c r="C165" s="83" t="s">
        <v>7733</v>
      </c>
      <c r="H165" s="120">
        <v>9098035.3920051064</v>
      </c>
      <c r="I165" s="120">
        <v>0</v>
      </c>
    </row>
    <row r="166" spans="1:9" ht="14" x14ac:dyDescent="0.15">
      <c r="A166" s="127" t="s">
        <v>8</v>
      </c>
      <c r="B166" s="89" t="s">
        <v>15</v>
      </c>
      <c r="C166" s="83" t="s">
        <v>6943</v>
      </c>
      <c r="D166" s="83" t="s">
        <v>7146</v>
      </c>
      <c r="E166" s="83" t="s">
        <v>7568</v>
      </c>
      <c r="F166" s="83" t="s">
        <v>9</v>
      </c>
      <c r="G166" s="83">
        <v>0</v>
      </c>
      <c r="H166" s="120">
        <v>14563732.808002196</v>
      </c>
      <c r="I166" s="120">
        <v>0</v>
      </c>
    </row>
    <row r="167" spans="1:9" ht="14" x14ac:dyDescent="0.15">
      <c r="A167" s="127" t="s">
        <v>8</v>
      </c>
      <c r="B167" s="89" t="s">
        <v>15</v>
      </c>
      <c r="C167" s="83" t="s">
        <v>7734</v>
      </c>
      <c r="H167" s="120">
        <v>14563732.808002196</v>
      </c>
      <c r="I167" s="120">
        <v>0</v>
      </c>
    </row>
    <row r="168" spans="1:9" ht="14" x14ac:dyDescent="0.15">
      <c r="A168" s="127" t="s">
        <v>8</v>
      </c>
      <c r="B168" s="89" t="s">
        <v>15</v>
      </c>
      <c r="C168" s="83" t="s">
        <v>6642</v>
      </c>
      <c r="D168" s="83" t="s">
        <v>7449</v>
      </c>
      <c r="E168" s="83" t="s">
        <v>7568</v>
      </c>
      <c r="F168" s="83" t="s">
        <v>9</v>
      </c>
      <c r="G168" s="83">
        <v>0</v>
      </c>
      <c r="H168" s="120">
        <v>636774.63136241038</v>
      </c>
      <c r="I168" s="120">
        <v>0</v>
      </c>
    </row>
    <row r="169" spans="1:9" ht="14" x14ac:dyDescent="0.15">
      <c r="A169" s="127" t="s">
        <v>8</v>
      </c>
      <c r="B169" s="89" t="s">
        <v>15</v>
      </c>
      <c r="C169" s="83" t="s">
        <v>7735</v>
      </c>
      <c r="H169" s="120">
        <v>636774.63136241038</v>
      </c>
      <c r="I169" s="120">
        <v>0</v>
      </c>
    </row>
    <row r="170" spans="1:9" ht="14" x14ac:dyDescent="0.15">
      <c r="A170" s="127" t="s">
        <v>8</v>
      </c>
      <c r="B170" s="89" t="s">
        <v>15</v>
      </c>
      <c r="C170" s="83" t="s">
        <v>7024</v>
      </c>
      <c r="D170" s="83" t="s">
        <v>7064</v>
      </c>
      <c r="E170" s="83" t="s">
        <v>7568</v>
      </c>
      <c r="F170" s="83" t="s">
        <v>9</v>
      </c>
      <c r="G170" s="83">
        <v>0</v>
      </c>
      <c r="H170" s="120">
        <v>5630337.6899084393</v>
      </c>
      <c r="I170" s="120">
        <v>0</v>
      </c>
    </row>
    <row r="171" spans="1:9" ht="14" x14ac:dyDescent="0.15">
      <c r="A171" s="127" t="s">
        <v>8</v>
      </c>
      <c r="B171" s="89" t="s">
        <v>15</v>
      </c>
      <c r="C171" s="83" t="s">
        <v>7736</v>
      </c>
      <c r="H171" s="120">
        <v>5630337.6899084393</v>
      </c>
      <c r="I171" s="120">
        <v>0</v>
      </c>
    </row>
    <row r="172" spans="1:9" ht="14" x14ac:dyDescent="0.15">
      <c r="A172" s="127" t="s">
        <v>8</v>
      </c>
      <c r="B172" s="89" t="s">
        <v>15</v>
      </c>
      <c r="C172" s="83" t="s">
        <v>6608</v>
      </c>
      <c r="D172" s="83" t="s">
        <v>7483</v>
      </c>
      <c r="E172" s="83" t="s">
        <v>7568</v>
      </c>
      <c r="F172" s="83" t="s">
        <v>9</v>
      </c>
      <c r="G172" s="83">
        <v>0</v>
      </c>
      <c r="H172" s="120">
        <v>526932.30384019879</v>
      </c>
      <c r="I172" s="120">
        <v>0</v>
      </c>
    </row>
    <row r="173" spans="1:9" ht="14" x14ac:dyDescent="0.15">
      <c r="A173" s="127" t="s">
        <v>8</v>
      </c>
      <c r="B173" s="89" t="s">
        <v>15</v>
      </c>
      <c r="C173" s="83" t="s">
        <v>7737</v>
      </c>
      <c r="H173" s="120">
        <v>526932.30384019879</v>
      </c>
      <c r="I173" s="120">
        <v>0</v>
      </c>
    </row>
    <row r="174" spans="1:9" ht="14" x14ac:dyDescent="0.15">
      <c r="A174" s="127" t="s">
        <v>8</v>
      </c>
      <c r="B174" s="89" t="s">
        <v>15</v>
      </c>
      <c r="C174" s="83" t="s">
        <v>6595</v>
      </c>
      <c r="D174" s="83" t="s">
        <v>7496</v>
      </c>
      <c r="E174" s="83" t="s">
        <v>7568</v>
      </c>
      <c r="F174" s="83" t="s">
        <v>9</v>
      </c>
      <c r="G174" s="83">
        <v>0</v>
      </c>
      <c r="H174" s="120">
        <v>347537.4129904703</v>
      </c>
      <c r="I174" s="120">
        <v>0</v>
      </c>
    </row>
    <row r="175" spans="1:9" ht="14" x14ac:dyDescent="0.15">
      <c r="A175" s="127" t="s">
        <v>8</v>
      </c>
      <c r="B175" s="89" t="s">
        <v>15</v>
      </c>
      <c r="C175" s="83" t="s">
        <v>7738</v>
      </c>
      <c r="H175" s="120">
        <v>347537.4129904703</v>
      </c>
      <c r="I175" s="120">
        <v>0</v>
      </c>
    </row>
    <row r="176" spans="1:9" ht="14" x14ac:dyDescent="0.15">
      <c r="A176" s="127" t="s">
        <v>8</v>
      </c>
      <c r="B176" s="89" t="s">
        <v>15</v>
      </c>
      <c r="C176" s="83" t="s">
        <v>6628</v>
      </c>
      <c r="D176" s="83" t="s">
        <v>7463</v>
      </c>
      <c r="E176" s="83" t="s">
        <v>7568</v>
      </c>
      <c r="F176" s="83" t="s">
        <v>9</v>
      </c>
      <c r="G176" s="83">
        <v>0</v>
      </c>
      <c r="H176" s="120">
        <v>692132.56320267369</v>
      </c>
      <c r="I176" s="120">
        <v>0</v>
      </c>
    </row>
    <row r="177" spans="1:9" ht="14" x14ac:dyDescent="0.15">
      <c r="A177" s="127" t="s">
        <v>8</v>
      </c>
      <c r="B177" s="89" t="s">
        <v>15</v>
      </c>
      <c r="C177" s="83" t="s">
        <v>7739</v>
      </c>
      <c r="H177" s="120">
        <v>692132.56320267369</v>
      </c>
      <c r="I177" s="120">
        <v>0</v>
      </c>
    </row>
    <row r="178" spans="1:9" ht="14" x14ac:dyDescent="0.15">
      <c r="A178" s="127" t="s">
        <v>8</v>
      </c>
      <c r="B178" s="89" t="s">
        <v>15</v>
      </c>
      <c r="C178" s="83" t="s">
        <v>6644</v>
      </c>
      <c r="D178" s="83" t="s">
        <v>7447</v>
      </c>
      <c r="E178" s="83" t="s">
        <v>7568</v>
      </c>
      <c r="F178" s="83" t="s">
        <v>9</v>
      </c>
      <c r="G178" s="83">
        <v>0</v>
      </c>
      <c r="H178" s="120">
        <v>1101528.9321979992</v>
      </c>
      <c r="I178" s="120">
        <v>0</v>
      </c>
    </row>
    <row r="179" spans="1:9" ht="14" x14ac:dyDescent="0.15">
      <c r="A179" s="127" t="s">
        <v>8</v>
      </c>
      <c r="B179" s="89" t="s">
        <v>15</v>
      </c>
      <c r="C179" s="83" t="s">
        <v>7740</v>
      </c>
      <c r="H179" s="120">
        <v>1101528.9321979992</v>
      </c>
      <c r="I179" s="120">
        <v>0</v>
      </c>
    </row>
    <row r="180" spans="1:9" ht="14" x14ac:dyDescent="0.15">
      <c r="A180" s="127" t="s">
        <v>8</v>
      </c>
      <c r="B180" s="89" t="s">
        <v>15</v>
      </c>
      <c r="C180" s="83" t="s">
        <v>6748</v>
      </c>
      <c r="D180" s="83" t="s">
        <v>7342</v>
      </c>
      <c r="E180" s="83" t="s">
        <v>7568</v>
      </c>
      <c r="F180" s="83" t="s">
        <v>9</v>
      </c>
      <c r="G180" s="83">
        <v>0</v>
      </c>
      <c r="H180" s="120">
        <v>3273625.0649986262</v>
      </c>
      <c r="I180" s="120">
        <v>0</v>
      </c>
    </row>
    <row r="181" spans="1:9" ht="14" x14ac:dyDescent="0.15">
      <c r="A181" s="127" t="s">
        <v>8</v>
      </c>
      <c r="B181" s="89" t="s">
        <v>15</v>
      </c>
      <c r="C181" s="83" t="s">
        <v>7741</v>
      </c>
      <c r="H181" s="120">
        <v>3273625.0649986262</v>
      </c>
      <c r="I181" s="120">
        <v>0</v>
      </c>
    </row>
    <row r="182" spans="1:9" ht="14" x14ac:dyDescent="0.15">
      <c r="A182" s="127" t="s">
        <v>8</v>
      </c>
      <c r="B182" s="89" t="s">
        <v>15</v>
      </c>
      <c r="C182" s="83" t="s">
        <v>6954</v>
      </c>
      <c r="D182" s="83" t="s">
        <v>7135</v>
      </c>
      <c r="E182" s="83" t="s">
        <v>7568</v>
      </c>
      <c r="F182" s="83" t="s">
        <v>9</v>
      </c>
      <c r="G182" s="83">
        <v>0</v>
      </c>
      <c r="H182" s="120">
        <v>7626199.962064784</v>
      </c>
      <c r="I182" s="120">
        <v>0</v>
      </c>
    </row>
    <row r="183" spans="1:9" ht="14" x14ac:dyDescent="0.15">
      <c r="A183" s="127" t="s">
        <v>8</v>
      </c>
      <c r="B183" s="89" t="s">
        <v>15</v>
      </c>
      <c r="C183" s="83" t="s">
        <v>7742</v>
      </c>
      <c r="H183" s="120">
        <v>7626199.962064784</v>
      </c>
      <c r="I183" s="120">
        <v>0</v>
      </c>
    </row>
    <row r="184" spans="1:9" ht="14" x14ac:dyDescent="0.15">
      <c r="A184" s="127" t="s">
        <v>8</v>
      </c>
      <c r="B184" s="89" t="s">
        <v>15</v>
      </c>
      <c r="C184" s="83" t="s">
        <v>6929</v>
      </c>
      <c r="D184" s="83" t="s">
        <v>7161</v>
      </c>
      <c r="E184" s="83" t="s">
        <v>7568</v>
      </c>
      <c r="F184" s="83" t="s">
        <v>9</v>
      </c>
      <c r="G184" s="83">
        <v>0</v>
      </c>
      <c r="H184" s="120">
        <v>6597380.9420193974</v>
      </c>
      <c r="I184" s="120">
        <v>0</v>
      </c>
    </row>
    <row r="185" spans="1:9" ht="14" x14ac:dyDescent="0.15">
      <c r="A185" s="127" t="s">
        <v>8</v>
      </c>
      <c r="B185" s="89" t="s">
        <v>15</v>
      </c>
      <c r="C185" s="83" t="s">
        <v>7743</v>
      </c>
      <c r="H185" s="120">
        <v>6597380.9420193974</v>
      </c>
      <c r="I185" s="120">
        <v>0</v>
      </c>
    </row>
    <row r="186" spans="1:9" ht="14" x14ac:dyDescent="0.15">
      <c r="A186" s="127" t="s">
        <v>8</v>
      </c>
      <c r="B186" s="89" t="s">
        <v>15</v>
      </c>
      <c r="C186" s="83" t="s">
        <v>6771</v>
      </c>
      <c r="D186" s="83" t="s">
        <v>7319</v>
      </c>
      <c r="E186" s="83" t="s">
        <v>7568</v>
      </c>
      <c r="F186" s="83" t="s">
        <v>9</v>
      </c>
      <c r="G186" s="83">
        <v>0</v>
      </c>
      <c r="H186" s="120">
        <v>3828634.8393586092</v>
      </c>
      <c r="I186" s="120">
        <v>0</v>
      </c>
    </row>
    <row r="187" spans="1:9" ht="14" x14ac:dyDescent="0.15">
      <c r="A187" s="127" t="s">
        <v>8</v>
      </c>
      <c r="B187" s="89" t="s">
        <v>15</v>
      </c>
      <c r="C187" s="83" t="s">
        <v>7744</v>
      </c>
      <c r="H187" s="120">
        <v>3828634.8393586092</v>
      </c>
      <c r="I187" s="120">
        <v>0</v>
      </c>
    </row>
    <row r="188" spans="1:9" ht="14" x14ac:dyDescent="0.15">
      <c r="A188" s="127" t="s">
        <v>8</v>
      </c>
      <c r="B188" s="89" t="s">
        <v>15</v>
      </c>
      <c r="C188" s="83" t="s">
        <v>6795</v>
      </c>
      <c r="D188" s="83" t="s">
        <v>7295</v>
      </c>
      <c r="E188" s="83" t="s">
        <v>7568</v>
      </c>
      <c r="F188" s="83" t="s">
        <v>9</v>
      </c>
      <c r="G188" s="83">
        <v>0</v>
      </c>
      <c r="H188" s="120">
        <v>3481336.0119061479</v>
      </c>
      <c r="I188" s="120">
        <v>0</v>
      </c>
    </row>
    <row r="189" spans="1:9" ht="14" x14ac:dyDescent="0.15">
      <c r="A189" s="127" t="s">
        <v>8</v>
      </c>
      <c r="B189" s="89" t="s">
        <v>15</v>
      </c>
      <c r="C189" s="83" t="s">
        <v>7745</v>
      </c>
      <c r="H189" s="120">
        <v>3481336.0119061479</v>
      </c>
      <c r="I189" s="120">
        <v>0</v>
      </c>
    </row>
    <row r="190" spans="1:9" ht="14" x14ac:dyDescent="0.15">
      <c r="A190" s="127" t="s">
        <v>8</v>
      </c>
      <c r="B190" s="89" t="s">
        <v>15</v>
      </c>
      <c r="C190" s="83" t="s">
        <v>6876</v>
      </c>
      <c r="D190" s="83" t="s">
        <v>7214</v>
      </c>
      <c r="E190" s="83" t="s">
        <v>7568</v>
      </c>
      <c r="F190" s="83" t="s">
        <v>9</v>
      </c>
      <c r="G190" s="83">
        <v>0</v>
      </c>
      <c r="H190" s="120">
        <v>10488813.259472908</v>
      </c>
      <c r="I190" s="120">
        <v>0</v>
      </c>
    </row>
    <row r="191" spans="1:9" ht="14" x14ac:dyDescent="0.15">
      <c r="A191" s="127" t="s">
        <v>8</v>
      </c>
      <c r="B191" s="89" t="s">
        <v>15</v>
      </c>
      <c r="C191" s="83" t="s">
        <v>7746</v>
      </c>
      <c r="H191" s="120">
        <v>10488813.259472908</v>
      </c>
      <c r="I191" s="120">
        <v>0</v>
      </c>
    </row>
    <row r="192" spans="1:9" ht="14" x14ac:dyDescent="0.15">
      <c r="A192" s="127" t="s">
        <v>8</v>
      </c>
      <c r="B192" s="89" t="s">
        <v>15</v>
      </c>
      <c r="C192" s="83" t="s">
        <v>6905</v>
      </c>
      <c r="D192" s="83" t="s">
        <v>7185</v>
      </c>
      <c r="E192" s="83" t="s">
        <v>7568</v>
      </c>
      <c r="F192" s="83" t="s">
        <v>9</v>
      </c>
      <c r="G192" s="83">
        <v>0</v>
      </c>
      <c r="H192" s="120">
        <v>2173903.9554854352</v>
      </c>
      <c r="I192" s="120">
        <v>0</v>
      </c>
    </row>
    <row r="193" spans="1:9" ht="14" x14ac:dyDescent="0.15">
      <c r="A193" s="127" t="s">
        <v>8</v>
      </c>
      <c r="B193" s="89" t="s">
        <v>15</v>
      </c>
      <c r="C193" s="83" t="s">
        <v>7747</v>
      </c>
      <c r="H193" s="120">
        <v>2173903.9554854352</v>
      </c>
      <c r="I193" s="120">
        <v>0</v>
      </c>
    </row>
    <row r="194" spans="1:9" ht="14" x14ac:dyDescent="0.15">
      <c r="A194" s="127" t="s">
        <v>8</v>
      </c>
      <c r="B194" s="89" t="s">
        <v>15</v>
      </c>
      <c r="C194" s="83" t="s">
        <v>6930</v>
      </c>
      <c r="D194" s="83" t="s">
        <v>7160</v>
      </c>
      <c r="E194" s="83" t="s">
        <v>7568</v>
      </c>
      <c r="F194" s="83" t="s">
        <v>9</v>
      </c>
      <c r="G194" s="83">
        <v>0</v>
      </c>
      <c r="H194" s="120">
        <v>12111421.128800491</v>
      </c>
      <c r="I194" s="120">
        <v>0</v>
      </c>
    </row>
    <row r="195" spans="1:9" ht="14" x14ac:dyDescent="0.15">
      <c r="A195" s="127" t="s">
        <v>8</v>
      </c>
      <c r="B195" s="89" t="s">
        <v>15</v>
      </c>
      <c r="C195" s="83" t="s">
        <v>7748</v>
      </c>
      <c r="H195" s="120">
        <v>12111421.128800491</v>
      </c>
      <c r="I195" s="120">
        <v>0</v>
      </c>
    </row>
    <row r="196" spans="1:9" ht="14" x14ac:dyDescent="0.15">
      <c r="A196" s="127" t="s">
        <v>8</v>
      </c>
      <c r="B196" s="89" t="s">
        <v>15</v>
      </c>
      <c r="C196" s="83" t="s">
        <v>6756</v>
      </c>
      <c r="D196" s="83" t="s">
        <v>7334</v>
      </c>
      <c r="E196" s="83" t="s">
        <v>7568</v>
      </c>
      <c r="F196" s="83" t="s">
        <v>9</v>
      </c>
      <c r="G196" s="83">
        <v>0</v>
      </c>
      <c r="H196" s="120">
        <v>2104514.7067733845</v>
      </c>
      <c r="I196" s="120">
        <v>0</v>
      </c>
    </row>
    <row r="197" spans="1:9" ht="14" x14ac:dyDescent="0.15">
      <c r="A197" s="127" t="s">
        <v>8</v>
      </c>
      <c r="B197" s="89" t="s">
        <v>15</v>
      </c>
      <c r="C197" s="83" t="s">
        <v>7749</v>
      </c>
      <c r="H197" s="120">
        <v>2104514.7067733845</v>
      </c>
      <c r="I197" s="120">
        <v>0</v>
      </c>
    </row>
    <row r="198" spans="1:9" ht="14" x14ac:dyDescent="0.15">
      <c r="A198" s="127" t="s">
        <v>8</v>
      </c>
      <c r="B198" s="89" t="s">
        <v>15</v>
      </c>
      <c r="C198" s="83" t="s">
        <v>6662</v>
      </c>
      <c r="D198" s="83" t="s">
        <v>7428</v>
      </c>
      <c r="E198" s="83" t="s">
        <v>7568</v>
      </c>
      <c r="F198" s="83" t="s">
        <v>9</v>
      </c>
      <c r="G198" s="83">
        <v>0</v>
      </c>
      <c r="H198" s="120">
        <v>1190459.9704633688</v>
      </c>
      <c r="I198" s="120">
        <v>0</v>
      </c>
    </row>
    <row r="199" spans="1:9" ht="14" x14ac:dyDescent="0.15">
      <c r="A199" s="127" t="s">
        <v>8</v>
      </c>
      <c r="B199" s="89" t="s">
        <v>15</v>
      </c>
      <c r="C199" s="83" t="s">
        <v>7750</v>
      </c>
      <c r="H199" s="120">
        <v>1190459.9704633688</v>
      </c>
      <c r="I199" s="120">
        <v>0</v>
      </c>
    </row>
    <row r="200" spans="1:9" ht="14" x14ac:dyDescent="0.15">
      <c r="A200" s="127" t="s">
        <v>8</v>
      </c>
      <c r="B200" s="89" t="s">
        <v>15</v>
      </c>
      <c r="C200" s="83" t="s">
        <v>6844</v>
      </c>
      <c r="D200" s="83" t="s">
        <v>7246</v>
      </c>
      <c r="E200" s="83" t="s">
        <v>7568</v>
      </c>
      <c r="F200" s="83" t="s">
        <v>9</v>
      </c>
      <c r="G200" s="83">
        <v>0</v>
      </c>
      <c r="H200" s="120">
        <v>1880447.5186547765</v>
      </c>
      <c r="I200" s="120">
        <v>0</v>
      </c>
    </row>
    <row r="201" spans="1:9" ht="14" x14ac:dyDescent="0.15">
      <c r="A201" s="127" t="s">
        <v>8</v>
      </c>
      <c r="B201" s="89" t="s">
        <v>15</v>
      </c>
      <c r="C201" s="83" t="s">
        <v>7751</v>
      </c>
      <c r="H201" s="120">
        <v>1880447.5186547765</v>
      </c>
      <c r="I201" s="120">
        <v>0</v>
      </c>
    </row>
    <row r="202" spans="1:9" ht="14" x14ac:dyDescent="0.15">
      <c r="A202" s="127" t="s">
        <v>8</v>
      </c>
      <c r="B202" s="89" t="s">
        <v>15</v>
      </c>
      <c r="C202" s="83" t="s">
        <v>6841</v>
      </c>
      <c r="D202" s="83" t="s">
        <v>7249</v>
      </c>
      <c r="E202" s="83" t="s">
        <v>7568</v>
      </c>
      <c r="F202" s="83" t="s">
        <v>9</v>
      </c>
      <c r="G202" s="83">
        <v>0</v>
      </c>
      <c r="H202" s="120">
        <v>5684626.6373591973</v>
      </c>
      <c r="I202" s="120">
        <v>0</v>
      </c>
    </row>
    <row r="203" spans="1:9" ht="14" x14ac:dyDescent="0.15">
      <c r="A203" s="127" t="s">
        <v>8</v>
      </c>
      <c r="B203" s="89" t="s">
        <v>15</v>
      </c>
      <c r="C203" s="83" t="s">
        <v>7752</v>
      </c>
      <c r="H203" s="120">
        <v>5684626.6373591973</v>
      </c>
      <c r="I203" s="120">
        <v>0</v>
      </c>
    </row>
    <row r="204" spans="1:9" ht="14" x14ac:dyDescent="0.15">
      <c r="A204" s="127" t="s">
        <v>8</v>
      </c>
      <c r="B204" s="89" t="s">
        <v>15</v>
      </c>
      <c r="C204" s="83" t="s">
        <v>6653</v>
      </c>
      <c r="D204" s="83" t="s">
        <v>7438</v>
      </c>
      <c r="E204" s="83" t="s">
        <v>7568</v>
      </c>
      <c r="F204" s="83" t="s">
        <v>9</v>
      </c>
      <c r="G204" s="83">
        <v>0</v>
      </c>
      <c r="H204" s="120">
        <v>655427.97042041575</v>
      </c>
      <c r="I204" s="120">
        <v>0</v>
      </c>
    </row>
    <row r="205" spans="1:9" ht="14" x14ac:dyDescent="0.15">
      <c r="A205" s="127" t="s">
        <v>8</v>
      </c>
      <c r="B205" s="89" t="s">
        <v>15</v>
      </c>
      <c r="C205" s="83" t="s">
        <v>7753</v>
      </c>
      <c r="H205" s="120">
        <v>655427.97042041575</v>
      </c>
      <c r="I205" s="120">
        <v>0</v>
      </c>
    </row>
    <row r="206" spans="1:9" ht="14" x14ac:dyDescent="0.15">
      <c r="A206" s="127" t="s">
        <v>8</v>
      </c>
      <c r="B206" s="89" t="s">
        <v>15</v>
      </c>
      <c r="C206" s="83" t="s">
        <v>6631</v>
      </c>
      <c r="D206" s="83" t="s">
        <v>7460</v>
      </c>
      <c r="E206" s="83" t="s">
        <v>7568</v>
      </c>
      <c r="F206" s="83" t="s">
        <v>9</v>
      </c>
      <c r="G206" s="83">
        <v>0</v>
      </c>
      <c r="H206" s="120">
        <v>475178.10981681943</v>
      </c>
      <c r="I206" s="120">
        <v>0</v>
      </c>
    </row>
    <row r="207" spans="1:9" ht="14" x14ac:dyDescent="0.15">
      <c r="A207" s="127" t="s">
        <v>8</v>
      </c>
      <c r="B207" s="89" t="s">
        <v>15</v>
      </c>
      <c r="C207" s="83" t="s">
        <v>7754</v>
      </c>
      <c r="H207" s="120">
        <v>475178.10981681943</v>
      </c>
      <c r="I207" s="120">
        <v>0</v>
      </c>
    </row>
    <row r="208" spans="1:9" ht="14" x14ac:dyDescent="0.15">
      <c r="A208" s="127" t="s">
        <v>8</v>
      </c>
      <c r="B208" s="89" t="s">
        <v>15</v>
      </c>
      <c r="C208" s="83" t="s">
        <v>6743</v>
      </c>
      <c r="D208" s="83" t="s">
        <v>7347</v>
      </c>
      <c r="E208" s="83" t="s">
        <v>7568</v>
      </c>
      <c r="F208" s="83" t="s">
        <v>9</v>
      </c>
      <c r="G208" s="83">
        <v>0</v>
      </c>
      <c r="H208" s="120">
        <v>2691839.2832012768</v>
      </c>
      <c r="I208" s="120">
        <v>0</v>
      </c>
    </row>
    <row r="209" spans="1:9" ht="14" x14ac:dyDescent="0.15">
      <c r="A209" s="127" t="s">
        <v>8</v>
      </c>
      <c r="B209" s="89" t="s">
        <v>15</v>
      </c>
      <c r="C209" s="83" t="s">
        <v>7755</v>
      </c>
      <c r="H209" s="120">
        <v>2691839.2832012768</v>
      </c>
      <c r="I209" s="120">
        <v>0</v>
      </c>
    </row>
    <row r="210" spans="1:9" ht="14" x14ac:dyDescent="0.15">
      <c r="A210" s="127" t="s">
        <v>8</v>
      </c>
      <c r="B210" s="89" t="s">
        <v>15</v>
      </c>
      <c r="C210" s="83" t="s">
        <v>6701</v>
      </c>
      <c r="D210" s="83" t="s">
        <v>7389</v>
      </c>
      <c r="E210" s="83" t="s">
        <v>7568</v>
      </c>
      <c r="F210" s="83" t="s">
        <v>9</v>
      </c>
      <c r="G210" s="83">
        <v>0</v>
      </c>
      <c r="H210" s="120">
        <v>2246741.1902001966</v>
      </c>
      <c r="I210" s="120">
        <v>0</v>
      </c>
    </row>
    <row r="211" spans="1:9" ht="14" x14ac:dyDescent="0.15">
      <c r="A211" s="127" t="s">
        <v>8</v>
      </c>
      <c r="B211" s="89" t="s">
        <v>15</v>
      </c>
      <c r="C211" s="83" t="s">
        <v>7756</v>
      </c>
      <c r="H211" s="120">
        <v>2246741.1902001966</v>
      </c>
      <c r="I211" s="120">
        <v>0</v>
      </c>
    </row>
    <row r="212" spans="1:9" ht="14" x14ac:dyDescent="0.15">
      <c r="A212" s="127" t="s">
        <v>8</v>
      </c>
      <c r="B212" s="89" t="s">
        <v>15</v>
      </c>
      <c r="C212" s="83" t="s">
        <v>6609</v>
      </c>
      <c r="D212" s="83" t="s">
        <v>7482</v>
      </c>
      <c r="E212" s="83" t="s">
        <v>7568</v>
      </c>
      <c r="F212" s="83" t="s">
        <v>9</v>
      </c>
      <c r="G212" s="83">
        <v>0</v>
      </c>
      <c r="H212" s="120">
        <v>442859.27904029528</v>
      </c>
      <c r="I212" s="120">
        <v>0</v>
      </c>
    </row>
    <row r="213" spans="1:9" ht="14" x14ac:dyDescent="0.15">
      <c r="A213" s="127" t="s">
        <v>8</v>
      </c>
      <c r="B213" s="89" t="s">
        <v>15</v>
      </c>
      <c r="C213" s="83" t="s">
        <v>7757</v>
      </c>
      <c r="H213" s="120">
        <v>442859.27904029528</v>
      </c>
      <c r="I213" s="120">
        <v>0</v>
      </c>
    </row>
    <row r="214" spans="1:9" ht="14" x14ac:dyDescent="0.15">
      <c r="A214" s="127" t="s">
        <v>8</v>
      </c>
      <c r="B214" s="89" t="s">
        <v>15</v>
      </c>
      <c r="C214" s="83" t="s">
        <v>6917</v>
      </c>
      <c r="D214" s="83" t="s">
        <v>7173</v>
      </c>
      <c r="E214" s="83" t="s">
        <v>7568</v>
      </c>
      <c r="F214" s="83" t="s">
        <v>9</v>
      </c>
      <c r="G214" s="83">
        <v>0</v>
      </c>
      <c r="H214" s="120">
        <v>5736944.5051020533</v>
      </c>
      <c r="I214" s="120">
        <v>0</v>
      </c>
    </row>
    <row r="215" spans="1:9" ht="14" x14ac:dyDescent="0.15">
      <c r="A215" s="127" t="s">
        <v>8</v>
      </c>
      <c r="B215" s="89" t="s">
        <v>15</v>
      </c>
      <c r="C215" s="83" t="s">
        <v>7758</v>
      </c>
      <c r="H215" s="120">
        <v>5736944.5051020533</v>
      </c>
      <c r="I215" s="120">
        <v>0</v>
      </c>
    </row>
    <row r="216" spans="1:9" ht="14" x14ac:dyDescent="0.15">
      <c r="A216" s="127" t="s">
        <v>8</v>
      </c>
      <c r="B216" s="89" t="s">
        <v>15</v>
      </c>
      <c r="C216" s="83" t="s">
        <v>7010</v>
      </c>
      <c r="D216" s="83" t="s">
        <v>7078</v>
      </c>
      <c r="E216" s="83" t="s">
        <v>7568</v>
      </c>
      <c r="F216" s="83" t="s">
        <v>9</v>
      </c>
      <c r="G216" s="83">
        <v>0</v>
      </c>
      <c r="H216" s="120">
        <v>10783858.622559838</v>
      </c>
      <c r="I216" s="120">
        <v>0</v>
      </c>
    </row>
    <row r="217" spans="1:9" ht="14" x14ac:dyDescent="0.15">
      <c r="A217" s="127" t="s">
        <v>8</v>
      </c>
      <c r="B217" s="89" t="s">
        <v>15</v>
      </c>
      <c r="C217" s="83" t="s">
        <v>7759</v>
      </c>
      <c r="H217" s="120">
        <v>10783858.622559838</v>
      </c>
      <c r="I217" s="120">
        <v>0</v>
      </c>
    </row>
    <row r="218" spans="1:9" ht="14" x14ac:dyDescent="0.15">
      <c r="A218" s="127" t="s">
        <v>8</v>
      </c>
      <c r="B218" s="89" t="s">
        <v>15</v>
      </c>
      <c r="C218" s="83" t="s">
        <v>6712</v>
      </c>
      <c r="D218" s="83" t="s">
        <v>7378</v>
      </c>
      <c r="E218" s="83" t="s">
        <v>7568</v>
      </c>
      <c r="F218" s="83" t="s">
        <v>9</v>
      </c>
      <c r="G218" s="83">
        <v>0</v>
      </c>
      <c r="H218" s="120">
        <v>7033761.3003500123</v>
      </c>
      <c r="I218" s="120">
        <v>0</v>
      </c>
    </row>
    <row r="219" spans="1:9" ht="14" x14ac:dyDescent="0.15">
      <c r="A219" s="127" t="s">
        <v>8</v>
      </c>
      <c r="B219" s="89" t="s">
        <v>15</v>
      </c>
      <c r="C219" s="83" t="s">
        <v>7760</v>
      </c>
      <c r="H219" s="120">
        <v>7033761.3003500123</v>
      </c>
      <c r="I219" s="120">
        <v>0</v>
      </c>
    </row>
    <row r="220" spans="1:9" ht="14" x14ac:dyDescent="0.15">
      <c r="A220" s="127" t="s">
        <v>8</v>
      </c>
      <c r="B220" s="89" t="s">
        <v>15</v>
      </c>
      <c r="C220" s="83" t="s">
        <v>6655</v>
      </c>
      <c r="D220" s="83" t="s">
        <v>7436</v>
      </c>
      <c r="E220" s="83" t="s">
        <v>7568</v>
      </c>
      <c r="F220" s="83" t="s">
        <v>9</v>
      </c>
      <c r="G220" s="83">
        <v>0</v>
      </c>
      <c r="H220" s="120">
        <v>755499.12907733687</v>
      </c>
      <c r="I220" s="120">
        <v>0</v>
      </c>
    </row>
    <row r="221" spans="1:9" ht="14" x14ac:dyDescent="0.15">
      <c r="A221" s="127" t="s">
        <v>8</v>
      </c>
      <c r="B221" s="89" t="s">
        <v>15</v>
      </c>
      <c r="C221" s="83" t="s">
        <v>7761</v>
      </c>
      <c r="H221" s="120">
        <v>755499.12907733687</v>
      </c>
      <c r="I221" s="120">
        <v>0</v>
      </c>
    </row>
    <row r="222" spans="1:9" ht="14" x14ac:dyDescent="0.15">
      <c r="A222" s="127" t="s">
        <v>8</v>
      </c>
      <c r="B222" s="89" t="s">
        <v>15</v>
      </c>
      <c r="C222" s="83" t="s">
        <v>7035</v>
      </c>
      <c r="D222" s="83" t="s">
        <v>7053</v>
      </c>
      <c r="E222" s="83" t="s">
        <v>7568</v>
      </c>
      <c r="F222" s="83" t="s">
        <v>9</v>
      </c>
      <c r="G222" s="83">
        <v>0</v>
      </c>
      <c r="H222" s="120">
        <v>1107629.9234782609</v>
      </c>
      <c r="I222" s="120">
        <v>0</v>
      </c>
    </row>
    <row r="223" spans="1:9" ht="14" x14ac:dyDescent="0.15">
      <c r="A223" s="127" t="s">
        <v>8</v>
      </c>
      <c r="B223" s="89" t="s">
        <v>15</v>
      </c>
      <c r="C223" s="83" t="s">
        <v>7762</v>
      </c>
      <c r="H223" s="120">
        <v>1107629.9234782609</v>
      </c>
      <c r="I223" s="120">
        <v>0</v>
      </c>
    </row>
    <row r="224" spans="1:9" ht="14" x14ac:dyDescent="0.15">
      <c r="A224" s="127" t="s">
        <v>8</v>
      </c>
      <c r="B224" s="89" t="s">
        <v>15</v>
      </c>
      <c r="C224" s="83" t="s">
        <v>6766</v>
      </c>
      <c r="D224" s="83" t="s">
        <v>7324</v>
      </c>
      <c r="E224" s="83" t="s">
        <v>7568</v>
      </c>
      <c r="F224" s="83" t="s">
        <v>9</v>
      </c>
      <c r="G224" s="83">
        <v>0</v>
      </c>
      <c r="H224" s="120">
        <v>4280265.2464307444</v>
      </c>
      <c r="I224" s="120">
        <v>0</v>
      </c>
    </row>
    <row r="225" spans="1:9" ht="14" x14ac:dyDescent="0.15">
      <c r="A225" s="127" t="s">
        <v>8</v>
      </c>
      <c r="B225" s="89" t="s">
        <v>15</v>
      </c>
      <c r="C225" s="83" t="s">
        <v>7763</v>
      </c>
      <c r="H225" s="120">
        <v>4280265.2464307444</v>
      </c>
      <c r="I225" s="120">
        <v>0</v>
      </c>
    </row>
    <row r="226" spans="1:9" ht="14" x14ac:dyDescent="0.15">
      <c r="A226" s="127" t="s">
        <v>8</v>
      </c>
      <c r="B226" s="89" t="s">
        <v>15</v>
      </c>
      <c r="C226" s="83" t="s">
        <v>6739</v>
      </c>
      <c r="D226" s="83" t="s">
        <v>7351</v>
      </c>
      <c r="E226" s="83" t="s">
        <v>7568</v>
      </c>
      <c r="F226" s="83" t="s">
        <v>9</v>
      </c>
      <c r="G226" s="83">
        <v>0</v>
      </c>
      <c r="H226" s="120">
        <v>2131569.8174752556</v>
      </c>
      <c r="I226" s="120">
        <v>0</v>
      </c>
    </row>
    <row r="227" spans="1:9" ht="14" x14ac:dyDescent="0.15">
      <c r="A227" s="127" t="s">
        <v>8</v>
      </c>
      <c r="B227" s="89" t="s">
        <v>15</v>
      </c>
      <c r="C227" s="83" t="s">
        <v>7764</v>
      </c>
      <c r="H227" s="120">
        <v>2131569.8174752556</v>
      </c>
      <c r="I227" s="120">
        <v>0</v>
      </c>
    </row>
    <row r="228" spans="1:9" ht="14" x14ac:dyDescent="0.15">
      <c r="A228" s="127" t="s">
        <v>8</v>
      </c>
      <c r="B228" s="89" t="s">
        <v>15</v>
      </c>
      <c r="C228" s="83" t="s">
        <v>6918</v>
      </c>
      <c r="D228" s="83" t="s">
        <v>7172</v>
      </c>
      <c r="E228" s="83" t="s">
        <v>7568</v>
      </c>
      <c r="F228" s="83" t="s">
        <v>9</v>
      </c>
      <c r="G228" s="83">
        <v>0</v>
      </c>
      <c r="H228" s="120">
        <v>3290127.2203038665</v>
      </c>
      <c r="I228" s="120">
        <v>0</v>
      </c>
    </row>
    <row r="229" spans="1:9" ht="14" x14ac:dyDescent="0.15">
      <c r="A229" s="127" t="s">
        <v>8</v>
      </c>
      <c r="B229" s="89" t="s">
        <v>15</v>
      </c>
      <c r="C229" s="83" t="s">
        <v>7765</v>
      </c>
      <c r="H229" s="120">
        <v>3290127.2203038665</v>
      </c>
      <c r="I229" s="120">
        <v>0</v>
      </c>
    </row>
    <row r="230" spans="1:9" ht="14" x14ac:dyDescent="0.15">
      <c r="A230" s="127" t="s">
        <v>8</v>
      </c>
      <c r="B230" s="89" t="s">
        <v>15</v>
      </c>
      <c r="C230" s="83" t="s">
        <v>6561</v>
      </c>
      <c r="D230" s="83" t="s">
        <v>7530</v>
      </c>
      <c r="E230" s="83" t="s">
        <v>7568</v>
      </c>
      <c r="F230" s="83" t="s">
        <v>9</v>
      </c>
      <c r="G230" s="83">
        <v>0</v>
      </c>
      <c r="H230" s="120">
        <v>1408513.8599999999</v>
      </c>
      <c r="I230" s="120">
        <v>0</v>
      </c>
    </row>
    <row r="231" spans="1:9" ht="14" x14ac:dyDescent="0.15">
      <c r="A231" s="127" t="s">
        <v>8</v>
      </c>
      <c r="B231" s="89" t="s">
        <v>15</v>
      </c>
      <c r="C231" s="83" t="s">
        <v>7766</v>
      </c>
      <c r="H231" s="120">
        <v>1408513.8599999999</v>
      </c>
      <c r="I231" s="120">
        <v>0</v>
      </c>
    </row>
    <row r="232" spans="1:9" ht="14" x14ac:dyDescent="0.15">
      <c r="A232" s="127" t="s">
        <v>8</v>
      </c>
      <c r="B232" s="89" t="s">
        <v>15</v>
      </c>
      <c r="C232" s="83" t="s">
        <v>6811</v>
      </c>
      <c r="D232" s="83" t="s">
        <v>7279</v>
      </c>
      <c r="E232" s="83" t="s">
        <v>7568</v>
      </c>
      <c r="F232" s="83" t="s">
        <v>9</v>
      </c>
      <c r="G232" s="83">
        <v>0</v>
      </c>
      <c r="H232" s="120">
        <v>2443204.0217873142</v>
      </c>
      <c r="I232" s="120">
        <v>0</v>
      </c>
    </row>
    <row r="233" spans="1:9" ht="14" x14ac:dyDescent="0.15">
      <c r="A233" s="127" t="s">
        <v>8</v>
      </c>
      <c r="B233" s="89" t="s">
        <v>15</v>
      </c>
      <c r="C233" s="83" t="s">
        <v>7767</v>
      </c>
      <c r="H233" s="120">
        <v>2443204.0217873142</v>
      </c>
      <c r="I233" s="120">
        <v>0</v>
      </c>
    </row>
    <row r="234" spans="1:9" ht="14" x14ac:dyDescent="0.15">
      <c r="A234" s="127" t="s">
        <v>8</v>
      </c>
      <c r="B234" s="89" t="s">
        <v>15</v>
      </c>
      <c r="C234" s="83" t="s">
        <v>6626</v>
      </c>
      <c r="D234" s="83" t="s">
        <v>7465</v>
      </c>
      <c r="E234" s="83" t="s">
        <v>7568</v>
      </c>
      <c r="F234" s="83" t="s">
        <v>9</v>
      </c>
      <c r="G234" s="83">
        <v>0</v>
      </c>
      <c r="H234" s="120">
        <v>442950.62567889987</v>
      </c>
      <c r="I234" s="120">
        <v>0</v>
      </c>
    </row>
    <row r="235" spans="1:9" ht="14" x14ac:dyDescent="0.15">
      <c r="A235" s="127" t="s">
        <v>8</v>
      </c>
      <c r="B235" s="89" t="s">
        <v>15</v>
      </c>
      <c r="C235" s="83" t="s">
        <v>7768</v>
      </c>
      <c r="H235" s="120">
        <v>442950.62567889987</v>
      </c>
      <c r="I235" s="120">
        <v>0</v>
      </c>
    </row>
    <row r="236" spans="1:9" ht="14" x14ac:dyDescent="0.15">
      <c r="A236" s="127" t="s">
        <v>8</v>
      </c>
      <c r="B236" s="89" t="s">
        <v>15</v>
      </c>
      <c r="C236" s="83" t="s">
        <v>7041</v>
      </c>
      <c r="D236" s="83" t="s">
        <v>7046</v>
      </c>
      <c r="E236" s="83" t="s">
        <v>7568</v>
      </c>
      <c r="F236" s="83" t="s">
        <v>9</v>
      </c>
      <c r="G236" s="83">
        <v>0</v>
      </c>
      <c r="H236" s="120">
        <v>12752633.126917146</v>
      </c>
      <c r="I236" s="120">
        <v>0</v>
      </c>
    </row>
    <row r="237" spans="1:9" ht="14" x14ac:dyDescent="0.15">
      <c r="A237" s="127" t="s">
        <v>8</v>
      </c>
      <c r="B237" s="89" t="s">
        <v>15</v>
      </c>
      <c r="C237" s="83" t="s">
        <v>7769</v>
      </c>
      <c r="H237" s="120">
        <v>12752633.126917146</v>
      </c>
      <c r="I237" s="120">
        <v>0</v>
      </c>
    </row>
    <row r="238" spans="1:9" ht="14" x14ac:dyDescent="0.15">
      <c r="A238" s="127" t="s">
        <v>8</v>
      </c>
      <c r="B238" s="89" t="s">
        <v>15</v>
      </c>
      <c r="C238" s="83" t="s">
        <v>6971</v>
      </c>
      <c r="D238" s="83" t="s">
        <v>7117</v>
      </c>
      <c r="E238" s="83" t="s">
        <v>7568</v>
      </c>
      <c r="F238" s="83" t="s">
        <v>9</v>
      </c>
      <c r="G238" s="83">
        <v>0</v>
      </c>
      <c r="H238" s="120">
        <v>24517035.725000001</v>
      </c>
      <c r="I238" s="120">
        <v>0</v>
      </c>
    </row>
    <row r="239" spans="1:9" ht="14" x14ac:dyDescent="0.15">
      <c r="A239" s="127" t="s">
        <v>8</v>
      </c>
      <c r="B239" s="89" t="s">
        <v>15</v>
      </c>
      <c r="C239" s="83" t="s">
        <v>7770</v>
      </c>
      <c r="H239" s="120">
        <v>24517035.725000001</v>
      </c>
      <c r="I239" s="120">
        <v>0</v>
      </c>
    </row>
    <row r="240" spans="1:9" ht="14" x14ac:dyDescent="0.15">
      <c r="A240" s="127" t="s">
        <v>8</v>
      </c>
      <c r="B240" s="89" t="s">
        <v>15</v>
      </c>
      <c r="C240" s="83" t="s">
        <v>6675</v>
      </c>
      <c r="D240" s="83" t="s">
        <v>7415</v>
      </c>
      <c r="E240" s="83" t="s">
        <v>7568</v>
      </c>
      <c r="F240" s="83" t="s">
        <v>9</v>
      </c>
      <c r="G240" s="83">
        <v>0</v>
      </c>
      <c r="H240" s="120">
        <v>2372235.1094525084</v>
      </c>
      <c r="I240" s="120">
        <v>0</v>
      </c>
    </row>
    <row r="241" spans="1:9" ht="14" x14ac:dyDescent="0.15">
      <c r="A241" s="127" t="s">
        <v>8</v>
      </c>
      <c r="B241" s="89" t="s">
        <v>15</v>
      </c>
      <c r="C241" s="83" t="s">
        <v>7771</v>
      </c>
      <c r="H241" s="120">
        <v>2372235.1094525084</v>
      </c>
      <c r="I241" s="120">
        <v>0</v>
      </c>
    </row>
    <row r="242" spans="1:9" ht="14" x14ac:dyDescent="0.15">
      <c r="A242" s="127" t="s">
        <v>8</v>
      </c>
      <c r="B242" s="89" t="s">
        <v>15</v>
      </c>
      <c r="C242" s="83" t="s">
        <v>6798</v>
      </c>
      <c r="D242" s="83" t="s">
        <v>7292</v>
      </c>
      <c r="E242" s="83" t="s">
        <v>7568</v>
      </c>
      <c r="F242" s="83" t="s">
        <v>9</v>
      </c>
      <c r="G242" s="83">
        <v>0</v>
      </c>
      <c r="H242" s="120">
        <v>1797211.567259369</v>
      </c>
      <c r="I242" s="120">
        <v>0</v>
      </c>
    </row>
    <row r="243" spans="1:9" ht="14" x14ac:dyDescent="0.15">
      <c r="A243" s="127" t="s">
        <v>8</v>
      </c>
      <c r="B243" s="89" t="s">
        <v>15</v>
      </c>
      <c r="C243" s="83" t="s">
        <v>7772</v>
      </c>
      <c r="H243" s="120">
        <v>1797211.567259369</v>
      </c>
      <c r="I243" s="120">
        <v>0</v>
      </c>
    </row>
    <row r="244" spans="1:9" ht="14" x14ac:dyDescent="0.15">
      <c r="A244" s="127" t="s">
        <v>8</v>
      </c>
      <c r="B244" s="89" t="s">
        <v>15</v>
      </c>
      <c r="C244" s="83" t="s">
        <v>7016</v>
      </c>
      <c r="D244" s="83" t="s">
        <v>7072</v>
      </c>
      <c r="E244" s="83" t="s">
        <v>7568</v>
      </c>
      <c r="F244" s="83" t="s">
        <v>9</v>
      </c>
      <c r="G244" s="83">
        <v>0</v>
      </c>
      <c r="H244" s="120">
        <v>31436635.599928319</v>
      </c>
      <c r="I244" s="120">
        <v>0</v>
      </c>
    </row>
    <row r="245" spans="1:9" ht="14" x14ac:dyDescent="0.15">
      <c r="A245" s="127" t="s">
        <v>8</v>
      </c>
      <c r="B245" s="89" t="s">
        <v>15</v>
      </c>
      <c r="C245" s="83" t="s">
        <v>7773</v>
      </c>
      <c r="H245" s="120">
        <v>31436635.599928319</v>
      </c>
      <c r="I245" s="120">
        <v>0</v>
      </c>
    </row>
    <row r="246" spans="1:9" ht="14" x14ac:dyDescent="0.15">
      <c r="A246" s="127" t="s">
        <v>8</v>
      </c>
      <c r="B246" s="89" t="s">
        <v>15</v>
      </c>
      <c r="C246" s="83" t="s">
        <v>6562</v>
      </c>
      <c r="D246" s="83" t="s">
        <v>7529</v>
      </c>
      <c r="E246" s="83" t="s">
        <v>7568</v>
      </c>
      <c r="F246" s="83" t="s">
        <v>9</v>
      </c>
      <c r="G246" s="83">
        <v>0</v>
      </c>
      <c r="H246" s="120">
        <v>52014.188626265066</v>
      </c>
      <c r="I246" s="120">
        <v>0</v>
      </c>
    </row>
    <row r="247" spans="1:9" ht="14" x14ac:dyDescent="0.15">
      <c r="A247" s="127" t="s">
        <v>8</v>
      </c>
      <c r="B247" s="89" t="s">
        <v>15</v>
      </c>
      <c r="C247" s="83" t="s">
        <v>7774</v>
      </c>
      <c r="H247" s="120">
        <v>52014.188626265066</v>
      </c>
      <c r="I247" s="120">
        <v>0</v>
      </c>
    </row>
    <row r="248" spans="1:9" ht="14" x14ac:dyDescent="0.15">
      <c r="A248" s="127" t="s">
        <v>8</v>
      </c>
      <c r="B248" s="89" t="s">
        <v>15</v>
      </c>
      <c r="C248" s="83" t="s">
        <v>6665</v>
      </c>
      <c r="D248" s="83" t="s">
        <v>7425</v>
      </c>
      <c r="E248" s="83" t="s">
        <v>7568</v>
      </c>
      <c r="F248" s="83" t="s">
        <v>9</v>
      </c>
      <c r="G248" s="83">
        <v>0</v>
      </c>
      <c r="H248" s="120">
        <v>963444.50230741594</v>
      </c>
      <c r="I248" s="120">
        <v>0</v>
      </c>
    </row>
    <row r="249" spans="1:9" ht="14" x14ac:dyDescent="0.15">
      <c r="A249" s="127" t="s">
        <v>8</v>
      </c>
      <c r="B249" s="89" t="s">
        <v>15</v>
      </c>
      <c r="C249" s="83" t="s">
        <v>7775</v>
      </c>
      <c r="H249" s="120">
        <v>963444.50230741594</v>
      </c>
      <c r="I249" s="120">
        <v>0</v>
      </c>
    </row>
    <row r="250" spans="1:9" ht="14" x14ac:dyDescent="0.15">
      <c r="A250" s="127" t="s">
        <v>8</v>
      </c>
      <c r="B250" s="89" t="s">
        <v>15</v>
      </c>
      <c r="C250" s="83" t="s">
        <v>6625</v>
      </c>
      <c r="D250" s="83" t="s">
        <v>7466</v>
      </c>
      <c r="E250" s="83" t="s">
        <v>7568</v>
      </c>
      <c r="F250" s="83" t="s">
        <v>9</v>
      </c>
      <c r="G250" s="83">
        <v>0</v>
      </c>
      <c r="H250" s="120">
        <v>146555.1108352498</v>
      </c>
      <c r="I250" s="120">
        <v>0</v>
      </c>
    </row>
    <row r="251" spans="1:9" ht="14" x14ac:dyDescent="0.15">
      <c r="A251" s="127" t="s">
        <v>8</v>
      </c>
      <c r="B251" s="89" t="s">
        <v>15</v>
      </c>
      <c r="C251" s="83" t="s">
        <v>7776</v>
      </c>
      <c r="H251" s="120">
        <v>146555.1108352498</v>
      </c>
      <c r="I251" s="120">
        <v>0</v>
      </c>
    </row>
    <row r="252" spans="1:9" ht="14" x14ac:dyDescent="0.15">
      <c r="A252" s="127" t="s">
        <v>8</v>
      </c>
      <c r="B252" s="89" t="s">
        <v>15</v>
      </c>
      <c r="C252" s="83" t="s">
        <v>6979</v>
      </c>
      <c r="D252" s="83" t="s">
        <v>7109</v>
      </c>
      <c r="E252" s="83" t="s">
        <v>7568</v>
      </c>
      <c r="F252" s="83" t="s">
        <v>9</v>
      </c>
      <c r="G252" s="83">
        <v>0</v>
      </c>
      <c r="H252" s="120">
        <v>8898712.9498566501</v>
      </c>
      <c r="I252" s="120">
        <v>0</v>
      </c>
    </row>
    <row r="253" spans="1:9" ht="14" x14ac:dyDescent="0.15">
      <c r="A253" s="127" t="s">
        <v>8</v>
      </c>
      <c r="B253" s="89" t="s">
        <v>15</v>
      </c>
      <c r="C253" s="83" t="s">
        <v>7777</v>
      </c>
      <c r="H253" s="120">
        <v>8898712.9498566501</v>
      </c>
      <c r="I253" s="120">
        <v>0</v>
      </c>
    </row>
    <row r="254" spans="1:9" ht="14" x14ac:dyDescent="0.15">
      <c r="A254" s="127" t="s">
        <v>8</v>
      </c>
      <c r="B254" s="89" t="s">
        <v>15</v>
      </c>
      <c r="C254" s="83" t="s">
        <v>6845</v>
      </c>
      <c r="D254" s="83" t="s">
        <v>7245</v>
      </c>
      <c r="E254" s="83" t="s">
        <v>7568</v>
      </c>
      <c r="F254" s="83" t="s">
        <v>9</v>
      </c>
      <c r="G254" s="83">
        <v>0</v>
      </c>
      <c r="H254" s="120">
        <v>6556134.0690379133</v>
      </c>
      <c r="I254" s="120">
        <v>0</v>
      </c>
    </row>
    <row r="255" spans="1:9" ht="14" x14ac:dyDescent="0.15">
      <c r="A255" s="127" t="s">
        <v>8</v>
      </c>
      <c r="B255" s="89" t="s">
        <v>15</v>
      </c>
      <c r="C255" s="83" t="s">
        <v>7778</v>
      </c>
      <c r="H255" s="120">
        <v>6556134.0690379133</v>
      </c>
      <c r="I255" s="120">
        <v>0</v>
      </c>
    </row>
    <row r="256" spans="1:9" ht="14" x14ac:dyDescent="0.15">
      <c r="A256" s="127" t="s">
        <v>8</v>
      </c>
      <c r="B256" s="89" t="s">
        <v>15</v>
      </c>
      <c r="C256" s="83" t="s">
        <v>6764</v>
      </c>
      <c r="D256" s="83" t="s">
        <v>7326</v>
      </c>
      <c r="E256" s="83" t="s">
        <v>7568</v>
      </c>
      <c r="F256" s="83" t="s">
        <v>9</v>
      </c>
      <c r="G256" s="83">
        <v>0</v>
      </c>
      <c r="H256" s="120">
        <v>6051907.9572805073</v>
      </c>
      <c r="I256" s="120">
        <v>0</v>
      </c>
    </row>
    <row r="257" spans="1:9" ht="14" x14ac:dyDescent="0.15">
      <c r="A257" s="127" t="s">
        <v>8</v>
      </c>
      <c r="B257" s="89" t="s">
        <v>15</v>
      </c>
      <c r="C257" s="83" t="s">
        <v>7779</v>
      </c>
      <c r="H257" s="120">
        <v>6051907.9572805073</v>
      </c>
      <c r="I257" s="120">
        <v>0</v>
      </c>
    </row>
    <row r="258" spans="1:9" ht="14" x14ac:dyDescent="0.15">
      <c r="A258" s="127" t="s">
        <v>8</v>
      </c>
      <c r="B258" s="89" t="s">
        <v>15</v>
      </c>
      <c r="C258" s="83" t="s">
        <v>43</v>
      </c>
      <c r="D258" s="83" t="s">
        <v>44</v>
      </c>
      <c r="E258" s="83" t="s">
        <v>7570</v>
      </c>
      <c r="F258" s="83" t="s">
        <v>9</v>
      </c>
      <c r="G258" s="83">
        <v>0</v>
      </c>
      <c r="H258" s="120">
        <v>65832.5</v>
      </c>
      <c r="I258" s="120">
        <v>0</v>
      </c>
    </row>
    <row r="259" spans="1:9" ht="14" x14ac:dyDescent="0.15">
      <c r="A259" s="127" t="s">
        <v>8</v>
      </c>
      <c r="B259" s="89" t="s">
        <v>15</v>
      </c>
      <c r="C259" s="83" t="s">
        <v>7780</v>
      </c>
      <c r="H259" s="120">
        <v>65832.5</v>
      </c>
      <c r="I259" s="120">
        <v>0</v>
      </c>
    </row>
    <row r="260" spans="1:9" ht="14" x14ac:dyDescent="0.15">
      <c r="A260" s="127" t="s">
        <v>8</v>
      </c>
      <c r="B260" s="89" t="s">
        <v>15</v>
      </c>
      <c r="C260" s="83" t="s">
        <v>6807</v>
      </c>
      <c r="D260" s="83" t="s">
        <v>7283</v>
      </c>
      <c r="E260" s="83" t="s">
        <v>7568</v>
      </c>
      <c r="F260" s="83" t="s">
        <v>9</v>
      </c>
      <c r="G260" s="83">
        <v>0</v>
      </c>
      <c r="H260" s="120">
        <v>2509153.5127968476</v>
      </c>
      <c r="I260" s="120">
        <v>0</v>
      </c>
    </row>
    <row r="261" spans="1:9" ht="14" x14ac:dyDescent="0.15">
      <c r="A261" s="127" t="s">
        <v>8</v>
      </c>
      <c r="B261" s="89" t="s">
        <v>15</v>
      </c>
      <c r="C261" s="83" t="s">
        <v>7781</v>
      </c>
      <c r="H261" s="120">
        <v>2509153.5127968476</v>
      </c>
      <c r="I261" s="120">
        <v>0</v>
      </c>
    </row>
    <row r="262" spans="1:9" ht="14" x14ac:dyDescent="0.15">
      <c r="A262" s="127" t="s">
        <v>8</v>
      </c>
      <c r="B262" s="89" t="s">
        <v>15</v>
      </c>
      <c r="C262" s="83" t="s">
        <v>6702</v>
      </c>
      <c r="D262" s="83" t="s">
        <v>7388</v>
      </c>
      <c r="E262" s="83" t="s">
        <v>7568</v>
      </c>
      <c r="F262" s="83" t="s">
        <v>9</v>
      </c>
      <c r="G262" s="83">
        <v>0</v>
      </c>
      <c r="H262" s="120">
        <v>2441898.6622944456</v>
      </c>
      <c r="I262" s="120">
        <v>0</v>
      </c>
    </row>
    <row r="263" spans="1:9" ht="14" x14ac:dyDescent="0.15">
      <c r="A263" s="127" t="s">
        <v>8</v>
      </c>
      <c r="B263" s="89" t="s">
        <v>15</v>
      </c>
      <c r="C263" s="83" t="s">
        <v>7782</v>
      </c>
      <c r="H263" s="120">
        <v>2441898.6622944456</v>
      </c>
      <c r="I263" s="120">
        <v>0</v>
      </c>
    </row>
    <row r="264" spans="1:9" ht="14" x14ac:dyDescent="0.15">
      <c r="A264" s="127" t="s">
        <v>8</v>
      </c>
      <c r="B264" s="89" t="s">
        <v>15</v>
      </c>
      <c r="C264" s="83" t="s">
        <v>6687</v>
      </c>
      <c r="D264" s="83" t="s">
        <v>7403</v>
      </c>
      <c r="E264" s="83" t="s">
        <v>7568</v>
      </c>
      <c r="F264" s="83" t="s">
        <v>9</v>
      </c>
      <c r="G264" s="83">
        <v>0</v>
      </c>
      <c r="H264" s="120">
        <v>1609096.697818537</v>
      </c>
      <c r="I264" s="120">
        <v>0</v>
      </c>
    </row>
    <row r="265" spans="1:9" ht="14" x14ac:dyDescent="0.15">
      <c r="A265" s="127" t="s">
        <v>8</v>
      </c>
      <c r="B265" s="89" t="s">
        <v>15</v>
      </c>
      <c r="C265" s="83" t="s">
        <v>7783</v>
      </c>
      <c r="H265" s="120">
        <v>1609096.697818537</v>
      </c>
      <c r="I265" s="120">
        <v>0</v>
      </c>
    </row>
    <row r="266" spans="1:9" ht="14" x14ac:dyDescent="0.15">
      <c r="A266" s="127" t="s">
        <v>8</v>
      </c>
      <c r="B266" s="89" t="s">
        <v>15</v>
      </c>
      <c r="C266" s="83" t="s">
        <v>6593</v>
      </c>
      <c r="D266" s="83" t="s">
        <v>7498</v>
      </c>
      <c r="E266" s="83" t="s">
        <v>7568</v>
      </c>
      <c r="F266" s="83" t="s">
        <v>9</v>
      </c>
      <c r="G266" s="83">
        <v>0</v>
      </c>
      <c r="H266" s="120">
        <v>477865.21274497249</v>
      </c>
      <c r="I266" s="120">
        <v>0</v>
      </c>
    </row>
    <row r="267" spans="1:9" ht="14" x14ac:dyDescent="0.15">
      <c r="A267" s="127" t="s">
        <v>8</v>
      </c>
      <c r="B267" s="89" t="s">
        <v>15</v>
      </c>
      <c r="C267" s="83" t="s">
        <v>7784</v>
      </c>
      <c r="H267" s="120">
        <v>477865.21274497249</v>
      </c>
      <c r="I267" s="120">
        <v>0</v>
      </c>
    </row>
    <row r="268" spans="1:9" ht="14" x14ac:dyDescent="0.15">
      <c r="A268" s="127" t="s">
        <v>8</v>
      </c>
      <c r="B268" s="89" t="s">
        <v>15</v>
      </c>
      <c r="C268" s="83" t="s">
        <v>6784</v>
      </c>
      <c r="D268" s="83" t="s">
        <v>7306</v>
      </c>
      <c r="E268" s="83" t="s">
        <v>7568</v>
      </c>
      <c r="F268" s="83" t="s">
        <v>9</v>
      </c>
      <c r="G268" s="83">
        <v>0</v>
      </c>
      <c r="H268" s="120">
        <v>3409162.5469992775</v>
      </c>
      <c r="I268" s="120">
        <v>0</v>
      </c>
    </row>
    <row r="269" spans="1:9" ht="14" x14ac:dyDescent="0.15">
      <c r="A269" s="127" t="s">
        <v>8</v>
      </c>
      <c r="B269" s="89" t="s">
        <v>15</v>
      </c>
      <c r="C269" s="83" t="s">
        <v>7785</v>
      </c>
      <c r="H269" s="120">
        <v>3409162.5469992775</v>
      </c>
      <c r="I269" s="120">
        <v>0</v>
      </c>
    </row>
    <row r="270" spans="1:9" ht="14" x14ac:dyDescent="0.15">
      <c r="A270" s="127" t="s">
        <v>8</v>
      </c>
      <c r="B270" s="89" t="s">
        <v>15</v>
      </c>
      <c r="C270" s="83" t="s">
        <v>6711</v>
      </c>
      <c r="D270" s="83" t="s">
        <v>7379</v>
      </c>
      <c r="E270" s="83" t="s">
        <v>7568</v>
      </c>
      <c r="F270" s="83" t="s">
        <v>9</v>
      </c>
      <c r="G270" s="83">
        <v>0</v>
      </c>
      <c r="H270" s="120">
        <v>2472974.5836340673</v>
      </c>
      <c r="I270" s="120">
        <v>0</v>
      </c>
    </row>
    <row r="271" spans="1:9" ht="14" x14ac:dyDescent="0.15">
      <c r="A271" s="127" t="s">
        <v>8</v>
      </c>
      <c r="B271" s="89" t="s">
        <v>15</v>
      </c>
      <c r="C271" s="83" t="s">
        <v>7786</v>
      </c>
      <c r="H271" s="120">
        <v>2472974.5836340673</v>
      </c>
      <c r="I271" s="120">
        <v>0</v>
      </c>
    </row>
    <row r="272" spans="1:9" ht="14" x14ac:dyDescent="0.15">
      <c r="A272" s="127" t="s">
        <v>8</v>
      </c>
      <c r="B272" s="89" t="s">
        <v>15</v>
      </c>
      <c r="C272" s="83" t="s">
        <v>6688</v>
      </c>
      <c r="D272" s="83" t="s">
        <v>7402</v>
      </c>
      <c r="E272" s="83" t="s">
        <v>7568</v>
      </c>
      <c r="F272" s="83" t="s">
        <v>9</v>
      </c>
      <c r="G272" s="83">
        <v>0</v>
      </c>
      <c r="H272" s="120">
        <v>1955971.4741486786</v>
      </c>
      <c r="I272" s="120">
        <v>0</v>
      </c>
    </row>
    <row r="273" spans="1:9" ht="14" x14ac:dyDescent="0.15">
      <c r="A273" s="127" t="s">
        <v>8</v>
      </c>
      <c r="B273" s="89" t="s">
        <v>15</v>
      </c>
      <c r="C273" s="83" t="s">
        <v>7787</v>
      </c>
      <c r="H273" s="120">
        <v>1955971.4741486786</v>
      </c>
      <c r="I273" s="120">
        <v>0</v>
      </c>
    </row>
    <row r="274" spans="1:9" ht="14" x14ac:dyDescent="0.15">
      <c r="A274" s="127" t="s">
        <v>8</v>
      </c>
      <c r="B274" s="89" t="s">
        <v>15</v>
      </c>
      <c r="C274" s="83" t="s">
        <v>6735</v>
      </c>
      <c r="D274" s="83" t="s">
        <v>7355</v>
      </c>
      <c r="E274" s="83" t="s">
        <v>7568</v>
      </c>
      <c r="F274" s="83" t="s">
        <v>9</v>
      </c>
      <c r="G274" s="83">
        <v>0</v>
      </c>
      <c r="H274" s="120">
        <v>4133224.3813159568</v>
      </c>
      <c r="I274" s="120">
        <v>0</v>
      </c>
    </row>
    <row r="275" spans="1:9" ht="14" x14ac:dyDescent="0.15">
      <c r="A275" s="127" t="s">
        <v>8</v>
      </c>
      <c r="B275" s="89" t="s">
        <v>15</v>
      </c>
      <c r="C275" s="83" t="s">
        <v>7788</v>
      </c>
      <c r="H275" s="120">
        <v>4133224.3813159568</v>
      </c>
      <c r="I275" s="120">
        <v>0</v>
      </c>
    </row>
    <row r="276" spans="1:9" ht="14" x14ac:dyDescent="0.15">
      <c r="A276" s="127" t="s">
        <v>8</v>
      </c>
      <c r="B276" s="89" t="s">
        <v>15</v>
      </c>
      <c r="C276" s="83" t="s">
        <v>6668</v>
      </c>
      <c r="D276" s="83" t="s">
        <v>7422</v>
      </c>
      <c r="E276" s="83" t="s">
        <v>7568</v>
      </c>
      <c r="F276" s="83" t="s">
        <v>9</v>
      </c>
      <c r="G276" s="83">
        <v>0</v>
      </c>
      <c r="H276" s="120">
        <v>745171.62966758804</v>
      </c>
      <c r="I276" s="120">
        <v>0</v>
      </c>
    </row>
    <row r="277" spans="1:9" ht="14" x14ac:dyDescent="0.15">
      <c r="A277" s="127" t="s">
        <v>8</v>
      </c>
      <c r="B277" s="89" t="s">
        <v>15</v>
      </c>
      <c r="C277" s="83" t="s">
        <v>7789</v>
      </c>
      <c r="H277" s="120">
        <v>745171.62966758804</v>
      </c>
      <c r="I277" s="120">
        <v>0</v>
      </c>
    </row>
    <row r="278" spans="1:9" ht="14" x14ac:dyDescent="0.15">
      <c r="A278" s="127" t="s">
        <v>8</v>
      </c>
      <c r="B278" s="89" t="s">
        <v>15</v>
      </c>
      <c r="C278" s="83" t="s">
        <v>2036</v>
      </c>
      <c r="D278" s="83" t="s">
        <v>7129</v>
      </c>
      <c r="E278" s="83" t="s">
        <v>7568</v>
      </c>
      <c r="F278" s="83" t="s">
        <v>9</v>
      </c>
      <c r="G278" s="83">
        <v>0</v>
      </c>
      <c r="H278" s="120">
        <v>8588467.8119509462</v>
      </c>
      <c r="I278" s="120">
        <v>0</v>
      </c>
    </row>
    <row r="279" spans="1:9" ht="14" x14ac:dyDescent="0.15">
      <c r="A279" s="127" t="s">
        <v>8</v>
      </c>
      <c r="B279" s="89" t="s">
        <v>15</v>
      </c>
      <c r="C279" s="83" t="s">
        <v>7790</v>
      </c>
      <c r="H279" s="120">
        <v>8588467.8119509462</v>
      </c>
      <c r="I279" s="120">
        <v>0</v>
      </c>
    </row>
    <row r="280" spans="1:9" ht="14" x14ac:dyDescent="0.15">
      <c r="A280" s="127" t="s">
        <v>8</v>
      </c>
      <c r="B280" s="89" t="s">
        <v>15</v>
      </c>
      <c r="C280" s="83" t="s">
        <v>6881</v>
      </c>
      <c r="D280" s="83" t="s">
        <v>7209</v>
      </c>
      <c r="E280" s="83" t="s">
        <v>7568</v>
      </c>
      <c r="F280" s="83" t="s">
        <v>9</v>
      </c>
      <c r="G280" s="83">
        <v>0</v>
      </c>
      <c r="H280" s="120">
        <v>4101011.2618254567</v>
      </c>
      <c r="I280" s="120">
        <v>0</v>
      </c>
    </row>
    <row r="281" spans="1:9" ht="14" x14ac:dyDescent="0.15">
      <c r="A281" s="127" t="s">
        <v>8</v>
      </c>
      <c r="B281" s="89" t="s">
        <v>15</v>
      </c>
      <c r="C281" s="83" t="s">
        <v>7791</v>
      </c>
      <c r="H281" s="120">
        <v>4101011.2618254567</v>
      </c>
      <c r="I281" s="120">
        <v>0</v>
      </c>
    </row>
    <row r="282" spans="1:9" ht="14" x14ac:dyDescent="0.15">
      <c r="A282" s="127" t="s">
        <v>8</v>
      </c>
      <c r="B282" s="89" t="s">
        <v>15</v>
      </c>
      <c r="C282" s="83" t="s">
        <v>7033</v>
      </c>
      <c r="D282" s="83" t="s">
        <v>7055</v>
      </c>
      <c r="E282" s="83" t="s">
        <v>7568</v>
      </c>
      <c r="F282" s="83" t="s">
        <v>9</v>
      </c>
      <c r="G282" s="83">
        <v>0</v>
      </c>
      <c r="H282" s="120">
        <v>59810227.553333335</v>
      </c>
      <c r="I282" s="120">
        <v>0</v>
      </c>
    </row>
    <row r="283" spans="1:9" ht="14" x14ac:dyDescent="0.15">
      <c r="A283" s="127" t="s">
        <v>8</v>
      </c>
      <c r="B283" s="89" t="s">
        <v>15</v>
      </c>
      <c r="C283" s="83" t="s">
        <v>7792</v>
      </c>
      <c r="H283" s="120">
        <v>59810227.553333335</v>
      </c>
      <c r="I283" s="120">
        <v>0</v>
      </c>
    </row>
    <row r="284" spans="1:9" ht="14" x14ac:dyDescent="0.15">
      <c r="A284" s="127" t="s">
        <v>8</v>
      </c>
      <c r="B284" s="89" t="s">
        <v>15</v>
      </c>
      <c r="C284" s="83" t="s">
        <v>7007</v>
      </c>
      <c r="D284" s="83" t="s">
        <v>7081</v>
      </c>
      <c r="E284" s="83" t="s">
        <v>7568</v>
      </c>
      <c r="F284" s="83" t="s">
        <v>9</v>
      </c>
      <c r="G284" s="83">
        <v>0</v>
      </c>
      <c r="H284" s="120">
        <v>23218177.433637012</v>
      </c>
      <c r="I284" s="120">
        <v>0</v>
      </c>
    </row>
    <row r="285" spans="1:9" ht="14" x14ac:dyDescent="0.15">
      <c r="A285" s="127" t="s">
        <v>8</v>
      </c>
      <c r="B285" s="89" t="s">
        <v>15</v>
      </c>
      <c r="C285" s="83" t="s">
        <v>7793</v>
      </c>
      <c r="H285" s="120">
        <v>23218177.433637012</v>
      </c>
      <c r="I285" s="120">
        <v>0</v>
      </c>
    </row>
    <row r="286" spans="1:9" ht="14" x14ac:dyDescent="0.15">
      <c r="A286" s="127" t="s">
        <v>8</v>
      </c>
      <c r="B286" s="89" t="s">
        <v>15</v>
      </c>
      <c r="C286" s="83" t="s">
        <v>6993</v>
      </c>
      <c r="D286" s="83" t="s">
        <v>7095</v>
      </c>
      <c r="E286" s="83" t="s">
        <v>7568</v>
      </c>
      <c r="F286" s="83" t="s">
        <v>9</v>
      </c>
      <c r="G286" s="83">
        <v>0</v>
      </c>
      <c r="H286" s="120">
        <v>4652081.0381137114</v>
      </c>
      <c r="I286" s="120">
        <v>0</v>
      </c>
    </row>
    <row r="287" spans="1:9" ht="14" x14ac:dyDescent="0.15">
      <c r="A287" s="127" t="s">
        <v>8</v>
      </c>
      <c r="B287" s="89" t="s">
        <v>15</v>
      </c>
      <c r="C287" s="83" t="s">
        <v>7794</v>
      </c>
      <c r="H287" s="120">
        <v>4652081.0381137114</v>
      </c>
      <c r="I287" s="120">
        <v>0</v>
      </c>
    </row>
    <row r="288" spans="1:9" ht="14" x14ac:dyDescent="0.15">
      <c r="A288" s="127" t="s">
        <v>8</v>
      </c>
      <c r="B288" s="89" t="s">
        <v>15</v>
      </c>
      <c r="C288" s="83" t="s">
        <v>6934</v>
      </c>
      <c r="D288" s="83" t="s">
        <v>7156</v>
      </c>
      <c r="E288" s="83" t="s">
        <v>7568</v>
      </c>
      <c r="F288" s="83" t="s">
        <v>9</v>
      </c>
      <c r="G288" s="83">
        <v>0</v>
      </c>
      <c r="H288" s="120">
        <v>9763929.7438876256</v>
      </c>
      <c r="I288" s="120">
        <v>0</v>
      </c>
    </row>
    <row r="289" spans="1:9" ht="14" x14ac:dyDescent="0.15">
      <c r="A289" s="127" t="s">
        <v>8</v>
      </c>
      <c r="B289" s="89" t="s">
        <v>15</v>
      </c>
      <c r="C289" s="83" t="s">
        <v>7795</v>
      </c>
      <c r="H289" s="120">
        <v>9763929.7438876256</v>
      </c>
      <c r="I289" s="120">
        <v>0</v>
      </c>
    </row>
    <row r="290" spans="1:9" ht="14" x14ac:dyDescent="0.15">
      <c r="A290" s="127" t="s">
        <v>8</v>
      </c>
      <c r="B290" s="89" t="s">
        <v>15</v>
      </c>
      <c r="C290" s="83" t="s">
        <v>6847</v>
      </c>
      <c r="D290" s="83" t="s">
        <v>7243</v>
      </c>
      <c r="E290" s="83" t="s">
        <v>7568</v>
      </c>
      <c r="F290" s="83" t="s">
        <v>9</v>
      </c>
      <c r="G290" s="83">
        <v>0</v>
      </c>
      <c r="H290" s="120">
        <v>7282596.5396404415</v>
      </c>
      <c r="I290" s="120">
        <v>0</v>
      </c>
    </row>
    <row r="291" spans="1:9" ht="14" x14ac:dyDescent="0.15">
      <c r="A291" s="127" t="s">
        <v>8</v>
      </c>
      <c r="B291" s="89" t="s">
        <v>15</v>
      </c>
      <c r="C291" s="83" t="s">
        <v>7796</v>
      </c>
      <c r="H291" s="120">
        <v>7282596.5396404415</v>
      </c>
      <c r="I291" s="120">
        <v>0</v>
      </c>
    </row>
    <row r="292" spans="1:9" ht="14" x14ac:dyDescent="0.15">
      <c r="A292" s="127" t="s">
        <v>8</v>
      </c>
      <c r="B292" s="89" t="s">
        <v>15</v>
      </c>
      <c r="C292" s="83" t="s">
        <v>6801</v>
      </c>
      <c r="D292" s="83" t="s">
        <v>7289</v>
      </c>
      <c r="E292" s="83" t="s">
        <v>7568</v>
      </c>
      <c r="F292" s="83" t="s">
        <v>9</v>
      </c>
      <c r="G292" s="83">
        <v>0</v>
      </c>
      <c r="H292" s="120">
        <v>4791228.0419800151</v>
      </c>
      <c r="I292" s="120">
        <v>0</v>
      </c>
    </row>
    <row r="293" spans="1:9" ht="14" x14ac:dyDescent="0.15">
      <c r="A293" s="127" t="s">
        <v>8</v>
      </c>
      <c r="B293" s="89" t="s">
        <v>15</v>
      </c>
      <c r="C293" s="83" t="s">
        <v>7797</v>
      </c>
      <c r="H293" s="120">
        <v>4791228.0419800151</v>
      </c>
      <c r="I293" s="120">
        <v>0</v>
      </c>
    </row>
    <row r="294" spans="1:9" ht="14" x14ac:dyDescent="0.15">
      <c r="A294" s="127" t="s">
        <v>8</v>
      </c>
      <c r="B294" s="89" t="s">
        <v>15</v>
      </c>
      <c r="C294" s="83" t="s">
        <v>6889</v>
      </c>
      <c r="D294" s="83" t="s">
        <v>7201</v>
      </c>
      <c r="E294" s="83" t="s">
        <v>7568</v>
      </c>
      <c r="F294" s="83" t="s">
        <v>9</v>
      </c>
      <c r="G294" s="83">
        <v>0</v>
      </c>
      <c r="H294" s="120">
        <v>6001225.9790405491</v>
      </c>
      <c r="I294" s="120">
        <v>0</v>
      </c>
    </row>
    <row r="295" spans="1:9" ht="14" x14ac:dyDescent="0.15">
      <c r="A295" s="127" t="s">
        <v>8</v>
      </c>
      <c r="B295" s="89" t="s">
        <v>15</v>
      </c>
      <c r="C295" s="83" t="s">
        <v>7798</v>
      </c>
      <c r="H295" s="120">
        <v>6001225.9790405491</v>
      </c>
      <c r="I295" s="120">
        <v>0</v>
      </c>
    </row>
    <row r="296" spans="1:9" ht="14" x14ac:dyDescent="0.15">
      <c r="A296" s="127" t="s">
        <v>8</v>
      </c>
      <c r="B296" s="89" t="s">
        <v>15</v>
      </c>
      <c r="C296" s="83" t="s">
        <v>6767</v>
      </c>
      <c r="D296" s="83" t="s">
        <v>7323</v>
      </c>
      <c r="E296" s="83" t="s">
        <v>7568</v>
      </c>
      <c r="F296" s="83" t="s">
        <v>9</v>
      </c>
      <c r="G296" s="83">
        <v>0</v>
      </c>
      <c r="H296" s="120">
        <v>3742326.8307511164</v>
      </c>
      <c r="I296" s="120">
        <v>0</v>
      </c>
    </row>
    <row r="297" spans="1:9" ht="14" x14ac:dyDescent="0.15">
      <c r="A297" s="127" t="s">
        <v>8</v>
      </c>
      <c r="B297" s="89" t="s">
        <v>15</v>
      </c>
      <c r="C297" s="83" t="s">
        <v>7799</v>
      </c>
      <c r="H297" s="120">
        <v>3742326.8307511164</v>
      </c>
      <c r="I297" s="120">
        <v>0</v>
      </c>
    </row>
    <row r="298" spans="1:9" ht="14" x14ac:dyDescent="0.15">
      <c r="A298" s="127" t="s">
        <v>8</v>
      </c>
      <c r="B298" s="89" t="s">
        <v>15</v>
      </c>
      <c r="C298" s="83" t="s">
        <v>6879</v>
      </c>
      <c r="D298" s="83" t="s">
        <v>7211</v>
      </c>
      <c r="E298" s="83" t="s">
        <v>7568</v>
      </c>
      <c r="F298" s="83" t="s">
        <v>9</v>
      </c>
      <c r="G298" s="83">
        <v>0</v>
      </c>
      <c r="H298" s="120">
        <v>7696288.2590379138</v>
      </c>
      <c r="I298" s="120">
        <v>0</v>
      </c>
    </row>
    <row r="299" spans="1:9" ht="14" x14ac:dyDescent="0.15">
      <c r="A299" s="127" t="s">
        <v>8</v>
      </c>
      <c r="B299" s="89" t="s">
        <v>15</v>
      </c>
      <c r="C299" s="83" t="s">
        <v>7800</v>
      </c>
      <c r="H299" s="120">
        <v>7696288.2590379138</v>
      </c>
      <c r="I299" s="120">
        <v>0</v>
      </c>
    </row>
    <row r="300" spans="1:9" ht="14" x14ac:dyDescent="0.15">
      <c r="A300" s="127" t="s">
        <v>8</v>
      </c>
      <c r="B300" s="89" t="s">
        <v>15</v>
      </c>
      <c r="C300" s="83" t="s">
        <v>6822</v>
      </c>
      <c r="D300" s="83" t="s">
        <v>7268</v>
      </c>
      <c r="E300" s="83" t="s">
        <v>7568</v>
      </c>
      <c r="F300" s="83" t="s">
        <v>9</v>
      </c>
      <c r="G300" s="83">
        <v>0</v>
      </c>
      <c r="H300" s="120">
        <v>8842830.8082361761</v>
      </c>
      <c r="I300" s="120">
        <v>0</v>
      </c>
    </row>
    <row r="301" spans="1:9" ht="14" x14ac:dyDescent="0.15">
      <c r="A301" s="127" t="s">
        <v>8</v>
      </c>
      <c r="B301" s="89" t="s">
        <v>15</v>
      </c>
      <c r="C301" s="83" t="s">
        <v>7801</v>
      </c>
      <c r="H301" s="120">
        <v>8842830.8082361761</v>
      </c>
      <c r="I301" s="120">
        <v>0</v>
      </c>
    </row>
    <row r="302" spans="1:9" ht="14" x14ac:dyDescent="0.15">
      <c r="A302" s="127" t="s">
        <v>8</v>
      </c>
      <c r="B302" s="89" t="s">
        <v>15</v>
      </c>
      <c r="C302" s="83" t="s">
        <v>6582</v>
      </c>
      <c r="D302" s="83" t="s">
        <v>7509</v>
      </c>
      <c r="E302" s="83" t="s">
        <v>7568</v>
      </c>
      <c r="F302" s="83" t="s">
        <v>9</v>
      </c>
      <c r="G302" s="83">
        <v>0</v>
      </c>
      <c r="H302" s="120">
        <v>196165.31908465471</v>
      </c>
      <c r="I302" s="120">
        <v>0</v>
      </c>
    </row>
    <row r="303" spans="1:9" ht="14" x14ac:dyDescent="0.15">
      <c r="A303" s="127" t="s">
        <v>8</v>
      </c>
      <c r="B303" s="89" t="s">
        <v>15</v>
      </c>
      <c r="C303" s="83" t="s">
        <v>7802</v>
      </c>
      <c r="H303" s="120">
        <v>196165.31908465471</v>
      </c>
      <c r="I303" s="120">
        <v>0</v>
      </c>
    </row>
    <row r="304" spans="1:9" ht="14" x14ac:dyDescent="0.15">
      <c r="A304" s="127" t="s">
        <v>8</v>
      </c>
      <c r="B304" s="89" t="s">
        <v>15</v>
      </c>
      <c r="C304" s="83" t="s">
        <v>7008</v>
      </c>
      <c r="D304" s="83" t="s">
        <v>7080</v>
      </c>
      <c r="E304" s="83" t="s">
        <v>7568</v>
      </c>
      <c r="F304" s="83" t="s">
        <v>9</v>
      </c>
      <c r="G304" s="83">
        <v>0</v>
      </c>
      <c r="H304" s="120">
        <v>10731549.380666666</v>
      </c>
      <c r="I304" s="120">
        <v>0</v>
      </c>
    </row>
    <row r="305" spans="1:9" ht="14" x14ac:dyDescent="0.15">
      <c r="A305" s="127" t="s">
        <v>8</v>
      </c>
      <c r="B305" s="89" t="s">
        <v>15</v>
      </c>
      <c r="C305" s="83" t="s">
        <v>7803</v>
      </c>
      <c r="H305" s="120">
        <v>10731549.380666666</v>
      </c>
      <c r="I305" s="120">
        <v>0</v>
      </c>
    </row>
    <row r="306" spans="1:9" ht="14" x14ac:dyDescent="0.15">
      <c r="A306" s="127" t="s">
        <v>8</v>
      </c>
      <c r="B306" s="89" t="s">
        <v>15</v>
      </c>
      <c r="C306" s="83" t="s">
        <v>6948</v>
      </c>
      <c r="D306" s="83" t="s">
        <v>7141</v>
      </c>
      <c r="E306" s="83" t="s">
        <v>7568</v>
      </c>
      <c r="F306" s="83" t="s">
        <v>9</v>
      </c>
      <c r="G306" s="83">
        <v>0</v>
      </c>
      <c r="H306" s="120">
        <v>11853592.567202898</v>
      </c>
      <c r="I306" s="120">
        <v>0</v>
      </c>
    </row>
    <row r="307" spans="1:9" ht="14" x14ac:dyDescent="0.15">
      <c r="A307" s="127" t="s">
        <v>8</v>
      </c>
      <c r="B307" s="89" t="s">
        <v>15</v>
      </c>
      <c r="C307" s="83" t="s">
        <v>7804</v>
      </c>
      <c r="H307" s="120">
        <v>11853592.567202898</v>
      </c>
      <c r="I307" s="120">
        <v>0</v>
      </c>
    </row>
    <row r="308" spans="1:9" ht="14" x14ac:dyDescent="0.15">
      <c r="A308" s="127" t="s">
        <v>8</v>
      </c>
      <c r="B308" s="89" t="s">
        <v>15</v>
      </c>
      <c r="C308" s="83" t="s">
        <v>6956</v>
      </c>
      <c r="D308" s="83" t="s">
        <v>7133</v>
      </c>
      <c r="E308" s="83" t="s">
        <v>7568</v>
      </c>
      <c r="F308" s="83" t="s">
        <v>9</v>
      </c>
      <c r="G308" s="83">
        <v>0</v>
      </c>
      <c r="H308" s="120">
        <v>8447634.0587328672</v>
      </c>
      <c r="I308" s="120">
        <v>0</v>
      </c>
    </row>
    <row r="309" spans="1:9" ht="14" x14ac:dyDescent="0.15">
      <c r="A309" s="127" t="s">
        <v>8</v>
      </c>
      <c r="B309" s="89" t="s">
        <v>15</v>
      </c>
      <c r="C309" s="83" t="s">
        <v>7805</v>
      </c>
      <c r="H309" s="120">
        <v>8447634.0587328672</v>
      </c>
      <c r="I309" s="120">
        <v>0</v>
      </c>
    </row>
    <row r="310" spans="1:9" ht="14" x14ac:dyDescent="0.15">
      <c r="A310" s="127" t="s">
        <v>8</v>
      </c>
      <c r="B310" s="89" t="s">
        <v>15</v>
      </c>
      <c r="C310" s="83" t="s">
        <v>7034</v>
      </c>
      <c r="D310" s="83" t="s">
        <v>7054</v>
      </c>
      <c r="E310" s="83" t="s">
        <v>7568</v>
      </c>
      <c r="F310" s="83" t="s">
        <v>9</v>
      </c>
      <c r="G310" s="83">
        <v>0</v>
      </c>
      <c r="H310" s="120">
        <v>23247672.24242812</v>
      </c>
      <c r="I310" s="120">
        <v>0</v>
      </c>
    </row>
    <row r="311" spans="1:9" ht="14" x14ac:dyDescent="0.15">
      <c r="A311" s="127" t="s">
        <v>8</v>
      </c>
      <c r="B311" s="89" t="s">
        <v>15</v>
      </c>
      <c r="C311" s="83" t="s">
        <v>7806</v>
      </c>
      <c r="H311" s="120">
        <v>23247672.24242812</v>
      </c>
      <c r="I311" s="120">
        <v>0</v>
      </c>
    </row>
    <row r="312" spans="1:9" ht="14" x14ac:dyDescent="0.15">
      <c r="A312" s="127" t="s">
        <v>8</v>
      </c>
      <c r="B312" s="89" t="s">
        <v>15</v>
      </c>
      <c r="C312" s="83" t="s">
        <v>6870</v>
      </c>
      <c r="D312" s="83" t="s">
        <v>7220</v>
      </c>
      <c r="E312" s="83" t="s">
        <v>7568</v>
      </c>
      <c r="F312" s="83" t="s">
        <v>9</v>
      </c>
      <c r="G312" s="83">
        <v>0</v>
      </c>
      <c r="H312" s="120">
        <v>7608838.9737493861</v>
      </c>
      <c r="I312" s="120">
        <v>0</v>
      </c>
    </row>
    <row r="313" spans="1:9" ht="14" x14ac:dyDescent="0.15">
      <c r="A313" s="127" t="s">
        <v>8</v>
      </c>
      <c r="B313" s="89" t="s">
        <v>15</v>
      </c>
      <c r="C313" s="83" t="s">
        <v>7807</v>
      </c>
      <c r="H313" s="120">
        <v>7608838.9737493861</v>
      </c>
      <c r="I313" s="120">
        <v>0</v>
      </c>
    </row>
    <row r="314" spans="1:9" ht="14" x14ac:dyDescent="0.15">
      <c r="A314" s="127" t="s">
        <v>8</v>
      </c>
      <c r="B314" s="89" t="s">
        <v>15</v>
      </c>
      <c r="C314" s="83" t="s">
        <v>6867</v>
      </c>
      <c r="D314" s="83" t="s">
        <v>7223</v>
      </c>
      <c r="E314" s="83" t="s">
        <v>7568</v>
      </c>
      <c r="F314" s="83" t="s">
        <v>9</v>
      </c>
      <c r="G314" s="83">
        <v>0</v>
      </c>
      <c r="H314" s="120">
        <v>9949184.6159774307</v>
      </c>
      <c r="I314" s="120">
        <v>0</v>
      </c>
    </row>
    <row r="315" spans="1:9" ht="14" x14ac:dyDescent="0.15">
      <c r="A315" s="127" t="s">
        <v>8</v>
      </c>
      <c r="B315" s="89" t="s">
        <v>15</v>
      </c>
      <c r="C315" s="83" t="s">
        <v>7808</v>
      </c>
      <c r="H315" s="120">
        <v>9949184.6159774307</v>
      </c>
      <c r="I315" s="120">
        <v>0</v>
      </c>
    </row>
    <row r="316" spans="1:9" ht="14" x14ac:dyDescent="0.15">
      <c r="A316" s="127" t="s">
        <v>8</v>
      </c>
      <c r="B316" s="89" t="s">
        <v>15</v>
      </c>
      <c r="C316" s="83" t="s">
        <v>6840</v>
      </c>
      <c r="D316" s="83" t="s">
        <v>7250</v>
      </c>
      <c r="E316" s="83" t="s">
        <v>7568</v>
      </c>
      <c r="F316" s="83" t="s">
        <v>9</v>
      </c>
      <c r="G316" s="83">
        <v>0</v>
      </c>
      <c r="H316" s="120">
        <v>5092173.8149353974</v>
      </c>
      <c r="I316" s="120">
        <v>0</v>
      </c>
    </row>
    <row r="317" spans="1:9" ht="14" x14ac:dyDescent="0.15">
      <c r="A317" s="127" t="s">
        <v>8</v>
      </c>
      <c r="B317" s="89" t="s">
        <v>15</v>
      </c>
      <c r="C317" s="83" t="s">
        <v>7809</v>
      </c>
      <c r="H317" s="120">
        <v>5092173.8149353974</v>
      </c>
      <c r="I317" s="120">
        <v>0</v>
      </c>
    </row>
    <row r="318" spans="1:9" ht="14" x14ac:dyDescent="0.15">
      <c r="A318" s="127" t="s">
        <v>8</v>
      </c>
      <c r="B318" s="89" t="s">
        <v>15</v>
      </c>
      <c r="C318" s="83" t="s">
        <v>6646</v>
      </c>
      <c r="D318" s="83" t="s">
        <v>7445</v>
      </c>
      <c r="E318" s="83" t="s">
        <v>7568</v>
      </c>
      <c r="F318" s="83" t="s">
        <v>9</v>
      </c>
      <c r="G318" s="83">
        <v>0</v>
      </c>
      <c r="H318" s="120">
        <v>931383.3366782635</v>
      </c>
      <c r="I318" s="120">
        <v>0</v>
      </c>
    </row>
    <row r="319" spans="1:9" ht="14" x14ac:dyDescent="0.15">
      <c r="A319" s="127" t="s">
        <v>8</v>
      </c>
      <c r="B319" s="89" t="s">
        <v>15</v>
      </c>
      <c r="C319" s="83" t="s">
        <v>7810</v>
      </c>
      <c r="H319" s="120">
        <v>931383.3366782635</v>
      </c>
      <c r="I319" s="120">
        <v>0</v>
      </c>
    </row>
    <row r="320" spans="1:9" ht="14" x14ac:dyDescent="0.15">
      <c r="A320" s="127" t="s">
        <v>8</v>
      </c>
      <c r="B320" s="89" t="s">
        <v>15</v>
      </c>
      <c r="C320" s="83" t="s">
        <v>7029</v>
      </c>
      <c r="D320" s="83" t="s">
        <v>7059</v>
      </c>
      <c r="E320" s="83" t="s">
        <v>7568</v>
      </c>
      <c r="F320" s="83" t="s">
        <v>9</v>
      </c>
      <c r="G320" s="83">
        <v>0</v>
      </c>
      <c r="H320" s="120">
        <v>7092441.6981117781</v>
      </c>
      <c r="I320" s="120">
        <v>0</v>
      </c>
    </row>
    <row r="321" spans="1:9" ht="14" x14ac:dyDescent="0.15">
      <c r="A321" s="127" t="s">
        <v>8</v>
      </c>
      <c r="B321" s="89" t="s">
        <v>15</v>
      </c>
      <c r="C321" s="83" t="s">
        <v>7811</v>
      </c>
      <c r="H321" s="120">
        <v>7092441.6981117781</v>
      </c>
      <c r="I321" s="120">
        <v>0</v>
      </c>
    </row>
    <row r="322" spans="1:9" ht="14" x14ac:dyDescent="0.15">
      <c r="A322" s="127" t="s">
        <v>8</v>
      </c>
      <c r="B322" s="89" t="s">
        <v>15</v>
      </c>
      <c r="C322" s="83" t="s">
        <v>6601</v>
      </c>
      <c r="D322" s="83" t="s">
        <v>7490</v>
      </c>
      <c r="E322" s="83" t="s">
        <v>7568</v>
      </c>
      <c r="F322" s="83" t="s">
        <v>9</v>
      </c>
      <c r="G322" s="83">
        <v>0</v>
      </c>
      <c r="H322" s="120">
        <v>482594.04632141424</v>
      </c>
      <c r="I322" s="120">
        <v>0</v>
      </c>
    </row>
    <row r="323" spans="1:9" ht="14" x14ac:dyDescent="0.15">
      <c r="A323" s="127" t="s">
        <v>8</v>
      </c>
      <c r="B323" s="89" t="s">
        <v>15</v>
      </c>
      <c r="C323" s="83" t="s">
        <v>7812</v>
      </c>
      <c r="H323" s="120">
        <v>482594.04632141424</v>
      </c>
      <c r="I323" s="120">
        <v>0</v>
      </c>
    </row>
    <row r="324" spans="1:9" ht="14" x14ac:dyDescent="0.15">
      <c r="A324" s="127" t="s">
        <v>8</v>
      </c>
      <c r="B324" s="89" t="s">
        <v>15</v>
      </c>
      <c r="C324" s="83" t="s">
        <v>6941</v>
      </c>
      <c r="D324" s="83" t="s">
        <v>7148</v>
      </c>
      <c r="E324" s="83" t="s">
        <v>7568</v>
      </c>
      <c r="F324" s="83" t="s">
        <v>9</v>
      </c>
      <c r="G324" s="83">
        <v>0</v>
      </c>
      <c r="H324" s="120">
        <v>5068298.2722193329</v>
      </c>
      <c r="I324" s="120">
        <v>0</v>
      </c>
    </row>
    <row r="325" spans="1:9" ht="14" x14ac:dyDescent="0.15">
      <c r="A325" s="127" t="s">
        <v>8</v>
      </c>
      <c r="B325" s="89" t="s">
        <v>15</v>
      </c>
      <c r="C325" s="83" t="s">
        <v>7813</v>
      </c>
      <c r="H325" s="120">
        <v>5068298.2722193329</v>
      </c>
      <c r="I325" s="120">
        <v>0</v>
      </c>
    </row>
    <row r="326" spans="1:9" ht="14" x14ac:dyDescent="0.15">
      <c r="A326" s="127" t="s">
        <v>8</v>
      </c>
      <c r="B326" s="89" t="s">
        <v>15</v>
      </c>
      <c r="C326" s="83" t="s">
        <v>6729</v>
      </c>
      <c r="D326" s="83" t="s">
        <v>7361</v>
      </c>
      <c r="E326" s="83" t="s">
        <v>7568</v>
      </c>
      <c r="F326" s="83" t="s">
        <v>9</v>
      </c>
      <c r="G326" s="83">
        <v>0</v>
      </c>
      <c r="H326" s="120">
        <v>1382146.9877018151</v>
      </c>
      <c r="I326" s="120">
        <v>0</v>
      </c>
    </row>
    <row r="327" spans="1:9" ht="14" x14ac:dyDescent="0.15">
      <c r="A327" s="127" t="s">
        <v>8</v>
      </c>
      <c r="B327" s="89" t="s">
        <v>15</v>
      </c>
      <c r="C327" s="83" t="s">
        <v>7814</v>
      </c>
      <c r="H327" s="120">
        <v>1382146.9877018151</v>
      </c>
      <c r="I327" s="120">
        <v>0</v>
      </c>
    </row>
    <row r="328" spans="1:9" ht="14" x14ac:dyDescent="0.15">
      <c r="A328" s="127" t="s">
        <v>8</v>
      </c>
      <c r="B328" s="89" t="s">
        <v>15</v>
      </c>
      <c r="C328" s="83" t="s">
        <v>6824</v>
      </c>
      <c r="D328" s="83" t="s">
        <v>7266</v>
      </c>
      <c r="E328" s="83" t="s">
        <v>7568</v>
      </c>
      <c r="F328" s="83" t="s">
        <v>9</v>
      </c>
      <c r="G328" s="83">
        <v>0</v>
      </c>
      <c r="H328" s="120">
        <v>6871248.3108454971</v>
      </c>
      <c r="I328" s="120">
        <v>0</v>
      </c>
    </row>
    <row r="329" spans="1:9" ht="14" x14ac:dyDescent="0.15">
      <c r="A329" s="127" t="s">
        <v>8</v>
      </c>
      <c r="B329" s="89" t="s">
        <v>15</v>
      </c>
      <c r="C329" s="83" t="s">
        <v>7815</v>
      </c>
      <c r="H329" s="120">
        <v>6871248.3108454971</v>
      </c>
      <c r="I329" s="120">
        <v>0</v>
      </c>
    </row>
    <row r="330" spans="1:9" ht="14" x14ac:dyDescent="0.15">
      <c r="A330" s="127" t="s">
        <v>8</v>
      </c>
      <c r="B330" s="89" t="s">
        <v>15</v>
      </c>
      <c r="C330" s="83" t="s">
        <v>6588</v>
      </c>
      <c r="D330" s="83" t="s">
        <v>7503</v>
      </c>
      <c r="E330" s="83" t="s">
        <v>7568</v>
      </c>
      <c r="F330" s="83" t="s">
        <v>9</v>
      </c>
      <c r="G330" s="83">
        <v>0</v>
      </c>
      <c r="H330" s="120">
        <v>805034.62689520838</v>
      </c>
      <c r="I330" s="120">
        <v>0</v>
      </c>
    </row>
    <row r="331" spans="1:9" ht="14" x14ac:dyDescent="0.15">
      <c r="A331" s="127" t="s">
        <v>8</v>
      </c>
      <c r="B331" s="89" t="s">
        <v>15</v>
      </c>
      <c r="C331" s="83" t="s">
        <v>7816</v>
      </c>
      <c r="H331" s="120">
        <v>805034.62689520838</v>
      </c>
      <c r="I331" s="120">
        <v>0</v>
      </c>
    </row>
    <row r="332" spans="1:9" ht="14" x14ac:dyDescent="0.15">
      <c r="A332" s="127" t="s">
        <v>8</v>
      </c>
      <c r="B332" s="89" t="s">
        <v>15</v>
      </c>
      <c r="C332" s="83" t="s">
        <v>6540</v>
      </c>
      <c r="D332" s="83" t="s">
        <v>7551</v>
      </c>
      <c r="E332" s="83" t="s">
        <v>7568</v>
      </c>
      <c r="F332" s="83" t="s">
        <v>9</v>
      </c>
      <c r="G332" s="83">
        <v>0</v>
      </c>
      <c r="H332" s="120">
        <v>4924.2687334429229</v>
      </c>
      <c r="I332" s="120">
        <v>0</v>
      </c>
    </row>
    <row r="333" spans="1:9" ht="14" x14ac:dyDescent="0.15">
      <c r="A333" s="127" t="s">
        <v>8</v>
      </c>
      <c r="B333" s="89" t="s">
        <v>15</v>
      </c>
      <c r="C333" s="83" t="s">
        <v>7817</v>
      </c>
      <c r="H333" s="120">
        <v>4924.2687334429229</v>
      </c>
      <c r="I333" s="120">
        <v>0</v>
      </c>
    </row>
    <row r="334" spans="1:9" ht="14" x14ac:dyDescent="0.15">
      <c r="A334" s="127" t="s">
        <v>8</v>
      </c>
      <c r="B334" s="89" t="s">
        <v>15</v>
      </c>
      <c r="C334" s="83" t="s">
        <v>6980</v>
      </c>
      <c r="D334" s="83" t="s">
        <v>7108</v>
      </c>
      <c r="E334" s="83" t="s">
        <v>7568</v>
      </c>
      <c r="F334" s="83" t="s">
        <v>9</v>
      </c>
      <c r="G334" s="83">
        <v>0</v>
      </c>
      <c r="H334" s="120">
        <v>8884543.4232306983</v>
      </c>
      <c r="I334" s="120">
        <v>0</v>
      </c>
    </row>
    <row r="335" spans="1:9" ht="14" x14ac:dyDescent="0.15">
      <c r="A335" s="127" t="s">
        <v>8</v>
      </c>
      <c r="B335" s="89" t="s">
        <v>15</v>
      </c>
      <c r="C335" s="83" t="s">
        <v>7818</v>
      </c>
      <c r="H335" s="120">
        <v>8884543.4232306983</v>
      </c>
      <c r="I335" s="120">
        <v>0</v>
      </c>
    </row>
    <row r="336" spans="1:9" ht="14" x14ac:dyDescent="0.15">
      <c r="A336" s="127" t="s">
        <v>8</v>
      </c>
      <c r="B336" s="89" t="s">
        <v>15</v>
      </c>
      <c r="C336" s="83" t="s">
        <v>7012</v>
      </c>
      <c r="D336" s="83" t="s">
        <v>7076</v>
      </c>
      <c r="E336" s="83" t="s">
        <v>7568</v>
      </c>
      <c r="F336" s="83" t="s">
        <v>9</v>
      </c>
      <c r="G336" s="83">
        <v>0</v>
      </c>
      <c r="H336" s="120">
        <v>26162500</v>
      </c>
      <c r="I336" s="120">
        <v>0</v>
      </c>
    </row>
    <row r="337" spans="1:9" ht="14" x14ac:dyDescent="0.15">
      <c r="A337" s="127" t="s">
        <v>8</v>
      </c>
      <c r="B337" s="89" t="s">
        <v>15</v>
      </c>
      <c r="C337" s="83" t="s">
        <v>7819</v>
      </c>
      <c r="H337" s="120">
        <v>26162500</v>
      </c>
      <c r="I337" s="120">
        <v>0</v>
      </c>
    </row>
    <row r="338" spans="1:9" ht="14" x14ac:dyDescent="0.15">
      <c r="A338" s="127" t="s">
        <v>8</v>
      </c>
      <c r="B338" s="89" t="s">
        <v>15</v>
      </c>
      <c r="C338" s="83" t="s">
        <v>6550</v>
      </c>
      <c r="D338" s="83" t="s">
        <v>7541</v>
      </c>
      <c r="E338" s="83" t="s">
        <v>7568</v>
      </c>
      <c r="F338" s="83" t="s">
        <v>9</v>
      </c>
      <c r="G338" s="83">
        <v>0</v>
      </c>
      <c r="H338" s="120">
        <v>1475371.5488448825</v>
      </c>
      <c r="I338" s="120">
        <v>0</v>
      </c>
    </row>
    <row r="339" spans="1:9" ht="14" x14ac:dyDescent="0.15">
      <c r="A339" s="127" t="s">
        <v>8</v>
      </c>
      <c r="B339" s="89" t="s">
        <v>15</v>
      </c>
      <c r="C339" s="83" t="s">
        <v>7820</v>
      </c>
      <c r="H339" s="120">
        <v>1475371.5488448825</v>
      </c>
      <c r="I339" s="120">
        <v>0</v>
      </c>
    </row>
    <row r="340" spans="1:9" ht="14" x14ac:dyDescent="0.15">
      <c r="A340" s="127" t="s">
        <v>8</v>
      </c>
      <c r="B340" s="89" t="s">
        <v>15</v>
      </c>
      <c r="C340" s="83" t="s">
        <v>6900</v>
      </c>
      <c r="D340" s="83" t="s">
        <v>7190</v>
      </c>
      <c r="E340" s="83" t="s">
        <v>7568</v>
      </c>
      <c r="F340" s="83" t="s">
        <v>9</v>
      </c>
      <c r="G340" s="83">
        <v>0</v>
      </c>
      <c r="H340" s="120">
        <v>10268287.986935329</v>
      </c>
      <c r="I340" s="120">
        <v>0</v>
      </c>
    </row>
    <row r="341" spans="1:9" ht="14" x14ac:dyDescent="0.15">
      <c r="A341" s="127" t="s">
        <v>8</v>
      </c>
      <c r="B341" s="89" t="s">
        <v>15</v>
      </c>
      <c r="C341" s="83" t="s">
        <v>7821</v>
      </c>
      <c r="H341" s="120">
        <v>10268287.986935329</v>
      </c>
      <c r="I341" s="120">
        <v>0</v>
      </c>
    </row>
    <row r="342" spans="1:9" ht="14" x14ac:dyDescent="0.15">
      <c r="A342" s="127" t="s">
        <v>8</v>
      </c>
      <c r="B342" s="89" t="s">
        <v>15</v>
      </c>
      <c r="C342" s="83" t="s">
        <v>6551</v>
      </c>
      <c r="D342" s="83" t="s">
        <v>7540</v>
      </c>
      <c r="E342" s="83" t="s">
        <v>7568</v>
      </c>
      <c r="F342" s="83" t="s">
        <v>9</v>
      </c>
      <c r="G342" s="83">
        <v>0</v>
      </c>
      <c r="H342" s="120">
        <v>3967890.46</v>
      </c>
      <c r="I342" s="120">
        <v>0</v>
      </c>
    </row>
    <row r="343" spans="1:9" ht="14" x14ac:dyDescent="0.15">
      <c r="A343" s="127" t="s">
        <v>8</v>
      </c>
      <c r="B343" s="89" t="s">
        <v>15</v>
      </c>
      <c r="C343" s="83" t="s">
        <v>7822</v>
      </c>
      <c r="H343" s="120">
        <v>3967890.46</v>
      </c>
      <c r="I343" s="120">
        <v>0</v>
      </c>
    </row>
    <row r="344" spans="1:9" ht="14" x14ac:dyDescent="0.15">
      <c r="A344" s="127" t="s">
        <v>8</v>
      </c>
      <c r="B344" s="89" t="s">
        <v>15</v>
      </c>
      <c r="C344" s="83" t="s">
        <v>6936</v>
      </c>
      <c r="D344" s="83" t="s">
        <v>7154</v>
      </c>
      <c r="E344" s="83" t="s">
        <v>7568</v>
      </c>
      <c r="F344" s="83" t="s">
        <v>9</v>
      </c>
      <c r="G344" s="83">
        <v>0</v>
      </c>
      <c r="H344" s="120">
        <v>3469694.4762116633</v>
      </c>
      <c r="I344" s="120">
        <v>0</v>
      </c>
    </row>
    <row r="345" spans="1:9" ht="14" x14ac:dyDescent="0.15">
      <c r="A345" s="127" t="s">
        <v>8</v>
      </c>
      <c r="B345" s="89" t="s">
        <v>15</v>
      </c>
      <c r="C345" s="83" t="s">
        <v>7823</v>
      </c>
      <c r="H345" s="120">
        <v>3469694.4762116633</v>
      </c>
      <c r="I345" s="120">
        <v>0</v>
      </c>
    </row>
    <row r="346" spans="1:9" ht="14" x14ac:dyDescent="0.15">
      <c r="A346" s="127" t="s">
        <v>8</v>
      </c>
      <c r="B346" s="89" t="s">
        <v>15</v>
      </c>
      <c r="C346" s="83" t="s">
        <v>6855</v>
      </c>
      <c r="D346" s="83" t="s">
        <v>7235</v>
      </c>
      <c r="E346" s="83" t="s">
        <v>7568</v>
      </c>
      <c r="F346" s="83" t="s">
        <v>9</v>
      </c>
      <c r="G346" s="83">
        <v>0</v>
      </c>
      <c r="H346" s="120">
        <v>5346215.0795478253</v>
      </c>
      <c r="I346" s="120">
        <v>0</v>
      </c>
    </row>
    <row r="347" spans="1:9" ht="14" x14ac:dyDescent="0.15">
      <c r="A347" s="127" t="s">
        <v>8</v>
      </c>
      <c r="B347" s="89" t="s">
        <v>15</v>
      </c>
      <c r="C347" s="83" t="s">
        <v>7824</v>
      </c>
      <c r="H347" s="120">
        <v>5346215.0795478253</v>
      </c>
      <c r="I347" s="120">
        <v>0</v>
      </c>
    </row>
    <row r="348" spans="1:9" ht="14" x14ac:dyDescent="0.15">
      <c r="A348" s="127" t="s">
        <v>8</v>
      </c>
      <c r="B348" s="89" t="s">
        <v>15</v>
      </c>
      <c r="C348" s="83" t="s">
        <v>6669</v>
      </c>
      <c r="D348" s="83" t="s">
        <v>7421</v>
      </c>
      <c r="E348" s="83" t="s">
        <v>7568</v>
      </c>
      <c r="F348" s="83" t="s">
        <v>9</v>
      </c>
      <c r="G348" s="83">
        <v>0</v>
      </c>
      <c r="H348" s="120">
        <v>749103.88020082167</v>
      </c>
      <c r="I348" s="120">
        <v>0</v>
      </c>
    </row>
    <row r="349" spans="1:9" ht="14" x14ac:dyDescent="0.15">
      <c r="A349" s="127" t="s">
        <v>8</v>
      </c>
      <c r="B349" s="89" t="s">
        <v>15</v>
      </c>
      <c r="C349" s="83" t="s">
        <v>7825</v>
      </c>
      <c r="H349" s="120">
        <v>749103.88020082167</v>
      </c>
      <c r="I349" s="120">
        <v>0</v>
      </c>
    </row>
    <row r="350" spans="1:9" ht="14" x14ac:dyDescent="0.15">
      <c r="A350" s="127" t="s">
        <v>8</v>
      </c>
      <c r="B350" s="89" t="s">
        <v>15</v>
      </c>
      <c r="C350" s="83" t="s">
        <v>6940</v>
      </c>
      <c r="D350" s="83" t="s">
        <v>7149</v>
      </c>
      <c r="E350" s="83" t="s">
        <v>7568</v>
      </c>
      <c r="F350" s="83" t="s">
        <v>9</v>
      </c>
      <c r="G350" s="83">
        <v>0</v>
      </c>
      <c r="H350" s="120">
        <v>9546202.8835374396</v>
      </c>
      <c r="I350" s="120">
        <v>0</v>
      </c>
    </row>
    <row r="351" spans="1:9" ht="14" x14ac:dyDescent="0.15">
      <c r="A351" s="127" t="s">
        <v>8</v>
      </c>
      <c r="B351" s="89" t="s">
        <v>15</v>
      </c>
      <c r="C351" s="83" t="s">
        <v>7826</v>
      </c>
      <c r="H351" s="120">
        <v>9546202.8835374396</v>
      </c>
      <c r="I351" s="120">
        <v>0</v>
      </c>
    </row>
    <row r="352" spans="1:9" ht="14" x14ac:dyDescent="0.15">
      <c r="A352" s="127" t="s">
        <v>8</v>
      </c>
      <c r="B352" s="89" t="s">
        <v>15</v>
      </c>
      <c r="C352" s="83" t="s">
        <v>6620</v>
      </c>
      <c r="D352" s="83" t="s">
        <v>7471</v>
      </c>
      <c r="E352" s="83" t="s">
        <v>7568</v>
      </c>
      <c r="F352" s="83" t="s">
        <v>9</v>
      </c>
      <c r="G352" s="83">
        <v>0</v>
      </c>
      <c r="H352" s="120">
        <v>602234.19928103592</v>
      </c>
      <c r="I352" s="120">
        <v>0</v>
      </c>
    </row>
    <row r="353" spans="1:9" ht="14" x14ac:dyDescent="0.15">
      <c r="A353" s="127" t="s">
        <v>8</v>
      </c>
      <c r="B353" s="89" t="s">
        <v>15</v>
      </c>
      <c r="C353" s="83" t="s">
        <v>7827</v>
      </c>
      <c r="H353" s="120">
        <v>602234.19928103592</v>
      </c>
      <c r="I353" s="120">
        <v>0</v>
      </c>
    </row>
    <row r="354" spans="1:9" ht="14" x14ac:dyDescent="0.15">
      <c r="A354" s="127" t="s">
        <v>8</v>
      </c>
      <c r="B354" s="89" t="s">
        <v>15</v>
      </c>
      <c r="C354" s="83" t="s">
        <v>6581</v>
      </c>
      <c r="D354" s="83" t="s">
        <v>7510</v>
      </c>
      <c r="E354" s="83" t="s">
        <v>7568</v>
      </c>
      <c r="F354" s="83" t="s">
        <v>9</v>
      </c>
      <c r="G354" s="83">
        <v>0</v>
      </c>
      <c r="H354" s="120">
        <v>203162.23351000319</v>
      </c>
      <c r="I354" s="120">
        <v>0</v>
      </c>
    </row>
    <row r="355" spans="1:9" ht="14" x14ac:dyDescent="0.15">
      <c r="A355" s="127" t="s">
        <v>8</v>
      </c>
      <c r="B355" s="89" t="s">
        <v>15</v>
      </c>
      <c r="C355" s="83" t="s">
        <v>7828</v>
      </c>
      <c r="H355" s="120">
        <v>203162.23351000319</v>
      </c>
      <c r="I355" s="120">
        <v>0</v>
      </c>
    </row>
    <row r="356" spans="1:9" ht="14" x14ac:dyDescent="0.15">
      <c r="A356" s="127" t="s">
        <v>8</v>
      </c>
      <c r="B356" s="89" t="s">
        <v>15</v>
      </c>
      <c r="C356" s="83" t="s">
        <v>6730</v>
      </c>
      <c r="D356" s="83" t="s">
        <v>7360</v>
      </c>
      <c r="E356" s="83" t="s">
        <v>7568</v>
      </c>
      <c r="F356" s="83" t="s">
        <v>9</v>
      </c>
      <c r="G356" s="83">
        <v>0</v>
      </c>
      <c r="H356" s="120">
        <v>2115375.4239723161</v>
      </c>
      <c r="I356" s="120">
        <v>0</v>
      </c>
    </row>
    <row r="357" spans="1:9" ht="14" x14ac:dyDescent="0.15">
      <c r="A357" s="127" t="s">
        <v>8</v>
      </c>
      <c r="B357" s="89" t="s">
        <v>15</v>
      </c>
      <c r="C357" s="83" t="s">
        <v>7829</v>
      </c>
      <c r="H357" s="120">
        <v>2115375.4239723161</v>
      </c>
      <c r="I357" s="120">
        <v>0</v>
      </c>
    </row>
    <row r="358" spans="1:9" ht="14" x14ac:dyDescent="0.15">
      <c r="A358" s="127" t="s">
        <v>8</v>
      </c>
      <c r="B358" s="89" t="s">
        <v>15</v>
      </c>
      <c r="C358" s="83" t="s">
        <v>6861</v>
      </c>
      <c r="D358" s="83" t="s">
        <v>7229</v>
      </c>
      <c r="E358" s="83" t="s">
        <v>7568</v>
      </c>
      <c r="F358" s="83" t="s">
        <v>9</v>
      </c>
      <c r="G358" s="83">
        <v>0</v>
      </c>
      <c r="H358" s="120">
        <v>2544375.4966759407</v>
      </c>
      <c r="I358" s="120">
        <v>0</v>
      </c>
    </row>
    <row r="359" spans="1:9" ht="14" x14ac:dyDescent="0.15">
      <c r="A359" s="127" t="s">
        <v>8</v>
      </c>
      <c r="B359" s="89" t="s">
        <v>15</v>
      </c>
      <c r="C359" s="83" t="s">
        <v>7830</v>
      </c>
      <c r="H359" s="120">
        <v>2544375.4966759407</v>
      </c>
      <c r="I359" s="120">
        <v>0</v>
      </c>
    </row>
    <row r="360" spans="1:9" ht="14" x14ac:dyDescent="0.15">
      <c r="A360" s="127" t="s">
        <v>8</v>
      </c>
      <c r="B360" s="89" t="s">
        <v>15</v>
      </c>
      <c r="C360" s="83" t="s">
        <v>7023</v>
      </c>
      <c r="D360" s="83" t="s">
        <v>7065</v>
      </c>
      <c r="E360" s="83" t="s">
        <v>7568</v>
      </c>
      <c r="F360" s="83" t="s">
        <v>9</v>
      </c>
      <c r="G360" s="83">
        <v>0</v>
      </c>
      <c r="H360" s="120">
        <v>2367067.3417242058</v>
      </c>
      <c r="I360" s="120">
        <v>0</v>
      </c>
    </row>
    <row r="361" spans="1:9" ht="14" x14ac:dyDescent="0.15">
      <c r="A361" s="127" t="s">
        <v>8</v>
      </c>
      <c r="B361" s="89" t="s">
        <v>15</v>
      </c>
      <c r="C361" s="83" t="s">
        <v>7831</v>
      </c>
      <c r="H361" s="120">
        <v>2367067.3417242058</v>
      </c>
      <c r="I361" s="120">
        <v>0</v>
      </c>
    </row>
    <row r="362" spans="1:9" ht="14" x14ac:dyDescent="0.15">
      <c r="A362" s="127" t="s">
        <v>8</v>
      </c>
      <c r="B362" s="89" t="s">
        <v>15</v>
      </c>
      <c r="C362" s="83" t="s">
        <v>6960</v>
      </c>
      <c r="D362" s="83" t="s">
        <v>7128</v>
      </c>
      <c r="E362" s="83" t="s">
        <v>7568</v>
      </c>
      <c r="F362" s="83" t="s">
        <v>9</v>
      </c>
      <c r="G362" s="83">
        <v>0</v>
      </c>
      <c r="H362" s="120">
        <v>7038391.5060252761</v>
      </c>
      <c r="I362" s="120">
        <v>0</v>
      </c>
    </row>
    <row r="363" spans="1:9" ht="14" x14ac:dyDescent="0.15">
      <c r="A363" s="127" t="s">
        <v>8</v>
      </c>
      <c r="B363" s="89" t="s">
        <v>15</v>
      </c>
      <c r="C363" s="83" t="s">
        <v>7832</v>
      </c>
      <c r="H363" s="120">
        <v>7038391.5060252761</v>
      </c>
      <c r="I363" s="120">
        <v>0</v>
      </c>
    </row>
    <row r="364" spans="1:9" ht="14" x14ac:dyDescent="0.15">
      <c r="A364" s="127" t="s">
        <v>8</v>
      </c>
      <c r="B364" s="89" t="s">
        <v>15</v>
      </c>
      <c r="C364" s="83" t="s">
        <v>6549</v>
      </c>
      <c r="D364" s="83" t="s">
        <v>7542</v>
      </c>
      <c r="E364" s="83" t="s">
        <v>7568</v>
      </c>
      <c r="F364" s="83" t="s">
        <v>9</v>
      </c>
      <c r="G364" s="83">
        <v>0</v>
      </c>
      <c r="H364" s="120">
        <v>1817645.9342374322</v>
      </c>
      <c r="I364" s="120">
        <v>0</v>
      </c>
    </row>
    <row r="365" spans="1:9" ht="14" x14ac:dyDescent="0.15">
      <c r="A365" s="127" t="s">
        <v>8</v>
      </c>
      <c r="B365" s="89" t="s">
        <v>15</v>
      </c>
      <c r="C365" s="83" t="s">
        <v>7833</v>
      </c>
      <c r="H365" s="120">
        <v>1817645.9342374322</v>
      </c>
      <c r="I365" s="120">
        <v>0</v>
      </c>
    </row>
    <row r="366" spans="1:9" ht="14" x14ac:dyDescent="0.15">
      <c r="A366" s="127" t="s">
        <v>8</v>
      </c>
      <c r="B366" s="89" t="s">
        <v>15</v>
      </c>
      <c r="C366" s="83" t="s">
        <v>6654</v>
      </c>
      <c r="D366" s="83" t="s">
        <v>7437</v>
      </c>
      <c r="E366" s="83" t="s">
        <v>7568</v>
      </c>
      <c r="F366" s="83" t="s">
        <v>9</v>
      </c>
      <c r="G366" s="83">
        <v>0</v>
      </c>
      <c r="H366" s="120">
        <v>2229661.5898420592</v>
      </c>
      <c r="I366" s="120">
        <v>0</v>
      </c>
    </row>
    <row r="367" spans="1:9" ht="14" x14ac:dyDescent="0.15">
      <c r="A367" s="127" t="s">
        <v>8</v>
      </c>
      <c r="B367" s="89" t="s">
        <v>15</v>
      </c>
      <c r="C367" s="83" t="s">
        <v>7834</v>
      </c>
      <c r="H367" s="120">
        <v>2229661.5898420592</v>
      </c>
      <c r="I367" s="120">
        <v>0</v>
      </c>
    </row>
    <row r="368" spans="1:9" ht="14" x14ac:dyDescent="0.15">
      <c r="A368" s="127" t="s">
        <v>8</v>
      </c>
      <c r="B368" s="89" t="s">
        <v>15</v>
      </c>
      <c r="C368" s="83" t="s">
        <v>6991</v>
      </c>
      <c r="D368" s="83" t="s">
        <v>7097</v>
      </c>
      <c r="E368" s="83" t="s">
        <v>7568</v>
      </c>
      <c r="F368" s="83" t="s">
        <v>9</v>
      </c>
      <c r="G368" s="83">
        <v>0</v>
      </c>
      <c r="H368" s="120">
        <v>18681769.893201269</v>
      </c>
      <c r="I368" s="120">
        <v>0</v>
      </c>
    </row>
    <row r="369" spans="1:9" ht="14" x14ac:dyDescent="0.15">
      <c r="A369" s="127" t="s">
        <v>8</v>
      </c>
      <c r="B369" s="89" t="s">
        <v>15</v>
      </c>
      <c r="C369" s="83" t="s">
        <v>7835</v>
      </c>
      <c r="H369" s="120">
        <v>18681769.893201269</v>
      </c>
      <c r="I369" s="120">
        <v>0</v>
      </c>
    </row>
    <row r="370" spans="1:9" ht="14" x14ac:dyDescent="0.15">
      <c r="A370" s="127" t="s">
        <v>8</v>
      </c>
      <c r="B370" s="89" t="s">
        <v>15</v>
      </c>
      <c r="C370" s="83" t="s">
        <v>6659</v>
      </c>
      <c r="D370" s="83" t="s">
        <v>7432</v>
      </c>
      <c r="E370" s="83" t="s">
        <v>7568</v>
      </c>
      <c r="F370" s="83" t="s">
        <v>9</v>
      </c>
      <c r="G370" s="83">
        <v>0</v>
      </c>
      <c r="H370" s="120">
        <v>1836558.4637498707</v>
      </c>
      <c r="I370" s="120">
        <v>0</v>
      </c>
    </row>
    <row r="371" spans="1:9" ht="14" x14ac:dyDescent="0.15">
      <c r="A371" s="127" t="s">
        <v>8</v>
      </c>
      <c r="B371" s="89" t="s">
        <v>15</v>
      </c>
      <c r="C371" s="83" t="s">
        <v>7836</v>
      </c>
      <c r="H371" s="120">
        <v>1836558.4637498707</v>
      </c>
      <c r="I371" s="120">
        <v>0</v>
      </c>
    </row>
    <row r="372" spans="1:9" ht="14" x14ac:dyDescent="0.15">
      <c r="A372" s="127" t="s">
        <v>8</v>
      </c>
      <c r="B372" s="89" t="s">
        <v>15</v>
      </c>
      <c r="C372" s="83" t="s">
        <v>6570</v>
      </c>
      <c r="D372" s="83" t="s">
        <v>7521</v>
      </c>
      <c r="E372" s="83" t="s">
        <v>7568</v>
      </c>
      <c r="F372" s="83" t="s">
        <v>9</v>
      </c>
      <c r="G372" s="83">
        <v>0</v>
      </c>
      <c r="H372" s="120">
        <v>169088.89221134692</v>
      </c>
      <c r="I372" s="120">
        <v>0</v>
      </c>
    </row>
    <row r="373" spans="1:9" ht="14" x14ac:dyDescent="0.15">
      <c r="A373" s="127" t="s">
        <v>8</v>
      </c>
      <c r="B373" s="89" t="s">
        <v>15</v>
      </c>
      <c r="C373" s="83" t="s">
        <v>7837</v>
      </c>
      <c r="H373" s="120">
        <v>169088.89221134692</v>
      </c>
      <c r="I373" s="120">
        <v>0</v>
      </c>
    </row>
    <row r="374" spans="1:9" ht="14" x14ac:dyDescent="0.15">
      <c r="A374" s="127" t="s">
        <v>8</v>
      </c>
      <c r="B374" s="89" t="s">
        <v>15</v>
      </c>
      <c r="C374" s="83" t="s">
        <v>7018</v>
      </c>
      <c r="D374" s="83" t="s">
        <v>7070</v>
      </c>
      <c r="E374" s="83" t="s">
        <v>7568</v>
      </c>
      <c r="F374" s="83" t="s">
        <v>9</v>
      </c>
      <c r="G374" s="83">
        <v>0</v>
      </c>
      <c r="H374" s="120">
        <v>16815719.442926418</v>
      </c>
      <c r="I374" s="120">
        <v>0</v>
      </c>
    </row>
    <row r="375" spans="1:9" ht="14" x14ac:dyDescent="0.15">
      <c r="A375" s="127" t="s">
        <v>8</v>
      </c>
      <c r="B375" s="89" t="s">
        <v>15</v>
      </c>
      <c r="C375" s="83" t="s">
        <v>7838</v>
      </c>
      <c r="H375" s="120">
        <v>16815719.442926418</v>
      </c>
      <c r="I375" s="120">
        <v>0</v>
      </c>
    </row>
    <row r="376" spans="1:9" ht="14" x14ac:dyDescent="0.15">
      <c r="A376" s="127" t="s">
        <v>8</v>
      </c>
      <c r="B376" s="89" t="s">
        <v>15</v>
      </c>
      <c r="C376" s="83" t="s">
        <v>6746</v>
      </c>
      <c r="D376" s="83" t="s">
        <v>7344</v>
      </c>
      <c r="E376" s="83" t="s">
        <v>7568</v>
      </c>
      <c r="F376" s="83" t="s">
        <v>9</v>
      </c>
      <c r="G376" s="83">
        <v>0</v>
      </c>
      <c r="H376" s="120">
        <v>1754481.2002307724</v>
      </c>
      <c r="I376" s="120">
        <v>0</v>
      </c>
    </row>
    <row r="377" spans="1:9" ht="14" x14ac:dyDescent="0.15">
      <c r="A377" s="127" t="s">
        <v>8</v>
      </c>
      <c r="B377" s="89" t="s">
        <v>15</v>
      </c>
      <c r="C377" s="83" t="s">
        <v>7839</v>
      </c>
      <c r="H377" s="120">
        <v>1754481.2002307724</v>
      </c>
      <c r="I377" s="120">
        <v>0</v>
      </c>
    </row>
    <row r="378" spans="1:9" ht="14" x14ac:dyDescent="0.15">
      <c r="A378" s="127" t="s">
        <v>8</v>
      </c>
      <c r="B378" s="89" t="s">
        <v>15</v>
      </c>
      <c r="C378" s="83" t="s">
        <v>6818</v>
      </c>
      <c r="D378" s="83" t="s">
        <v>7272</v>
      </c>
      <c r="E378" s="83" t="s">
        <v>7568</v>
      </c>
      <c r="F378" s="83" t="s">
        <v>9</v>
      </c>
      <c r="G378" s="83">
        <v>0</v>
      </c>
      <c r="H378" s="120">
        <v>5078309.0274600741</v>
      </c>
      <c r="I378" s="120">
        <v>0</v>
      </c>
    </row>
    <row r="379" spans="1:9" ht="14" x14ac:dyDescent="0.15">
      <c r="A379" s="127" t="s">
        <v>8</v>
      </c>
      <c r="B379" s="89" t="s">
        <v>15</v>
      </c>
      <c r="C379" s="83" t="s">
        <v>7840</v>
      </c>
      <c r="H379" s="120">
        <v>5078309.0274600741</v>
      </c>
      <c r="I379" s="120">
        <v>0</v>
      </c>
    </row>
    <row r="380" spans="1:9" ht="14" x14ac:dyDescent="0.15">
      <c r="A380" s="127" t="s">
        <v>8</v>
      </c>
      <c r="B380" s="89" t="s">
        <v>15</v>
      </c>
      <c r="C380" s="83" t="s">
        <v>6548</v>
      </c>
      <c r="D380" s="83" t="s">
        <v>7543</v>
      </c>
      <c r="E380" s="83" t="s">
        <v>7568</v>
      </c>
      <c r="F380" s="83" t="s">
        <v>9</v>
      </c>
      <c r="G380" s="83">
        <v>0</v>
      </c>
      <c r="H380" s="120">
        <v>9632809.1031797901</v>
      </c>
      <c r="I380" s="120">
        <v>0</v>
      </c>
    </row>
    <row r="381" spans="1:9" ht="14" x14ac:dyDescent="0.15">
      <c r="A381" s="127" t="s">
        <v>8</v>
      </c>
      <c r="B381" s="89" t="s">
        <v>15</v>
      </c>
      <c r="C381" s="83" t="s">
        <v>7841</v>
      </c>
      <c r="H381" s="120">
        <v>9632809.1031797901</v>
      </c>
      <c r="I381" s="120">
        <v>0</v>
      </c>
    </row>
    <row r="382" spans="1:9" ht="14" x14ac:dyDescent="0.15">
      <c r="A382" s="127" t="s">
        <v>8</v>
      </c>
      <c r="B382" s="89" t="s">
        <v>15</v>
      </c>
      <c r="C382" s="83" t="s">
        <v>6923</v>
      </c>
      <c r="D382" s="83" t="s">
        <v>7167</v>
      </c>
      <c r="E382" s="83" t="s">
        <v>7568</v>
      </c>
      <c r="F382" s="83" t="s">
        <v>9</v>
      </c>
      <c r="G382" s="83">
        <v>0</v>
      </c>
      <c r="H382" s="120">
        <v>3761429.5895546386</v>
      </c>
      <c r="I382" s="120">
        <v>0</v>
      </c>
    </row>
    <row r="383" spans="1:9" ht="14" x14ac:dyDescent="0.15">
      <c r="A383" s="127" t="s">
        <v>8</v>
      </c>
      <c r="B383" s="89" t="s">
        <v>15</v>
      </c>
      <c r="C383" s="83" t="s">
        <v>7842</v>
      </c>
      <c r="H383" s="120">
        <v>3761429.5895546386</v>
      </c>
      <c r="I383" s="120">
        <v>0</v>
      </c>
    </row>
    <row r="384" spans="1:9" ht="14" x14ac:dyDescent="0.15">
      <c r="A384" s="127" t="s">
        <v>8</v>
      </c>
      <c r="B384" s="89" t="s">
        <v>15</v>
      </c>
      <c r="C384" s="83" t="s">
        <v>6810</v>
      </c>
      <c r="D384" s="83" t="s">
        <v>7280</v>
      </c>
      <c r="E384" s="83" t="s">
        <v>7568</v>
      </c>
      <c r="F384" s="83" t="s">
        <v>9</v>
      </c>
      <c r="G384" s="83">
        <v>0</v>
      </c>
      <c r="H384" s="120">
        <v>6123022.520041801</v>
      </c>
      <c r="I384" s="120">
        <v>0</v>
      </c>
    </row>
    <row r="385" spans="1:9" ht="14" x14ac:dyDescent="0.15">
      <c r="A385" s="127" t="s">
        <v>8</v>
      </c>
      <c r="B385" s="89" t="s">
        <v>15</v>
      </c>
      <c r="C385" s="83" t="s">
        <v>7843</v>
      </c>
      <c r="H385" s="120">
        <v>6123022.520041801</v>
      </c>
      <c r="I385" s="120">
        <v>0</v>
      </c>
    </row>
    <row r="386" spans="1:9" ht="14" x14ac:dyDescent="0.15">
      <c r="A386" s="127" t="s">
        <v>8</v>
      </c>
      <c r="B386" s="89" t="s">
        <v>15</v>
      </c>
      <c r="C386" s="83" t="s">
        <v>6658</v>
      </c>
      <c r="D386" s="83" t="s">
        <v>7433</v>
      </c>
      <c r="E386" s="83" t="s">
        <v>7568</v>
      </c>
      <c r="F386" s="83" t="s">
        <v>9</v>
      </c>
      <c r="G386" s="83">
        <v>0</v>
      </c>
      <c r="H386" s="120">
        <v>839080.9858061173</v>
      </c>
      <c r="I386" s="120">
        <v>0</v>
      </c>
    </row>
    <row r="387" spans="1:9" ht="14" x14ac:dyDescent="0.15">
      <c r="A387" s="127" t="s">
        <v>8</v>
      </c>
      <c r="B387" s="89" t="s">
        <v>15</v>
      </c>
      <c r="C387" s="83" t="s">
        <v>7844</v>
      </c>
      <c r="H387" s="120">
        <v>839080.9858061173</v>
      </c>
      <c r="I387" s="120">
        <v>0</v>
      </c>
    </row>
    <row r="388" spans="1:9" ht="14" x14ac:dyDescent="0.15">
      <c r="A388" s="127" t="s">
        <v>8</v>
      </c>
      <c r="B388" s="89" t="s">
        <v>15</v>
      </c>
      <c r="C388" s="83" t="s">
        <v>6567</v>
      </c>
      <c r="D388" s="83" t="s">
        <v>7524</v>
      </c>
      <c r="E388" s="83" t="s">
        <v>7568</v>
      </c>
      <c r="F388" s="83" t="s">
        <v>9</v>
      </c>
      <c r="G388" s="83">
        <v>0</v>
      </c>
      <c r="H388" s="120">
        <v>106013.11577053701</v>
      </c>
      <c r="I388" s="120">
        <v>0</v>
      </c>
    </row>
    <row r="389" spans="1:9" ht="14" x14ac:dyDescent="0.15">
      <c r="A389" s="127" t="s">
        <v>8</v>
      </c>
      <c r="B389" s="89" t="s">
        <v>15</v>
      </c>
      <c r="C389" s="83" t="s">
        <v>7845</v>
      </c>
      <c r="H389" s="120">
        <v>106013.11577053701</v>
      </c>
      <c r="I389" s="120">
        <v>0</v>
      </c>
    </row>
    <row r="390" spans="1:9" ht="14" x14ac:dyDescent="0.15">
      <c r="A390" s="127" t="s">
        <v>8</v>
      </c>
      <c r="B390" s="89" t="s">
        <v>15</v>
      </c>
      <c r="C390" s="83" t="s">
        <v>6656</v>
      </c>
      <c r="D390" s="83" t="s">
        <v>7435</v>
      </c>
      <c r="E390" s="83" t="s">
        <v>7568</v>
      </c>
      <c r="F390" s="83" t="s">
        <v>9</v>
      </c>
      <c r="G390" s="83">
        <v>0</v>
      </c>
      <c r="H390" s="120">
        <v>630609.48162212514</v>
      </c>
      <c r="I390" s="120">
        <v>0</v>
      </c>
    </row>
    <row r="391" spans="1:9" ht="14" x14ac:dyDescent="0.15">
      <c r="A391" s="127" t="s">
        <v>8</v>
      </c>
      <c r="B391" s="89" t="s">
        <v>15</v>
      </c>
      <c r="C391" s="83" t="s">
        <v>7846</v>
      </c>
      <c r="H391" s="120">
        <v>630609.48162212514</v>
      </c>
      <c r="I391" s="120">
        <v>0</v>
      </c>
    </row>
    <row r="392" spans="1:9" ht="14" x14ac:dyDescent="0.15">
      <c r="A392" s="127" t="s">
        <v>8</v>
      </c>
      <c r="B392" s="89" t="s">
        <v>15</v>
      </c>
      <c r="C392" s="83" t="s">
        <v>6622</v>
      </c>
      <c r="D392" s="83" t="s">
        <v>7469</v>
      </c>
      <c r="E392" s="83" t="s">
        <v>7568</v>
      </c>
      <c r="F392" s="83" t="s">
        <v>9</v>
      </c>
      <c r="G392" s="83">
        <v>0</v>
      </c>
      <c r="H392" s="120">
        <v>447249.07114258839</v>
      </c>
      <c r="I392" s="120">
        <v>0</v>
      </c>
    </row>
    <row r="393" spans="1:9" ht="14" x14ac:dyDescent="0.15">
      <c r="A393" s="127" t="s">
        <v>8</v>
      </c>
      <c r="B393" s="89" t="s">
        <v>15</v>
      </c>
      <c r="C393" s="83" t="s">
        <v>7847</v>
      </c>
      <c r="H393" s="120">
        <v>447249.07114258839</v>
      </c>
      <c r="I393" s="120">
        <v>0</v>
      </c>
    </row>
    <row r="394" spans="1:9" ht="14" x14ac:dyDescent="0.15">
      <c r="A394" s="127" t="s">
        <v>8</v>
      </c>
      <c r="B394" s="89" t="s">
        <v>15</v>
      </c>
      <c r="C394" s="83" t="s">
        <v>6931</v>
      </c>
      <c r="D394" s="83" t="s">
        <v>7159</v>
      </c>
      <c r="E394" s="83" t="s">
        <v>7568</v>
      </c>
      <c r="F394" s="83" t="s">
        <v>9</v>
      </c>
      <c r="G394" s="83">
        <v>0</v>
      </c>
      <c r="H394" s="120">
        <v>16749657.053763554</v>
      </c>
      <c r="I394" s="120">
        <v>0</v>
      </c>
    </row>
    <row r="395" spans="1:9" ht="14" x14ac:dyDescent="0.15">
      <c r="A395" s="127" t="s">
        <v>8</v>
      </c>
      <c r="B395" s="89" t="s">
        <v>15</v>
      </c>
      <c r="C395" s="83" t="s">
        <v>7848</v>
      </c>
      <c r="H395" s="120">
        <v>16749657.053763554</v>
      </c>
      <c r="I395" s="120">
        <v>0</v>
      </c>
    </row>
    <row r="396" spans="1:9" ht="14" x14ac:dyDescent="0.15">
      <c r="A396" s="127" t="s">
        <v>8</v>
      </c>
      <c r="B396" s="89" t="s">
        <v>15</v>
      </c>
      <c r="C396" s="83" t="s">
        <v>6645</v>
      </c>
      <c r="D396" s="83" t="s">
        <v>7446</v>
      </c>
      <c r="E396" s="83" t="s">
        <v>7568</v>
      </c>
      <c r="F396" s="83" t="s">
        <v>9</v>
      </c>
      <c r="G396" s="83">
        <v>0</v>
      </c>
      <c r="H396" s="120">
        <v>1055610.5111014396</v>
      </c>
      <c r="I396" s="120">
        <v>0</v>
      </c>
    </row>
    <row r="397" spans="1:9" ht="14" x14ac:dyDescent="0.15">
      <c r="A397" s="127" t="s">
        <v>8</v>
      </c>
      <c r="B397" s="89" t="s">
        <v>15</v>
      </c>
      <c r="C397" s="83" t="s">
        <v>7849</v>
      </c>
      <c r="H397" s="120">
        <v>1055610.5111014396</v>
      </c>
      <c r="I397" s="120">
        <v>0</v>
      </c>
    </row>
    <row r="398" spans="1:9" ht="14" x14ac:dyDescent="0.15">
      <c r="A398" s="127" t="s">
        <v>8</v>
      </c>
      <c r="B398" s="89" t="s">
        <v>15</v>
      </c>
      <c r="C398" s="83" t="s">
        <v>6554</v>
      </c>
      <c r="D398" s="83" t="s">
        <v>7537</v>
      </c>
      <c r="E398" s="83" t="s">
        <v>7568</v>
      </c>
      <c r="F398" s="83" t="s">
        <v>9</v>
      </c>
      <c r="G398" s="83">
        <v>0</v>
      </c>
      <c r="H398" s="120">
        <v>201586.58000000002</v>
      </c>
      <c r="I398" s="120">
        <v>0</v>
      </c>
    </row>
    <row r="399" spans="1:9" ht="14" x14ac:dyDescent="0.15">
      <c r="A399" s="127" t="s">
        <v>8</v>
      </c>
      <c r="B399" s="89" t="s">
        <v>15</v>
      </c>
      <c r="C399" s="83" t="s">
        <v>7850</v>
      </c>
      <c r="H399" s="120">
        <v>201586.58000000002</v>
      </c>
      <c r="I399" s="120">
        <v>0</v>
      </c>
    </row>
    <row r="400" spans="1:9" ht="14" x14ac:dyDescent="0.15">
      <c r="A400" s="127" t="s">
        <v>8</v>
      </c>
      <c r="B400" s="89" t="s">
        <v>15</v>
      </c>
      <c r="C400" s="83" t="s">
        <v>6842</v>
      </c>
      <c r="D400" s="83" t="s">
        <v>7248</v>
      </c>
      <c r="E400" s="83" t="s">
        <v>7568</v>
      </c>
      <c r="F400" s="83" t="s">
        <v>9</v>
      </c>
      <c r="G400" s="83">
        <v>0</v>
      </c>
      <c r="H400" s="120">
        <v>2531364.4059840739</v>
      </c>
      <c r="I400" s="120">
        <v>0</v>
      </c>
    </row>
    <row r="401" spans="1:9" ht="14" x14ac:dyDescent="0.15">
      <c r="A401" s="127" t="s">
        <v>8</v>
      </c>
      <c r="B401" s="89" t="s">
        <v>15</v>
      </c>
      <c r="C401" s="83" t="s">
        <v>7851</v>
      </c>
      <c r="H401" s="120">
        <v>2531364.4059840739</v>
      </c>
      <c r="I401" s="120">
        <v>0</v>
      </c>
    </row>
    <row r="402" spans="1:9" ht="14" x14ac:dyDescent="0.15">
      <c r="A402" s="127" t="s">
        <v>8</v>
      </c>
      <c r="B402" s="89" t="s">
        <v>15</v>
      </c>
      <c r="C402" s="83" t="s">
        <v>6547</v>
      </c>
      <c r="D402" s="83" t="s">
        <v>7544</v>
      </c>
      <c r="E402" s="83" t="s">
        <v>7568</v>
      </c>
      <c r="F402" s="83" t="s">
        <v>9</v>
      </c>
      <c r="G402" s="83">
        <v>0</v>
      </c>
      <c r="H402" s="120">
        <v>11713899.258114193</v>
      </c>
      <c r="I402" s="120">
        <v>0</v>
      </c>
    </row>
    <row r="403" spans="1:9" ht="14" x14ac:dyDescent="0.15">
      <c r="A403" s="127" t="s">
        <v>8</v>
      </c>
      <c r="B403" s="89" t="s">
        <v>15</v>
      </c>
      <c r="C403" s="83" t="s">
        <v>7852</v>
      </c>
      <c r="H403" s="120">
        <v>11713899.258114193</v>
      </c>
      <c r="I403" s="120">
        <v>0</v>
      </c>
    </row>
    <row r="404" spans="1:9" ht="14" x14ac:dyDescent="0.15">
      <c r="A404" s="127" t="s">
        <v>8</v>
      </c>
      <c r="B404" s="89" t="s">
        <v>15</v>
      </c>
      <c r="C404" s="83" t="s">
        <v>6598</v>
      </c>
      <c r="D404" s="83" t="s">
        <v>7493</v>
      </c>
      <c r="E404" s="83" t="s">
        <v>7568</v>
      </c>
      <c r="F404" s="83" t="s">
        <v>9</v>
      </c>
      <c r="G404" s="83">
        <v>0</v>
      </c>
      <c r="H404" s="120">
        <v>280091.87212523073</v>
      </c>
      <c r="I404" s="120">
        <v>0</v>
      </c>
    </row>
    <row r="405" spans="1:9" ht="14" x14ac:dyDescent="0.15">
      <c r="A405" s="127" t="s">
        <v>8</v>
      </c>
      <c r="B405" s="89" t="s">
        <v>15</v>
      </c>
      <c r="C405" s="83" t="s">
        <v>7853</v>
      </c>
      <c r="H405" s="120">
        <v>280091.87212523073</v>
      </c>
      <c r="I405" s="120">
        <v>0</v>
      </c>
    </row>
    <row r="406" spans="1:9" ht="14" x14ac:dyDescent="0.15">
      <c r="A406" s="127" t="s">
        <v>8</v>
      </c>
      <c r="B406" s="89" t="s">
        <v>15</v>
      </c>
      <c r="C406" s="83" t="s">
        <v>6780</v>
      </c>
      <c r="D406" s="83" t="s">
        <v>7310</v>
      </c>
      <c r="E406" s="83" t="s">
        <v>7568</v>
      </c>
      <c r="F406" s="83" t="s">
        <v>9</v>
      </c>
      <c r="G406" s="83">
        <v>0</v>
      </c>
      <c r="H406" s="120">
        <v>4744033.0072303303</v>
      </c>
      <c r="I406" s="120">
        <v>0</v>
      </c>
    </row>
    <row r="407" spans="1:9" ht="14" x14ac:dyDescent="0.15">
      <c r="A407" s="127" t="s">
        <v>8</v>
      </c>
      <c r="B407" s="89" t="s">
        <v>15</v>
      </c>
      <c r="C407" s="83" t="s">
        <v>7854</v>
      </c>
      <c r="H407" s="120">
        <v>4744033.0072303303</v>
      </c>
      <c r="I407" s="120">
        <v>0</v>
      </c>
    </row>
    <row r="408" spans="1:9" ht="14" x14ac:dyDescent="0.15">
      <c r="A408" s="127" t="s">
        <v>8</v>
      </c>
      <c r="B408" s="89" t="s">
        <v>15</v>
      </c>
      <c r="C408" s="83" t="s">
        <v>7040</v>
      </c>
      <c r="D408" s="83" t="s">
        <v>7047</v>
      </c>
      <c r="E408" s="83" t="s">
        <v>7568</v>
      </c>
      <c r="F408" s="83" t="s">
        <v>9</v>
      </c>
      <c r="G408" s="83">
        <v>0</v>
      </c>
      <c r="H408" s="120">
        <v>8294016.4178281371</v>
      </c>
      <c r="I408" s="120">
        <v>0</v>
      </c>
    </row>
    <row r="409" spans="1:9" ht="14" x14ac:dyDescent="0.15">
      <c r="A409" s="127" t="s">
        <v>8</v>
      </c>
      <c r="B409" s="89" t="s">
        <v>15</v>
      </c>
      <c r="C409" s="83" t="s">
        <v>7855</v>
      </c>
      <c r="H409" s="120">
        <v>8294016.4178281371</v>
      </c>
      <c r="I409" s="120">
        <v>0</v>
      </c>
    </row>
    <row r="410" spans="1:9" ht="14" x14ac:dyDescent="0.15">
      <c r="A410" s="127" t="s">
        <v>8</v>
      </c>
      <c r="B410" s="89" t="s">
        <v>15</v>
      </c>
      <c r="C410" s="83" t="s">
        <v>6820</v>
      </c>
      <c r="D410" s="83" t="s">
        <v>7270</v>
      </c>
      <c r="E410" s="83" t="s">
        <v>7568</v>
      </c>
      <c r="F410" s="83" t="s">
        <v>9</v>
      </c>
      <c r="G410" s="83">
        <v>0</v>
      </c>
      <c r="H410" s="120">
        <v>6550950.1849417053</v>
      </c>
      <c r="I410" s="120">
        <v>0</v>
      </c>
    </row>
    <row r="411" spans="1:9" ht="14" x14ac:dyDescent="0.15">
      <c r="A411" s="127" t="s">
        <v>8</v>
      </c>
      <c r="B411" s="89" t="s">
        <v>15</v>
      </c>
      <c r="C411" s="83" t="s">
        <v>7856</v>
      </c>
      <c r="H411" s="120">
        <v>6550950.1849417053</v>
      </c>
      <c r="I411" s="120">
        <v>0</v>
      </c>
    </row>
    <row r="412" spans="1:9" ht="14" x14ac:dyDescent="0.15">
      <c r="A412" s="127" t="s">
        <v>8</v>
      </c>
      <c r="B412" s="89" t="s">
        <v>15</v>
      </c>
      <c r="C412" s="83" t="s">
        <v>6619</v>
      </c>
      <c r="D412" s="83" t="s">
        <v>7472</v>
      </c>
      <c r="E412" s="83" t="s">
        <v>7568</v>
      </c>
      <c r="F412" s="83" t="s">
        <v>9</v>
      </c>
      <c r="G412" s="83">
        <v>0</v>
      </c>
      <c r="H412" s="120">
        <v>1532571.079633092</v>
      </c>
      <c r="I412" s="120">
        <v>0</v>
      </c>
    </row>
    <row r="413" spans="1:9" ht="14" x14ac:dyDescent="0.15">
      <c r="A413" s="127" t="s">
        <v>8</v>
      </c>
      <c r="B413" s="89" t="s">
        <v>15</v>
      </c>
      <c r="C413" s="83" t="s">
        <v>7857</v>
      </c>
      <c r="H413" s="120">
        <v>1532571.079633092</v>
      </c>
      <c r="I413" s="120">
        <v>0</v>
      </c>
    </row>
    <row r="414" spans="1:9" ht="14" x14ac:dyDescent="0.15">
      <c r="A414" s="127" t="s">
        <v>8</v>
      </c>
      <c r="B414" s="89" t="s">
        <v>15</v>
      </c>
      <c r="C414" s="83" t="s">
        <v>6574</v>
      </c>
      <c r="D414" s="83" t="s">
        <v>7517</v>
      </c>
      <c r="E414" s="83" t="s">
        <v>7568</v>
      </c>
      <c r="F414" s="83" t="s">
        <v>9</v>
      </c>
      <c r="G414" s="83">
        <v>0</v>
      </c>
      <c r="H414" s="120">
        <v>101960.69430506816</v>
      </c>
      <c r="I414" s="120">
        <v>0</v>
      </c>
    </row>
    <row r="415" spans="1:9" ht="14" x14ac:dyDescent="0.15">
      <c r="A415" s="127" t="s">
        <v>8</v>
      </c>
      <c r="B415" s="89" t="s">
        <v>15</v>
      </c>
      <c r="C415" s="83" t="s">
        <v>7858</v>
      </c>
      <c r="H415" s="120">
        <v>101960.69430506816</v>
      </c>
      <c r="I415" s="120">
        <v>0</v>
      </c>
    </row>
    <row r="416" spans="1:9" ht="14" x14ac:dyDescent="0.15">
      <c r="A416" s="127" t="s">
        <v>8</v>
      </c>
      <c r="B416" s="89" t="s">
        <v>15</v>
      </c>
      <c r="C416" s="83" t="s">
        <v>6858</v>
      </c>
      <c r="D416" s="83" t="s">
        <v>7232</v>
      </c>
      <c r="E416" s="83" t="s">
        <v>7568</v>
      </c>
      <c r="F416" s="83" t="s">
        <v>9</v>
      </c>
      <c r="G416" s="83">
        <v>0</v>
      </c>
      <c r="H416" s="120">
        <v>4191324.8002138743</v>
      </c>
      <c r="I416" s="120">
        <v>0</v>
      </c>
    </row>
    <row r="417" spans="1:9" ht="14" x14ac:dyDescent="0.15">
      <c r="A417" s="127" t="s">
        <v>8</v>
      </c>
      <c r="B417" s="89" t="s">
        <v>15</v>
      </c>
      <c r="C417" s="83" t="s">
        <v>7859</v>
      </c>
      <c r="H417" s="120">
        <v>4191324.8002138743</v>
      </c>
      <c r="I417" s="120">
        <v>0</v>
      </c>
    </row>
    <row r="418" spans="1:9" ht="14" x14ac:dyDescent="0.15">
      <c r="A418" s="127" t="s">
        <v>8</v>
      </c>
      <c r="B418" s="89" t="s">
        <v>15</v>
      </c>
      <c r="C418" s="83" t="s">
        <v>6976</v>
      </c>
      <c r="D418" s="83" t="s">
        <v>7112</v>
      </c>
      <c r="E418" s="83" t="s">
        <v>7568</v>
      </c>
      <c r="F418" s="83" t="s">
        <v>9</v>
      </c>
      <c r="G418" s="83">
        <v>0</v>
      </c>
      <c r="H418" s="120">
        <v>5189791.1545414189</v>
      </c>
      <c r="I418" s="120">
        <v>0</v>
      </c>
    </row>
    <row r="419" spans="1:9" ht="14" x14ac:dyDescent="0.15">
      <c r="A419" s="127" t="s">
        <v>8</v>
      </c>
      <c r="B419" s="89" t="s">
        <v>15</v>
      </c>
      <c r="C419" s="83" t="s">
        <v>7860</v>
      </c>
      <c r="H419" s="120">
        <v>5189791.1545414189</v>
      </c>
      <c r="I419" s="120">
        <v>0</v>
      </c>
    </row>
    <row r="420" spans="1:9" ht="14" x14ac:dyDescent="0.15">
      <c r="A420" s="127" t="s">
        <v>8</v>
      </c>
      <c r="B420" s="89" t="s">
        <v>15</v>
      </c>
      <c r="C420" s="83" t="s">
        <v>6804</v>
      </c>
      <c r="D420" s="83" t="s">
        <v>7286</v>
      </c>
      <c r="E420" s="83" t="s">
        <v>7568</v>
      </c>
      <c r="F420" s="83" t="s">
        <v>9</v>
      </c>
      <c r="G420" s="83">
        <v>0</v>
      </c>
      <c r="H420" s="120">
        <v>2349159.8374582338</v>
      </c>
      <c r="I420" s="120">
        <v>0</v>
      </c>
    </row>
    <row r="421" spans="1:9" ht="14" x14ac:dyDescent="0.15">
      <c r="A421" s="127" t="s">
        <v>8</v>
      </c>
      <c r="B421" s="89" t="s">
        <v>15</v>
      </c>
      <c r="C421" s="83" t="s">
        <v>7861</v>
      </c>
      <c r="H421" s="120">
        <v>2349159.8374582338</v>
      </c>
      <c r="I421" s="120">
        <v>0</v>
      </c>
    </row>
    <row r="422" spans="1:9" ht="14" x14ac:dyDescent="0.15">
      <c r="A422" s="127" t="s">
        <v>8</v>
      </c>
      <c r="B422" s="89" t="s">
        <v>15</v>
      </c>
      <c r="C422" s="83" t="s">
        <v>6710</v>
      </c>
      <c r="D422" s="83" t="s">
        <v>7380</v>
      </c>
      <c r="E422" s="83" t="s">
        <v>7568</v>
      </c>
      <c r="F422" s="83" t="s">
        <v>9</v>
      </c>
      <c r="G422" s="83">
        <v>0</v>
      </c>
      <c r="H422" s="120">
        <v>3421799.1437064349</v>
      </c>
      <c r="I422" s="120">
        <v>0</v>
      </c>
    </row>
    <row r="423" spans="1:9" ht="14" x14ac:dyDescent="0.15">
      <c r="A423" s="127" t="s">
        <v>8</v>
      </c>
      <c r="B423" s="89" t="s">
        <v>15</v>
      </c>
      <c r="C423" s="83" t="s">
        <v>7862</v>
      </c>
      <c r="H423" s="120">
        <v>3421799.1437064349</v>
      </c>
      <c r="I423" s="120">
        <v>0</v>
      </c>
    </row>
    <row r="424" spans="1:9" ht="14" x14ac:dyDescent="0.15">
      <c r="A424" s="127" t="s">
        <v>8</v>
      </c>
      <c r="B424" s="89" t="s">
        <v>15</v>
      </c>
      <c r="C424" s="83" t="s">
        <v>6808</v>
      </c>
      <c r="D424" s="83" t="s">
        <v>7282</v>
      </c>
      <c r="E424" s="83" t="s">
        <v>7568</v>
      </c>
      <c r="F424" s="83" t="s">
        <v>9</v>
      </c>
      <c r="G424" s="83">
        <v>0</v>
      </c>
      <c r="H424" s="120">
        <v>2363988.9793122904</v>
      </c>
      <c r="I424" s="120">
        <v>0</v>
      </c>
    </row>
    <row r="425" spans="1:9" ht="14" x14ac:dyDescent="0.15">
      <c r="A425" s="127" t="s">
        <v>8</v>
      </c>
      <c r="B425" s="89" t="s">
        <v>15</v>
      </c>
      <c r="C425" s="83" t="s">
        <v>7863</v>
      </c>
      <c r="H425" s="120">
        <v>2363988.9793122904</v>
      </c>
      <c r="I425" s="120">
        <v>0</v>
      </c>
    </row>
    <row r="426" spans="1:9" ht="14" x14ac:dyDescent="0.15">
      <c r="A426" s="127" t="s">
        <v>8</v>
      </c>
      <c r="B426" s="89" t="s">
        <v>15</v>
      </c>
      <c r="C426" s="83" t="s">
        <v>6697</v>
      </c>
      <c r="D426" s="83" t="s">
        <v>7393</v>
      </c>
      <c r="E426" s="83" t="s">
        <v>7568</v>
      </c>
      <c r="F426" s="83" t="s">
        <v>9</v>
      </c>
      <c r="G426" s="83">
        <v>0</v>
      </c>
      <c r="H426" s="120">
        <v>1694044.2855935704</v>
      </c>
      <c r="I426" s="120">
        <v>0</v>
      </c>
    </row>
    <row r="427" spans="1:9" ht="14" x14ac:dyDescent="0.15">
      <c r="A427" s="127" t="s">
        <v>8</v>
      </c>
      <c r="B427" s="89" t="s">
        <v>15</v>
      </c>
      <c r="C427" s="83" t="s">
        <v>7864</v>
      </c>
      <c r="H427" s="120">
        <v>1694044.2855935704</v>
      </c>
      <c r="I427" s="120">
        <v>0</v>
      </c>
    </row>
    <row r="428" spans="1:9" ht="14" x14ac:dyDescent="0.15">
      <c r="A428" s="127" t="s">
        <v>8</v>
      </c>
      <c r="B428" s="89" t="s">
        <v>15</v>
      </c>
      <c r="C428" s="83" t="s">
        <v>6704</v>
      </c>
      <c r="D428" s="83" t="s">
        <v>7386</v>
      </c>
      <c r="E428" s="83" t="s">
        <v>7568</v>
      </c>
      <c r="F428" s="83" t="s">
        <v>9</v>
      </c>
      <c r="G428" s="83">
        <v>0</v>
      </c>
      <c r="H428" s="120">
        <v>2671479.0382619207</v>
      </c>
      <c r="I428" s="120">
        <v>0</v>
      </c>
    </row>
    <row r="429" spans="1:9" ht="14" x14ac:dyDescent="0.15">
      <c r="A429" s="127" t="s">
        <v>8</v>
      </c>
      <c r="B429" s="89" t="s">
        <v>15</v>
      </c>
      <c r="C429" s="83" t="s">
        <v>7865</v>
      </c>
      <c r="H429" s="120">
        <v>2671479.0382619207</v>
      </c>
      <c r="I429" s="120">
        <v>0</v>
      </c>
    </row>
    <row r="430" spans="1:9" ht="14" x14ac:dyDescent="0.15">
      <c r="A430" s="127" t="s">
        <v>8</v>
      </c>
      <c r="B430" s="89" t="s">
        <v>15</v>
      </c>
      <c r="C430" s="83" t="s">
        <v>6925</v>
      </c>
      <c r="D430" s="83" t="s">
        <v>7165</v>
      </c>
      <c r="E430" s="83" t="s">
        <v>7568</v>
      </c>
      <c r="F430" s="83" t="s">
        <v>9</v>
      </c>
      <c r="G430" s="83">
        <v>0</v>
      </c>
      <c r="H430" s="120">
        <v>6519149.5706814686</v>
      </c>
      <c r="I430" s="120">
        <v>0</v>
      </c>
    </row>
    <row r="431" spans="1:9" ht="14" x14ac:dyDescent="0.15">
      <c r="A431" s="127" t="s">
        <v>8</v>
      </c>
      <c r="B431" s="89" t="s">
        <v>15</v>
      </c>
      <c r="C431" s="83" t="s">
        <v>7866</v>
      </c>
      <c r="H431" s="120">
        <v>6519149.5706814686</v>
      </c>
      <c r="I431" s="120">
        <v>0</v>
      </c>
    </row>
    <row r="432" spans="1:9" ht="14" x14ac:dyDescent="0.15">
      <c r="A432" s="127" t="s">
        <v>8</v>
      </c>
      <c r="B432" s="89" t="s">
        <v>15</v>
      </c>
      <c r="C432" s="83" t="s">
        <v>6580</v>
      </c>
      <c r="D432" s="83" t="s">
        <v>7511</v>
      </c>
      <c r="E432" s="83" t="s">
        <v>7568</v>
      </c>
      <c r="F432" s="83" t="s">
        <v>9</v>
      </c>
      <c r="G432" s="83">
        <v>0</v>
      </c>
      <c r="H432" s="120">
        <v>965749.71264187153</v>
      </c>
      <c r="I432" s="120">
        <v>0</v>
      </c>
    </row>
    <row r="433" spans="1:9" ht="14" x14ac:dyDescent="0.15">
      <c r="A433" s="127" t="s">
        <v>8</v>
      </c>
      <c r="B433" s="89" t="s">
        <v>15</v>
      </c>
      <c r="C433" s="83" t="s">
        <v>7867</v>
      </c>
      <c r="H433" s="120">
        <v>965749.71264187153</v>
      </c>
      <c r="I433" s="120">
        <v>0</v>
      </c>
    </row>
    <row r="434" spans="1:9" ht="14" x14ac:dyDescent="0.15">
      <c r="A434" s="127" t="s">
        <v>8</v>
      </c>
      <c r="B434" s="89" t="s">
        <v>15</v>
      </c>
      <c r="C434" s="83" t="s">
        <v>6815</v>
      </c>
      <c r="D434" s="83" t="s">
        <v>7275</v>
      </c>
      <c r="E434" s="83" t="s">
        <v>7568</v>
      </c>
      <c r="F434" s="83" t="s">
        <v>9</v>
      </c>
      <c r="G434" s="83">
        <v>0</v>
      </c>
      <c r="H434" s="120">
        <v>4332482.9569723429</v>
      </c>
      <c r="I434" s="120">
        <v>0</v>
      </c>
    </row>
    <row r="435" spans="1:9" ht="14" x14ac:dyDescent="0.15">
      <c r="A435" s="127" t="s">
        <v>8</v>
      </c>
      <c r="B435" s="89" t="s">
        <v>15</v>
      </c>
      <c r="C435" s="83" t="s">
        <v>7868</v>
      </c>
      <c r="H435" s="120">
        <v>4332482.9569723429</v>
      </c>
      <c r="I435" s="120">
        <v>0</v>
      </c>
    </row>
    <row r="436" spans="1:9" ht="14" x14ac:dyDescent="0.15">
      <c r="A436" s="127" t="s">
        <v>8</v>
      </c>
      <c r="B436" s="89" t="s">
        <v>15</v>
      </c>
      <c r="C436" s="83" t="s">
        <v>6895</v>
      </c>
      <c r="D436" s="83" t="s">
        <v>7195</v>
      </c>
      <c r="E436" s="83" t="s">
        <v>7568</v>
      </c>
      <c r="F436" s="83" t="s">
        <v>9</v>
      </c>
      <c r="G436" s="83">
        <v>0</v>
      </c>
      <c r="H436" s="120">
        <v>4205114.2140753008</v>
      </c>
      <c r="I436" s="120">
        <v>0</v>
      </c>
    </row>
    <row r="437" spans="1:9" ht="14" x14ac:dyDescent="0.15">
      <c r="A437" s="127" t="s">
        <v>8</v>
      </c>
      <c r="B437" s="89" t="s">
        <v>15</v>
      </c>
      <c r="C437" s="83" t="s">
        <v>7869</v>
      </c>
      <c r="H437" s="120">
        <v>4205114.2140753008</v>
      </c>
      <c r="I437" s="120">
        <v>0</v>
      </c>
    </row>
    <row r="438" spans="1:9" ht="14" x14ac:dyDescent="0.15">
      <c r="A438" s="127" t="s">
        <v>8</v>
      </c>
      <c r="B438" s="89" t="s">
        <v>15</v>
      </c>
      <c r="C438" s="83" t="s">
        <v>6872</v>
      </c>
      <c r="D438" s="83" t="s">
        <v>7218</v>
      </c>
      <c r="E438" s="83" t="s">
        <v>7568</v>
      </c>
      <c r="F438" s="83" t="s">
        <v>9</v>
      </c>
      <c r="G438" s="83">
        <v>0</v>
      </c>
      <c r="H438" s="120">
        <v>6049458.7195796985</v>
      </c>
      <c r="I438" s="120">
        <v>0</v>
      </c>
    </row>
    <row r="439" spans="1:9" ht="14" x14ac:dyDescent="0.15">
      <c r="A439" s="127" t="s">
        <v>8</v>
      </c>
      <c r="B439" s="89" t="s">
        <v>15</v>
      </c>
      <c r="C439" s="83" t="s">
        <v>7870</v>
      </c>
      <c r="H439" s="120">
        <v>6049458.7195796985</v>
      </c>
      <c r="I439" s="120">
        <v>0</v>
      </c>
    </row>
    <row r="440" spans="1:9" ht="14" x14ac:dyDescent="0.15">
      <c r="A440" s="127" t="s">
        <v>8</v>
      </c>
      <c r="B440" s="89" t="s">
        <v>15</v>
      </c>
      <c r="C440" s="83" t="s">
        <v>6944</v>
      </c>
      <c r="D440" s="83" t="s">
        <v>7145</v>
      </c>
      <c r="E440" s="83" t="s">
        <v>7568</v>
      </c>
      <c r="F440" s="83" t="s">
        <v>9</v>
      </c>
      <c r="G440" s="83">
        <v>0</v>
      </c>
      <c r="H440" s="120">
        <v>3763489.8981299619</v>
      </c>
      <c r="I440" s="120">
        <v>0</v>
      </c>
    </row>
    <row r="441" spans="1:9" ht="14" x14ac:dyDescent="0.15">
      <c r="A441" s="127" t="s">
        <v>8</v>
      </c>
      <c r="B441" s="89" t="s">
        <v>15</v>
      </c>
      <c r="C441" s="83" t="s">
        <v>7871</v>
      </c>
      <c r="H441" s="120">
        <v>3763489.8981299619</v>
      </c>
      <c r="I441" s="120">
        <v>0</v>
      </c>
    </row>
    <row r="442" spans="1:9" ht="14" x14ac:dyDescent="0.15">
      <c r="A442" s="127" t="s">
        <v>8</v>
      </c>
      <c r="B442" s="89" t="s">
        <v>15</v>
      </c>
      <c r="C442" s="83" t="s">
        <v>6606</v>
      </c>
      <c r="D442" s="83" t="s">
        <v>7485</v>
      </c>
      <c r="E442" s="83" t="s">
        <v>7568</v>
      </c>
      <c r="F442" s="83" t="s">
        <v>9</v>
      </c>
      <c r="G442" s="83">
        <v>0</v>
      </c>
      <c r="H442" s="120">
        <v>402293.94000623468</v>
      </c>
      <c r="I442" s="120">
        <v>0</v>
      </c>
    </row>
    <row r="443" spans="1:9" ht="14" x14ac:dyDescent="0.15">
      <c r="A443" s="127" t="s">
        <v>8</v>
      </c>
      <c r="B443" s="89" t="s">
        <v>15</v>
      </c>
      <c r="C443" s="83" t="s">
        <v>7872</v>
      </c>
      <c r="H443" s="120">
        <v>402293.94000623468</v>
      </c>
      <c r="I443" s="120">
        <v>0</v>
      </c>
    </row>
    <row r="444" spans="1:9" ht="14" x14ac:dyDescent="0.15">
      <c r="A444" s="127" t="s">
        <v>8</v>
      </c>
      <c r="B444" s="89" t="s">
        <v>15</v>
      </c>
      <c r="C444" s="83" t="s">
        <v>6708</v>
      </c>
      <c r="D444" s="83" t="s">
        <v>7382</v>
      </c>
      <c r="E444" s="83" t="s">
        <v>7568</v>
      </c>
      <c r="F444" s="83" t="s">
        <v>9</v>
      </c>
      <c r="G444" s="83">
        <v>0</v>
      </c>
      <c r="H444" s="120">
        <v>2108169.069386147</v>
      </c>
      <c r="I444" s="120">
        <v>0</v>
      </c>
    </row>
    <row r="445" spans="1:9" ht="14" x14ac:dyDescent="0.15">
      <c r="A445" s="127" t="s">
        <v>8</v>
      </c>
      <c r="B445" s="89" t="s">
        <v>15</v>
      </c>
      <c r="C445" s="83" t="s">
        <v>7873</v>
      </c>
      <c r="H445" s="120">
        <v>2108169.069386147</v>
      </c>
      <c r="I445" s="120">
        <v>0</v>
      </c>
    </row>
    <row r="446" spans="1:9" ht="14" x14ac:dyDescent="0.15">
      <c r="A446" s="127" t="s">
        <v>8</v>
      </c>
      <c r="B446" s="89" t="s">
        <v>15</v>
      </c>
      <c r="C446" s="83" t="s">
        <v>6794</v>
      </c>
      <c r="D446" s="83" t="s">
        <v>7296</v>
      </c>
      <c r="E446" s="83" t="s">
        <v>7568</v>
      </c>
      <c r="F446" s="83" t="s">
        <v>9</v>
      </c>
      <c r="G446" s="83">
        <v>0</v>
      </c>
      <c r="H446" s="120">
        <v>3274213.5344791263</v>
      </c>
      <c r="I446" s="120">
        <v>0</v>
      </c>
    </row>
    <row r="447" spans="1:9" ht="14" x14ac:dyDescent="0.15">
      <c r="A447" s="127" t="s">
        <v>8</v>
      </c>
      <c r="B447" s="89" t="s">
        <v>15</v>
      </c>
      <c r="C447" s="83" t="s">
        <v>7874</v>
      </c>
      <c r="H447" s="120">
        <v>3274213.5344791263</v>
      </c>
      <c r="I447" s="120">
        <v>0</v>
      </c>
    </row>
    <row r="448" spans="1:9" ht="14" x14ac:dyDescent="0.15">
      <c r="A448" s="127" t="s">
        <v>8</v>
      </c>
      <c r="B448" s="89" t="s">
        <v>15</v>
      </c>
      <c r="C448" s="83" t="s">
        <v>6871</v>
      </c>
      <c r="D448" s="83" t="s">
        <v>7219</v>
      </c>
      <c r="E448" s="83" t="s">
        <v>7568</v>
      </c>
      <c r="F448" s="83" t="s">
        <v>9</v>
      </c>
      <c r="G448" s="83">
        <v>0</v>
      </c>
      <c r="H448" s="120">
        <v>4589742.2431641025</v>
      </c>
      <c r="I448" s="120">
        <v>0</v>
      </c>
    </row>
    <row r="449" spans="1:9" ht="14" x14ac:dyDescent="0.15">
      <c r="A449" s="127" t="s">
        <v>8</v>
      </c>
      <c r="B449" s="89" t="s">
        <v>15</v>
      </c>
      <c r="C449" s="83" t="s">
        <v>7875</v>
      </c>
      <c r="H449" s="120">
        <v>4589742.2431641025</v>
      </c>
      <c r="I449" s="120">
        <v>0</v>
      </c>
    </row>
    <row r="450" spans="1:9" ht="14" x14ac:dyDescent="0.15">
      <c r="A450" s="127" t="s">
        <v>8</v>
      </c>
      <c r="B450" s="89" t="s">
        <v>15</v>
      </c>
      <c r="C450" s="83" t="s">
        <v>6782</v>
      </c>
      <c r="D450" s="83" t="s">
        <v>7308</v>
      </c>
      <c r="E450" s="83" t="s">
        <v>7568</v>
      </c>
      <c r="F450" s="83" t="s">
        <v>9</v>
      </c>
      <c r="G450" s="83">
        <v>0</v>
      </c>
      <c r="H450" s="120">
        <v>2305592.689777642</v>
      </c>
      <c r="I450" s="120">
        <v>0</v>
      </c>
    </row>
    <row r="451" spans="1:9" ht="14" x14ac:dyDescent="0.15">
      <c r="A451" s="127" t="s">
        <v>8</v>
      </c>
      <c r="B451" s="89" t="s">
        <v>15</v>
      </c>
      <c r="C451" s="83" t="s">
        <v>7876</v>
      </c>
      <c r="H451" s="120">
        <v>2305592.689777642</v>
      </c>
      <c r="I451" s="120">
        <v>0</v>
      </c>
    </row>
    <row r="452" spans="1:9" ht="14" x14ac:dyDescent="0.15">
      <c r="A452" s="127" t="s">
        <v>8</v>
      </c>
      <c r="B452" s="89" t="s">
        <v>15</v>
      </c>
      <c r="C452" s="83" t="s">
        <v>6670</v>
      </c>
      <c r="D452" s="83" t="s">
        <v>7420</v>
      </c>
      <c r="E452" s="83" t="s">
        <v>7568</v>
      </c>
      <c r="F452" s="83" t="s">
        <v>9</v>
      </c>
      <c r="G452" s="83">
        <v>0</v>
      </c>
      <c r="H452" s="120">
        <v>1877552.9201491836</v>
      </c>
      <c r="I452" s="120">
        <v>0</v>
      </c>
    </row>
    <row r="453" spans="1:9" ht="14" x14ac:dyDescent="0.15">
      <c r="A453" s="127" t="s">
        <v>8</v>
      </c>
      <c r="B453" s="89" t="s">
        <v>15</v>
      </c>
      <c r="C453" s="83" t="s">
        <v>7877</v>
      </c>
      <c r="H453" s="120">
        <v>1877552.9201491836</v>
      </c>
      <c r="I453" s="120">
        <v>0</v>
      </c>
    </row>
    <row r="454" spans="1:9" ht="14" x14ac:dyDescent="0.15">
      <c r="A454" s="127" t="s">
        <v>8</v>
      </c>
      <c r="B454" s="89" t="s">
        <v>15</v>
      </c>
      <c r="C454" s="83" t="s">
        <v>6781</v>
      </c>
      <c r="D454" s="83" t="s">
        <v>7309</v>
      </c>
      <c r="E454" s="83" t="s">
        <v>7568</v>
      </c>
      <c r="F454" s="83" t="s">
        <v>9</v>
      </c>
      <c r="G454" s="83">
        <v>0</v>
      </c>
      <c r="H454" s="120">
        <v>5240532.4320484307</v>
      </c>
      <c r="I454" s="120">
        <v>0</v>
      </c>
    </row>
    <row r="455" spans="1:9" ht="14" x14ac:dyDescent="0.15">
      <c r="A455" s="127" t="s">
        <v>8</v>
      </c>
      <c r="B455" s="89" t="s">
        <v>15</v>
      </c>
      <c r="C455" s="83" t="s">
        <v>7878</v>
      </c>
      <c r="H455" s="120">
        <v>5240532.4320484307</v>
      </c>
      <c r="I455" s="120">
        <v>0</v>
      </c>
    </row>
    <row r="456" spans="1:9" ht="14" x14ac:dyDescent="0.15">
      <c r="A456" s="127" t="s">
        <v>8</v>
      </c>
      <c r="B456" s="89" t="s">
        <v>15</v>
      </c>
      <c r="C456" s="83" t="s">
        <v>6994</v>
      </c>
      <c r="D456" s="83" t="s">
        <v>7094</v>
      </c>
      <c r="E456" s="83" t="s">
        <v>7568</v>
      </c>
      <c r="F456" s="83" t="s">
        <v>9</v>
      </c>
      <c r="G456" s="83">
        <v>0</v>
      </c>
      <c r="H456" s="120">
        <v>17579362.136302512</v>
      </c>
      <c r="I456" s="120">
        <v>0</v>
      </c>
    </row>
    <row r="457" spans="1:9" ht="14" x14ac:dyDescent="0.15">
      <c r="A457" s="127" t="s">
        <v>8</v>
      </c>
      <c r="B457" s="89" t="s">
        <v>15</v>
      </c>
      <c r="C457" s="83" t="s">
        <v>7879</v>
      </c>
      <c r="H457" s="120">
        <v>17579362.136302512</v>
      </c>
      <c r="I457" s="120">
        <v>0</v>
      </c>
    </row>
    <row r="458" spans="1:9" ht="14" x14ac:dyDescent="0.15">
      <c r="A458" s="127" t="s">
        <v>8</v>
      </c>
      <c r="B458" s="89" t="s">
        <v>15</v>
      </c>
      <c r="C458" s="83" t="s">
        <v>6802</v>
      </c>
      <c r="D458" s="83" t="s">
        <v>7288</v>
      </c>
      <c r="E458" s="83" t="s">
        <v>7568</v>
      </c>
      <c r="F458" s="83" t="s">
        <v>9</v>
      </c>
      <c r="G458" s="83">
        <v>0</v>
      </c>
      <c r="H458" s="120">
        <v>3532590.1704050456</v>
      </c>
      <c r="I458" s="120">
        <v>0</v>
      </c>
    </row>
    <row r="459" spans="1:9" ht="14" x14ac:dyDescent="0.15">
      <c r="A459" s="127" t="s">
        <v>8</v>
      </c>
      <c r="B459" s="89" t="s">
        <v>15</v>
      </c>
      <c r="C459" s="83" t="s">
        <v>7880</v>
      </c>
      <c r="H459" s="120">
        <v>3532590.1704050456</v>
      </c>
      <c r="I459" s="120">
        <v>0</v>
      </c>
    </row>
    <row r="460" spans="1:9" ht="14" x14ac:dyDescent="0.15">
      <c r="A460" s="127" t="s">
        <v>8</v>
      </c>
      <c r="B460" s="89" t="s">
        <v>15</v>
      </c>
      <c r="C460" s="83" t="s">
        <v>7011</v>
      </c>
      <c r="D460" s="83" t="s">
        <v>7077</v>
      </c>
      <c r="E460" s="83" t="s">
        <v>7568</v>
      </c>
      <c r="F460" s="83" t="s">
        <v>9</v>
      </c>
      <c r="G460" s="83">
        <v>0</v>
      </c>
      <c r="H460" s="120">
        <v>19978442.327940941</v>
      </c>
      <c r="I460" s="120">
        <v>0</v>
      </c>
    </row>
    <row r="461" spans="1:9" ht="14" x14ac:dyDescent="0.15">
      <c r="A461" s="127" t="s">
        <v>8</v>
      </c>
      <c r="B461" s="89" t="s">
        <v>15</v>
      </c>
      <c r="C461" s="83" t="s">
        <v>7881</v>
      </c>
      <c r="H461" s="120">
        <v>19978442.327940941</v>
      </c>
      <c r="I461" s="120">
        <v>0</v>
      </c>
    </row>
    <row r="462" spans="1:9" ht="14" x14ac:dyDescent="0.15">
      <c r="A462" s="127" t="s">
        <v>8</v>
      </c>
      <c r="B462" s="89" t="s">
        <v>15</v>
      </c>
      <c r="C462" s="83" t="s">
        <v>6856</v>
      </c>
      <c r="D462" s="83" t="s">
        <v>7234</v>
      </c>
      <c r="E462" s="83" t="s">
        <v>7568</v>
      </c>
      <c r="F462" s="83" t="s">
        <v>9</v>
      </c>
      <c r="G462" s="83">
        <v>0</v>
      </c>
      <c r="H462" s="120">
        <v>2697024.3368752147</v>
      </c>
      <c r="I462" s="120">
        <v>0</v>
      </c>
    </row>
    <row r="463" spans="1:9" ht="14" x14ac:dyDescent="0.15">
      <c r="A463" s="127" t="s">
        <v>8</v>
      </c>
      <c r="B463" s="89" t="s">
        <v>15</v>
      </c>
      <c r="C463" s="83" t="s">
        <v>7882</v>
      </c>
      <c r="H463" s="120">
        <v>2697024.3368752147</v>
      </c>
      <c r="I463" s="120">
        <v>0</v>
      </c>
    </row>
    <row r="464" spans="1:9" ht="14" x14ac:dyDescent="0.15">
      <c r="A464" s="127" t="s">
        <v>8</v>
      </c>
      <c r="B464" s="89" t="s">
        <v>15</v>
      </c>
      <c r="C464" s="83" t="s">
        <v>6866</v>
      </c>
      <c r="D464" s="83" t="s">
        <v>7224</v>
      </c>
      <c r="E464" s="83" t="s">
        <v>7568</v>
      </c>
      <c r="F464" s="83" t="s">
        <v>9</v>
      </c>
      <c r="G464" s="83">
        <v>0</v>
      </c>
      <c r="H464" s="120">
        <v>4679430.98132654</v>
      </c>
      <c r="I464" s="120">
        <v>0</v>
      </c>
    </row>
    <row r="465" spans="1:9" ht="14" x14ac:dyDescent="0.15">
      <c r="A465" s="127" t="s">
        <v>8</v>
      </c>
      <c r="B465" s="89" t="s">
        <v>15</v>
      </c>
      <c r="C465" s="83" t="s">
        <v>7883</v>
      </c>
      <c r="H465" s="120">
        <v>4679430.98132654</v>
      </c>
      <c r="I465" s="120">
        <v>0</v>
      </c>
    </row>
    <row r="466" spans="1:9" ht="14" x14ac:dyDescent="0.15">
      <c r="A466" s="127" t="s">
        <v>8</v>
      </c>
      <c r="B466" s="89" t="s">
        <v>15</v>
      </c>
      <c r="C466" s="83" t="s">
        <v>42</v>
      </c>
      <c r="D466" s="83" t="s">
        <v>6415</v>
      </c>
      <c r="E466" s="83" t="s">
        <v>7569</v>
      </c>
      <c r="F466" s="83" t="s">
        <v>9</v>
      </c>
      <c r="G466" s="83">
        <v>0</v>
      </c>
      <c r="H466" s="120">
        <v>146635.5</v>
      </c>
      <c r="I466" s="120">
        <v>0</v>
      </c>
    </row>
    <row r="467" spans="1:9" ht="14" x14ac:dyDescent="0.15">
      <c r="A467" s="127" t="s">
        <v>8</v>
      </c>
      <c r="B467" s="89" t="s">
        <v>15</v>
      </c>
      <c r="C467" s="83" t="s">
        <v>7884</v>
      </c>
      <c r="H467" s="120">
        <v>146635.5</v>
      </c>
      <c r="I467" s="120">
        <v>0</v>
      </c>
    </row>
    <row r="468" spans="1:9" ht="14" x14ac:dyDescent="0.15">
      <c r="A468" s="127" t="s">
        <v>8</v>
      </c>
      <c r="B468" s="89" t="s">
        <v>15</v>
      </c>
      <c r="C468" s="83" t="s">
        <v>6643</v>
      </c>
      <c r="D468" s="83" t="s">
        <v>7448</v>
      </c>
      <c r="E468" s="83" t="s">
        <v>7568</v>
      </c>
      <c r="F468" s="83" t="s">
        <v>9</v>
      </c>
      <c r="G468" s="83">
        <v>0</v>
      </c>
      <c r="H468" s="120">
        <v>664833.67525958503</v>
      </c>
      <c r="I468" s="120">
        <v>0</v>
      </c>
    </row>
    <row r="469" spans="1:9" ht="14" x14ac:dyDescent="0.15">
      <c r="A469" s="127" t="s">
        <v>8</v>
      </c>
      <c r="B469" s="89" t="s">
        <v>15</v>
      </c>
      <c r="C469" s="83" t="s">
        <v>7885</v>
      </c>
      <c r="H469" s="120">
        <v>664833.67525958503</v>
      </c>
      <c r="I469" s="120">
        <v>0</v>
      </c>
    </row>
    <row r="470" spans="1:9" ht="14" x14ac:dyDescent="0.15">
      <c r="A470" s="127" t="s">
        <v>8</v>
      </c>
      <c r="B470" s="89" t="s">
        <v>15</v>
      </c>
      <c r="C470" s="83" t="s">
        <v>6830</v>
      </c>
      <c r="D470" s="83" t="s">
        <v>7260</v>
      </c>
      <c r="E470" s="83" t="s">
        <v>7568</v>
      </c>
      <c r="F470" s="83" t="s">
        <v>9</v>
      </c>
      <c r="G470" s="83">
        <v>0</v>
      </c>
      <c r="H470" s="120">
        <v>8369599.128114691</v>
      </c>
      <c r="I470" s="120">
        <v>0</v>
      </c>
    </row>
    <row r="471" spans="1:9" ht="14" x14ac:dyDescent="0.15">
      <c r="A471" s="127" t="s">
        <v>8</v>
      </c>
      <c r="B471" s="89" t="s">
        <v>15</v>
      </c>
      <c r="C471" s="83" t="s">
        <v>7886</v>
      </c>
      <c r="H471" s="120">
        <v>8369599.128114691</v>
      </c>
      <c r="I471" s="120">
        <v>0</v>
      </c>
    </row>
    <row r="472" spans="1:9" ht="14" x14ac:dyDescent="0.15">
      <c r="A472" s="127" t="s">
        <v>8</v>
      </c>
      <c r="B472" s="89" t="s">
        <v>15</v>
      </c>
      <c r="C472" s="83" t="s">
        <v>6717</v>
      </c>
      <c r="D472" s="83" t="s">
        <v>7373</v>
      </c>
      <c r="E472" s="83" t="s">
        <v>7568</v>
      </c>
      <c r="F472" s="83" t="s">
        <v>9</v>
      </c>
      <c r="G472" s="83">
        <v>0</v>
      </c>
      <c r="H472" s="120">
        <v>3378453.1138875028</v>
      </c>
      <c r="I472" s="120">
        <v>0</v>
      </c>
    </row>
    <row r="473" spans="1:9" ht="14" x14ac:dyDescent="0.15">
      <c r="A473" s="127" t="s">
        <v>8</v>
      </c>
      <c r="B473" s="89" t="s">
        <v>15</v>
      </c>
      <c r="C473" s="83" t="s">
        <v>7887</v>
      </c>
      <c r="H473" s="120">
        <v>3378453.1138875028</v>
      </c>
      <c r="I473" s="120">
        <v>0</v>
      </c>
    </row>
    <row r="474" spans="1:9" ht="14" x14ac:dyDescent="0.15">
      <c r="A474" s="127" t="s">
        <v>8</v>
      </c>
      <c r="B474" s="89" t="s">
        <v>15</v>
      </c>
      <c r="C474" s="83" t="s">
        <v>6728</v>
      </c>
      <c r="D474" s="83" t="s">
        <v>7362</v>
      </c>
      <c r="E474" s="83" t="s">
        <v>7568</v>
      </c>
      <c r="F474" s="83" t="s">
        <v>9</v>
      </c>
      <c r="G474" s="83">
        <v>0</v>
      </c>
      <c r="H474" s="120">
        <v>3237500</v>
      </c>
      <c r="I474" s="120">
        <v>0</v>
      </c>
    </row>
    <row r="475" spans="1:9" ht="14" x14ac:dyDescent="0.15">
      <c r="A475" s="127" t="s">
        <v>8</v>
      </c>
      <c r="B475" s="89" t="s">
        <v>15</v>
      </c>
      <c r="C475" s="83" t="s">
        <v>7888</v>
      </c>
      <c r="H475" s="120">
        <v>3237500</v>
      </c>
      <c r="I475" s="120">
        <v>0</v>
      </c>
    </row>
    <row r="476" spans="1:9" ht="14" x14ac:dyDescent="0.15">
      <c r="A476" s="127" t="s">
        <v>8</v>
      </c>
      <c r="B476" s="89" t="s">
        <v>15</v>
      </c>
      <c r="C476" s="83" t="s">
        <v>6890</v>
      </c>
      <c r="D476" s="83" t="s">
        <v>7200</v>
      </c>
      <c r="E476" s="83" t="s">
        <v>7568</v>
      </c>
      <c r="F476" s="83" t="s">
        <v>9</v>
      </c>
      <c r="G476" s="83">
        <v>0</v>
      </c>
      <c r="H476" s="120">
        <v>5974179.4271705672</v>
      </c>
      <c r="I476" s="120">
        <v>0</v>
      </c>
    </row>
    <row r="477" spans="1:9" ht="14" x14ac:dyDescent="0.15">
      <c r="A477" s="127" t="s">
        <v>8</v>
      </c>
      <c r="B477" s="89" t="s">
        <v>15</v>
      </c>
      <c r="C477" s="83" t="s">
        <v>7889</v>
      </c>
      <c r="H477" s="120">
        <v>5974179.4271705672</v>
      </c>
      <c r="I477" s="120">
        <v>0</v>
      </c>
    </row>
    <row r="478" spans="1:9" ht="14" x14ac:dyDescent="0.15">
      <c r="A478" s="127" t="s">
        <v>8</v>
      </c>
      <c r="B478" s="89" t="s">
        <v>15</v>
      </c>
      <c r="C478" s="83" t="s">
        <v>6579</v>
      </c>
      <c r="D478" s="83" t="s">
        <v>7512</v>
      </c>
      <c r="E478" s="83" t="s">
        <v>7568</v>
      </c>
      <c r="F478" s="83" t="s">
        <v>9</v>
      </c>
      <c r="G478" s="83">
        <v>0</v>
      </c>
      <c r="H478" s="120">
        <v>830802.18706989032</v>
      </c>
      <c r="I478" s="120">
        <v>0</v>
      </c>
    </row>
    <row r="479" spans="1:9" ht="14" x14ac:dyDescent="0.15">
      <c r="A479" s="127" t="s">
        <v>8</v>
      </c>
      <c r="B479" s="89" t="s">
        <v>15</v>
      </c>
      <c r="C479" s="83" t="s">
        <v>7890</v>
      </c>
      <c r="H479" s="120">
        <v>830802.18706989032</v>
      </c>
      <c r="I479" s="120">
        <v>0</v>
      </c>
    </row>
    <row r="480" spans="1:9" ht="14" x14ac:dyDescent="0.15">
      <c r="A480" s="127" t="s">
        <v>8</v>
      </c>
      <c r="B480" s="89" t="s">
        <v>15</v>
      </c>
      <c r="C480" s="83" t="s">
        <v>6791</v>
      </c>
      <c r="D480" s="83" t="s">
        <v>7299</v>
      </c>
      <c r="E480" s="83" t="s">
        <v>7568</v>
      </c>
      <c r="F480" s="83" t="s">
        <v>9</v>
      </c>
      <c r="G480" s="83">
        <v>0</v>
      </c>
      <c r="H480" s="120">
        <v>3436892.5554227484</v>
      </c>
      <c r="I480" s="120">
        <v>0</v>
      </c>
    </row>
    <row r="481" spans="1:9" ht="14" x14ac:dyDescent="0.15">
      <c r="A481" s="127" t="s">
        <v>8</v>
      </c>
      <c r="B481" s="89" t="s">
        <v>15</v>
      </c>
      <c r="C481" s="83" t="s">
        <v>7891</v>
      </c>
      <c r="H481" s="120">
        <v>3436892.5554227484</v>
      </c>
      <c r="I481" s="120">
        <v>0</v>
      </c>
    </row>
    <row r="482" spans="1:9" ht="14" x14ac:dyDescent="0.15">
      <c r="A482" s="127" t="s">
        <v>8</v>
      </c>
      <c r="B482" s="89" t="s">
        <v>15</v>
      </c>
      <c r="C482" s="83" t="s">
        <v>6908</v>
      </c>
      <c r="D482" s="83" t="s">
        <v>7182</v>
      </c>
      <c r="E482" s="83" t="s">
        <v>7568</v>
      </c>
      <c r="F482" s="83" t="s">
        <v>9</v>
      </c>
      <c r="G482" s="83">
        <v>0</v>
      </c>
      <c r="H482" s="120">
        <v>10501930.629728194</v>
      </c>
      <c r="I482" s="120">
        <v>0</v>
      </c>
    </row>
    <row r="483" spans="1:9" ht="14" x14ac:dyDescent="0.15">
      <c r="A483" s="127" t="s">
        <v>8</v>
      </c>
      <c r="B483" s="89" t="s">
        <v>15</v>
      </c>
      <c r="C483" s="83" t="s">
        <v>7892</v>
      </c>
      <c r="H483" s="120">
        <v>10501930.629728194</v>
      </c>
      <c r="I483" s="120">
        <v>0</v>
      </c>
    </row>
    <row r="484" spans="1:9" ht="14" x14ac:dyDescent="0.15">
      <c r="A484" s="127" t="s">
        <v>8</v>
      </c>
      <c r="B484" s="89" t="s">
        <v>15</v>
      </c>
      <c r="C484" s="83" t="s">
        <v>6649</v>
      </c>
      <c r="D484" s="83" t="s">
        <v>7442</v>
      </c>
      <c r="E484" s="83" t="s">
        <v>7568</v>
      </c>
      <c r="F484" s="83" t="s">
        <v>9</v>
      </c>
      <c r="G484" s="83">
        <v>0</v>
      </c>
      <c r="H484" s="120">
        <v>792846.82995534851</v>
      </c>
      <c r="I484" s="120">
        <v>0</v>
      </c>
    </row>
    <row r="485" spans="1:9" ht="14" x14ac:dyDescent="0.15">
      <c r="A485" s="127" t="s">
        <v>8</v>
      </c>
      <c r="B485" s="89" t="s">
        <v>15</v>
      </c>
      <c r="C485" s="83" t="s">
        <v>7893</v>
      </c>
      <c r="H485" s="120">
        <v>792846.82995534851</v>
      </c>
      <c r="I485" s="120">
        <v>0</v>
      </c>
    </row>
    <row r="486" spans="1:9" ht="14" x14ac:dyDescent="0.15">
      <c r="A486" s="127" t="s">
        <v>8</v>
      </c>
      <c r="B486" s="89" t="s">
        <v>15</v>
      </c>
      <c r="C486" s="83" t="s">
        <v>6874</v>
      </c>
      <c r="D486" s="83" t="s">
        <v>7216</v>
      </c>
      <c r="E486" s="83" t="s">
        <v>7568</v>
      </c>
      <c r="F486" s="83" t="s">
        <v>9</v>
      </c>
      <c r="G486" s="83">
        <v>0</v>
      </c>
      <c r="H486" s="120">
        <v>6620397.1370768715</v>
      </c>
      <c r="I486" s="120">
        <v>0</v>
      </c>
    </row>
    <row r="487" spans="1:9" ht="14" x14ac:dyDescent="0.15">
      <c r="A487" s="127" t="s">
        <v>8</v>
      </c>
      <c r="B487" s="89" t="s">
        <v>15</v>
      </c>
      <c r="C487" s="83" t="s">
        <v>7894</v>
      </c>
      <c r="H487" s="120">
        <v>6620397.1370768715</v>
      </c>
      <c r="I487" s="120">
        <v>0</v>
      </c>
    </row>
    <row r="488" spans="1:9" ht="14" x14ac:dyDescent="0.15">
      <c r="A488" s="127" t="s">
        <v>8</v>
      </c>
      <c r="B488" s="89" t="s">
        <v>15</v>
      </c>
      <c r="C488" s="83" t="s">
        <v>6632</v>
      </c>
      <c r="D488" s="83" t="s">
        <v>7459</v>
      </c>
      <c r="E488" s="83" t="s">
        <v>7568</v>
      </c>
      <c r="F488" s="83" t="s">
        <v>9</v>
      </c>
      <c r="G488" s="83">
        <v>0</v>
      </c>
      <c r="H488" s="120">
        <v>668151.36573910178</v>
      </c>
      <c r="I488" s="120">
        <v>0</v>
      </c>
    </row>
    <row r="489" spans="1:9" ht="14" x14ac:dyDescent="0.15">
      <c r="A489" s="127" t="s">
        <v>8</v>
      </c>
      <c r="B489" s="89" t="s">
        <v>15</v>
      </c>
      <c r="C489" s="83" t="s">
        <v>7895</v>
      </c>
      <c r="H489" s="120">
        <v>668151.36573910178</v>
      </c>
      <c r="I489" s="120">
        <v>0</v>
      </c>
    </row>
    <row r="490" spans="1:9" ht="14" x14ac:dyDescent="0.15">
      <c r="A490" s="127" t="s">
        <v>8</v>
      </c>
      <c r="B490" s="89" t="s">
        <v>15</v>
      </c>
      <c r="C490" s="83" t="s">
        <v>6560</v>
      </c>
      <c r="D490" s="83" t="s">
        <v>7531</v>
      </c>
      <c r="E490" s="83" t="s">
        <v>7568</v>
      </c>
      <c r="F490" s="83" t="s">
        <v>9</v>
      </c>
      <c r="G490" s="83">
        <v>0</v>
      </c>
      <c r="H490" s="120">
        <v>1578383.13</v>
      </c>
      <c r="I490" s="120">
        <v>0</v>
      </c>
    </row>
    <row r="491" spans="1:9" ht="14" x14ac:dyDescent="0.15">
      <c r="A491" s="127" t="s">
        <v>8</v>
      </c>
      <c r="B491" s="89" t="s">
        <v>15</v>
      </c>
      <c r="C491" s="83" t="s">
        <v>7896</v>
      </c>
      <c r="H491" s="120">
        <v>1578383.13</v>
      </c>
      <c r="I491" s="120">
        <v>0</v>
      </c>
    </row>
    <row r="492" spans="1:9" ht="14" x14ac:dyDescent="0.15">
      <c r="A492" s="127" t="s">
        <v>8</v>
      </c>
      <c r="B492" s="89" t="s">
        <v>15</v>
      </c>
      <c r="C492" s="83" t="s">
        <v>6825</v>
      </c>
      <c r="D492" s="83" t="s">
        <v>7265</v>
      </c>
      <c r="E492" s="83" t="s">
        <v>7568</v>
      </c>
      <c r="F492" s="83" t="s">
        <v>9</v>
      </c>
      <c r="G492" s="83">
        <v>0</v>
      </c>
      <c r="H492" s="120">
        <v>2952753.9786402537</v>
      </c>
      <c r="I492" s="120">
        <v>0</v>
      </c>
    </row>
    <row r="493" spans="1:9" ht="14" x14ac:dyDescent="0.15">
      <c r="A493" s="127" t="s">
        <v>8</v>
      </c>
      <c r="B493" s="89" t="s">
        <v>15</v>
      </c>
      <c r="C493" s="83" t="s">
        <v>7897</v>
      </c>
      <c r="H493" s="120">
        <v>2952753.9786402537</v>
      </c>
      <c r="I493" s="120">
        <v>0</v>
      </c>
    </row>
    <row r="494" spans="1:9" ht="14" x14ac:dyDescent="0.15">
      <c r="A494" s="127" t="s">
        <v>8</v>
      </c>
      <c r="B494" s="89" t="s">
        <v>15</v>
      </c>
      <c r="C494" s="83" t="s">
        <v>6978</v>
      </c>
      <c r="D494" s="83" t="s">
        <v>7110</v>
      </c>
      <c r="E494" s="83" t="s">
        <v>7568</v>
      </c>
      <c r="F494" s="83" t="s">
        <v>9</v>
      </c>
      <c r="G494" s="83">
        <v>0</v>
      </c>
      <c r="H494" s="120">
        <v>3343493.9732370079</v>
      </c>
      <c r="I494" s="120">
        <v>0</v>
      </c>
    </row>
    <row r="495" spans="1:9" ht="14" x14ac:dyDescent="0.15">
      <c r="A495" s="127" t="s">
        <v>8</v>
      </c>
      <c r="B495" s="89" t="s">
        <v>15</v>
      </c>
      <c r="C495" s="83" t="s">
        <v>7898</v>
      </c>
      <c r="H495" s="120">
        <v>3343493.9732370079</v>
      </c>
      <c r="I495" s="120">
        <v>0</v>
      </c>
    </row>
    <row r="496" spans="1:9" ht="14" x14ac:dyDescent="0.15">
      <c r="A496" s="127" t="s">
        <v>8</v>
      </c>
      <c r="B496" s="89" t="s">
        <v>15</v>
      </c>
      <c r="C496" s="83" t="s">
        <v>6584</v>
      </c>
      <c r="D496" s="83" t="s">
        <v>7507</v>
      </c>
      <c r="E496" s="83" t="s">
        <v>7568</v>
      </c>
      <c r="F496" s="83" t="s">
        <v>9</v>
      </c>
      <c r="G496" s="83">
        <v>0</v>
      </c>
      <c r="H496" s="120">
        <v>320827.64921446337</v>
      </c>
      <c r="I496" s="120">
        <v>0</v>
      </c>
    </row>
    <row r="497" spans="1:9" ht="14" x14ac:dyDescent="0.15">
      <c r="A497" s="127" t="s">
        <v>8</v>
      </c>
      <c r="B497" s="89" t="s">
        <v>15</v>
      </c>
      <c r="C497" s="83" t="s">
        <v>7899</v>
      </c>
      <c r="H497" s="120">
        <v>320827.64921446337</v>
      </c>
      <c r="I497" s="120">
        <v>0</v>
      </c>
    </row>
    <row r="498" spans="1:9" ht="14" x14ac:dyDescent="0.15">
      <c r="A498" s="127" t="s">
        <v>8</v>
      </c>
      <c r="B498" s="89" t="s">
        <v>15</v>
      </c>
      <c r="C498" s="83" t="s">
        <v>6553</v>
      </c>
      <c r="D498" s="83" t="s">
        <v>7538</v>
      </c>
      <c r="E498" s="83" t="s">
        <v>7568</v>
      </c>
      <c r="F498" s="83" t="s">
        <v>9</v>
      </c>
      <c r="G498" s="83">
        <v>0</v>
      </c>
      <c r="H498" s="120">
        <v>10381747.210000001</v>
      </c>
      <c r="I498" s="120">
        <v>0</v>
      </c>
    </row>
    <row r="499" spans="1:9" ht="14" x14ac:dyDescent="0.15">
      <c r="A499" s="127" t="s">
        <v>8</v>
      </c>
      <c r="B499" s="89" t="s">
        <v>15</v>
      </c>
      <c r="C499" s="83" t="s">
        <v>7900</v>
      </c>
      <c r="H499" s="120">
        <v>10381747.210000001</v>
      </c>
      <c r="I499" s="120">
        <v>0</v>
      </c>
    </row>
    <row r="500" spans="1:9" ht="14" x14ac:dyDescent="0.15">
      <c r="A500" s="127" t="s">
        <v>8</v>
      </c>
      <c r="B500" s="89" t="s">
        <v>15</v>
      </c>
      <c r="C500" s="83" t="s">
        <v>7015</v>
      </c>
      <c r="D500" s="83" t="s">
        <v>7073</v>
      </c>
      <c r="E500" s="83" t="s">
        <v>7568</v>
      </c>
      <c r="F500" s="83" t="s">
        <v>9</v>
      </c>
      <c r="G500" s="83">
        <v>0</v>
      </c>
      <c r="H500" s="120">
        <v>7722135.0459719338</v>
      </c>
      <c r="I500" s="120">
        <v>0</v>
      </c>
    </row>
    <row r="501" spans="1:9" ht="14" x14ac:dyDescent="0.15">
      <c r="A501" s="127" t="s">
        <v>8</v>
      </c>
      <c r="B501" s="89" t="s">
        <v>15</v>
      </c>
      <c r="C501" s="83" t="s">
        <v>7901</v>
      </c>
      <c r="H501" s="120">
        <v>7722135.0459719338</v>
      </c>
      <c r="I501" s="120">
        <v>0</v>
      </c>
    </row>
    <row r="502" spans="1:9" ht="14" x14ac:dyDescent="0.15">
      <c r="A502" s="127" t="s">
        <v>8</v>
      </c>
      <c r="B502" s="89" t="s">
        <v>15</v>
      </c>
      <c r="C502" s="83" t="s">
        <v>6727</v>
      </c>
      <c r="D502" s="83" t="s">
        <v>7363</v>
      </c>
      <c r="E502" s="83" t="s">
        <v>7568</v>
      </c>
      <c r="F502" s="83" t="s">
        <v>9</v>
      </c>
      <c r="G502" s="83">
        <v>0</v>
      </c>
      <c r="H502" s="120">
        <v>1538062.0957975762</v>
      </c>
      <c r="I502" s="120">
        <v>0</v>
      </c>
    </row>
    <row r="503" spans="1:9" ht="14" x14ac:dyDescent="0.15">
      <c r="A503" s="127" t="s">
        <v>8</v>
      </c>
      <c r="B503" s="89" t="s">
        <v>15</v>
      </c>
      <c r="C503" s="83" t="s">
        <v>7902</v>
      </c>
      <c r="H503" s="120">
        <v>1538062.0957975762</v>
      </c>
      <c r="I503" s="120">
        <v>0</v>
      </c>
    </row>
    <row r="504" spans="1:9" ht="14" x14ac:dyDescent="0.15">
      <c r="A504" s="127" t="s">
        <v>8</v>
      </c>
      <c r="B504" s="89" t="s">
        <v>15</v>
      </c>
      <c r="C504" s="83" t="s">
        <v>6706</v>
      </c>
      <c r="D504" s="83" t="s">
        <v>7384</v>
      </c>
      <c r="E504" s="83" t="s">
        <v>7568</v>
      </c>
      <c r="F504" s="83" t="s">
        <v>9</v>
      </c>
      <c r="G504" s="83">
        <v>0</v>
      </c>
      <c r="H504" s="120">
        <v>2370926.1908139763</v>
      </c>
      <c r="I504" s="120">
        <v>0</v>
      </c>
    </row>
    <row r="505" spans="1:9" ht="14" x14ac:dyDescent="0.15">
      <c r="A505" s="127" t="s">
        <v>8</v>
      </c>
      <c r="B505" s="89" t="s">
        <v>15</v>
      </c>
      <c r="C505" s="83" t="s">
        <v>7903</v>
      </c>
      <c r="H505" s="120">
        <v>2370926.1908139763</v>
      </c>
      <c r="I505" s="120">
        <v>0</v>
      </c>
    </row>
    <row r="506" spans="1:9" ht="14" x14ac:dyDescent="0.15">
      <c r="A506" s="127" t="s">
        <v>8</v>
      </c>
      <c r="B506" s="89" t="s">
        <v>15</v>
      </c>
      <c r="C506" s="83" t="s">
        <v>7043</v>
      </c>
      <c r="D506" s="83" t="s">
        <v>7044</v>
      </c>
      <c r="E506" s="83" t="s">
        <v>7568</v>
      </c>
      <c r="F506" s="83" t="s">
        <v>9</v>
      </c>
      <c r="G506" s="83">
        <v>0</v>
      </c>
      <c r="H506" s="120">
        <v>7031719.9273095746</v>
      </c>
      <c r="I506" s="120">
        <v>0</v>
      </c>
    </row>
    <row r="507" spans="1:9" ht="14" x14ac:dyDescent="0.15">
      <c r="A507" s="127" t="s">
        <v>8</v>
      </c>
      <c r="B507" s="89" t="s">
        <v>15</v>
      </c>
      <c r="C507" s="83" t="s">
        <v>7904</v>
      </c>
      <c r="H507" s="120">
        <v>7031719.9273095746</v>
      </c>
      <c r="I507" s="120">
        <v>0</v>
      </c>
    </row>
    <row r="508" spans="1:9" ht="14" x14ac:dyDescent="0.15">
      <c r="A508" s="127" t="s">
        <v>8</v>
      </c>
      <c r="B508" s="89" t="s">
        <v>15</v>
      </c>
      <c r="C508" s="83" t="s">
        <v>6969</v>
      </c>
      <c r="D508" s="83" t="s">
        <v>7119</v>
      </c>
      <c r="E508" s="83" t="s">
        <v>7568</v>
      </c>
      <c r="F508" s="83" t="s">
        <v>9</v>
      </c>
      <c r="G508" s="83">
        <v>0</v>
      </c>
      <c r="H508" s="120">
        <v>4475716.0814555362</v>
      </c>
      <c r="I508" s="120">
        <v>0</v>
      </c>
    </row>
    <row r="509" spans="1:9" ht="14" x14ac:dyDescent="0.15">
      <c r="A509" s="127" t="s">
        <v>8</v>
      </c>
      <c r="B509" s="89" t="s">
        <v>15</v>
      </c>
      <c r="C509" s="83" t="s">
        <v>7905</v>
      </c>
      <c r="H509" s="120">
        <v>4475716.0814555362</v>
      </c>
      <c r="I509" s="120">
        <v>0</v>
      </c>
    </row>
    <row r="510" spans="1:9" ht="14" x14ac:dyDescent="0.15">
      <c r="A510" s="127" t="s">
        <v>8</v>
      </c>
      <c r="B510" s="89" t="s">
        <v>15</v>
      </c>
      <c r="C510" s="83" t="s">
        <v>6821</v>
      </c>
      <c r="D510" s="83" t="s">
        <v>7269</v>
      </c>
      <c r="E510" s="83" t="s">
        <v>7568</v>
      </c>
      <c r="F510" s="83" t="s">
        <v>9</v>
      </c>
      <c r="G510" s="83">
        <v>0</v>
      </c>
      <c r="H510" s="120">
        <v>7918789.5626530796</v>
      </c>
      <c r="I510" s="120">
        <v>0</v>
      </c>
    </row>
    <row r="511" spans="1:9" ht="14" x14ac:dyDescent="0.15">
      <c r="A511" s="127" t="s">
        <v>8</v>
      </c>
      <c r="B511" s="89" t="s">
        <v>15</v>
      </c>
      <c r="C511" s="83" t="s">
        <v>7906</v>
      </c>
      <c r="H511" s="120">
        <v>7918789.5626530796</v>
      </c>
      <c r="I511" s="120">
        <v>0</v>
      </c>
    </row>
    <row r="512" spans="1:9" ht="14" x14ac:dyDescent="0.15">
      <c r="A512" s="127" t="s">
        <v>8</v>
      </c>
      <c r="B512" s="89" t="s">
        <v>15</v>
      </c>
      <c r="C512" s="83" t="s">
        <v>6613</v>
      </c>
      <c r="D512" s="83" t="s">
        <v>7478</v>
      </c>
      <c r="E512" s="83" t="s">
        <v>7568</v>
      </c>
      <c r="F512" s="83" t="s">
        <v>9</v>
      </c>
      <c r="G512" s="83">
        <v>0</v>
      </c>
      <c r="H512" s="120">
        <v>432710.24789746164</v>
      </c>
      <c r="I512" s="120">
        <v>0</v>
      </c>
    </row>
    <row r="513" spans="1:9" ht="14" x14ac:dyDescent="0.15">
      <c r="A513" s="127" t="s">
        <v>8</v>
      </c>
      <c r="B513" s="89" t="s">
        <v>15</v>
      </c>
      <c r="C513" s="83" t="s">
        <v>7907</v>
      </c>
      <c r="H513" s="120">
        <v>432710.24789746164</v>
      </c>
      <c r="I513" s="120">
        <v>0</v>
      </c>
    </row>
    <row r="514" spans="1:9" ht="14" x14ac:dyDescent="0.15">
      <c r="A514" s="127" t="s">
        <v>8</v>
      </c>
      <c r="B514" s="89" t="s">
        <v>15</v>
      </c>
      <c r="C514" s="83" t="s">
        <v>6916</v>
      </c>
      <c r="D514" s="83" t="s">
        <v>7174</v>
      </c>
      <c r="E514" s="83" t="s">
        <v>7568</v>
      </c>
      <c r="F514" s="83" t="s">
        <v>9</v>
      </c>
      <c r="G514" s="83">
        <v>0</v>
      </c>
      <c r="H514" s="120">
        <v>2779123.2211180087</v>
      </c>
      <c r="I514" s="120">
        <v>0</v>
      </c>
    </row>
    <row r="515" spans="1:9" ht="14" x14ac:dyDescent="0.15">
      <c r="A515" s="127" t="s">
        <v>8</v>
      </c>
      <c r="B515" s="89" t="s">
        <v>15</v>
      </c>
      <c r="C515" s="83" t="s">
        <v>7908</v>
      </c>
      <c r="H515" s="120">
        <v>2779123.2211180087</v>
      </c>
      <c r="I515" s="120">
        <v>0</v>
      </c>
    </row>
    <row r="516" spans="1:9" ht="14" x14ac:dyDescent="0.15">
      <c r="A516" s="127" t="s">
        <v>8</v>
      </c>
      <c r="B516" s="89" t="s">
        <v>15</v>
      </c>
      <c r="C516" s="83" t="s">
        <v>6536</v>
      </c>
      <c r="D516" s="83" t="s">
        <v>7552</v>
      </c>
      <c r="E516" s="83" t="s">
        <v>7568</v>
      </c>
      <c r="F516" s="83" t="s">
        <v>9</v>
      </c>
      <c r="G516" s="83">
        <v>0</v>
      </c>
      <c r="H516" s="120">
        <v>2329133.7232876713</v>
      </c>
      <c r="I516" s="120">
        <v>0</v>
      </c>
    </row>
    <row r="517" spans="1:9" ht="14" x14ac:dyDescent="0.15">
      <c r="A517" s="127" t="s">
        <v>8</v>
      </c>
      <c r="B517" s="89" t="s">
        <v>15</v>
      </c>
      <c r="C517" s="83" t="s">
        <v>7909</v>
      </c>
      <c r="H517" s="120">
        <v>2329133.7232876713</v>
      </c>
      <c r="I517" s="120">
        <v>0</v>
      </c>
    </row>
    <row r="518" spans="1:9" ht="14" x14ac:dyDescent="0.15">
      <c r="A518" s="127" t="s">
        <v>8</v>
      </c>
      <c r="B518" s="89" t="s">
        <v>15</v>
      </c>
      <c r="C518" s="83" t="s">
        <v>6965</v>
      </c>
      <c r="D518" s="83" t="s">
        <v>7123</v>
      </c>
      <c r="E518" s="83" t="s">
        <v>7568</v>
      </c>
      <c r="F518" s="83" t="s">
        <v>9</v>
      </c>
      <c r="G518" s="83">
        <v>0</v>
      </c>
      <c r="H518" s="120">
        <v>25803228.230316609</v>
      </c>
      <c r="I518" s="120">
        <v>0</v>
      </c>
    </row>
    <row r="519" spans="1:9" ht="14" x14ac:dyDescent="0.15">
      <c r="A519" s="127" t="s">
        <v>8</v>
      </c>
      <c r="B519" s="89" t="s">
        <v>15</v>
      </c>
      <c r="C519" s="83" t="s">
        <v>7910</v>
      </c>
      <c r="H519" s="120">
        <v>25803228.230316609</v>
      </c>
      <c r="I519" s="120">
        <v>0</v>
      </c>
    </row>
    <row r="520" spans="1:9" ht="14" x14ac:dyDescent="0.15">
      <c r="A520" s="127" t="s">
        <v>8</v>
      </c>
      <c r="B520" s="89" t="s">
        <v>15</v>
      </c>
      <c r="C520" s="83" t="s">
        <v>6962</v>
      </c>
      <c r="D520" s="83" t="s">
        <v>7126</v>
      </c>
      <c r="E520" s="83" t="s">
        <v>7568</v>
      </c>
      <c r="F520" s="83" t="s">
        <v>9</v>
      </c>
      <c r="G520" s="83">
        <v>0</v>
      </c>
      <c r="H520" s="120">
        <v>7932256.752284389</v>
      </c>
      <c r="I520" s="120">
        <v>0</v>
      </c>
    </row>
    <row r="521" spans="1:9" ht="14" x14ac:dyDescent="0.15">
      <c r="A521" s="127" t="s">
        <v>8</v>
      </c>
      <c r="B521" s="89" t="s">
        <v>15</v>
      </c>
      <c r="C521" s="83" t="s">
        <v>7911</v>
      </c>
      <c r="H521" s="120">
        <v>7932256.752284389</v>
      </c>
      <c r="I521" s="120">
        <v>0</v>
      </c>
    </row>
    <row r="522" spans="1:9" ht="14" x14ac:dyDescent="0.15">
      <c r="A522" s="127" t="s">
        <v>8</v>
      </c>
      <c r="B522" s="89" t="s">
        <v>15</v>
      </c>
      <c r="C522" s="83" t="s">
        <v>6778</v>
      </c>
      <c r="D522" s="83" t="s">
        <v>7312</v>
      </c>
      <c r="E522" s="83" t="s">
        <v>7568</v>
      </c>
      <c r="F522" s="83" t="s">
        <v>9</v>
      </c>
      <c r="G522" s="83">
        <v>0</v>
      </c>
      <c r="H522" s="120">
        <v>2277451.0826283153</v>
      </c>
      <c r="I522" s="120">
        <v>0</v>
      </c>
    </row>
    <row r="523" spans="1:9" ht="14" x14ac:dyDescent="0.15">
      <c r="A523" s="127" t="s">
        <v>8</v>
      </c>
      <c r="B523" s="89" t="s">
        <v>15</v>
      </c>
      <c r="C523" s="83" t="s">
        <v>7912</v>
      </c>
      <c r="H523" s="120">
        <v>2277451.0826283153</v>
      </c>
      <c r="I523" s="120">
        <v>0</v>
      </c>
    </row>
    <row r="524" spans="1:9" ht="14" x14ac:dyDescent="0.15">
      <c r="A524" s="127" t="s">
        <v>8</v>
      </c>
      <c r="B524" s="89" t="s">
        <v>15</v>
      </c>
      <c r="C524" s="83" t="s">
        <v>6538</v>
      </c>
      <c r="D524" s="83" t="s">
        <v>6537</v>
      </c>
      <c r="E524" s="83" t="s">
        <v>7568</v>
      </c>
      <c r="F524" s="83" t="s">
        <v>9</v>
      </c>
      <c r="G524" s="83">
        <v>0</v>
      </c>
      <c r="H524" s="120">
        <v>960154.60762052983</v>
      </c>
      <c r="I524" s="120">
        <v>0</v>
      </c>
    </row>
    <row r="525" spans="1:9" ht="14" x14ac:dyDescent="0.15">
      <c r="A525" s="127" t="s">
        <v>8</v>
      </c>
      <c r="B525" s="89" t="s">
        <v>15</v>
      </c>
      <c r="C525" s="83" t="s">
        <v>7913</v>
      </c>
      <c r="H525" s="120">
        <v>960154.60762052983</v>
      </c>
      <c r="I525" s="120">
        <v>0</v>
      </c>
    </row>
    <row r="526" spans="1:9" ht="14" x14ac:dyDescent="0.15">
      <c r="A526" s="127" t="s">
        <v>8</v>
      </c>
      <c r="B526" s="89" t="s">
        <v>15</v>
      </c>
      <c r="C526" s="83" t="s">
        <v>6757</v>
      </c>
      <c r="D526" s="83" t="s">
        <v>7333</v>
      </c>
      <c r="E526" s="83" t="s">
        <v>7568</v>
      </c>
      <c r="F526" s="83" t="s">
        <v>9</v>
      </c>
      <c r="G526" s="83">
        <v>0</v>
      </c>
      <c r="H526" s="120">
        <v>3155116.9407238481</v>
      </c>
      <c r="I526" s="120">
        <v>0</v>
      </c>
    </row>
    <row r="527" spans="1:9" ht="14" x14ac:dyDescent="0.15">
      <c r="A527" s="127" t="s">
        <v>8</v>
      </c>
      <c r="B527" s="89" t="s">
        <v>15</v>
      </c>
      <c r="C527" s="83" t="s">
        <v>7914</v>
      </c>
      <c r="H527" s="120">
        <v>3155116.9407238481</v>
      </c>
      <c r="I527" s="120">
        <v>0</v>
      </c>
    </row>
    <row r="528" spans="1:9" ht="14" x14ac:dyDescent="0.15">
      <c r="A528" s="127" t="s">
        <v>8</v>
      </c>
      <c r="B528" s="89" t="s">
        <v>15</v>
      </c>
      <c r="C528" s="83" t="s">
        <v>6657</v>
      </c>
      <c r="D528" s="83" t="s">
        <v>7434</v>
      </c>
      <c r="E528" s="83" t="s">
        <v>7568</v>
      </c>
      <c r="F528" s="83" t="s">
        <v>9</v>
      </c>
      <c r="G528" s="83">
        <v>0</v>
      </c>
      <c r="H528" s="120">
        <v>1145625.0937582441</v>
      </c>
      <c r="I528" s="120">
        <v>0</v>
      </c>
    </row>
    <row r="529" spans="1:9" ht="14" x14ac:dyDescent="0.15">
      <c r="A529" s="127" t="s">
        <v>8</v>
      </c>
      <c r="B529" s="89" t="s">
        <v>15</v>
      </c>
      <c r="C529" s="83" t="s">
        <v>7915</v>
      </c>
      <c r="H529" s="120">
        <v>1145625.0937582441</v>
      </c>
      <c r="I529" s="120">
        <v>0</v>
      </c>
    </row>
    <row r="530" spans="1:9" ht="14" x14ac:dyDescent="0.15">
      <c r="A530" s="127" t="s">
        <v>8</v>
      </c>
      <c r="B530" s="89" t="s">
        <v>15</v>
      </c>
      <c r="C530" s="83" t="s">
        <v>6937</v>
      </c>
      <c r="D530" s="83" t="s">
        <v>7153</v>
      </c>
      <c r="E530" s="83" t="s">
        <v>7568</v>
      </c>
      <c r="F530" s="83" t="s">
        <v>9</v>
      </c>
      <c r="G530" s="83">
        <v>0</v>
      </c>
      <c r="H530" s="120">
        <v>5821716.6214281758</v>
      </c>
      <c r="I530" s="120">
        <v>0</v>
      </c>
    </row>
    <row r="531" spans="1:9" ht="14" x14ac:dyDescent="0.15">
      <c r="A531" s="127" t="s">
        <v>8</v>
      </c>
      <c r="B531" s="89" t="s">
        <v>15</v>
      </c>
      <c r="C531" s="83" t="s">
        <v>7916</v>
      </c>
      <c r="H531" s="120">
        <v>5821716.6214281758</v>
      </c>
      <c r="I531" s="120">
        <v>0</v>
      </c>
    </row>
    <row r="532" spans="1:9" ht="14" x14ac:dyDescent="0.15">
      <c r="A532" s="127" t="s">
        <v>8</v>
      </c>
      <c r="B532" s="89" t="s">
        <v>15</v>
      </c>
      <c r="C532" s="83" t="s">
        <v>6559</v>
      </c>
      <c r="D532" s="83" t="s">
        <v>7532</v>
      </c>
      <c r="E532" s="83" t="s">
        <v>7568</v>
      </c>
      <c r="F532" s="83" t="s">
        <v>9</v>
      </c>
      <c r="G532" s="83">
        <v>0</v>
      </c>
      <c r="H532" s="120">
        <v>176135.8</v>
      </c>
      <c r="I532" s="120">
        <v>0</v>
      </c>
    </row>
    <row r="533" spans="1:9" ht="14" x14ac:dyDescent="0.15">
      <c r="A533" s="127" t="s">
        <v>8</v>
      </c>
      <c r="B533" s="89" t="s">
        <v>15</v>
      </c>
      <c r="C533" s="83" t="s">
        <v>7917</v>
      </c>
      <c r="H533" s="120">
        <v>176135.8</v>
      </c>
      <c r="I533" s="120">
        <v>0</v>
      </c>
    </row>
    <row r="534" spans="1:9" ht="14" x14ac:dyDescent="0.15">
      <c r="A534" s="127" t="s">
        <v>8</v>
      </c>
      <c r="B534" s="89" t="s">
        <v>15</v>
      </c>
      <c r="C534" s="83" t="s">
        <v>6913</v>
      </c>
      <c r="D534" s="83" t="s">
        <v>7177</v>
      </c>
      <c r="E534" s="83" t="s">
        <v>7568</v>
      </c>
      <c r="F534" s="83" t="s">
        <v>9</v>
      </c>
      <c r="G534" s="83">
        <v>0</v>
      </c>
      <c r="H534" s="120">
        <v>8043044.3846046822</v>
      </c>
      <c r="I534" s="120">
        <v>0</v>
      </c>
    </row>
    <row r="535" spans="1:9" ht="14" x14ac:dyDescent="0.15">
      <c r="A535" s="127" t="s">
        <v>8</v>
      </c>
      <c r="B535" s="89" t="s">
        <v>15</v>
      </c>
      <c r="C535" s="83" t="s">
        <v>7918</v>
      </c>
      <c r="H535" s="120">
        <v>8043044.3846046822</v>
      </c>
      <c r="I535" s="120">
        <v>0</v>
      </c>
    </row>
    <row r="536" spans="1:9" ht="14" x14ac:dyDescent="0.15">
      <c r="A536" s="127" t="s">
        <v>8</v>
      </c>
      <c r="B536" s="89" t="s">
        <v>15</v>
      </c>
      <c r="C536" s="83" t="s">
        <v>6616</v>
      </c>
      <c r="D536" s="83" t="s">
        <v>7475</v>
      </c>
      <c r="E536" s="83" t="s">
        <v>7568</v>
      </c>
      <c r="F536" s="83" t="s">
        <v>9</v>
      </c>
      <c r="G536" s="83">
        <v>0</v>
      </c>
      <c r="H536" s="120">
        <v>419340.70663772558</v>
      </c>
      <c r="I536" s="120">
        <v>0</v>
      </c>
    </row>
    <row r="537" spans="1:9" ht="14" x14ac:dyDescent="0.15">
      <c r="A537" s="127" t="s">
        <v>8</v>
      </c>
      <c r="B537" s="89" t="s">
        <v>15</v>
      </c>
      <c r="C537" s="83" t="s">
        <v>7919</v>
      </c>
      <c r="H537" s="120">
        <v>419340.70663772558</v>
      </c>
      <c r="I537" s="120">
        <v>0</v>
      </c>
    </row>
    <row r="538" spans="1:9" ht="14" x14ac:dyDescent="0.15">
      <c r="A538" s="127" t="s">
        <v>8</v>
      </c>
      <c r="B538" s="89" t="s">
        <v>15</v>
      </c>
      <c r="C538" s="83" t="s">
        <v>6558</v>
      </c>
      <c r="D538" s="83" t="s">
        <v>7533</v>
      </c>
      <c r="E538" s="83" t="s">
        <v>7568</v>
      </c>
      <c r="F538" s="83" t="s">
        <v>9</v>
      </c>
      <c r="G538" s="83">
        <v>0</v>
      </c>
      <c r="H538" s="120">
        <v>1194813.8599999999</v>
      </c>
      <c r="I538" s="120">
        <v>0</v>
      </c>
    </row>
    <row r="539" spans="1:9" ht="14" x14ac:dyDescent="0.15">
      <c r="A539" s="127" t="s">
        <v>8</v>
      </c>
      <c r="B539" s="89" t="s">
        <v>15</v>
      </c>
      <c r="C539" s="83" t="s">
        <v>7920</v>
      </c>
      <c r="H539" s="120">
        <v>1194813.8599999999</v>
      </c>
      <c r="I539" s="120">
        <v>0</v>
      </c>
    </row>
    <row r="540" spans="1:9" ht="14" x14ac:dyDescent="0.15">
      <c r="A540" s="127" t="s">
        <v>8</v>
      </c>
      <c r="B540" s="89" t="s">
        <v>15</v>
      </c>
      <c r="C540" s="83" t="s">
        <v>7036</v>
      </c>
      <c r="D540" s="83" t="s">
        <v>7052</v>
      </c>
      <c r="E540" s="83" t="s">
        <v>7568</v>
      </c>
      <c r="F540" s="83" t="s">
        <v>9</v>
      </c>
      <c r="G540" s="83">
        <v>0</v>
      </c>
      <c r="H540" s="120">
        <v>46705030.469055876</v>
      </c>
      <c r="I540" s="120">
        <v>0</v>
      </c>
    </row>
    <row r="541" spans="1:9" ht="14" x14ac:dyDescent="0.15">
      <c r="A541" s="127" t="s">
        <v>8</v>
      </c>
      <c r="B541" s="89" t="s">
        <v>15</v>
      </c>
      <c r="C541" s="83" t="s">
        <v>7921</v>
      </c>
      <c r="H541" s="120">
        <v>46705030.469055876</v>
      </c>
      <c r="I541" s="120">
        <v>0</v>
      </c>
    </row>
    <row r="542" spans="1:9" ht="14" x14ac:dyDescent="0.15">
      <c r="A542" s="127" t="s">
        <v>8</v>
      </c>
      <c r="B542" s="89" t="s">
        <v>15</v>
      </c>
      <c r="C542" s="83" t="s">
        <v>6949</v>
      </c>
      <c r="D542" s="83" t="s">
        <v>7140</v>
      </c>
      <c r="E542" s="83" t="s">
        <v>7568</v>
      </c>
      <c r="F542" s="83" t="s">
        <v>9</v>
      </c>
      <c r="G542" s="83">
        <v>0</v>
      </c>
      <c r="H542" s="120">
        <v>4741595.3049223805</v>
      </c>
      <c r="I542" s="120">
        <v>0</v>
      </c>
    </row>
    <row r="543" spans="1:9" ht="14" x14ac:dyDescent="0.15">
      <c r="A543" s="127" t="s">
        <v>8</v>
      </c>
      <c r="B543" s="89" t="s">
        <v>15</v>
      </c>
      <c r="C543" s="83" t="s">
        <v>7922</v>
      </c>
      <c r="H543" s="120">
        <v>4741595.3049223805</v>
      </c>
      <c r="I543" s="120">
        <v>0</v>
      </c>
    </row>
    <row r="544" spans="1:9" ht="14" x14ac:dyDescent="0.15">
      <c r="A544" s="127" t="s">
        <v>8</v>
      </c>
      <c r="B544" s="89" t="s">
        <v>15</v>
      </c>
      <c r="C544" s="83" t="s">
        <v>6885</v>
      </c>
      <c r="D544" s="83" t="s">
        <v>7205</v>
      </c>
      <c r="E544" s="83" t="s">
        <v>7568</v>
      </c>
      <c r="F544" s="83" t="s">
        <v>9</v>
      </c>
      <c r="G544" s="83">
        <v>0</v>
      </c>
      <c r="H544" s="120">
        <v>5967913.472934803</v>
      </c>
      <c r="I544" s="120">
        <v>0</v>
      </c>
    </row>
    <row r="545" spans="1:9" ht="14" x14ac:dyDescent="0.15">
      <c r="A545" s="127" t="s">
        <v>8</v>
      </c>
      <c r="B545" s="89" t="s">
        <v>15</v>
      </c>
      <c r="C545" s="83" t="s">
        <v>7923</v>
      </c>
      <c r="H545" s="120">
        <v>5967913.472934803</v>
      </c>
      <c r="I545" s="120">
        <v>0</v>
      </c>
    </row>
    <row r="546" spans="1:9" ht="14" x14ac:dyDescent="0.15">
      <c r="A546" s="127" t="s">
        <v>8</v>
      </c>
      <c r="B546" s="89" t="s">
        <v>15</v>
      </c>
      <c r="C546" s="83" t="s">
        <v>6911</v>
      </c>
      <c r="D546" s="83" t="s">
        <v>7179</v>
      </c>
      <c r="E546" s="83" t="s">
        <v>7568</v>
      </c>
      <c r="F546" s="83" t="s">
        <v>9</v>
      </c>
      <c r="G546" s="83">
        <v>0</v>
      </c>
      <c r="H546" s="120">
        <v>11566513.694082826</v>
      </c>
      <c r="I546" s="120">
        <v>0</v>
      </c>
    </row>
    <row r="547" spans="1:9" ht="14" x14ac:dyDescent="0.15">
      <c r="A547" s="127" t="s">
        <v>8</v>
      </c>
      <c r="B547" s="89" t="s">
        <v>15</v>
      </c>
      <c r="C547" s="83" t="s">
        <v>7924</v>
      </c>
      <c r="H547" s="120">
        <v>11566513.694082826</v>
      </c>
      <c r="I547" s="120">
        <v>0</v>
      </c>
    </row>
    <row r="548" spans="1:9" ht="14" x14ac:dyDescent="0.15">
      <c r="A548" s="127" t="s">
        <v>8</v>
      </c>
      <c r="B548" s="89" t="s">
        <v>15</v>
      </c>
      <c r="C548" s="83" t="s">
        <v>6915</v>
      </c>
      <c r="D548" s="83" t="s">
        <v>7175</v>
      </c>
      <c r="E548" s="83" t="s">
        <v>7568</v>
      </c>
      <c r="F548" s="83" t="s">
        <v>9</v>
      </c>
      <c r="G548" s="83">
        <v>0</v>
      </c>
      <c r="H548" s="120">
        <v>3935676.5909035308</v>
      </c>
      <c r="I548" s="120">
        <v>0</v>
      </c>
    </row>
    <row r="549" spans="1:9" ht="14" x14ac:dyDescent="0.15">
      <c r="A549" s="127" t="s">
        <v>8</v>
      </c>
      <c r="B549" s="89" t="s">
        <v>15</v>
      </c>
      <c r="C549" s="83" t="s">
        <v>7925</v>
      </c>
      <c r="H549" s="120">
        <v>3935676.5909035308</v>
      </c>
      <c r="I549" s="120">
        <v>0</v>
      </c>
    </row>
    <row r="550" spans="1:9" ht="14" x14ac:dyDescent="0.15">
      <c r="A550" s="127" t="s">
        <v>8</v>
      </c>
      <c r="B550" s="89" t="s">
        <v>15</v>
      </c>
      <c r="C550" s="83" t="s">
        <v>6896</v>
      </c>
      <c r="D550" s="83" t="s">
        <v>7194</v>
      </c>
      <c r="E550" s="83" t="s">
        <v>7568</v>
      </c>
      <c r="F550" s="83" t="s">
        <v>9</v>
      </c>
      <c r="G550" s="83">
        <v>0</v>
      </c>
      <c r="H550" s="120">
        <v>6183172.0585971633</v>
      </c>
      <c r="I550" s="120">
        <v>0</v>
      </c>
    </row>
    <row r="551" spans="1:9" ht="14" x14ac:dyDescent="0.15">
      <c r="A551" s="127" t="s">
        <v>8</v>
      </c>
      <c r="B551" s="89" t="s">
        <v>15</v>
      </c>
      <c r="C551" s="83" t="s">
        <v>7926</v>
      </c>
      <c r="H551" s="120">
        <v>6183172.0585971633</v>
      </c>
      <c r="I551" s="120">
        <v>0</v>
      </c>
    </row>
    <row r="552" spans="1:9" ht="14" x14ac:dyDescent="0.15">
      <c r="A552" s="127" t="s">
        <v>8</v>
      </c>
      <c r="B552" s="89" t="s">
        <v>15</v>
      </c>
      <c r="C552" s="83" t="s">
        <v>6745</v>
      </c>
      <c r="D552" s="83" t="s">
        <v>7345</v>
      </c>
      <c r="E552" s="83" t="s">
        <v>7568</v>
      </c>
      <c r="F552" s="83" t="s">
        <v>9</v>
      </c>
      <c r="G552" s="83">
        <v>0</v>
      </c>
      <c r="H552" s="120">
        <v>1795185.8941451332</v>
      </c>
      <c r="I552" s="120">
        <v>0</v>
      </c>
    </row>
    <row r="553" spans="1:9" ht="14" x14ac:dyDescent="0.15">
      <c r="A553" s="127" t="s">
        <v>8</v>
      </c>
      <c r="B553" s="89" t="s">
        <v>15</v>
      </c>
      <c r="C553" s="83" t="s">
        <v>7927</v>
      </c>
      <c r="H553" s="120">
        <v>1795185.8941451332</v>
      </c>
      <c r="I553" s="120">
        <v>0</v>
      </c>
    </row>
    <row r="554" spans="1:9" ht="14" x14ac:dyDescent="0.15">
      <c r="A554" s="127" t="s">
        <v>8</v>
      </c>
      <c r="B554" s="89" t="s">
        <v>15</v>
      </c>
      <c r="C554" s="83" t="s">
        <v>6779</v>
      </c>
      <c r="D554" s="83" t="s">
        <v>7311</v>
      </c>
      <c r="E554" s="83" t="s">
        <v>7568</v>
      </c>
      <c r="F554" s="83" t="s">
        <v>9</v>
      </c>
      <c r="G554" s="83">
        <v>0</v>
      </c>
      <c r="H554" s="120">
        <v>7836255.0120505523</v>
      </c>
      <c r="I554" s="120">
        <v>0</v>
      </c>
    </row>
    <row r="555" spans="1:9" ht="14" x14ac:dyDescent="0.15">
      <c r="A555" s="127" t="s">
        <v>8</v>
      </c>
      <c r="B555" s="89" t="s">
        <v>15</v>
      </c>
      <c r="C555" s="83" t="s">
        <v>7928</v>
      </c>
      <c r="H555" s="120">
        <v>7836255.0120505523</v>
      </c>
      <c r="I555" s="120">
        <v>0</v>
      </c>
    </row>
    <row r="556" spans="1:9" ht="14" x14ac:dyDescent="0.15">
      <c r="A556" s="127" t="s">
        <v>8</v>
      </c>
      <c r="B556" s="89" t="s">
        <v>15</v>
      </c>
      <c r="C556" s="83" t="s">
        <v>6692</v>
      </c>
      <c r="D556" s="83" t="s">
        <v>7398</v>
      </c>
      <c r="E556" s="83" t="s">
        <v>7568</v>
      </c>
      <c r="F556" s="83" t="s">
        <v>9</v>
      </c>
      <c r="G556" s="83">
        <v>0</v>
      </c>
      <c r="H556" s="120">
        <v>2073822.9883572762</v>
      </c>
      <c r="I556" s="120">
        <v>0</v>
      </c>
    </row>
    <row r="557" spans="1:9" ht="14" x14ac:dyDescent="0.15">
      <c r="A557" s="127" t="s">
        <v>8</v>
      </c>
      <c r="B557" s="89" t="s">
        <v>15</v>
      </c>
      <c r="C557" s="83" t="s">
        <v>7929</v>
      </c>
      <c r="H557" s="120">
        <v>2073822.9883572762</v>
      </c>
      <c r="I557" s="120">
        <v>0</v>
      </c>
    </row>
    <row r="558" spans="1:9" ht="14" x14ac:dyDescent="0.15">
      <c r="A558" s="127" t="s">
        <v>8</v>
      </c>
      <c r="B558" s="89" t="s">
        <v>15</v>
      </c>
      <c r="C558" s="83" t="s">
        <v>6910</v>
      </c>
      <c r="D558" s="83" t="s">
        <v>7180</v>
      </c>
      <c r="E558" s="83" t="s">
        <v>7568</v>
      </c>
      <c r="F558" s="83" t="s">
        <v>9</v>
      </c>
      <c r="G558" s="83">
        <v>0</v>
      </c>
      <c r="H558" s="120">
        <v>5969616.7708811583</v>
      </c>
      <c r="I558" s="120">
        <v>0</v>
      </c>
    </row>
    <row r="559" spans="1:9" ht="14" x14ac:dyDescent="0.15">
      <c r="A559" s="127" t="s">
        <v>8</v>
      </c>
      <c r="B559" s="89" t="s">
        <v>15</v>
      </c>
      <c r="C559" s="83" t="s">
        <v>7930</v>
      </c>
      <c r="H559" s="120">
        <v>5969616.7708811583</v>
      </c>
      <c r="I559" s="120">
        <v>0</v>
      </c>
    </row>
    <row r="560" spans="1:9" ht="14" x14ac:dyDescent="0.15">
      <c r="A560" s="127" t="s">
        <v>8</v>
      </c>
      <c r="B560" s="89" t="s">
        <v>15</v>
      </c>
      <c r="C560" s="83" t="s">
        <v>6927</v>
      </c>
      <c r="D560" s="83" t="s">
        <v>7163</v>
      </c>
      <c r="E560" s="83" t="s">
        <v>7568</v>
      </c>
      <c r="F560" s="83" t="s">
        <v>9</v>
      </c>
      <c r="G560" s="83">
        <v>0</v>
      </c>
      <c r="H560" s="120">
        <v>7896319.8459250052</v>
      </c>
      <c r="I560" s="120">
        <v>0</v>
      </c>
    </row>
    <row r="561" spans="1:9" ht="14" x14ac:dyDescent="0.15">
      <c r="A561" s="127" t="s">
        <v>8</v>
      </c>
      <c r="B561" s="89" t="s">
        <v>15</v>
      </c>
      <c r="C561" s="83" t="s">
        <v>7931</v>
      </c>
      <c r="H561" s="120">
        <v>7896319.8459250052</v>
      </c>
      <c r="I561" s="120">
        <v>0</v>
      </c>
    </row>
    <row r="562" spans="1:9" ht="14" x14ac:dyDescent="0.15">
      <c r="A562" s="127" t="s">
        <v>8</v>
      </c>
      <c r="B562" s="89" t="s">
        <v>15</v>
      </c>
      <c r="C562" s="83" t="s">
        <v>6928</v>
      </c>
      <c r="D562" s="83" t="s">
        <v>7162</v>
      </c>
      <c r="E562" s="83" t="s">
        <v>7568</v>
      </c>
      <c r="F562" s="83" t="s">
        <v>9</v>
      </c>
      <c r="G562" s="83">
        <v>0</v>
      </c>
      <c r="H562" s="120">
        <v>3044742.0742354938</v>
      </c>
      <c r="I562" s="120">
        <v>0</v>
      </c>
    </row>
    <row r="563" spans="1:9" ht="14" x14ac:dyDescent="0.15">
      <c r="A563" s="127" t="s">
        <v>8</v>
      </c>
      <c r="B563" s="89" t="s">
        <v>15</v>
      </c>
      <c r="C563" s="83" t="s">
        <v>7932</v>
      </c>
      <c r="H563" s="120">
        <v>3044742.0742354938</v>
      </c>
      <c r="I563" s="120">
        <v>0</v>
      </c>
    </row>
    <row r="564" spans="1:9" ht="14" x14ac:dyDescent="0.15">
      <c r="A564" s="127" t="s">
        <v>8</v>
      </c>
      <c r="B564" s="89" t="s">
        <v>15</v>
      </c>
      <c r="C564" s="83" t="s">
        <v>7004</v>
      </c>
      <c r="D564" s="83" t="s">
        <v>7084</v>
      </c>
      <c r="E564" s="83" t="s">
        <v>7568</v>
      </c>
      <c r="F564" s="83" t="s">
        <v>9</v>
      </c>
      <c r="G564" s="83">
        <v>0</v>
      </c>
      <c r="H564" s="120">
        <v>18400535.122275669</v>
      </c>
      <c r="I564" s="120">
        <v>0</v>
      </c>
    </row>
    <row r="565" spans="1:9" ht="14" x14ac:dyDescent="0.15">
      <c r="A565" s="127" t="s">
        <v>8</v>
      </c>
      <c r="B565" s="89" t="s">
        <v>15</v>
      </c>
      <c r="C565" s="83" t="s">
        <v>7933</v>
      </c>
      <c r="H565" s="120">
        <v>18400535.122275669</v>
      </c>
      <c r="I565" s="120">
        <v>0</v>
      </c>
    </row>
    <row r="566" spans="1:9" ht="14" x14ac:dyDescent="0.15">
      <c r="A566" s="127" t="s">
        <v>8</v>
      </c>
      <c r="B566" s="89" t="s">
        <v>15</v>
      </c>
      <c r="C566" s="83" t="s">
        <v>6958</v>
      </c>
      <c r="D566" s="83" t="s">
        <v>7131</v>
      </c>
      <c r="E566" s="83" t="s">
        <v>7568</v>
      </c>
      <c r="F566" s="83" t="s">
        <v>9</v>
      </c>
      <c r="G566" s="83">
        <v>0</v>
      </c>
      <c r="H566" s="120">
        <v>5347501.4331341218</v>
      </c>
      <c r="I566" s="120">
        <v>0</v>
      </c>
    </row>
    <row r="567" spans="1:9" ht="14" x14ac:dyDescent="0.15">
      <c r="A567" s="127" t="s">
        <v>8</v>
      </c>
      <c r="B567" s="89" t="s">
        <v>15</v>
      </c>
      <c r="C567" s="83" t="s">
        <v>7934</v>
      </c>
      <c r="H567" s="120">
        <v>5347501.4331341218</v>
      </c>
      <c r="I567" s="120">
        <v>0</v>
      </c>
    </row>
    <row r="568" spans="1:9" ht="14" x14ac:dyDescent="0.15">
      <c r="A568" s="127" t="s">
        <v>8</v>
      </c>
      <c r="B568" s="89" t="s">
        <v>15</v>
      </c>
      <c r="C568" s="83" t="s">
        <v>6546</v>
      </c>
      <c r="D568" s="83" t="s">
        <v>7545</v>
      </c>
      <c r="E568" s="83" t="s">
        <v>7568</v>
      </c>
      <c r="F568" s="83" t="s">
        <v>9</v>
      </c>
      <c r="G568" s="83">
        <v>0</v>
      </c>
      <c r="H568" s="120">
        <v>6226438.3799479138</v>
      </c>
      <c r="I568" s="120">
        <v>0</v>
      </c>
    </row>
    <row r="569" spans="1:9" ht="14" x14ac:dyDescent="0.15">
      <c r="A569" s="127" t="s">
        <v>8</v>
      </c>
      <c r="B569" s="89" t="s">
        <v>15</v>
      </c>
      <c r="C569" s="83" t="s">
        <v>7935</v>
      </c>
      <c r="H569" s="120">
        <v>6226438.3799479138</v>
      </c>
      <c r="I569" s="120">
        <v>0</v>
      </c>
    </row>
    <row r="570" spans="1:9" ht="14" x14ac:dyDescent="0.15">
      <c r="A570" s="127" t="s">
        <v>8</v>
      </c>
      <c r="B570" s="89" t="s">
        <v>15</v>
      </c>
      <c r="C570" s="83" t="s">
        <v>6737</v>
      </c>
      <c r="D570" s="83" t="s">
        <v>7353</v>
      </c>
      <c r="E570" s="83" t="s">
        <v>7568</v>
      </c>
      <c r="F570" s="83" t="s">
        <v>9</v>
      </c>
      <c r="G570" s="83">
        <v>0</v>
      </c>
      <c r="H570" s="120">
        <v>9607808.4813462421</v>
      </c>
      <c r="I570" s="120">
        <v>0</v>
      </c>
    </row>
    <row r="571" spans="1:9" ht="14" x14ac:dyDescent="0.15">
      <c r="A571" s="127" t="s">
        <v>8</v>
      </c>
      <c r="B571" s="89" t="s">
        <v>15</v>
      </c>
      <c r="C571" s="83" t="s">
        <v>7936</v>
      </c>
      <c r="H571" s="120">
        <v>9607808.4813462421</v>
      </c>
      <c r="I571" s="120">
        <v>0</v>
      </c>
    </row>
    <row r="572" spans="1:9" ht="14" x14ac:dyDescent="0.15">
      <c r="A572" s="127" t="s">
        <v>8</v>
      </c>
      <c r="B572" s="89" t="s">
        <v>15</v>
      </c>
      <c r="C572" s="83" t="s">
        <v>6864</v>
      </c>
      <c r="D572" s="83" t="s">
        <v>7226</v>
      </c>
      <c r="E572" s="83" t="s">
        <v>7568</v>
      </c>
      <c r="F572" s="83" t="s">
        <v>9</v>
      </c>
      <c r="G572" s="83">
        <v>0</v>
      </c>
      <c r="H572" s="120">
        <v>3256802.8038243023</v>
      </c>
      <c r="I572" s="120">
        <v>0</v>
      </c>
    </row>
    <row r="573" spans="1:9" ht="14" x14ac:dyDescent="0.15">
      <c r="A573" s="127" t="s">
        <v>8</v>
      </c>
      <c r="B573" s="89" t="s">
        <v>15</v>
      </c>
      <c r="C573" s="83" t="s">
        <v>7937</v>
      </c>
      <c r="H573" s="120">
        <v>3256802.8038243023</v>
      </c>
      <c r="I573" s="120">
        <v>0</v>
      </c>
    </row>
    <row r="574" spans="1:9" ht="14" x14ac:dyDescent="0.15">
      <c r="A574" s="127" t="s">
        <v>8</v>
      </c>
      <c r="B574" s="89" t="s">
        <v>15</v>
      </c>
      <c r="C574" s="83" t="s">
        <v>6859</v>
      </c>
      <c r="D574" s="83" t="s">
        <v>7231</v>
      </c>
      <c r="E574" s="83" t="s">
        <v>7568</v>
      </c>
      <c r="F574" s="83" t="s">
        <v>9</v>
      </c>
      <c r="G574" s="83">
        <v>0</v>
      </c>
      <c r="H574" s="120">
        <v>4620963.7694363436</v>
      </c>
      <c r="I574" s="120">
        <v>0</v>
      </c>
    </row>
    <row r="575" spans="1:9" ht="14" x14ac:dyDescent="0.15">
      <c r="A575" s="127" t="s">
        <v>8</v>
      </c>
      <c r="B575" s="89" t="s">
        <v>15</v>
      </c>
      <c r="C575" s="83" t="s">
        <v>7938</v>
      </c>
      <c r="H575" s="120">
        <v>4620963.7694363436</v>
      </c>
      <c r="I575" s="120">
        <v>0</v>
      </c>
    </row>
    <row r="576" spans="1:9" ht="14" x14ac:dyDescent="0.15">
      <c r="A576" s="127" t="s">
        <v>8</v>
      </c>
      <c r="B576" s="89" t="s">
        <v>15</v>
      </c>
      <c r="C576" s="83" t="s">
        <v>6607</v>
      </c>
      <c r="D576" s="83" t="s">
        <v>7484</v>
      </c>
      <c r="E576" s="83" t="s">
        <v>7568</v>
      </c>
      <c r="F576" s="83" t="s">
        <v>9</v>
      </c>
      <c r="G576" s="83">
        <v>0</v>
      </c>
      <c r="H576" s="120">
        <v>461250.35999311245</v>
      </c>
      <c r="I576" s="120">
        <v>0</v>
      </c>
    </row>
    <row r="577" spans="1:9" ht="14" x14ac:dyDescent="0.15">
      <c r="A577" s="127" t="s">
        <v>8</v>
      </c>
      <c r="B577" s="89" t="s">
        <v>15</v>
      </c>
      <c r="C577" s="83" t="s">
        <v>7939</v>
      </c>
      <c r="H577" s="120">
        <v>461250.35999311245</v>
      </c>
      <c r="I577" s="120">
        <v>0</v>
      </c>
    </row>
    <row r="578" spans="1:9" ht="14" x14ac:dyDescent="0.15">
      <c r="A578" s="127" t="s">
        <v>8</v>
      </c>
      <c r="B578" s="89" t="s">
        <v>15</v>
      </c>
      <c r="C578" s="83" t="s">
        <v>6961</v>
      </c>
      <c r="D578" s="83" t="s">
        <v>7127</v>
      </c>
      <c r="E578" s="83" t="s">
        <v>7568</v>
      </c>
      <c r="F578" s="83" t="s">
        <v>9</v>
      </c>
      <c r="G578" s="83">
        <v>0</v>
      </c>
      <c r="H578" s="120">
        <v>5247819.4895456238</v>
      </c>
      <c r="I578" s="120">
        <v>0</v>
      </c>
    </row>
    <row r="579" spans="1:9" ht="14" x14ac:dyDescent="0.15">
      <c r="A579" s="127" t="s">
        <v>8</v>
      </c>
      <c r="B579" s="89" t="s">
        <v>15</v>
      </c>
      <c r="C579" s="83" t="s">
        <v>7940</v>
      </c>
      <c r="H579" s="120">
        <v>5247819.4895456238</v>
      </c>
      <c r="I579" s="120">
        <v>0</v>
      </c>
    </row>
    <row r="580" spans="1:9" ht="14" x14ac:dyDescent="0.15">
      <c r="A580" s="127" t="s">
        <v>8</v>
      </c>
      <c r="B580" s="89" t="s">
        <v>15</v>
      </c>
      <c r="C580" s="83" t="s">
        <v>6716</v>
      </c>
      <c r="D580" s="83" t="s">
        <v>7374</v>
      </c>
      <c r="E580" s="83" t="s">
        <v>7568</v>
      </c>
      <c r="F580" s="83" t="s">
        <v>9</v>
      </c>
      <c r="G580" s="83">
        <v>0</v>
      </c>
      <c r="H580" s="120">
        <v>1059507.1243839292</v>
      </c>
      <c r="I580" s="120">
        <v>0</v>
      </c>
    </row>
    <row r="581" spans="1:9" ht="14" x14ac:dyDescent="0.15">
      <c r="A581" s="127" t="s">
        <v>8</v>
      </c>
      <c r="B581" s="89" t="s">
        <v>15</v>
      </c>
      <c r="C581" s="83" t="s">
        <v>7941</v>
      </c>
      <c r="H581" s="120">
        <v>1059507.1243839292</v>
      </c>
      <c r="I581" s="120">
        <v>0</v>
      </c>
    </row>
    <row r="582" spans="1:9" ht="14" x14ac:dyDescent="0.15">
      <c r="A582" s="127" t="s">
        <v>8</v>
      </c>
      <c r="B582" s="89" t="s">
        <v>15</v>
      </c>
      <c r="C582" s="83" t="s">
        <v>6752</v>
      </c>
      <c r="D582" s="83" t="s">
        <v>7338</v>
      </c>
      <c r="E582" s="83" t="s">
        <v>7568</v>
      </c>
      <c r="F582" s="83" t="s">
        <v>9</v>
      </c>
      <c r="G582" s="83">
        <v>0</v>
      </c>
      <c r="H582" s="120">
        <v>3082000.0058020782</v>
      </c>
      <c r="I582" s="120">
        <v>0</v>
      </c>
    </row>
    <row r="583" spans="1:9" ht="14" x14ac:dyDescent="0.15">
      <c r="A583" s="127" t="s">
        <v>8</v>
      </c>
      <c r="B583" s="89" t="s">
        <v>15</v>
      </c>
      <c r="C583" s="83" t="s">
        <v>7942</v>
      </c>
      <c r="H583" s="120">
        <v>3082000.0058020782</v>
      </c>
      <c r="I583" s="120">
        <v>0</v>
      </c>
    </row>
    <row r="584" spans="1:9" ht="14" x14ac:dyDescent="0.15">
      <c r="A584" s="127" t="s">
        <v>8</v>
      </c>
      <c r="B584" s="89" t="s">
        <v>15</v>
      </c>
      <c r="C584" s="83" t="s">
        <v>6557</v>
      </c>
      <c r="D584" s="83" t="s">
        <v>7534</v>
      </c>
      <c r="E584" s="83" t="s">
        <v>7568</v>
      </c>
      <c r="F584" s="83" t="s">
        <v>9</v>
      </c>
      <c r="G584" s="83">
        <v>0</v>
      </c>
      <c r="H584" s="120">
        <v>1351467.8599999999</v>
      </c>
      <c r="I584" s="120">
        <v>0</v>
      </c>
    </row>
    <row r="585" spans="1:9" ht="14" x14ac:dyDescent="0.15">
      <c r="A585" s="127" t="s">
        <v>8</v>
      </c>
      <c r="B585" s="89" t="s">
        <v>15</v>
      </c>
      <c r="C585" s="83" t="s">
        <v>7943</v>
      </c>
      <c r="H585" s="120">
        <v>1351467.8599999999</v>
      </c>
      <c r="I585" s="120">
        <v>0</v>
      </c>
    </row>
    <row r="586" spans="1:9" ht="14" x14ac:dyDescent="0.15">
      <c r="A586" s="127" t="s">
        <v>8</v>
      </c>
      <c r="B586" s="89" t="s">
        <v>15</v>
      </c>
      <c r="C586" s="83" t="s">
        <v>16</v>
      </c>
      <c r="D586" s="83" t="s">
        <v>17</v>
      </c>
      <c r="E586" s="83" t="s">
        <v>7571</v>
      </c>
      <c r="F586" s="83" t="s">
        <v>9</v>
      </c>
      <c r="G586" s="83">
        <v>0</v>
      </c>
      <c r="H586" s="120">
        <v>413452.5</v>
      </c>
      <c r="I586" s="120">
        <v>0</v>
      </c>
    </row>
    <row r="587" spans="1:9" ht="14" x14ac:dyDescent="0.15">
      <c r="A587" s="127" t="s">
        <v>8</v>
      </c>
      <c r="B587" s="89" t="s">
        <v>15</v>
      </c>
      <c r="C587" s="83" t="s">
        <v>7944</v>
      </c>
      <c r="H587" s="120">
        <v>413452.5</v>
      </c>
      <c r="I587" s="120">
        <v>0</v>
      </c>
    </row>
    <row r="588" spans="1:9" ht="14" x14ac:dyDescent="0.15">
      <c r="A588" s="127" t="s">
        <v>8</v>
      </c>
      <c r="B588" s="89" t="s">
        <v>15</v>
      </c>
      <c r="C588" s="83" t="s">
        <v>6682</v>
      </c>
      <c r="D588" s="83" t="s">
        <v>7408</v>
      </c>
      <c r="E588" s="83" t="s">
        <v>7568</v>
      </c>
      <c r="F588" s="83" t="s">
        <v>9</v>
      </c>
      <c r="G588" s="83">
        <v>0</v>
      </c>
      <c r="H588" s="120">
        <v>1060332.3449943678</v>
      </c>
      <c r="I588" s="120">
        <v>0</v>
      </c>
    </row>
    <row r="589" spans="1:9" ht="14" x14ac:dyDescent="0.15">
      <c r="A589" s="127" t="s">
        <v>8</v>
      </c>
      <c r="B589" s="89" t="s">
        <v>15</v>
      </c>
      <c r="C589" s="83" t="s">
        <v>7945</v>
      </c>
      <c r="H589" s="120">
        <v>1060332.3449943678</v>
      </c>
      <c r="I589" s="120">
        <v>0</v>
      </c>
    </row>
    <row r="590" spans="1:9" ht="14" x14ac:dyDescent="0.15">
      <c r="A590" s="127" t="s">
        <v>8</v>
      </c>
      <c r="B590" s="89" t="s">
        <v>15</v>
      </c>
      <c r="C590" s="83" t="s">
        <v>6556</v>
      </c>
      <c r="D590" s="83" t="s">
        <v>7535</v>
      </c>
      <c r="E590" s="83" t="s">
        <v>7568</v>
      </c>
      <c r="F590" s="83" t="s">
        <v>9</v>
      </c>
      <c r="G590" s="83">
        <v>0</v>
      </c>
      <c r="H590" s="120">
        <v>1087247.8599999999</v>
      </c>
      <c r="I590" s="120">
        <v>0</v>
      </c>
    </row>
    <row r="591" spans="1:9" ht="14" x14ac:dyDescent="0.15">
      <c r="A591" s="127" t="s">
        <v>8</v>
      </c>
      <c r="B591" s="89" t="s">
        <v>15</v>
      </c>
      <c r="C591" s="83" t="s">
        <v>7946</v>
      </c>
      <c r="H591" s="120">
        <v>1087247.8599999999</v>
      </c>
      <c r="I591" s="120">
        <v>0</v>
      </c>
    </row>
    <row r="592" spans="1:9" ht="14" x14ac:dyDescent="0.15">
      <c r="A592" s="127" t="s">
        <v>8</v>
      </c>
      <c r="B592" s="89" t="s">
        <v>15</v>
      </c>
      <c r="C592" s="83" t="s">
        <v>6591</v>
      </c>
      <c r="D592" s="83" t="s">
        <v>7500</v>
      </c>
      <c r="E592" s="83" t="s">
        <v>7568</v>
      </c>
      <c r="F592" s="83" t="s">
        <v>9</v>
      </c>
      <c r="G592" s="83">
        <v>0</v>
      </c>
      <c r="H592" s="120">
        <v>210839.90008409272</v>
      </c>
      <c r="I592" s="120">
        <v>0</v>
      </c>
    </row>
    <row r="593" spans="1:9" ht="14" x14ac:dyDescent="0.15">
      <c r="A593" s="127" t="s">
        <v>8</v>
      </c>
      <c r="B593" s="89" t="s">
        <v>15</v>
      </c>
      <c r="C593" s="83" t="s">
        <v>7947</v>
      </c>
      <c r="H593" s="120">
        <v>210839.90008409272</v>
      </c>
      <c r="I593" s="120">
        <v>0</v>
      </c>
    </row>
    <row r="594" spans="1:9" ht="14" x14ac:dyDescent="0.15">
      <c r="A594" s="127" t="s">
        <v>8</v>
      </c>
      <c r="B594" s="89" t="s">
        <v>15</v>
      </c>
      <c r="C594" s="83" t="s">
        <v>6912</v>
      </c>
      <c r="D594" s="83" t="s">
        <v>7178</v>
      </c>
      <c r="E594" s="83" t="s">
        <v>7568</v>
      </c>
      <c r="F594" s="83" t="s">
        <v>9</v>
      </c>
      <c r="G594" s="83">
        <v>0</v>
      </c>
      <c r="H594" s="120">
        <v>11285074.518075828</v>
      </c>
      <c r="I594" s="120">
        <v>0</v>
      </c>
    </row>
    <row r="595" spans="1:9" ht="14" x14ac:dyDescent="0.15">
      <c r="A595" s="127" t="s">
        <v>8</v>
      </c>
      <c r="B595" s="89" t="s">
        <v>15</v>
      </c>
      <c r="C595" s="83" t="s">
        <v>7948</v>
      </c>
      <c r="H595" s="120">
        <v>11285074.518075828</v>
      </c>
      <c r="I595" s="120">
        <v>0</v>
      </c>
    </row>
    <row r="596" spans="1:9" ht="14" x14ac:dyDescent="0.15">
      <c r="A596" s="127" t="s">
        <v>8</v>
      </c>
      <c r="B596" s="89" t="s">
        <v>15</v>
      </c>
      <c r="C596" s="83" t="s">
        <v>6641</v>
      </c>
      <c r="D596" s="83" t="s">
        <v>7450</v>
      </c>
      <c r="E596" s="83" t="s">
        <v>7568</v>
      </c>
      <c r="F596" s="83" t="s">
        <v>9</v>
      </c>
      <c r="G596" s="83">
        <v>0</v>
      </c>
      <c r="H596" s="120">
        <v>627171.46419115085</v>
      </c>
      <c r="I596" s="120">
        <v>0</v>
      </c>
    </row>
    <row r="597" spans="1:9" ht="14" x14ac:dyDescent="0.15">
      <c r="A597" s="127" t="s">
        <v>8</v>
      </c>
      <c r="B597" s="89" t="s">
        <v>15</v>
      </c>
      <c r="C597" s="83" t="s">
        <v>7949</v>
      </c>
      <c r="H597" s="120">
        <v>627171.46419115085</v>
      </c>
      <c r="I597" s="120">
        <v>0</v>
      </c>
    </row>
    <row r="598" spans="1:9" ht="14" x14ac:dyDescent="0.15">
      <c r="A598" s="127" t="s">
        <v>8</v>
      </c>
      <c r="B598" s="89" t="s">
        <v>15</v>
      </c>
      <c r="C598" s="83" t="s">
        <v>6569</v>
      </c>
      <c r="D598" s="83" t="s">
        <v>7522</v>
      </c>
      <c r="E598" s="83" t="s">
        <v>7568</v>
      </c>
      <c r="F598" s="83" t="s">
        <v>9</v>
      </c>
      <c r="G598" s="83">
        <v>0</v>
      </c>
      <c r="H598" s="120">
        <v>350364.05456756905</v>
      </c>
      <c r="I598" s="120">
        <v>0</v>
      </c>
    </row>
    <row r="599" spans="1:9" ht="14" x14ac:dyDescent="0.15">
      <c r="A599" s="127" t="s">
        <v>8</v>
      </c>
      <c r="B599" s="89" t="s">
        <v>15</v>
      </c>
      <c r="C599" s="83" t="s">
        <v>7950</v>
      </c>
      <c r="H599" s="120">
        <v>350364.05456756905</v>
      </c>
      <c r="I599" s="120">
        <v>0</v>
      </c>
    </row>
    <row r="600" spans="1:9" ht="14" x14ac:dyDescent="0.15">
      <c r="A600" s="127" t="s">
        <v>8</v>
      </c>
      <c r="B600" s="89" t="s">
        <v>15</v>
      </c>
      <c r="C600" s="83" t="s">
        <v>6814</v>
      </c>
      <c r="D600" s="83" t="s">
        <v>7276</v>
      </c>
      <c r="E600" s="83" t="s">
        <v>7568</v>
      </c>
      <c r="F600" s="83" t="s">
        <v>9</v>
      </c>
      <c r="G600" s="83">
        <v>0</v>
      </c>
      <c r="H600" s="120">
        <v>7753720.461448025</v>
      </c>
      <c r="I600" s="120">
        <v>0</v>
      </c>
    </row>
    <row r="601" spans="1:9" ht="14" x14ac:dyDescent="0.15">
      <c r="A601" s="127" t="s">
        <v>8</v>
      </c>
      <c r="B601" s="89" t="s">
        <v>15</v>
      </c>
      <c r="C601" s="83" t="s">
        <v>7951</v>
      </c>
      <c r="H601" s="120">
        <v>7753720.461448025</v>
      </c>
      <c r="I601" s="120">
        <v>0</v>
      </c>
    </row>
    <row r="602" spans="1:9" ht="14" x14ac:dyDescent="0.15">
      <c r="A602" s="127" t="s">
        <v>8</v>
      </c>
      <c r="B602" s="89" t="s">
        <v>15</v>
      </c>
      <c r="C602" s="83" t="s">
        <v>6718</v>
      </c>
      <c r="D602" s="83" t="s">
        <v>7372</v>
      </c>
      <c r="E602" s="83" t="s">
        <v>7568</v>
      </c>
      <c r="F602" s="83" t="s">
        <v>9</v>
      </c>
      <c r="G602" s="83">
        <v>0</v>
      </c>
      <c r="H602" s="120">
        <v>1449165.509870715</v>
      </c>
      <c r="I602" s="120">
        <v>0</v>
      </c>
    </row>
    <row r="603" spans="1:9" ht="14" x14ac:dyDescent="0.15">
      <c r="A603" s="127" t="s">
        <v>8</v>
      </c>
      <c r="B603" s="89" t="s">
        <v>15</v>
      </c>
      <c r="C603" s="83" t="s">
        <v>7952</v>
      </c>
      <c r="H603" s="120">
        <v>1449165.509870715</v>
      </c>
      <c r="I603" s="120">
        <v>0</v>
      </c>
    </row>
    <row r="604" spans="1:9" ht="14" x14ac:dyDescent="0.15">
      <c r="A604" s="127" t="s">
        <v>8</v>
      </c>
      <c r="B604" s="89" t="s">
        <v>15</v>
      </c>
      <c r="C604" s="83" t="s">
        <v>6545</v>
      </c>
      <c r="D604" s="83" t="s">
        <v>7546</v>
      </c>
      <c r="E604" s="83" t="s">
        <v>7568</v>
      </c>
      <c r="F604" s="83" t="s">
        <v>9</v>
      </c>
      <c r="G604" s="83">
        <v>0</v>
      </c>
      <c r="H604" s="120">
        <v>1716614.5161577719</v>
      </c>
      <c r="I604" s="120">
        <v>0</v>
      </c>
    </row>
    <row r="605" spans="1:9" ht="14" x14ac:dyDescent="0.15">
      <c r="A605" s="127" t="s">
        <v>8</v>
      </c>
      <c r="B605" s="89" t="s">
        <v>15</v>
      </c>
      <c r="C605" s="83" t="s">
        <v>7953</v>
      </c>
      <c r="H605" s="120">
        <v>1716614.5161577719</v>
      </c>
      <c r="I605" s="120">
        <v>0</v>
      </c>
    </row>
    <row r="606" spans="1:9" ht="14" x14ac:dyDescent="0.15">
      <c r="A606" s="127" t="s">
        <v>8</v>
      </c>
      <c r="B606" s="89" t="s">
        <v>15</v>
      </c>
      <c r="C606" s="83" t="s">
        <v>7038</v>
      </c>
      <c r="D606" s="83" t="s">
        <v>7050</v>
      </c>
      <c r="E606" s="83" t="s">
        <v>7568</v>
      </c>
      <c r="F606" s="83" t="s">
        <v>9</v>
      </c>
      <c r="G606" s="83">
        <v>0</v>
      </c>
      <c r="H606" s="120">
        <v>5552730.3022764865</v>
      </c>
      <c r="I606" s="120">
        <v>0</v>
      </c>
    </row>
    <row r="607" spans="1:9" ht="14" x14ac:dyDescent="0.15">
      <c r="A607" s="127" t="s">
        <v>8</v>
      </c>
      <c r="B607" s="89" t="s">
        <v>15</v>
      </c>
      <c r="C607" s="83" t="s">
        <v>7954</v>
      </c>
      <c r="H607" s="120">
        <v>5552730.3022764865</v>
      </c>
      <c r="I607" s="120">
        <v>0</v>
      </c>
    </row>
    <row r="608" spans="1:9" ht="14" x14ac:dyDescent="0.15">
      <c r="A608" s="127" t="s">
        <v>8</v>
      </c>
      <c r="B608" s="89" t="s">
        <v>15</v>
      </c>
      <c r="C608" s="83" t="s">
        <v>6647</v>
      </c>
      <c r="D608" s="83" t="s">
        <v>7444</v>
      </c>
      <c r="E608" s="83" t="s">
        <v>7568</v>
      </c>
      <c r="F608" s="83" t="s">
        <v>9</v>
      </c>
      <c r="G608" s="83">
        <v>0</v>
      </c>
      <c r="H608" s="120">
        <v>636652.15562527569</v>
      </c>
      <c r="I608" s="120">
        <v>0</v>
      </c>
    </row>
    <row r="609" spans="1:9" ht="14" x14ac:dyDescent="0.15">
      <c r="A609" s="127" t="s">
        <v>8</v>
      </c>
      <c r="B609" s="89" t="s">
        <v>15</v>
      </c>
      <c r="C609" s="83" t="s">
        <v>7955</v>
      </c>
      <c r="H609" s="120">
        <v>636652.15562527569</v>
      </c>
      <c r="I609" s="120">
        <v>0</v>
      </c>
    </row>
    <row r="610" spans="1:9" ht="14" x14ac:dyDescent="0.15">
      <c r="A610" s="127" t="s">
        <v>8</v>
      </c>
      <c r="B610" s="89" t="s">
        <v>15</v>
      </c>
      <c r="C610" s="83" t="s">
        <v>6761</v>
      </c>
      <c r="D610" s="83" t="s">
        <v>7329</v>
      </c>
      <c r="E610" s="83" t="s">
        <v>7568</v>
      </c>
      <c r="F610" s="83" t="s">
        <v>9</v>
      </c>
      <c r="G610" s="83">
        <v>0</v>
      </c>
      <c r="H610" s="120">
        <v>3954967.6680482142</v>
      </c>
      <c r="I610" s="120">
        <v>0</v>
      </c>
    </row>
    <row r="611" spans="1:9" ht="14" x14ac:dyDescent="0.15">
      <c r="A611" s="127" t="s">
        <v>8</v>
      </c>
      <c r="B611" s="89" t="s">
        <v>15</v>
      </c>
      <c r="C611" s="83" t="s">
        <v>7956</v>
      </c>
      <c r="H611" s="120">
        <v>3954967.6680482142</v>
      </c>
      <c r="I611" s="120">
        <v>0</v>
      </c>
    </row>
    <row r="612" spans="1:9" ht="14" x14ac:dyDescent="0.15">
      <c r="A612" s="127" t="s">
        <v>8</v>
      </c>
      <c r="B612" s="89" t="s">
        <v>15</v>
      </c>
      <c r="C612" s="83" t="s">
        <v>6817</v>
      </c>
      <c r="D612" s="83" t="s">
        <v>7273</v>
      </c>
      <c r="E612" s="83" t="s">
        <v>7568</v>
      </c>
      <c r="F612" s="83" t="s">
        <v>9</v>
      </c>
      <c r="G612" s="83">
        <v>0</v>
      </c>
      <c r="H612" s="120">
        <v>9581491.2515087668</v>
      </c>
      <c r="I612" s="120">
        <v>0</v>
      </c>
    </row>
    <row r="613" spans="1:9" ht="14" x14ac:dyDescent="0.15">
      <c r="A613" s="127" t="s">
        <v>8</v>
      </c>
      <c r="B613" s="89" t="s">
        <v>15</v>
      </c>
      <c r="C613" s="83" t="s">
        <v>7957</v>
      </c>
      <c r="H613" s="120">
        <v>9581491.2515087668</v>
      </c>
      <c r="I613" s="120">
        <v>0</v>
      </c>
    </row>
    <row r="614" spans="1:9" ht="14" x14ac:dyDescent="0.15">
      <c r="A614" s="127" t="s">
        <v>8</v>
      </c>
      <c r="B614" s="89" t="s">
        <v>15</v>
      </c>
      <c r="C614" s="83" t="s">
        <v>6600</v>
      </c>
      <c r="D614" s="83" t="s">
        <v>7491</v>
      </c>
      <c r="E614" s="83" t="s">
        <v>7568</v>
      </c>
      <c r="F614" s="83" t="s">
        <v>9</v>
      </c>
      <c r="G614" s="83">
        <v>0</v>
      </c>
      <c r="H614" s="120">
        <v>983331.37554609263</v>
      </c>
      <c r="I614" s="120">
        <v>0</v>
      </c>
    </row>
    <row r="615" spans="1:9" ht="14" x14ac:dyDescent="0.15">
      <c r="A615" s="127" t="s">
        <v>8</v>
      </c>
      <c r="B615" s="89" t="s">
        <v>15</v>
      </c>
      <c r="C615" s="83" t="s">
        <v>7958</v>
      </c>
      <c r="H615" s="120">
        <v>983331.37554609263</v>
      </c>
      <c r="I615" s="120">
        <v>0</v>
      </c>
    </row>
    <row r="616" spans="1:9" ht="14" x14ac:dyDescent="0.15">
      <c r="A616" s="127" t="s">
        <v>8</v>
      </c>
      <c r="B616" s="89" t="s">
        <v>15</v>
      </c>
      <c r="C616" s="83" t="s">
        <v>6671</v>
      </c>
      <c r="D616" s="83" t="s">
        <v>7419</v>
      </c>
      <c r="E616" s="83" t="s">
        <v>7568</v>
      </c>
      <c r="F616" s="83" t="s">
        <v>9</v>
      </c>
      <c r="G616" s="83">
        <v>0</v>
      </c>
      <c r="H616" s="120">
        <v>2077400.179434933</v>
      </c>
      <c r="I616" s="120">
        <v>0</v>
      </c>
    </row>
    <row r="617" spans="1:9" ht="14" x14ac:dyDescent="0.15">
      <c r="A617" s="127" t="s">
        <v>8</v>
      </c>
      <c r="B617" s="89" t="s">
        <v>15</v>
      </c>
      <c r="C617" s="83" t="s">
        <v>7959</v>
      </c>
      <c r="H617" s="120">
        <v>2077400.179434933</v>
      </c>
      <c r="I617" s="120">
        <v>0</v>
      </c>
    </row>
    <row r="618" spans="1:9" ht="14" x14ac:dyDescent="0.15">
      <c r="A618" s="127" t="s">
        <v>8</v>
      </c>
      <c r="B618" s="89" t="s">
        <v>15</v>
      </c>
      <c r="C618" s="83" t="s">
        <v>6577</v>
      </c>
      <c r="D618" s="83" t="s">
        <v>7514</v>
      </c>
      <c r="E618" s="83" t="s">
        <v>7568</v>
      </c>
      <c r="F618" s="83" t="s">
        <v>9</v>
      </c>
      <c r="G618" s="83">
        <v>0</v>
      </c>
      <c r="H618" s="120">
        <v>235547.81861942029</v>
      </c>
      <c r="I618" s="120">
        <v>0</v>
      </c>
    </row>
    <row r="619" spans="1:9" ht="14" x14ac:dyDescent="0.15">
      <c r="A619" s="127" t="s">
        <v>8</v>
      </c>
      <c r="B619" s="89" t="s">
        <v>15</v>
      </c>
      <c r="C619" s="83" t="s">
        <v>7960</v>
      </c>
      <c r="H619" s="120">
        <v>235547.81861942029</v>
      </c>
      <c r="I619" s="120">
        <v>0</v>
      </c>
    </row>
    <row r="620" spans="1:9" ht="14" x14ac:dyDescent="0.15">
      <c r="A620" s="127" t="s">
        <v>8</v>
      </c>
      <c r="B620" s="89" t="s">
        <v>15</v>
      </c>
      <c r="C620" s="83" t="s">
        <v>6605</v>
      </c>
      <c r="D620" s="83" t="s">
        <v>7486</v>
      </c>
      <c r="E620" s="83" t="s">
        <v>7568</v>
      </c>
      <c r="F620" s="83" t="s">
        <v>9</v>
      </c>
      <c r="G620" s="83">
        <v>0</v>
      </c>
      <c r="H620" s="120">
        <v>835302.46743873577</v>
      </c>
      <c r="I620" s="120">
        <v>0</v>
      </c>
    </row>
    <row r="621" spans="1:9" ht="14" x14ac:dyDescent="0.15">
      <c r="A621" s="127" t="s">
        <v>8</v>
      </c>
      <c r="B621" s="89" t="s">
        <v>15</v>
      </c>
      <c r="C621" s="83" t="s">
        <v>7961</v>
      </c>
      <c r="H621" s="120">
        <v>835302.46743873577</v>
      </c>
      <c r="I621" s="120">
        <v>0</v>
      </c>
    </row>
    <row r="622" spans="1:9" ht="14" x14ac:dyDescent="0.15">
      <c r="A622" s="127" t="s">
        <v>8</v>
      </c>
      <c r="B622" s="89" t="s">
        <v>15</v>
      </c>
      <c r="C622" s="83" t="s">
        <v>7042</v>
      </c>
      <c r="D622" s="83" t="s">
        <v>7045</v>
      </c>
      <c r="E622" s="83" t="s">
        <v>7568</v>
      </c>
      <c r="F622" s="83" t="s">
        <v>9</v>
      </c>
      <c r="G622" s="83">
        <v>0</v>
      </c>
      <c r="H622" s="120">
        <v>9897633.0412955899</v>
      </c>
      <c r="I622" s="120">
        <v>0</v>
      </c>
    </row>
    <row r="623" spans="1:9" ht="14" x14ac:dyDescent="0.15">
      <c r="A623" s="127" t="s">
        <v>8</v>
      </c>
      <c r="B623" s="89" t="s">
        <v>15</v>
      </c>
      <c r="C623" s="83" t="s">
        <v>7962</v>
      </c>
      <c r="H623" s="120">
        <v>9897633.0412955899</v>
      </c>
      <c r="I623" s="120">
        <v>0</v>
      </c>
    </row>
    <row r="624" spans="1:9" ht="14" x14ac:dyDescent="0.15">
      <c r="A624" s="127" t="s">
        <v>8</v>
      </c>
      <c r="B624" s="89" t="s">
        <v>15</v>
      </c>
      <c r="C624" s="83" t="s">
        <v>6989</v>
      </c>
      <c r="D624" s="83" t="s">
        <v>7099</v>
      </c>
      <c r="E624" s="83" t="s">
        <v>7568</v>
      </c>
      <c r="F624" s="83" t="s">
        <v>9</v>
      </c>
      <c r="G624" s="83">
        <v>0</v>
      </c>
      <c r="H624" s="120">
        <v>8165045.5837627407</v>
      </c>
      <c r="I624" s="120">
        <v>0</v>
      </c>
    </row>
    <row r="625" spans="1:9" ht="14" x14ac:dyDescent="0.15">
      <c r="A625" s="127" t="s">
        <v>8</v>
      </c>
      <c r="B625" s="89" t="s">
        <v>15</v>
      </c>
      <c r="C625" s="83" t="s">
        <v>7963</v>
      </c>
      <c r="H625" s="120">
        <v>8165045.5837627407</v>
      </c>
      <c r="I625" s="120">
        <v>0</v>
      </c>
    </row>
    <row r="626" spans="1:9" ht="14" x14ac:dyDescent="0.15">
      <c r="A626" s="127" t="s">
        <v>8</v>
      </c>
      <c r="B626" s="89" t="s">
        <v>15</v>
      </c>
      <c r="C626" s="83" t="s">
        <v>6834</v>
      </c>
      <c r="D626" s="83" t="s">
        <v>7256</v>
      </c>
      <c r="E626" s="83" t="s">
        <v>7568</v>
      </c>
      <c r="F626" s="83" t="s">
        <v>9</v>
      </c>
      <c r="G626" s="83">
        <v>0</v>
      </c>
      <c r="H626" s="120">
        <v>12166333.303146042</v>
      </c>
      <c r="I626" s="120">
        <v>0</v>
      </c>
    </row>
    <row r="627" spans="1:9" ht="14" x14ac:dyDescent="0.15">
      <c r="A627" s="127" t="s">
        <v>8</v>
      </c>
      <c r="B627" s="89" t="s">
        <v>15</v>
      </c>
      <c r="C627" s="83" t="s">
        <v>7964</v>
      </c>
      <c r="H627" s="120">
        <v>12166333.303146042</v>
      </c>
      <c r="I627" s="120">
        <v>0</v>
      </c>
    </row>
    <row r="628" spans="1:9" ht="14" x14ac:dyDescent="0.15">
      <c r="A628" s="127" t="s">
        <v>8</v>
      </c>
      <c r="B628" s="89" t="s">
        <v>15</v>
      </c>
      <c r="C628" s="83" t="s">
        <v>6914</v>
      </c>
      <c r="D628" s="83" t="s">
        <v>7176</v>
      </c>
      <c r="E628" s="83" t="s">
        <v>7568</v>
      </c>
      <c r="F628" s="83" t="s">
        <v>9</v>
      </c>
      <c r="G628" s="83">
        <v>0</v>
      </c>
      <c r="H628" s="120">
        <v>8022798.6603152715</v>
      </c>
      <c r="I628" s="120">
        <v>0</v>
      </c>
    </row>
    <row r="629" spans="1:9" ht="14" x14ac:dyDescent="0.15">
      <c r="A629" s="127" t="s">
        <v>8</v>
      </c>
      <c r="B629" s="89" t="s">
        <v>15</v>
      </c>
      <c r="C629" s="83" t="s">
        <v>7965</v>
      </c>
      <c r="H629" s="120">
        <v>8022798.6603152715</v>
      </c>
      <c r="I629" s="120">
        <v>0</v>
      </c>
    </row>
    <row r="630" spans="1:9" ht="14" x14ac:dyDescent="0.15">
      <c r="A630" s="127" t="s">
        <v>8</v>
      </c>
      <c r="B630" s="89" t="s">
        <v>15</v>
      </c>
      <c r="C630" s="83" t="s">
        <v>6891</v>
      </c>
      <c r="D630" s="83" t="s">
        <v>7199</v>
      </c>
      <c r="E630" s="83" t="s">
        <v>7568</v>
      </c>
      <c r="F630" s="83" t="s">
        <v>9</v>
      </c>
      <c r="G630" s="83">
        <v>0</v>
      </c>
      <c r="H630" s="120">
        <v>12343744.012515213</v>
      </c>
      <c r="I630" s="120">
        <v>0</v>
      </c>
    </row>
    <row r="631" spans="1:9" ht="14" x14ac:dyDescent="0.15">
      <c r="A631" s="127" t="s">
        <v>8</v>
      </c>
      <c r="B631" s="89" t="s">
        <v>15</v>
      </c>
      <c r="C631" s="83" t="s">
        <v>7966</v>
      </c>
      <c r="H631" s="120">
        <v>12343744.012515213</v>
      </c>
      <c r="I631" s="120">
        <v>0</v>
      </c>
    </row>
    <row r="632" spans="1:9" ht="14" x14ac:dyDescent="0.15">
      <c r="A632" s="127" t="s">
        <v>8</v>
      </c>
      <c r="B632" s="89" t="s">
        <v>15</v>
      </c>
      <c r="C632" s="83" t="s">
        <v>6736</v>
      </c>
      <c r="D632" s="83" t="s">
        <v>7354</v>
      </c>
      <c r="E632" s="83" t="s">
        <v>7568</v>
      </c>
      <c r="F632" s="83" t="s">
        <v>9</v>
      </c>
      <c r="G632" s="83">
        <v>0</v>
      </c>
      <c r="H632" s="120">
        <v>1563601.2398981804</v>
      </c>
      <c r="I632" s="120">
        <v>0</v>
      </c>
    </row>
    <row r="633" spans="1:9" ht="14" x14ac:dyDescent="0.15">
      <c r="A633" s="127" t="s">
        <v>8</v>
      </c>
      <c r="B633" s="89" t="s">
        <v>15</v>
      </c>
      <c r="C633" s="83" t="s">
        <v>7967</v>
      </c>
      <c r="H633" s="120">
        <v>1563601.2398981804</v>
      </c>
      <c r="I633" s="120">
        <v>0</v>
      </c>
    </row>
    <row r="634" spans="1:9" ht="14" x14ac:dyDescent="0.15">
      <c r="A634" s="127" t="s">
        <v>8</v>
      </c>
      <c r="B634" s="89" t="s">
        <v>15</v>
      </c>
      <c r="C634" s="83" t="s">
        <v>6604</v>
      </c>
      <c r="D634" s="83" t="s">
        <v>7487</v>
      </c>
      <c r="E634" s="83" t="s">
        <v>7568</v>
      </c>
      <c r="F634" s="83" t="s">
        <v>9</v>
      </c>
      <c r="G634" s="83">
        <v>0</v>
      </c>
      <c r="H634" s="120">
        <v>839619.72474022629</v>
      </c>
      <c r="I634" s="120">
        <v>0</v>
      </c>
    </row>
    <row r="635" spans="1:9" ht="14" x14ac:dyDescent="0.15">
      <c r="A635" s="127" t="s">
        <v>8</v>
      </c>
      <c r="B635" s="89" t="s">
        <v>15</v>
      </c>
      <c r="C635" s="83" t="s">
        <v>7968</v>
      </c>
      <c r="H635" s="120">
        <v>839619.72474022629</v>
      </c>
      <c r="I635" s="120">
        <v>0</v>
      </c>
    </row>
    <row r="636" spans="1:9" ht="14" x14ac:dyDescent="0.15">
      <c r="A636" s="127" t="s">
        <v>8</v>
      </c>
      <c r="B636" s="89" t="s">
        <v>15</v>
      </c>
      <c r="C636" s="83" t="s">
        <v>6773</v>
      </c>
      <c r="D636" s="83" t="s">
        <v>7317</v>
      </c>
      <c r="E636" s="83" t="s">
        <v>7568</v>
      </c>
      <c r="F636" s="83" t="s">
        <v>9</v>
      </c>
      <c r="G636" s="83">
        <v>0</v>
      </c>
      <c r="H636" s="120">
        <v>3896384.8685567481</v>
      </c>
      <c r="I636" s="120">
        <v>0</v>
      </c>
    </row>
    <row r="637" spans="1:9" ht="14" x14ac:dyDescent="0.15">
      <c r="A637" s="127" t="s">
        <v>8</v>
      </c>
      <c r="B637" s="89" t="s">
        <v>15</v>
      </c>
      <c r="C637" s="83" t="s">
        <v>7969</v>
      </c>
      <c r="H637" s="120">
        <v>3896384.8685567481</v>
      </c>
      <c r="I637" s="120">
        <v>0</v>
      </c>
    </row>
    <row r="638" spans="1:9" ht="14" x14ac:dyDescent="0.15">
      <c r="A638" s="127" t="s">
        <v>8</v>
      </c>
      <c r="B638" s="89" t="s">
        <v>15</v>
      </c>
      <c r="C638" s="83" t="s">
        <v>6883</v>
      </c>
      <c r="D638" s="83" t="s">
        <v>7207</v>
      </c>
      <c r="E638" s="83" t="s">
        <v>7568</v>
      </c>
      <c r="F638" s="83" t="s">
        <v>9</v>
      </c>
      <c r="G638" s="83">
        <v>0</v>
      </c>
      <c r="H638" s="120">
        <v>4523424.136091847</v>
      </c>
      <c r="I638" s="120">
        <v>0</v>
      </c>
    </row>
    <row r="639" spans="1:9" ht="14" x14ac:dyDescent="0.15">
      <c r="A639" s="127" t="s">
        <v>8</v>
      </c>
      <c r="B639" s="89" t="s">
        <v>15</v>
      </c>
      <c r="C639" s="83" t="s">
        <v>7970</v>
      </c>
      <c r="H639" s="120">
        <v>4523424.136091847</v>
      </c>
      <c r="I639" s="120">
        <v>0</v>
      </c>
    </row>
    <row r="640" spans="1:9" ht="14" x14ac:dyDescent="0.15">
      <c r="A640" s="127" t="s">
        <v>8</v>
      </c>
      <c r="B640" s="89" t="s">
        <v>15</v>
      </c>
      <c r="C640" s="83" t="s">
        <v>6763</v>
      </c>
      <c r="D640" s="83" t="s">
        <v>7327</v>
      </c>
      <c r="E640" s="83" t="s">
        <v>7568</v>
      </c>
      <c r="F640" s="83" t="s">
        <v>9</v>
      </c>
      <c r="G640" s="83">
        <v>0</v>
      </c>
      <c r="H640" s="120">
        <v>2220209.1578600109</v>
      </c>
      <c r="I640" s="120">
        <v>0</v>
      </c>
    </row>
    <row r="641" spans="1:9" ht="14" x14ac:dyDescent="0.15">
      <c r="A641" s="127" t="s">
        <v>8</v>
      </c>
      <c r="B641" s="89" t="s">
        <v>15</v>
      </c>
      <c r="C641" s="83" t="s">
        <v>7971</v>
      </c>
      <c r="H641" s="120">
        <v>2220209.1578600109</v>
      </c>
      <c r="I641" s="120">
        <v>0</v>
      </c>
    </row>
    <row r="642" spans="1:9" ht="14" x14ac:dyDescent="0.15">
      <c r="A642" s="127" t="s">
        <v>8</v>
      </c>
      <c r="B642" s="89" t="s">
        <v>15</v>
      </c>
      <c r="C642" s="83" t="s">
        <v>367</v>
      </c>
      <c r="D642" s="83" t="s">
        <v>6444</v>
      </c>
      <c r="E642" s="83" t="s">
        <v>7568</v>
      </c>
      <c r="F642" s="83" t="s">
        <v>9</v>
      </c>
      <c r="G642" s="83">
        <v>0</v>
      </c>
      <c r="H642" s="120">
        <v>8488607.0700000003</v>
      </c>
      <c r="I642" s="120">
        <v>0</v>
      </c>
    </row>
    <row r="643" spans="1:9" ht="14" x14ac:dyDescent="0.15">
      <c r="A643" s="127" t="s">
        <v>8</v>
      </c>
      <c r="B643" s="89" t="s">
        <v>15</v>
      </c>
      <c r="C643" s="83" t="s">
        <v>7972</v>
      </c>
      <c r="H643" s="120">
        <v>8488607.0700000003</v>
      </c>
      <c r="I643" s="120">
        <v>0</v>
      </c>
    </row>
    <row r="644" spans="1:9" ht="14" x14ac:dyDescent="0.15">
      <c r="A644" s="127" t="s">
        <v>8</v>
      </c>
      <c r="B644" s="89" t="s">
        <v>15</v>
      </c>
      <c r="C644" s="83" t="s">
        <v>6732</v>
      </c>
      <c r="D644" s="83" t="s">
        <v>7358</v>
      </c>
      <c r="E644" s="83" t="s">
        <v>7568</v>
      </c>
      <c r="F644" s="83" t="s">
        <v>9</v>
      </c>
      <c r="G644" s="83">
        <v>0</v>
      </c>
      <c r="H644" s="120">
        <v>1221745.7251660447</v>
      </c>
      <c r="I644" s="120">
        <v>0</v>
      </c>
    </row>
    <row r="645" spans="1:9" ht="14" x14ac:dyDescent="0.15">
      <c r="A645" s="127" t="s">
        <v>8</v>
      </c>
      <c r="B645" s="89" t="s">
        <v>15</v>
      </c>
      <c r="C645" s="83" t="s">
        <v>7973</v>
      </c>
      <c r="H645" s="120">
        <v>1221745.7251660447</v>
      </c>
      <c r="I645" s="120">
        <v>0</v>
      </c>
    </row>
    <row r="646" spans="1:9" ht="14" x14ac:dyDescent="0.15">
      <c r="A646" s="127" t="s">
        <v>8</v>
      </c>
      <c r="B646" s="89" t="s">
        <v>15</v>
      </c>
      <c r="C646" s="83" t="s">
        <v>6575</v>
      </c>
      <c r="D646" s="83" t="s">
        <v>7516</v>
      </c>
      <c r="E646" s="83" t="s">
        <v>7568</v>
      </c>
      <c r="F646" s="83" t="s">
        <v>9</v>
      </c>
      <c r="G646" s="83">
        <v>0</v>
      </c>
      <c r="H646" s="120">
        <v>164314.74084729643</v>
      </c>
      <c r="I646" s="120">
        <v>0</v>
      </c>
    </row>
    <row r="647" spans="1:9" ht="14" x14ac:dyDescent="0.15">
      <c r="A647" s="127" t="s">
        <v>8</v>
      </c>
      <c r="B647" s="89" t="s">
        <v>15</v>
      </c>
      <c r="C647" s="83" t="s">
        <v>7974</v>
      </c>
      <c r="H647" s="120">
        <v>164314.74084729643</v>
      </c>
      <c r="I647" s="120">
        <v>0</v>
      </c>
    </row>
    <row r="648" spans="1:9" ht="14" x14ac:dyDescent="0.15">
      <c r="A648" s="127" t="s">
        <v>8</v>
      </c>
      <c r="B648" s="89" t="s">
        <v>15</v>
      </c>
      <c r="C648" s="83" t="s">
        <v>6624</v>
      </c>
      <c r="D648" s="83" t="s">
        <v>7467</v>
      </c>
      <c r="E648" s="83" t="s">
        <v>7568</v>
      </c>
      <c r="F648" s="83" t="s">
        <v>9</v>
      </c>
      <c r="G648" s="83">
        <v>0</v>
      </c>
      <c r="H648" s="120">
        <v>601790.30744755</v>
      </c>
      <c r="I648" s="120">
        <v>0</v>
      </c>
    </row>
    <row r="649" spans="1:9" ht="14" x14ac:dyDescent="0.15">
      <c r="A649" s="127" t="s">
        <v>8</v>
      </c>
      <c r="B649" s="89" t="s">
        <v>15</v>
      </c>
      <c r="C649" s="83" t="s">
        <v>7975</v>
      </c>
      <c r="H649" s="120">
        <v>601790.30744755</v>
      </c>
      <c r="I649" s="120">
        <v>0</v>
      </c>
    </row>
    <row r="650" spans="1:9" ht="14" x14ac:dyDescent="0.15">
      <c r="A650" s="127" t="s">
        <v>8</v>
      </c>
      <c r="B650" s="89" t="s">
        <v>15</v>
      </c>
      <c r="C650" s="83" t="s">
        <v>6738</v>
      </c>
      <c r="D650" s="83" t="s">
        <v>7352</v>
      </c>
      <c r="E650" s="83" t="s">
        <v>7568</v>
      </c>
      <c r="F650" s="83" t="s">
        <v>9</v>
      </c>
      <c r="G650" s="83">
        <v>0</v>
      </c>
      <c r="H650" s="120">
        <v>2927124.1592384824</v>
      </c>
      <c r="I650" s="120">
        <v>0</v>
      </c>
    </row>
    <row r="651" spans="1:9" ht="14" x14ac:dyDescent="0.15">
      <c r="A651" s="127" t="s">
        <v>8</v>
      </c>
      <c r="B651" s="89" t="s">
        <v>15</v>
      </c>
      <c r="C651" s="83" t="s">
        <v>7976</v>
      </c>
      <c r="H651" s="120">
        <v>2927124.1592384824</v>
      </c>
      <c r="I651" s="120">
        <v>0</v>
      </c>
    </row>
    <row r="652" spans="1:9" ht="14" x14ac:dyDescent="0.15">
      <c r="A652" s="127" t="s">
        <v>8</v>
      </c>
      <c r="B652" s="89" t="s">
        <v>15</v>
      </c>
      <c r="C652" s="83" t="s">
        <v>6685</v>
      </c>
      <c r="D652" s="83" t="s">
        <v>7405</v>
      </c>
      <c r="E652" s="83" t="s">
        <v>7568</v>
      </c>
      <c r="F652" s="83" t="s">
        <v>9</v>
      </c>
      <c r="G652" s="83">
        <v>0</v>
      </c>
      <c r="H652" s="120">
        <v>2163196.5287522185</v>
      </c>
      <c r="I652" s="120">
        <v>0</v>
      </c>
    </row>
    <row r="653" spans="1:9" ht="14" x14ac:dyDescent="0.15">
      <c r="A653" s="127" t="s">
        <v>8</v>
      </c>
      <c r="B653" s="89" t="s">
        <v>15</v>
      </c>
      <c r="C653" s="83" t="s">
        <v>7977</v>
      </c>
      <c r="H653" s="120">
        <v>2163196.5287522185</v>
      </c>
      <c r="I653" s="120">
        <v>0</v>
      </c>
    </row>
    <row r="654" spans="1:9" ht="14" x14ac:dyDescent="0.15">
      <c r="A654" s="127" t="s">
        <v>8</v>
      </c>
      <c r="B654" s="89" t="s">
        <v>15</v>
      </c>
      <c r="C654" s="83" t="s">
        <v>6709</v>
      </c>
      <c r="D654" s="83" t="s">
        <v>7381</v>
      </c>
      <c r="E654" s="83" t="s">
        <v>7568</v>
      </c>
      <c r="F654" s="83" t="s">
        <v>9</v>
      </c>
      <c r="G654" s="83">
        <v>0</v>
      </c>
      <c r="H654" s="120">
        <v>2610662.8591851704</v>
      </c>
      <c r="I654" s="120">
        <v>0</v>
      </c>
    </row>
    <row r="655" spans="1:9" ht="14" x14ac:dyDescent="0.15">
      <c r="A655" s="127" t="s">
        <v>8</v>
      </c>
      <c r="B655" s="89" t="s">
        <v>15</v>
      </c>
      <c r="C655" s="83" t="s">
        <v>7978</v>
      </c>
      <c r="H655" s="120">
        <v>2610662.8591851704</v>
      </c>
      <c r="I655" s="120">
        <v>0</v>
      </c>
    </row>
    <row r="656" spans="1:9" ht="14" x14ac:dyDescent="0.15">
      <c r="A656" s="127" t="s">
        <v>8</v>
      </c>
      <c r="B656" s="89" t="s">
        <v>15</v>
      </c>
      <c r="C656" s="83" t="s">
        <v>6792</v>
      </c>
      <c r="D656" s="83" t="s">
        <v>7298</v>
      </c>
      <c r="E656" s="83" t="s">
        <v>7568</v>
      </c>
      <c r="F656" s="83" t="s">
        <v>9</v>
      </c>
      <c r="G656" s="83">
        <v>0</v>
      </c>
      <c r="H656" s="120">
        <v>2905985.1104837353</v>
      </c>
      <c r="I656" s="120">
        <v>0</v>
      </c>
    </row>
    <row r="657" spans="1:9" ht="14" x14ac:dyDescent="0.15">
      <c r="A657" s="127" t="s">
        <v>8</v>
      </c>
      <c r="B657" s="89" t="s">
        <v>15</v>
      </c>
      <c r="C657" s="83" t="s">
        <v>7979</v>
      </c>
      <c r="H657" s="120">
        <v>2905985.1104837353</v>
      </c>
      <c r="I657" s="120">
        <v>0</v>
      </c>
    </row>
    <row r="658" spans="1:9" ht="14" x14ac:dyDescent="0.15">
      <c r="A658" s="127" t="s">
        <v>8</v>
      </c>
      <c r="B658" s="89" t="s">
        <v>15</v>
      </c>
      <c r="C658" s="83" t="s">
        <v>6651</v>
      </c>
      <c r="D658" s="83" t="s">
        <v>7440</v>
      </c>
      <c r="E658" s="83" t="s">
        <v>7568</v>
      </c>
      <c r="F658" s="83" t="s">
        <v>9</v>
      </c>
      <c r="G658" s="83">
        <v>0</v>
      </c>
      <c r="H658" s="120">
        <v>691383.24701608648</v>
      </c>
      <c r="I658" s="120">
        <v>0</v>
      </c>
    </row>
    <row r="659" spans="1:9" ht="14" x14ac:dyDescent="0.15">
      <c r="A659" s="127" t="s">
        <v>8</v>
      </c>
      <c r="B659" s="89" t="s">
        <v>15</v>
      </c>
      <c r="C659" s="83" t="s">
        <v>7980</v>
      </c>
      <c r="H659" s="120">
        <v>691383.24701608648</v>
      </c>
      <c r="I659" s="120">
        <v>0</v>
      </c>
    </row>
    <row r="660" spans="1:9" ht="14" x14ac:dyDescent="0.15">
      <c r="A660" s="127" t="s">
        <v>8</v>
      </c>
      <c r="B660" s="89" t="s">
        <v>15</v>
      </c>
      <c r="C660" s="83" t="s">
        <v>6796</v>
      </c>
      <c r="D660" s="83" t="s">
        <v>7294</v>
      </c>
      <c r="E660" s="83" t="s">
        <v>7568</v>
      </c>
      <c r="F660" s="83" t="s">
        <v>9</v>
      </c>
      <c r="G660" s="83">
        <v>0</v>
      </c>
      <c r="H660" s="120">
        <v>3700871.4637250807</v>
      </c>
      <c r="I660" s="120">
        <v>0</v>
      </c>
    </row>
    <row r="661" spans="1:9" ht="14" x14ac:dyDescent="0.15">
      <c r="A661" s="127" t="s">
        <v>8</v>
      </c>
      <c r="B661" s="89" t="s">
        <v>15</v>
      </c>
      <c r="C661" s="83" t="s">
        <v>7981</v>
      </c>
      <c r="H661" s="120">
        <v>3700871.4637250807</v>
      </c>
      <c r="I661" s="120">
        <v>0</v>
      </c>
    </row>
    <row r="662" spans="1:9" ht="14" x14ac:dyDescent="0.15">
      <c r="A662" s="127" t="s">
        <v>8</v>
      </c>
      <c r="B662" s="89" t="s">
        <v>15</v>
      </c>
      <c r="C662" s="83" t="s">
        <v>6816</v>
      </c>
      <c r="D662" s="83" t="s">
        <v>7274</v>
      </c>
      <c r="E662" s="83" t="s">
        <v>7568</v>
      </c>
      <c r="F662" s="83" t="s">
        <v>9</v>
      </c>
      <c r="G662" s="83">
        <v>0</v>
      </c>
      <c r="H662" s="120">
        <v>3610443.8157522962</v>
      </c>
      <c r="I662" s="120">
        <v>0</v>
      </c>
    </row>
    <row r="663" spans="1:9" ht="14" x14ac:dyDescent="0.15">
      <c r="A663" s="127" t="s">
        <v>8</v>
      </c>
      <c r="B663" s="89" t="s">
        <v>15</v>
      </c>
      <c r="C663" s="83" t="s">
        <v>7982</v>
      </c>
      <c r="H663" s="120">
        <v>3610443.8157522962</v>
      </c>
      <c r="I663" s="120">
        <v>0</v>
      </c>
    </row>
    <row r="664" spans="1:9" ht="14" x14ac:dyDescent="0.15">
      <c r="A664" s="127" t="s">
        <v>8</v>
      </c>
      <c r="B664" s="89" t="s">
        <v>15</v>
      </c>
      <c r="C664" s="83" t="s">
        <v>7020</v>
      </c>
      <c r="D664" s="83" t="s">
        <v>7068</v>
      </c>
      <c r="E664" s="83" t="s">
        <v>7568</v>
      </c>
      <c r="F664" s="83" t="s">
        <v>9</v>
      </c>
      <c r="G664" s="83">
        <v>0</v>
      </c>
      <c r="H664" s="120">
        <v>7559420.5751451422</v>
      </c>
      <c r="I664" s="120">
        <v>0</v>
      </c>
    </row>
    <row r="665" spans="1:9" ht="14" x14ac:dyDescent="0.15">
      <c r="A665" s="127" t="s">
        <v>8</v>
      </c>
      <c r="B665" s="89" t="s">
        <v>15</v>
      </c>
      <c r="C665" s="83" t="s">
        <v>7983</v>
      </c>
      <c r="H665" s="120">
        <v>7559420.5751451422</v>
      </c>
      <c r="I665" s="120">
        <v>0</v>
      </c>
    </row>
    <row r="666" spans="1:9" ht="14" x14ac:dyDescent="0.15">
      <c r="A666" s="127" t="s">
        <v>8</v>
      </c>
      <c r="B666" s="89" t="s">
        <v>15</v>
      </c>
      <c r="C666" s="83" t="s">
        <v>6731</v>
      </c>
      <c r="D666" s="83" t="s">
        <v>7359</v>
      </c>
      <c r="E666" s="83" t="s">
        <v>7568</v>
      </c>
      <c r="F666" s="83" t="s">
        <v>9</v>
      </c>
      <c r="G666" s="83">
        <v>0</v>
      </c>
      <c r="H666" s="120">
        <v>1593443.4129097268</v>
      </c>
      <c r="I666" s="120">
        <v>0</v>
      </c>
    </row>
    <row r="667" spans="1:9" ht="14" x14ac:dyDescent="0.15">
      <c r="A667" s="127" t="s">
        <v>8</v>
      </c>
      <c r="B667" s="89" t="s">
        <v>15</v>
      </c>
      <c r="C667" s="83" t="s">
        <v>7984</v>
      </c>
      <c r="H667" s="120">
        <v>1593443.4129097268</v>
      </c>
      <c r="I667" s="120">
        <v>0</v>
      </c>
    </row>
    <row r="668" spans="1:9" ht="14" x14ac:dyDescent="0.15">
      <c r="A668" s="127" t="s">
        <v>8</v>
      </c>
      <c r="B668" s="89" t="s">
        <v>15</v>
      </c>
      <c r="C668" s="83" t="s">
        <v>6907</v>
      </c>
      <c r="D668" s="83" t="s">
        <v>7183</v>
      </c>
      <c r="E668" s="83" t="s">
        <v>7568</v>
      </c>
      <c r="F668" s="83" t="s">
        <v>9</v>
      </c>
      <c r="G668" s="83">
        <v>0</v>
      </c>
      <c r="H668" s="120">
        <v>4537133.6606602222</v>
      </c>
      <c r="I668" s="120">
        <v>0</v>
      </c>
    </row>
    <row r="669" spans="1:9" ht="14" x14ac:dyDescent="0.15">
      <c r="A669" s="127" t="s">
        <v>8</v>
      </c>
      <c r="B669" s="89" t="s">
        <v>15</v>
      </c>
      <c r="C669" s="83" t="s">
        <v>7985</v>
      </c>
      <c r="H669" s="120">
        <v>4537133.6606602222</v>
      </c>
      <c r="I669" s="120">
        <v>0</v>
      </c>
    </row>
    <row r="670" spans="1:9" ht="14" x14ac:dyDescent="0.15">
      <c r="A670" s="127" t="s">
        <v>8</v>
      </c>
      <c r="B670" s="89" t="s">
        <v>15</v>
      </c>
      <c r="C670" s="83" t="s">
        <v>6664</v>
      </c>
      <c r="D670" s="83" t="s">
        <v>7426</v>
      </c>
      <c r="E670" s="83" t="s">
        <v>7568</v>
      </c>
      <c r="F670" s="83" t="s">
        <v>9</v>
      </c>
      <c r="G670" s="83">
        <v>0</v>
      </c>
      <c r="H670" s="120">
        <v>778029.25857262174</v>
      </c>
      <c r="I670" s="120">
        <v>0</v>
      </c>
    </row>
    <row r="671" spans="1:9" ht="14" x14ac:dyDescent="0.15">
      <c r="A671" s="127" t="s">
        <v>8</v>
      </c>
      <c r="B671" s="89" t="s">
        <v>15</v>
      </c>
      <c r="C671" s="83" t="s">
        <v>7986</v>
      </c>
      <c r="H671" s="120">
        <v>778029.25857262174</v>
      </c>
      <c r="I671" s="120">
        <v>0</v>
      </c>
    </row>
    <row r="672" spans="1:9" ht="14" x14ac:dyDescent="0.15">
      <c r="A672" s="127" t="s">
        <v>8</v>
      </c>
      <c r="B672" s="89" t="s">
        <v>15</v>
      </c>
      <c r="C672" s="83" t="s">
        <v>6848</v>
      </c>
      <c r="D672" s="83" t="s">
        <v>7242</v>
      </c>
      <c r="E672" s="83" t="s">
        <v>7568</v>
      </c>
      <c r="F672" s="83" t="s">
        <v>9</v>
      </c>
      <c r="G672" s="83">
        <v>0</v>
      </c>
      <c r="H672" s="120">
        <v>4695309.9847803777</v>
      </c>
      <c r="I672" s="120">
        <v>0</v>
      </c>
    </row>
    <row r="673" spans="1:9" ht="14" x14ac:dyDescent="0.15">
      <c r="A673" s="127" t="s">
        <v>8</v>
      </c>
      <c r="B673" s="89" t="s">
        <v>15</v>
      </c>
      <c r="C673" s="83" t="s">
        <v>7987</v>
      </c>
      <c r="H673" s="120">
        <v>4695309.9847803777</v>
      </c>
      <c r="I673" s="120">
        <v>0</v>
      </c>
    </row>
    <row r="674" spans="1:9" ht="14" x14ac:dyDescent="0.15">
      <c r="A674" s="127" t="s">
        <v>8</v>
      </c>
      <c r="B674" s="89" t="s">
        <v>15</v>
      </c>
      <c r="C674" s="83" t="s">
        <v>6887</v>
      </c>
      <c r="D674" s="83" t="s">
        <v>7203</v>
      </c>
      <c r="E674" s="83" t="s">
        <v>7568</v>
      </c>
      <c r="F674" s="83" t="s">
        <v>9</v>
      </c>
      <c r="G674" s="83">
        <v>0</v>
      </c>
      <c r="H674" s="120">
        <v>9064275.4274125583</v>
      </c>
      <c r="I674" s="120">
        <v>0</v>
      </c>
    </row>
    <row r="675" spans="1:9" ht="14" x14ac:dyDescent="0.15">
      <c r="A675" s="127" t="s">
        <v>8</v>
      </c>
      <c r="B675" s="89" t="s">
        <v>15</v>
      </c>
      <c r="C675" s="83" t="s">
        <v>7988</v>
      </c>
      <c r="H675" s="120">
        <v>9064275.4274125583</v>
      </c>
      <c r="I675" s="120">
        <v>0</v>
      </c>
    </row>
    <row r="676" spans="1:9" ht="14" x14ac:dyDescent="0.15">
      <c r="A676" s="127" t="s">
        <v>8</v>
      </c>
      <c r="B676" s="89" t="s">
        <v>15</v>
      </c>
      <c r="C676" s="83" t="s">
        <v>6977</v>
      </c>
      <c r="D676" s="83" t="s">
        <v>7111</v>
      </c>
      <c r="E676" s="83" t="s">
        <v>7568</v>
      </c>
      <c r="F676" s="83" t="s">
        <v>9</v>
      </c>
      <c r="G676" s="83">
        <v>0</v>
      </c>
      <c r="H676" s="120">
        <v>4698988.2602500618</v>
      </c>
      <c r="I676" s="120">
        <v>0</v>
      </c>
    </row>
    <row r="677" spans="1:9" ht="14" x14ac:dyDescent="0.15">
      <c r="A677" s="127" t="s">
        <v>8</v>
      </c>
      <c r="B677" s="89" t="s">
        <v>15</v>
      </c>
      <c r="C677" s="83" t="s">
        <v>7989</v>
      </c>
      <c r="H677" s="120">
        <v>4698988.2602500618</v>
      </c>
      <c r="I677" s="120">
        <v>0</v>
      </c>
    </row>
    <row r="678" spans="1:9" ht="14" x14ac:dyDescent="0.15">
      <c r="A678" s="127" t="s">
        <v>8</v>
      </c>
      <c r="B678" s="89" t="s">
        <v>15</v>
      </c>
      <c r="C678" s="83" t="s">
        <v>6681</v>
      </c>
      <c r="D678" s="83" t="s">
        <v>7409</v>
      </c>
      <c r="E678" s="83" t="s">
        <v>7568</v>
      </c>
      <c r="F678" s="83" t="s">
        <v>9</v>
      </c>
      <c r="G678" s="83">
        <v>0</v>
      </c>
      <c r="H678" s="120">
        <v>1872671.4051855495</v>
      </c>
      <c r="I678" s="120">
        <v>0</v>
      </c>
    </row>
    <row r="679" spans="1:9" ht="14" x14ac:dyDescent="0.15">
      <c r="A679" s="127" t="s">
        <v>8</v>
      </c>
      <c r="B679" s="89" t="s">
        <v>15</v>
      </c>
      <c r="C679" s="83" t="s">
        <v>7990</v>
      </c>
      <c r="H679" s="120">
        <v>1872671.4051855495</v>
      </c>
      <c r="I679" s="120">
        <v>0</v>
      </c>
    </row>
    <row r="680" spans="1:9" ht="14" x14ac:dyDescent="0.15">
      <c r="A680" s="127" t="s">
        <v>8</v>
      </c>
      <c r="B680" s="89" t="s">
        <v>15</v>
      </c>
      <c r="C680" s="83" t="s">
        <v>6565</v>
      </c>
      <c r="D680" s="83" t="s">
        <v>7526</v>
      </c>
      <c r="E680" s="83" t="s">
        <v>7568</v>
      </c>
      <c r="F680" s="83" t="s">
        <v>9</v>
      </c>
      <c r="G680" s="83">
        <v>0</v>
      </c>
      <c r="H680" s="120">
        <v>167590.9074506386</v>
      </c>
      <c r="I680" s="120">
        <v>0</v>
      </c>
    </row>
    <row r="681" spans="1:9" ht="14" x14ac:dyDescent="0.15">
      <c r="A681" s="127" t="s">
        <v>8</v>
      </c>
      <c r="B681" s="89" t="s">
        <v>15</v>
      </c>
      <c r="C681" s="83" t="s">
        <v>7991</v>
      </c>
      <c r="H681" s="120">
        <v>167590.9074506386</v>
      </c>
      <c r="I681" s="120">
        <v>0</v>
      </c>
    </row>
    <row r="682" spans="1:9" ht="14" x14ac:dyDescent="0.15">
      <c r="A682" s="127" t="s">
        <v>8</v>
      </c>
      <c r="B682" s="89" t="s">
        <v>15</v>
      </c>
      <c r="C682" s="83" t="s">
        <v>6707</v>
      </c>
      <c r="D682" s="83" t="s">
        <v>7383</v>
      </c>
      <c r="E682" s="83" t="s">
        <v>7568</v>
      </c>
      <c r="F682" s="83" t="s">
        <v>9</v>
      </c>
      <c r="G682" s="83">
        <v>0</v>
      </c>
      <c r="H682" s="120">
        <v>1708963.870638655</v>
      </c>
      <c r="I682" s="120">
        <v>0</v>
      </c>
    </row>
    <row r="683" spans="1:9" ht="14" x14ac:dyDescent="0.15">
      <c r="A683" s="127" t="s">
        <v>8</v>
      </c>
      <c r="B683" s="89" t="s">
        <v>15</v>
      </c>
      <c r="C683" s="83" t="s">
        <v>7992</v>
      </c>
      <c r="H683" s="120">
        <v>1708963.870638655</v>
      </c>
      <c r="I683" s="120">
        <v>0</v>
      </c>
    </row>
    <row r="684" spans="1:9" ht="14" x14ac:dyDescent="0.15">
      <c r="A684" s="127" t="s">
        <v>8</v>
      </c>
      <c r="B684" s="89" t="s">
        <v>15</v>
      </c>
      <c r="C684" s="83" t="s">
        <v>7027</v>
      </c>
      <c r="D684" s="83" t="s">
        <v>7061</v>
      </c>
      <c r="E684" s="83" t="s">
        <v>7568</v>
      </c>
      <c r="F684" s="83" t="s">
        <v>9</v>
      </c>
      <c r="G684" s="83">
        <v>0</v>
      </c>
      <c r="H684" s="120">
        <v>9708210.5666666664</v>
      </c>
      <c r="I684" s="120">
        <v>0</v>
      </c>
    </row>
    <row r="685" spans="1:9" ht="14" x14ac:dyDescent="0.15">
      <c r="A685" s="127" t="s">
        <v>8</v>
      </c>
      <c r="B685" s="89" t="s">
        <v>15</v>
      </c>
      <c r="C685" s="83" t="s">
        <v>7993</v>
      </c>
      <c r="H685" s="120">
        <v>9708210.5666666664</v>
      </c>
      <c r="I685" s="120">
        <v>0</v>
      </c>
    </row>
    <row r="686" spans="1:9" ht="14" x14ac:dyDescent="0.15">
      <c r="A686" s="127" t="s">
        <v>8</v>
      </c>
      <c r="B686" s="89" t="s">
        <v>15</v>
      </c>
      <c r="C686" s="83" t="s">
        <v>6680</v>
      </c>
      <c r="D686" s="83" t="s">
        <v>7410</v>
      </c>
      <c r="E686" s="83" t="s">
        <v>7568</v>
      </c>
      <c r="F686" s="83" t="s">
        <v>9</v>
      </c>
      <c r="G686" s="83">
        <v>0</v>
      </c>
      <c r="H686" s="120">
        <v>1006619.4282213869</v>
      </c>
      <c r="I686" s="120">
        <v>0</v>
      </c>
    </row>
    <row r="687" spans="1:9" ht="14" x14ac:dyDescent="0.15">
      <c r="A687" s="127" t="s">
        <v>8</v>
      </c>
      <c r="B687" s="89" t="s">
        <v>15</v>
      </c>
      <c r="C687" s="83" t="s">
        <v>7994</v>
      </c>
      <c r="H687" s="120">
        <v>1006619.4282213869</v>
      </c>
      <c r="I687" s="120">
        <v>0</v>
      </c>
    </row>
    <row r="688" spans="1:9" ht="14" x14ac:dyDescent="0.15">
      <c r="A688" s="127" t="s">
        <v>8</v>
      </c>
      <c r="B688" s="89" t="s">
        <v>15</v>
      </c>
      <c r="C688" s="83" t="s">
        <v>6674</v>
      </c>
      <c r="D688" s="83" t="s">
        <v>7416</v>
      </c>
      <c r="E688" s="83" t="s">
        <v>7568</v>
      </c>
      <c r="F688" s="83" t="s">
        <v>9</v>
      </c>
      <c r="G688" s="83">
        <v>0</v>
      </c>
      <c r="H688" s="120">
        <v>1445284.3154908651</v>
      </c>
      <c r="I688" s="120">
        <v>0</v>
      </c>
    </row>
    <row r="689" spans="1:9" ht="14" x14ac:dyDescent="0.15">
      <c r="A689" s="127" t="s">
        <v>8</v>
      </c>
      <c r="B689" s="89" t="s">
        <v>15</v>
      </c>
      <c r="C689" s="83" t="s">
        <v>7995</v>
      </c>
      <c r="H689" s="120">
        <v>1445284.3154908651</v>
      </c>
      <c r="I689" s="120">
        <v>0</v>
      </c>
    </row>
    <row r="690" spans="1:9" ht="14" x14ac:dyDescent="0.15">
      <c r="A690" s="127" t="s">
        <v>8</v>
      </c>
      <c r="B690" s="89" t="s">
        <v>15</v>
      </c>
      <c r="C690" s="83" t="s">
        <v>6955</v>
      </c>
      <c r="D690" s="83" t="s">
        <v>7134</v>
      </c>
      <c r="E690" s="83" t="s">
        <v>7568</v>
      </c>
      <c r="F690" s="83" t="s">
        <v>9</v>
      </c>
      <c r="G690" s="83">
        <v>0</v>
      </c>
      <c r="H690" s="120">
        <v>8016230.2500323299</v>
      </c>
      <c r="I690" s="120">
        <v>0</v>
      </c>
    </row>
    <row r="691" spans="1:9" ht="14" x14ac:dyDescent="0.15">
      <c r="A691" s="127" t="s">
        <v>8</v>
      </c>
      <c r="B691" s="89" t="s">
        <v>15</v>
      </c>
      <c r="C691" s="83" t="s">
        <v>7996</v>
      </c>
      <c r="H691" s="120">
        <v>8016230.2500323299</v>
      </c>
      <c r="I691" s="120">
        <v>0</v>
      </c>
    </row>
    <row r="692" spans="1:9" ht="14" x14ac:dyDescent="0.15">
      <c r="A692" s="127" t="s">
        <v>8</v>
      </c>
      <c r="B692" s="89" t="s">
        <v>15</v>
      </c>
      <c r="C692" s="83" t="s">
        <v>6638</v>
      </c>
      <c r="D692" s="83" t="s">
        <v>7453</v>
      </c>
      <c r="E692" s="83" t="s">
        <v>7568</v>
      </c>
      <c r="F692" s="83" t="s">
        <v>9</v>
      </c>
      <c r="G692" s="83">
        <v>0</v>
      </c>
      <c r="H692" s="120">
        <v>698687.85961820441</v>
      </c>
      <c r="I692" s="120">
        <v>0</v>
      </c>
    </row>
    <row r="693" spans="1:9" ht="14" x14ac:dyDescent="0.15">
      <c r="A693" s="127" t="s">
        <v>8</v>
      </c>
      <c r="B693" s="89" t="s">
        <v>15</v>
      </c>
      <c r="C693" s="83" t="s">
        <v>7997</v>
      </c>
      <c r="H693" s="120">
        <v>698687.85961820441</v>
      </c>
      <c r="I693" s="120">
        <v>0</v>
      </c>
    </row>
    <row r="694" spans="1:9" ht="14" x14ac:dyDescent="0.15">
      <c r="A694" s="127" t="s">
        <v>8</v>
      </c>
      <c r="B694" s="89" t="s">
        <v>15</v>
      </c>
      <c r="C694" s="83" t="s">
        <v>6758</v>
      </c>
      <c r="D694" s="83" t="s">
        <v>7332</v>
      </c>
      <c r="E694" s="83" t="s">
        <v>7568</v>
      </c>
      <c r="F694" s="83" t="s">
        <v>9</v>
      </c>
      <c r="G694" s="83">
        <v>0</v>
      </c>
      <c r="H694" s="120">
        <v>3386290.2748452402</v>
      </c>
      <c r="I694" s="120">
        <v>0</v>
      </c>
    </row>
    <row r="695" spans="1:9" ht="14" x14ac:dyDescent="0.15">
      <c r="A695" s="127" t="s">
        <v>8</v>
      </c>
      <c r="B695" s="89" t="s">
        <v>15</v>
      </c>
      <c r="C695" s="83" t="s">
        <v>7998</v>
      </c>
      <c r="H695" s="120">
        <v>3386290.2748452402</v>
      </c>
      <c r="I695" s="120">
        <v>0</v>
      </c>
    </row>
    <row r="696" spans="1:9" ht="14" x14ac:dyDescent="0.15">
      <c r="A696" s="127" t="s">
        <v>8</v>
      </c>
      <c r="B696" s="89" t="s">
        <v>15</v>
      </c>
      <c r="C696" s="83" t="s">
        <v>6809</v>
      </c>
      <c r="D696" s="83" t="s">
        <v>7281</v>
      </c>
      <c r="E696" s="83" t="s">
        <v>7568</v>
      </c>
      <c r="F696" s="83" t="s">
        <v>9</v>
      </c>
      <c r="G696" s="83">
        <v>0</v>
      </c>
      <c r="H696" s="120">
        <v>2328505.1240891176</v>
      </c>
      <c r="I696" s="120">
        <v>0</v>
      </c>
    </row>
    <row r="697" spans="1:9" ht="14" x14ac:dyDescent="0.15">
      <c r="A697" s="127" t="s">
        <v>8</v>
      </c>
      <c r="B697" s="89" t="s">
        <v>15</v>
      </c>
      <c r="C697" s="83" t="s">
        <v>7999</v>
      </c>
      <c r="H697" s="120">
        <v>2328505.1240891176</v>
      </c>
      <c r="I697" s="120">
        <v>0</v>
      </c>
    </row>
    <row r="698" spans="1:9" ht="14" x14ac:dyDescent="0.15">
      <c r="A698" s="127" t="s">
        <v>8</v>
      </c>
      <c r="B698" s="89" t="s">
        <v>15</v>
      </c>
      <c r="C698" s="83" t="s">
        <v>6945</v>
      </c>
      <c r="D698" s="83" t="s">
        <v>7144</v>
      </c>
      <c r="E698" s="83" t="s">
        <v>7568</v>
      </c>
      <c r="F698" s="83" t="s">
        <v>9</v>
      </c>
      <c r="G698" s="83">
        <v>0</v>
      </c>
      <c r="H698" s="120">
        <v>30791100.296593837</v>
      </c>
      <c r="I698" s="120">
        <v>0</v>
      </c>
    </row>
    <row r="699" spans="1:9" ht="14" x14ac:dyDescent="0.15">
      <c r="A699" s="127" t="s">
        <v>8</v>
      </c>
      <c r="B699" s="89" t="s">
        <v>15</v>
      </c>
      <c r="C699" s="83" t="s">
        <v>8000</v>
      </c>
      <c r="H699" s="120">
        <v>30791100.296593837</v>
      </c>
      <c r="I699" s="120">
        <v>0</v>
      </c>
    </row>
    <row r="700" spans="1:9" ht="14" x14ac:dyDescent="0.15">
      <c r="A700" s="127" t="s">
        <v>8</v>
      </c>
      <c r="B700" s="89" t="s">
        <v>15</v>
      </c>
      <c r="C700" s="83" t="s">
        <v>6888</v>
      </c>
      <c r="D700" s="83" t="s">
        <v>7202</v>
      </c>
      <c r="E700" s="83" t="s">
        <v>7568</v>
      </c>
      <c r="F700" s="83" t="s">
        <v>9</v>
      </c>
      <c r="G700" s="83">
        <v>0</v>
      </c>
      <c r="H700" s="120">
        <v>9870585.1007558517</v>
      </c>
      <c r="I700" s="120">
        <v>0</v>
      </c>
    </row>
    <row r="701" spans="1:9" ht="14" x14ac:dyDescent="0.15">
      <c r="A701" s="127" t="s">
        <v>8</v>
      </c>
      <c r="B701" s="89" t="s">
        <v>15</v>
      </c>
      <c r="C701" s="83" t="s">
        <v>8001</v>
      </c>
      <c r="H701" s="120">
        <v>9870585.1007558517</v>
      </c>
      <c r="I701" s="120">
        <v>0</v>
      </c>
    </row>
    <row r="702" spans="1:9" ht="14" x14ac:dyDescent="0.15">
      <c r="A702" s="127" t="s">
        <v>8</v>
      </c>
      <c r="B702" s="89" t="s">
        <v>15</v>
      </c>
      <c r="C702" s="83" t="s">
        <v>6721</v>
      </c>
      <c r="D702" s="83" t="s">
        <v>7369</v>
      </c>
      <c r="E702" s="83" t="s">
        <v>7568</v>
      </c>
      <c r="F702" s="83" t="s">
        <v>9</v>
      </c>
      <c r="G702" s="83">
        <v>0</v>
      </c>
      <c r="H702" s="120">
        <v>1627201.9224271108</v>
      </c>
      <c r="I702" s="120">
        <v>0</v>
      </c>
    </row>
    <row r="703" spans="1:9" ht="14" x14ac:dyDescent="0.15">
      <c r="A703" s="127" t="s">
        <v>8</v>
      </c>
      <c r="B703" s="89" t="s">
        <v>15</v>
      </c>
      <c r="C703" s="83" t="s">
        <v>8002</v>
      </c>
      <c r="H703" s="120">
        <v>1627201.9224271108</v>
      </c>
      <c r="I703" s="120">
        <v>0</v>
      </c>
    </row>
    <row r="704" spans="1:9" ht="14" x14ac:dyDescent="0.15">
      <c r="A704" s="127" t="s">
        <v>8</v>
      </c>
      <c r="B704" s="89" t="s">
        <v>15</v>
      </c>
      <c r="C704" s="83" t="s">
        <v>6544</v>
      </c>
      <c r="D704" s="83" t="s">
        <v>7547</v>
      </c>
      <c r="E704" s="83" t="s">
        <v>7568</v>
      </c>
      <c r="F704" s="83" t="s">
        <v>9</v>
      </c>
      <c r="G704" s="83">
        <v>0</v>
      </c>
      <c r="H704" s="120">
        <v>1295057.3270945686</v>
      </c>
      <c r="I704" s="120">
        <v>0</v>
      </c>
    </row>
    <row r="705" spans="1:9" ht="14" x14ac:dyDescent="0.15">
      <c r="A705" s="127" t="s">
        <v>8</v>
      </c>
      <c r="B705" s="89" t="s">
        <v>15</v>
      </c>
      <c r="C705" s="83" t="s">
        <v>8003</v>
      </c>
      <c r="H705" s="120">
        <v>1295057.3270945686</v>
      </c>
      <c r="I705" s="120">
        <v>0</v>
      </c>
    </row>
    <row r="706" spans="1:9" ht="14" x14ac:dyDescent="0.15">
      <c r="A706" s="127" t="s">
        <v>8</v>
      </c>
      <c r="B706" s="89" t="s">
        <v>15</v>
      </c>
      <c r="C706" s="83" t="s">
        <v>6932</v>
      </c>
      <c r="D706" s="83" t="s">
        <v>7158</v>
      </c>
      <c r="E706" s="83" t="s">
        <v>7568</v>
      </c>
      <c r="F706" s="83" t="s">
        <v>9</v>
      </c>
      <c r="G706" s="83">
        <v>0</v>
      </c>
      <c r="H706" s="120">
        <v>9327159.2834939249</v>
      </c>
      <c r="I706" s="120">
        <v>0</v>
      </c>
    </row>
    <row r="707" spans="1:9" ht="14" x14ac:dyDescent="0.15">
      <c r="A707" s="127" t="s">
        <v>8</v>
      </c>
      <c r="B707" s="89" t="s">
        <v>15</v>
      </c>
      <c r="C707" s="83" t="s">
        <v>8004</v>
      </c>
      <c r="H707" s="120">
        <v>9327159.2834939249</v>
      </c>
      <c r="I707" s="120">
        <v>0</v>
      </c>
    </row>
    <row r="708" spans="1:9" ht="14" x14ac:dyDescent="0.15">
      <c r="A708" s="127" t="s">
        <v>8</v>
      </c>
      <c r="B708" s="89" t="s">
        <v>15</v>
      </c>
      <c r="C708" s="83" t="s">
        <v>542</v>
      </c>
      <c r="D708" s="83" t="s">
        <v>543</v>
      </c>
      <c r="E708" s="83" t="s">
        <v>7568</v>
      </c>
      <c r="F708" s="83" t="s">
        <v>9</v>
      </c>
      <c r="G708" s="83">
        <v>0</v>
      </c>
      <c r="H708" s="120">
        <v>15702394.908617614</v>
      </c>
      <c r="I708" s="120">
        <v>0</v>
      </c>
    </row>
    <row r="709" spans="1:9" ht="14" x14ac:dyDescent="0.15">
      <c r="A709" s="127" t="s">
        <v>8</v>
      </c>
      <c r="B709" s="89" t="s">
        <v>15</v>
      </c>
      <c r="C709" s="83" t="s">
        <v>8005</v>
      </c>
      <c r="H709" s="120">
        <v>15702394.908617614</v>
      </c>
      <c r="I709" s="120">
        <v>0</v>
      </c>
    </row>
    <row r="710" spans="1:9" ht="14" x14ac:dyDescent="0.15">
      <c r="A710" s="127" t="s">
        <v>8</v>
      </c>
      <c r="B710" s="89" t="s">
        <v>15</v>
      </c>
      <c r="C710" s="83" t="s">
        <v>6942</v>
      </c>
      <c r="D710" s="83" t="s">
        <v>7147</v>
      </c>
      <c r="E710" s="83" t="s">
        <v>7568</v>
      </c>
      <c r="F710" s="83" t="s">
        <v>9</v>
      </c>
      <c r="G710" s="83">
        <v>0</v>
      </c>
      <c r="H710" s="120">
        <v>3528145.7451210641</v>
      </c>
      <c r="I710" s="120">
        <v>0</v>
      </c>
    </row>
    <row r="711" spans="1:9" ht="14" x14ac:dyDescent="0.15">
      <c r="A711" s="127" t="s">
        <v>8</v>
      </c>
      <c r="B711" s="89" t="s">
        <v>15</v>
      </c>
      <c r="C711" s="83" t="s">
        <v>8006</v>
      </c>
      <c r="H711" s="120">
        <v>3528145.7451210641</v>
      </c>
      <c r="I711" s="120">
        <v>0</v>
      </c>
    </row>
    <row r="712" spans="1:9" ht="14" x14ac:dyDescent="0.15">
      <c r="A712" s="127" t="s">
        <v>8</v>
      </c>
      <c r="B712" s="89" t="s">
        <v>15</v>
      </c>
      <c r="C712" s="83" t="s">
        <v>7026</v>
      </c>
      <c r="D712" s="83" t="s">
        <v>7062</v>
      </c>
      <c r="E712" s="83" t="s">
        <v>7568</v>
      </c>
      <c r="F712" s="83" t="s">
        <v>9</v>
      </c>
      <c r="G712" s="83">
        <v>0</v>
      </c>
      <c r="H712" s="120">
        <v>2227755.4339269381</v>
      </c>
      <c r="I712" s="120">
        <v>0</v>
      </c>
    </row>
    <row r="713" spans="1:9" ht="14" x14ac:dyDescent="0.15">
      <c r="A713" s="127" t="s">
        <v>8</v>
      </c>
      <c r="B713" s="89" t="s">
        <v>15</v>
      </c>
      <c r="C713" s="83" t="s">
        <v>8007</v>
      </c>
      <c r="H713" s="120">
        <v>2227755.4339269381</v>
      </c>
      <c r="I713" s="120">
        <v>0</v>
      </c>
    </row>
    <row r="714" spans="1:9" ht="14" x14ac:dyDescent="0.15">
      <c r="A714" s="127" t="s">
        <v>8</v>
      </c>
      <c r="B714" s="89" t="s">
        <v>15</v>
      </c>
      <c r="C714" s="83" t="s">
        <v>6922</v>
      </c>
      <c r="D714" s="83" t="s">
        <v>7168</v>
      </c>
      <c r="E714" s="83" t="s">
        <v>7568</v>
      </c>
      <c r="F714" s="83" t="s">
        <v>9</v>
      </c>
      <c r="G714" s="83">
        <v>0</v>
      </c>
      <c r="H714" s="120">
        <v>5830592.8360252762</v>
      </c>
      <c r="I714" s="120">
        <v>0</v>
      </c>
    </row>
    <row r="715" spans="1:9" ht="14" x14ac:dyDescent="0.15">
      <c r="A715" s="127" t="s">
        <v>8</v>
      </c>
      <c r="B715" s="89" t="s">
        <v>15</v>
      </c>
      <c r="C715" s="83" t="s">
        <v>8008</v>
      </c>
      <c r="H715" s="120">
        <v>5830592.8360252762</v>
      </c>
      <c r="I715" s="120">
        <v>0</v>
      </c>
    </row>
    <row r="716" spans="1:9" ht="14" x14ac:dyDescent="0.15">
      <c r="A716" s="127" t="s">
        <v>8</v>
      </c>
      <c r="B716" s="89" t="s">
        <v>15</v>
      </c>
      <c r="C716" s="83" t="s">
        <v>6611</v>
      </c>
      <c r="D716" s="83" t="s">
        <v>7480</v>
      </c>
      <c r="E716" s="83" t="s">
        <v>7568</v>
      </c>
      <c r="F716" s="83" t="s">
        <v>9</v>
      </c>
      <c r="G716" s="83">
        <v>0</v>
      </c>
      <c r="H716" s="120">
        <v>458082.13129680697</v>
      </c>
      <c r="I716" s="120">
        <v>0</v>
      </c>
    </row>
    <row r="717" spans="1:9" ht="14" x14ac:dyDescent="0.15">
      <c r="A717" s="127" t="s">
        <v>8</v>
      </c>
      <c r="B717" s="89" t="s">
        <v>15</v>
      </c>
      <c r="C717" s="83" t="s">
        <v>8009</v>
      </c>
      <c r="H717" s="120">
        <v>458082.13129680697</v>
      </c>
      <c r="I717" s="120">
        <v>0</v>
      </c>
    </row>
    <row r="718" spans="1:9" ht="14" x14ac:dyDescent="0.15">
      <c r="A718" s="127" t="s">
        <v>8</v>
      </c>
      <c r="B718" s="89" t="s">
        <v>15</v>
      </c>
      <c r="C718" s="83" t="s">
        <v>6684</v>
      </c>
      <c r="D718" s="83" t="s">
        <v>7406</v>
      </c>
      <c r="E718" s="83" t="s">
        <v>7568</v>
      </c>
      <c r="F718" s="83" t="s">
        <v>9</v>
      </c>
      <c r="G718" s="83">
        <v>0</v>
      </c>
      <c r="H718" s="120">
        <v>2598423.7638806687</v>
      </c>
      <c r="I718" s="120">
        <v>0</v>
      </c>
    </row>
    <row r="719" spans="1:9" ht="14" x14ac:dyDescent="0.15">
      <c r="A719" s="127" t="s">
        <v>8</v>
      </c>
      <c r="B719" s="89" t="s">
        <v>15</v>
      </c>
      <c r="C719" s="83" t="s">
        <v>8010</v>
      </c>
      <c r="H719" s="120">
        <v>2598423.7638806687</v>
      </c>
      <c r="I719" s="120">
        <v>0</v>
      </c>
    </row>
    <row r="720" spans="1:9" ht="14" x14ac:dyDescent="0.15">
      <c r="A720" s="127" t="s">
        <v>8</v>
      </c>
      <c r="B720" s="89" t="s">
        <v>15</v>
      </c>
      <c r="C720" s="83" t="s">
        <v>6705</v>
      </c>
      <c r="D720" s="83" t="s">
        <v>7385</v>
      </c>
      <c r="E720" s="83" t="s">
        <v>7568</v>
      </c>
      <c r="F720" s="83" t="s">
        <v>9</v>
      </c>
      <c r="G720" s="83">
        <v>0</v>
      </c>
      <c r="H720" s="120">
        <v>2480625.2105634897</v>
      </c>
      <c r="I720" s="120">
        <v>0</v>
      </c>
    </row>
    <row r="721" spans="1:9" ht="14" x14ac:dyDescent="0.15">
      <c r="A721" s="127" t="s">
        <v>8</v>
      </c>
      <c r="B721" s="89" t="s">
        <v>15</v>
      </c>
      <c r="C721" s="83" t="s">
        <v>8011</v>
      </c>
      <c r="H721" s="120">
        <v>2480625.2105634897</v>
      </c>
      <c r="I721" s="120">
        <v>0</v>
      </c>
    </row>
    <row r="722" spans="1:9" ht="14" x14ac:dyDescent="0.15">
      <c r="A722" s="127" t="s">
        <v>8</v>
      </c>
      <c r="B722" s="89" t="s">
        <v>15</v>
      </c>
      <c r="C722" s="83" t="s">
        <v>6723</v>
      </c>
      <c r="D722" s="83" t="s">
        <v>7367</v>
      </c>
      <c r="E722" s="83" t="s">
        <v>7568</v>
      </c>
      <c r="F722" s="83" t="s">
        <v>9</v>
      </c>
      <c r="G722" s="83">
        <v>0</v>
      </c>
      <c r="H722" s="120">
        <v>1910702.7008085374</v>
      </c>
      <c r="I722" s="120">
        <v>0</v>
      </c>
    </row>
    <row r="723" spans="1:9" ht="14" x14ac:dyDescent="0.15">
      <c r="A723" s="127" t="s">
        <v>8</v>
      </c>
      <c r="B723" s="89" t="s">
        <v>15</v>
      </c>
      <c r="C723" s="83" t="s">
        <v>8012</v>
      </c>
      <c r="H723" s="120">
        <v>1910702.7008085374</v>
      </c>
      <c r="I723" s="120">
        <v>0</v>
      </c>
    </row>
    <row r="724" spans="1:9" ht="14" x14ac:dyDescent="0.15">
      <c r="A724" s="127" t="s">
        <v>8</v>
      </c>
      <c r="B724" s="89" t="s">
        <v>15</v>
      </c>
      <c r="C724" s="83" t="s">
        <v>6983</v>
      </c>
      <c r="D724" s="83" t="s">
        <v>7105</v>
      </c>
      <c r="E724" s="83" t="s">
        <v>7568</v>
      </c>
      <c r="F724" s="83" t="s">
        <v>9</v>
      </c>
      <c r="G724" s="83">
        <v>0</v>
      </c>
      <c r="H724" s="120">
        <v>15646935.143461695</v>
      </c>
      <c r="I724" s="120">
        <v>0</v>
      </c>
    </row>
    <row r="725" spans="1:9" ht="14" x14ac:dyDescent="0.15">
      <c r="A725" s="127" t="s">
        <v>8</v>
      </c>
      <c r="B725" s="89" t="s">
        <v>15</v>
      </c>
      <c r="C725" s="83" t="s">
        <v>8013</v>
      </c>
      <c r="H725" s="120">
        <v>15646935.143461695</v>
      </c>
      <c r="I725" s="120">
        <v>0</v>
      </c>
    </row>
    <row r="726" spans="1:9" ht="14" x14ac:dyDescent="0.15">
      <c r="A726" s="127" t="s">
        <v>8</v>
      </c>
      <c r="B726" s="89" t="s">
        <v>15</v>
      </c>
      <c r="C726" s="83" t="s">
        <v>7013</v>
      </c>
      <c r="D726" s="83" t="s">
        <v>7075</v>
      </c>
      <c r="E726" s="83" t="s">
        <v>7568</v>
      </c>
      <c r="F726" s="83" t="s">
        <v>9</v>
      </c>
      <c r="G726" s="83">
        <v>0</v>
      </c>
      <c r="H726" s="120">
        <v>8882847.777824495</v>
      </c>
      <c r="I726" s="120">
        <v>0</v>
      </c>
    </row>
    <row r="727" spans="1:9" ht="14" x14ac:dyDescent="0.15">
      <c r="A727" s="127" t="s">
        <v>8</v>
      </c>
      <c r="B727" s="89" t="s">
        <v>15</v>
      </c>
      <c r="C727" s="83" t="s">
        <v>8014</v>
      </c>
      <c r="H727" s="120">
        <v>8882847.777824495</v>
      </c>
      <c r="I727" s="120">
        <v>0</v>
      </c>
    </row>
    <row r="728" spans="1:9" ht="14" x14ac:dyDescent="0.15">
      <c r="A728" s="127" t="s">
        <v>8</v>
      </c>
      <c r="B728" s="89" t="s">
        <v>15</v>
      </c>
      <c r="C728" s="83" t="s">
        <v>6894</v>
      </c>
      <c r="D728" s="83" t="s">
        <v>7196</v>
      </c>
      <c r="E728" s="83" t="s">
        <v>7568</v>
      </c>
      <c r="F728" s="83" t="s">
        <v>9</v>
      </c>
      <c r="G728" s="83">
        <v>0</v>
      </c>
      <c r="H728" s="120">
        <v>4799746.7702454003</v>
      </c>
      <c r="I728" s="120">
        <v>0</v>
      </c>
    </row>
    <row r="729" spans="1:9" ht="14" x14ac:dyDescent="0.15">
      <c r="A729" s="127" t="s">
        <v>8</v>
      </c>
      <c r="B729" s="89" t="s">
        <v>15</v>
      </c>
      <c r="C729" s="83" t="s">
        <v>8015</v>
      </c>
      <c r="H729" s="120">
        <v>4799746.7702454003</v>
      </c>
      <c r="I729" s="120">
        <v>0</v>
      </c>
    </row>
    <row r="730" spans="1:9" ht="14" x14ac:dyDescent="0.15">
      <c r="A730" s="127" t="s">
        <v>8</v>
      </c>
      <c r="B730" s="89" t="s">
        <v>15</v>
      </c>
      <c r="C730" s="83" t="s">
        <v>7017</v>
      </c>
      <c r="D730" s="83" t="s">
        <v>7071</v>
      </c>
      <c r="E730" s="83" t="s">
        <v>7568</v>
      </c>
      <c r="F730" s="83" t="s">
        <v>9</v>
      </c>
      <c r="G730" s="83">
        <v>0</v>
      </c>
      <c r="H730" s="120">
        <v>1609390.0061087718</v>
      </c>
      <c r="I730" s="120">
        <v>0</v>
      </c>
    </row>
    <row r="731" spans="1:9" ht="14" x14ac:dyDescent="0.15">
      <c r="A731" s="127" t="s">
        <v>8</v>
      </c>
      <c r="B731" s="89" t="s">
        <v>15</v>
      </c>
      <c r="C731" s="83" t="s">
        <v>8016</v>
      </c>
      <c r="H731" s="120">
        <v>1609390.0061087718</v>
      </c>
      <c r="I731" s="120">
        <v>0</v>
      </c>
    </row>
    <row r="732" spans="1:9" ht="14" x14ac:dyDescent="0.15">
      <c r="A732" s="127" t="s">
        <v>8</v>
      </c>
      <c r="B732" s="89" t="s">
        <v>15</v>
      </c>
      <c r="C732" s="83" t="s">
        <v>7009</v>
      </c>
      <c r="D732" s="83" t="s">
        <v>7079</v>
      </c>
      <c r="E732" s="83" t="s">
        <v>7568</v>
      </c>
      <c r="F732" s="83" t="s">
        <v>9</v>
      </c>
      <c r="G732" s="83">
        <v>0</v>
      </c>
      <c r="H732" s="120">
        <v>2707594.8257553144</v>
      </c>
      <c r="I732" s="120">
        <v>0</v>
      </c>
    </row>
    <row r="733" spans="1:9" ht="14" x14ac:dyDescent="0.15">
      <c r="A733" s="127" t="s">
        <v>8</v>
      </c>
      <c r="B733" s="89" t="s">
        <v>15</v>
      </c>
      <c r="C733" s="83" t="s">
        <v>8017</v>
      </c>
      <c r="H733" s="120">
        <v>2707594.8257553144</v>
      </c>
      <c r="I733" s="120">
        <v>0</v>
      </c>
    </row>
    <row r="734" spans="1:9" ht="14" x14ac:dyDescent="0.15">
      <c r="A734" s="127" t="s">
        <v>8</v>
      </c>
      <c r="B734" s="89" t="s">
        <v>15</v>
      </c>
      <c r="C734" s="83" t="s">
        <v>6957</v>
      </c>
      <c r="D734" s="83" t="s">
        <v>7132</v>
      </c>
      <c r="E734" s="83" t="s">
        <v>7568</v>
      </c>
      <c r="F734" s="83" t="s">
        <v>9</v>
      </c>
      <c r="G734" s="83">
        <v>0</v>
      </c>
      <c r="H734" s="120">
        <v>16048613.455755852</v>
      </c>
      <c r="I734" s="120">
        <v>0</v>
      </c>
    </row>
    <row r="735" spans="1:9" ht="14" x14ac:dyDescent="0.15">
      <c r="A735" s="127" t="s">
        <v>8</v>
      </c>
      <c r="B735" s="89" t="s">
        <v>15</v>
      </c>
      <c r="C735" s="83" t="s">
        <v>8018</v>
      </c>
      <c r="H735" s="120">
        <v>16048613.455755852</v>
      </c>
      <c r="I735" s="120">
        <v>0</v>
      </c>
    </row>
    <row r="736" spans="1:9" ht="14" x14ac:dyDescent="0.15">
      <c r="A736" s="127" t="s">
        <v>8</v>
      </c>
      <c r="B736" s="89" t="s">
        <v>15</v>
      </c>
      <c r="C736" s="83" t="s">
        <v>6760</v>
      </c>
      <c r="D736" s="83" t="s">
        <v>7330</v>
      </c>
      <c r="E736" s="83" t="s">
        <v>7568</v>
      </c>
      <c r="F736" s="83" t="s">
        <v>9</v>
      </c>
      <c r="G736" s="83">
        <v>0</v>
      </c>
      <c r="H736" s="120">
        <v>12052590.251454305</v>
      </c>
      <c r="I736" s="120">
        <v>0</v>
      </c>
    </row>
    <row r="737" spans="1:9" ht="14" x14ac:dyDescent="0.15">
      <c r="A737" s="127" t="s">
        <v>8</v>
      </c>
      <c r="B737" s="89" t="s">
        <v>15</v>
      </c>
      <c r="C737" s="83" t="s">
        <v>8019</v>
      </c>
      <c r="H737" s="120">
        <v>12052590.251454305</v>
      </c>
      <c r="I737" s="120">
        <v>0</v>
      </c>
    </row>
    <row r="738" spans="1:9" ht="14" x14ac:dyDescent="0.15">
      <c r="A738" s="127" t="s">
        <v>8</v>
      </c>
      <c r="B738" s="89" t="s">
        <v>15</v>
      </c>
      <c r="C738" s="83" t="s">
        <v>6715</v>
      </c>
      <c r="D738" s="83" t="s">
        <v>7375</v>
      </c>
      <c r="E738" s="83" t="s">
        <v>7568</v>
      </c>
      <c r="F738" s="83" t="s">
        <v>9</v>
      </c>
      <c r="G738" s="83">
        <v>0</v>
      </c>
      <c r="H738" s="120">
        <v>1994074.9857880406</v>
      </c>
      <c r="I738" s="120">
        <v>0</v>
      </c>
    </row>
    <row r="739" spans="1:9" ht="14" x14ac:dyDescent="0.15">
      <c r="A739" s="127" t="s">
        <v>8</v>
      </c>
      <c r="B739" s="89" t="s">
        <v>15</v>
      </c>
      <c r="C739" s="83" t="s">
        <v>8020</v>
      </c>
      <c r="H739" s="120">
        <v>1994074.9857880406</v>
      </c>
      <c r="I739" s="120">
        <v>0</v>
      </c>
    </row>
    <row r="740" spans="1:9" ht="14" x14ac:dyDescent="0.15">
      <c r="A740" s="127" t="s">
        <v>8</v>
      </c>
      <c r="B740" s="89" t="s">
        <v>15</v>
      </c>
      <c r="C740" s="83" t="s">
        <v>6797</v>
      </c>
      <c r="D740" s="83" t="s">
        <v>7293</v>
      </c>
      <c r="E740" s="83" t="s">
        <v>7568</v>
      </c>
      <c r="F740" s="83" t="s">
        <v>9</v>
      </c>
      <c r="G740" s="83">
        <v>0</v>
      </c>
      <c r="H740" s="120">
        <v>6308079.729353507</v>
      </c>
      <c r="I740" s="120">
        <v>0</v>
      </c>
    </row>
    <row r="741" spans="1:9" ht="14" x14ac:dyDescent="0.15">
      <c r="A741" s="127" t="s">
        <v>8</v>
      </c>
      <c r="B741" s="89" t="s">
        <v>15</v>
      </c>
      <c r="C741" s="83" t="s">
        <v>8021</v>
      </c>
      <c r="H741" s="120">
        <v>6308079.729353507</v>
      </c>
      <c r="I741" s="120">
        <v>0</v>
      </c>
    </row>
    <row r="742" spans="1:9" ht="14" x14ac:dyDescent="0.15">
      <c r="A742" s="127" t="s">
        <v>8</v>
      </c>
      <c r="B742" s="89" t="s">
        <v>15</v>
      </c>
      <c r="C742" s="83" t="s">
        <v>7030</v>
      </c>
      <c r="D742" s="83" t="s">
        <v>7058</v>
      </c>
      <c r="E742" s="83" t="s">
        <v>7568</v>
      </c>
      <c r="F742" s="83" t="s">
        <v>9</v>
      </c>
      <c r="G742" s="83">
        <v>0</v>
      </c>
      <c r="H742" s="120">
        <v>10530282.266676223</v>
      </c>
      <c r="I742" s="120">
        <v>0</v>
      </c>
    </row>
    <row r="743" spans="1:9" ht="14" x14ac:dyDescent="0.15">
      <c r="A743" s="127" t="s">
        <v>8</v>
      </c>
      <c r="B743" s="89" t="s">
        <v>15</v>
      </c>
      <c r="C743" s="83" t="s">
        <v>8022</v>
      </c>
      <c r="H743" s="120">
        <v>10530282.266676223</v>
      </c>
      <c r="I743" s="120">
        <v>0</v>
      </c>
    </row>
    <row r="744" spans="1:9" ht="14" x14ac:dyDescent="0.15">
      <c r="A744" s="127" t="s">
        <v>8</v>
      </c>
      <c r="B744" s="89" t="s">
        <v>15</v>
      </c>
      <c r="C744" s="83" t="s">
        <v>7003</v>
      </c>
      <c r="D744" s="83" t="s">
        <v>7085</v>
      </c>
      <c r="E744" s="83" t="s">
        <v>7568</v>
      </c>
      <c r="F744" s="83" t="s">
        <v>9</v>
      </c>
      <c r="G744" s="83">
        <v>0</v>
      </c>
      <c r="H744" s="120">
        <v>5113019.1502144523</v>
      </c>
      <c r="I744" s="120">
        <v>0</v>
      </c>
    </row>
    <row r="745" spans="1:9" ht="14" x14ac:dyDescent="0.15">
      <c r="A745" s="127" t="s">
        <v>8</v>
      </c>
      <c r="B745" s="89" t="s">
        <v>15</v>
      </c>
      <c r="C745" s="83" t="s">
        <v>8023</v>
      </c>
      <c r="H745" s="120">
        <v>5113019.1502144523</v>
      </c>
      <c r="I745" s="120">
        <v>0</v>
      </c>
    </row>
    <row r="746" spans="1:9" ht="14" x14ac:dyDescent="0.15">
      <c r="A746" s="127" t="s">
        <v>8</v>
      </c>
      <c r="B746" s="89" t="s">
        <v>15</v>
      </c>
      <c r="C746" s="83" t="s">
        <v>6673</v>
      </c>
      <c r="D746" s="83" t="s">
        <v>7417</v>
      </c>
      <c r="E746" s="83" t="s">
        <v>7568</v>
      </c>
      <c r="F746" s="83" t="s">
        <v>9</v>
      </c>
      <c r="G746" s="83">
        <v>0</v>
      </c>
      <c r="H746" s="120">
        <v>579619.97290237318</v>
      </c>
      <c r="I746" s="120">
        <v>0</v>
      </c>
    </row>
    <row r="747" spans="1:9" ht="14" x14ac:dyDescent="0.15">
      <c r="A747" s="127" t="s">
        <v>8</v>
      </c>
      <c r="B747" s="89" t="s">
        <v>15</v>
      </c>
      <c r="C747" s="83" t="s">
        <v>8024</v>
      </c>
      <c r="H747" s="120">
        <v>579619.97290237318</v>
      </c>
      <c r="I747" s="120">
        <v>0</v>
      </c>
    </row>
    <row r="748" spans="1:9" ht="14" x14ac:dyDescent="0.15">
      <c r="A748" s="127" t="s">
        <v>8</v>
      </c>
      <c r="B748" s="89" t="s">
        <v>15</v>
      </c>
      <c r="C748" s="83" t="s">
        <v>6587</v>
      </c>
      <c r="D748" s="83" t="s">
        <v>7504</v>
      </c>
      <c r="E748" s="83" t="s">
        <v>7568</v>
      </c>
      <c r="F748" s="83" t="s">
        <v>9</v>
      </c>
      <c r="G748" s="83">
        <v>0</v>
      </c>
      <c r="H748" s="120">
        <v>196013.1168549791</v>
      </c>
      <c r="I748" s="120">
        <v>0</v>
      </c>
    </row>
    <row r="749" spans="1:9" ht="14" x14ac:dyDescent="0.15">
      <c r="A749" s="127" t="s">
        <v>8</v>
      </c>
      <c r="B749" s="89" t="s">
        <v>15</v>
      </c>
      <c r="C749" s="83" t="s">
        <v>8025</v>
      </c>
      <c r="H749" s="120">
        <v>196013.1168549791</v>
      </c>
      <c r="I749" s="120">
        <v>0</v>
      </c>
    </row>
    <row r="750" spans="1:9" ht="14" x14ac:dyDescent="0.15">
      <c r="A750" s="127" t="s">
        <v>8</v>
      </c>
      <c r="B750" s="89" t="s">
        <v>15</v>
      </c>
      <c r="C750" s="83" t="s">
        <v>6904</v>
      </c>
      <c r="D750" s="83" t="s">
        <v>7186</v>
      </c>
      <c r="E750" s="83" t="s">
        <v>7568</v>
      </c>
      <c r="F750" s="83" t="s">
        <v>9</v>
      </c>
      <c r="G750" s="83">
        <v>0</v>
      </c>
      <c r="H750" s="120">
        <v>6575866.1071705678</v>
      </c>
      <c r="I750" s="120">
        <v>0</v>
      </c>
    </row>
    <row r="751" spans="1:9" ht="14" x14ac:dyDescent="0.15">
      <c r="A751" s="127" t="s">
        <v>8</v>
      </c>
      <c r="B751" s="89" t="s">
        <v>15</v>
      </c>
      <c r="C751" s="83" t="s">
        <v>8026</v>
      </c>
      <c r="H751" s="120">
        <v>6575866.1071705678</v>
      </c>
      <c r="I751" s="120">
        <v>0</v>
      </c>
    </row>
    <row r="752" spans="1:9" ht="14" x14ac:dyDescent="0.15">
      <c r="A752" s="127" t="s">
        <v>8</v>
      </c>
      <c r="B752" s="89" t="s">
        <v>15</v>
      </c>
      <c r="C752" s="83" t="s">
        <v>6589</v>
      </c>
      <c r="D752" s="83" t="s">
        <v>7502</v>
      </c>
      <c r="E752" s="83" t="s">
        <v>7568</v>
      </c>
      <c r="F752" s="83" t="s">
        <v>9</v>
      </c>
      <c r="G752" s="83">
        <v>0</v>
      </c>
      <c r="H752" s="120">
        <v>217846.13941093566</v>
      </c>
      <c r="I752" s="120">
        <v>0</v>
      </c>
    </row>
    <row r="753" spans="1:9" ht="14" x14ac:dyDescent="0.15">
      <c r="A753" s="127" t="s">
        <v>8</v>
      </c>
      <c r="B753" s="89" t="s">
        <v>15</v>
      </c>
      <c r="C753" s="83" t="s">
        <v>8027</v>
      </c>
      <c r="H753" s="120">
        <v>217846.13941093566</v>
      </c>
      <c r="I753" s="120">
        <v>0</v>
      </c>
    </row>
    <row r="754" spans="1:9" ht="14" x14ac:dyDescent="0.15">
      <c r="A754" s="127" t="s">
        <v>8</v>
      </c>
      <c r="B754" s="89" t="s">
        <v>15</v>
      </c>
      <c r="C754" s="83" t="s">
        <v>6679</v>
      </c>
      <c r="D754" s="83" t="s">
        <v>7411</v>
      </c>
      <c r="E754" s="83" t="s">
        <v>7568</v>
      </c>
      <c r="F754" s="83" t="s">
        <v>9</v>
      </c>
      <c r="G754" s="83">
        <v>0</v>
      </c>
      <c r="H754" s="120">
        <v>956095.82416285994</v>
      </c>
      <c r="I754" s="120">
        <v>0</v>
      </c>
    </row>
    <row r="755" spans="1:9" ht="14" x14ac:dyDescent="0.15">
      <c r="A755" s="127" t="s">
        <v>8</v>
      </c>
      <c r="B755" s="89" t="s">
        <v>15</v>
      </c>
      <c r="C755" s="83" t="s">
        <v>8028</v>
      </c>
      <c r="H755" s="120">
        <v>956095.82416285994</v>
      </c>
      <c r="I755" s="120">
        <v>0</v>
      </c>
    </row>
    <row r="756" spans="1:9" ht="14" x14ac:dyDescent="0.15">
      <c r="A756" s="127" t="s">
        <v>8</v>
      </c>
      <c r="B756" s="89" t="s">
        <v>15</v>
      </c>
      <c r="C756" s="83" t="s">
        <v>6869</v>
      </c>
      <c r="D756" s="83" t="s">
        <v>7221</v>
      </c>
      <c r="E756" s="83" t="s">
        <v>7568</v>
      </c>
      <c r="F756" s="83" t="s">
        <v>9</v>
      </c>
      <c r="G756" s="83">
        <v>0</v>
      </c>
      <c r="H756" s="120">
        <v>6679550.9137366507</v>
      </c>
      <c r="I756" s="120">
        <v>0</v>
      </c>
    </row>
    <row r="757" spans="1:9" ht="14" x14ac:dyDescent="0.15">
      <c r="A757" s="127" t="s">
        <v>8</v>
      </c>
      <c r="B757" s="89" t="s">
        <v>15</v>
      </c>
      <c r="C757" s="83" t="s">
        <v>8029</v>
      </c>
      <c r="H757" s="120">
        <v>6679550.9137366507</v>
      </c>
      <c r="I757" s="120">
        <v>0</v>
      </c>
    </row>
    <row r="758" spans="1:9" ht="14" x14ac:dyDescent="0.15">
      <c r="A758" s="127" t="s">
        <v>8</v>
      </c>
      <c r="B758" s="89" t="s">
        <v>15</v>
      </c>
      <c r="C758" s="83" t="s">
        <v>6886</v>
      </c>
      <c r="D758" s="83" t="s">
        <v>7204</v>
      </c>
      <c r="E758" s="83" t="s">
        <v>7568</v>
      </c>
      <c r="F758" s="83" t="s">
        <v>9</v>
      </c>
      <c r="G758" s="83">
        <v>0</v>
      </c>
      <c r="H758" s="120">
        <v>6185467.7089819377</v>
      </c>
      <c r="I758" s="120">
        <v>0</v>
      </c>
    </row>
    <row r="759" spans="1:9" ht="14" x14ac:dyDescent="0.15">
      <c r="A759" s="127" t="s">
        <v>8</v>
      </c>
      <c r="B759" s="89" t="s">
        <v>15</v>
      </c>
      <c r="C759" s="83" t="s">
        <v>8030</v>
      </c>
      <c r="H759" s="120">
        <v>6185467.7089819377</v>
      </c>
      <c r="I759" s="120">
        <v>0</v>
      </c>
    </row>
    <row r="760" spans="1:9" ht="14" x14ac:dyDescent="0.15">
      <c r="A760" s="127" t="s">
        <v>8</v>
      </c>
      <c r="B760" s="89" t="s">
        <v>15</v>
      </c>
      <c r="C760" s="83" t="s">
        <v>6774</v>
      </c>
      <c r="D760" s="83" t="s">
        <v>7316</v>
      </c>
      <c r="E760" s="83" t="s">
        <v>7568</v>
      </c>
      <c r="F760" s="83" t="s">
        <v>9</v>
      </c>
      <c r="G760" s="83">
        <v>0</v>
      </c>
      <c r="H760" s="120">
        <v>3558915.1046653269</v>
      </c>
      <c r="I760" s="120">
        <v>0</v>
      </c>
    </row>
    <row r="761" spans="1:9" ht="14" x14ac:dyDescent="0.15">
      <c r="A761" s="127" t="s">
        <v>8</v>
      </c>
      <c r="B761" s="89" t="s">
        <v>15</v>
      </c>
      <c r="C761" s="83" t="s">
        <v>8031</v>
      </c>
      <c r="H761" s="120">
        <v>3558915.1046653269</v>
      </c>
      <c r="I761" s="120">
        <v>0</v>
      </c>
    </row>
    <row r="762" spans="1:9" ht="14" x14ac:dyDescent="0.15">
      <c r="A762" s="127" t="s">
        <v>8</v>
      </c>
      <c r="B762" s="89" t="s">
        <v>15</v>
      </c>
      <c r="C762" s="83" t="s">
        <v>6805</v>
      </c>
      <c r="D762" s="83" t="s">
        <v>7285</v>
      </c>
      <c r="E762" s="83" t="s">
        <v>7568</v>
      </c>
      <c r="F762" s="83" t="s">
        <v>9</v>
      </c>
      <c r="G762" s="83">
        <v>0</v>
      </c>
      <c r="H762" s="120">
        <v>12267541.999999998</v>
      </c>
      <c r="I762" s="120">
        <v>0</v>
      </c>
    </row>
    <row r="763" spans="1:9" ht="14" x14ac:dyDescent="0.15">
      <c r="A763" s="127" t="s">
        <v>8</v>
      </c>
      <c r="B763" s="89" t="s">
        <v>15</v>
      </c>
      <c r="C763" s="83" t="s">
        <v>8032</v>
      </c>
      <c r="H763" s="120">
        <v>12267541.999999998</v>
      </c>
      <c r="I763" s="120">
        <v>0</v>
      </c>
    </row>
    <row r="764" spans="1:9" ht="14" x14ac:dyDescent="0.15">
      <c r="A764" s="127" t="s">
        <v>8</v>
      </c>
      <c r="B764" s="89" t="s">
        <v>15</v>
      </c>
      <c r="C764" s="83" t="s">
        <v>6897</v>
      </c>
      <c r="D764" s="83" t="s">
        <v>7193</v>
      </c>
      <c r="E764" s="83" t="s">
        <v>7568</v>
      </c>
      <c r="F764" s="83" t="s">
        <v>9</v>
      </c>
      <c r="G764" s="83">
        <v>0</v>
      </c>
      <c r="H764" s="120">
        <v>6220966.0695782714</v>
      </c>
      <c r="I764" s="120">
        <v>0</v>
      </c>
    </row>
    <row r="765" spans="1:9" ht="14" x14ac:dyDescent="0.15">
      <c r="A765" s="127" t="s">
        <v>8</v>
      </c>
      <c r="B765" s="89" t="s">
        <v>15</v>
      </c>
      <c r="C765" s="83" t="s">
        <v>8033</v>
      </c>
      <c r="H765" s="120">
        <v>6220966.0695782714</v>
      </c>
      <c r="I765" s="120">
        <v>0</v>
      </c>
    </row>
    <row r="766" spans="1:9" ht="14" x14ac:dyDescent="0.15">
      <c r="A766" s="127" t="s">
        <v>8</v>
      </c>
      <c r="B766" s="89" t="s">
        <v>15</v>
      </c>
      <c r="C766" s="83" t="s">
        <v>6800</v>
      </c>
      <c r="D766" s="83" t="s">
        <v>7290</v>
      </c>
      <c r="E766" s="83" t="s">
        <v>7568</v>
      </c>
      <c r="F766" s="83" t="s">
        <v>9</v>
      </c>
      <c r="G766" s="83">
        <v>0</v>
      </c>
      <c r="H766" s="120">
        <v>7506234.7208454963</v>
      </c>
      <c r="I766" s="120">
        <v>0</v>
      </c>
    </row>
    <row r="767" spans="1:9" ht="14" x14ac:dyDescent="0.15">
      <c r="A767" s="127" t="s">
        <v>8</v>
      </c>
      <c r="B767" s="89" t="s">
        <v>15</v>
      </c>
      <c r="C767" s="83" t="s">
        <v>8034</v>
      </c>
      <c r="H767" s="120">
        <v>7506234.7208454963</v>
      </c>
      <c r="I767" s="120">
        <v>0</v>
      </c>
    </row>
    <row r="768" spans="1:9" ht="14" x14ac:dyDescent="0.15">
      <c r="A768" s="127" t="s">
        <v>8</v>
      </c>
      <c r="B768" s="89" t="s">
        <v>15</v>
      </c>
      <c r="C768" s="83" t="s">
        <v>6765</v>
      </c>
      <c r="D768" s="83" t="s">
        <v>7325</v>
      </c>
      <c r="E768" s="83" t="s">
        <v>7568</v>
      </c>
      <c r="F768" s="83" t="s">
        <v>9</v>
      </c>
      <c r="G768" s="83">
        <v>0</v>
      </c>
      <c r="H768" s="120">
        <v>5205550.4696283415</v>
      </c>
      <c r="I768" s="120">
        <v>0</v>
      </c>
    </row>
    <row r="769" spans="1:9" ht="14" x14ac:dyDescent="0.15">
      <c r="A769" s="127" t="s">
        <v>8</v>
      </c>
      <c r="B769" s="89" t="s">
        <v>15</v>
      </c>
      <c r="C769" s="83" t="s">
        <v>8035</v>
      </c>
      <c r="H769" s="120">
        <v>5205550.4696283415</v>
      </c>
      <c r="I769" s="120">
        <v>0</v>
      </c>
    </row>
    <row r="770" spans="1:9" ht="14" x14ac:dyDescent="0.15">
      <c r="A770" s="127" t="s">
        <v>8</v>
      </c>
      <c r="B770" s="89" t="s">
        <v>15</v>
      </c>
      <c r="C770" s="83" t="s">
        <v>6610</v>
      </c>
      <c r="D770" s="83" t="s">
        <v>7481</v>
      </c>
      <c r="E770" s="83" t="s">
        <v>7568</v>
      </c>
      <c r="F770" s="83" t="s">
        <v>9</v>
      </c>
      <c r="G770" s="83">
        <v>0</v>
      </c>
      <c r="H770" s="120">
        <v>552235.75717770681</v>
      </c>
      <c r="I770" s="120">
        <v>0</v>
      </c>
    </row>
    <row r="771" spans="1:9" ht="14" x14ac:dyDescent="0.15">
      <c r="A771" s="127" t="s">
        <v>8</v>
      </c>
      <c r="B771" s="89" t="s">
        <v>15</v>
      </c>
      <c r="C771" s="83" t="s">
        <v>8036</v>
      </c>
      <c r="H771" s="120">
        <v>552235.75717770681</v>
      </c>
      <c r="I771" s="120">
        <v>0</v>
      </c>
    </row>
    <row r="772" spans="1:9" ht="14" x14ac:dyDescent="0.15">
      <c r="A772" s="127" t="s">
        <v>8</v>
      </c>
      <c r="B772" s="89" t="s">
        <v>15</v>
      </c>
      <c r="C772" s="83" t="s">
        <v>6967</v>
      </c>
      <c r="D772" s="83" t="s">
        <v>7121</v>
      </c>
      <c r="E772" s="83" t="s">
        <v>7568</v>
      </c>
      <c r="F772" s="83" t="s">
        <v>9</v>
      </c>
      <c r="G772" s="83">
        <v>0</v>
      </c>
      <c r="H772" s="120">
        <v>11047851.585076481</v>
      </c>
      <c r="I772" s="120">
        <v>0</v>
      </c>
    </row>
    <row r="773" spans="1:9" ht="14" x14ac:dyDescent="0.15">
      <c r="A773" s="127" t="s">
        <v>8</v>
      </c>
      <c r="B773" s="89" t="s">
        <v>15</v>
      </c>
      <c r="C773" s="83" t="s">
        <v>8037</v>
      </c>
      <c r="H773" s="120">
        <v>11047851.585076481</v>
      </c>
      <c r="I773" s="120">
        <v>0</v>
      </c>
    </row>
    <row r="774" spans="1:9" ht="14" x14ac:dyDescent="0.15">
      <c r="A774" s="127" t="s">
        <v>8</v>
      </c>
      <c r="B774" s="89" t="s">
        <v>15</v>
      </c>
      <c r="C774" s="83" t="s">
        <v>7039</v>
      </c>
      <c r="D774" s="83" t="s">
        <v>7048</v>
      </c>
      <c r="E774" s="83" t="s">
        <v>7568</v>
      </c>
      <c r="F774" s="83" t="s">
        <v>9</v>
      </c>
      <c r="G774" s="83">
        <v>0</v>
      </c>
      <c r="H774" s="120">
        <v>3579052.6657690573</v>
      </c>
      <c r="I774" s="120">
        <v>0</v>
      </c>
    </row>
    <row r="775" spans="1:9" ht="14" x14ac:dyDescent="0.15">
      <c r="A775" s="127" t="s">
        <v>8</v>
      </c>
      <c r="B775" s="89" t="s">
        <v>15</v>
      </c>
      <c r="C775" s="83" t="s">
        <v>8038</v>
      </c>
      <c r="H775" s="120">
        <v>3579052.6657690573</v>
      </c>
      <c r="I775" s="120">
        <v>0</v>
      </c>
    </row>
    <row r="776" spans="1:9" ht="14" x14ac:dyDescent="0.15">
      <c r="A776" s="127" t="s">
        <v>8</v>
      </c>
      <c r="B776" s="89" t="s">
        <v>15</v>
      </c>
      <c r="C776" s="83" t="s">
        <v>6720</v>
      </c>
      <c r="D776" s="83" t="s">
        <v>7370</v>
      </c>
      <c r="E776" s="83" t="s">
        <v>7568</v>
      </c>
      <c r="F776" s="83" t="s">
        <v>9</v>
      </c>
      <c r="G776" s="83">
        <v>0</v>
      </c>
      <c r="H776" s="120">
        <v>1525414.1000818119</v>
      </c>
      <c r="I776" s="120">
        <v>0</v>
      </c>
    </row>
    <row r="777" spans="1:9" ht="14" x14ac:dyDescent="0.15">
      <c r="A777" s="127" t="s">
        <v>8</v>
      </c>
      <c r="B777" s="89" t="s">
        <v>15</v>
      </c>
      <c r="C777" s="83" t="s">
        <v>8039</v>
      </c>
      <c r="H777" s="120">
        <v>1525414.1000818119</v>
      </c>
      <c r="I777" s="120">
        <v>0</v>
      </c>
    </row>
    <row r="778" spans="1:9" ht="14" x14ac:dyDescent="0.15">
      <c r="A778" s="127" t="s">
        <v>8</v>
      </c>
      <c r="B778" s="89" t="s">
        <v>15</v>
      </c>
      <c r="C778" s="83" t="s">
        <v>6992</v>
      </c>
      <c r="D778" s="83" t="s">
        <v>7096</v>
      </c>
      <c r="E778" s="83" t="s">
        <v>7568</v>
      </c>
      <c r="F778" s="83" t="s">
        <v>9</v>
      </c>
      <c r="G778" s="83">
        <v>0</v>
      </c>
      <c r="H778" s="120">
        <v>22739778.552757189</v>
      </c>
      <c r="I778" s="120">
        <v>0</v>
      </c>
    </row>
    <row r="779" spans="1:9" ht="14" x14ac:dyDescent="0.15">
      <c r="A779" s="127" t="s">
        <v>8</v>
      </c>
      <c r="B779" s="89" t="s">
        <v>15</v>
      </c>
      <c r="C779" s="83" t="s">
        <v>8040</v>
      </c>
      <c r="H779" s="120">
        <v>22739778.552757189</v>
      </c>
      <c r="I779" s="120">
        <v>0</v>
      </c>
    </row>
    <row r="780" spans="1:9" ht="14" x14ac:dyDescent="0.15">
      <c r="A780" s="127" t="s">
        <v>8</v>
      </c>
      <c r="B780" s="89" t="s">
        <v>15</v>
      </c>
      <c r="C780" s="83" t="s">
        <v>7019</v>
      </c>
      <c r="D780" s="83" t="s">
        <v>7069</v>
      </c>
      <c r="E780" s="83" t="s">
        <v>7568</v>
      </c>
      <c r="F780" s="83" t="s">
        <v>9</v>
      </c>
      <c r="G780" s="83">
        <v>0</v>
      </c>
      <c r="H780" s="120">
        <v>4255601.4113265397</v>
      </c>
      <c r="I780" s="120">
        <v>0</v>
      </c>
    </row>
    <row r="781" spans="1:9" ht="14" x14ac:dyDescent="0.15">
      <c r="A781" s="127" t="s">
        <v>8</v>
      </c>
      <c r="B781" s="89" t="s">
        <v>15</v>
      </c>
      <c r="C781" s="83" t="s">
        <v>8041</v>
      </c>
      <c r="H781" s="120">
        <v>4255601.4113265397</v>
      </c>
      <c r="I781" s="120">
        <v>0</v>
      </c>
    </row>
    <row r="782" spans="1:9" ht="14" x14ac:dyDescent="0.15">
      <c r="A782" s="127" t="s">
        <v>8</v>
      </c>
      <c r="B782" s="89" t="s">
        <v>15</v>
      </c>
      <c r="C782" s="83" t="s">
        <v>7001</v>
      </c>
      <c r="D782" s="83" t="s">
        <v>7087</v>
      </c>
      <c r="E782" s="83" t="s">
        <v>7568</v>
      </c>
      <c r="F782" s="83" t="s">
        <v>9</v>
      </c>
      <c r="G782" s="83">
        <v>0</v>
      </c>
      <c r="H782" s="120">
        <v>17202619.934404042</v>
      </c>
      <c r="I782" s="120">
        <v>0</v>
      </c>
    </row>
    <row r="783" spans="1:9" ht="14" x14ac:dyDescent="0.15">
      <c r="A783" s="127" t="s">
        <v>8</v>
      </c>
      <c r="B783" s="89" t="s">
        <v>15</v>
      </c>
      <c r="C783" s="83" t="s">
        <v>8042</v>
      </c>
      <c r="H783" s="120">
        <v>17202619.934404042</v>
      </c>
      <c r="I783" s="120">
        <v>0</v>
      </c>
    </row>
    <row r="784" spans="1:9" ht="14" x14ac:dyDescent="0.15">
      <c r="A784" s="127" t="s">
        <v>8</v>
      </c>
      <c r="B784" s="89" t="s">
        <v>15</v>
      </c>
      <c r="C784" s="83" t="s">
        <v>6995</v>
      </c>
      <c r="D784" s="83" t="s">
        <v>7093</v>
      </c>
      <c r="E784" s="83" t="s">
        <v>7568</v>
      </c>
      <c r="F784" s="83" t="s">
        <v>9</v>
      </c>
      <c r="G784" s="83">
        <v>0</v>
      </c>
      <c r="H784" s="120">
        <v>13459716.388556872</v>
      </c>
      <c r="I784" s="120">
        <v>0</v>
      </c>
    </row>
    <row r="785" spans="1:9" ht="14" x14ac:dyDescent="0.15">
      <c r="A785" s="127" t="s">
        <v>8</v>
      </c>
      <c r="B785" s="89" t="s">
        <v>15</v>
      </c>
      <c r="C785" s="83" t="s">
        <v>8043</v>
      </c>
      <c r="H785" s="120">
        <v>13459716.388556872</v>
      </c>
      <c r="I785" s="120">
        <v>0</v>
      </c>
    </row>
    <row r="786" spans="1:9" ht="14" x14ac:dyDescent="0.15">
      <c r="A786" s="127" t="s">
        <v>8</v>
      </c>
      <c r="B786" s="89" t="s">
        <v>15</v>
      </c>
      <c r="C786" s="83" t="s">
        <v>6744</v>
      </c>
      <c r="D786" s="83" t="s">
        <v>7346</v>
      </c>
      <c r="E786" s="83" t="s">
        <v>7568</v>
      </c>
      <c r="F786" s="83" t="s">
        <v>9</v>
      </c>
      <c r="G786" s="83">
        <v>0</v>
      </c>
      <c r="H786" s="120">
        <v>5609936.8704463681</v>
      </c>
      <c r="I786" s="120">
        <v>0</v>
      </c>
    </row>
    <row r="787" spans="1:9" ht="14" x14ac:dyDescent="0.15">
      <c r="A787" s="127" t="s">
        <v>8</v>
      </c>
      <c r="B787" s="89" t="s">
        <v>15</v>
      </c>
      <c r="C787" s="83" t="s">
        <v>8044</v>
      </c>
      <c r="H787" s="120">
        <v>5609936.8704463681</v>
      </c>
      <c r="I787" s="120">
        <v>0</v>
      </c>
    </row>
    <row r="788" spans="1:9" ht="14" x14ac:dyDescent="0.15">
      <c r="A788" s="127" t="s">
        <v>8</v>
      </c>
      <c r="B788" s="89" t="s">
        <v>15</v>
      </c>
      <c r="C788" s="83" t="s">
        <v>6835</v>
      </c>
      <c r="D788" s="83" t="s">
        <v>7255</v>
      </c>
      <c r="E788" s="83" t="s">
        <v>7568</v>
      </c>
      <c r="F788" s="83" t="s">
        <v>9</v>
      </c>
      <c r="G788" s="83">
        <v>0</v>
      </c>
      <c r="H788" s="120">
        <v>2809382.8469050801</v>
      </c>
      <c r="I788" s="120">
        <v>0</v>
      </c>
    </row>
    <row r="789" spans="1:9" ht="14" x14ac:dyDescent="0.15">
      <c r="A789" s="127" t="s">
        <v>8</v>
      </c>
      <c r="B789" s="89" t="s">
        <v>15</v>
      </c>
      <c r="C789" s="83" t="s">
        <v>8045</v>
      </c>
      <c r="H789" s="120">
        <v>2809382.8469050801</v>
      </c>
      <c r="I789" s="120">
        <v>0</v>
      </c>
    </row>
    <row r="790" spans="1:9" ht="14" x14ac:dyDescent="0.15">
      <c r="A790" s="127" t="s">
        <v>8</v>
      </c>
      <c r="B790" s="89" t="s">
        <v>15</v>
      </c>
      <c r="C790" s="83" t="s">
        <v>6543</v>
      </c>
      <c r="D790" s="83" t="s">
        <v>7548</v>
      </c>
      <c r="E790" s="83" t="s">
        <v>7568</v>
      </c>
      <c r="F790" s="83" t="s">
        <v>9</v>
      </c>
      <c r="G790" s="83">
        <v>0</v>
      </c>
      <c r="H790" s="120">
        <v>12245004.630958905</v>
      </c>
      <c r="I790" s="120">
        <v>0</v>
      </c>
    </row>
    <row r="791" spans="1:9" ht="14" x14ac:dyDescent="0.15">
      <c r="A791" s="127" t="s">
        <v>8</v>
      </c>
      <c r="B791" s="89" t="s">
        <v>15</v>
      </c>
      <c r="C791" s="83" t="s">
        <v>8046</v>
      </c>
      <c r="H791" s="120">
        <v>12245004.630958905</v>
      </c>
      <c r="I791" s="120">
        <v>0</v>
      </c>
    </row>
    <row r="792" spans="1:9" ht="14" x14ac:dyDescent="0.15">
      <c r="A792" s="127" t="s">
        <v>8</v>
      </c>
      <c r="B792" s="89" t="s">
        <v>15</v>
      </c>
      <c r="C792" s="83" t="s">
        <v>6724</v>
      </c>
      <c r="D792" s="83" t="s">
        <v>7366</v>
      </c>
      <c r="E792" s="83" t="s">
        <v>7568</v>
      </c>
      <c r="F792" s="83" t="s">
        <v>9</v>
      </c>
      <c r="G792" s="83">
        <v>0</v>
      </c>
      <c r="H792" s="120">
        <v>2239425.8096075295</v>
      </c>
      <c r="I792" s="120">
        <v>0</v>
      </c>
    </row>
    <row r="793" spans="1:9" ht="14" x14ac:dyDescent="0.15">
      <c r="A793" s="127" t="s">
        <v>8</v>
      </c>
      <c r="B793" s="89" t="s">
        <v>15</v>
      </c>
      <c r="C793" s="83" t="s">
        <v>8047</v>
      </c>
      <c r="H793" s="120">
        <v>2239425.8096075295</v>
      </c>
      <c r="I793" s="120">
        <v>0</v>
      </c>
    </row>
    <row r="794" spans="1:9" ht="14" x14ac:dyDescent="0.15">
      <c r="A794" s="127" t="s">
        <v>8</v>
      </c>
      <c r="B794" s="89" t="s">
        <v>15</v>
      </c>
      <c r="C794" s="83" t="s">
        <v>6676</v>
      </c>
      <c r="D794" s="83" t="s">
        <v>7414</v>
      </c>
      <c r="E794" s="83" t="s">
        <v>7568</v>
      </c>
      <c r="F794" s="83" t="s">
        <v>9</v>
      </c>
      <c r="G794" s="83">
        <v>0</v>
      </c>
      <c r="H794" s="120">
        <v>1479460.5522924461</v>
      </c>
      <c r="I794" s="120">
        <v>0</v>
      </c>
    </row>
    <row r="795" spans="1:9" ht="14" x14ac:dyDescent="0.15">
      <c r="A795" s="127" t="s">
        <v>8</v>
      </c>
      <c r="B795" s="89" t="s">
        <v>15</v>
      </c>
      <c r="C795" s="83" t="s">
        <v>8048</v>
      </c>
      <c r="H795" s="120">
        <v>1479460.5522924461</v>
      </c>
      <c r="I795" s="120">
        <v>0</v>
      </c>
    </row>
    <row r="796" spans="1:9" ht="14" x14ac:dyDescent="0.15">
      <c r="A796" s="127" t="s">
        <v>8</v>
      </c>
      <c r="B796" s="89" t="s">
        <v>15</v>
      </c>
      <c r="C796" s="83" t="s">
        <v>6875</v>
      </c>
      <c r="D796" s="83" t="s">
        <v>7215</v>
      </c>
      <c r="E796" s="83" t="s">
        <v>7568</v>
      </c>
      <c r="F796" s="83" t="s">
        <v>9</v>
      </c>
      <c r="G796" s="83">
        <v>0</v>
      </c>
      <c r="H796" s="120">
        <v>5184736.33604619</v>
      </c>
      <c r="I796" s="120">
        <v>0</v>
      </c>
    </row>
    <row r="797" spans="1:9" ht="14" x14ac:dyDescent="0.15">
      <c r="A797" s="127" t="s">
        <v>8</v>
      </c>
      <c r="B797" s="89" t="s">
        <v>15</v>
      </c>
      <c r="C797" s="83" t="s">
        <v>8049</v>
      </c>
      <c r="H797" s="120">
        <v>5184736.33604619</v>
      </c>
      <c r="I797" s="120">
        <v>0</v>
      </c>
    </row>
    <row r="798" spans="1:9" ht="14" x14ac:dyDescent="0.15">
      <c r="A798" s="127" t="s">
        <v>8</v>
      </c>
      <c r="B798" s="89" t="s">
        <v>15</v>
      </c>
      <c r="C798" s="83" t="s">
        <v>6997</v>
      </c>
      <c r="D798" s="83" t="s">
        <v>7091</v>
      </c>
      <c r="E798" s="83" t="s">
        <v>7568</v>
      </c>
      <c r="F798" s="83" t="s">
        <v>9</v>
      </c>
      <c r="G798" s="83">
        <v>0</v>
      </c>
      <c r="H798" s="120">
        <v>4662408.7906254698</v>
      </c>
      <c r="I798" s="120">
        <v>0</v>
      </c>
    </row>
    <row r="799" spans="1:9" ht="14" x14ac:dyDescent="0.15">
      <c r="A799" s="127" t="s">
        <v>8</v>
      </c>
      <c r="B799" s="89" t="s">
        <v>15</v>
      </c>
      <c r="C799" s="83" t="s">
        <v>8050</v>
      </c>
      <c r="H799" s="120">
        <v>4662408.7906254698</v>
      </c>
      <c r="I799" s="120">
        <v>0</v>
      </c>
    </row>
    <row r="800" spans="1:9" ht="14" x14ac:dyDescent="0.15">
      <c r="A800" s="127" t="s">
        <v>8</v>
      </c>
      <c r="B800" s="89" t="s">
        <v>15</v>
      </c>
      <c r="C800" s="83" t="s">
        <v>6860</v>
      </c>
      <c r="D800" s="83" t="s">
        <v>7230</v>
      </c>
      <c r="E800" s="83" t="s">
        <v>7568</v>
      </c>
      <c r="F800" s="83" t="s">
        <v>9</v>
      </c>
      <c r="G800" s="83">
        <v>0</v>
      </c>
      <c r="H800" s="120">
        <v>4306064.5899611367</v>
      </c>
      <c r="I800" s="120">
        <v>0</v>
      </c>
    </row>
    <row r="801" spans="1:9" ht="14" x14ac:dyDescent="0.15">
      <c r="A801" s="127" t="s">
        <v>8</v>
      </c>
      <c r="B801" s="89" t="s">
        <v>15</v>
      </c>
      <c r="C801" s="83" t="s">
        <v>8051</v>
      </c>
      <c r="H801" s="120">
        <v>4306064.5899611367</v>
      </c>
      <c r="I801" s="120">
        <v>0</v>
      </c>
    </row>
    <row r="802" spans="1:9" ht="14" x14ac:dyDescent="0.15">
      <c r="A802" s="127" t="s">
        <v>8</v>
      </c>
      <c r="B802" s="89" t="s">
        <v>15</v>
      </c>
      <c r="C802" s="83" t="s">
        <v>6597</v>
      </c>
      <c r="D802" s="83" t="s">
        <v>7494</v>
      </c>
      <c r="E802" s="83" t="s">
        <v>7568</v>
      </c>
      <c r="F802" s="83" t="s">
        <v>9</v>
      </c>
      <c r="G802" s="83">
        <v>0</v>
      </c>
      <c r="H802" s="120">
        <v>407381.73691935668</v>
      </c>
      <c r="I802" s="120">
        <v>0</v>
      </c>
    </row>
    <row r="803" spans="1:9" ht="14" x14ac:dyDescent="0.15">
      <c r="A803" s="127" t="s">
        <v>8</v>
      </c>
      <c r="B803" s="89" t="s">
        <v>15</v>
      </c>
      <c r="C803" s="83" t="s">
        <v>8052</v>
      </c>
      <c r="H803" s="120">
        <v>407381.73691935668</v>
      </c>
      <c r="I803" s="120">
        <v>0</v>
      </c>
    </row>
    <row r="804" spans="1:9" ht="14" x14ac:dyDescent="0.15">
      <c r="A804" s="127" t="s">
        <v>8</v>
      </c>
      <c r="B804" s="89" t="s">
        <v>15</v>
      </c>
      <c r="C804" s="83" t="s">
        <v>6893</v>
      </c>
      <c r="D804" s="83" t="s">
        <v>7197</v>
      </c>
      <c r="E804" s="83" t="s">
        <v>7568</v>
      </c>
      <c r="F804" s="83" t="s">
        <v>9</v>
      </c>
      <c r="G804" s="83">
        <v>0</v>
      </c>
      <c r="H804" s="120">
        <v>2589444.9228678728</v>
      </c>
      <c r="I804" s="120">
        <v>0</v>
      </c>
    </row>
    <row r="805" spans="1:9" ht="14" x14ac:dyDescent="0.15">
      <c r="A805" s="127" t="s">
        <v>8</v>
      </c>
      <c r="B805" s="89" t="s">
        <v>15</v>
      </c>
      <c r="C805" s="83" t="s">
        <v>8053</v>
      </c>
      <c r="H805" s="120">
        <v>2589444.9228678728</v>
      </c>
      <c r="I805" s="120">
        <v>0</v>
      </c>
    </row>
    <row r="806" spans="1:9" ht="14" x14ac:dyDescent="0.15">
      <c r="A806" s="127" t="s">
        <v>8</v>
      </c>
      <c r="B806" s="89" t="s">
        <v>15</v>
      </c>
      <c r="C806" s="83" t="s">
        <v>6714</v>
      </c>
      <c r="D806" s="83" t="s">
        <v>7376</v>
      </c>
      <c r="E806" s="83" t="s">
        <v>7568</v>
      </c>
      <c r="F806" s="83" t="s">
        <v>9</v>
      </c>
      <c r="G806" s="83">
        <v>0</v>
      </c>
      <c r="H806" s="120">
        <v>2814787.7197562712</v>
      </c>
      <c r="I806" s="120">
        <v>0</v>
      </c>
    </row>
    <row r="807" spans="1:9" ht="14" x14ac:dyDescent="0.15">
      <c r="A807" s="127" t="s">
        <v>8</v>
      </c>
      <c r="B807" s="89" t="s">
        <v>15</v>
      </c>
      <c r="C807" s="83" t="s">
        <v>8054</v>
      </c>
      <c r="H807" s="120">
        <v>2814787.7197562712</v>
      </c>
      <c r="I807" s="120">
        <v>0</v>
      </c>
    </row>
    <row r="808" spans="1:9" ht="14" x14ac:dyDescent="0.15">
      <c r="A808" s="127" t="s">
        <v>8</v>
      </c>
      <c r="B808" s="89" t="s">
        <v>15</v>
      </c>
      <c r="C808" s="83" t="s">
        <v>6635</v>
      </c>
      <c r="D808" s="83" t="s">
        <v>7456</v>
      </c>
      <c r="E808" s="83" t="s">
        <v>7568</v>
      </c>
      <c r="F808" s="83" t="s">
        <v>9</v>
      </c>
      <c r="G808" s="83">
        <v>0</v>
      </c>
      <c r="H808" s="120">
        <v>676457.51835209806</v>
      </c>
      <c r="I808" s="120">
        <v>0</v>
      </c>
    </row>
    <row r="809" spans="1:9" ht="14" x14ac:dyDescent="0.15">
      <c r="A809" s="127" t="s">
        <v>8</v>
      </c>
      <c r="B809" s="89" t="s">
        <v>15</v>
      </c>
      <c r="C809" s="83" t="s">
        <v>8055</v>
      </c>
      <c r="H809" s="120">
        <v>676457.51835209806</v>
      </c>
      <c r="I809" s="120">
        <v>0</v>
      </c>
    </row>
    <row r="810" spans="1:9" ht="14" x14ac:dyDescent="0.15">
      <c r="A810" s="127" t="s">
        <v>8</v>
      </c>
      <c r="B810" s="89" t="s">
        <v>15</v>
      </c>
      <c r="C810" s="83" t="s">
        <v>6733</v>
      </c>
      <c r="D810" s="83" t="s">
        <v>7357</v>
      </c>
      <c r="E810" s="83" t="s">
        <v>7568</v>
      </c>
      <c r="F810" s="83" t="s">
        <v>9</v>
      </c>
      <c r="G810" s="83">
        <v>0</v>
      </c>
      <c r="H810" s="120">
        <v>2547586.3121451195</v>
      </c>
      <c r="I810" s="120">
        <v>0</v>
      </c>
    </row>
    <row r="811" spans="1:9" ht="14" x14ac:dyDescent="0.15">
      <c r="A811" s="127" t="s">
        <v>8</v>
      </c>
      <c r="B811" s="89" t="s">
        <v>15</v>
      </c>
      <c r="C811" s="83" t="s">
        <v>8056</v>
      </c>
      <c r="H811" s="120">
        <v>2547586.3121451195</v>
      </c>
      <c r="I811" s="120">
        <v>0</v>
      </c>
    </row>
    <row r="812" spans="1:9" ht="14" x14ac:dyDescent="0.15">
      <c r="A812" s="127" t="s">
        <v>8</v>
      </c>
      <c r="B812" s="89" t="s">
        <v>15</v>
      </c>
      <c r="C812" s="83" t="s">
        <v>6902</v>
      </c>
      <c r="D812" s="83" t="s">
        <v>7188</v>
      </c>
      <c r="E812" s="83" t="s">
        <v>7568</v>
      </c>
      <c r="F812" s="83" t="s">
        <v>9</v>
      </c>
      <c r="G812" s="83">
        <v>0</v>
      </c>
      <c r="H812" s="120">
        <v>12943950.271088466</v>
      </c>
      <c r="I812" s="120">
        <v>0</v>
      </c>
    </row>
    <row r="813" spans="1:9" ht="14" x14ac:dyDescent="0.15">
      <c r="A813" s="127" t="s">
        <v>8</v>
      </c>
      <c r="B813" s="89" t="s">
        <v>15</v>
      </c>
      <c r="C813" s="83" t="s">
        <v>8057</v>
      </c>
      <c r="H813" s="120">
        <v>12943950.271088466</v>
      </c>
      <c r="I813" s="120">
        <v>0</v>
      </c>
    </row>
    <row r="814" spans="1:9" ht="14" x14ac:dyDescent="0.15">
      <c r="A814" s="127" t="s">
        <v>8</v>
      </c>
      <c r="B814" s="89" t="s">
        <v>15</v>
      </c>
      <c r="C814" s="83" t="s">
        <v>6972</v>
      </c>
      <c r="D814" s="83" t="s">
        <v>7116</v>
      </c>
      <c r="E814" s="83" t="s">
        <v>7568</v>
      </c>
      <c r="F814" s="83" t="s">
        <v>9</v>
      </c>
      <c r="G814" s="83">
        <v>0</v>
      </c>
      <c r="H814" s="120">
        <v>13612962.451657094</v>
      </c>
      <c r="I814" s="120">
        <v>0</v>
      </c>
    </row>
    <row r="815" spans="1:9" ht="14" x14ac:dyDescent="0.15">
      <c r="A815" s="127" t="s">
        <v>8</v>
      </c>
      <c r="B815" s="89" t="s">
        <v>15</v>
      </c>
      <c r="C815" s="83" t="s">
        <v>8058</v>
      </c>
      <c r="H815" s="120">
        <v>13612962.451657094</v>
      </c>
      <c r="I815" s="120">
        <v>0</v>
      </c>
    </row>
    <row r="816" spans="1:9" ht="14" x14ac:dyDescent="0.15">
      <c r="A816" s="127" t="s">
        <v>8</v>
      </c>
      <c r="B816" s="89" t="s">
        <v>15</v>
      </c>
      <c r="C816" s="83" t="s">
        <v>6968</v>
      </c>
      <c r="D816" s="83" t="s">
        <v>7120</v>
      </c>
      <c r="E816" s="83" t="s">
        <v>7568</v>
      </c>
      <c r="F816" s="83" t="s">
        <v>9</v>
      </c>
      <c r="G816" s="83">
        <v>0</v>
      </c>
      <c r="H816" s="120">
        <v>3415029.304780378</v>
      </c>
      <c r="I816" s="120">
        <v>0</v>
      </c>
    </row>
    <row r="817" spans="1:9" ht="14" x14ac:dyDescent="0.15">
      <c r="A817" s="127" t="s">
        <v>8</v>
      </c>
      <c r="B817" s="89" t="s">
        <v>15</v>
      </c>
      <c r="C817" s="83" t="s">
        <v>8059</v>
      </c>
      <c r="H817" s="120">
        <v>3415029.304780378</v>
      </c>
      <c r="I817" s="120">
        <v>0</v>
      </c>
    </row>
    <row r="818" spans="1:9" ht="14" x14ac:dyDescent="0.15">
      <c r="A818" s="127" t="s">
        <v>8</v>
      </c>
      <c r="B818" s="89" t="s">
        <v>15</v>
      </c>
      <c r="C818" s="83" t="s">
        <v>6663</v>
      </c>
      <c r="D818" s="83" t="s">
        <v>7427</v>
      </c>
      <c r="E818" s="83" t="s">
        <v>7568</v>
      </c>
      <c r="F818" s="83" t="s">
        <v>9</v>
      </c>
      <c r="G818" s="83">
        <v>0</v>
      </c>
      <c r="H818" s="120">
        <v>1763101.2940616333</v>
      </c>
      <c r="I818" s="120">
        <v>0</v>
      </c>
    </row>
    <row r="819" spans="1:9" ht="14" x14ac:dyDescent="0.15">
      <c r="A819" s="127" t="s">
        <v>8</v>
      </c>
      <c r="B819" s="89" t="s">
        <v>15</v>
      </c>
      <c r="C819" s="83" t="s">
        <v>8060</v>
      </c>
      <c r="H819" s="120">
        <v>1763101.2940616333</v>
      </c>
      <c r="I819" s="120">
        <v>0</v>
      </c>
    </row>
    <row r="820" spans="1:9" ht="14" x14ac:dyDescent="0.15">
      <c r="A820" s="127" t="s">
        <v>8</v>
      </c>
      <c r="B820" s="89" t="s">
        <v>15</v>
      </c>
      <c r="C820" s="83" t="s">
        <v>6777</v>
      </c>
      <c r="D820" s="83" t="s">
        <v>7313</v>
      </c>
      <c r="E820" s="83" t="s">
        <v>7568</v>
      </c>
      <c r="F820" s="83" t="s">
        <v>9</v>
      </c>
      <c r="G820" s="83">
        <v>0</v>
      </c>
      <c r="H820" s="120">
        <v>4738421.8619290674</v>
      </c>
      <c r="I820" s="120">
        <v>0</v>
      </c>
    </row>
    <row r="821" spans="1:9" ht="14" x14ac:dyDescent="0.15">
      <c r="A821" s="127" t="s">
        <v>8</v>
      </c>
      <c r="B821" s="89" t="s">
        <v>15</v>
      </c>
      <c r="C821" s="83" t="s">
        <v>8061</v>
      </c>
      <c r="H821" s="120">
        <v>4738421.8619290674</v>
      </c>
      <c r="I821" s="120">
        <v>0</v>
      </c>
    </row>
    <row r="822" spans="1:9" ht="14" x14ac:dyDescent="0.15">
      <c r="A822" s="127" t="s">
        <v>8</v>
      </c>
      <c r="B822" s="89" t="s">
        <v>15</v>
      </c>
      <c r="C822" s="83" t="s">
        <v>6747</v>
      </c>
      <c r="D822" s="83" t="s">
        <v>7343</v>
      </c>
      <c r="E822" s="83" t="s">
        <v>7568</v>
      </c>
      <c r="F822" s="83" t="s">
        <v>9</v>
      </c>
      <c r="G822" s="83">
        <v>0</v>
      </c>
      <c r="H822" s="120">
        <v>1533830.6521575069</v>
      </c>
      <c r="I822" s="120">
        <v>0</v>
      </c>
    </row>
    <row r="823" spans="1:9" ht="14" x14ac:dyDescent="0.15">
      <c r="A823" s="127" t="s">
        <v>8</v>
      </c>
      <c r="B823" s="89" t="s">
        <v>15</v>
      </c>
      <c r="C823" s="83" t="s">
        <v>8062</v>
      </c>
      <c r="H823" s="120">
        <v>1533830.6521575069</v>
      </c>
      <c r="I823" s="120">
        <v>0</v>
      </c>
    </row>
    <row r="824" spans="1:9" ht="14" x14ac:dyDescent="0.15">
      <c r="A824" s="127" t="s">
        <v>8</v>
      </c>
      <c r="B824" s="89" t="s">
        <v>15</v>
      </c>
      <c r="C824" s="83" t="s">
        <v>6935</v>
      </c>
      <c r="D824" s="83" t="s">
        <v>7155</v>
      </c>
      <c r="E824" s="83" t="s">
        <v>7568</v>
      </c>
      <c r="F824" s="83" t="s">
        <v>9</v>
      </c>
      <c r="G824" s="83">
        <v>0</v>
      </c>
      <c r="H824" s="120">
        <v>3957070.2209360185</v>
      </c>
      <c r="I824" s="120">
        <v>0</v>
      </c>
    </row>
    <row r="825" spans="1:9" ht="14" x14ac:dyDescent="0.15">
      <c r="A825" s="127" t="s">
        <v>8</v>
      </c>
      <c r="B825" s="89" t="s">
        <v>15</v>
      </c>
      <c r="C825" s="83" t="s">
        <v>8063</v>
      </c>
      <c r="H825" s="120">
        <v>3957070.2209360185</v>
      </c>
      <c r="I825" s="120">
        <v>0</v>
      </c>
    </row>
    <row r="826" spans="1:9" ht="14" x14ac:dyDescent="0.15">
      <c r="A826" s="127" t="s">
        <v>8</v>
      </c>
      <c r="B826" s="89" t="s">
        <v>15</v>
      </c>
      <c r="C826" s="83" t="s">
        <v>6703</v>
      </c>
      <c r="D826" s="83" t="s">
        <v>7387</v>
      </c>
      <c r="E826" s="83" t="s">
        <v>7568</v>
      </c>
      <c r="F826" s="83" t="s">
        <v>9</v>
      </c>
      <c r="G826" s="83">
        <v>0</v>
      </c>
      <c r="H826" s="120">
        <v>1368615.4009927323</v>
      </c>
      <c r="I826" s="120">
        <v>0</v>
      </c>
    </row>
    <row r="827" spans="1:9" ht="14" x14ac:dyDescent="0.15">
      <c r="A827" s="127" t="s">
        <v>8</v>
      </c>
      <c r="B827" s="89" t="s">
        <v>15</v>
      </c>
      <c r="C827" s="83" t="s">
        <v>8064</v>
      </c>
      <c r="H827" s="120">
        <v>1368615.4009927323</v>
      </c>
      <c r="I827" s="120">
        <v>0</v>
      </c>
    </row>
    <row r="828" spans="1:9" ht="14" x14ac:dyDescent="0.15">
      <c r="A828" s="127" t="s">
        <v>8</v>
      </c>
      <c r="B828" s="89" t="s">
        <v>15</v>
      </c>
      <c r="C828" s="83" t="s">
        <v>6981</v>
      </c>
      <c r="D828" s="83" t="s">
        <v>7107</v>
      </c>
      <c r="E828" s="83" t="s">
        <v>7568</v>
      </c>
      <c r="F828" s="83" t="s">
        <v>9</v>
      </c>
      <c r="G828" s="83">
        <v>0</v>
      </c>
      <c r="H828" s="120">
        <v>3754268.6477537211</v>
      </c>
      <c r="I828" s="120">
        <v>0</v>
      </c>
    </row>
    <row r="829" spans="1:9" ht="14" x14ac:dyDescent="0.15">
      <c r="A829" s="127" t="s">
        <v>8</v>
      </c>
      <c r="B829" s="89" t="s">
        <v>15</v>
      </c>
      <c r="C829" s="83" t="s">
        <v>8065</v>
      </c>
      <c r="H829" s="120">
        <v>3754268.6477537211</v>
      </c>
      <c r="I829" s="120">
        <v>0</v>
      </c>
    </row>
    <row r="830" spans="1:9" ht="14" x14ac:dyDescent="0.15">
      <c r="A830" s="127" t="s">
        <v>8</v>
      </c>
      <c r="B830" s="89" t="s">
        <v>15</v>
      </c>
      <c r="C830" s="83" t="s">
        <v>6790</v>
      </c>
      <c r="D830" s="83" t="s">
        <v>7300</v>
      </c>
      <c r="E830" s="83" t="s">
        <v>7568</v>
      </c>
      <c r="F830" s="83" t="s">
        <v>9</v>
      </c>
      <c r="G830" s="83">
        <v>0</v>
      </c>
      <c r="H830" s="120">
        <v>3458493.526614856</v>
      </c>
      <c r="I830" s="120">
        <v>0</v>
      </c>
    </row>
    <row r="831" spans="1:9" ht="14" x14ac:dyDescent="0.15">
      <c r="A831" s="127" t="s">
        <v>8</v>
      </c>
      <c r="B831" s="89" t="s">
        <v>15</v>
      </c>
      <c r="C831" s="83" t="s">
        <v>8066</v>
      </c>
      <c r="H831" s="120">
        <v>3458493.526614856</v>
      </c>
      <c r="I831" s="120">
        <v>0</v>
      </c>
    </row>
    <row r="832" spans="1:9" ht="14" x14ac:dyDescent="0.15">
      <c r="A832" s="127" t="s">
        <v>8</v>
      </c>
      <c r="B832" s="89" t="s">
        <v>15</v>
      </c>
      <c r="C832" s="83" t="s">
        <v>6563</v>
      </c>
      <c r="D832" s="83" t="s">
        <v>7528</v>
      </c>
      <c r="E832" s="83" t="s">
        <v>7568</v>
      </c>
      <c r="F832" s="83" t="s">
        <v>9</v>
      </c>
      <c r="G832" s="83">
        <v>0</v>
      </c>
      <c r="H832" s="120">
        <v>177286.22287997225</v>
      </c>
      <c r="I832" s="120">
        <v>0</v>
      </c>
    </row>
    <row r="833" spans="1:9" ht="14" x14ac:dyDescent="0.15">
      <c r="A833" s="127" t="s">
        <v>8</v>
      </c>
      <c r="B833" s="89" t="s">
        <v>15</v>
      </c>
      <c r="C833" s="83" t="s">
        <v>8067</v>
      </c>
      <c r="H833" s="120">
        <v>177286.22287997225</v>
      </c>
      <c r="I833" s="120">
        <v>0</v>
      </c>
    </row>
    <row r="834" spans="1:9" ht="14" x14ac:dyDescent="0.15">
      <c r="A834" s="127" t="s">
        <v>8</v>
      </c>
      <c r="B834" s="89" t="s">
        <v>15</v>
      </c>
      <c r="C834" s="83" t="s">
        <v>6755</v>
      </c>
      <c r="D834" s="83" t="s">
        <v>7335</v>
      </c>
      <c r="E834" s="83" t="s">
        <v>7568</v>
      </c>
      <c r="F834" s="83" t="s">
        <v>9</v>
      </c>
      <c r="G834" s="83">
        <v>0</v>
      </c>
      <c r="H834" s="120">
        <v>7085169.8030464966</v>
      </c>
      <c r="I834" s="120">
        <v>0</v>
      </c>
    </row>
    <row r="835" spans="1:9" ht="14" x14ac:dyDescent="0.15">
      <c r="A835" s="127" t="s">
        <v>8</v>
      </c>
      <c r="B835" s="89" t="s">
        <v>15</v>
      </c>
      <c r="C835" s="83" t="s">
        <v>8068</v>
      </c>
      <c r="H835" s="120">
        <v>7085169.8030464966</v>
      </c>
      <c r="I835" s="120">
        <v>0</v>
      </c>
    </row>
    <row r="836" spans="1:9" ht="14" x14ac:dyDescent="0.15">
      <c r="A836" s="127" t="s">
        <v>8</v>
      </c>
      <c r="B836" s="89" t="s">
        <v>15</v>
      </c>
      <c r="C836" s="83" t="s">
        <v>6898</v>
      </c>
      <c r="D836" s="83" t="s">
        <v>7192</v>
      </c>
      <c r="E836" s="83" t="s">
        <v>7568</v>
      </c>
      <c r="F836" s="83" t="s">
        <v>9</v>
      </c>
      <c r="G836" s="83">
        <v>0</v>
      </c>
      <c r="H836" s="120">
        <v>6634662.7158649284</v>
      </c>
      <c r="I836" s="120">
        <v>0</v>
      </c>
    </row>
    <row r="837" spans="1:9" ht="14" x14ac:dyDescent="0.15">
      <c r="A837" s="127" t="s">
        <v>8</v>
      </c>
      <c r="B837" s="89" t="s">
        <v>15</v>
      </c>
      <c r="C837" s="83" t="s">
        <v>8069</v>
      </c>
      <c r="H837" s="120">
        <v>6634662.7158649284</v>
      </c>
      <c r="I837" s="120">
        <v>0</v>
      </c>
    </row>
    <row r="838" spans="1:9" ht="14" x14ac:dyDescent="0.15">
      <c r="A838" s="127" t="s">
        <v>8</v>
      </c>
      <c r="B838" s="89" t="s">
        <v>15</v>
      </c>
      <c r="C838" s="83" t="s">
        <v>2035</v>
      </c>
      <c r="D838" s="83" t="s">
        <v>7151</v>
      </c>
      <c r="E838" s="83" t="s">
        <v>7568</v>
      </c>
      <c r="F838" s="83" t="s">
        <v>9</v>
      </c>
      <c r="G838" s="83">
        <v>0</v>
      </c>
      <c r="H838" s="120">
        <v>4840879.0726421401</v>
      </c>
      <c r="I838" s="120">
        <v>0</v>
      </c>
    </row>
    <row r="839" spans="1:9" ht="14" x14ac:dyDescent="0.15">
      <c r="A839" s="127" t="s">
        <v>8</v>
      </c>
      <c r="B839" s="89" t="s">
        <v>15</v>
      </c>
      <c r="C839" s="83" t="s">
        <v>8070</v>
      </c>
      <c r="H839" s="120">
        <v>4840879.0726421401</v>
      </c>
      <c r="I839" s="120">
        <v>0</v>
      </c>
    </row>
    <row r="840" spans="1:9" ht="14" x14ac:dyDescent="0.15">
      <c r="A840" s="127" t="s">
        <v>8</v>
      </c>
      <c r="B840" s="89" t="s">
        <v>15</v>
      </c>
      <c r="C840" s="83" t="s">
        <v>6865</v>
      </c>
      <c r="D840" s="83" t="s">
        <v>7225</v>
      </c>
      <c r="E840" s="83" t="s">
        <v>7568</v>
      </c>
      <c r="F840" s="83" t="s">
        <v>9</v>
      </c>
      <c r="G840" s="83">
        <v>0</v>
      </c>
      <c r="H840" s="120">
        <v>2519580.4708932806</v>
      </c>
      <c r="I840" s="120">
        <v>0</v>
      </c>
    </row>
    <row r="841" spans="1:9" ht="14" x14ac:dyDescent="0.15">
      <c r="A841" s="127" t="s">
        <v>8</v>
      </c>
      <c r="B841" s="89" t="s">
        <v>15</v>
      </c>
      <c r="C841" s="83" t="s">
        <v>8071</v>
      </c>
      <c r="H841" s="120">
        <v>2519580.4708932806</v>
      </c>
      <c r="I841" s="120">
        <v>0</v>
      </c>
    </row>
    <row r="842" spans="1:9" ht="14" x14ac:dyDescent="0.15">
      <c r="A842" s="127" t="s">
        <v>8</v>
      </c>
      <c r="B842" s="89" t="s">
        <v>15</v>
      </c>
      <c r="C842" s="83" t="s">
        <v>6753</v>
      </c>
      <c r="D842" s="83" t="s">
        <v>7337</v>
      </c>
      <c r="E842" s="83" t="s">
        <v>7568</v>
      </c>
      <c r="F842" s="83" t="s">
        <v>9</v>
      </c>
      <c r="G842" s="83">
        <v>0</v>
      </c>
      <c r="H842" s="120">
        <v>1859776.8148579178</v>
      </c>
      <c r="I842" s="120">
        <v>0</v>
      </c>
    </row>
    <row r="843" spans="1:9" ht="14" x14ac:dyDescent="0.15">
      <c r="A843" s="127" t="s">
        <v>8</v>
      </c>
      <c r="B843" s="89" t="s">
        <v>15</v>
      </c>
      <c r="C843" s="83" t="s">
        <v>8072</v>
      </c>
      <c r="H843" s="120">
        <v>1859776.8148579178</v>
      </c>
      <c r="I843" s="120">
        <v>0</v>
      </c>
    </row>
    <row r="844" spans="1:9" ht="14" x14ac:dyDescent="0.15">
      <c r="A844" s="127" t="s">
        <v>8</v>
      </c>
      <c r="B844" s="89" t="s">
        <v>15</v>
      </c>
      <c r="C844" s="83" t="s">
        <v>6826</v>
      </c>
      <c r="D844" s="83" t="s">
        <v>7264</v>
      </c>
      <c r="E844" s="83" t="s">
        <v>7568</v>
      </c>
      <c r="F844" s="83" t="s">
        <v>9</v>
      </c>
      <c r="G844" s="83">
        <v>0</v>
      </c>
      <c r="H844" s="120">
        <v>3753192.4657607828</v>
      </c>
      <c r="I844" s="120">
        <v>0</v>
      </c>
    </row>
    <row r="845" spans="1:9" ht="14" x14ac:dyDescent="0.15">
      <c r="A845" s="127" t="s">
        <v>8</v>
      </c>
      <c r="B845" s="89" t="s">
        <v>15</v>
      </c>
      <c r="C845" s="83" t="s">
        <v>8073</v>
      </c>
      <c r="H845" s="120">
        <v>3753192.4657607828</v>
      </c>
      <c r="I845" s="120">
        <v>0</v>
      </c>
    </row>
    <row r="846" spans="1:9" ht="14" x14ac:dyDescent="0.15">
      <c r="A846" s="127" t="s">
        <v>8</v>
      </c>
      <c r="B846" s="89" t="s">
        <v>15</v>
      </c>
      <c r="C846" s="83" t="s">
        <v>6851</v>
      </c>
      <c r="D846" s="83" t="s">
        <v>7239</v>
      </c>
      <c r="E846" s="83" t="s">
        <v>7568</v>
      </c>
      <c r="F846" s="83" t="s">
        <v>9</v>
      </c>
      <c r="G846" s="83">
        <v>0</v>
      </c>
      <c r="H846" s="120">
        <v>7528627.6924728844</v>
      </c>
      <c r="I846" s="120">
        <v>0</v>
      </c>
    </row>
    <row r="847" spans="1:9" ht="14" x14ac:dyDescent="0.15">
      <c r="A847" s="127" t="s">
        <v>8</v>
      </c>
      <c r="B847" s="89" t="s">
        <v>15</v>
      </c>
      <c r="C847" s="83" t="s">
        <v>8074</v>
      </c>
      <c r="H847" s="120">
        <v>7528627.6924728844</v>
      </c>
      <c r="I847" s="120">
        <v>0</v>
      </c>
    </row>
    <row r="848" spans="1:9" ht="14" x14ac:dyDescent="0.15">
      <c r="A848" s="127" t="s">
        <v>8</v>
      </c>
      <c r="B848" s="89" t="s">
        <v>15</v>
      </c>
      <c r="C848" s="83" t="s">
        <v>6813</v>
      </c>
      <c r="D848" s="83" t="s">
        <v>7277</v>
      </c>
      <c r="E848" s="83" t="s">
        <v>7568</v>
      </c>
      <c r="F848" s="83" t="s">
        <v>9</v>
      </c>
      <c r="G848" s="83">
        <v>0</v>
      </c>
      <c r="H848" s="120">
        <v>8575274.6555094626</v>
      </c>
      <c r="I848" s="120">
        <v>0</v>
      </c>
    </row>
    <row r="849" spans="1:9" ht="14" x14ac:dyDescent="0.15">
      <c r="A849" s="127" t="s">
        <v>8</v>
      </c>
      <c r="B849" s="89" t="s">
        <v>15</v>
      </c>
      <c r="C849" s="83" t="s">
        <v>8075</v>
      </c>
      <c r="H849" s="120">
        <v>8575274.6555094626</v>
      </c>
      <c r="I849" s="120">
        <v>0</v>
      </c>
    </row>
    <row r="850" spans="1:9" ht="14" x14ac:dyDescent="0.15">
      <c r="A850" s="127" t="s">
        <v>8</v>
      </c>
      <c r="B850" s="89" t="s">
        <v>15</v>
      </c>
      <c r="C850" s="83" t="s">
        <v>6920</v>
      </c>
      <c r="D850" s="83" t="s">
        <v>7170</v>
      </c>
      <c r="E850" s="83" t="s">
        <v>7568</v>
      </c>
      <c r="F850" s="83" t="s">
        <v>9</v>
      </c>
      <c r="G850" s="83">
        <v>0</v>
      </c>
      <c r="H850" s="120">
        <v>8643206.5540828276</v>
      </c>
      <c r="I850" s="120">
        <v>0</v>
      </c>
    </row>
    <row r="851" spans="1:9" ht="14" x14ac:dyDescent="0.15">
      <c r="A851" s="127" t="s">
        <v>8</v>
      </c>
      <c r="B851" s="89" t="s">
        <v>15</v>
      </c>
      <c r="C851" s="83" t="s">
        <v>8076</v>
      </c>
      <c r="H851" s="120">
        <v>8643206.5540828276</v>
      </c>
      <c r="I851" s="120">
        <v>0</v>
      </c>
    </row>
    <row r="852" spans="1:9" ht="14" x14ac:dyDescent="0.15">
      <c r="A852" s="127" t="s">
        <v>8</v>
      </c>
      <c r="B852" s="89" t="s">
        <v>15</v>
      </c>
      <c r="C852" s="83" t="s">
        <v>6573</v>
      </c>
      <c r="D852" s="83" t="s">
        <v>7518</v>
      </c>
      <c r="E852" s="83" t="s">
        <v>7568</v>
      </c>
      <c r="F852" s="83" t="s">
        <v>9</v>
      </c>
      <c r="G852" s="83">
        <v>0</v>
      </c>
      <c r="H852" s="120">
        <v>222190.36054712869</v>
      </c>
      <c r="I852" s="120">
        <v>0</v>
      </c>
    </row>
    <row r="853" spans="1:9" ht="14" x14ac:dyDescent="0.15">
      <c r="A853" s="127" t="s">
        <v>8</v>
      </c>
      <c r="B853" s="89" t="s">
        <v>15</v>
      </c>
      <c r="C853" s="83" t="s">
        <v>8077</v>
      </c>
      <c r="H853" s="120">
        <v>222190.36054712869</v>
      </c>
      <c r="I853" s="120">
        <v>0</v>
      </c>
    </row>
    <row r="854" spans="1:9" ht="14" x14ac:dyDescent="0.15">
      <c r="A854" s="127" t="s">
        <v>8</v>
      </c>
      <c r="B854" s="89" t="s">
        <v>15</v>
      </c>
      <c r="C854" s="83" t="s">
        <v>6785</v>
      </c>
      <c r="D854" s="83" t="s">
        <v>7305</v>
      </c>
      <c r="E854" s="83" t="s">
        <v>7568</v>
      </c>
      <c r="F854" s="83" t="s">
        <v>9</v>
      </c>
      <c r="G854" s="83">
        <v>0</v>
      </c>
      <c r="H854" s="120">
        <v>1988324.0077361371</v>
      </c>
      <c r="I854" s="120">
        <v>0</v>
      </c>
    </row>
    <row r="855" spans="1:9" ht="14" x14ac:dyDescent="0.15">
      <c r="A855" s="127" t="s">
        <v>8</v>
      </c>
      <c r="B855" s="89" t="s">
        <v>15</v>
      </c>
      <c r="C855" s="83" t="s">
        <v>8078</v>
      </c>
      <c r="H855" s="120">
        <v>1988324.0077361371</v>
      </c>
      <c r="I855" s="120">
        <v>0</v>
      </c>
    </row>
    <row r="856" spans="1:9" ht="14" x14ac:dyDescent="0.15">
      <c r="A856" s="127" t="s">
        <v>8</v>
      </c>
      <c r="B856" s="89" t="s">
        <v>15</v>
      </c>
      <c r="C856" s="83" t="s">
        <v>7006</v>
      </c>
      <c r="D856" s="83" t="s">
        <v>7082</v>
      </c>
      <c r="E856" s="83" t="s">
        <v>7568</v>
      </c>
      <c r="F856" s="83" t="s">
        <v>9</v>
      </c>
      <c r="G856" s="83">
        <v>0</v>
      </c>
      <c r="H856" s="120">
        <v>4484408.7539665774</v>
      </c>
      <c r="I856" s="120">
        <v>0</v>
      </c>
    </row>
    <row r="857" spans="1:9" ht="14" x14ac:dyDescent="0.15">
      <c r="A857" s="127" t="s">
        <v>8</v>
      </c>
      <c r="B857" s="89" t="s">
        <v>15</v>
      </c>
      <c r="C857" s="83" t="s">
        <v>8079</v>
      </c>
      <c r="H857" s="120">
        <v>4484408.7539665774</v>
      </c>
      <c r="I857" s="120">
        <v>0</v>
      </c>
    </row>
    <row r="858" spans="1:9" ht="14" x14ac:dyDescent="0.15">
      <c r="A858" s="127" t="s">
        <v>8</v>
      </c>
      <c r="B858" s="89" t="s">
        <v>15</v>
      </c>
      <c r="C858" s="83" t="s">
        <v>6882</v>
      </c>
      <c r="D858" s="83" t="s">
        <v>7208</v>
      </c>
      <c r="E858" s="83" t="s">
        <v>7568</v>
      </c>
      <c r="F858" s="83" t="s">
        <v>9</v>
      </c>
      <c r="G858" s="83">
        <v>0</v>
      </c>
      <c r="H858" s="120">
        <v>21522894.726666667</v>
      </c>
      <c r="I858" s="120">
        <v>0</v>
      </c>
    </row>
    <row r="859" spans="1:9" ht="14" x14ac:dyDescent="0.15">
      <c r="A859" s="127" t="s">
        <v>8</v>
      </c>
      <c r="B859" s="89" t="s">
        <v>15</v>
      </c>
      <c r="C859" s="83" t="s">
        <v>8080</v>
      </c>
      <c r="H859" s="120">
        <v>21522894.726666667</v>
      </c>
      <c r="I859" s="120">
        <v>0</v>
      </c>
    </row>
    <row r="860" spans="1:9" ht="14" x14ac:dyDescent="0.15">
      <c r="A860" s="127" t="s">
        <v>8</v>
      </c>
      <c r="B860" s="89" t="s">
        <v>15</v>
      </c>
      <c r="C860" s="83" t="s">
        <v>6952</v>
      </c>
      <c r="D860" s="83" t="s">
        <v>7137</v>
      </c>
      <c r="E860" s="83" t="s">
        <v>7568</v>
      </c>
      <c r="F860" s="83" t="s">
        <v>9</v>
      </c>
      <c r="G860" s="83">
        <v>0</v>
      </c>
      <c r="H860" s="120">
        <v>2093240.0429804923</v>
      </c>
      <c r="I860" s="120">
        <v>0</v>
      </c>
    </row>
    <row r="861" spans="1:9" ht="14" x14ac:dyDescent="0.15">
      <c r="A861" s="127" t="s">
        <v>8</v>
      </c>
      <c r="B861" s="89" t="s">
        <v>15</v>
      </c>
      <c r="C861" s="83" t="s">
        <v>8081</v>
      </c>
      <c r="H861" s="120">
        <v>2093240.0429804923</v>
      </c>
      <c r="I861" s="120">
        <v>0</v>
      </c>
    </row>
    <row r="862" spans="1:9" ht="14" x14ac:dyDescent="0.15">
      <c r="A862" s="127" t="s">
        <v>8</v>
      </c>
      <c r="B862" s="89" t="s">
        <v>15</v>
      </c>
      <c r="C862" s="83" t="s">
        <v>6963</v>
      </c>
      <c r="D862" s="83" t="s">
        <v>7125</v>
      </c>
      <c r="E862" s="83" t="s">
        <v>7568</v>
      </c>
      <c r="F862" s="83" t="s">
        <v>9</v>
      </c>
      <c r="G862" s="83">
        <v>0</v>
      </c>
      <c r="H862" s="120">
        <v>3380160.9874510923</v>
      </c>
      <c r="I862" s="120">
        <v>0</v>
      </c>
    </row>
    <row r="863" spans="1:9" ht="14" x14ac:dyDescent="0.15">
      <c r="A863" s="127" t="s">
        <v>8</v>
      </c>
      <c r="B863" s="89" t="s">
        <v>15</v>
      </c>
      <c r="C863" s="83" t="s">
        <v>8082</v>
      </c>
      <c r="H863" s="120">
        <v>3380160.9874510923</v>
      </c>
      <c r="I863" s="120">
        <v>0</v>
      </c>
    </row>
    <row r="864" spans="1:9" ht="14" x14ac:dyDescent="0.15">
      <c r="A864" s="127" t="s">
        <v>8</v>
      </c>
      <c r="B864" s="89" t="s">
        <v>15</v>
      </c>
      <c r="C864" s="83" t="s">
        <v>6612</v>
      </c>
      <c r="D864" s="83" t="s">
        <v>7479</v>
      </c>
      <c r="E864" s="83" t="s">
        <v>7568</v>
      </c>
      <c r="F864" s="83" t="s">
        <v>9</v>
      </c>
      <c r="G864" s="83">
        <v>0</v>
      </c>
      <c r="H864" s="120">
        <v>366222.49910110782</v>
      </c>
      <c r="I864" s="120">
        <v>0</v>
      </c>
    </row>
    <row r="865" spans="1:9" ht="14" x14ac:dyDescent="0.15">
      <c r="A865" s="127" t="s">
        <v>8</v>
      </c>
      <c r="B865" s="89" t="s">
        <v>15</v>
      </c>
      <c r="C865" s="83" t="s">
        <v>8083</v>
      </c>
      <c r="H865" s="120">
        <v>366222.49910110782</v>
      </c>
      <c r="I865" s="120">
        <v>0</v>
      </c>
    </row>
    <row r="866" spans="1:9" ht="14" x14ac:dyDescent="0.15">
      <c r="A866" s="127" t="s">
        <v>8</v>
      </c>
      <c r="B866" s="89" t="s">
        <v>15</v>
      </c>
      <c r="C866" s="83" t="s">
        <v>6583</v>
      </c>
      <c r="D866" s="83" t="s">
        <v>7508</v>
      </c>
      <c r="E866" s="83" t="s">
        <v>7568</v>
      </c>
      <c r="F866" s="83" t="s">
        <v>9</v>
      </c>
      <c r="G866" s="83">
        <v>0</v>
      </c>
      <c r="H866" s="120">
        <v>316920.58799535566</v>
      </c>
      <c r="I866" s="120">
        <v>0</v>
      </c>
    </row>
    <row r="867" spans="1:9" ht="14" x14ac:dyDescent="0.15">
      <c r="A867" s="127" t="s">
        <v>8</v>
      </c>
      <c r="B867" s="89" t="s">
        <v>15</v>
      </c>
      <c r="C867" s="83" t="s">
        <v>8084</v>
      </c>
      <c r="H867" s="120">
        <v>316920.58799535566</v>
      </c>
      <c r="I867" s="120">
        <v>0</v>
      </c>
    </row>
    <row r="868" spans="1:9" ht="14" x14ac:dyDescent="0.15">
      <c r="A868" s="127" t="s">
        <v>8</v>
      </c>
      <c r="B868" s="89" t="s">
        <v>15</v>
      </c>
      <c r="C868" s="83" t="s">
        <v>6899</v>
      </c>
      <c r="D868" s="83" t="s">
        <v>7191</v>
      </c>
      <c r="E868" s="83" t="s">
        <v>7568</v>
      </c>
      <c r="F868" s="83" t="s">
        <v>9</v>
      </c>
      <c r="G868" s="83">
        <v>0</v>
      </c>
      <c r="H868" s="120">
        <v>3203375.7443520688</v>
      </c>
      <c r="I868" s="120">
        <v>0</v>
      </c>
    </row>
    <row r="869" spans="1:9" ht="14" x14ac:dyDescent="0.15">
      <c r="A869" s="127" t="s">
        <v>8</v>
      </c>
      <c r="B869" s="89" t="s">
        <v>15</v>
      </c>
      <c r="C869" s="83" t="s">
        <v>8085</v>
      </c>
      <c r="H869" s="120">
        <v>3203375.7443520688</v>
      </c>
      <c r="I869" s="120">
        <v>0</v>
      </c>
    </row>
    <row r="870" spans="1:9" ht="14" x14ac:dyDescent="0.15">
      <c r="A870" s="127" t="s">
        <v>8</v>
      </c>
      <c r="B870" s="89" t="s">
        <v>15</v>
      </c>
      <c r="C870" s="83" t="s">
        <v>6833</v>
      </c>
      <c r="D870" s="83" t="s">
        <v>7257</v>
      </c>
      <c r="E870" s="83" t="s">
        <v>7568</v>
      </c>
      <c r="F870" s="83" t="s">
        <v>9</v>
      </c>
      <c r="G870" s="83">
        <v>0</v>
      </c>
      <c r="H870" s="120">
        <v>17091096.158115048</v>
      </c>
      <c r="I870" s="120">
        <v>0</v>
      </c>
    </row>
    <row r="871" spans="1:9" ht="14" x14ac:dyDescent="0.15">
      <c r="A871" s="127" t="s">
        <v>8</v>
      </c>
      <c r="B871" s="89" t="s">
        <v>15</v>
      </c>
      <c r="C871" s="83" t="s">
        <v>8086</v>
      </c>
      <c r="H871" s="120">
        <v>17091096.158115048</v>
      </c>
      <c r="I871" s="120">
        <v>0</v>
      </c>
    </row>
    <row r="872" spans="1:9" ht="14" x14ac:dyDescent="0.15">
      <c r="A872" s="127" t="s">
        <v>8</v>
      </c>
      <c r="B872" s="89" t="s">
        <v>15</v>
      </c>
      <c r="C872" s="83" t="s">
        <v>6827</v>
      </c>
      <c r="D872" s="83" t="s">
        <v>7263</v>
      </c>
      <c r="E872" s="83" t="s">
        <v>7568</v>
      </c>
      <c r="F872" s="83" t="s">
        <v>9</v>
      </c>
      <c r="G872" s="83">
        <v>0</v>
      </c>
      <c r="H872" s="120">
        <v>3198902.8884336893</v>
      </c>
      <c r="I872" s="120">
        <v>0</v>
      </c>
    </row>
    <row r="873" spans="1:9" ht="14" x14ac:dyDescent="0.15">
      <c r="A873" s="127" t="s">
        <v>8</v>
      </c>
      <c r="B873" s="89" t="s">
        <v>15</v>
      </c>
      <c r="C873" s="83" t="s">
        <v>8087</v>
      </c>
      <c r="H873" s="120">
        <v>3198902.8884336893</v>
      </c>
      <c r="I873" s="120">
        <v>0</v>
      </c>
    </row>
    <row r="874" spans="1:9" ht="14" x14ac:dyDescent="0.15">
      <c r="A874" s="127" t="s">
        <v>8</v>
      </c>
      <c r="B874" s="89" t="s">
        <v>15</v>
      </c>
      <c r="C874" s="83" t="s">
        <v>2037</v>
      </c>
      <c r="D874" s="83" t="s">
        <v>7429</v>
      </c>
      <c r="E874" s="83" t="s">
        <v>7568</v>
      </c>
      <c r="F874" s="83" t="s">
        <v>9</v>
      </c>
      <c r="G874" s="83">
        <v>0</v>
      </c>
      <c r="H874" s="120">
        <v>3551437.7906505559</v>
      </c>
      <c r="I874" s="120">
        <v>0</v>
      </c>
    </row>
    <row r="875" spans="1:9" ht="14" x14ac:dyDescent="0.15">
      <c r="A875" s="127" t="s">
        <v>8</v>
      </c>
      <c r="B875" s="89" t="s">
        <v>15</v>
      </c>
      <c r="C875" s="83" t="s">
        <v>8088</v>
      </c>
      <c r="H875" s="120">
        <v>3551437.7906505559</v>
      </c>
      <c r="I875" s="120">
        <v>0</v>
      </c>
    </row>
    <row r="876" spans="1:9" ht="14" x14ac:dyDescent="0.15">
      <c r="A876" s="127" t="s">
        <v>8</v>
      </c>
      <c r="B876" s="89" t="s">
        <v>15</v>
      </c>
      <c r="C876" s="83" t="s">
        <v>6648</v>
      </c>
      <c r="D876" s="83" t="s">
        <v>7443</v>
      </c>
      <c r="E876" s="83" t="s">
        <v>7568</v>
      </c>
      <c r="F876" s="83" t="s">
        <v>9</v>
      </c>
      <c r="G876" s="83">
        <v>0</v>
      </c>
      <c r="H876" s="120">
        <v>1000502.2535792663</v>
      </c>
      <c r="I876" s="120">
        <v>0</v>
      </c>
    </row>
    <row r="877" spans="1:9" ht="14" x14ac:dyDescent="0.15">
      <c r="A877" s="127" t="s">
        <v>8</v>
      </c>
      <c r="B877" s="89" t="s">
        <v>15</v>
      </c>
      <c r="C877" s="83" t="s">
        <v>8089</v>
      </c>
      <c r="H877" s="120">
        <v>1000502.2535792663</v>
      </c>
      <c r="I877" s="120">
        <v>0</v>
      </c>
    </row>
    <row r="878" spans="1:9" ht="14" x14ac:dyDescent="0.15">
      <c r="A878" s="127" t="s">
        <v>8</v>
      </c>
      <c r="B878" s="89" t="s">
        <v>15</v>
      </c>
      <c r="C878" s="83" t="s">
        <v>6617</v>
      </c>
      <c r="D878" s="83" t="s">
        <v>7474</v>
      </c>
      <c r="E878" s="83" t="s">
        <v>7568</v>
      </c>
      <c r="F878" s="83" t="s">
        <v>9</v>
      </c>
      <c r="G878" s="83">
        <v>0</v>
      </c>
      <c r="H878" s="120">
        <v>361774.70479342964</v>
      </c>
      <c r="I878" s="120">
        <v>0</v>
      </c>
    </row>
    <row r="879" spans="1:9" ht="14" x14ac:dyDescent="0.15">
      <c r="A879" s="127" t="s">
        <v>8</v>
      </c>
      <c r="B879" s="89" t="s">
        <v>15</v>
      </c>
      <c r="C879" s="83" t="s">
        <v>8090</v>
      </c>
      <c r="H879" s="120">
        <v>361774.70479342964</v>
      </c>
      <c r="I879" s="120">
        <v>0</v>
      </c>
    </row>
    <row r="880" spans="1:9" ht="14" x14ac:dyDescent="0.15">
      <c r="A880" s="127" t="s">
        <v>8</v>
      </c>
      <c r="B880" s="89" t="s">
        <v>15</v>
      </c>
      <c r="C880" s="83" t="s">
        <v>6592</v>
      </c>
      <c r="D880" s="83" t="s">
        <v>7499</v>
      </c>
      <c r="E880" s="83" t="s">
        <v>7568</v>
      </c>
      <c r="F880" s="83" t="s">
        <v>9</v>
      </c>
      <c r="G880" s="83">
        <v>0</v>
      </c>
      <c r="H880" s="120">
        <v>214790.68054926148</v>
      </c>
      <c r="I880" s="120">
        <v>0</v>
      </c>
    </row>
    <row r="881" spans="1:9" ht="14" x14ac:dyDescent="0.15">
      <c r="A881" s="127" t="s">
        <v>8</v>
      </c>
      <c r="B881" s="89" t="s">
        <v>15</v>
      </c>
      <c r="C881" s="83" t="s">
        <v>8091</v>
      </c>
      <c r="H881" s="120">
        <v>214790.68054926148</v>
      </c>
      <c r="I881" s="120">
        <v>0</v>
      </c>
    </row>
    <row r="882" spans="1:9" ht="14" x14ac:dyDescent="0.15">
      <c r="A882" s="127" t="s">
        <v>8</v>
      </c>
      <c r="B882" s="89" t="s">
        <v>15</v>
      </c>
      <c r="C882" s="83" t="s">
        <v>6696</v>
      </c>
      <c r="D882" s="83" t="s">
        <v>7394</v>
      </c>
      <c r="E882" s="83" t="s">
        <v>7568</v>
      </c>
      <c r="F882" s="83" t="s">
        <v>9</v>
      </c>
      <c r="G882" s="83">
        <v>0</v>
      </c>
      <c r="H882" s="120">
        <v>1424134.1273306487</v>
      </c>
      <c r="I882" s="120">
        <v>0</v>
      </c>
    </row>
    <row r="883" spans="1:9" ht="14" x14ac:dyDescent="0.15">
      <c r="A883" s="127" t="s">
        <v>8</v>
      </c>
      <c r="B883" s="89" t="s">
        <v>15</v>
      </c>
      <c r="C883" s="83" t="s">
        <v>8092</v>
      </c>
      <c r="H883" s="120">
        <v>1424134.1273306487</v>
      </c>
      <c r="I883" s="120">
        <v>0</v>
      </c>
    </row>
    <row r="884" spans="1:9" ht="14" x14ac:dyDescent="0.15">
      <c r="A884" s="127" t="s">
        <v>8</v>
      </c>
      <c r="B884" s="89" t="s">
        <v>15</v>
      </c>
      <c r="C884" s="83" t="s">
        <v>6964</v>
      </c>
      <c r="D884" s="83" t="s">
        <v>7124</v>
      </c>
      <c r="E884" s="83" t="s">
        <v>7568</v>
      </c>
      <c r="F884" s="83" t="s">
        <v>9</v>
      </c>
      <c r="G884" s="83">
        <v>0</v>
      </c>
      <c r="H884" s="120">
        <v>8354541.3614395401</v>
      </c>
      <c r="I884" s="120">
        <v>0</v>
      </c>
    </row>
    <row r="885" spans="1:9" ht="14" x14ac:dyDescent="0.15">
      <c r="A885" s="127" t="s">
        <v>8</v>
      </c>
      <c r="B885" s="89" t="s">
        <v>15</v>
      </c>
      <c r="C885" s="83" t="s">
        <v>8093</v>
      </c>
      <c r="H885" s="120">
        <v>8354541.3614395401</v>
      </c>
      <c r="I885" s="120">
        <v>0</v>
      </c>
    </row>
    <row r="886" spans="1:9" ht="14" x14ac:dyDescent="0.15">
      <c r="A886" s="127" t="s">
        <v>8</v>
      </c>
      <c r="B886" s="89" t="s">
        <v>15</v>
      </c>
      <c r="C886" s="83" t="s">
        <v>6819</v>
      </c>
      <c r="D886" s="83" t="s">
        <v>7271</v>
      </c>
      <c r="E886" s="83" t="s">
        <v>7568</v>
      </c>
      <c r="F886" s="83" t="s">
        <v>9</v>
      </c>
      <c r="G886" s="83">
        <v>0</v>
      </c>
      <c r="H886" s="120">
        <v>7272300.3022108991</v>
      </c>
      <c r="I886" s="120">
        <v>0</v>
      </c>
    </row>
    <row r="887" spans="1:9" ht="14" x14ac:dyDescent="0.15">
      <c r="A887" s="127" t="s">
        <v>8</v>
      </c>
      <c r="B887" s="89" t="s">
        <v>15</v>
      </c>
      <c r="C887" s="83" t="s">
        <v>8094</v>
      </c>
      <c r="H887" s="120">
        <v>7272300.3022108991</v>
      </c>
      <c r="I887" s="120">
        <v>0</v>
      </c>
    </row>
    <row r="888" spans="1:9" ht="14" x14ac:dyDescent="0.15">
      <c r="A888" s="127" t="s">
        <v>8</v>
      </c>
      <c r="B888" s="89" t="s">
        <v>15</v>
      </c>
      <c r="C888" s="83" t="s">
        <v>6996</v>
      </c>
      <c r="D888" s="83" t="s">
        <v>7092</v>
      </c>
      <c r="E888" s="83" t="s">
        <v>7568</v>
      </c>
      <c r="F888" s="83" t="s">
        <v>9</v>
      </c>
      <c r="G888" s="83">
        <v>0</v>
      </c>
      <c r="H888" s="120">
        <v>10806890.734404041</v>
      </c>
      <c r="I888" s="120">
        <v>0</v>
      </c>
    </row>
    <row r="889" spans="1:9" ht="14" x14ac:dyDescent="0.15">
      <c r="A889" s="127" t="s">
        <v>8</v>
      </c>
      <c r="B889" s="89" t="s">
        <v>15</v>
      </c>
      <c r="C889" s="83" t="s">
        <v>8095</v>
      </c>
      <c r="H889" s="120">
        <v>10806890.734404041</v>
      </c>
      <c r="I889" s="120">
        <v>0</v>
      </c>
    </row>
    <row r="890" spans="1:9" ht="14" x14ac:dyDescent="0.15">
      <c r="A890" s="127" t="s">
        <v>8</v>
      </c>
      <c r="B890" s="89" t="s">
        <v>15</v>
      </c>
      <c r="C890" s="83" t="s">
        <v>6719</v>
      </c>
      <c r="D890" s="83" t="s">
        <v>7371</v>
      </c>
      <c r="E890" s="83" t="s">
        <v>7568</v>
      </c>
      <c r="F890" s="83" t="s">
        <v>9</v>
      </c>
      <c r="G890" s="83">
        <v>0</v>
      </c>
      <c r="H890" s="120">
        <v>1458873.9076673931</v>
      </c>
      <c r="I890" s="120">
        <v>0</v>
      </c>
    </row>
    <row r="891" spans="1:9" ht="14" x14ac:dyDescent="0.15">
      <c r="A891" s="127" t="s">
        <v>8</v>
      </c>
      <c r="B891" s="89" t="s">
        <v>15</v>
      </c>
      <c r="C891" s="83" t="s">
        <v>8096</v>
      </c>
      <c r="H891" s="120">
        <v>1458873.9076673931</v>
      </c>
      <c r="I891" s="120">
        <v>0</v>
      </c>
    </row>
    <row r="892" spans="1:9" ht="14" x14ac:dyDescent="0.15">
      <c r="A892" s="127" t="s">
        <v>8</v>
      </c>
      <c r="B892" s="89" t="s">
        <v>15</v>
      </c>
      <c r="C892" s="83" t="s">
        <v>6970</v>
      </c>
      <c r="D892" s="83" t="s">
        <v>7118</v>
      </c>
      <c r="E892" s="83" t="s">
        <v>7568</v>
      </c>
      <c r="F892" s="83" t="s">
        <v>9</v>
      </c>
      <c r="G892" s="83">
        <v>0</v>
      </c>
      <c r="H892" s="120">
        <v>11731562.518516876</v>
      </c>
      <c r="I892" s="120">
        <v>0</v>
      </c>
    </row>
    <row r="893" spans="1:9" ht="14" x14ac:dyDescent="0.15">
      <c r="A893" s="127" t="s">
        <v>8</v>
      </c>
      <c r="B893" s="89" t="s">
        <v>15</v>
      </c>
      <c r="C893" s="83" t="s">
        <v>8097</v>
      </c>
      <c r="H893" s="120">
        <v>11731562.518516876</v>
      </c>
      <c r="I893" s="120">
        <v>0</v>
      </c>
    </row>
    <row r="894" spans="1:9" ht="14" x14ac:dyDescent="0.15">
      <c r="A894" s="127" t="s">
        <v>8</v>
      </c>
      <c r="B894" s="89" t="s">
        <v>15</v>
      </c>
      <c r="C894" s="83" t="s">
        <v>6974</v>
      </c>
      <c r="D894" s="83" t="s">
        <v>7114</v>
      </c>
      <c r="E894" s="83" t="s">
        <v>7568</v>
      </c>
      <c r="F894" s="83" t="s">
        <v>9</v>
      </c>
      <c r="G894" s="83">
        <v>0</v>
      </c>
      <c r="H894" s="120">
        <v>13933813.522774562</v>
      </c>
      <c r="I894" s="120">
        <v>0</v>
      </c>
    </row>
    <row r="895" spans="1:9" ht="14" x14ac:dyDescent="0.15">
      <c r="A895" s="127" t="s">
        <v>8</v>
      </c>
      <c r="B895" s="89" t="s">
        <v>15</v>
      </c>
      <c r="C895" s="83" t="s">
        <v>8098</v>
      </c>
      <c r="H895" s="120">
        <v>13933813.522774562</v>
      </c>
      <c r="I895" s="120">
        <v>0</v>
      </c>
    </row>
    <row r="896" spans="1:9" ht="14" x14ac:dyDescent="0.15">
      <c r="A896" s="127" t="s">
        <v>8</v>
      </c>
      <c r="B896" s="89" t="s">
        <v>15</v>
      </c>
      <c r="C896" s="83" t="s">
        <v>6986</v>
      </c>
      <c r="D896" s="83" t="s">
        <v>7102</v>
      </c>
      <c r="E896" s="83" t="s">
        <v>7568</v>
      </c>
      <c r="F896" s="83" t="s">
        <v>9</v>
      </c>
      <c r="G896" s="83">
        <v>0</v>
      </c>
      <c r="H896" s="120">
        <v>12359115.069196431</v>
      </c>
      <c r="I896" s="120">
        <v>0</v>
      </c>
    </row>
    <row r="897" spans="1:9" ht="14" x14ac:dyDescent="0.15">
      <c r="A897" s="127" t="s">
        <v>8</v>
      </c>
      <c r="B897" s="89" t="s">
        <v>15</v>
      </c>
      <c r="C897" s="83" t="s">
        <v>8099</v>
      </c>
      <c r="H897" s="120">
        <v>12359115.069196431</v>
      </c>
      <c r="I897" s="120">
        <v>0</v>
      </c>
    </row>
    <row r="898" spans="1:9" ht="14" x14ac:dyDescent="0.15">
      <c r="A898" s="127" t="s">
        <v>8</v>
      </c>
      <c r="B898" s="89" t="s">
        <v>15</v>
      </c>
      <c r="C898" s="83" t="s">
        <v>6594</v>
      </c>
      <c r="D898" s="83" t="s">
        <v>7497</v>
      </c>
      <c r="E898" s="83" t="s">
        <v>7568</v>
      </c>
      <c r="F898" s="83" t="s">
        <v>9</v>
      </c>
      <c r="G898" s="83">
        <v>0</v>
      </c>
      <c r="H898" s="120">
        <v>235335.35478800954</v>
      </c>
      <c r="I898" s="120">
        <v>0</v>
      </c>
    </row>
    <row r="899" spans="1:9" ht="14" x14ac:dyDescent="0.15">
      <c r="A899" s="127" t="s">
        <v>8</v>
      </c>
      <c r="B899" s="89" t="s">
        <v>15</v>
      </c>
      <c r="C899" s="83" t="s">
        <v>8100</v>
      </c>
      <c r="H899" s="120">
        <v>235335.35478800954</v>
      </c>
      <c r="I899" s="120">
        <v>0</v>
      </c>
    </row>
    <row r="900" spans="1:9" ht="14" x14ac:dyDescent="0.15">
      <c r="A900" s="127" t="s">
        <v>8</v>
      </c>
      <c r="B900" s="89" t="s">
        <v>15</v>
      </c>
      <c r="C900" s="83" t="s">
        <v>6770</v>
      </c>
      <c r="D900" s="83" t="s">
        <v>7320</v>
      </c>
      <c r="E900" s="83" t="s">
        <v>7568</v>
      </c>
      <c r="F900" s="83" t="s">
        <v>9</v>
      </c>
      <c r="G900" s="83">
        <v>0</v>
      </c>
      <c r="H900" s="120">
        <v>5789460.2590379138</v>
      </c>
      <c r="I900" s="120">
        <v>0</v>
      </c>
    </row>
    <row r="901" spans="1:9" ht="14" x14ac:dyDescent="0.15">
      <c r="A901" s="127" t="s">
        <v>8</v>
      </c>
      <c r="B901" s="89" t="s">
        <v>15</v>
      </c>
      <c r="C901" s="83" t="s">
        <v>8101</v>
      </c>
      <c r="H901" s="120">
        <v>5789460.2590379138</v>
      </c>
      <c r="I901" s="120">
        <v>0</v>
      </c>
    </row>
    <row r="902" spans="1:9" ht="14" x14ac:dyDescent="0.15">
      <c r="A902" s="127" t="s">
        <v>8</v>
      </c>
      <c r="B902" s="89" t="s">
        <v>15</v>
      </c>
      <c r="C902" s="83" t="s">
        <v>6789</v>
      </c>
      <c r="D902" s="83" t="s">
        <v>7301</v>
      </c>
      <c r="E902" s="83" t="s">
        <v>7568</v>
      </c>
      <c r="F902" s="83" t="s">
        <v>9</v>
      </c>
      <c r="G902" s="83">
        <v>0</v>
      </c>
      <c r="H902" s="120">
        <v>3395551.7445993484</v>
      </c>
      <c r="I902" s="120">
        <v>0</v>
      </c>
    </row>
    <row r="903" spans="1:9" ht="14" x14ac:dyDescent="0.15">
      <c r="A903" s="127" t="s">
        <v>8</v>
      </c>
      <c r="B903" s="89" t="s">
        <v>15</v>
      </c>
      <c r="C903" s="83" t="s">
        <v>8102</v>
      </c>
      <c r="H903" s="120">
        <v>3395551.7445993484</v>
      </c>
      <c r="I903" s="120">
        <v>0</v>
      </c>
    </row>
    <row r="904" spans="1:9" ht="14" x14ac:dyDescent="0.15">
      <c r="A904" s="127" t="s">
        <v>8</v>
      </c>
      <c r="B904" s="89" t="s">
        <v>15</v>
      </c>
      <c r="C904" s="83" t="s">
        <v>6568</v>
      </c>
      <c r="D904" s="83" t="s">
        <v>7523</v>
      </c>
      <c r="E904" s="83" t="s">
        <v>7568</v>
      </c>
      <c r="F904" s="83" t="s">
        <v>9</v>
      </c>
      <c r="G904" s="83">
        <v>0</v>
      </c>
      <c r="H904" s="120">
        <v>189795.93490353393</v>
      </c>
      <c r="I904" s="120">
        <v>0</v>
      </c>
    </row>
    <row r="905" spans="1:9" ht="14" x14ac:dyDescent="0.15">
      <c r="A905" s="127" t="s">
        <v>8</v>
      </c>
      <c r="B905" s="89" t="s">
        <v>15</v>
      </c>
      <c r="C905" s="83" t="s">
        <v>8103</v>
      </c>
      <c r="H905" s="120">
        <v>189795.93490353393</v>
      </c>
      <c r="I905" s="120">
        <v>0</v>
      </c>
    </row>
    <row r="906" spans="1:9" ht="14" x14ac:dyDescent="0.15">
      <c r="A906" s="127" t="s">
        <v>8</v>
      </c>
      <c r="B906" s="89" t="s">
        <v>15</v>
      </c>
      <c r="C906" s="83" t="s">
        <v>6542</v>
      </c>
      <c r="D906" s="83" t="s">
        <v>7549</v>
      </c>
      <c r="E906" s="83" t="s">
        <v>7568</v>
      </c>
      <c r="F906" s="83" t="s">
        <v>9</v>
      </c>
      <c r="G906" s="83">
        <v>0</v>
      </c>
      <c r="H906" s="120">
        <v>1982084.9193294891</v>
      </c>
      <c r="I906" s="120">
        <v>0</v>
      </c>
    </row>
    <row r="907" spans="1:9" ht="14" x14ac:dyDescent="0.15">
      <c r="A907" s="127" t="s">
        <v>8</v>
      </c>
      <c r="B907" s="89" t="s">
        <v>15</v>
      </c>
      <c r="C907" s="83" t="s">
        <v>8104</v>
      </c>
      <c r="H907" s="120">
        <v>1982084.9193294891</v>
      </c>
      <c r="I907" s="120">
        <v>0</v>
      </c>
    </row>
    <row r="908" spans="1:9" ht="14" x14ac:dyDescent="0.15">
      <c r="A908" s="127" t="s">
        <v>8</v>
      </c>
      <c r="B908" s="89" t="s">
        <v>15</v>
      </c>
      <c r="C908" s="83" t="s">
        <v>6633</v>
      </c>
      <c r="D908" s="83" t="s">
        <v>7458</v>
      </c>
      <c r="E908" s="83" t="s">
        <v>7568</v>
      </c>
      <c r="F908" s="83" t="s">
        <v>9</v>
      </c>
      <c r="G908" s="83">
        <v>0</v>
      </c>
      <c r="H908" s="120">
        <v>605493.71996194194</v>
      </c>
      <c r="I908" s="120">
        <v>0</v>
      </c>
    </row>
    <row r="909" spans="1:9" ht="14" x14ac:dyDescent="0.15">
      <c r="A909" s="127" t="s">
        <v>8</v>
      </c>
      <c r="B909" s="89" t="s">
        <v>15</v>
      </c>
      <c r="C909" s="83" t="s">
        <v>8105</v>
      </c>
      <c r="H909" s="120">
        <v>605493.71996194194</v>
      </c>
      <c r="I909" s="120">
        <v>0</v>
      </c>
    </row>
    <row r="910" spans="1:9" ht="14" x14ac:dyDescent="0.15">
      <c r="A910" s="127" t="s">
        <v>8</v>
      </c>
      <c r="B910" s="89" t="s">
        <v>15</v>
      </c>
      <c r="C910" s="83" t="s">
        <v>7032</v>
      </c>
      <c r="D910" s="83" t="s">
        <v>7056</v>
      </c>
      <c r="E910" s="83" t="s">
        <v>7568</v>
      </c>
      <c r="F910" s="83" t="s">
        <v>9</v>
      </c>
      <c r="G910" s="83">
        <v>0</v>
      </c>
      <c r="H910" s="120">
        <v>12562524.013567222</v>
      </c>
      <c r="I910" s="120">
        <v>0</v>
      </c>
    </row>
    <row r="911" spans="1:9" ht="14" x14ac:dyDescent="0.15">
      <c r="A911" s="127" t="s">
        <v>8</v>
      </c>
      <c r="B911" s="89" t="s">
        <v>15</v>
      </c>
      <c r="C911" s="83" t="s">
        <v>8106</v>
      </c>
      <c r="H911" s="120">
        <v>12562524.013567222</v>
      </c>
      <c r="I911" s="120">
        <v>0</v>
      </c>
    </row>
    <row r="912" spans="1:9" ht="14" x14ac:dyDescent="0.15">
      <c r="A912" s="127" t="s">
        <v>8</v>
      </c>
      <c r="B912" s="89" t="s">
        <v>15</v>
      </c>
      <c r="C912" s="83" t="s">
        <v>6909</v>
      </c>
      <c r="D912" s="83" t="s">
        <v>7181</v>
      </c>
      <c r="E912" s="83" t="s">
        <v>7568</v>
      </c>
      <c r="F912" s="83" t="s">
        <v>9</v>
      </c>
      <c r="G912" s="83">
        <v>0</v>
      </c>
      <c r="H912" s="120">
        <v>6076746.8351154802</v>
      </c>
      <c r="I912" s="120">
        <v>0</v>
      </c>
    </row>
    <row r="913" spans="1:9" ht="14" x14ac:dyDescent="0.15">
      <c r="A913" s="127" t="s">
        <v>8</v>
      </c>
      <c r="B913" s="89" t="s">
        <v>15</v>
      </c>
      <c r="C913" s="83" t="s">
        <v>8107</v>
      </c>
      <c r="H913" s="120">
        <v>6076746.8351154802</v>
      </c>
      <c r="I913" s="120">
        <v>0</v>
      </c>
    </row>
    <row r="914" spans="1:9" ht="14" x14ac:dyDescent="0.15">
      <c r="A914" s="127" t="s">
        <v>8</v>
      </c>
      <c r="B914" s="89" t="s">
        <v>15</v>
      </c>
      <c r="C914" s="83" t="s">
        <v>6640</v>
      </c>
      <c r="D914" s="83" t="s">
        <v>7451</v>
      </c>
      <c r="E914" s="83" t="s">
        <v>7568</v>
      </c>
      <c r="F914" s="83" t="s">
        <v>9</v>
      </c>
      <c r="G914" s="83">
        <v>0</v>
      </c>
      <c r="H914" s="120">
        <v>1453080.6213721849</v>
      </c>
      <c r="I914" s="120">
        <v>0</v>
      </c>
    </row>
    <row r="915" spans="1:9" ht="14" x14ac:dyDescent="0.15">
      <c r="A915" s="127" t="s">
        <v>8</v>
      </c>
      <c r="B915" s="89" t="s">
        <v>15</v>
      </c>
      <c r="C915" s="83" t="s">
        <v>8108</v>
      </c>
      <c r="H915" s="120">
        <v>1453080.6213721849</v>
      </c>
      <c r="I915" s="120">
        <v>0</v>
      </c>
    </row>
    <row r="916" spans="1:9" ht="14" x14ac:dyDescent="0.15">
      <c r="A916" s="127" t="s">
        <v>8</v>
      </c>
      <c r="B916" s="89" t="s">
        <v>15</v>
      </c>
      <c r="C916" s="83" t="s">
        <v>6787</v>
      </c>
      <c r="D916" s="83" t="s">
        <v>7303</v>
      </c>
      <c r="E916" s="83" t="s">
        <v>7568</v>
      </c>
      <c r="F916" s="83" t="s">
        <v>9</v>
      </c>
      <c r="G916" s="83">
        <v>0</v>
      </c>
      <c r="H916" s="120">
        <v>9090078.3885568697</v>
      </c>
      <c r="I916" s="120">
        <v>0</v>
      </c>
    </row>
    <row r="917" spans="1:9" ht="14" x14ac:dyDescent="0.15">
      <c r="A917" s="127" t="s">
        <v>8</v>
      </c>
      <c r="B917" s="89" t="s">
        <v>15</v>
      </c>
      <c r="C917" s="83" t="s">
        <v>8109</v>
      </c>
      <c r="H917" s="120">
        <v>9090078.3885568697</v>
      </c>
      <c r="I917" s="120">
        <v>0</v>
      </c>
    </row>
    <row r="918" spans="1:9" ht="14" x14ac:dyDescent="0.15">
      <c r="A918" s="127" t="s">
        <v>8</v>
      </c>
      <c r="B918" s="89" t="s">
        <v>15</v>
      </c>
      <c r="C918" s="83" t="s">
        <v>6803</v>
      </c>
      <c r="D918" s="83" t="s">
        <v>7287</v>
      </c>
      <c r="E918" s="83" t="s">
        <v>7568</v>
      </c>
      <c r="F918" s="83" t="s">
        <v>9</v>
      </c>
      <c r="G918" s="83">
        <v>0</v>
      </c>
      <c r="H918" s="120">
        <v>3799571.9213190568</v>
      </c>
      <c r="I918" s="120">
        <v>0</v>
      </c>
    </row>
    <row r="919" spans="1:9" ht="14" x14ac:dyDescent="0.15">
      <c r="A919" s="127" t="s">
        <v>8</v>
      </c>
      <c r="B919" s="89" t="s">
        <v>15</v>
      </c>
      <c r="C919" s="83" t="s">
        <v>8110</v>
      </c>
      <c r="H919" s="120">
        <v>3799571.9213190568</v>
      </c>
      <c r="I919" s="120">
        <v>0</v>
      </c>
    </row>
    <row r="920" spans="1:9" ht="14" x14ac:dyDescent="0.15">
      <c r="A920" s="127" t="s">
        <v>8</v>
      </c>
      <c r="B920" s="89" t="s">
        <v>15</v>
      </c>
      <c r="C920" s="83" t="s">
        <v>6678</v>
      </c>
      <c r="D920" s="83" t="s">
        <v>7412</v>
      </c>
      <c r="E920" s="83" t="s">
        <v>7568</v>
      </c>
      <c r="F920" s="83" t="s">
        <v>9</v>
      </c>
      <c r="G920" s="83">
        <v>0</v>
      </c>
      <c r="H920" s="120">
        <v>1547429.3472121346</v>
      </c>
      <c r="I920" s="120">
        <v>0</v>
      </c>
    </row>
    <row r="921" spans="1:9" ht="14" x14ac:dyDescent="0.15">
      <c r="A921" s="127" t="s">
        <v>8</v>
      </c>
      <c r="B921" s="89" t="s">
        <v>15</v>
      </c>
      <c r="C921" s="83" t="s">
        <v>8111</v>
      </c>
      <c r="H921" s="120">
        <v>1547429.3472121346</v>
      </c>
      <c r="I921" s="120">
        <v>0</v>
      </c>
    </row>
    <row r="922" spans="1:9" ht="14" x14ac:dyDescent="0.15">
      <c r="A922" s="127" t="s">
        <v>8</v>
      </c>
      <c r="B922" s="89" t="s">
        <v>15</v>
      </c>
      <c r="C922" s="83" t="s">
        <v>6850</v>
      </c>
      <c r="D922" s="83" t="s">
        <v>7240</v>
      </c>
      <c r="E922" s="83" t="s">
        <v>7568</v>
      </c>
      <c r="F922" s="83" t="s">
        <v>9</v>
      </c>
      <c r="G922" s="83">
        <v>0</v>
      </c>
      <c r="H922" s="120">
        <v>6564726.5591477565</v>
      </c>
      <c r="I922" s="120">
        <v>0</v>
      </c>
    </row>
    <row r="923" spans="1:9" ht="14" x14ac:dyDescent="0.15">
      <c r="A923" s="127" t="s">
        <v>8</v>
      </c>
      <c r="B923" s="89" t="s">
        <v>15</v>
      </c>
      <c r="C923" s="83" t="s">
        <v>8112</v>
      </c>
      <c r="H923" s="120">
        <v>6564726.5591477565</v>
      </c>
      <c r="I923" s="120">
        <v>0</v>
      </c>
    </row>
    <row r="924" spans="1:9" ht="14" x14ac:dyDescent="0.15">
      <c r="A924" s="127" t="s">
        <v>8</v>
      </c>
      <c r="B924" s="89" t="s">
        <v>15</v>
      </c>
      <c r="C924" s="83" t="s">
        <v>6690</v>
      </c>
      <c r="D924" s="83" t="s">
        <v>7400</v>
      </c>
      <c r="E924" s="83" t="s">
        <v>7568</v>
      </c>
      <c r="F924" s="83" t="s">
        <v>9</v>
      </c>
      <c r="G924" s="83">
        <v>0</v>
      </c>
      <c r="H924" s="120">
        <v>2005274.6847797893</v>
      </c>
      <c r="I924" s="120">
        <v>0</v>
      </c>
    </row>
    <row r="925" spans="1:9" ht="14" x14ac:dyDescent="0.15">
      <c r="A925" s="127" t="s">
        <v>8</v>
      </c>
      <c r="B925" s="89" t="s">
        <v>15</v>
      </c>
      <c r="C925" s="83" t="s">
        <v>8113</v>
      </c>
      <c r="H925" s="120">
        <v>2005274.6847797893</v>
      </c>
      <c r="I925" s="120">
        <v>0</v>
      </c>
    </row>
    <row r="926" spans="1:9" ht="14" x14ac:dyDescent="0.15">
      <c r="A926" s="127" t="s">
        <v>8</v>
      </c>
      <c r="B926" s="89" t="s">
        <v>15</v>
      </c>
      <c r="C926" s="83" t="s">
        <v>7025</v>
      </c>
      <c r="D926" s="83" t="s">
        <v>7063</v>
      </c>
      <c r="E926" s="83" t="s">
        <v>7568</v>
      </c>
      <c r="F926" s="83" t="s">
        <v>9</v>
      </c>
      <c r="G926" s="83">
        <v>0</v>
      </c>
      <c r="H926" s="120">
        <v>9182158.7378904261</v>
      </c>
      <c r="I926" s="120">
        <v>0</v>
      </c>
    </row>
    <row r="927" spans="1:9" ht="14" x14ac:dyDescent="0.15">
      <c r="A927" s="127" t="s">
        <v>8</v>
      </c>
      <c r="B927" s="89" t="s">
        <v>15</v>
      </c>
      <c r="C927" s="83" t="s">
        <v>8114</v>
      </c>
      <c r="H927" s="120">
        <v>9182158.7378904261</v>
      </c>
      <c r="I927" s="120">
        <v>0</v>
      </c>
    </row>
    <row r="928" spans="1:9" ht="14" x14ac:dyDescent="0.15">
      <c r="A928" s="127" t="s">
        <v>8</v>
      </c>
      <c r="B928" s="89" t="s">
        <v>15</v>
      </c>
      <c r="C928" s="83" t="s">
        <v>6634</v>
      </c>
      <c r="D928" s="83" t="s">
        <v>7457</v>
      </c>
      <c r="E928" s="83" t="s">
        <v>7568</v>
      </c>
      <c r="F928" s="83" t="s">
        <v>9</v>
      </c>
      <c r="G928" s="83">
        <v>0</v>
      </c>
      <c r="H928" s="120">
        <v>413416.50275396736</v>
      </c>
      <c r="I928" s="120">
        <v>0</v>
      </c>
    </row>
    <row r="929" spans="1:9" ht="14" x14ac:dyDescent="0.15">
      <c r="A929" s="127" t="s">
        <v>8</v>
      </c>
      <c r="B929" s="89" t="s">
        <v>15</v>
      </c>
      <c r="C929" s="83" t="s">
        <v>8115</v>
      </c>
      <c r="H929" s="120">
        <v>413416.50275396736</v>
      </c>
      <c r="I929" s="120">
        <v>0</v>
      </c>
    </row>
    <row r="930" spans="1:9" ht="14" x14ac:dyDescent="0.15">
      <c r="A930" s="127" t="s">
        <v>8</v>
      </c>
      <c r="B930" s="89" t="s">
        <v>15</v>
      </c>
      <c r="C930" s="83" t="s">
        <v>6751</v>
      </c>
      <c r="D930" s="83" t="s">
        <v>7339</v>
      </c>
      <c r="E930" s="83" t="s">
        <v>7568</v>
      </c>
      <c r="F930" s="83" t="s">
        <v>9</v>
      </c>
      <c r="G930" s="83">
        <v>0</v>
      </c>
      <c r="H930" s="120">
        <v>3443796.051003397</v>
      </c>
      <c r="I930" s="120">
        <v>0</v>
      </c>
    </row>
    <row r="931" spans="1:9" ht="14" x14ac:dyDescent="0.15">
      <c r="A931" s="127" t="s">
        <v>8</v>
      </c>
      <c r="B931" s="89" t="s">
        <v>15</v>
      </c>
      <c r="C931" s="83" t="s">
        <v>8116</v>
      </c>
      <c r="H931" s="120">
        <v>3443796.051003397</v>
      </c>
      <c r="I931" s="120">
        <v>0</v>
      </c>
    </row>
    <row r="932" spans="1:9" ht="14" x14ac:dyDescent="0.15">
      <c r="A932" s="127" t="s">
        <v>8</v>
      </c>
      <c r="B932" s="89" t="s">
        <v>15</v>
      </c>
      <c r="C932" s="83" t="s">
        <v>6831</v>
      </c>
      <c r="D932" s="83" t="s">
        <v>7259</v>
      </c>
      <c r="E932" s="83" t="s">
        <v>7568</v>
      </c>
      <c r="F932" s="83" t="s">
        <v>9</v>
      </c>
      <c r="G932" s="83">
        <v>0</v>
      </c>
      <c r="H932" s="120">
        <v>3213280</v>
      </c>
      <c r="I932" s="120">
        <v>0</v>
      </c>
    </row>
    <row r="933" spans="1:9" ht="14" x14ac:dyDescent="0.15">
      <c r="A933" s="127" t="s">
        <v>8</v>
      </c>
      <c r="B933" s="89" t="s">
        <v>15</v>
      </c>
      <c r="C933" s="83" t="s">
        <v>8117</v>
      </c>
      <c r="H933" s="120">
        <v>3213280</v>
      </c>
      <c r="I933" s="120">
        <v>0</v>
      </c>
    </row>
    <row r="934" spans="1:9" ht="14" x14ac:dyDescent="0.15">
      <c r="A934" s="127" t="s">
        <v>8</v>
      </c>
      <c r="B934" s="89" t="s">
        <v>15</v>
      </c>
      <c r="C934" s="83" t="s">
        <v>6836</v>
      </c>
      <c r="D934" s="83" t="s">
        <v>7254</v>
      </c>
      <c r="E934" s="83" t="s">
        <v>7568</v>
      </c>
      <c r="F934" s="83" t="s">
        <v>9</v>
      </c>
      <c r="G934" s="83">
        <v>0</v>
      </c>
      <c r="H934" s="120">
        <v>4289859.0061888909</v>
      </c>
      <c r="I934" s="120">
        <v>0</v>
      </c>
    </row>
    <row r="935" spans="1:9" ht="14" x14ac:dyDescent="0.15">
      <c r="A935" s="127" t="s">
        <v>8</v>
      </c>
      <c r="B935" s="89" t="s">
        <v>15</v>
      </c>
      <c r="C935" s="83" t="s">
        <v>8118</v>
      </c>
      <c r="H935" s="120">
        <v>4289859.0061888909</v>
      </c>
      <c r="I935" s="120">
        <v>0</v>
      </c>
    </row>
    <row r="936" spans="1:9" ht="14" x14ac:dyDescent="0.15">
      <c r="A936" s="127" t="s">
        <v>8</v>
      </c>
      <c r="B936" s="89" t="s">
        <v>15</v>
      </c>
      <c r="C936" s="83" t="s">
        <v>6973</v>
      </c>
      <c r="D936" s="83" t="s">
        <v>7115</v>
      </c>
      <c r="E936" s="83" t="s">
        <v>7568</v>
      </c>
      <c r="F936" s="83" t="s">
        <v>9</v>
      </c>
      <c r="G936" s="83">
        <v>0</v>
      </c>
      <c r="H936" s="120">
        <v>5576229.3906616205</v>
      </c>
      <c r="I936" s="120">
        <v>0</v>
      </c>
    </row>
    <row r="937" spans="1:9" ht="14" x14ac:dyDescent="0.15">
      <c r="A937" s="127" t="s">
        <v>8</v>
      </c>
      <c r="B937" s="89" t="s">
        <v>15</v>
      </c>
      <c r="C937" s="83" t="s">
        <v>8119</v>
      </c>
      <c r="H937" s="120">
        <v>5576229.3906616205</v>
      </c>
      <c r="I937" s="120">
        <v>0</v>
      </c>
    </row>
    <row r="938" spans="1:9" ht="14" x14ac:dyDescent="0.15">
      <c r="A938" s="127" t="s">
        <v>8</v>
      </c>
      <c r="B938" s="89" t="s">
        <v>15</v>
      </c>
      <c r="C938" s="83" t="s">
        <v>6677</v>
      </c>
      <c r="D938" s="83" t="s">
        <v>7413</v>
      </c>
      <c r="E938" s="83" t="s">
        <v>7568</v>
      </c>
      <c r="F938" s="83" t="s">
        <v>9</v>
      </c>
      <c r="G938" s="83">
        <v>0</v>
      </c>
      <c r="H938" s="120">
        <v>1386233.890341558</v>
      </c>
      <c r="I938" s="120">
        <v>0</v>
      </c>
    </row>
    <row r="939" spans="1:9" ht="14" x14ac:dyDescent="0.15">
      <c r="A939" s="127" t="s">
        <v>8</v>
      </c>
      <c r="B939" s="89" t="s">
        <v>15</v>
      </c>
      <c r="C939" s="83" t="s">
        <v>8120</v>
      </c>
      <c r="H939" s="120">
        <v>1386233.890341558</v>
      </c>
      <c r="I939" s="120">
        <v>0</v>
      </c>
    </row>
    <row r="940" spans="1:9" ht="14" x14ac:dyDescent="0.15">
      <c r="A940" s="127" t="s">
        <v>8</v>
      </c>
      <c r="B940" s="89" t="s">
        <v>15</v>
      </c>
      <c r="C940" s="83" t="s">
        <v>7028</v>
      </c>
      <c r="D940" s="83" t="s">
        <v>7060</v>
      </c>
      <c r="E940" s="83" t="s">
        <v>7568</v>
      </c>
      <c r="F940" s="83" t="s">
        <v>9</v>
      </c>
      <c r="G940" s="83">
        <v>0</v>
      </c>
      <c r="H940" s="120">
        <v>15743920.853960922</v>
      </c>
      <c r="I940" s="120">
        <v>0</v>
      </c>
    </row>
    <row r="941" spans="1:9" ht="14" x14ac:dyDescent="0.15">
      <c r="A941" s="127" t="s">
        <v>8</v>
      </c>
      <c r="B941" s="89" t="s">
        <v>15</v>
      </c>
      <c r="C941" s="83" t="s">
        <v>8121</v>
      </c>
      <c r="H941" s="120">
        <v>15743920.853960922</v>
      </c>
      <c r="I941" s="120">
        <v>0</v>
      </c>
    </row>
    <row r="942" spans="1:9" ht="14" x14ac:dyDescent="0.15">
      <c r="A942" s="127" t="s">
        <v>8</v>
      </c>
      <c r="B942" s="89" t="s">
        <v>15</v>
      </c>
      <c r="C942" s="83" t="s">
        <v>6823</v>
      </c>
      <c r="D942" s="83" t="s">
        <v>7267</v>
      </c>
      <c r="E942" s="83" t="s">
        <v>7568</v>
      </c>
      <c r="F942" s="83" t="s">
        <v>9</v>
      </c>
      <c r="G942" s="83">
        <v>0</v>
      </c>
      <c r="H942" s="120">
        <v>5534140.4098048965</v>
      </c>
      <c r="I942" s="120">
        <v>0</v>
      </c>
    </row>
    <row r="943" spans="1:9" ht="14" x14ac:dyDescent="0.15">
      <c r="A943" s="127" t="s">
        <v>8</v>
      </c>
      <c r="B943" s="89" t="s">
        <v>15</v>
      </c>
      <c r="C943" s="83" t="s">
        <v>8122</v>
      </c>
      <c r="H943" s="120">
        <v>5534140.4098048965</v>
      </c>
      <c r="I943" s="120">
        <v>0</v>
      </c>
    </row>
    <row r="944" spans="1:9" ht="14" x14ac:dyDescent="0.15">
      <c r="A944" s="127" t="s">
        <v>8</v>
      </c>
      <c r="B944" s="89" t="s">
        <v>15</v>
      </c>
      <c r="C944" s="83" t="s">
        <v>6623</v>
      </c>
      <c r="D944" s="83" t="s">
        <v>7468</v>
      </c>
      <c r="E944" s="83" t="s">
        <v>7568</v>
      </c>
      <c r="F944" s="83" t="s">
        <v>9</v>
      </c>
      <c r="G944" s="83">
        <v>0</v>
      </c>
      <c r="H944" s="120">
        <v>614033.6305528821</v>
      </c>
      <c r="I944" s="120">
        <v>0</v>
      </c>
    </row>
    <row r="945" spans="1:9" ht="14" x14ac:dyDescent="0.15">
      <c r="A945" s="127" t="s">
        <v>8</v>
      </c>
      <c r="B945" s="89" t="s">
        <v>15</v>
      </c>
      <c r="C945" s="83" t="s">
        <v>8123</v>
      </c>
      <c r="H945" s="120">
        <v>614033.6305528821</v>
      </c>
      <c r="I945" s="120">
        <v>0</v>
      </c>
    </row>
    <row r="946" spans="1:9" ht="14" x14ac:dyDescent="0.15">
      <c r="A946" s="127" t="s">
        <v>8</v>
      </c>
      <c r="B946" s="89" t="s">
        <v>15</v>
      </c>
      <c r="C946" s="83" t="s">
        <v>6672</v>
      </c>
      <c r="D946" s="83" t="s">
        <v>7418</v>
      </c>
      <c r="E946" s="83" t="s">
        <v>7568</v>
      </c>
      <c r="F946" s="83" t="s">
        <v>9</v>
      </c>
      <c r="G946" s="83">
        <v>0</v>
      </c>
      <c r="H946" s="120">
        <v>1499004.2305463625</v>
      </c>
      <c r="I946" s="120">
        <v>0</v>
      </c>
    </row>
    <row r="947" spans="1:9" ht="14" x14ac:dyDescent="0.15">
      <c r="A947" s="127" t="s">
        <v>8</v>
      </c>
      <c r="B947" s="89" t="s">
        <v>15</v>
      </c>
      <c r="C947" s="83" t="s">
        <v>8124</v>
      </c>
      <c r="H947" s="120">
        <v>1499004.2305463625</v>
      </c>
      <c r="I947" s="120">
        <v>0</v>
      </c>
    </row>
    <row r="948" spans="1:9" ht="14" x14ac:dyDescent="0.15">
      <c r="A948" s="127" t="s">
        <v>8</v>
      </c>
      <c r="B948" s="89" t="s">
        <v>15</v>
      </c>
      <c r="C948" s="83" t="s">
        <v>6769</v>
      </c>
      <c r="D948" s="83" t="s">
        <v>7321</v>
      </c>
      <c r="E948" s="83" t="s">
        <v>7568</v>
      </c>
      <c r="F948" s="83" t="s">
        <v>9</v>
      </c>
      <c r="G948" s="83">
        <v>0</v>
      </c>
      <c r="H948" s="120">
        <v>3310271.4385312032</v>
      </c>
      <c r="I948" s="120">
        <v>0</v>
      </c>
    </row>
    <row r="949" spans="1:9" ht="14" x14ac:dyDescent="0.15">
      <c r="A949" s="127" t="s">
        <v>8</v>
      </c>
      <c r="B949" s="89" t="s">
        <v>15</v>
      </c>
      <c r="C949" s="83" t="s">
        <v>8125</v>
      </c>
      <c r="H949" s="120">
        <v>3310271.4385312032</v>
      </c>
      <c r="I949" s="120">
        <v>0</v>
      </c>
    </row>
    <row r="950" spans="1:9" ht="14" x14ac:dyDescent="0.15">
      <c r="A950" s="127" t="s">
        <v>8</v>
      </c>
      <c r="B950" s="89" t="s">
        <v>15</v>
      </c>
      <c r="C950" s="83" t="s">
        <v>6630</v>
      </c>
      <c r="D950" s="83" t="s">
        <v>7461</v>
      </c>
      <c r="E950" s="83" t="s">
        <v>7568</v>
      </c>
      <c r="F950" s="83" t="s">
        <v>9</v>
      </c>
      <c r="G950" s="83">
        <v>0</v>
      </c>
      <c r="H950" s="120">
        <v>724269.05931962479</v>
      </c>
      <c r="I950" s="120">
        <v>0</v>
      </c>
    </row>
    <row r="951" spans="1:9" ht="14" x14ac:dyDescent="0.15">
      <c r="A951" s="127" t="s">
        <v>8</v>
      </c>
      <c r="B951" s="89" t="s">
        <v>15</v>
      </c>
      <c r="C951" s="83" t="s">
        <v>8126</v>
      </c>
      <c r="H951" s="120">
        <v>724269.05931962479</v>
      </c>
      <c r="I951" s="120">
        <v>0</v>
      </c>
    </row>
    <row r="952" spans="1:9" ht="14" x14ac:dyDescent="0.15">
      <c r="A952" s="127" t="s">
        <v>8</v>
      </c>
      <c r="B952" s="89" t="s">
        <v>15</v>
      </c>
      <c r="C952" s="83" t="s">
        <v>6832</v>
      </c>
      <c r="D952" s="83" t="s">
        <v>7258</v>
      </c>
      <c r="E952" s="83" t="s">
        <v>7568</v>
      </c>
      <c r="F952" s="83" t="s">
        <v>9</v>
      </c>
      <c r="G952" s="83">
        <v>0</v>
      </c>
      <c r="H952" s="120">
        <v>9768796.0007558521</v>
      </c>
      <c r="I952" s="120">
        <v>0</v>
      </c>
    </row>
    <row r="953" spans="1:9" ht="14" x14ac:dyDescent="0.15">
      <c r="A953" s="127" t="s">
        <v>8</v>
      </c>
      <c r="B953" s="89" t="s">
        <v>15</v>
      </c>
      <c r="C953" s="83" t="s">
        <v>8127</v>
      </c>
      <c r="H953" s="120">
        <v>9768796.0007558521</v>
      </c>
      <c r="I953" s="120">
        <v>0</v>
      </c>
    </row>
    <row r="954" spans="1:9" ht="14" x14ac:dyDescent="0.15">
      <c r="A954" s="127" t="s">
        <v>8</v>
      </c>
      <c r="B954" s="89" t="s">
        <v>15</v>
      </c>
      <c r="C954" s="83" t="s">
        <v>6571</v>
      </c>
      <c r="D954" s="83" t="s">
        <v>7520</v>
      </c>
      <c r="E954" s="83" t="s">
        <v>7568</v>
      </c>
      <c r="F954" s="83" t="s">
        <v>9</v>
      </c>
      <c r="G954" s="83">
        <v>0</v>
      </c>
      <c r="H954" s="120">
        <v>69388.175816304007</v>
      </c>
      <c r="I954" s="120">
        <v>0</v>
      </c>
    </row>
    <row r="955" spans="1:9" ht="14" x14ac:dyDescent="0.15">
      <c r="A955" s="127" t="s">
        <v>8</v>
      </c>
      <c r="B955" s="89" t="s">
        <v>15</v>
      </c>
      <c r="C955" s="83" t="s">
        <v>8128</v>
      </c>
      <c r="H955" s="120">
        <v>69388.175816304007</v>
      </c>
      <c r="I955" s="120">
        <v>0</v>
      </c>
    </row>
    <row r="956" spans="1:9" ht="14" x14ac:dyDescent="0.15">
      <c r="A956" s="127" t="s">
        <v>8</v>
      </c>
      <c r="B956" s="89" t="s">
        <v>15</v>
      </c>
      <c r="C956" s="83" t="s">
        <v>6698</v>
      </c>
      <c r="D956" s="83" t="s">
        <v>7392</v>
      </c>
      <c r="E956" s="83" t="s">
        <v>7568</v>
      </c>
      <c r="F956" s="83" t="s">
        <v>9</v>
      </c>
      <c r="G956" s="83">
        <v>0</v>
      </c>
      <c r="H956" s="120">
        <v>1341512.3610128043</v>
      </c>
      <c r="I956" s="120">
        <v>0</v>
      </c>
    </row>
    <row r="957" spans="1:9" ht="14" x14ac:dyDescent="0.15">
      <c r="A957" s="127" t="s">
        <v>8</v>
      </c>
      <c r="B957" s="89" t="s">
        <v>15</v>
      </c>
      <c r="C957" s="83" t="s">
        <v>8129</v>
      </c>
      <c r="H957" s="120">
        <v>1341512.3610128043</v>
      </c>
      <c r="I957" s="120">
        <v>0</v>
      </c>
    </row>
    <row r="958" spans="1:9" ht="14" x14ac:dyDescent="0.15">
      <c r="A958" s="127" t="s">
        <v>8</v>
      </c>
      <c r="B958" s="89" t="s">
        <v>15</v>
      </c>
      <c r="C958" s="83" t="s">
        <v>6555</v>
      </c>
      <c r="D958" s="83" t="s">
        <v>7536</v>
      </c>
      <c r="E958" s="83" t="s">
        <v>7568</v>
      </c>
      <c r="F958" s="83" t="s">
        <v>9</v>
      </c>
      <c r="G958" s="83">
        <v>0</v>
      </c>
      <c r="H958" s="120">
        <v>1155579.56</v>
      </c>
      <c r="I958" s="120">
        <v>0</v>
      </c>
    </row>
    <row r="959" spans="1:9" ht="14" x14ac:dyDescent="0.15">
      <c r="A959" s="127" t="s">
        <v>8</v>
      </c>
      <c r="B959" s="89" t="s">
        <v>15</v>
      </c>
      <c r="C959" s="83" t="s">
        <v>8130</v>
      </c>
      <c r="H959" s="120">
        <v>1155579.56</v>
      </c>
      <c r="I959" s="120">
        <v>0</v>
      </c>
    </row>
    <row r="960" spans="1:9" ht="14" x14ac:dyDescent="0.15">
      <c r="A960" s="127" t="s">
        <v>8</v>
      </c>
      <c r="B960" s="89" t="s">
        <v>15</v>
      </c>
      <c r="C960" s="83" t="s">
        <v>6947</v>
      </c>
      <c r="D960" s="83" t="s">
        <v>7142</v>
      </c>
      <c r="E960" s="83" t="s">
        <v>7568</v>
      </c>
      <c r="F960" s="83" t="s">
        <v>9</v>
      </c>
      <c r="G960" s="83">
        <v>0</v>
      </c>
      <c r="H960" s="120">
        <v>6178110.4372493234</v>
      </c>
      <c r="I960" s="120">
        <v>0</v>
      </c>
    </row>
    <row r="961" spans="1:9" ht="14" x14ac:dyDescent="0.15">
      <c r="A961" s="127" t="s">
        <v>8</v>
      </c>
      <c r="B961" s="89" t="s">
        <v>15</v>
      </c>
      <c r="C961" s="83" t="s">
        <v>8131</v>
      </c>
      <c r="H961" s="120">
        <v>6178110.4372493234</v>
      </c>
      <c r="I961" s="120">
        <v>0</v>
      </c>
    </row>
    <row r="962" spans="1:9" ht="14" x14ac:dyDescent="0.15">
      <c r="A962" s="127" t="s">
        <v>8</v>
      </c>
      <c r="B962" s="89" t="s">
        <v>15</v>
      </c>
      <c r="C962" s="83" t="s">
        <v>6564</v>
      </c>
      <c r="D962" s="83" t="s">
        <v>7527</v>
      </c>
      <c r="E962" s="83" t="s">
        <v>7568</v>
      </c>
      <c r="F962" s="83" t="s">
        <v>9</v>
      </c>
      <c r="G962" s="83">
        <v>0</v>
      </c>
      <c r="H962" s="120">
        <v>98078.495203654471</v>
      </c>
      <c r="I962" s="120">
        <v>0</v>
      </c>
    </row>
    <row r="963" spans="1:9" ht="14" x14ac:dyDescent="0.15">
      <c r="A963" s="127" t="s">
        <v>8</v>
      </c>
      <c r="B963" s="89" t="s">
        <v>15</v>
      </c>
      <c r="C963" s="83" t="s">
        <v>8132</v>
      </c>
      <c r="H963" s="120">
        <v>98078.495203654471</v>
      </c>
      <c r="I963" s="120">
        <v>0</v>
      </c>
    </row>
    <row r="964" spans="1:9" ht="14" x14ac:dyDescent="0.15">
      <c r="A964" s="127" t="s">
        <v>8</v>
      </c>
      <c r="B964" s="89" t="s">
        <v>15</v>
      </c>
      <c r="C964" s="83" t="s">
        <v>6699</v>
      </c>
      <c r="D964" s="83" t="s">
        <v>7391</v>
      </c>
      <c r="E964" s="83" t="s">
        <v>7568</v>
      </c>
      <c r="F964" s="83" t="s">
        <v>9</v>
      </c>
      <c r="G964" s="83">
        <v>0</v>
      </c>
      <c r="H964" s="120">
        <v>2205029.5763118854</v>
      </c>
      <c r="I964" s="120">
        <v>0</v>
      </c>
    </row>
    <row r="965" spans="1:9" ht="14" x14ac:dyDescent="0.15">
      <c r="A965" s="127" t="s">
        <v>8</v>
      </c>
      <c r="B965" s="89" t="s">
        <v>15</v>
      </c>
      <c r="C965" s="83" t="s">
        <v>8133</v>
      </c>
      <c r="H965" s="120">
        <v>2205029.5763118854</v>
      </c>
      <c r="I965" s="120">
        <v>0</v>
      </c>
    </row>
    <row r="966" spans="1:9" ht="14" x14ac:dyDescent="0.15">
      <c r="A966" s="127" t="s">
        <v>8</v>
      </c>
      <c r="B966" s="89" t="s">
        <v>15</v>
      </c>
      <c r="C966" s="83" t="s">
        <v>6966</v>
      </c>
      <c r="D966" s="83" t="s">
        <v>7122</v>
      </c>
      <c r="E966" s="83" t="s">
        <v>7568</v>
      </c>
      <c r="F966" s="83" t="s">
        <v>9</v>
      </c>
      <c r="G966" s="83">
        <v>0</v>
      </c>
      <c r="H966" s="120">
        <v>3051877.9371611443</v>
      </c>
      <c r="I966" s="120">
        <v>0</v>
      </c>
    </row>
    <row r="967" spans="1:9" ht="14" x14ac:dyDescent="0.15">
      <c r="A967" s="127" t="s">
        <v>8</v>
      </c>
      <c r="B967" s="89" t="s">
        <v>15</v>
      </c>
      <c r="C967" s="83" t="s">
        <v>8134</v>
      </c>
      <c r="H967" s="120">
        <v>3051877.9371611443</v>
      </c>
      <c r="I967" s="120">
        <v>0</v>
      </c>
    </row>
    <row r="968" spans="1:9" ht="14" x14ac:dyDescent="0.15">
      <c r="A968" s="127" t="s">
        <v>8</v>
      </c>
      <c r="B968" s="89" t="s">
        <v>15</v>
      </c>
      <c r="C968" s="83" t="s">
        <v>6946</v>
      </c>
      <c r="D968" s="83" t="s">
        <v>7143</v>
      </c>
      <c r="E968" s="83" t="s">
        <v>7568</v>
      </c>
      <c r="F968" s="83" t="s">
        <v>9</v>
      </c>
      <c r="G968" s="83">
        <v>0</v>
      </c>
      <c r="H968" s="120">
        <v>4811399.9672020199</v>
      </c>
      <c r="I968" s="120">
        <v>0</v>
      </c>
    </row>
    <row r="969" spans="1:9" ht="14" x14ac:dyDescent="0.15">
      <c r="A969" s="127" t="s">
        <v>8</v>
      </c>
      <c r="B969" s="89" t="s">
        <v>15</v>
      </c>
      <c r="C969" s="83" t="s">
        <v>8135</v>
      </c>
      <c r="H969" s="120">
        <v>4811399.9672020199</v>
      </c>
      <c r="I969" s="120">
        <v>0</v>
      </c>
    </row>
    <row r="970" spans="1:9" ht="14" x14ac:dyDescent="0.15">
      <c r="A970" s="127" t="s">
        <v>8</v>
      </c>
      <c r="B970" s="89" t="s">
        <v>15</v>
      </c>
      <c r="C970" s="83" t="s">
        <v>6857</v>
      </c>
      <c r="D970" s="83" t="s">
        <v>7233</v>
      </c>
      <c r="E970" s="83" t="s">
        <v>7568</v>
      </c>
      <c r="F970" s="83" t="s">
        <v>9</v>
      </c>
      <c r="G970" s="83">
        <v>0</v>
      </c>
      <c r="H970" s="120">
        <v>3366974.5517841694</v>
      </c>
      <c r="I970" s="120">
        <v>0</v>
      </c>
    </row>
    <row r="971" spans="1:9" ht="14" x14ac:dyDescent="0.15">
      <c r="A971" s="127" t="s">
        <v>8</v>
      </c>
      <c r="B971" s="89" t="s">
        <v>15</v>
      </c>
      <c r="C971" s="83" t="s">
        <v>8136</v>
      </c>
      <c r="H971" s="120">
        <v>3366974.5517841694</v>
      </c>
      <c r="I971" s="120">
        <v>0</v>
      </c>
    </row>
    <row r="972" spans="1:9" ht="14" x14ac:dyDescent="0.15">
      <c r="A972" s="127" t="s">
        <v>8</v>
      </c>
      <c r="B972" s="89" t="s">
        <v>15</v>
      </c>
      <c r="C972" s="83" t="s">
        <v>6829</v>
      </c>
      <c r="D972" s="83" t="s">
        <v>7261</v>
      </c>
      <c r="E972" s="83" t="s">
        <v>7568</v>
      </c>
      <c r="F972" s="83" t="s">
        <v>9</v>
      </c>
      <c r="G972" s="83">
        <v>0</v>
      </c>
      <c r="H972" s="120">
        <v>8945196.8940117098</v>
      </c>
      <c r="I972" s="120">
        <v>0</v>
      </c>
    </row>
    <row r="973" spans="1:9" ht="14" x14ac:dyDescent="0.15">
      <c r="A973" s="127" t="s">
        <v>8</v>
      </c>
      <c r="B973" s="89" t="s">
        <v>15</v>
      </c>
      <c r="C973" s="83" t="s">
        <v>8137</v>
      </c>
      <c r="H973" s="120">
        <v>8945196.8940117098</v>
      </c>
      <c r="I973" s="120">
        <v>0</v>
      </c>
    </row>
    <row r="974" spans="1:9" ht="14" x14ac:dyDescent="0.15">
      <c r="A974" s="127" t="s">
        <v>8</v>
      </c>
      <c r="B974" s="89" t="s">
        <v>15</v>
      </c>
      <c r="C974" s="83" t="s">
        <v>6596</v>
      </c>
      <c r="D974" s="83" t="s">
        <v>7495</v>
      </c>
      <c r="E974" s="83" t="s">
        <v>7568</v>
      </c>
      <c r="F974" s="83" t="s">
        <v>9</v>
      </c>
      <c r="G974" s="83">
        <v>0</v>
      </c>
      <c r="H974" s="120">
        <v>333730.3001597579</v>
      </c>
      <c r="I974" s="120">
        <v>0</v>
      </c>
    </row>
    <row r="975" spans="1:9" ht="14" x14ac:dyDescent="0.15">
      <c r="A975" s="127" t="s">
        <v>8</v>
      </c>
      <c r="B975" s="89" t="s">
        <v>15</v>
      </c>
      <c r="C975" s="83" t="s">
        <v>8138</v>
      </c>
      <c r="H975" s="120">
        <v>333730.3001597579</v>
      </c>
      <c r="I975" s="120">
        <v>0</v>
      </c>
    </row>
    <row r="976" spans="1:9" ht="14" x14ac:dyDescent="0.15">
      <c r="A976" s="127" t="s">
        <v>8</v>
      </c>
      <c r="B976" s="89" t="s">
        <v>15</v>
      </c>
      <c r="C976" s="83" t="s">
        <v>6740</v>
      </c>
      <c r="D976" s="83" t="s">
        <v>7350</v>
      </c>
      <c r="E976" s="83" t="s">
        <v>7568</v>
      </c>
      <c r="F976" s="83" t="s">
        <v>9</v>
      </c>
      <c r="G976" s="83">
        <v>0</v>
      </c>
      <c r="H976" s="120">
        <v>2567086.8756610733</v>
      </c>
      <c r="I976" s="120">
        <v>0</v>
      </c>
    </row>
    <row r="977" spans="1:9" ht="14" x14ac:dyDescent="0.15">
      <c r="A977" s="127" t="s">
        <v>8</v>
      </c>
      <c r="B977" s="89" t="s">
        <v>15</v>
      </c>
      <c r="C977" s="83" t="s">
        <v>8139</v>
      </c>
      <c r="H977" s="120">
        <v>2567086.8756610733</v>
      </c>
      <c r="I977" s="120">
        <v>0</v>
      </c>
    </row>
    <row r="978" spans="1:9" ht="14" x14ac:dyDescent="0.15">
      <c r="A978" s="127" t="s">
        <v>8</v>
      </c>
      <c r="B978" s="89" t="s">
        <v>15</v>
      </c>
      <c r="C978" s="83" t="s">
        <v>6768</v>
      </c>
      <c r="D978" s="83" t="s">
        <v>7322</v>
      </c>
      <c r="E978" s="83" t="s">
        <v>7568</v>
      </c>
      <c r="F978" s="83" t="s">
        <v>9</v>
      </c>
      <c r="G978" s="83">
        <v>0</v>
      </c>
      <c r="H978" s="120">
        <v>3723681.5861853762</v>
      </c>
      <c r="I978" s="120">
        <v>0</v>
      </c>
    </row>
    <row r="979" spans="1:9" ht="14" x14ac:dyDescent="0.15">
      <c r="A979" s="127" t="s">
        <v>8</v>
      </c>
      <c r="B979" s="89" t="s">
        <v>15</v>
      </c>
      <c r="C979" s="83" t="s">
        <v>8140</v>
      </c>
      <c r="H979" s="120">
        <v>3723681.5861853762</v>
      </c>
      <c r="I979" s="120">
        <v>0</v>
      </c>
    </row>
    <row r="980" spans="1:9" ht="14" x14ac:dyDescent="0.15">
      <c r="A980" s="127" t="s">
        <v>8</v>
      </c>
      <c r="B980" s="89" t="s">
        <v>15</v>
      </c>
      <c r="C980" s="83" t="s">
        <v>6776</v>
      </c>
      <c r="D980" s="83" t="s">
        <v>7314</v>
      </c>
      <c r="E980" s="83" t="s">
        <v>7568</v>
      </c>
      <c r="F980" s="83" t="s">
        <v>9</v>
      </c>
      <c r="G980" s="83">
        <v>0</v>
      </c>
      <c r="H980" s="120">
        <v>2219819.4177583428</v>
      </c>
      <c r="I980" s="120">
        <v>0</v>
      </c>
    </row>
    <row r="981" spans="1:9" ht="14" x14ac:dyDescent="0.15">
      <c r="A981" s="127" t="s">
        <v>8</v>
      </c>
      <c r="B981" s="89" t="s">
        <v>15</v>
      </c>
      <c r="C981" s="83" t="s">
        <v>8141</v>
      </c>
      <c r="H981" s="120">
        <v>2219819.4177583428</v>
      </c>
      <c r="I981" s="120">
        <v>0</v>
      </c>
    </row>
    <row r="982" spans="1:9" ht="14" x14ac:dyDescent="0.15">
      <c r="A982" s="127" t="s">
        <v>8</v>
      </c>
      <c r="B982" s="89" t="s">
        <v>15</v>
      </c>
      <c r="C982" s="83" t="s">
        <v>7005</v>
      </c>
      <c r="D982" s="83" t="s">
        <v>7083</v>
      </c>
      <c r="E982" s="83" t="s">
        <v>7568</v>
      </c>
      <c r="F982" s="83" t="s">
        <v>9</v>
      </c>
      <c r="G982" s="83">
        <v>0</v>
      </c>
      <c r="H982" s="120">
        <v>1221635.5470352443</v>
      </c>
      <c r="I982" s="120">
        <v>0</v>
      </c>
    </row>
    <row r="983" spans="1:9" ht="14" x14ac:dyDescent="0.15">
      <c r="A983" s="127" t="s">
        <v>8</v>
      </c>
      <c r="B983" s="89" t="s">
        <v>15</v>
      </c>
      <c r="C983" s="83" t="s">
        <v>8142</v>
      </c>
      <c r="H983" s="120">
        <v>1221635.5470352443</v>
      </c>
      <c r="I983" s="120">
        <v>0</v>
      </c>
    </row>
    <row r="984" spans="1:9" ht="14" x14ac:dyDescent="0.15">
      <c r="A984" s="127" t="s">
        <v>8</v>
      </c>
      <c r="B984" s="89" t="s">
        <v>15</v>
      </c>
      <c r="C984" s="83" t="s">
        <v>6650</v>
      </c>
      <c r="D984" s="83" t="s">
        <v>7441</v>
      </c>
      <c r="E984" s="83" t="s">
        <v>7568</v>
      </c>
      <c r="F984" s="83" t="s">
        <v>9</v>
      </c>
      <c r="G984" s="83">
        <v>0</v>
      </c>
      <c r="H984" s="120">
        <v>631443.38659341563</v>
      </c>
      <c r="I984" s="120">
        <v>0</v>
      </c>
    </row>
    <row r="985" spans="1:9" ht="14" x14ac:dyDescent="0.15">
      <c r="A985" s="127" t="s">
        <v>8</v>
      </c>
      <c r="B985" s="89" t="s">
        <v>15</v>
      </c>
      <c r="C985" s="83" t="s">
        <v>8143</v>
      </c>
      <c r="H985" s="120">
        <v>631443.38659341563</v>
      </c>
      <c r="I985" s="120">
        <v>0</v>
      </c>
    </row>
    <row r="986" spans="1:9" ht="14" x14ac:dyDescent="0.15">
      <c r="A986" s="127" t="s">
        <v>8</v>
      </c>
      <c r="B986" s="89" t="s">
        <v>15</v>
      </c>
      <c r="C986" s="83" t="s">
        <v>6566</v>
      </c>
      <c r="D986" s="83" t="s">
        <v>7525</v>
      </c>
      <c r="E986" s="83" t="s">
        <v>7568</v>
      </c>
      <c r="F986" s="83" t="s">
        <v>9</v>
      </c>
      <c r="G986" s="83">
        <v>0</v>
      </c>
      <c r="H986" s="120">
        <v>111030.66237233653</v>
      </c>
      <c r="I986" s="120">
        <v>0</v>
      </c>
    </row>
    <row r="987" spans="1:9" ht="14" x14ac:dyDescent="0.15">
      <c r="A987" s="127" t="s">
        <v>8</v>
      </c>
      <c r="B987" s="89" t="s">
        <v>15</v>
      </c>
      <c r="C987" s="83" t="s">
        <v>8144</v>
      </c>
      <c r="H987" s="120">
        <v>111030.66237233653</v>
      </c>
      <c r="I987" s="120">
        <v>0</v>
      </c>
    </row>
    <row r="988" spans="1:9" ht="14" x14ac:dyDescent="0.15">
      <c r="A988" s="127" t="s">
        <v>8</v>
      </c>
      <c r="B988" s="89" t="s">
        <v>15</v>
      </c>
      <c r="C988" s="83" t="s">
        <v>7022</v>
      </c>
      <c r="D988" s="83" t="s">
        <v>7066</v>
      </c>
      <c r="E988" s="83" t="s">
        <v>7568</v>
      </c>
      <c r="F988" s="83" t="s">
        <v>9</v>
      </c>
      <c r="G988" s="83">
        <v>0</v>
      </c>
      <c r="H988" s="120">
        <v>4303580.133167482</v>
      </c>
      <c r="I988" s="120">
        <v>0</v>
      </c>
    </row>
    <row r="989" spans="1:9" ht="14" x14ac:dyDescent="0.15">
      <c r="A989" s="127" t="s">
        <v>8</v>
      </c>
      <c r="B989" s="89" t="s">
        <v>15</v>
      </c>
      <c r="C989" s="83" t="s">
        <v>8145</v>
      </c>
      <c r="H989" s="120">
        <v>4303580.133167482</v>
      </c>
      <c r="I989" s="120">
        <v>0</v>
      </c>
    </row>
    <row r="990" spans="1:9" ht="14" x14ac:dyDescent="0.15">
      <c r="A990" s="127" t="s">
        <v>8</v>
      </c>
      <c r="B990" s="89" t="s">
        <v>15</v>
      </c>
      <c r="C990" s="83" t="s">
        <v>7000</v>
      </c>
      <c r="D990" s="83" t="s">
        <v>7088</v>
      </c>
      <c r="E990" s="83" t="s">
        <v>7568</v>
      </c>
      <c r="F990" s="83" t="s">
        <v>9</v>
      </c>
      <c r="G990" s="83">
        <v>0</v>
      </c>
      <c r="H990" s="120">
        <v>3015860.6967861047</v>
      </c>
      <c r="I990" s="120">
        <v>0</v>
      </c>
    </row>
    <row r="991" spans="1:9" ht="14" x14ac:dyDescent="0.15">
      <c r="A991" s="127" t="s">
        <v>8</v>
      </c>
      <c r="B991" s="89" t="s">
        <v>15</v>
      </c>
      <c r="C991" s="83" t="s">
        <v>8146</v>
      </c>
      <c r="H991" s="120">
        <v>3015860.6967861047</v>
      </c>
      <c r="I991" s="120">
        <v>0</v>
      </c>
    </row>
    <row r="992" spans="1:9" ht="14" x14ac:dyDescent="0.15">
      <c r="A992" s="127" t="s">
        <v>8</v>
      </c>
      <c r="B992" s="89" t="s">
        <v>15</v>
      </c>
      <c r="C992" s="83" t="s">
        <v>6749</v>
      </c>
      <c r="D992" s="83" t="s">
        <v>7341</v>
      </c>
      <c r="E992" s="83" t="s">
        <v>7568</v>
      </c>
      <c r="F992" s="83" t="s">
        <v>9</v>
      </c>
      <c r="G992" s="83">
        <v>0</v>
      </c>
      <c r="H992" s="120">
        <v>2830596.2603894901</v>
      </c>
      <c r="I992" s="120">
        <v>0</v>
      </c>
    </row>
    <row r="993" spans="1:9" ht="14" x14ac:dyDescent="0.15">
      <c r="A993" s="127" t="s">
        <v>8</v>
      </c>
      <c r="B993" s="89" t="s">
        <v>15</v>
      </c>
      <c r="C993" s="83" t="s">
        <v>8147</v>
      </c>
      <c r="H993" s="120">
        <v>2830596.2603894901</v>
      </c>
      <c r="I993" s="120">
        <v>0</v>
      </c>
    </row>
    <row r="994" spans="1:9" ht="14" x14ac:dyDescent="0.15">
      <c r="A994" s="127" t="s">
        <v>8</v>
      </c>
      <c r="B994" s="89" t="s">
        <v>15</v>
      </c>
      <c r="C994" s="83" t="s">
        <v>7014</v>
      </c>
      <c r="D994" s="83" t="s">
        <v>7074</v>
      </c>
      <c r="E994" s="83" t="s">
        <v>7568</v>
      </c>
      <c r="F994" s="83" t="s">
        <v>9</v>
      </c>
      <c r="G994" s="83">
        <v>0</v>
      </c>
      <c r="H994" s="120">
        <v>27888977.635303676</v>
      </c>
      <c r="I994" s="120">
        <v>0</v>
      </c>
    </row>
    <row r="995" spans="1:9" ht="14" x14ac:dyDescent="0.15">
      <c r="A995" s="127" t="s">
        <v>8</v>
      </c>
      <c r="B995" s="89" t="s">
        <v>15</v>
      </c>
      <c r="C995" s="83" t="s">
        <v>8148</v>
      </c>
      <c r="H995" s="120">
        <v>27888977.635303676</v>
      </c>
      <c r="I995" s="120">
        <v>0</v>
      </c>
    </row>
    <row r="996" spans="1:9" ht="14" x14ac:dyDescent="0.15">
      <c r="A996" s="127" t="s">
        <v>8</v>
      </c>
      <c r="B996" s="89" t="s">
        <v>15</v>
      </c>
      <c r="C996" s="83" t="s">
        <v>6926</v>
      </c>
      <c r="D996" s="83" t="s">
        <v>7164</v>
      </c>
      <c r="E996" s="83" t="s">
        <v>7568</v>
      </c>
      <c r="F996" s="83" t="s">
        <v>9</v>
      </c>
      <c r="G996" s="83">
        <v>0</v>
      </c>
      <c r="H996" s="120">
        <v>3732173.013837683</v>
      </c>
      <c r="I996" s="120">
        <v>0</v>
      </c>
    </row>
    <row r="997" spans="1:9" ht="14" x14ac:dyDescent="0.15">
      <c r="A997" s="127" t="s">
        <v>8</v>
      </c>
      <c r="B997" s="89" t="s">
        <v>15</v>
      </c>
      <c r="C997" s="83" t="s">
        <v>8149</v>
      </c>
      <c r="H997" s="120">
        <v>3732173.013837683</v>
      </c>
      <c r="I997" s="120">
        <v>0</v>
      </c>
    </row>
    <row r="998" spans="1:9" ht="14" x14ac:dyDescent="0.15">
      <c r="A998" s="127" t="s">
        <v>8</v>
      </c>
      <c r="B998" s="89" t="s">
        <v>15</v>
      </c>
      <c r="C998" s="83" t="s">
        <v>6812</v>
      </c>
      <c r="D998" s="83" t="s">
        <v>7278</v>
      </c>
      <c r="E998" s="83" t="s">
        <v>7568</v>
      </c>
      <c r="F998" s="83" t="s">
        <v>9</v>
      </c>
      <c r="G998" s="83">
        <v>0</v>
      </c>
      <c r="H998" s="120">
        <v>7589186.4320484307</v>
      </c>
      <c r="I998" s="120">
        <v>0</v>
      </c>
    </row>
    <row r="999" spans="1:9" ht="14" x14ac:dyDescent="0.15">
      <c r="A999" s="127" t="s">
        <v>8</v>
      </c>
      <c r="B999" s="89" t="s">
        <v>15</v>
      </c>
      <c r="C999" s="83" t="s">
        <v>8150</v>
      </c>
      <c r="H999" s="120">
        <v>7589186.4320484307</v>
      </c>
      <c r="I999" s="120">
        <v>0</v>
      </c>
    </row>
    <row r="1000" spans="1:9" ht="14" x14ac:dyDescent="0.15">
      <c r="A1000" s="127" t="s">
        <v>8</v>
      </c>
      <c r="B1000" s="89" t="s">
        <v>15</v>
      </c>
      <c r="C1000" s="83" t="s">
        <v>6828</v>
      </c>
      <c r="D1000" s="83" t="s">
        <v>7262</v>
      </c>
      <c r="E1000" s="83" t="s">
        <v>7568</v>
      </c>
      <c r="F1000" s="83" t="s">
        <v>9</v>
      </c>
      <c r="G1000" s="83">
        <v>0</v>
      </c>
      <c r="H1000" s="120">
        <v>2210345.6016398608</v>
      </c>
      <c r="I1000" s="120">
        <v>0</v>
      </c>
    </row>
    <row r="1001" spans="1:9" ht="14" x14ac:dyDescent="0.15">
      <c r="A1001" s="127" t="s">
        <v>8</v>
      </c>
      <c r="B1001" s="89" t="s">
        <v>15</v>
      </c>
      <c r="C1001" s="83" t="s">
        <v>8151</v>
      </c>
      <c r="H1001" s="120">
        <v>2210345.6016398608</v>
      </c>
      <c r="I1001" s="120">
        <v>0</v>
      </c>
    </row>
    <row r="1002" spans="1:9" ht="14" x14ac:dyDescent="0.15">
      <c r="A1002" s="127" t="s">
        <v>8</v>
      </c>
      <c r="B1002" s="89" t="s">
        <v>15</v>
      </c>
      <c r="C1002" s="83" t="s">
        <v>6985</v>
      </c>
      <c r="D1002" s="83" t="s">
        <v>7103</v>
      </c>
      <c r="E1002" s="83" t="s">
        <v>7568</v>
      </c>
      <c r="F1002" s="83" t="s">
        <v>9</v>
      </c>
      <c r="G1002" s="83">
        <v>0</v>
      </c>
      <c r="H1002" s="120">
        <v>14763658.635193119</v>
      </c>
      <c r="I1002" s="120">
        <v>0</v>
      </c>
    </row>
    <row r="1003" spans="1:9" ht="14" x14ac:dyDescent="0.15">
      <c r="A1003" s="127" t="s">
        <v>8</v>
      </c>
      <c r="B1003" s="89" t="s">
        <v>15</v>
      </c>
      <c r="C1003" s="83" t="s">
        <v>8152</v>
      </c>
      <c r="H1003" s="120">
        <v>14763658.635193119</v>
      </c>
      <c r="I1003" s="120">
        <v>0</v>
      </c>
    </row>
    <row r="1004" spans="1:9" ht="14" x14ac:dyDescent="0.15">
      <c r="A1004" s="127" t="s">
        <v>8</v>
      </c>
      <c r="B1004" s="89" t="s">
        <v>15</v>
      </c>
      <c r="C1004" s="83" t="s">
        <v>6839</v>
      </c>
      <c r="D1004" s="83" t="s">
        <v>7251</v>
      </c>
      <c r="E1004" s="83" t="s">
        <v>7568</v>
      </c>
      <c r="F1004" s="83" t="s">
        <v>9</v>
      </c>
      <c r="G1004" s="83">
        <v>0</v>
      </c>
      <c r="H1004" s="120">
        <v>6343119.04003233</v>
      </c>
      <c r="I1004" s="120">
        <v>0</v>
      </c>
    </row>
    <row r="1005" spans="1:9" ht="14" x14ac:dyDescent="0.15">
      <c r="A1005" s="127" t="s">
        <v>8</v>
      </c>
      <c r="B1005" s="89" t="s">
        <v>15</v>
      </c>
      <c r="C1005" s="83" t="s">
        <v>8153</v>
      </c>
      <c r="H1005" s="120">
        <v>6343119.04003233</v>
      </c>
      <c r="I1005" s="120">
        <v>0</v>
      </c>
    </row>
    <row r="1006" spans="1:9" ht="14" x14ac:dyDescent="0.15">
      <c r="A1006" s="127" t="s">
        <v>8</v>
      </c>
      <c r="B1006" s="89" t="s">
        <v>15</v>
      </c>
      <c r="C1006" s="83" t="s">
        <v>6998</v>
      </c>
      <c r="D1006" s="83" t="s">
        <v>7090</v>
      </c>
      <c r="E1006" s="83" t="s">
        <v>7568</v>
      </c>
      <c r="F1006" s="83" t="s">
        <v>9</v>
      </c>
      <c r="G1006" s="83">
        <v>0</v>
      </c>
      <c r="H1006" s="120">
        <v>10004836.407228516</v>
      </c>
      <c r="I1006" s="120">
        <v>0</v>
      </c>
    </row>
    <row r="1007" spans="1:9" ht="14" x14ac:dyDescent="0.15">
      <c r="A1007" s="127" t="s">
        <v>8</v>
      </c>
      <c r="B1007" s="89" t="s">
        <v>15</v>
      </c>
      <c r="C1007" s="83" t="s">
        <v>8154</v>
      </c>
      <c r="H1007" s="120">
        <v>10004836.407228516</v>
      </c>
      <c r="I1007" s="120">
        <v>0</v>
      </c>
    </row>
    <row r="1008" spans="1:9" ht="14" x14ac:dyDescent="0.15">
      <c r="A1008" s="127" t="s">
        <v>8</v>
      </c>
      <c r="B1008" s="89" t="s">
        <v>15</v>
      </c>
      <c r="C1008" s="83" t="s">
        <v>6639</v>
      </c>
      <c r="D1008" s="83" t="s">
        <v>7452</v>
      </c>
      <c r="E1008" s="83" t="s">
        <v>7568</v>
      </c>
      <c r="F1008" s="83" t="s">
        <v>9</v>
      </c>
      <c r="G1008" s="83">
        <v>0</v>
      </c>
      <c r="H1008" s="120">
        <v>701507.57926444896</v>
      </c>
      <c r="I1008" s="120">
        <v>0</v>
      </c>
    </row>
    <row r="1009" spans="1:9" ht="14" x14ac:dyDescent="0.15">
      <c r="A1009" s="127" t="s">
        <v>8</v>
      </c>
      <c r="B1009" s="89" t="s">
        <v>15</v>
      </c>
      <c r="C1009" s="83" t="s">
        <v>8155</v>
      </c>
      <c r="H1009" s="120">
        <v>701507.57926444896</v>
      </c>
      <c r="I1009" s="120">
        <v>0</v>
      </c>
    </row>
    <row r="1010" spans="1:9" ht="14" x14ac:dyDescent="0.15">
      <c r="A1010" s="127" t="s">
        <v>8</v>
      </c>
      <c r="B1010" s="89" t="s">
        <v>15</v>
      </c>
      <c r="C1010" s="83" t="s">
        <v>6666</v>
      </c>
      <c r="D1010" s="83" t="s">
        <v>7424</v>
      </c>
      <c r="E1010" s="83" t="s">
        <v>7568</v>
      </c>
      <c r="F1010" s="83" t="s">
        <v>9</v>
      </c>
      <c r="G1010" s="83">
        <v>0</v>
      </c>
      <c r="H1010" s="120">
        <v>838711.47559042578</v>
      </c>
      <c r="I1010" s="120">
        <v>0</v>
      </c>
    </row>
    <row r="1011" spans="1:9" ht="14" x14ac:dyDescent="0.15">
      <c r="A1011" s="127" t="s">
        <v>8</v>
      </c>
      <c r="B1011" s="89" t="s">
        <v>15</v>
      </c>
      <c r="C1011" s="83" t="s">
        <v>8156</v>
      </c>
      <c r="H1011" s="120">
        <v>838711.47559042578</v>
      </c>
      <c r="I1011" s="120">
        <v>0</v>
      </c>
    </row>
    <row r="1012" spans="1:9" ht="14" x14ac:dyDescent="0.15">
      <c r="A1012" s="127" t="s">
        <v>8</v>
      </c>
      <c r="B1012" s="89" t="s">
        <v>15</v>
      </c>
      <c r="C1012" s="83" t="s">
        <v>6880</v>
      </c>
      <c r="D1012" s="83" t="s">
        <v>7210</v>
      </c>
      <c r="E1012" s="83" t="s">
        <v>7568</v>
      </c>
      <c r="F1012" s="83" t="s">
        <v>9</v>
      </c>
      <c r="G1012" s="83">
        <v>0</v>
      </c>
      <c r="H1012" s="120">
        <v>5071789.530975474</v>
      </c>
      <c r="I1012" s="120">
        <v>0</v>
      </c>
    </row>
    <row r="1013" spans="1:9" ht="14" x14ac:dyDescent="0.15">
      <c r="A1013" s="127" t="s">
        <v>8</v>
      </c>
      <c r="B1013" s="89" t="s">
        <v>15</v>
      </c>
      <c r="C1013" s="83" t="s">
        <v>8157</v>
      </c>
      <c r="H1013" s="120">
        <v>5071789.530975474</v>
      </c>
      <c r="I1013" s="120">
        <v>0</v>
      </c>
    </row>
    <row r="1014" spans="1:9" ht="14" x14ac:dyDescent="0.15">
      <c r="A1014" s="127" t="s">
        <v>8</v>
      </c>
      <c r="B1014" s="89" t="s">
        <v>15</v>
      </c>
      <c r="C1014" s="83" t="s">
        <v>6695</v>
      </c>
      <c r="D1014" s="83" t="s">
        <v>7395</v>
      </c>
      <c r="E1014" s="83" t="s">
        <v>7568</v>
      </c>
      <c r="F1014" s="83" t="s">
        <v>9</v>
      </c>
      <c r="G1014" s="83">
        <v>0</v>
      </c>
      <c r="H1014" s="120">
        <v>1251730.9869501393</v>
      </c>
      <c r="I1014" s="120">
        <v>0</v>
      </c>
    </row>
    <row r="1015" spans="1:9" ht="14" x14ac:dyDescent="0.15">
      <c r="A1015" s="127" t="s">
        <v>8</v>
      </c>
      <c r="B1015" s="89" t="s">
        <v>15</v>
      </c>
      <c r="C1015" s="83" t="s">
        <v>8158</v>
      </c>
      <c r="H1015" s="120">
        <v>1251730.9869501393</v>
      </c>
      <c r="I1015" s="120">
        <v>0</v>
      </c>
    </row>
    <row r="1016" spans="1:9" ht="14" x14ac:dyDescent="0.15">
      <c r="A1016" s="127" t="s">
        <v>8</v>
      </c>
      <c r="B1016" s="89" t="s">
        <v>15</v>
      </c>
      <c r="C1016" s="83" t="s">
        <v>6877</v>
      </c>
      <c r="D1016" s="83" t="s">
        <v>7213</v>
      </c>
      <c r="E1016" s="83" t="s">
        <v>7568</v>
      </c>
      <c r="F1016" s="83" t="s">
        <v>9</v>
      </c>
      <c r="G1016" s="83">
        <v>0</v>
      </c>
      <c r="H1016" s="120">
        <v>8248393.4689819375</v>
      </c>
      <c r="I1016" s="120">
        <v>0</v>
      </c>
    </row>
    <row r="1017" spans="1:9" ht="14" x14ac:dyDescent="0.15">
      <c r="A1017" s="127" t="s">
        <v>8</v>
      </c>
      <c r="B1017" s="89" t="s">
        <v>15</v>
      </c>
      <c r="C1017" s="83" t="s">
        <v>8159</v>
      </c>
      <c r="H1017" s="120">
        <v>8248393.4689819375</v>
      </c>
      <c r="I1017" s="120">
        <v>0</v>
      </c>
    </row>
    <row r="1018" spans="1:9" ht="14" x14ac:dyDescent="0.15">
      <c r="A1018" s="127" t="s">
        <v>8</v>
      </c>
      <c r="B1018" s="89" t="s">
        <v>15</v>
      </c>
      <c r="C1018" s="83" t="s">
        <v>6599</v>
      </c>
      <c r="D1018" s="83" t="s">
        <v>7492</v>
      </c>
      <c r="E1018" s="83" t="s">
        <v>7568</v>
      </c>
      <c r="F1018" s="83" t="s">
        <v>9</v>
      </c>
      <c r="G1018" s="83">
        <v>0</v>
      </c>
      <c r="H1018" s="120">
        <v>386299.21479915956</v>
      </c>
      <c r="I1018" s="120">
        <v>0</v>
      </c>
    </row>
    <row r="1019" spans="1:9" ht="14" x14ac:dyDescent="0.15">
      <c r="A1019" s="127" t="s">
        <v>8</v>
      </c>
      <c r="B1019" s="89" t="s">
        <v>15</v>
      </c>
      <c r="C1019" s="83" t="s">
        <v>8160</v>
      </c>
      <c r="H1019" s="120">
        <v>386299.21479915956</v>
      </c>
      <c r="I1019" s="120">
        <v>0</v>
      </c>
    </row>
    <row r="1020" spans="1:9" ht="14" x14ac:dyDescent="0.15">
      <c r="A1020" s="127" t="s">
        <v>8</v>
      </c>
      <c r="B1020" s="89" t="s">
        <v>15</v>
      </c>
      <c r="C1020" s="83" t="s">
        <v>6750</v>
      </c>
      <c r="D1020" s="83" t="s">
        <v>7340</v>
      </c>
      <c r="E1020" s="83" t="s">
        <v>7568</v>
      </c>
      <c r="F1020" s="83" t="s">
        <v>9</v>
      </c>
      <c r="G1020" s="83">
        <v>0</v>
      </c>
      <c r="H1020" s="120">
        <v>2158442.577121085</v>
      </c>
      <c r="I1020" s="120">
        <v>0</v>
      </c>
    </row>
    <row r="1021" spans="1:9" ht="14" x14ac:dyDescent="0.15">
      <c r="A1021" s="127" t="s">
        <v>8</v>
      </c>
      <c r="B1021" s="89" t="s">
        <v>15</v>
      </c>
      <c r="C1021" s="83" t="s">
        <v>8161</v>
      </c>
      <c r="H1021" s="120">
        <v>2158442.577121085</v>
      </c>
      <c r="I1021" s="120">
        <v>0</v>
      </c>
    </row>
    <row r="1022" spans="1:9" ht="14" x14ac:dyDescent="0.15">
      <c r="A1022" s="127" t="s">
        <v>8</v>
      </c>
      <c r="B1022" s="89" t="s">
        <v>15</v>
      </c>
      <c r="C1022" s="83" t="s">
        <v>6783</v>
      </c>
      <c r="D1022" s="83" t="s">
        <v>7307</v>
      </c>
      <c r="E1022" s="83" t="s">
        <v>7568</v>
      </c>
      <c r="F1022" s="83" t="s">
        <v>9</v>
      </c>
      <c r="G1022" s="83">
        <v>0</v>
      </c>
      <c r="H1022" s="120">
        <v>1502022.7325814031</v>
      </c>
      <c r="I1022" s="120">
        <v>0</v>
      </c>
    </row>
    <row r="1023" spans="1:9" ht="14" x14ac:dyDescent="0.15">
      <c r="A1023" s="127" t="s">
        <v>8</v>
      </c>
      <c r="B1023" s="89" t="s">
        <v>15</v>
      </c>
      <c r="C1023" s="83" t="s">
        <v>8162</v>
      </c>
      <c r="H1023" s="120">
        <v>1502022.7325814031</v>
      </c>
      <c r="I1023" s="120">
        <v>0</v>
      </c>
    </row>
    <row r="1024" spans="1:9" ht="14" x14ac:dyDescent="0.15">
      <c r="A1024" s="127" t="s">
        <v>8</v>
      </c>
      <c r="B1024" s="89" t="s">
        <v>15</v>
      </c>
      <c r="C1024" s="83" t="s">
        <v>6637</v>
      </c>
      <c r="D1024" s="83" t="s">
        <v>7454</v>
      </c>
      <c r="E1024" s="83" t="s">
        <v>7568</v>
      </c>
      <c r="F1024" s="83" t="s">
        <v>9</v>
      </c>
      <c r="G1024" s="83">
        <v>0</v>
      </c>
      <c r="H1024" s="120">
        <v>554778.08258560265</v>
      </c>
      <c r="I1024" s="120">
        <v>0</v>
      </c>
    </row>
    <row r="1025" spans="1:9" ht="14" x14ac:dyDescent="0.15">
      <c r="A1025" s="127" t="s">
        <v>8</v>
      </c>
      <c r="B1025" s="89" t="s">
        <v>15</v>
      </c>
      <c r="C1025" s="83" t="s">
        <v>8163</v>
      </c>
      <c r="H1025" s="120">
        <v>554778.08258560265</v>
      </c>
      <c r="I1025" s="120">
        <v>0</v>
      </c>
    </row>
    <row r="1026" spans="1:9" ht="14" x14ac:dyDescent="0.15">
      <c r="A1026" s="127" t="s">
        <v>8</v>
      </c>
      <c r="B1026" s="89" t="s">
        <v>15</v>
      </c>
      <c r="C1026" s="83" t="s">
        <v>6975</v>
      </c>
      <c r="D1026" s="83" t="s">
        <v>7113</v>
      </c>
      <c r="E1026" s="83" t="s">
        <v>7568</v>
      </c>
      <c r="F1026" s="83" t="s">
        <v>9</v>
      </c>
      <c r="G1026" s="83">
        <v>0</v>
      </c>
      <c r="H1026" s="120">
        <v>8072091.5305439923</v>
      </c>
      <c r="I1026" s="120">
        <v>0</v>
      </c>
    </row>
    <row r="1027" spans="1:9" ht="14" x14ac:dyDescent="0.15">
      <c r="A1027" s="127" t="s">
        <v>8</v>
      </c>
      <c r="B1027" s="89" t="s">
        <v>15</v>
      </c>
      <c r="C1027" s="83" t="s">
        <v>8164</v>
      </c>
      <c r="H1027" s="120">
        <v>8072091.5305439923</v>
      </c>
      <c r="I1027" s="120">
        <v>0</v>
      </c>
    </row>
    <row r="1028" spans="1:9" ht="14" x14ac:dyDescent="0.15">
      <c r="A1028" s="127" t="s">
        <v>8</v>
      </c>
      <c r="B1028" s="89" t="s">
        <v>15</v>
      </c>
      <c r="C1028" s="83" t="s">
        <v>6541</v>
      </c>
      <c r="D1028" s="83" t="s">
        <v>7550</v>
      </c>
      <c r="E1028" s="83" t="s">
        <v>7568</v>
      </c>
      <c r="F1028" s="83" t="s">
        <v>9</v>
      </c>
      <c r="G1028" s="83">
        <v>0</v>
      </c>
      <c r="H1028" s="120">
        <v>1711912.9214879491</v>
      </c>
      <c r="I1028" s="120">
        <v>0</v>
      </c>
    </row>
    <row r="1029" spans="1:9" ht="14" x14ac:dyDescent="0.15">
      <c r="A1029" s="127" t="s">
        <v>8</v>
      </c>
      <c r="B1029" s="89" t="s">
        <v>15</v>
      </c>
      <c r="C1029" s="83" t="s">
        <v>8165</v>
      </c>
      <c r="H1029" s="120">
        <v>1711912.9214879491</v>
      </c>
      <c r="I1029" s="120">
        <v>0</v>
      </c>
    </row>
    <row r="1030" spans="1:9" ht="14" x14ac:dyDescent="0.15">
      <c r="A1030" s="127" t="s">
        <v>8</v>
      </c>
      <c r="B1030" s="89" t="s">
        <v>15</v>
      </c>
      <c r="C1030" s="83" t="s">
        <v>6700</v>
      </c>
      <c r="D1030" s="83" t="s">
        <v>7390</v>
      </c>
      <c r="E1030" s="83" t="s">
        <v>7568</v>
      </c>
      <c r="F1030" s="83" t="s">
        <v>9</v>
      </c>
      <c r="G1030" s="83">
        <v>0</v>
      </c>
      <c r="H1030" s="120">
        <v>2178190.6369616906</v>
      </c>
      <c r="I1030" s="120">
        <v>0</v>
      </c>
    </row>
    <row r="1031" spans="1:9" ht="14" x14ac:dyDescent="0.15">
      <c r="A1031" s="127" t="s">
        <v>8</v>
      </c>
      <c r="B1031" s="89" t="s">
        <v>15</v>
      </c>
      <c r="C1031" s="83" t="s">
        <v>8166</v>
      </c>
      <c r="H1031" s="120">
        <v>2178190.6369616906</v>
      </c>
      <c r="I1031" s="120">
        <v>0</v>
      </c>
    </row>
    <row r="1032" spans="1:9" ht="14" x14ac:dyDescent="0.15">
      <c r="A1032" s="127" t="s">
        <v>8</v>
      </c>
      <c r="B1032" s="89" t="s">
        <v>15</v>
      </c>
      <c r="C1032" s="83" t="s">
        <v>6627</v>
      </c>
      <c r="D1032" s="83" t="s">
        <v>7464</v>
      </c>
      <c r="E1032" s="83" t="s">
        <v>7568</v>
      </c>
      <c r="F1032" s="83" t="s">
        <v>9</v>
      </c>
      <c r="G1032" s="83">
        <v>0</v>
      </c>
      <c r="H1032" s="120">
        <v>1074140.9378931273</v>
      </c>
      <c r="I1032" s="120">
        <v>0</v>
      </c>
    </row>
    <row r="1033" spans="1:9" ht="14" x14ac:dyDescent="0.15">
      <c r="A1033" s="127" t="s">
        <v>8</v>
      </c>
      <c r="B1033" s="89" t="s">
        <v>15</v>
      </c>
      <c r="C1033" s="83" t="s">
        <v>8167</v>
      </c>
      <c r="H1033" s="120">
        <v>1074140.9378931273</v>
      </c>
      <c r="I1033" s="120">
        <v>0</v>
      </c>
    </row>
    <row r="1034" spans="1:9" ht="14" x14ac:dyDescent="0.15">
      <c r="A1034" s="127" t="s">
        <v>8</v>
      </c>
      <c r="B1034" s="89" t="s">
        <v>15</v>
      </c>
      <c r="C1034" s="83" t="s">
        <v>6722</v>
      </c>
      <c r="D1034" s="83" t="s">
        <v>7368</v>
      </c>
      <c r="E1034" s="83" t="s">
        <v>7568</v>
      </c>
      <c r="F1034" s="83" t="s">
        <v>9</v>
      </c>
      <c r="G1034" s="83">
        <v>0</v>
      </c>
      <c r="H1034" s="120">
        <v>2371143.0116262776</v>
      </c>
      <c r="I1034" s="120">
        <v>0</v>
      </c>
    </row>
    <row r="1035" spans="1:9" ht="14" x14ac:dyDescent="0.15">
      <c r="A1035" s="127" t="s">
        <v>8</v>
      </c>
      <c r="B1035" s="89" t="s">
        <v>15</v>
      </c>
      <c r="C1035" s="83" t="s">
        <v>8168</v>
      </c>
      <c r="H1035" s="120">
        <v>2371143.0116262776</v>
      </c>
      <c r="I1035" s="120">
        <v>0</v>
      </c>
    </row>
    <row r="1036" spans="1:9" ht="14" x14ac:dyDescent="0.15">
      <c r="A1036" s="127" t="s">
        <v>8</v>
      </c>
      <c r="B1036" s="89" t="s">
        <v>15</v>
      </c>
      <c r="C1036" s="83" t="s">
        <v>6772</v>
      </c>
      <c r="D1036" s="83" t="s">
        <v>7318</v>
      </c>
      <c r="E1036" s="83" t="s">
        <v>7568</v>
      </c>
      <c r="F1036" s="83" t="s">
        <v>9</v>
      </c>
      <c r="G1036" s="83">
        <v>0</v>
      </c>
      <c r="H1036" s="120">
        <v>2219436.6776278475</v>
      </c>
      <c r="I1036" s="120">
        <v>0</v>
      </c>
    </row>
    <row r="1037" spans="1:9" ht="14" x14ac:dyDescent="0.15">
      <c r="A1037" s="127" t="s">
        <v>8</v>
      </c>
      <c r="B1037" s="89" t="s">
        <v>15</v>
      </c>
      <c r="C1037" s="83" t="s">
        <v>8169</v>
      </c>
      <c r="H1037" s="120">
        <v>2219436.6776278475</v>
      </c>
      <c r="I1037" s="120">
        <v>0</v>
      </c>
    </row>
    <row r="1038" spans="1:9" ht="14" x14ac:dyDescent="0.15">
      <c r="A1038" s="127" t="s">
        <v>8</v>
      </c>
      <c r="B1038" s="89" t="s">
        <v>15</v>
      </c>
      <c r="C1038" s="83" t="s">
        <v>6691</v>
      </c>
      <c r="D1038" s="83" t="s">
        <v>7399</v>
      </c>
      <c r="E1038" s="83" t="s">
        <v>7568</v>
      </c>
      <c r="F1038" s="83" t="s">
        <v>9</v>
      </c>
      <c r="G1038" s="83">
        <v>0</v>
      </c>
      <c r="H1038" s="120">
        <v>1152780.2084306534</v>
      </c>
      <c r="I1038" s="120">
        <v>0</v>
      </c>
    </row>
    <row r="1039" spans="1:9" ht="14" x14ac:dyDescent="0.15">
      <c r="A1039" s="127" t="s">
        <v>8</v>
      </c>
      <c r="B1039" s="89" t="s">
        <v>15</v>
      </c>
      <c r="C1039" s="83" t="s">
        <v>8170</v>
      </c>
      <c r="H1039" s="120">
        <v>1152780.2084306534</v>
      </c>
      <c r="I1039" s="120">
        <v>0</v>
      </c>
    </row>
    <row r="1040" spans="1:9" ht="14" x14ac:dyDescent="0.15">
      <c r="A1040" s="127" t="s">
        <v>8</v>
      </c>
      <c r="B1040" s="89" t="s">
        <v>15</v>
      </c>
      <c r="C1040" s="83" t="s">
        <v>6614</v>
      </c>
      <c r="D1040" s="83" t="s">
        <v>7477</v>
      </c>
      <c r="E1040" s="83" t="s">
        <v>7568</v>
      </c>
      <c r="F1040" s="83" t="s">
        <v>9</v>
      </c>
      <c r="G1040" s="83">
        <v>0</v>
      </c>
      <c r="H1040" s="120">
        <v>279191.88751722698</v>
      </c>
      <c r="I1040" s="120">
        <v>0</v>
      </c>
    </row>
    <row r="1041" spans="1:9" ht="14" x14ac:dyDescent="0.15">
      <c r="A1041" s="127" t="s">
        <v>8</v>
      </c>
      <c r="B1041" s="89" t="s">
        <v>15</v>
      </c>
      <c r="C1041" s="83" t="s">
        <v>8171</v>
      </c>
      <c r="H1041" s="120">
        <v>279191.88751722698</v>
      </c>
      <c r="I1041" s="120">
        <v>0</v>
      </c>
    </row>
    <row r="1042" spans="1:9" ht="14" x14ac:dyDescent="0.15">
      <c r="A1042" s="127" t="s">
        <v>8</v>
      </c>
      <c r="B1042" s="89" t="s">
        <v>15</v>
      </c>
      <c r="C1042" s="83" t="s">
        <v>6621</v>
      </c>
      <c r="D1042" s="83" t="s">
        <v>7470</v>
      </c>
      <c r="E1042" s="83" t="s">
        <v>7568</v>
      </c>
      <c r="F1042" s="83" t="s">
        <v>9</v>
      </c>
      <c r="G1042" s="83">
        <v>0</v>
      </c>
      <c r="H1042" s="120">
        <v>434933.76903691638</v>
      </c>
      <c r="I1042" s="120">
        <v>0</v>
      </c>
    </row>
    <row r="1043" spans="1:9" ht="14" x14ac:dyDescent="0.15">
      <c r="A1043" s="127" t="s">
        <v>8</v>
      </c>
      <c r="B1043" s="89" t="s">
        <v>15</v>
      </c>
      <c r="C1043" s="83" t="s">
        <v>8172</v>
      </c>
      <c r="H1043" s="120">
        <v>434933.76903691638</v>
      </c>
      <c r="I1043" s="120">
        <v>0</v>
      </c>
    </row>
    <row r="1044" spans="1:9" ht="14" x14ac:dyDescent="0.15">
      <c r="A1044" s="127" t="s">
        <v>8</v>
      </c>
      <c r="B1044" s="89" t="s">
        <v>15</v>
      </c>
      <c r="C1044" s="83" t="s">
        <v>6982</v>
      </c>
      <c r="D1044" s="83" t="s">
        <v>7106</v>
      </c>
      <c r="E1044" s="83" t="s">
        <v>7568</v>
      </c>
      <c r="F1044" s="83" t="s">
        <v>9</v>
      </c>
      <c r="G1044" s="83">
        <v>0</v>
      </c>
      <c r="H1044" s="120">
        <v>10235559.781287789</v>
      </c>
      <c r="I1044" s="120">
        <v>0</v>
      </c>
    </row>
    <row r="1045" spans="1:9" ht="14" x14ac:dyDescent="0.15">
      <c r="A1045" s="127" t="s">
        <v>8</v>
      </c>
      <c r="B1045" s="89" t="s">
        <v>15</v>
      </c>
      <c r="C1045" s="83" t="s">
        <v>8173</v>
      </c>
      <c r="H1045" s="120">
        <v>10235559.781287789</v>
      </c>
      <c r="I1045" s="120">
        <v>0</v>
      </c>
    </row>
    <row r="1046" spans="1:9" ht="14" x14ac:dyDescent="0.15">
      <c r="A1046" s="127" t="s">
        <v>8</v>
      </c>
      <c r="B1046" s="89" t="s">
        <v>15</v>
      </c>
      <c r="C1046" s="83" t="s">
        <v>6742</v>
      </c>
      <c r="D1046" s="83" t="s">
        <v>7348</v>
      </c>
      <c r="E1046" s="83" t="s">
        <v>7568</v>
      </c>
      <c r="F1046" s="83" t="s">
        <v>9</v>
      </c>
      <c r="G1046" s="83">
        <v>0</v>
      </c>
      <c r="H1046" s="120">
        <v>2280849.8866428249</v>
      </c>
      <c r="I1046" s="120">
        <v>0</v>
      </c>
    </row>
    <row r="1047" spans="1:9" ht="14" x14ac:dyDescent="0.15">
      <c r="A1047" s="127" t="s">
        <v>8</v>
      </c>
      <c r="B1047" s="89" t="s">
        <v>15</v>
      </c>
      <c r="C1047" s="83" t="s">
        <v>8174</v>
      </c>
      <c r="H1047" s="120">
        <v>2280849.8866428249</v>
      </c>
      <c r="I1047" s="120">
        <v>0</v>
      </c>
    </row>
    <row r="1048" spans="1:9" ht="14" x14ac:dyDescent="0.15">
      <c r="A1048" s="127" t="s">
        <v>8</v>
      </c>
      <c r="B1048" s="89" t="s">
        <v>15</v>
      </c>
      <c r="C1048" s="83" t="s">
        <v>6552</v>
      </c>
      <c r="D1048" s="83" t="s">
        <v>7539</v>
      </c>
      <c r="E1048" s="83" t="s">
        <v>7568</v>
      </c>
      <c r="F1048" s="83" t="s">
        <v>9</v>
      </c>
      <c r="G1048" s="83">
        <v>0</v>
      </c>
      <c r="H1048" s="120">
        <v>2464465.1799999997</v>
      </c>
      <c r="I1048" s="120">
        <v>0</v>
      </c>
    </row>
    <row r="1049" spans="1:9" ht="14" x14ac:dyDescent="0.15">
      <c r="A1049" s="127" t="s">
        <v>8</v>
      </c>
      <c r="B1049" s="89" t="s">
        <v>15</v>
      </c>
      <c r="C1049" s="83" t="s">
        <v>8175</v>
      </c>
      <c r="H1049" s="120">
        <v>2464465.1799999997</v>
      </c>
      <c r="I1049" s="120">
        <v>0</v>
      </c>
    </row>
    <row r="1050" spans="1:9" ht="14" x14ac:dyDescent="0.15">
      <c r="A1050" s="127" t="s">
        <v>8</v>
      </c>
      <c r="B1050" s="89" t="s">
        <v>15</v>
      </c>
      <c r="C1050" s="83" t="s">
        <v>6838</v>
      </c>
      <c r="D1050" s="83" t="s">
        <v>7252</v>
      </c>
      <c r="E1050" s="83" t="s">
        <v>7568</v>
      </c>
      <c r="F1050" s="83" t="s">
        <v>9</v>
      </c>
      <c r="G1050" s="83">
        <v>0</v>
      </c>
      <c r="H1050" s="120">
        <v>3855945.2563023409</v>
      </c>
      <c r="I1050" s="120">
        <v>0</v>
      </c>
    </row>
    <row r="1051" spans="1:9" ht="14" x14ac:dyDescent="0.15">
      <c r="A1051" s="127" t="s">
        <v>8</v>
      </c>
      <c r="B1051" s="89" t="s">
        <v>15</v>
      </c>
      <c r="C1051" s="83" t="s">
        <v>8176</v>
      </c>
      <c r="H1051" s="120">
        <v>3855945.2563023409</v>
      </c>
      <c r="I1051" s="120">
        <v>0</v>
      </c>
    </row>
    <row r="1052" spans="1:9" ht="14" x14ac:dyDescent="0.15">
      <c r="A1052" s="127" t="s">
        <v>8</v>
      </c>
      <c r="B1052" s="89" t="s">
        <v>15</v>
      </c>
      <c r="C1052" s="83" t="s">
        <v>6799</v>
      </c>
      <c r="D1052" s="83" t="s">
        <v>7291</v>
      </c>
      <c r="E1052" s="83" t="s">
        <v>7568</v>
      </c>
      <c r="F1052" s="83" t="s">
        <v>9</v>
      </c>
      <c r="G1052" s="83">
        <v>0</v>
      </c>
      <c r="H1052" s="120">
        <v>2224088.0427146042</v>
      </c>
      <c r="I1052" s="120">
        <v>0</v>
      </c>
    </row>
    <row r="1053" spans="1:9" ht="14" x14ac:dyDescent="0.15">
      <c r="A1053" s="127" t="s">
        <v>8</v>
      </c>
      <c r="B1053" s="89" t="s">
        <v>15</v>
      </c>
      <c r="C1053" s="83" t="s">
        <v>8177</v>
      </c>
      <c r="H1053" s="120">
        <v>2224088.0427146042</v>
      </c>
      <c r="I1053" s="120">
        <v>0</v>
      </c>
    </row>
    <row r="1054" spans="1:9" ht="14" x14ac:dyDescent="0.15">
      <c r="A1054" s="127" t="s">
        <v>8</v>
      </c>
      <c r="B1054" s="89" t="s">
        <v>15</v>
      </c>
      <c r="C1054" s="83" t="s">
        <v>6667</v>
      </c>
      <c r="D1054" s="83" t="s">
        <v>7423</v>
      </c>
      <c r="E1054" s="83" t="s">
        <v>7568</v>
      </c>
      <c r="F1054" s="83" t="s">
        <v>9</v>
      </c>
      <c r="G1054" s="83">
        <v>0</v>
      </c>
      <c r="H1054" s="120">
        <v>729647.79884364759</v>
      </c>
      <c r="I1054" s="120">
        <v>0</v>
      </c>
    </row>
    <row r="1055" spans="1:9" ht="14" x14ac:dyDescent="0.15">
      <c r="A1055" s="127" t="s">
        <v>8</v>
      </c>
      <c r="B1055" s="89" t="s">
        <v>15</v>
      </c>
      <c r="C1055" s="83" t="s">
        <v>8178</v>
      </c>
      <c r="H1055" s="120">
        <v>729647.79884364759</v>
      </c>
      <c r="I1055" s="120">
        <v>0</v>
      </c>
    </row>
    <row r="1056" spans="1:9" ht="14" x14ac:dyDescent="0.15">
      <c r="A1056" s="127" t="s">
        <v>8</v>
      </c>
      <c r="B1056" s="89" t="s">
        <v>8964</v>
      </c>
      <c r="C1056" s="89"/>
      <c r="D1056" s="89"/>
      <c r="E1056" s="89"/>
      <c r="F1056" s="89"/>
      <c r="G1056" s="89"/>
      <c r="H1056" s="120">
        <v>2707598823.0746288</v>
      </c>
      <c r="I1056" s="120">
        <v>0</v>
      </c>
    </row>
    <row r="1057" spans="1:9" ht="14" x14ac:dyDescent="0.15">
      <c r="A1057" s="127" t="s">
        <v>8957</v>
      </c>
      <c r="B1057" s="127"/>
      <c r="C1057" s="127"/>
      <c r="D1057" s="127"/>
      <c r="E1057" s="127"/>
      <c r="F1057" s="127"/>
      <c r="G1057" s="127"/>
      <c r="H1057" s="120">
        <v>3672777760.5746293</v>
      </c>
      <c r="I1057" s="120">
        <v>16006179</v>
      </c>
    </row>
    <row r="1058" spans="1:9" ht="42" x14ac:dyDescent="0.15">
      <c r="A1058" s="127" t="s">
        <v>51</v>
      </c>
      <c r="B1058" s="89" t="s">
        <v>7661</v>
      </c>
      <c r="C1058" s="83" t="s">
        <v>58</v>
      </c>
      <c r="D1058" s="83" t="s">
        <v>6388</v>
      </c>
      <c r="E1058" s="83" t="s">
        <v>7582</v>
      </c>
      <c r="F1058" s="83" t="s">
        <v>7654</v>
      </c>
      <c r="G1058" s="83" t="s">
        <v>7553</v>
      </c>
      <c r="H1058" s="120">
        <v>1267042266</v>
      </c>
      <c r="I1058" s="120">
        <v>48986812.754674859</v>
      </c>
    </row>
    <row r="1059" spans="1:9" ht="14" x14ac:dyDescent="0.15">
      <c r="A1059" s="127" t="s">
        <v>51</v>
      </c>
      <c r="B1059" s="89" t="s">
        <v>7661</v>
      </c>
      <c r="C1059" s="83" t="s">
        <v>8186</v>
      </c>
      <c r="H1059" s="120">
        <v>1267042266</v>
      </c>
      <c r="I1059" s="120">
        <v>48986812.754674859</v>
      </c>
    </row>
    <row r="1060" spans="1:9" ht="42" x14ac:dyDescent="0.15">
      <c r="A1060" s="127" t="s">
        <v>51</v>
      </c>
      <c r="B1060" s="89" t="s">
        <v>7661</v>
      </c>
      <c r="C1060" s="83" t="s">
        <v>54</v>
      </c>
      <c r="D1060" s="83" t="s">
        <v>6385</v>
      </c>
      <c r="E1060" s="83" t="s">
        <v>7582</v>
      </c>
      <c r="F1060" s="83" t="s">
        <v>7654</v>
      </c>
      <c r="G1060" s="83" t="s">
        <v>7553</v>
      </c>
      <c r="H1060" s="120">
        <v>3093286697</v>
      </c>
      <c r="I1060" s="120">
        <v>121223217.1184044</v>
      </c>
    </row>
    <row r="1061" spans="1:9" ht="14" x14ac:dyDescent="0.15">
      <c r="A1061" s="127" t="s">
        <v>51</v>
      </c>
      <c r="B1061" s="89" t="s">
        <v>7661</v>
      </c>
      <c r="C1061" s="83" t="s">
        <v>8187</v>
      </c>
      <c r="H1061" s="120">
        <v>3093286697</v>
      </c>
      <c r="I1061" s="120">
        <v>121223217.1184044</v>
      </c>
    </row>
    <row r="1062" spans="1:9" ht="42" x14ac:dyDescent="0.15">
      <c r="A1062" s="127" t="s">
        <v>51</v>
      </c>
      <c r="B1062" s="89" t="s">
        <v>7661</v>
      </c>
      <c r="C1062" s="83" t="s">
        <v>48</v>
      </c>
      <c r="D1062" s="83" t="s">
        <v>6387</v>
      </c>
      <c r="E1062" s="83" t="s">
        <v>7582</v>
      </c>
      <c r="F1062" s="83" t="s">
        <v>7654</v>
      </c>
      <c r="G1062" s="83" t="s">
        <v>7553</v>
      </c>
      <c r="H1062" s="120">
        <v>4455467994</v>
      </c>
      <c r="I1062" s="120">
        <v>298035659.33823067</v>
      </c>
    </row>
    <row r="1063" spans="1:9" ht="14" x14ac:dyDescent="0.15">
      <c r="A1063" s="127" t="s">
        <v>51</v>
      </c>
      <c r="B1063" s="89" t="s">
        <v>7661</v>
      </c>
      <c r="C1063" s="83" t="s">
        <v>8188</v>
      </c>
      <c r="H1063" s="120">
        <v>4455467994</v>
      </c>
      <c r="I1063" s="120">
        <v>298035659.33823067</v>
      </c>
    </row>
    <row r="1064" spans="1:9" ht="42" x14ac:dyDescent="0.15">
      <c r="A1064" s="127" t="s">
        <v>51</v>
      </c>
      <c r="B1064" s="89" t="s">
        <v>7661</v>
      </c>
      <c r="C1064" s="83" t="s">
        <v>56</v>
      </c>
      <c r="D1064" s="83" t="s">
        <v>6391</v>
      </c>
      <c r="E1064" s="83" t="s">
        <v>7582</v>
      </c>
      <c r="F1064" s="83" t="s">
        <v>7654</v>
      </c>
      <c r="G1064" s="83" t="s">
        <v>7553</v>
      </c>
      <c r="H1064" s="120">
        <v>4347265707</v>
      </c>
      <c r="I1064" s="120">
        <v>122042020.91296102</v>
      </c>
    </row>
    <row r="1065" spans="1:9" ht="14" x14ac:dyDescent="0.15">
      <c r="A1065" s="127" t="s">
        <v>51</v>
      </c>
      <c r="B1065" s="89" t="s">
        <v>7661</v>
      </c>
      <c r="C1065" s="83" t="s">
        <v>8189</v>
      </c>
      <c r="H1065" s="120">
        <v>4347265707</v>
      </c>
      <c r="I1065" s="120">
        <v>122042020.91296102</v>
      </c>
    </row>
    <row r="1066" spans="1:9" ht="42" x14ac:dyDescent="0.15">
      <c r="A1066" s="127" t="s">
        <v>51</v>
      </c>
      <c r="B1066" s="89" t="s">
        <v>7661</v>
      </c>
      <c r="C1066" s="83" t="s">
        <v>55</v>
      </c>
      <c r="D1066" s="83" t="s">
        <v>6386</v>
      </c>
      <c r="E1066" s="83" t="s">
        <v>7582</v>
      </c>
      <c r="F1066" s="83" t="s">
        <v>7654</v>
      </c>
      <c r="G1066" s="83" t="s">
        <v>7553</v>
      </c>
      <c r="H1066" s="120">
        <v>3064907920</v>
      </c>
      <c r="I1066" s="120">
        <v>5004799.2142852815</v>
      </c>
    </row>
    <row r="1067" spans="1:9" ht="14" x14ac:dyDescent="0.15">
      <c r="A1067" s="127" t="s">
        <v>51</v>
      </c>
      <c r="B1067" s="89" t="s">
        <v>7661</v>
      </c>
      <c r="C1067" s="83" t="s">
        <v>8190</v>
      </c>
      <c r="H1067" s="120">
        <v>3064907920</v>
      </c>
      <c r="I1067" s="120">
        <v>5004799.2142852815</v>
      </c>
    </row>
    <row r="1068" spans="1:9" ht="42" x14ac:dyDescent="0.15">
      <c r="A1068" s="127" t="s">
        <v>51</v>
      </c>
      <c r="B1068" s="89" t="s">
        <v>7661</v>
      </c>
      <c r="C1068" s="83" t="s">
        <v>52</v>
      </c>
      <c r="D1068" s="83" t="s">
        <v>4974</v>
      </c>
      <c r="E1068" s="83" t="s">
        <v>7582</v>
      </c>
      <c r="F1068" s="83" t="s">
        <v>7654</v>
      </c>
      <c r="G1068" s="83" t="s">
        <v>7553</v>
      </c>
      <c r="H1068" s="120">
        <v>4143301447</v>
      </c>
      <c r="I1068" s="120">
        <v>270799661.64951116</v>
      </c>
    </row>
    <row r="1069" spans="1:9" ht="14" x14ac:dyDescent="0.15">
      <c r="A1069" s="127" t="s">
        <v>51</v>
      </c>
      <c r="B1069" s="89" t="s">
        <v>7661</v>
      </c>
      <c r="C1069" s="83" t="s">
        <v>8191</v>
      </c>
      <c r="H1069" s="120">
        <v>4143301447</v>
      </c>
      <c r="I1069" s="120">
        <v>270799661.64951116</v>
      </c>
    </row>
    <row r="1070" spans="1:9" ht="42" x14ac:dyDescent="0.15">
      <c r="A1070" s="127" t="s">
        <v>51</v>
      </c>
      <c r="B1070" s="89" t="s">
        <v>7661</v>
      </c>
      <c r="C1070" s="83" t="s">
        <v>53</v>
      </c>
      <c r="D1070" s="83" t="s">
        <v>6390</v>
      </c>
      <c r="E1070" s="83" t="s">
        <v>7582</v>
      </c>
      <c r="F1070" s="83" t="s">
        <v>7654</v>
      </c>
      <c r="G1070" s="83" t="s">
        <v>7553</v>
      </c>
      <c r="H1070" s="120">
        <v>2512238977</v>
      </c>
      <c r="I1070" s="120">
        <v>43271159.292292997</v>
      </c>
    </row>
    <row r="1071" spans="1:9" ht="14" x14ac:dyDescent="0.15">
      <c r="A1071" s="127" t="s">
        <v>51</v>
      </c>
      <c r="B1071" s="89" t="s">
        <v>7661</v>
      </c>
      <c r="C1071" s="83" t="s">
        <v>8192</v>
      </c>
      <c r="H1071" s="120">
        <v>2512238977</v>
      </c>
      <c r="I1071" s="120">
        <v>43271159.292292997</v>
      </c>
    </row>
    <row r="1072" spans="1:9" ht="42" x14ac:dyDescent="0.15">
      <c r="A1072" s="127" t="s">
        <v>51</v>
      </c>
      <c r="B1072" s="89" t="s">
        <v>7661</v>
      </c>
      <c r="C1072" s="83" t="s">
        <v>59</v>
      </c>
      <c r="D1072" s="83" t="s">
        <v>6389</v>
      </c>
      <c r="E1072" s="83" t="s">
        <v>7582</v>
      </c>
      <c r="F1072" s="83" t="s">
        <v>7654</v>
      </c>
      <c r="G1072" s="83" t="s">
        <v>7553</v>
      </c>
      <c r="H1072" s="120">
        <v>766226980</v>
      </c>
      <c r="I1072" s="120">
        <v>29481326.437614121</v>
      </c>
    </row>
    <row r="1073" spans="1:9" ht="14" x14ac:dyDescent="0.15">
      <c r="A1073" s="127" t="s">
        <v>51</v>
      </c>
      <c r="B1073" s="89" t="s">
        <v>7661</v>
      </c>
      <c r="C1073" s="83" t="s">
        <v>8193</v>
      </c>
      <c r="H1073" s="120">
        <v>766226980</v>
      </c>
      <c r="I1073" s="120">
        <v>29481326.437614121</v>
      </c>
    </row>
    <row r="1074" spans="1:9" ht="42" x14ac:dyDescent="0.15">
      <c r="A1074" s="127" t="s">
        <v>51</v>
      </c>
      <c r="B1074" s="89" t="s">
        <v>7661</v>
      </c>
      <c r="C1074" s="83" t="s">
        <v>57</v>
      </c>
      <c r="D1074" s="83" t="s">
        <v>6416</v>
      </c>
      <c r="E1074" s="83" t="s">
        <v>7582</v>
      </c>
      <c r="F1074" s="83" t="s">
        <v>7654</v>
      </c>
      <c r="G1074" s="83" t="s">
        <v>7553</v>
      </c>
      <c r="H1074" s="120">
        <v>1638416724</v>
      </c>
      <c r="I1074" s="120">
        <v>63681482.518988997</v>
      </c>
    </row>
    <row r="1075" spans="1:9" ht="14" x14ac:dyDescent="0.15">
      <c r="A1075" s="127" t="s">
        <v>51</v>
      </c>
      <c r="B1075" s="89" t="s">
        <v>7661</v>
      </c>
      <c r="C1075" s="83" t="s">
        <v>8194</v>
      </c>
      <c r="H1075" s="120">
        <v>1638416724</v>
      </c>
      <c r="I1075" s="120">
        <v>63681482.518988997</v>
      </c>
    </row>
    <row r="1076" spans="1:9" ht="42" x14ac:dyDescent="0.15">
      <c r="A1076" s="127" t="s">
        <v>51</v>
      </c>
      <c r="B1076" s="89" t="s">
        <v>7661</v>
      </c>
      <c r="C1076" s="83" t="s">
        <v>60</v>
      </c>
      <c r="D1076" s="83" t="s">
        <v>125</v>
      </c>
      <c r="E1076" s="83" t="s">
        <v>7582</v>
      </c>
      <c r="F1076" s="83" t="s">
        <v>7654</v>
      </c>
      <c r="G1076" s="83" t="s">
        <v>7553</v>
      </c>
      <c r="H1076" s="120">
        <v>109227782</v>
      </c>
      <c r="I1076" s="120">
        <v>4204463.202826323</v>
      </c>
    </row>
    <row r="1077" spans="1:9" ht="14" x14ac:dyDescent="0.15">
      <c r="A1077" s="127" t="s">
        <v>51</v>
      </c>
      <c r="B1077" s="89" t="s">
        <v>7661</v>
      </c>
      <c r="C1077" s="83" t="s">
        <v>8195</v>
      </c>
      <c r="H1077" s="120">
        <v>109227782</v>
      </c>
      <c r="I1077" s="120">
        <v>4204463.202826323</v>
      </c>
    </row>
    <row r="1078" spans="1:9" ht="14" x14ac:dyDescent="0.15">
      <c r="A1078" s="127" t="s">
        <v>51</v>
      </c>
      <c r="B1078" s="89" t="s">
        <v>8966</v>
      </c>
      <c r="C1078" s="89"/>
      <c r="D1078" s="89"/>
      <c r="E1078" s="89"/>
      <c r="F1078" s="89"/>
      <c r="G1078" s="89"/>
      <c r="H1078" s="120">
        <v>25397382494</v>
      </c>
      <c r="I1078" s="120">
        <v>1006730602.4397898</v>
      </c>
    </row>
    <row r="1079" spans="1:9" ht="14" x14ac:dyDescent="0.15">
      <c r="A1079" s="127" t="s">
        <v>8958</v>
      </c>
      <c r="B1079" s="127"/>
      <c r="C1079" s="127"/>
      <c r="D1079" s="127"/>
      <c r="E1079" s="127"/>
      <c r="F1079" s="127"/>
      <c r="G1079" s="127"/>
      <c r="H1079" s="120">
        <v>25397382494</v>
      </c>
      <c r="I1079" s="120">
        <v>1006730602.4397898</v>
      </c>
    </row>
    <row r="1080" spans="1:9" ht="14" x14ac:dyDescent="0.15">
      <c r="A1080" s="127" t="s">
        <v>65</v>
      </c>
      <c r="B1080" s="89" t="s">
        <v>5234</v>
      </c>
      <c r="C1080" s="83" t="s">
        <v>1769</v>
      </c>
      <c r="D1080" s="83" t="s">
        <v>1770</v>
      </c>
      <c r="E1080" s="83" t="s">
        <v>7586</v>
      </c>
      <c r="F1080" s="83" t="s">
        <v>9</v>
      </c>
      <c r="G1080" s="83">
        <v>0</v>
      </c>
      <c r="H1080" s="120">
        <v>467100</v>
      </c>
      <c r="I1080" s="120">
        <v>0</v>
      </c>
    </row>
    <row r="1081" spans="1:9" ht="14" x14ac:dyDescent="0.15">
      <c r="A1081" s="127" t="s">
        <v>65</v>
      </c>
      <c r="B1081" s="89" t="s">
        <v>5234</v>
      </c>
      <c r="C1081" s="83" t="s">
        <v>8196</v>
      </c>
      <c r="H1081" s="120">
        <v>467100</v>
      </c>
      <c r="I1081" s="120">
        <v>0</v>
      </c>
    </row>
    <row r="1082" spans="1:9" ht="14" x14ac:dyDescent="0.15">
      <c r="A1082" s="127" t="s">
        <v>65</v>
      </c>
      <c r="B1082" s="89" t="s">
        <v>5234</v>
      </c>
      <c r="C1082" s="83" t="s">
        <v>1379</v>
      </c>
      <c r="D1082" s="83" t="s">
        <v>1380</v>
      </c>
      <c r="E1082" s="83" t="s">
        <v>7586</v>
      </c>
      <c r="F1082" s="83" t="s">
        <v>9</v>
      </c>
      <c r="G1082" s="83">
        <v>0</v>
      </c>
      <c r="H1082" s="120">
        <v>1954563</v>
      </c>
      <c r="I1082" s="120">
        <v>0</v>
      </c>
    </row>
    <row r="1083" spans="1:9" ht="14" x14ac:dyDescent="0.15">
      <c r="A1083" s="127" t="s">
        <v>65</v>
      </c>
      <c r="B1083" s="89" t="s">
        <v>5234</v>
      </c>
      <c r="C1083" s="83" t="s">
        <v>8197</v>
      </c>
      <c r="H1083" s="120">
        <v>1954563</v>
      </c>
      <c r="I1083" s="120">
        <v>0</v>
      </c>
    </row>
    <row r="1084" spans="1:9" ht="14" x14ac:dyDescent="0.15">
      <c r="A1084" s="127" t="s">
        <v>65</v>
      </c>
      <c r="B1084" s="89" t="s">
        <v>5234</v>
      </c>
      <c r="C1084" s="83" t="s">
        <v>268</v>
      </c>
      <c r="D1084" s="83" t="s">
        <v>269</v>
      </c>
      <c r="E1084" s="83" t="s">
        <v>7586</v>
      </c>
      <c r="F1084" s="83" t="s">
        <v>9</v>
      </c>
      <c r="G1084" s="83">
        <v>0</v>
      </c>
      <c r="H1084" s="120">
        <v>57070742</v>
      </c>
      <c r="I1084" s="120">
        <v>0</v>
      </c>
    </row>
    <row r="1085" spans="1:9" ht="14" x14ac:dyDescent="0.15">
      <c r="A1085" s="127" t="s">
        <v>65</v>
      </c>
      <c r="B1085" s="89" t="s">
        <v>5234</v>
      </c>
      <c r="C1085" s="83" t="s">
        <v>8198</v>
      </c>
      <c r="H1085" s="120">
        <v>57070742</v>
      </c>
      <c r="I1085" s="120">
        <v>0</v>
      </c>
    </row>
    <row r="1086" spans="1:9" ht="14" x14ac:dyDescent="0.15">
      <c r="A1086" s="127" t="s">
        <v>65</v>
      </c>
      <c r="B1086" s="89" t="s">
        <v>5234</v>
      </c>
      <c r="C1086" s="83" t="s">
        <v>882</v>
      </c>
      <c r="D1086" s="83" t="s">
        <v>883</v>
      </c>
      <c r="E1086" s="83" t="s">
        <v>7586</v>
      </c>
      <c r="F1086" s="83" t="s">
        <v>9</v>
      </c>
      <c r="G1086" s="83">
        <v>0</v>
      </c>
      <c r="H1086" s="120">
        <v>6505109</v>
      </c>
      <c r="I1086" s="120">
        <v>0</v>
      </c>
    </row>
    <row r="1087" spans="1:9" ht="14" x14ac:dyDescent="0.15">
      <c r="A1087" s="127" t="s">
        <v>65</v>
      </c>
      <c r="B1087" s="89" t="s">
        <v>5234</v>
      </c>
      <c r="C1087" s="83" t="s">
        <v>8199</v>
      </c>
      <c r="H1087" s="120">
        <v>6505109</v>
      </c>
      <c r="I1087" s="120">
        <v>0</v>
      </c>
    </row>
    <row r="1088" spans="1:9" ht="14" x14ac:dyDescent="0.15">
      <c r="A1088" s="127" t="s">
        <v>65</v>
      </c>
      <c r="B1088" s="89" t="s">
        <v>5234</v>
      </c>
      <c r="C1088" s="83" t="s">
        <v>1927</v>
      </c>
      <c r="D1088" s="83" t="s">
        <v>1928</v>
      </c>
      <c r="E1088" s="83" t="s">
        <v>7586</v>
      </c>
      <c r="F1088" s="83" t="s">
        <v>9</v>
      </c>
      <c r="G1088" s="83">
        <v>0</v>
      </c>
      <c r="H1088" s="120">
        <v>72606.5</v>
      </c>
      <c r="I1088" s="120">
        <v>0</v>
      </c>
    </row>
    <row r="1089" spans="1:9" ht="14" x14ac:dyDescent="0.15">
      <c r="A1089" s="127" t="s">
        <v>65</v>
      </c>
      <c r="B1089" s="89" t="s">
        <v>5234</v>
      </c>
      <c r="C1089" s="83" t="s">
        <v>8200</v>
      </c>
      <c r="H1089" s="120">
        <v>72606.5</v>
      </c>
      <c r="I1089" s="120">
        <v>0</v>
      </c>
    </row>
    <row r="1090" spans="1:9" ht="14" x14ac:dyDescent="0.15">
      <c r="A1090" s="127" t="s">
        <v>65</v>
      </c>
      <c r="B1090" s="89" t="s">
        <v>5234</v>
      </c>
      <c r="C1090" s="83" t="s">
        <v>615</v>
      </c>
      <c r="D1090" s="83" t="s">
        <v>616</v>
      </c>
      <c r="E1090" s="83" t="s">
        <v>7586</v>
      </c>
      <c r="F1090" s="83" t="s">
        <v>9</v>
      </c>
      <c r="G1090" s="83">
        <v>0</v>
      </c>
      <c r="H1090" s="120">
        <v>456960</v>
      </c>
      <c r="I1090" s="120">
        <v>0</v>
      </c>
    </row>
    <row r="1091" spans="1:9" ht="14" x14ac:dyDescent="0.15">
      <c r="A1091" s="127" t="s">
        <v>65</v>
      </c>
      <c r="B1091" s="89" t="s">
        <v>5234</v>
      </c>
      <c r="C1091" s="83" t="s">
        <v>8201</v>
      </c>
      <c r="H1091" s="120">
        <v>456960</v>
      </c>
      <c r="I1091" s="120">
        <v>0</v>
      </c>
    </row>
    <row r="1092" spans="1:9" ht="14" x14ac:dyDescent="0.15">
      <c r="A1092" s="127" t="s">
        <v>65</v>
      </c>
      <c r="B1092" s="89" t="s">
        <v>5234</v>
      </c>
      <c r="C1092" s="83" t="s">
        <v>1754</v>
      </c>
      <c r="D1092" s="83" t="s">
        <v>1755</v>
      </c>
      <c r="E1092" s="83" t="s">
        <v>7586</v>
      </c>
      <c r="F1092" s="83" t="s">
        <v>9</v>
      </c>
      <c r="G1092" s="83">
        <v>0</v>
      </c>
      <c r="H1092" s="120">
        <v>511700</v>
      </c>
      <c r="I1092" s="120">
        <v>0</v>
      </c>
    </row>
    <row r="1093" spans="1:9" ht="14" x14ac:dyDescent="0.15">
      <c r="A1093" s="127" t="s">
        <v>65</v>
      </c>
      <c r="B1093" s="89" t="s">
        <v>5234</v>
      </c>
      <c r="C1093" s="83" t="s">
        <v>8202</v>
      </c>
      <c r="H1093" s="120">
        <v>511700</v>
      </c>
      <c r="I1093" s="120">
        <v>0</v>
      </c>
    </row>
    <row r="1094" spans="1:9" ht="14" x14ac:dyDescent="0.15">
      <c r="A1094" s="127" t="s">
        <v>65</v>
      </c>
      <c r="B1094" s="89" t="s">
        <v>5234</v>
      </c>
      <c r="C1094" s="83" t="s">
        <v>317</v>
      </c>
      <c r="D1094" s="83" t="s">
        <v>318</v>
      </c>
      <c r="E1094" s="83" t="s">
        <v>7586</v>
      </c>
      <c r="F1094" s="83" t="s">
        <v>9</v>
      </c>
      <c r="G1094" s="83">
        <v>0</v>
      </c>
      <c r="H1094" s="120">
        <v>41429529</v>
      </c>
      <c r="I1094" s="120">
        <v>0</v>
      </c>
    </row>
    <row r="1095" spans="1:9" ht="14" x14ac:dyDescent="0.15">
      <c r="A1095" s="127" t="s">
        <v>65</v>
      </c>
      <c r="B1095" s="89" t="s">
        <v>5234</v>
      </c>
      <c r="C1095" s="83" t="s">
        <v>8203</v>
      </c>
      <c r="H1095" s="120">
        <v>41429529</v>
      </c>
      <c r="I1095" s="120">
        <v>0</v>
      </c>
    </row>
    <row r="1096" spans="1:9" ht="14" x14ac:dyDescent="0.15">
      <c r="A1096" s="127" t="s">
        <v>65</v>
      </c>
      <c r="B1096" s="89" t="s">
        <v>5234</v>
      </c>
      <c r="C1096" s="83" t="s">
        <v>1709</v>
      </c>
      <c r="D1096" s="83" t="s">
        <v>1710</v>
      </c>
      <c r="E1096" s="83" t="s">
        <v>7586</v>
      </c>
      <c r="F1096" s="83" t="s">
        <v>9</v>
      </c>
      <c r="G1096" s="83">
        <v>0</v>
      </c>
      <c r="H1096" s="120">
        <v>621775</v>
      </c>
      <c r="I1096" s="120">
        <v>0</v>
      </c>
    </row>
    <row r="1097" spans="1:9" ht="14" x14ac:dyDescent="0.15">
      <c r="A1097" s="127" t="s">
        <v>65</v>
      </c>
      <c r="B1097" s="89" t="s">
        <v>5234</v>
      </c>
      <c r="C1097" s="83" t="s">
        <v>8204</v>
      </c>
      <c r="H1097" s="120">
        <v>621775</v>
      </c>
      <c r="I1097" s="120">
        <v>0</v>
      </c>
    </row>
    <row r="1098" spans="1:9" ht="14" x14ac:dyDescent="0.15">
      <c r="A1098" s="127" t="s">
        <v>65</v>
      </c>
      <c r="B1098" s="89" t="s">
        <v>5234</v>
      </c>
      <c r="C1098" s="83" t="s">
        <v>79</v>
      </c>
      <c r="D1098" s="83" t="s">
        <v>80</v>
      </c>
      <c r="E1098" s="83" t="s">
        <v>7586</v>
      </c>
      <c r="F1098" s="83" t="s">
        <v>9</v>
      </c>
      <c r="G1098" s="83">
        <v>0</v>
      </c>
      <c r="H1098" s="120">
        <v>66882275.420000002</v>
      </c>
      <c r="I1098" s="120">
        <v>0</v>
      </c>
    </row>
    <row r="1099" spans="1:9" ht="14" x14ac:dyDescent="0.15">
      <c r="A1099" s="127" t="s">
        <v>65</v>
      </c>
      <c r="B1099" s="89" t="s">
        <v>5234</v>
      </c>
      <c r="C1099" s="83" t="s">
        <v>8205</v>
      </c>
      <c r="H1099" s="120">
        <v>66882275.420000002</v>
      </c>
      <c r="I1099" s="120">
        <v>0</v>
      </c>
    </row>
    <row r="1100" spans="1:9" ht="14" x14ac:dyDescent="0.15">
      <c r="A1100" s="127" t="s">
        <v>65</v>
      </c>
      <c r="B1100" s="89" t="s">
        <v>5234</v>
      </c>
      <c r="C1100" s="83" t="s">
        <v>451</v>
      </c>
      <c r="D1100" s="83" t="s">
        <v>452</v>
      </c>
      <c r="E1100" s="83" t="s">
        <v>7586</v>
      </c>
      <c r="F1100" s="83" t="s">
        <v>9</v>
      </c>
      <c r="G1100" s="83">
        <v>0</v>
      </c>
      <c r="H1100" s="120">
        <v>32803045.5</v>
      </c>
      <c r="I1100" s="120">
        <v>0</v>
      </c>
    </row>
    <row r="1101" spans="1:9" ht="14" x14ac:dyDescent="0.15">
      <c r="A1101" s="127" t="s">
        <v>65</v>
      </c>
      <c r="B1101" s="89" t="s">
        <v>5234</v>
      </c>
      <c r="C1101" s="83" t="s">
        <v>8206</v>
      </c>
      <c r="H1101" s="120">
        <v>32803045.5</v>
      </c>
      <c r="I1101" s="120">
        <v>0</v>
      </c>
    </row>
    <row r="1102" spans="1:9" ht="14" x14ac:dyDescent="0.15">
      <c r="A1102" s="127" t="s">
        <v>65</v>
      </c>
      <c r="B1102" s="89" t="s">
        <v>5234</v>
      </c>
      <c r="C1102" s="83" t="s">
        <v>1267</v>
      </c>
      <c r="D1102" s="83" t="s">
        <v>1268</v>
      </c>
      <c r="E1102" s="83" t="s">
        <v>7586</v>
      </c>
      <c r="F1102" s="83" t="s">
        <v>9</v>
      </c>
      <c r="G1102" s="83">
        <v>0</v>
      </c>
      <c r="H1102" s="120">
        <v>2556848</v>
      </c>
      <c r="I1102" s="120">
        <v>0</v>
      </c>
    </row>
    <row r="1103" spans="1:9" ht="14" x14ac:dyDescent="0.15">
      <c r="A1103" s="127" t="s">
        <v>65</v>
      </c>
      <c r="B1103" s="89" t="s">
        <v>5234</v>
      </c>
      <c r="C1103" s="83" t="s">
        <v>8207</v>
      </c>
      <c r="H1103" s="120">
        <v>2556848</v>
      </c>
      <c r="I1103" s="120">
        <v>0</v>
      </c>
    </row>
    <row r="1104" spans="1:9" ht="14" x14ac:dyDescent="0.15">
      <c r="A1104" s="127" t="s">
        <v>65</v>
      </c>
      <c r="B1104" s="89" t="s">
        <v>5234</v>
      </c>
      <c r="C1104" s="83" t="s">
        <v>663</v>
      </c>
      <c r="D1104" s="83" t="s">
        <v>664</v>
      </c>
      <c r="E1104" s="83" t="s">
        <v>7586</v>
      </c>
      <c r="F1104" s="83" t="s">
        <v>9</v>
      </c>
      <c r="G1104" s="83">
        <v>0</v>
      </c>
      <c r="H1104" s="120">
        <v>13327513</v>
      </c>
      <c r="I1104" s="120">
        <v>0</v>
      </c>
    </row>
    <row r="1105" spans="1:9" ht="14" x14ac:dyDescent="0.15">
      <c r="A1105" s="127" t="s">
        <v>65</v>
      </c>
      <c r="B1105" s="89" t="s">
        <v>5234</v>
      </c>
      <c r="C1105" s="83" t="s">
        <v>8208</v>
      </c>
      <c r="H1105" s="120">
        <v>13327513</v>
      </c>
      <c r="I1105" s="120">
        <v>0</v>
      </c>
    </row>
    <row r="1106" spans="1:9" ht="14" x14ac:dyDescent="0.15">
      <c r="A1106" s="127" t="s">
        <v>65</v>
      </c>
      <c r="B1106" s="89" t="s">
        <v>5234</v>
      </c>
      <c r="C1106" s="83" t="s">
        <v>729</v>
      </c>
      <c r="D1106" s="83" t="s">
        <v>730</v>
      </c>
      <c r="E1106" s="83" t="s">
        <v>7586</v>
      </c>
      <c r="F1106" s="83" t="s">
        <v>9</v>
      </c>
      <c r="G1106" s="83">
        <v>0</v>
      </c>
      <c r="H1106" s="120">
        <v>10726196</v>
      </c>
      <c r="I1106" s="120">
        <v>0</v>
      </c>
    </row>
    <row r="1107" spans="1:9" ht="14" x14ac:dyDescent="0.15">
      <c r="A1107" s="127" t="s">
        <v>65</v>
      </c>
      <c r="B1107" s="89" t="s">
        <v>5234</v>
      </c>
      <c r="C1107" s="83" t="s">
        <v>8209</v>
      </c>
      <c r="H1107" s="120">
        <v>10726196</v>
      </c>
      <c r="I1107" s="120">
        <v>0</v>
      </c>
    </row>
    <row r="1108" spans="1:9" ht="14" x14ac:dyDescent="0.15">
      <c r="A1108" s="127" t="s">
        <v>65</v>
      </c>
      <c r="B1108" s="89" t="s">
        <v>5234</v>
      </c>
      <c r="C1108" s="83" t="s">
        <v>1590</v>
      </c>
      <c r="D1108" s="83" t="s">
        <v>1591</v>
      </c>
      <c r="E1108" s="83" t="s">
        <v>7586</v>
      </c>
      <c r="F1108" s="83" t="s">
        <v>9</v>
      </c>
      <c r="G1108" s="83">
        <v>0</v>
      </c>
      <c r="H1108" s="120">
        <v>1084156</v>
      </c>
      <c r="I1108" s="120">
        <v>0</v>
      </c>
    </row>
    <row r="1109" spans="1:9" ht="14" x14ac:dyDescent="0.15">
      <c r="A1109" s="127" t="s">
        <v>65</v>
      </c>
      <c r="B1109" s="89" t="s">
        <v>5234</v>
      </c>
      <c r="C1109" s="83" t="s">
        <v>8210</v>
      </c>
      <c r="H1109" s="120">
        <v>1084156</v>
      </c>
      <c r="I1109" s="120">
        <v>0</v>
      </c>
    </row>
    <row r="1110" spans="1:9" ht="14" x14ac:dyDescent="0.15">
      <c r="A1110" s="127" t="s">
        <v>65</v>
      </c>
      <c r="B1110" s="89" t="s">
        <v>5234</v>
      </c>
      <c r="C1110" s="83" t="s">
        <v>1167</v>
      </c>
      <c r="D1110" s="83" t="s">
        <v>1168</v>
      </c>
      <c r="E1110" s="83" t="s">
        <v>7586</v>
      </c>
      <c r="F1110" s="83" t="s">
        <v>9</v>
      </c>
      <c r="G1110" s="83">
        <v>0</v>
      </c>
      <c r="H1110" s="120">
        <v>3449792.5</v>
      </c>
      <c r="I1110" s="120">
        <v>0</v>
      </c>
    </row>
    <row r="1111" spans="1:9" ht="14" x14ac:dyDescent="0.15">
      <c r="A1111" s="127" t="s">
        <v>65</v>
      </c>
      <c r="B1111" s="89" t="s">
        <v>5234</v>
      </c>
      <c r="C1111" s="83" t="s">
        <v>8211</v>
      </c>
      <c r="H1111" s="120">
        <v>3449792.5</v>
      </c>
      <c r="I1111" s="120">
        <v>0</v>
      </c>
    </row>
    <row r="1112" spans="1:9" ht="14" x14ac:dyDescent="0.15">
      <c r="A1112" s="127" t="s">
        <v>65</v>
      </c>
      <c r="B1112" s="89" t="s">
        <v>5234</v>
      </c>
      <c r="C1112" s="83" t="s">
        <v>738</v>
      </c>
      <c r="D1112" s="83" t="s">
        <v>739</v>
      </c>
      <c r="E1112" s="83" t="s">
        <v>7586</v>
      </c>
      <c r="F1112" s="83" t="s">
        <v>9</v>
      </c>
      <c r="G1112" s="83">
        <v>0</v>
      </c>
      <c r="H1112" s="120">
        <v>11123114</v>
      </c>
      <c r="I1112" s="120">
        <v>0</v>
      </c>
    </row>
    <row r="1113" spans="1:9" ht="14" x14ac:dyDescent="0.15">
      <c r="A1113" s="127" t="s">
        <v>65</v>
      </c>
      <c r="B1113" s="89" t="s">
        <v>5234</v>
      </c>
      <c r="C1113" s="83" t="s">
        <v>8212</v>
      </c>
      <c r="H1113" s="120">
        <v>11123114</v>
      </c>
      <c r="I1113" s="120">
        <v>0</v>
      </c>
    </row>
    <row r="1114" spans="1:9" ht="14" x14ac:dyDescent="0.15">
      <c r="A1114" s="127" t="s">
        <v>65</v>
      </c>
      <c r="B1114" s="89" t="s">
        <v>5234</v>
      </c>
      <c r="C1114" s="83" t="s">
        <v>1580</v>
      </c>
      <c r="D1114" s="83" t="s">
        <v>1581</v>
      </c>
      <c r="E1114" s="83" t="s">
        <v>7586</v>
      </c>
      <c r="F1114" s="83" t="s">
        <v>9</v>
      </c>
      <c r="G1114" s="83">
        <v>0</v>
      </c>
      <c r="H1114" s="120">
        <v>1127140</v>
      </c>
      <c r="I1114" s="120">
        <v>0</v>
      </c>
    </row>
    <row r="1115" spans="1:9" ht="14" x14ac:dyDescent="0.15">
      <c r="A1115" s="127" t="s">
        <v>65</v>
      </c>
      <c r="B1115" s="89" t="s">
        <v>5234</v>
      </c>
      <c r="C1115" s="83" t="s">
        <v>8213</v>
      </c>
      <c r="H1115" s="120">
        <v>1127140</v>
      </c>
      <c r="I1115" s="120">
        <v>0</v>
      </c>
    </row>
    <row r="1116" spans="1:9" ht="14" x14ac:dyDescent="0.15">
      <c r="A1116" s="127" t="s">
        <v>65</v>
      </c>
      <c r="B1116" s="89" t="s">
        <v>5234</v>
      </c>
      <c r="C1116" s="83" t="s">
        <v>194</v>
      </c>
      <c r="D1116" s="83" t="s">
        <v>195</v>
      </c>
      <c r="E1116" s="83" t="s">
        <v>7586</v>
      </c>
      <c r="F1116" s="83" t="s">
        <v>9</v>
      </c>
      <c r="G1116" s="83">
        <v>0</v>
      </c>
      <c r="H1116" s="120">
        <v>113030990</v>
      </c>
      <c r="I1116" s="120">
        <v>0</v>
      </c>
    </row>
    <row r="1117" spans="1:9" ht="14" x14ac:dyDescent="0.15">
      <c r="A1117" s="127" t="s">
        <v>65</v>
      </c>
      <c r="B1117" s="89" t="s">
        <v>5234</v>
      </c>
      <c r="C1117" s="83" t="s">
        <v>8214</v>
      </c>
      <c r="H1117" s="120">
        <v>113030990</v>
      </c>
      <c r="I1117" s="120">
        <v>0</v>
      </c>
    </row>
    <row r="1118" spans="1:9" ht="14" x14ac:dyDescent="0.15">
      <c r="A1118" s="127" t="s">
        <v>65</v>
      </c>
      <c r="B1118" s="89" t="s">
        <v>5234</v>
      </c>
      <c r="C1118" s="83" t="s">
        <v>212</v>
      </c>
      <c r="D1118" s="83" t="s">
        <v>213</v>
      </c>
      <c r="E1118" s="83" t="s">
        <v>7586</v>
      </c>
      <c r="F1118" s="83" t="s">
        <v>9</v>
      </c>
      <c r="G1118" s="83">
        <v>0</v>
      </c>
      <c r="H1118" s="120">
        <v>105686588</v>
      </c>
      <c r="I1118" s="120">
        <v>0</v>
      </c>
    </row>
    <row r="1119" spans="1:9" ht="14" x14ac:dyDescent="0.15">
      <c r="A1119" s="127" t="s">
        <v>65</v>
      </c>
      <c r="B1119" s="89" t="s">
        <v>5234</v>
      </c>
      <c r="C1119" s="83" t="s">
        <v>8215</v>
      </c>
      <c r="H1119" s="120">
        <v>105686588</v>
      </c>
      <c r="I1119" s="120">
        <v>0</v>
      </c>
    </row>
    <row r="1120" spans="1:9" ht="14" x14ac:dyDescent="0.15">
      <c r="A1120" s="127" t="s">
        <v>65</v>
      </c>
      <c r="B1120" s="89" t="s">
        <v>5234</v>
      </c>
      <c r="C1120" s="83" t="s">
        <v>389</v>
      </c>
      <c r="D1120" s="83" t="s">
        <v>390</v>
      </c>
      <c r="E1120" s="83" t="s">
        <v>7586</v>
      </c>
      <c r="F1120" s="83" t="s">
        <v>9</v>
      </c>
      <c r="G1120" s="83">
        <v>0</v>
      </c>
      <c r="H1120" s="120">
        <v>31993449.5</v>
      </c>
      <c r="I1120" s="120">
        <v>0</v>
      </c>
    </row>
    <row r="1121" spans="1:9" ht="14" x14ac:dyDescent="0.15">
      <c r="A1121" s="127" t="s">
        <v>65</v>
      </c>
      <c r="B1121" s="89" t="s">
        <v>5234</v>
      </c>
      <c r="C1121" s="83" t="s">
        <v>8216</v>
      </c>
      <c r="H1121" s="120">
        <v>31993449.5</v>
      </c>
      <c r="I1121" s="120">
        <v>0</v>
      </c>
    </row>
    <row r="1122" spans="1:9" ht="14" x14ac:dyDescent="0.15">
      <c r="A1122" s="127" t="s">
        <v>65</v>
      </c>
      <c r="B1122" s="89" t="s">
        <v>5234</v>
      </c>
      <c r="C1122" s="83" t="s">
        <v>686</v>
      </c>
      <c r="D1122" s="83" t="s">
        <v>687</v>
      </c>
      <c r="E1122" s="83" t="s">
        <v>7586</v>
      </c>
      <c r="F1122" s="83" t="s">
        <v>9</v>
      </c>
      <c r="G1122" s="83">
        <v>0</v>
      </c>
      <c r="H1122" s="120">
        <v>788663</v>
      </c>
      <c r="I1122" s="120">
        <v>0</v>
      </c>
    </row>
    <row r="1123" spans="1:9" ht="14" x14ac:dyDescent="0.15">
      <c r="A1123" s="127" t="s">
        <v>65</v>
      </c>
      <c r="B1123" s="89" t="s">
        <v>5234</v>
      </c>
      <c r="C1123" s="83" t="s">
        <v>8217</v>
      </c>
      <c r="H1123" s="120">
        <v>788663</v>
      </c>
      <c r="I1123" s="120">
        <v>0</v>
      </c>
    </row>
    <row r="1124" spans="1:9" ht="14" x14ac:dyDescent="0.15">
      <c r="A1124" s="127" t="s">
        <v>65</v>
      </c>
      <c r="B1124" s="89" t="s">
        <v>5234</v>
      </c>
      <c r="C1124" s="83" t="s">
        <v>116</v>
      </c>
      <c r="D1124" s="83" t="s">
        <v>117</v>
      </c>
      <c r="E1124" s="83" t="s">
        <v>7586</v>
      </c>
      <c r="F1124" s="83" t="s">
        <v>9</v>
      </c>
      <c r="G1124" s="83">
        <v>0</v>
      </c>
      <c r="H1124" s="120">
        <v>402263317</v>
      </c>
      <c r="I1124" s="120">
        <v>0</v>
      </c>
    </row>
    <row r="1125" spans="1:9" ht="14" x14ac:dyDescent="0.15">
      <c r="A1125" s="127" t="s">
        <v>65</v>
      </c>
      <c r="B1125" s="89" t="s">
        <v>5234</v>
      </c>
      <c r="C1125" s="83" t="s">
        <v>8218</v>
      </c>
      <c r="H1125" s="120">
        <v>402263317</v>
      </c>
      <c r="I1125" s="120">
        <v>0</v>
      </c>
    </row>
    <row r="1126" spans="1:9" ht="14" x14ac:dyDescent="0.15">
      <c r="A1126" s="127" t="s">
        <v>65</v>
      </c>
      <c r="B1126" s="89" t="s">
        <v>5234</v>
      </c>
      <c r="C1126" s="83" t="s">
        <v>534</v>
      </c>
      <c r="D1126" s="83" t="s">
        <v>535</v>
      </c>
      <c r="E1126" s="83" t="s">
        <v>7586</v>
      </c>
      <c r="F1126" s="83" t="s">
        <v>9</v>
      </c>
      <c r="G1126" s="83">
        <v>0</v>
      </c>
      <c r="H1126" s="120">
        <v>35920868</v>
      </c>
      <c r="I1126" s="120">
        <v>0</v>
      </c>
    </row>
    <row r="1127" spans="1:9" ht="14" x14ac:dyDescent="0.15">
      <c r="A1127" s="127" t="s">
        <v>65</v>
      </c>
      <c r="B1127" s="89" t="s">
        <v>5234</v>
      </c>
      <c r="C1127" s="83" t="s">
        <v>8219</v>
      </c>
      <c r="H1127" s="120">
        <v>35920868</v>
      </c>
      <c r="I1127" s="120">
        <v>0</v>
      </c>
    </row>
    <row r="1128" spans="1:9" ht="14" x14ac:dyDescent="0.15">
      <c r="A1128" s="127" t="s">
        <v>65</v>
      </c>
      <c r="B1128" s="89" t="s">
        <v>5234</v>
      </c>
      <c r="C1128" s="83" t="s">
        <v>1364</v>
      </c>
      <c r="D1128" s="83" t="s">
        <v>1365</v>
      </c>
      <c r="E1128" s="83" t="s">
        <v>7586</v>
      </c>
      <c r="F1128" s="83" t="s">
        <v>9</v>
      </c>
      <c r="G1128" s="83">
        <v>0</v>
      </c>
      <c r="H1128" s="120">
        <v>2040000</v>
      </c>
      <c r="I1128" s="120">
        <v>0</v>
      </c>
    </row>
    <row r="1129" spans="1:9" ht="14" x14ac:dyDescent="0.15">
      <c r="A1129" s="127" t="s">
        <v>65</v>
      </c>
      <c r="B1129" s="89" t="s">
        <v>5234</v>
      </c>
      <c r="C1129" s="83" t="s">
        <v>8220</v>
      </c>
      <c r="H1129" s="120">
        <v>2040000</v>
      </c>
      <c r="I1129" s="120">
        <v>0</v>
      </c>
    </row>
    <row r="1130" spans="1:9" ht="14" x14ac:dyDescent="0.15">
      <c r="A1130" s="127" t="s">
        <v>65</v>
      </c>
      <c r="B1130" s="89" t="s">
        <v>5234</v>
      </c>
      <c r="C1130" s="83" t="s">
        <v>940</v>
      </c>
      <c r="D1130" s="83" t="s">
        <v>941</v>
      </c>
      <c r="E1130" s="83" t="s">
        <v>7586</v>
      </c>
      <c r="F1130" s="83" t="s">
        <v>9</v>
      </c>
      <c r="G1130" s="83">
        <v>0</v>
      </c>
      <c r="H1130" s="120">
        <v>1704000</v>
      </c>
      <c r="I1130" s="120">
        <v>0</v>
      </c>
    </row>
    <row r="1131" spans="1:9" ht="14" x14ac:dyDescent="0.15">
      <c r="A1131" s="127" t="s">
        <v>65</v>
      </c>
      <c r="B1131" s="89" t="s">
        <v>5234</v>
      </c>
      <c r="C1131" s="83" t="s">
        <v>8221</v>
      </c>
      <c r="H1131" s="120">
        <v>1704000</v>
      </c>
      <c r="I1131" s="120">
        <v>0</v>
      </c>
    </row>
    <row r="1132" spans="1:9" ht="14" x14ac:dyDescent="0.15">
      <c r="A1132" s="127" t="s">
        <v>65</v>
      </c>
      <c r="B1132" s="89" t="s">
        <v>5234</v>
      </c>
      <c r="C1132" s="83" t="s">
        <v>1002</v>
      </c>
      <c r="D1132" s="83" t="s">
        <v>1003</v>
      </c>
      <c r="E1132" s="83" t="s">
        <v>7586</v>
      </c>
      <c r="F1132" s="83" t="s">
        <v>9</v>
      </c>
      <c r="G1132" s="83">
        <v>0</v>
      </c>
      <c r="H1132" s="120">
        <v>2597157</v>
      </c>
      <c r="I1132" s="120">
        <v>0</v>
      </c>
    </row>
    <row r="1133" spans="1:9" ht="14" x14ac:dyDescent="0.15">
      <c r="A1133" s="127" t="s">
        <v>65</v>
      </c>
      <c r="B1133" s="89" t="s">
        <v>5234</v>
      </c>
      <c r="C1133" s="83" t="s">
        <v>8222</v>
      </c>
      <c r="H1133" s="120">
        <v>2597157</v>
      </c>
      <c r="I1133" s="120">
        <v>0</v>
      </c>
    </row>
    <row r="1134" spans="1:9" ht="14" x14ac:dyDescent="0.15">
      <c r="A1134" s="127" t="s">
        <v>65</v>
      </c>
      <c r="B1134" s="89" t="s">
        <v>5234</v>
      </c>
      <c r="C1134" s="83" t="s">
        <v>1012</v>
      </c>
      <c r="D1134" s="83" t="s">
        <v>1013</v>
      </c>
      <c r="E1134" s="83" t="s">
        <v>7586</v>
      </c>
      <c r="F1134" s="83" t="s">
        <v>9</v>
      </c>
      <c r="G1134" s="83">
        <v>0</v>
      </c>
      <c r="H1134" s="120">
        <v>1303800</v>
      </c>
      <c r="I1134" s="120">
        <v>0</v>
      </c>
    </row>
    <row r="1135" spans="1:9" ht="14" x14ac:dyDescent="0.15">
      <c r="A1135" s="127" t="s">
        <v>65</v>
      </c>
      <c r="B1135" s="89" t="s">
        <v>5234</v>
      </c>
      <c r="C1135" s="83" t="s">
        <v>8223</v>
      </c>
      <c r="H1135" s="120">
        <v>1303800</v>
      </c>
      <c r="I1135" s="120">
        <v>0</v>
      </c>
    </row>
    <row r="1136" spans="1:9" ht="14" x14ac:dyDescent="0.15">
      <c r="A1136" s="127" t="s">
        <v>65</v>
      </c>
      <c r="B1136" s="89" t="s">
        <v>5234</v>
      </c>
      <c r="C1136" s="83" t="s">
        <v>1026</v>
      </c>
      <c r="D1136" s="83" t="s">
        <v>1027</v>
      </c>
      <c r="E1136" s="83" t="s">
        <v>7586</v>
      </c>
      <c r="F1136" s="83" t="s">
        <v>9</v>
      </c>
      <c r="G1136" s="83">
        <v>0</v>
      </c>
      <c r="H1136" s="120">
        <v>1414489</v>
      </c>
      <c r="I1136" s="120">
        <v>0</v>
      </c>
    </row>
    <row r="1137" spans="1:9" ht="14" x14ac:dyDescent="0.15">
      <c r="A1137" s="127" t="s">
        <v>65</v>
      </c>
      <c r="B1137" s="89" t="s">
        <v>5234</v>
      </c>
      <c r="C1137" s="83" t="s">
        <v>8224</v>
      </c>
      <c r="H1137" s="120">
        <v>1414489</v>
      </c>
      <c r="I1137" s="120">
        <v>0</v>
      </c>
    </row>
    <row r="1138" spans="1:9" ht="14" x14ac:dyDescent="0.15">
      <c r="A1138" s="127" t="s">
        <v>65</v>
      </c>
      <c r="B1138" s="89" t="s">
        <v>5234</v>
      </c>
      <c r="C1138" s="83" t="s">
        <v>1052</v>
      </c>
      <c r="D1138" s="83" t="s">
        <v>1053</v>
      </c>
      <c r="E1138" s="83" t="s">
        <v>7586</v>
      </c>
      <c r="F1138" s="83" t="s">
        <v>9</v>
      </c>
      <c r="G1138" s="83">
        <v>0</v>
      </c>
      <c r="H1138" s="120">
        <v>1177196.32</v>
      </c>
      <c r="I1138" s="120">
        <v>0</v>
      </c>
    </row>
    <row r="1139" spans="1:9" ht="14" x14ac:dyDescent="0.15">
      <c r="A1139" s="127" t="s">
        <v>65</v>
      </c>
      <c r="B1139" s="89" t="s">
        <v>5234</v>
      </c>
      <c r="C1139" s="83" t="s">
        <v>8225</v>
      </c>
      <c r="H1139" s="120">
        <v>1177196.32</v>
      </c>
      <c r="I1139" s="120">
        <v>0</v>
      </c>
    </row>
    <row r="1140" spans="1:9" ht="14" x14ac:dyDescent="0.15">
      <c r="A1140" s="127" t="s">
        <v>65</v>
      </c>
      <c r="B1140" s="89" t="s">
        <v>5234</v>
      </c>
      <c r="C1140" s="83" t="s">
        <v>1087</v>
      </c>
      <c r="D1140" s="83" t="s">
        <v>1088</v>
      </c>
      <c r="E1140" s="83" t="s">
        <v>7586</v>
      </c>
      <c r="F1140" s="83" t="s">
        <v>9</v>
      </c>
      <c r="G1140" s="83">
        <v>0</v>
      </c>
      <c r="H1140" s="120">
        <v>272980</v>
      </c>
      <c r="I1140" s="120">
        <v>0</v>
      </c>
    </row>
    <row r="1141" spans="1:9" ht="14" x14ac:dyDescent="0.15">
      <c r="A1141" s="127" t="s">
        <v>65</v>
      </c>
      <c r="B1141" s="89" t="s">
        <v>5234</v>
      </c>
      <c r="C1141" s="83" t="s">
        <v>8226</v>
      </c>
      <c r="H1141" s="120">
        <v>272980</v>
      </c>
      <c r="I1141" s="120">
        <v>0</v>
      </c>
    </row>
    <row r="1142" spans="1:9" ht="14" x14ac:dyDescent="0.15">
      <c r="A1142" s="127" t="s">
        <v>65</v>
      </c>
      <c r="B1142" s="89" t="s">
        <v>5234</v>
      </c>
      <c r="C1142" s="83" t="s">
        <v>373</v>
      </c>
      <c r="D1142" s="83" t="s">
        <v>374</v>
      </c>
      <c r="E1142" s="83" t="s">
        <v>7586</v>
      </c>
      <c r="F1142" s="83" t="s">
        <v>9</v>
      </c>
      <c r="G1142" s="83">
        <v>0</v>
      </c>
      <c r="H1142" s="120">
        <v>32683291</v>
      </c>
      <c r="I1142" s="120">
        <v>0</v>
      </c>
    </row>
    <row r="1143" spans="1:9" ht="14" x14ac:dyDescent="0.15">
      <c r="A1143" s="127" t="s">
        <v>65</v>
      </c>
      <c r="B1143" s="89" t="s">
        <v>5234</v>
      </c>
      <c r="C1143" s="83" t="s">
        <v>8227</v>
      </c>
      <c r="H1143" s="120">
        <v>32683291</v>
      </c>
      <c r="I1143" s="120">
        <v>0</v>
      </c>
    </row>
    <row r="1144" spans="1:9" ht="14" x14ac:dyDescent="0.15">
      <c r="A1144" s="127" t="s">
        <v>65</v>
      </c>
      <c r="B1144" s="89" t="s">
        <v>5234</v>
      </c>
      <c r="C1144" s="83" t="s">
        <v>1607</v>
      </c>
      <c r="D1144" s="83" t="s">
        <v>1608</v>
      </c>
      <c r="E1144" s="83" t="s">
        <v>7586</v>
      </c>
      <c r="F1144" s="83" t="s">
        <v>9</v>
      </c>
      <c r="G1144" s="83">
        <v>0</v>
      </c>
      <c r="H1144" s="120">
        <v>944248</v>
      </c>
      <c r="I1144" s="120">
        <v>0</v>
      </c>
    </row>
    <row r="1145" spans="1:9" ht="14" x14ac:dyDescent="0.15">
      <c r="A1145" s="127" t="s">
        <v>65</v>
      </c>
      <c r="B1145" s="89" t="s">
        <v>5234</v>
      </c>
      <c r="C1145" s="83" t="s">
        <v>8228</v>
      </c>
      <c r="H1145" s="120">
        <v>944248</v>
      </c>
      <c r="I1145" s="120">
        <v>0</v>
      </c>
    </row>
    <row r="1146" spans="1:9" ht="14" x14ac:dyDescent="0.15">
      <c r="A1146" s="127" t="s">
        <v>65</v>
      </c>
      <c r="B1146" s="89" t="s">
        <v>5234</v>
      </c>
      <c r="C1146" s="83" t="s">
        <v>383</v>
      </c>
      <c r="D1146" s="83" t="s">
        <v>384</v>
      </c>
      <c r="E1146" s="83" t="s">
        <v>7586</v>
      </c>
      <c r="F1146" s="83" t="s">
        <v>9</v>
      </c>
      <c r="G1146" s="83">
        <v>0</v>
      </c>
      <c r="H1146" s="120">
        <v>32364071.5</v>
      </c>
      <c r="I1146" s="120">
        <v>0</v>
      </c>
    </row>
    <row r="1147" spans="1:9" ht="14" x14ac:dyDescent="0.15">
      <c r="A1147" s="127" t="s">
        <v>65</v>
      </c>
      <c r="B1147" s="89" t="s">
        <v>5234</v>
      </c>
      <c r="C1147" s="83" t="s">
        <v>8229</v>
      </c>
      <c r="H1147" s="120">
        <v>32364071.5</v>
      </c>
      <c r="I1147" s="120">
        <v>0</v>
      </c>
    </row>
    <row r="1148" spans="1:9" ht="14" x14ac:dyDescent="0.15">
      <c r="A1148" s="127" t="s">
        <v>65</v>
      </c>
      <c r="B1148" s="89" t="s">
        <v>5234</v>
      </c>
      <c r="C1148" s="83" t="s">
        <v>1498</v>
      </c>
      <c r="D1148" s="83" t="s">
        <v>1499</v>
      </c>
      <c r="E1148" s="83" t="s">
        <v>7586</v>
      </c>
      <c r="F1148" s="83" t="s">
        <v>9</v>
      </c>
      <c r="G1148" s="83">
        <v>0</v>
      </c>
      <c r="H1148" s="120">
        <v>2684245.5</v>
      </c>
      <c r="I1148" s="120">
        <v>0</v>
      </c>
    </row>
    <row r="1149" spans="1:9" ht="14" x14ac:dyDescent="0.15">
      <c r="A1149" s="127" t="s">
        <v>65</v>
      </c>
      <c r="B1149" s="89" t="s">
        <v>5234</v>
      </c>
      <c r="C1149" s="83" t="s">
        <v>8230</v>
      </c>
      <c r="H1149" s="120">
        <v>2684245.5</v>
      </c>
      <c r="I1149" s="120">
        <v>0</v>
      </c>
    </row>
    <row r="1150" spans="1:9" ht="14" x14ac:dyDescent="0.15">
      <c r="A1150" s="127" t="s">
        <v>65</v>
      </c>
      <c r="B1150" s="89" t="s">
        <v>5234</v>
      </c>
      <c r="C1150" s="83" t="s">
        <v>1131</v>
      </c>
      <c r="D1150" s="83" t="s">
        <v>1132</v>
      </c>
      <c r="E1150" s="83" t="s">
        <v>7586</v>
      </c>
      <c r="F1150" s="83" t="s">
        <v>9</v>
      </c>
      <c r="G1150" s="83">
        <v>0</v>
      </c>
      <c r="H1150" s="120">
        <v>4141541</v>
      </c>
      <c r="I1150" s="120">
        <v>0</v>
      </c>
    </row>
    <row r="1151" spans="1:9" ht="14" x14ac:dyDescent="0.15">
      <c r="A1151" s="127" t="s">
        <v>65</v>
      </c>
      <c r="B1151" s="89" t="s">
        <v>5234</v>
      </c>
      <c r="C1151" s="83" t="s">
        <v>8231</v>
      </c>
      <c r="H1151" s="120">
        <v>4141541</v>
      </c>
      <c r="I1151" s="120">
        <v>0</v>
      </c>
    </row>
    <row r="1152" spans="1:9" ht="14" x14ac:dyDescent="0.15">
      <c r="A1152" s="127" t="s">
        <v>65</v>
      </c>
      <c r="B1152" s="89" t="s">
        <v>5234</v>
      </c>
      <c r="C1152" s="83" t="s">
        <v>1274</v>
      </c>
      <c r="D1152" s="83" t="s">
        <v>1276</v>
      </c>
      <c r="E1152" s="83" t="s">
        <v>7586</v>
      </c>
      <c r="F1152" s="83" t="s">
        <v>9</v>
      </c>
      <c r="G1152" s="83">
        <v>0</v>
      </c>
      <c r="H1152" s="120">
        <v>967927</v>
      </c>
      <c r="I1152" s="120">
        <v>0</v>
      </c>
    </row>
    <row r="1153" spans="1:9" ht="14" x14ac:dyDescent="0.15">
      <c r="A1153" s="127" t="s">
        <v>65</v>
      </c>
      <c r="B1153" s="89" t="s">
        <v>5234</v>
      </c>
      <c r="C1153" s="83" t="s">
        <v>8232</v>
      </c>
      <c r="H1153" s="120">
        <v>967927</v>
      </c>
      <c r="I1153" s="120">
        <v>0</v>
      </c>
    </row>
    <row r="1154" spans="1:9" ht="14" x14ac:dyDescent="0.15">
      <c r="A1154" s="127" t="s">
        <v>65</v>
      </c>
      <c r="B1154" s="89" t="s">
        <v>5234</v>
      </c>
      <c r="C1154" s="83" t="s">
        <v>1022</v>
      </c>
      <c r="D1154" s="83" t="s">
        <v>1023</v>
      </c>
      <c r="E1154" s="83" t="s">
        <v>7586</v>
      </c>
      <c r="F1154" s="83" t="s">
        <v>9</v>
      </c>
      <c r="G1154" s="83">
        <v>0</v>
      </c>
      <c r="H1154" s="120">
        <v>4462560</v>
      </c>
      <c r="I1154" s="120">
        <v>0</v>
      </c>
    </row>
    <row r="1155" spans="1:9" ht="14" x14ac:dyDescent="0.15">
      <c r="A1155" s="127" t="s">
        <v>65</v>
      </c>
      <c r="B1155" s="89" t="s">
        <v>5234</v>
      </c>
      <c r="C1155" s="83" t="s">
        <v>8233</v>
      </c>
      <c r="H1155" s="120">
        <v>4462560</v>
      </c>
      <c r="I1155" s="120">
        <v>0</v>
      </c>
    </row>
    <row r="1156" spans="1:9" ht="14" x14ac:dyDescent="0.15">
      <c r="A1156" s="127" t="s">
        <v>65</v>
      </c>
      <c r="B1156" s="89" t="s">
        <v>5234</v>
      </c>
      <c r="C1156" s="83" t="s">
        <v>803</v>
      </c>
      <c r="D1156" s="83" t="s">
        <v>804</v>
      </c>
      <c r="E1156" s="83" t="s">
        <v>7586</v>
      </c>
      <c r="F1156" s="83" t="s">
        <v>9</v>
      </c>
      <c r="G1156" s="83">
        <v>0</v>
      </c>
      <c r="H1156" s="120">
        <v>7657163</v>
      </c>
      <c r="I1156" s="120">
        <v>0</v>
      </c>
    </row>
    <row r="1157" spans="1:9" ht="14" x14ac:dyDescent="0.15">
      <c r="A1157" s="127" t="s">
        <v>65</v>
      </c>
      <c r="B1157" s="89" t="s">
        <v>5234</v>
      </c>
      <c r="C1157" s="83" t="s">
        <v>8234</v>
      </c>
      <c r="H1157" s="120">
        <v>7657163</v>
      </c>
      <c r="I1157" s="120">
        <v>0</v>
      </c>
    </row>
    <row r="1158" spans="1:9" ht="14" x14ac:dyDescent="0.15">
      <c r="A1158" s="127" t="s">
        <v>65</v>
      </c>
      <c r="B1158" s="89" t="s">
        <v>5234</v>
      </c>
      <c r="C1158" s="83" t="s">
        <v>1462</v>
      </c>
      <c r="D1158" s="83" t="s">
        <v>1463</v>
      </c>
      <c r="E1158" s="83" t="s">
        <v>7586</v>
      </c>
      <c r="F1158" s="83" t="s">
        <v>9</v>
      </c>
      <c r="G1158" s="83">
        <v>0</v>
      </c>
      <c r="H1158" s="120">
        <v>1537941.5</v>
      </c>
      <c r="I1158" s="120">
        <v>0</v>
      </c>
    </row>
    <row r="1159" spans="1:9" ht="14" x14ac:dyDescent="0.15">
      <c r="A1159" s="127" t="s">
        <v>65</v>
      </c>
      <c r="B1159" s="89" t="s">
        <v>5234</v>
      </c>
      <c r="C1159" s="83" t="s">
        <v>8235</v>
      </c>
      <c r="H1159" s="120">
        <v>1537941.5</v>
      </c>
      <c r="I1159" s="120">
        <v>0</v>
      </c>
    </row>
    <row r="1160" spans="1:9" ht="14" x14ac:dyDescent="0.15">
      <c r="A1160" s="127" t="s">
        <v>65</v>
      </c>
      <c r="B1160" s="89" t="s">
        <v>5234</v>
      </c>
      <c r="C1160" s="83" t="s">
        <v>794</v>
      </c>
      <c r="D1160" s="83" t="s">
        <v>795</v>
      </c>
      <c r="E1160" s="83" t="s">
        <v>7586</v>
      </c>
      <c r="F1160" s="83" t="s">
        <v>9</v>
      </c>
      <c r="G1160" s="83">
        <v>0</v>
      </c>
      <c r="H1160" s="120">
        <v>7888718</v>
      </c>
      <c r="I1160" s="120">
        <v>0</v>
      </c>
    </row>
    <row r="1161" spans="1:9" ht="14" x14ac:dyDescent="0.15">
      <c r="A1161" s="127" t="s">
        <v>65</v>
      </c>
      <c r="B1161" s="89" t="s">
        <v>5234</v>
      </c>
      <c r="C1161" s="83" t="s">
        <v>8236</v>
      </c>
      <c r="H1161" s="120">
        <v>7888718</v>
      </c>
      <c r="I1161" s="120">
        <v>0</v>
      </c>
    </row>
    <row r="1162" spans="1:9" ht="14" x14ac:dyDescent="0.15">
      <c r="A1162" s="127" t="s">
        <v>65</v>
      </c>
      <c r="B1162" s="89" t="s">
        <v>5234</v>
      </c>
      <c r="C1162" s="83" t="s">
        <v>1195</v>
      </c>
      <c r="D1162" s="83" t="s">
        <v>1196</v>
      </c>
      <c r="E1162" s="83" t="s">
        <v>7586</v>
      </c>
      <c r="F1162" s="83" t="s">
        <v>9</v>
      </c>
      <c r="G1162" s="83">
        <v>0</v>
      </c>
      <c r="H1162" s="120">
        <v>3113854</v>
      </c>
      <c r="I1162" s="120">
        <v>0</v>
      </c>
    </row>
    <row r="1163" spans="1:9" ht="14" x14ac:dyDescent="0.15">
      <c r="A1163" s="127" t="s">
        <v>65</v>
      </c>
      <c r="B1163" s="89" t="s">
        <v>5234</v>
      </c>
      <c r="C1163" s="83" t="s">
        <v>8237</v>
      </c>
      <c r="H1163" s="120">
        <v>3113854</v>
      </c>
      <c r="I1163" s="120">
        <v>0</v>
      </c>
    </row>
    <row r="1164" spans="1:9" ht="14" x14ac:dyDescent="0.15">
      <c r="A1164" s="127" t="s">
        <v>65</v>
      </c>
      <c r="B1164" s="89" t="s">
        <v>5234</v>
      </c>
      <c r="C1164" s="83" t="s">
        <v>1294</v>
      </c>
      <c r="D1164" s="83" t="s">
        <v>1295</v>
      </c>
      <c r="E1164" s="83" t="s">
        <v>7586</v>
      </c>
      <c r="F1164" s="83" t="s">
        <v>9</v>
      </c>
      <c r="G1164" s="83">
        <v>0</v>
      </c>
      <c r="H1164" s="120">
        <v>2444547</v>
      </c>
      <c r="I1164" s="120">
        <v>0</v>
      </c>
    </row>
    <row r="1165" spans="1:9" ht="14" x14ac:dyDescent="0.15">
      <c r="A1165" s="127" t="s">
        <v>65</v>
      </c>
      <c r="B1165" s="89" t="s">
        <v>5234</v>
      </c>
      <c r="C1165" s="83" t="s">
        <v>8238</v>
      </c>
      <c r="H1165" s="120">
        <v>2444547</v>
      </c>
      <c r="I1165" s="120">
        <v>0</v>
      </c>
    </row>
    <row r="1166" spans="1:9" ht="14" x14ac:dyDescent="0.15">
      <c r="A1166" s="127" t="s">
        <v>65</v>
      </c>
      <c r="B1166" s="89" t="s">
        <v>5234</v>
      </c>
      <c r="C1166" s="83" t="s">
        <v>1262</v>
      </c>
      <c r="D1166" s="83" t="s">
        <v>1263</v>
      </c>
      <c r="E1166" s="83" t="s">
        <v>7586</v>
      </c>
      <c r="F1166" s="83" t="s">
        <v>9</v>
      </c>
      <c r="G1166" s="83">
        <v>0</v>
      </c>
      <c r="H1166" s="120">
        <v>2584034.5285999998</v>
      </c>
      <c r="I1166" s="120">
        <v>0</v>
      </c>
    </row>
    <row r="1167" spans="1:9" ht="14" x14ac:dyDescent="0.15">
      <c r="A1167" s="127" t="s">
        <v>65</v>
      </c>
      <c r="B1167" s="89" t="s">
        <v>5234</v>
      </c>
      <c r="C1167" s="83" t="s">
        <v>8239</v>
      </c>
      <c r="H1167" s="120">
        <v>2584034.5285999998</v>
      </c>
      <c r="I1167" s="120">
        <v>0</v>
      </c>
    </row>
    <row r="1168" spans="1:9" ht="14" x14ac:dyDescent="0.15">
      <c r="A1168" s="127" t="s">
        <v>65</v>
      </c>
      <c r="B1168" s="89" t="s">
        <v>5234</v>
      </c>
      <c r="C1168" s="83" t="s">
        <v>1473</v>
      </c>
      <c r="D1168" s="83" t="s">
        <v>1474</v>
      </c>
      <c r="E1168" s="83" t="s">
        <v>7586</v>
      </c>
      <c r="F1168" s="83" t="s">
        <v>9</v>
      </c>
      <c r="G1168" s="83">
        <v>0</v>
      </c>
      <c r="H1168" s="120">
        <v>1513696</v>
      </c>
      <c r="I1168" s="120">
        <v>0</v>
      </c>
    </row>
    <row r="1169" spans="1:9" ht="14" x14ac:dyDescent="0.15">
      <c r="A1169" s="127" t="s">
        <v>65</v>
      </c>
      <c r="B1169" s="89" t="s">
        <v>5234</v>
      </c>
      <c r="C1169" s="83" t="s">
        <v>8240</v>
      </c>
      <c r="H1169" s="120">
        <v>1513696</v>
      </c>
      <c r="I1169" s="120">
        <v>0</v>
      </c>
    </row>
    <row r="1170" spans="1:9" ht="14" x14ac:dyDescent="0.15">
      <c r="A1170" s="127" t="s">
        <v>65</v>
      </c>
      <c r="B1170" s="89" t="s">
        <v>5234</v>
      </c>
      <c r="C1170" s="83" t="s">
        <v>1211</v>
      </c>
      <c r="D1170" s="83" t="s">
        <v>1212</v>
      </c>
      <c r="E1170" s="83" t="s">
        <v>7586</v>
      </c>
      <c r="F1170" s="83" t="s">
        <v>9</v>
      </c>
      <c r="G1170" s="83">
        <v>0</v>
      </c>
      <c r="H1170" s="120">
        <v>2925371</v>
      </c>
      <c r="I1170" s="120">
        <v>0</v>
      </c>
    </row>
    <row r="1171" spans="1:9" ht="14" x14ac:dyDescent="0.15">
      <c r="A1171" s="127" t="s">
        <v>65</v>
      </c>
      <c r="B1171" s="89" t="s">
        <v>5234</v>
      </c>
      <c r="C1171" s="83" t="s">
        <v>8241</v>
      </c>
      <c r="H1171" s="120">
        <v>2925371</v>
      </c>
      <c r="I1171" s="120">
        <v>0</v>
      </c>
    </row>
    <row r="1172" spans="1:9" ht="14" x14ac:dyDescent="0.15">
      <c r="A1172" s="127" t="s">
        <v>65</v>
      </c>
      <c r="B1172" s="89" t="s">
        <v>5234</v>
      </c>
      <c r="C1172" s="83" t="s">
        <v>1480</v>
      </c>
      <c r="D1172" s="83" t="s">
        <v>1481</v>
      </c>
      <c r="E1172" s="83" t="s">
        <v>7586</v>
      </c>
      <c r="F1172" s="83" t="s">
        <v>9</v>
      </c>
      <c r="G1172" s="83">
        <v>0</v>
      </c>
      <c r="H1172" s="120">
        <v>1501542</v>
      </c>
      <c r="I1172" s="120">
        <v>0</v>
      </c>
    </row>
    <row r="1173" spans="1:9" ht="14" x14ac:dyDescent="0.15">
      <c r="A1173" s="127" t="s">
        <v>65</v>
      </c>
      <c r="B1173" s="89" t="s">
        <v>5234</v>
      </c>
      <c r="C1173" s="83" t="s">
        <v>8242</v>
      </c>
      <c r="H1173" s="120">
        <v>1501542</v>
      </c>
      <c r="I1173" s="120">
        <v>0</v>
      </c>
    </row>
    <row r="1174" spans="1:9" ht="14" x14ac:dyDescent="0.15">
      <c r="A1174" s="127" t="s">
        <v>65</v>
      </c>
      <c r="B1174" s="89" t="s">
        <v>5234</v>
      </c>
      <c r="C1174" s="83" t="s">
        <v>397</v>
      </c>
      <c r="D1174" s="83" t="s">
        <v>398</v>
      </c>
      <c r="E1174" s="83" t="s">
        <v>7586</v>
      </c>
      <c r="F1174" s="83" t="s">
        <v>9</v>
      </c>
      <c r="G1174" s="83">
        <v>0</v>
      </c>
      <c r="H1174" s="120">
        <v>30326777</v>
      </c>
      <c r="I1174" s="120">
        <v>0</v>
      </c>
    </row>
    <row r="1175" spans="1:9" ht="14" x14ac:dyDescent="0.15">
      <c r="A1175" s="127" t="s">
        <v>65</v>
      </c>
      <c r="B1175" s="89" t="s">
        <v>5234</v>
      </c>
      <c r="C1175" s="83" t="s">
        <v>8243</v>
      </c>
      <c r="H1175" s="120">
        <v>30326777</v>
      </c>
      <c r="I1175" s="120">
        <v>0</v>
      </c>
    </row>
    <row r="1176" spans="1:9" ht="14" x14ac:dyDescent="0.15">
      <c r="A1176" s="127" t="s">
        <v>65</v>
      </c>
      <c r="B1176" s="89" t="s">
        <v>5234</v>
      </c>
      <c r="C1176" s="83" t="s">
        <v>1243</v>
      </c>
      <c r="D1176" s="83" t="s">
        <v>1244</v>
      </c>
      <c r="E1176" s="83" t="s">
        <v>7586</v>
      </c>
      <c r="F1176" s="83" t="s">
        <v>9</v>
      </c>
      <c r="G1176" s="83">
        <v>0</v>
      </c>
      <c r="H1176" s="120">
        <v>2662400</v>
      </c>
      <c r="I1176" s="120">
        <v>0</v>
      </c>
    </row>
    <row r="1177" spans="1:9" ht="14" x14ac:dyDescent="0.15">
      <c r="A1177" s="127" t="s">
        <v>65</v>
      </c>
      <c r="B1177" s="89" t="s">
        <v>5234</v>
      </c>
      <c r="C1177" s="83" t="s">
        <v>8244</v>
      </c>
      <c r="H1177" s="120">
        <v>2662400</v>
      </c>
      <c r="I1177" s="120">
        <v>0</v>
      </c>
    </row>
    <row r="1178" spans="1:9" ht="14" x14ac:dyDescent="0.15">
      <c r="A1178" s="127" t="s">
        <v>65</v>
      </c>
      <c r="B1178" s="89" t="s">
        <v>5234</v>
      </c>
      <c r="C1178" s="83" t="s">
        <v>1325</v>
      </c>
      <c r="D1178" s="83" t="s">
        <v>1326</v>
      </c>
      <c r="E1178" s="83" t="s">
        <v>7586</v>
      </c>
      <c r="F1178" s="83" t="s">
        <v>9</v>
      </c>
      <c r="G1178" s="83">
        <v>0</v>
      </c>
      <c r="H1178" s="120">
        <v>450240</v>
      </c>
      <c r="I1178" s="120">
        <v>0</v>
      </c>
    </row>
    <row r="1179" spans="1:9" ht="14" x14ac:dyDescent="0.15">
      <c r="A1179" s="127" t="s">
        <v>65</v>
      </c>
      <c r="B1179" s="89" t="s">
        <v>5234</v>
      </c>
      <c r="C1179" s="83" t="s">
        <v>8245</v>
      </c>
      <c r="H1179" s="120">
        <v>450240</v>
      </c>
      <c r="I1179" s="120">
        <v>0</v>
      </c>
    </row>
    <row r="1180" spans="1:9" ht="14" x14ac:dyDescent="0.15">
      <c r="A1180" s="127" t="s">
        <v>65</v>
      </c>
      <c r="B1180" s="89" t="s">
        <v>5234</v>
      </c>
      <c r="C1180" s="83" t="s">
        <v>1333</v>
      </c>
      <c r="D1180" s="83" t="s">
        <v>1334</v>
      </c>
      <c r="E1180" s="83" t="s">
        <v>7586</v>
      </c>
      <c r="F1180" s="83" t="s">
        <v>9</v>
      </c>
      <c r="G1180" s="83">
        <v>0</v>
      </c>
      <c r="H1180" s="120">
        <v>135000</v>
      </c>
      <c r="I1180" s="120">
        <v>0</v>
      </c>
    </row>
    <row r="1181" spans="1:9" ht="14" x14ac:dyDescent="0.15">
      <c r="A1181" s="127" t="s">
        <v>65</v>
      </c>
      <c r="B1181" s="89" t="s">
        <v>5234</v>
      </c>
      <c r="C1181" s="83" t="s">
        <v>8246</v>
      </c>
      <c r="H1181" s="120">
        <v>135000</v>
      </c>
      <c r="I1181" s="120">
        <v>0</v>
      </c>
    </row>
    <row r="1182" spans="1:9" ht="14" x14ac:dyDescent="0.15">
      <c r="A1182" s="127" t="s">
        <v>65</v>
      </c>
      <c r="B1182" s="89" t="s">
        <v>5234</v>
      </c>
      <c r="C1182" s="83" t="s">
        <v>435</v>
      </c>
      <c r="D1182" s="83" t="s">
        <v>436</v>
      </c>
      <c r="E1182" s="83" t="s">
        <v>7586</v>
      </c>
      <c r="F1182" s="83" t="s">
        <v>9</v>
      </c>
      <c r="G1182" s="83">
        <v>0</v>
      </c>
      <c r="H1182" s="120">
        <v>26054006</v>
      </c>
      <c r="I1182" s="120">
        <v>0</v>
      </c>
    </row>
    <row r="1183" spans="1:9" ht="14" x14ac:dyDescent="0.15">
      <c r="A1183" s="127" t="s">
        <v>65</v>
      </c>
      <c r="B1183" s="89" t="s">
        <v>5234</v>
      </c>
      <c r="C1183" s="83" t="s">
        <v>8247</v>
      </c>
      <c r="H1183" s="120">
        <v>26054006</v>
      </c>
      <c r="I1183" s="120">
        <v>0</v>
      </c>
    </row>
    <row r="1184" spans="1:9" ht="14" x14ac:dyDescent="0.15">
      <c r="A1184" s="127" t="s">
        <v>65</v>
      </c>
      <c r="B1184" s="89" t="s">
        <v>5234</v>
      </c>
      <c r="C1184" s="83" t="s">
        <v>1110</v>
      </c>
      <c r="D1184" s="83" t="s">
        <v>1111</v>
      </c>
      <c r="E1184" s="83" t="s">
        <v>7586</v>
      </c>
      <c r="F1184" s="83" t="s">
        <v>9</v>
      </c>
      <c r="G1184" s="83">
        <v>0</v>
      </c>
      <c r="H1184" s="120">
        <v>3844262.5</v>
      </c>
      <c r="I1184" s="120">
        <v>0</v>
      </c>
    </row>
    <row r="1185" spans="1:9" ht="14" x14ac:dyDescent="0.15">
      <c r="A1185" s="127" t="s">
        <v>65</v>
      </c>
      <c r="B1185" s="89" t="s">
        <v>5234</v>
      </c>
      <c r="C1185" s="83" t="s">
        <v>8248</v>
      </c>
      <c r="H1185" s="120">
        <v>3844262.5</v>
      </c>
      <c r="I1185" s="120">
        <v>0</v>
      </c>
    </row>
    <row r="1186" spans="1:9" ht="14" x14ac:dyDescent="0.15">
      <c r="A1186" s="127" t="s">
        <v>65</v>
      </c>
      <c r="B1186" s="89" t="s">
        <v>5234</v>
      </c>
      <c r="C1186" s="83" t="s">
        <v>1339</v>
      </c>
      <c r="D1186" s="83" t="s">
        <v>1340</v>
      </c>
      <c r="E1186" s="83" t="s">
        <v>7586</v>
      </c>
      <c r="F1186" s="83" t="s">
        <v>9</v>
      </c>
      <c r="G1186" s="83">
        <v>0</v>
      </c>
      <c r="H1186" s="120">
        <v>1756150</v>
      </c>
      <c r="I1186" s="120">
        <v>0</v>
      </c>
    </row>
    <row r="1187" spans="1:9" ht="14" x14ac:dyDescent="0.15">
      <c r="A1187" s="127" t="s">
        <v>65</v>
      </c>
      <c r="B1187" s="89" t="s">
        <v>5234</v>
      </c>
      <c r="C1187" s="83" t="s">
        <v>8249</v>
      </c>
      <c r="H1187" s="120">
        <v>1756150</v>
      </c>
      <c r="I1187" s="120">
        <v>0</v>
      </c>
    </row>
    <row r="1188" spans="1:9" ht="14" x14ac:dyDescent="0.15">
      <c r="A1188" s="127" t="s">
        <v>65</v>
      </c>
      <c r="B1188" s="89" t="s">
        <v>5234</v>
      </c>
      <c r="C1188" s="83" t="s">
        <v>887</v>
      </c>
      <c r="D1188" s="83" t="s">
        <v>888</v>
      </c>
      <c r="E1188" s="83" t="s">
        <v>7586</v>
      </c>
      <c r="F1188" s="83" t="s">
        <v>9</v>
      </c>
      <c r="G1188" s="83">
        <v>0</v>
      </c>
      <c r="H1188" s="120">
        <v>6486000</v>
      </c>
      <c r="I1188" s="120">
        <v>0</v>
      </c>
    </row>
    <row r="1189" spans="1:9" ht="14" x14ac:dyDescent="0.15">
      <c r="A1189" s="127" t="s">
        <v>65</v>
      </c>
      <c r="B1189" s="89" t="s">
        <v>5234</v>
      </c>
      <c r="C1189" s="83" t="s">
        <v>8250</v>
      </c>
      <c r="H1189" s="120">
        <v>6486000</v>
      </c>
      <c r="I1189" s="120">
        <v>0</v>
      </c>
    </row>
    <row r="1190" spans="1:9" ht="14" x14ac:dyDescent="0.15">
      <c r="A1190" s="127" t="s">
        <v>65</v>
      </c>
      <c r="B1190" s="89" t="s">
        <v>5234</v>
      </c>
      <c r="C1190" s="83" t="s">
        <v>423</v>
      </c>
      <c r="D1190" s="83" t="s">
        <v>424</v>
      </c>
      <c r="E1190" s="83" t="s">
        <v>7586</v>
      </c>
      <c r="F1190" s="83" t="s">
        <v>9</v>
      </c>
      <c r="G1190" s="83">
        <v>0</v>
      </c>
      <c r="H1190" s="120">
        <v>27802814</v>
      </c>
      <c r="I1190" s="120">
        <v>0</v>
      </c>
    </row>
    <row r="1191" spans="1:9" ht="14" x14ac:dyDescent="0.15">
      <c r="A1191" s="127" t="s">
        <v>65</v>
      </c>
      <c r="B1191" s="89" t="s">
        <v>5234</v>
      </c>
      <c r="C1191" s="83" t="s">
        <v>8251</v>
      </c>
      <c r="H1191" s="120">
        <v>27802814</v>
      </c>
      <c r="I1191" s="120">
        <v>0</v>
      </c>
    </row>
    <row r="1192" spans="1:9" ht="14" x14ac:dyDescent="0.15">
      <c r="A1192" s="127" t="s">
        <v>65</v>
      </c>
      <c r="B1192" s="89" t="s">
        <v>5234</v>
      </c>
      <c r="C1192" s="83" t="s">
        <v>1068</v>
      </c>
      <c r="D1192" s="83" t="s">
        <v>1069</v>
      </c>
      <c r="E1192" s="83" t="s">
        <v>7586</v>
      </c>
      <c r="F1192" s="83" t="s">
        <v>9</v>
      </c>
      <c r="G1192" s="83">
        <v>0</v>
      </c>
      <c r="H1192" s="120">
        <v>4121765</v>
      </c>
      <c r="I1192" s="120">
        <v>0</v>
      </c>
    </row>
    <row r="1193" spans="1:9" ht="14" x14ac:dyDescent="0.15">
      <c r="A1193" s="127" t="s">
        <v>65</v>
      </c>
      <c r="B1193" s="89" t="s">
        <v>5234</v>
      </c>
      <c r="C1193" s="83" t="s">
        <v>8252</v>
      </c>
      <c r="H1193" s="120">
        <v>4121765</v>
      </c>
      <c r="I1193" s="120">
        <v>0</v>
      </c>
    </row>
    <row r="1194" spans="1:9" ht="14" x14ac:dyDescent="0.15">
      <c r="A1194" s="127" t="s">
        <v>65</v>
      </c>
      <c r="B1194" s="89" t="s">
        <v>5234</v>
      </c>
      <c r="C1194" s="83" t="s">
        <v>992</v>
      </c>
      <c r="D1194" s="83" t="s">
        <v>993</v>
      </c>
      <c r="E1194" s="83" t="s">
        <v>7586</v>
      </c>
      <c r="F1194" s="83" t="s">
        <v>9</v>
      </c>
      <c r="G1194" s="83">
        <v>0</v>
      </c>
      <c r="H1194" s="120">
        <v>4843157</v>
      </c>
      <c r="I1194" s="120">
        <v>0</v>
      </c>
    </row>
    <row r="1195" spans="1:9" ht="14" x14ac:dyDescent="0.15">
      <c r="A1195" s="127" t="s">
        <v>65</v>
      </c>
      <c r="B1195" s="89" t="s">
        <v>5234</v>
      </c>
      <c r="C1195" s="83" t="s">
        <v>8253</v>
      </c>
      <c r="H1195" s="120">
        <v>4843157</v>
      </c>
      <c r="I1195" s="120">
        <v>0</v>
      </c>
    </row>
    <row r="1196" spans="1:9" ht="14" x14ac:dyDescent="0.15">
      <c r="A1196" s="127" t="s">
        <v>65</v>
      </c>
      <c r="B1196" s="89" t="s">
        <v>5234</v>
      </c>
      <c r="C1196" s="83" t="s">
        <v>1371</v>
      </c>
      <c r="D1196" s="83" t="s">
        <v>1372</v>
      </c>
      <c r="E1196" s="83" t="s">
        <v>7586</v>
      </c>
      <c r="F1196" s="83" t="s">
        <v>9</v>
      </c>
      <c r="G1196" s="83">
        <v>0</v>
      </c>
      <c r="H1196" s="120">
        <v>683360</v>
      </c>
      <c r="I1196" s="120">
        <v>0</v>
      </c>
    </row>
    <row r="1197" spans="1:9" ht="14" x14ac:dyDescent="0.15">
      <c r="A1197" s="127" t="s">
        <v>65</v>
      </c>
      <c r="B1197" s="89" t="s">
        <v>5234</v>
      </c>
      <c r="C1197" s="83" t="s">
        <v>8254</v>
      </c>
      <c r="H1197" s="120">
        <v>683360</v>
      </c>
      <c r="I1197" s="120">
        <v>0</v>
      </c>
    </row>
    <row r="1198" spans="1:9" ht="14" x14ac:dyDescent="0.15">
      <c r="A1198" s="127" t="s">
        <v>65</v>
      </c>
      <c r="B1198" s="89" t="s">
        <v>5234</v>
      </c>
      <c r="C1198" s="83" t="s">
        <v>580</v>
      </c>
      <c r="D1198" s="83" t="s">
        <v>581</v>
      </c>
      <c r="E1198" s="83" t="s">
        <v>7586</v>
      </c>
      <c r="F1198" s="83" t="s">
        <v>9</v>
      </c>
      <c r="G1198" s="83">
        <v>0</v>
      </c>
      <c r="H1198" s="120">
        <v>23020407</v>
      </c>
      <c r="I1198" s="120">
        <v>0</v>
      </c>
    </row>
    <row r="1199" spans="1:9" ht="14" x14ac:dyDescent="0.15">
      <c r="A1199" s="127" t="s">
        <v>65</v>
      </c>
      <c r="B1199" s="89" t="s">
        <v>5234</v>
      </c>
      <c r="C1199" s="83" t="s">
        <v>8255</v>
      </c>
      <c r="H1199" s="120">
        <v>23020407</v>
      </c>
      <c r="I1199" s="120">
        <v>0</v>
      </c>
    </row>
    <row r="1200" spans="1:9" ht="14" x14ac:dyDescent="0.15">
      <c r="A1200" s="127" t="s">
        <v>65</v>
      </c>
      <c r="B1200" s="89" t="s">
        <v>5234</v>
      </c>
      <c r="C1200" s="83" t="s">
        <v>1043</v>
      </c>
      <c r="D1200" s="83" t="s">
        <v>1044</v>
      </c>
      <c r="E1200" s="83" t="s">
        <v>7586</v>
      </c>
      <c r="F1200" s="83" t="s">
        <v>9</v>
      </c>
      <c r="G1200" s="83">
        <v>0</v>
      </c>
      <c r="H1200" s="120">
        <v>4270980</v>
      </c>
      <c r="I1200" s="120">
        <v>0</v>
      </c>
    </row>
    <row r="1201" spans="1:9" ht="14" x14ac:dyDescent="0.15">
      <c r="A1201" s="127" t="s">
        <v>65</v>
      </c>
      <c r="B1201" s="89" t="s">
        <v>5234</v>
      </c>
      <c r="C1201" s="83" t="s">
        <v>8256</v>
      </c>
      <c r="H1201" s="120">
        <v>4270980</v>
      </c>
      <c r="I1201" s="120">
        <v>0</v>
      </c>
    </row>
    <row r="1202" spans="1:9" ht="14" x14ac:dyDescent="0.15">
      <c r="A1202" s="127" t="s">
        <v>65</v>
      </c>
      <c r="B1202" s="89" t="s">
        <v>5234</v>
      </c>
      <c r="C1202" s="83" t="s">
        <v>805</v>
      </c>
      <c r="D1202" s="83" t="s">
        <v>806</v>
      </c>
      <c r="E1202" s="83" t="s">
        <v>7586</v>
      </c>
      <c r="F1202" s="83" t="s">
        <v>9</v>
      </c>
      <c r="G1202" s="83">
        <v>0</v>
      </c>
      <c r="H1202" s="120">
        <v>7577599</v>
      </c>
      <c r="I1202" s="120">
        <v>0</v>
      </c>
    </row>
    <row r="1203" spans="1:9" ht="14" x14ac:dyDescent="0.15">
      <c r="A1203" s="127" t="s">
        <v>65</v>
      </c>
      <c r="B1203" s="89" t="s">
        <v>5234</v>
      </c>
      <c r="C1203" s="83" t="s">
        <v>8257</v>
      </c>
      <c r="H1203" s="120">
        <v>7577599</v>
      </c>
      <c r="I1203" s="120">
        <v>0</v>
      </c>
    </row>
    <row r="1204" spans="1:9" ht="14" x14ac:dyDescent="0.15">
      <c r="A1204" s="127" t="s">
        <v>65</v>
      </c>
      <c r="B1204" s="89" t="s">
        <v>5234</v>
      </c>
      <c r="C1204" s="83" t="s">
        <v>1172</v>
      </c>
      <c r="D1204" s="83" t="s">
        <v>1173</v>
      </c>
      <c r="E1204" s="83" t="s">
        <v>7586</v>
      </c>
      <c r="F1204" s="83" t="s">
        <v>9</v>
      </c>
      <c r="G1204" s="83">
        <v>0</v>
      </c>
      <c r="H1204" s="120">
        <v>3421248</v>
      </c>
      <c r="I1204" s="120">
        <v>0</v>
      </c>
    </row>
    <row r="1205" spans="1:9" ht="14" x14ac:dyDescent="0.15">
      <c r="A1205" s="127" t="s">
        <v>65</v>
      </c>
      <c r="B1205" s="89" t="s">
        <v>5234</v>
      </c>
      <c r="C1205" s="83" t="s">
        <v>8258</v>
      </c>
      <c r="H1205" s="120">
        <v>3421248</v>
      </c>
      <c r="I1205" s="120">
        <v>0</v>
      </c>
    </row>
    <row r="1206" spans="1:9" ht="14" x14ac:dyDescent="0.15">
      <c r="A1206" s="127" t="s">
        <v>65</v>
      </c>
      <c r="B1206" s="89" t="s">
        <v>5234</v>
      </c>
      <c r="C1206" s="83" t="s">
        <v>1468</v>
      </c>
      <c r="D1206" s="83" t="s">
        <v>1470</v>
      </c>
      <c r="E1206" s="83" t="s">
        <v>7586</v>
      </c>
      <c r="F1206" s="83" t="s">
        <v>9</v>
      </c>
      <c r="G1206" s="83">
        <v>0</v>
      </c>
      <c r="H1206" s="120">
        <v>1041105</v>
      </c>
      <c r="I1206" s="120">
        <v>0</v>
      </c>
    </row>
    <row r="1207" spans="1:9" ht="14" x14ac:dyDescent="0.15">
      <c r="A1207" s="127" t="s">
        <v>65</v>
      </c>
      <c r="B1207" s="89" t="s">
        <v>5234</v>
      </c>
      <c r="C1207" s="83" t="s">
        <v>8259</v>
      </c>
      <c r="H1207" s="120">
        <v>1041105</v>
      </c>
      <c r="I1207" s="120">
        <v>0</v>
      </c>
    </row>
    <row r="1208" spans="1:9" ht="14" x14ac:dyDescent="0.15">
      <c r="A1208" s="127" t="s">
        <v>65</v>
      </c>
      <c r="B1208" s="89" t="s">
        <v>5234</v>
      </c>
      <c r="C1208" s="83" t="s">
        <v>1477</v>
      </c>
      <c r="D1208" s="83" t="s">
        <v>1478</v>
      </c>
      <c r="E1208" s="83" t="s">
        <v>7586</v>
      </c>
      <c r="F1208" s="83" t="s">
        <v>9</v>
      </c>
      <c r="G1208" s="83">
        <v>0</v>
      </c>
      <c r="H1208" s="120">
        <v>226000</v>
      </c>
      <c r="I1208" s="120">
        <v>0</v>
      </c>
    </row>
    <row r="1209" spans="1:9" ht="14" x14ac:dyDescent="0.15">
      <c r="A1209" s="127" t="s">
        <v>65</v>
      </c>
      <c r="B1209" s="89" t="s">
        <v>5234</v>
      </c>
      <c r="C1209" s="83" t="s">
        <v>8260</v>
      </c>
      <c r="H1209" s="120">
        <v>226000</v>
      </c>
      <c r="I1209" s="120">
        <v>0</v>
      </c>
    </row>
    <row r="1210" spans="1:9" ht="14" x14ac:dyDescent="0.15">
      <c r="A1210" s="127" t="s">
        <v>65</v>
      </c>
      <c r="B1210" s="89" t="s">
        <v>5234</v>
      </c>
      <c r="C1210" s="83" t="s">
        <v>1485</v>
      </c>
      <c r="D1210" s="83" t="s">
        <v>1486</v>
      </c>
      <c r="E1210" s="83" t="s">
        <v>7586</v>
      </c>
      <c r="F1210" s="83" t="s">
        <v>9</v>
      </c>
      <c r="G1210" s="83">
        <v>0</v>
      </c>
      <c r="H1210" s="120">
        <v>3756</v>
      </c>
      <c r="I1210" s="120">
        <v>0</v>
      </c>
    </row>
    <row r="1211" spans="1:9" ht="14" x14ac:dyDescent="0.15">
      <c r="A1211" s="127" t="s">
        <v>65</v>
      </c>
      <c r="B1211" s="89" t="s">
        <v>5234</v>
      </c>
      <c r="C1211" s="83" t="s">
        <v>8261</v>
      </c>
      <c r="H1211" s="120">
        <v>3756</v>
      </c>
      <c r="I1211" s="120">
        <v>0</v>
      </c>
    </row>
    <row r="1212" spans="1:9" ht="14" x14ac:dyDescent="0.15">
      <c r="A1212" s="127" t="s">
        <v>65</v>
      </c>
      <c r="B1212" s="89" t="s">
        <v>5234</v>
      </c>
      <c r="C1212" s="83" t="s">
        <v>787</v>
      </c>
      <c r="D1212" s="83" t="s">
        <v>788</v>
      </c>
      <c r="E1212" s="83" t="s">
        <v>7586</v>
      </c>
      <c r="F1212" s="83" t="s">
        <v>9</v>
      </c>
      <c r="G1212" s="83">
        <v>0</v>
      </c>
      <c r="H1212" s="120">
        <v>11659175</v>
      </c>
      <c r="I1212" s="120">
        <v>0</v>
      </c>
    </row>
    <row r="1213" spans="1:9" ht="14" x14ac:dyDescent="0.15">
      <c r="A1213" s="127" t="s">
        <v>65</v>
      </c>
      <c r="B1213" s="89" t="s">
        <v>5234</v>
      </c>
      <c r="C1213" s="83" t="s">
        <v>8262</v>
      </c>
      <c r="H1213" s="120">
        <v>11659175</v>
      </c>
      <c r="I1213" s="120">
        <v>0</v>
      </c>
    </row>
    <row r="1214" spans="1:9" ht="14" x14ac:dyDescent="0.15">
      <c r="A1214" s="127" t="s">
        <v>65</v>
      </c>
      <c r="B1214" s="89" t="s">
        <v>5234</v>
      </c>
      <c r="C1214" s="83" t="s">
        <v>743</v>
      </c>
      <c r="D1214" s="83" t="s">
        <v>744</v>
      </c>
      <c r="E1214" s="83" t="s">
        <v>7586</v>
      </c>
      <c r="F1214" s="83" t="s">
        <v>9</v>
      </c>
      <c r="G1214" s="83">
        <v>0</v>
      </c>
      <c r="H1214" s="120">
        <v>10212164</v>
      </c>
      <c r="I1214" s="120">
        <v>0</v>
      </c>
    </row>
    <row r="1215" spans="1:9" ht="14" x14ac:dyDescent="0.15">
      <c r="A1215" s="127" t="s">
        <v>65</v>
      </c>
      <c r="B1215" s="89" t="s">
        <v>5234</v>
      </c>
      <c r="C1215" s="83" t="s">
        <v>8263</v>
      </c>
      <c r="H1215" s="120">
        <v>10212164</v>
      </c>
      <c r="I1215" s="120">
        <v>0</v>
      </c>
    </row>
    <row r="1216" spans="1:9" ht="14" x14ac:dyDescent="0.15">
      <c r="A1216" s="127" t="s">
        <v>65</v>
      </c>
      <c r="B1216" s="89" t="s">
        <v>5234</v>
      </c>
      <c r="C1216" s="83" t="s">
        <v>537</v>
      </c>
      <c r="D1216" s="83" t="s">
        <v>538</v>
      </c>
      <c r="E1216" s="83" t="s">
        <v>7586</v>
      </c>
      <c r="F1216" s="83" t="s">
        <v>9</v>
      </c>
      <c r="G1216" s="83">
        <v>0</v>
      </c>
      <c r="H1216" s="120">
        <v>18556777</v>
      </c>
      <c r="I1216" s="120">
        <v>0</v>
      </c>
    </row>
    <row r="1217" spans="1:9" ht="14" x14ac:dyDescent="0.15">
      <c r="A1217" s="127" t="s">
        <v>65</v>
      </c>
      <c r="B1217" s="89" t="s">
        <v>5234</v>
      </c>
      <c r="C1217" s="83" t="s">
        <v>8264</v>
      </c>
      <c r="H1217" s="120">
        <v>18556777</v>
      </c>
      <c r="I1217" s="120">
        <v>0</v>
      </c>
    </row>
    <row r="1218" spans="1:9" ht="14" x14ac:dyDescent="0.15">
      <c r="A1218" s="127" t="s">
        <v>65</v>
      </c>
      <c r="B1218" s="89" t="s">
        <v>5234</v>
      </c>
      <c r="C1218" s="83" t="s">
        <v>1061</v>
      </c>
      <c r="D1218" s="83" t="s">
        <v>1062</v>
      </c>
      <c r="E1218" s="83" t="s">
        <v>7586</v>
      </c>
      <c r="F1218" s="83" t="s">
        <v>9</v>
      </c>
      <c r="G1218" s="83">
        <v>0</v>
      </c>
      <c r="H1218" s="120">
        <v>4180919</v>
      </c>
      <c r="I1218" s="120">
        <v>0</v>
      </c>
    </row>
    <row r="1219" spans="1:9" ht="14" x14ac:dyDescent="0.15">
      <c r="A1219" s="127" t="s">
        <v>65</v>
      </c>
      <c r="B1219" s="89" t="s">
        <v>5234</v>
      </c>
      <c r="C1219" s="83" t="s">
        <v>8265</v>
      </c>
      <c r="H1219" s="120">
        <v>4180919</v>
      </c>
      <c r="I1219" s="120">
        <v>0</v>
      </c>
    </row>
    <row r="1220" spans="1:9" ht="14" x14ac:dyDescent="0.15">
      <c r="A1220" s="127" t="s">
        <v>65</v>
      </c>
      <c r="B1220" s="89" t="s">
        <v>5234</v>
      </c>
      <c r="C1220" s="83" t="s">
        <v>1514</v>
      </c>
      <c r="D1220" s="83" t="s">
        <v>1515</v>
      </c>
      <c r="E1220" s="83" t="s">
        <v>7586</v>
      </c>
      <c r="F1220" s="83" t="s">
        <v>9</v>
      </c>
      <c r="G1220" s="83">
        <v>0</v>
      </c>
      <c r="H1220" s="120">
        <v>1396698</v>
      </c>
      <c r="I1220" s="120">
        <v>0</v>
      </c>
    </row>
    <row r="1221" spans="1:9" ht="14" x14ac:dyDescent="0.15">
      <c r="A1221" s="127" t="s">
        <v>65</v>
      </c>
      <c r="B1221" s="89" t="s">
        <v>5234</v>
      </c>
      <c r="C1221" s="83" t="s">
        <v>8266</v>
      </c>
      <c r="H1221" s="120">
        <v>1396698</v>
      </c>
      <c r="I1221" s="120">
        <v>0</v>
      </c>
    </row>
    <row r="1222" spans="1:9" ht="14" x14ac:dyDescent="0.15">
      <c r="A1222" s="127" t="s">
        <v>65</v>
      </c>
      <c r="B1222" s="89" t="s">
        <v>5234</v>
      </c>
      <c r="C1222" s="83" t="s">
        <v>1844</v>
      </c>
      <c r="D1222" s="83" t="s">
        <v>1845</v>
      </c>
      <c r="E1222" s="83" t="s">
        <v>7586</v>
      </c>
      <c r="F1222" s="83" t="s">
        <v>9</v>
      </c>
      <c r="G1222" s="83">
        <v>0</v>
      </c>
      <c r="H1222" s="120">
        <v>277200</v>
      </c>
      <c r="I1222" s="120">
        <v>0</v>
      </c>
    </row>
    <row r="1223" spans="1:9" ht="14" x14ac:dyDescent="0.15">
      <c r="A1223" s="127" t="s">
        <v>65</v>
      </c>
      <c r="B1223" s="89" t="s">
        <v>5234</v>
      </c>
      <c r="C1223" s="83" t="s">
        <v>8267</v>
      </c>
      <c r="H1223" s="120">
        <v>277200</v>
      </c>
      <c r="I1223" s="120">
        <v>0</v>
      </c>
    </row>
    <row r="1224" spans="1:9" ht="14" x14ac:dyDescent="0.15">
      <c r="A1224" s="127" t="s">
        <v>65</v>
      </c>
      <c r="B1224" s="89" t="s">
        <v>5234</v>
      </c>
      <c r="C1224" s="83" t="s">
        <v>926</v>
      </c>
      <c r="D1224" s="83" t="s">
        <v>927</v>
      </c>
      <c r="E1224" s="83" t="s">
        <v>7586</v>
      </c>
      <c r="F1224" s="83" t="s">
        <v>9</v>
      </c>
      <c r="G1224" s="83">
        <v>0</v>
      </c>
      <c r="H1224" s="120">
        <v>5910450</v>
      </c>
      <c r="I1224" s="120">
        <v>0</v>
      </c>
    </row>
    <row r="1225" spans="1:9" ht="14" x14ac:dyDescent="0.15">
      <c r="A1225" s="127" t="s">
        <v>65</v>
      </c>
      <c r="B1225" s="89" t="s">
        <v>5234</v>
      </c>
      <c r="C1225" s="83" t="s">
        <v>8268</v>
      </c>
      <c r="H1225" s="120">
        <v>5910450</v>
      </c>
      <c r="I1225" s="120">
        <v>0</v>
      </c>
    </row>
    <row r="1226" spans="1:9" ht="14" x14ac:dyDescent="0.15">
      <c r="A1226" s="127" t="s">
        <v>65</v>
      </c>
      <c r="B1226" s="89" t="s">
        <v>5234</v>
      </c>
      <c r="C1226" s="83" t="s">
        <v>1776</v>
      </c>
      <c r="D1226" s="83" t="s">
        <v>1777</v>
      </c>
      <c r="E1226" s="83" t="s">
        <v>7586</v>
      </c>
      <c r="F1226" s="83" t="s">
        <v>9</v>
      </c>
      <c r="G1226" s="83">
        <v>0</v>
      </c>
      <c r="H1226" s="120">
        <v>455483</v>
      </c>
      <c r="I1226" s="120">
        <v>0</v>
      </c>
    </row>
    <row r="1227" spans="1:9" ht="14" x14ac:dyDescent="0.15">
      <c r="A1227" s="127" t="s">
        <v>65</v>
      </c>
      <c r="B1227" s="89" t="s">
        <v>5234</v>
      </c>
      <c r="C1227" s="83" t="s">
        <v>8269</v>
      </c>
      <c r="H1227" s="120">
        <v>455483</v>
      </c>
      <c r="I1227" s="120">
        <v>0</v>
      </c>
    </row>
    <row r="1228" spans="1:9" ht="14" x14ac:dyDescent="0.15">
      <c r="A1228" s="127" t="s">
        <v>65</v>
      </c>
      <c r="B1228" s="89" t="s">
        <v>5234</v>
      </c>
      <c r="C1228" s="83" t="s">
        <v>1409</v>
      </c>
      <c r="D1228" s="83" t="s">
        <v>1410</v>
      </c>
      <c r="E1228" s="83" t="s">
        <v>7586</v>
      </c>
      <c r="F1228" s="83" t="s">
        <v>9</v>
      </c>
      <c r="G1228" s="83">
        <v>0</v>
      </c>
      <c r="H1228" s="120">
        <v>1762699.2</v>
      </c>
      <c r="I1228" s="120">
        <v>0</v>
      </c>
    </row>
    <row r="1229" spans="1:9" ht="14" x14ac:dyDescent="0.15">
      <c r="A1229" s="127" t="s">
        <v>65</v>
      </c>
      <c r="B1229" s="89" t="s">
        <v>5234</v>
      </c>
      <c r="C1229" s="83" t="s">
        <v>8270</v>
      </c>
      <c r="H1229" s="120">
        <v>1762699.2</v>
      </c>
      <c r="I1229" s="120">
        <v>0</v>
      </c>
    </row>
    <row r="1230" spans="1:9" ht="14" x14ac:dyDescent="0.15">
      <c r="A1230" s="127" t="s">
        <v>65</v>
      </c>
      <c r="B1230" s="89" t="s">
        <v>5234</v>
      </c>
      <c r="C1230" s="83" t="s">
        <v>1627</v>
      </c>
      <c r="D1230" s="83" t="s">
        <v>1628</v>
      </c>
      <c r="E1230" s="83" t="s">
        <v>7586</v>
      </c>
      <c r="F1230" s="83" t="s">
        <v>9</v>
      </c>
      <c r="G1230" s="83">
        <v>0</v>
      </c>
      <c r="H1230" s="120">
        <v>416500</v>
      </c>
      <c r="I1230" s="120">
        <v>0</v>
      </c>
    </row>
    <row r="1231" spans="1:9" ht="14" x14ac:dyDescent="0.15">
      <c r="A1231" s="127" t="s">
        <v>65</v>
      </c>
      <c r="B1231" s="89" t="s">
        <v>5234</v>
      </c>
      <c r="C1231" s="83" t="s">
        <v>8271</v>
      </c>
      <c r="H1231" s="120">
        <v>416500</v>
      </c>
      <c r="I1231" s="120">
        <v>0</v>
      </c>
    </row>
    <row r="1232" spans="1:9" ht="14" x14ac:dyDescent="0.15">
      <c r="A1232" s="127" t="s">
        <v>65</v>
      </c>
      <c r="B1232" s="89" t="s">
        <v>5234</v>
      </c>
      <c r="C1232" s="83" t="s">
        <v>1603</v>
      </c>
      <c r="D1232" s="83" t="s">
        <v>1604</v>
      </c>
      <c r="E1232" s="83" t="s">
        <v>7586</v>
      </c>
      <c r="F1232" s="83" t="s">
        <v>9</v>
      </c>
      <c r="G1232" s="83">
        <v>0</v>
      </c>
      <c r="H1232" s="120">
        <v>951912</v>
      </c>
      <c r="I1232" s="120">
        <v>0</v>
      </c>
    </row>
    <row r="1233" spans="1:9" ht="14" x14ac:dyDescent="0.15">
      <c r="A1233" s="127" t="s">
        <v>65</v>
      </c>
      <c r="B1233" s="89" t="s">
        <v>5234</v>
      </c>
      <c r="C1233" s="83" t="s">
        <v>8272</v>
      </c>
      <c r="H1233" s="120">
        <v>951912</v>
      </c>
      <c r="I1233" s="120">
        <v>0</v>
      </c>
    </row>
    <row r="1234" spans="1:9" ht="14" x14ac:dyDescent="0.15">
      <c r="A1234" s="127" t="s">
        <v>65</v>
      </c>
      <c r="B1234" s="89" t="s">
        <v>5234</v>
      </c>
      <c r="C1234" s="83" t="s">
        <v>1937</v>
      </c>
      <c r="D1234" s="83" t="s">
        <v>1938</v>
      </c>
      <c r="E1234" s="83" t="s">
        <v>7586</v>
      </c>
      <c r="F1234" s="83" t="s">
        <v>9</v>
      </c>
      <c r="G1234" s="83">
        <v>0</v>
      </c>
      <c r="H1234" s="120">
        <v>40577</v>
      </c>
      <c r="I1234" s="120">
        <v>0</v>
      </c>
    </row>
    <row r="1235" spans="1:9" ht="14" x14ac:dyDescent="0.15">
      <c r="A1235" s="127" t="s">
        <v>65</v>
      </c>
      <c r="B1235" s="89" t="s">
        <v>5234</v>
      </c>
      <c r="C1235" s="83" t="s">
        <v>8273</v>
      </c>
      <c r="H1235" s="120">
        <v>40577</v>
      </c>
      <c r="I1235" s="120">
        <v>0</v>
      </c>
    </row>
    <row r="1236" spans="1:9" ht="14" x14ac:dyDescent="0.15">
      <c r="A1236" s="127" t="s">
        <v>65</v>
      </c>
      <c r="B1236" s="89" t="s">
        <v>5234</v>
      </c>
      <c r="C1236" s="83" t="s">
        <v>701</v>
      </c>
      <c r="D1236" s="83" t="s">
        <v>702</v>
      </c>
      <c r="E1236" s="83" t="s">
        <v>7586</v>
      </c>
      <c r="F1236" s="83" t="s">
        <v>9</v>
      </c>
      <c r="G1236" s="83">
        <v>0</v>
      </c>
      <c r="H1236" s="120">
        <v>11793320</v>
      </c>
      <c r="I1236" s="120">
        <v>0</v>
      </c>
    </row>
    <row r="1237" spans="1:9" ht="14" x14ac:dyDescent="0.15">
      <c r="A1237" s="127" t="s">
        <v>65</v>
      </c>
      <c r="B1237" s="89" t="s">
        <v>5234</v>
      </c>
      <c r="C1237" s="83" t="s">
        <v>8274</v>
      </c>
      <c r="H1237" s="120">
        <v>11793320</v>
      </c>
      <c r="I1237" s="120">
        <v>0</v>
      </c>
    </row>
    <row r="1238" spans="1:9" ht="14" x14ac:dyDescent="0.15">
      <c r="A1238" s="127" t="s">
        <v>65</v>
      </c>
      <c r="B1238" s="89" t="s">
        <v>5234</v>
      </c>
      <c r="C1238" s="83" t="s">
        <v>1107</v>
      </c>
      <c r="D1238" s="83" t="s">
        <v>1108</v>
      </c>
      <c r="E1238" s="83" t="s">
        <v>7586</v>
      </c>
      <c r="F1238" s="83" t="s">
        <v>9</v>
      </c>
      <c r="G1238" s="83">
        <v>0</v>
      </c>
      <c r="H1238" s="120">
        <v>3868592</v>
      </c>
      <c r="I1238" s="120">
        <v>0</v>
      </c>
    </row>
    <row r="1239" spans="1:9" ht="14" x14ac:dyDescent="0.15">
      <c r="A1239" s="127" t="s">
        <v>65</v>
      </c>
      <c r="B1239" s="89" t="s">
        <v>5234</v>
      </c>
      <c r="C1239" s="83" t="s">
        <v>8275</v>
      </c>
      <c r="H1239" s="120">
        <v>3868592</v>
      </c>
      <c r="I1239" s="120">
        <v>0</v>
      </c>
    </row>
    <row r="1240" spans="1:9" ht="14" x14ac:dyDescent="0.15">
      <c r="A1240" s="127" t="s">
        <v>65</v>
      </c>
      <c r="B1240" s="89" t="s">
        <v>5234</v>
      </c>
      <c r="C1240" s="83" t="s">
        <v>1655</v>
      </c>
      <c r="D1240" s="83" t="s">
        <v>1656</v>
      </c>
      <c r="E1240" s="83" t="s">
        <v>7586</v>
      </c>
      <c r="F1240" s="83" t="s">
        <v>9</v>
      </c>
      <c r="G1240" s="83">
        <v>0</v>
      </c>
      <c r="H1240" s="120">
        <v>781574</v>
      </c>
      <c r="I1240" s="120">
        <v>0</v>
      </c>
    </row>
    <row r="1241" spans="1:9" ht="14" x14ac:dyDescent="0.15">
      <c r="A1241" s="127" t="s">
        <v>65</v>
      </c>
      <c r="B1241" s="89" t="s">
        <v>5234</v>
      </c>
      <c r="C1241" s="83" t="s">
        <v>8276</v>
      </c>
      <c r="H1241" s="120">
        <v>781574</v>
      </c>
      <c r="I1241" s="120">
        <v>0</v>
      </c>
    </row>
    <row r="1242" spans="1:9" ht="14" x14ac:dyDescent="0.15">
      <c r="A1242" s="127" t="s">
        <v>65</v>
      </c>
      <c r="B1242" s="89" t="s">
        <v>5234</v>
      </c>
      <c r="C1242" s="83" t="s">
        <v>1920</v>
      </c>
      <c r="D1242" s="83" t="s">
        <v>1921</v>
      </c>
      <c r="E1242" s="83" t="s">
        <v>7586</v>
      </c>
      <c r="F1242" s="83" t="s">
        <v>9</v>
      </c>
      <c r="G1242" s="83">
        <v>0</v>
      </c>
      <c r="H1242" s="120">
        <v>88381</v>
      </c>
      <c r="I1242" s="120">
        <v>0</v>
      </c>
    </row>
    <row r="1243" spans="1:9" ht="14" x14ac:dyDescent="0.15">
      <c r="A1243" s="127" t="s">
        <v>65</v>
      </c>
      <c r="B1243" s="89" t="s">
        <v>5234</v>
      </c>
      <c r="C1243" s="83" t="s">
        <v>8277</v>
      </c>
      <c r="H1243" s="120">
        <v>88381</v>
      </c>
      <c r="I1243" s="120">
        <v>0</v>
      </c>
    </row>
    <row r="1244" spans="1:9" ht="14" x14ac:dyDescent="0.15">
      <c r="A1244" s="127" t="s">
        <v>65</v>
      </c>
      <c r="B1244" s="89" t="s">
        <v>5234</v>
      </c>
      <c r="C1244" s="83" t="s">
        <v>1169</v>
      </c>
      <c r="D1244" s="83" t="s">
        <v>1170</v>
      </c>
      <c r="E1244" s="83" t="s">
        <v>7586</v>
      </c>
      <c r="F1244" s="83" t="s">
        <v>9</v>
      </c>
      <c r="G1244" s="83">
        <v>0</v>
      </c>
      <c r="H1244" s="120">
        <v>3448828</v>
      </c>
      <c r="I1244" s="120">
        <v>0</v>
      </c>
    </row>
    <row r="1245" spans="1:9" ht="14" x14ac:dyDescent="0.15">
      <c r="A1245" s="127" t="s">
        <v>65</v>
      </c>
      <c r="B1245" s="89" t="s">
        <v>5234</v>
      </c>
      <c r="C1245" s="83" t="s">
        <v>8278</v>
      </c>
      <c r="H1245" s="120">
        <v>3448828</v>
      </c>
      <c r="I1245" s="120">
        <v>0</v>
      </c>
    </row>
    <row r="1246" spans="1:9" ht="14" x14ac:dyDescent="0.15">
      <c r="A1246" s="127" t="s">
        <v>65</v>
      </c>
      <c r="B1246" s="89" t="s">
        <v>5234</v>
      </c>
      <c r="C1246" s="83" t="s">
        <v>399</v>
      </c>
      <c r="D1246" s="83" t="s">
        <v>400</v>
      </c>
      <c r="E1246" s="83" t="s">
        <v>7586</v>
      </c>
      <c r="F1246" s="83" t="s">
        <v>9</v>
      </c>
      <c r="G1246" s="83">
        <v>0</v>
      </c>
      <c r="H1246" s="120">
        <v>30216508</v>
      </c>
      <c r="I1246" s="120">
        <v>0</v>
      </c>
    </row>
    <row r="1247" spans="1:9" ht="14" x14ac:dyDescent="0.15">
      <c r="A1247" s="127" t="s">
        <v>65</v>
      </c>
      <c r="B1247" s="89" t="s">
        <v>5234</v>
      </c>
      <c r="C1247" s="83" t="s">
        <v>8279</v>
      </c>
      <c r="H1247" s="120">
        <v>30216508</v>
      </c>
      <c r="I1247" s="120">
        <v>0</v>
      </c>
    </row>
    <row r="1248" spans="1:9" ht="14" x14ac:dyDescent="0.15">
      <c r="A1248" s="127" t="s">
        <v>65</v>
      </c>
      <c r="B1248" s="89" t="s">
        <v>5234</v>
      </c>
      <c r="C1248" s="83" t="s">
        <v>1315</v>
      </c>
      <c r="D1248" s="83" t="s">
        <v>1316</v>
      </c>
      <c r="E1248" s="83" t="s">
        <v>7586</v>
      </c>
      <c r="F1248" s="83" t="s">
        <v>9</v>
      </c>
      <c r="G1248" s="83">
        <v>0</v>
      </c>
      <c r="H1248" s="120">
        <v>2322702</v>
      </c>
      <c r="I1248" s="120">
        <v>0</v>
      </c>
    </row>
    <row r="1249" spans="1:9" ht="14" x14ac:dyDescent="0.15">
      <c r="A1249" s="127" t="s">
        <v>65</v>
      </c>
      <c r="B1249" s="89" t="s">
        <v>5234</v>
      </c>
      <c r="C1249" s="83" t="s">
        <v>8280</v>
      </c>
      <c r="H1249" s="120">
        <v>2322702</v>
      </c>
      <c r="I1249" s="120">
        <v>0</v>
      </c>
    </row>
    <row r="1250" spans="1:9" ht="14" x14ac:dyDescent="0.15">
      <c r="A1250" s="127" t="s">
        <v>65</v>
      </c>
      <c r="B1250" s="89" t="s">
        <v>5234</v>
      </c>
      <c r="C1250" s="83" t="s">
        <v>128</v>
      </c>
      <c r="D1250" s="83" t="s">
        <v>129</v>
      </c>
      <c r="E1250" s="83" t="s">
        <v>7586</v>
      </c>
      <c r="F1250" s="83" t="s">
        <v>9</v>
      </c>
      <c r="G1250" s="83">
        <v>0</v>
      </c>
      <c r="H1250" s="120">
        <v>295589238</v>
      </c>
      <c r="I1250" s="120">
        <v>0</v>
      </c>
    </row>
    <row r="1251" spans="1:9" ht="14" x14ac:dyDescent="0.15">
      <c r="A1251" s="127" t="s">
        <v>65</v>
      </c>
      <c r="B1251" s="89" t="s">
        <v>5234</v>
      </c>
      <c r="C1251" s="83" t="s">
        <v>8281</v>
      </c>
      <c r="H1251" s="120">
        <v>295589238</v>
      </c>
      <c r="I1251" s="120">
        <v>0</v>
      </c>
    </row>
    <row r="1252" spans="1:9" ht="14" x14ac:dyDescent="0.15">
      <c r="A1252" s="127" t="s">
        <v>65</v>
      </c>
      <c r="B1252" s="89" t="s">
        <v>5234</v>
      </c>
      <c r="C1252" s="83" t="s">
        <v>789</v>
      </c>
      <c r="D1252" s="83" t="s">
        <v>790</v>
      </c>
      <c r="E1252" s="83" t="s">
        <v>7586</v>
      </c>
      <c r="F1252" s="83" t="s">
        <v>9</v>
      </c>
      <c r="G1252" s="83">
        <v>0</v>
      </c>
      <c r="H1252" s="120">
        <v>7953422</v>
      </c>
      <c r="I1252" s="120">
        <v>0</v>
      </c>
    </row>
    <row r="1253" spans="1:9" ht="14" x14ac:dyDescent="0.15">
      <c r="A1253" s="127" t="s">
        <v>65</v>
      </c>
      <c r="B1253" s="89" t="s">
        <v>5234</v>
      </c>
      <c r="C1253" s="83" t="s">
        <v>8282</v>
      </c>
      <c r="H1253" s="120">
        <v>7953422</v>
      </c>
      <c r="I1253" s="120">
        <v>0</v>
      </c>
    </row>
    <row r="1254" spans="1:9" ht="14" x14ac:dyDescent="0.15">
      <c r="A1254" s="127" t="s">
        <v>65</v>
      </c>
      <c r="B1254" s="89" t="s">
        <v>5234</v>
      </c>
      <c r="C1254" s="83" t="s">
        <v>1223</v>
      </c>
      <c r="D1254" s="83" t="s">
        <v>1224</v>
      </c>
      <c r="E1254" s="83" t="s">
        <v>7586</v>
      </c>
      <c r="F1254" s="83" t="s">
        <v>9</v>
      </c>
      <c r="G1254" s="83">
        <v>0</v>
      </c>
      <c r="H1254" s="120">
        <v>2827368</v>
      </c>
      <c r="I1254" s="120">
        <v>0</v>
      </c>
    </row>
    <row r="1255" spans="1:9" ht="14" x14ac:dyDescent="0.15">
      <c r="A1255" s="127" t="s">
        <v>65</v>
      </c>
      <c r="B1255" s="89" t="s">
        <v>5234</v>
      </c>
      <c r="C1255" s="83" t="s">
        <v>8283</v>
      </c>
      <c r="H1255" s="120">
        <v>2827368</v>
      </c>
      <c r="I1255" s="120">
        <v>0</v>
      </c>
    </row>
    <row r="1256" spans="1:9" ht="14" x14ac:dyDescent="0.15">
      <c r="A1256" s="127" t="s">
        <v>65</v>
      </c>
      <c r="B1256" s="89" t="s">
        <v>5234</v>
      </c>
      <c r="C1256" s="83" t="s">
        <v>1076</v>
      </c>
      <c r="D1256" s="83" t="s">
        <v>1077</v>
      </c>
      <c r="E1256" s="83" t="s">
        <v>7586</v>
      </c>
      <c r="F1256" s="83" t="s">
        <v>9</v>
      </c>
      <c r="G1256" s="83">
        <v>0</v>
      </c>
      <c r="H1256" s="120">
        <v>4062464</v>
      </c>
      <c r="I1256" s="120">
        <v>0</v>
      </c>
    </row>
    <row r="1257" spans="1:9" ht="14" x14ac:dyDescent="0.15">
      <c r="A1257" s="127" t="s">
        <v>65</v>
      </c>
      <c r="B1257" s="89" t="s">
        <v>5234</v>
      </c>
      <c r="C1257" s="83" t="s">
        <v>8284</v>
      </c>
      <c r="H1257" s="120">
        <v>4062464</v>
      </c>
      <c r="I1257" s="120">
        <v>0</v>
      </c>
    </row>
    <row r="1258" spans="1:9" ht="14" x14ac:dyDescent="0.15">
      <c r="A1258" s="127" t="s">
        <v>65</v>
      </c>
      <c r="B1258" s="89" t="s">
        <v>5234</v>
      </c>
      <c r="C1258" s="83" t="s">
        <v>1664</v>
      </c>
      <c r="D1258" s="83" t="s">
        <v>1665</v>
      </c>
      <c r="E1258" s="83" t="s">
        <v>7586</v>
      </c>
      <c r="F1258" s="83" t="s">
        <v>9</v>
      </c>
      <c r="G1258" s="83">
        <v>0</v>
      </c>
      <c r="H1258" s="120">
        <v>789550</v>
      </c>
      <c r="I1258" s="120">
        <v>0</v>
      </c>
    </row>
    <row r="1259" spans="1:9" ht="14" x14ac:dyDescent="0.15">
      <c r="A1259" s="127" t="s">
        <v>65</v>
      </c>
      <c r="B1259" s="89" t="s">
        <v>5234</v>
      </c>
      <c r="C1259" s="83" t="s">
        <v>8285</v>
      </c>
      <c r="H1259" s="120">
        <v>789550</v>
      </c>
      <c r="I1259" s="120">
        <v>0</v>
      </c>
    </row>
    <row r="1260" spans="1:9" ht="14" x14ac:dyDescent="0.15">
      <c r="A1260" s="127" t="s">
        <v>65</v>
      </c>
      <c r="B1260" s="89" t="s">
        <v>5234</v>
      </c>
      <c r="C1260" s="83" t="s">
        <v>140</v>
      </c>
      <c r="D1260" s="83" t="s">
        <v>141</v>
      </c>
      <c r="E1260" s="83" t="s">
        <v>7586</v>
      </c>
      <c r="F1260" s="83" t="s">
        <v>9</v>
      </c>
      <c r="G1260" s="83">
        <v>0</v>
      </c>
      <c r="H1260" s="120">
        <v>117221971</v>
      </c>
      <c r="I1260" s="120">
        <v>0</v>
      </c>
    </row>
    <row r="1261" spans="1:9" ht="14" x14ac:dyDescent="0.15">
      <c r="A1261" s="127" t="s">
        <v>65</v>
      </c>
      <c r="B1261" s="89" t="s">
        <v>5234</v>
      </c>
      <c r="C1261" s="83" t="s">
        <v>8286</v>
      </c>
      <c r="H1261" s="120">
        <v>117221971</v>
      </c>
      <c r="I1261" s="120">
        <v>0</v>
      </c>
    </row>
    <row r="1262" spans="1:9" ht="14" x14ac:dyDescent="0.15">
      <c r="A1262" s="127" t="s">
        <v>65</v>
      </c>
      <c r="B1262" s="89" t="s">
        <v>5234</v>
      </c>
      <c r="C1262" s="83" t="s">
        <v>166</v>
      </c>
      <c r="D1262" s="83" t="s">
        <v>167</v>
      </c>
      <c r="E1262" s="83" t="s">
        <v>7586</v>
      </c>
      <c r="F1262" s="83" t="s">
        <v>9</v>
      </c>
      <c r="G1262" s="83">
        <v>0</v>
      </c>
      <c r="H1262" s="120">
        <v>157792523</v>
      </c>
      <c r="I1262" s="120">
        <v>0</v>
      </c>
    </row>
    <row r="1263" spans="1:9" ht="14" x14ac:dyDescent="0.15">
      <c r="A1263" s="127" t="s">
        <v>65</v>
      </c>
      <c r="B1263" s="89" t="s">
        <v>5234</v>
      </c>
      <c r="C1263" s="83" t="s">
        <v>8287</v>
      </c>
      <c r="H1263" s="120">
        <v>157792523</v>
      </c>
      <c r="I1263" s="120">
        <v>0</v>
      </c>
    </row>
    <row r="1264" spans="1:9" ht="14" x14ac:dyDescent="0.15">
      <c r="A1264" s="127" t="s">
        <v>65</v>
      </c>
      <c r="B1264" s="89" t="s">
        <v>5234</v>
      </c>
      <c r="C1264" s="83" t="s">
        <v>1530</v>
      </c>
      <c r="D1264" s="83" t="s">
        <v>1531</v>
      </c>
      <c r="E1264" s="83" t="s">
        <v>7586</v>
      </c>
      <c r="F1264" s="83" t="s">
        <v>9</v>
      </c>
      <c r="G1264" s="83">
        <v>0</v>
      </c>
      <c r="H1264" s="120">
        <v>1351079</v>
      </c>
      <c r="I1264" s="120">
        <v>0</v>
      </c>
    </row>
    <row r="1265" spans="1:9" ht="14" x14ac:dyDescent="0.15">
      <c r="A1265" s="127" t="s">
        <v>65</v>
      </c>
      <c r="B1265" s="89" t="s">
        <v>5234</v>
      </c>
      <c r="C1265" s="83" t="s">
        <v>8288</v>
      </c>
      <c r="H1265" s="120">
        <v>1351079</v>
      </c>
      <c r="I1265" s="120">
        <v>0</v>
      </c>
    </row>
    <row r="1266" spans="1:9" ht="14" x14ac:dyDescent="0.15">
      <c r="A1266" s="127" t="s">
        <v>65</v>
      </c>
      <c r="B1266" s="89" t="s">
        <v>5234</v>
      </c>
      <c r="C1266" s="83" t="s">
        <v>1719</v>
      </c>
      <c r="D1266" s="83" t="s">
        <v>1720</v>
      </c>
      <c r="E1266" s="83" t="s">
        <v>7586</v>
      </c>
      <c r="F1266" s="83" t="s">
        <v>9</v>
      </c>
      <c r="G1266" s="83">
        <v>0</v>
      </c>
      <c r="H1266" s="120">
        <v>602981</v>
      </c>
      <c r="I1266" s="120">
        <v>0</v>
      </c>
    </row>
    <row r="1267" spans="1:9" ht="14" x14ac:dyDescent="0.15">
      <c r="A1267" s="127" t="s">
        <v>65</v>
      </c>
      <c r="B1267" s="89" t="s">
        <v>5234</v>
      </c>
      <c r="C1267" s="83" t="s">
        <v>8289</v>
      </c>
      <c r="H1267" s="120">
        <v>602981</v>
      </c>
      <c r="I1267" s="120">
        <v>0</v>
      </c>
    </row>
    <row r="1268" spans="1:9" ht="14" x14ac:dyDescent="0.15">
      <c r="A1268" s="127" t="s">
        <v>65</v>
      </c>
      <c r="B1268" s="89" t="s">
        <v>5234</v>
      </c>
      <c r="C1268" s="83" t="s">
        <v>849</v>
      </c>
      <c r="D1268" s="83" t="s">
        <v>850</v>
      </c>
      <c r="E1268" s="83" t="s">
        <v>7586</v>
      </c>
      <c r="F1268" s="83" t="s">
        <v>9</v>
      </c>
      <c r="G1268" s="83">
        <v>0</v>
      </c>
      <c r="H1268" s="120">
        <v>6943976</v>
      </c>
      <c r="I1268" s="120">
        <v>0</v>
      </c>
    </row>
    <row r="1269" spans="1:9" ht="14" x14ac:dyDescent="0.15">
      <c r="A1269" s="127" t="s">
        <v>65</v>
      </c>
      <c r="B1269" s="89" t="s">
        <v>5234</v>
      </c>
      <c r="C1269" s="83" t="s">
        <v>8290</v>
      </c>
      <c r="H1269" s="120">
        <v>6943976</v>
      </c>
      <c r="I1269" s="120">
        <v>0</v>
      </c>
    </row>
    <row r="1270" spans="1:9" ht="14" x14ac:dyDescent="0.15">
      <c r="A1270" s="127" t="s">
        <v>65</v>
      </c>
      <c r="B1270" s="89" t="s">
        <v>5234</v>
      </c>
      <c r="C1270" s="83" t="s">
        <v>676</v>
      </c>
      <c r="D1270" s="83" t="s">
        <v>677</v>
      </c>
      <c r="E1270" s="83" t="s">
        <v>7586</v>
      </c>
      <c r="F1270" s="83" t="s">
        <v>9</v>
      </c>
      <c r="G1270" s="83">
        <v>0</v>
      </c>
      <c r="H1270" s="120">
        <v>12675037</v>
      </c>
      <c r="I1270" s="120">
        <v>0</v>
      </c>
    </row>
    <row r="1271" spans="1:9" ht="14" x14ac:dyDescent="0.15">
      <c r="A1271" s="127" t="s">
        <v>65</v>
      </c>
      <c r="B1271" s="89" t="s">
        <v>5234</v>
      </c>
      <c r="C1271" s="83" t="s">
        <v>8291</v>
      </c>
      <c r="H1271" s="120">
        <v>12675037</v>
      </c>
      <c r="I1271" s="120">
        <v>0</v>
      </c>
    </row>
    <row r="1272" spans="1:9" ht="14" x14ac:dyDescent="0.15">
      <c r="A1272" s="127" t="s">
        <v>65</v>
      </c>
      <c r="B1272" s="89" t="s">
        <v>5234</v>
      </c>
      <c r="C1272" s="83" t="s">
        <v>829</v>
      </c>
      <c r="D1272" s="83" t="s">
        <v>830</v>
      </c>
      <c r="E1272" s="83" t="s">
        <v>7586</v>
      </c>
      <c r="F1272" s="83" t="s">
        <v>9</v>
      </c>
      <c r="G1272" s="83">
        <v>0</v>
      </c>
      <c r="H1272" s="120">
        <v>7297556</v>
      </c>
      <c r="I1272" s="120">
        <v>0</v>
      </c>
    </row>
    <row r="1273" spans="1:9" ht="14" x14ac:dyDescent="0.15">
      <c r="A1273" s="127" t="s">
        <v>65</v>
      </c>
      <c r="B1273" s="89" t="s">
        <v>5234</v>
      </c>
      <c r="C1273" s="83" t="s">
        <v>8292</v>
      </c>
      <c r="H1273" s="120">
        <v>7297556</v>
      </c>
      <c r="I1273" s="120">
        <v>0</v>
      </c>
    </row>
    <row r="1274" spans="1:9" ht="14" x14ac:dyDescent="0.15">
      <c r="A1274" s="127" t="s">
        <v>65</v>
      </c>
      <c r="B1274" s="89" t="s">
        <v>5234</v>
      </c>
      <c r="C1274" s="83" t="s">
        <v>1785</v>
      </c>
      <c r="D1274" s="83" t="s">
        <v>1786</v>
      </c>
      <c r="E1274" s="83" t="s">
        <v>7586</v>
      </c>
      <c r="F1274" s="83" t="s">
        <v>9</v>
      </c>
      <c r="G1274" s="83">
        <v>0</v>
      </c>
      <c r="H1274" s="120">
        <v>417961</v>
      </c>
      <c r="I1274" s="120">
        <v>0</v>
      </c>
    </row>
    <row r="1275" spans="1:9" ht="14" x14ac:dyDescent="0.15">
      <c r="A1275" s="127" t="s">
        <v>65</v>
      </c>
      <c r="B1275" s="89" t="s">
        <v>5234</v>
      </c>
      <c r="C1275" s="83" t="s">
        <v>8293</v>
      </c>
      <c r="H1275" s="120">
        <v>417961</v>
      </c>
      <c r="I1275" s="120">
        <v>0</v>
      </c>
    </row>
    <row r="1276" spans="1:9" ht="14" x14ac:dyDescent="0.15">
      <c r="A1276" s="127" t="s">
        <v>65</v>
      </c>
      <c r="B1276" s="89" t="s">
        <v>5234</v>
      </c>
      <c r="C1276" s="83" t="s">
        <v>1083</v>
      </c>
      <c r="D1276" s="83" t="s">
        <v>1084</v>
      </c>
      <c r="E1276" s="83" t="s">
        <v>7586</v>
      </c>
      <c r="F1276" s="83" t="s">
        <v>9</v>
      </c>
      <c r="G1276" s="83">
        <v>0</v>
      </c>
      <c r="H1276" s="120">
        <v>4030720</v>
      </c>
      <c r="I1276" s="120">
        <v>0</v>
      </c>
    </row>
    <row r="1277" spans="1:9" ht="14" x14ac:dyDescent="0.15">
      <c r="A1277" s="127" t="s">
        <v>65</v>
      </c>
      <c r="B1277" s="89" t="s">
        <v>5234</v>
      </c>
      <c r="C1277" s="83" t="s">
        <v>8294</v>
      </c>
      <c r="H1277" s="120">
        <v>4030720</v>
      </c>
      <c r="I1277" s="120">
        <v>0</v>
      </c>
    </row>
    <row r="1278" spans="1:9" ht="14" x14ac:dyDescent="0.15">
      <c r="A1278" s="127" t="s">
        <v>65</v>
      </c>
      <c r="B1278" s="89" t="s">
        <v>5234</v>
      </c>
      <c r="C1278" s="83" t="s">
        <v>986</v>
      </c>
      <c r="D1278" s="83" t="s">
        <v>987</v>
      </c>
      <c r="E1278" s="83" t="s">
        <v>7586</v>
      </c>
      <c r="F1278" s="83" t="s">
        <v>9</v>
      </c>
      <c r="G1278" s="83">
        <v>0</v>
      </c>
      <c r="H1278" s="120">
        <v>5054197</v>
      </c>
      <c r="I1278" s="120">
        <v>0</v>
      </c>
    </row>
    <row r="1279" spans="1:9" ht="14" x14ac:dyDescent="0.15">
      <c r="A1279" s="127" t="s">
        <v>65</v>
      </c>
      <c r="B1279" s="89" t="s">
        <v>5234</v>
      </c>
      <c r="C1279" s="83" t="s">
        <v>8295</v>
      </c>
      <c r="H1279" s="120">
        <v>5054197</v>
      </c>
      <c r="I1279" s="120">
        <v>0</v>
      </c>
    </row>
    <row r="1280" spans="1:9" ht="14" x14ac:dyDescent="0.15">
      <c r="A1280" s="127" t="s">
        <v>65</v>
      </c>
      <c r="B1280" s="89" t="s">
        <v>5234</v>
      </c>
      <c r="C1280" s="83" t="s">
        <v>601</v>
      </c>
      <c r="D1280" s="83" t="s">
        <v>602</v>
      </c>
      <c r="E1280" s="83" t="s">
        <v>7586</v>
      </c>
      <c r="F1280" s="83" t="s">
        <v>9</v>
      </c>
      <c r="G1280" s="83">
        <v>0</v>
      </c>
      <c r="H1280" s="120">
        <v>15246000</v>
      </c>
      <c r="I1280" s="120">
        <v>0</v>
      </c>
    </row>
    <row r="1281" spans="1:9" ht="14" x14ac:dyDescent="0.15">
      <c r="A1281" s="127" t="s">
        <v>65</v>
      </c>
      <c r="B1281" s="89" t="s">
        <v>5234</v>
      </c>
      <c r="C1281" s="83" t="s">
        <v>8296</v>
      </c>
      <c r="H1281" s="120">
        <v>15246000</v>
      </c>
      <c r="I1281" s="120">
        <v>0</v>
      </c>
    </row>
    <row r="1282" spans="1:9" ht="14" x14ac:dyDescent="0.15">
      <c r="A1282" s="127" t="s">
        <v>65</v>
      </c>
      <c r="B1282" s="89" t="s">
        <v>5234</v>
      </c>
      <c r="C1282" s="83" t="s">
        <v>885</v>
      </c>
      <c r="D1282" s="83" t="s">
        <v>886</v>
      </c>
      <c r="E1282" s="83" t="s">
        <v>7586</v>
      </c>
      <c r="F1282" s="83" t="s">
        <v>9</v>
      </c>
      <c r="G1282" s="83">
        <v>0</v>
      </c>
      <c r="H1282" s="120">
        <v>6490400</v>
      </c>
      <c r="I1282" s="120">
        <v>0</v>
      </c>
    </row>
    <row r="1283" spans="1:9" ht="14" x14ac:dyDescent="0.15">
      <c r="A1283" s="127" t="s">
        <v>65</v>
      </c>
      <c r="B1283" s="89" t="s">
        <v>5234</v>
      </c>
      <c r="C1283" s="83" t="s">
        <v>8297</v>
      </c>
      <c r="H1283" s="120">
        <v>6490400</v>
      </c>
      <c r="I1283" s="120">
        <v>0</v>
      </c>
    </row>
    <row r="1284" spans="1:9" ht="14" x14ac:dyDescent="0.15">
      <c r="A1284" s="127" t="s">
        <v>65</v>
      </c>
      <c r="B1284" s="89" t="s">
        <v>5234</v>
      </c>
      <c r="C1284" s="83" t="s">
        <v>1561</v>
      </c>
      <c r="D1284" s="83" t="s">
        <v>1562</v>
      </c>
      <c r="E1284" s="83" t="s">
        <v>7586</v>
      </c>
      <c r="F1284" s="83" t="s">
        <v>9</v>
      </c>
      <c r="G1284" s="83">
        <v>0</v>
      </c>
      <c r="H1284" s="120">
        <v>1215000</v>
      </c>
      <c r="I1284" s="120">
        <v>0</v>
      </c>
    </row>
    <row r="1285" spans="1:9" ht="14" x14ac:dyDescent="0.15">
      <c r="A1285" s="127" t="s">
        <v>65</v>
      </c>
      <c r="B1285" s="89" t="s">
        <v>5234</v>
      </c>
      <c r="C1285" s="83" t="s">
        <v>8298</v>
      </c>
      <c r="H1285" s="120">
        <v>1215000</v>
      </c>
      <c r="I1285" s="120">
        <v>0</v>
      </c>
    </row>
    <row r="1286" spans="1:9" ht="14" x14ac:dyDescent="0.15">
      <c r="A1286" s="127" t="s">
        <v>65</v>
      </c>
      <c r="B1286" s="89" t="s">
        <v>5234</v>
      </c>
      <c r="C1286" s="83" t="s">
        <v>1357</v>
      </c>
      <c r="D1286" s="83" t="s">
        <v>1358</v>
      </c>
      <c r="E1286" s="83" t="s">
        <v>7586</v>
      </c>
      <c r="F1286" s="83" t="s">
        <v>9</v>
      </c>
      <c r="G1286" s="83">
        <v>0</v>
      </c>
      <c r="H1286" s="120">
        <v>2098189.5708999997</v>
      </c>
      <c r="I1286" s="120">
        <v>0</v>
      </c>
    </row>
    <row r="1287" spans="1:9" ht="14" x14ac:dyDescent="0.15">
      <c r="A1287" s="127" t="s">
        <v>65</v>
      </c>
      <c r="B1287" s="89" t="s">
        <v>5234</v>
      </c>
      <c r="C1287" s="83" t="s">
        <v>8299</v>
      </c>
      <c r="H1287" s="120">
        <v>2098189.5708999997</v>
      </c>
      <c r="I1287" s="120">
        <v>0</v>
      </c>
    </row>
    <row r="1288" spans="1:9" ht="14" x14ac:dyDescent="0.15">
      <c r="A1288" s="127" t="s">
        <v>65</v>
      </c>
      <c r="B1288" s="89" t="s">
        <v>5234</v>
      </c>
      <c r="C1288" s="83" t="s">
        <v>385</v>
      </c>
      <c r="D1288" s="83" t="s">
        <v>386</v>
      </c>
      <c r="E1288" s="83" t="s">
        <v>7586</v>
      </c>
      <c r="F1288" s="83" t="s">
        <v>9</v>
      </c>
      <c r="G1288" s="83">
        <v>0</v>
      </c>
      <c r="H1288" s="120">
        <v>40512791</v>
      </c>
      <c r="I1288" s="120">
        <v>0</v>
      </c>
    </row>
    <row r="1289" spans="1:9" ht="14" x14ac:dyDescent="0.15">
      <c r="A1289" s="127" t="s">
        <v>65</v>
      </c>
      <c r="B1289" s="89" t="s">
        <v>5234</v>
      </c>
      <c r="C1289" s="83" t="s">
        <v>8300</v>
      </c>
      <c r="H1289" s="120">
        <v>40512791</v>
      </c>
      <c r="I1289" s="120">
        <v>0</v>
      </c>
    </row>
    <row r="1290" spans="1:9" ht="14" x14ac:dyDescent="0.15">
      <c r="A1290" s="127" t="s">
        <v>65</v>
      </c>
      <c r="B1290" s="89" t="s">
        <v>5234</v>
      </c>
      <c r="C1290" s="83" t="s">
        <v>629</v>
      </c>
      <c r="D1290" s="83" t="s">
        <v>630</v>
      </c>
      <c r="E1290" s="83" t="s">
        <v>7586</v>
      </c>
      <c r="F1290" s="83" t="s">
        <v>9</v>
      </c>
      <c r="G1290" s="83">
        <v>0</v>
      </c>
      <c r="H1290" s="120">
        <v>14724696</v>
      </c>
      <c r="I1290" s="120">
        <v>0</v>
      </c>
    </row>
    <row r="1291" spans="1:9" ht="14" x14ac:dyDescent="0.15">
      <c r="A1291" s="127" t="s">
        <v>65</v>
      </c>
      <c r="B1291" s="89" t="s">
        <v>5234</v>
      </c>
      <c r="C1291" s="83" t="s">
        <v>8301</v>
      </c>
      <c r="H1291" s="120">
        <v>14724696</v>
      </c>
      <c r="I1291" s="120">
        <v>0</v>
      </c>
    </row>
    <row r="1292" spans="1:9" ht="14" x14ac:dyDescent="0.15">
      <c r="A1292" s="127" t="s">
        <v>65</v>
      </c>
      <c r="B1292" s="89" t="s">
        <v>5234</v>
      </c>
      <c r="C1292" s="83" t="s">
        <v>1925</v>
      </c>
      <c r="D1292" s="83" t="s">
        <v>1926</v>
      </c>
      <c r="E1292" s="83" t="s">
        <v>7586</v>
      </c>
      <c r="F1292" s="83" t="s">
        <v>9</v>
      </c>
      <c r="G1292" s="83">
        <v>0</v>
      </c>
      <c r="H1292" s="120">
        <v>80964</v>
      </c>
      <c r="I1292" s="120">
        <v>0</v>
      </c>
    </row>
    <row r="1293" spans="1:9" ht="14" x14ac:dyDescent="0.15">
      <c r="A1293" s="127" t="s">
        <v>65</v>
      </c>
      <c r="B1293" s="89" t="s">
        <v>5234</v>
      </c>
      <c r="C1293" s="83" t="s">
        <v>8302</v>
      </c>
      <c r="H1293" s="120">
        <v>80964</v>
      </c>
      <c r="I1293" s="120">
        <v>0</v>
      </c>
    </row>
    <row r="1294" spans="1:9" ht="14" x14ac:dyDescent="0.15">
      <c r="A1294" s="127" t="s">
        <v>65</v>
      </c>
      <c r="B1294" s="89" t="s">
        <v>5234</v>
      </c>
      <c r="C1294" s="83" t="s">
        <v>1578</v>
      </c>
      <c r="D1294" s="83" t="s">
        <v>1579</v>
      </c>
      <c r="E1294" s="83" t="s">
        <v>7586</v>
      </c>
      <c r="F1294" s="83" t="s">
        <v>9</v>
      </c>
      <c r="G1294" s="83">
        <v>0</v>
      </c>
      <c r="H1294" s="120">
        <v>1167217</v>
      </c>
      <c r="I1294" s="120">
        <v>0</v>
      </c>
    </row>
    <row r="1295" spans="1:9" ht="14" x14ac:dyDescent="0.15">
      <c r="A1295" s="127" t="s">
        <v>65</v>
      </c>
      <c r="B1295" s="89" t="s">
        <v>5234</v>
      </c>
      <c r="C1295" s="83" t="s">
        <v>8303</v>
      </c>
      <c r="H1295" s="120">
        <v>1167217</v>
      </c>
      <c r="I1295" s="120">
        <v>0</v>
      </c>
    </row>
    <row r="1296" spans="1:9" ht="14" x14ac:dyDescent="0.15">
      <c r="A1296" s="127" t="s">
        <v>65</v>
      </c>
      <c r="B1296" s="89" t="s">
        <v>5234</v>
      </c>
      <c r="C1296" s="83" t="s">
        <v>621</v>
      </c>
      <c r="D1296" s="83" t="s">
        <v>622</v>
      </c>
      <c r="E1296" s="83" t="s">
        <v>7586</v>
      </c>
      <c r="F1296" s="83" t="s">
        <v>9</v>
      </c>
      <c r="G1296" s="83">
        <v>0</v>
      </c>
      <c r="H1296" s="120">
        <v>22405700</v>
      </c>
      <c r="I1296" s="120">
        <v>0</v>
      </c>
    </row>
    <row r="1297" spans="1:9" ht="14" x14ac:dyDescent="0.15">
      <c r="A1297" s="127" t="s">
        <v>65</v>
      </c>
      <c r="B1297" s="89" t="s">
        <v>5234</v>
      </c>
      <c r="C1297" s="83" t="s">
        <v>8304</v>
      </c>
      <c r="H1297" s="120">
        <v>22405700</v>
      </c>
      <c r="I1297" s="120">
        <v>0</v>
      </c>
    </row>
    <row r="1298" spans="1:9" ht="14" x14ac:dyDescent="0.15">
      <c r="A1298" s="127" t="s">
        <v>65</v>
      </c>
      <c r="B1298" s="89" t="s">
        <v>5234</v>
      </c>
      <c r="C1298" s="83" t="s">
        <v>180</v>
      </c>
      <c r="D1298" s="83" t="s">
        <v>181</v>
      </c>
      <c r="E1298" s="83" t="s">
        <v>7586</v>
      </c>
      <c r="F1298" s="83" t="s">
        <v>9</v>
      </c>
      <c r="G1298" s="83">
        <v>0</v>
      </c>
      <c r="H1298" s="120">
        <v>141839260</v>
      </c>
      <c r="I1298" s="120">
        <v>0</v>
      </c>
    </row>
    <row r="1299" spans="1:9" ht="14" x14ac:dyDescent="0.15">
      <c r="A1299" s="127" t="s">
        <v>65</v>
      </c>
      <c r="B1299" s="89" t="s">
        <v>5234</v>
      </c>
      <c r="C1299" s="83" t="s">
        <v>8305</v>
      </c>
      <c r="H1299" s="120">
        <v>141839260</v>
      </c>
      <c r="I1299" s="120">
        <v>0</v>
      </c>
    </row>
    <row r="1300" spans="1:9" ht="14" x14ac:dyDescent="0.15">
      <c r="A1300" s="127" t="s">
        <v>65</v>
      </c>
      <c r="B1300" s="89" t="s">
        <v>5234</v>
      </c>
      <c r="C1300" s="83" t="s">
        <v>1827</v>
      </c>
      <c r="D1300" s="83" t="s">
        <v>1828</v>
      </c>
      <c r="E1300" s="83" t="s">
        <v>7586</v>
      </c>
      <c r="F1300" s="83" t="s">
        <v>9</v>
      </c>
      <c r="G1300" s="83">
        <v>0</v>
      </c>
      <c r="H1300" s="120">
        <v>325193</v>
      </c>
      <c r="I1300" s="120">
        <v>0</v>
      </c>
    </row>
    <row r="1301" spans="1:9" ht="14" x14ac:dyDescent="0.15">
      <c r="A1301" s="127" t="s">
        <v>65</v>
      </c>
      <c r="B1301" s="89" t="s">
        <v>5234</v>
      </c>
      <c r="C1301" s="83" t="s">
        <v>8306</v>
      </c>
      <c r="H1301" s="120">
        <v>325193</v>
      </c>
      <c r="I1301" s="120">
        <v>0</v>
      </c>
    </row>
    <row r="1302" spans="1:9" ht="14" x14ac:dyDescent="0.15">
      <c r="A1302" s="127" t="s">
        <v>65</v>
      </c>
      <c r="B1302" s="89" t="s">
        <v>5234</v>
      </c>
      <c r="C1302" s="83" t="s">
        <v>1633</v>
      </c>
      <c r="D1302" s="83" t="s">
        <v>1634</v>
      </c>
      <c r="E1302" s="83" t="s">
        <v>7586</v>
      </c>
      <c r="F1302" s="83" t="s">
        <v>9</v>
      </c>
      <c r="G1302" s="83">
        <v>0</v>
      </c>
      <c r="H1302" s="120">
        <v>1352294.5</v>
      </c>
      <c r="I1302" s="120">
        <v>0</v>
      </c>
    </row>
    <row r="1303" spans="1:9" ht="14" x14ac:dyDescent="0.15">
      <c r="A1303" s="127" t="s">
        <v>65</v>
      </c>
      <c r="B1303" s="89" t="s">
        <v>5234</v>
      </c>
      <c r="C1303" s="83" t="s">
        <v>8307</v>
      </c>
      <c r="H1303" s="120">
        <v>1352294.5</v>
      </c>
      <c r="I1303" s="120">
        <v>0</v>
      </c>
    </row>
    <row r="1304" spans="1:9" ht="14" x14ac:dyDescent="0.15">
      <c r="A1304" s="127" t="s">
        <v>65</v>
      </c>
      <c r="B1304" s="89" t="s">
        <v>5234</v>
      </c>
      <c r="C1304" s="83" t="s">
        <v>473</v>
      </c>
      <c r="D1304" s="83" t="s">
        <v>474</v>
      </c>
      <c r="E1304" s="83" t="s">
        <v>7586</v>
      </c>
      <c r="F1304" s="83" t="s">
        <v>9</v>
      </c>
      <c r="G1304" s="83">
        <v>0</v>
      </c>
      <c r="H1304" s="120">
        <v>10817371</v>
      </c>
      <c r="I1304" s="120">
        <v>0</v>
      </c>
    </row>
    <row r="1305" spans="1:9" ht="14" x14ac:dyDescent="0.15">
      <c r="A1305" s="127" t="s">
        <v>65</v>
      </c>
      <c r="B1305" s="89" t="s">
        <v>5234</v>
      </c>
      <c r="C1305" s="83" t="s">
        <v>8308</v>
      </c>
      <c r="H1305" s="120">
        <v>10817371</v>
      </c>
      <c r="I1305" s="120">
        <v>0</v>
      </c>
    </row>
    <row r="1306" spans="1:9" ht="14" x14ac:dyDescent="0.15">
      <c r="A1306" s="127" t="s">
        <v>65</v>
      </c>
      <c r="B1306" s="89" t="s">
        <v>5234</v>
      </c>
      <c r="C1306" s="83" t="s">
        <v>190</v>
      </c>
      <c r="D1306" s="83" t="s">
        <v>191</v>
      </c>
      <c r="E1306" s="83" t="s">
        <v>7586</v>
      </c>
      <c r="F1306" s="83" t="s">
        <v>9</v>
      </c>
      <c r="G1306" s="83">
        <v>0</v>
      </c>
      <c r="H1306" s="120">
        <v>117270225</v>
      </c>
      <c r="I1306" s="120">
        <v>0</v>
      </c>
    </row>
    <row r="1307" spans="1:9" ht="14" x14ac:dyDescent="0.15">
      <c r="A1307" s="127" t="s">
        <v>65</v>
      </c>
      <c r="B1307" s="89" t="s">
        <v>5234</v>
      </c>
      <c r="C1307" s="83" t="s">
        <v>8309</v>
      </c>
      <c r="H1307" s="120">
        <v>117270225</v>
      </c>
      <c r="I1307" s="120">
        <v>0</v>
      </c>
    </row>
    <row r="1308" spans="1:9" ht="14" x14ac:dyDescent="0.15">
      <c r="A1308" s="127" t="s">
        <v>65</v>
      </c>
      <c r="B1308" s="89" t="s">
        <v>5234</v>
      </c>
      <c r="C1308" s="83" t="s">
        <v>1682</v>
      </c>
      <c r="D1308" s="83" t="s">
        <v>1684</v>
      </c>
      <c r="E1308" s="83" t="s">
        <v>7586</v>
      </c>
      <c r="F1308" s="83" t="s">
        <v>9</v>
      </c>
      <c r="G1308" s="83">
        <v>0</v>
      </c>
      <c r="H1308" s="120">
        <v>680679</v>
      </c>
      <c r="I1308" s="120">
        <v>0</v>
      </c>
    </row>
    <row r="1309" spans="1:9" ht="14" x14ac:dyDescent="0.15">
      <c r="A1309" s="127" t="s">
        <v>65</v>
      </c>
      <c r="B1309" s="89" t="s">
        <v>5234</v>
      </c>
      <c r="C1309" s="83" t="s">
        <v>8310</v>
      </c>
      <c r="H1309" s="120">
        <v>680679</v>
      </c>
      <c r="I1309" s="120">
        <v>0</v>
      </c>
    </row>
    <row r="1310" spans="1:9" ht="14" x14ac:dyDescent="0.15">
      <c r="A1310" s="127" t="s">
        <v>65</v>
      </c>
      <c r="B1310" s="89" t="s">
        <v>5234</v>
      </c>
      <c r="C1310" s="83" t="s">
        <v>401</v>
      </c>
      <c r="D1310" s="83" t="s">
        <v>402</v>
      </c>
      <c r="E1310" s="83" t="s">
        <v>7586</v>
      </c>
      <c r="F1310" s="83" t="s">
        <v>9</v>
      </c>
      <c r="G1310" s="83">
        <v>0</v>
      </c>
      <c r="H1310" s="120">
        <v>29528034</v>
      </c>
      <c r="I1310" s="120">
        <v>0</v>
      </c>
    </row>
    <row r="1311" spans="1:9" ht="14" x14ac:dyDescent="0.15">
      <c r="A1311" s="127" t="s">
        <v>65</v>
      </c>
      <c r="B1311" s="89" t="s">
        <v>5234</v>
      </c>
      <c r="C1311" s="83" t="s">
        <v>8311</v>
      </c>
      <c r="H1311" s="120">
        <v>29528034</v>
      </c>
      <c r="I1311" s="120">
        <v>0</v>
      </c>
    </row>
    <row r="1312" spans="1:9" ht="14" x14ac:dyDescent="0.15">
      <c r="A1312" s="127" t="s">
        <v>65</v>
      </c>
      <c r="B1312" s="89" t="s">
        <v>5234</v>
      </c>
      <c r="C1312" s="83" t="s">
        <v>1058</v>
      </c>
      <c r="D1312" s="83" t="s">
        <v>1059</v>
      </c>
      <c r="E1312" s="83" t="s">
        <v>7586</v>
      </c>
      <c r="F1312" s="83" t="s">
        <v>9</v>
      </c>
      <c r="G1312" s="83">
        <v>0</v>
      </c>
      <c r="H1312" s="120">
        <v>4196650</v>
      </c>
      <c r="I1312" s="120">
        <v>0</v>
      </c>
    </row>
    <row r="1313" spans="1:9" ht="14" x14ac:dyDescent="0.15">
      <c r="A1313" s="127" t="s">
        <v>65</v>
      </c>
      <c r="B1313" s="89" t="s">
        <v>5234</v>
      </c>
      <c r="C1313" s="83" t="s">
        <v>8312</v>
      </c>
      <c r="H1313" s="120">
        <v>4196650</v>
      </c>
      <c r="I1313" s="120">
        <v>0</v>
      </c>
    </row>
    <row r="1314" spans="1:9" ht="14" x14ac:dyDescent="0.15">
      <c r="A1314" s="127" t="s">
        <v>65</v>
      </c>
      <c r="B1314" s="89" t="s">
        <v>5234</v>
      </c>
      <c r="C1314" s="83" t="s">
        <v>63</v>
      </c>
      <c r="D1314" s="83" t="s">
        <v>64</v>
      </c>
      <c r="E1314" s="83" t="s">
        <v>7586</v>
      </c>
      <c r="F1314" s="83" t="s">
        <v>9</v>
      </c>
      <c r="G1314" s="83">
        <v>0</v>
      </c>
      <c r="H1314" s="120">
        <v>249375642</v>
      </c>
      <c r="I1314" s="120">
        <v>0</v>
      </c>
    </row>
    <row r="1315" spans="1:9" ht="14" x14ac:dyDescent="0.15">
      <c r="A1315" s="127" t="s">
        <v>65</v>
      </c>
      <c r="B1315" s="89" t="s">
        <v>5234</v>
      </c>
      <c r="C1315" s="83" t="s">
        <v>8313</v>
      </c>
      <c r="H1315" s="120">
        <v>249375642</v>
      </c>
      <c r="I1315" s="120">
        <v>0</v>
      </c>
    </row>
    <row r="1316" spans="1:9" ht="14" x14ac:dyDescent="0.15">
      <c r="A1316" s="127" t="s">
        <v>65</v>
      </c>
      <c r="B1316" s="89" t="s">
        <v>5234</v>
      </c>
      <c r="C1316" s="83" t="s">
        <v>1145</v>
      </c>
      <c r="D1316" s="83" t="s">
        <v>1146</v>
      </c>
      <c r="E1316" s="83" t="s">
        <v>7586</v>
      </c>
      <c r="F1316" s="83" t="s">
        <v>9</v>
      </c>
      <c r="G1316" s="83">
        <v>0</v>
      </c>
      <c r="H1316" s="120">
        <v>3623926</v>
      </c>
      <c r="I1316" s="120">
        <v>0</v>
      </c>
    </row>
    <row r="1317" spans="1:9" ht="14" x14ac:dyDescent="0.15">
      <c r="A1317" s="127" t="s">
        <v>65</v>
      </c>
      <c r="B1317" s="89" t="s">
        <v>5234</v>
      </c>
      <c r="C1317" s="83" t="s">
        <v>8314</v>
      </c>
      <c r="H1317" s="120">
        <v>3623926</v>
      </c>
      <c r="I1317" s="120">
        <v>0</v>
      </c>
    </row>
    <row r="1318" spans="1:9" ht="14" x14ac:dyDescent="0.15">
      <c r="A1318" s="127" t="s">
        <v>65</v>
      </c>
      <c r="B1318" s="89" t="s">
        <v>5234</v>
      </c>
      <c r="C1318" s="83" t="s">
        <v>1085</v>
      </c>
      <c r="D1318" s="83" t="s">
        <v>1086</v>
      </c>
      <c r="E1318" s="83" t="s">
        <v>7586</v>
      </c>
      <c r="F1318" s="83" t="s">
        <v>9</v>
      </c>
      <c r="G1318" s="83">
        <v>0</v>
      </c>
      <c r="H1318" s="120">
        <v>4011627</v>
      </c>
      <c r="I1318" s="120">
        <v>0</v>
      </c>
    </row>
    <row r="1319" spans="1:9" ht="14" x14ac:dyDescent="0.15">
      <c r="A1319" s="127" t="s">
        <v>65</v>
      </c>
      <c r="B1319" s="89" t="s">
        <v>5234</v>
      </c>
      <c r="C1319" s="83" t="s">
        <v>8315</v>
      </c>
      <c r="H1319" s="120">
        <v>4011627</v>
      </c>
      <c r="I1319" s="120">
        <v>0</v>
      </c>
    </row>
    <row r="1320" spans="1:9" ht="14" x14ac:dyDescent="0.15">
      <c r="A1320" s="127" t="s">
        <v>65</v>
      </c>
      <c r="B1320" s="89" t="s">
        <v>5234</v>
      </c>
      <c r="C1320" s="83" t="s">
        <v>1275</v>
      </c>
      <c r="D1320" s="83" t="s">
        <v>1277</v>
      </c>
      <c r="E1320" s="83" t="s">
        <v>7586</v>
      </c>
      <c r="F1320" s="83" t="s">
        <v>9</v>
      </c>
      <c r="G1320" s="83">
        <v>0</v>
      </c>
      <c r="H1320" s="120">
        <v>2539026.9449999998</v>
      </c>
      <c r="I1320" s="120">
        <v>0</v>
      </c>
    </row>
    <row r="1321" spans="1:9" ht="14" x14ac:dyDescent="0.15">
      <c r="A1321" s="127" t="s">
        <v>65</v>
      </c>
      <c r="B1321" s="89" t="s">
        <v>5234</v>
      </c>
      <c r="C1321" s="83" t="s">
        <v>8316</v>
      </c>
      <c r="H1321" s="120">
        <v>2539026.9449999998</v>
      </c>
      <c r="I1321" s="120">
        <v>0</v>
      </c>
    </row>
    <row r="1322" spans="1:9" ht="14" x14ac:dyDescent="0.15">
      <c r="A1322" s="127" t="s">
        <v>65</v>
      </c>
      <c r="B1322" s="89" t="s">
        <v>5234</v>
      </c>
      <c r="C1322" s="83" t="s">
        <v>1465</v>
      </c>
      <c r="D1322" s="83" t="s">
        <v>1466</v>
      </c>
      <c r="E1322" s="83" t="s">
        <v>7586</v>
      </c>
      <c r="F1322" s="83" t="s">
        <v>9</v>
      </c>
      <c r="G1322" s="83">
        <v>0</v>
      </c>
      <c r="H1322" s="120">
        <v>1523223</v>
      </c>
      <c r="I1322" s="120">
        <v>0</v>
      </c>
    </row>
    <row r="1323" spans="1:9" ht="14" x14ac:dyDescent="0.15">
      <c r="A1323" s="127" t="s">
        <v>65</v>
      </c>
      <c r="B1323" s="89" t="s">
        <v>5234</v>
      </c>
      <c r="C1323" s="83" t="s">
        <v>8317</v>
      </c>
      <c r="H1323" s="120">
        <v>1523223</v>
      </c>
      <c r="I1323" s="120">
        <v>0</v>
      </c>
    </row>
    <row r="1324" spans="1:9" ht="14" x14ac:dyDescent="0.15">
      <c r="A1324" s="127" t="s">
        <v>65</v>
      </c>
      <c r="B1324" s="89" t="s">
        <v>5234</v>
      </c>
      <c r="C1324" s="83" t="s">
        <v>1765</v>
      </c>
      <c r="D1324" s="83" t="s">
        <v>1766</v>
      </c>
      <c r="E1324" s="83" t="s">
        <v>7586</v>
      </c>
      <c r="F1324" s="83" t="s">
        <v>9</v>
      </c>
      <c r="G1324" s="83">
        <v>0</v>
      </c>
      <c r="H1324" s="120">
        <v>473025</v>
      </c>
      <c r="I1324" s="120">
        <v>0</v>
      </c>
    </row>
    <row r="1325" spans="1:9" ht="14" x14ac:dyDescent="0.15">
      <c r="A1325" s="127" t="s">
        <v>65</v>
      </c>
      <c r="B1325" s="89" t="s">
        <v>5234</v>
      </c>
      <c r="C1325" s="83" t="s">
        <v>8318</v>
      </c>
      <c r="H1325" s="120">
        <v>473025</v>
      </c>
      <c r="I1325" s="120">
        <v>0</v>
      </c>
    </row>
    <row r="1326" spans="1:9" ht="14" x14ac:dyDescent="0.15">
      <c r="A1326" s="127" t="s">
        <v>65</v>
      </c>
      <c r="B1326" s="89" t="s">
        <v>5234</v>
      </c>
      <c r="C1326" s="83" t="s">
        <v>391</v>
      </c>
      <c r="D1326" s="83" t="s">
        <v>392</v>
      </c>
      <c r="E1326" s="83" t="s">
        <v>7586</v>
      </c>
      <c r="F1326" s="83" t="s">
        <v>9</v>
      </c>
      <c r="G1326" s="83">
        <v>0</v>
      </c>
      <c r="H1326" s="120">
        <v>40108659</v>
      </c>
      <c r="I1326" s="120">
        <v>0</v>
      </c>
    </row>
    <row r="1327" spans="1:9" ht="14" x14ac:dyDescent="0.15">
      <c r="A1327" s="127" t="s">
        <v>65</v>
      </c>
      <c r="B1327" s="89" t="s">
        <v>5234</v>
      </c>
      <c r="C1327" s="83" t="s">
        <v>8319</v>
      </c>
      <c r="H1327" s="120">
        <v>40108659</v>
      </c>
      <c r="I1327" s="120">
        <v>0</v>
      </c>
    </row>
    <row r="1328" spans="1:9" ht="14" x14ac:dyDescent="0.15">
      <c r="A1328" s="127" t="s">
        <v>65</v>
      </c>
      <c r="B1328" s="89" t="s">
        <v>5234</v>
      </c>
      <c r="C1328" s="83" t="s">
        <v>196</v>
      </c>
      <c r="D1328" s="83" t="s">
        <v>197</v>
      </c>
      <c r="E1328" s="83" t="s">
        <v>7586</v>
      </c>
      <c r="F1328" s="83" t="s">
        <v>9</v>
      </c>
      <c r="G1328" s="83">
        <v>0</v>
      </c>
      <c r="H1328" s="120">
        <v>150117848</v>
      </c>
      <c r="I1328" s="120">
        <v>0</v>
      </c>
    </row>
    <row r="1329" spans="1:9" ht="14" x14ac:dyDescent="0.15">
      <c r="A1329" s="127" t="s">
        <v>65</v>
      </c>
      <c r="B1329" s="89" t="s">
        <v>5234</v>
      </c>
      <c r="C1329" s="83" t="s">
        <v>8320</v>
      </c>
      <c r="H1329" s="120">
        <v>150117848</v>
      </c>
      <c r="I1329" s="120">
        <v>0</v>
      </c>
    </row>
    <row r="1330" spans="1:9" ht="14" x14ac:dyDescent="0.15">
      <c r="A1330" s="127" t="s">
        <v>65</v>
      </c>
      <c r="B1330" s="89" t="s">
        <v>5234</v>
      </c>
      <c r="C1330" s="83" t="s">
        <v>880</v>
      </c>
      <c r="D1330" s="83" t="s">
        <v>881</v>
      </c>
      <c r="E1330" s="83" t="s">
        <v>7586</v>
      </c>
      <c r="F1330" s="83" t="s">
        <v>9</v>
      </c>
      <c r="G1330" s="83">
        <v>0</v>
      </c>
      <c r="H1330" s="120">
        <v>6517067</v>
      </c>
      <c r="I1330" s="120">
        <v>0</v>
      </c>
    </row>
    <row r="1331" spans="1:9" ht="14" x14ac:dyDescent="0.15">
      <c r="A1331" s="127" t="s">
        <v>65</v>
      </c>
      <c r="B1331" s="89" t="s">
        <v>5234</v>
      </c>
      <c r="C1331" s="83" t="s">
        <v>8321</v>
      </c>
      <c r="H1331" s="120">
        <v>6517067</v>
      </c>
      <c r="I1331" s="120">
        <v>0</v>
      </c>
    </row>
    <row r="1332" spans="1:9" ht="14" x14ac:dyDescent="0.15">
      <c r="A1332" s="127" t="s">
        <v>65</v>
      </c>
      <c r="B1332" s="89" t="s">
        <v>5234</v>
      </c>
      <c r="C1332" s="83" t="s">
        <v>1807</v>
      </c>
      <c r="D1332" s="83" t="s">
        <v>1808</v>
      </c>
      <c r="E1332" s="83" t="s">
        <v>7586</v>
      </c>
      <c r="F1332" s="83" t="s">
        <v>9</v>
      </c>
      <c r="G1332" s="83">
        <v>0</v>
      </c>
      <c r="H1332" s="120">
        <v>377468</v>
      </c>
      <c r="I1332" s="120">
        <v>0</v>
      </c>
    </row>
    <row r="1333" spans="1:9" ht="14" x14ac:dyDescent="0.15">
      <c r="A1333" s="127" t="s">
        <v>65</v>
      </c>
      <c r="B1333" s="89" t="s">
        <v>5234</v>
      </c>
      <c r="C1333" s="83" t="s">
        <v>8322</v>
      </c>
      <c r="H1333" s="120">
        <v>377468</v>
      </c>
      <c r="I1333" s="120">
        <v>0</v>
      </c>
    </row>
    <row r="1334" spans="1:9" ht="14" x14ac:dyDescent="0.15">
      <c r="A1334" s="127" t="s">
        <v>65</v>
      </c>
      <c r="B1334" s="89" t="s">
        <v>5234</v>
      </c>
      <c r="C1334" s="83" t="s">
        <v>220</v>
      </c>
      <c r="D1334" s="83" t="s">
        <v>221</v>
      </c>
      <c r="E1334" s="83" t="s">
        <v>7586</v>
      </c>
      <c r="F1334" s="83" t="s">
        <v>9</v>
      </c>
      <c r="G1334" s="83">
        <v>0</v>
      </c>
      <c r="H1334" s="120">
        <v>146652909.5</v>
      </c>
      <c r="I1334" s="120">
        <v>0</v>
      </c>
    </row>
    <row r="1335" spans="1:9" ht="14" x14ac:dyDescent="0.15">
      <c r="A1335" s="127" t="s">
        <v>65</v>
      </c>
      <c r="B1335" s="89" t="s">
        <v>5234</v>
      </c>
      <c r="C1335" s="83" t="s">
        <v>8323</v>
      </c>
      <c r="H1335" s="120">
        <v>146652909.5</v>
      </c>
      <c r="I1335" s="120">
        <v>0</v>
      </c>
    </row>
    <row r="1336" spans="1:9" ht="14" x14ac:dyDescent="0.15">
      <c r="A1336" s="127" t="s">
        <v>65</v>
      </c>
      <c r="B1336" s="89" t="s">
        <v>5234</v>
      </c>
      <c r="C1336" s="83" t="s">
        <v>565</v>
      </c>
      <c r="D1336" s="83" t="s">
        <v>566</v>
      </c>
      <c r="E1336" s="83" t="s">
        <v>7586</v>
      </c>
      <c r="F1336" s="83" t="s">
        <v>9</v>
      </c>
      <c r="G1336" s="83">
        <v>0</v>
      </c>
      <c r="H1336" s="120">
        <v>17201747</v>
      </c>
      <c r="I1336" s="120">
        <v>0</v>
      </c>
    </row>
    <row r="1337" spans="1:9" ht="14" x14ac:dyDescent="0.15">
      <c r="A1337" s="127" t="s">
        <v>65</v>
      </c>
      <c r="B1337" s="89" t="s">
        <v>5234</v>
      </c>
      <c r="C1337" s="83" t="s">
        <v>8324</v>
      </c>
      <c r="H1337" s="120">
        <v>17201747</v>
      </c>
      <c r="I1337" s="120">
        <v>0</v>
      </c>
    </row>
    <row r="1338" spans="1:9" ht="14" x14ac:dyDescent="0.15">
      <c r="A1338" s="127" t="s">
        <v>65</v>
      </c>
      <c r="B1338" s="89" t="s">
        <v>5234</v>
      </c>
      <c r="C1338" s="83" t="s">
        <v>1511</v>
      </c>
      <c r="D1338" s="83" t="s">
        <v>1513</v>
      </c>
      <c r="E1338" s="83" t="s">
        <v>7586</v>
      </c>
      <c r="F1338" s="83" t="s">
        <v>9</v>
      </c>
      <c r="G1338" s="83">
        <v>0</v>
      </c>
      <c r="H1338" s="120">
        <v>1424255</v>
      </c>
      <c r="I1338" s="120">
        <v>0</v>
      </c>
    </row>
    <row r="1339" spans="1:9" ht="14" x14ac:dyDescent="0.15">
      <c r="A1339" s="127" t="s">
        <v>65</v>
      </c>
      <c r="B1339" s="89" t="s">
        <v>5234</v>
      </c>
      <c r="C1339" s="83" t="s">
        <v>8325</v>
      </c>
      <c r="H1339" s="120">
        <v>1424255</v>
      </c>
      <c r="I1339" s="120">
        <v>0</v>
      </c>
    </row>
    <row r="1340" spans="1:9" ht="14" x14ac:dyDescent="0.15">
      <c r="A1340" s="127" t="s">
        <v>65</v>
      </c>
      <c r="B1340" s="89" t="s">
        <v>5234</v>
      </c>
      <c r="C1340" s="83" t="s">
        <v>727</v>
      </c>
      <c r="D1340" s="83" t="s">
        <v>728</v>
      </c>
      <c r="E1340" s="83" t="s">
        <v>7586</v>
      </c>
      <c r="F1340" s="83" t="s">
        <v>9</v>
      </c>
      <c r="G1340" s="83">
        <v>0</v>
      </c>
      <c r="H1340" s="120">
        <v>10510066</v>
      </c>
      <c r="I1340" s="120">
        <v>0</v>
      </c>
    </row>
    <row r="1341" spans="1:9" ht="14" x14ac:dyDescent="0.15">
      <c r="A1341" s="127" t="s">
        <v>65</v>
      </c>
      <c r="B1341" s="89" t="s">
        <v>5234</v>
      </c>
      <c r="C1341" s="83" t="s">
        <v>8326</v>
      </c>
      <c r="H1341" s="120">
        <v>10510066</v>
      </c>
      <c r="I1341" s="120">
        <v>0</v>
      </c>
    </row>
    <row r="1342" spans="1:9" ht="14" x14ac:dyDescent="0.15">
      <c r="A1342" s="127" t="s">
        <v>65</v>
      </c>
      <c r="B1342" s="89" t="s">
        <v>5234</v>
      </c>
      <c r="C1342" s="83" t="s">
        <v>1328</v>
      </c>
      <c r="D1342" s="83" t="s">
        <v>1329</v>
      </c>
      <c r="E1342" s="83" t="s">
        <v>7586</v>
      </c>
      <c r="F1342" s="83" t="s">
        <v>9</v>
      </c>
      <c r="G1342" s="83">
        <v>0</v>
      </c>
      <c r="H1342" s="120">
        <v>2241973</v>
      </c>
      <c r="I1342" s="120">
        <v>0</v>
      </c>
    </row>
    <row r="1343" spans="1:9" ht="14" x14ac:dyDescent="0.15">
      <c r="A1343" s="127" t="s">
        <v>65</v>
      </c>
      <c r="B1343" s="89" t="s">
        <v>5234</v>
      </c>
      <c r="C1343" s="83" t="s">
        <v>8327</v>
      </c>
      <c r="H1343" s="120">
        <v>2241973</v>
      </c>
      <c r="I1343" s="120">
        <v>0</v>
      </c>
    </row>
    <row r="1344" spans="1:9" ht="14" x14ac:dyDescent="0.15">
      <c r="A1344" s="127" t="s">
        <v>65</v>
      </c>
      <c r="B1344" s="89" t="s">
        <v>5234</v>
      </c>
      <c r="C1344" s="83" t="s">
        <v>1858</v>
      </c>
      <c r="D1344" s="83" t="s">
        <v>1859</v>
      </c>
      <c r="E1344" s="83" t="s">
        <v>7586</v>
      </c>
      <c r="F1344" s="83" t="s">
        <v>9</v>
      </c>
      <c r="G1344" s="83">
        <v>0</v>
      </c>
      <c r="H1344" s="120">
        <v>243473.5</v>
      </c>
      <c r="I1344" s="120">
        <v>0</v>
      </c>
    </row>
    <row r="1345" spans="1:9" ht="14" x14ac:dyDescent="0.15">
      <c r="A1345" s="127" t="s">
        <v>65</v>
      </c>
      <c r="B1345" s="89" t="s">
        <v>5234</v>
      </c>
      <c r="C1345" s="83" t="s">
        <v>8328</v>
      </c>
      <c r="H1345" s="120">
        <v>243473.5</v>
      </c>
      <c r="I1345" s="120">
        <v>0</v>
      </c>
    </row>
    <row r="1346" spans="1:9" ht="14" x14ac:dyDescent="0.15">
      <c r="A1346" s="127" t="s">
        <v>65</v>
      </c>
      <c r="B1346" s="89" t="s">
        <v>5234</v>
      </c>
      <c r="C1346" s="83" t="s">
        <v>745</v>
      </c>
      <c r="D1346" s="83" t="s">
        <v>746</v>
      </c>
      <c r="E1346" s="83" t="s">
        <v>7586</v>
      </c>
      <c r="F1346" s="83" t="s">
        <v>9</v>
      </c>
      <c r="G1346" s="83">
        <v>0</v>
      </c>
      <c r="H1346" s="120">
        <v>10163400</v>
      </c>
      <c r="I1346" s="120">
        <v>0</v>
      </c>
    </row>
    <row r="1347" spans="1:9" ht="14" x14ac:dyDescent="0.15">
      <c r="A1347" s="127" t="s">
        <v>65</v>
      </c>
      <c r="B1347" s="89" t="s">
        <v>5234</v>
      </c>
      <c r="C1347" s="83" t="s">
        <v>8329</v>
      </c>
      <c r="H1347" s="120">
        <v>10163400</v>
      </c>
      <c r="I1347" s="120">
        <v>0</v>
      </c>
    </row>
    <row r="1348" spans="1:9" ht="14" x14ac:dyDescent="0.15">
      <c r="A1348" s="127" t="s">
        <v>65</v>
      </c>
      <c r="B1348" s="89" t="s">
        <v>5234</v>
      </c>
      <c r="C1348" s="83" t="s">
        <v>1451</v>
      </c>
      <c r="D1348" s="83" t="s">
        <v>1452</v>
      </c>
      <c r="E1348" s="83" t="s">
        <v>7586</v>
      </c>
      <c r="F1348" s="83" t="s">
        <v>9</v>
      </c>
      <c r="G1348" s="83">
        <v>0</v>
      </c>
      <c r="H1348" s="120">
        <v>1584961</v>
      </c>
      <c r="I1348" s="120">
        <v>0</v>
      </c>
    </row>
    <row r="1349" spans="1:9" ht="14" x14ac:dyDescent="0.15">
      <c r="A1349" s="127" t="s">
        <v>65</v>
      </c>
      <c r="B1349" s="89" t="s">
        <v>5234</v>
      </c>
      <c r="C1349" s="83" t="s">
        <v>8330</v>
      </c>
      <c r="H1349" s="120">
        <v>1584961</v>
      </c>
      <c r="I1349" s="120">
        <v>0</v>
      </c>
    </row>
    <row r="1350" spans="1:9" ht="14" x14ac:dyDescent="0.15">
      <c r="A1350" s="127" t="s">
        <v>65</v>
      </c>
      <c r="B1350" s="89" t="s">
        <v>5234</v>
      </c>
      <c r="C1350" s="83" t="s">
        <v>405</v>
      </c>
      <c r="D1350" s="83" t="s">
        <v>406</v>
      </c>
      <c r="E1350" s="83" t="s">
        <v>7586</v>
      </c>
      <c r="F1350" s="83" t="s">
        <v>9</v>
      </c>
      <c r="G1350" s="83">
        <v>0</v>
      </c>
      <c r="H1350" s="120">
        <v>29227037</v>
      </c>
      <c r="I1350" s="120">
        <v>0</v>
      </c>
    </row>
    <row r="1351" spans="1:9" ht="14" x14ac:dyDescent="0.15">
      <c r="A1351" s="127" t="s">
        <v>65</v>
      </c>
      <c r="B1351" s="89" t="s">
        <v>5234</v>
      </c>
      <c r="C1351" s="83" t="s">
        <v>8331</v>
      </c>
      <c r="H1351" s="120">
        <v>29227037</v>
      </c>
      <c r="I1351" s="120">
        <v>0</v>
      </c>
    </row>
    <row r="1352" spans="1:9" ht="14" x14ac:dyDescent="0.15">
      <c r="A1352" s="127" t="s">
        <v>65</v>
      </c>
      <c r="B1352" s="89" t="s">
        <v>5234</v>
      </c>
      <c r="C1352" s="83" t="s">
        <v>813</v>
      </c>
      <c r="D1352" s="83" t="s">
        <v>814</v>
      </c>
      <c r="E1352" s="83" t="s">
        <v>7586</v>
      </c>
      <c r="F1352" s="83" t="s">
        <v>9</v>
      </c>
      <c r="G1352" s="83">
        <v>0</v>
      </c>
      <c r="H1352" s="120">
        <v>7462438</v>
      </c>
      <c r="I1352" s="120">
        <v>0</v>
      </c>
    </row>
    <row r="1353" spans="1:9" ht="14" x14ac:dyDescent="0.15">
      <c r="A1353" s="127" t="s">
        <v>65</v>
      </c>
      <c r="B1353" s="89" t="s">
        <v>5234</v>
      </c>
      <c r="C1353" s="83" t="s">
        <v>8332</v>
      </c>
      <c r="H1353" s="120">
        <v>7462438</v>
      </c>
      <c r="I1353" s="120">
        <v>0</v>
      </c>
    </row>
    <row r="1354" spans="1:9" ht="14" x14ac:dyDescent="0.15">
      <c r="A1354" s="127" t="s">
        <v>65</v>
      </c>
      <c r="B1354" s="89" t="s">
        <v>5234</v>
      </c>
      <c r="C1354" s="83" t="s">
        <v>475</v>
      </c>
      <c r="D1354" s="83" t="s">
        <v>476</v>
      </c>
      <c r="E1354" s="83" t="s">
        <v>7586</v>
      </c>
      <c r="F1354" s="83" t="s">
        <v>9</v>
      </c>
      <c r="G1354" s="83">
        <v>0</v>
      </c>
      <c r="H1354" s="120">
        <v>23277299</v>
      </c>
      <c r="I1354" s="120">
        <v>0</v>
      </c>
    </row>
    <row r="1355" spans="1:9" ht="14" x14ac:dyDescent="0.15">
      <c r="A1355" s="127" t="s">
        <v>65</v>
      </c>
      <c r="B1355" s="89" t="s">
        <v>5234</v>
      </c>
      <c r="C1355" s="83" t="s">
        <v>8333</v>
      </c>
      <c r="H1355" s="120">
        <v>23277299</v>
      </c>
      <c r="I1355" s="120">
        <v>0</v>
      </c>
    </row>
    <row r="1356" spans="1:9" ht="14" x14ac:dyDescent="0.15">
      <c r="A1356" s="127" t="s">
        <v>65</v>
      </c>
      <c r="B1356" s="89" t="s">
        <v>5234</v>
      </c>
      <c r="C1356" s="83" t="s">
        <v>1407</v>
      </c>
      <c r="D1356" s="83" t="s">
        <v>1408</v>
      </c>
      <c r="E1356" s="83" t="s">
        <v>7586</v>
      </c>
      <c r="F1356" s="83" t="s">
        <v>9</v>
      </c>
      <c r="G1356" s="83">
        <v>0</v>
      </c>
      <c r="H1356" s="120">
        <v>1773664.548</v>
      </c>
      <c r="I1356" s="120">
        <v>0</v>
      </c>
    </row>
    <row r="1357" spans="1:9" ht="14" x14ac:dyDescent="0.15">
      <c r="A1357" s="127" t="s">
        <v>65</v>
      </c>
      <c r="B1357" s="89" t="s">
        <v>5234</v>
      </c>
      <c r="C1357" s="83" t="s">
        <v>8334</v>
      </c>
      <c r="H1357" s="120">
        <v>1773664.548</v>
      </c>
      <c r="I1357" s="120">
        <v>0</v>
      </c>
    </row>
    <row r="1358" spans="1:9" ht="14" x14ac:dyDescent="0.15">
      <c r="A1358" s="127" t="s">
        <v>65</v>
      </c>
      <c r="B1358" s="89" t="s">
        <v>5234</v>
      </c>
      <c r="C1358" s="83" t="s">
        <v>252</v>
      </c>
      <c r="D1358" s="83" t="s">
        <v>253</v>
      </c>
      <c r="E1358" s="83" t="s">
        <v>7586</v>
      </c>
      <c r="F1358" s="83" t="s">
        <v>9</v>
      </c>
      <c r="G1358" s="83">
        <v>0</v>
      </c>
      <c r="H1358" s="120">
        <v>65635628</v>
      </c>
      <c r="I1358" s="120">
        <v>0</v>
      </c>
    </row>
    <row r="1359" spans="1:9" ht="14" x14ac:dyDescent="0.15">
      <c r="A1359" s="127" t="s">
        <v>65</v>
      </c>
      <c r="B1359" s="89" t="s">
        <v>5234</v>
      </c>
      <c r="C1359" s="83" t="s">
        <v>8335</v>
      </c>
      <c r="H1359" s="120">
        <v>65635628</v>
      </c>
      <c r="I1359" s="120">
        <v>0</v>
      </c>
    </row>
    <row r="1360" spans="1:9" ht="14" x14ac:dyDescent="0.15">
      <c r="A1360" s="127" t="s">
        <v>65</v>
      </c>
      <c r="B1360" s="89" t="s">
        <v>5234</v>
      </c>
      <c r="C1360" s="83" t="s">
        <v>161</v>
      </c>
      <c r="D1360" s="83" t="s">
        <v>162</v>
      </c>
      <c r="E1360" s="83" t="s">
        <v>7586</v>
      </c>
      <c r="F1360" s="83" t="s">
        <v>9</v>
      </c>
      <c r="G1360" s="83">
        <v>0</v>
      </c>
      <c r="H1360" s="120">
        <v>162690160</v>
      </c>
      <c r="I1360" s="120">
        <v>0</v>
      </c>
    </row>
    <row r="1361" spans="1:9" ht="14" x14ac:dyDescent="0.15">
      <c r="A1361" s="127" t="s">
        <v>65</v>
      </c>
      <c r="B1361" s="89" t="s">
        <v>5234</v>
      </c>
      <c r="C1361" s="83" t="s">
        <v>8336</v>
      </c>
      <c r="H1361" s="120">
        <v>162690160</v>
      </c>
      <c r="I1361" s="120">
        <v>0</v>
      </c>
    </row>
    <row r="1362" spans="1:9" ht="14" x14ac:dyDescent="0.15">
      <c r="A1362" s="127" t="s">
        <v>65</v>
      </c>
      <c r="B1362" s="89" t="s">
        <v>5234</v>
      </c>
      <c r="C1362" s="83" t="s">
        <v>1548</v>
      </c>
      <c r="D1362" s="83" t="s">
        <v>1549</v>
      </c>
      <c r="E1362" s="83" t="s">
        <v>7586</v>
      </c>
      <c r="F1362" s="83" t="s">
        <v>9</v>
      </c>
      <c r="G1362" s="83">
        <v>0</v>
      </c>
      <c r="H1362" s="120">
        <v>2039670</v>
      </c>
      <c r="I1362" s="120">
        <v>0</v>
      </c>
    </row>
    <row r="1363" spans="1:9" ht="14" x14ac:dyDescent="0.15">
      <c r="A1363" s="127" t="s">
        <v>65</v>
      </c>
      <c r="B1363" s="89" t="s">
        <v>5234</v>
      </c>
      <c r="C1363" s="83" t="s">
        <v>8337</v>
      </c>
      <c r="H1363" s="120">
        <v>2039670</v>
      </c>
      <c r="I1363" s="120">
        <v>0</v>
      </c>
    </row>
    <row r="1364" spans="1:9" ht="14" x14ac:dyDescent="0.15">
      <c r="A1364" s="127" t="s">
        <v>65</v>
      </c>
      <c r="B1364" s="89" t="s">
        <v>5234</v>
      </c>
      <c r="C1364" s="83" t="s">
        <v>84</v>
      </c>
      <c r="D1364" s="83" t="s">
        <v>85</v>
      </c>
      <c r="E1364" s="83" t="s">
        <v>7586</v>
      </c>
      <c r="F1364" s="83" t="s">
        <v>9</v>
      </c>
      <c r="G1364" s="83">
        <v>0</v>
      </c>
      <c r="H1364" s="120">
        <v>174608953</v>
      </c>
      <c r="I1364" s="120">
        <v>0</v>
      </c>
    </row>
    <row r="1365" spans="1:9" ht="14" x14ac:dyDescent="0.15">
      <c r="A1365" s="127" t="s">
        <v>65</v>
      </c>
      <c r="B1365" s="89" t="s">
        <v>5234</v>
      </c>
      <c r="C1365" s="83" t="s">
        <v>8338</v>
      </c>
      <c r="H1365" s="120">
        <v>174608953</v>
      </c>
      <c r="I1365" s="120">
        <v>0</v>
      </c>
    </row>
    <row r="1366" spans="1:9" ht="14" x14ac:dyDescent="0.15">
      <c r="A1366" s="127" t="s">
        <v>65</v>
      </c>
      <c r="B1366" s="89" t="s">
        <v>5234</v>
      </c>
      <c r="C1366" s="83" t="s">
        <v>1382</v>
      </c>
      <c r="D1366" s="83" t="s">
        <v>1383</v>
      </c>
      <c r="E1366" s="83" t="s">
        <v>7586</v>
      </c>
      <c r="F1366" s="83" t="s">
        <v>9</v>
      </c>
      <c r="G1366" s="83">
        <v>0</v>
      </c>
      <c r="H1366" s="120">
        <v>1925540</v>
      </c>
      <c r="I1366" s="120">
        <v>0</v>
      </c>
    </row>
    <row r="1367" spans="1:9" ht="14" x14ac:dyDescent="0.15">
      <c r="A1367" s="127" t="s">
        <v>65</v>
      </c>
      <c r="B1367" s="89" t="s">
        <v>5234</v>
      </c>
      <c r="C1367" s="83" t="s">
        <v>8339</v>
      </c>
      <c r="H1367" s="120">
        <v>1925540</v>
      </c>
      <c r="I1367" s="120">
        <v>0</v>
      </c>
    </row>
    <row r="1368" spans="1:9" ht="14" x14ac:dyDescent="0.15">
      <c r="A1368" s="127" t="s">
        <v>65</v>
      </c>
      <c r="B1368" s="89" t="s">
        <v>5234</v>
      </c>
      <c r="C1368" s="83" t="s">
        <v>1213</v>
      </c>
      <c r="D1368" s="83" t="s">
        <v>1214</v>
      </c>
      <c r="E1368" s="83" t="s">
        <v>7586</v>
      </c>
      <c r="F1368" s="83" t="s">
        <v>9</v>
      </c>
      <c r="G1368" s="83">
        <v>0</v>
      </c>
      <c r="H1368" s="120">
        <v>3089907</v>
      </c>
      <c r="I1368" s="120">
        <v>0</v>
      </c>
    </row>
    <row r="1369" spans="1:9" ht="14" x14ac:dyDescent="0.15">
      <c r="A1369" s="127" t="s">
        <v>65</v>
      </c>
      <c r="B1369" s="89" t="s">
        <v>5234</v>
      </c>
      <c r="C1369" s="83" t="s">
        <v>8340</v>
      </c>
      <c r="H1369" s="120">
        <v>3089907</v>
      </c>
      <c r="I1369" s="120">
        <v>0</v>
      </c>
    </row>
    <row r="1370" spans="1:9" ht="14" x14ac:dyDescent="0.15">
      <c r="A1370" s="127" t="s">
        <v>65</v>
      </c>
      <c r="B1370" s="89" t="s">
        <v>5234</v>
      </c>
      <c r="C1370" s="83" t="s">
        <v>490</v>
      </c>
      <c r="D1370" s="83" t="s">
        <v>491</v>
      </c>
      <c r="E1370" s="83" t="s">
        <v>7586</v>
      </c>
      <c r="F1370" s="83" t="s">
        <v>9</v>
      </c>
      <c r="G1370" s="83">
        <v>0</v>
      </c>
      <c r="H1370" s="120">
        <v>22130017.5</v>
      </c>
      <c r="I1370" s="120">
        <v>0</v>
      </c>
    </row>
    <row r="1371" spans="1:9" ht="14" x14ac:dyDescent="0.15">
      <c r="A1371" s="127" t="s">
        <v>65</v>
      </c>
      <c r="B1371" s="89" t="s">
        <v>5234</v>
      </c>
      <c r="C1371" s="83" t="s">
        <v>8341</v>
      </c>
      <c r="H1371" s="120">
        <v>22130017.5</v>
      </c>
      <c r="I1371" s="120">
        <v>0</v>
      </c>
    </row>
    <row r="1372" spans="1:9" ht="14" x14ac:dyDescent="0.15">
      <c r="A1372" s="127" t="s">
        <v>65</v>
      </c>
      <c r="B1372" s="89" t="s">
        <v>5234</v>
      </c>
      <c r="C1372" s="83" t="s">
        <v>256</v>
      </c>
      <c r="D1372" s="83" t="s">
        <v>257</v>
      </c>
      <c r="E1372" s="83" t="s">
        <v>7586</v>
      </c>
      <c r="F1372" s="83" t="s">
        <v>9</v>
      </c>
      <c r="G1372" s="83">
        <v>0</v>
      </c>
      <c r="H1372" s="120">
        <v>36710942.5</v>
      </c>
      <c r="I1372" s="120">
        <v>0</v>
      </c>
    </row>
    <row r="1373" spans="1:9" ht="14" x14ac:dyDescent="0.15">
      <c r="A1373" s="127" t="s">
        <v>65</v>
      </c>
      <c r="B1373" s="89" t="s">
        <v>5234</v>
      </c>
      <c r="C1373" s="83" t="s">
        <v>8342</v>
      </c>
      <c r="H1373" s="120">
        <v>36710942.5</v>
      </c>
      <c r="I1373" s="120">
        <v>0</v>
      </c>
    </row>
    <row r="1374" spans="1:9" ht="14" x14ac:dyDescent="0.15">
      <c r="A1374" s="127" t="s">
        <v>65</v>
      </c>
      <c r="B1374" s="89" t="s">
        <v>5234</v>
      </c>
      <c r="C1374" s="83" t="s">
        <v>352</v>
      </c>
      <c r="D1374" s="83" t="s">
        <v>353</v>
      </c>
      <c r="E1374" s="83" t="s">
        <v>7586</v>
      </c>
      <c r="F1374" s="83" t="s">
        <v>9</v>
      </c>
      <c r="G1374" s="83">
        <v>0</v>
      </c>
      <c r="H1374" s="120">
        <v>34993283</v>
      </c>
      <c r="I1374" s="120">
        <v>0</v>
      </c>
    </row>
    <row r="1375" spans="1:9" ht="14" x14ac:dyDescent="0.15">
      <c r="A1375" s="127" t="s">
        <v>65</v>
      </c>
      <c r="B1375" s="89" t="s">
        <v>5234</v>
      </c>
      <c r="C1375" s="83" t="s">
        <v>8343</v>
      </c>
      <c r="H1375" s="120">
        <v>34993283</v>
      </c>
      <c r="I1375" s="120">
        <v>0</v>
      </c>
    </row>
    <row r="1376" spans="1:9" ht="14" x14ac:dyDescent="0.15">
      <c r="A1376" s="127" t="s">
        <v>65</v>
      </c>
      <c r="B1376" s="89" t="s">
        <v>5234</v>
      </c>
      <c r="C1376" s="83" t="s">
        <v>931</v>
      </c>
      <c r="D1376" s="83" t="s">
        <v>932</v>
      </c>
      <c r="E1376" s="83" t="s">
        <v>7586</v>
      </c>
      <c r="F1376" s="83" t="s">
        <v>9</v>
      </c>
      <c r="G1376" s="83">
        <v>0</v>
      </c>
      <c r="H1376" s="120">
        <v>5900241</v>
      </c>
      <c r="I1376" s="120">
        <v>0</v>
      </c>
    </row>
    <row r="1377" spans="1:9" ht="14" x14ac:dyDescent="0.15">
      <c r="A1377" s="127" t="s">
        <v>65</v>
      </c>
      <c r="B1377" s="89" t="s">
        <v>5234</v>
      </c>
      <c r="C1377" s="83" t="s">
        <v>8344</v>
      </c>
      <c r="H1377" s="120">
        <v>5900241</v>
      </c>
      <c r="I1377" s="120">
        <v>0</v>
      </c>
    </row>
    <row r="1378" spans="1:9" ht="14" x14ac:dyDescent="0.15">
      <c r="A1378" s="127" t="s">
        <v>65</v>
      </c>
      <c r="B1378" s="89" t="s">
        <v>5234</v>
      </c>
      <c r="C1378" s="83" t="s">
        <v>1890</v>
      </c>
      <c r="D1378" s="83" t="s">
        <v>1891</v>
      </c>
      <c r="E1378" s="83" t="s">
        <v>7586</v>
      </c>
      <c r="F1378" s="83" t="s">
        <v>9</v>
      </c>
      <c r="G1378" s="83">
        <v>0</v>
      </c>
      <c r="H1378" s="120">
        <v>154288</v>
      </c>
      <c r="I1378" s="120">
        <v>0</v>
      </c>
    </row>
    <row r="1379" spans="1:9" ht="14" x14ac:dyDescent="0.15">
      <c r="A1379" s="127" t="s">
        <v>65</v>
      </c>
      <c r="B1379" s="89" t="s">
        <v>5234</v>
      </c>
      <c r="C1379" s="83" t="s">
        <v>8345</v>
      </c>
      <c r="H1379" s="120">
        <v>154288</v>
      </c>
      <c r="I1379" s="120">
        <v>0</v>
      </c>
    </row>
    <row r="1380" spans="1:9" ht="14" x14ac:dyDescent="0.15">
      <c r="A1380" s="127" t="s">
        <v>65</v>
      </c>
      <c r="B1380" s="89" t="s">
        <v>5234</v>
      </c>
      <c r="C1380" s="83" t="s">
        <v>518</v>
      </c>
      <c r="D1380" s="83" t="s">
        <v>519</v>
      </c>
      <c r="E1380" s="83" t="s">
        <v>7586</v>
      </c>
      <c r="F1380" s="83" t="s">
        <v>9</v>
      </c>
      <c r="G1380" s="83">
        <v>0</v>
      </c>
      <c r="H1380" s="120">
        <v>19615425</v>
      </c>
      <c r="I1380" s="120">
        <v>0</v>
      </c>
    </row>
    <row r="1381" spans="1:9" ht="14" x14ac:dyDescent="0.15">
      <c r="A1381" s="127" t="s">
        <v>65</v>
      </c>
      <c r="B1381" s="89" t="s">
        <v>5234</v>
      </c>
      <c r="C1381" s="83" t="s">
        <v>8346</v>
      </c>
      <c r="H1381" s="120">
        <v>19615425</v>
      </c>
      <c r="I1381" s="120">
        <v>0</v>
      </c>
    </row>
    <row r="1382" spans="1:9" ht="14" x14ac:dyDescent="0.15">
      <c r="A1382" s="127" t="s">
        <v>65</v>
      </c>
      <c r="B1382" s="89" t="s">
        <v>5234</v>
      </c>
      <c r="C1382" s="83" t="s">
        <v>1947</v>
      </c>
      <c r="D1382" s="83" t="s">
        <v>1948</v>
      </c>
      <c r="E1382" s="83" t="s">
        <v>7586</v>
      </c>
      <c r="F1382" s="83" t="s">
        <v>9</v>
      </c>
      <c r="G1382" s="83">
        <v>0</v>
      </c>
      <c r="H1382" s="120">
        <v>7140</v>
      </c>
      <c r="I1382" s="120">
        <v>0</v>
      </c>
    </row>
    <row r="1383" spans="1:9" ht="14" x14ac:dyDescent="0.15">
      <c r="A1383" s="127" t="s">
        <v>65</v>
      </c>
      <c r="B1383" s="89" t="s">
        <v>5234</v>
      </c>
      <c r="C1383" s="83" t="s">
        <v>8347</v>
      </c>
      <c r="H1383" s="120">
        <v>7140</v>
      </c>
      <c r="I1383" s="120">
        <v>0</v>
      </c>
    </row>
    <row r="1384" spans="1:9" ht="14" x14ac:dyDescent="0.15">
      <c r="A1384" s="127" t="s">
        <v>65</v>
      </c>
      <c r="B1384" s="89" t="s">
        <v>5234</v>
      </c>
      <c r="C1384" s="83" t="s">
        <v>976</v>
      </c>
      <c r="D1384" s="83" t="s">
        <v>977</v>
      </c>
      <c r="E1384" s="83" t="s">
        <v>7586</v>
      </c>
      <c r="F1384" s="83" t="s">
        <v>9</v>
      </c>
      <c r="G1384" s="83">
        <v>0</v>
      </c>
      <c r="H1384" s="120">
        <v>5189777</v>
      </c>
      <c r="I1384" s="120">
        <v>0</v>
      </c>
    </row>
    <row r="1385" spans="1:9" ht="14" x14ac:dyDescent="0.15">
      <c r="A1385" s="127" t="s">
        <v>65</v>
      </c>
      <c r="B1385" s="89" t="s">
        <v>5234</v>
      </c>
      <c r="C1385" s="83" t="s">
        <v>8348</v>
      </c>
      <c r="H1385" s="120">
        <v>5189777</v>
      </c>
      <c r="I1385" s="120">
        <v>0</v>
      </c>
    </row>
    <row r="1386" spans="1:9" ht="14" x14ac:dyDescent="0.15">
      <c r="A1386" s="127" t="s">
        <v>65</v>
      </c>
      <c r="B1386" s="89" t="s">
        <v>5234</v>
      </c>
      <c r="C1386" s="83" t="s">
        <v>151</v>
      </c>
      <c r="D1386" s="83" t="s">
        <v>152</v>
      </c>
      <c r="E1386" s="83" t="s">
        <v>7586</v>
      </c>
      <c r="F1386" s="83" t="s">
        <v>9</v>
      </c>
      <c r="G1386" s="83">
        <v>0</v>
      </c>
      <c r="H1386" s="120">
        <v>220921552.80000001</v>
      </c>
      <c r="I1386" s="120">
        <v>0</v>
      </c>
    </row>
    <row r="1387" spans="1:9" ht="14" x14ac:dyDescent="0.15">
      <c r="A1387" s="127" t="s">
        <v>65</v>
      </c>
      <c r="B1387" s="89" t="s">
        <v>5234</v>
      </c>
      <c r="C1387" s="83" t="s">
        <v>8349</v>
      </c>
      <c r="H1387" s="120">
        <v>220921552.80000001</v>
      </c>
      <c r="I1387" s="120">
        <v>0</v>
      </c>
    </row>
    <row r="1388" spans="1:9" ht="14" x14ac:dyDescent="0.15">
      <c r="A1388" s="127" t="s">
        <v>65</v>
      </c>
      <c r="B1388" s="89" t="s">
        <v>5234</v>
      </c>
      <c r="C1388" s="83" t="s">
        <v>1723</v>
      </c>
      <c r="D1388" s="83" t="s">
        <v>1724</v>
      </c>
      <c r="E1388" s="83" t="s">
        <v>7586</v>
      </c>
      <c r="F1388" s="83" t="s">
        <v>9</v>
      </c>
      <c r="G1388" s="83">
        <v>0</v>
      </c>
      <c r="H1388" s="120">
        <v>582889</v>
      </c>
      <c r="I1388" s="120">
        <v>0</v>
      </c>
    </row>
    <row r="1389" spans="1:9" ht="14" x14ac:dyDescent="0.15">
      <c r="A1389" s="127" t="s">
        <v>65</v>
      </c>
      <c r="B1389" s="89" t="s">
        <v>5234</v>
      </c>
      <c r="C1389" s="83" t="s">
        <v>8350</v>
      </c>
      <c r="H1389" s="120">
        <v>582889</v>
      </c>
      <c r="I1389" s="120">
        <v>0</v>
      </c>
    </row>
    <row r="1390" spans="1:9" ht="14" x14ac:dyDescent="0.15">
      <c r="A1390" s="127" t="s">
        <v>65</v>
      </c>
      <c r="B1390" s="89" t="s">
        <v>5234</v>
      </c>
      <c r="C1390" s="83" t="s">
        <v>413</v>
      </c>
      <c r="D1390" s="83" t="s">
        <v>414</v>
      </c>
      <c r="E1390" s="83" t="s">
        <v>7586</v>
      </c>
      <c r="F1390" s="83" t="s">
        <v>9</v>
      </c>
      <c r="G1390" s="83">
        <v>0</v>
      </c>
      <c r="H1390" s="120">
        <v>28440346</v>
      </c>
      <c r="I1390" s="120">
        <v>0</v>
      </c>
    </row>
    <row r="1391" spans="1:9" ht="14" x14ac:dyDescent="0.15">
      <c r="A1391" s="127" t="s">
        <v>65</v>
      </c>
      <c r="B1391" s="89" t="s">
        <v>5234</v>
      </c>
      <c r="C1391" s="83" t="s">
        <v>8351</v>
      </c>
      <c r="H1391" s="120">
        <v>28440346</v>
      </c>
      <c r="I1391" s="120">
        <v>0</v>
      </c>
    </row>
    <row r="1392" spans="1:9" ht="14" x14ac:dyDescent="0.15">
      <c r="A1392" s="127" t="s">
        <v>65</v>
      </c>
      <c r="B1392" s="89" t="s">
        <v>5234</v>
      </c>
      <c r="C1392" s="83" t="s">
        <v>1197</v>
      </c>
      <c r="D1392" s="83" t="s">
        <v>1198</v>
      </c>
      <c r="E1392" s="83" t="s">
        <v>7586</v>
      </c>
      <c r="F1392" s="83" t="s">
        <v>9</v>
      </c>
      <c r="G1392" s="83">
        <v>0</v>
      </c>
      <c r="H1392" s="120">
        <v>3066024.5</v>
      </c>
      <c r="I1392" s="120">
        <v>0</v>
      </c>
    </row>
    <row r="1393" spans="1:9" ht="14" x14ac:dyDescent="0.15">
      <c r="A1393" s="127" t="s">
        <v>65</v>
      </c>
      <c r="B1393" s="89" t="s">
        <v>5234</v>
      </c>
      <c r="C1393" s="83" t="s">
        <v>8352</v>
      </c>
      <c r="H1393" s="120">
        <v>3066024.5</v>
      </c>
      <c r="I1393" s="120">
        <v>0</v>
      </c>
    </row>
    <row r="1394" spans="1:9" ht="14" x14ac:dyDescent="0.15">
      <c r="A1394" s="127" t="s">
        <v>65</v>
      </c>
      <c r="B1394" s="89" t="s">
        <v>5234</v>
      </c>
      <c r="C1394" s="83" t="s">
        <v>772</v>
      </c>
      <c r="D1394" s="83" t="s">
        <v>773</v>
      </c>
      <c r="E1394" s="83" t="s">
        <v>7586</v>
      </c>
      <c r="F1394" s="83" t="s">
        <v>9</v>
      </c>
      <c r="G1394" s="83">
        <v>0</v>
      </c>
      <c r="H1394" s="120">
        <v>8668330</v>
      </c>
      <c r="I1394" s="120">
        <v>0</v>
      </c>
    </row>
    <row r="1395" spans="1:9" ht="14" x14ac:dyDescent="0.15">
      <c r="A1395" s="127" t="s">
        <v>65</v>
      </c>
      <c r="B1395" s="89" t="s">
        <v>5234</v>
      </c>
      <c r="C1395" s="83" t="s">
        <v>8353</v>
      </c>
      <c r="H1395" s="120">
        <v>8668330</v>
      </c>
      <c r="I1395" s="120">
        <v>0</v>
      </c>
    </row>
    <row r="1396" spans="1:9" ht="14" x14ac:dyDescent="0.15">
      <c r="A1396" s="127" t="s">
        <v>65</v>
      </c>
      <c r="B1396" s="89" t="s">
        <v>5234</v>
      </c>
      <c r="C1396" s="83" t="s">
        <v>114</v>
      </c>
      <c r="D1396" s="83" t="s">
        <v>115</v>
      </c>
      <c r="E1396" s="83" t="s">
        <v>7586</v>
      </c>
      <c r="F1396" s="83" t="s">
        <v>9</v>
      </c>
      <c r="G1396" s="83">
        <v>0</v>
      </c>
      <c r="H1396" s="120">
        <v>416896267.5</v>
      </c>
      <c r="I1396" s="120">
        <v>0</v>
      </c>
    </row>
    <row r="1397" spans="1:9" ht="14" x14ac:dyDescent="0.15">
      <c r="A1397" s="127" t="s">
        <v>65</v>
      </c>
      <c r="B1397" s="89" t="s">
        <v>5234</v>
      </c>
      <c r="C1397" s="83" t="s">
        <v>8354</v>
      </c>
      <c r="H1397" s="120">
        <v>416896267.5</v>
      </c>
      <c r="I1397" s="120">
        <v>0</v>
      </c>
    </row>
    <row r="1398" spans="1:9" ht="14" x14ac:dyDescent="0.15">
      <c r="A1398" s="127" t="s">
        <v>65</v>
      </c>
      <c r="B1398" s="89" t="s">
        <v>5234</v>
      </c>
      <c r="C1398" s="83" t="s">
        <v>1133</v>
      </c>
      <c r="D1398" s="83" t="s">
        <v>1134</v>
      </c>
      <c r="E1398" s="83" t="s">
        <v>7586</v>
      </c>
      <c r="F1398" s="83" t="s">
        <v>9</v>
      </c>
      <c r="G1398" s="83">
        <v>0</v>
      </c>
      <c r="H1398" s="120">
        <v>3751362</v>
      </c>
      <c r="I1398" s="120">
        <v>0</v>
      </c>
    </row>
    <row r="1399" spans="1:9" ht="14" x14ac:dyDescent="0.15">
      <c r="A1399" s="127" t="s">
        <v>65</v>
      </c>
      <c r="B1399" s="89" t="s">
        <v>5234</v>
      </c>
      <c r="C1399" s="83" t="s">
        <v>8355</v>
      </c>
      <c r="H1399" s="120">
        <v>3751362</v>
      </c>
      <c r="I1399" s="120">
        <v>0</v>
      </c>
    </row>
    <row r="1400" spans="1:9" ht="14" x14ac:dyDescent="0.15">
      <c r="A1400" s="127" t="s">
        <v>65</v>
      </c>
      <c r="B1400" s="89" t="s">
        <v>5234</v>
      </c>
      <c r="C1400" s="83" t="s">
        <v>1403</v>
      </c>
      <c r="D1400" s="83" t="s">
        <v>1404</v>
      </c>
      <c r="E1400" s="83" t="s">
        <v>7586</v>
      </c>
      <c r="F1400" s="83" t="s">
        <v>9</v>
      </c>
      <c r="G1400" s="83">
        <v>0</v>
      </c>
      <c r="H1400" s="120">
        <v>1780561</v>
      </c>
      <c r="I1400" s="120">
        <v>0</v>
      </c>
    </row>
    <row r="1401" spans="1:9" ht="14" x14ac:dyDescent="0.15">
      <c r="A1401" s="127" t="s">
        <v>65</v>
      </c>
      <c r="B1401" s="89" t="s">
        <v>5234</v>
      </c>
      <c r="C1401" s="83" t="s">
        <v>8356</v>
      </c>
      <c r="H1401" s="120">
        <v>1780561</v>
      </c>
      <c r="I1401" s="120">
        <v>0</v>
      </c>
    </row>
    <row r="1402" spans="1:9" ht="14" x14ac:dyDescent="0.15">
      <c r="A1402" s="127" t="s">
        <v>65</v>
      </c>
      <c r="B1402" s="89" t="s">
        <v>5234</v>
      </c>
      <c r="C1402" s="83" t="s">
        <v>594</v>
      </c>
      <c r="D1402" s="83" t="s">
        <v>595</v>
      </c>
      <c r="E1402" s="83" t="s">
        <v>7586</v>
      </c>
      <c r="F1402" s="83" t="s">
        <v>9</v>
      </c>
      <c r="G1402" s="83">
        <v>0</v>
      </c>
      <c r="H1402" s="120">
        <v>15826400</v>
      </c>
      <c r="I1402" s="120">
        <v>0</v>
      </c>
    </row>
    <row r="1403" spans="1:9" ht="14" x14ac:dyDescent="0.15">
      <c r="A1403" s="127" t="s">
        <v>65</v>
      </c>
      <c r="B1403" s="89" t="s">
        <v>5234</v>
      </c>
      <c r="C1403" s="83" t="s">
        <v>8357</v>
      </c>
      <c r="H1403" s="120">
        <v>15826400</v>
      </c>
      <c r="I1403" s="120">
        <v>0</v>
      </c>
    </row>
    <row r="1404" spans="1:9" ht="14" x14ac:dyDescent="0.15">
      <c r="A1404" s="127" t="s">
        <v>65</v>
      </c>
      <c r="B1404" s="89" t="s">
        <v>5234</v>
      </c>
      <c r="C1404" s="83" t="s">
        <v>1037</v>
      </c>
      <c r="D1404" s="83" t="s">
        <v>1038</v>
      </c>
      <c r="E1404" s="83" t="s">
        <v>7586</v>
      </c>
      <c r="F1404" s="83" t="s">
        <v>9</v>
      </c>
      <c r="G1404" s="83">
        <v>0</v>
      </c>
      <c r="H1404" s="120">
        <v>4376353.5</v>
      </c>
      <c r="I1404" s="120">
        <v>0</v>
      </c>
    </row>
    <row r="1405" spans="1:9" ht="14" x14ac:dyDescent="0.15">
      <c r="A1405" s="127" t="s">
        <v>65</v>
      </c>
      <c r="B1405" s="89" t="s">
        <v>5234</v>
      </c>
      <c r="C1405" s="83" t="s">
        <v>8358</v>
      </c>
      <c r="H1405" s="120">
        <v>4376353.5</v>
      </c>
      <c r="I1405" s="120">
        <v>0</v>
      </c>
    </row>
    <row r="1406" spans="1:9" ht="14" x14ac:dyDescent="0.15">
      <c r="A1406" s="127" t="s">
        <v>65</v>
      </c>
      <c r="B1406" s="89" t="s">
        <v>5234</v>
      </c>
      <c r="C1406" s="83" t="s">
        <v>286</v>
      </c>
      <c r="D1406" s="83" t="s">
        <v>287</v>
      </c>
      <c r="E1406" s="83" t="s">
        <v>7586</v>
      </c>
      <c r="F1406" s="83" t="s">
        <v>9</v>
      </c>
      <c r="G1406" s="83">
        <v>0</v>
      </c>
      <c r="H1406" s="120">
        <v>52967854.5</v>
      </c>
      <c r="I1406" s="120">
        <v>0</v>
      </c>
    </row>
    <row r="1407" spans="1:9" ht="14" x14ac:dyDescent="0.15">
      <c r="A1407" s="127" t="s">
        <v>65</v>
      </c>
      <c r="B1407" s="89" t="s">
        <v>5234</v>
      </c>
      <c r="C1407" s="83" t="s">
        <v>8359</v>
      </c>
      <c r="H1407" s="120">
        <v>52967854.5</v>
      </c>
      <c r="I1407" s="120">
        <v>0</v>
      </c>
    </row>
    <row r="1408" spans="1:9" ht="14" x14ac:dyDescent="0.15">
      <c r="A1408" s="127" t="s">
        <v>65</v>
      </c>
      <c r="B1408" s="89" t="s">
        <v>5234</v>
      </c>
      <c r="C1408" s="83" t="s">
        <v>1065</v>
      </c>
      <c r="D1408" s="83" t="s">
        <v>1066</v>
      </c>
      <c r="E1408" s="83" t="s">
        <v>7586</v>
      </c>
      <c r="F1408" s="83" t="s">
        <v>9</v>
      </c>
      <c r="G1408" s="83">
        <v>0</v>
      </c>
      <c r="H1408" s="120">
        <v>4125818</v>
      </c>
      <c r="I1408" s="120">
        <v>0</v>
      </c>
    </row>
    <row r="1409" spans="1:9" ht="14" x14ac:dyDescent="0.15">
      <c r="A1409" s="127" t="s">
        <v>65</v>
      </c>
      <c r="B1409" s="89" t="s">
        <v>5234</v>
      </c>
      <c r="C1409" s="83" t="s">
        <v>8360</v>
      </c>
      <c r="H1409" s="120">
        <v>4125818</v>
      </c>
      <c r="I1409" s="120">
        <v>0</v>
      </c>
    </row>
    <row r="1410" spans="1:9" ht="14" x14ac:dyDescent="0.15">
      <c r="A1410" s="127" t="s">
        <v>65</v>
      </c>
      <c r="B1410" s="89" t="s">
        <v>5234</v>
      </c>
      <c r="C1410" s="83" t="s">
        <v>121</v>
      </c>
      <c r="D1410" s="83" t="s">
        <v>122</v>
      </c>
      <c r="E1410" s="83" t="s">
        <v>7586</v>
      </c>
      <c r="F1410" s="83" t="s">
        <v>9</v>
      </c>
      <c r="G1410" s="83">
        <v>0</v>
      </c>
      <c r="H1410" s="120">
        <v>352094236</v>
      </c>
      <c r="I1410" s="120">
        <v>0</v>
      </c>
    </row>
    <row r="1411" spans="1:9" ht="14" x14ac:dyDescent="0.15">
      <c r="A1411" s="127" t="s">
        <v>65</v>
      </c>
      <c r="B1411" s="89" t="s">
        <v>5234</v>
      </c>
      <c r="C1411" s="83" t="s">
        <v>8361</v>
      </c>
      <c r="H1411" s="120">
        <v>352094236</v>
      </c>
      <c r="I1411" s="120">
        <v>0</v>
      </c>
    </row>
    <row r="1412" spans="1:9" ht="14" x14ac:dyDescent="0.15">
      <c r="A1412" s="127" t="s">
        <v>65</v>
      </c>
      <c r="B1412" s="89" t="s">
        <v>5234</v>
      </c>
      <c r="C1412" s="83" t="s">
        <v>360</v>
      </c>
      <c r="D1412" s="83" t="s">
        <v>361</v>
      </c>
      <c r="E1412" s="83" t="s">
        <v>7586</v>
      </c>
      <c r="F1412" s="83" t="s">
        <v>9</v>
      </c>
      <c r="G1412" s="83">
        <v>0</v>
      </c>
      <c r="H1412" s="120">
        <v>34321382</v>
      </c>
      <c r="I1412" s="120">
        <v>0</v>
      </c>
    </row>
    <row r="1413" spans="1:9" ht="14" x14ac:dyDescent="0.15">
      <c r="A1413" s="127" t="s">
        <v>65</v>
      </c>
      <c r="B1413" s="89" t="s">
        <v>5234</v>
      </c>
      <c r="C1413" s="83" t="s">
        <v>8362</v>
      </c>
      <c r="H1413" s="120">
        <v>34321382</v>
      </c>
      <c r="I1413" s="120">
        <v>0</v>
      </c>
    </row>
    <row r="1414" spans="1:9" ht="14" x14ac:dyDescent="0.15">
      <c r="A1414" s="127" t="s">
        <v>65</v>
      </c>
      <c r="B1414" s="89" t="s">
        <v>5234</v>
      </c>
      <c r="C1414" s="83" t="s">
        <v>1687</v>
      </c>
      <c r="D1414" s="83" t="s">
        <v>1688</v>
      </c>
      <c r="E1414" s="83" t="s">
        <v>7586</v>
      </c>
      <c r="F1414" s="83" t="s">
        <v>9</v>
      </c>
      <c r="G1414" s="83">
        <v>0</v>
      </c>
      <c r="H1414" s="120">
        <v>676160</v>
      </c>
      <c r="I1414" s="120">
        <v>0</v>
      </c>
    </row>
    <row r="1415" spans="1:9" ht="14" x14ac:dyDescent="0.15">
      <c r="A1415" s="127" t="s">
        <v>65</v>
      </c>
      <c r="B1415" s="89" t="s">
        <v>5234</v>
      </c>
      <c r="C1415" s="83" t="s">
        <v>8363</v>
      </c>
      <c r="H1415" s="120">
        <v>676160</v>
      </c>
      <c r="I1415" s="120">
        <v>0</v>
      </c>
    </row>
    <row r="1416" spans="1:9" ht="14" x14ac:dyDescent="0.15">
      <c r="A1416" s="127" t="s">
        <v>65</v>
      </c>
      <c r="B1416" s="89" t="s">
        <v>5234</v>
      </c>
      <c r="C1416" s="83" t="s">
        <v>1838</v>
      </c>
      <c r="D1416" s="83" t="s">
        <v>1839</v>
      </c>
      <c r="E1416" s="83" t="s">
        <v>7586</v>
      </c>
      <c r="F1416" s="83" t="s">
        <v>9</v>
      </c>
      <c r="G1416" s="83">
        <v>0</v>
      </c>
      <c r="H1416" s="120">
        <v>299000</v>
      </c>
      <c r="I1416" s="120">
        <v>0</v>
      </c>
    </row>
    <row r="1417" spans="1:9" ht="14" x14ac:dyDescent="0.15">
      <c r="A1417" s="127" t="s">
        <v>65</v>
      </c>
      <c r="B1417" s="89" t="s">
        <v>5234</v>
      </c>
      <c r="C1417" s="83" t="s">
        <v>8364</v>
      </c>
      <c r="H1417" s="120">
        <v>299000</v>
      </c>
      <c r="I1417" s="120">
        <v>0</v>
      </c>
    </row>
    <row r="1418" spans="1:9" ht="14" x14ac:dyDescent="0.15">
      <c r="A1418" s="127" t="s">
        <v>65</v>
      </c>
      <c r="B1418" s="89" t="s">
        <v>5234</v>
      </c>
      <c r="C1418" s="83" t="s">
        <v>328</v>
      </c>
      <c r="D1418" s="83" t="s">
        <v>329</v>
      </c>
      <c r="E1418" s="83" t="s">
        <v>7586</v>
      </c>
      <c r="F1418" s="83" t="s">
        <v>9</v>
      </c>
      <c r="G1418" s="83">
        <v>0</v>
      </c>
      <c r="H1418" s="120">
        <v>38008500</v>
      </c>
      <c r="I1418" s="120">
        <v>0</v>
      </c>
    </row>
    <row r="1419" spans="1:9" ht="14" x14ac:dyDescent="0.15">
      <c r="A1419" s="127" t="s">
        <v>65</v>
      </c>
      <c r="B1419" s="89" t="s">
        <v>5234</v>
      </c>
      <c r="C1419" s="83" t="s">
        <v>8365</v>
      </c>
      <c r="H1419" s="120">
        <v>38008500</v>
      </c>
      <c r="I1419" s="120">
        <v>0</v>
      </c>
    </row>
    <row r="1420" spans="1:9" ht="14" x14ac:dyDescent="0.15">
      <c r="A1420" s="127" t="s">
        <v>65</v>
      </c>
      <c r="B1420" s="89" t="s">
        <v>5234</v>
      </c>
      <c r="C1420" s="83" t="s">
        <v>95</v>
      </c>
      <c r="D1420" s="83" t="s">
        <v>1040</v>
      </c>
      <c r="E1420" s="83" t="s">
        <v>7586</v>
      </c>
      <c r="F1420" s="83" t="s">
        <v>9</v>
      </c>
      <c r="G1420" s="83">
        <v>0</v>
      </c>
      <c r="H1420" s="120">
        <v>4329077</v>
      </c>
      <c r="I1420" s="120">
        <v>0</v>
      </c>
    </row>
    <row r="1421" spans="1:9" ht="14" x14ac:dyDescent="0.15">
      <c r="A1421" s="127" t="s">
        <v>65</v>
      </c>
      <c r="B1421" s="89" t="s">
        <v>5234</v>
      </c>
      <c r="C1421" s="83" t="s">
        <v>8366</v>
      </c>
      <c r="H1421" s="120">
        <v>4329077</v>
      </c>
      <c r="I1421" s="120">
        <v>0</v>
      </c>
    </row>
    <row r="1422" spans="1:9" ht="14" x14ac:dyDescent="0.15">
      <c r="A1422" s="127" t="s">
        <v>65</v>
      </c>
      <c r="B1422" s="89" t="s">
        <v>5234</v>
      </c>
      <c r="C1422" s="83" t="s">
        <v>157</v>
      </c>
      <c r="D1422" s="83" t="s">
        <v>158</v>
      </c>
      <c r="E1422" s="83" t="s">
        <v>7586</v>
      </c>
      <c r="F1422" s="83" t="s">
        <v>9</v>
      </c>
      <c r="G1422" s="83">
        <v>0</v>
      </c>
      <c r="H1422" s="120">
        <v>217793316.5</v>
      </c>
      <c r="I1422" s="120">
        <v>0</v>
      </c>
    </row>
    <row r="1423" spans="1:9" ht="14" x14ac:dyDescent="0.15">
      <c r="A1423" s="127" t="s">
        <v>65</v>
      </c>
      <c r="B1423" s="89" t="s">
        <v>5234</v>
      </c>
      <c r="C1423" s="83" t="s">
        <v>8367</v>
      </c>
      <c r="H1423" s="120">
        <v>217793316.5</v>
      </c>
      <c r="I1423" s="120">
        <v>0</v>
      </c>
    </row>
    <row r="1424" spans="1:9" ht="14" x14ac:dyDescent="0.15">
      <c r="A1424" s="127" t="s">
        <v>65</v>
      </c>
      <c r="B1424" s="89" t="s">
        <v>5234</v>
      </c>
      <c r="C1424" s="83" t="s">
        <v>93</v>
      </c>
      <c r="D1424" s="83" t="s">
        <v>1897</v>
      </c>
      <c r="E1424" s="83" t="s">
        <v>7586</v>
      </c>
      <c r="F1424" s="83" t="s">
        <v>9</v>
      </c>
      <c r="G1424" s="83">
        <v>0</v>
      </c>
      <c r="H1424" s="120">
        <v>139200</v>
      </c>
      <c r="I1424" s="120">
        <v>0</v>
      </c>
    </row>
    <row r="1425" spans="1:9" ht="14" x14ac:dyDescent="0.15">
      <c r="A1425" s="127" t="s">
        <v>65</v>
      </c>
      <c r="B1425" s="89" t="s">
        <v>5234</v>
      </c>
      <c r="C1425" s="83" t="s">
        <v>8368</v>
      </c>
      <c r="H1425" s="120">
        <v>139200</v>
      </c>
      <c r="I1425" s="120">
        <v>0</v>
      </c>
    </row>
    <row r="1426" spans="1:9" ht="14" x14ac:dyDescent="0.15">
      <c r="A1426" s="127" t="s">
        <v>65</v>
      </c>
      <c r="B1426" s="89" t="s">
        <v>5234</v>
      </c>
      <c r="C1426" s="83" t="s">
        <v>1041</v>
      </c>
      <c r="D1426" s="83" t="s">
        <v>1042</v>
      </c>
      <c r="E1426" s="83" t="s">
        <v>7586</v>
      </c>
      <c r="F1426" s="83" t="s">
        <v>9</v>
      </c>
      <c r="G1426" s="83">
        <v>0</v>
      </c>
      <c r="H1426" s="120">
        <v>4294201</v>
      </c>
      <c r="I1426" s="120">
        <v>0</v>
      </c>
    </row>
    <row r="1427" spans="1:9" ht="14" x14ac:dyDescent="0.15">
      <c r="A1427" s="127" t="s">
        <v>65</v>
      </c>
      <c r="B1427" s="89" t="s">
        <v>5234</v>
      </c>
      <c r="C1427" s="83" t="s">
        <v>8369</v>
      </c>
      <c r="H1427" s="120">
        <v>4294201</v>
      </c>
      <c r="I1427" s="120">
        <v>0</v>
      </c>
    </row>
    <row r="1428" spans="1:9" ht="14" x14ac:dyDescent="0.15">
      <c r="A1428" s="127" t="s">
        <v>65</v>
      </c>
      <c r="B1428" s="89" t="s">
        <v>5234</v>
      </c>
      <c r="C1428" s="83" t="s">
        <v>71</v>
      </c>
      <c r="D1428" s="83" t="s">
        <v>72</v>
      </c>
      <c r="E1428" s="83" t="s">
        <v>7586</v>
      </c>
      <c r="F1428" s="83" t="s">
        <v>9</v>
      </c>
      <c r="G1428" s="83">
        <v>0</v>
      </c>
      <c r="H1428" s="120">
        <v>307685660</v>
      </c>
      <c r="I1428" s="120">
        <v>0</v>
      </c>
    </row>
    <row r="1429" spans="1:9" ht="14" x14ac:dyDescent="0.15">
      <c r="A1429" s="127" t="s">
        <v>65</v>
      </c>
      <c r="B1429" s="89" t="s">
        <v>5234</v>
      </c>
      <c r="C1429" s="83" t="s">
        <v>8370</v>
      </c>
      <c r="H1429" s="120">
        <v>307685660</v>
      </c>
      <c r="I1429" s="120">
        <v>0</v>
      </c>
    </row>
    <row r="1430" spans="1:9" ht="14" x14ac:dyDescent="0.15">
      <c r="A1430" s="127" t="s">
        <v>65</v>
      </c>
      <c r="B1430" s="89" t="s">
        <v>5234</v>
      </c>
      <c r="C1430" s="83" t="s">
        <v>798</v>
      </c>
      <c r="D1430" s="83" t="s">
        <v>799</v>
      </c>
      <c r="E1430" s="83" t="s">
        <v>7586</v>
      </c>
      <c r="F1430" s="83" t="s">
        <v>9</v>
      </c>
      <c r="G1430" s="83">
        <v>0</v>
      </c>
      <c r="H1430" s="120">
        <v>7831951</v>
      </c>
      <c r="I1430" s="120">
        <v>0</v>
      </c>
    </row>
    <row r="1431" spans="1:9" ht="14" x14ac:dyDescent="0.15">
      <c r="A1431" s="127" t="s">
        <v>65</v>
      </c>
      <c r="B1431" s="89" t="s">
        <v>5234</v>
      </c>
      <c r="C1431" s="83" t="s">
        <v>8371</v>
      </c>
      <c r="H1431" s="120">
        <v>7831951</v>
      </c>
      <c r="I1431" s="120">
        <v>0</v>
      </c>
    </row>
    <row r="1432" spans="1:9" ht="14" x14ac:dyDescent="0.15">
      <c r="A1432" s="127" t="s">
        <v>65</v>
      </c>
      <c r="B1432" s="89" t="s">
        <v>5234</v>
      </c>
      <c r="C1432" s="83" t="s">
        <v>970</v>
      </c>
      <c r="D1432" s="83" t="s">
        <v>971</v>
      </c>
      <c r="E1432" s="83" t="s">
        <v>7586</v>
      </c>
      <c r="F1432" s="83" t="s">
        <v>9</v>
      </c>
      <c r="G1432" s="83">
        <v>0</v>
      </c>
      <c r="H1432" s="120">
        <v>5284861</v>
      </c>
      <c r="I1432" s="120">
        <v>0</v>
      </c>
    </row>
    <row r="1433" spans="1:9" ht="14" x14ac:dyDescent="0.15">
      <c r="A1433" s="127" t="s">
        <v>65</v>
      </c>
      <c r="B1433" s="89" t="s">
        <v>5234</v>
      </c>
      <c r="C1433" s="83" t="s">
        <v>8372</v>
      </c>
      <c r="H1433" s="120">
        <v>5284861</v>
      </c>
      <c r="I1433" s="120">
        <v>0</v>
      </c>
    </row>
    <row r="1434" spans="1:9" ht="14" x14ac:dyDescent="0.15">
      <c r="A1434" s="127" t="s">
        <v>65</v>
      </c>
      <c r="B1434" s="89" t="s">
        <v>5234</v>
      </c>
      <c r="C1434" s="83" t="s">
        <v>1676</v>
      </c>
      <c r="D1434" s="83" t="s">
        <v>1678</v>
      </c>
      <c r="E1434" s="83" t="s">
        <v>7586</v>
      </c>
      <c r="F1434" s="83" t="s">
        <v>9</v>
      </c>
      <c r="G1434" s="83">
        <v>0</v>
      </c>
      <c r="H1434" s="120">
        <v>722182.5</v>
      </c>
      <c r="I1434" s="120">
        <v>0</v>
      </c>
    </row>
    <row r="1435" spans="1:9" ht="14" x14ac:dyDescent="0.15">
      <c r="A1435" s="127" t="s">
        <v>65</v>
      </c>
      <c r="B1435" s="89" t="s">
        <v>5234</v>
      </c>
      <c r="C1435" s="83" t="s">
        <v>8373</v>
      </c>
      <c r="H1435" s="120">
        <v>722182.5</v>
      </c>
      <c r="I1435" s="120">
        <v>0</v>
      </c>
    </row>
    <row r="1436" spans="1:9" ht="14" x14ac:dyDescent="0.15">
      <c r="A1436" s="127" t="s">
        <v>65</v>
      </c>
      <c r="B1436" s="89" t="s">
        <v>5234</v>
      </c>
      <c r="C1436" s="83" t="s">
        <v>1020</v>
      </c>
      <c r="D1436" s="83" t="s">
        <v>1021</v>
      </c>
      <c r="E1436" s="83" t="s">
        <v>7586</v>
      </c>
      <c r="F1436" s="83" t="s">
        <v>9</v>
      </c>
      <c r="G1436" s="83">
        <v>0</v>
      </c>
      <c r="H1436" s="120">
        <v>4534029</v>
      </c>
      <c r="I1436" s="120">
        <v>0</v>
      </c>
    </row>
    <row r="1437" spans="1:9" ht="14" x14ac:dyDescent="0.15">
      <c r="A1437" s="127" t="s">
        <v>65</v>
      </c>
      <c r="B1437" s="89" t="s">
        <v>5234</v>
      </c>
      <c r="C1437" s="83" t="s">
        <v>8374</v>
      </c>
      <c r="H1437" s="120">
        <v>4534029</v>
      </c>
      <c r="I1437" s="120">
        <v>0</v>
      </c>
    </row>
    <row r="1438" spans="1:9" ht="14" x14ac:dyDescent="0.15">
      <c r="A1438" s="127" t="s">
        <v>65</v>
      </c>
      <c r="B1438" s="89" t="s">
        <v>5234</v>
      </c>
      <c r="C1438" s="83" t="s">
        <v>504</v>
      </c>
      <c r="D1438" s="83" t="s">
        <v>505</v>
      </c>
      <c r="E1438" s="83" t="s">
        <v>7586</v>
      </c>
      <c r="F1438" s="83" t="s">
        <v>9</v>
      </c>
      <c r="G1438" s="83">
        <v>0</v>
      </c>
      <c r="H1438" s="120">
        <v>21086552</v>
      </c>
      <c r="I1438" s="120">
        <v>0</v>
      </c>
    </row>
    <row r="1439" spans="1:9" ht="14" x14ac:dyDescent="0.15">
      <c r="A1439" s="127" t="s">
        <v>65</v>
      </c>
      <c r="B1439" s="89" t="s">
        <v>5234</v>
      </c>
      <c r="C1439" s="83" t="s">
        <v>8375</v>
      </c>
      <c r="H1439" s="120">
        <v>21086552</v>
      </c>
      <c r="I1439" s="120">
        <v>0</v>
      </c>
    </row>
    <row r="1440" spans="1:9" ht="14" x14ac:dyDescent="0.15">
      <c r="A1440" s="127" t="s">
        <v>65</v>
      </c>
      <c r="B1440" s="89" t="s">
        <v>5234</v>
      </c>
      <c r="C1440" s="83" t="s">
        <v>1045</v>
      </c>
      <c r="D1440" s="83" t="s">
        <v>1046</v>
      </c>
      <c r="E1440" s="83" t="s">
        <v>7586</v>
      </c>
      <c r="F1440" s="83" t="s">
        <v>9</v>
      </c>
      <c r="G1440" s="83">
        <v>0</v>
      </c>
      <c r="H1440" s="120">
        <v>4234205.6996999998</v>
      </c>
      <c r="I1440" s="120">
        <v>0</v>
      </c>
    </row>
    <row r="1441" spans="1:9" ht="14" x14ac:dyDescent="0.15">
      <c r="A1441" s="127" t="s">
        <v>65</v>
      </c>
      <c r="B1441" s="89" t="s">
        <v>5234</v>
      </c>
      <c r="C1441" s="83" t="s">
        <v>8376</v>
      </c>
      <c r="H1441" s="120">
        <v>4234205.6996999998</v>
      </c>
      <c r="I1441" s="120">
        <v>0</v>
      </c>
    </row>
    <row r="1442" spans="1:9" ht="14" x14ac:dyDescent="0.15">
      <c r="A1442" s="127" t="s">
        <v>65</v>
      </c>
      <c r="B1442" s="89" t="s">
        <v>5234</v>
      </c>
      <c r="C1442" s="83" t="s">
        <v>159</v>
      </c>
      <c r="D1442" s="83" t="s">
        <v>160</v>
      </c>
      <c r="E1442" s="83" t="s">
        <v>7586</v>
      </c>
      <c r="F1442" s="83" t="s">
        <v>9</v>
      </c>
      <c r="G1442" s="83">
        <v>0</v>
      </c>
      <c r="H1442" s="120">
        <v>163324115</v>
      </c>
      <c r="I1442" s="120">
        <v>0</v>
      </c>
    </row>
    <row r="1443" spans="1:9" ht="14" x14ac:dyDescent="0.15">
      <c r="A1443" s="127" t="s">
        <v>65</v>
      </c>
      <c r="B1443" s="89" t="s">
        <v>5234</v>
      </c>
      <c r="C1443" s="83" t="s">
        <v>8377</v>
      </c>
      <c r="H1443" s="120">
        <v>163324115</v>
      </c>
      <c r="I1443" s="120">
        <v>0</v>
      </c>
    </row>
    <row r="1444" spans="1:9" ht="14" x14ac:dyDescent="0.15">
      <c r="A1444" s="127" t="s">
        <v>65</v>
      </c>
      <c r="B1444" s="89" t="s">
        <v>5234</v>
      </c>
      <c r="C1444" s="83" t="s">
        <v>502</v>
      </c>
      <c r="D1444" s="83" t="s">
        <v>503</v>
      </c>
      <c r="E1444" s="83" t="s">
        <v>7586</v>
      </c>
      <c r="F1444" s="83" t="s">
        <v>9</v>
      </c>
      <c r="G1444" s="83">
        <v>0</v>
      </c>
      <c r="H1444" s="120">
        <v>21336636</v>
      </c>
      <c r="I1444" s="120">
        <v>0</v>
      </c>
    </row>
    <row r="1445" spans="1:9" ht="14" x14ac:dyDescent="0.15">
      <c r="A1445" s="127" t="s">
        <v>65</v>
      </c>
      <c r="B1445" s="89" t="s">
        <v>5234</v>
      </c>
      <c r="C1445" s="83" t="s">
        <v>8378</v>
      </c>
      <c r="H1445" s="120">
        <v>21336636</v>
      </c>
      <c r="I1445" s="120">
        <v>0</v>
      </c>
    </row>
    <row r="1446" spans="1:9" ht="14" x14ac:dyDescent="0.15">
      <c r="A1446" s="127" t="s">
        <v>65</v>
      </c>
      <c r="B1446" s="89" t="s">
        <v>5234</v>
      </c>
      <c r="C1446" s="83" t="s">
        <v>230</v>
      </c>
      <c r="D1446" s="83" t="s">
        <v>231</v>
      </c>
      <c r="E1446" s="83" t="s">
        <v>7586</v>
      </c>
      <c r="F1446" s="83" t="s">
        <v>9</v>
      </c>
      <c r="G1446" s="83">
        <v>0</v>
      </c>
      <c r="H1446" s="120">
        <v>66772282</v>
      </c>
      <c r="I1446" s="120">
        <v>0</v>
      </c>
    </row>
    <row r="1447" spans="1:9" ht="14" x14ac:dyDescent="0.15">
      <c r="A1447" s="127" t="s">
        <v>65</v>
      </c>
      <c r="B1447" s="89" t="s">
        <v>5234</v>
      </c>
      <c r="C1447" s="83" t="s">
        <v>8379</v>
      </c>
      <c r="H1447" s="120">
        <v>66772282</v>
      </c>
      <c r="I1447" s="120">
        <v>0</v>
      </c>
    </row>
    <row r="1448" spans="1:9" ht="14" x14ac:dyDescent="0.15">
      <c r="A1448" s="127" t="s">
        <v>65</v>
      </c>
      <c r="B1448" s="89" t="s">
        <v>5234</v>
      </c>
      <c r="C1448" s="83" t="s">
        <v>1460</v>
      </c>
      <c r="D1448" s="83" t="s">
        <v>1461</v>
      </c>
      <c r="E1448" s="83" t="s">
        <v>7586</v>
      </c>
      <c r="F1448" s="83" t="s">
        <v>9</v>
      </c>
      <c r="G1448" s="83">
        <v>0</v>
      </c>
      <c r="H1448" s="120">
        <v>1554693</v>
      </c>
      <c r="I1448" s="120">
        <v>0</v>
      </c>
    </row>
    <row r="1449" spans="1:9" ht="14" x14ac:dyDescent="0.15">
      <c r="A1449" s="127" t="s">
        <v>65</v>
      </c>
      <c r="B1449" s="89" t="s">
        <v>5234</v>
      </c>
      <c r="C1449" s="83" t="s">
        <v>8380</v>
      </c>
      <c r="H1449" s="120">
        <v>1554693</v>
      </c>
      <c r="I1449" s="120">
        <v>0</v>
      </c>
    </row>
    <row r="1450" spans="1:9" ht="14" x14ac:dyDescent="0.15">
      <c r="A1450" s="127" t="s">
        <v>65</v>
      </c>
      <c r="B1450" s="89" t="s">
        <v>5234</v>
      </c>
      <c r="C1450" s="83" t="s">
        <v>1950</v>
      </c>
      <c r="D1450" s="83" t="s">
        <v>1952</v>
      </c>
      <c r="E1450" s="83" t="s">
        <v>7586</v>
      </c>
      <c r="F1450" s="83" t="s">
        <v>9</v>
      </c>
      <c r="G1450" s="83">
        <v>0</v>
      </c>
      <c r="H1450" s="120">
        <v>6896.3447999999999</v>
      </c>
      <c r="I1450" s="120">
        <v>0</v>
      </c>
    </row>
    <row r="1451" spans="1:9" ht="14" x14ac:dyDescent="0.15">
      <c r="A1451" s="127" t="s">
        <v>65</v>
      </c>
      <c r="B1451" s="89" t="s">
        <v>5234</v>
      </c>
      <c r="C1451" s="83" t="s">
        <v>8381</v>
      </c>
      <c r="H1451" s="120">
        <v>6896.3447999999999</v>
      </c>
      <c r="I1451" s="120">
        <v>0</v>
      </c>
    </row>
    <row r="1452" spans="1:9" ht="14" x14ac:dyDescent="0.15">
      <c r="A1452" s="127" t="s">
        <v>65</v>
      </c>
      <c r="B1452" s="89" t="s">
        <v>5234</v>
      </c>
      <c r="C1452" s="83" t="s">
        <v>1093</v>
      </c>
      <c r="D1452" s="83" t="s">
        <v>1094</v>
      </c>
      <c r="E1452" s="83" t="s">
        <v>7586</v>
      </c>
      <c r="F1452" s="83" t="s">
        <v>9</v>
      </c>
      <c r="G1452" s="83">
        <v>0</v>
      </c>
      <c r="H1452" s="120">
        <v>3994443</v>
      </c>
      <c r="I1452" s="120">
        <v>0</v>
      </c>
    </row>
    <row r="1453" spans="1:9" ht="14" x14ac:dyDescent="0.15">
      <c r="A1453" s="127" t="s">
        <v>65</v>
      </c>
      <c r="B1453" s="89" t="s">
        <v>5234</v>
      </c>
      <c r="C1453" s="83" t="s">
        <v>8382</v>
      </c>
      <c r="H1453" s="120">
        <v>3994443</v>
      </c>
      <c r="I1453" s="120">
        <v>0</v>
      </c>
    </row>
    <row r="1454" spans="1:9" ht="14" x14ac:dyDescent="0.15">
      <c r="A1454" s="127" t="s">
        <v>65</v>
      </c>
      <c r="B1454" s="89" t="s">
        <v>5234</v>
      </c>
      <c r="C1454" s="83" t="s">
        <v>1124</v>
      </c>
      <c r="D1454" s="83" t="s">
        <v>1125</v>
      </c>
      <c r="E1454" s="83" t="s">
        <v>7586</v>
      </c>
      <c r="F1454" s="83" t="s">
        <v>9</v>
      </c>
      <c r="G1454" s="83">
        <v>0</v>
      </c>
      <c r="H1454" s="120">
        <v>3782530</v>
      </c>
      <c r="I1454" s="120">
        <v>0</v>
      </c>
    </row>
    <row r="1455" spans="1:9" ht="14" x14ac:dyDescent="0.15">
      <c r="A1455" s="127" t="s">
        <v>65</v>
      </c>
      <c r="B1455" s="89" t="s">
        <v>5234</v>
      </c>
      <c r="C1455" s="83" t="s">
        <v>8383</v>
      </c>
      <c r="H1455" s="120">
        <v>3782530</v>
      </c>
      <c r="I1455" s="120">
        <v>0</v>
      </c>
    </row>
    <row r="1456" spans="1:9" ht="14" x14ac:dyDescent="0.15">
      <c r="A1456" s="127" t="s">
        <v>65</v>
      </c>
      <c r="B1456" s="89" t="s">
        <v>5234</v>
      </c>
      <c r="C1456" s="83" t="s">
        <v>240</v>
      </c>
      <c r="D1456" s="83" t="s">
        <v>241</v>
      </c>
      <c r="E1456" s="83" t="s">
        <v>7586</v>
      </c>
      <c r="F1456" s="83" t="s">
        <v>9</v>
      </c>
      <c r="G1456" s="83">
        <v>0</v>
      </c>
      <c r="H1456" s="120">
        <v>67974809</v>
      </c>
      <c r="I1456" s="120">
        <v>0</v>
      </c>
    </row>
    <row r="1457" spans="1:9" ht="14" x14ac:dyDescent="0.15">
      <c r="A1457" s="127" t="s">
        <v>65</v>
      </c>
      <c r="B1457" s="89" t="s">
        <v>5234</v>
      </c>
      <c r="C1457" s="83" t="s">
        <v>8384</v>
      </c>
      <c r="H1457" s="120">
        <v>67974809</v>
      </c>
      <c r="I1457" s="120">
        <v>0</v>
      </c>
    </row>
    <row r="1458" spans="1:9" ht="14" x14ac:dyDescent="0.15">
      <c r="A1458" s="127" t="s">
        <v>65</v>
      </c>
      <c r="B1458" s="89" t="s">
        <v>5234</v>
      </c>
      <c r="C1458" s="83" t="s">
        <v>365</v>
      </c>
      <c r="D1458" s="83" t="s">
        <v>366</v>
      </c>
      <c r="E1458" s="83" t="s">
        <v>7586</v>
      </c>
      <c r="F1458" s="83" t="s">
        <v>9</v>
      </c>
      <c r="G1458" s="83">
        <v>0</v>
      </c>
      <c r="H1458" s="120">
        <v>34105999</v>
      </c>
      <c r="I1458" s="120">
        <v>0</v>
      </c>
    </row>
    <row r="1459" spans="1:9" ht="14" x14ac:dyDescent="0.15">
      <c r="A1459" s="127" t="s">
        <v>65</v>
      </c>
      <c r="B1459" s="89" t="s">
        <v>5234</v>
      </c>
      <c r="C1459" s="83" t="s">
        <v>8385</v>
      </c>
      <c r="H1459" s="120">
        <v>34105999</v>
      </c>
      <c r="I1459" s="120">
        <v>0</v>
      </c>
    </row>
    <row r="1460" spans="1:9" ht="14" x14ac:dyDescent="0.15">
      <c r="A1460" s="127" t="s">
        <v>65</v>
      </c>
      <c r="B1460" s="89" t="s">
        <v>5234</v>
      </c>
      <c r="C1460" s="83" t="s">
        <v>1063</v>
      </c>
      <c r="D1460" s="83" t="s">
        <v>1064</v>
      </c>
      <c r="E1460" s="83" t="s">
        <v>7586</v>
      </c>
      <c r="F1460" s="83" t="s">
        <v>9</v>
      </c>
      <c r="G1460" s="83">
        <v>0</v>
      </c>
      <c r="H1460" s="120">
        <v>4171278</v>
      </c>
      <c r="I1460" s="120">
        <v>0</v>
      </c>
    </row>
    <row r="1461" spans="1:9" ht="14" x14ac:dyDescent="0.15">
      <c r="A1461" s="127" t="s">
        <v>65</v>
      </c>
      <c r="B1461" s="89" t="s">
        <v>5234</v>
      </c>
      <c r="C1461" s="83" t="s">
        <v>8386</v>
      </c>
      <c r="H1461" s="120">
        <v>4171278</v>
      </c>
      <c r="I1461" s="120">
        <v>0</v>
      </c>
    </row>
    <row r="1462" spans="1:9" ht="14" x14ac:dyDescent="0.15">
      <c r="A1462" s="127" t="s">
        <v>65</v>
      </c>
      <c r="B1462" s="89" t="s">
        <v>5234</v>
      </c>
      <c r="C1462" s="83" t="s">
        <v>1447</v>
      </c>
      <c r="D1462" s="83" t="s">
        <v>1448</v>
      </c>
      <c r="E1462" s="83" t="s">
        <v>7586</v>
      </c>
      <c r="F1462" s="83" t="s">
        <v>9</v>
      </c>
      <c r="G1462" s="83">
        <v>0</v>
      </c>
      <c r="H1462" s="120">
        <v>1600275.5</v>
      </c>
      <c r="I1462" s="120">
        <v>0</v>
      </c>
    </row>
    <row r="1463" spans="1:9" ht="14" x14ac:dyDescent="0.15">
      <c r="A1463" s="127" t="s">
        <v>65</v>
      </c>
      <c r="B1463" s="89" t="s">
        <v>5234</v>
      </c>
      <c r="C1463" s="83" t="s">
        <v>8387</v>
      </c>
      <c r="H1463" s="120">
        <v>1600275.5</v>
      </c>
      <c r="I1463" s="120">
        <v>0</v>
      </c>
    </row>
    <row r="1464" spans="1:9" ht="14" x14ac:dyDescent="0.15">
      <c r="A1464" s="127" t="s">
        <v>65</v>
      </c>
      <c r="B1464" s="89" t="s">
        <v>5234</v>
      </c>
      <c r="C1464" s="83" t="s">
        <v>1672</v>
      </c>
      <c r="D1464" s="83" t="s">
        <v>1207</v>
      </c>
      <c r="E1464" s="83" t="s">
        <v>7586</v>
      </c>
      <c r="F1464" s="83" t="s">
        <v>9</v>
      </c>
      <c r="G1464" s="83">
        <v>0</v>
      </c>
      <c r="H1464" s="120">
        <v>11290608</v>
      </c>
      <c r="I1464" s="120">
        <v>0</v>
      </c>
    </row>
    <row r="1465" spans="1:9" ht="14" x14ac:dyDescent="0.15">
      <c r="A1465" s="127" t="s">
        <v>65</v>
      </c>
      <c r="B1465" s="89" t="s">
        <v>5234</v>
      </c>
      <c r="C1465" s="83" t="s">
        <v>8388</v>
      </c>
      <c r="H1465" s="120">
        <v>11290608</v>
      </c>
      <c r="I1465" s="120">
        <v>0</v>
      </c>
    </row>
    <row r="1466" spans="1:9" ht="14" x14ac:dyDescent="0.15">
      <c r="A1466" s="127" t="s">
        <v>65</v>
      </c>
      <c r="B1466" s="89" t="s">
        <v>5234</v>
      </c>
      <c r="C1466" s="83" t="s">
        <v>1331</v>
      </c>
      <c r="D1466" s="83" t="s">
        <v>1332</v>
      </c>
      <c r="E1466" s="83" t="s">
        <v>7586</v>
      </c>
      <c r="F1466" s="83" t="s">
        <v>9</v>
      </c>
      <c r="G1466" s="83">
        <v>0</v>
      </c>
      <c r="H1466" s="120">
        <v>2240488</v>
      </c>
      <c r="I1466" s="120">
        <v>0</v>
      </c>
    </row>
    <row r="1467" spans="1:9" ht="14" x14ac:dyDescent="0.15">
      <c r="A1467" s="127" t="s">
        <v>65</v>
      </c>
      <c r="B1467" s="89" t="s">
        <v>5234</v>
      </c>
      <c r="C1467" s="83" t="s">
        <v>8389</v>
      </c>
      <c r="H1467" s="120">
        <v>2240488</v>
      </c>
      <c r="I1467" s="120">
        <v>0</v>
      </c>
    </row>
    <row r="1468" spans="1:9" ht="14" x14ac:dyDescent="0.15">
      <c r="A1468" s="127" t="s">
        <v>65</v>
      </c>
      <c r="B1468" s="89" t="s">
        <v>5234</v>
      </c>
      <c r="C1468" s="83" t="s">
        <v>103</v>
      </c>
      <c r="D1468" s="83" t="s">
        <v>104</v>
      </c>
      <c r="E1468" s="83" t="s">
        <v>7586</v>
      </c>
      <c r="F1468" s="83" t="s">
        <v>9</v>
      </c>
      <c r="G1468" s="83">
        <v>0</v>
      </c>
      <c r="H1468" s="120">
        <v>537234474</v>
      </c>
      <c r="I1468" s="120">
        <v>0</v>
      </c>
    </row>
    <row r="1469" spans="1:9" ht="14" x14ac:dyDescent="0.15">
      <c r="A1469" s="127" t="s">
        <v>65</v>
      </c>
      <c r="B1469" s="89" t="s">
        <v>5234</v>
      </c>
      <c r="C1469" s="83" t="s">
        <v>8390</v>
      </c>
      <c r="H1469" s="120">
        <v>537234474</v>
      </c>
      <c r="I1469" s="120">
        <v>0</v>
      </c>
    </row>
    <row r="1470" spans="1:9" ht="14" x14ac:dyDescent="0.15">
      <c r="A1470" s="127" t="s">
        <v>65</v>
      </c>
      <c r="B1470" s="89" t="s">
        <v>5234</v>
      </c>
      <c r="C1470" s="83" t="s">
        <v>331</v>
      </c>
      <c r="D1470" s="83" t="s">
        <v>332</v>
      </c>
      <c r="E1470" s="83" t="s">
        <v>7586</v>
      </c>
      <c r="F1470" s="83" t="s">
        <v>9</v>
      </c>
      <c r="G1470" s="83">
        <v>0</v>
      </c>
      <c r="H1470" s="120">
        <v>28217741</v>
      </c>
      <c r="I1470" s="120">
        <v>0</v>
      </c>
    </row>
    <row r="1471" spans="1:9" ht="14" x14ac:dyDescent="0.15">
      <c r="A1471" s="127" t="s">
        <v>65</v>
      </c>
      <c r="B1471" s="89" t="s">
        <v>5234</v>
      </c>
      <c r="C1471" s="83" t="s">
        <v>8391</v>
      </c>
      <c r="H1471" s="120">
        <v>28217741</v>
      </c>
      <c r="I1471" s="120">
        <v>0</v>
      </c>
    </row>
    <row r="1472" spans="1:9" ht="14" x14ac:dyDescent="0.15">
      <c r="A1472" s="127" t="s">
        <v>65</v>
      </c>
      <c r="B1472" s="89" t="s">
        <v>5234</v>
      </c>
      <c r="C1472" s="83" t="s">
        <v>1563</v>
      </c>
      <c r="D1472" s="83" t="s">
        <v>1564</v>
      </c>
      <c r="E1472" s="83" t="s">
        <v>7586</v>
      </c>
      <c r="F1472" s="83" t="s">
        <v>9</v>
      </c>
      <c r="G1472" s="83">
        <v>0</v>
      </c>
      <c r="H1472" s="120">
        <v>1213637</v>
      </c>
      <c r="I1472" s="120">
        <v>0</v>
      </c>
    </row>
    <row r="1473" spans="1:9" ht="14" x14ac:dyDescent="0.15">
      <c r="A1473" s="127" t="s">
        <v>65</v>
      </c>
      <c r="B1473" s="89" t="s">
        <v>5234</v>
      </c>
      <c r="C1473" s="83" t="s">
        <v>8392</v>
      </c>
      <c r="H1473" s="120">
        <v>1213637</v>
      </c>
      <c r="I1473" s="120">
        <v>0</v>
      </c>
    </row>
    <row r="1474" spans="1:9" ht="14" x14ac:dyDescent="0.15">
      <c r="A1474" s="127" t="s">
        <v>65</v>
      </c>
      <c r="B1474" s="89" t="s">
        <v>5234</v>
      </c>
      <c r="C1474" s="83" t="s">
        <v>516</v>
      </c>
      <c r="D1474" s="83" t="s">
        <v>517</v>
      </c>
      <c r="E1474" s="83" t="s">
        <v>7586</v>
      </c>
      <c r="F1474" s="83" t="s">
        <v>9</v>
      </c>
      <c r="G1474" s="83">
        <v>0</v>
      </c>
      <c r="H1474" s="120">
        <v>19684643</v>
      </c>
      <c r="I1474" s="120">
        <v>0</v>
      </c>
    </row>
    <row r="1475" spans="1:9" ht="14" x14ac:dyDescent="0.15">
      <c r="A1475" s="127" t="s">
        <v>65</v>
      </c>
      <c r="B1475" s="89" t="s">
        <v>5234</v>
      </c>
      <c r="C1475" s="83" t="s">
        <v>8393</v>
      </c>
      <c r="H1475" s="120">
        <v>19684643</v>
      </c>
      <c r="I1475" s="120">
        <v>0</v>
      </c>
    </row>
    <row r="1476" spans="1:9" ht="14" x14ac:dyDescent="0.15">
      <c r="A1476" s="127" t="s">
        <v>65</v>
      </c>
      <c r="B1476" s="89" t="s">
        <v>5234</v>
      </c>
      <c r="C1476" s="83" t="s">
        <v>445</v>
      </c>
      <c r="D1476" s="83" t="s">
        <v>446</v>
      </c>
      <c r="E1476" s="83" t="s">
        <v>7586</v>
      </c>
      <c r="F1476" s="83" t="s">
        <v>9</v>
      </c>
      <c r="G1476" s="83">
        <v>0</v>
      </c>
      <c r="H1476" s="120">
        <v>24891015.5</v>
      </c>
      <c r="I1476" s="120">
        <v>0</v>
      </c>
    </row>
    <row r="1477" spans="1:9" ht="14" x14ac:dyDescent="0.15">
      <c r="A1477" s="127" t="s">
        <v>65</v>
      </c>
      <c r="B1477" s="89" t="s">
        <v>5234</v>
      </c>
      <c r="C1477" s="83" t="s">
        <v>8394</v>
      </c>
      <c r="H1477" s="120">
        <v>24891015.5</v>
      </c>
      <c r="I1477" s="120">
        <v>0</v>
      </c>
    </row>
    <row r="1478" spans="1:9" ht="14" x14ac:dyDescent="0.15">
      <c r="A1478" s="127" t="s">
        <v>65</v>
      </c>
      <c r="B1478" s="89" t="s">
        <v>5234</v>
      </c>
      <c r="C1478" s="83" t="s">
        <v>560</v>
      </c>
      <c r="D1478" s="83" t="s">
        <v>561</v>
      </c>
      <c r="E1478" s="83" t="s">
        <v>7586</v>
      </c>
      <c r="F1478" s="83" t="s">
        <v>9</v>
      </c>
      <c r="G1478" s="83">
        <v>0</v>
      </c>
      <c r="H1478" s="120">
        <v>17326019</v>
      </c>
      <c r="I1478" s="120">
        <v>0</v>
      </c>
    </row>
    <row r="1479" spans="1:9" ht="14" x14ac:dyDescent="0.15">
      <c r="A1479" s="127" t="s">
        <v>65</v>
      </c>
      <c r="B1479" s="89" t="s">
        <v>5234</v>
      </c>
      <c r="C1479" s="83" t="s">
        <v>8395</v>
      </c>
      <c r="H1479" s="120">
        <v>17326019</v>
      </c>
      <c r="I1479" s="120">
        <v>0</v>
      </c>
    </row>
    <row r="1480" spans="1:9" ht="14" x14ac:dyDescent="0.15">
      <c r="A1480" s="127" t="s">
        <v>65</v>
      </c>
      <c r="B1480" s="89" t="s">
        <v>5234</v>
      </c>
      <c r="C1480" s="83" t="s">
        <v>697</v>
      </c>
      <c r="D1480" s="83" t="s">
        <v>698</v>
      </c>
      <c r="E1480" s="83" t="s">
        <v>7586</v>
      </c>
      <c r="F1480" s="83" t="s">
        <v>9</v>
      </c>
      <c r="G1480" s="83">
        <v>0</v>
      </c>
      <c r="H1480" s="120">
        <v>11942447</v>
      </c>
      <c r="I1480" s="120">
        <v>0</v>
      </c>
    </row>
    <row r="1481" spans="1:9" ht="14" x14ac:dyDescent="0.15">
      <c r="A1481" s="127" t="s">
        <v>65</v>
      </c>
      <c r="B1481" s="89" t="s">
        <v>5234</v>
      </c>
      <c r="C1481" s="83" t="s">
        <v>8396</v>
      </c>
      <c r="H1481" s="120">
        <v>11942447</v>
      </c>
      <c r="I1481" s="120">
        <v>0</v>
      </c>
    </row>
    <row r="1482" spans="1:9" ht="14" x14ac:dyDescent="0.15">
      <c r="A1482" s="127" t="s">
        <v>65</v>
      </c>
      <c r="B1482" s="89" t="s">
        <v>5234</v>
      </c>
      <c r="C1482" s="83" t="s">
        <v>311</v>
      </c>
      <c r="D1482" s="83" t="s">
        <v>312</v>
      </c>
      <c r="E1482" s="83" t="s">
        <v>7586</v>
      </c>
      <c r="F1482" s="83" t="s">
        <v>9</v>
      </c>
      <c r="G1482" s="83">
        <v>0</v>
      </c>
      <c r="H1482" s="120">
        <v>42450861</v>
      </c>
      <c r="I1482" s="120">
        <v>0</v>
      </c>
    </row>
    <row r="1483" spans="1:9" ht="14" x14ac:dyDescent="0.15">
      <c r="A1483" s="127" t="s">
        <v>65</v>
      </c>
      <c r="B1483" s="89" t="s">
        <v>5234</v>
      </c>
      <c r="C1483" s="83" t="s">
        <v>8397</v>
      </c>
      <c r="H1483" s="120">
        <v>42450861</v>
      </c>
      <c r="I1483" s="120">
        <v>0</v>
      </c>
    </row>
    <row r="1484" spans="1:9" ht="14" x14ac:dyDescent="0.15">
      <c r="A1484" s="127" t="s">
        <v>65</v>
      </c>
      <c r="B1484" s="89" t="s">
        <v>5234</v>
      </c>
      <c r="C1484" s="83" t="s">
        <v>110</v>
      </c>
      <c r="D1484" s="83" t="s">
        <v>111</v>
      </c>
      <c r="E1484" s="83" t="s">
        <v>7586</v>
      </c>
      <c r="F1484" s="83" t="s">
        <v>9</v>
      </c>
      <c r="G1484" s="83">
        <v>0</v>
      </c>
      <c r="H1484" s="120">
        <v>8611067</v>
      </c>
      <c r="I1484" s="120">
        <v>0</v>
      </c>
    </row>
    <row r="1485" spans="1:9" ht="14" x14ac:dyDescent="0.15">
      <c r="A1485" s="127" t="s">
        <v>65</v>
      </c>
      <c r="B1485" s="89" t="s">
        <v>5234</v>
      </c>
      <c r="C1485" s="83" t="s">
        <v>8398</v>
      </c>
      <c r="H1485" s="120">
        <v>8611067</v>
      </c>
      <c r="I1485" s="120">
        <v>0</v>
      </c>
    </row>
    <row r="1486" spans="1:9" ht="14" x14ac:dyDescent="0.15">
      <c r="A1486" s="127" t="s">
        <v>65</v>
      </c>
      <c r="B1486" s="89" t="s">
        <v>5234</v>
      </c>
      <c r="C1486" s="83" t="s">
        <v>636</v>
      </c>
      <c r="D1486" s="83" t="s">
        <v>637</v>
      </c>
      <c r="E1486" s="83" t="s">
        <v>7586</v>
      </c>
      <c r="F1486" s="83" t="s">
        <v>9</v>
      </c>
      <c r="G1486" s="83">
        <v>0</v>
      </c>
      <c r="H1486" s="120">
        <v>12706640</v>
      </c>
      <c r="I1486" s="120">
        <v>0</v>
      </c>
    </row>
    <row r="1487" spans="1:9" ht="14" x14ac:dyDescent="0.15">
      <c r="A1487" s="127" t="s">
        <v>65</v>
      </c>
      <c r="B1487" s="89" t="s">
        <v>5234</v>
      </c>
      <c r="C1487" s="83" t="s">
        <v>8399</v>
      </c>
      <c r="H1487" s="120">
        <v>12706640</v>
      </c>
      <c r="I1487" s="120">
        <v>0</v>
      </c>
    </row>
    <row r="1488" spans="1:9" ht="14" x14ac:dyDescent="0.15">
      <c r="A1488" s="127" t="s">
        <v>65</v>
      </c>
      <c r="B1488" s="89" t="s">
        <v>5234</v>
      </c>
      <c r="C1488" s="83" t="s">
        <v>907</v>
      </c>
      <c r="D1488" s="83" t="s">
        <v>908</v>
      </c>
      <c r="E1488" s="83" t="s">
        <v>7586</v>
      </c>
      <c r="F1488" s="83" t="s">
        <v>9</v>
      </c>
      <c r="G1488" s="83">
        <v>0</v>
      </c>
      <c r="H1488" s="120">
        <v>6121472</v>
      </c>
      <c r="I1488" s="120">
        <v>0</v>
      </c>
    </row>
    <row r="1489" spans="1:9" ht="14" x14ac:dyDescent="0.15">
      <c r="A1489" s="127" t="s">
        <v>65</v>
      </c>
      <c r="B1489" s="89" t="s">
        <v>5234</v>
      </c>
      <c r="C1489" s="83" t="s">
        <v>8400</v>
      </c>
      <c r="H1489" s="120">
        <v>6121472</v>
      </c>
      <c r="I1489" s="120">
        <v>0</v>
      </c>
    </row>
    <row r="1490" spans="1:9" ht="14" x14ac:dyDescent="0.15">
      <c r="A1490" s="127" t="s">
        <v>65</v>
      </c>
      <c r="B1490" s="89" t="s">
        <v>5234</v>
      </c>
      <c r="C1490" s="83" t="s">
        <v>1787</v>
      </c>
      <c r="D1490" s="83" t="s">
        <v>1788</v>
      </c>
      <c r="E1490" s="83" t="s">
        <v>7586</v>
      </c>
      <c r="F1490" s="83" t="s">
        <v>9</v>
      </c>
      <c r="G1490" s="83">
        <v>0</v>
      </c>
      <c r="H1490" s="120">
        <v>417941</v>
      </c>
      <c r="I1490" s="120">
        <v>0</v>
      </c>
    </row>
    <row r="1491" spans="1:9" ht="14" x14ac:dyDescent="0.15">
      <c r="A1491" s="127" t="s">
        <v>65</v>
      </c>
      <c r="B1491" s="89" t="s">
        <v>5234</v>
      </c>
      <c r="C1491" s="83" t="s">
        <v>8401</v>
      </c>
      <c r="H1491" s="120">
        <v>417941</v>
      </c>
      <c r="I1491" s="120">
        <v>0</v>
      </c>
    </row>
    <row r="1492" spans="1:9" ht="14" x14ac:dyDescent="0.15">
      <c r="A1492" s="127" t="s">
        <v>65</v>
      </c>
      <c r="B1492" s="89" t="s">
        <v>5234</v>
      </c>
      <c r="C1492" s="83" t="s">
        <v>1588</v>
      </c>
      <c r="D1492" s="83" t="s">
        <v>1589</v>
      </c>
      <c r="E1492" s="83" t="s">
        <v>7586</v>
      </c>
      <c r="F1492" s="83" t="s">
        <v>9</v>
      </c>
      <c r="G1492" s="83">
        <v>0</v>
      </c>
      <c r="H1492" s="120">
        <v>1088073</v>
      </c>
      <c r="I1492" s="120">
        <v>0</v>
      </c>
    </row>
    <row r="1493" spans="1:9" ht="14" x14ac:dyDescent="0.15">
      <c r="A1493" s="127" t="s">
        <v>65</v>
      </c>
      <c r="B1493" s="89" t="s">
        <v>5234</v>
      </c>
      <c r="C1493" s="83" t="s">
        <v>8402</v>
      </c>
      <c r="H1493" s="120">
        <v>1088073</v>
      </c>
      <c r="I1493" s="120">
        <v>0</v>
      </c>
    </row>
    <row r="1494" spans="1:9" ht="14" x14ac:dyDescent="0.15">
      <c r="A1494" s="127" t="s">
        <v>65</v>
      </c>
      <c r="B1494" s="89" t="s">
        <v>5234</v>
      </c>
      <c r="C1494" s="83" t="s">
        <v>945</v>
      </c>
      <c r="D1494" s="83" t="s">
        <v>946</v>
      </c>
      <c r="E1494" s="83" t="s">
        <v>7586</v>
      </c>
      <c r="F1494" s="83" t="s">
        <v>9</v>
      </c>
      <c r="G1494" s="83">
        <v>0</v>
      </c>
      <c r="H1494" s="120">
        <v>5707000.5</v>
      </c>
      <c r="I1494" s="120">
        <v>0</v>
      </c>
    </row>
    <row r="1495" spans="1:9" ht="14" x14ac:dyDescent="0.15">
      <c r="A1495" s="127" t="s">
        <v>65</v>
      </c>
      <c r="B1495" s="89" t="s">
        <v>5234</v>
      </c>
      <c r="C1495" s="83" t="s">
        <v>8403</v>
      </c>
      <c r="H1495" s="120">
        <v>5707000.5</v>
      </c>
      <c r="I1495" s="120">
        <v>0</v>
      </c>
    </row>
    <row r="1496" spans="1:9" ht="14" x14ac:dyDescent="0.15">
      <c r="A1496" s="127" t="s">
        <v>65</v>
      </c>
      <c r="B1496" s="89" t="s">
        <v>5234</v>
      </c>
      <c r="C1496" s="83" t="s">
        <v>208</v>
      </c>
      <c r="D1496" s="83" t="s">
        <v>209</v>
      </c>
      <c r="E1496" s="83" t="s">
        <v>7586</v>
      </c>
      <c r="F1496" s="83" t="s">
        <v>9</v>
      </c>
      <c r="G1496" s="83">
        <v>0</v>
      </c>
      <c r="H1496" s="120">
        <v>105946839</v>
      </c>
      <c r="I1496" s="120">
        <v>0</v>
      </c>
    </row>
    <row r="1497" spans="1:9" ht="14" x14ac:dyDescent="0.15">
      <c r="A1497" s="127" t="s">
        <v>65</v>
      </c>
      <c r="B1497" s="89" t="s">
        <v>5234</v>
      </c>
      <c r="C1497" s="83" t="s">
        <v>8404</v>
      </c>
      <c r="H1497" s="120">
        <v>105946839</v>
      </c>
      <c r="I1497" s="120">
        <v>0</v>
      </c>
    </row>
    <row r="1498" spans="1:9" ht="14" x14ac:dyDescent="0.15">
      <c r="A1498" s="127" t="s">
        <v>65</v>
      </c>
      <c r="B1498" s="89" t="s">
        <v>5234</v>
      </c>
      <c r="C1498" s="83" t="s">
        <v>1884</v>
      </c>
      <c r="D1498" s="83" t="s">
        <v>1885</v>
      </c>
      <c r="E1498" s="83" t="s">
        <v>7586</v>
      </c>
      <c r="F1498" s="83" t="s">
        <v>9</v>
      </c>
      <c r="G1498" s="83">
        <v>0</v>
      </c>
      <c r="H1498" s="120">
        <v>155754</v>
      </c>
      <c r="I1498" s="120">
        <v>0</v>
      </c>
    </row>
    <row r="1499" spans="1:9" ht="14" x14ac:dyDescent="0.15">
      <c r="A1499" s="127" t="s">
        <v>65</v>
      </c>
      <c r="B1499" s="89" t="s">
        <v>5234</v>
      </c>
      <c r="C1499" s="83" t="s">
        <v>8405</v>
      </c>
      <c r="H1499" s="120">
        <v>155754</v>
      </c>
      <c r="I1499" s="120">
        <v>0</v>
      </c>
    </row>
    <row r="1500" spans="1:9" ht="14" x14ac:dyDescent="0.15">
      <c r="A1500" s="127" t="s">
        <v>65</v>
      </c>
      <c r="B1500" s="89" t="s">
        <v>5234</v>
      </c>
      <c r="C1500" s="83" t="s">
        <v>1556</v>
      </c>
      <c r="D1500" s="83" t="s">
        <v>1557</v>
      </c>
      <c r="E1500" s="83" t="s">
        <v>7586</v>
      </c>
      <c r="F1500" s="83" t="s">
        <v>9</v>
      </c>
      <c r="G1500" s="83">
        <v>0</v>
      </c>
      <c r="H1500" s="120">
        <v>1239012</v>
      </c>
      <c r="I1500" s="120">
        <v>0</v>
      </c>
    </row>
    <row r="1501" spans="1:9" ht="14" x14ac:dyDescent="0.15">
      <c r="A1501" s="127" t="s">
        <v>65</v>
      </c>
      <c r="B1501" s="89" t="s">
        <v>5234</v>
      </c>
      <c r="C1501" s="83" t="s">
        <v>8406</v>
      </c>
      <c r="H1501" s="120">
        <v>1239012</v>
      </c>
      <c r="I1501" s="120">
        <v>0</v>
      </c>
    </row>
    <row r="1502" spans="1:9" ht="14" x14ac:dyDescent="0.15">
      <c r="A1502" s="127" t="s">
        <v>65</v>
      </c>
      <c r="B1502" s="89" t="s">
        <v>5234</v>
      </c>
      <c r="C1502" s="83" t="s">
        <v>1248</v>
      </c>
      <c r="D1502" s="83" t="s">
        <v>1249</v>
      </c>
      <c r="E1502" s="83" t="s">
        <v>7586</v>
      </c>
      <c r="F1502" s="83" t="s">
        <v>9</v>
      </c>
      <c r="G1502" s="83">
        <v>0</v>
      </c>
      <c r="H1502" s="120">
        <v>2643516</v>
      </c>
      <c r="I1502" s="120">
        <v>0</v>
      </c>
    </row>
    <row r="1503" spans="1:9" ht="14" x14ac:dyDescent="0.15">
      <c r="A1503" s="127" t="s">
        <v>65</v>
      </c>
      <c r="B1503" s="89" t="s">
        <v>5234</v>
      </c>
      <c r="C1503" s="83" t="s">
        <v>8407</v>
      </c>
      <c r="H1503" s="120">
        <v>2643516</v>
      </c>
      <c r="I1503" s="120">
        <v>0</v>
      </c>
    </row>
    <row r="1504" spans="1:9" ht="14" x14ac:dyDescent="0.15">
      <c r="A1504" s="127" t="s">
        <v>65</v>
      </c>
      <c r="B1504" s="89" t="s">
        <v>5234</v>
      </c>
      <c r="C1504" s="83" t="s">
        <v>1232</v>
      </c>
      <c r="D1504" s="83" t="s">
        <v>1233</v>
      </c>
      <c r="E1504" s="83" t="s">
        <v>7586</v>
      </c>
      <c r="F1504" s="83" t="s">
        <v>9</v>
      </c>
      <c r="G1504" s="83">
        <v>0</v>
      </c>
      <c r="H1504" s="120">
        <v>2863682</v>
      </c>
      <c r="I1504" s="120">
        <v>0</v>
      </c>
    </row>
    <row r="1505" spans="1:9" ht="14" x14ac:dyDescent="0.15">
      <c r="A1505" s="127" t="s">
        <v>65</v>
      </c>
      <c r="B1505" s="89" t="s">
        <v>5234</v>
      </c>
      <c r="C1505" s="83" t="s">
        <v>8408</v>
      </c>
      <c r="H1505" s="120">
        <v>2863682</v>
      </c>
      <c r="I1505" s="120">
        <v>0</v>
      </c>
    </row>
    <row r="1506" spans="1:9" ht="14" x14ac:dyDescent="0.15">
      <c r="A1506" s="127" t="s">
        <v>65</v>
      </c>
      <c r="B1506" s="89" t="s">
        <v>5234</v>
      </c>
      <c r="C1506" s="83" t="s">
        <v>1280</v>
      </c>
      <c r="D1506" s="83" t="s">
        <v>1281</v>
      </c>
      <c r="E1506" s="83" t="s">
        <v>7586</v>
      </c>
      <c r="F1506" s="83" t="s">
        <v>9</v>
      </c>
      <c r="G1506" s="83">
        <v>0</v>
      </c>
      <c r="H1506" s="120">
        <v>2532098</v>
      </c>
      <c r="I1506" s="120">
        <v>0</v>
      </c>
    </row>
    <row r="1507" spans="1:9" ht="14" x14ac:dyDescent="0.15">
      <c r="A1507" s="127" t="s">
        <v>65</v>
      </c>
      <c r="B1507" s="89" t="s">
        <v>5234</v>
      </c>
      <c r="C1507" s="83" t="s">
        <v>8409</v>
      </c>
      <c r="H1507" s="120">
        <v>2532098</v>
      </c>
      <c r="I1507" s="120">
        <v>0</v>
      </c>
    </row>
    <row r="1508" spans="1:9" ht="14" x14ac:dyDescent="0.15">
      <c r="A1508" s="127" t="s">
        <v>65</v>
      </c>
      <c r="B1508" s="89" t="s">
        <v>5234</v>
      </c>
      <c r="C1508" s="83" t="s">
        <v>796</v>
      </c>
      <c r="D1508" s="83" t="s">
        <v>797</v>
      </c>
      <c r="E1508" s="83" t="s">
        <v>7586</v>
      </c>
      <c r="F1508" s="83" t="s">
        <v>9</v>
      </c>
      <c r="G1508" s="83">
        <v>0</v>
      </c>
      <c r="H1508" s="120">
        <v>7882271</v>
      </c>
      <c r="I1508" s="120">
        <v>0</v>
      </c>
    </row>
    <row r="1509" spans="1:9" ht="14" x14ac:dyDescent="0.15">
      <c r="A1509" s="127" t="s">
        <v>65</v>
      </c>
      <c r="B1509" s="89" t="s">
        <v>5234</v>
      </c>
      <c r="C1509" s="83" t="s">
        <v>8410</v>
      </c>
      <c r="H1509" s="120">
        <v>7882271</v>
      </c>
      <c r="I1509" s="120">
        <v>0</v>
      </c>
    </row>
    <row r="1510" spans="1:9" ht="14" x14ac:dyDescent="0.15">
      <c r="A1510" s="127" t="s">
        <v>65</v>
      </c>
      <c r="B1510" s="89" t="s">
        <v>5234</v>
      </c>
      <c r="C1510" s="83" t="s">
        <v>1442</v>
      </c>
      <c r="D1510" s="83" t="s">
        <v>1443</v>
      </c>
      <c r="E1510" s="83" t="s">
        <v>7586</v>
      </c>
      <c r="F1510" s="83" t="s">
        <v>9</v>
      </c>
      <c r="G1510" s="83">
        <v>0</v>
      </c>
      <c r="H1510" s="120">
        <v>1604777</v>
      </c>
      <c r="I1510" s="120">
        <v>0</v>
      </c>
    </row>
    <row r="1511" spans="1:9" ht="14" x14ac:dyDescent="0.15">
      <c r="A1511" s="127" t="s">
        <v>65</v>
      </c>
      <c r="B1511" s="89" t="s">
        <v>5234</v>
      </c>
      <c r="C1511" s="83" t="s">
        <v>8411</v>
      </c>
      <c r="H1511" s="120">
        <v>1604777</v>
      </c>
      <c r="I1511" s="120">
        <v>0</v>
      </c>
    </row>
    <row r="1512" spans="1:9" ht="14" x14ac:dyDescent="0.15">
      <c r="A1512" s="127" t="s">
        <v>65</v>
      </c>
      <c r="B1512" s="89" t="s">
        <v>5234</v>
      </c>
      <c r="C1512" s="83" t="s">
        <v>955</v>
      </c>
      <c r="D1512" s="83" t="s">
        <v>956</v>
      </c>
      <c r="E1512" s="83" t="s">
        <v>7586</v>
      </c>
      <c r="F1512" s="83" t="s">
        <v>9</v>
      </c>
      <c r="G1512" s="83">
        <v>0</v>
      </c>
      <c r="H1512" s="120">
        <v>4971007</v>
      </c>
      <c r="I1512" s="120">
        <v>0</v>
      </c>
    </row>
    <row r="1513" spans="1:9" ht="14" x14ac:dyDescent="0.15">
      <c r="A1513" s="127" t="s">
        <v>65</v>
      </c>
      <c r="B1513" s="89" t="s">
        <v>5234</v>
      </c>
      <c r="C1513" s="83" t="s">
        <v>8412</v>
      </c>
      <c r="H1513" s="120">
        <v>4971007</v>
      </c>
      <c r="I1513" s="120">
        <v>0</v>
      </c>
    </row>
    <row r="1514" spans="1:9" ht="14" x14ac:dyDescent="0.15">
      <c r="A1514" s="127" t="s">
        <v>65</v>
      </c>
      <c r="B1514" s="89" t="s">
        <v>5234</v>
      </c>
      <c r="C1514" s="83" t="s">
        <v>1265</v>
      </c>
      <c r="D1514" s="83" t="s">
        <v>1266</v>
      </c>
      <c r="E1514" s="83" t="s">
        <v>7586</v>
      </c>
      <c r="F1514" s="83" t="s">
        <v>9</v>
      </c>
      <c r="G1514" s="83">
        <v>0</v>
      </c>
      <c r="H1514" s="120">
        <v>2575000</v>
      </c>
      <c r="I1514" s="120">
        <v>0</v>
      </c>
    </row>
    <row r="1515" spans="1:9" ht="14" x14ac:dyDescent="0.15">
      <c r="A1515" s="127" t="s">
        <v>65</v>
      </c>
      <c r="B1515" s="89" t="s">
        <v>5234</v>
      </c>
      <c r="C1515" s="83" t="s">
        <v>8413</v>
      </c>
      <c r="H1515" s="120">
        <v>2575000</v>
      </c>
      <c r="I1515" s="120">
        <v>0</v>
      </c>
    </row>
    <row r="1516" spans="1:9" ht="14" x14ac:dyDescent="0.15">
      <c r="A1516" s="127" t="s">
        <v>65</v>
      </c>
      <c r="B1516" s="89" t="s">
        <v>5234</v>
      </c>
      <c r="C1516" s="83" t="s">
        <v>599</v>
      </c>
      <c r="D1516" s="83" t="s">
        <v>600</v>
      </c>
      <c r="E1516" s="83" t="s">
        <v>7586</v>
      </c>
      <c r="F1516" s="83" t="s">
        <v>9</v>
      </c>
      <c r="G1516" s="83">
        <v>0</v>
      </c>
      <c r="H1516" s="120">
        <v>15310892</v>
      </c>
      <c r="I1516" s="120">
        <v>0</v>
      </c>
    </row>
    <row r="1517" spans="1:9" ht="14" x14ac:dyDescent="0.15">
      <c r="A1517" s="127" t="s">
        <v>65</v>
      </c>
      <c r="B1517" s="89" t="s">
        <v>5234</v>
      </c>
      <c r="C1517" s="83" t="s">
        <v>8414</v>
      </c>
      <c r="H1517" s="120">
        <v>15310892</v>
      </c>
      <c r="I1517" s="120">
        <v>0</v>
      </c>
    </row>
    <row r="1518" spans="1:9" ht="14" x14ac:dyDescent="0.15">
      <c r="A1518" s="127" t="s">
        <v>65</v>
      </c>
      <c r="B1518" s="89" t="s">
        <v>5234</v>
      </c>
      <c r="C1518" s="83" t="s">
        <v>821</v>
      </c>
      <c r="D1518" s="83" t="s">
        <v>822</v>
      </c>
      <c r="E1518" s="83" t="s">
        <v>7586</v>
      </c>
      <c r="F1518" s="83" t="s">
        <v>9</v>
      </c>
      <c r="G1518" s="83">
        <v>0</v>
      </c>
      <c r="H1518" s="120">
        <v>7442720</v>
      </c>
      <c r="I1518" s="120">
        <v>0</v>
      </c>
    </row>
    <row r="1519" spans="1:9" ht="14" x14ac:dyDescent="0.15">
      <c r="A1519" s="127" t="s">
        <v>65</v>
      </c>
      <c r="B1519" s="89" t="s">
        <v>5234</v>
      </c>
      <c r="C1519" s="83" t="s">
        <v>8415</v>
      </c>
      <c r="H1519" s="120">
        <v>7442720</v>
      </c>
      <c r="I1519" s="120">
        <v>0</v>
      </c>
    </row>
    <row r="1520" spans="1:9" ht="14" x14ac:dyDescent="0.15">
      <c r="A1520" s="127" t="s">
        <v>65</v>
      </c>
      <c r="B1520" s="89" t="s">
        <v>5234</v>
      </c>
      <c r="C1520" s="83" t="s">
        <v>631</v>
      </c>
      <c r="D1520" s="83" t="s">
        <v>632</v>
      </c>
      <c r="E1520" s="83" t="s">
        <v>7586</v>
      </c>
      <c r="F1520" s="83" t="s">
        <v>9</v>
      </c>
      <c r="G1520" s="83">
        <v>0</v>
      </c>
      <c r="H1520" s="120">
        <v>14625832</v>
      </c>
      <c r="I1520" s="120">
        <v>0</v>
      </c>
    </row>
    <row r="1521" spans="1:9" ht="14" x14ac:dyDescent="0.15">
      <c r="A1521" s="127" t="s">
        <v>65</v>
      </c>
      <c r="B1521" s="89" t="s">
        <v>5234</v>
      </c>
      <c r="C1521" s="83" t="s">
        <v>8416</v>
      </c>
      <c r="H1521" s="120">
        <v>14625832</v>
      </c>
      <c r="I1521" s="120">
        <v>0</v>
      </c>
    </row>
    <row r="1522" spans="1:9" ht="14" x14ac:dyDescent="0.15">
      <c r="A1522" s="127" t="s">
        <v>65</v>
      </c>
      <c r="B1522" s="89" t="s">
        <v>5234</v>
      </c>
      <c r="C1522" s="83" t="s">
        <v>1736</v>
      </c>
      <c r="D1522" s="83" t="s">
        <v>1737</v>
      </c>
      <c r="E1522" s="83" t="s">
        <v>7586</v>
      </c>
      <c r="F1522" s="83" t="s">
        <v>9</v>
      </c>
      <c r="G1522" s="83">
        <v>0</v>
      </c>
      <c r="H1522" s="120">
        <v>570747</v>
      </c>
      <c r="I1522" s="120">
        <v>0</v>
      </c>
    </row>
    <row r="1523" spans="1:9" ht="14" x14ac:dyDescent="0.15">
      <c r="A1523" s="127" t="s">
        <v>65</v>
      </c>
      <c r="B1523" s="89" t="s">
        <v>5234</v>
      </c>
      <c r="C1523" s="83" t="s">
        <v>8417</v>
      </c>
      <c r="H1523" s="120">
        <v>570747</v>
      </c>
      <c r="I1523" s="120">
        <v>0</v>
      </c>
    </row>
    <row r="1524" spans="1:9" ht="14" x14ac:dyDescent="0.15">
      <c r="A1524" s="127" t="s">
        <v>65</v>
      </c>
      <c r="B1524" s="89" t="s">
        <v>5234</v>
      </c>
      <c r="C1524" s="83" t="s">
        <v>563</v>
      </c>
      <c r="D1524" s="83" t="s">
        <v>564</v>
      </c>
      <c r="E1524" s="83" t="s">
        <v>7586</v>
      </c>
      <c r="F1524" s="83" t="s">
        <v>9</v>
      </c>
      <c r="G1524" s="83">
        <v>0</v>
      </c>
      <c r="H1524" s="120">
        <v>12379503</v>
      </c>
      <c r="I1524" s="120">
        <v>0</v>
      </c>
    </row>
    <row r="1525" spans="1:9" ht="14" x14ac:dyDescent="0.15">
      <c r="A1525" s="127" t="s">
        <v>65</v>
      </c>
      <c r="B1525" s="89" t="s">
        <v>5234</v>
      </c>
      <c r="C1525" s="83" t="s">
        <v>8418</v>
      </c>
      <c r="H1525" s="120">
        <v>12379503</v>
      </c>
      <c r="I1525" s="120">
        <v>0</v>
      </c>
    </row>
    <row r="1526" spans="1:9" ht="14" x14ac:dyDescent="0.15">
      <c r="A1526" s="127" t="s">
        <v>65</v>
      </c>
      <c r="B1526" s="89" t="s">
        <v>5234</v>
      </c>
      <c r="C1526" s="83" t="s">
        <v>521</v>
      </c>
      <c r="D1526" s="83" t="s">
        <v>522</v>
      </c>
      <c r="E1526" s="83" t="s">
        <v>7586</v>
      </c>
      <c r="F1526" s="83" t="s">
        <v>9</v>
      </c>
      <c r="G1526" s="83">
        <v>0</v>
      </c>
      <c r="H1526" s="120">
        <v>19429344</v>
      </c>
      <c r="I1526" s="120">
        <v>0</v>
      </c>
    </row>
    <row r="1527" spans="1:9" ht="14" x14ac:dyDescent="0.15">
      <c r="A1527" s="127" t="s">
        <v>65</v>
      </c>
      <c r="B1527" s="89" t="s">
        <v>5234</v>
      </c>
      <c r="C1527" s="83" t="s">
        <v>8419</v>
      </c>
      <c r="H1527" s="120">
        <v>19429344</v>
      </c>
      <c r="I1527" s="120">
        <v>0</v>
      </c>
    </row>
    <row r="1528" spans="1:9" ht="14" x14ac:dyDescent="0.15">
      <c r="A1528" s="127" t="s">
        <v>65</v>
      </c>
      <c r="B1528" s="89" t="s">
        <v>5234</v>
      </c>
      <c r="C1528" s="83" t="s">
        <v>1939</v>
      </c>
      <c r="D1528" s="83" t="s">
        <v>1940</v>
      </c>
      <c r="E1528" s="83" t="s">
        <v>7586</v>
      </c>
      <c r="F1528" s="83" t="s">
        <v>9</v>
      </c>
      <c r="G1528" s="83">
        <v>0</v>
      </c>
      <c r="H1528" s="120">
        <v>27296.264744999997</v>
      </c>
      <c r="I1528" s="120">
        <v>0</v>
      </c>
    </row>
    <row r="1529" spans="1:9" ht="14" x14ac:dyDescent="0.15">
      <c r="A1529" s="127" t="s">
        <v>65</v>
      </c>
      <c r="B1529" s="89" t="s">
        <v>5234</v>
      </c>
      <c r="C1529" s="83" t="s">
        <v>8420</v>
      </c>
      <c r="H1529" s="120">
        <v>27296.264744999997</v>
      </c>
      <c r="I1529" s="120">
        <v>0</v>
      </c>
    </row>
    <row r="1530" spans="1:9" ht="14" x14ac:dyDescent="0.15">
      <c r="A1530" s="127" t="s">
        <v>65</v>
      </c>
      <c r="B1530" s="89" t="s">
        <v>5234</v>
      </c>
      <c r="C1530" s="83" t="s">
        <v>657</v>
      </c>
      <c r="D1530" s="83" t="s">
        <v>658</v>
      </c>
      <c r="E1530" s="83" t="s">
        <v>7586</v>
      </c>
      <c r="F1530" s="83" t="s">
        <v>9</v>
      </c>
      <c r="G1530" s="83">
        <v>0</v>
      </c>
      <c r="H1530" s="120">
        <v>13473600</v>
      </c>
      <c r="I1530" s="120">
        <v>0</v>
      </c>
    </row>
    <row r="1531" spans="1:9" ht="14" x14ac:dyDescent="0.15">
      <c r="A1531" s="127" t="s">
        <v>65</v>
      </c>
      <c r="B1531" s="89" t="s">
        <v>5234</v>
      </c>
      <c r="C1531" s="83" t="s">
        <v>8421</v>
      </c>
      <c r="H1531" s="120">
        <v>13473600</v>
      </c>
      <c r="I1531" s="120">
        <v>0</v>
      </c>
    </row>
    <row r="1532" spans="1:9" ht="14" x14ac:dyDescent="0.15">
      <c r="A1532" s="127" t="s">
        <v>65</v>
      </c>
      <c r="B1532" s="89" t="s">
        <v>5234</v>
      </c>
      <c r="C1532" s="83" t="s">
        <v>1375</v>
      </c>
      <c r="D1532" s="83" t="s">
        <v>1376</v>
      </c>
      <c r="E1532" s="83" t="s">
        <v>7586</v>
      </c>
      <c r="F1532" s="83" t="s">
        <v>9</v>
      </c>
      <c r="G1532" s="83">
        <v>0</v>
      </c>
      <c r="H1532" s="120">
        <v>1973864</v>
      </c>
      <c r="I1532" s="120">
        <v>0</v>
      </c>
    </row>
    <row r="1533" spans="1:9" ht="14" x14ac:dyDescent="0.15">
      <c r="A1533" s="127" t="s">
        <v>65</v>
      </c>
      <c r="B1533" s="89" t="s">
        <v>5234</v>
      </c>
      <c r="C1533" s="83" t="s">
        <v>8422</v>
      </c>
      <c r="H1533" s="120">
        <v>1973864</v>
      </c>
      <c r="I1533" s="120">
        <v>0</v>
      </c>
    </row>
    <row r="1534" spans="1:9" ht="14" x14ac:dyDescent="0.15">
      <c r="A1534" s="127" t="s">
        <v>65</v>
      </c>
      <c r="B1534" s="89" t="s">
        <v>5234</v>
      </c>
      <c r="C1534" s="83" t="s">
        <v>748</v>
      </c>
      <c r="D1534" s="83" t="s">
        <v>749</v>
      </c>
      <c r="E1534" s="83" t="s">
        <v>7586</v>
      </c>
      <c r="F1534" s="83" t="s">
        <v>9</v>
      </c>
      <c r="G1534" s="83">
        <v>0</v>
      </c>
      <c r="H1534" s="120">
        <v>12721916</v>
      </c>
      <c r="I1534" s="120">
        <v>0</v>
      </c>
    </row>
    <row r="1535" spans="1:9" ht="14" x14ac:dyDescent="0.15">
      <c r="A1535" s="127" t="s">
        <v>65</v>
      </c>
      <c r="B1535" s="89" t="s">
        <v>5234</v>
      </c>
      <c r="C1535" s="83" t="s">
        <v>8423</v>
      </c>
      <c r="H1535" s="120">
        <v>12721916</v>
      </c>
      <c r="I1535" s="120">
        <v>0</v>
      </c>
    </row>
    <row r="1536" spans="1:9" ht="14" x14ac:dyDescent="0.15">
      <c r="A1536" s="127" t="s">
        <v>65</v>
      </c>
      <c r="B1536" s="89" t="s">
        <v>5234</v>
      </c>
      <c r="C1536" s="83" t="s">
        <v>142</v>
      </c>
      <c r="D1536" s="83" t="s">
        <v>143</v>
      </c>
      <c r="E1536" s="83" t="s">
        <v>7586</v>
      </c>
      <c r="F1536" s="83" t="s">
        <v>9</v>
      </c>
      <c r="G1536" s="83">
        <v>0</v>
      </c>
      <c r="H1536" s="120">
        <v>192285766</v>
      </c>
      <c r="I1536" s="120">
        <v>0</v>
      </c>
    </row>
    <row r="1537" spans="1:9" ht="14" x14ac:dyDescent="0.15">
      <c r="A1537" s="127" t="s">
        <v>65</v>
      </c>
      <c r="B1537" s="89" t="s">
        <v>5234</v>
      </c>
      <c r="C1537" s="83" t="s">
        <v>8424</v>
      </c>
      <c r="H1537" s="120">
        <v>192285766</v>
      </c>
      <c r="I1537" s="120">
        <v>0</v>
      </c>
    </row>
    <row r="1538" spans="1:9" ht="14" x14ac:dyDescent="0.15">
      <c r="A1538" s="127" t="s">
        <v>65</v>
      </c>
      <c r="B1538" s="89" t="s">
        <v>5234</v>
      </c>
      <c r="C1538" s="83" t="s">
        <v>465</v>
      </c>
      <c r="D1538" s="83" t="s">
        <v>466</v>
      </c>
      <c r="E1538" s="83" t="s">
        <v>7586</v>
      </c>
      <c r="F1538" s="83" t="s">
        <v>9</v>
      </c>
      <c r="G1538" s="83">
        <v>0</v>
      </c>
      <c r="H1538" s="120">
        <v>23561944</v>
      </c>
      <c r="I1538" s="120">
        <v>0</v>
      </c>
    </row>
    <row r="1539" spans="1:9" ht="14" x14ac:dyDescent="0.15">
      <c r="A1539" s="127" t="s">
        <v>65</v>
      </c>
      <c r="B1539" s="89" t="s">
        <v>5234</v>
      </c>
      <c r="C1539" s="83" t="s">
        <v>8425</v>
      </c>
      <c r="H1539" s="120">
        <v>23561944</v>
      </c>
      <c r="I1539" s="120">
        <v>0</v>
      </c>
    </row>
    <row r="1540" spans="1:9" ht="14" x14ac:dyDescent="0.15">
      <c r="A1540" s="127" t="s">
        <v>65</v>
      </c>
      <c r="B1540" s="89" t="s">
        <v>5234</v>
      </c>
      <c r="C1540" s="83" t="s">
        <v>289</v>
      </c>
      <c r="D1540" s="83" t="s">
        <v>290</v>
      </c>
      <c r="E1540" s="83" t="s">
        <v>7586</v>
      </c>
      <c r="F1540" s="83" t="s">
        <v>9</v>
      </c>
      <c r="G1540" s="83">
        <v>0</v>
      </c>
      <c r="H1540" s="120">
        <v>49355215</v>
      </c>
      <c r="I1540" s="120">
        <v>0</v>
      </c>
    </row>
    <row r="1541" spans="1:9" ht="14" x14ac:dyDescent="0.15">
      <c r="A1541" s="127" t="s">
        <v>65</v>
      </c>
      <c r="B1541" s="89" t="s">
        <v>5234</v>
      </c>
      <c r="C1541" s="83" t="s">
        <v>8426</v>
      </c>
      <c r="H1541" s="120">
        <v>49355215</v>
      </c>
      <c r="I1541" s="120">
        <v>0</v>
      </c>
    </row>
    <row r="1542" spans="1:9" ht="14" x14ac:dyDescent="0.15">
      <c r="A1542" s="127" t="s">
        <v>65</v>
      </c>
      <c r="B1542" s="89" t="s">
        <v>5234</v>
      </c>
      <c r="C1542" s="83" t="s">
        <v>254</v>
      </c>
      <c r="D1542" s="83" t="s">
        <v>255</v>
      </c>
      <c r="E1542" s="83" t="s">
        <v>7586</v>
      </c>
      <c r="F1542" s="83" t="s">
        <v>9</v>
      </c>
      <c r="G1542" s="83">
        <v>0</v>
      </c>
      <c r="H1542" s="120">
        <v>61338818</v>
      </c>
      <c r="I1542" s="120">
        <v>0</v>
      </c>
    </row>
    <row r="1543" spans="1:9" ht="14" x14ac:dyDescent="0.15">
      <c r="A1543" s="127" t="s">
        <v>65</v>
      </c>
      <c r="B1543" s="89" t="s">
        <v>5234</v>
      </c>
      <c r="C1543" s="83" t="s">
        <v>8427</v>
      </c>
      <c r="H1543" s="120">
        <v>61338818</v>
      </c>
      <c r="I1543" s="120">
        <v>0</v>
      </c>
    </row>
    <row r="1544" spans="1:9" ht="14" x14ac:dyDescent="0.15">
      <c r="A1544" s="127" t="s">
        <v>65</v>
      </c>
      <c r="B1544" s="89" t="s">
        <v>5234</v>
      </c>
      <c r="C1544" s="83" t="s">
        <v>706</v>
      </c>
      <c r="D1544" s="83" t="s">
        <v>707</v>
      </c>
      <c r="E1544" s="83" t="s">
        <v>7586</v>
      </c>
      <c r="F1544" s="83" t="s">
        <v>9</v>
      </c>
      <c r="G1544" s="83">
        <v>0</v>
      </c>
      <c r="H1544" s="120">
        <v>11668056</v>
      </c>
      <c r="I1544" s="120">
        <v>0</v>
      </c>
    </row>
    <row r="1545" spans="1:9" ht="14" x14ac:dyDescent="0.15">
      <c r="A1545" s="127" t="s">
        <v>65</v>
      </c>
      <c r="B1545" s="89" t="s">
        <v>5234</v>
      </c>
      <c r="C1545" s="83" t="s">
        <v>8428</v>
      </c>
      <c r="H1545" s="120">
        <v>11668056</v>
      </c>
      <c r="I1545" s="120">
        <v>0</v>
      </c>
    </row>
    <row r="1546" spans="1:9" ht="14" x14ac:dyDescent="0.15">
      <c r="A1546" s="127" t="s">
        <v>65</v>
      </c>
      <c r="B1546" s="89" t="s">
        <v>5234</v>
      </c>
      <c r="C1546" s="83" t="s">
        <v>1235</v>
      </c>
      <c r="D1546" s="83" t="s">
        <v>1236</v>
      </c>
      <c r="E1546" s="83" t="s">
        <v>7586</v>
      </c>
      <c r="F1546" s="83" t="s">
        <v>9</v>
      </c>
      <c r="G1546" s="83">
        <v>0</v>
      </c>
      <c r="H1546" s="120">
        <v>2730940</v>
      </c>
      <c r="I1546" s="120">
        <v>0</v>
      </c>
    </row>
    <row r="1547" spans="1:9" ht="14" x14ac:dyDescent="0.15">
      <c r="A1547" s="127" t="s">
        <v>65</v>
      </c>
      <c r="B1547" s="89" t="s">
        <v>5234</v>
      </c>
      <c r="C1547" s="83" t="s">
        <v>8429</v>
      </c>
      <c r="H1547" s="120">
        <v>2730940</v>
      </c>
      <c r="I1547" s="120">
        <v>0</v>
      </c>
    </row>
    <row r="1548" spans="1:9" ht="14" x14ac:dyDescent="0.15">
      <c r="A1548" s="127" t="s">
        <v>65</v>
      </c>
      <c r="B1548" s="89" t="s">
        <v>5234</v>
      </c>
      <c r="C1548" s="83" t="s">
        <v>1414</v>
      </c>
      <c r="D1548" s="83" t="s">
        <v>1416</v>
      </c>
      <c r="E1548" s="83" t="s">
        <v>7586</v>
      </c>
      <c r="F1548" s="83" t="s">
        <v>9</v>
      </c>
      <c r="G1548" s="83">
        <v>0</v>
      </c>
      <c r="H1548" s="120">
        <v>1736575</v>
      </c>
      <c r="I1548" s="120">
        <v>0</v>
      </c>
    </row>
    <row r="1549" spans="1:9" ht="14" x14ac:dyDescent="0.15">
      <c r="A1549" s="127" t="s">
        <v>65</v>
      </c>
      <c r="B1549" s="89" t="s">
        <v>5234</v>
      </c>
      <c r="C1549" s="83" t="s">
        <v>8430</v>
      </c>
      <c r="H1549" s="120">
        <v>1736575</v>
      </c>
      <c r="I1549" s="120">
        <v>0</v>
      </c>
    </row>
    <row r="1550" spans="1:9" ht="14" x14ac:dyDescent="0.15">
      <c r="A1550" s="127" t="s">
        <v>65</v>
      </c>
      <c r="B1550" s="89" t="s">
        <v>5234</v>
      </c>
      <c r="C1550" s="83" t="s">
        <v>1228</v>
      </c>
      <c r="D1550" s="83" t="s">
        <v>1229</v>
      </c>
      <c r="E1550" s="83" t="s">
        <v>7586</v>
      </c>
      <c r="F1550" s="83" t="s">
        <v>9</v>
      </c>
      <c r="G1550" s="83">
        <v>0</v>
      </c>
      <c r="H1550" s="120">
        <v>2770265</v>
      </c>
      <c r="I1550" s="120">
        <v>0</v>
      </c>
    </row>
    <row r="1551" spans="1:9" ht="14" x14ac:dyDescent="0.15">
      <c r="A1551" s="127" t="s">
        <v>65</v>
      </c>
      <c r="B1551" s="89" t="s">
        <v>5234</v>
      </c>
      <c r="C1551" s="83" t="s">
        <v>8431</v>
      </c>
      <c r="H1551" s="120">
        <v>2770265</v>
      </c>
      <c r="I1551" s="120">
        <v>0</v>
      </c>
    </row>
    <row r="1552" spans="1:9" ht="14" x14ac:dyDescent="0.15">
      <c r="A1552" s="127" t="s">
        <v>65</v>
      </c>
      <c r="B1552" s="89" t="s">
        <v>5234</v>
      </c>
      <c r="C1552" s="83" t="s">
        <v>613</v>
      </c>
      <c r="D1552" s="83" t="s">
        <v>614</v>
      </c>
      <c r="E1552" s="83" t="s">
        <v>7586</v>
      </c>
      <c r="F1552" s="83" t="s">
        <v>9</v>
      </c>
      <c r="G1552" s="83">
        <v>0</v>
      </c>
      <c r="H1552" s="120">
        <v>14773987</v>
      </c>
      <c r="I1552" s="120">
        <v>0</v>
      </c>
    </row>
    <row r="1553" spans="1:9" ht="14" x14ac:dyDescent="0.15">
      <c r="A1553" s="127" t="s">
        <v>65</v>
      </c>
      <c r="B1553" s="89" t="s">
        <v>5234</v>
      </c>
      <c r="C1553" s="83" t="s">
        <v>8432</v>
      </c>
      <c r="H1553" s="120">
        <v>14773987</v>
      </c>
      <c r="I1553" s="120">
        <v>0</v>
      </c>
    </row>
    <row r="1554" spans="1:9" ht="14" x14ac:dyDescent="0.15">
      <c r="A1554" s="127" t="s">
        <v>65</v>
      </c>
      <c r="B1554" s="89" t="s">
        <v>5234</v>
      </c>
      <c r="C1554" s="83" t="s">
        <v>835</v>
      </c>
      <c r="D1554" s="83" t="s">
        <v>836</v>
      </c>
      <c r="E1554" s="83" t="s">
        <v>7586</v>
      </c>
      <c r="F1554" s="83" t="s">
        <v>9</v>
      </c>
      <c r="G1554" s="83">
        <v>0</v>
      </c>
      <c r="H1554" s="120">
        <v>7206131.5</v>
      </c>
      <c r="I1554" s="120">
        <v>0</v>
      </c>
    </row>
    <row r="1555" spans="1:9" ht="14" x14ac:dyDescent="0.15">
      <c r="A1555" s="127" t="s">
        <v>65</v>
      </c>
      <c r="B1555" s="89" t="s">
        <v>5234</v>
      </c>
      <c r="C1555" s="83" t="s">
        <v>8433</v>
      </c>
      <c r="H1555" s="120">
        <v>7206131.5</v>
      </c>
      <c r="I1555" s="120">
        <v>0</v>
      </c>
    </row>
    <row r="1556" spans="1:9" ht="14" x14ac:dyDescent="0.15">
      <c r="A1556" s="127" t="s">
        <v>65</v>
      </c>
      <c r="B1556" s="89" t="s">
        <v>5234</v>
      </c>
      <c r="C1556" s="83" t="s">
        <v>1503</v>
      </c>
      <c r="D1556" s="83" t="s">
        <v>1504</v>
      </c>
      <c r="E1556" s="83" t="s">
        <v>7586</v>
      </c>
      <c r="F1556" s="83" t="s">
        <v>9</v>
      </c>
      <c r="G1556" s="83">
        <v>0</v>
      </c>
      <c r="H1556" s="120">
        <v>1436680</v>
      </c>
      <c r="I1556" s="120">
        <v>0</v>
      </c>
    </row>
    <row r="1557" spans="1:9" ht="14" x14ac:dyDescent="0.15">
      <c r="A1557" s="127" t="s">
        <v>65</v>
      </c>
      <c r="B1557" s="89" t="s">
        <v>5234</v>
      </c>
      <c r="C1557" s="83" t="s">
        <v>8434</v>
      </c>
      <c r="H1557" s="120">
        <v>1436680</v>
      </c>
      <c r="I1557" s="120">
        <v>0</v>
      </c>
    </row>
    <row r="1558" spans="1:9" ht="14" x14ac:dyDescent="0.15">
      <c r="A1558" s="127" t="s">
        <v>65</v>
      </c>
      <c r="B1558" s="89" t="s">
        <v>5234</v>
      </c>
      <c r="C1558" s="83" t="s">
        <v>1128</v>
      </c>
      <c r="D1558" s="83" t="s">
        <v>1129</v>
      </c>
      <c r="E1558" s="83" t="s">
        <v>7586</v>
      </c>
      <c r="F1558" s="83" t="s">
        <v>9</v>
      </c>
      <c r="G1558" s="83">
        <v>0</v>
      </c>
      <c r="H1558" s="120">
        <v>5636021</v>
      </c>
      <c r="I1558" s="120">
        <v>0</v>
      </c>
    </row>
    <row r="1559" spans="1:9" ht="14" x14ac:dyDescent="0.15">
      <c r="A1559" s="127" t="s">
        <v>65</v>
      </c>
      <c r="B1559" s="89" t="s">
        <v>5234</v>
      </c>
      <c r="C1559" s="83" t="s">
        <v>8435</v>
      </c>
      <c r="H1559" s="120">
        <v>5636021</v>
      </c>
      <c r="I1559" s="120">
        <v>0</v>
      </c>
    </row>
    <row r="1560" spans="1:9" ht="14" x14ac:dyDescent="0.15">
      <c r="A1560" s="127" t="s">
        <v>65</v>
      </c>
      <c r="B1560" s="89" t="s">
        <v>5234</v>
      </c>
      <c r="C1560" s="83" t="s">
        <v>1193</v>
      </c>
      <c r="D1560" s="83" t="s">
        <v>1194</v>
      </c>
      <c r="E1560" s="83" t="s">
        <v>7586</v>
      </c>
      <c r="F1560" s="83" t="s">
        <v>9</v>
      </c>
      <c r="G1560" s="83">
        <v>0</v>
      </c>
      <c r="H1560" s="120">
        <v>3124969</v>
      </c>
      <c r="I1560" s="120">
        <v>0</v>
      </c>
    </row>
    <row r="1561" spans="1:9" ht="14" x14ac:dyDescent="0.15">
      <c r="A1561" s="127" t="s">
        <v>65</v>
      </c>
      <c r="B1561" s="89" t="s">
        <v>5234</v>
      </c>
      <c r="C1561" s="83" t="s">
        <v>8436</v>
      </c>
      <c r="H1561" s="120">
        <v>3124969</v>
      </c>
      <c r="I1561" s="120">
        <v>0</v>
      </c>
    </row>
    <row r="1562" spans="1:9" ht="14" x14ac:dyDescent="0.15">
      <c r="A1562" s="127" t="s">
        <v>65</v>
      </c>
      <c r="B1562" s="89" t="s">
        <v>5234</v>
      </c>
      <c r="C1562" s="83" t="s">
        <v>437</v>
      </c>
      <c r="D1562" s="83" t="s">
        <v>438</v>
      </c>
      <c r="E1562" s="83" t="s">
        <v>7586</v>
      </c>
      <c r="F1562" s="83" t="s">
        <v>9</v>
      </c>
      <c r="G1562" s="83">
        <v>0</v>
      </c>
      <c r="H1562" s="120">
        <v>25831683</v>
      </c>
      <c r="I1562" s="120">
        <v>0</v>
      </c>
    </row>
    <row r="1563" spans="1:9" ht="14" x14ac:dyDescent="0.15">
      <c r="A1563" s="127" t="s">
        <v>65</v>
      </c>
      <c r="B1563" s="89" t="s">
        <v>5234</v>
      </c>
      <c r="C1563" s="83" t="s">
        <v>8437</v>
      </c>
      <c r="H1563" s="120">
        <v>25831683</v>
      </c>
      <c r="I1563" s="120">
        <v>0</v>
      </c>
    </row>
    <row r="1564" spans="1:9" ht="14" x14ac:dyDescent="0.15">
      <c r="A1564" s="127" t="s">
        <v>65</v>
      </c>
      <c r="B1564" s="89" t="s">
        <v>5234</v>
      </c>
      <c r="C1564" s="83" t="s">
        <v>1659</v>
      </c>
      <c r="D1564" s="83" t="s">
        <v>1660</v>
      </c>
      <c r="E1564" s="83" t="s">
        <v>7586</v>
      </c>
      <c r="F1564" s="83" t="s">
        <v>9</v>
      </c>
      <c r="G1564" s="83">
        <v>0</v>
      </c>
      <c r="H1564" s="120">
        <v>910345</v>
      </c>
      <c r="I1564" s="120">
        <v>0</v>
      </c>
    </row>
    <row r="1565" spans="1:9" ht="14" x14ac:dyDescent="0.15">
      <c r="A1565" s="127" t="s">
        <v>65</v>
      </c>
      <c r="B1565" s="89" t="s">
        <v>5234</v>
      </c>
      <c r="C1565" s="83" t="s">
        <v>8438</v>
      </c>
      <c r="H1565" s="120">
        <v>910345</v>
      </c>
      <c r="I1565" s="120">
        <v>0</v>
      </c>
    </row>
    <row r="1566" spans="1:9" ht="14" x14ac:dyDescent="0.15">
      <c r="A1566" s="127" t="s">
        <v>65</v>
      </c>
      <c r="B1566" s="89" t="s">
        <v>5234</v>
      </c>
      <c r="C1566" s="83" t="s">
        <v>1887</v>
      </c>
      <c r="D1566" s="83" t="s">
        <v>1888</v>
      </c>
      <c r="E1566" s="83" t="s">
        <v>7586</v>
      </c>
      <c r="F1566" s="83" t="s">
        <v>9</v>
      </c>
      <c r="G1566" s="83">
        <v>0</v>
      </c>
      <c r="H1566" s="120">
        <v>155640</v>
      </c>
      <c r="I1566" s="120">
        <v>0</v>
      </c>
    </row>
    <row r="1567" spans="1:9" ht="14" x14ac:dyDescent="0.15">
      <c r="A1567" s="127" t="s">
        <v>65</v>
      </c>
      <c r="B1567" s="89" t="s">
        <v>5234</v>
      </c>
      <c r="C1567" s="83" t="s">
        <v>8439</v>
      </c>
      <c r="H1567" s="120">
        <v>155640</v>
      </c>
      <c r="I1567" s="120">
        <v>0</v>
      </c>
    </row>
    <row r="1568" spans="1:9" ht="14" x14ac:dyDescent="0.15">
      <c r="A1568" s="127" t="s">
        <v>65</v>
      </c>
      <c r="B1568" s="89" t="s">
        <v>5234</v>
      </c>
      <c r="C1568" s="83" t="s">
        <v>1349</v>
      </c>
      <c r="D1568" s="83" t="s">
        <v>1350</v>
      </c>
      <c r="E1568" s="83" t="s">
        <v>7586</v>
      </c>
      <c r="F1568" s="83" t="s">
        <v>9</v>
      </c>
      <c r="G1568" s="83">
        <v>0</v>
      </c>
      <c r="H1568" s="120">
        <v>2599168</v>
      </c>
      <c r="I1568" s="120">
        <v>0</v>
      </c>
    </row>
    <row r="1569" spans="1:9" ht="14" x14ac:dyDescent="0.15">
      <c r="A1569" s="127" t="s">
        <v>65</v>
      </c>
      <c r="B1569" s="89" t="s">
        <v>5234</v>
      </c>
      <c r="C1569" s="83" t="s">
        <v>8440</v>
      </c>
      <c r="H1569" s="120">
        <v>2599168</v>
      </c>
      <c r="I1569" s="120">
        <v>0</v>
      </c>
    </row>
    <row r="1570" spans="1:9" ht="14" x14ac:dyDescent="0.15">
      <c r="A1570" s="127" t="s">
        <v>65</v>
      </c>
      <c r="B1570" s="89" t="s">
        <v>5234</v>
      </c>
      <c r="C1570" s="83" t="s">
        <v>337</v>
      </c>
      <c r="D1570" s="83" t="s">
        <v>338</v>
      </c>
      <c r="E1570" s="83" t="s">
        <v>7586</v>
      </c>
      <c r="F1570" s="83" t="s">
        <v>9</v>
      </c>
      <c r="G1570" s="83">
        <v>0</v>
      </c>
      <c r="H1570" s="120">
        <v>37056651</v>
      </c>
      <c r="I1570" s="120">
        <v>0</v>
      </c>
    </row>
    <row r="1571" spans="1:9" ht="14" x14ac:dyDescent="0.15">
      <c r="A1571" s="127" t="s">
        <v>65</v>
      </c>
      <c r="B1571" s="89" t="s">
        <v>5234</v>
      </c>
      <c r="C1571" s="83" t="s">
        <v>8441</v>
      </c>
      <c r="H1571" s="120">
        <v>37056651</v>
      </c>
      <c r="I1571" s="120">
        <v>0</v>
      </c>
    </row>
    <row r="1572" spans="1:9" ht="14" x14ac:dyDescent="0.15">
      <c r="A1572" s="127" t="s">
        <v>65</v>
      </c>
      <c r="B1572" s="89" t="s">
        <v>5234</v>
      </c>
      <c r="C1572" s="83" t="s">
        <v>1852</v>
      </c>
      <c r="D1572" s="83" t="s">
        <v>1853</v>
      </c>
      <c r="E1572" s="83" t="s">
        <v>7586</v>
      </c>
      <c r="F1572" s="83" t="s">
        <v>9</v>
      </c>
      <c r="G1572" s="83">
        <v>0</v>
      </c>
      <c r="H1572" s="120">
        <v>259777</v>
      </c>
      <c r="I1572" s="120">
        <v>0</v>
      </c>
    </row>
    <row r="1573" spans="1:9" ht="14" x14ac:dyDescent="0.15">
      <c r="A1573" s="127" t="s">
        <v>65</v>
      </c>
      <c r="B1573" s="89" t="s">
        <v>5234</v>
      </c>
      <c r="C1573" s="83" t="s">
        <v>8442</v>
      </c>
      <c r="H1573" s="120">
        <v>259777</v>
      </c>
      <c r="I1573" s="120">
        <v>0</v>
      </c>
    </row>
    <row r="1574" spans="1:9" ht="14" x14ac:dyDescent="0.15">
      <c r="A1574" s="127" t="s">
        <v>65</v>
      </c>
      <c r="B1574" s="89" t="s">
        <v>5234</v>
      </c>
      <c r="C1574" s="83" t="s">
        <v>1417</v>
      </c>
      <c r="D1574" s="83" t="s">
        <v>1418</v>
      </c>
      <c r="E1574" s="83" t="s">
        <v>7586</v>
      </c>
      <c r="F1574" s="83" t="s">
        <v>9</v>
      </c>
      <c r="G1574" s="83">
        <v>0</v>
      </c>
      <c r="H1574" s="120">
        <v>1735800.5</v>
      </c>
      <c r="I1574" s="120">
        <v>0</v>
      </c>
    </row>
    <row r="1575" spans="1:9" ht="14" x14ac:dyDescent="0.15">
      <c r="A1575" s="127" t="s">
        <v>65</v>
      </c>
      <c r="B1575" s="89" t="s">
        <v>5234</v>
      </c>
      <c r="C1575" s="83" t="s">
        <v>8443</v>
      </c>
      <c r="H1575" s="120">
        <v>1735800.5</v>
      </c>
      <c r="I1575" s="120">
        <v>0</v>
      </c>
    </row>
    <row r="1576" spans="1:9" ht="14" x14ac:dyDescent="0.15">
      <c r="A1576" s="127" t="s">
        <v>65</v>
      </c>
      <c r="B1576" s="89" t="s">
        <v>5234</v>
      </c>
      <c r="C1576" s="83" t="s">
        <v>1704</v>
      </c>
      <c r="D1576" s="83" t="s">
        <v>1706</v>
      </c>
      <c r="E1576" s="83" t="s">
        <v>7586</v>
      </c>
      <c r="F1576" s="83" t="s">
        <v>9</v>
      </c>
      <c r="G1576" s="83">
        <v>0</v>
      </c>
      <c r="H1576" s="120">
        <v>622965</v>
      </c>
      <c r="I1576" s="120">
        <v>0</v>
      </c>
    </row>
    <row r="1577" spans="1:9" ht="14" x14ac:dyDescent="0.15">
      <c r="A1577" s="127" t="s">
        <v>65</v>
      </c>
      <c r="B1577" s="89" t="s">
        <v>5234</v>
      </c>
      <c r="C1577" s="83" t="s">
        <v>8444</v>
      </c>
      <c r="H1577" s="120">
        <v>622965</v>
      </c>
      <c r="I1577" s="120">
        <v>0</v>
      </c>
    </row>
    <row r="1578" spans="1:9" ht="14" x14ac:dyDescent="0.15">
      <c r="A1578" s="127" t="s">
        <v>65</v>
      </c>
      <c r="B1578" s="89" t="s">
        <v>5234</v>
      </c>
      <c r="C1578" s="83" t="s">
        <v>1298</v>
      </c>
      <c r="D1578" s="83" t="s">
        <v>1299</v>
      </c>
      <c r="E1578" s="83" t="s">
        <v>7586</v>
      </c>
      <c r="F1578" s="83" t="s">
        <v>9</v>
      </c>
      <c r="G1578" s="83">
        <v>0</v>
      </c>
      <c r="H1578" s="120">
        <v>2418450</v>
      </c>
      <c r="I1578" s="120">
        <v>0</v>
      </c>
    </row>
    <row r="1579" spans="1:9" ht="14" x14ac:dyDescent="0.15">
      <c r="A1579" s="127" t="s">
        <v>65</v>
      </c>
      <c r="B1579" s="89" t="s">
        <v>5234</v>
      </c>
      <c r="C1579" s="83" t="s">
        <v>8445</v>
      </c>
      <c r="H1579" s="120">
        <v>2418450</v>
      </c>
      <c r="I1579" s="120">
        <v>0</v>
      </c>
    </row>
    <row r="1580" spans="1:9" ht="14" x14ac:dyDescent="0.15">
      <c r="A1580" s="127" t="s">
        <v>65</v>
      </c>
      <c r="B1580" s="89" t="s">
        <v>5234</v>
      </c>
      <c r="C1580" s="83" t="s">
        <v>228</v>
      </c>
      <c r="D1580" s="83" t="s">
        <v>229</v>
      </c>
      <c r="E1580" s="83" t="s">
        <v>7586</v>
      </c>
      <c r="F1580" s="83" t="s">
        <v>9</v>
      </c>
      <c r="G1580" s="83">
        <v>0</v>
      </c>
      <c r="H1580" s="120">
        <v>114470567</v>
      </c>
      <c r="I1580" s="120">
        <v>0</v>
      </c>
    </row>
    <row r="1581" spans="1:9" ht="14" x14ac:dyDescent="0.15">
      <c r="A1581" s="127" t="s">
        <v>65</v>
      </c>
      <c r="B1581" s="89" t="s">
        <v>5234</v>
      </c>
      <c r="C1581" s="83" t="s">
        <v>8446</v>
      </c>
      <c r="H1581" s="120">
        <v>114470567</v>
      </c>
      <c r="I1581" s="120">
        <v>0</v>
      </c>
    </row>
    <row r="1582" spans="1:9" ht="14" x14ac:dyDescent="0.15">
      <c r="A1582" s="127" t="s">
        <v>65</v>
      </c>
      <c r="B1582" s="89" t="s">
        <v>5234</v>
      </c>
      <c r="C1582" s="83" t="s">
        <v>200</v>
      </c>
      <c r="D1582" s="83" t="s">
        <v>201</v>
      </c>
      <c r="E1582" s="83" t="s">
        <v>7586</v>
      </c>
      <c r="F1582" s="83" t="s">
        <v>9</v>
      </c>
      <c r="G1582" s="83">
        <v>0</v>
      </c>
      <c r="H1582" s="120">
        <v>110168287</v>
      </c>
      <c r="I1582" s="120">
        <v>0</v>
      </c>
    </row>
    <row r="1583" spans="1:9" ht="14" x14ac:dyDescent="0.15">
      <c r="A1583" s="127" t="s">
        <v>65</v>
      </c>
      <c r="B1583" s="89" t="s">
        <v>5234</v>
      </c>
      <c r="C1583" s="83" t="s">
        <v>8447</v>
      </c>
      <c r="H1583" s="120">
        <v>110168287</v>
      </c>
      <c r="I1583" s="120">
        <v>0</v>
      </c>
    </row>
    <row r="1584" spans="1:9" ht="14" x14ac:dyDescent="0.15">
      <c r="A1584" s="127" t="s">
        <v>65</v>
      </c>
      <c r="B1584" s="89" t="s">
        <v>5234</v>
      </c>
      <c r="C1584" s="83" t="s">
        <v>650</v>
      </c>
      <c r="D1584" s="83" t="s">
        <v>651</v>
      </c>
      <c r="E1584" s="83" t="s">
        <v>7586</v>
      </c>
      <c r="F1584" s="83" t="s">
        <v>9</v>
      </c>
      <c r="G1584" s="83">
        <v>0</v>
      </c>
      <c r="H1584" s="120">
        <v>13742570.5</v>
      </c>
      <c r="I1584" s="120">
        <v>0</v>
      </c>
    </row>
    <row r="1585" spans="1:9" ht="14" x14ac:dyDescent="0.15">
      <c r="A1585" s="127" t="s">
        <v>65</v>
      </c>
      <c r="B1585" s="89" t="s">
        <v>5234</v>
      </c>
      <c r="C1585" s="83" t="s">
        <v>8448</v>
      </c>
      <c r="H1585" s="120">
        <v>13742570.5</v>
      </c>
      <c r="I1585" s="120">
        <v>0</v>
      </c>
    </row>
    <row r="1586" spans="1:9" ht="14" x14ac:dyDescent="0.15">
      <c r="A1586" s="127" t="s">
        <v>65</v>
      </c>
      <c r="B1586" s="89" t="s">
        <v>5234</v>
      </c>
      <c r="C1586" s="83" t="s">
        <v>1321</v>
      </c>
      <c r="D1586" s="83" t="s">
        <v>1322</v>
      </c>
      <c r="E1586" s="83" t="s">
        <v>7586</v>
      </c>
      <c r="F1586" s="83" t="s">
        <v>9</v>
      </c>
      <c r="G1586" s="83">
        <v>0</v>
      </c>
      <c r="H1586" s="120">
        <v>2253446</v>
      </c>
      <c r="I1586" s="120">
        <v>0</v>
      </c>
    </row>
    <row r="1587" spans="1:9" ht="14" x14ac:dyDescent="0.15">
      <c r="A1587" s="127" t="s">
        <v>65</v>
      </c>
      <c r="B1587" s="89" t="s">
        <v>5234</v>
      </c>
      <c r="C1587" s="83" t="s">
        <v>8449</v>
      </c>
      <c r="H1587" s="120">
        <v>2253446</v>
      </c>
      <c r="I1587" s="120">
        <v>0</v>
      </c>
    </row>
    <row r="1588" spans="1:9" ht="14" x14ac:dyDescent="0.15">
      <c r="A1588" s="127" t="s">
        <v>65</v>
      </c>
      <c r="B1588" s="89" t="s">
        <v>5234</v>
      </c>
      <c r="C1588" s="83" t="s">
        <v>297</v>
      </c>
      <c r="D1588" s="83" t="s">
        <v>298</v>
      </c>
      <c r="E1588" s="83" t="s">
        <v>7586</v>
      </c>
      <c r="F1588" s="83" t="s">
        <v>9</v>
      </c>
      <c r="G1588" s="83">
        <v>0</v>
      </c>
      <c r="H1588" s="120">
        <v>44534566.5</v>
      </c>
      <c r="I1588" s="120">
        <v>0</v>
      </c>
    </row>
    <row r="1589" spans="1:9" ht="14" x14ac:dyDescent="0.15">
      <c r="A1589" s="127" t="s">
        <v>65</v>
      </c>
      <c r="B1589" s="89" t="s">
        <v>5234</v>
      </c>
      <c r="C1589" s="83" t="s">
        <v>8450</v>
      </c>
      <c r="H1589" s="120">
        <v>44534566.5</v>
      </c>
      <c r="I1589" s="120">
        <v>0</v>
      </c>
    </row>
    <row r="1590" spans="1:9" ht="14" x14ac:dyDescent="0.15">
      <c r="A1590" s="127" t="s">
        <v>65</v>
      </c>
      <c r="B1590" s="89" t="s">
        <v>5234</v>
      </c>
      <c r="C1590" s="83" t="s">
        <v>1894</v>
      </c>
      <c r="D1590" s="83" t="s">
        <v>1895</v>
      </c>
      <c r="E1590" s="83" t="s">
        <v>7586</v>
      </c>
      <c r="F1590" s="83" t="s">
        <v>9</v>
      </c>
      <c r="G1590" s="83">
        <v>0</v>
      </c>
      <c r="H1590" s="120">
        <v>144461</v>
      </c>
      <c r="I1590" s="120">
        <v>0</v>
      </c>
    </row>
    <row r="1591" spans="1:9" ht="14" x14ac:dyDescent="0.15">
      <c r="A1591" s="127" t="s">
        <v>65</v>
      </c>
      <c r="B1591" s="89" t="s">
        <v>5234</v>
      </c>
      <c r="C1591" s="83" t="s">
        <v>8451</v>
      </c>
      <c r="H1591" s="120">
        <v>144461</v>
      </c>
      <c r="I1591" s="120">
        <v>0</v>
      </c>
    </row>
    <row r="1592" spans="1:9" ht="14" x14ac:dyDescent="0.15">
      <c r="A1592" s="127" t="s">
        <v>65</v>
      </c>
      <c r="B1592" s="89" t="s">
        <v>5234</v>
      </c>
      <c r="C1592" s="83" t="s">
        <v>1304</v>
      </c>
      <c r="D1592" s="83" t="s">
        <v>1305</v>
      </c>
      <c r="E1592" s="83" t="s">
        <v>7586</v>
      </c>
      <c r="F1592" s="83" t="s">
        <v>9</v>
      </c>
      <c r="G1592" s="83">
        <v>0</v>
      </c>
      <c r="H1592" s="120">
        <v>2370101</v>
      </c>
      <c r="I1592" s="120">
        <v>0</v>
      </c>
    </row>
    <row r="1593" spans="1:9" ht="14" x14ac:dyDescent="0.15">
      <c r="A1593" s="127" t="s">
        <v>65</v>
      </c>
      <c r="B1593" s="89" t="s">
        <v>5234</v>
      </c>
      <c r="C1593" s="83" t="s">
        <v>8452</v>
      </c>
      <c r="H1593" s="120">
        <v>2370101</v>
      </c>
      <c r="I1593" s="120">
        <v>0</v>
      </c>
    </row>
    <row r="1594" spans="1:9" ht="14" x14ac:dyDescent="0.15">
      <c r="A1594" s="127" t="s">
        <v>65</v>
      </c>
      <c r="B1594" s="89" t="s">
        <v>5234</v>
      </c>
      <c r="C1594" s="83" t="s">
        <v>1282</v>
      </c>
      <c r="D1594" s="83" t="s">
        <v>1283</v>
      </c>
      <c r="E1594" s="83" t="s">
        <v>7586</v>
      </c>
      <c r="F1594" s="83" t="s">
        <v>9</v>
      </c>
      <c r="G1594" s="83">
        <v>0</v>
      </c>
      <c r="H1594" s="120">
        <v>2516736</v>
      </c>
      <c r="I1594" s="120">
        <v>0</v>
      </c>
    </row>
    <row r="1595" spans="1:9" ht="14" x14ac:dyDescent="0.15">
      <c r="A1595" s="127" t="s">
        <v>65</v>
      </c>
      <c r="B1595" s="89" t="s">
        <v>5234</v>
      </c>
      <c r="C1595" s="83" t="s">
        <v>8453</v>
      </c>
      <c r="H1595" s="120">
        <v>2516736</v>
      </c>
      <c r="I1595" s="120">
        <v>0</v>
      </c>
    </row>
    <row r="1596" spans="1:9" ht="14" x14ac:dyDescent="0.15">
      <c r="A1596" s="127" t="s">
        <v>65</v>
      </c>
      <c r="B1596" s="89" t="s">
        <v>5234</v>
      </c>
      <c r="C1596" s="83" t="s">
        <v>719</v>
      </c>
      <c r="D1596" s="83" t="s">
        <v>720</v>
      </c>
      <c r="E1596" s="83" t="s">
        <v>7586</v>
      </c>
      <c r="F1596" s="83" t="s">
        <v>9</v>
      </c>
      <c r="G1596" s="83">
        <v>0</v>
      </c>
      <c r="H1596" s="120">
        <v>11343909</v>
      </c>
      <c r="I1596" s="120">
        <v>0</v>
      </c>
    </row>
    <row r="1597" spans="1:9" ht="14" x14ac:dyDescent="0.15">
      <c r="A1597" s="127" t="s">
        <v>65</v>
      </c>
      <c r="B1597" s="89" t="s">
        <v>5234</v>
      </c>
      <c r="C1597" s="83" t="s">
        <v>8454</v>
      </c>
      <c r="H1597" s="120">
        <v>11343909</v>
      </c>
      <c r="I1597" s="120">
        <v>0</v>
      </c>
    </row>
    <row r="1598" spans="1:9" ht="14" x14ac:dyDescent="0.15">
      <c r="A1598" s="127" t="s">
        <v>65</v>
      </c>
      <c r="B1598" s="89" t="s">
        <v>5234</v>
      </c>
      <c r="C1598" s="83" t="s">
        <v>691</v>
      </c>
      <c r="D1598" s="83" t="s">
        <v>692</v>
      </c>
      <c r="E1598" s="83" t="s">
        <v>7586</v>
      </c>
      <c r="F1598" s="83" t="s">
        <v>9</v>
      </c>
      <c r="G1598" s="83">
        <v>0</v>
      </c>
      <c r="H1598" s="120">
        <v>12159684</v>
      </c>
      <c r="I1598" s="120">
        <v>0</v>
      </c>
    </row>
    <row r="1599" spans="1:9" ht="14" x14ac:dyDescent="0.15">
      <c r="A1599" s="127" t="s">
        <v>65</v>
      </c>
      <c r="B1599" s="89" t="s">
        <v>5234</v>
      </c>
      <c r="C1599" s="83" t="s">
        <v>8455</v>
      </c>
      <c r="H1599" s="120">
        <v>12159684</v>
      </c>
      <c r="I1599" s="120">
        <v>0</v>
      </c>
    </row>
    <row r="1600" spans="1:9" ht="14" x14ac:dyDescent="0.15">
      <c r="A1600" s="127" t="s">
        <v>65</v>
      </c>
      <c r="B1600" s="89" t="s">
        <v>5234</v>
      </c>
      <c r="C1600" s="83" t="s">
        <v>980</v>
      </c>
      <c r="D1600" s="83" t="s">
        <v>981</v>
      </c>
      <c r="E1600" s="83" t="s">
        <v>7586</v>
      </c>
      <c r="F1600" s="83" t="s">
        <v>9</v>
      </c>
      <c r="G1600" s="83">
        <v>0</v>
      </c>
      <c r="H1600" s="120">
        <v>5172447</v>
      </c>
      <c r="I1600" s="120">
        <v>0</v>
      </c>
    </row>
    <row r="1601" spans="1:9" ht="14" x14ac:dyDescent="0.15">
      <c r="A1601" s="127" t="s">
        <v>65</v>
      </c>
      <c r="B1601" s="89" t="s">
        <v>5234</v>
      </c>
      <c r="C1601" s="83" t="s">
        <v>8456</v>
      </c>
      <c r="H1601" s="120">
        <v>5172447</v>
      </c>
      <c r="I1601" s="120">
        <v>0</v>
      </c>
    </row>
    <row r="1602" spans="1:9" ht="14" x14ac:dyDescent="0.15">
      <c r="A1602" s="127" t="s">
        <v>65</v>
      </c>
      <c r="B1602" s="89" t="s">
        <v>5234</v>
      </c>
      <c r="C1602" s="83" t="s">
        <v>1150</v>
      </c>
      <c r="D1602" s="83" t="s">
        <v>1151</v>
      </c>
      <c r="E1602" s="83" t="s">
        <v>7586</v>
      </c>
      <c r="F1602" s="83" t="s">
        <v>9</v>
      </c>
      <c r="G1602" s="83">
        <v>0</v>
      </c>
      <c r="H1602" s="120">
        <v>3600000</v>
      </c>
      <c r="I1602" s="120">
        <v>0</v>
      </c>
    </row>
    <row r="1603" spans="1:9" ht="14" x14ac:dyDescent="0.15">
      <c r="A1603" s="127" t="s">
        <v>65</v>
      </c>
      <c r="B1603" s="89" t="s">
        <v>5234</v>
      </c>
      <c r="C1603" s="83" t="s">
        <v>8457</v>
      </c>
      <c r="H1603" s="120">
        <v>3600000</v>
      </c>
      <c r="I1603" s="120">
        <v>0</v>
      </c>
    </row>
    <row r="1604" spans="1:9" ht="14" x14ac:dyDescent="0.15">
      <c r="A1604" s="127" t="s">
        <v>65</v>
      </c>
      <c r="B1604" s="89" t="s">
        <v>5234</v>
      </c>
      <c r="C1604" s="83" t="s">
        <v>1759</v>
      </c>
      <c r="D1604" s="83" t="s">
        <v>1760</v>
      </c>
      <c r="E1604" s="83" t="s">
        <v>7586</v>
      </c>
      <c r="F1604" s="83" t="s">
        <v>9</v>
      </c>
      <c r="G1604" s="83">
        <v>0</v>
      </c>
      <c r="H1604" s="120">
        <v>498456</v>
      </c>
      <c r="I1604" s="120">
        <v>0</v>
      </c>
    </row>
    <row r="1605" spans="1:9" ht="14" x14ac:dyDescent="0.15">
      <c r="A1605" s="127" t="s">
        <v>65</v>
      </c>
      <c r="B1605" s="89" t="s">
        <v>5234</v>
      </c>
      <c r="C1605" s="83" t="s">
        <v>8458</v>
      </c>
      <c r="H1605" s="120">
        <v>498456</v>
      </c>
      <c r="I1605" s="120">
        <v>0</v>
      </c>
    </row>
    <row r="1606" spans="1:9" ht="14" x14ac:dyDescent="0.15">
      <c r="A1606" s="127" t="s">
        <v>65</v>
      </c>
      <c r="B1606" s="89" t="s">
        <v>5234</v>
      </c>
      <c r="C1606" s="83" t="s">
        <v>608</v>
      </c>
      <c r="D1606" s="83" t="s">
        <v>609</v>
      </c>
      <c r="E1606" s="83" t="s">
        <v>7586</v>
      </c>
      <c r="F1606" s="83" t="s">
        <v>9</v>
      </c>
      <c r="G1606" s="83">
        <v>0</v>
      </c>
      <c r="H1606" s="120">
        <v>14883109</v>
      </c>
      <c r="I1606" s="120">
        <v>0</v>
      </c>
    </row>
    <row r="1607" spans="1:9" ht="14" x14ac:dyDescent="0.15">
      <c r="A1607" s="127" t="s">
        <v>65</v>
      </c>
      <c r="B1607" s="89" t="s">
        <v>5234</v>
      </c>
      <c r="C1607" s="83" t="s">
        <v>8459</v>
      </c>
      <c r="H1607" s="120">
        <v>14883109</v>
      </c>
      <c r="I1607" s="120">
        <v>0</v>
      </c>
    </row>
    <row r="1608" spans="1:9" ht="14" x14ac:dyDescent="0.15">
      <c r="A1608" s="127" t="s">
        <v>65</v>
      </c>
      <c r="B1608" s="89" t="s">
        <v>5234</v>
      </c>
      <c r="C1608" s="83" t="s">
        <v>1935</v>
      </c>
      <c r="D1608" s="83" t="s">
        <v>1936</v>
      </c>
      <c r="E1608" s="83" t="s">
        <v>7586</v>
      </c>
      <c r="F1608" s="83" t="s">
        <v>9</v>
      </c>
      <c r="G1608" s="83">
        <v>0</v>
      </c>
      <c r="H1608" s="120">
        <v>55050.6</v>
      </c>
      <c r="I1608" s="120">
        <v>0</v>
      </c>
    </row>
    <row r="1609" spans="1:9" ht="14" x14ac:dyDescent="0.15">
      <c r="A1609" s="127" t="s">
        <v>65</v>
      </c>
      <c r="B1609" s="89" t="s">
        <v>5234</v>
      </c>
      <c r="C1609" s="83" t="s">
        <v>8460</v>
      </c>
      <c r="H1609" s="120">
        <v>55050.6</v>
      </c>
      <c r="I1609" s="120">
        <v>0</v>
      </c>
    </row>
    <row r="1610" spans="1:9" ht="14" x14ac:dyDescent="0.15">
      <c r="A1610" s="127" t="s">
        <v>65</v>
      </c>
      <c r="B1610" s="89" t="s">
        <v>5234</v>
      </c>
      <c r="C1610" s="83" t="s">
        <v>1435</v>
      </c>
      <c r="D1610" s="83" t="s">
        <v>1436</v>
      </c>
      <c r="E1610" s="83" t="s">
        <v>7586</v>
      </c>
      <c r="F1610" s="83" t="s">
        <v>9</v>
      </c>
      <c r="G1610" s="83">
        <v>0</v>
      </c>
      <c r="H1610" s="120">
        <v>1634794</v>
      </c>
      <c r="I1610" s="120">
        <v>0</v>
      </c>
    </row>
    <row r="1611" spans="1:9" ht="14" x14ac:dyDescent="0.15">
      <c r="A1611" s="127" t="s">
        <v>65</v>
      </c>
      <c r="B1611" s="89" t="s">
        <v>5234</v>
      </c>
      <c r="C1611" s="83" t="s">
        <v>8461</v>
      </c>
      <c r="H1611" s="120">
        <v>1634794</v>
      </c>
      <c r="I1611" s="120">
        <v>0</v>
      </c>
    </row>
    <row r="1612" spans="1:9" ht="14" x14ac:dyDescent="0.15">
      <c r="A1612" s="127" t="s">
        <v>65</v>
      </c>
      <c r="B1612" s="89" t="s">
        <v>5234</v>
      </c>
      <c r="C1612" s="83" t="s">
        <v>890</v>
      </c>
      <c r="D1612" s="83" t="s">
        <v>891</v>
      </c>
      <c r="E1612" s="83" t="s">
        <v>7586</v>
      </c>
      <c r="F1612" s="83" t="s">
        <v>9</v>
      </c>
      <c r="G1612" s="83">
        <v>0</v>
      </c>
      <c r="H1612" s="120">
        <v>6484800</v>
      </c>
      <c r="I1612" s="120">
        <v>0</v>
      </c>
    </row>
    <row r="1613" spans="1:9" ht="14" x14ac:dyDescent="0.15">
      <c r="A1613" s="127" t="s">
        <v>65</v>
      </c>
      <c r="B1613" s="89" t="s">
        <v>5234</v>
      </c>
      <c r="C1613" s="83" t="s">
        <v>8462</v>
      </c>
      <c r="H1613" s="120">
        <v>6484800</v>
      </c>
      <c r="I1613" s="120">
        <v>0</v>
      </c>
    </row>
    <row r="1614" spans="1:9" ht="14" x14ac:dyDescent="0.15">
      <c r="A1614" s="127" t="s">
        <v>65</v>
      </c>
      <c r="B1614" s="89" t="s">
        <v>5234</v>
      </c>
      <c r="C1614" s="83" t="s">
        <v>865</v>
      </c>
      <c r="D1614" s="83" t="s">
        <v>866</v>
      </c>
      <c r="E1614" s="83" t="s">
        <v>7586</v>
      </c>
      <c r="F1614" s="83" t="s">
        <v>9</v>
      </c>
      <c r="G1614" s="83">
        <v>0</v>
      </c>
      <c r="H1614" s="120">
        <v>6750382</v>
      </c>
      <c r="I1614" s="120">
        <v>0</v>
      </c>
    </row>
    <row r="1615" spans="1:9" ht="14" x14ac:dyDescent="0.15">
      <c r="A1615" s="127" t="s">
        <v>65</v>
      </c>
      <c r="B1615" s="89" t="s">
        <v>5234</v>
      </c>
      <c r="C1615" s="83" t="s">
        <v>8463</v>
      </c>
      <c r="H1615" s="120">
        <v>6750382</v>
      </c>
      <c r="I1615" s="120">
        <v>0</v>
      </c>
    </row>
    <row r="1616" spans="1:9" ht="14" x14ac:dyDescent="0.15">
      <c r="A1616" s="127" t="s">
        <v>65</v>
      </c>
      <c r="B1616" s="89" t="s">
        <v>5234</v>
      </c>
      <c r="C1616" s="83" t="s">
        <v>1695</v>
      </c>
      <c r="D1616" s="83" t="s">
        <v>1697</v>
      </c>
      <c r="E1616" s="83" t="s">
        <v>7586</v>
      </c>
      <c r="F1616" s="83" t="s">
        <v>9</v>
      </c>
      <c r="G1616" s="83">
        <v>0</v>
      </c>
      <c r="H1616" s="120">
        <v>637840</v>
      </c>
      <c r="I1616" s="120">
        <v>0</v>
      </c>
    </row>
    <row r="1617" spans="1:9" ht="14" x14ac:dyDescent="0.15">
      <c r="A1617" s="127" t="s">
        <v>65</v>
      </c>
      <c r="B1617" s="89" t="s">
        <v>5234</v>
      </c>
      <c r="C1617" s="83" t="s">
        <v>8464</v>
      </c>
      <c r="H1617" s="120">
        <v>637840</v>
      </c>
      <c r="I1617" s="120">
        <v>0</v>
      </c>
    </row>
    <row r="1618" spans="1:9" ht="14" x14ac:dyDescent="0.15">
      <c r="A1618" s="127" t="s">
        <v>65</v>
      </c>
      <c r="B1618" s="89" t="s">
        <v>5234</v>
      </c>
      <c r="C1618" s="83" t="s">
        <v>682</v>
      </c>
      <c r="D1618" s="83" t="s">
        <v>683</v>
      </c>
      <c r="E1618" s="83" t="s">
        <v>7586</v>
      </c>
      <c r="F1618" s="83" t="s">
        <v>9</v>
      </c>
      <c r="G1618" s="83">
        <v>0</v>
      </c>
      <c r="H1618" s="120">
        <v>12514315</v>
      </c>
      <c r="I1618" s="120">
        <v>0</v>
      </c>
    </row>
    <row r="1619" spans="1:9" ht="14" x14ac:dyDescent="0.15">
      <c r="A1619" s="127" t="s">
        <v>65</v>
      </c>
      <c r="B1619" s="89" t="s">
        <v>5234</v>
      </c>
      <c r="C1619" s="83" t="s">
        <v>8465</v>
      </c>
      <c r="H1619" s="120">
        <v>12514315</v>
      </c>
      <c r="I1619" s="120">
        <v>0</v>
      </c>
    </row>
    <row r="1620" spans="1:9" ht="14" x14ac:dyDescent="0.15">
      <c r="A1620" s="127" t="s">
        <v>65</v>
      </c>
      <c r="B1620" s="89" t="s">
        <v>5234</v>
      </c>
      <c r="C1620" s="83" t="s">
        <v>138</v>
      </c>
      <c r="D1620" s="83" t="s">
        <v>139</v>
      </c>
      <c r="E1620" s="83" t="s">
        <v>7586</v>
      </c>
      <c r="F1620" s="83" t="s">
        <v>9</v>
      </c>
      <c r="G1620" s="83">
        <v>0</v>
      </c>
      <c r="H1620" s="120">
        <v>196463996.5</v>
      </c>
      <c r="I1620" s="120">
        <v>0</v>
      </c>
    </row>
    <row r="1621" spans="1:9" ht="14" x14ac:dyDescent="0.15">
      <c r="A1621" s="127" t="s">
        <v>65</v>
      </c>
      <c r="B1621" s="89" t="s">
        <v>5234</v>
      </c>
      <c r="C1621" s="83" t="s">
        <v>8466</v>
      </c>
      <c r="H1621" s="120">
        <v>196463996.5</v>
      </c>
      <c r="I1621" s="120">
        <v>0</v>
      </c>
    </row>
    <row r="1622" spans="1:9" ht="14" x14ac:dyDescent="0.15">
      <c r="A1622" s="127" t="s">
        <v>65</v>
      </c>
      <c r="B1622" s="89" t="s">
        <v>5234</v>
      </c>
      <c r="C1622" s="83" t="s">
        <v>73</v>
      </c>
      <c r="D1622" s="83" t="s">
        <v>74</v>
      </c>
      <c r="E1622" s="83" t="s">
        <v>7586</v>
      </c>
      <c r="F1622" s="83" t="s">
        <v>9</v>
      </c>
      <c r="G1622" s="83">
        <v>0</v>
      </c>
      <c r="H1622" s="120">
        <v>317400217.5</v>
      </c>
      <c r="I1622" s="120">
        <v>0</v>
      </c>
    </row>
    <row r="1623" spans="1:9" ht="14" x14ac:dyDescent="0.15">
      <c r="A1623" s="127" t="s">
        <v>65</v>
      </c>
      <c r="B1623" s="89" t="s">
        <v>5234</v>
      </c>
      <c r="C1623" s="83" t="s">
        <v>8467</v>
      </c>
      <c r="H1623" s="120">
        <v>317400217.5</v>
      </c>
      <c r="I1623" s="120">
        <v>0</v>
      </c>
    </row>
    <row r="1624" spans="1:9" ht="14" x14ac:dyDescent="0.15">
      <c r="A1624" s="127" t="s">
        <v>65</v>
      </c>
      <c r="B1624" s="89" t="s">
        <v>5234</v>
      </c>
      <c r="C1624" s="83" t="s">
        <v>1255</v>
      </c>
      <c r="D1624" s="83" t="s">
        <v>1256</v>
      </c>
      <c r="E1624" s="83" t="s">
        <v>7586</v>
      </c>
      <c r="F1624" s="83" t="s">
        <v>9</v>
      </c>
      <c r="G1624" s="83">
        <v>0</v>
      </c>
      <c r="H1624" s="120">
        <v>2606510</v>
      </c>
      <c r="I1624" s="120">
        <v>0</v>
      </c>
    </row>
    <row r="1625" spans="1:9" ht="14" x14ac:dyDescent="0.15">
      <c r="A1625" s="127" t="s">
        <v>65</v>
      </c>
      <c r="B1625" s="89" t="s">
        <v>5234</v>
      </c>
      <c r="C1625" s="83" t="s">
        <v>8468</v>
      </c>
      <c r="H1625" s="120">
        <v>2606510</v>
      </c>
      <c r="I1625" s="120">
        <v>0</v>
      </c>
    </row>
    <row r="1626" spans="1:9" ht="14" x14ac:dyDescent="0.15">
      <c r="A1626" s="127" t="s">
        <v>65</v>
      </c>
      <c r="B1626" s="89" t="s">
        <v>5234</v>
      </c>
      <c r="C1626" s="83" t="s">
        <v>1260</v>
      </c>
      <c r="D1626" s="83" t="s">
        <v>1261</v>
      </c>
      <c r="E1626" s="83" t="s">
        <v>7586</v>
      </c>
      <c r="F1626" s="83" t="s">
        <v>9</v>
      </c>
      <c r="G1626" s="83">
        <v>0</v>
      </c>
      <c r="H1626" s="120">
        <v>2597697</v>
      </c>
      <c r="I1626" s="120">
        <v>0</v>
      </c>
    </row>
    <row r="1627" spans="1:9" ht="14" x14ac:dyDescent="0.15">
      <c r="A1627" s="127" t="s">
        <v>65</v>
      </c>
      <c r="B1627" s="89" t="s">
        <v>5234</v>
      </c>
      <c r="C1627" s="83" t="s">
        <v>8469</v>
      </c>
      <c r="H1627" s="120">
        <v>2597697</v>
      </c>
      <c r="I1627" s="120">
        <v>0</v>
      </c>
    </row>
    <row r="1628" spans="1:9" ht="14" x14ac:dyDescent="0.15">
      <c r="A1628" s="127" t="s">
        <v>65</v>
      </c>
      <c r="B1628" s="89" t="s">
        <v>5234</v>
      </c>
      <c r="C1628" s="83" t="s">
        <v>1860</v>
      </c>
      <c r="D1628" s="83" t="s">
        <v>1861</v>
      </c>
      <c r="E1628" s="83" t="s">
        <v>7586</v>
      </c>
      <c r="F1628" s="83" t="s">
        <v>9</v>
      </c>
      <c r="G1628" s="83">
        <v>0</v>
      </c>
      <c r="H1628" s="120">
        <v>226041</v>
      </c>
      <c r="I1628" s="120">
        <v>0</v>
      </c>
    </row>
    <row r="1629" spans="1:9" ht="14" x14ac:dyDescent="0.15">
      <c r="A1629" s="127" t="s">
        <v>65</v>
      </c>
      <c r="B1629" s="89" t="s">
        <v>5234</v>
      </c>
      <c r="C1629" s="83" t="s">
        <v>8470</v>
      </c>
      <c r="H1629" s="120">
        <v>226041</v>
      </c>
      <c r="I1629" s="120">
        <v>0</v>
      </c>
    </row>
    <row r="1630" spans="1:9" ht="14" x14ac:dyDescent="0.15">
      <c r="A1630" s="127" t="s">
        <v>65</v>
      </c>
      <c r="B1630" s="89" t="s">
        <v>5234</v>
      </c>
      <c r="C1630" s="83" t="s">
        <v>1284</v>
      </c>
      <c r="D1630" s="83" t="s">
        <v>1285</v>
      </c>
      <c r="E1630" s="83" t="s">
        <v>7586</v>
      </c>
      <c r="F1630" s="83" t="s">
        <v>9</v>
      </c>
      <c r="G1630" s="83">
        <v>0</v>
      </c>
      <c r="H1630" s="120">
        <v>2511068</v>
      </c>
      <c r="I1630" s="120">
        <v>0</v>
      </c>
    </row>
    <row r="1631" spans="1:9" ht="14" x14ac:dyDescent="0.15">
      <c r="A1631" s="127" t="s">
        <v>65</v>
      </c>
      <c r="B1631" s="89" t="s">
        <v>5234</v>
      </c>
      <c r="C1631" s="83" t="s">
        <v>8471</v>
      </c>
      <c r="H1631" s="120">
        <v>2511068</v>
      </c>
      <c r="I1631" s="120">
        <v>0</v>
      </c>
    </row>
    <row r="1632" spans="1:9" ht="14" x14ac:dyDescent="0.15">
      <c r="A1632" s="127" t="s">
        <v>65</v>
      </c>
      <c r="B1632" s="89" t="s">
        <v>5234</v>
      </c>
      <c r="C1632" s="83" t="s">
        <v>1015</v>
      </c>
      <c r="D1632" s="83" t="s">
        <v>1016</v>
      </c>
      <c r="E1632" s="83" t="s">
        <v>7586</v>
      </c>
      <c r="F1632" s="83" t="s">
        <v>9</v>
      </c>
      <c r="G1632" s="83">
        <v>0</v>
      </c>
      <c r="H1632" s="120">
        <v>4552984</v>
      </c>
      <c r="I1632" s="120">
        <v>0</v>
      </c>
    </row>
    <row r="1633" spans="1:9" ht="14" x14ac:dyDescent="0.15">
      <c r="A1633" s="127" t="s">
        <v>65</v>
      </c>
      <c r="B1633" s="89" t="s">
        <v>5234</v>
      </c>
      <c r="C1633" s="83" t="s">
        <v>8472</v>
      </c>
      <c r="H1633" s="120">
        <v>4552984</v>
      </c>
      <c r="I1633" s="120">
        <v>0</v>
      </c>
    </row>
    <row r="1634" spans="1:9" ht="14" x14ac:dyDescent="0.15">
      <c r="A1634" s="127" t="s">
        <v>65</v>
      </c>
      <c r="B1634" s="89" t="s">
        <v>5234</v>
      </c>
      <c r="C1634" s="83" t="s">
        <v>1914</v>
      </c>
      <c r="D1634" s="83" t="s">
        <v>1915</v>
      </c>
      <c r="E1634" s="83" t="s">
        <v>7586</v>
      </c>
      <c r="F1634" s="83" t="s">
        <v>9</v>
      </c>
      <c r="G1634" s="83">
        <v>0</v>
      </c>
      <c r="H1634" s="120">
        <v>100000</v>
      </c>
      <c r="I1634" s="120">
        <v>0</v>
      </c>
    </row>
    <row r="1635" spans="1:9" ht="14" x14ac:dyDescent="0.15">
      <c r="A1635" s="127" t="s">
        <v>65</v>
      </c>
      <c r="B1635" s="89" t="s">
        <v>5234</v>
      </c>
      <c r="C1635" s="83" t="s">
        <v>8473</v>
      </c>
      <c r="H1635" s="120">
        <v>100000</v>
      </c>
      <c r="I1635" s="120">
        <v>0</v>
      </c>
    </row>
    <row r="1636" spans="1:9" ht="14" x14ac:dyDescent="0.15">
      <c r="A1636" s="127" t="s">
        <v>65</v>
      </c>
      <c r="B1636" s="89" t="s">
        <v>5234</v>
      </c>
      <c r="C1636" s="83" t="s">
        <v>1910</v>
      </c>
      <c r="D1636" s="83" t="s">
        <v>1911</v>
      </c>
      <c r="E1636" s="83" t="s">
        <v>7586</v>
      </c>
      <c r="F1636" s="83" t="s">
        <v>9</v>
      </c>
      <c r="G1636" s="83">
        <v>0</v>
      </c>
      <c r="H1636" s="120">
        <v>103585.17899999999</v>
      </c>
      <c r="I1636" s="120">
        <v>0</v>
      </c>
    </row>
    <row r="1637" spans="1:9" ht="14" x14ac:dyDescent="0.15">
      <c r="A1637" s="127" t="s">
        <v>65</v>
      </c>
      <c r="B1637" s="89" t="s">
        <v>5234</v>
      </c>
      <c r="C1637" s="83" t="s">
        <v>8474</v>
      </c>
      <c r="H1637" s="120">
        <v>103585.17899999999</v>
      </c>
      <c r="I1637" s="120">
        <v>0</v>
      </c>
    </row>
    <row r="1638" spans="1:9" ht="14" x14ac:dyDescent="0.15">
      <c r="A1638" s="127" t="s">
        <v>65</v>
      </c>
      <c r="B1638" s="89" t="s">
        <v>5234</v>
      </c>
      <c r="C1638" s="83" t="s">
        <v>258</v>
      </c>
      <c r="D1638" s="83" t="s">
        <v>259</v>
      </c>
      <c r="E1638" s="83" t="s">
        <v>7586</v>
      </c>
      <c r="F1638" s="83" t="s">
        <v>9</v>
      </c>
      <c r="G1638" s="83">
        <v>0</v>
      </c>
      <c r="H1638" s="120">
        <v>60578259</v>
      </c>
      <c r="I1638" s="120">
        <v>0</v>
      </c>
    </row>
    <row r="1639" spans="1:9" ht="14" x14ac:dyDescent="0.15">
      <c r="A1639" s="127" t="s">
        <v>65</v>
      </c>
      <c r="B1639" s="89" t="s">
        <v>5234</v>
      </c>
      <c r="C1639" s="83" t="s">
        <v>8475</v>
      </c>
      <c r="H1639" s="120">
        <v>60578259</v>
      </c>
      <c r="I1639" s="120">
        <v>0</v>
      </c>
    </row>
    <row r="1640" spans="1:9" ht="14" x14ac:dyDescent="0.15">
      <c r="A1640" s="127" t="s">
        <v>65</v>
      </c>
      <c r="B1640" s="89" t="s">
        <v>5234</v>
      </c>
      <c r="C1640" s="83" t="s">
        <v>282</v>
      </c>
      <c r="D1640" s="83" t="s">
        <v>283</v>
      </c>
      <c r="E1640" s="83" t="s">
        <v>7586</v>
      </c>
      <c r="F1640" s="83" t="s">
        <v>9</v>
      </c>
      <c r="G1640" s="83">
        <v>0</v>
      </c>
      <c r="H1640" s="120">
        <v>62456787</v>
      </c>
      <c r="I1640" s="120">
        <v>0</v>
      </c>
    </row>
    <row r="1641" spans="1:9" ht="14" x14ac:dyDescent="0.15">
      <c r="A1641" s="127" t="s">
        <v>65</v>
      </c>
      <c r="B1641" s="89" t="s">
        <v>5234</v>
      </c>
      <c r="C1641" s="83" t="s">
        <v>8476</v>
      </c>
      <c r="H1641" s="120">
        <v>62456787</v>
      </c>
      <c r="I1641" s="120">
        <v>0</v>
      </c>
    </row>
    <row r="1642" spans="1:9" ht="14" x14ac:dyDescent="0.15">
      <c r="A1642" s="127" t="s">
        <v>65</v>
      </c>
      <c r="B1642" s="89" t="s">
        <v>5234</v>
      </c>
      <c r="C1642" s="83" t="s">
        <v>126</v>
      </c>
      <c r="D1642" s="83" t="s">
        <v>127</v>
      </c>
      <c r="E1642" s="83" t="s">
        <v>7586</v>
      </c>
      <c r="F1642" s="83" t="s">
        <v>9</v>
      </c>
      <c r="G1642" s="83">
        <v>0</v>
      </c>
      <c r="H1642" s="120">
        <v>372075204</v>
      </c>
      <c r="I1642" s="120">
        <v>0</v>
      </c>
    </row>
    <row r="1643" spans="1:9" ht="14" x14ac:dyDescent="0.15">
      <c r="A1643" s="127" t="s">
        <v>65</v>
      </c>
      <c r="B1643" s="89" t="s">
        <v>5234</v>
      </c>
      <c r="C1643" s="83" t="s">
        <v>8477</v>
      </c>
      <c r="H1643" s="120">
        <v>372075204</v>
      </c>
      <c r="I1643" s="120">
        <v>0</v>
      </c>
    </row>
    <row r="1644" spans="1:9" ht="14" x14ac:dyDescent="0.15">
      <c r="A1644" s="127" t="s">
        <v>65</v>
      </c>
      <c r="B1644" s="89" t="s">
        <v>5234</v>
      </c>
      <c r="C1644" s="83" t="s">
        <v>1833</v>
      </c>
      <c r="D1644" s="83" t="s">
        <v>1834</v>
      </c>
      <c r="E1644" s="83" t="s">
        <v>7586</v>
      </c>
      <c r="F1644" s="83" t="s">
        <v>9</v>
      </c>
      <c r="G1644" s="83">
        <v>0</v>
      </c>
      <c r="H1644" s="120">
        <v>318369</v>
      </c>
      <c r="I1644" s="120">
        <v>0</v>
      </c>
    </row>
    <row r="1645" spans="1:9" ht="14" x14ac:dyDescent="0.15">
      <c r="A1645" s="127" t="s">
        <v>65</v>
      </c>
      <c r="B1645" s="89" t="s">
        <v>5234</v>
      </c>
      <c r="C1645" s="83" t="s">
        <v>8478</v>
      </c>
      <c r="H1645" s="120">
        <v>318369</v>
      </c>
      <c r="I1645" s="120">
        <v>0</v>
      </c>
    </row>
    <row r="1646" spans="1:9" ht="14" x14ac:dyDescent="0.15">
      <c r="A1646" s="127" t="s">
        <v>65</v>
      </c>
      <c r="B1646" s="89" t="s">
        <v>5234</v>
      </c>
      <c r="C1646" s="83" t="s">
        <v>1533</v>
      </c>
      <c r="D1646" s="83" t="s">
        <v>1534</v>
      </c>
      <c r="E1646" s="83" t="s">
        <v>7586</v>
      </c>
      <c r="F1646" s="83" t="s">
        <v>9</v>
      </c>
      <c r="G1646" s="83">
        <v>0</v>
      </c>
      <c r="H1646" s="120">
        <v>1325098</v>
      </c>
      <c r="I1646" s="120">
        <v>0</v>
      </c>
    </row>
    <row r="1647" spans="1:9" ht="14" x14ac:dyDescent="0.15">
      <c r="A1647" s="127" t="s">
        <v>65</v>
      </c>
      <c r="B1647" s="89" t="s">
        <v>5234</v>
      </c>
      <c r="C1647" s="83" t="s">
        <v>8479</v>
      </c>
      <c r="H1647" s="120">
        <v>1325098</v>
      </c>
      <c r="I1647" s="120">
        <v>0</v>
      </c>
    </row>
    <row r="1648" spans="1:9" ht="14" x14ac:dyDescent="0.15">
      <c r="A1648" s="127" t="s">
        <v>65</v>
      </c>
      <c r="B1648" s="89" t="s">
        <v>5234</v>
      </c>
      <c r="C1648" s="83" t="s">
        <v>959</v>
      </c>
      <c r="D1648" s="83" t="s">
        <v>960</v>
      </c>
      <c r="E1648" s="83" t="s">
        <v>7586</v>
      </c>
      <c r="F1648" s="83" t="s">
        <v>9</v>
      </c>
      <c r="G1648" s="83">
        <v>0</v>
      </c>
      <c r="H1648" s="120">
        <v>5391321</v>
      </c>
      <c r="I1648" s="120">
        <v>0</v>
      </c>
    </row>
    <row r="1649" spans="1:9" ht="14" x14ac:dyDescent="0.15">
      <c r="A1649" s="127" t="s">
        <v>65</v>
      </c>
      <c r="B1649" s="89" t="s">
        <v>5234</v>
      </c>
      <c r="C1649" s="83" t="s">
        <v>8480</v>
      </c>
      <c r="H1649" s="120">
        <v>5391321</v>
      </c>
      <c r="I1649" s="120">
        <v>0</v>
      </c>
    </row>
    <row r="1650" spans="1:9" ht="14" x14ac:dyDescent="0.15">
      <c r="A1650" s="127" t="s">
        <v>65</v>
      </c>
      <c r="B1650" s="89" t="s">
        <v>5234</v>
      </c>
      <c r="C1650" s="83" t="s">
        <v>1685</v>
      </c>
      <c r="D1650" s="83" t="s">
        <v>1686</v>
      </c>
      <c r="E1650" s="83" t="s">
        <v>7586</v>
      </c>
      <c r="F1650" s="83" t="s">
        <v>9</v>
      </c>
      <c r="G1650" s="83">
        <v>0</v>
      </c>
      <c r="H1650" s="120">
        <v>678516</v>
      </c>
      <c r="I1650" s="120">
        <v>0</v>
      </c>
    </row>
    <row r="1651" spans="1:9" ht="14" x14ac:dyDescent="0.15">
      <c r="A1651" s="127" t="s">
        <v>65</v>
      </c>
      <c r="B1651" s="89" t="s">
        <v>5234</v>
      </c>
      <c r="C1651" s="83" t="s">
        <v>8481</v>
      </c>
      <c r="H1651" s="120">
        <v>678516</v>
      </c>
      <c r="I1651" s="120">
        <v>0</v>
      </c>
    </row>
    <row r="1652" spans="1:9" ht="14" x14ac:dyDescent="0.15">
      <c r="A1652" s="127" t="s">
        <v>65</v>
      </c>
      <c r="B1652" s="89" t="s">
        <v>5234</v>
      </c>
      <c r="C1652" s="83" t="s">
        <v>777</v>
      </c>
      <c r="D1652" s="83" t="s">
        <v>778</v>
      </c>
      <c r="E1652" s="83" t="s">
        <v>7586</v>
      </c>
      <c r="F1652" s="83" t="s">
        <v>9</v>
      </c>
      <c r="G1652" s="83">
        <v>0</v>
      </c>
      <c r="H1652" s="120">
        <v>8605440</v>
      </c>
      <c r="I1652" s="120">
        <v>0</v>
      </c>
    </row>
    <row r="1653" spans="1:9" ht="14" x14ac:dyDescent="0.15">
      <c r="A1653" s="127" t="s">
        <v>65</v>
      </c>
      <c r="B1653" s="89" t="s">
        <v>5234</v>
      </c>
      <c r="C1653" s="83" t="s">
        <v>8482</v>
      </c>
      <c r="H1653" s="120">
        <v>8605440</v>
      </c>
      <c r="I1653" s="120">
        <v>0</v>
      </c>
    </row>
    <row r="1654" spans="1:9" ht="14" x14ac:dyDescent="0.15">
      <c r="A1654" s="127" t="s">
        <v>65</v>
      </c>
      <c r="B1654" s="89" t="s">
        <v>5234</v>
      </c>
      <c r="C1654" s="83" t="s">
        <v>1361</v>
      </c>
      <c r="D1654" s="83" t="s">
        <v>1362</v>
      </c>
      <c r="E1654" s="83" t="s">
        <v>7586</v>
      </c>
      <c r="F1654" s="83" t="s">
        <v>9</v>
      </c>
      <c r="G1654" s="83">
        <v>0</v>
      </c>
      <c r="H1654" s="120">
        <v>2040617</v>
      </c>
      <c r="I1654" s="120">
        <v>0</v>
      </c>
    </row>
    <row r="1655" spans="1:9" ht="14" x14ac:dyDescent="0.15">
      <c r="A1655" s="127" t="s">
        <v>65</v>
      </c>
      <c r="B1655" s="89" t="s">
        <v>5234</v>
      </c>
      <c r="C1655" s="83" t="s">
        <v>8483</v>
      </c>
      <c r="H1655" s="120">
        <v>2040617</v>
      </c>
      <c r="I1655" s="120">
        <v>0</v>
      </c>
    </row>
    <row r="1656" spans="1:9" ht="14" x14ac:dyDescent="0.15">
      <c r="A1656" s="127" t="s">
        <v>65</v>
      </c>
      <c r="B1656" s="89" t="s">
        <v>5234</v>
      </c>
      <c r="C1656" s="83" t="s">
        <v>870</v>
      </c>
      <c r="D1656" s="83" t="s">
        <v>871</v>
      </c>
      <c r="E1656" s="83" t="s">
        <v>7586</v>
      </c>
      <c r="F1656" s="83" t="s">
        <v>9</v>
      </c>
      <c r="G1656" s="83">
        <v>0</v>
      </c>
      <c r="H1656" s="120">
        <v>13419315</v>
      </c>
      <c r="I1656" s="120">
        <v>0</v>
      </c>
    </row>
    <row r="1657" spans="1:9" ht="14" x14ac:dyDescent="0.15">
      <c r="A1657" s="127" t="s">
        <v>65</v>
      </c>
      <c r="B1657" s="89" t="s">
        <v>5234</v>
      </c>
      <c r="C1657" s="83" t="s">
        <v>8484</v>
      </c>
      <c r="H1657" s="120">
        <v>13419315</v>
      </c>
      <c r="I1657" s="120">
        <v>0</v>
      </c>
    </row>
    <row r="1658" spans="1:9" ht="14" x14ac:dyDescent="0.15">
      <c r="A1658" s="127" t="s">
        <v>65</v>
      </c>
      <c r="B1658" s="89" t="s">
        <v>5234</v>
      </c>
      <c r="C1658" s="83" t="s">
        <v>1252</v>
      </c>
      <c r="D1658" s="83" t="s">
        <v>1253</v>
      </c>
      <c r="E1658" s="83" t="s">
        <v>7586</v>
      </c>
      <c r="F1658" s="83" t="s">
        <v>9</v>
      </c>
      <c r="G1658" s="83">
        <v>0</v>
      </c>
      <c r="H1658" s="120">
        <v>2616730</v>
      </c>
      <c r="I1658" s="120">
        <v>0</v>
      </c>
    </row>
    <row r="1659" spans="1:9" ht="14" x14ac:dyDescent="0.15">
      <c r="A1659" s="127" t="s">
        <v>65</v>
      </c>
      <c r="B1659" s="89" t="s">
        <v>5234</v>
      </c>
      <c r="C1659" s="83" t="s">
        <v>8485</v>
      </c>
      <c r="H1659" s="120">
        <v>2616730</v>
      </c>
      <c r="I1659" s="120">
        <v>0</v>
      </c>
    </row>
    <row r="1660" spans="1:9" ht="14" x14ac:dyDescent="0.15">
      <c r="A1660" s="127" t="s">
        <v>65</v>
      </c>
      <c r="B1660" s="89" t="s">
        <v>5234</v>
      </c>
      <c r="C1660" s="83" t="s">
        <v>1501</v>
      </c>
      <c r="D1660" s="83" t="s">
        <v>1502</v>
      </c>
      <c r="E1660" s="83" t="s">
        <v>7586</v>
      </c>
      <c r="F1660" s="83" t="s">
        <v>9</v>
      </c>
      <c r="G1660" s="83">
        <v>0</v>
      </c>
      <c r="H1660" s="120">
        <v>1437174</v>
      </c>
      <c r="I1660" s="120">
        <v>0</v>
      </c>
    </row>
    <row r="1661" spans="1:9" ht="14" x14ac:dyDescent="0.15">
      <c r="A1661" s="127" t="s">
        <v>65</v>
      </c>
      <c r="B1661" s="89" t="s">
        <v>5234</v>
      </c>
      <c r="C1661" s="83" t="s">
        <v>8486</v>
      </c>
      <c r="H1661" s="120">
        <v>1437174</v>
      </c>
      <c r="I1661" s="120">
        <v>0</v>
      </c>
    </row>
    <row r="1662" spans="1:9" ht="14" x14ac:dyDescent="0.15">
      <c r="A1662" s="127" t="s">
        <v>65</v>
      </c>
      <c r="B1662" s="89" t="s">
        <v>5234</v>
      </c>
      <c r="C1662" s="83" t="s">
        <v>427</v>
      </c>
      <c r="D1662" s="83" t="s">
        <v>428</v>
      </c>
      <c r="E1662" s="83" t="s">
        <v>7586</v>
      </c>
      <c r="F1662" s="83" t="s">
        <v>9</v>
      </c>
      <c r="G1662" s="83">
        <v>0</v>
      </c>
      <c r="H1662" s="120">
        <v>27351306</v>
      </c>
      <c r="I1662" s="120">
        <v>0</v>
      </c>
    </row>
    <row r="1663" spans="1:9" ht="14" x14ac:dyDescent="0.15">
      <c r="A1663" s="127" t="s">
        <v>65</v>
      </c>
      <c r="B1663" s="89" t="s">
        <v>5234</v>
      </c>
      <c r="C1663" s="83" t="s">
        <v>8487</v>
      </c>
      <c r="H1663" s="120">
        <v>27351306</v>
      </c>
      <c r="I1663" s="120">
        <v>0</v>
      </c>
    </row>
    <row r="1664" spans="1:9" ht="14" x14ac:dyDescent="0.15">
      <c r="A1664" s="127" t="s">
        <v>65</v>
      </c>
      <c r="B1664" s="89" t="s">
        <v>5234</v>
      </c>
      <c r="C1664" s="83" t="s">
        <v>1306</v>
      </c>
      <c r="D1664" s="83" t="s">
        <v>1307</v>
      </c>
      <c r="E1664" s="83" t="s">
        <v>7586</v>
      </c>
      <c r="F1664" s="83" t="s">
        <v>9</v>
      </c>
      <c r="G1664" s="83">
        <v>0</v>
      </c>
      <c r="H1664" s="120">
        <v>2358345</v>
      </c>
      <c r="I1664" s="120">
        <v>0</v>
      </c>
    </row>
    <row r="1665" spans="1:9" ht="14" x14ac:dyDescent="0.15">
      <c r="A1665" s="127" t="s">
        <v>65</v>
      </c>
      <c r="B1665" s="89" t="s">
        <v>5234</v>
      </c>
      <c r="C1665" s="83" t="s">
        <v>8488</v>
      </c>
      <c r="H1665" s="120">
        <v>2358345</v>
      </c>
      <c r="I1665" s="120">
        <v>0</v>
      </c>
    </row>
    <row r="1666" spans="1:9" ht="14" x14ac:dyDescent="0.15">
      <c r="A1666" s="127" t="s">
        <v>65</v>
      </c>
      <c r="B1666" s="89" t="s">
        <v>5234</v>
      </c>
      <c r="C1666" s="83" t="s">
        <v>1427</v>
      </c>
      <c r="D1666" s="83" t="s">
        <v>1428</v>
      </c>
      <c r="E1666" s="83" t="s">
        <v>7586</v>
      </c>
      <c r="F1666" s="83" t="s">
        <v>9</v>
      </c>
      <c r="G1666" s="83">
        <v>0</v>
      </c>
      <c r="H1666" s="120">
        <v>1663162</v>
      </c>
      <c r="I1666" s="120">
        <v>0</v>
      </c>
    </row>
    <row r="1667" spans="1:9" ht="14" x14ac:dyDescent="0.15">
      <c r="A1667" s="127" t="s">
        <v>65</v>
      </c>
      <c r="B1667" s="89" t="s">
        <v>5234</v>
      </c>
      <c r="C1667" s="83" t="s">
        <v>8489</v>
      </c>
      <c r="H1667" s="120">
        <v>1663162</v>
      </c>
      <c r="I1667" s="120">
        <v>0</v>
      </c>
    </row>
    <row r="1668" spans="1:9" ht="14" x14ac:dyDescent="0.15">
      <c r="A1668" s="127" t="s">
        <v>65</v>
      </c>
      <c r="B1668" s="89" t="s">
        <v>5234</v>
      </c>
      <c r="C1668" s="83" t="s">
        <v>242</v>
      </c>
      <c r="D1668" s="83" t="s">
        <v>243</v>
      </c>
      <c r="E1668" s="83" t="s">
        <v>7586</v>
      </c>
      <c r="F1668" s="83" t="s">
        <v>9</v>
      </c>
      <c r="G1668" s="83">
        <v>0</v>
      </c>
      <c r="H1668" s="120">
        <v>67068750</v>
      </c>
      <c r="I1668" s="120">
        <v>0</v>
      </c>
    </row>
    <row r="1669" spans="1:9" ht="14" x14ac:dyDescent="0.15">
      <c r="A1669" s="127" t="s">
        <v>65</v>
      </c>
      <c r="B1669" s="89" t="s">
        <v>5234</v>
      </c>
      <c r="C1669" s="83" t="s">
        <v>8490</v>
      </c>
      <c r="H1669" s="120">
        <v>67068750</v>
      </c>
      <c r="I1669" s="120">
        <v>0</v>
      </c>
    </row>
    <row r="1670" spans="1:9" ht="14" x14ac:dyDescent="0.15">
      <c r="A1670" s="127" t="s">
        <v>65</v>
      </c>
      <c r="B1670" s="89" t="s">
        <v>5234</v>
      </c>
      <c r="C1670" s="83" t="s">
        <v>740</v>
      </c>
      <c r="D1670" s="83" t="s">
        <v>741</v>
      </c>
      <c r="E1670" s="83" t="s">
        <v>7586</v>
      </c>
      <c r="F1670" s="83" t="s">
        <v>9</v>
      </c>
      <c r="G1670" s="83">
        <v>0</v>
      </c>
      <c r="H1670" s="120">
        <v>10417905</v>
      </c>
      <c r="I1670" s="120">
        <v>0</v>
      </c>
    </row>
    <row r="1671" spans="1:9" ht="14" x14ac:dyDescent="0.15">
      <c r="A1671" s="127" t="s">
        <v>65</v>
      </c>
      <c r="B1671" s="89" t="s">
        <v>5234</v>
      </c>
      <c r="C1671" s="83" t="s">
        <v>8491</v>
      </c>
      <c r="H1671" s="120">
        <v>10417905</v>
      </c>
      <c r="I1671" s="120">
        <v>0</v>
      </c>
    </row>
    <row r="1672" spans="1:9" ht="14" x14ac:dyDescent="0.15">
      <c r="A1672" s="127" t="s">
        <v>65</v>
      </c>
      <c r="B1672" s="89" t="s">
        <v>5234</v>
      </c>
      <c r="C1672" s="83" t="s">
        <v>299</v>
      </c>
      <c r="D1672" s="83" t="s">
        <v>300</v>
      </c>
      <c r="E1672" s="83" t="s">
        <v>7586</v>
      </c>
      <c r="F1672" s="83" t="s">
        <v>9</v>
      </c>
      <c r="G1672" s="83">
        <v>0</v>
      </c>
      <c r="H1672" s="120">
        <v>44509172</v>
      </c>
      <c r="I1672" s="120">
        <v>0</v>
      </c>
    </row>
    <row r="1673" spans="1:9" ht="14" x14ac:dyDescent="0.15">
      <c r="A1673" s="127" t="s">
        <v>65</v>
      </c>
      <c r="B1673" s="89" t="s">
        <v>5234</v>
      </c>
      <c r="C1673" s="83" t="s">
        <v>8492</v>
      </c>
      <c r="H1673" s="120">
        <v>44509172</v>
      </c>
      <c r="I1673" s="120">
        <v>0</v>
      </c>
    </row>
    <row r="1674" spans="1:9" ht="14" x14ac:dyDescent="0.15">
      <c r="A1674" s="127" t="s">
        <v>65</v>
      </c>
      <c r="B1674" s="89" t="s">
        <v>5234</v>
      </c>
      <c r="C1674" s="83" t="s">
        <v>1185</v>
      </c>
      <c r="D1674" s="83" t="s">
        <v>1186</v>
      </c>
      <c r="E1674" s="83" t="s">
        <v>7586</v>
      </c>
      <c r="F1674" s="83" t="s">
        <v>9</v>
      </c>
      <c r="G1674" s="83">
        <v>0</v>
      </c>
      <c r="H1674" s="120">
        <v>3170861</v>
      </c>
      <c r="I1674" s="120">
        <v>0</v>
      </c>
    </row>
    <row r="1675" spans="1:9" ht="14" x14ac:dyDescent="0.15">
      <c r="A1675" s="127" t="s">
        <v>65</v>
      </c>
      <c r="B1675" s="89" t="s">
        <v>5234</v>
      </c>
      <c r="C1675" s="83" t="s">
        <v>8493</v>
      </c>
      <c r="H1675" s="120">
        <v>3170861</v>
      </c>
      <c r="I1675" s="120">
        <v>0</v>
      </c>
    </row>
    <row r="1676" spans="1:9" ht="14" x14ac:dyDescent="0.15">
      <c r="A1676" s="127" t="s">
        <v>65</v>
      </c>
      <c r="B1676" s="89" t="s">
        <v>5234</v>
      </c>
      <c r="C1676" s="83" t="s">
        <v>244</v>
      </c>
      <c r="D1676" s="83" t="s">
        <v>245</v>
      </c>
      <c r="E1676" s="83" t="s">
        <v>7586</v>
      </c>
      <c r="F1676" s="83" t="s">
        <v>9</v>
      </c>
      <c r="G1676" s="83">
        <v>0</v>
      </c>
      <c r="H1676" s="120">
        <v>65348561</v>
      </c>
      <c r="I1676" s="120">
        <v>0</v>
      </c>
    </row>
    <row r="1677" spans="1:9" ht="14" x14ac:dyDescent="0.15">
      <c r="A1677" s="127" t="s">
        <v>65</v>
      </c>
      <c r="B1677" s="89" t="s">
        <v>5234</v>
      </c>
      <c r="C1677" s="83" t="s">
        <v>8494</v>
      </c>
      <c r="H1677" s="120">
        <v>65348561</v>
      </c>
      <c r="I1677" s="120">
        <v>0</v>
      </c>
    </row>
    <row r="1678" spans="1:9" ht="14" x14ac:dyDescent="0.15">
      <c r="A1678" s="127" t="s">
        <v>65</v>
      </c>
      <c r="B1678" s="89" t="s">
        <v>5234</v>
      </c>
      <c r="C1678" s="83" t="s">
        <v>1419</v>
      </c>
      <c r="D1678" s="83" t="s">
        <v>1420</v>
      </c>
      <c r="E1678" s="83" t="s">
        <v>7586</v>
      </c>
      <c r="F1678" s="83" t="s">
        <v>9</v>
      </c>
      <c r="G1678" s="83">
        <v>0</v>
      </c>
      <c r="H1678" s="120">
        <v>1729865</v>
      </c>
      <c r="I1678" s="120">
        <v>0</v>
      </c>
    </row>
    <row r="1679" spans="1:9" ht="14" x14ac:dyDescent="0.15">
      <c r="A1679" s="127" t="s">
        <v>65</v>
      </c>
      <c r="B1679" s="89" t="s">
        <v>5234</v>
      </c>
      <c r="C1679" s="83" t="s">
        <v>8495</v>
      </c>
      <c r="H1679" s="120">
        <v>1729865</v>
      </c>
      <c r="I1679" s="120">
        <v>0</v>
      </c>
    </row>
    <row r="1680" spans="1:9" ht="14" x14ac:dyDescent="0.15">
      <c r="A1680" s="127" t="s">
        <v>65</v>
      </c>
      <c r="B1680" s="89" t="s">
        <v>5234</v>
      </c>
      <c r="C1680" s="83" t="s">
        <v>1008</v>
      </c>
      <c r="D1680" s="83" t="s">
        <v>1009</v>
      </c>
      <c r="E1680" s="83" t="s">
        <v>7586</v>
      </c>
      <c r="F1680" s="83" t="s">
        <v>9</v>
      </c>
      <c r="G1680" s="83">
        <v>0</v>
      </c>
      <c r="H1680" s="120">
        <v>4671351</v>
      </c>
      <c r="I1680" s="120">
        <v>0</v>
      </c>
    </row>
    <row r="1681" spans="1:9" ht="14" x14ac:dyDescent="0.15">
      <c r="A1681" s="127" t="s">
        <v>65</v>
      </c>
      <c r="B1681" s="89" t="s">
        <v>5234</v>
      </c>
      <c r="C1681" s="83" t="s">
        <v>8496</v>
      </c>
      <c r="H1681" s="120">
        <v>4671351</v>
      </c>
      <c r="I1681" s="120">
        <v>0</v>
      </c>
    </row>
    <row r="1682" spans="1:9" ht="14" x14ac:dyDescent="0.15">
      <c r="A1682" s="127" t="s">
        <v>65</v>
      </c>
      <c r="B1682" s="89" t="s">
        <v>5234</v>
      </c>
      <c r="C1682" s="83" t="s">
        <v>1691</v>
      </c>
      <c r="D1682" s="83" t="s">
        <v>1692</v>
      </c>
      <c r="E1682" s="83" t="s">
        <v>7586</v>
      </c>
      <c r="F1682" s="83" t="s">
        <v>9</v>
      </c>
      <c r="G1682" s="83">
        <v>0</v>
      </c>
      <c r="H1682" s="120">
        <v>643594</v>
      </c>
      <c r="I1682" s="120">
        <v>0</v>
      </c>
    </row>
    <row r="1683" spans="1:9" ht="14" x14ac:dyDescent="0.15">
      <c r="A1683" s="127" t="s">
        <v>65</v>
      </c>
      <c r="B1683" s="89" t="s">
        <v>5234</v>
      </c>
      <c r="C1683" s="83" t="s">
        <v>8497</v>
      </c>
      <c r="H1683" s="120">
        <v>643594</v>
      </c>
      <c r="I1683" s="120">
        <v>0</v>
      </c>
    </row>
    <row r="1684" spans="1:9" ht="14" x14ac:dyDescent="0.15">
      <c r="A1684" s="127" t="s">
        <v>65</v>
      </c>
      <c r="B1684" s="89" t="s">
        <v>5234</v>
      </c>
      <c r="C1684" s="83" t="s">
        <v>1200</v>
      </c>
      <c r="D1684" s="83" t="s">
        <v>1201</v>
      </c>
      <c r="E1684" s="83" t="s">
        <v>7586</v>
      </c>
      <c r="F1684" s="83" t="s">
        <v>9</v>
      </c>
      <c r="G1684" s="83">
        <v>0</v>
      </c>
      <c r="H1684" s="120">
        <v>3004197</v>
      </c>
      <c r="I1684" s="120">
        <v>0</v>
      </c>
    </row>
    <row r="1685" spans="1:9" ht="14" x14ac:dyDescent="0.15">
      <c r="A1685" s="127" t="s">
        <v>65</v>
      </c>
      <c r="B1685" s="89" t="s">
        <v>5234</v>
      </c>
      <c r="C1685" s="83" t="s">
        <v>8498</v>
      </c>
      <c r="H1685" s="120">
        <v>3004197</v>
      </c>
      <c r="I1685" s="120">
        <v>0</v>
      </c>
    </row>
    <row r="1686" spans="1:9" ht="14" x14ac:dyDescent="0.15">
      <c r="A1686" s="127" t="s">
        <v>65</v>
      </c>
      <c r="B1686" s="89" t="s">
        <v>5234</v>
      </c>
      <c r="C1686" s="83" t="s">
        <v>262</v>
      </c>
      <c r="D1686" s="83" t="s">
        <v>263</v>
      </c>
      <c r="E1686" s="83" t="s">
        <v>7586</v>
      </c>
      <c r="F1686" s="83" t="s">
        <v>9</v>
      </c>
      <c r="G1686" s="83">
        <v>0</v>
      </c>
      <c r="H1686" s="120">
        <v>43391116.5</v>
      </c>
      <c r="I1686" s="120">
        <v>0</v>
      </c>
    </row>
    <row r="1687" spans="1:9" ht="14" x14ac:dyDescent="0.15">
      <c r="A1687" s="127" t="s">
        <v>65</v>
      </c>
      <c r="B1687" s="89" t="s">
        <v>5234</v>
      </c>
      <c r="C1687" s="83" t="s">
        <v>8499</v>
      </c>
      <c r="H1687" s="120">
        <v>43391116.5</v>
      </c>
      <c r="I1687" s="120">
        <v>0</v>
      </c>
    </row>
    <row r="1688" spans="1:9" ht="14" x14ac:dyDescent="0.15">
      <c r="A1688" s="127" t="s">
        <v>65</v>
      </c>
      <c r="B1688" s="89" t="s">
        <v>5234</v>
      </c>
      <c r="C1688" s="83" t="s">
        <v>130</v>
      </c>
      <c r="D1688" s="83" t="s">
        <v>131</v>
      </c>
      <c r="E1688" s="83" t="s">
        <v>7586</v>
      </c>
      <c r="F1688" s="83" t="s">
        <v>9</v>
      </c>
      <c r="G1688" s="83">
        <v>0</v>
      </c>
      <c r="H1688" s="120">
        <v>293507563.5</v>
      </c>
      <c r="I1688" s="120">
        <v>0</v>
      </c>
    </row>
    <row r="1689" spans="1:9" ht="14" x14ac:dyDescent="0.15">
      <c r="A1689" s="127" t="s">
        <v>65</v>
      </c>
      <c r="B1689" s="89" t="s">
        <v>5234</v>
      </c>
      <c r="C1689" s="83" t="s">
        <v>8500</v>
      </c>
      <c r="H1689" s="120">
        <v>293507563.5</v>
      </c>
      <c r="I1689" s="120">
        <v>0</v>
      </c>
    </row>
    <row r="1690" spans="1:9" ht="14" x14ac:dyDescent="0.15">
      <c r="A1690" s="127" t="s">
        <v>65</v>
      </c>
      <c r="B1690" s="89" t="s">
        <v>5234</v>
      </c>
      <c r="C1690" s="83" t="s">
        <v>1520</v>
      </c>
      <c r="D1690" s="83" t="s">
        <v>1522</v>
      </c>
      <c r="E1690" s="83" t="s">
        <v>7586</v>
      </c>
      <c r="F1690" s="83" t="s">
        <v>9</v>
      </c>
      <c r="G1690" s="83">
        <v>0</v>
      </c>
      <c r="H1690" s="120">
        <v>1387251</v>
      </c>
      <c r="I1690" s="120">
        <v>0</v>
      </c>
    </row>
    <row r="1691" spans="1:9" ht="14" x14ac:dyDescent="0.15">
      <c r="A1691" s="127" t="s">
        <v>65</v>
      </c>
      <c r="B1691" s="89" t="s">
        <v>5234</v>
      </c>
      <c r="C1691" s="83" t="s">
        <v>8501</v>
      </c>
      <c r="H1691" s="120">
        <v>1387251</v>
      </c>
      <c r="I1691" s="120">
        <v>0</v>
      </c>
    </row>
    <row r="1692" spans="1:9" ht="14" x14ac:dyDescent="0.15">
      <c r="A1692" s="127" t="s">
        <v>65</v>
      </c>
      <c r="B1692" s="89" t="s">
        <v>5234</v>
      </c>
      <c r="C1692" s="83" t="s">
        <v>1190</v>
      </c>
      <c r="D1692" s="83" t="s">
        <v>1191</v>
      </c>
      <c r="E1692" s="83" t="s">
        <v>7586</v>
      </c>
      <c r="F1692" s="83" t="s">
        <v>9</v>
      </c>
      <c r="G1692" s="83">
        <v>0</v>
      </c>
      <c r="H1692" s="120">
        <v>3153519.5</v>
      </c>
      <c r="I1692" s="120">
        <v>0</v>
      </c>
    </row>
    <row r="1693" spans="1:9" ht="14" x14ac:dyDescent="0.15">
      <c r="A1693" s="127" t="s">
        <v>65</v>
      </c>
      <c r="B1693" s="89" t="s">
        <v>5234</v>
      </c>
      <c r="C1693" s="83" t="s">
        <v>8502</v>
      </c>
      <c r="H1693" s="120">
        <v>3153519.5</v>
      </c>
      <c r="I1693" s="120">
        <v>0</v>
      </c>
    </row>
    <row r="1694" spans="1:9" ht="14" x14ac:dyDescent="0.15">
      <c r="A1694" s="127" t="s">
        <v>65</v>
      </c>
      <c r="B1694" s="89" t="s">
        <v>5234</v>
      </c>
      <c r="C1694" s="83" t="s">
        <v>1931</v>
      </c>
      <c r="D1694" s="83" t="s">
        <v>1932</v>
      </c>
      <c r="E1694" s="83" t="s">
        <v>7586</v>
      </c>
      <c r="F1694" s="83" t="s">
        <v>9</v>
      </c>
      <c r="G1694" s="83">
        <v>0</v>
      </c>
      <c r="H1694" s="120">
        <v>66646</v>
      </c>
      <c r="I1694" s="120">
        <v>0</v>
      </c>
    </row>
    <row r="1695" spans="1:9" ht="14" x14ac:dyDescent="0.15">
      <c r="A1695" s="127" t="s">
        <v>65</v>
      </c>
      <c r="B1695" s="89" t="s">
        <v>5234</v>
      </c>
      <c r="C1695" s="83" t="s">
        <v>8503</v>
      </c>
      <c r="H1695" s="120">
        <v>66646</v>
      </c>
      <c r="I1695" s="120">
        <v>0</v>
      </c>
    </row>
    <row r="1696" spans="1:9" ht="14" x14ac:dyDescent="0.15">
      <c r="A1696" s="127" t="s">
        <v>65</v>
      </c>
      <c r="B1696" s="89" t="s">
        <v>5234</v>
      </c>
      <c r="C1696" s="83" t="s">
        <v>872</v>
      </c>
      <c r="D1696" s="83" t="s">
        <v>873</v>
      </c>
      <c r="E1696" s="83" t="s">
        <v>7586</v>
      </c>
      <c r="F1696" s="83" t="s">
        <v>9</v>
      </c>
      <c r="G1696" s="83">
        <v>0</v>
      </c>
      <c r="H1696" s="120">
        <v>6681077</v>
      </c>
      <c r="I1696" s="120">
        <v>0</v>
      </c>
    </row>
    <row r="1697" spans="1:9" ht="14" x14ac:dyDescent="0.15">
      <c r="A1697" s="127" t="s">
        <v>65</v>
      </c>
      <c r="B1697" s="89" t="s">
        <v>5234</v>
      </c>
      <c r="C1697" s="83" t="s">
        <v>8504</v>
      </c>
      <c r="H1697" s="120">
        <v>6681077</v>
      </c>
      <c r="I1697" s="120">
        <v>0</v>
      </c>
    </row>
    <row r="1698" spans="1:9" ht="14" x14ac:dyDescent="0.15">
      <c r="A1698" s="127" t="s">
        <v>65</v>
      </c>
      <c r="B1698" s="89" t="s">
        <v>5234</v>
      </c>
      <c r="C1698" s="83" t="s">
        <v>214</v>
      </c>
      <c r="D1698" s="83" t="s">
        <v>215</v>
      </c>
      <c r="E1698" s="83" t="s">
        <v>7586</v>
      </c>
      <c r="F1698" s="83" t="s">
        <v>9</v>
      </c>
      <c r="G1698" s="83">
        <v>0</v>
      </c>
      <c r="H1698" s="120">
        <v>101858195</v>
      </c>
      <c r="I1698" s="120">
        <v>0</v>
      </c>
    </row>
    <row r="1699" spans="1:9" ht="14" x14ac:dyDescent="0.15">
      <c r="A1699" s="127" t="s">
        <v>65</v>
      </c>
      <c r="B1699" s="89" t="s">
        <v>5234</v>
      </c>
      <c r="C1699" s="83" t="s">
        <v>8505</v>
      </c>
      <c r="H1699" s="120">
        <v>101858195</v>
      </c>
      <c r="I1699" s="120">
        <v>0</v>
      </c>
    </row>
    <row r="1700" spans="1:9" ht="14" x14ac:dyDescent="0.15">
      <c r="A1700" s="127" t="s">
        <v>65</v>
      </c>
      <c r="B1700" s="89" t="s">
        <v>5234</v>
      </c>
      <c r="C1700" s="83" t="s">
        <v>433</v>
      </c>
      <c r="D1700" s="83" t="s">
        <v>434</v>
      </c>
      <c r="E1700" s="83" t="s">
        <v>7586</v>
      </c>
      <c r="F1700" s="83" t="s">
        <v>9</v>
      </c>
      <c r="G1700" s="83">
        <v>0</v>
      </c>
      <c r="H1700" s="120">
        <v>26426926</v>
      </c>
      <c r="I1700" s="120">
        <v>0</v>
      </c>
    </row>
    <row r="1701" spans="1:9" ht="14" x14ac:dyDescent="0.15">
      <c r="A1701" s="127" t="s">
        <v>65</v>
      </c>
      <c r="B1701" s="89" t="s">
        <v>5234</v>
      </c>
      <c r="C1701" s="83" t="s">
        <v>8506</v>
      </c>
      <c r="H1701" s="120">
        <v>26426926</v>
      </c>
      <c r="I1701" s="120">
        <v>0</v>
      </c>
    </row>
    <row r="1702" spans="1:9" ht="14" x14ac:dyDescent="0.15">
      <c r="A1702" s="127" t="s">
        <v>65</v>
      </c>
      <c r="B1702" s="89" t="s">
        <v>5234</v>
      </c>
      <c r="C1702" s="83" t="s">
        <v>901</v>
      </c>
      <c r="D1702" s="83" t="s">
        <v>902</v>
      </c>
      <c r="E1702" s="83" t="s">
        <v>7586</v>
      </c>
      <c r="F1702" s="83" t="s">
        <v>9</v>
      </c>
      <c r="G1702" s="83">
        <v>0</v>
      </c>
      <c r="H1702" s="120">
        <v>6172486</v>
      </c>
      <c r="I1702" s="120">
        <v>0</v>
      </c>
    </row>
    <row r="1703" spans="1:9" ht="14" x14ac:dyDescent="0.15">
      <c r="A1703" s="127" t="s">
        <v>65</v>
      </c>
      <c r="B1703" s="89" t="s">
        <v>5234</v>
      </c>
      <c r="C1703" s="83" t="s">
        <v>8507</v>
      </c>
      <c r="H1703" s="120">
        <v>6172486</v>
      </c>
      <c r="I1703" s="120">
        <v>0</v>
      </c>
    </row>
    <row r="1704" spans="1:9" ht="14" x14ac:dyDescent="0.15">
      <c r="A1704" s="127" t="s">
        <v>65</v>
      </c>
      <c r="B1704" s="89" t="s">
        <v>5234</v>
      </c>
      <c r="C1704" s="83" t="s">
        <v>1422</v>
      </c>
      <c r="D1704" s="83" t="s">
        <v>1423</v>
      </c>
      <c r="E1704" s="83" t="s">
        <v>7586</v>
      </c>
      <c r="F1704" s="83" t="s">
        <v>9</v>
      </c>
      <c r="G1704" s="83">
        <v>0</v>
      </c>
      <c r="H1704" s="120">
        <v>1705230</v>
      </c>
      <c r="I1704" s="120">
        <v>0</v>
      </c>
    </row>
    <row r="1705" spans="1:9" ht="14" x14ac:dyDescent="0.15">
      <c r="A1705" s="127" t="s">
        <v>65</v>
      </c>
      <c r="B1705" s="89" t="s">
        <v>5234</v>
      </c>
      <c r="C1705" s="83" t="s">
        <v>8508</v>
      </c>
      <c r="H1705" s="120">
        <v>1705230</v>
      </c>
      <c r="I1705" s="120">
        <v>0</v>
      </c>
    </row>
    <row r="1706" spans="1:9" ht="14" x14ac:dyDescent="0.15">
      <c r="A1706" s="127" t="s">
        <v>65</v>
      </c>
      <c r="B1706" s="89" t="s">
        <v>5234</v>
      </c>
      <c r="C1706" s="83" t="s">
        <v>1761</v>
      </c>
      <c r="D1706" s="83" t="s">
        <v>1762</v>
      </c>
      <c r="E1706" s="83" t="s">
        <v>7586</v>
      </c>
      <c r="F1706" s="83" t="s">
        <v>9</v>
      </c>
      <c r="G1706" s="83">
        <v>0</v>
      </c>
      <c r="H1706" s="120">
        <v>493000</v>
      </c>
      <c r="I1706" s="120">
        <v>0</v>
      </c>
    </row>
    <row r="1707" spans="1:9" ht="14" x14ac:dyDescent="0.15">
      <c r="A1707" s="127" t="s">
        <v>65</v>
      </c>
      <c r="B1707" s="89" t="s">
        <v>5234</v>
      </c>
      <c r="C1707" s="83" t="s">
        <v>8509</v>
      </c>
      <c r="H1707" s="120">
        <v>493000</v>
      </c>
      <c r="I1707" s="120">
        <v>0</v>
      </c>
    </row>
    <row r="1708" spans="1:9" ht="14" x14ac:dyDescent="0.15">
      <c r="A1708" s="127" t="s">
        <v>65</v>
      </c>
      <c r="B1708" s="89" t="s">
        <v>5234</v>
      </c>
      <c r="C1708" s="83" t="s">
        <v>938</v>
      </c>
      <c r="D1708" s="83" t="s">
        <v>939</v>
      </c>
      <c r="E1708" s="83" t="s">
        <v>7586</v>
      </c>
      <c r="F1708" s="83" t="s">
        <v>9</v>
      </c>
      <c r="G1708" s="83">
        <v>0</v>
      </c>
      <c r="H1708" s="120">
        <v>6234002</v>
      </c>
      <c r="I1708" s="120">
        <v>0</v>
      </c>
    </row>
    <row r="1709" spans="1:9" ht="14" x14ac:dyDescent="0.15">
      <c r="A1709" s="127" t="s">
        <v>65</v>
      </c>
      <c r="B1709" s="89" t="s">
        <v>5234</v>
      </c>
      <c r="C1709" s="83" t="s">
        <v>8510</v>
      </c>
      <c r="H1709" s="120">
        <v>6234002</v>
      </c>
      <c r="I1709" s="120">
        <v>0</v>
      </c>
    </row>
    <row r="1710" spans="1:9" ht="14" x14ac:dyDescent="0.15">
      <c r="A1710" s="127" t="s">
        <v>65</v>
      </c>
      <c r="B1710" s="89" t="s">
        <v>5234</v>
      </c>
      <c r="C1710" s="83" t="s">
        <v>1397</v>
      </c>
      <c r="D1710" s="83" t="s">
        <v>1398</v>
      </c>
      <c r="E1710" s="83" t="s">
        <v>7586</v>
      </c>
      <c r="F1710" s="83" t="s">
        <v>9</v>
      </c>
      <c r="G1710" s="83">
        <v>0</v>
      </c>
      <c r="H1710" s="120">
        <v>1810801</v>
      </c>
      <c r="I1710" s="120">
        <v>0</v>
      </c>
    </row>
    <row r="1711" spans="1:9" ht="14" x14ac:dyDescent="0.15">
      <c r="A1711" s="127" t="s">
        <v>65</v>
      </c>
      <c r="B1711" s="89" t="s">
        <v>5234</v>
      </c>
      <c r="C1711" s="83" t="s">
        <v>8511</v>
      </c>
      <c r="H1711" s="120">
        <v>1810801</v>
      </c>
      <c r="I1711" s="120">
        <v>0</v>
      </c>
    </row>
    <row r="1712" spans="1:9" ht="14" x14ac:dyDescent="0.15">
      <c r="A1712" s="127" t="s">
        <v>65</v>
      </c>
      <c r="B1712" s="89" t="s">
        <v>5234</v>
      </c>
      <c r="C1712" s="83" t="s">
        <v>816</v>
      </c>
      <c r="D1712" s="83" t="s">
        <v>817</v>
      </c>
      <c r="E1712" s="83" t="s">
        <v>7586</v>
      </c>
      <c r="F1712" s="83" t="s">
        <v>9</v>
      </c>
      <c r="G1712" s="83">
        <v>0</v>
      </c>
      <c r="H1712" s="120">
        <v>7457910.2101999996</v>
      </c>
      <c r="I1712" s="120">
        <v>0</v>
      </c>
    </row>
    <row r="1713" spans="1:9" ht="14" x14ac:dyDescent="0.15">
      <c r="A1713" s="127" t="s">
        <v>65</v>
      </c>
      <c r="B1713" s="89" t="s">
        <v>5234</v>
      </c>
      <c r="C1713" s="83" t="s">
        <v>8512</v>
      </c>
      <c r="H1713" s="120">
        <v>7457910.2101999996</v>
      </c>
      <c r="I1713" s="120">
        <v>0</v>
      </c>
    </row>
    <row r="1714" spans="1:9" ht="14" x14ac:dyDescent="0.15">
      <c r="A1714" s="127" t="s">
        <v>65</v>
      </c>
      <c r="B1714" s="89" t="s">
        <v>5234</v>
      </c>
      <c r="C1714" s="83" t="s">
        <v>861</v>
      </c>
      <c r="D1714" s="83" t="s">
        <v>862</v>
      </c>
      <c r="E1714" s="83" t="s">
        <v>7586</v>
      </c>
      <c r="F1714" s="83" t="s">
        <v>9</v>
      </c>
      <c r="G1714" s="83">
        <v>0</v>
      </c>
      <c r="H1714" s="120">
        <v>6791270</v>
      </c>
      <c r="I1714" s="120">
        <v>0</v>
      </c>
    </row>
    <row r="1715" spans="1:9" ht="14" x14ac:dyDescent="0.15">
      <c r="A1715" s="127" t="s">
        <v>65</v>
      </c>
      <c r="B1715" s="89" t="s">
        <v>5234</v>
      </c>
      <c r="C1715" s="83" t="s">
        <v>8513</v>
      </c>
      <c r="H1715" s="120">
        <v>6791270</v>
      </c>
      <c r="I1715" s="120">
        <v>0</v>
      </c>
    </row>
    <row r="1716" spans="1:9" ht="14" x14ac:dyDescent="0.15">
      <c r="A1716" s="127" t="s">
        <v>65</v>
      </c>
      <c r="B1716" s="89" t="s">
        <v>5234</v>
      </c>
      <c r="C1716" s="83" t="s">
        <v>1289</v>
      </c>
      <c r="D1716" s="83" t="s">
        <v>1290</v>
      </c>
      <c r="E1716" s="83" t="s">
        <v>7586</v>
      </c>
      <c r="F1716" s="83" t="s">
        <v>9</v>
      </c>
      <c r="G1716" s="83">
        <v>0</v>
      </c>
      <c r="H1716" s="120">
        <v>3548020</v>
      </c>
      <c r="I1716" s="120">
        <v>0</v>
      </c>
    </row>
    <row r="1717" spans="1:9" ht="14" x14ac:dyDescent="0.15">
      <c r="A1717" s="127" t="s">
        <v>65</v>
      </c>
      <c r="B1717" s="89" t="s">
        <v>5234</v>
      </c>
      <c r="C1717" s="83" t="s">
        <v>8514</v>
      </c>
      <c r="H1717" s="120">
        <v>3548020</v>
      </c>
      <c r="I1717" s="120">
        <v>0</v>
      </c>
    </row>
    <row r="1718" spans="1:9" ht="14" x14ac:dyDescent="0.15">
      <c r="A1718" s="127" t="s">
        <v>65</v>
      </c>
      <c r="B1718" s="89" t="s">
        <v>5234</v>
      </c>
      <c r="C1718" s="83" t="s">
        <v>1097</v>
      </c>
      <c r="D1718" s="83" t="s">
        <v>1098</v>
      </c>
      <c r="E1718" s="83" t="s">
        <v>7586</v>
      </c>
      <c r="F1718" s="83" t="s">
        <v>9</v>
      </c>
      <c r="G1718" s="83">
        <v>0</v>
      </c>
      <c r="H1718" s="120">
        <v>5266280</v>
      </c>
      <c r="I1718" s="120">
        <v>0</v>
      </c>
    </row>
    <row r="1719" spans="1:9" ht="14" x14ac:dyDescent="0.15">
      <c r="A1719" s="127" t="s">
        <v>65</v>
      </c>
      <c r="B1719" s="89" t="s">
        <v>5234</v>
      </c>
      <c r="C1719" s="83" t="s">
        <v>8515</v>
      </c>
      <c r="H1719" s="120">
        <v>5266280</v>
      </c>
      <c r="I1719" s="120">
        <v>0</v>
      </c>
    </row>
    <row r="1720" spans="1:9" ht="14" x14ac:dyDescent="0.15">
      <c r="A1720" s="127" t="s">
        <v>65</v>
      </c>
      <c r="B1720" s="89" t="s">
        <v>5234</v>
      </c>
      <c r="C1720" s="83" t="s">
        <v>1558</v>
      </c>
      <c r="D1720" s="83" t="s">
        <v>1559</v>
      </c>
      <c r="E1720" s="83" t="s">
        <v>7586</v>
      </c>
      <c r="F1720" s="83" t="s">
        <v>9</v>
      </c>
      <c r="G1720" s="83">
        <v>0</v>
      </c>
      <c r="H1720" s="120">
        <v>1224226</v>
      </c>
      <c r="I1720" s="120">
        <v>0</v>
      </c>
    </row>
    <row r="1721" spans="1:9" ht="14" x14ac:dyDescent="0.15">
      <c r="A1721" s="127" t="s">
        <v>65</v>
      </c>
      <c r="B1721" s="89" t="s">
        <v>5234</v>
      </c>
      <c r="C1721" s="83" t="s">
        <v>8516</v>
      </c>
      <c r="H1721" s="120">
        <v>1224226</v>
      </c>
      <c r="I1721" s="120">
        <v>0</v>
      </c>
    </row>
    <row r="1722" spans="1:9" ht="14" x14ac:dyDescent="0.15">
      <c r="A1722" s="127" t="s">
        <v>65</v>
      </c>
      <c r="B1722" s="89" t="s">
        <v>5234</v>
      </c>
      <c r="C1722" s="83" t="s">
        <v>1180</v>
      </c>
      <c r="D1722" s="83" t="s">
        <v>1181</v>
      </c>
      <c r="E1722" s="83" t="s">
        <v>7586</v>
      </c>
      <c r="F1722" s="83" t="s">
        <v>9</v>
      </c>
      <c r="G1722" s="83">
        <v>0</v>
      </c>
      <c r="H1722" s="120">
        <v>3294325.1999999997</v>
      </c>
      <c r="I1722" s="120">
        <v>0</v>
      </c>
    </row>
    <row r="1723" spans="1:9" ht="14" x14ac:dyDescent="0.15">
      <c r="A1723" s="127" t="s">
        <v>65</v>
      </c>
      <c r="B1723" s="89" t="s">
        <v>5234</v>
      </c>
      <c r="C1723" s="83" t="s">
        <v>8517</v>
      </c>
      <c r="H1723" s="120">
        <v>3294325.1999999997</v>
      </c>
      <c r="I1723" s="120">
        <v>0</v>
      </c>
    </row>
    <row r="1724" spans="1:9" ht="14" x14ac:dyDescent="0.15">
      <c r="A1724" s="127" t="s">
        <v>65</v>
      </c>
      <c r="B1724" s="89" t="s">
        <v>5234</v>
      </c>
      <c r="C1724" s="83" t="s">
        <v>1143</v>
      </c>
      <c r="D1724" s="83" t="s">
        <v>1144</v>
      </c>
      <c r="E1724" s="83" t="s">
        <v>7586</v>
      </c>
      <c r="F1724" s="83" t="s">
        <v>9</v>
      </c>
      <c r="G1724" s="83">
        <v>0</v>
      </c>
      <c r="H1724" s="120">
        <v>3677424.5286999997</v>
      </c>
      <c r="I1724" s="120">
        <v>0</v>
      </c>
    </row>
    <row r="1725" spans="1:9" ht="14" x14ac:dyDescent="0.15">
      <c r="A1725" s="127" t="s">
        <v>65</v>
      </c>
      <c r="B1725" s="89" t="s">
        <v>5234</v>
      </c>
      <c r="C1725" s="83" t="s">
        <v>8518</v>
      </c>
      <c r="H1725" s="120">
        <v>3677424.5286999997</v>
      </c>
      <c r="I1725" s="120">
        <v>0</v>
      </c>
    </row>
    <row r="1726" spans="1:9" ht="14" x14ac:dyDescent="0.15">
      <c r="A1726" s="127" t="s">
        <v>65</v>
      </c>
      <c r="B1726" s="89" t="s">
        <v>5234</v>
      </c>
      <c r="C1726" s="83" t="s">
        <v>1215</v>
      </c>
      <c r="D1726" s="83" t="s">
        <v>1216</v>
      </c>
      <c r="E1726" s="83" t="s">
        <v>7586</v>
      </c>
      <c r="F1726" s="83" t="s">
        <v>9</v>
      </c>
      <c r="G1726" s="83">
        <v>0</v>
      </c>
      <c r="H1726" s="120">
        <v>2903542</v>
      </c>
      <c r="I1726" s="120">
        <v>0</v>
      </c>
    </row>
    <row r="1727" spans="1:9" ht="14" x14ac:dyDescent="0.15">
      <c r="A1727" s="127" t="s">
        <v>65</v>
      </c>
      <c r="B1727" s="89" t="s">
        <v>5234</v>
      </c>
      <c r="C1727" s="83" t="s">
        <v>8519</v>
      </c>
      <c r="H1727" s="120">
        <v>2903542</v>
      </c>
      <c r="I1727" s="120">
        <v>0</v>
      </c>
    </row>
    <row r="1728" spans="1:9" ht="14" x14ac:dyDescent="0.15">
      <c r="A1728" s="127" t="s">
        <v>65</v>
      </c>
      <c r="B1728" s="89" t="s">
        <v>5234</v>
      </c>
      <c r="C1728" s="83" t="s">
        <v>638</v>
      </c>
      <c r="D1728" s="83" t="s">
        <v>639</v>
      </c>
      <c r="E1728" s="83" t="s">
        <v>7586</v>
      </c>
      <c r="F1728" s="83" t="s">
        <v>9</v>
      </c>
      <c r="G1728" s="83">
        <v>0</v>
      </c>
      <c r="H1728" s="120">
        <v>15949501</v>
      </c>
      <c r="I1728" s="120">
        <v>0</v>
      </c>
    </row>
    <row r="1729" spans="1:9" ht="14" x14ac:dyDescent="0.15">
      <c r="A1729" s="127" t="s">
        <v>65</v>
      </c>
      <c r="B1729" s="89" t="s">
        <v>5234</v>
      </c>
      <c r="C1729" s="83" t="s">
        <v>8520</v>
      </c>
      <c r="H1729" s="120">
        <v>15949501</v>
      </c>
      <c r="I1729" s="120">
        <v>0</v>
      </c>
    </row>
    <row r="1730" spans="1:9" ht="14" x14ac:dyDescent="0.15">
      <c r="A1730" s="127" t="s">
        <v>65</v>
      </c>
      <c r="B1730" s="89" t="s">
        <v>5234</v>
      </c>
      <c r="C1730" s="83" t="s">
        <v>395</v>
      </c>
      <c r="D1730" s="83" t="s">
        <v>396</v>
      </c>
      <c r="E1730" s="83" t="s">
        <v>7586</v>
      </c>
      <c r="F1730" s="83" t="s">
        <v>9</v>
      </c>
      <c r="G1730" s="83">
        <v>0</v>
      </c>
      <c r="H1730" s="120">
        <v>31515830</v>
      </c>
      <c r="I1730" s="120">
        <v>0</v>
      </c>
    </row>
    <row r="1731" spans="1:9" ht="14" x14ac:dyDescent="0.15">
      <c r="A1731" s="127" t="s">
        <v>65</v>
      </c>
      <c r="B1731" s="89" t="s">
        <v>5234</v>
      </c>
      <c r="C1731" s="83" t="s">
        <v>8521</v>
      </c>
      <c r="H1731" s="120">
        <v>31515830</v>
      </c>
      <c r="I1731" s="120">
        <v>0</v>
      </c>
    </row>
    <row r="1732" spans="1:9" ht="14" x14ac:dyDescent="0.15">
      <c r="A1732" s="127" t="s">
        <v>65</v>
      </c>
      <c r="B1732" s="89" t="s">
        <v>5234</v>
      </c>
      <c r="C1732" s="83" t="s">
        <v>1121</v>
      </c>
      <c r="D1732" s="83" t="s">
        <v>1122</v>
      </c>
      <c r="E1732" s="83" t="s">
        <v>7586</v>
      </c>
      <c r="F1732" s="83" t="s">
        <v>9</v>
      </c>
      <c r="G1732" s="83">
        <v>0</v>
      </c>
      <c r="H1732" s="120">
        <v>3787997</v>
      </c>
      <c r="I1732" s="120">
        <v>0</v>
      </c>
    </row>
    <row r="1733" spans="1:9" ht="14" x14ac:dyDescent="0.15">
      <c r="A1733" s="127" t="s">
        <v>65</v>
      </c>
      <c r="B1733" s="89" t="s">
        <v>5234</v>
      </c>
      <c r="C1733" s="83" t="s">
        <v>8522</v>
      </c>
      <c r="H1733" s="120">
        <v>3787997</v>
      </c>
      <c r="I1733" s="120">
        <v>0</v>
      </c>
    </row>
    <row r="1734" spans="1:9" ht="14" x14ac:dyDescent="0.15">
      <c r="A1734" s="127" t="s">
        <v>65</v>
      </c>
      <c r="B1734" s="89" t="s">
        <v>5234</v>
      </c>
      <c r="C1734" s="83" t="s">
        <v>842</v>
      </c>
      <c r="D1734" s="83" t="s">
        <v>843</v>
      </c>
      <c r="E1734" s="83" t="s">
        <v>7586</v>
      </c>
      <c r="F1734" s="83" t="s">
        <v>9</v>
      </c>
      <c r="G1734" s="83">
        <v>0</v>
      </c>
      <c r="H1734" s="120">
        <v>6969133</v>
      </c>
      <c r="I1734" s="120">
        <v>0</v>
      </c>
    </row>
    <row r="1735" spans="1:9" ht="14" x14ac:dyDescent="0.15">
      <c r="A1735" s="127" t="s">
        <v>65</v>
      </c>
      <c r="B1735" s="89" t="s">
        <v>5234</v>
      </c>
      <c r="C1735" s="83" t="s">
        <v>8523</v>
      </c>
      <c r="H1735" s="120">
        <v>6969133</v>
      </c>
      <c r="I1735" s="120">
        <v>0</v>
      </c>
    </row>
    <row r="1736" spans="1:9" ht="14" x14ac:dyDescent="0.15">
      <c r="A1736" s="127" t="s">
        <v>65</v>
      </c>
      <c r="B1736" s="89" t="s">
        <v>5234</v>
      </c>
      <c r="C1736" s="83" t="s">
        <v>222</v>
      </c>
      <c r="D1736" s="83" t="s">
        <v>223</v>
      </c>
      <c r="E1736" s="83" t="s">
        <v>7586</v>
      </c>
      <c r="F1736" s="83" t="s">
        <v>9</v>
      </c>
      <c r="G1736" s="83">
        <v>0</v>
      </c>
      <c r="H1736" s="120">
        <v>87346815</v>
      </c>
      <c r="I1736" s="120">
        <v>0</v>
      </c>
    </row>
    <row r="1737" spans="1:9" ht="14" x14ac:dyDescent="0.15">
      <c r="A1737" s="127" t="s">
        <v>65</v>
      </c>
      <c r="B1737" s="89" t="s">
        <v>5234</v>
      </c>
      <c r="C1737" s="83" t="s">
        <v>8524</v>
      </c>
      <c r="H1737" s="120">
        <v>87346815</v>
      </c>
      <c r="I1737" s="120">
        <v>0</v>
      </c>
    </row>
    <row r="1738" spans="1:9" ht="14" x14ac:dyDescent="0.15">
      <c r="A1738" s="127" t="s">
        <v>65</v>
      </c>
      <c r="B1738" s="89" t="s">
        <v>5234</v>
      </c>
      <c r="C1738" s="83" t="s">
        <v>1367</v>
      </c>
      <c r="D1738" s="83" t="s">
        <v>1368</v>
      </c>
      <c r="E1738" s="83" t="s">
        <v>7586</v>
      </c>
      <c r="F1738" s="83" t="s">
        <v>9</v>
      </c>
      <c r="G1738" s="83">
        <v>0</v>
      </c>
      <c r="H1738" s="120">
        <v>2012706</v>
      </c>
      <c r="I1738" s="120">
        <v>0</v>
      </c>
    </row>
    <row r="1739" spans="1:9" ht="14" x14ac:dyDescent="0.15">
      <c r="A1739" s="127" t="s">
        <v>65</v>
      </c>
      <c r="B1739" s="89" t="s">
        <v>5234</v>
      </c>
      <c r="C1739" s="83" t="s">
        <v>8525</v>
      </c>
      <c r="H1739" s="120">
        <v>2012706</v>
      </c>
      <c r="I1739" s="120">
        <v>0</v>
      </c>
    </row>
    <row r="1740" spans="1:9" ht="14" x14ac:dyDescent="0.15">
      <c r="A1740" s="127" t="s">
        <v>65</v>
      </c>
      <c r="B1740" s="89" t="s">
        <v>5234</v>
      </c>
      <c r="C1740" s="83" t="s">
        <v>1437</v>
      </c>
      <c r="D1740" s="83" t="s">
        <v>1438</v>
      </c>
      <c r="E1740" s="83" t="s">
        <v>7586</v>
      </c>
      <c r="F1740" s="83" t="s">
        <v>9</v>
      </c>
      <c r="G1740" s="83">
        <v>0</v>
      </c>
      <c r="H1740" s="120">
        <v>1632825</v>
      </c>
      <c r="I1740" s="120">
        <v>0</v>
      </c>
    </row>
    <row r="1741" spans="1:9" ht="14" x14ac:dyDescent="0.15">
      <c r="A1741" s="127" t="s">
        <v>65</v>
      </c>
      <c r="B1741" s="89" t="s">
        <v>5234</v>
      </c>
      <c r="C1741" s="83" t="s">
        <v>8526</v>
      </c>
      <c r="H1741" s="120">
        <v>1632825</v>
      </c>
      <c r="I1741" s="120">
        <v>0</v>
      </c>
    </row>
    <row r="1742" spans="1:9" ht="14" x14ac:dyDescent="0.15">
      <c r="A1742" s="127" t="s">
        <v>65</v>
      </c>
      <c r="B1742" s="89" t="s">
        <v>5234</v>
      </c>
      <c r="C1742" s="83" t="s">
        <v>1848</v>
      </c>
      <c r="D1742" s="83" t="s">
        <v>1849</v>
      </c>
      <c r="E1742" s="83" t="s">
        <v>7586</v>
      </c>
      <c r="F1742" s="83" t="s">
        <v>9</v>
      </c>
      <c r="G1742" s="83">
        <v>0</v>
      </c>
      <c r="H1742" s="120">
        <v>274081</v>
      </c>
      <c r="I1742" s="120">
        <v>0</v>
      </c>
    </row>
    <row r="1743" spans="1:9" ht="14" x14ac:dyDescent="0.15">
      <c r="A1743" s="127" t="s">
        <v>65</v>
      </c>
      <c r="B1743" s="89" t="s">
        <v>5234</v>
      </c>
      <c r="C1743" s="83" t="s">
        <v>8527</v>
      </c>
      <c r="H1743" s="120">
        <v>274081</v>
      </c>
      <c r="I1743" s="120">
        <v>0</v>
      </c>
    </row>
    <row r="1744" spans="1:9" ht="14" x14ac:dyDescent="0.15">
      <c r="A1744" s="127" t="s">
        <v>65</v>
      </c>
      <c r="B1744" s="89" t="s">
        <v>5234</v>
      </c>
      <c r="C1744" s="83" t="s">
        <v>188</v>
      </c>
      <c r="D1744" s="83" t="s">
        <v>189</v>
      </c>
      <c r="E1744" s="83" t="s">
        <v>7586</v>
      </c>
      <c r="F1744" s="83" t="s">
        <v>9</v>
      </c>
      <c r="G1744" s="83">
        <v>0</v>
      </c>
      <c r="H1744" s="120">
        <v>117342162</v>
      </c>
      <c r="I1744" s="120">
        <v>0</v>
      </c>
    </row>
    <row r="1745" spans="1:9" ht="14" x14ac:dyDescent="0.15">
      <c r="A1745" s="127" t="s">
        <v>65</v>
      </c>
      <c r="B1745" s="89" t="s">
        <v>5234</v>
      </c>
      <c r="C1745" s="83" t="s">
        <v>8528</v>
      </c>
      <c r="H1745" s="120">
        <v>117342162</v>
      </c>
      <c r="I1745" s="120">
        <v>0</v>
      </c>
    </row>
    <row r="1746" spans="1:9" ht="14" x14ac:dyDescent="0.15">
      <c r="A1746" s="127" t="s">
        <v>65</v>
      </c>
      <c r="B1746" s="89" t="s">
        <v>5234</v>
      </c>
      <c r="C1746" s="83" t="s">
        <v>961</v>
      </c>
      <c r="D1746" s="83" t="s">
        <v>962</v>
      </c>
      <c r="E1746" s="83" t="s">
        <v>7586</v>
      </c>
      <c r="F1746" s="83" t="s">
        <v>9</v>
      </c>
      <c r="G1746" s="83">
        <v>0</v>
      </c>
      <c r="H1746" s="120">
        <v>5389379.5</v>
      </c>
      <c r="I1746" s="120">
        <v>0</v>
      </c>
    </row>
    <row r="1747" spans="1:9" ht="14" x14ac:dyDescent="0.15">
      <c r="A1747" s="127" t="s">
        <v>65</v>
      </c>
      <c r="B1747" s="89" t="s">
        <v>5234</v>
      </c>
      <c r="C1747" s="83" t="s">
        <v>8529</v>
      </c>
      <c r="H1747" s="120">
        <v>5389379.5</v>
      </c>
      <c r="I1747" s="120">
        <v>0</v>
      </c>
    </row>
    <row r="1748" spans="1:9" ht="14" x14ac:dyDescent="0.15">
      <c r="A1748" s="127" t="s">
        <v>65</v>
      </c>
      <c r="B1748" s="89" t="s">
        <v>5234</v>
      </c>
      <c r="C1748" s="83" t="s">
        <v>1241</v>
      </c>
      <c r="D1748" s="83" t="s">
        <v>1242</v>
      </c>
      <c r="E1748" s="83" t="s">
        <v>7586</v>
      </c>
      <c r="F1748" s="83" t="s">
        <v>9</v>
      </c>
      <c r="G1748" s="83">
        <v>0</v>
      </c>
      <c r="H1748" s="120">
        <v>2672922</v>
      </c>
      <c r="I1748" s="120">
        <v>0</v>
      </c>
    </row>
    <row r="1749" spans="1:9" ht="14" x14ac:dyDescent="0.15">
      <c r="A1749" s="127" t="s">
        <v>65</v>
      </c>
      <c r="B1749" s="89" t="s">
        <v>5234</v>
      </c>
      <c r="C1749" s="83" t="s">
        <v>8530</v>
      </c>
      <c r="H1749" s="120">
        <v>2672922</v>
      </c>
      <c r="I1749" s="120">
        <v>0</v>
      </c>
    </row>
    <row r="1750" spans="1:9" ht="14" x14ac:dyDescent="0.15">
      <c r="A1750" s="127" t="s">
        <v>65</v>
      </c>
      <c r="B1750" s="89" t="s">
        <v>5234</v>
      </c>
      <c r="C1750" s="83" t="s">
        <v>463</v>
      </c>
      <c r="D1750" s="83" t="s">
        <v>464</v>
      </c>
      <c r="E1750" s="83" t="s">
        <v>7586</v>
      </c>
      <c r="F1750" s="83" t="s">
        <v>9</v>
      </c>
      <c r="G1750" s="83">
        <v>0</v>
      </c>
      <c r="H1750" s="120">
        <v>23576340</v>
      </c>
      <c r="I1750" s="120">
        <v>0</v>
      </c>
    </row>
    <row r="1751" spans="1:9" ht="14" x14ac:dyDescent="0.15">
      <c r="A1751" s="127" t="s">
        <v>65</v>
      </c>
      <c r="B1751" s="89" t="s">
        <v>5234</v>
      </c>
      <c r="C1751" s="83" t="s">
        <v>8531</v>
      </c>
      <c r="H1751" s="120">
        <v>23576340</v>
      </c>
      <c r="I1751" s="120">
        <v>0</v>
      </c>
    </row>
    <row r="1752" spans="1:9" ht="14" x14ac:dyDescent="0.15">
      <c r="A1752" s="127" t="s">
        <v>65</v>
      </c>
      <c r="B1752" s="89" t="s">
        <v>5234</v>
      </c>
      <c r="C1752" s="83" t="s">
        <v>1323</v>
      </c>
      <c r="D1752" s="83" t="s">
        <v>1324</v>
      </c>
      <c r="E1752" s="83" t="s">
        <v>7586</v>
      </c>
      <c r="F1752" s="83" t="s">
        <v>9</v>
      </c>
      <c r="G1752" s="83">
        <v>0</v>
      </c>
      <c r="H1752" s="120">
        <v>2624800</v>
      </c>
      <c r="I1752" s="120">
        <v>0</v>
      </c>
    </row>
    <row r="1753" spans="1:9" ht="14" x14ac:dyDescent="0.15">
      <c r="A1753" s="127" t="s">
        <v>65</v>
      </c>
      <c r="B1753" s="89" t="s">
        <v>5234</v>
      </c>
      <c r="C1753" s="83" t="s">
        <v>8532</v>
      </c>
      <c r="H1753" s="120">
        <v>2624800</v>
      </c>
      <c r="I1753" s="120">
        <v>0</v>
      </c>
    </row>
    <row r="1754" spans="1:9" ht="14" x14ac:dyDescent="0.15">
      <c r="A1754" s="127" t="s">
        <v>65</v>
      </c>
      <c r="B1754" s="89" t="s">
        <v>5234</v>
      </c>
      <c r="C1754" s="83" t="s">
        <v>192</v>
      </c>
      <c r="D1754" s="83" t="s">
        <v>193</v>
      </c>
      <c r="E1754" s="83" t="s">
        <v>7586</v>
      </c>
      <c r="F1754" s="83" t="s">
        <v>9</v>
      </c>
      <c r="G1754" s="83">
        <v>0</v>
      </c>
      <c r="H1754" s="120">
        <v>116682488</v>
      </c>
      <c r="I1754" s="120">
        <v>0</v>
      </c>
    </row>
    <row r="1755" spans="1:9" ht="14" x14ac:dyDescent="0.15">
      <c r="A1755" s="127" t="s">
        <v>65</v>
      </c>
      <c r="B1755" s="89" t="s">
        <v>5234</v>
      </c>
      <c r="C1755" s="83" t="s">
        <v>8533</v>
      </c>
      <c r="H1755" s="120">
        <v>116682488</v>
      </c>
      <c r="I1755" s="120">
        <v>0</v>
      </c>
    </row>
    <row r="1756" spans="1:9" ht="14" x14ac:dyDescent="0.15">
      <c r="A1756" s="127" t="s">
        <v>65</v>
      </c>
      <c r="B1756" s="89" t="s">
        <v>5234</v>
      </c>
      <c r="C1756" s="83" t="s">
        <v>1572</v>
      </c>
      <c r="D1756" s="83" t="s">
        <v>1573</v>
      </c>
      <c r="E1756" s="83" t="s">
        <v>7586</v>
      </c>
      <c r="F1756" s="83" t="s">
        <v>9</v>
      </c>
      <c r="G1756" s="83">
        <v>0</v>
      </c>
      <c r="H1756" s="120">
        <v>1183400</v>
      </c>
      <c r="I1756" s="120">
        <v>0</v>
      </c>
    </row>
    <row r="1757" spans="1:9" ht="14" x14ac:dyDescent="0.15">
      <c r="A1757" s="127" t="s">
        <v>65</v>
      </c>
      <c r="B1757" s="89" t="s">
        <v>5234</v>
      </c>
      <c r="C1757" s="83" t="s">
        <v>8534</v>
      </c>
      <c r="H1757" s="120">
        <v>1183400</v>
      </c>
      <c r="I1757" s="120">
        <v>0</v>
      </c>
    </row>
    <row r="1758" spans="1:9" ht="14" x14ac:dyDescent="0.15">
      <c r="A1758" s="127" t="s">
        <v>65</v>
      </c>
      <c r="B1758" s="89" t="s">
        <v>5234</v>
      </c>
      <c r="C1758" s="83" t="s">
        <v>1237</v>
      </c>
      <c r="D1758" s="83" t="s">
        <v>1238</v>
      </c>
      <c r="E1758" s="83" t="s">
        <v>7586</v>
      </c>
      <c r="F1758" s="83" t="s">
        <v>9</v>
      </c>
      <c r="G1758" s="83">
        <v>0</v>
      </c>
      <c r="H1758" s="120">
        <v>2727600</v>
      </c>
      <c r="I1758" s="120">
        <v>0</v>
      </c>
    </row>
    <row r="1759" spans="1:9" ht="14" x14ac:dyDescent="0.15">
      <c r="A1759" s="127" t="s">
        <v>65</v>
      </c>
      <c r="B1759" s="89" t="s">
        <v>5234</v>
      </c>
      <c r="C1759" s="83" t="s">
        <v>8535</v>
      </c>
      <c r="H1759" s="120">
        <v>2727600</v>
      </c>
      <c r="I1759" s="120">
        <v>0</v>
      </c>
    </row>
    <row r="1760" spans="1:9" ht="14" x14ac:dyDescent="0.15">
      <c r="A1760" s="127" t="s">
        <v>65</v>
      </c>
      <c r="B1760" s="89" t="s">
        <v>5234</v>
      </c>
      <c r="C1760" s="83" t="s">
        <v>1155</v>
      </c>
      <c r="D1760" s="83" t="s">
        <v>1156</v>
      </c>
      <c r="E1760" s="83" t="s">
        <v>7586</v>
      </c>
      <c r="F1760" s="83" t="s">
        <v>9</v>
      </c>
      <c r="G1760" s="83">
        <v>0</v>
      </c>
      <c r="H1760" s="120">
        <v>3573987</v>
      </c>
      <c r="I1760" s="120">
        <v>0</v>
      </c>
    </row>
    <row r="1761" spans="1:9" ht="14" x14ac:dyDescent="0.15">
      <c r="A1761" s="127" t="s">
        <v>65</v>
      </c>
      <c r="B1761" s="89" t="s">
        <v>5234</v>
      </c>
      <c r="C1761" s="83" t="s">
        <v>8536</v>
      </c>
      <c r="H1761" s="120">
        <v>3573987</v>
      </c>
      <c r="I1761" s="120">
        <v>0</v>
      </c>
    </row>
    <row r="1762" spans="1:9" ht="14" x14ac:dyDescent="0.15">
      <c r="A1762" s="127" t="s">
        <v>65</v>
      </c>
      <c r="B1762" s="89" t="s">
        <v>5234</v>
      </c>
      <c r="C1762" s="83" t="s">
        <v>903</v>
      </c>
      <c r="D1762" s="83" t="s">
        <v>904</v>
      </c>
      <c r="E1762" s="83" t="s">
        <v>7586</v>
      </c>
      <c r="F1762" s="83" t="s">
        <v>9</v>
      </c>
      <c r="G1762" s="83">
        <v>0</v>
      </c>
      <c r="H1762" s="120">
        <v>6172223</v>
      </c>
      <c r="I1762" s="120">
        <v>0</v>
      </c>
    </row>
    <row r="1763" spans="1:9" ht="14" x14ac:dyDescent="0.15">
      <c r="A1763" s="127" t="s">
        <v>65</v>
      </c>
      <c r="B1763" s="89" t="s">
        <v>5234</v>
      </c>
      <c r="C1763" s="83" t="s">
        <v>8537</v>
      </c>
      <c r="H1763" s="120">
        <v>6172223</v>
      </c>
      <c r="I1763" s="120">
        <v>0</v>
      </c>
    </row>
    <row r="1764" spans="1:9" ht="14" x14ac:dyDescent="0.15">
      <c r="A1764" s="127" t="s">
        <v>65</v>
      </c>
      <c r="B1764" s="89" t="s">
        <v>5234</v>
      </c>
      <c r="C1764" s="83" t="s">
        <v>982</v>
      </c>
      <c r="D1764" s="83" t="s">
        <v>983</v>
      </c>
      <c r="E1764" s="83" t="s">
        <v>7586</v>
      </c>
      <c r="F1764" s="83" t="s">
        <v>9</v>
      </c>
      <c r="G1764" s="83">
        <v>0</v>
      </c>
      <c r="H1764" s="120">
        <v>5156400</v>
      </c>
      <c r="I1764" s="120">
        <v>0</v>
      </c>
    </row>
    <row r="1765" spans="1:9" ht="14" x14ac:dyDescent="0.15">
      <c r="A1765" s="127" t="s">
        <v>65</v>
      </c>
      <c r="B1765" s="89" t="s">
        <v>5234</v>
      </c>
      <c r="C1765" s="83" t="s">
        <v>8538</v>
      </c>
      <c r="H1765" s="120">
        <v>5156400</v>
      </c>
      <c r="I1765" s="120">
        <v>0</v>
      </c>
    </row>
    <row r="1766" spans="1:9" ht="14" x14ac:dyDescent="0.15">
      <c r="A1766" s="127" t="s">
        <v>65</v>
      </c>
      <c r="B1766" s="89" t="s">
        <v>5234</v>
      </c>
      <c r="C1766" s="83" t="s">
        <v>735</v>
      </c>
      <c r="D1766" s="83" t="s">
        <v>736</v>
      </c>
      <c r="E1766" s="83" t="s">
        <v>7586</v>
      </c>
      <c r="F1766" s="83" t="s">
        <v>9</v>
      </c>
      <c r="G1766" s="83">
        <v>0</v>
      </c>
      <c r="H1766" s="120">
        <v>10550850</v>
      </c>
      <c r="I1766" s="120">
        <v>0</v>
      </c>
    </row>
    <row r="1767" spans="1:9" ht="14" x14ac:dyDescent="0.15">
      <c r="A1767" s="127" t="s">
        <v>65</v>
      </c>
      <c r="B1767" s="89" t="s">
        <v>5234</v>
      </c>
      <c r="C1767" s="83" t="s">
        <v>8539</v>
      </c>
      <c r="H1767" s="120">
        <v>10550850</v>
      </c>
      <c r="I1767" s="120">
        <v>0</v>
      </c>
    </row>
    <row r="1768" spans="1:9" ht="14" x14ac:dyDescent="0.15">
      <c r="A1768" s="127" t="s">
        <v>65</v>
      </c>
      <c r="B1768" s="89" t="s">
        <v>5234</v>
      </c>
      <c r="C1768" s="83" t="s">
        <v>323</v>
      </c>
      <c r="D1768" s="83" t="s">
        <v>324</v>
      </c>
      <c r="E1768" s="83" t="s">
        <v>7586</v>
      </c>
      <c r="F1768" s="83" t="s">
        <v>9</v>
      </c>
      <c r="G1768" s="83">
        <v>0</v>
      </c>
      <c r="H1768" s="120">
        <v>46095107</v>
      </c>
      <c r="I1768" s="120">
        <v>0</v>
      </c>
    </row>
    <row r="1769" spans="1:9" ht="14" x14ac:dyDescent="0.15">
      <c r="A1769" s="127" t="s">
        <v>65</v>
      </c>
      <c r="B1769" s="89" t="s">
        <v>5234</v>
      </c>
      <c r="C1769" s="83" t="s">
        <v>8540</v>
      </c>
      <c r="H1769" s="120">
        <v>46095107</v>
      </c>
      <c r="I1769" s="120">
        <v>0</v>
      </c>
    </row>
    <row r="1770" spans="1:9" ht="14" x14ac:dyDescent="0.15">
      <c r="A1770" s="127" t="s">
        <v>65</v>
      </c>
      <c r="B1770" s="89" t="s">
        <v>5234</v>
      </c>
      <c r="C1770" s="83" t="s">
        <v>856</v>
      </c>
      <c r="D1770" s="83" t="s">
        <v>857</v>
      </c>
      <c r="E1770" s="83" t="s">
        <v>7586</v>
      </c>
      <c r="F1770" s="83" t="s">
        <v>9</v>
      </c>
      <c r="G1770" s="83">
        <v>0</v>
      </c>
      <c r="H1770" s="120">
        <v>6872766</v>
      </c>
      <c r="I1770" s="120">
        <v>0</v>
      </c>
    </row>
    <row r="1771" spans="1:9" ht="14" x14ac:dyDescent="0.15">
      <c r="A1771" s="127" t="s">
        <v>65</v>
      </c>
      <c r="B1771" s="89" t="s">
        <v>5234</v>
      </c>
      <c r="C1771" s="83" t="s">
        <v>8541</v>
      </c>
      <c r="H1771" s="120">
        <v>6872766</v>
      </c>
      <c r="I1771" s="120">
        <v>0</v>
      </c>
    </row>
    <row r="1772" spans="1:9" ht="14" x14ac:dyDescent="0.15">
      <c r="A1772" s="127" t="s">
        <v>65</v>
      </c>
      <c r="B1772" s="89" t="s">
        <v>5234</v>
      </c>
      <c r="C1772" s="83" t="s">
        <v>1619</v>
      </c>
      <c r="D1772" s="83" t="s">
        <v>1620</v>
      </c>
      <c r="E1772" s="83" t="s">
        <v>7586</v>
      </c>
      <c r="F1772" s="83" t="s">
        <v>9</v>
      </c>
      <c r="G1772" s="83">
        <v>0</v>
      </c>
      <c r="H1772" s="120">
        <v>908650.5</v>
      </c>
      <c r="I1772" s="120">
        <v>0</v>
      </c>
    </row>
    <row r="1773" spans="1:9" ht="14" x14ac:dyDescent="0.15">
      <c r="A1773" s="127" t="s">
        <v>65</v>
      </c>
      <c r="B1773" s="89" t="s">
        <v>5234</v>
      </c>
      <c r="C1773" s="83" t="s">
        <v>8542</v>
      </c>
      <c r="H1773" s="120">
        <v>908650.5</v>
      </c>
      <c r="I1773" s="120">
        <v>0</v>
      </c>
    </row>
    <row r="1774" spans="1:9" ht="14" x14ac:dyDescent="0.15">
      <c r="A1774" s="127" t="s">
        <v>65</v>
      </c>
      <c r="B1774" s="89" t="s">
        <v>5234</v>
      </c>
      <c r="C1774" s="83" t="s">
        <v>238</v>
      </c>
      <c r="D1774" s="83" t="s">
        <v>239</v>
      </c>
      <c r="E1774" s="83" t="s">
        <v>7586</v>
      </c>
      <c r="F1774" s="83" t="s">
        <v>9</v>
      </c>
      <c r="G1774" s="83">
        <v>0</v>
      </c>
      <c r="H1774" s="120">
        <v>70154821</v>
      </c>
      <c r="I1774" s="120">
        <v>0</v>
      </c>
    </row>
    <row r="1775" spans="1:9" ht="14" x14ac:dyDescent="0.15">
      <c r="A1775" s="127" t="s">
        <v>65</v>
      </c>
      <c r="B1775" s="89" t="s">
        <v>5234</v>
      </c>
      <c r="C1775" s="83" t="s">
        <v>8543</v>
      </c>
      <c r="H1775" s="120">
        <v>70154821</v>
      </c>
      <c r="I1775" s="120">
        <v>0</v>
      </c>
    </row>
    <row r="1776" spans="1:9" ht="14" x14ac:dyDescent="0.15">
      <c r="A1776" s="127" t="s">
        <v>65</v>
      </c>
      <c r="B1776" s="89" t="s">
        <v>5234</v>
      </c>
      <c r="C1776" s="83" t="s">
        <v>963</v>
      </c>
      <c r="D1776" s="83" t="s">
        <v>964</v>
      </c>
      <c r="E1776" s="83" t="s">
        <v>7586</v>
      </c>
      <c r="F1776" s="83" t="s">
        <v>9</v>
      </c>
      <c r="G1776" s="83">
        <v>0</v>
      </c>
      <c r="H1776" s="120">
        <v>5351835</v>
      </c>
      <c r="I1776" s="120">
        <v>0</v>
      </c>
    </row>
    <row r="1777" spans="1:9" ht="14" x14ac:dyDescent="0.15">
      <c r="A1777" s="127" t="s">
        <v>65</v>
      </c>
      <c r="B1777" s="89" t="s">
        <v>5234</v>
      </c>
      <c r="C1777" s="83" t="s">
        <v>8544</v>
      </c>
      <c r="H1777" s="120">
        <v>5351835</v>
      </c>
      <c r="I1777" s="120">
        <v>0</v>
      </c>
    </row>
    <row r="1778" spans="1:9" ht="14" x14ac:dyDescent="0.15">
      <c r="A1778" s="127" t="s">
        <v>65</v>
      </c>
      <c r="B1778" s="89" t="s">
        <v>5234</v>
      </c>
      <c r="C1778" s="83" t="s">
        <v>1740</v>
      </c>
      <c r="D1778" s="83" t="s">
        <v>1741</v>
      </c>
      <c r="E1778" s="83" t="s">
        <v>7586</v>
      </c>
      <c r="F1778" s="83" t="s">
        <v>9</v>
      </c>
      <c r="G1778" s="83">
        <v>0</v>
      </c>
      <c r="H1778" s="120">
        <v>544377</v>
      </c>
      <c r="I1778" s="120">
        <v>0</v>
      </c>
    </row>
    <row r="1779" spans="1:9" ht="14" x14ac:dyDescent="0.15">
      <c r="A1779" s="127" t="s">
        <v>65</v>
      </c>
      <c r="B1779" s="89" t="s">
        <v>5234</v>
      </c>
      <c r="C1779" s="83" t="s">
        <v>8545</v>
      </c>
      <c r="H1779" s="120">
        <v>544377</v>
      </c>
      <c r="I1779" s="120">
        <v>0</v>
      </c>
    </row>
    <row r="1780" spans="1:9" ht="14" x14ac:dyDescent="0.15">
      <c r="A1780" s="127" t="s">
        <v>65</v>
      </c>
      <c r="B1780" s="89" t="s">
        <v>5234</v>
      </c>
      <c r="C1780" s="83" t="s">
        <v>272</v>
      </c>
      <c r="D1780" s="83" t="s">
        <v>273</v>
      </c>
      <c r="E1780" s="83" t="s">
        <v>7586</v>
      </c>
      <c r="F1780" s="83" t="s">
        <v>9</v>
      </c>
      <c r="G1780" s="83">
        <v>0</v>
      </c>
      <c r="H1780" s="120">
        <v>32181191</v>
      </c>
      <c r="I1780" s="120">
        <v>0</v>
      </c>
    </row>
    <row r="1781" spans="1:9" ht="14" x14ac:dyDescent="0.15">
      <c r="A1781" s="127" t="s">
        <v>65</v>
      </c>
      <c r="B1781" s="89" t="s">
        <v>5234</v>
      </c>
      <c r="C1781" s="83" t="s">
        <v>8546</v>
      </c>
      <c r="H1781" s="120">
        <v>32181191</v>
      </c>
      <c r="I1781" s="120">
        <v>0</v>
      </c>
    </row>
    <row r="1782" spans="1:9" ht="14" x14ac:dyDescent="0.15">
      <c r="A1782" s="127" t="s">
        <v>65</v>
      </c>
      <c r="B1782" s="89" t="s">
        <v>5234</v>
      </c>
      <c r="C1782" s="83" t="s">
        <v>1569</v>
      </c>
      <c r="D1782" s="83" t="s">
        <v>1570</v>
      </c>
      <c r="E1782" s="83" t="s">
        <v>7586</v>
      </c>
      <c r="F1782" s="83" t="s">
        <v>9</v>
      </c>
      <c r="G1782" s="83">
        <v>0</v>
      </c>
      <c r="H1782" s="120">
        <v>1189581</v>
      </c>
      <c r="I1782" s="120">
        <v>0</v>
      </c>
    </row>
    <row r="1783" spans="1:9" ht="14" x14ac:dyDescent="0.15">
      <c r="A1783" s="127" t="s">
        <v>65</v>
      </c>
      <c r="B1783" s="89" t="s">
        <v>5234</v>
      </c>
      <c r="C1783" s="83" t="s">
        <v>8547</v>
      </c>
      <c r="H1783" s="120">
        <v>1189581</v>
      </c>
      <c r="I1783" s="120">
        <v>0</v>
      </c>
    </row>
    <row r="1784" spans="1:9" ht="14" x14ac:dyDescent="0.15">
      <c r="A1784" s="127" t="s">
        <v>65</v>
      </c>
      <c r="B1784" s="89" t="s">
        <v>5234</v>
      </c>
      <c r="C1784" s="83" t="s">
        <v>1605</v>
      </c>
      <c r="D1784" s="83" t="s">
        <v>1606</v>
      </c>
      <c r="E1784" s="83" t="s">
        <v>7586</v>
      </c>
      <c r="F1784" s="83" t="s">
        <v>9</v>
      </c>
      <c r="G1784" s="83">
        <v>0</v>
      </c>
      <c r="H1784" s="120">
        <v>951575</v>
      </c>
      <c r="I1784" s="120">
        <v>0</v>
      </c>
    </row>
    <row r="1785" spans="1:9" ht="14" x14ac:dyDescent="0.15">
      <c r="A1785" s="127" t="s">
        <v>65</v>
      </c>
      <c r="B1785" s="89" t="s">
        <v>5234</v>
      </c>
      <c r="C1785" s="83" t="s">
        <v>8548</v>
      </c>
      <c r="H1785" s="120">
        <v>951575</v>
      </c>
      <c r="I1785" s="120">
        <v>0</v>
      </c>
    </row>
    <row r="1786" spans="1:9" ht="14" x14ac:dyDescent="0.15">
      <c r="A1786" s="127" t="s">
        <v>65</v>
      </c>
      <c r="B1786" s="89" t="s">
        <v>5234</v>
      </c>
      <c r="C1786" s="83" t="s">
        <v>811</v>
      </c>
      <c r="D1786" s="83" t="s">
        <v>812</v>
      </c>
      <c r="E1786" s="83" t="s">
        <v>7586</v>
      </c>
      <c r="F1786" s="83" t="s">
        <v>9</v>
      </c>
      <c r="G1786" s="83">
        <v>0</v>
      </c>
      <c r="H1786" s="120">
        <v>7499747.5</v>
      </c>
      <c r="I1786" s="120">
        <v>0</v>
      </c>
    </row>
    <row r="1787" spans="1:9" ht="14" x14ac:dyDescent="0.15">
      <c r="A1787" s="127" t="s">
        <v>65</v>
      </c>
      <c r="B1787" s="89" t="s">
        <v>5234</v>
      </c>
      <c r="C1787" s="83" t="s">
        <v>8549</v>
      </c>
      <c r="H1787" s="120">
        <v>7499747.5</v>
      </c>
      <c r="I1787" s="120">
        <v>0</v>
      </c>
    </row>
    <row r="1788" spans="1:9" ht="14" x14ac:dyDescent="0.15">
      <c r="A1788" s="127" t="s">
        <v>65</v>
      </c>
      <c r="B1788" s="89" t="s">
        <v>5234</v>
      </c>
      <c r="C1788" s="83" t="s">
        <v>1651</v>
      </c>
      <c r="D1788" s="83" t="s">
        <v>1652</v>
      </c>
      <c r="E1788" s="83" t="s">
        <v>7586</v>
      </c>
      <c r="F1788" s="83" t="s">
        <v>9</v>
      </c>
      <c r="G1788" s="83">
        <v>0</v>
      </c>
      <c r="H1788" s="120">
        <v>822580</v>
      </c>
      <c r="I1788" s="120">
        <v>0</v>
      </c>
    </row>
    <row r="1789" spans="1:9" ht="14" x14ac:dyDescent="0.15">
      <c r="A1789" s="127" t="s">
        <v>65</v>
      </c>
      <c r="B1789" s="89" t="s">
        <v>5234</v>
      </c>
      <c r="C1789" s="83" t="s">
        <v>8550</v>
      </c>
      <c r="H1789" s="120">
        <v>822580</v>
      </c>
      <c r="I1789" s="120">
        <v>0</v>
      </c>
    </row>
    <row r="1790" spans="1:9" ht="14" x14ac:dyDescent="0.15">
      <c r="A1790" s="127" t="s">
        <v>65</v>
      </c>
      <c r="B1790" s="89" t="s">
        <v>5234</v>
      </c>
      <c r="C1790" s="83" t="s">
        <v>1384</v>
      </c>
      <c r="D1790" s="83" t="s">
        <v>1385</v>
      </c>
      <c r="E1790" s="83" t="s">
        <v>7586</v>
      </c>
      <c r="F1790" s="83" t="s">
        <v>9</v>
      </c>
      <c r="G1790" s="83">
        <v>0</v>
      </c>
      <c r="H1790" s="120">
        <v>1911590</v>
      </c>
      <c r="I1790" s="120">
        <v>0</v>
      </c>
    </row>
    <row r="1791" spans="1:9" ht="14" x14ac:dyDescent="0.15">
      <c r="A1791" s="127" t="s">
        <v>65</v>
      </c>
      <c r="B1791" s="89" t="s">
        <v>5234</v>
      </c>
      <c r="C1791" s="83" t="s">
        <v>8551</v>
      </c>
      <c r="H1791" s="120">
        <v>1911590</v>
      </c>
      <c r="I1791" s="120">
        <v>0</v>
      </c>
    </row>
    <row r="1792" spans="1:9" ht="14" x14ac:dyDescent="0.15">
      <c r="A1792" s="127" t="s">
        <v>65</v>
      </c>
      <c r="B1792" s="89" t="s">
        <v>5234</v>
      </c>
      <c r="C1792" s="83" t="s">
        <v>492</v>
      </c>
      <c r="D1792" s="83" t="s">
        <v>493</v>
      </c>
      <c r="E1792" s="83" t="s">
        <v>7586</v>
      </c>
      <c r="F1792" s="83" t="s">
        <v>9</v>
      </c>
      <c r="G1792" s="83">
        <v>0</v>
      </c>
      <c r="H1792" s="120">
        <v>22031034</v>
      </c>
      <c r="I1792" s="120">
        <v>0</v>
      </c>
    </row>
    <row r="1793" spans="1:9" ht="14" x14ac:dyDescent="0.15">
      <c r="A1793" s="127" t="s">
        <v>65</v>
      </c>
      <c r="B1793" s="89" t="s">
        <v>5234</v>
      </c>
      <c r="C1793" s="83" t="s">
        <v>8552</v>
      </c>
      <c r="H1793" s="120">
        <v>22031034</v>
      </c>
      <c r="I1793" s="120">
        <v>0</v>
      </c>
    </row>
    <row r="1794" spans="1:9" ht="14" x14ac:dyDescent="0.15">
      <c r="A1794" s="127" t="s">
        <v>65</v>
      </c>
      <c r="B1794" s="89" t="s">
        <v>5234</v>
      </c>
      <c r="C1794" s="83" t="s">
        <v>1879</v>
      </c>
      <c r="D1794" s="83" t="s">
        <v>1880</v>
      </c>
      <c r="E1794" s="83" t="s">
        <v>7586</v>
      </c>
      <c r="F1794" s="83" t="s">
        <v>9</v>
      </c>
      <c r="G1794" s="83">
        <v>0</v>
      </c>
      <c r="H1794" s="120">
        <v>178261</v>
      </c>
      <c r="I1794" s="120">
        <v>0</v>
      </c>
    </row>
    <row r="1795" spans="1:9" ht="14" x14ac:dyDescent="0.15">
      <c r="A1795" s="127" t="s">
        <v>65</v>
      </c>
      <c r="B1795" s="89" t="s">
        <v>5234</v>
      </c>
      <c r="C1795" s="83" t="s">
        <v>8553</v>
      </c>
      <c r="H1795" s="120">
        <v>178261</v>
      </c>
      <c r="I1795" s="120">
        <v>0</v>
      </c>
    </row>
    <row r="1796" spans="1:9" ht="14" x14ac:dyDescent="0.15">
      <c r="A1796" s="127" t="s">
        <v>65</v>
      </c>
      <c r="B1796" s="89" t="s">
        <v>5234</v>
      </c>
      <c r="C1796" s="83" t="s">
        <v>355</v>
      </c>
      <c r="D1796" s="83" t="s">
        <v>356</v>
      </c>
      <c r="E1796" s="83" t="s">
        <v>7586</v>
      </c>
      <c r="F1796" s="83" t="s">
        <v>9</v>
      </c>
      <c r="G1796" s="83">
        <v>0</v>
      </c>
      <c r="H1796" s="120">
        <v>34890880</v>
      </c>
      <c r="I1796" s="120">
        <v>0</v>
      </c>
    </row>
    <row r="1797" spans="1:9" ht="14" x14ac:dyDescent="0.15">
      <c r="A1797" s="127" t="s">
        <v>65</v>
      </c>
      <c r="B1797" s="89" t="s">
        <v>5234</v>
      </c>
      <c r="C1797" s="83" t="s">
        <v>8554</v>
      </c>
      <c r="H1797" s="120">
        <v>34890880</v>
      </c>
      <c r="I1797" s="120">
        <v>0</v>
      </c>
    </row>
    <row r="1798" spans="1:9" ht="14" x14ac:dyDescent="0.15">
      <c r="A1798" s="127" t="s">
        <v>65</v>
      </c>
      <c r="B1798" s="89" t="s">
        <v>5234</v>
      </c>
      <c r="C1798" s="83" t="s">
        <v>819</v>
      </c>
      <c r="D1798" s="83" t="s">
        <v>820</v>
      </c>
      <c r="E1798" s="83" t="s">
        <v>7586</v>
      </c>
      <c r="F1798" s="83" t="s">
        <v>9</v>
      </c>
      <c r="G1798" s="83">
        <v>0</v>
      </c>
      <c r="H1798" s="120">
        <v>7452240</v>
      </c>
      <c r="I1798" s="120">
        <v>0</v>
      </c>
    </row>
    <row r="1799" spans="1:9" ht="14" x14ac:dyDescent="0.15">
      <c r="A1799" s="127" t="s">
        <v>65</v>
      </c>
      <c r="B1799" s="89" t="s">
        <v>5234</v>
      </c>
      <c r="C1799" s="83" t="s">
        <v>8555</v>
      </c>
      <c r="H1799" s="120">
        <v>7452240</v>
      </c>
      <c r="I1799" s="120">
        <v>0</v>
      </c>
    </row>
    <row r="1800" spans="1:9" ht="14" x14ac:dyDescent="0.15">
      <c r="A1800" s="127" t="s">
        <v>65</v>
      </c>
      <c r="B1800" s="89" t="s">
        <v>5234</v>
      </c>
      <c r="C1800" s="83" t="s">
        <v>1225</v>
      </c>
      <c r="D1800" s="83" t="s">
        <v>1226</v>
      </c>
      <c r="E1800" s="83" t="s">
        <v>7586</v>
      </c>
      <c r="F1800" s="83" t="s">
        <v>9</v>
      </c>
      <c r="G1800" s="83">
        <v>0</v>
      </c>
      <c r="H1800" s="120">
        <v>2770486</v>
      </c>
      <c r="I1800" s="120">
        <v>0</v>
      </c>
    </row>
    <row r="1801" spans="1:9" ht="14" x14ac:dyDescent="0.15">
      <c r="A1801" s="127" t="s">
        <v>65</v>
      </c>
      <c r="B1801" s="89" t="s">
        <v>5234</v>
      </c>
      <c r="C1801" s="83" t="s">
        <v>8556</v>
      </c>
      <c r="H1801" s="120">
        <v>2770486</v>
      </c>
      <c r="I1801" s="120">
        <v>0</v>
      </c>
    </row>
    <row r="1802" spans="1:9" ht="14" x14ac:dyDescent="0.15">
      <c r="A1802" s="127" t="s">
        <v>65</v>
      </c>
      <c r="B1802" s="89" t="s">
        <v>5234</v>
      </c>
      <c r="C1802" s="83" t="s">
        <v>1024</v>
      </c>
      <c r="D1802" s="83" t="s">
        <v>1025</v>
      </c>
      <c r="E1802" s="83" t="s">
        <v>7586</v>
      </c>
      <c r="F1802" s="83" t="s">
        <v>9</v>
      </c>
      <c r="G1802" s="83">
        <v>0</v>
      </c>
      <c r="H1802" s="120">
        <v>4456079</v>
      </c>
      <c r="I1802" s="120">
        <v>0</v>
      </c>
    </row>
    <row r="1803" spans="1:9" ht="14" x14ac:dyDescent="0.15">
      <c r="A1803" s="127" t="s">
        <v>65</v>
      </c>
      <c r="B1803" s="89" t="s">
        <v>5234</v>
      </c>
      <c r="C1803" s="83" t="s">
        <v>8557</v>
      </c>
      <c r="H1803" s="120">
        <v>4456079</v>
      </c>
      <c r="I1803" s="120">
        <v>0</v>
      </c>
    </row>
    <row r="1804" spans="1:9" ht="14" x14ac:dyDescent="0.15">
      <c r="A1804" s="127" t="s">
        <v>65</v>
      </c>
      <c r="B1804" s="89" t="s">
        <v>5234</v>
      </c>
      <c r="C1804" s="83" t="s">
        <v>824</v>
      </c>
      <c r="D1804" s="83" t="s">
        <v>825</v>
      </c>
      <c r="E1804" s="83" t="s">
        <v>7586</v>
      </c>
      <c r="F1804" s="83" t="s">
        <v>9</v>
      </c>
      <c r="G1804" s="83">
        <v>0</v>
      </c>
      <c r="H1804" s="120">
        <v>7394435</v>
      </c>
      <c r="I1804" s="120">
        <v>0</v>
      </c>
    </row>
    <row r="1805" spans="1:9" ht="28" x14ac:dyDescent="0.15">
      <c r="A1805" s="127" t="s">
        <v>65</v>
      </c>
      <c r="B1805" s="89" t="s">
        <v>5234</v>
      </c>
      <c r="C1805" s="83" t="s">
        <v>8558</v>
      </c>
      <c r="H1805" s="120">
        <v>7394435</v>
      </c>
      <c r="I1805" s="120">
        <v>0</v>
      </c>
    </row>
    <row r="1806" spans="1:9" ht="14" x14ac:dyDescent="0.15">
      <c r="A1806" s="127" t="s">
        <v>65</v>
      </c>
      <c r="B1806" s="89" t="s">
        <v>5234</v>
      </c>
      <c r="C1806" s="83" t="s">
        <v>1641</v>
      </c>
      <c r="D1806" s="83" t="s">
        <v>1642</v>
      </c>
      <c r="E1806" s="83" t="s">
        <v>7586</v>
      </c>
      <c r="F1806" s="83" t="s">
        <v>9</v>
      </c>
      <c r="G1806" s="83">
        <v>0</v>
      </c>
      <c r="H1806" s="120">
        <v>1009475</v>
      </c>
      <c r="I1806" s="120">
        <v>0</v>
      </c>
    </row>
    <row r="1807" spans="1:9" ht="14" x14ac:dyDescent="0.15">
      <c r="A1807" s="127" t="s">
        <v>65</v>
      </c>
      <c r="B1807" s="89" t="s">
        <v>5234</v>
      </c>
      <c r="C1807" s="83" t="s">
        <v>8559</v>
      </c>
      <c r="H1807" s="120">
        <v>1009475</v>
      </c>
      <c r="I1807" s="120">
        <v>0</v>
      </c>
    </row>
    <row r="1808" spans="1:9" ht="14" x14ac:dyDescent="0.15">
      <c r="A1808" s="127" t="s">
        <v>65</v>
      </c>
      <c r="B1808" s="89" t="s">
        <v>5234</v>
      </c>
      <c r="C1808" s="83" t="s">
        <v>732</v>
      </c>
      <c r="D1808" s="83" t="s">
        <v>733</v>
      </c>
      <c r="E1808" s="83" t="s">
        <v>7586</v>
      </c>
      <c r="F1808" s="83" t="s">
        <v>9</v>
      </c>
      <c r="G1808" s="83">
        <v>0</v>
      </c>
      <c r="H1808" s="120">
        <v>10656000</v>
      </c>
      <c r="I1808" s="120">
        <v>0</v>
      </c>
    </row>
    <row r="1809" spans="1:9" ht="14" x14ac:dyDescent="0.15">
      <c r="A1809" s="127" t="s">
        <v>65</v>
      </c>
      <c r="B1809" s="89" t="s">
        <v>5234</v>
      </c>
      <c r="C1809" s="83" t="s">
        <v>8560</v>
      </c>
      <c r="H1809" s="120">
        <v>10656000</v>
      </c>
      <c r="I1809" s="120">
        <v>0</v>
      </c>
    </row>
    <row r="1810" spans="1:9" ht="14" x14ac:dyDescent="0.15">
      <c r="A1810" s="127" t="s">
        <v>65</v>
      </c>
      <c r="B1810" s="89" t="s">
        <v>5234</v>
      </c>
      <c r="C1810" s="83" t="s">
        <v>978</v>
      </c>
      <c r="D1810" s="83" t="s">
        <v>979</v>
      </c>
      <c r="E1810" s="83" t="s">
        <v>7586</v>
      </c>
      <c r="F1810" s="83" t="s">
        <v>9</v>
      </c>
      <c r="G1810" s="83">
        <v>0</v>
      </c>
      <c r="H1810" s="120">
        <v>5175765</v>
      </c>
      <c r="I1810" s="120">
        <v>0</v>
      </c>
    </row>
    <row r="1811" spans="1:9" ht="14" x14ac:dyDescent="0.15">
      <c r="A1811" s="127" t="s">
        <v>65</v>
      </c>
      <c r="B1811" s="89" t="s">
        <v>5234</v>
      </c>
      <c r="C1811" s="83" t="s">
        <v>8561</v>
      </c>
      <c r="H1811" s="120">
        <v>5175765</v>
      </c>
      <c r="I1811" s="120">
        <v>0</v>
      </c>
    </row>
    <row r="1812" spans="1:9" ht="14" x14ac:dyDescent="0.15">
      <c r="A1812" s="127" t="s">
        <v>65</v>
      </c>
      <c r="B1812" s="89" t="s">
        <v>5234</v>
      </c>
      <c r="C1812" s="83" t="s">
        <v>957</v>
      </c>
      <c r="D1812" s="83" t="s">
        <v>958</v>
      </c>
      <c r="E1812" s="83" t="s">
        <v>7586</v>
      </c>
      <c r="F1812" s="83" t="s">
        <v>9</v>
      </c>
      <c r="G1812" s="83">
        <v>0</v>
      </c>
      <c r="H1812" s="120">
        <v>5407814</v>
      </c>
      <c r="I1812" s="120">
        <v>0</v>
      </c>
    </row>
    <row r="1813" spans="1:9" ht="14" x14ac:dyDescent="0.15">
      <c r="A1813" s="127" t="s">
        <v>65</v>
      </c>
      <c r="B1813" s="89" t="s">
        <v>5234</v>
      </c>
      <c r="C1813" s="83" t="s">
        <v>8562</v>
      </c>
      <c r="H1813" s="120">
        <v>5407814</v>
      </c>
      <c r="I1813" s="120">
        <v>0</v>
      </c>
    </row>
    <row r="1814" spans="1:9" ht="14" x14ac:dyDescent="0.15">
      <c r="A1814" s="127" t="s">
        <v>65</v>
      </c>
      <c r="B1814" s="89" t="s">
        <v>5234</v>
      </c>
      <c r="C1814" s="83" t="s">
        <v>1835</v>
      </c>
      <c r="D1814" s="83" t="s">
        <v>1836</v>
      </c>
      <c r="E1814" s="83" t="s">
        <v>7586</v>
      </c>
      <c r="F1814" s="83" t="s">
        <v>9</v>
      </c>
      <c r="G1814" s="83">
        <v>0</v>
      </c>
      <c r="H1814" s="120">
        <v>314020</v>
      </c>
      <c r="I1814" s="120">
        <v>0</v>
      </c>
    </row>
    <row r="1815" spans="1:9" ht="14" x14ac:dyDescent="0.15">
      <c r="A1815" s="127" t="s">
        <v>65</v>
      </c>
      <c r="B1815" s="89" t="s">
        <v>5234</v>
      </c>
      <c r="C1815" s="83" t="s">
        <v>8563</v>
      </c>
      <c r="H1815" s="120">
        <v>314020</v>
      </c>
      <c r="I1815" s="120">
        <v>0</v>
      </c>
    </row>
    <row r="1816" spans="1:9" ht="14" x14ac:dyDescent="0.15">
      <c r="A1816" s="127" t="s">
        <v>65</v>
      </c>
      <c r="B1816" s="89" t="s">
        <v>5234</v>
      </c>
      <c r="C1816" s="83" t="s">
        <v>469</v>
      </c>
      <c r="D1816" s="83" t="s">
        <v>470</v>
      </c>
      <c r="E1816" s="83" t="s">
        <v>7586</v>
      </c>
      <c r="F1816" s="83" t="s">
        <v>9</v>
      </c>
      <c r="G1816" s="83">
        <v>0</v>
      </c>
      <c r="H1816" s="120">
        <v>25541470</v>
      </c>
      <c r="I1816" s="120">
        <v>0</v>
      </c>
    </row>
    <row r="1817" spans="1:9" ht="14" x14ac:dyDescent="0.15">
      <c r="A1817" s="127" t="s">
        <v>65</v>
      </c>
      <c r="B1817" s="89" t="s">
        <v>5234</v>
      </c>
      <c r="C1817" s="83" t="s">
        <v>8564</v>
      </c>
      <c r="H1817" s="120">
        <v>25541470</v>
      </c>
      <c r="I1817" s="120">
        <v>0</v>
      </c>
    </row>
    <row r="1818" spans="1:9" ht="14" x14ac:dyDescent="0.15">
      <c r="A1818" s="127" t="s">
        <v>65</v>
      </c>
      <c r="B1818" s="89" t="s">
        <v>5234</v>
      </c>
      <c r="C1818" s="83" t="s">
        <v>785</v>
      </c>
      <c r="D1818" s="83" t="s">
        <v>786</v>
      </c>
      <c r="E1818" s="83" t="s">
        <v>7586</v>
      </c>
      <c r="F1818" s="83" t="s">
        <v>9</v>
      </c>
      <c r="G1818" s="83">
        <v>0</v>
      </c>
      <c r="H1818" s="120">
        <v>11606733</v>
      </c>
      <c r="I1818" s="120">
        <v>0</v>
      </c>
    </row>
    <row r="1819" spans="1:9" ht="14" x14ac:dyDescent="0.15">
      <c r="A1819" s="127" t="s">
        <v>65</v>
      </c>
      <c r="B1819" s="89" t="s">
        <v>5234</v>
      </c>
      <c r="C1819" s="83" t="s">
        <v>8565</v>
      </c>
      <c r="H1819" s="120">
        <v>11606733</v>
      </c>
      <c r="I1819" s="120">
        <v>0</v>
      </c>
    </row>
    <row r="1820" spans="1:9" ht="14" x14ac:dyDescent="0.15">
      <c r="A1820" s="127" t="s">
        <v>65</v>
      </c>
      <c r="B1820" s="89" t="s">
        <v>5234</v>
      </c>
      <c r="C1820" s="83" t="s">
        <v>178</v>
      </c>
      <c r="D1820" s="83" t="s">
        <v>179</v>
      </c>
      <c r="E1820" s="83" t="s">
        <v>7586</v>
      </c>
      <c r="F1820" s="83" t="s">
        <v>9</v>
      </c>
      <c r="G1820" s="83">
        <v>0</v>
      </c>
      <c r="H1820" s="120">
        <v>154957669</v>
      </c>
      <c r="I1820" s="120">
        <v>0</v>
      </c>
    </row>
    <row r="1821" spans="1:9" ht="14" x14ac:dyDescent="0.15">
      <c r="A1821" s="127" t="s">
        <v>65</v>
      </c>
      <c r="B1821" s="89" t="s">
        <v>5234</v>
      </c>
      <c r="C1821" s="83" t="s">
        <v>8566</v>
      </c>
      <c r="H1821" s="120">
        <v>154957669</v>
      </c>
      <c r="I1821" s="120">
        <v>0</v>
      </c>
    </row>
    <row r="1822" spans="1:9" ht="14" x14ac:dyDescent="0.15">
      <c r="A1822" s="127" t="s">
        <v>65</v>
      </c>
      <c r="B1822" s="89" t="s">
        <v>5234</v>
      </c>
      <c r="C1822" s="83" t="s">
        <v>585</v>
      </c>
      <c r="D1822" s="83" t="s">
        <v>586</v>
      </c>
      <c r="E1822" s="83" t="s">
        <v>7586</v>
      </c>
      <c r="F1822" s="83" t="s">
        <v>9</v>
      </c>
      <c r="G1822" s="83">
        <v>0</v>
      </c>
      <c r="H1822" s="120">
        <v>16757968</v>
      </c>
      <c r="I1822" s="120">
        <v>0</v>
      </c>
    </row>
    <row r="1823" spans="1:9" ht="14" x14ac:dyDescent="0.15">
      <c r="A1823" s="127" t="s">
        <v>65</v>
      </c>
      <c r="B1823" s="89" t="s">
        <v>5234</v>
      </c>
      <c r="C1823" s="83" t="s">
        <v>8567</v>
      </c>
      <c r="H1823" s="120">
        <v>16757968</v>
      </c>
      <c r="I1823" s="120">
        <v>0</v>
      </c>
    </row>
    <row r="1824" spans="1:9" ht="14" x14ac:dyDescent="0.15">
      <c r="A1824" s="127" t="s">
        <v>65</v>
      </c>
      <c r="B1824" s="89" t="s">
        <v>5234</v>
      </c>
      <c r="C1824" s="83" t="s">
        <v>1351</v>
      </c>
      <c r="D1824" s="83" t="s">
        <v>1352</v>
      </c>
      <c r="E1824" s="83" t="s">
        <v>7586</v>
      </c>
      <c r="F1824" s="83" t="s">
        <v>9</v>
      </c>
      <c r="G1824" s="83">
        <v>0</v>
      </c>
      <c r="H1824" s="120">
        <v>2150616</v>
      </c>
      <c r="I1824" s="120">
        <v>0</v>
      </c>
    </row>
    <row r="1825" spans="1:9" ht="14" x14ac:dyDescent="0.15">
      <c r="A1825" s="127" t="s">
        <v>65</v>
      </c>
      <c r="B1825" s="89" t="s">
        <v>5234</v>
      </c>
      <c r="C1825" s="83" t="s">
        <v>8568</v>
      </c>
      <c r="H1825" s="120">
        <v>2150616</v>
      </c>
      <c r="I1825" s="120">
        <v>0</v>
      </c>
    </row>
    <row r="1826" spans="1:9" ht="14" x14ac:dyDescent="0.15">
      <c r="A1826" s="127" t="s">
        <v>65</v>
      </c>
      <c r="B1826" s="89" t="s">
        <v>5234</v>
      </c>
      <c r="C1826" s="83" t="s">
        <v>539</v>
      </c>
      <c r="D1826" s="83" t="s">
        <v>540</v>
      </c>
      <c r="E1826" s="83" t="s">
        <v>7586</v>
      </c>
      <c r="F1826" s="83" t="s">
        <v>9</v>
      </c>
      <c r="G1826" s="83">
        <v>0</v>
      </c>
      <c r="H1826" s="120">
        <v>18483610.134299997</v>
      </c>
      <c r="I1826" s="120">
        <v>0</v>
      </c>
    </row>
    <row r="1827" spans="1:9" ht="14" x14ac:dyDescent="0.15">
      <c r="A1827" s="127" t="s">
        <v>65</v>
      </c>
      <c r="B1827" s="89" t="s">
        <v>5234</v>
      </c>
      <c r="C1827" s="83" t="s">
        <v>8569</v>
      </c>
      <c r="H1827" s="120">
        <v>18483610.134299997</v>
      </c>
      <c r="I1827" s="120">
        <v>0</v>
      </c>
    </row>
    <row r="1828" spans="1:9" ht="14" x14ac:dyDescent="0.15">
      <c r="A1828" s="127" t="s">
        <v>65</v>
      </c>
      <c r="B1828" s="89" t="s">
        <v>5234</v>
      </c>
      <c r="C1828" s="83" t="s">
        <v>429</v>
      </c>
      <c r="D1828" s="83" t="s">
        <v>430</v>
      </c>
      <c r="E1828" s="83" t="s">
        <v>7586</v>
      </c>
      <c r="F1828" s="83" t="s">
        <v>9</v>
      </c>
      <c r="G1828" s="83">
        <v>0</v>
      </c>
      <c r="H1828" s="120">
        <v>40215111</v>
      </c>
      <c r="I1828" s="120">
        <v>0</v>
      </c>
    </row>
    <row r="1829" spans="1:9" ht="14" x14ac:dyDescent="0.15">
      <c r="A1829" s="127" t="s">
        <v>65</v>
      </c>
      <c r="B1829" s="89" t="s">
        <v>5234</v>
      </c>
      <c r="C1829" s="83" t="s">
        <v>8570</v>
      </c>
      <c r="H1829" s="120">
        <v>40215111</v>
      </c>
      <c r="I1829" s="120">
        <v>0</v>
      </c>
    </row>
    <row r="1830" spans="1:9" ht="14" x14ac:dyDescent="0.15">
      <c r="A1830" s="127" t="s">
        <v>65</v>
      </c>
      <c r="B1830" s="89" t="s">
        <v>5234</v>
      </c>
      <c r="C1830" s="83" t="s">
        <v>666</v>
      </c>
      <c r="D1830" s="83" t="s">
        <v>667</v>
      </c>
      <c r="E1830" s="83" t="s">
        <v>7586</v>
      </c>
      <c r="F1830" s="83" t="s">
        <v>9</v>
      </c>
      <c r="G1830" s="83">
        <v>0</v>
      </c>
      <c r="H1830" s="120">
        <v>13259303.5</v>
      </c>
      <c r="I1830" s="120">
        <v>0</v>
      </c>
    </row>
    <row r="1831" spans="1:9" ht="14" x14ac:dyDescent="0.15">
      <c r="A1831" s="127" t="s">
        <v>65</v>
      </c>
      <c r="B1831" s="89" t="s">
        <v>5234</v>
      </c>
      <c r="C1831" s="83" t="s">
        <v>8571</v>
      </c>
      <c r="H1831" s="120">
        <v>13259303.5</v>
      </c>
      <c r="I1831" s="120">
        <v>0</v>
      </c>
    </row>
    <row r="1832" spans="1:9" ht="14" x14ac:dyDescent="0.15">
      <c r="A1832" s="127" t="s">
        <v>65</v>
      </c>
      <c r="B1832" s="89" t="s">
        <v>5234</v>
      </c>
      <c r="C1832" s="83" t="s">
        <v>77</v>
      </c>
      <c r="D1832" s="83" t="s">
        <v>78</v>
      </c>
      <c r="E1832" s="83" t="s">
        <v>7586</v>
      </c>
      <c r="F1832" s="83" t="s">
        <v>9</v>
      </c>
      <c r="G1832" s="83">
        <v>0</v>
      </c>
      <c r="H1832" s="120">
        <v>155555241</v>
      </c>
      <c r="I1832" s="120">
        <v>0</v>
      </c>
    </row>
    <row r="1833" spans="1:9" ht="14" x14ac:dyDescent="0.15">
      <c r="A1833" s="127" t="s">
        <v>65</v>
      </c>
      <c r="B1833" s="89" t="s">
        <v>5234</v>
      </c>
      <c r="C1833" s="83" t="s">
        <v>8572</v>
      </c>
      <c r="H1833" s="120">
        <v>155555241</v>
      </c>
      <c r="I1833" s="120">
        <v>0</v>
      </c>
    </row>
    <row r="1834" spans="1:9" ht="14" x14ac:dyDescent="0.15">
      <c r="A1834" s="127" t="s">
        <v>65</v>
      </c>
      <c r="B1834" s="89" t="s">
        <v>5234</v>
      </c>
      <c r="C1834" s="83" t="s">
        <v>996</v>
      </c>
      <c r="D1834" s="83" t="s">
        <v>997</v>
      </c>
      <c r="E1834" s="83" t="s">
        <v>7586</v>
      </c>
      <c r="F1834" s="83" t="s">
        <v>9</v>
      </c>
      <c r="G1834" s="83">
        <v>0</v>
      </c>
      <c r="H1834" s="120">
        <v>5010747</v>
      </c>
      <c r="I1834" s="120">
        <v>0</v>
      </c>
    </row>
    <row r="1835" spans="1:9" ht="14" x14ac:dyDescent="0.15">
      <c r="A1835" s="127" t="s">
        <v>65</v>
      </c>
      <c r="B1835" s="89" t="s">
        <v>5234</v>
      </c>
      <c r="C1835" s="83" t="s">
        <v>8573</v>
      </c>
      <c r="H1835" s="120">
        <v>5010747</v>
      </c>
      <c r="I1835" s="120">
        <v>0</v>
      </c>
    </row>
    <row r="1836" spans="1:9" ht="14" x14ac:dyDescent="0.15">
      <c r="A1836" s="127" t="s">
        <v>65</v>
      </c>
      <c r="B1836" s="89" t="s">
        <v>5234</v>
      </c>
      <c r="C1836" s="83" t="s">
        <v>1863</v>
      </c>
      <c r="D1836" s="83" t="s">
        <v>1864</v>
      </c>
      <c r="E1836" s="83" t="s">
        <v>7586</v>
      </c>
      <c r="F1836" s="83" t="s">
        <v>9</v>
      </c>
      <c r="G1836" s="83">
        <v>0</v>
      </c>
      <c r="H1836" s="120">
        <v>423380</v>
      </c>
      <c r="I1836" s="120">
        <v>0</v>
      </c>
    </row>
    <row r="1837" spans="1:9" ht="14" x14ac:dyDescent="0.15">
      <c r="A1837" s="127" t="s">
        <v>65</v>
      </c>
      <c r="B1837" s="89" t="s">
        <v>5234</v>
      </c>
      <c r="C1837" s="83" t="s">
        <v>8574</v>
      </c>
      <c r="H1837" s="120">
        <v>423380</v>
      </c>
      <c r="I1837" s="120">
        <v>0</v>
      </c>
    </row>
    <row r="1838" spans="1:9" ht="14" x14ac:dyDescent="0.15">
      <c r="A1838" s="127" t="s">
        <v>65</v>
      </c>
      <c r="B1838" s="89" t="s">
        <v>5234</v>
      </c>
      <c r="C1838" s="83" t="s">
        <v>1258</v>
      </c>
      <c r="D1838" s="83" t="s">
        <v>1259</v>
      </c>
      <c r="E1838" s="83" t="s">
        <v>7586</v>
      </c>
      <c r="F1838" s="83" t="s">
        <v>9</v>
      </c>
      <c r="G1838" s="83">
        <v>0</v>
      </c>
      <c r="H1838" s="120">
        <v>2605526</v>
      </c>
      <c r="I1838" s="120">
        <v>0</v>
      </c>
    </row>
    <row r="1839" spans="1:9" ht="14" x14ac:dyDescent="0.15">
      <c r="A1839" s="127" t="s">
        <v>65</v>
      </c>
      <c r="B1839" s="89" t="s">
        <v>5234</v>
      </c>
      <c r="C1839" s="83" t="s">
        <v>8575</v>
      </c>
      <c r="H1839" s="120">
        <v>2605526</v>
      </c>
      <c r="I1839" s="120">
        <v>0</v>
      </c>
    </row>
    <row r="1840" spans="1:9" ht="14" x14ac:dyDescent="0.15">
      <c r="A1840" s="127" t="s">
        <v>65</v>
      </c>
      <c r="B1840" s="89" t="s">
        <v>5234</v>
      </c>
      <c r="C1840" s="83" t="s">
        <v>449</v>
      </c>
      <c r="D1840" s="83" t="s">
        <v>450</v>
      </c>
      <c r="E1840" s="83" t="s">
        <v>7586</v>
      </c>
      <c r="F1840" s="83" t="s">
        <v>9</v>
      </c>
      <c r="G1840" s="83">
        <v>0</v>
      </c>
      <c r="H1840" s="120">
        <v>24989634</v>
      </c>
      <c r="I1840" s="120">
        <v>0</v>
      </c>
    </row>
    <row r="1841" spans="1:9" ht="14" x14ac:dyDescent="0.15">
      <c r="A1841" s="127" t="s">
        <v>65</v>
      </c>
      <c r="B1841" s="89" t="s">
        <v>5234</v>
      </c>
      <c r="C1841" s="83" t="s">
        <v>8576</v>
      </c>
      <c r="H1841" s="120">
        <v>24989634</v>
      </c>
      <c r="I1841" s="120">
        <v>0</v>
      </c>
    </row>
    <row r="1842" spans="1:9" ht="14" x14ac:dyDescent="0.15">
      <c r="A1842" s="127" t="s">
        <v>65</v>
      </c>
      <c r="B1842" s="89" t="s">
        <v>5234</v>
      </c>
      <c r="C1842" s="83" t="s">
        <v>1518</v>
      </c>
      <c r="D1842" s="83" t="s">
        <v>1519</v>
      </c>
      <c r="E1842" s="83" t="s">
        <v>7586</v>
      </c>
      <c r="F1842" s="83" t="s">
        <v>9</v>
      </c>
      <c r="G1842" s="83">
        <v>0</v>
      </c>
      <c r="H1842" s="120">
        <v>26650901</v>
      </c>
      <c r="I1842" s="120">
        <v>0</v>
      </c>
    </row>
    <row r="1843" spans="1:9" ht="14" x14ac:dyDescent="0.15">
      <c r="A1843" s="127" t="s">
        <v>65</v>
      </c>
      <c r="B1843" s="89" t="s">
        <v>5234</v>
      </c>
      <c r="C1843" s="83" t="s">
        <v>8577</v>
      </c>
      <c r="H1843" s="120">
        <v>26650901</v>
      </c>
      <c r="I1843" s="120">
        <v>0</v>
      </c>
    </row>
    <row r="1844" spans="1:9" ht="14" x14ac:dyDescent="0.15">
      <c r="A1844" s="127" t="s">
        <v>65</v>
      </c>
      <c r="B1844" s="89" t="s">
        <v>5234</v>
      </c>
      <c r="C1844" s="83" t="s">
        <v>640</v>
      </c>
      <c r="D1844" s="83" t="s">
        <v>641</v>
      </c>
      <c r="E1844" s="83" t="s">
        <v>7586</v>
      </c>
      <c r="F1844" s="83" t="s">
        <v>9</v>
      </c>
      <c r="G1844" s="83">
        <v>0</v>
      </c>
      <c r="H1844" s="120">
        <v>14241257</v>
      </c>
      <c r="I1844" s="120">
        <v>0</v>
      </c>
    </row>
    <row r="1845" spans="1:9" ht="14" x14ac:dyDescent="0.15">
      <c r="A1845" s="127" t="s">
        <v>65</v>
      </c>
      <c r="B1845" s="89" t="s">
        <v>5234</v>
      </c>
      <c r="C1845" s="83" t="s">
        <v>8578</v>
      </c>
      <c r="H1845" s="120">
        <v>14241257</v>
      </c>
      <c r="I1845" s="120">
        <v>0</v>
      </c>
    </row>
    <row r="1846" spans="1:9" ht="14" x14ac:dyDescent="0.15">
      <c r="A1846" s="127" t="s">
        <v>65</v>
      </c>
      <c r="B1846" s="89" t="s">
        <v>5234</v>
      </c>
      <c r="C1846" s="83" t="s">
        <v>1592</v>
      </c>
      <c r="D1846" s="83" t="s">
        <v>1593</v>
      </c>
      <c r="E1846" s="83" t="s">
        <v>7586</v>
      </c>
      <c r="F1846" s="83" t="s">
        <v>9</v>
      </c>
      <c r="G1846" s="83">
        <v>0</v>
      </c>
      <c r="H1846" s="120">
        <v>1080000</v>
      </c>
      <c r="I1846" s="120">
        <v>0</v>
      </c>
    </row>
    <row r="1847" spans="1:9" ht="14" x14ac:dyDescent="0.15">
      <c r="A1847" s="127" t="s">
        <v>65</v>
      </c>
      <c r="B1847" s="89" t="s">
        <v>5234</v>
      </c>
      <c r="C1847" s="83" t="s">
        <v>8579</v>
      </c>
      <c r="H1847" s="120">
        <v>1080000</v>
      </c>
      <c r="I1847" s="120">
        <v>0</v>
      </c>
    </row>
    <row r="1848" spans="1:9" ht="14" x14ac:dyDescent="0.15">
      <c r="A1848" s="127" t="s">
        <v>65</v>
      </c>
      <c r="B1848" s="89" t="s">
        <v>5234</v>
      </c>
      <c r="C1848" s="83" t="s">
        <v>1906</v>
      </c>
      <c r="D1848" s="83" t="s">
        <v>1907</v>
      </c>
      <c r="E1848" s="83" t="s">
        <v>7586</v>
      </c>
      <c r="F1848" s="83" t="s">
        <v>9</v>
      </c>
      <c r="G1848" s="83">
        <v>0</v>
      </c>
      <c r="H1848" s="120">
        <v>114205.04329999999</v>
      </c>
      <c r="I1848" s="120">
        <v>0</v>
      </c>
    </row>
    <row r="1849" spans="1:9" ht="14" x14ac:dyDescent="0.15">
      <c r="A1849" s="127" t="s">
        <v>65</v>
      </c>
      <c r="B1849" s="89" t="s">
        <v>5234</v>
      </c>
      <c r="C1849" s="83" t="s">
        <v>8580</v>
      </c>
      <c r="H1849" s="120">
        <v>114205.04329999999</v>
      </c>
      <c r="I1849" s="120">
        <v>0</v>
      </c>
    </row>
    <row r="1850" spans="1:9" ht="14" x14ac:dyDescent="0.15">
      <c r="A1850" s="127" t="s">
        <v>65</v>
      </c>
      <c r="B1850" s="89" t="s">
        <v>5234</v>
      </c>
      <c r="C1850" s="83" t="s">
        <v>851</v>
      </c>
      <c r="D1850" s="83" t="s">
        <v>852</v>
      </c>
      <c r="E1850" s="83" t="s">
        <v>7586</v>
      </c>
      <c r="F1850" s="83" t="s">
        <v>9</v>
      </c>
      <c r="G1850" s="83">
        <v>0</v>
      </c>
      <c r="H1850" s="120">
        <v>6900622</v>
      </c>
      <c r="I1850" s="120">
        <v>0</v>
      </c>
    </row>
    <row r="1851" spans="1:9" ht="14" x14ac:dyDescent="0.15">
      <c r="A1851" s="127" t="s">
        <v>65</v>
      </c>
      <c r="B1851" s="89" t="s">
        <v>5234</v>
      </c>
      <c r="C1851" s="83" t="s">
        <v>8581</v>
      </c>
      <c r="H1851" s="120">
        <v>6900622</v>
      </c>
      <c r="I1851" s="120">
        <v>0</v>
      </c>
    </row>
    <row r="1852" spans="1:9" ht="14" x14ac:dyDescent="0.15">
      <c r="A1852" s="127" t="s">
        <v>65</v>
      </c>
      <c r="B1852" s="89" t="s">
        <v>5234</v>
      </c>
      <c r="C1852" s="83" t="s">
        <v>170</v>
      </c>
      <c r="D1852" s="83" t="s">
        <v>171</v>
      </c>
      <c r="E1852" s="83" t="s">
        <v>7586</v>
      </c>
      <c r="F1852" s="83" t="s">
        <v>9</v>
      </c>
      <c r="G1852" s="83">
        <v>0</v>
      </c>
      <c r="H1852" s="120">
        <v>128417823</v>
      </c>
      <c r="I1852" s="120">
        <v>0</v>
      </c>
    </row>
    <row r="1853" spans="1:9" ht="14" x14ac:dyDescent="0.15">
      <c r="A1853" s="127" t="s">
        <v>65</v>
      </c>
      <c r="B1853" s="89" t="s">
        <v>5234</v>
      </c>
      <c r="C1853" s="83" t="s">
        <v>8582</v>
      </c>
      <c r="H1853" s="120">
        <v>128417823</v>
      </c>
      <c r="I1853" s="120">
        <v>0</v>
      </c>
    </row>
    <row r="1854" spans="1:9" ht="14" x14ac:dyDescent="0.15">
      <c r="A1854" s="127" t="s">
        <v>65</v>
      </c>
      <c r="B1854" s="89" t="s">
        <v>5234</v>
      </c>
      <c r="C1854" s="83" t="s">
        <v>248</v>
      </c>
      <c r="D1854" s="83" t="s">
        <v>249</v>
      </c>
      <c r="E1854" s="83" t="s">
        <v>7586</v>
      </c>
      <c r="F1854" s="83" t="s">
        <v>9</v>
      </c>
      <c r="G1854" s="83">
        <v>0</v>
      </c>
      <c r="H1854" s="120">
        <v>63286934</v>
      </c>
      <c r="I1854" s="120">
        <v>0</v>
      </c>
    </row>
    <row r="1855" spans="1:9" ht="14" x14ac:dyDescent="0.15">
      <c r="A1855" s="127" t="s">
        <v>65</v>
      </c>
      <c r="B1855" s="89" t="s">
        <v>5234</v>
      </c>
      <c r="C1855" s="83" t="s">
        <v>8583</v>
      </c>
      <c r="H1855" s="120">
        <v>63286934</v>
      </c>
      <c r="I1855" s="120">
        <v>0</v>
      </c>
    </row>
    <row r="1856" spans="1:9" ht="14" x14ac:dyDescent="0.15">
      <c r="A1856" s="127" t="s">
        <v>65</v>
      </c>
      <c r="B1856" s="89" t="s">
        <v>5234</v>
      </c>
      <c r="C1856" s="83" t="s">
        <v>82</v>
      </c>
      <c r="D1856" s="83" t="s">
        <v>83</v>
      </c>
      <c r="E1856" s="83" t="s">
        <v>7586</v>
      </c>
      <c r="F1856" s="83" t="s">
        <v>9</v>
      </c>
      <c r="G1856" s="83">
        <v>0</v>
      </c>
      <c r="H1856" s="120">
        <v>17587605</v>
      </c>
      <c r="I1856" s="120">
        <v>0</v>
      </c>
    </row>
    <row r="1857" spans="1:9" ht="14" x14ac:dyDescent="0.15">
      <c r="A1857" s="127" t="s">
        <v>65</v>
      </c>
      <c r="B1857" s="89" t="s">
        <v>5234</v>
      </c>
      <c r="C1857" s="83" t="s">
        <v>8584</v>
      </c>
      <c r="H1857" s="120">
        <v>17587605</v>
      </c>
      <c r="I1857" s="120">
        <v>0</v>
      </c>
    </row>
    <row r="1858" spans="1:9" ht="14" x14ac:dyDescent="0.15">
      <c r="A1858" s="127" t="s">
        <v>65</v>
      </c>
      <c r="B1858" s="89" t="s">
        <v>5234</v>
      </c>
      <c r="C1858" s="83" t="s">
        <v>511</v>
      </c>
      <c r="D1858" s="83" t="s">
        <v>512</v>
      </c>
      <c r="E1858" s="83" t="s">
        <v>7586</v>
      </c>
      <c r="F1858" s="83" t="s">
        <v>9</v>
      </c>
      <c r="G1858" s="83">
        <v>0</v>
      </c>
      <c r="H1858" s="120">
        <v>19782957</v>
      </c>
      <c r="I1858" s="120">
        <v>0</v>
      </c>
    </row>
    <row r="1859" spans="1:9" ht="14" x14ac:dyDescent="0.15">
      <c r="A1859" s="127" t="s">
        <v>65</v>
      </c>
      <c r="B1859" s="89" t="s">
        <v>5234</v>
      </c>
      <c r="C1859" s="83" t="s">
        <v>8585</v>
      </c>
      <c r="H1859" s="120">
        <v>19782957</v>
      </c>
      <c r="I1859" s="120">
        <v>0</v>
      </c>
    </row>
    <row r="1860" spans="1:9" ht="14" x14ac:dyDescent="0.15">
      <c r="A1860" s="127" t="s">
        <v>65</v>
      </c>
      <c r="B1860" s="89" t="s">
        <v>5234</v>
      </c>
      <c r="C1860" s="83" t="s">
        <v>653</v>
      </c>
      <c r="D1860" s="83" t="s">
        <v>654</v>
      </c>
      <c r="E1860" s="83" t="s">
        <v>7586</v>
      </c>
      <c r="F1860" s="83" t="s">
        <v>9</v>
      </c>
      <c r="G1860" s="83">
        <v>0</v>
      </c>
      <c r="H1860" s="120">
        <v>13700557.5</v>
      </c>
      <c r="I1860" s="120">
        <v>0</v>
      </c>
    </row>
    <row r="1861" spans="1:9" ht="14" x14ac:dyDescent="0.15">
      <c r="A1861" s="127" t="s">
        <v>65</v>
      </c>
      <c r="B1861" s="89" t="s">
        <v>5234</v>
      </c>
      <c r="C1861" s="83" t="s">
        <v>8586</v>
      </c>
      <c r="H1861" s="120">
        <v>13700557.5</v>
      </c>
      <c r="I1861" s="120">
        <v>0</v>
      </c>
    </row>
    <row r="1862" spans="1:9" ht="14" x14ac:dyDescent="0.15">
      <c r="A1862" s="127" t="s">
        <v>65</v>
      </c>
      <c r="B1862" s="89" t="s">
        <v>5234</v>
      </c>
      <c r="C1862" s="83" t="s">
        <v>294</v>
      </c>
      <c r="D1862" s="83" t="s">
        <v>295</v>
      </c>
      <c r="E1862" s="83" t="s">
        <v>7586</v>
      </c>
      <c r="F1862" s="83" t="s">
        <v>9</v>
      </c>
      <c r="G1862" s="83">
        <v>0</v>
      </c>
      <c r="H1862" s="120">
        <v>45951835.5</v>
      </c>
      <c r="I1862" s="120">
        <v>0</v>
      </c>
    </row>
    <row r="1863" spans="1:9" ht="14" x14ac:dyDescent="0.15">
      <c r="A1863" s="127" t="s">
        <v>65</v>
      </c>
      <c r="B1863" s="89" t="s">
        <v>5234</v>
      </c>
      <c r="C1863" s="83" t="s">
        <v>8587</v>
      </c>
      <c r="H1863" s="120">
        <v>45951835.5</v>
      </c>
      <c r="I1863" s="120">
        <v>0</v>
      </c>
    </row>
    <row r="1864" spans="1:9" ht="14" x14ac:dyDescent="0.15">
      <c r="A1864" s="127" t="s">
        <v>65</v>
      </c>
      <c r="B1864" s="89" t="s">
        <v>5234</v>
      </c>
      <c r="C1864" s="83" t="s">
        <v>1317</v>
      </c>
      <c r="D1864" s="83" t="s">
        <v>1318</v>
      </c>
      <c r="E1864" s="83" t="s">
        <v>7586</v>
      </c>
      <c r="F1864" s="83" t="s">
        <v>9</v>
      </c>
      <c r="G1864" s="83">
        <v>0</v>
      </c>
      <c r="H1864" s="120">
        <v>2281564</v>
      </c>
      <c r="I1864" s="120">
        <v>0</v>
      </c>
    </row>
    <row r="1865" spans="1:9" ht="14" x14ac:dyDescent="0.15">
      <c r="A1865" s="127" t="s">
        <v>65</v>
      </c>
      <c r="B1865" s="89" t="s">
        <v>5234</v>
      </c>
      <c r="C1865" s="83" t="s">
        <v>8588</v>
      </c>
      <c r="H1865" s="120">
        <v>2281564</v>
      </c>
      <c r="I1865" s="120">
        <v>0</v>
      </c>
    </row>
    <row r="1866" spans="1:9" ht="14" x14ac:dyDescent="0.15">
      <c r="A1866" s="127" t="s">
        <v>65</v>
      </c>
      <c r="B1866" s="89" t="s">
        <v>5234</v>
      </c>
      <c r="C1866" s="83" t="s">
        <v>1188</v>
      </c>
      <c r="D1866" s="83" t="s">
        <v>1189</v>
      </c>
      <c r="E1866" s="83" t="s">
        <v>7586</v>
      </c>
      <c r="F1866" s="83" t="s">
        <v>9</v>
      </c>
      <c r="G1866" s="83">
        <v>0</v>
      </c>
      <c r="H1866" s="120">
        <v>3155495</v>
      </c>
      <c r="I1866" s="120">
        <v>0</v>
      </c>
    </row>
    <row r="1867" spans="1:9" ht="14" x14ac:dyDescent="0.15">
      <c r="A1867" s="127" t="s">
        <v>65</v>
      </c>
      <c r="B1867" s="89" t="s">
        <v>5234</v>
      </c>
      <c r="C1867" s="83" t="s">
        <v>8589</v>
      </c>
      <c r="H1867" s="120">
        <v>3155495</v>
      </c>
      <c r="I1867" s="120">
        <v>0</v>
      </c>
    </row>
    <row r="1868" spans="1:9" ht="14" x14ac:dyDescent="0.15">
      <c r="A1868" s="127" t="s">
        <v>65</v>
      </c>
      <c r="B1868" s="89" t="s">
        <v>5234</v>
      </c>
      <c r="C1868" s="83" t="s">
        <v>69</v>
      </c>
      <c r="D1868" s="83" t="s">
        <v>70</v>
      </c>
      <c r="E1868" s="83" t="s">
        <v>7586</v>
      </c>
      <c r="F1868" s="83" t="s">
        <v>9</v>
      </c>
      <c r="G1868" s="83">
        <v>0</v>
      </c>
      <c r="H1868" s="120">
        <v>274022447</v>
      </c>
      <c r="I1868" s="120">
        <v>0</v>
      </c>
    </row>
    <row r="1869" spans="1:9" ht="14" x14ac:dyDescent="0.15">
      <c r="A1869" s="127" t="s">
        <v>65</v>
      </c>
      <c r="B1869" s="89" t="s">
        <v>5234</v>
      </c>
      <c r="C1869" s="83" t="s">
        <v>8590</v>
      </c>
      <c r="H1869" s="120">
        <v>274022447</v>
      </c>
      <c r="I1869" s="120">
        <v>0</v>
      </c>
    </row>
    <row r="1870" spans="1:9" ht="14" x14ac:dyDescent="0.15">
      <c r="A1870" s="127" t="s">
        <v>65</v>
      </c>
      <c r="B1870" s="89" t="s">
        <v>5234</v>
      </c>
      <c r="C1870" s="83" t="s">
        <v>1700</v>
      </c>
      <c r="D1870" s="83" t="s">
        <v>1701</v>
      </c>
      <c r="E1870" s="83" t="s">
        <v>7586</v>
      </c>
      <c r="F1870" s="83" t="s">
        <v>9</v>
      </c>
      <c r="G1870" s="83">
        <v>0</v>
      </c>
      <c r="H1870" s="120">
        <v>634156.5</v>
      </c>
      <c r="I1870" s="120">
        <v>0</v>
      </c>
    </row>
    <row r="1871" spans="1:9" ht="14" x14ac:dyDescent="0.15">
      <c r="A1871" s="127" t="s">
        <v>65</v>
      </c>
      <c r="B1871" s="89" t="s">
        <v>5234</v>
      </c>
      <c r="C1871" s="83" t="s">
        <v>8591</v>
      </c>
      <c r="H1871" s="120">
        <v>634156.5</v>
      </c>
      <c r="I1871" s="120">
        <v>0</v>
      </c>
    </row>
    <row r="1872" spans="1:9" ht="14" x14ac:dyDescent="0.15">
      <c r="A1872" s="127" t="s">
        <v>65</v>
      </c>
      <c r="B1872" s="89" t="s">
        <v>5234</v>
      </c>
      <c r="C1872" s="83" t="s">
        <v>172</v>
      </c>
      <c r="D1872" s="83" t="s">
        <v>173</v>
      </c>
      <c r="E1872" s="83" t="s">
        <v>7586</v>
      </c>
      <c r="F1872" s="83" t="s">
        <v>9</v>
      </c>
      <c r="G1872" s="83">
        <v>0</v>
      </c>
      <c r="H1872" s="120">
        <v>145033303</v>
      </c>
      <c r="I1872" s="120">
        <v>0</v>
      </c>
    </row>
    <row r="1873" spans="1:9" ht="14" x14ac:dyDescent="0.15">
      <c r="A1873" s="127" t="s">
        <v>65</v>
      </c>
      <c r="B1873" s="89" t="s">
        <v>5234</v>
      </c>
      <c r="C1873" s="83" t="s">
        <v>8592</v>
      </c>
      <c r="H1873" s="120">
        <v>145033303</v>
      </c>
      <c r="I1873" s="120">
        <v>0</v>
      </c>
    </row>
    <row r="1874" spans="1:9" ht="14" x14ac:dyDescent="0.15">
      <c r="A1874" s="127" t="s">
        <v>65</v>
      </c>
      <c r="B1874" s="89" t="s">
        <v>5234</v>
      </c>
      <c r="C1874" s="83" t="s">
        <v>1138</v>
      </c>
      <c r="D1874" s="83" t="s">
        <v>1139</v>
      </c>
      <c r="E1874" s="83" t="s">
        <v>7586</v>
      </c>
      <c r="F1874" s="83" t="s">
        <v>9</v>
      </c>
      <c r="G1874" s="83">
        <v>0</v>
      </c>
      <c r="H1874" s="120">
        <v>3730545</v>
      </c>
      <c r="I1874" s="120">
        <v>0</v>
      </c>
    </row>
    <row r="1875" spans="1:9" ht="14" x14ac:dyDescent="0.15">
      <c r="A1875" s="127" t="s">
        <v>65</v>
      </c>
      <c r="B1875" s="89" t="s">
        <v>5234</v>
      </c>
      <c r="C1875" s="83" t="s">
        <v>8593</v>
      </c>
      <c r="H1875" s="120">
        <v>3730545</v>
      </c>
      <c r="I1875" s="120">
        <v>0</v>
      </c>
    </row>
    <row r="1876" spans="1:9" ht="14" x14ac:dyDescent="0.15">
      <c r="A1876" s="127" t="s">
        <v>65</v>
      </c>
      <c r="B1876" s="89" t="s">
        <v>5234</v>
      </c>
      <c r="C1876" s="83" t="s">
        <v>1567</v>
      </c>
      <c r="D1876" s="83" t="s">
        <v>1568</v>
      </c>
      <c r="E1876" s="83" t="s">
        <v>7586</v>
      </c>
      <c r="F1876" s="83" t="s">
        <v>9</v>
      </c>
      <c r="G1876" s="83">
        <v>0</v>
      </c>
      <c r="H1876" s="120">
        <v>1190512</v>
      </c>
      <c r="I1876" s="120">
        <v>0</v>
      </c>
    </row>
    <row r="1877" spans="1:9" ht="14" x14ac:dyDescent="0.15">
      <c r="A1877" s="127" t="s">
        <v>65</v>
      </c>
      <c r="B1877" s="89" t="s">
        <v>5234</v>
      </c>
      <c r="C1877" s="83" t="s">
        <v>8594</v>
      </c>
      <c r="H1877" s="120">
        <v>1190512</v>
      </c>
      <c r="I1877" s="120">
        <v>0</v>
      </c>
    </row>
    <row r="1878" spans="1:9" ht="14" x14ac:dyDescent="0.15">
      <c r="A1878" s="127" t="s">
        <v>65</v>
      </c>
      <c r="B1878" s="89" t="s">
        <v>5234</v>
      </c>
      <c r="C1878" s="83" t="s">
        <v>467</v>
      </c>
      <c r="D1878" s="83" t="s">
        <v>468</v>
      </c>
      <c r="E1878" s="83" t="s">
        <v>7586</v>
      </c>
      <c r="F1878" s="83" t="s">
        <v>9</v>
      </c>
      <c r="G1878" s="83">
        <v>0</v>
      </c>
      <c r="H1878" s="120">
        <v>34321475.5</v>
      </c>
      <c r="I1878" s="120">
        <v>0</v>
      </c>
    </row>
    <row r="1879" spans="1:9" ht="14" x14ac:dyDescent="0.15">
      <c r="A1879" s="127" t="s">
        <v>65</v>
      </c>
      <c r="B1879" s="89" t="s">
        <v>5234</v>
      </c>
      <c r="C1879" s="83" t="s">
        <v>8595</v>
      </c>
      <c r="H1879" s="120">
        <v>34321475.5</v>
      </c>
      <c r="I1879" s="120">
        <v>0</v>
      </c>
    </row>
    <row r="1880" spans="1:9" ht="14" x14ac:dyDescent="0.15">
      <c r="A1880" s="127" t="s">
        <v>65</v>
      </c>
      <c r="B1880" s="89" t="s">
        <v>5234</v>
      </c>
      <c r="C1880" s="83" t="s">
        <v>186</v>
      </c>
      <c r="D1880" s="83" t="s">
        <v>187</v>
      </c>
      <c r="E1880" s="83" t="s">
        <v>7586</v>
      </c>
      <c r="F1880" s="83" t="s">
        <v>9</v>
      </c>
      <c r="G1880" s="83">
        <v>0</v>
      </c>
      <c r="H1880" s="120">
        <v>124314466.59999999</v>
      </c>
      <c r="I1880" s="120">
        <v>0</v>
      </c>
    </row>
    <row r="1881" spans="1:9" ht="14" x14ac:dyDescent="0.15">
      <c r="A1881" s="127" t="s">
        <v>65</v>
      </c>
      <c r="B1881" s="89" t="s">
        <v>5234</v>
      </c>
      <c r="C1881" s="83" t="s">
        <v>8596</v>
      </c>
      <c r="H1881" s="120">
        <v>124314466.59999999</v>
      </c>
      <c r="I1881" s="120">
        <v>0</v>
      </c>
    </row>
    <row r="1882" spans="1:9" ht="14" x14ac:dyDescent="0.15">
      <c r="A1882" s="127" t="s">
        <v>65</v>
      </c>
      <c r="B1882" s="89" t="s">
        <v>5234</v>
      </c>
      <c r="C1882" s="83" t="s">
        <v>972</v>
      </c>
      <c r="D1882" s="83" t="s">
        <v>973</v>
      </c>
      <c r="E1882" s="83" t="s">
        <v>7586</v>
      </c>
      <c r="F1882" s="83" t="s">
        <v>9</v>
      </c>
      <c r="G1882" s="83">
        <v>0</v>
      </c>
      <c r="H1882" s="120">
        <v>5255004</v>
      </c>
      <c r="I1882" s="120">
        <v>0</v>
      </c>
    </row>
    <row r="1883" spans="1:9" ht="14" x14ac:dyDescent="0.15">
      <c r="A1883" s="127" t="s">
        <v>65</v>
      </c>
      <c r="B1883" s="89" t="s">
        <v>5234</v>
      </c>
      <c r="C1883" s="83" t="s">
        <v>8597</v>
      </c>
      <c r="H1883" s="120">
        <v>5255004</v>
      </c>
      <c r="I1883" s="120">
        <v>0</v>
      </c>
    </row>
    <row r="1884" spans="1:9" ht="14" x14ac:dyDescent="0.15">
      <c r="A1884" s="127" t="s">
        <v>65</v>
      </c>
      <c r="B1884" s="89" t="s">
        <v>5234</v>
      </c>
      <c r="C1884" s="83" t="s">
        <v>1208</v>
      </c>
      <c r="D1884" s="83" t="s">
        <v>1209</v>
      </c>
      <c r="E1884" s="83" t="s">
        <v>7586</v>
      </c>
      <c r="F1884" s="83" t="s">
        <v>9</v>
      </c>
      <c r="G1884" s="83">
        <v>0</v>
      </c>
      <c r="H1884" s="120">
        <v>2936830</v>
      </c>
      <c r="I1884" s="120">
        <v>0</v>
      </c>
    </row>
    <row r="1885" spans="1:9" ht="14" x14ac:dyDescent="0.15">
      <c r="A1885" s="127" t="s">
        <v>65</v>
      </c>
      <c r="B1885" s="89" t="s">
        <v>5234</v>
      </c>
      <c r="C1885" s="83" t="s">
        <v>8598</v>
      </c>
      <c r="H1885" s="120">
        <v>2936830</v>
      </c>
      <c r="I1885" s="120">
        <v>0</v>
      </c>
    </row>
    <row r="1886" spans="1:9" ht="14" x14ac:dyDescent="0.15">
      <c r="A1886" s="127" t="s">
        <v>65</v>
      </c>
      <c r="B1886" s="89" t="s">
        <v>5234</v>
      </c>
      <c r="C1886" s="83" t="s">
        <v>210</v>
      </c>
      <c r="D1886" s="83" t="s">
        <v>211</v>
      </c>
      <c r="E1886" s="83" t="s">
        <v>7586</v>
      </c>
      <c r="F1886" s="83" t="s">
        <v>9</v>
      </c>
      <c r="G1886" s="83">
        <v>0</v>
      </c>
      <c r="H1886" s="120">
        <v>233613416.90000001</v>
      </c>
      <c r="I1886" s="120">
        <v>0</v>
      </c>
    </row>
    <row r="1887" spans="1:9" ht="14" x14ac:dyDescent="0.15">
      <c r="A1887" s="127" t="s">
        <v>65</v>
      </c>
      <c r="B1887" s="89" t="s">
        <v>5234</v>
      </c>
      <c r="C1887" s="83" t="s">
        <v>8599</v>
      </c>
      <c r="H1887" s="120">
        <v>233613416.90000001</v>
      </c>
      <c r="I1887" s="120">
        <v>0</v>
      </c>
    </row>
    <row r="1888" spans="1:9" ht="14" x14ac:dyDescent="0.15">
      <c r="A1888" s="127" t="s">
        <v>65</v>
      </c>
      <c r="B1888" s="89" t="s">
        <v>5234</v>
      </c>
      <c r="C1888" s="83" t="s">
        <v>1218</v>
      </c>
      <c r="D1888" s="83" t="s">
        <v>1219</v>
      </c>
      <c r="E1888" s="83" t="s">
        <v>7586</v>
      </c>
      <c r="F1888" s="83" t="s">
        <v>9</v>
      </c>
      <c r="G1888" s="83">
        <v>0</v>
      </c>
      <c r="H1888" s="120">
        <v>2872535.5</v>
      </c>
      <c r="I1888" s="120">
        <v>0</v>
      </c>
    </row>
    <row r="1889" spans="1:9" ht="14" x14ac:dyDescent="0.15">
      <c r="A1889" s="127" t="s">
        <v>65</v>
      </c>
      <c r="B1889" s="89" t="s">
        <v>5234</v>
      </c>
      <c r="C1889" s="83" t="s">
        <v>8600</v>
      </c>
      <c r="H1889" s="120">
        <v>2872535.5</v>
      </c>
      <c r="I1889" s="120">
        <v>0</v>
      </c>
    </row>
    <row r="1890" spans="1:9" ht="14" x14ac:dyDescent="0.15">
      <c r="A1890" s="127" t="s">
        <v>65</v>
      </c>
      <c r="B1890" s="89" t="s">
        <v>5234</v>
      </c>
      <c r="C1890" s="83" t="s">
        <v>994</v>
      </c>
      <c r="D1890" s="83" t="s">
        <v>995</v>
      </c>
      <c r="E1890" s="83" t="s">
        <v>7586</v>
      </c>
      <c r="F1890" s="83" t="s">
        <v>9</v>
      </c>
      <c r="G1890" s="83">
        <v>0</v>
      </c>
      <c r="H1890" s="120">
        <v>5344532</v>
      </c>
      <c r="I1890" s="120">
        <v>0</v>
      </c>
    </row>
    <row r="1891" spans="1:9" ht="14" x14ac:dyDescent="0.15">
      <c r="A1891" s="127" t="s">
        <v>65</v>
      </c>
      <c r="B1891" s="89" t="s">
        <v>5234</v>
      </c>
      <c r="C1891" s="83" t="s">
        <v>8601</v>
      </c>
      <c r="H1891" s="120">
        <v>5344532</v>
      </c>
      <c r="I1891" s="120">
        <v>0</v>
      </c>
    </row>
    <row r="1892" spans="1:9" ht="14" x14ac:dyDescent="0.15">
      <c r="A1892" s="127" t="s">
        <v>65</v>
      </c>
      <c r="B1892" s="89" t="s">
        <v>5234</v>
      </c>
      <c r="C1892" s="83" t="s">
        <v>801</v>
      </c>
      <c r="D1892" s="83" t="s">
        <v>802</v>
      </c>
      <c r="E1892" s="83" t="s">
        <v>7586</v>
      </c>
      <c r="F1892" s="83" t="s">
        <v>9</v>
      </c>
      <c r="G1892" s="83">
        <v>0</v>
      </c>
      <c r="H1892" s="120">
        <v>10349139.5</v>
      </c>
      <c r="I1892" s="120">
        <v>0</v>
      </c>
    </row>
    <row r="1893" spans="1:9" ht="14" x14ac:dyDescent="0.15">
      <c r="A1893" s="127" t="s">
        <v>65</v>
      </c>
      <c r="B1893" s="89" t="s">
        <v>5234</v>
      </c>
      <c r="C1893" s="83" t="s">
        <v>8602</v>
      </c>
      <c r="H1893" s="120">
        <v>10349139.5</v>
      </c>
      <c r="I1893" s="120">
        <v>0</v>
      </c>
    </row>
    <row r="1894" spans="1:9" ht="14" x14ac:dyDescent="0.15">
      <c r="A1894" s="127" t="s">
        <v>65</v>
      </c>
      <c r="B1894" s="89" t="s">
        <v>5234</v>
      </c>
      <c r="C1894" s="83" t="s">
        <v>1597</v>
      </c>
      <c r="D1894" s="83" t="s">
        <v>1598</v>
      </c>
      <c r="E1894" s="83" t="s">
        <v>7586</v>
      </c>
      <c r="F1894" s="83" t="s">
        <v>9</v>
      </c>
      <c r="G1894" s="83">
        <v>0</v>
      </c>
      <c r="H1894" s="120">
        <v>1018948</v>
      </c>
      <c r="I1894" s="120">
        <v>0</v>
      </c>
    </row>
    <row r="1895" spans="1:9" ht="14" x14ac:dyDescent="0.15">
      <c r="A1895" s="127" t="s">
        <v>65</v>
      </c>
      <c r="B1895" s="89" t="s">
        <v>5234</v>
      </c>
      <c r="C1895" s="83" t="s">
        <v>8603</v>
      </c>
      <c r="H1895" s="120">
        <v>1018948</v>
      </c>
      <c r="I1895" s="120">
        <v>0</v>
      </c>
    </row>
    <row r="1896" spans="1:9" ht="14" x14ac:dyDescent="0.15">
      <c r="A1896" s="127" t="s">
        <v>65</v>
      </c>
      <c r="B1896" s="89" t="s">
        <v>5234</v>
      </c>
      <c r="C1896" s="83" t="s">
        <v>1090</v>
      </c>
      <c r="D1896" s="83" t="s">
        <v>1091</v>
      </c>
      <c r="E1896" s="83" t="s">
        <v>7586</v>
      </c>
      <c r="F1896" s="83" t="s">
        <v>9</v>
      </c>
      <c r="G1896" s="83">
        <v>0</v>
      </c>
      <c r="H1896" s="120">
        <v>3996275.4</v>
      </c>
      <c r="I1896" s="120">
        <v>0</v>
      </c>
    </row>
    <row r="1897" spans="1:9" ht="14" x14ac:dyDescent="0.15">
      <c r="A1897" s="127" t="s">
        <v>65</v>
      </c>
      <c r="B1897" s="89" t="s">
        <v>5234</v>
      </c>
      <c r="C1897" s="83" t="s">
        <v>8604</v>
      </c>
      <c r="H1897" s="120">
        <v>3996275.4</v>
      </c>
      <c r="I1897" s="120">
        <v>0</v>
      </c>
    </row>
    <row r="1898" spans="1:9" ht="14" x14ac:dyDescent="0.15">
      <c r="A1898" s="127" t="s">
        <v>65</v>
      </c>
      <c r="B1898" s="89" t="s">
        <v>5234</v>
      </c>
      <c r="C1898" s="83" t="s">
        <v>582</v>
      </c>
      <c r="D1898" s="83" t="s">
        <v>583</v>
      </c>
      <c r="E1898" s="83" t="s">
        <v>7586</v>
      </c>
      <c r="F1898" s="83" t="s">
        <v>9</v>
      </c>
      <c r="G1898" s="83">
        <v>0</v>
      </c>
      <c r="H1898" s="120">
        <v>16777579.5</v>
      </c>
      <c r="I1898" s="120">
        <v>0</v>
      </c>
    </row>
    <row r="1899" spans="1:9" ht="14" x14ac:dyDescent="0.15">
      <c r="A1899" s="127" t="s">
        <v>65</v>
      </c>
      <c r="B1899" s="89" t="s">
        <v>5234</v>
      </c>
      <c r="C1899" s="83" t="s">
        <v>8605</v>
      </c>
      <c r="H1899" s="120">
        <v>16777579.5</v>
      </c>
      <c r="I1899" s="120">
        <v>0</v>
      </c>
    </row>
    <row r="1900" spans="1:9" ht="14" x14ac:dyDescent="0.15">
      <c r="A1900" s="127" t="s">
        <v>65</v>
      </c>
      <c r="B1900" s="89" t="s">
        <v>5234</v>
      </c>
      <c r="C1900" s="83" t="s">
        <v>302</v>
      </c>
      <c r="D1900" s="83" t="s">
        <v>303</v>
      </c>
      <c r="E1900" s="83" t="s">
        <v>7586</v>
      </c>
      <c r="F1900" s="83" t="s">
        <v>9</v>
      </c>
      <c r="G1900" s="83">
        <v>0</v>
      </c>
      <c r="H1900" s="120">
        <v>38735739.5</v>
      </c>
      <c r="I1900" s="120">
        <v>0</v>
      </c>
    </row>
    <row r="1901" spans="1:9" ht="14" x14ac:dyDescent="0.15">
      <c r="A1901" s="127" t="s">
        <v>65</v>
      </c>
      <c r="B1901" s="89" t="s">
        <v>5234</v>
      </c>
      <c r="C1901" s="83" t="s">
        <v>8606</v>
      </c>
      <c r="H1901" s="120">
        <v>38735739.5</v>
      </c>
      <c r="I1901" s="120">
        <v>0</v>
      </c>
    </row>
    <row r="1902" spans="1:9" ht="14" x14ac:dyDescent="0.15">
      <c r="A1902" s="127" t="s">
        <v>65</v>
      </c>
      <c r="B1902" s="89" t="s">
        <v>5234</v>
      </c>
      <c r="C1902" s="83" t="s">
        <v>362</v>
      </c>
      <c r="D1902" s="83" t="s">
        <v>363</v>
      </c>
      <c r="E1902" s="83" t="s">
        <v>7586</v>
      </c>
      <c r="F1902" s="83" t="s">
        <v>9</v>
      </c>
      <c r="G1902" s="83">
        <v>0</v>
      </c>
      <c r="H1902" s="120">
        <v>34206197.5</v>
      </c>
      <c r="I1902" s="120">
        <v>0</v>
      </c>
    </row>
    <row r="1903" spans="1:9" ht="14" x14ac:dyDescent="0.15">
      <c r="A1903" s="127" t="s">
        <v>65</v>
      </c>
      <c r="B1903" s="89" t="s">
        <v>5234</v>
      </c>
      <c r="C1903" s="83" t="s">
        <v>8607</v>
      </c>
      <c r="H1903" s="120">
        <v>34206197.5</v>
      </c>
      <c r="I1903" s="120">
        <v>0</v>
      </c>
    </row>
    <row r="1904" spans="1:9" ht="14" x14ac:dyDescent="0.15">
      <c r="A1904" s="127" t="s">
        <v>65</v>
      </c>
      <c r="B1904" s="89" t="s">
        <v>5234</v>
      </c>
      <c r="C1904" s="83" t="s">
        <v>1611</v>
      </c>
      <c r="D1904" s="83" t="s">
        <v>1612</v>
      </c>
      <c r="E1904" s="83" t="s">
        <v>7586</v>
      </c>
      <c r="F1904" s="83" t="s">
        <v>9</v>
      </c>
      <c r="G1904" s="83">
        <v>0</v>
      </c>
      <c r="H1904" s="120">
        <v>940303</v>
      </c>
      <c r="I1904" s="120">
        <v>0</v>
      </c>
    </row>
    <row r="1905" spans="1:9" ht="14" x14ac:dyDescent="0.15">
      <c r="A1905" s="127" t="s">
        <v>65</v>
      </c>
      <c r="B1905" s="89" t="s">
        <v>5234</v>
      </c>
      <c r="C1905" s="83" t="s">
        <v>8608</v>
      </c>
      <c r="H1905" s="120">
        <v>940303</v>
      </c>
      <c r="I1905" s="120">
        <v>0</v>
      </c>
    </row>
    <row r="1906" spans="1:9" ht="14" x14ac:dyDescent="0.15">
      <c r="A1906" s="127" t="s">
        <v>65</v>
      </c>
      <c r="B1906" s="89" t="s">
        <v>5234</v>
      </c>
      <c r="C1906" s="83" t="s">
        <v>1543</v>
      </c>
      <c r="D1906" s="83" t="s">
        <v>1544</v>
      </c>
      <c r="E1906" s="83" t="s">
        <v>7586</v>
      </c>
      <c r="F1906" s="83" t="s">
        <v>9</v>
      </c>
      <c r="G1906" s="83">
        <v>0</v>
      </c>
      <c r="H1906" s="120">
        <v>1270219</v>
      </c>
      <c r="I1906" s="120">
        <v>0</v>
      </c>
    </row>
    <row r="1907" spans="1:9" ht="14" x14ac:dyDescent="0.15">
      <c r="A1907" s="127" t="s">
        <v>65</v>
      </c>
      <c r="B1907" s="89" t="s">
        <v>5234</v>
      </c>
      <c r="C1907" s="83" t="s">
        <v>8609</v>
      </c>
      <c r="H1907" s="120">
        <v>1270219</v>
      </c>
      <c r="I1907" s="120">
        <v>0</v>
      </c>
    </row>
    <row r="1908" spans="1:9" ht="14" x14ac:dyDescent="0.15">
      <c r="A1908" s="127" t="s">
        <v>65</v>
      </c>
      <c r="B1908" s="89" t="s">
        <v>5234</v>
      </c>
      <c r="C1908" s="83" t="s">
        <v>443</v>
      </c>
      <c r="D1908" s="83" t="s">
        <v>444</v>
      </c>
      <c r="E1908" s="83" t="s">
        <v>7586</v>
      </c>
      <c r="F1908" s="83" t="s">
        <v>9</v>
      </c>
      <c r="G1908" s="83">
        <v>0</v>
      </c>
      <c r="H1908" s="120">
        <v>25193349</v>
      </c>
      <c r="I1908" s="120">
        <v>0</v>
      </c>
    </row>
    <row r="1909" spans="1:9" ht="14" x14ac:dyDescent="0.15">
      <c r="A1909" s="127" t="s">
        <v>65</v>
      </c>
      <c r="B1909" s="89" t="s">
        <v>5234</v>
      </c>
      <c r="C1909" s="83" t="s">
        <v>8610</v>
      </c>
      <c r="H1909" s="120">
        <v>25193349</v>
      </c>
      <c r="I1909" s="120">
        <v>0</v>
      </c>
    </row>
    <row r="1910" spans="1:9" ht="14" x14ac:dyDescent="0.15">
      <c r="A1910" s="127" t="s">
        <v>65</v>
      </c>
      <c r="B1910" s="89" t="s">
        <v>5234</v>
      </c>
      <c r="C1910" s="83" t="s">
        <v>1183</v>
      </c>
      <c r="D1910" s="83" t="s">
        <v>1184</v>
      </c>
      <c r="E1910" s="83" t="s">
        <v>7586</v>
      </c>
      <c r="F1910" s="83" t="s">
        <v>9</v>
      </c>
      <c r="G1910" s="83">
        <v>0</v>
      </c>
      <c r="H1910" s="120">
        <v>3226333</v>
      </c>
      <c r="I1910" s="120">
        <v>0</v>
      </c>
    </row>
    <row r="1911" spans="1:9" ht="14" x14ac:dyDescent="0.15">
      <c r="A1911" s="127" t="s">
        <v>65</v>
      </c>
      <c r="B1911" s="89" t="s">
        <v>5234</v>
      </c>
      <c r="C1911" s="83" t="s">
        <v>8611</v>
      </c>
      <c r="H1911" s="120">
        <v>3226333</v>
      </c>
      <c r="I1911" s="120">
        <v>0</v>
      </c>
    </row>
    <row r="1912" spans="1:9" ht="14" x14ac:dyDescent="0.15">
      <c r="A1912" s="127" t="s">
        <v>65</v>
      </c>
      <c r="B1912" s="89" t="s">
        <v>5234</v>
      </c>
      <c r="C1912" s="83" t="s">
        <v>149</v>
      </c>
      <c r="D1912" s="83" t="s">
        <v>150</v>
      </c>
      <c r="E1912" s="83" t="s">
        <v>7586</v>
      </c>
      <c r="F1912" s="83" t="s">
        <v>9</v>
      </c>
      <c r="G1912" s="83">
        <v>0</v>
      </c>
      <c r="H1912" s="120">
        <v>178809326.5</v>
      </c>
      <c r="I1912" s="120">
        <v>0</v>
      </c>
    </row>
    <row r="1913" spans="1:9" ht="14" x14ac:dyDescent="0.15">
      <c r="A1913" s="127" t="s">
        <v>65</v>
      </c>
      <c r="B1913" s="89" t="s">
        <v>5234</v>
      </c>
      <c r="C1913" s="83" t="s">
        <v>8612</v>
      </c>
      <c r="H1913" s="120">
        <v>178809326.5</v>
      </c>
      <c r="I1913" s="120">
        <v>0</v>
      </c>
    </row>
    <row r="1914" spans="1:9" ht="14" x14ac:dyDescent="0.15">
      <c r="A1914" s="127" t="s">
        <v>65</v>
      </c>
      <c r="B1914" s="89" t="s">
        <v>5234</v>
      </c>
      <c r="C1914" s="83" t="s">
        <v>1104</v>
      </c>
      <c r="D1914" s="83" t="s">
        <v>1105</v>
      </c>
      <c r="E1914" s="83" t="s">
        <v>7586</v>
      </c>
      <c r="F1914" s="83" t="s">
        <v>9</v>
      </c>
      <c r="G1914" s="83">
        <v>0</v>
      </c>
      <c r="H1914" s="120">
        <v>3891513</v>
      </c>
      <c r="I1914" s="120">
        <v>0</v>
      </c>
    </row>
    <row r="1915" spans="1:9" ht="14" x14ac:dyDescent="0.15">
      <c r="A1915" s="127" t="s">
        <v>65</v>
      </c>
      <c r="B1915" s="89" t="s">
        <v>5234</v>
      </c>
      <c r="C1915" s="83" t="s">
        <v>8613</v>
      </c>
      <c r="H1915" s="120">
        <v>3891513</v>
      </c>
      <c r="I1915" s="120">
        <v>0</v>
      </c>
    </row>
    <row r="1916" spans="1:9" ht="14" x14ac:dyDescent="0.15">
      <c r="A1916" s="127" t="s">
        <v>65</v>
      </c>
      <c r="B1916" s="89" t="s">
        <v>5234</v>
      </c>
      <c r="C1916" s="83" t="s">
        <v>471</v>
      </c>
      <c r="D1916" s="83" t="s">
        <v>472</v>
      </c>
      <c r="E1916" s="83" t="s">
        <v>7586</v>
      </c>
      <c r="F1916" s="83" t="s">
        <v>9</v>
      </c>
      <c r="G1916" s="83">
        <v>0</v>
      </c>
      <c r="H1916" s="120">
        <v>26558062.82</v>
      </c>
      <c r="I1916" s="120">
        <v>0</v>
      </c>
    </row>
    <row r="1917" spans="1:9" ht="14" x14ac:dyDescent="0.15">
      <c r="A1917" s="127" t="s">
        <v>65</v>
      </c>
      <c r="B1917" s="89" t="s">
        <v>5234</v>
      </c>
      <c r="C1917" s="83" t="s">
        <v>8614</v>
      </c>
      <c r="H1917" s="120">
        <v>26558062.82</v>
      </c>
      <c r="I1917" s="120">
        <v>0</v>
      </c>
    </row>
    <row r="1918" spans="1:9" ht="14" x14ac:dyDescent="0.15">
      <c r="A1918" s="127" t="s">
        <v>65</v>
      </c>
      <c r="B1918" s="89" t="s">
        <v>5234</v>
      </c>
      <c r="C1918" s="83" t="s">
        <v>350</v>
      </c>
      <c r="D1918" s="83" t="s">
        <v>351</v>
      </c>
      <c r="E1918" s="83" t="s">
        <v>7586</v>
      </c>
      <c r="F1918" s="83" t="s">
        <v>9</v>
      </c>
      <c r="G1918" s="83">
        <v>0</v>
      </c>
      <c r="H1918" s="120">
        <v>35999531</v>
      </c>
      <c r="I1918" s="120">
        <v>0</v>
      </c>
    </row>
    <row r="1919" spans="1:9" ht="14" x14ac:dyDescent="0.15">
      <c r="A1919" s="127" t="s">
        <v>65</v>
      </c>
      <c r="B1919" s="89" t="s">
        <v>5234</v>
      </c>
      <c r="C1919" s="83" t="s">
        <v>8615</v>
      </c>
      <c r="H1919" s="120">
        <v>35999531</v>
      </c>
      <c r="I1919" s="120">
        <v>0</v>
      </c>
    </row>
    <row r="1920" spans="1:9" ht="14" x14ac:dyDescent="0.15">
      <c r="A1920" s="127" t="s">
        <v>65</v>
      </c>
      <c r="B1920" s="89" t="s">
        <v>5234</v>
      </c>
      <c r="C1920" s="83" t="s">
        <v>1647</v>
      </c>
      <c r="D1920" s="83" t="s">
        <v>1648</v>
      </c>
      <c r="E1920" s="83" t="s">
        <v>7586</v>
      </c>
      <c r="F1920" s="83" t="s">
        <v>9</v>
      </c>
      <c r="G1920" s="83">
        <v>0</v>
      </c>
      <c r="H1920" s="120">
        <v>823861.5</v>
      </c>
      <c r="I1920" s="120">
        <v>0</v>
      </c>
    </row>
    <row r="1921" spans="1:9" ht="14" x14ac:dyDescent="0.15">
      <c r="A1921" s="127" t="s">
        <v>65</v>
      </c>
      <c r="B1921" s="89" t="s">
        <v>5234</v>
      </c>
      <c r="C1921" s="83" t="s">
        <v>8616</v>
      </c>
      <c r="H1921" s="120">
        <v>823861.5</v>
      </c>
      <c r="I1921" s="120">
        <v>0</v>
      </c>
    </row>
    <row r="1922" spans="1:9" ht="14" x14ac:dyDescent="0.15">
      <c r="A1922" s="127" t="s">
        <v>65</v>
      </c>
      <c r="B1922" s="89" t="s">
        <v>5234</v>
      </c>
      <c r="C1922" s="83" t="s">
        <v>832</v>
      </c>
      <c r="D1922" s="83" t="s">
        <v>833</v>
      </c>
      <c r="E1922" s="83" t="s">
        <v>7586</v>
      </c>
      <c r="F1922" s="83" t="s">
        <v>9</v>
      </c>
      <c r="G1922" s="83">
        <v>0</v>
      </c>
      <c r="H1922" s="120">
        <v>7207284</v>
      </c>
      <c r="I1922" s="120">
        <v>0</v>
      </c>
    </row>
    <row r="1923" spans="1:9" ht="14" x14ac:dyDescent="0.15">
      <c r="A1923" s="127" t="s">
        <v>65</v>
      </c>
      <c r="B1923" s="89" t="s">
        <v>5234</v>
      </c>
      <c r="C1923" s="83" t="s">
        <v>8617</v>
      </c>
      <c r="H1923" s="120">
        <v>7207284</v>
      </c>
      <c r="I1923" s="120">
        <v>0</v>
      </c>
    </row>
    <row r="1924" spans="1:9" ht="14" x14ac:dyDescent="0.15">
      <c r="A1924" s="127" t="s">
        <v>65</v>
      </c>
      <c r="B1924" s="89" t="s">
        <v>5234</v>
      </c>
      <c r="C1924" s="83" t="s">
        <v>1576</v>
      </c>
      <c r="D1924" s="83" t="s">
        <v>1577</v>
      </c>
      <c r="E1924" s="83" t="s">
        <v>7586</v>
      </c>
      <c r="F1924" s="83" t="s">
        <v>9</v>
      </c>
      <c r="G1924" s="83">
        <v>0</v>
      </c>
      <c r="H1924" s="120">
        <v>1176407</v>
      </c>
      <c r="I1924" s="120">
        <v>0</v>
      </c>
    </row>
    <row r="1925" spans="1:9" ht="14" x14ac:dyDescent="0.15">
      <c r="A1925" s="127" t="s">
        <v>65</v>
      </c>
      <c r="B1925" s="89" t="s">
        <v>5234</v>
      </c>
      <c r="C1925" s="83" t="s">
        <v>8618</v>
      </c>
      <c r="H1925" s="120">
        <v>1176407</v>
      </c>
      <c r="I1925" s="120">
        <v>0</v>
      </c>
    </row>
    <row r="1926" spans="1:9" ht="14" x14ac:dyDescent="0.15">
      <c r="A1926" s="127" t="s">
        <v>65</v>
      </c>
      <c r="B1926" s="89" t="s">
        <v>5234</v>
      </c>
      <c r="C1926" s="83" t="s">
        <v>218</v>
      </c>
      <c r="D1926" s="83" t="s">
        <v>219</v>
      </c>
      <c r="E1926" s="83" t="s">
        <v>7586</v>
      </c>
      <c r="F1926" s="83" t="s">
        <v>9</v>
      </c>
      <c r="G1926" s="83">
        <v>0</v>
      </c>
      <c r="H1926" s="120">
        <v>90020500</v>
      </c>
      <c r="I1926" s="120">
        <v>0</v>
      </c>
    </row>
    <row r="1927" spans="1:9" ht="14" x14ac:dyDescent="0.15">
      <c r="A1927" s="127" t="s">
        <v>65</v>
      </c>
      <c r="B1927" s="89" t="s">
        <v>5234</v>
      </c>
      <c r="C1927" s="83" t="s">
        <v>8619</v>
      </c>
      <c r="H1927" s="120">
        <v>90020500</v>
      </c>
      <c r="I1927" s="120">
        <v>0</v>
      </c>
    </row>
    <row r="1928" spans="1:9" ht="14" x14ac:dyDescent="0.15">
      <c r="A1928" s="127" t="s">
        <v>65</v>
      </c>
      <c r="B1928" s="89" t="s">
        <v>5234</v>
      </c>
      <c r="C1928" s="83" t="s">
        <v>840</v>
      </c>
      <c r="D1928" s="83" t="s">
        <v>841</v>
      </c>
      <c r="E1928" s="83" t="s">
        <v>7586</v>
      </c>
      <c r="F1928" s="83" t="s">
        <v>9</v>
      </c>
      <c r="G1928" s="83">
        <v>0</v>
      </c>
      <c r="H1928" s="120">
        <v>6970182</v>
      </c>
      <c r="I1928" s="120">
        <v>0</v>
      </c>
    </row>
    <row r="1929" spans="1:9" ht="14" x14ac:dyDescent="0.15">
      <c r="A1929" s="127" t="s">
        <v>65</v>
      </c>
      <c r="B1929" s="89" t="s">
        <v>5234</v>
      </c>
      <c r="C1929" s="83" t="s">
        <v>8620</v>
      </c>
      <c r="H1929" s="120">
        <v>6970182</v>
      </c>
      <c r="I1929" s="120">
        <v>0</v>
      </c>
    </row>
    <row r="1930" spans="1:9" ht="14" x14ac:dyDescent="0.15">
      <c r="A1930" s="127" t="s">
        <v>65</v>
      </c>
      <c r="B1930" s="89" t="s">
        <v>5234</v>
      </c>
      <c r="C1930" s="83" t="s">
        <v>853</v>
      </c>
      <c r="D1930" s="83" t="s">
        <v>854</v>
      </c>
      <c r="E1930" s="83" t="s">
        <v>7586</v>
      </c>
      <c r="F1930" s="83" t="s">
        <v>9</v>
      </c>
      <c r="G1930" s="83">
        <v>0</v>
      </c>
      <c r="H1930" s="120">
        <v>14422143</v>
      </c>
      <c r="I1930" s="120">
        <v>0</v>
      </c>
    </row>
    <row r="1931" spans="1:9" ht="14" x14ac:dyDescent="0.15">
      <c r="A1931" s="127" t="s">
        <v>65</v>
      </c>
      <c r="B1931" s="89" t="s">
        <v>5234</v>
      </c>
      <c r="C1931" s="83" t="s">
        <v>8621</v>
      </c>
      <c r="H1931" s="120">
        <v>14422143</v>
      </c>
      <c r="I1931" s="120">
        <v>0</v>
      </c>
    </row>
    <row r="1932" spans="1:9" ht="14" x14ac:dyDescent="0.15">
      <c r="A1932" s="127" t="s">
        <v>65</v>
      </c>
      <c r="B1932" s="89" t="s">
        <v>5234</v>
      </c>
      <c r="C1932" s="83" t="s">
        <v>1246</v>
      </c>
      <c r="D1932" s="83" t="s">
        <v>1247</v>
      </c>
      <c r="E1932" s="83" t="s">
        <v>7586</v>
      </c>
      <c r="F1932" s="83" t="s">
        <v>9</v>
      </c>
      <c r="G1932" s="83">
        <v>0</v>
      </c>
      <c r="H1932" s="120">
        <v>2662293</v>
      </c>
      <c r="I1932" s="120">
        <v>0</v>
      </c>
    </row>
    <row r="1933" spans="1:9" ht="14" x14ac:dyDescent="0.15">
      <c r="A1933" s="127" t="s">
        <v>65</v>
      </c>
      <c r="B1933" s="89" t="s">
        <v>5234</v>
      </c>
      <c r="C1933" s="83" t="s">
        <v>8622</v>
      </c>
      <c r="H1933" s="120">
        <v>2662293</v>
      </c>
      <c r="I1933" s="120">
        <v>0</v>
      </c>
    </row>
    <row r="1934" spans="1:9" ht="14" x14ac:dyDescent="0.15">
      <c r="A1934" s="127" t="s">
        <v>65</v>
      </c>
      <c r="B1934" s="89" t="s">
        <v>5234</v>
      </c>
      <c r="C1934" s="83" t="s">
        <v>1798</v>
      </c>
      <c r="D1934" s="83" t="s">
        <v>1799</v>
      </c>
      <c r="E1934" s="83" t="s">
        <v>7586</v>
      </c>
      <c r="F1934" s="83" t="s">
        <v>9</v>
      </c>
      <c r="G1934" s="83">
        <v>0</v>
      </c>
      <c r="H1934" s="120">
        <v>389130</v>
      </c>
      <c r="I1934" s="120">
        <v>0</v>
      </c>
    </row>
    <row r="1935" spans="1:9" ht="14" x14ac:dyDescent="0.15">
      <c r="A1935" s="127" t="s">
        <v>65</v>
      </c>
      <c r="B1935" s="89" t="s">
        <v>5234</v>
      </c>
      <c r="C1935" s="83" t="s">
        <v>8623</v>
      </c>
      <c r="H1935" s="120">
        <v>389130</v>
      </c>
      <c r="I1935" s="120">
        <v>0</v>
      </c>
    </row>
    <row r="1936" spans="1:9" ht="14" x14ac:dyDescent="0.15">
      <c r="A1936" s="127" t="s">
        <v>65</v>
      </c>
      <c r="B1936" s="89" t="s">
        <v>5234</v>
      </c>
      <c r="C1936" s="83" t="s">
        <v>863</v>
      </c>
      <c r="D1936" s="83" t="s">
        <v>864</v>
      </c>
      <c r="E1936" s="83" t="s">
        <v>7586</v>
      </c>
      <c r="F1936" s="83" t="s">
        <v>9</v>
      </c>
      <c r="G1936" s="83">
        <v>0</v>
      </c>
      <c r="H1936" s="120">
        <v>6755392</v>
      </c>
      <c r="I1936" s="120">
        <v>0</v>
      </c>
    </row>
    <row r="1937" spans="1:9" ht="14" x14ac:dyDescent="0.15">
      <c r="A1937" s="127" t="s">
        <v>65</v>
      </c>
      <c r="B1937" s="89" t="s">
        <v>5234</v>
      </c>
      <c r="C1937" s="83" t="s">
        <v>8624</v>
      </c>
      <c r="H1937" s="120">
        <v>6755392</v>
      </c>
      <c r="I1937" s="120">
        <v>0</v>
      </c>
    </row>
    <row r="1938" spans="1:9" ht="14" x14ac:dyDescent="0.15">
      <c r="A1938" s="127" t="s">
        <v>65</v>
      </c>
      <c r="B1938" s="89" t="s">
        <v>5234</v>
      </c>
      <c r="C1938" s="83" t="s">
        <v>1553</v>
      </c>
      <c r="D1938" s="83" t="s">
        <v>1554</v>
      </c>
      <c r="E1938" s="83" t="s">
        <v>7586</v>
      </c>
      <c r="F1938" s="83" t="s">
        <v>9</v>
      </c>
      <c r="G1938" s="83">
        <v>0</v>
      </c>
      <c r="H1938" s="120">
        <v>2497517</v>
      </c>
      <c r="I1938" s="120">
        <v>0</v>
      </c>
    </row>
    <row r="1939" spans="1:9" ht="14" x14ac:dyDescent="0.15">
      <c r="A1939" s="127" t="s">
        <v>65</v>
      </c>
      <c r="B1939" s="89" t="s">
        <v>5234</v>
      </c>
      <c r="C1939" s="83" t="s">
        <v>8625</v>
      </c>
      <c r="H1939" s="120">
        <v>2497517</v>
      </c>
      <c r="I1939" s="120">
        <v>0</v>
      </c>
    </row>
    <row r="1940" spans="1:9" ht="14" x14ac:dyDescent="0.15">
      <c r="A1940" s="127" t="s">
        <v>65</v>
      </c>
      <c r="B1940" s="89" t="s">
        <v>5234</v>
      </c>
      <c r="C1940" s="83" t="s">
        <v>270</v>
      </c>
      <c r="D1940" s="83" t="s">
        <v>271</v>
      </c>
      <c r="E1940" s="83" t="s">
        <v>7586</v>
      </c>
      <c r="F1940" s="83" t="s">
        <v>9</v>
      </c>
      <c r="G1940" s="83">
        <v>0</v>
      </c>
      <c r="H1940" s="120">
        <v>58027838</v>
      </c>
      <c r="I1940" s="120">
        <v>0</v>
      </c>
    </row>
    <row r="1941" spans="1:9" ht="14" x14ac:dyDescent="0.15">
      <c r="A1941" s="127" t="s">
        <v>65</v>
      </c>
      <c r="B1941" s="89" t="s">
        <v>5234</v>
      </c>
      <c r="C1941" s="83" t="s">
        <v>8626</v>
      </c>
      <c r="H1941" s="120">
        <v>58027838</v>
      </c>
      <c r="I1941" s="120">
        <v>0</v>
      </c>
    </row>
    <row r="1942" spans="1:9" ht="14" x14ac:dyDescent="0.15">
      <c r="A1942" s="127" t="s">
        <v>65</v>
      </c>
      <c r="B1942" s="89" t="s">
        <v>5234</v>
      </c>
      <c r="C1942" s="83" t="s">
        <v>781</v>
      </c>
      <c r="D1942" s="83" t="s">
        <v>783</v>
      </c>
      <c r="E1942" s="83" t="s">
        <v>7586</v>
      </c>
      <c r="F1942" s="83" t="s">
        <v>9</v>
      </c>
      <c r="G1942" s="83">
        <v>0</v>
      </c>
      <c r="H1942" s="120">
        <v>8324337</v>
      </c>
      <c r="I1942" s="120">
        <v>0</v>
      </c>
    </row>
    <row r="1943" spans="1:9" ht="14" x14ac:dyDescent="0.15">
      <c r="A1943" s="127" t="s">
        <v>65</v>
      </c>
      <c r="B1943" s="89" t="s">
        <v>5234</v>
      </c>
      <c r="C1943" s="83" t="s">
        <v>8627</v>
      </c>
      <c r="H1943" s="120">
        <v>8324337</v>
      </c>
      <c r="I1943" s="120">
        <v>0</v>
      </c>
    </row>
    <row r="1944" spans="1:9" ht="14" x14ac:dyDescent="0.15">
      <c r="A1944" s="127" t="s">
        <v>65</v>
      </c>
      <c r="B1944" s="89" t="s">
        <v>5234</v>
      </c>
      <c r="C1944" s="83" t="s">
        <v>590</v>
      </c>
      <c r="D1944" s="83" t="s">
        <v>591</v>
      </c>
      <c r="E1944" s="83" t="s">
        <v>7586</v>
      </c>
      <c r="F1944" s="83" t="s">
        <v>9</v>
      </c>
      <c r="G1944" s="83">
        <v>0</v>
      </c>
      <c r="H1944" s="120">
        <v>19952558</v>
      </c>
      <c r="I1944" s="120">
        <v>0</v>
      </c>
    </row>
    <row r="1945" spans="1:9" ht="14" x14ac:dyDescent="0.15">
      <c r="A1945" s="127" t="s">
        <v>65</v>
      </c>
      <c r="B1945" s="89" t="s">
        <v>5234</v>
      </c>
      <c r="C1945" s="83" t="s">
        <v>8628</v>
      </c>
      <c r="H1945" s="120">
        <v>19952558</v>
      </c>
      <c r="I1945" s="120">
        <v>0</v>
      </c>
    </row>
    <row r="1946" spans="1:9" ht="14" x14ac:dyDescent="0.15">
      <c r="A1946" s="127" t="s">
        <v>65</v>
      </c>
      <c r="B1946" s="89" t="s">
        <v>5234</v>
      </c>
      <c r="C1946" s="83" t="s">
        <v>1653</v>
      </c>
      <c r="D1946" s="83" t="s">
        <v>1654</v>
      </c>
      <c r="E1946" s="83" t="s">
        <v>7586</v>
      </c>
      <c r="F1946" s="83" t="s">
        <v>9</v>
      </c>
      <c r="G1946" s="83">
        <v>0</v>
      </c>
      <c r="H1946" s="120">
        <v>821303</v>
      </c>
      <c r="I1946" s="120">
        <v>0</v>
      </c>
    </row>
    <row r="1947" spans="1:9" ht="14" x14ac:dyDescent="0.15">
      <c r="A1947" s="127" t="s">
        <v>65</v>
      </c>
      <c r="B1947" s="89" t="s">
        <v>5234</v>
      </c>
      <c r="C1947" s="83" t="s">
        <v>8629</v>
      </c>
      <c r="H1947" s="120">
        <v>821303</v>
      </c>
      <c r="I1947" s="120">
        <v>0</v>
      </c>
    </row>
    <row r="1948" spans="1:9" ht="14" x14ac:dyDescent="0.15">
      <c r="A1948" s="127" t="s">
        <v>65</v>
      </c>
      <c r="B1948" s="89" t="s">
        <v>5234</v>
      </c>
      <c r="C1948" s="83" t="s">
        <v>774</v>
      </c>
      <c r="D1948" s="83" t="s">
        <v>775</v>
      </c>
      <c r="E1948" s="83" t="s">
        <v>7586</v>
      </c>
      <c r="F1948" s="83" t="s">
        <v>9</v>
      </c>
      <c r="G1948" s="83">
        <v>0</v>
      </c>
      <c r="H1948" s="120">
        <v>8652751</v>
      </c>
      <c r="I1948" s="120">
        <v>0</v>
      </c>
    </row>
    <row r="1949" spans="1:9" ht="14" x14ac:dyDescent="0.15">
      <c r="A1949" s="127" t="s">
        <v>65</v>
      </c>
      <c r="B1949" s="89" t="s">
        <v>5234</v>
      </c>
      <c r="C1949" s="83" t="s">
        <v>8630</v>
      </c>
      <c r="H1949" s="120">
        <v>8652751</v>
      </c>
      <c r="I1949" s="120">
        <v>0</v>
      </c>
    </row>
    <row r="1950" spans="1:9" ht="14" x14ac:dyDescent="0.15">
      <c r="A1950" s="127" t="s">
        <v>65</v>
      </c>
      <c r="B1950" s="89" t="s">
        <v>5234</v>
      </c>
      <c r="C1950" s="83" t="s">
        <v>1475</v>
      </c>
      <c r="D1950" s="83" t="s">
        <v>1476</v>
      </c>
      <c r="E1950" s="83" t="s">
        <v>7586</v>
      </c>
      <c r="F1950" s="83" t="s">
        <v>9</v>
      </c>
      <c r="G1950" s="83">
        <v>0</v>
      </c>
      <c r="H1950" s="120">
        <v>1987455</v>
      </c>
      <c r="I1950" s="120">
        <v>0</v>
      </c>
    </row>
    <row r="1951" spans="1:9" ht="14" x14ac:dyDescent="0.15">
      <c r="A1951" s="127" t="s">
        <v>65</v>
      </c>
      <c r="B1951" s="89" t="s">
        <v>5234</v>
      </c>
      <c r="C1951" s="83" t="s">
        <v>8631</v>
      </c>
      <c r="H1951" s="120">
        <v>1987455</v>
      </c>
      <c r="I1951" s="120">
        <v>0</v>
      </c>
    </row>
    <row r="1952" spans="1:9" ht="14" x14ac:dyDescent="0.15">
      <c r="A1952" s="127" t="s">
        <v>65</v>
      </c>
      <c r="B1952" s="89" t="s">
        <v>5234</v>
      </c>
      <c r="C1952" s="83" t="s">
        <v>568</v>
      </c>
      <c r="D1952" s="83" t="s">
        <v>569</v>
      </c>
      <c r="E1952" s="83" t="s">
        <v>7586</v>
      </c>
      <c r="F1952" s="83" t="s">
        <v>9</v>
      </c>
      <c r="G1952" s="83">
        <v>0</v>
      </c>
      <c r="H1952" s="120">
        <v>17159565</v>
      </c>
      <c r="I1952" s="120">
        <v>0</v>
      </c>
    </row>
    <row r="1953" spans="1:9" ht="14" x14ac:dyDescent="0.15">
      <c r="A1953" s="127" t="s">
        <v>65</v>
      </c>
      <c r="B1953" s="89" t="s">
        <v>5234</v>
      </c>
      <c r="C1953" s="83" t="s">
        <v>8632</v>
      </c>
      <c r="H1953" s="120">
        <v>17159565</v>
      </c>
      <c r="I1953" s="120">
        <v>0</v>
      </c>
    </row>
    <row r="1954" spans="1:9" ht="14" x14ac:dyDescent="0.15">
      <c r="A1954" s="127" t="s">
        <v>65</v>
      </c>
      <c r="B1954" s="89" t="s">
        <v>5234</v>
      </c>
      <c r="C1954" s="83" t="s">
        <v>878</v>
      </c>
      <c r="D1954" s="83" t="s">
        <v>879</v>
      </c>
      <c r="E1954" s="83" t="s">
        <v>7586</v>
      </c>
      <c r="F1954" s="83" t="s">
        <v>9</v>
      </c>
      <c r="G1954" s="83">
        <v>0</v>
      </c>
      <c r="H1954" s="120">
        <v>6534990</v>
      </c>
      <c r="I1954" s="120">
        <v>0</v>
      </c>
    </row>
    <row r="1955" spans="1:9" ht="14" x14ac:dyDescent="0.15">
      <c r="A1955" s="127" t="s">
        <v>65</v>
      </c>
      <c r="B1955" s="89" t="s">
        <v>5234</v>
      </c>
      <c r="C1955" s="83" t="s">
        <v>8633</v>
      </c>
      <c r="H1955" s="120">
        <v>6534990</v>
      </c>
      <c r="I1955" s="120">
        <v>0</v>
      </c>
    </row>
    <row r="1956" spans="1:9" ht="14" x14ac:dyDescent="0.15">
      <c r="A1956" s="127" t="s">
        <v>65</v>
      </c>
      <c r="B1956" s="89" t="s">
        <v>5234</v>
      </c>
      <c r="C1956" s="83" t="s">
        <v>1778</v>
      </c>
      <c r="D1956" s="83" t="s">
        <v>1779</v>
      </c>
      <c r="E1956" s="83" t="s">
        <v>7586</v>
      </c>
      <c r="F1956" s="83" t="s">
        <v>9</v>
      </c>
      <c r="G1956" s="83">
        <v>0</v>
      </c>
      <c r="H1956" s="120">
        <v>455353.5</v>
      </c>
      <c r="I1956" s="120">
        <v>0</v>
      </c>
    </row>
    <row r="1957" spans="1:9" ht="14" x14ac:dyDescent="0.15">
      <c r="A1957" s="127" t="s">
        <v>65</v>
      </c>
      <c r="B1957" s="89" t="s">
        <v>5234</v>
      </c>
      <c r="C1957" s="83" t="s">
        <v>8634</v>
      </c>
      <c r="H1957" s="120">
        <v>455353.5</v>
      </c>
      <c r="I1957" s="120">
        <v>0</v>
      </c>
    </row>
    <row r="1958" spans="1:9" ht="14" x14ac:dyDescent="0.15">
      <c r="A1958" s="127" t="s">
        <v>65</v>
      </c>
      <c r="B1958" s="89" t="s">
        <v>5234</v>
      </c>
      <c r="C1958" s="83" t="s">
        <v>1432</v>
      </c>
      <c r="D1958" s="83" t="s">
        <v>1433</v>
      </c>
      <c r="E1958" s="83" t="s">
        <v>7586</v>
      </c>
      <c r="F1958" s="83" t="s">
        <v>9</v>
      </c>
      <c r="G1958" s="83">
        <v>0</v>
      </c>
      <c r="H1958" s="120">
        <v>1643926.7999999998</v>
      </c>
      <c r="I1958" s="120">
        <v>0</v>
      </c>
    </row>
    <row r="1959" spans="1:9" ht="14" x14ac:dyDescent="0.15">
      <c r="A1959" s="127" t="s">
        <v>65</v>
      </c>
      <c r="B1959" s="89" t="s">
        <v>5234</v>
      </c>
      <c r="C1959" s="83" t="s">
        <v>8635</v>
      </c>
      <c r="H1959" s="120">
        <v>1643926.7999999998</v>
      </c>
      <c r="I1959" s="120">
        <v>0</v>
      </c>
    </row>
    <row r="1960" spans="1:9" ht="14" x14ac:dyDescent="0.15">
      <c r="A1960" s="127" t="s">
        <v>65</v>
      </c>
      <c r="B1960" s="89" t="s">
        <v>5234</v>
      </c>
      <c r="C1960" s="83" t="s">
        <v>168</v>
      </c>
      <c r="D1960" s="83" t="s">
        <v>169</v>
      </c>
      <c r="E1960" s="83" t="s">
        <v>7586</v>
      </c>
      <c r="F1960" s="83" t="s">
        <v>9</v>
      </c>
      <c r="G1960" s="83">
        <v>0</v>
      </c>
      <c r="H1960" s="120">
        <v>183755340.5</v>
      </c>
      <c r="I1960" s="120">
        <v>0</v>
      </c>
    </row>
    <row r="1961" spans="1:9" ht="14" x14ac:dyDescent="0.15">
      <c r="A1961" s="127" t="s">
        <v>65</v>
      </c>
      <c r="B1961" s="89" t="s">
        <v>5234</v>
      </c>
      <c r="C1961" s="83" t="s">
        <v>8636</v>
      </c>
      <c r="H1961" s="120">
        <v>183755340.5</v>
      </c>
      <c r="I1961" s="120">
        <v>0</v>
      </c>
    </row>
    <row r="1962" spans="1:9" ht="14" x14ac:dyDescent="0.15">
      <c r="A1962" s="127" t="s">
        <v>65</v>
      </c>
      <c r="B1962" s="89" t="s">
        <v>5234</v>
      </c>
      <c r="C1962" s="83" t="s">
        <v>1830</v>
      </c>
      <c r="D1962" s="83" t="s">
        <v>1831</v>
      </c>
      <c r="E1962" s="83" t="s">
        <v>7586</v>
      </c>
      <c r="F1962" s="83" t="s">
        <v>9</v>
      </c>
      <c r="G1962" s="83">
        <v>0</v>
      </c>
      <c r="H1962" s="120">
        <v>321300</v>
      </c>
      <c r="I1962" s="120">
        <v>0</v>
      </c>
    </row>
    <row r="1963" spans="1:9" ht="14" x14ac:dyDescent="0.15">
      <c r="A1963" s="127" t="s">
        <v>65</v>
      </c>
      <c r="B1963" s="89" t="s">
        <v>5234</v>
      </c>
      <c r="C1963" s="83" t="s">
        <v>8637</v>
      </c>
      <c r="H1963" s="120">
        <v>321300</v>
      </c>
      <c r="I1963" s="120">
        <v>0</v>
      </c>
    </row>
    <row r="1964" spans="1:9" ht="14" x14ac:dyDescent="0.15">
      <c r="A1964" s="127" t="s">
        <v>65</v>
      </c>
      <c r="B1964" s="89" t="s">
        <v>5234</v>
      </c>
      <c r="C1964" s="83" t="s">
        <v>947</v>
      </c>
      <c r="D1964" s="83" t="s">
        <v>948</v>
      </c>
      <c r="E1964" s="83" t="s">
        <v>7586</v>
      </c>
      <c r="F1964" s="83" t="s">
        <v>9</v>
      </c>
      <c r="G1964" s="83">
        <v>0</v>
      </c>
      <c r="H1964" s="120">
        <v>5690709</v>
      </c>
      <c r="I1964" s="120">
        <v>0</v>
      </c>
    </row>
    <row r="1965" spans="1:9" ht="14" x14ac:dyDescent="0.15">
      <c r="A1965" s="127" t="s">
        <v>65</v>
      </c>
      <c r="B1965" s="89" t="s">
        <v>5234</v>
      </c>
      <c r="C1965" s="83" t="s">
        <v>8638</v>
      </c>
      <c r="H1965" s="120">
        <v>5690709</v>
      </c>
      <c r="I1965" s="120">
        <v>0</v>
      </c>
    </row>
    <row r="1966" spans="1:9" ht="14" x14ac:dyDescent="0.15">
      <c r="A1966" s="127" t="s">
        <v>65</v>
      </c>
      <c r="B1966" s="89" t="s">
        <v>5234</v>
      </c>
      <c r="C1966" s="83" t="s">
        <v>734</v>
      </c>
      <c r="D1966" s="83" t="s">
        <v>6422</v>
      </c>
      <c r="E1966" s="83" t="s">
        <v>7586</v>
      </c>
      <c r="F1966" s="83" t="s">
        <v>9</v>
      </c>
      <c r="G1966" s="83">
        <v>0</v>
      </c>
      <c r="H1966" s="120">
        <v>12155314</v>
      </c>
      <c r="I1966" s="120">
        <v>0</v>
      </c>
    </row>
    <row r="1967" spans="1:9" ht="14" x14ac:dyDescent="0.15">
      <c r="A1967" s="127" t="s">
        <v>65</v>
      </c>
      <c r="B1967" s="89" t="s">
        <v>5234</v>
      </c>
      <c r="C1967" s="83" t="s">
        <v>8639</v>
      </c>
      <c r="H1967" s="120">
        <v>12155314</v>
      </c>
      <c r="I1967" s="120">
        <v>0</v>
      </c>
    </row>
    <row r="1968" spans="1:9" ht="14" x14ac:dyDescent="0.15">
      <c r="A1968" s="127" t="s">
        <v>65</v>
      </c>
      <c r="B1968" s="89" t="s">
        <v>5234</v>
      </c>
      <c r="C1968" s="83" t="s">
        <v>896</v>
      </c>
      <c r="D1968" s="83" t="s">
        <v>897</v>
      </c>
      <c r="E1968" s="83" t="s">
        <v>7586</v>
      </c>
      <c r="F1968" s="83" t="s">
        <v>9</v>
      </c>
      <c r="G1968" s="83">
        <v>0</v>
      </c>
      <c r="H1968" s="120">
        <v>6261534</v>
      </c>
      <c r="I1968" s="120">
        <v>0</v>
      </c>
    </row>
    <row r="1969" spans="1:9" ht="14" x14ac:dyDescent="0.15">
      <c r="A1969" s="127" t="s">
        <v>65</v>
      </c>
      <c r="B1969" s="89" t="s">
        <v>5234</v>
      </c>
      <c r="C1969" s="83" t="s">
        <v>8640</v>
      </c>
      <c r="H1969" s="120">
        <v>6261534</v>
      </c>
      <c r="I1969" s="120">
        <v>0</v>
      </c>
    </row>
    <row r="1970" spans="1:9" ht="14" x14ac:dyDescent="0.15">
      <c r="A1970" s="127" t="s">
        <v>65</v>
      </c>
      <c r="B1970" s="89" t="s">
        <v>5234</v>
      </c>
      <c r="C1970" s="83" t="s">
        <v>867</v>
      </c>
      <c r="D1970" s="83" t="s">
        <v>869</v>
      </c>
      <c r="E1970" s="83" t="s">
        <v>7586</v>
      </c>
      <c r="F1970" s="83" t="s">
        <v>9</v>
      </c>
      <c r="G1970" s="83">
        <v>0</v>
      </c>
      <c r="H1970" s="120">
        <v>6722496</v>
      </c>
      <c r="I1970" s="120">
        <v>0</v>
      </c>
    </row>
    <row r="1971" spans="1:9" ht="14" x14ac:dyDescent="0.15">
      <c r="A1971" s="127" t="s">
        <v>65</v>
      </c>
      <c r="B1971" s="89" t="s">
        <v>5234</v>
      </c>
      <c r="C1971" s="83" t="s">
        <v>8641</v>
      </c>
      <c r="H1971" s="120">
        <v>6722496</v>
      </c>
      <c r="I1971" s="120">
        <v>0</v>
      </c>
    </row>
    <row r="1972" spans="1:9" ht="14" x14ac:dyDescent="0.15">
      <c r="A1972" s="127" t="s">
        <v>65</v>
      </c>
      <c r="B1972" s="89" t="s">
        <v>5234</v>
      </c>
      <c r="C1972" s="83" t="s">
        <v>447</v>
      </c>
      <c r="D1972" s="83" t="s">
        <v>448</v>
      </c>
      <c r="E1972" s="83" t="s">
        <v>7586</v>
      </c>
      <c r="F1972" s="83" t="s">
        <v>9</v>
      </c>
      <c r="G1972" s="83">
        <v>0</v>
      </c>
      <c r="H1972" s="120">
        <v>25089750</v>
      </c>
      <c r="I1972" s="120">
        <v>0</v>
      </c>
    </row>
    <row r="1973" spans="1:9" ht="14" x14ac:dyDescent="0.15">
      <c r="A1973" s="127" t="s">
        <v>65</v>
      </c>
      <c r="B1973" s="89" t="s">
        <v>5234</v>
      </c>
      <c r="C1973" s="83" t="s">
        <v>8642</v>
      </c>
      <c r="H1973" s="120">
        <v>25089750</v>
      </c>
      <c r="I1973" s="120">
        <v>0</v>
      </c>
    </row>
    <row r="1974" spans="1:9" ht="14" x14ac:dyDescent="0.15">
      <c r="A1974" s="127" t="s">
        <v>65</v>
      </c>
      <c r="B1974" s="89" t="s">
        <v>5234</v>
      </c>
      <c r="C1974" s="83" t="s">
        <v>949</v>
      </c>
      <c r="D1974" s="83" t="s">
        <v>950</v>
      </c>
      <c r="E1974" s="83" t="s">
        <v>7586</v>
      </c>
      <c r="F1974" s="83" t="s">
        <v>9</v>
      </c>
      <c r="G1974" s="83">
        <v>0</v>
      </c>
      <c r="H1974" s="120">
        <v>5673534</v>
      </c>
      <c r="I1974" s="120">
        <v>0</v>
      </c>
    </row>
    <row r="1975" spans="1:9" ht="14" x14ac:dyDescent="0.15">
      <c r="A1975" s="127" t="s">
        <v>65</v>
      </c>
      <c r="B1975" s="89" t="s">
        <v>5234</v>
      </c>
      <c r="C1975" s="83" t="s">
        <v>8643</v>
      </c>
      <c r="H1975" s="120">
        <v>5673534</v>
      </c>
      <c r="I1975" s="120">
        <v>0</v>
      </c>
    </row>
    <row r="1976" spans="1:9" ht="14" x14ac:dyDescent="0.15">
      <c r="A1976" s="127" t="s">
        <v>65</v>
      </c>
      <c r="B1976" s="89" t="s">
        <v>5234</v>
      </c>
      <c r="C1976" s="83" t="s">
        <v>750</v>
      </c>
      <c r="D1976" s="83" t="s">
        <v>751</v>
      </c>
      <c r="E1976" s="83" t="s">
        <v>7586</v>
      </c>
      <c r="F1976" s="83" t="s">
        <v>9</v>
      </c>
      <c r="G1976" s="83">
        <v>0</v>
      </c>
      <c r="H1976" s="120">
        <v>9915025</v>
      </c>
      <c r="I1976" s="120">
        <v>0</v>
      </c>
    </row>
    <row r="1977" spans="1:9" ht="14" x14ac:dyDescent="0.15">
      <c r="A1977" s="127" t="s">
        <v>65</v>
      </c>
      <c r="B1977" s="89" t="s">
        <v>5234</v>
      </c>
      <c r="C1977" s="83" t="s">
        <v>8644</v>
      </c>
      <c r="H1977" s="120">
        <v>9915025</v>
      </c>
      <c r="I1977" s="120">
        <v>0</v>
      </c>
    </row>
    <row r="1978" spans="1:9" ht="14" x14ac:dyDescent="0.15">
      <c r="A1978" s="127" t="s">
        <v>65</v>
      </c>
      <c r="B1978" s="89" t="s">
        <v>5234</v>
      </c>
      <c r="C1978" s="83" t="s">
        <v>1439</v>
      </c>
      <c r="D1978" s="83" t="s">
        <v>1440</v>
      </c>
      <c r="E1978" s="83" t="s">
        <v>7586</v>
      </c>
      <c r="F1978" s="83" t="s">
        <v>9</v>
      </c>
      <c r="G1978" s="83">
        <v>0</v>
      </c>
      <c r="H1978" s="120">
        <v>1631207</v>
      </c>
      <c r="I1978" s="120">
        <v>0</v>
      </c>
    </row>
    <row r="1979" spans="1:9" ht="14" x14ac:dyDescent="0.15">
      <c r="A1979" s="127" t="s">
        <v>65</v>
      </c>
      <c r="B1979" s="89" t="s">
        <v>5234</v>
      </c>
      <c r="C1979" s="83" t="s">
        <v>8645</v>
      </c>
      <c r="H1979" s="120">
        <v>1631207</v>
      </c>
      <c r="I1979" s="120">
        <v>0</v>
      </c>
    </row>
    <row r="1980" spans="1:9" ht="14" x14ac:dyDescent="0.15">
      <c r="A1980" s="127" t="s">
        <v>65</v>
      </c>
      <c r="B1980" s="89" t="s">
        <v>5234</v>
      </c>
      <c r="C1980" s="83" t="s">
        <v>1177</v>
      </c>
      <c r="D1980" s="83" t="s">
        <v>1179</v>
      </c>
      <c r="E1980" s="83" t="s">
        <v>7586</v>
      </c>
      <c r="F1980" s="83" t="s">
        <v>9</v>
      </c>
      <c r="G1980" s="83">
        <v>0</v>
      </c>
      <c r="H1980" s="120">
        <v>3324835</v>
      </c>
      <c r="I1980" s="120">
        <v>0</v>
      </c>
    </row>
    <row r="1981" spans="1:9" ht="14" x14ac:dyDescent="0.15">
      <c r="A1981" s="127" t="s">
        <v>65</v>
      </c>
      <c r="B1981" s="89" t="s">
        <v>5234</v>
      </c>
      <c r="C1981" s="83" t="s">
        <v>8646</v>
      </c>
      <c r="H1981" s="120">
        <v>3324835</v>
      </c>
      <c r="I1981" s="120">
        <v>0</v>
      </c>
    </row>
    <row r="1982" spans="1:9" ht="14" x14ac:dyDescent="0.15">
      <c r="A1982" s="127" t="s">
        <v>65</v>
      </c>
      <c r="B1982" s="89" t="s">
        <v>5234</v>
      </c>
      <c r="C1982" s="83" t="s">
        <v>531</v>
      </c>
      <c r="D1982" s="83" t="s">
        <v>532</v>
      </c>
      <c r="E1982" s="83" t="s">
        <v>7586</v>
      </c>
      <c r="F1982" s="83" t="s">
        <v>9</v>
      </c>
      <c r="G1982" s="83">
        <v>0</v>
      </c>
      <c r="H1982" s="120">
        <v>19009392</v>
      </c>
      <c r="I1982" s="120">
        <v>0</v>
      </c>
    </row>
    <row r="1983" spans="1:9" ht="14" x14ac:dyDescent="0.15">
      <c r="A1983" s="127" t="s">
        <v>65</v>
      </c>
      <c r="B1983" s="89" t="s">
        <v>5234</v>
      </c>
      <c r="C1983" s="83" t="s">
        <v>8647</v>
      </c>
      <c r="H1983" s="120">
        <v>19009392</v>
      </c>
      <c r="I1983" s="120">
        <v>0</v>
      </c>
    </row>
    <row r="1984" spans="1:9" ht="14" x14ac:dyDescent="0.15">
      <c r="A1984" s="127" t="s">
        <v>65</v>
      </c>
      <c r="B1984" s="89" t="s">
        <v>5234</v>
      </c>
      <c r="C1984" s="83" t="s">
        <v>1714</v>
      </c>
      <c r="D1984" s="83" t="s">
        <v>1715</v>
      </c>
      <c r="E1984" s="83" t="s">
        <v>7586</v>
      </c>
      <c r="F1984" s="83" t="s">
        <v>9</v>
      </c>
      <c r="G1984" s="83">
        <v>0</v>
      </c>
      <c r="H1984" s="120">
        <v>609588</v>
      </c>
      <c r="I1984" s="120">
        <v>0</v>
      </c>
    </row>
    <row r="1985" spans="1:9" ht="14" x14ac:dyDescent="0.15">
      <c r="A1985" s="127" t="s">
        <v>65</v>
      </c>
      <c r="B1985" s="89" t="s">
        <v>5234</v>
      </c>
      <c r="C1985" s="83" t="s">
        <v>8648</v>
      </c>
      <c r="H1985" s="120">
        <v>609588</v>
      </c>
      <c r="I1985" s="120">
        <v>0</v>
      </c>
    </row>
    <row r="1986" spans="1:9" ht="14" x14ac:dyDescent="0.15">
      <c r="A1986" s="127" t="s">
        <v>65</v>
      </c>
      <c r="B1986" s="89" t="s">
        <v>5234</v>
      </c>
      <c r="C1986" s="83" t="s">
        <v>912</v>
      </c>
      <c r="D1986" s="83" t="s">
        <v>913</v>
      </c>
      <c r="E1986" s="83" t="s">
        <v>7586</v>
      </c>
      <c r="F1986" s="83" t="s">
        <v>9</v>
      </c>
      <c r="G1986" s="83">
        <v>0</v>
      </c>
      <c r="H1986" s="120">
        <v>9062157</v>
      </c>
      <c r="I1986" s="120">
        <v>0</v>
      </c>
    </row>
    <row r="1987" spans="1:9" ht="14" x14ac:dyDescent="0.15">
      <c r="A1987" s="127" t="s">
        <v>65</v>
      </c>
      <c r="B1987" s="89" t="s">
        <v>5234</v>
      </c>
      <c r="C1987" s="83" t="s">
        <v>8649</v>
      </c>
      <c r="H1987" s="120">
        <v>9062157</v>
      </c>
      <c r="I1987" s="120">
        <v>0</v>
      </c>
    </row>
    <row r="1988" spans="1:9" ht="14" x14ac:dyDescent="0.15">
      <c r="A1988" s="127" t="s">
        <v>65</v>
      </c>
      <c r="B1988" s="89" t="s">
        <v>5234</v>
      </c>
      <c r="C1988" s="83" t="s">
        <v>633</v>
      </c>
      <c r="D1988" s="83" t="s">
        <v>634</v>
      </c>
      <c r="E1988" s="83" t="s">
        <v>7586</v>
      </c>
      <c r="F1988" s="83" t="s">
        <v>9</v>
      </c>
      <c r="G1988" s="83">
        <v>0</v>
      </c>
      <c r="H1988" s="120">
        <v>14605430</v>
      </c>
      <c r="I1988" s="120">
        <v>0</v>
      </c>
    </row>
    <row r="1989" spans="1:9" ht="14" x14ac:dyDescent="0.15">
      <c r="A1989" s="127" t="s">
        <v>65</v>
      </c>
      <c r="B1989" s="89" t="s">
        <v>5234</v>
      </c>
      <c r="C1989" s="83" t="s">
        <v>8650</v>
      </c>
      <c r="H1989" s="120">
        <v>14605430</v>
      </c>
      <c r="I1989" s="120">
        <v>0</v>
      </c>
    </row>
    <row r="1990" spans="1:9" ht="14" x14ac:dyDescent="0.15">
      <c r="A1990" s="127" t="s">
        <v>65</v>
      </c>
      <c r="B1990" s="89" t="s">
        <v>5234</v>
      </c>
      <c r="C1990" s="83" t="s">
        <v>1162</v>
      </c>
      <c r="D1990" s="83" t="s">
        <v>1163</v>
      </c>
      <c r="E1990" s="83" t="s">
        <v>7586</v>
      </c>
      <c r="F1990" s="83" t="s">
        <v>9</v>
      </c>
      <c r="G1990" s="83">
        <v>0</v>
      </c>
      <c r="H1990" s="120">
        <v>9637090.4000000004</v>
      </c>
      <c r="I1990" s="120">
        <v>0</v>
      </c>
    </row>
    <row r="1991" spans="1:9" ht="14" x14ac:dyDescent="0.15">
      <c r="A1991" s="127" t="s">
        <v>65</v>
      </c>
      <c r="B1991" s="89" t="s">
        <v>5234</v>
      </c>
      <c r="C1991" s="83" t="s">
        <v>8651</v>
      </c>
      <c r="H1991" s="120">
        <v>9637090.4000000004</v>
      </c>
      <c r="I1991" s="120">
        <v>0</v>
      </c>
    </row>
    <row r="1992" spans="1:9" ht="14" x14ac:dyDescent="0.15">
      <c r="A1992" s="127" t="s">
        <v>65</v>
      </c>
      <c r="B1992" s="89" t="s">
        <v>5234</v>
      </c>
      <c r="C1992" s="83" t="s">
        <v>1175</v>
      </c>
      <c r="D1992" s="83" t="s">
        <v>1176</v>
      </c>
      <c r="E1992" s="83" t="s">
        <v>7586</v>
      </c>
      <c r="F1992" s="83" t="s">
        <v>9</v>
      </c>
      <c r="G1992" s="83">
        <v>0</v>
      </c>
      <c r="H1992" s="120">
        <v>3379488</v>
      </c>
      <c r="I1992" s="120">
        <v>0</v>
      </c>
    </row>
    <row r="1993" spans="1:9" ht="14" x14ac:dyDescent="0.15">
      <c r="A1993" s="127" t="s">
        <v>65</v>
      </c>
      <c r="B1993" s="89" t="s">
        <v>5234</v>
      </c>
      <c r="C1993" s="83" t="s">
        <v>8652</v>
      </c>
      <c r="H1993" s="120">
        <v>3379488</v>
      </c>
      <c r="I1993" s="120">
        <v>0</v>
      </c>
    </row>
    <row r="1994" spans="1:9" ht="14" x14ac:dyDescent="0.15">
      <c r="A1994" s="127" t="s">
        <v>65</v>
      </c>
      <c r="B1994" s="89" t="s">
        <v>5234</v>
      </c>
      <c r="C1994" s="83" t="s">
        <v>714</v>
      </c>
      <c r="D1994" s="83" t="s">
        <v>715</v>
      </c>
      <c r="E1994" s="83" t="s">
        <v>7586</v>
      </c>
      <c r="F1994" s="83" t="s">
        <v>9</v>
      </c>
      <c r="G1994" s="83">
        <v>0</v>
      </c>
      <c r="H1994" s="120">
        <v>11469186</v>
      </c>
      <c r="I1994" s="120">
        <v>0</v>
      </c>
    </row>
    <row r="1995" spans="1:9" ht="14" x14ac:dyDescent="0.15">
      <c r="A1995" s="127" t="s">
        <v>65</v>
      </c>
      <c r="B1995" s="89" t="s">
        <v>5234</v>
      </c>
      <c r="C1995" s="83" t="s">
        <v>8653</v>
      </c>
      <c r="H1995" s="120">
        <v>11469186</v>
      </c>
      <c r="I1995" s="120">
        <v>0</v>
      </c>
    </row>
    <row r="1996" spans="1:9" ht="14" x14ac:dyDescent="0.15">
      <c r="A1996" s="127" t="s">
        <v>65</v>
      </c>
      <c r="B1996" s="89" t="s">
        <v>5234</v>
      </c>
      <c r="C1996" s="83" t="s">
        <v>1635</v>
      </c>
      <c r="D1996" s="83" t="s">
        <v>1636</v>
      </c>
      <c r="E1996" s="83" t="s">
        <v>7586</v>
      </c>
      <c r="F1996" s="83" t="s">
        <v>9</v>
      </c>
      <c r="G1996" s="83">
        <v>0</v>
      </c>
      <c r="H1996" s="120">
        <v>886550</v>
      </c>
      <c r="I1996" s="120">
        <v>0</v>
      </c>
    </row>
    <row r="1997" spans="1:9" ht="14" x14ac:dyDescent="0.15">
      <c r="A1997" s="127" t="s">
        <v>65</v>
      </c>
      <c r="B1997" s="89" t="s">
        <v>5234</v>
      </c>
      <c r="C1997" s="83" t="s">
        <v>8654</v>
      </c>
      <c r="H1997" s="120">
        <v>886550</v>
      </c>
      <c r="I1997" s="120">
        <v>0</v>
      </c>
    </row>
    <row r="1998" spans="1:9" ht="14" x14ac:dyDescent="0.15">
      <c r="A1998" s="127" t="s">
        <v>65</v>
      </c>
      <c r="B1998" s="89" t="s">
        <v>5234</v>
      </c>
      <c r="C1998" s="83" t="s">
        <v>1712</v>
      </c>
      <c r="D1998" s="83" t="s">
        <v>1713</v>
      </c>
      <c r="E1998" s="83" t="s">
        <v>7586</v>
      </c>
      <c r="F1998" s="83" t="s">
        <v>9</v>
      </c>
      <c r="G1998" s="83">
        <v>0</v>
      </c>
      <c r="H1998" s="120">
        <v>612700</v>
      </c>
      <c r="I1998" s="120">
        <v>0</v>
      </c>
    </row>
    <row r="1999" spans="1:9" ht="14" x14ac:dyDescent="0.15">
      <c r="A1999" s="127" t="s">
        <v>65</v>
      </c>
      <c r="B1999" s="89" t="s">
        <v>5234</v>
      </c>
      <c r="C1999" s="83" t="s">
        <v>8655</v>
      </c>
      <c r="H1999" s="120">
        <v>612700</v>
      </c>
      <c r="I1999" s="120">
        <v>0</v>
      </c>
    </row>
    <row r="2000" spans="1:9" ht="14" x14ac:dyDescent="0.15">
      <c r="A2000" s="127" t="s">
        <v>65</v>
      </c>
      <c r="B2000" s="89" t="s">
        <v>5234</v>
      </c>
      <c r="C2000" s="83" t="s">
        <v>545</v>
      </c>
      <c r="D2000" s="83" t="s">
        <v>546</v>
      </c>
      <c r="E2000" s="83" t="s">
        <v>7586</v>
      </c>
      <c r="F2000" s="83" t="s">
        <v>9</v>
      </c>
      <c r="G2000" s="83">
        <v>0</v>
      </c>
      <c r="H2000" s="120">
        <v>40272843</v>
      </c>
      <c r="I2000" s="120">
        <v>0</v>
      </c>
    </row>
    <row r="2001" spans="1:9" ht="14" x14ac:dyDescent="0.15">
      <c r="A2001" s="127" t="s">
        <v>65</v>
      </c>
      <c r="B2001" s="89" t="s">
        <v>5234</v>
      </c>
      <c r="C2001" s="83" t="s">
        <v>8656</v>
      </c>
      <c r="H2001" s="120">
        <v>40272843</v>
      </c>
      <c r="I2001" s="120">
        <v>0</v>
      </c>
    </row>
    <row r="2002" spans="1:9" ht="14" x14ac:dyDescent="0.15">
      <c r="A2002" s="127" t="s">
        <v>65</v>
      </c>
      <c r="B2002" s="89" t="s">
        <v>5234</v>
      </c>
      <c r="C2002" s="83" t="s">
        <v>1230</v>
      </c>
      <c r="D2002" s="83" t="s">
        <v>1231</v>
      </c>
      <c r="E2002" s="83" t="s">
        <v>7586</v>
      </c>
      <c r="F2002" s="83" t="s">
        <v>9</v>
      </c>
      <c r="G2002" s="83">
        <v>0</v>
      </c>
      <c r="H2002" s="120">
        <v>2764561</v>
      </c>
      <c r="I2002" s="120">
        <v>0</v>
      </c>
    </row>
    <row r="2003" spans="1:9" ht="14" x14ac:dyDescent="0.15">
      <c r="A2003" s="127" t="s">
        <v>65</v>
      </c>
      <c r="B2003" s="89" t="s">
        <v>5234</v>
      </c>
      <c r="C2003" s="83" t="s">
        <v>8657</v>
      </c>
      <c r="H2003" s="120">
        <v>2764561</v>
      </c>
      <c r="I2003" s="120">
        <v>0</v>
      </c>
    </row>
    <row r="2004" spans="1:9" ht="14" x14ac:dyDescent="0.15">
      <c r="A2004" s="127" t="s">
        <v>65</v>
      </c>
      <c r="B2004" s="89" t="s">
        <v>5234</v>
      </c>
      <c r="C2004" s="83" t="s">
        <v>1444</v>
      </c>
      <c r="D2004" s="83" t="s">
        <v>1445</v>
      </c>
      <c r="E2004" s="83" t="s">
        <v>7586</v>
      </c>
      <c r="F2004" s="83" t="s">
        <v>9</v>
      </c>
      <c r="G2004" s="83">
        <v>0</v>
      </c>
      <c r="H2004" s="120">
        <v>1603760</v>
      </c>
      <c r="I2004" s="120">
        <v>0</v>
      </c>
    </row>
    <row r="2005" spans="1:9" ht="14" x14ac:dyDescent="0.15">
      <c r="A2005" s="127" t="s">
        <v>65</v>
      </c>
      <c r="B2005" s="89" t="s">
        <v>5234</v>
      </c>
      <c r="C2005" s="83" t="s">
        <v>8658</v>
      </c>
      <c r="H2005" s="120">
        <v>1603760</v>
      </c>
      <c r="I2005" s="120">
        <v>0</v>
      </c>
    </row>
    <row r="2006" spans="1:9" ht="14" x14ac:dyDescent="0.15">
      <c r="A2006" s="127" t="s">
        <v>65</v>
      </c>
      <c r="B2006" s="89" t="s">
        <v>5234</v>
      </c>
      <c r="C2006" s="83" t="s">
        <v>1749</v>
      </c>
      <c r="D2006" s="83" t="s">
        <v>1750</v>
      </c>
      <c r="E2006" s="83" t="s">
        <v>7586</v>
      </c>
      <c r="F2006" s="83" t="s">
        <v>9</v>
      </c>
      <c r="G2006" s="83">
        <v>0</v>
      </c>
      <c r="H2006" s="120">
        <v>518010</v>
      </c>
      <c r="I2006" s="120">
        <v>0</v>
      </c>
    </row>
    <row r="2007" spans="1:9" ht="14" x14ac:dyDescent="0.15">
      <c r="A2007" s="127" t="s">
        <v>65</v>
      </c>
      <c r="B2007" s="89" t="s">
        <v>5234</v>
      </c>
      <c r="C2007" s="83" t="s">
        <v>8659</v>
      </c>
      <c r="H2007" s="120">
        <v>518010</v>
      </c>
      <c r="I2007" s="120">
        <v>0</v>
      </c>
    </row>
    <row r="2008" spans="1:9" ht="14" x14ac:dyDescent="0.15">
      <c r="A2008" s="127" t="s">
        <v>65</v>
      </c>
      <c r="B2008" s="89" t="s">
        <v>5234</v>
      </c>
      <c r="C2008" s="83" t="s">
        <v>1643</v>
      </c>
      <c r="D2008" s="83" t="s">
        <v>1644</v>
      </c>
      <c r="E2008" s="83" t="s">
        <v>7586</v>
      </c>
      <c r="F2008" s="83" t="s">
        <v>9</v>
      </c>
      <c r="G2008" s="83">
        <v>0</v>
      </c>
      <c r="H2008" s="120">
        <v>853758</v>
      </c>
      <c r="I2008" s="120">
        <v>0</v>
      </c>
    </row>
    <row r="2009" spans="1:9" ht="14" x14ac:dyDescent="0.15">
      <c r="A2009" s="127" t="s">
        <v>65</v>
      </c>
      <c r="B2009" s="89" t="s">
        <v>5234</v>
      </c>
      <c r="C2009" s="83" t="s">
        <v>8660</v>
      </c>
      <c r="H2009" s="120">
        <v>853758</v>
      </c>
      <c r="I2009" s="120">
        <v>0</v>
      </c>
    </row>
    <row r="2010" spans="1:9" ht="14" x14ac:dyDescent="0.15">
      <c r="A2010" s="127" t="s">
        <v>65</v>
      </c>
      <c r="B2010" s="89" t="s">
        <v>5234</v>
      </c>
      <c r="C2010" s="83" t="s">
        <v>1095</v>
      </c>
      <c r="D2010" s="83" t="s">
        <v>1096</v>
      </c>
      <c r="E2010" s="83" t="s">
        <v>7586</v>
      </c>
      <c r="F2010" s="83" t="s">
        <v>9</v>
      </c>
      <c r="G2010" s="83">
        <v>0</v>
      </c>
      <c r="H2010" s="120">
        <v>3969312</v>
      </c>
      <c r="I2010" s="120">
        <v>0</v>
      </c>
    </row>
    <row r="2011" spans="1:9" ht="14" x14ac:dyDescent="0.15">
      <c r="A2011" s="127" t="s">
        <v>65</v>
      </c>
      <c r="B2011" s="89" t="s">
        <v>5234</v>
      </c>
      <c r="C2011" s="83" t="s">
        <v>8661</v>
      </c>
      <c r="H2011" s="120">
        <v>3969312</v>
      </c>
      <c r="I2011" s="120">
        <v>0</v>
      </c>
    </row>
    <row r="2012" spans="1:9" ht="14" x14ac:dyDescent="0.15">
      <c r="A2012" s="127" t="s">
        <v>65</v>
      </c>
      <c r="B2012" s="89" t="s">
        <v>5234</v>
      </c>
      <c r="C2012" s="83" t="s">
        <v>779</v>
      </c>
      <c r="D2012" s="83" t="s">
        <v>780</v>
      </c>
      <c r="E2012" s="83" t="s">
        <v>7586</v>
      </c>
      <c r="F2012" s="83" t="s">
        <v>9</v>
      </c>
      <c r="G2012" s="83">
        <v>0</v>
      </c>
      <c r="H2012" s="120">
        <v>8416324</v>
      </c>
      <c r="I2012" s="120">
        <v>0</v>
      </c>
    </row>
    <row r="2013" spans="1:9" ht="14" x14ac:dyDescent="0.15">
      <c r="A2013" s="127" t="s">
        <v>65</v>
      </c>
      <c r="B2013" s="89" t="s">
        <v>5234</v>
      </c>
      <c r="C2013" s="83" t="s">
        <v>8662</v>
      </c>
      <c r="H2013" s="120">
        <v>8416324</v>
      </c>
      <c r="I2013" s="120">
        <v>0</v>
      </c>
    </row>
    <row r="2014" spans="1:9" ht="14" x14ac:dyDescent="0.15">
      <c r="A2014" s="127" t="s">
        <v>65</v>
      </c>
      <c r="B2014" s="89" t="s">
        <v>5234</v>
      </c>
      <c r="C2014" s="83" t="s">
        <v>1523</v>
      </c>
      <c r="D2014" s="83" t="s">
        <v>1524</v>
      </c>
      <c r="E2014" s="83" t="s">
        <v>7586</v>
      </c>
      <c r="F2014" s="83" t="s">
        <v>9</v>
      </c>
      <c r="G2014" s="83">
        <v>0</v>
      </c>
      <c r="H2014" s="120">
        <v>1386000</v>
      </c>
      <c r="I2014" s="120">
        <v>0</v>
      </c>
    </row>
    <row r="2015" spans="1:9" ht="14" x14ac:dyDescent="0.15">
      <c r="A2015" s="127" t="s">
        <v>65</v>
      </c>
      <c r="B2015" s="89" t="s">
        <v>5234</v>
      </c>
      <c r="C2015" s="83" t="s">
        <v>8663</v>
      </c>
      <c r="H2015" s="120">
        <v>1386000</v>
      </c>
      <c r="I2015" s="120">
        <v>0</v>
      </c>
    </row>
    <row r="2016" spans="1:9" ht="14" x14ac:dyDescent="0.15">
      <c r="A2016" s="127" t="s">
        <v>65</v>
      </c>
      <c r="B2016" s="89" t="s">
        <v>5234</v>
      </c>
      <c r="C2016" s="83" t="s">
        <v>1395</v>
      </c>
      <c r="D2016" s="83" t="s">
        <v>1396</v>
      </c>
      <c r="E2016" s="83" t="s">
        <v>7586</v>
      </c>
      <c r="F2016" s="83" t="s">
        <v>9</v>
      </c>
      <c r="G2016" s="83">
        <v>0</v>
      </c>
      <c r="H2016" s="120">
        <v>1819675</v>
      </c>
      <c r="I2016" s="120">
        <v>0</v>
      </c>
    </row>
    <row r="2017" spans="1:9" ht="14" x14ac:dyDescent="0.15">
      <c r="A2017" s="127" t="s">
        <v>65</v>
      </c>
      <c r="B2017" s="89" t="s">
        <v>5234</v>
      </c>
      <c r="C2017" s="83" t="s">
        <v>8664</v>
      </c>
      <c r="H2017" s="120">
        <v>1819675</v>
      </c>
      <c r="I2017" s="120">
        <v>0</v>
      </c>
    </row>
    <row r="2018" spans="1:9" ht="14" x14ac:dyDescent="0.15">
      <c r="A2018" s="127" t="s">
        <v>65</v>
      </c>
      <c r="B2018" s="89" t="s">
        <v>5234</v>
      </c>
      <c r="C2018" s="83" t="s">
        <v>936</v>
      </c>
      <c r="D2018" s="83" t="s">
        <v>937</v>
      </c>
      <c r="E2018" s="83" t="s">
        <v>7586</v>
      </c>
      <c r="F2018" s="83" t="s">
        <v>9</v>
      </c>
      <c r="G2018" s="83">
        <v>0</v>
      </c>
      <c r="H2018" s="120">
        <v>5857025</v>
      </c>
      <c r="I2018" s="120">
        <v>0</v>
      </c>
    </row>
    <row r="2019" spans="1:9" ht="14" x14ac:dyDescent="0.15">
      <c r="A2019" s="127" t="s">
        <v>65</v>
      </c>
      <c r="B2019" s="89" t="s">
        <v>5234</v>
      </c>
      <c r="C2019" s="83" t="s">
        <v>8665</v>
      </c>
      <c r="H2019" s="120">
        <v>5857025</v>
      </c>
      <c r="I2019" s="120">
        <v>0</v>
      </c>
    </row>
    <row r="2020" spans="1:9" ht="14" x14ac:dyDescent="0.15">
      <c r="A2020" s="127" t="s">
        <v>65</v>
      </c>
      <c r="B2020" s="89" t="s">
        <v>5234</v>
      </c>
      <c r="C2020" s="83" t="s">
        <v>136</v>
      </c>
      <c r="D2020" s="83" t="s">
        <v>137</v>
      </c>
      <c r="E2020" s="83" t="s">
        <v>7586</v>
      </c>
      <c r="F2020" s="83" t="s">
        <v>9</v>
      </c>
      <c r="G2020" s="83">
        <v>0</v>
      </c>
      <c r="H2020" s="120">
        <v>232640660.5</v>
      </c>
      <c r="I2020" s="120">
        <v>0</v>
      </c>
    </row>
    <row r="2021" spans="1:9" ht="14" x14ac:dyDescent="0.15">
      <c r="A2021" s="127" t="s">
        <v>65</v>
      </c>
      <c r="B2021" s="89" t="s">
        <v>5234</v>
      </c>
      <c r="C2021" s="83" t="s">
        <v>8666</v>
      </c>
      <c r="H2021" s="120">
        <v>232640660.5</v>
      </c>
      <c r="I2021" s="120">
        <v>0</v>
      </c>
    </row>
    <row r="2022" spans="1:9" ht="14" x14ac:dyDescent="0.15">
      <c r="A2022" s="127" t="s">
        <v>65</v>
      </c>
      <c r="B2022" s="89" t="s">
        <v>5234</v>
      </c>
      <c r="C2022" s="83" t="s">
        <v>325</v>
      </c>
      <c r="D2022" s="83" t="s">
        <v>326</v>
      </c>
      <c r="E2022" s="83" t="s">
        <v>7586</v>
      </c>
      <c r="F2022" s="83" t="s">
        <v>9</v>
      </c>
      <c r="G2022" s="83">
        <v>0</v>
      </c>
      <c r="H2022" s="120">
        <v>38169580</v>
      </c>
      <c r="I2022" s="120">
        <v>0</v>
      </c>
    </row>
    <row r="2023" spans="1:9" ht="14" x14ac:dyDescent="0.15">
      <c r="A2023" s="127" t="s">
        <v>65</v>
      </c>
      <c r="B2023" s="89" t="s">
        <v>5234</v>
      </c>
      <c r="C2023" s="83" t="s">
        <v>8667</v>
      </c>
      <c r="H2023" s="120">
        <v>38169580</v>
      </c>
      <c r="I2023" s="120">
        <v>0</v>
      </c>
    </row>
    <row r="2024" spans="1:9" ht="14" x14ac:dyDescent="0.15">
      <c r="A2024" s="127" t="s">
        <v>65</v>
      </c>
      <c r="B2024" s="89" t="s">
        <v>5234</v>
      </c>
      <c r="C2024" s="83" t="s">
        <v>1152</v>
      </c>
      <c r="D2024" s="83" t="s">
        <v>1153</v>
      </c>
      <c r="E2024" s="83" t="s">
        <v>7586</v>
      </c>
      <c r="F2024" s="83" t="s">
        <v>9</v>
      </c>
      <c r="G2024" s="83">
        <v>0</v>
      </c>
      <c r="H2024" s="120">
        <v>3596742</v>
      </c>
      <c r="I2024" s="120">
        <v>0</v>
      </c>
    </row>
    <row r="2025" spans="1:9" ht="14" x14ac:dyDescent="0.15">
      <c r="A2025" s="127" t="s">
        <v>65</v>
      </c>
      <c r="B2025" s="89" t="s">
        <v>5234</v>
      </c>
      <c r="C2025" s="83" t="s">
        <v>8668</v>
      </c>
      <c r="H2025" s="120">
        <v>3596742</v>
      </c>
      <c r="I2025" s="120">
        <v>0</v>
      </c>
    </row>
    <row r="2026" spans="1:9" ht="14" x14ac:dyDescent="0.15">
      <c r="A2026" s="127" t="s">
        <v>65</v>
      </c>
      <c r="B2026" s="89" t="s">
        <v>5234</v>
      </c>
      <c r="C2026" s="83" t="s">
        <v>597</v>
      </c>
      <c r="D2026" s="83" t="s">
        <v>598</v>
      </c>
      <c r="E2026" s="83" t="s">
        <v>7586</v>
      </c>
      <c r="F2026" s="83" t="s">
        <v>9</v>
      </c>
      <c r="G2026" s="83">
        <v>0</v>
      </c>
      <c r="H2026" s="120">
        <v>15520216</v>
      </c>
      <c r="I2026" s="120">
        <v>0</v>
      </c>
    </row>
    <row r="2027" spans="1:9" ht="14" x14ac:dyDescent="0.15">
      <c r="A2027" s="127" t="s">
        <v>65</v>
      </c>
      <c r="B2027" s="89" t="s">
        <v>5234</v>
      </c>
      <c r="C2027" s="83" t="s">
        <v>8669</v>
      </c>
      <c r="H2027" s="120">
        <v>15520216</v>
      </c>
      <c r="I2027" s="120">
        <v>0</v>
      </c>
    </row>
    <row r="2028" spans="1:9" ht="14" x14ac:dyDescent="0.15">
      <c r="A2028" s="127" t="s">
        <v>65</v>
      </c>
      <c r="B2028" s="89" t="s">
        <v>5234</v>
      </c>
      <c r="C2028" s="83" t="s">
        <v>411</v>
      </c>
      <c r="D2028" s="83" t="s">
        <v>412</v>
      </c>
      <c r="E2028" s="83" t="s">
        <v>7586</v>
      </c>
      <c r="F2028" s="83" t="s">
        <v>9</v>
      </c>
      <c r="G2028" s="83">
        <v>0</v>
      </c>
      <c r="H2028" s="120">
        <v>28566422</v>
      </c>
      <c r="I2028" s="120">
        <v>0</v>
      </c>
    </row>
    <row r="2029" spans="1:9" ht="14" x14ac:dyDescent="0.15">
      <c r="A2029" s="127" t="s">
        <v>65</v>
      </c>
      <c r="B2029" s="89" t="s">
        <v>5234</v>
      </c>
      <c r="C2029" s="83" t="s">
        <v>8670</v>
      </c>
      <c r="H2029" s="120">
        <v>28566422</v>
      </c>
      <c r="I2029" s="120">
        <v>0</v>
      </c>
    </row>
    <row r="2030" spans="1:9" ht="14" x14ac:dyDescent="0.15">
      <c r="A2030" s="127" t="s">
        <v>65</v>
      </c>
      <c r="B2030" s="89" t="s">
        <v>5234</v>
      </c>
      <c r="C2030" s="83" t="s">
        <v>132</v>
      </c>
      <c r="D2030" s="83" t="s">
        <v>133</v>
      </c>
      <c r="E2030" s="83" t="s">
        <v>7586</v>
      </c>
      <c r="F2030" s="83" t="s">
        <v>9</v>
      </c>
      <c r="G2030" s="83">
        <v>0</v>
      </c>
      <c r="H2030" s="120">
        <v>246272258.5</v>
      </c>
      <c r="I2030" s="120">
        <v>0</v>
      </c>
    </row>
    <row r="2031" spans="1:9" ht="14" x14ac:dyDescent="0.15">
      <c r="A2031" s="127" t="s">
        <v>65</v>
      </c>
      <c r="B2031" s="89" t="s">
        <v>5234</v>
      </c>
      <c r="C2031" s="83" t="s">
        <v>8671</v>
      </c>
      <c r="H2031" s="120">
        <v>246272258.5</v>
      </c>
      <c r="I2031" s="120">
        <v>0</v>
      </c>
    </row>
    <row r="2032" spans="1:9" ht="14" x14ac:dyDescent="0.15">
      <c r="A2032" s="127" t="s">
        <v>65</v>
      </c>
      <c r="B2032" s="89" t="s">
        <v>5234</v>
      </c>
      <c r="C2032" s="83" t="s">
        <v>455</v>
      </c>
      <c r="D2032" s="83" t="s">
        <v>456</v>
      </c>
      <c r="E2032" s="83" t="s">
        <v>7586</v>
      </c>
      <c r="F2032" s="83" t="s">
        <v>9</v>
      </c>
      <c r="G2032" s="83">
        <v>0</v>
      </c>
      <c r="H2032" s="120">
        <v>6408333</v>
      </c>
      <c r="I2032" s="120">
        <v>0</v>
      </c>
    </row>
    <row r="2033" spans="1:9" ht="14" x14ac:dyDescent="0.15">
      <c r="A2033" s="127" t="s">
        <v>65</v>
      </c>
      <c r="B2033" s="89" t="s">
        <v>5234</v>
      </c>
      <c r="C2033" s="83" t="s">
        <v>8672</v>
      </c>
      <c r="H2033" s="120">
        <v>6408333</v>
      </c>
      <c r="I2033" s="120">
        <v>0</v>
      </c>
    </row>
    <row r="2034" spans="1:9" ht="14" x14ac:dyDescent="0.15">
      <c r="A2034" s="127" t="s">
        <v>65</v>
      </c>
      <c r="B2034" s="89" t="s">
        <v>5234</v>
      </c>
      <c r="C2034" s="83" t="s">
        <v>97</v>
      </c>
      <c r="D2034" s="83" t="s">
        <v>98</v>
      </c>
      <c r="E2034" s="83" t="s">
        <v>7586</v>
      </c>
      <c r="F2034" s="83" t="s">
        <v>9</v>
      </c>
      <c r="G2034" s="83">
        <v>0</v>
      </c>
      <c r="H2034" s="120">
        <v>813243869.39999998</v>
      </c>
      <c r="I2034" s="120">
        <v>0</v>
      </c>
    </row>
    <row r="2035" spans="1:9" ht="14" x14ac:dyDescent="0.15">
      <c r="A2035" s="127" t="s">
        <v>65</v>
      </c>
      <c r="B2035" s="89" t="s">
        <v>5234</v>
      </c>
      <c r="C2035" s="83" t="s">
        <v>8673</v>
      </c>
      <c r="H2035" s="120">
        <v>813243869.39999998</v>
      </c>
      <c r="I2035" s="120">
        <v>0</v>
      </c>
    </row>
    <row r="2036" spans="1:9" ht="14" x14ac:dyDescent="0.15">
      <c r="A2036" s="127" t="s">
        <v>65</v>
      </c>
      <c r="B2036" s="89" t="s">
        <v>5234</v>
      </c>
      <c r="C2036" s="83" t="s">
        <v>1393</v>
      </c>
      <c r="D2036" s="83" t="s">
        <v>1394</v>
      </c>
      <c r="E2036" s="83" t="s">
        <v>7586</v>
      </c>
      <c r="F2036" s="83" t="s">
        <v>9</v>
      </c>
      <c r="G2036" s="83">
        <v>0</v>
      </c>
      <c r="H2036" s="120">
        <v>1824826.5</v>
      </c>
      <c r="I2036" s="120">
        <v>0</v>
      </c>
    </row>
    <row r="2037" spans="1:9" ht="14" x14ac:dyDescent="0.15">
      <c r="A2037" s="127" t="s">
        <v>65</v>
      </c>
      <c r="B2037" s="89" t="s">
        <v>5234</v>
      </c>
      <c r="C2037" s="83" t="s">
        <v>8674</v>
      </c>
      <c r="H2037" s="120">
        <v>1824826.5</v>
      </c>
      <c r="I2037" s="120">
        <v>0</v>
      </c>
    </row>
    <row r="2038" spans="1:9" ht="14" x14ac:dyDescent="0.15">
      <c r="A2038" s="127" t="s">
        <v>65</v>
      </c>
      <c r="B2038" s="89" t="s">
        <v>5234</v>
      </c>
      <c r="C2038" s="83" t="s">
        <v>1670</v>
      </c>
      <c r="D2038" s="83" t="s">
        <v>1671</v>
      </c>
      <c r="E2038" s="83" t="s">
        <v>7586</v>
      </c>
      <c r="F2038" s="83" t="s">
        <v>9</v>
      </c>
      <c r="G2038" s="83">
        <v>0</v>
      </c>
      <c r="H2038" s="120">
        <v>774398.5</v>
      </c>
      <c r="I2038" s="120">
        <v>0</v>
      </c>
    </row>
    <row r="2039" spans="1:9" ht="14" x14ac:dyDescent="0.15">
      <c r="A2039" s="127" t="s">
        <v>65</v>
      </c>
      <c r="B2039" s="89" t="s">
        <v>5234</v>
      </c>
      <c r="C2039" s="83" t="s">
        <v>8675</v>
      </c>
      <c r="H2039" s="120">
        <v>774398.5</v>
      </c>
      <c r="I2039" s="120">
        <v>0</v>
      </c>
    </row>
    <row r="2040" spans="1:9" ht="14" x14ac:dyDescent="0.15">
      <c r="A2040" s="127" t="s">
        <v>65</v>
      </c>
      <c r="B2040" s="89" t="s">
        <v>5234</v>
      </c>
      <c r="C2040" s="83" t="s">
        <v>965</v>
      </c>
      <c r="D2040" s="83" t="s">
        <v>966</v>
      </c>
      <c r="E2040" s="83" t="s">
        <v>7586</v>
      </c>
      <c r="F2040" s="83" t="s">
        <v>9</v>
      </c>
      <c r="G2040" s="83">
        <v>0</v>
      </c>
      <c r="H2040" s="120">
        <v>10206870.5</v>
      </c>
      <c r="I2040" s="120">
        <v>0</v>
      </c>
    </row>
    <row r="2041" spans="1:9" ht="14" x14ac:dyDescent="0.15">
      <c r="A2041" s="127" t="s">
        <v>65</v>
      </c>
      <c r="B2041" s="89" t="s">
        <v>5234</v>
      </c>
      <c r="C2041" s="83" t="s">
        <v>8676</v>
      </c>
      <c r="H2041" s="120">
        <v>10206870.5</v>
      </c>
      <c r="I2041" s="120">
        <v>0</v>
      </c>
    </row>
    <row r="2042" spans="1:9" ht="14" x14ac:dyDescent="0.15">
      <c r="A2042" s="127" t="s">
        <v>65</v>
      </c>
      <c r="B2042" s="89" t="s">
        <v>5234</v>
      </c>
      <c r="C2042" s="83" t="s">
        <v>668</v>
      </c>
      <c r="D2042" s="83" t="s">
        <v>669</v>
      </c>
      <c r="E2042" s="83" t="s">
        <v>7586</v>
      </c>
      <c r="F2042" s="83" t="s">
        <v>9</v>
      </c>
      <c r="G2042" s="83">
        <v>0</v>
      </c>
      <c r="H2042" s="120">
        <v>12817086.5</v>
      </c>
      <c r="I2042" s="120">
        <v>0</v>
      </c>
    </row>
    <row r="2043" spans="1:9" ht="14" x14ac:dyDescent="0.15">
      <c r="A2043" s="127" t="s">
        <v>65</v>
      </c>
      <c r="B2043" s="89" t="s">
        <v>5234</v>
      </c>
      <c r="C2043" s="83" t="s">
        <v>8677</v>
      </c>
      <c r="H2043" s="120">
        <v>12817086.5</v>
      </c>
      <c r="I2043" s="120">
        <v>0</v>
      </c>
    </row>
    <row r="2044" spans="1:9" ht="14" x14ac:dyDescent="0.15">
      <c r="A2044" s="127" t="s">
        <v>65</v>
      </c>
      <c r="B2044" s="89" t="s">
        <v>5234</v>
      </c>
      <c r="C2044" s="83" t="s">
        <v>1050</v>
      </c>
      <c r="D2044" s="83" t="s">
        <v>1051</v>
      </c>
      <c r="E2044" s="83" t="s">
        <v>7586</v>
      </c>
      <c r="F2044" s="83" t="s">
        <v>9</v>
      </c>
      <c r="G2044" s="83">
        <v>0</v>
      </c>
      <c r="H2044" s="120">
        <v>4207160.5</v>
      </c>
      <c r="I2044" s="120">
        <v>0</v>
      </c>
    </row>
    <row r="2045" spans="1:9" ht="14" x14ac:dyDescent="0.15">
      <c r="A2045" s="127" t="s">
        <v>65</v>
      </c>
      <c r="B2045" s="89" t="s">
        <v>5234</v>
      </c>
      <c r="C2045" s="83" t="s">
        <v>8678</v>
      </c>
      <c r="H2045" s="120">
        <v>4207160.5</v>
      </c>
      <c r="I2045" s="120">
        <v>0</v>
      </c>
    </row>
    <row r="2046" spans="1:9" ht="14" x14ac:dyDescent="0.15">
      <c r="A2046" s="127" t="s">
        <v>65</v>
      </c>
      <c r="B2046" s="89" t="s">
        <v>5234</v>
      </c>
      <c r="C2046" s="83" t="s">
        <v>7605</v>
      </c>
      <c r="D2046" s="83" t="s">
        <v>7606</v>
      </c>
      <c r="E2046" s="83" t="s">
        <v>7586</v>
      </c>
      <c r="F2046" s="83" t="s">
        <v>9</v>
      </c>
      <c r="G2046" s="83">
        <v>0</v>
      </c>
      <c r="H2046" s="120">
        <v>740460</v>
      </c>
      <c r="I2046" s="120">
        <v>0</v>
      </c>
    </row>
    <row r="2047" spans="1:9" ht="14" x14ac:dyDescent="0.15">
      <c r="A2047" s="127" t="s">
        <v>65</v>
      </c>
      <c r="B2047" s="89" t="s">
        <v>5234</v>
      </c>
      <c r="C2047" s="83" t="s">
        <v>8679</v>
      </c>
      <c r="H2047" s="120">
        <v>740460</v>
      </c>
      <c r="I2047" s="120">
        <v>0</v>
      </c>
    </row>
    <row r="2048" spans="1:9" ht="14" x14ac:dyDescent="0.15">
      <c r="A2048" s="127" t="s">
        <v>65</v>
      </c>
      <c r="B2048" s="89" t="s">
        <v>5234</v>
      </c>
      <c r="C2048" s="83" t="s">
        <v>1157</v>
      </c>
      <c r="D2048" s="83" t="s">
        <v>1158</v>
      </c>
      <c r="E2048" s="83" t="s">
        <v>7586</v>
      </c>
      <c r="F2048" s="83" t="s">
        <v>9</v>
      </c>
      <c r="G2048" s="83">
        <v>0</v>
      </c>
      <c r="H2048" s="120">
        <v>3560000</v>
      </c>
      <c r="I2048" s="120">
        <v>0</v>
      </c>
    </row>
    <row r="2049" spans="1:9" ht="14" x14ac:dyDescent="0.15">
      <c r="A2049" s="127" t="s">
        <v>65</v>
      </c>
      <c r="B2049" s="89" t="s">
        <v>5234</v>
      </c>
      <c r="C2049" s="83" t="s">
        <v>8680</v>
      </c>
      <c r="H2049" s="120">
        <v>3560000</v>
      </c>
      <c r="I2049" s="120">
        <v>0</v>
      </c>
    </row>
    <row r="2050" spans="1:9" ht="14" x14ac:dyDescent="0.15">
      <c r="A2050" s="127" t="s">
        <v>65</v>
      </c>
      <c r="B2050" s="89" t="s">
        <v>5234</v>
      </c>
      <c r="C2050" s="83" t="s">
        <v>1721</v>
      </c>
      <c r="D2050" s="83" t="s">
        <v>1722</v>
      </c>
      <c r="E2050" s="83" t="s">
        <v>7586</v>
      </c>
      <c r="F2050" s="83" t="s">
        <v>9</v>
      </c>
      <c r="G2050" s="83">
        <v>0</v>
      </c>
      <c r="H2050" s="120">
        <v>595206</v>
      </c>
      <c r="I2050" s="120">
        <v>0</v>
      </c>
    </row>
    <row r="2051" spans="1:9" ht="14" x14ac:dyDescent="0.15">
      <c r="A2051" s="127" t="s">
        <v>65</v>
      </c>
      <c r="B2051" s="89" t="s">
        <v>5234</v>
      </c>
      <c r="C2051" s="83" t="s">
        <v>8681</v>
      </c>
      <c r="H2051" s="120">
        <v>595206</v>
      </c>
      <c r="I2051" s="120">
        <v>0</v>
      </c>
    </row>
    <row r="2052" spans="1:9" ht="14" x14ac:dyDescent="0.15">
      <c r="A2052" s="127" t="s">
        <v>65</v>
      </c>
      <c r="B2052" s="89" t="s">
        <v>5234</v>
      </c>
      <c r="C2052" s="83" t="s">
        <v>1816</v>
      </c>
      <c r="D2052" s="83" t="s">
        <v>1818</v>
      </c>
      <c r="E2052" s="83" t="s">
        <v>7586</v>
      </c>
      <c r="F2052" s="83" t="s">
        <v>9</v>
      </c>
      <c r="G2052" s="83">
        <v>0</v>
      </c>
      <c r="H2052" s="120">
        <v>339150</v>
      </c>
      <c r="I2052" s="120">
        <v>0</v>
      </c>
    </row>
    <row r="2053" spans="1:9" ht="14" x14ac:dyDescent="0.15">
      <c r="A2053" s="127" t="s">
        <v>65</v>
      </c>
      <c r="B2053" s="89" t="s">
        <v>5234</v>
      </c>
      <c r="C2053" s="83" t="s">
        <v>8682</v>
      </c>
      <c r="H2053" s="120">
        <v>339150</v>
      </c>
      <c r="I2053" s="120">
        <v>0</v>
      </c>
    </row>
    <row r="2054" spans="1:9" ht="14" x14ac:dyDescent="0.15">
      <c r="A2054" s="127" t="s">
        <v>65</v>
      </c>
      <c r="B2054" s="89" t="s">
        <v>5234</v>
      </c>
      <c r="C2054" s="83" t="s">
        <v>574</v>
      </c>
      <c r="D2054" s="83" t="s">
        <v>575</v>
      </c>
      <c r="E2054" s="83" t="s">
        <v>7586</v>
      </c>
      <c r="F2054" s="83" t="s">
        <v>9</v>
      </c>
      <c r="G2054" s="83">
        <v>0</v>
      </c>
      <c r="H2054" s="120">
        <v>16921434</v>
      </c>
      <c r="I2054" s="120">
        <v>0</v>
      </c>
    </row>
    <row r="2055" spans="1:9" ht="14" x14ac:dyDescent="0.15">
      <c r="A2055" s="127" t="s">
        <v>65</v>
      </c>
      <c r="B2055" s="89" t="s">
        <v>5234</v>
      </c>
      <c r="C2055" s="83" t="s">
        <v>8683</v>
      </c>
      <c r="H2055" s="120">
        <v>16921434</v>
      </c>
      <c r="I2055" s="120">
        <v>0</v>
      </c>
    </row>
    <row r="2056" spans="1:9" ht="14" x14ac:dyDescent="0.15">
      <c r="A2056" s="127" t="s">
        <v>65</v>
      </c>
      <c r="B2056" s="89" t="s">
        <v>5234</v>
      </c>
      <c r="C2056" s="83" t="s">
        <v>419</v>
      </c>
      <c r="D2056" s="83" t="s">
        <v>420</v>
      </c>
      <c r="E2056" s="83" t="s">
        <v>7586</v>
      </c>
      <c r="F2056" s="83" t="s">
        <v>9</v>
      </c>
      <c r="G2056" s="83">
        <v>0</v>
      </c>
      <c r="H2056" s="120">
        <v>28197569.5</v>
      </c>
      <c r="I2056" s="120">
        <v>0</v>
      </c>
    </row>
    <row r="2057" spans="1:9" ht="14" x14ac:dyDescent="0.15">
      <c r="A2057" s="127" t="s">
        <v>65</v>
      </c>
      <c r="B2057" s="89" t="s">
        <v>5234</v>
      </c>
      <c r="C2057" s="83" t="s">
        <v>8684</v>
      </c>
      <c r="H2057" s="120">
        <v>28197569.5</v>
      </c>
      <c r="I2057" s="120">
        <v>0</v>
      </c>
    </row>
    <row r="2058" spans="1:9" ht="14" x14ac:dyDescent="0.15">
      <c r="A2058" s="127" t="s">
        <v>65</v>
      </c>
      <c r="B2058" s="89" t="s">
        <v>5234</v>
      </c>
      <c r="C2058" s="83" t="s">
        <v>905</v>
      </c>
      <c r="D2058" s="83" t="s">
        <v>906</v>
      </c>
      <c r="E2058" s="83" t="s">
        <v>7586</v>
      </c>
      <c r="F2058" s="83" t="s">
        <v>9</v>
      </c>
      <c r="G2058" s="83">
        <v>0</v>
      </c>
      <c r="H2058" s="120">
        <v>6665325</v>
      </c>
      <c r="I2058" s="120">
        <v>0</v>
      </c>
    </row>
    <row r="2059" spans="1:9" ht="14" x14ac:dyDescent="0.15">
      <c r="A2059" s="127" t="s">
        <v>65</v>
      </c>
      <c r="B2059" s="89" t="s">
        <v>5234</v>
      </c>
      <c r="C2059" s="83" t="s">
        <v>8685</v>
      </c>
      <c r="H2059" s="120">
        <v>6665325</v>
      </c>
      <c r="I2059" s="120">
        <v>0</v>
      </c>
    </row>
    <row r="2060" spans="1:9" ht="14" x14ac:dyDescent="0.15">
      <c r="A2060" s="127" t="s">
        <v>65</v>
      </c>
      <c r="B2060" s="89" t="s">
        <v>5234</v>
      </c>
      <c r="C2060" s="83" t="s">
        <v>232</v>
      </c>
      <c r="D2060" s="83" t="s">
        <v>233</v>
      </c>
      <c r="E2060" s="83" t="s">
        <v>7586</v>
      </c>
      <c r="F2060" s="83" t="s">
        <v>9</v>
      </c>
      <c r="G2060" s="83">
        <v>0</v>
      </c>
      <c r="H2060" s="120">
        <v>79210006</v>
      </c>
      <c r="I2060" s="120">
        <v>0</v>
      </c>
    </row>
    <row r="2061" spans="1:9" ht="14" x14ac:dyDescent="0.15">
      <c r="A2061" s="127" t="s">
        <v>65</v>
      </c>
      <c r="B2061" s="89" t="s">
        <v>5234</v>
      </c>
      <c r="C2061" s="83" t="s">
        <v>8686</v>
      </c>
      <c r="H2061" s="120">
        <v>79210006</v>
      </c>
      <c r="I2061" s="120">
        <v>0</v>
      </c>
    </row>
    <row r="2062" spans="1:9" ht="14" x14ac:dyDescent="0.15">
      <c r="A2062" s="127" t="s">
        <v>65</v>
      </c>
      <c r="B2062" s="89" t="s">
        <v>5234</v>
      </c>
      <c r="C2062" s="83" t="s">
        <v>236</v>
      </c>
      <c r="D2062" s="83" t="s">
        <v>237</v>
      </c>
      <c r="E2062" s="83" t="s">
        <v>7586</v>
      </c>
      <c r="F2062" s="83" t="s">
        <v>9</v>
      </c>
      <c r="G2062" s="83">
        <v>0</v>
      </c>
      <c r="H2062" s="120">
        <v>103956147</v>
      </c>
      <c r="I2062" s="120">
        <v>0</v>
      </c>
    </row>
    <row r="2063" spans="1:9" ht="14" x14ac:dyDescent="0.15">
      <c r="A2063" s="127" t="s">
        <v>65</v>
      </c>
      <c r="B2063" s="89" t="s">
        <v>5234</v>
      </c>
      <c r="C2063" s="83" t="s">
        <v>8687</v>
      </c>
      <c r="H2063" s="120">
        <v>103956147</v>
      </c>
      <c r="I2063" s="120">
        <v>0</v>
      </c>
    </row>
    <row r="2064" spans="1:9" ht="14" x14ac:dyDescent="0.15">
      <c r="A2064" s="127" t="s">
        <v>65</v>
      </c>
      <c r="B2064" s="89" t="s">
        <v>5234</v>
      </c>
      <c r="C2064" s="83" t="s">
        <v>722</v>
      </c>
      <c r="D2064" s="83" t="s">
        <v>723</v>
      </c>
      <c r="E2064" s="83" t="s">
        <v>7586</v>
      </c>
      <c r="F2064" s="83" t="s">
        <v>9</v>
      </c>
      <c r="G2064" s="83">
        <v>0</v>
      </c>
      <c r="H2064" s="120">
        <v>11076164</v>
      </c>
      <c r="I2064" s="120">
        <v>0</v>
      </c>
    </row>
    <row r="2065" spans="1:9" ht="14" x14ac:dyDescent="0.15">
      <c r="A2065" s="127" t="s">
        <v>65</v>
      </c>
      <c r="B2065" s="89" t="s">
        <v>5234</v>
      </c>
      <c r="C2065" s="83" t="s">
        <v>8688</v>
      </c>
      <c r="H2065" s="120">
        <v>11076164</v>
      </c>
      <c r="I2065" s="120">
        <v>0</v>
      </c>
    </row>
    <row r="2066" spans="1:9" ht="14" x14ac:dyDescent="0.15">
      <c r="A2066" s="127" t="s">
        <v>65</v>
      </c>
      <c r="B2066" s="89" t="s">
        <v>5234</v>
      </c>
      <c r="C2066" s="83" t="s">
        <v>752</v>
      </c>
      <c r="D2066" s="83" t="s">
        <v>753</v>
      </c>
      <c r="E2066" s="83" t="s">
        <v>7586</v>
      </c>
      <c r="F2066" s="83" t="s">
        <v>9</v>
      </c>
      <c r="G2066" s="83">
        <v>0</v>
      </c>
      <c r="H2066" s="120">
        <v>9827586</v>
      </c>
      <c r="I2066" s="120">
        <v>0</v>
      </c>
    </row>
    <row r="2067" spans="1:9" ht="14" x14ac:dyDescent="0.15">
      <c r="A2067" s="127" t="s">
        <v>65</v>
      </c>
      <c r="B2067" s="89" t="s">
        <v>5234</v>
      </c>
      <c r="C2067" s="83" t="s">
        <v>8689</v>
      </c>
      <c r="H2067" s="120">
        <v>9827586</v>
      </c>
      <c r="I2067" s="120">
        <v>0</v>
      </c>
    </row>
    <row r="2068" spans="1:9" ht="14" x14ac:dyDescent="0.15">
      <c r="A2068" s="127" t="s">
        <v>65</v>
      </c>
      <c r="B2068" s="89" t="s">
        <v>5234</v>
      </c>
      <c r="C2068" s="83" t="s">
        <v>393</v>
      </c>
      <c r="D2068" s="83" t="s">
        <v>394</v>
      </c>
      <c r="E2068" s="83" t="s">
        <v>7586</v>
      </c>
      <c r="F2068" s="83" t="s">
        <v>9</v>
      </c>
      <c r="G2068" s="83">
        <v>0</v>
      </c>
      <c r="H2068" s="120">
        <v>48994823.5</v>
      </c>
      <c r="I2068" s="120">
        <v>0</v>
      </c>
    </row>
    <row r="2069" spans="1:9" ht="14" x14ac:dyDescent="0.15">
      <c r="A2069" s="127" t="s">
        <v>65</v>
      </c>
      <c r="B2069" s="89" t="s">
        <v>5234</v>
      </c>
      <c r="C2069" s="83" t="s">
        <v>8690</v>
      </c>
      <c r="H2069" s="120">
        <v>48994823.5</v>
      </c>
      <c r="I2069" s="120">
        <v>0</v>
      </c>
    </row>
    <row r="2070" spans="1:9" ht="14" x14ac:dyDescent="0.15">
      <c r="A2070" s="127" t="s">
        <v>65</v>
      </c>
      <c r="B2070" s="89" t="s">
        <v>5234</v>
      </c>
      <c r="C2070" s="83" t="s">
        <v>1080</v>
      </c>
      <c r="D2070" s="83" t="s">
        <v>1081</v>
      </c>
      <c r="E2070" s="83" t="s">
        <v>7586</v>
      </c>
      <c r="F2070" s="83" t="s">
        <v>9</v>
      </c>
      <c r="G2070" s="83">
        <v>0</v>
      </c>
      <c r="H2070" s="120">
        <v>4032167.5</v>
      </c>
      <c r="I2070" s="120">
        <v>0</v>
      </c>
    </row>
    <row r="2071" spans="1:9" ht="14" x14ac:dyDescent="0.15">
      <c r="A2071" s="127" t="s">
        <v>65</v>
      </c>
      <c r="B2071" s="89" t="s">
        <v>5234</v>
      </c>
      <c r="C2071" s="83" t="s">
        <v>8691</v>
      </c>
      <c r="H2071" s="120">
        <v>4032167.5</v>
      </c>
      <c r="I2071" s="120">
        <v>0</v>
      </c>
    </row>
    <row r="2072" spans="1:9" ht="14" x14ac:dyDescent="0.15">
      <c r="A2072" s="127" t="s">
        <v>65</v>
      </c>
      <c r="B2072" s="89" t="s">
        <v>5234</v>
      </c>
      <c r="C2072" s="83" t="s">
        <v>1756</v>
      </c>
      <c r="D2072" s="83" t="s">
        <v>1757</v>
      </c>
      <c r="E2072" s="83" t="s">
        <v>7586</v>
      </c>
      <c r="F2072" s="83" t="s">
        <v>9</v>
      </c>
      <c r="G2072" s="83">
        <v>0</v>
      </c>
      <c r="H2072" s="120">
        <v>999379</v>
      </c>
      <c r="I2072" s="120">
        <v>0</v>
      </c>
    </row>
    <row r="2073" spans="1:9" ht="14" x14ac:dyDescent="0.15">
      <c r="A2073" s="127" t="s">
        <v>65</v>
      </c>
      <c r="B2073" s="89" t="s">
        <v>5234</v>
      </c>
      <c r="C2073" s="83" t="s">
        <v>8692</v>
      </c>
      <c r="H2073" s="120">
        <v>999379</v>
      </c>
      <c r="I2073" s="120">
        <v>0</v>
      </c>
    </row>
    <row r="2074" spans="1:9" ht="14" x14ac:dyDescent="0.15">
      <c r="A2074" s="127" t="s">
        <v>65</v>
      </c>
      <c r="B2074" s="89" t="s">
        <v>5234</v>
      </c>
      <c r="C2074" s="83" t="s">
        <v>1661</v>
      </c>
      <c r="D2074" s="83" t="s">
        <v>1662</v>
      </c>
      <c r="E2074" s="83" t="s">
        <v>7586</v>
      </c>
      <c r="F2074" s="83" t="s">
        <v>9</v>
      </c>
      <c r="G2074" s="83">
        <v>0</v>
      </c>
      <c r="H2074" s="120">
        <v>789565</v>
      </c>
      <c r="I2074" s="120">
        <v>0</v>
      </c>
    </row>
    <row r="2075" spans="1:9" ht="14" x14ac:dyDescent="0.15">
      <c r="A2075" s="127" t="s">
        <v>65</v>
      </c>
      <c r="B2075" s="89" t="s">
        <v>5234</v>
      </c>
      <c r="C2075" s="83" t="s">
        <v>8693</v>
      </c>
      <c r="H2075" s="120">
        <v>789565</v>
      </c>
      <c r="I2075" s="120">
        <v>0</v>
      </c>
    </row>
    <row r="2076" spans="1:9" ht="14" x14ac:dyDescent="0.15">
      <c r="A2076" s="127" t="s">
        <v>65</v>
      </c>
      <c r="B2076" s="89" t="s">
        <v>5234</v>
      </c>
      <c r="C2076" s="83" t="s">
        <v>482</v>
      </c>
      <c r="D2076" s="83" t="s">
        <v>483</v>
      </c>
      <c r="E2076" s="83" t="s">
        <v>7586</v>
      </c>
      <c r="F2076" s="83" t="s">
        <v>9</v>
      </c>
      <c r="G2076" s="83">
        <v>0</v>
      </c>
      <c r="H2076" s="120">
        <v>22751137.5</v>
      </c>
      <c r="I2076" s="120">
        <v>0</v>
      </c>
    </row>
    <row r="2077" spans="1:9" ht="14" x14ac:dyDescent="0.15">
      <c r="A2077" s="127" t="s">
        <v>65</v>
      </c>
      <c r="B2077" s="89" t="s">
        <v>5234</v>
      </c>
      <c r="C2077" s="83" t="s">
        <v>8694</v>
      </c>
      <c r="H2077" s="120">
        <v>22751137.5</v>
      </c>
      <c r="I2077" s="120">
        <v>0</v>
      </c>
    </row>
    <row r="2078" spans="1:9" ht="14" x14ac:dyDescent="0.15">
      <c r="A2078" s="127" t="s">
        <v>65</v>
      </c>
      <c r="B2078" s="89" t="s">
        <v>5234</v>
      </c>
      <c r="C2078" s="83" t="s">
        <v>606</v>
      </c>
      <c r="D2078" s="83" t="s">
        <v>607</v>
      </c>
      <c r="E2078" s="83" t="s">
        <v>7586</v>
      </c>
      <c r="F2078" s="83" t="s">
        <v>9</v>
      </c>
      <c r="G2078" s="83">
        <v>0</v>
      </c>
      <c r="H2078" s="120">
        <v>14916800.5</v>
      </c>
      <c r="I2078" s="120">
        <v>0</v>
      </c>
    </row>
    <row r="2079" spans="1:9" ht="14" x14ac:dyDescent="0.15">
      <c r="A2079" s="127" t="s">
        <v>65</v>
      </c>
      <c r="B2079" s="89" t="s">
        <v>5234</v>
      </c>
      <c r="C2079" s="83" t="s">
        <v>8695</v>
      </c>
      <c r="H2079" s="120">
        <v>14916800.5</v>
      </c>
      <c r="I2079" s="120">
        <v>0</v>
      </c>
    </row>
    <row r="2080" spans="1:9" ht="14" x14ac:dyDescent="0.15">
      <c r="A2080" s="127" t="s">
        <v>65</v>
      </c>
      <c r="B2080" s="89" t="s">
        <v>5234</v>
      </c>
      <c r="C2080" s="83" t="s">
        <v>764</v>
      </c>
      <c r="D2080" s="83" t="s">
        <v>765</v>
      </c>
      <c r="E2080" s="83" t="s">
        <v>7586</v>
      </c>
      <c r="F2080" s="83" t="s">
        <v>9</v>
      </c>
      <c r="G2080" s="83">
        <v>0</v>
      </c>
      <c r="H2080" s="120">
        <v>8892415</v>
      </c>
      <c r="I2080" s="120">
        <v>0</v>
      </c>
    </row>
    <row r="2081" spans="1:9" ht="14" x14ac:dyDescent="0.15">
      <c r="A2081" s="127" t="s">
        <v>65</v>
      </c>
      <c r="B2081" s="89" t="s">
        <v>5234</v>
      </c>
      <c r="C2081" s="83" t="s">
        <v>8696</v>
      </c>
      <c r="H2081" s="120">
        <v>8892415</v>
      </c>
      <c r="I2081" s="120">
        <v>0</v>
      </c>
    </row>
    <row r="2082" spans="1:9" ht="14" x14ac:dyDescent="0.15">
      <c r="A2082" s="127" t="s">
        <v>65</v>
      </c>
      <c r="B2082" s="89" t="s">
        <v>5234</v>
      </c>
      <c r="C2082" s="83" t="s">
        <v>953</v>
      </c>
      <c r="D2082" s="83" t="s">
        <v>954</v>
      </c>
      <c r="E2082" s="83" t="s">
        <v>7586</v>
      </c>
      <c r="F2082" s="83" t="s">
        <v>9</v>
      </c>
      <c r="G2082" s="83">
        <v>0</v>
      </c>
      <c r="H2082" s="120">
        <v>7378519</v>
      </c>
      <c r="I2082" s="120">
        <v>0</v>
      </c>
    </row>
    <row r="2083" spans="1:9" ht="14" x14ac:dyDescent="0.15">
      <c r="A2083" s="127" t="s">
        <v>65</v>
      </c>
      <c r="B2083" s="89" t="s">
        <v>5234</v>
      </c>
      <c r="C2083" s="83" t="s">
        <v>8697</v>
      </c>
      <c r="H2083" s="120">
        <v>7378519</v>
      </c>
      <c r="I2083" s="120">
        <v>0</v>
      </c>
    </row>
    <row r="2084" spans="1:9" ht="14" x14ac:dyDescent="0.15">
      <c r="A2084" s="127" t="s">
        <v>65</v>
      </c>
      <c r="B2084" s="89" t="s">
        <v>5234</v>
      </c>
      <c r="C2084" s="83" t="s">
        <v>407</v>
      </c>
      <c r="D2084" s="83" t="s">
        <v>408</v>
      </c>
      <c r="E2084" s="83" t="s">
        <v>7586</v>
      </c>
      <c r="F2084" s="83" t="s">
        <v>9</v>
      </c>
      <c r="G2084" s="83">
        <v>0</v>
      </c>
      <c r="H2084" s="120">
        <v>36846671</v>
      </c>
      <c r="I2084" s="120">
        <v>0</v>
      </c>
    </row>
    <row r="2085" spans="1:9" ht="14" x14ac:dyDescent="0.15">
      <c r="A2085" s="127" t="s">
        <v>65</v>
      </c>
      <c r="B2085" s="89" t="s">
        <v>5234</v>
      </c>
      <c r="C2085" s="83" t="s">
        <v>8698</v>
      </c>
      <c r="H2085" s="120">
        <v>36846671</v>
      </c>
      <c r="I2085" s="120">
        <v>0</v>
      </c>
    </row>
    <row r="2086" spans="1:9" ht="14" x14ac:dyDescent="0.15">
      <c r="A2086" s="127" t="s">
        <v>65</v>
      </c>
      <c r="B2086" s="89" t="s">
        <v>5234</v>
      </c>
      <c r="C2086" s="83" t="s">
        <v>923</v>
      </c>
      <c r="D2086" s="83" t="s">
        <v>924</v>
      </c>
      <c r="E2086" s="83" t="s">
        <v>7586</v>
      </c>
      <c r="F2086" s="83" t="s">
        <v>9</v>
      </c>
      <c r="G2086" s="83">
        <v>0</v>
      </c>
      <c r="H2086" s="120">
        <v>5911653</v>
      </c>
      <c r="I2086" s="120">
        <v>0</v>
      </c>
    </row>
    <row r="2087" spans="1:9" ht="14" x14ac:dyDescent="0.15">
      <c r="A2087" s="127" t="s">
        <v>65</v>
      </c>
      <c r="B2087" s="89" t="s">
        <v>5234</v>
      </c>
      <c r="C2087" s="83" t="s">
        <v>8699</v>
      </c>
      <c r="H2087" s="120">
        <v>5911653</v>
      </c>
      <c r="I2087" s="120">
        <v>0</v>
      </c>
    </row>
    <row r="2088" spans="1:9" ht="14" x14ac:dyDescent="0.15">
      <c r="A2088" s="127" t="s">
        <v>65</v>
      </c>
      <c r="B2088" s="89" t="s">
        <v>5234</v>
      </c>
      <c r="C2088" s="83" t="s">
        <v>1801</v>
      </c>
      <c r="D2088" s="83" t="s">
        <v>1802</v>
      </c>
      <c r="E2088" s="83" t="s">
        <v>7586</v>
      </c>
      <c r="F2088" s="83" t="s">
        <v>9</v>
      </c>
      <c r="G2088" s="83">
        <v>0</v>
      </c>
      <c r="H2088" s="120">
        <v>385036</v>
      </c>
      <c r="I2088" s="120">
        <v>0</v>
      </c>
    </row>
    <row r="2089" spans="1:9" ht="14" x14ac:dyDescent="0.15">
      <c r="A2089" s="127" t="s">
        <v>65</v>
      </c>
      <c r="B2089" s="89" t="s">
        <v>5234</v>
      </c>
      <c r="C2089" s="83" t="s">
        <v>8700</v>
      </c>
      <c r="H2089" s="120">
        <v>385036</v>
      </c>
      <c r="I2089" s="120">
        <v>0</v>
      </c>
    </row>
    <row r="2090" spans="1:9" ht="14" x14ac:dyDescent="0.15">
      <c r="A2090" s="127" t="s">
        <v>65</v>
      </c>
      <c r="B2090" s="89" t="s">
        <v>5234</v>
      </c>
      <c r="C2090" s="83" t="s">
        <v>1272</v>
      </c>
      <c r="D2090" s="83" t="s">
        <v>1273</v>
      </c>
      <c r="E2090" s="83" t="s">
        <v>7586</v>
      </c>
      <c r="F2090" s="83" t="s">
        <v>9</v>
      </c>
      <c r="G2090" s="83">
        <v>0</v>
      </c>
      <c r="H2090" s="120">
        <v>2539163</v>
      </c>
      <c r="I2090" s="120">
        <v>0</v>
      </c>
    </row>
    <row r="2091" spans="1:9" ht="14" x14ac:dyDescent="0.15">
      <c r="A2091" s="127" t="s">
        <v>65</v>
      </c>
      <c r="B2091" s="89" t="s">
        <v>5234</v>
      </c>
      <c r="C2091" s="83" t="s">
        <v>8701</v>
      </c>
      <c r="H2091" s="120">
        <v>2539163</v>
      </c>
      <c r="I2091" s="120">
        <v>0</v>
      </c>
    </row>
    <row r="2092" spans="1:9" ht="14" x14ac:dyDescent="0.15">
      <c r="A2092" s="127" t="s">
        <v>65</v>
      </c>
      <c r="B2092" s="89" t="s">
        <v>5234</v>
      </c>
      <c r="C2092" s="83" t="s">
        <v>1546</v>
      </c>
      <c r="D2092" s="83" t="s">
        <v>1547</v>
      </c>
      <c r="E2092" s="83" t="s">
        <v>7586</v>
      </c>
      <c r="F2092" s="83" t="s">
        <v>9</v>
      </c>
      <c r="G2092" s="83">
        <v>0</v>
      </c>
      <c r="H2092" s="120">
        <v>1261515</v>
      </c>
      <c r="I2092" s="120">
        <v>0</v>
      </c>
    </row>
    <row r="2093" spans="1:9" ht="14" x14ac:dyDescent="0.15">
      <c r="A2093" s="127" t="s">
        <v>65</v>
      </c>
      <c r="B2093" s="89" t="s">
        <v>5234</v>
      </c>
      <c r="C2093" s="83" t="s">
        <v>8702</v>
      </c>
      <c r="H2093" s="120">
        <v>1261515</v>
      </c>
      <c r="I2093" s="120">
        <v>0</v>
      </c>
    </row>
    <row r="2094" spans="1:9" ht="14" x14ac:dyDescent="0.15">
      <c r="A2094" s="127" t="s">
        <v>65</v>
      </c>
      <c r="B2094" s="89" t="s">
        <v>5234</v>
      </c>
      <c r="C2094" s="83" t="s">
        <v>499</v>
      </c>
      <c r="D2094" s="83" t="s">
        <v>500</v>
      </c>
      <c r="E2094" s="83" t="s">
        <v>7586</v>
      </c>
      <c r="F2094" s="83" t="s">
        <v>9</v>
      </c>
      <c r="G2094" s="83">
        <v>0</v>
      </c>
      <c r="H2094" s="120">
        <v>8405305.5</v>
      </c>
      <c r="I2094" s="120">
        <v>0</v>
      </c>
    </row>
    <row r="2095" spans="1:9" ht="14" x14ac:dyDescent="0.15">
      <c r="A2095" s="127" t="s">
        <v>65</v>
      </c>
      <c r="B2095" s="89" t="s">
        <v>5234</v>
      </c>
      <c r="C2095" s="83" t="s">
        <v>8703</v>
      </c>
      <c r="H2095" s="120">
        <v>8405305.5</v>
      </c>
      <c r="I2095" s="120">
        <v>0</v>
      </c>
    </row>
    <row r="2096" spans="1:9" ht="14" x14ac:dyDescent="0.15">
      <c r="A2096" s="127" t="s">
        <v>65</v>
      </c>
      <c r="B2096" s="89" t="s">
        <v>5234</v>
      </c>
      <c r="C2096" s="83" t="s">
        <v>155</v>
      </c>
      <c r="D2096" s="83" t="s">
        <v>156</v>
      </c>
      <c r="E2096" s="83" t="s">
        <v>7586</v>
      </c>
      <c r="F2096" s="83" t="s">
        <v>9</v>
      </c>
      <c r="G2096" s="83">
        <v>0</v>
      </c>
      <c r="H2096" s="120">
        <v>33068683.351500001</v>
      </c>
      <c r="I2096" s="120">
        <v>0</v>
      </c>
    </row>
    <row r="2097" spans="1:9" ht="14" x14ac:dyDescent="0.15">
      <c r="A2097" s="127" t="s">
        <v>65</v>
      </c>
      <c r="B2097" s="89" t="s">
        <v>5234</v>
      </c>
      <c r="C2097" s="83" t="s">
        <v>8704</v>
      </c>
      <c r="H2097" s="120">
        <v>33068683.351500001</v>
      </c>
      <c r="I2097" s="120">
        <v>0</v>
      </c>
    </row>
    <row r="2098" spans="1:9" ht="14" x14ac:dyDescent="0.15">
      <c r="A2098" s="127" t="s">
        <v>65</v>
      </c>
      <c r="B2098" s="89" t="s">
        <v>5234</v>
      </c>
      <c r="C2098" s="83" t="s">
        <v>387</v>
      </c>
      <c r="D2098" s="83" t="s">
        <v>388</v>
      </c>
      <c r="E2098" s="83" t="s">
        <v>7586</v>
      </c>
      <c r="F2098" s="83" t="s">
        <v>9</v>
      </c>
      <c r="G2098" s="83">
        <v>0</v>
      </c>
      <c r="H2098" s="120">
        <v>32134522.5</v>
      </c>
      <c r="I2098" s="120">
        <v>0</v>
      </c>
    </row>
    <row r="2099" spans="1:9" ht="14" x14ac:dyDescent="0.15">
      <c r="A2099" s="127" t="s">
        <v>65</v>
      </c>
      <c r="B2099" s="89" t="s">
        <v>5234</v>
      </c>
      <c r="C2099" s="83" t="s">
        <v>8705</v>
      </c>
      <c r="H2099" s="120">
        <v>32134522.5</v>
      </c>
      <c r="I2099" s="120">
        <v>0</v>
      </c>
    </row>
    <row r="2100" spans="1:9" ht="14" x14ac:dyDescent="0.15">
      <c r="A2100" s="127" t="s">
        <v>65</v>
      </c>
      <c r="B2100" s="89" t="s">
        <v>5234</v>
      </c>
      <c r="C2100" s="83" t="s">
        <v>1112</v>
      </c>
      <c r="D2100" s="83" t="s">
        <v>1113</v>
      </c>
      <c r="E2100" s="83" t="s">
        <v>7586</v>
      </c>
      <c r="F2100" s="83" t="s">
        <v>9</v>
      </c>
      <c r="G2100" s="83">
        <v>0</v>
      </c>
      <c r="H2100" s="120">
        <v>6510085.5</v>
      </c>
      <c r="I2100" s="120">
        <v>0</v>
      </c>
    </row>
    <row r="2101" spans="1:9" ht="14" x14ac:dyDescent="0.15">
      <c r="A2101" s="127" t="s">
        <v>65</v>
      </c>
      <c r="B2101" s="89" t="s">
        <v>5234</v>
      </c>
      <c r="C2101" s="83" t="s">
        <v>8706</v>
      </c>
      <c r="H2101" s="120">
        <v>6510085.5</v>
      </c>
      <c r="I2101" s="120">
        <v>0</v>
      </c>
    </row>
    <row r="2102" spans="1:9" ht="14" x14ac:dyDescent="0.15">
      <c r="A2102" s="127" t="s">
        <v>65</v>
      </c>
      <c r="B2102" s="89" t="s">
        <v>5234</v>
      </c>
      <c r="C2102" s="83" t="s">
        <v>1220</v>
      </c>
      <c r="D2102" s="83" t="s">
        <v>1221</v>
      </c>
      <c r="E2102" s="83" t="s">
        <v>7586</v>
      </c>
      <c r="F2102" s="83" t="s">
        <v>9</v>
      </c>
      <c r="G2102" s="83">
        <v>0</v>
      </c>
      <c r="H2102" s="120">
        <v>2863985.1920999996</v>
      </c>
      <c r="I2102" s="120">
        <v>0</v>
      </c>
    </row>
    <row r="2103" spans="1:9" ht="14" x14ac:dyDescent="0.15">
      <c r="A2103" s="127" t="s">
        <v>65</v>
      </c>
      <c r="B2103" s="89" t="s">
        <v>5234</v>
      </c>
      <c r="C2103" s="83" t="s">
        <v>8707</v>
      </c>
      <c r="H2103" s="120">
        <v>2863985.1920999996</v>
      </c>
      <c r="I2103" s="120">
        <v>0</v>
      </c>
    </row>
    <row r="2104" spans="1:9" ht="14" x14ac:dyDescent="0.15">
      <c r="A2104" s="127" t="s">
        <v>65</v>
      </c>
      <c r="B2104" s="89" t="s">
        <v>5234</v>
      </c>
      <c r="C2104" s="83" t="s">
        <v>693</v>
      </c>
      <c r="D2104" s="83" t="s">
        <v>694</v>
      </c>
      <c r="E2104" s="83" t="s">
        <v>7586</v>
      </c>
      <c r="F2104" s="83" t="s">
        <v>9</v>
      </c>
      <c r="G2104" s="83">
        <v>0</v>
      </c>
      <c r="H2104" s="120">
        <v>12150683.5</v>
      </c>
      <c r="I2104" s="120">
        <v>0</v>
      </c>
    </row>
    <row r="2105" spans="1:9" ht="14" x14ac:dyDescent="0.15">
      <c r="A2105" s="127" t="s">
        <v>65</v>
      </c>
      <c r="B2105" s="89" t="s">
        <v>5234</v>
      </c>
      <c r="C2105" s="83" t="s">
        <v>8708</v>
      </c>
      <c r="H2105" s="120">
        <v>12150683.5</v>
      </c>
      <c r="I2105" s="120">
        <v>0</v>
      </c>
    </row>
    <row r="2106" spans="1:9" ht="14" x14ac:dyDescent="0.15">
      <c r="A2106" s="127" t="s">
        <v>65</v>
      </c>
      <c r="B2106" s="89" t="s">
        <v>5234</v>
      </c>
      <c r="C2106" s="83" t="s">
        <v>1495</v>
      </c>
      <c r="D2106" s="83" t="s">
        <v>1496</v>
      </c>
      <c r="E2106" s="83" t="s">
        <v>7586</v>
      </c>
      <c r="F2106" s="83" t="s">
        <v>9</v>
      </c>
      <c r="G2106" s="83">
        <v>0</v>
      </c>
      <c r="H2106" s="120">
        <v>1456250</v>
      </c>
      <c r="I2106" s="120">
        <v>0</v>
      </c>
    </row>
    <row r="2107" spans="1:9" ht="14" x14ac:dyDescent="0.15">
      <c r="A2107" s="127" t="s">
        <v>65</v>
      </c>
      <c r="B2107" s="89" t="s">
        <v>5234</v>
      </c>
      <c r="C2107" s="83" t="s">
        <v>8709</v>
      </c>
      <c r="H2107" s="120">
        <v>1456250</v>
      </c>
      <c r="I2107" s="120">
        <v>0</v>
      </c>
    </row>
    <row r="2108" spans="1:9" ht="14" x14ac:dyDescent="0.15">
      <c r="A2108" s="127" t="s">
        <v>65</v>
      </c>
      <c r="B2108" s="89" t="s">
        <v>5234</v>
      </c>
      <c r="C2108" s="83" t="s">
        <v>1707</v>
      </c>
      <c r="D2108" s="83" t="s">
        <v>1708</v>
      </c>
      <c r="E2108" s="83" t="s">
        <v>7586</v>
      </c>
      <c r="F2108" s="83" t="s">
        <v>9</v>
      </c>
      <c r="G2108" s="83">
        <v>0</v>
      </c>
      <c r="H2108" s="120">
        <v>621795</v>
      </c>
      <c r="I2108" s="120">
        <v>0</v>
      </c>
    </row>
    <row r="2109" spans="1:9" ht="14" x14ac:dyDescent="0.15">
      <c r="A2109" s="127" t="s">
        <v>65</v>
      </c>
      <c r="B2109" s="89" t="s">
        <v>5234</v>
      </c>
      <c r="C2109" s="83" t="s">
        <v>8710</v>
      </c>
      <c r="H2109" s="120">
        <v>621795</v>
      </c>
      <c r="I2109" s="120">
        <v>0</v>
      </c>
    </row>
    <row r="2110" spans="1:9" ht="14" x14ac:dyDescent="0.15">
      <c r="A2110" s="127" t="s">
        <v>65</v>
      </c>
      <c r="B2110" s="89" t="s">
        <v>5234</v>
      </c>
      <c r="C2110" s="83" t="s">
        <v>1782</v>
      </c>
      <c r="D2110" s="83" t="s">
        <v>1783</v>
      </c>
      <c r="E2110" s="83" t="s">
        <v>7586</v>
      </c>
      <c r="F2110" s="83" t="s">
        <v>9</v>
      </c>
      <c r="G2110" s="83">
        <v>0</v>
      </c>
      <c r="H2110" s="120">
        <v>418653</v>
      </c>
      <c r="I2110" s="120">
        <v>0</v>
      </c>
    </row>
    <row r="2111" spans="1:9" ht="14" x14ac:dyDescent="0.15">
      <c r="A2111" s="127" t="s">
        <v>65</v>
      </c>
      <c r="B2111" s="89" t="s">
        <v>5234</v>
      </c>
      <c r="C2111" s="83" t="s">
        <v>8711</v>
      </c>
      <c r="H2111" s="120">
        <v>418653</v>
      </c>
      <c r="I2111" s="120">
        <v>0</v>
      </c>
    </row>
    <row r="2112" spans="1:9" ht="14" x14ac:dyDescent="0.15">
      <c r="A2112" s="127" t="s">
        <v>65</v>
      </c>
      <c r="B2112" s="89" t="s">
        <v>5234</v>
      </c>
      <c r="C2112" s="83" t="s">
        <v>480</v>
      </c>
      <c r="D2112" s="83" t="s">
        <v>481</v>
      </c>
      <c r="E2112" s="83" t="s">
        <v>7586</v>
      </c>
      <c r="F2112" s="83" t="s">
        <v>9</v>
      </c>
      <c r="G2112" s="83">
        <v>0</v>
      </c>
      <c r="H2112" s="120">
        <v>38455390</v>
      </c>
      <c r="I2112" s="120">
        <v>0</v>
      </c>
    </row>
    <row r="2113" spans="1:9" ht="14" x14ac:dyDescent="0.15">
      <c r="A2113" s="127" t="s">
        <v>65</v>
      </c>
      <c r="B2113" s="89" t="s">
        <v>5234</v>
      </c>
      <c r="C2113" s="83" t="s">
        <v>8712</v>
      </c>
      <c r="H2113" s="120">
        <v>38455390</v>
      </c>
      <c r="I2113" s="120">
        <v>0</v>
      </c>
    </row>
    <row r="2114" spans="1:9" ht="14" x14ac:dyDescent="0.15">
      <c r="A2114" s="127" t="s">
        <v>65</v>
      </c>
      <c r="B2114" s="89" t="s">
        <v>5234</v>
      </c>
      <c r="C2114" s="83" t="s">
        <v>1916</v>
      </c>
      <c r="D2114" s="83" t="s">
        <v>1917</v>
      </c>
      <c r="E2114" s="83" t="s">
        <v>7586</v>
      </c>
      <c r="F2114" s="83" t="s">
        <v>9</v>
      </c>
      <c r="G2114" s="83">
        <v>0</v>
      </c>
      <c r="H2114" s="120">
        <v>100000</v>
      </c>
      <c r="I2114" s="120">
        <v>0</v>
      </c>
    </row>
    <row r="2115" spans="1:9" ht="14" x14ac:dyDescent="0.15">
      <c r="A2115" s="127" t="s">
        <v>65</v>
      </c>
      <c r="B2115" s="89" t="s">
        <v>5234</v>
      </c>
      <c r="C2115" s="83" t="s">
        <v>8713</v>
      </c>
      <c r="H2115" s="120">
        <v>100000</v>
      </c>
      <c r="I2115" s="120">
        <v>0</v>
      </c>
    </row>
    <row r="2116" spans="1:9" ht="14" x14ac:dyDescent="0.15">
      <c r="A2116" s="127" t="s">
        <v>65</v>
      </c>
      <c r="B2116" s="89" t="s">
        <v>5234</v>
      </c>
      <c r="C2116" s="83" t="s">
        <v>1727</v>
      </c>
      <c r="D2116" s="83" t="s">
        <v>1728</v>
      </c>
      <c r="E2116" s="83" t="s">
        <v>7586</v>
      </c>
      <c r="F2116" s="83" t="s">
        <v>9</v>
      </c>
      <c r="G2116" s="83">
        <v>0</v>
      </c>
      <c r="H2116" s="120">
        <v>577225</v>
      </c>
      <c r="I2116" s="120">
        <v>0</v>
      </c>
    </row>
    <row r="2117" spans="1:9" ht="14" x14ac:dyDescent="0.15">
      <c r="A2117" s="127" t="s">
        <v>65</v>
      </c>
      <c r="B2117" s="89" t="s">
        <v>5234</v>
      </c>
      <c r="C2117" s="83" t="s">
        <v>8714</v>
      </c>
      <c r="H2117" s="120">
        <v>577225</v>
      </c>
      <c r="I2117" s="120">
        <v>0</v>
      </c>
    </row>
    <row r="2118" spans="1:9" ht="14" x14ac:dyDescent="0.15">
      <c r="A2118" s="127" t="s">
        <v>65</v>
      </c>
      <c r="B2118" s="89" t="s">
        <v>5234</v>
      </c>
      <c r="C2118" s="83" t="s">
        <v>1613</v>
      </c>
      <c r="D2118" s="83" t="s">
        <v>1614</v>
      </c>
      <c r="E2118" s="83" t="s">
        <v>7586</v>
      </c>
      <c r="F2118" s="83" t="s">
        <v>9</v>
      </c>
      <c r="G2118" s="83">
        <v>0</v>
      </c>
      <c r="H2118" s="120">
        <v>3329257</v>
      </c>
      <c r="I2118" s="120">
        <v>0</v>
      </c>
    </row>
    <row r="2119" spans="1:9" ht="14" x14ac:dyDescent="0.15">
      <c r="A2119" s="127" t="s">
        <v>65</v>
      </c>
      <c r="B2119" s="89" t="s">
        <v>5234</v>
      </c>
      <c r="C2119" s="83" t="s">
        <v>8715</v>
      </c>
      <c r="H2119" s="120">
        <v>3329257</v>
      </c>
      <c r="I2119" s="120">
        <v>0</v>
      </c>
    </row>
    <row r="2120" spans="1:9" ht="14" x14ac:dyDescent="0.15">
      <c r="A2120" s="127" t="s">
        <v>65</v>
      </c>
      <c r="B2120" s="89" t="s">
        <v>5234</v>
      </c>
      <c r="C2120" s="83" t="s">
        <v>280</v>
      </c>
      <c r="D2120" s="83" t="s">
        <v>281</v>
      </c>
      <c r="E2120" s="83" t="s">
        <v>7586</v>
      </c>
      <c r="F2120" s="83" t="s">
        <v>9</v>
      </c>
      <c r="G2120" s="83">
        <v>0</v>
      </c>
      <c r="H2120" s="120">
        <v>50073754</v>
      </c>
      <c r="I2120" s="120">
        <v>0</v>
      </c>
    </row>
    <row r="2121" spans="1:9" ht="14" x14ac:dyDescent="0.15">
      <c r="A2121" s="127" t="s">
        <v>65</v>
      </c>
      <c r="B2121" s="89" t="s">
        <v>5234</v>
      </c>
      <c r="C2121" s="83" t="s">
        <v>8716</v>
      </c>
      <c r="H2121" s="120">
        <v>50073754</v>
      </c>
      <c r="I2121" s="120">
        <v>0</v>
      </c>
    </row>
    <row r="2122" spans="1:9" ht="14" x14ac:dyDescent="0.15">
      <c r="A2122" s="127" t="s">
        <v>65</v>
      </c>
      <c r="B2122" s="89" t="s">
        <v>5234</v>
      </c>
      <c r="C2122" s="83" t="s">
        <v>990</v>
      </c>
      <c r="D2122" s="83" t="s">
        <v>991</v>
      </c>
      <c r="E2122" s="83" t="s">
        <v>7586</v>
      </c>
      <c r="F2122" s="83" t="s">
        <v>9</v>
      </c>
      <c r="G2122" s="83">
        <v>0</v>
      </c>
      <c r="H2122" s="120">
        <v>4867759.5</v>
      </c>
      <c r="I2122" s="120">
        <v>0</v>
      </c>
    </row>
    <row r="2123" spans="1:9" ht="14" x14ac:dyDescent="0.15">
      <c r="A2123" s="127" t="s">
        <v>65</v>
      </c>
      <c r="B2123" s="89" t="s">
        <v>5234</v>
      </c>
      <c r="C2123" s="83" t="s">
        <v>8717</v>
      </c>
      <c r="H2123" s="120">
        <v>4867759.5</v>
      </c>
      <c r="I2123" s="120">
        <v>0</v>
      </c>
    </row>
    <row r="2124" spans="1:9" ht="14" x14ac:dyDescent="0.15">
      <c r="A2124" s="127" t="s">
        <v>65</v>
      </c>
      <c r="B2124" s="89" t="s">
        <v>5234</v>
      </c>
      <c r="C2124" s="83" t="s">
        <v>1599</v>
      </c>
      <c r="D2124" s="83" t="s">
        <v>1600</v>
      </c>
      <c r="E2124" s="83" t="s">
        <v>7586</v>
      </c>
      <c r="F2124" s="83" t="s">
        <v>9</v>
      </c>
      <c r="G2124" s="83">
        <v>0</v>
      </c>
      <c r="H2124" s="120">
        <v>1379715</v>
      </c>
      <c r="I2124" s="120">
        <v>0</v>
      </c>
    </row>
    <row r="2125" spans="1:9" ht="14" x14ac:dyDescent="0.15">
      <c r="A2125" s="127" t="s">
        <v>65</v>
      </c>
      <c r="B2125" s="89" t="s">
        <v>5234</v>
      </c>
      <c r="C2125" s="83" t="s">
        <v>8718</v>
      </c>
      <c r="H2125" s="120">
        <v>1379715</v>
      </c>
      <c r="I2125" s="120">
        <v>0</v>
      </c>
    </row>
    <row r="2126" spans="1:9" ht="14" x14ac:dyDescent="0.15">
      <c r="A2126" s="127" t="s">
        <v>65</v>
      </c>
      <c r="B2126" s="89" t="s">
        <v>5234</v>
      </c>
      <c r="C2126" s="83" t="s">
        <v>844</v>
      </c>
      <c r="D2126" s="83" t="s">
        <v>845</v>
      </c>
      <c r="E2126" s="83" t="s">
        <v>7586</v>
      </c>
      <c r="F2126" s="83" t="s">
        <v>9</v>
      </c>
      <c r="G2126" s="83">
        <v>0</v>
      </c>
      <c r="H2126" s="120">
        <v>6969000</v>
      </c>
      <c r="I2126" s="120">
        <v>0</v>
      </c>
    </row>
    <row r="2127" spans="1:9" ht="14" x14ac:dyDescent="0.15">
      <c r="A2127" s="127" t="s">
        <v>65</v>
      </c>
      <c r="B2127" s="89" t="s">
        <v>5234</v>
      </c>
      <c r="C2127" s="83" t="s">
        <v>8719</v>
      </c>
      <c r="H2127" s="120">
        <v>6969000</v>
      </c>
      <c r="I2127" s="120">
        <v>0</v>
      </c>
    </row>
    <row r="2128" spans="1:9" ht="14" x14ac:dyDescent="0.15">
      <c r="A2128" s="127" t="s">
        <v>65</v>
      </c>
      <c r="B2128" s="89" t="s">
        <v>5234</v>
      </c>
      <c r="C2128" s="83" t="s">
        <v>1391</v>
      </c>
      <c r="D2128" s="83" t="s">
        <v>1392</v>
      </c>
      <c r="E2128" s="83" t="s">
        <v>7586</v>
      </c>
      <c r="F2128" s="83" t="s">
        <v>9</v>
      </c>
      <c r="G2128" s="83">
        <v>0</v>
      </c>
      <c r="H2128" s="120">
        <v>1833751</v>
      </c>
      <c r="I2128" s="120">
        <v>0</v>
      </c>
    </row>
    <row r="2129" spans="1:9" ht="14" x14ac:dyDescent="0.15">
      <c r="A2129" s="127" t="s">
        <v>65</v>
      </c>
      <c r="B2129" s="89" t="s">
        <v>5234</v>
      </c>
      <c r="C2129" s="83" t="s">
        <v>8720</v>
      </c>
      <c r="H2129" s="120">
        <v>1833751</v>
      </c>
      <c r="I2129" s="120">
        <v>0</v>
      </c>
    </row>
    <row r="2130" spans="1:9" ht="14" x14ac:dyDescent="0.15">
      <c r="A2130" s="127" t="s">
        <v>65</v>
      </c>
      <c r="B2130" s="89" t="s">
        <v>5234</v>
      </c>
      <c r="C2130" s="83" t="s">
        <v>1405</v>
      </c>
      <c r="D2130" s="83" t="s">
        <v>1406</v>
      </c>
      <c r="E2130" s="83" t="s">
        <v>7586</v>
      </c>
      <c r="F2130" s="83" t="s">
        <v>9</v>
      </c>
      <c r="G2130" s="83">
        <v>0</v>
      </c>
      <c r="H2130" s="120">
        <v>1767745.5</v>
      </c>
      <c r="I2130" s="120">
        <v>0</v>
      </c>
    </row>
    <row r="2131" spans="1:9" ht="14" x14ac:dyDescent="0.15">
      <c r="A2131" s="127" t="s">
        <v>65</v>
      </c>
      <c r="B2131" s="89" t="s">
        <v>5234</v>
      </c>
      <c r="C2131" s="83" t="s">
        <v>8721</v>
      </c>
      <c r="H2131" s="120">
        <v>1767745.5</v>
      </c>
      <c r="I2131" s="120">
        <v>0</v>
      </c>
    </row>
    <row r="2132" spans="1:9" ht="14" x14ac:dyDescent="0.15">
      <c r="A2132" s="127" t="s">
        <v>65</v>
      </c>
      <c r="B2132" s="89" t="s">
        <v>5234</v>
      </c>
      <c r="C2132" s="83" t="s">
        <v>1955</v>
      </c>
      <c r="D2132" s="83" t="s">
        <v>1956</v>
      </c>
      <c r="E2132" s="83" t="s">
        <v>7586</v>
      </c>
      <c r="F2132" s="83" t="s">
        <v>9</v>
      </c>
      <c r="G2132" s="83">
        <v>0</v>
      </c>
      <c r="H2132" s="120">
        <v>2822.5</v>
      </c>
      <c r="I2132" s="120">
        <v>0</v>
      </c>
    </row>
    <row r="2133" spans="1:9" ht="14" x14ac:dyDescent="0.15">
      <c r="A2133" s="127" t="s">
        <v>65</v>
      </c>
      <c r="B2133" s="89" t="s">
        <v>5234</v>
      </c>
      <c r="C2133" s="83" t="s">
        <v>8722</v>
      </c>
      <c r="H2133" s="120">
        <v>2822.5</v>
      </c>
      <c r="I2133" s="120">
        <v>0</v>
      </c>
    </row>
    <row r="2134" spans="1:9" ht="14" x14ac:dyDescent="0.15">
      <c r="A2134" s="127" t="s">
        <v>65</v>
      </c>
      <c r="B2134" s="89" t="s">
        <v>5234</v>
      </c>
      <c r="C2134" s="83" t="s">
        <v>1942</v>
      </c>
      <c r="D2134" s="83" t="s">
        <v>1943</v>
      </c>
      <c r="E2134" s="83" t="s">
        <v>7586</v>
      </c>
      <c r="F2134" s="83" t="s">
        <v>9</v>
      </c>
      <c r="G2134" s="83">
        <v>0</v>
      </c>
      <c r="H2134" s="120">
        <v>20000</v>
      </c>
      <c r="I2134" s="120">
        <v>0</v>
      </c>
    </row>
    <row r="2135" spans="1:9" ht="14" x14ac:dyDescent="0.15">
      <c r="A2135" s="127" t="s">
        <v>65</v>
      </c>
      <c r="B2135" s="89" t="s">
        <v>5234</v>
      </c>
      <c r="C2135" s="83" t="s">
        <v>8723</v>
      </c>
      <c r="H2135" s="120">
        <v>20000</v>
      </c>
      <c r="I2135" s="120">
        <v>0</v>
      </c>
    </row>
    <row r="2136" spans="1:9" ht="14" x14ac:dyDescent="0.15">
      <c r="A2136" s="127" t="s">
        <v>65</v>
      </c>
      <c r="B2136" s="89" t="s">
        <v>5234</v>
      </c>
      <c r="C2136" s="83" t="s">
        <v>368</v>
      </c>
      <c r="D2136" s="83" t="s">
        <v>369</v>
      </c>
      <c r="E2136" s="83" t="s">
        <v>7586</v>
      </c>
      <c r="F2136" s="83" t="s">
        <v>9</v>
      </c>
      <c r="G2136" s="83">
        <v>0</v>
      </c>
      <c r="H2136" s="120">
        <v>34009143</v>
      </c>
      <c r="I2136" s="120">
        <v>0</v>
      </c>
    </row>
    <row r="2137" spans="1:9" ht="14" x14ac:dyDescent="0.15">
      <c r="A2137" s="127" t="s">
        <v>65</v>
      </c>
      <c r="B2137" s="89" t="s">
        <v>5234</v>
      </c>
      <c r="C2137" s="83" t="s">
        <v>8724</v>
      </c>
      <c r="H2137" s="120">
        <v>34009143</v>
      </c>
      <c r="I2137" s="120">
        <v>0</v>
      </c>
    </row>
    <row r="2138" spans="1:9" ht="14" x14ac:dyDescent="0.15">
      <c r="A2138" s="127" t="s">
        <v>65</v>
      </c>
      <c r="B2138" s="89" t="s">
        <v>5234</v>
      </c>
      <c r="C2138" s="83" t="s">
        <v>134</v>
      </c>
      <c r="D2138" s="83" t="s">
        <v>135</v>
      </c>
      <c r="E2138" s="83" t="s">
        <v>7586</v>
      </c>
      <c r="F2138" s="83" t="s">
        <v>9</v>
      </c>
      <c r="G2138" s="83">
        <v>0</v>
      </c>
      <c r="H2138" s="120">
        <v>234281298</v>
      </c>
      <c r="I2138" s="120">
        <v>0</v>
      </c>
    </row>
    <row r="2139" spans="1:9" ht="14" x14ac:dyDescent="0.15">
      <c r="A2139" s="127" t="s">
        <v>65</v>
      </c>
      <c r="B2139" s="89" t="s">
        <v>5234</v>
      </c>
      <c r="C2139" s="83" t="s">
        <v>8725</v>
      </c>
      <c r="H2139" s="120">
        <v>234281298</v>
      </c>
      <c r="I2139" s="120">
        <v>0</v>
      </c>
    </row>
    <row r="2140" spans="1:9" ht="14" x14ac:dyDescent="0.15">
      <c r="A2140" s="127" t="s">
        <v>65</v>
      </c>
      <c r="B2140" s="89" t="s">
        <v>5234</v>
      </c>
      <c r="C2140" s="83" t="s">
        <v>1772</v>
      </c>
      <c r="D2140" s="83" t="s">
        <v>1773</v>
      </c>
      <c r="E2140" s="83" t="s">
        <v>7586</v>
      </c>
      <c r="F2140" s="83" t="s">
        <v>9</v>
      </c>
      <c r="G2140" s="83">
        <v>0</v>
      </c>
      <c r="H2140" s="120">
        <v>466480</v>
      </c>
      <c r="I2140" s="120">
        <v>0</v>
      </c>
    </row>
    <row r="2141" spans="1:9" ht="14" x14ac:dyDescent="0.15">
      <c r="A2141" s="127" t="s">
        <v>65</v>
      </c>
      <c r="B2141" s="89" t="s">
        <v>5234</v>
      </c>
      <c r="C2141" s="83" t="s">
        <v>8726</v>
      </c>
      <c r="H2141" s="120">
        <v>466480</v>
      </c>
      <c r="I2141" s="120">
        <v>0</v>
      </c>
    </row>
    <row r="2142" spans="1:9" ht="14" x14ac:dyDescent="0.15">
      <c r="A2142" s="127" t="s">
        <v>65</v>
      </c>
      <c r="B2142" s="89" t="s">
        <v>5234</v>
      </c>
      <c r="C2142" s="83" t="s">
        <v>808</v>
      </c>
      <c r="D2142" s="83" t="s">
        <v>809</v>
      </c>
      <c r="E2142" s="83" t="s">
        <v>7586</v>
      </c>
      <c r="F2142" s="83" t="s">
        <v>9</v>
      </c>
      <c r="G2142" s="83">
        <v>0</v>
      </c>
      <c r="H2142" s="120">
        <v>7536590</v>
      </c>
      <c r="I2142" s="120">
        <v>0</v>
      </c>
    </row>
    <row r="2143" spans="1:9" ht="14" x14ac:dyDescent="0.15">
      <c r="A2143" s="127" t="s">
        <v>65</v>
      </c>
      <c r="B2143" s="89" t="s">
        <v>5234</v>
      </c>
      <c r="C2143" s="83" t="s">
        <v>8727</v>
      </c>
      <c r="H2143" s="120">
        <v>7536590</v>
      </c>
      <c r="I2143" s="120">
        <v>0</v>
      </c>
    </row>
    <row r="2144" spans="1:9" ht="14" x14ac:dyDescent="0.15">
      <c r="A2144" s="127" t="s">
        <v>65</v>
      </c>
      <c r="B2144" s="89" t="s">
        <v>5234</v>
      </c>
      <c r="C2144" s="83" t="s">
        <v>951</v>
      </c>
      <c r="D2144" s="83" t="s">
        <v>952</v>
      </c>
      <c r="E2144" s="83" t="s">
        <v>7586</v>
      </c>
      <c r="F2144" s="83" t="s">
        <v>9</v>
      </c>
      <c r="G2144" s="83">
        <v>0</v>
      </c>
      <c r="H2144" s="120">
        <v>5462536</v>
      </c>
      <c r="I2144" s="120">
        <v>0</v>
      </c>
    </row>
    <row r="2145" spans="1:9" ht="14" x14ac:dyDescent="0.15">
      <c r="A2145" s="127" t="s">
        <v>65</v>
      </c>
      <c r="B2145" s="89" t="s">
        <v>5234</v>
      </c>
      <c r="C2145" s="83" t="s">
        <v>8728</v>
      </c>
      <c r="H2145" s="120">
        <v>5462536</v>
      </c>
      <c r="I2145" s="120">
        <v>0</v>
      </c>
    </row>
    <row r="2146" spans="1:9" ht="14" x14ac:dyDescent="0.15">
      <c r="A2146" s="127" t="s">
        <v>65</v>
      </c>
      <c r="B2146" s="89" t="s">
        <v>5234</v>
      </c>
      <c r="C2146" s="83" t="s">
        <v>1313</v>
      </c>
      <c r="D2146" s="83" t="s">
        <v>1314</v>
      </c>
      <c r="E2146" s="83" t="s">
        <v>7586</v>
      </c>
      <c r="F2146" s="83" t="s">
        <v>9</v>
      </c>
      <c r="G2146" s="83">
        <v>0</v>
      </c>
      <c r="H2146" s="120">
        <v>2337697.5</v>
      </c>
      <c r="I2146" s="120">
        <v>0</v>
      </c>
    </row>
    <row r="2147" spans="1:9" ht="14" x14ac:dyDescent="0.15">
      <c r="A2147" s="127" t="s">
        <v>65</v>
      </c>
      <c r="B2147" s="89" t="s">
        <v>5234</v>
      </c>
      <c r="C2147" s="83" t="s">
        <v>8729</v>
      </c>
      <c r="H2147" s="120">
        <v>2337697.5</v>
      </c>
      <c r="I2147" s="120">
        <v>0</v>
      </c>
    </row>
    <row r="2148" spans="1:9" ht="14" x14ac:dyDescent="0.15">
      <c r="A2148" s="127" t="s">
        <v>65</v>
      </c>
      <c r="B2148" s="89" t="s">
        <v>5234</v>
      </c>
      <c r="C2148" s="83" t="s">
        <v>1899</v>
      </c>
      <c r="D2148" s="83" t="s">
        <v>1900</v>
      </c>
      <c r="E2148" s="83" t="s">
        <v>7586</v>
      </c>
      <c r="F2148" s="83" t="s">
        <v>9</v>
      </c>
      <c r="G2148" s="83">
        <v>0</v>
      </c>
      <c r="H2148" s="120">
        <v>135000</v>
      </c>
      <c r="I2148" s="120">
        <v>0</v>
      </c>
    </row>
    <row r="2149" spans="1:9" ht="14" x14ac:dyDescent="0.15">
      <c r="A2149" s="127" t="s">
        <v>65</v>
      </c>
      <c r="B2149" s="89" t="s">
        <v>5234</v>
      </c>
      <c r="C2149" s="83" t="s">
        <v>8730</v>
      </c>
      <c r="H2149" s="120">
        <v>135000</v>
      </c>
      <c r="I2149" s="120">
        <v>0</v>
      </c>
    </row>
    <row r="2150" spans="1:9" ht="14" x14ac:dyDescent="0.15">
      <c r="A2150" s="127" t="s">
        <v>65</v>
      </c>
      <c r="B2150" s="89" t="s">
        <v>5234</v>
      </c>
      <c r="C2150" s="83" t="s">
        <v>1621</v>
      </c>
      <c r="D2150" s="83" t="s">
        <v>1622</v>
      </c>
      <c r="E2150" s="83" t="s">
        <v>7586</v>
      </c>
      <c r="F2150" s="83" t="s">
        <v>9</v>
      </c>
      <c r="G2150" s="83">
        <v>0</v>
      </c>
      <c r="H2150" s="120">
        <v>904845.24</v>
      </c>
      <c r="I2150" s="120">
        <v>0</v>
      </c>
    </row>
    <row r="2151" spans="1:9" ht="14" x14ac:dyDescent="0.15">
      <c r="A2151" s="127" t="s">
        <v>65</v>
      </c>
      <c r="B2151" s="89" t="s">
        <v>5234</v>
      </c>
      <c r="C2151" s="83" t="s">
        <v>8731</v>
      </c>
      <c r="H2151" s="120">
        <v>904845.24</v>
      </c>
      <c r="I2151" s="120">
        <v>0</v>
      </c>
    </row>
    <row r="2152" spans="1:9" ht="14" x14ac:dyDescent="0.15">
      <c r="A2152" s="127" t="s">
        <v>65</v>
      </c>
      <c r="B2152" s="89" t="s">
        <v>5234</v>
      </c>
      <c r="C2152" s="83" t="s">
        <v>1767</v>
      </c>
      <c r="D2152" s="83" t="s">
        <v>1768</v>
      </c>
      <c r="E2152" s="83" t="s">
        <v>7586</v>
      </c>
      <c r="F2152" s="83" t="s">
        <v>9</v>
      </c>
      <c r="G2152" s="83">
        <v>0</v>
      </c>
      <c r="H2152" s="120">
        <v>467665</v>
      </c>
      <c r="I2152" s="120">
        <v>0</v>
      </c>
    </row>
    <row r="2153" spans="1:9" ht="14" x14ac:dyDescent="0.15">
      <c r="A2153" s="127" t="s">
        <v>65</v>
      </c>
      <c r="B2153" s="89" t="s">
        <v>5234</v>
      </c>
      <c r="C2153" s="83" t="s">
        <v>8732</v>
      </c>
      <c r="H2153" s="120">
        <v>467665</v>
      </c>
      <c r="I2153" s="120">
        <v>0</v>
      </c>
    </row>
    <row r="2154" spans="1:9" ht="14" x14ac:dyDescent="0.15">
      <c r="A2154" s="127" t="s">
        <v>65</v>
      </c>
      <c r="B2154" s="89" t="s">
        <v>5234</v>
      </c>
      <c r="C2154" s="83" t="s">
        <v>224</v>
      </c>
      <c r="D2154" s="83" t="s">
        <v>225</v>
      </c>
      <c r="E2154" s="83" t="s">
        <v>7586</v>
      </c>
      <c r="F2154" s="83" t="s">
        <v>9</v>
      </c>
      <c r="G2154" s="83">
        <v>0</v>
      </c>
      <c r="H2154" s="120">
        <v>84387717</v>
      </c>
      <c r="I2154" s="120">
        <v>0</v>
      </c>
    </row>
    <row r="2155" spans="1:9" ht="14" x14ac:dyDescent="0.15">
      <c r="A2155" s="127" t="s">
        <v>65</v>
      </c>
      <c r="B2155" s="89" t="s">
        <v>5234</v>
      </c>
      <c r="C2155" s="83" t="s">
        <v>8733</v>
      </c>
      <c r="H2155" s="120">
        <v>84387717</v>
      </c>
      <c r="I2155" s="120">
        <v>0</v>
      </c>
    </row>
    <row r="2156" spans="1:9" ht="14" x14ac:dyDescent="0.15">
      <c r="A2156" s="127" t="s">
        <v>65</v>
      </c>
      <c r="B2156" s="89" t="s">
        <v>5234</v>
      </c>
      <c r="C2156" s="83" t="s">
        <v>488</v>
      </c>
      <c r="D2156" s="83" t="s">
        <v>489</v>
      </c>
      <c r="E2156" s="83" t="s">
        <v>7586</v>
      </c>
      <c r="F2156" s="83" t="s">
        <v>9</v>
      </c>
      <c r="G2156" s="83">
        <v>0</v>
      </c>
      <c r="H2156" s="120">
        <v>22476064</v>
      </c>
      <c r="I2156" s="120">
        <v>0</v>
      </c>
    </row>
    <row r="2157" spans="1:9" ht="14" x14ac:dyDescent="0.15">
      <c r="A2157" s="127" t="s">
        <v>65</v>
      </c>
      <c r="B2157" s="89" t="s">
        <v>5234</v>
      </c>
      <c r="C2157" s="83" t="s">
        <v>8734</v>
      </c>
      <c r="H2157" s="120">
        <v>22476064</v>
      </c>
      <c r="I2157" s="120">
        <v>0</v>
      </c>
    </row>
    <row r="2158" spans="1:9" ht="14" x14ac:dyDescent="0.15">
      <c r="A2158" s="127" t="s">
        <v>65</v>
      </c>
      <c r="B2158" s="89" t="s">
        <v>5234</v>
      </c>
      <c r="C2158" s="83" t="s">
        <v>1673</v>
      </c>
      <c r="D2158" s="83" t="s">
        <v>1674</v>
      </c>
      <c r="E2158" s="83" t="s">
        <v>7586</v>
      </c>
      <c r="F2158" s="83" t="s">
        <v>9</v>
      </c>
      <c r="G2158" s="83">
        <v>0</v>
      </c>
      <c r="H2158" s="120">
        <v>786145.5</v>
      </c>
      <c r="I2158" s="120">
        <v>0</v>
      </c>
    </row>
    <row r="2159" spans="1:9" ht="14" x14ac:dyDescent="0.15">
      <c r="A2159" s="127" t="s">
        <v>65</v>
      </c>
      <c r="B2159" s="89" t="s">
        <v>5234</v>
      </c>
      <c r="C2159" s="83" t="s">
        <v>8735</v>
      </c>
      <c r="H2159" s="120">
        <v>786145.5</v>
      </c>
      <c r="I2159" s="120">
        <v>0</v>
      </c>
    </row>
    <row r="2160" spans="1:9" ht="14" x14ac:dyDescent="0.15">
      <c r="A2160" s="127" t="s">
        <v>65</v>
      </c>
      <c r="B2160" s="89" t="s">
        <v>5234</v>
      </c>
      <c r="C2160" s="83" t="s">
        <v>875</v>
      </c>
      <c r="D2160" s="83" t="s">
        <v>876</v>
      </c>
      <c r="E2160" s="83" t="s">
        <v>7586</v>
      </c>
      <c r="F2160" s="83" t="s">
        <v>9</v>
      </c>
      <c r="G2160" s="83">
        <v>0</v>
      </c>
      <c r="H2160" s="120">
        <v>6632512.5</v>
      </c>
      <c r="I2160" s="120">
        <v>0</v>
      </c>
    </row>
    <row r="2161" spans="1:9" ht="14" x14ac:dyDescent="0.15">
      <c r="A2161" s="127" t="s">
        <v>65</v>
      </c>
      <c r="B2161" s="89" t="s">
        <v>5234</v>
      </c>
      <c r="C2161" s="83" t="s">
        <v>8736</v>
      </c>
      <c r="H2161" s="120">
        <v>6632512.5</v>
      </c>
      <c r="I2161" s="120">
        <v>0</v>
      </c>
    </row>
    <row r="2162" spans="1:9" ht="14" x14ac:dyDescent="0.15">
      <c r="A2162" s="127" t="s">
        <v>65</v>
      </c>
      <c r="B2162" s="89" t="s">
        <v>5234</v>
      </c>
      <c r="C2162" s="83" t="s">
        <v>1868</v>
      </c>
      <c r="D2162" s="83" t="s">
        <v>1869</v>
      </c>
      <c r="E2162" s="83" t="s">
        <v>7586</v>
      </c>
      <c r="F2162" s="83" t="s">
        <v>9</v>
      </c>
      <c r="G2162" s="83">
        <v>0</v>
      </c>
      <c r="H2162" s="120">
        <v>211417.19999999998</v>
      </c>
      <c r="I2162" s="120">
        <v>0</v>
      </c>
    </row>
    <row r="2163" spans="1:9" ht="14" x14ac:dyDescent="0.15">
      <c r="A2163" s="127" t="s">
        <v>65</v>
      </c>
      <c r="B2163" s="89" t="s">
        <v>5234</v>
      </c>
      <c r="C2163" s="83" t="s">
        <v>8737</v>
      </c>
      <c r="H2163" s="120">
        <v>211417.19999999998</v>
      </c>
      <c r="I2163" s="120">
        <v>0</v>
      </c>
    </row>
    <row r="2164" spans="1:9" ht="14" x14ac:dyDescent="0.15">
      <c r="A2164" s="127" t="s">
        <v>65</v>
      </c>
      <c r="B2164" s="89" t="s">
        <v>5234</v>
      </c>
      <c r="C2164" s="83" t="s">
        <v>1292</v>
      </c>
      <c r="D2164" s="83" t="s">
        <v>1293</v>
      </c>
      <c r="E2164" s="83" t="s">
        <v>7586</v>
      </c>
      <c r="F2164" s="83" t="s">
        <v>9</v>
      </c>
      <c r="G2164" s="83">
        <v>0</v>
      </c>
      <c r="H2164" s="120">
        <v>2462136.5</v>
      </c>
      <c r="I2164" s="120">
        <v>0</v>
      </c>
    </row>
    <row r="2165" spans="1:9" ht="14" x14ac:dyDescent="0.15">
      <c r="A2165" s="127" t="s">
        <v>65</v>
      </c>
      <c r="B2165" s="89" t="s">
        <v>5234</v>
      </c>
      <c r="C2165" s="83" t="s">
        <v>8738</v>
      </c>
      <c r="H2165" s="120">
        <v>2462136.5</v>
      </c>
      <c r="I2165" s="120">
        <v>0</v>
      </c>
    </row>
    <row r="2166" spans="1:9" ht="14" x14ac:dyDescent="0.15">
      <c r="A2166" s="127" t="s">
        <v>65</v>
      </c>
      <c r="B2166" s="89" t="s">
        <v>5234</v>
      </c>
      <c r="C2166" s="83" t="s">
        <v>506</v>
      </c>
      <c r="D2166" s="83" t="s">
        <v>507</v>
      </c>
      <c r="E2166" s="83" t="s">
        <v>7586</v>
      </c>
      <c r="F2166" s="83" t="s">
        <v>9</v>
      </c>
      <c r="G2166" s="83">
        <v>0</v>
      </c>
      <c r="H2166" s="120">
        <v>20555351</v>
      </c>
      <c r="I2166" s="120">
        <v>0</v>
      </c>
    </row>
    <row r="2167" spans="1:9" ht="14" x14ac:dyDescent="0.15">
      <c r="A2167" s="127" t="s">
        <v>65</v>
      </c>
      <c r="B2167" s="89" t="s">
        <v>5234</v>
      </c>
      <c r="C2167" s="83" t="s">
        <v>8739</v>
      </c>
      <c r="H2167" s="120">
        <v>20555351</v>
      </c>
      <c r="I2167" s="120">
        <v>0</v>
      </c>
    </row>
    <row r="2168" spans="1:9" ht="14" x14ac:dyDescent="0.15">
      <c r="A2168" s="127" t="s">
        <v>65</v>
      </c>
      <c r="B2168" s="89" t="s">
        <v>5234</v>
      </c>
      <c r="C2168" s="83" t="s">
        <v>724</v>
      </c>
      <c r="D2168" s="83" t="s">
        <v>725</v>
      </c>
      <c r="E2168" s="83" t="s">
        <v>7586</v>
      </c>
      <c r="F2168" s="83" t="s">
        <v>9</v>
      </c>
      <c r="G2168" s="83">
        <v>0</v>
      </c>
      <c r="H2168" s="120">
        <v>11052866</v>
      </c>
      <c r="I2168" s="120">
        <v>0</v>
      </c>
    </row>
    <row r="2169" spans="1:9" ht="14" x14ac:dyDescent="0.15">
      <c r="A2169" s="127" t="s">
        <v>65</v>
      </c>
      <c r="B2169" s="89" t="s">
        <v>5234</v>
      </c>
      <c r="C2169" s="83" t="s">
        <v>8740</v>
      </c>
      <c r="H2169" s="120">
        <v>11052866</v>
      </c>
      <c r="I2169" s="120">
        <v>0</v>
      </c>
    </row>
    <row r="2170" spans="1:9" ht="14" x14ac:dyDescent="0.15">
      <c r="A2170" s="127" t="s">
        <v>65</v>
      </c>
      <c r="B2170" s="89" t="s">
        <v>5234</v>
      </c>
      <c r="C2170" s="83" t="s">
        <v>1493</v>
      </c>
      <c r="D2170" s="83" t="s">
        <v>1494</v>
      </c>
      <c r="E2170" s="83" t="s">
        <v>7586</v>
      </c>
      <c r="F2170" s="83" t="s">
        <v>9</v>
      </c>
      <c r="G2170" s="83">
        <v>0</v>
      </c>
      <c r="H2170" s="120">
        <v>1458710</v>
      </c>
      <c r="I2170" s="120">
        <v>0</v>
      </c>
    </row>
    <row r="2171" spans="1:9" ht="14" x14ac:dyDescent="0.15">
      <c r="A2171" s="127" t="s">
        <v>65</v>
      </c>
      <c r="B2171" s="89" t="s">
        <v>5234</v>
      </c>
      <c r="C2171" s="83" t="s">
        <v>8741</v>
      </c>
      <c r="H2171" s="120">
        <v>1458710</v>
      </c>
      <c r="I2171" s="120">
        <v>0</v>
      </c>
    </row>
    <row r="2172" spans="1:9" ht="14" x14ac:dyDescent="0.15">
      <c r="A2172" s="127" t="s">
        <v>65</v>
      </c>
      <c r="B2172" s="89" t="s">
        <v>5234</v>
      </c>
      <c r="C2172" s="83" t="s">
        <v>1018</v>
      </c>
      <c r="D2172" s="83" t="s">
        <v>1019</v>
      </c>
      <c r="E2172" s="83" t="s">
        <v>7586</v>
      </c>
      <c r="F2172" s="83" t="s">
        <v>9</v>
      </c>
      <c r="G2172" s="83">
        <v>0</v>
      </c>
      <c r="H2172" s="120">
        <v>4544000</v>
      </c>
      <c r="I2172" s="120">
        <v>0</v>
      </c>
    </row>
    <row r="2173" spans="1:9" ht="14" x14ac:dyDescent="0.15">
      <c r="A2173" s="127" t="s">
        <v>65</v>
      </c>
      <c r="B2173" s="89" t="s">
        <v>5234</v>
      </c>
      <c r="C2173" s="83" t="s">
        <v>8742</v>
      </c>
      <c r="H2173" s="120">
        <v>4544000</v>
      </c>
      <c r="I2173" s="120">
        <v>0</v>
      </c>
    </row>
    <row r="2174" spans="1:9" ht="14" x14ac:dyDescent="0.15">
      <c r="A2174" s="127" t="s">
        <v>65</v>
      </c>
      <c r="B2174" s="89" t="s">
        <v>5234</v>
      </c>
      <c r="C2174" s="83" t="s">
        <v>712</v>
      </c>
      <c r="D2174" s="83" t="s">
        <v>713</v>
      </c>
      <c r="E2174" s="83" t="s">
        <v>7586</v>
      </c>
      <c r="F2174" s="83" t="s">
        <v>9</v>
      </c>
      <c r="G2174" s="83">
        <v>0</v>
      </c>
      <c r="H2174" s="120">
        <v>11489072.199999999</v>
      </c>
      <c r="I2174" s="120">
        <v>0</v>
      </c>
    </row>
    <row r="2175" spans="1:9" ht="14" x14ac:dyDescent="0.15">
      <c r="A2175" s="127" t="s">
        <v>65</v>
      </c>
      <c r="B2175" s="89" t="s">
        <v>5234</v>
      </c>
      <c r="C2175" s="83" t="s">
        <v>8743</v>
      </c>
      <c r="H2175" s="120">
        <v>11489072.199999999</v>
      </c>
      <c r="I2175" s="120">
        <v>0</v>
      </c>
    </row>
    <row r="2176" spans="1:9" ht="14" x14ac:dyDescent="0.15">
      <c r="A2176" s="127" t="s">
        <v>65</v>
      </c>
      <c r="B2176" s="89" t="s">
        <v>5234</v>
      </c>
      <c r="C2176" s="83" t="s">
        <v>1377</v>
      </c>
      <c r="D2176" s="83" t="s">
        <v>1378</v>
      </c>
      <c r="E2176" s="83" t="s">
        <v>7586</v>
      </c>
      <c r="F2176" s="83" t="s">
        <v>9</v>
      </c>
      <c r="G2176" s="83">
        <v>0</v>
      </c>
      <c r="H2176" s="120">
        <v>1970325.5</v>
      </c>
      <c r="I2176" s="120">
        <v>0</v>
      </c>
    </row>
    <row r="2177" spans="1:9" ht="14" x14ac:dyDescent="0.15">
      <c r="A2177" s="127" t="s">
        <v>65</v>
      </c>
      <c r="B2177" s="89" t="s">
        <v>5234</v>
      </c>
      <c r="C2177" s="83" t="s">
        <v>8744</v>
      </c>
      <c r="H2177" s="120">
        <v>1970325.5</v>
      </c>
      <c r="I2177" s="120">
        <v>0</v>
      </c>
    </row>
    <row r="2178" spans="1:9" ht="14" x14ac:dyDescent="0.15">
      <c r="A2178" s="127" t="s">
        <v>65</v>
      </c>
      <c r="B2178" s="89" t="s">
        <v>5234</v>
      </c>
      <c r="C2178" s="83" t="s">
        <v>967</v>
      </c>
      <c r="D2178" s="83" t="s">
        <v>969</v>
      </c>
      <c r="E2178" s="83" t="s">
        <v>7586</v>
      </c>
      <c r="F2178" s="83" t="s">
        <v>9</v>
      </c>
      <c r="G2178" s="83">
        <v>0</v>
      </c>
      <c r="H2178" s="120">
        <v>5295322</v>
      </c>
      <c r="I2178" s="120">
        <v>0</v>
      </c>
    </row>
    <row r="2179" spans="1:9" ht="14" x14ac:dyDescent="0.15">
      <c r="A2179" s="127" t="s">
        <v>65</v>
      </c>
      <c r="B2179" s="89" t="s">
        <v>5234</v>
      </c>
      <c r="C2179" s="83" t="s">
        <v>8745</v>
      </c>
      <c r="H2179" s="120">
        <v>5295322</v>
      </c>
      <c r="I2179" s="120">
        <v>0</v>
      </c>
    </row>
    <row r="2180" spans="1:9" ht="14" x14ac:dyDescent="0.15">
      <c r="A2180" s="127" t="s">
        <v>65</v>
      </c>
      <c r="B2180" s="89" t="s">
        <v>5234</v>
      </c>
      <c r="C2180" s="83" t="s">
        <v>278</v>
      </c>
      <c r="D2180" s="83" t="s">
        <v>279</v>
      </c>
      <c r="E2180" s="83" t="s">
        <v>7586</v>
      </c>
      <c r="F2180" s="83" t="s">
        <v>9</v>
      </c>
      <c r="G2180" s="83">
        <v>0</v>
      </c>
      <c r="H2180" s="120">
        <v>48985590</v>
      </c>
      <c r="I2180" s="120">
        <v>0</v>
      </c>
    </row>
    <row r="2181" spans="1:9" ht="14" x14ac:dyDescent="0.15">
      <c r="A2181" s="127" t="s">
        <v>65</v>
      </c>
      <c r="B2181" s="89" t="s">
        <v>5234</v>
      </c>
      <c r="C2181" s="83" t="s">
        <v>8746</v>
      </c>
      <c r="H2181" s="120">
        <v>48985590</v>
      </c>
      <c r="I2181" s="120">
        <v>0</v>
      </c>
    </row>
    <row r="2182" spans="1:9" ht="14" x14ac:dyDescent="0.15">
      <c r="A2182" s="127" t="s">
        <v>65</v>
      </c>
      <c r="B2182" s="89" t="s">
        <v>5234</v>
      </c>
      <c r="C2182" s="83" t="s">
        <v>1551</v>
      </c>
      <c r="D2182" s="83" t="s">
        <v>1552</v>
      </c>
      <c r="E2182" s="83" t="s">
        <v>7586</v>
      </c>
      <c r="F2182" s="83" t="s">
        <v>9</v>
      </c>
      <c r="G2182" s="83">
        <v>0</v>
      </c>
      <c r="H2182" s="120">
        <v>1250732</v>
      </c>
      <c r="I2182" s="120">
        <v>0</v>
      </c>
    </row>
    <row r="2183" spans="1:9" ht="14" x14ac:dyDescent="0.15">
      <c r="A2183" s="127" t="s">
        <v>65</v>
      </c>
      <c r="B2183" s="89" t="s">
        <v>5234</v>
      </c>
      <c r="C2183" s="83" t="s">
        <v>8747</v>
      </c>
      <c r="H2183" s="120">
        <v>1250732</v>
      </c>
      <c r="I2183" s="120">
        <v>0</v>
      </c>
    </row>
    <row r="2184" spans="1:9" ht="14" x14ac:dyDescent="0.15">
      <c r="A2184" s="127" t="s">
        <v>65</v>
      </c>
      <c r="B2184" s="89" t="s">
        <v>5234</v>
      </c>
      <c r="C2184" s="83" t="s">
        <v>1820</v>
      </c>
      <c r="D2184" s="83" t="s">
        <v>1821</v>
      </c>
      <c r="E2184" s="83" t="s">
        <v>7586</v>
      </c>
      <c r="F2184" s="83" t="s">
        <v>9</v>
      </c>
      <c r="G2184" s="83">
        <v>0</v>
      </c>
      <c r="H2184" s="120">
        <v>326526.5</v>
      </c>
      <c r="I2184" s="120">
        <v>0</v>
      </c>
    </row>
    <row r="2185" spans="1:9" ht="14" x14ac:dyDescent="0.15">
      <c r="A2185" s="127" t="s">
        <v>65</v>
      </c>
      <c r="B2185" s="89" t="s">
        <v>5234</v>
      </c>
      <c r="C2185" s="83" t="s">
        <v>8748</v>
      </c>
      <c r="H2185" s="120">
        <v>326526.5</v>
      </c>
      <c r="I2185" s="120">
        <v>0</v>
      </c>
    </row>
    <row r="2186" spans="1:9" ht="14" x14ac:dyDescent="0.15">
      <c r="A2186" s="127" t="s">
        <v>65</v>
      </c>
      <c r="B2186" s="89" t="s">
        <v>5234</v>
      </c>
      <c r="C2186" s="83" t="s">
        <v>1148</v>
      </c>
      <c r="D2186" s="83" t="s">
        <v>1149</v>
      </c>
      <c r="E2186" s="83" t="s">
        <v>7586</v>
      </c>
      <c r="F2186" s="83" t="s">
        <v>9</v>
      </c>
      <c r="G2186" s="83">
        <v>0</v>
      </c>
      <c r="H2186" s="120">
        <v>3608916</v>
      </c>
      <c r="I2186" s="120">
        <v>0</v>
      </c>
    </row>
    <row r="2187" spans="1:9" ht="14" x14ac:dyDescent="0.15">
      <c r="A2187" s="127" t="s">
        <v>65</v>
      </c>
      <c r="B2187" s="89" t="s">
        <v>5234</v>
      </c>
      <c r="C2187" s="83" t="s">
        <v>8749</v>
      </c>
      <c r="H2187" s="120">
        <v>3608916</v>
      </c>
      <c r="I2187" s="120">
        <v>0</v>
      </c>
    </row>
    <row r="2188" spans="1:9" ht="14" x14ac:dyDescent="0.15">
      <c r="A2188" s="127" t="s">
        <v>65</v>
      </c>
      <c r="B2188" s="89" t="s">
        <v>5234</v>
      </c>
      <c r="C2188" s="83" t="s">
        <v>674</v>
      </c>
      <c r="D2188" s="83" t="s">
        <v>675</v>
      </c>
      <c r="E2188" s="83" t="s">
        <v>7586</v>
      </c>
      <c r="F2188" s="83" t="s">
        <v>9</v>
      </c>
      <c r="G2188" s="83">
        <v>0</v>
      </c>
      <c r="H2188" s="120">
        <v>12687460</v>
      </c>
      <c r="I2188" s="120">
        <v>0</v>
      </c>
    </row>
    <row r="2189" spans="1:9" ht="14" x14ac:dyDescent="0.15">
      <c r="A2189" s="127" t="s">
        <v>65</v>
      </c>
      <c r="B2189" s="89" t="s">
        <v>5234</v>
      </c>
      <c r="C2189" s="83" t="s">
        <v>8750</v>
      </c>
      <c r="H2189" s="120">
        <v>12687460</v>
      </c>
      <c r="I2189" s="120">
        <v>0</v>
      </c>
    </row>
    <row r="2190" spans="1:9" ht="14" x14ac:dyDescent="0.15">
      <c r="A2190" s="127" t="s">
        <v>65</v>
      </c>
      <c r="B2190" s="89" t="s">
        <v>5234</v>
      </c>
      <c r="C2190" s="83" t="s">
        <v>1449</v>
      </c>
      <c r="D2190" s="83" t="s">
        <v>1450</v>
      </c>
      <c r="E2190" s="83" t="s">
        <v>7586</v>
      </c>
      <c r="F2190" s="83" t="s">
        <v>9</v>
      </c>
      <c r="G2190" s="83">
        <v>0</v>
      </c>
      <c r="H2190" s="120">
        <v>2682513</v>
      </c>
      <c r="I2190" s="120">
        <v>0</v>
      </c>
    </row>
    <row r="2191" spans="1:9" ht="14" x14ac:dyDescent="0.15">
      <c r="A2191" s="127" t="s">
        <v>65</v>
      </c>
      <c r="B2191" s="89" t="s">
        <v>5234</v>
      </c>
      <c r="C2191" s="83" t="s">
        <v>8751</v>
      </c>
      <c r="H2191" s="120">
        <v>2682513</v>
      </c>
      <c r="I2191" s="120">
        <v>0</v>
      </c>
    </row>
    <row r="2192" spans="1:9" ht="14" x14ac:dyDescent="0.15">
      <c r="A2192" s="127" t="s">
        <v>65</v>
      </c>
      <c r="B2192" s="89" t="s">
        <v>5234</v>
      </c>
      <c r="C2192" s="83" t="s">
        <v>1824</v>
      </c>
      <c r="D2192" s="83" t="s">
        <v>1825</v>
      </c>
      <c r="E2192" s="83" t="s">
        <v>7586</v>
      </c>
      <c r="F2192" s="83" t="s">
        <v>9</v>
      </c>
      <c r="G2192" s="83">
        <v>0</v>
      </c>
      <c r="H2192" s="120">
        <v>325981.5</v>
      </c>
      <c r="I2192" s="120">
        <v>0</v>
      </c>
    </row>
    <row r="2193" spans="1:9" ht="14" x14ac:dyDescent="0.15">
      <c r="A2193" s="127" t="s">
        <v>65</v>
      </c>
      <c r="B2193" s="89" t="s">
        <v>5234</v>
      </c>
      <c r="C2193" s="83" t="s">
        <v>8752</v>
      </c>
      <c r="H2193" s="120">
        <v>325981.5</v>
      </c>
      <c r="I2193" s="120">
        <v>0</v>
      </c>
    </row>
    <row r="2194" spans="1:9" ht="14" x14ac:dyDescent="0.15">
      <c r="A2194" s="127" t="s">
        <v>65</v>
      </c>
      <c r="B2194" s="89" t="s">
        <v>5234</v>
      </c>
      <c r="C2194" s="83" t="s">
        <v>1645</v>
      </c>
      <c r="D2194" s="83" t="s">
        <v>1646</v>
      </c>
      <c r="E2194" s="83" t="s">
        <v>7586</v>
      </c>
      <c r="F2194" s="83" t="s">
        <v>9</v>
      </c>
      <c r="G2194" s="83">
        <v>0</v>
      </c>
      <c r="H2194" s="120">
        <v>846000</v>
      </c>
      <c r="I2194" s="120">
        <v>0</v>
      </c>
    </row>
    <row r="2195" spans="1:9" ht="14" x14ac:dyDescent="0.15">
      <c r="A2195" s="127" t="s">
        <v>65</v>
      </c>
      <c r="B2195" s="89" t="s">
        <v>5234</v>
      </c>
      <c r="C2195" s="83" t="s">
        <v>8753</v>
      </c>
      <c r="H2195" s="120">
        <v>846000</v>
      </c>
      <c r="I2195" s="120">
        <v>0</v>
      </c>
    </row>
    <row r="2196" spans="1:9" ht="14" x14ac:dyDescent="0.15">
      <c r="A2196" s="127" t="s">
        <v>65</v>
      </c>
      <c r="B2196" s="89" t="s">
        <v>5234</v>
      </c>
      <c r="C2196" s="83" t="s">
        <v>1873</v>
      </c>
      <c r="D2196" s="83" t="s">
        <v>1874</v>
      </c>
      <c r="E2196" s="83" t="s">
        <v>7586</v>
      </c>
      <c r="F2196" s="83" t="s">
        <v>9</v>
      </c>
      <c r="G2196" s="83">
        <v>0</v>
      </c>
      <c r="H2196" s="120">
        <v>189210</v>
      </c>
      <c r="I2196" s="120">
        <v>0</v>
      </c>
    </row>
    <row r="2197" spans="1:9" ht="14" x14ac:dyDescent="0.15">
      <c r="A2197" s="127" t="s">
        <v>65</v>
      </c>
      <c r="B2197" s="89" t="s">
        <v>5234</v>
      </c>
      <c r="C2197" s="83" t="s">
        <v>8754</v>
      </c>
      <c r="H2197" s="120">
        <v>189210</v>
      </c>
      <c r="I2197" s="120">
        <v>0</v>
      </c>
    </row>
    <row r="2198" spans="1:9" ht="14" x14ac:dyDescent="0.15">
      <c r="A2198" s="127" t="s">
        <v>65</v>
      </c>
      <c r="B2198" s="89" t="s">
        <v>5234</v>
      </c>
      <c r="C2198" s="83" t="s">
        <v>988</v>
      </c>
      <c r="D2198" s="83" t="s">
        <v>989</v>
      </c>
      <c r="E2198" s="83" t="s">
        <v>7586</v>
      </c>
      <c r="F2198" s="83" t="s">
        <v>9</v>
      </c>
      <c r="G2198" s="83">
        <v>0</v>
      </c>
      <c r="H2198" s="120">
        <v>4989028</v>
      </c>
      <c r="I2198" s="120">
        <v>0</v>
      </c>
    </row>
    <row r="2199" spans="1:9" ht="14" x14ac:dyDescent="0.15">
      <c r="A2199" s="127" t="s">
        <v>65</v>
      </c>
      <c r="B2199" s="89" t="s">
        <v>5234</v>
      </c>
      <c r="C2199" s="83" t="s">
        <v>8755</v>
      </c>
      <c r="H2199" s="120">
        <v>4989028</v>
      </c>
      <c r="I2199" s="120">
        <v>0</v>
      </c>
    </row>
    <row r="2200" spans="1:9" ht="14" x14ac:dyDescent="0.15">
      <c r="A2200" s="127" t="s">
        <v>65</v>
      </c>
      <c r="B2200" s="89" t="s">
        <v>5234</v>
      </c>
      <c r="C2200" s="83" t="s">
        <v>1005</v>
      </c>
      <c r="D2200" s="83" t="s">
        <v>1006</v>
      </c>
      <c r="E2200" s="83" t="s">
        <v>7586</v>
      </c>
      <c r="F2200" s="83" t="s">
        <v>9</v>
      </c>
      <c r="G2200" s="83">
        <v>0</v>
      </c>
      <c r="H2200" s="120">
        <v>4736448</v>
      </c>
      <c r="I2200" s="120">
        <v>0</v>
      </c>
    </row>
    <row r="2201" spans="1:9" ht="14" x14ac:dyDescent="0.15">
      <c r="A2201" s="127" t="s">
        <v>65</v>
      </c>
      <c r="B2201" s="89" t="s">
        <v>5234</v>
      </c>
      <c r="C2201" s="83" t="s">
        <v>8756</v>
      </c>
      <c r="H2201" s="120">
        <v>4736448</v>
      </c>
      <c r="I2201" s="120">
        <v>0</v>
      </c>
    </row>
    <row r="2202" spans="1:9" ht="14" x14ac:dyDescent="0.15">
      <c r="A2202" s="127" t="s">
        <v>65</v>
      </c>
      <c r="B2202" s="89" t="s">
        <v>5234</v>
      </c>
      <c r="C2202" s="83" t="s">
        <v>1483</v>
      </c>
      <c r="D2202" s="83" t="s">
        <v>1484</v>
      </c>
      <c r="E2202" s="83" t="s">
        <v>7586</v>
      </c>
      <c r="F2202" s="83" t="s">
        <v>9</v>
      </c>
      <c r="G2202" s="83">
        <v>0</v>
      </c>
      <c r="H2202" s="120">
        <v>1493750</v>
      </c>
      <c r="I2202" s="120">
        <v>0</v>
      </c>
    </row>
    <row r="2203" spans="1:9" ht="14" x14ac:dyDescent="0.15">
      <c r="A2203" s="127" t="s">
        <v>65</v>
      </c>
      <c r="B2203" s="89" t="s">
        <v>5234</v>
      </c>
      <c r="C2203" s="83" t="s">
        <v>8757</v>
      </c>
      <c r="H2203" s="120">
        <v>1493750</v>
      </c>
      <c r="I2203" s="120">
        <v>0</v>
      </c>
    </row>
    <row r="2204" spans="1:9" ht="14" x14ac:dyDescent="0.15">
      <c r="A2204" s="127" t="s">
        <v>65</v>
      </c>
      <c r="B2204" s="89" t="s">
        <v>5234</v>
      </c>
      <c r="C2204" s="83" t="s">
        <v>837</v>
      </c>
      <c r="D2204" s="83" t="s">
        <v>838</v>
      </c>
      <c r="E2204" s="83" t="s">
        <v>7586</v>
      </c>
      <c r="F2204" s="83" t="s">
        <v>9</v>
      </c>
      <c r="G2204" s="83">
        <v>0</v>
      </c>
      <c r="H2204" s="120">
        <v>7178178</v>
      </c>
      <c r="I2204" s="120">
        <v>0</v>
      </c>
    </row>
    <row r="2205" spans="1:9" ht="14" x14ac:dyDescent="0.15">
      <c r="A2205" s="127" t="s">
        <v>65</v>
      </c>
      <c r="B2205" s="89" t="s">
        <v>5234</v>
      </c>
      <c r="C2205" s="83" t="s">
        <v>8758</v>
      </c>
      <c r="H2205" s="120">
        <v>7178178</v>
      </c>
      <c r="I2205" s="120">
        <v>0</v>
      </c>
    </row>
    <row r="2206" spans="1:9" ht="14" x14ac:dyDescent="0.15">
      <c r="A2206" s="127" t="s">
        <v>65</v>
      </c>
      <c r="B2206" s="89" t="s">
        <v>5234</v>
      </c>
      <c r="C2206" s="83" t="s">
        <v>627</v>
      </c>
      <c r="D2206" s="83" t="s">
        <v>628</v>
      </c>
      <c r="E2206" s="83" t="s">
        <v>7586</v>
      </c>
      <c r="F2206" s="83" t="s">
        <v>9</v>
      </c>
      <c r="G2206" s="83">
        <v>0</v>
      </c>
      <c r="H2206" s="120">
        <v>14672010</v>
      </c>
      <c r="I2206" s="120">
        <v>0</v>
      </c>
    </row>
    <row r="2207" spans="1:9" ht="14" x14ac:dyDescent="0.15">
      <c r="A2207" s="127" t="s">
        <v>65</v>
      </c>
      <c r="B2207" s="89" t="s">
        <v>5234</v>
      </c>
      <c r="C2207" s="83" t="s">
        <v>8759</v>
      </c>
      <c r="H2207" s="120">
        <v>14672010</v>
      </c>
      <c r="I2207" s="120">
        <v>0</v>
      </c>
    </row>
    <row r="2208" spans="1:9" ht="14" x14ac:dyDescent="0.15">
      <c r="A2208" s="127" t="s">
        <v>65</v>
      </c>
      <c r="B2208" s="89" t="s">
        <v>5234</v>
      </c>
      <c r="C2208" s="83" t="s">
        <v>1010</v>
      </c>
      <c r="D2208" s="83" t="s">
        <v>1011</v>
      </c>
      <c r="E2208" s="83" t="s">
        <v>7586</v>
      </c>
      <c r="F2208" s="83" t="s">
        <v>9</v>
      </c>
      <c r="G2208" s="83">
        <v>0</v>
      </c>
      <c r="H2208" s="120">
        <v>4645403</v>
      </c>
      <c r="I2208" s="120">
        <v>0</v>
      </c>
    </row>
    <row r="2209" spans="1:9" ht="14" x14ac:dyDescent="0.15">
      <c r="A2209" s="127" t="s">
        <v>65</v>
      </c>
      <c r="B2209" s="89" t="s">
        <v>5234</v>
      </c>
      <c r="C2209" s="83" t="s">
        <v>8760</v>
      </c>
      <c r="H2209" s="120">
        <v>4645403</v>
      </c>
      <c r="I2209" s="120">
        <v>0</v>
      </c>
    </row>
    <row r="2210" spans="1:9" ht="14" x14ac:dyDescent="0.15">
      <c r="A2210" s="127" t="s">
        <v>65</v>
      </c>
      <c r="B2210" s="89" t="s">
        <v>5234</v>
      </c>
      <c r="C2210" s="83" t="s">
        <v>164</v>
      </c>
      <c r="D2210" s="83" t="s">
        <v>165</v>
      </c>
      <c r="E2210" s="83" t="s">
        <v>7586</v>
      </c>
      <c r="F2210" s="83" t="s">
        <v>9</v>
      </c>
      <c r="G2210" s="83">
        <v>0</v>
      </c>
      <c r="H2210" s="120">
        <v>154406383.5</v>
      </c>
      <c r="I2210" s="120">
        <v>0</v>
      </c>
    </row>
    <row r="2211" spans="1:9" ht="14" x14ac:dyDescent="0.15">
      <c r="A2211" s="127" t="s">
        <v>65</v>
      </c>
      <c r="B2211" s="89" t="s">
        <v>5234</v>
      </c>
      <c r="C2211" s="83" t="s">
        <v>8761</v>
      </c>
      <c r="H2211" s="120">
        <v>154406383.5</v>
      </c>
      <c r="I2211" s="120">
        <v>0</v>
      </c>
    </row>
    <row r="2212" spans="1:9" ht="14" x14ac:dyDescent="0.15">
      <c r="A2212" s="127" t="s">
        <v>65</v>
      </c>
      <c r="B2212" s="89" t="s">
        <v>5234</v>
      </c>
      <c r="C2212" s="83" t="s">
        <v>680</v>
      </c>
      <c r="D2212" s="83" t="s">
        <v>681</v>
      </c>
      <c r="E2212" s="83" t="s">
        <v>7586</v>
      </c>
      <c r="F2212" s="83" t="s">
        <v>9</v>
      </c>
      <c r="G2212" s="83">
        <v>0</v>
      </c>
      <c r="H2212" s="120">
        <v>12624072</v>
      </c>
      <c r="I2212" s="120">
        <v>0</v>
      </c>
    </row>
    <row r="2213" spans="1:9" ht="14" x14ac:dyDescent="0.15">
      <c r="A2213" s="127" t="s">
        <v>65</v>
      </c>
      <c r="B2213" s="89" t="s">
        <v>5234</v>
      </c>
      <c r="C2213" s="83" t="s">
        <v>8762</v>
      </c>
      <c r="H2213" s="120">
        <v>12624072</v>
      </c>
      <c r="I2213" s="120">
        <v>0</v>
      </c>
    </row>
    <row r="2214" spans="1:9" ht="14" x14ac:dyDescent="0.15">
      <c r="A2214" s="127" t="s">
        <v>65</v>
      </c>
      <c r="B2214" s="89" t="s">
        <v>5234</v>
      </c>
      <c r="C2214" s="83" t="s">
        <v>339</v>
      </c>
      <c r="D2214" s="83" t="s">
        <v>340</v>
      </c>
      <c r="E2214" s="83" t="s">
        <v>7586</v>
      </c>
      <c r="F2214" s="83" t="s">
        <v>9</v>
      </c>
      <c r="G2214" s="83">
        <v>0</v>
      </c>
      <c r="H2214" s="120">
        <v>58505909</v>
      </c>
      <c r="I2214" s="120">
        <v>0</v>
      </c>
    </row>
    <row r="2215" spans="1:9" ht="14" x14ac:dyDescent="0.15">
      <c r="A2215" s="127" t="s">
        <v>65</v>
      </c>
      <c r="B2215" s="89" t="s">
        <v>5234</v>
      </c>
      <c r="C2215" s="83" t="s">
        <v>8763</v>
      </c>
      <c r="H2215" s="120">
        <v>58505909</v>
      </c>
      <c r="I2215" s="120">
        <v>0</v>
      </c>
    </row>
    <row r="2216" spans="1:9" ht="14" x14ac:dyDescent="0.15">
      <c r="A2216" s="127" t="s">
        <v>65</v>
      </c>
      <c r="B2216" s="89" t="s">
        <v>5234</v>
      </c>
      <c r="C2216" s="83" t="s">
        <v>917</v>
      </c>
      <c r="D2216" s="83" t="s">
        <v>918</v>
      </c>
      <c r="E2216" s="83" t="s">
        <v>7586</v>
      </c>
      <c r="F2216" s="83" t="s">
        <v>9</v>
      </c>
      <c r="G2216" s="83">
        <v>0</v>
      </c>
      <c r="H2216" s="120">
        <v>5976000</v>
      </c>
      <c r="I2216" s="120">
        <v>0</v>
      </c>
    </row>
    <row r="2217" spans="1:9" ht="14" x14ac:dyDescent="0.15">
      <c r="A2217" s="127" t="s">
        <v>65</v>
      </c>
      <c r="B2217" s="89" t="s">
        <v>5234</v>
      </c>
      <c r="C2217" s="83" t="s">
        <v>8764</v>
      </c>
      <c r="H2217" s="120">
        <v>5976000</v>
      </c>
      <c r="I2217" s="120">
        <v>0</v>
      </c>
    </row>
    <row r="2218" spans="1:9" ht="14" x14ac:dyDescent="0.15">
      <c r="A2218" s="127" t="s">
        <v>65</v>
      </c>
      <c r="B2218" s="89" t="s">
        <v>5234</v>
      </c>
      <c r="C2218" s="83" t="s">
        <v>144</v>
      </c>
      <c r="D2218" s="83" t="s">
        <v>145</v>
      </c>
      <c r="E2218" s="83" t="s">
        <v>7586</v>
      </c>
      <c r="F2218" s="83" t="s">
        <v>9</v>
      </c>
      <c r="G2218" s="83">
        <v>0</v>
      </c>
      <c r="H2218" s="120">
        <v>190136075</v>
      </c>
      <c r="I2218" s="120">
        <v>0</v>
      </c>
    </row>
    <row r="2219" spans="1:9" ht="14" x14ac:dyDescent="0.15">
      <c r="A2219" s="127" t="s">
        <v>65</v>
      </c>
      <c r="B2219" s="89" t="s">
        <v>5234</v>
      </c>
      <c r="C2219" s="83" t="s">
        <v>8765</v>
      </c>
      <c r="H2219" s="120">
        <v>190136075</v>
      </c>
      <c r="I2219" s="120">
        <v>0</v>
      </c>
    </row>
    <row r="2220" spans="1:9" ht="14" x14ac:dyDescent="0.15">
      <c r="A2220" s="127" t="s">
        <v>65</v>
      </c>
      <c r="B2220" s="89" t="s">
        <v>5234</v>
      </c>
      <c r="C2220" s="83" t="s">
        <v>592</v>
      </c>
      <c r="D2220" s="83" t="s">
        <v>593</v>
      </c>
      <c r="E2220" s="83" t="s">
        <v>7586</v>
      </c>
      <c r="F2220" s="83" t="s">
        <v>9</v>
      </c>
      <c r="G2220" s="83">
        <v>0</v>
      </c>
      <c r="H2220" s="120">
        <v>16103546</v>
      </c>
      <c r="I2220" s="120">
        <v>0</v>
      </c>
    </row>
    <row r="2221" spans="1:9" ht="14" x14ac:dyDescent="0.15">
      <c r="A2221" s="127" t="s">
        <v>65</v>
      </c>
      <c r="B2221" s="89" t="s">
        <v>5234</v>
      </c>
      <c r="C2221" s="83" t="s">
        <v>8766</v>
      </c>
      <c r="H2221" s="120">
        <v>16103546</v>
      </c>
      <c r="I2221" s="120">
        <v>0</v>
      </c>
    </row>
    <row r="2222" spans="1:9" ht="14" x14ac:dyDescent="0.15">
      <c r="A2222" s="127" t="s">
        <v>65</v>
      </c>
      <c r="B2222" s="89" t="s">
        <v>5234</v>
      </c>
      <c r="C2222" s="83" t="s">
        <v>1876</v>
      </c>
      <c r="D2222" s="83" t="s">
        <v>1877</v>
      </c>
      <c r="E2222" s="83" t="s">
        <v>7586</v>
      </c>
      <c r="F2222" s="83" t="s">
        <v>9</v>
      </c>
      <c r="G2222" s="83">
        <v>0</v>
      </c>
      <c r="H2222" s="120">
        <v>180948</v>
      </c>
      <c r="I2222" s="120">
        <v>0</v>
      </c>
    </row>
    <row r="2223" spans="1:9" ht="14" x14ac:dyDescent="0.15">
      <c r="A2223" s="127" t="s">
        <v>65</v>
      </c>
      <c r="B2223" s="89" t="s">
        <v>5234</v>
      </c>
      <c r="C2223" s="83" t="s">
        <v>8767</v>
      </c>
      <c r="H2223" s="120">
        <v>180948</v>
      </c>
      <c r="I2223" s="120">
        <v>0</v>
      </c>
    </row>
    <row r="2224" spans="1:9" ht="14" x14ac:dyDescent="0.15">
      <c r="A2224" s="127" t="s">
        <v>65</v>
      </c>
      <c r="B2224" s="89" t="s">
        <v>5234</v>
      </c>
      <c r="C2224" s="83" t="s">
        <v>425</v>
      </c>
      <c r="D2224" s="83" t="s">
        <v>426</v>
      </c>
      <c r="E2224" s="83" t="s">
        <v>7586</v>
      </c>
      <c r="F2224" s="83" t="s">
        <v>9</v>
      </c>
      <c r="G2224" s="83">
        <v>0</v>
      </c>
      <c r="H2224" s="120">
        <v>27475230</v>
      </c>
      <c r="I2224" s="120">
        <v>0</v>
      </c>
    </row>
    <row r="2225" spans="1:9" ht="14" x14ac:dyDescent="0.15">
      <c r="A2225" s="127" t="s">
        <v>65</v>
      </c>
      <c r="B2225" s="89" t="s">
        <v>5234</v>
      </c>
      <c r="C2225" s="83" t="s">
        <v>8768</v>
      </c>
      <c r="H2225" s="120">
        <v>27475230</v>
      </c>
      <c r="I2225" s="120">
        <v>0</v>
      </c>
    </row>
    <row r="2226" spans="1:9" ht="14" x14ac:dyDescent="0.15">
      <c r="A2226" s="127" t="s">
        <v>65</v>
      </c>
      <c r="B2226" s="89" t="s">
        <v>5234</v>
      </c>
      <c r="C2226" s="83" t="s">
        <v>933</v>
      </c>
      <c r="D2226" s="83" t="s">
        <v>934</v>
      </c>
      <c r="E2226" s="83" t="s">
        <v>7586</v>
      </c>
      <c r="F2226" s="83" t="s">
        <v>9</v>
      </c>
      <c r="G2226" s="83">
        <v>0</v>
      </c>
      <c r="H2226" s="120">
        <v>5883875</v>
      </c>
      <c r="I2226" s="120">
        <v>0</v>
      </c>
    </row>
    <row r="2227" spans="1:9" ht="14" x14ac:dyDescent="0.15">
      <c r="A2227" s="127" t="s">
        <v>65</v>
      </c>
      <c r="B2227" s="89" t="s">
        <v>5234</v>
      </c>
      <c r="C2227" s="83" t="s">
        <v>8769</v>
      </c>
      <c r="H2227" s="120">
        <v>5883875</v>
      </c>
      <c r="I2227" s="120">
        <v>0</v>
      </c>
    </row>
    <row r="2228" spans="1:9" ht="14" x14ac:dyDescent="0.15">
      <c r="A2228" s="127" t="s">
        <v>65</v>
      </c>
      <c r="B2228" s="89" t="s">
        <v>5234</v>
      </c>
      <c r="C2228" s="83" t="s">
        <v>334</v>
      </c>
      <c r="D2228" s="83" t="s">
        <v>335</v>
      </c>
      <c r="E2228" s="83" t="s">
        <v>7586</v>
      </c>
      <c r="F2228" s="83" t="s">
        <v>9</v>
      </c>
      <c r="G2228" s="83">
        <v>0</v>
      </c>
      <c r="H2228" s="120">
        <v>43307285</v>
      </c>
      <c r="I2228" s="120">
        <v>0</v>
      </c>
    </row>
    <row r="2229" spans="1:9" ht="14" x14ac:dyDescent="0.15">
      <c r="A2229" s="127" t="s">
        <v>65</v>
      </c>
      <c r="B2229" s="89" t="s">
        <v>5234</v>
      </c>
      <c r="C2229" s="83" t="s">
        <v>8770</v>
      </c>
      <c r="H2229" s="120">
        <v>43307285</v>
      </c>
      <c r="I2229" s="120">
        <v>0</v>
      </c>
    </row>
    <row r="2230" spans="1:9" ht="14" x14ac:dyDescent="0.15">
      <c r="A2230" s="127" t="s">
        <v>65</v>
      </c>
      <c r="B2230" s="89" t="s">
        <v>5234</v>
      </c>
      <c r="C2230" s="83" t="s">
        <v>1509</v>
      </c>
      <c r="D2230" s="83" t="s">
        <v>1510</v>
      </c>
      <c r="E2230" s="83" t="s">
        <v>7586</v>
      </c>
      <c r="F2230" s="83" t="s">
        <v>9</v>
      </c>
      <c r="G2230" s="83">
        <v>0</v>
      </c>
      <c r="H2230" s="120">
        <v>1428000</v>
      </c>
      <c r="I2230" s="120">
        <v>0</v>
      </c>
    </row>
    <row r="2231" spans="1:9" ht="14" x14ac:dyDescent="0.15">
      <c r="A2231" s="127" t="s">
        <v>65</v>
      </c>
      <c r="B2231" s="89" t="s">
        <v>5234</v>
      </c>
      <c r="C2231" s="83" t="s">
        <v>8771</v>
      </c>
      <c r="H2231" s="120">
        <v>1428000</v>
      </c>
      <c r="I2231" s="120">
        <v>0</v>
      </c>
    </row>
    <row r="2232" spans="1:9" ht="14" x14ac:dyDescent="0.15">
      <c r="A2232" s="127" t="s">
        <v>65</v>
      </c>
      <c r="B2232" s="89" t="s">
        <v>5234</v>
      </c>
      <c r="C2232" s="83" t="s">
        <v>587</v>
      </c>
      <c r="D2232" s="83" t="s">
        <v>588</v>
      </c>
      <c r="E2232" s="83" t="s">
        <v>7586</v>
      </c>
      <c r="F2232" s="83" t="s">
        <v>9</v>
      </c>
      <c r="G2232" s="83">
        <v>0</v>
      </c>
      <c r="H2232" s="120">
        <v>16726977</v>
      </c>
      <c r="I2232" s="120">
        <v>0</v>
      </c>
    </row>
    <row r="2233" spans="1:9" ht="14" x14ac:dyDescent="0.15">
      <c r="A2233" s="127" t="s">
        <v>65</v>
      </c>
      <c r="B2233" s="89" t="s">
        <v>5234</v>
      </c>
      <c r="C2233" s="83" t="s">
        <v>8772</v>
      </c>
      <c r="H2233" s="120">
        <v>16726977</v>
      </c>
      <c r="I2233" s="120">
        <v>0</v>
      </c>
    </row>
    <row r="2234" spans="1:9" ht="14" x14ac:dyDescent="0.15">
      <c r="A2234" s="127" t="s">
        <v>65</v>
      </c>
      <c r="B2234" s="89" t="s">
        <v>5234</v>
      </c>
      <c r="C2234" s="83" t="s">
        <v>1457</v>
      </c>
      <c r="D2234" s="83" t="s">
        <v>1458</v>
      </c>
      <c r="E2234" s="83" t="s">
        <v>7586</v>
      </c>
      <c r="F2234" s="83" t="s">
        <v>9</v>
      </c>
      <c r="G2234" s="83">
        <v>0</v>
      </c>
      <c r="H2234" s="120">
        <v>1563515</v>
      </c>
      <c r="I2234" s="120">
        <v>0</v>
      </c>
    </row>
    <row r="2235" spans="1:9" ht="14" x14ac:dyDescent="0.15">
      <c r="A2235" s="127" t="s">
        <v>65</v>
      </c>
      <c r="B2235" s="89" t="s">
        <v>5234</v>
      </c>
      <c r="C2235" s="83" t="s">
        <v>8773</v>
      </c>
      <c r="H2235" s="120">
        <v>1563515</v>
      </c>
      <c r="I2235" s="120">
        <v>0</v>
      </c>
    </row>
    <row r="2236" spans="1:9" ht="14" x14ac:dyDescent="0.15">
      <c r="A2236" s="127" t="s">
        <v>65</v>
      </c>
      <c r="B2236" s="89" t="s">
        <v>5234</v>
      </c>
      <c r="C2236" s="83" t="s">
        <v>1738</v>
      </c>
      <c r="D2236" s="83" t="s">
        <v>1739</v>
      </c>
      <c r="E2236" s="83" t="s">
        <v>7586</v>
      </c>
      <c r="F2236" s="83" t="s">
        <v>9</v>
      </c>
      <c r="G2236" s="83">
        <v>0</v>
      </c>
      <c r="H2236" s="120">
        <v>1091621</v>
      </c>
      <c r="I2236" s="120">
        <v>0</v>
      </c>
    </row>
    <row r="2237" spans="1:9" ht="14" x14ac:dyDescent="0.15">
      <c r="A2237" s="127" t="s">
        <v>65</v>
      </c>
      <c r="B2237" s="89" t="s">
        <v>5234</v>
      </c>
      <c r="C2237" s="83" t="s">
        <v>8774</v>
      </c>
      <c r="H2237" s="120">
        <v>1091621</v>
      </c>
      <c r="I2237" s="120">
        <v>0</v>
      </c>
    </row>
    <row r="2238" spans="1:9" ht="14" x14ac:dyDescent="0.15">
      <c r="A2238" s="127" t="s">
        <v>65</v>
      </c>
      <c r="B2238" s="89" t="s">
        <v>5234</v>
      </c>
      <c r="C2238" s="83" t="s">
        <v>1467</v>
      </c>
      <c r="D2238" s="83" t="s">
        <v>1469</v>
      </c>
      <c r="E2238" s="83" t="s">
        <v>7586</v>
      </c>
      <c r="F2238" s="83" t="s">
        <v>9</v>
      </c>
      <c r="G2238" s="83">
        <v>0</v>
      </c>
      <c r="H2238" s="120">
        <v>2868189</v>
      </c>
      <c r="I2238" s="120">
        <v>0</v>
      </c>
    </row>
    <row r="2239" spans="1:9" ht="14" x14ac:dyDescent="0.15">
      <c r="A2239" s="127" t="s">
        <v>65</v>
      </c>
      <c r="B2239" s="89" t="s">
        <v>5234</v>
      </c>
      <c r="C2239" s="83" t="s">
        <v>8775</v>
      </c>
      <c r="H2239" s="120">
        <v>2868189</v>
      </c>
      <c r="I2239" s="120">
        <v>0</v>
      </c>
    </row>
    <row r="2240" spans="1:9" ht="14" x14ac:dyDescent="0.15">
      <c r="A2240" s="127" t="s">
        <v>65</v>
      </c>
      <c r="B2240" s="89" t="s">
        <v>5234</v>
      </c>
      <c r="C2240" s="83" t="s">
        <v>260</v>
      </c>
      <c r="D2240" s="83" t="s">
        <v>261</v>
      </c>
      <c r="E2240" s="83" t="s">
        <v>7586</v>
      </c>
      <c r="F2240" s="83" t="s">
        <v>9</v>
      </c>
      <c r="G2240" s="83">
        <v>0</v>
      </c>
      <c r="H2240" s="120">
        <v>60440525</v>
      </c>
      <c r="I2240" s="120">
        <v>0</v>
      </c>
    </row>
    <row r="2241" spans="1:9" ht="14" x14ac:dyDescent="0.15">
      <c r="A2241" s="127" t="s">
        <v>65</v>
      </c>
      <c r="B2241" s="89" t="s">
        <v>5234</v>
      </c>
      <c r="C2241" s="83" t="s">
        <v>8776</v>
      </c>
      <c r="H2241" s="120">
        <v>60440525</v>
      </c>
      <c r="I2241" s="120">
        <v>0</v>
      </c>
    </row>
    <row r="2242" spans="1:9" ht="14" x14ac:dyDescent="0.15">
      <c r="A2242" s="127" t="s">
        <v>65</v>
      </c>
      <c r="B2242" s="89" t="s">
        <v>5234</v>
      </c>
      <c r="C2242" s="83" t="s">
        <v>1056</v>
      </c>
      <c r="D2242" s="83" t="s">
        <v>1057</v>
      </c>
      <c r="E2242" s="83" t="s">
        <v>7586</v>
      </c>
      <c r="F2242" s="83" t="s">
        <v>9</v>
      </c>
      <c r="G2242" s="83">
        <v>0</v>
      </c>
      <c r="H2242" s="120">
        <v>4198000</v>
      </c>
      <c r="I2242" s="120">
        <v>0</v>
      </c>
    </row>
    <row r="2243" spans="1:9" ht="14" x14ac:dyDescent="0.15">
      <c r="A2243" s="127" t="s">
        <v>65</v>
      </c>
      <c r="B2243" s="89" t="s">
        <v>5234</v>
      </c>
      <c r="C2243" s="83" t="s">
        <v>8777</v>
      </c>
      <c r="H2243" s="120">
        <v>4198000</v>
      </c>
      <c r="I2243" s="120">
        <v>0</v>
      </c>
    </row>
    <row r="2244" spans="1:9" ht="14" x14ac:dyDescent="0.15">
      <c r="A2244" s="127" t="s">
        <v>65</v>
      </c>
      <c r="B2244" s="89" t="s">
        <v>5234</v>
      </c>
      <c r="C2244" s="83" t="s">
        <v>523</v>
      </c>
      <c r="D2244" s="83" t="s">
        <v>524</v>
      </c>
      <c r="E2244" s="83" t="s">
        <v>7586</v>
      </c>
      <c r="F2244" s="83" t="s">
        <v>9</v>
      </c>
      <c r="G2244" s="83">
        <v>0</v>
      </c>
      <c r="H2244" s="120">
        <v>19165633</v>
      </c>
      <c r="I2244" s="120">
        <v>0</v>
      </c>
    </row>
    <row r="2245" spans="1:9" ht="14" x14ac:dyDescent="0.15">
      <c r="A2245" s="127" t="s">
        <v>65</v>
      </c>
      <c r="B2245" s="89" t="s">
        <v>5234</v>
      </c>
      <c r="C2245" s="83" t="s">
        <v>8778</v>
      </c>
      <c r="H2245" s="120">
        <v>19165633</v>
      </c>
      <c r="I2245" s="120">
        <v>0</v>
      </c>
    </row>
    <row r="2246" spans="1:9" ht="14" x14ac:dyDescent="0.15">
      <c r="A2246" s="127" t="s">
        <v>65</v>
      </c>
      <c r="B2246" s="89" t="s">
        <v>5234</v>
      </c>
      <c r="C2246" s="83" t="s">
        <v>441</v>
      </c>
      <c r="D2246" s="83" t="s">
        <v>442</v>
      </c>
      <c r="E2246" s="83" t="s">
        <v>7586</v>
      </c>
      <c r="F2246" s="83" t="s">
        <v>9</v>
      </c>
      <c r="G2246" s="83">
        <v>0</v>
      </c>
      <c r="H2246" s="120">
        <v>25402888.879999999</v>
      </c>
      <c r="I2246" s="120">
        <v>0</v>
      </c>
    </row>
    <row r="2247" spans="1:9" ht="14" x14ac:dyDescent="0.15">
      <c r="A2247" s="127" t="s">
        <v>65</v>
      </c>
      <c r="B2247" s="89" t="s">
        <v>5234</v>
      </c>
      <c r="C2247" s="83" t="s">
        <v>8779</v>
      </c>
      <c r="H2247" s="120">
        <v>25402888.879999999</v>
      </c>
      <c r="I2247" s="120">
        <v>0</v>
      </c>
    </row>
    <row r="2248" spans="1:9" ht="14" x14ac:dyDescent="0.15">
      <c r="A2248" s="127" t="s">
        <v>65</v>
      </c>
      <c r="B2248" s="89" t="s">
        <v>5234</v>
      </c>
      <c r="C2248" s="83" t="s">
        <v>704</v>
      </c>
      <c r="D2248" s="83" t="s">
        <v>705</v>
      </c>
      <c r="E2248" s="83" t="s">
        <v>7586</v>
      </c>
      <c r="F2248" s="83" t="s">
        <v>9</v>
      </c>
      <c r="G2248" s="83">
        <v>0</v>
      </c>
      <c r="H2248" s="120">
        <v>11702903</v>
      </c>
      <c r="I2248" s="120">
        <v>0</v>
      </c>
    </row>
    <row r="2249" spans="1:9" ht="14" x14ac:dyDescent="0.15">
      <c r="A2249" s="127" t="s">
        <v>65</v>
      </c>
      <c r="B2249" s="89" t="s">
        <v>5234</v>
      </c>
      <c r="C2249" s="83" t="s">
        <v>8780</v>
      </c>
      <c r="H2249" s="120">
        <v>11702903</v>
      </c>
      <c r="I2249" s="120">
        <v>0</v>
      </c>
    </row>
    <row r="2250" spans="1:9" ht="14" x14ac:dyDescent="0.15">
      <c r="A2250" s="127" t="s">
        <v>65</v>
      </c>
      <c r="B2250" s="89" t="s">
        <v>5234</v>
      </c>
      <c r="C2250" s="83" t="s">
        <v>684</v>
      </c>
      <c r="D2250" s="83" t="s">
        <v>685</v>
      </c>
      <c r="E2250" s="83" t="s">
        <v>7586</v>
      </c>
      <c r="F2250" s="83" t="s">
        <v>9</v>
      </c>
      <c r="G2250" s="83">
        <v>0</v>
      </c>
      <c r="H2250" s="120">
        <v>12391559.5</v>
      </c>
      <c r="I2250" s="120">
        <v>0</v>
      </c>
    </row>
    <row r="2251" spans="1:9" ht="14" x14ac:dyDescent="0.15">
      <c r="A2251" s="127" t="s">
        <v>65</v>
      </c>
      <c r="B2251" s="89" t="s">
        <v>5234</v>
      </c>
      <c r="C2251" s="83" t="s">
        <v>8781</v>
      </c>
      <c r="H2251" s="120">
        <v>12391559.5</v>
      </c>
      <c r="I2251" s="120">
        <v>0</v>
      </c>
    </row>
    <row r="2252" spans="1:9" ht="14" x14ac:dyDescent="0.15">
      <c r="A2252" s="127" t="s">
        <v>65</v>
      </c>
      <c r="B2252" s="89" t="s">
        <v>5234</v>
      </c>
      <c r="C2252" s="83" t="s">
        <v>1412</v>
      </c>
      <c r="D2252" s="83" t="s">
        <v>1413</v>
      </c>
      <c r="E2252" s="83" t="s">
        <v>7586</v>
      </c>
      <c r="F2252" s="83" t="s">
        <v>9</v>
      </c>
      <c r="G2252" s="83">
        <v>0</v>
      </c>
      <c r="H2252" s="120">
        <v>1753519</v>
      </c>
      <c r="I2252" s="120">
        <v>0</v>
      </c>
    </row>
    <row r="2253" spans="1:9" ht="14" x14ac:dyDescent="0.15">
      <c r="A2253" s="127" t="s">
        <v>65</v>
      </c>
      <c r="B2253" s="89" t="s">
        <v>5234</v>
      </c>
      <c r="C2253" s="83" t="s">
        <v>8782</v>
      </c>
      <c r="H2253" s="120">
        <v>1753519</v>
      </c>
      <c r="I2253" s="120">
        <v>0</v>
      </c>
    </row>
    <row r="2254" spans="1:9" ht="14" x14ac:dyDescent="0.15">
      <c r="A2254" s="127" t="s">
        <v>65</v>
      </c>
      <c r="B2254" s="89" t="s">
        <v>5234</v>
      </c>
      <c r="C2254" s="83" t="s">
        <v>1698</v>
      </c>
      <c r="D2254" s="83" t="s">
        <v>1699</v>
      </c>
      <c r="E2254" s="83" t="s">
        <v>7586</v>
      </c>
      <c r="F2254" s="83" t="s">
        <v>9</v>
      </c>
      <c r="G2254" s="83">
        <v>0</v>
      </c>
      <c r="H2254" s="120">
        <v>629700</v>
      </c>
      <c r="I2254" s="120">
        <v>0</v>
      </c>
    </row>
    <row r="2255" spans="1:9" ht="14" x14ac:dyDescent="0.15">
      <c r="A2255" s="127" t="s">
        <v>65</v>
      </c>
      <c r="B2255" s="89" t="s">
        <v>5234</v>
      </c>
      <c r="C2255" s="83" t="s">
        <v>8783</v>
      </c>
      <c r="H2255" s="120">
        <v>629700</v>
      </c>
      <c r="I2255" s="120">
        <v>0</v>
      </c>
    </row>
    <row r="2256" spans="1:9" ht="14" x14ac:dyDescent="0.15">
      <c r="A2256" s="127" t="s">
        <v>65</v>
      </c>
      <c r="B2256" s="89" t="s">
        <v>5234</v>
      </c>
      <c r="C2256" s="83" t="s">
        <v>1070</v>
      </c>
      <c r="D2256" s="83" t="s">
        <v>1071</v>
      </c>
      <c r="E2256" s="83" t="s">
        <v>7586</v>
      </c>
      <c r="F2256" s="83" t="s">
        <v>9</v>
      </c>
      <c r="G2256" s="83">
        <v>0</v>
      </c>
      <c r="H2256" s="120">
        <v>4099914</v>
      </c>
      <c r="I2256" s="120">
        <v>0</v>
      </c>
    </row>
    <row r="2257" spans="1:9" ht="14" x14ac:dyDescent="0.15">
      <c r="A2257" s="127" t="s">
        <v>65</v>
      </c>
      <c r="B2257" s="89" t="s">
        <v>5234</v>
      </c>
      <c r="C2257" s="83" t="s">
        <v>8784</v>
      </c>
      <c r="H2257" s="120">
        <v>4099914</v>
      </c>
      <c r="I2257" s="120">
        <v>0</v>
      </c>
    </row>
    <row r="2258" spans="1:9" ht="14" x14ac:dyDescent="0.15">
      <c r="A2258" s="127" t="s">
        <v>65</v>
      </c>
      <c r="B2258" s="89" t="s">
        <v>5234</v>
      </c>
      <c r="C2258" s="83" t="s">
        <v>216</v>
      </c>
      <c r="D2258" s="83" t="s">
        <v>217</v>
      </c>
      <c r="E2258" s="83" t="s">
        <v>7586</v>
      </c>
      <c r="F2258" s="83" t="s">
        <v>9</v>
      </c>
      <c r="G2258" s="83">
        <v>0</v>
      </c>
      <c r="H2258" s="120">
        <v>92669372</v>
      </c>
      <c r="I2258" s="120">
        <v>0</v>
      </c>
    </row>
    <row r="2259" spans="1:9" ht="14" x14ac:dyDescent="0.15">
      <c r="A2259" s="127" t="s">
        <v>65</v>
      </c>
      <c r="B2259" s="89" t="s">
        <v>5234</v>
      </c>
      <c r="C2259" s="83" t="s">
        <v>8785</v>
      </c>
      <c r="H2259" s="120">
        <v>92669372</v>
      </c>
      <c r="I2259" s="120">
        <v>0</v>
      </c>
    </row>
    <row r="2260" spans="1:9" ht="14" x14ac:dyDescent="0.15">
      <c r="A2260" s="127" t="s">
        <v>65</v>
      </c>
      <c r="B2260" s="89" t="s">
        <v>5234</v>
      </c>
      <c r="C2260" s="83" t="s">
        <v>769</v>
      </c>
      <c r="D2260" s="83" t="s">
        <v>770</v>
      </c>
      <c r="E2260" s="83" t="s">
        <v>7586</v>
      </c>
      <c r="F2260" s="83" t="s">
        <v>9</v>
      </c>
      <c r="G2260" s="83">
        <v>0</v>
      </c>
      <c r="H2260" s="120">
        <v>8829142</v>
      </c>
      <c r="I2260" s="120">
        <v>0</v>
      </c>
    </row>
    <row r="2261" spans="1:9" ht="14" x14ac:dyDescent="0.15">
      <c r="A2261" s="127" t="s">
        <v>65</v>
      </c>
      <c r="B2261" s="89" t="s">
        <v>5234</v>
      </c>
      <c r="C2261" s="83" t="s">
        <v>8786</v>
      </c>
      <c r="H2261" s="120">
        <v>8829142</v>
      </c>
      <c r="I2261" s="120">
        <v>0</v>
      </c>
    </row>
    <row r="2262" spans="1:9" ht="14" x14ac:dyDescent="0.15">
      <c r="A2262" s="127" t="s">
        <v>65</v>
      </c>
      <c r="B2262" s="89" t="s">
        <v>5234</v>
      </c>
      <c r="C2262" s="83" t="s">
        <v>1679</v>
      </c>
      <c r="D2262" s="83" t="s">
        <v>1680</v>
      </c>
      <c r="E2262" s="83" t="s">
        <v>7586</v>
      </c>
      <c r="F2262" s="83" t="s">
        <v>9</v>
      </c>
      <c r="G2262" s="83">
        <v>0</v>
      </c>
      <c r="H2262" s="120">
        <v>712002</v>
      </c>
      <c r="I2262" s="120">
        <v>0</v>
      </c>
    </row>
    <row r="2263" spans="1:9" ht="14" x14ac:dyDescent="0.15">
      <c r="A2263" s="127" t="s">
        <v>65</v>
      </c>
      <c r="B2263" s="89" t="s">
        <v>5234</v>
      </c>
      <c r="C2263" s="83" t="s">
        <v>8787</v>
      </c>
      <c r="H2263" s="120">
        <v>712002</v>
      </c>
      <c r="I2263" s="120">
        <v>0</v>
      </c>
    </row>
    <row r="2264" spans="1:9" ht="14" x14ac:dyDescent="0.15">
      <c r="A2264" s="127" t="s">
        <v>65</v>
      </c>
      <c r="B2264" s="89" t="s">
        <v>5234</v>
      </c>
      <c r="C2264" s="83" t="s">
        <v>760</v>
      </c>
      <c r="D2264" s="83" t="s">
        <v>761</v>
      </c>
      <c r="E2264" s="83" t="s">
        <v>7586</v>
      </c>
      <c r="F2264" s="83" t="s">
        <v>9</v>
      </c>
      <c r="G2264" s="83">
        <v>0</v>
      </c>
      <c r="H2264" s="120">
        <v>10159234</v>
      </c>
      <c r="I2264" s="120">
        <v>0</v>
      </c>
    </row>
    <row r="2265" spans="1:9" ht="14" x14ac:dyDescent="0.15">
      <c r="A2265" s="127" t="s">
        <v>65</v>
      </c>
      <c r="B2265" s="89" t="s">
        <v>5234</v>
      </c>
      <c r="C2265" s="83" t="s">
        <v>8788</v>
      </c>
      <c r="H2265" s="120">
        <v>10159234</v>
      </c>
      <c r="I2265" s="120">
        <v>0</v>
      </c>
    </row>
    <row r="2266" spans="1:9" ht="14" x14ac:dyDescent="0.15">
      <c r="A2266" s="127" t="s">
        <v>65</v>
      </c>
      <c r="B2266" s="89" t="s">
        <v>5234</v>
      </c>
      <c r="C2266" s="83" t="s">
        <v>998</v>
      </c>
      <c r="D2266" s="83" t="s">
        <v>999</v>
      </c>
      <c r="E2266" s="83" t="s">
        <v>7586</v>
      </c>
      <c r="F2266" s="83" t="s">
        <v>9</v>
      </c>
      <c r="G2266" s="83">
        <v>0</v>
      </c>
      <c r="H2266" s="120">
        <v>4744742</v>
      </c>
      <c r="I2266" s="120">
        <v>0</v>
      </c>
    </row>
    <row r="2267" spans="1:9" ht="14" x14ac:dyDescent="0.15">
      <c r="A2267" s="127" t="s">
        <v>65</v>
      </c>
      <c r="B2267" s="89" t="s">
        <v>5234</v>
      </c>
      <c r="C2267" s="83" t="s">
        <v>8789</v>
      </c>
      <c r="H2267" s="120">
        <v>4744742</v>
      </c>
      <c r="I2267" s="120">
        <v>0</v>
      </c>
    </row>
    <row r="2268" spans="1:9" ht="14" x14ac:dyDescent="0.15">
      <c r="A2268" s="127" t="s">
        <v>65</v>
      </c>
      <c r="B2268" s="89" t="s">
        <v>5234</v>
      </c>
      <c r="C2268" s="83" t="s">
        <v>1582</v>
      </c>
      <c r="D2268" s="83" t="s">
        <v>1583</v>
      </c>
      <c r="E2268" s="83" t="s">
        <v>7586</v>
      </c>
      <c r="F2268" s="83" t="s">
        <v>9</v>
      </c>
      <c r="G2268" s="83">
        <v>0</v>
      </c>
      <c r="H2268" s="120">
        <v>1107625</v>
      </c>
      <c r="I2268" s="120">
        <v>0</v>
      </c>
    </row>
    <row r="2269" spans="1:9" ht="14" x14ac:dyDescent="0.15">
      <c r="A2269" s="127" t="s">
        <v>65</v>
      </c>
      <c r="B2269" s="89" t="s">
        <v>5234</v>
      </c>
      <c r="C2269" s="83" t="s">
        <v>8790</v>
      </c>
      <c r="H2269" s="120">
        <v>1107625</v>
      </c>
      <c r="I2269" s="120">
        <v>0</v>
      </c>
    </row>
    <row r="2270" spans="1:9" ht="14" x14ac:dyDescent="0.15">
      <c r="A2270" s="127" t="s">
        <v>65</v>
      </c>
      <c r="B2270" s="89" t="s">
        <v>5234</v>
      </c>
      <c r="C2270" s="83" t="s">
        <v>648</v>
      </c>
      <c r="D2270" s="83" t="s">
        <v>649</v>
      </c>
      <c r="E2270" s="83" t="s">
        <v>7586</v>
      </c>
      <c r="F2270" s="83" t="s">
        <v>9</v>
      </c>
      <c r="G2270" s="83">
        <v>0</v>
      </c>
      <c r="H2270" s="120">
        <v>13815268</v>
      </c>
      <c r="I2270" s="120">
        <v>0</v>
      </c>
    </row>
    <row r="2271" spans="1:9" ht="14" x14ac:dyDescent="0.15">
      <c r="A2271" s="127" t="s">
        <v>65</v>
      </c>
      <c r="B2271" s="89" t="s">
        <v>5234</v>
      </c>
      <c r="C2271" s="83" t="s">
        <v>8791</v>
      </c>
      <c r="H2271" s="120">
        <v>13815268</v>
      </c>
      <c r="I2271" s="120">
        <v>0</v>
      </c>
    </row>
    <row r="2272" spans="1:9" ht="14" x14ac:dyDescent="0.15">
      <c r="A2272" s="127" t="s">
        <v>65</v>
      </c>
      <c r="B2272" s="89" t="s">
        <v>5234</v>
      </c>
      <c r="C2272" s="83" t="s">
        <v>204</v>
      </c>
      <c r="D2272" s="83" t="s">
        <v>205</v>
      </c>
      <c r="E2272" s="83" t="s">
        <v>7586</v>
      </c>
      <c r="F2272" s="83" t="s">
        <v>9</v>
      </c>
      <c r="G2272" s="83">
        <v>0</v>
      </c>
      <c r="H2272" s="120">
        <v>142745945</v>
      </c>
      <c r="I2272" s="120">
        <v>0</v>
      </c>
    </row>
    <row r="2273" spans="1:9" ht="14" x14ac:dyDescent="0.15">
      <c r="A2273" s="127" t="s">
        <v>65</v>
      </c>
      <c r="B2273" s="89" t="s">
        <v>5234</v>
      </c>
      <c r="C2273" s="83" t="s">
        <v>8792</v>
      </c>
      <c r="H2273" s="120">
        <v>142745945</v>
      </c>
      <c r="I2273" s="120">
        <v>0</v>
      </c>
    </row>
    <row r="2274" spans="1:9" ht="14" x14ac:dyDescent="0.15">
      <c r="A2274" s="127" t="s">
        <v>65</v>
      </c>
      <c r="B2274" s="89" t="s">
        <v>5234</v>
      </c>
      <c r="C2274" s="83" t="s">
        <v>461</v>
      </c>
      <c r="D2274" s="83" t="s">
        <v>462</v>
      </c>
      <c r="E2274" s="83" t="s">
        <v>7586</v>
      </c>
      <c r="F2274" s="83" t="s">
        <v>9</v>
      </c>
      <c r="G2274" s="83">
        <v>0</v>
      </c>
      <c r="H2274" s="120">
        <v>23690275</v>
      </c>
      <c r="I2274" s="120">
        <v>0</v>
      </c>
    </row>
    <row r="2275" spans="1:9" ht="14" x14ac:dyDescent="0.15">
      <c r="A2275" s="127" t="s">
        <v>65</v>
      </c>
      <c r="B2275" s="89" t="s">
        <v>5234</v>
      </c>
      <c r="C2275" s="83" t="s">
        <v>8793</v>
      </c>
      <c r="H2275" s="120">
        <v>23690275</v>
      </c>
      <c r="I2275" s="120">
        <v>0</v>
      </c>
    </row>
    <row r="2276" spans="1:9" ht="14" x14ac:dyDescent="0.15">
      <c r="A2276" s="127" t="s">
        <v>65</v>
      </c>
      <c r="B2276" s="89" t="s">
        <v>5234</v>
      </c>
      <c r="C2276" s="83" t="s">
        <v>1541</v>
      </c>
      <c r="D2276" s="83" t="s">
        <v>1542</v>
      </c>
      <c r="E2276" s="83" t="s">
        <v>7586</v>
      </c>
      <c r="F2276" s="83" t="s">
        <v>9</v>
      </c>
      <c r="G2276" s="83">
        <v>0</v>
      </c>
      <c r="H2276" s="120">
        <v>1615606</v>
      </c>
      <c r="I2276" s="120">
        <v>0</v>
      </c>
    </row>
    <row r="2277" spans="1:9" ht="14" x14ac:dyDescent="0.15">
      <c r="A2277" s="127" t="s">
        <v>65</v>
      </c>
      <c r="B2277" s="89" t="s">
        <v>5234</v>
      </c>
      <c r="C2277" s="83" t="s">
        <v>8794</v>
      </c>
      <c r="H2277" s="120">
        <v>1615606</v>
      </c>
      <c r="I2277" s="120">
        <v>0</v>
      </c>
    </row>
    <row r="2278" spans="1:9" ht="14" x14ac:dyDescent="0.15">
      <c r="A2278" s="127" t="s">
        <v>65</v>
      </c>
      <c r="B2278" s="89" t="s">
        <v>5234</v>
      </c>
      <c r="C2278" s="83" t="s">
        <v>1601</v>
      </c>
      <c r="D2278" s="83" t="s">
        <v>1602</v>
      </c>
      <c r="E2278" s="83" t="s">
        <v>7586</v>
      </c>
      <c r="F2278" s="83" t="s">
        <v>9</v>
      </c>
      <c r="G2278" s="83">
        <v>0</v>
      </c>
      <c r="H2278" s="120">
        <v>955600</v>
      </c>
      <c r="I2278" s="120">
        <v>0</v>
      </c>
    </row>
    <row r="2279" spans="1:9" ht="14" x14ac:dyDescent="0.15">
      <c r="A2279" s="127" t="s">
        <v>65</v>
      </c>
      <c r="B2279" s="89" t="s">
        <v>5234</v>
      </c>
      <c r="C2279" s="83" t="s">
        <v>8795</v>
      </c>
      <c r="H2279" s="120">
        <v>955600</v>
      </c>
      <c r="I2279" s="120">
        <v>0</v>
      </c>
    </row>
    <row r="2280" spans="1:9" ht="14" x14ac:dyDescent="0.15">
      <c r="A2280" s="127" t="s">
        <v>65</v>
      </c>
      <c r="B2280" s="89" t="s">
        <v>5234</v>
      </c>
      <c r="C2280" s="83" t="s">
        <v>246</v>
      </c>
      <c r="D2280" s="83" t="s">
        <v>247</v>
      </c>
      <c r="E2280" s="83" t="s">
        <v>7586</v>
      </c>
      <c r="F2280" s="83" t="s">
        <v>9</v>
      </c>
      <c r="G2280" s="83">
        <v>0</v>
      </c>
      <c r="H2280" s="120">
        <v>64251645.5</v>
      </c>
      <c r="I2280" s="120">
        <v>0</v>
      </c>
    </row>
    <row r="2281" spans="1:9" ht="14" x14ac:dyDescent="0.15">
      <c r="A2281" s="127" t="s">
        <v>65</v>
      </c>
      <c r="B2281" s="89" t="s">
        <v>5234</v>
      </c>
      <c r="C2281" s="83" t="s">
        <v>8796</v>
      </c>
      <c r="H2281" s="120">
        <v>64251645.5</v>
      </c>
      <c r="I2281" s="120">
        <v>0</v>
      </c>
    </row>
    <row r="2282" spans="1:9" ht="14" x14ac:dyDescent="0.15">
      <c r="A2282" s="127" t="s">
        <v>65</v>
      </c>
      <c r="B2282" s="89" t="s">
        <v>5234</v>
      </c>
      <c r="C2282" s="83" t="s">
        <v>699</v>
      </c>
      <c r="D2282" s="83" t="s">
        <v>700</v>
      </c>
      <c r="E2282" s="83" t="s">
        <v>7586</v>
      </c>
      <c r="F2282" s="83" t="s">
        <v>9</v>
      </c>
      <c r="G2282" s="83">
        <v>0</v>
      </c>
      <c r="H2282" s="120">
        <v>11802500</v>
      </c>
      <c r="I2282" s="120">
        <v>0</v>
      </c>
    </row>
    <row r="2283" spans="1:9" ht="14" x14ac:dyDescent="0.15">
      <c r="A2283" s="127" t="s">
        <v>65</v>
      </c>
      <c r="B2283" s="89" t="s">
        <v>5234</v>
      </c>
      <c r="C2283" s="83" t="s">
        <v>8797</v>
      </c>
      <c r="H2283" s="120">
        <v>11802500</v>
      </c>
      <c r="I2283" s="120">
        <v>0</v>
      </c>
    </row>
    <row r="2284" spans="1:9" ht="14" x14ac:dyDescent="0.15">
      <c r="A2284" s="127" t="s">
        <v>65</v>
      </c>
      <c r="B2284" s="89" t="s">
        <v>5234</v>
      </c>
      <c r="C2284" s="83" t="s">
        <v>858</v>
      </c>
      <c r="D2284" s="83" t="s">
        <v>859</v>
      </c>
      <c r="E2284" s="83" t="s">
        <v>7586</v>
      </c>
      <c r="F2284" s="83" t="s">
        <v>9</v>
      </c>
      <c r="G2284" s="83">
        <v>0</v>
      </c>
      <c r="H2284" s="120">
        <v>6864689.5</v>
      </c>
      <c r="I2284" s="120">
        <v>0</v>
      </c>
    </row>
    <row r="2285" spans="1:9" ht="14" x14ac:dyDescent="0.15">
      <c r="A2285" s="127" t="s">
        <v>65</v>
      </c>
      <c r="B2285" s="89" t="s">
        <v>5234</v>
      </c>
      <c r="C2285" s="83" t="s">
        <v>8798</v>
      </c>
      <c r="H2285" s="120">
        <v>6864689.5</v>
      </c>
      <c r="I2285" s="120">
        <v>0</v>
      </c>
    </row>
    <row r="2286" spans="1:9" ht="14" x14ac:dyDescent="0.15">
      <c r="A2286" s="127" t="s">
        <v>65</v>
      </c>
      <c r="B2286" s="89" t="s">
        <v>5234</v>
      </c>
      <c r="C2286" s="83" t="s">
        <v>1609</v>
      </c>
      <c r="D2286" s="83" t="s">
        <v>1610</v>
      </c>
      <c r="E2286" s="83" t="s">
        <v>7586</v>
      </c>
      <c r="F2286" s="83" t="s">
        <v>9</v>
      </c>
      <c r="G2286" s="83">
        <v>0</v>
      </c>
      <c r="H2286" s="120">
        <v>941089.5</v>
      </c>
      <c r="I2286" s="120">
        <v>0</v>
      </c>
    </row>
    <row r="2287" spans="1:9" ht="14" x14ac:dyDescent="0.15">
      <c r="A2287" s="127" t="s">
        <v>65</v>
      </c>
      <c r="B2287" s="89" t="s">
        <v>5234</v>
      </c>
      <c r="C2287" s="83" t="s">
        <v>8799</v>
      </c>
      <c r="H2287" s="120">
        <v>941089.5</v>
      </c>
      <c r="I2287" s="120">
        <v>0</v>
      </c>
    </row>
    <row r="2288" spans="1:9" ht="14" x14ac:dyDescent="0.15">
      <c r="A2288" s="127" t="s">
        <v>65</v>
      </c>
      <c r="B2288" s="89" t="s">
        <v>5234</v>
      </c>
      <c r="C2288" s="83" t="s">
        <v>1309</v>
      </c>
      <c r="D2288" s="83" t="s">
        <v>1310</v>
      </c>
      <c r="E2288" s="83" t="s">
        <v>7586</v>
      </c>
      <c r="F2288" s="83" t="s">
        <v>9</v>
      </c>
      <c r="G2288" s="83">
        <v>0</v>
      </c>
      <c r="H2288" s="120">
        <v>2345793.5</v>
      </c>
      <c r="I2288" s="120">
        <v>0</v>
      </c>
    </row>
    <row r="2289" spans="1:9" ht="14" x14ac:dyDescent="0.15">
      <c r="A2289" s="127" t="s">
        <v>65</v>
      </c>
      <c r="B2289" s="89" t="s">
        <v>5234</v>
      </c>
      <c r="C2289" s="83" t="s">
        <v>8800</v>
      </c>
      <c r="H2289" s="120">
        <v>2345793.5</v>
      </c>
      <c r="I2289" s="120">
        <v>0</v>
      </c>
    </row>
    <row r="2290" spans="1:9" ht="14" x14ac:dyDescent="0.15">
      <c r="A2290" s="127" t="s">
        <v>65</v>
      </c>
      <c r="B2290" s="89" t="s">
        <v>5234</v>
      </c>
      <c r="C2290" s="83" t="s">
        <v>1631</v>
      </c>
      <c r="D2290" s="83" t="s">
        <v>1632</v>
      </c>
      <c r="E2290" s="83" t="s">
        <v>7586</v>
      </c>
      <c r="F2290" s="83" t="s">
        <v>9</v>
      </c>
      <c r="G2290" s="83">
        <v>0</v>
      </c>
      <c r="H2290" s="120">
        <v>1715980</v>
      </c>
      <c r="I2290" s="120">
        <v>0</v>
      </c>
    </row>
    <row r="2291" spans="1:9" ht="14" x14ac:dyDescent="0.15">
      <c r="A2291" s="127" t="s">
        <v>65</v>
      </c>
      <c r="B2291" s="89" t="s">
        <v>5234</v>
      </c>
      <c r="C2291" s="83" t="s">
        <v>8801</v>
      </c>
      <c r="H2291" s="120">
        <v>1715980</v>
      </c>
      <c r="I2291" s="120">
        <v>0</v>
      </c>
    </row>
    <row r="2292" spans="1:9" ht="14" x14ac:dyDescent="0.15">
      <c r="A2292" s="127" t="s">
        <v>65</v>
      </c>
      <c r="B2292" s="89" t="s">
        <v>5234</v>
      </c>
      <c r="C2292" s="83" t="s">
        <v>767</v>
      </c>
      <c r="D2292" s="83" t="s">
        <v>768</v>
      </c>
      <c r="E2292" s="83" t="s">
        <v>7586</v>
      </c>
      <c r="F2292" s="83" t="s">
        <v>9</v>
      </c>
      <c r="G2292" s="83">
        <v>0</v>
      </c>
      <c r="H2292" s="120">
        <v>8838014</v>
      </c>
      <c r="I2292" s="120">
        <v>0</v>
      </c>
    </row>
    <row r="2293" spans="1:9" ht="14" x14ac:dyDescent="0.15">
      <c r="A2293" s="127" t="s">
        <v>65</v>
      </c>
      <c r="B2293" s="89" t="s">
        <v>5234</v>
      </c>
      <c r="C2293" s="83" t="s">
        <v>8802</v>
      </c>
      <c r="H2293" s="120">
        <v>8838014</v>
      </c>
      <c r="I2293" s="120">
        <v>0</v>
      </c>
    </row>
    <row r="2294" spans="1:9" ht="14" x14ac:dyDescent="0.15">
      <c r="A2294" s="127" t="s">
        <v>65</v>
      </c>
      <c r="B2294" s="89" t="s">
        <v>5234</v>
      </c>
      <c r="C2294" s="83" t="s">
        <v>264</v>
      </c>
      <c r="D2294" s="83" t="s">
        <v>265</v>
      </c>
      <c r="E2294" s="83" t="s">
        <v>7586</v>
      </c>
      <c r="F2294" s="83" t="s">
        <v>9</v>
      </c>
      <c r="G2294" s="83">
        <v>0</v>
      </c>
      <c r="H2294" s="120">
        <v>63449442</v>
      </c>
      <c r="I2294" s="120">
        <v>0</v>
      </c>
    </row>
    <row r="2295" spans="1:9" ht="14" x14ac:dyDescent="0.15">
      <c r="A2295" s="127" t="s">
        <v>65</v>
      </c>
      <c r="B2295" s="89" t="s">
        <v>5234</v>
      </c>
      <c r="C2295" s="83" t="s">
        <v>8803</v>
      </c>
      <c r="H2295" s="120">
        <v>63449442</v>
      </c>
      <c r="I2295" s="120">
        <v>0</v>
      </c>
    </row>
    <row r="2296" spans="1:9" ht="14" x14ac:dyDescent="0.15">
      <c r="A2296" s="127" t="s">
        <v>65</v>
      </c>
      <c r="B2296" s="89" t="s">
        <v>5234</v>
      </c>
      <c r="C2296" s="83" t="s">
        <v>1810</v>
      </c>
      <c r="D2296" s="83" t="s">
        <v>1811</v>
      </c>
      <c r="E2296" s="83" t="s">
        <v>7586</v>
      </c>
      <c r="F2296" s="83" t="s">
        <v>9</v>
      </c>
      <c r="G2296" s="83">
        <v>0</v>
      </c>
      <c r="H2296" s="120">
        <v>375469</v>
      </c>
      <c r="I2296" s="120">
        <v>0</v>
      </c>
    </row>
    <row r="2297" spans="1:9" ht="14" x14ac:dyDescent="0.15">
      <c r="A2297" s="127" t="s">
        <v>65</v>
      </c>
      <c r="B2297" s="89" t="s">
        <v>5234</v>
      </c>
      <c r="C2297" s="83" t="s">
        <v>8804</v>
      </c>
      <c r="H2297" s="120">
        <v>375469</v>
      </c>
      <c r="I2297" s="120">
        <v>0</v>
      </c>
    </row>
    <row r="2298" spans="1:9" ht="14" x14ac:dyDescent="0.15">
      <c r="A2298" s="127" t="s">
        <v>65</v>
      </c>
      <c r="B2298" s="89" t="s">
        <v>5234</v>
      </c>
      <c r="C2298" s="83" t="s">
        <v>1716</v>
      </c>
      <c r="D2298" s="83" t="s">
        <v>1717</v>
      </c>
      <c r="E2298" s="83" t="s">
        <v>7586</v>
      </c>
      <c r="F2298" s="83" t="s">
        <v>9</v>
      </c>
      <c r="G2298" s="83">
        <v>0</v>
      </c>
      <c r="H2298" s="120">
        <v>608400</v>
      </c>
      <c r="I2298" s="120">
        <v>0</v>
      </c>
    </row>
    <row r="2299" spans="1:9" ht="14" x14ac:dyDescent="0.15">
      <c r="A2299" s="127" t="s">
        <v>65</v>
      </c>
      <c r="B2299" s="89" t="s">
        <v>5234</v>
      </c>
      <c r="C2299" s="83" t="s">
        <v>8805</v>
      </c>
      <c r="H2299" s="120">
        <v>608400</v>
      </c>
      <c r="I2299" s="120">
        <v>0</v>
      </c>
    </row>
    <row r="2300" spans="1:9" ht="14" x14ac:dyDescent="0.15">
      <c r="A2300" s="127" t="s">
        <v>65</v>
      </c>
      <c r="B2300" s="89" t="s">
        <v>5234</v>
      </c>
      <c r="C2300" s="83" t="s">
        <v>308</v>
      </c>
      <c r="D2300" s="83" t="s">
        <v>309</v>
      </c>
      <c r="E2300" s="83" t="s">
        <v>7586</v>
      </c>
      <c r="F2300" s="83" t="s">
        <v>9</v>
      </c>
      <c r="G2300" s="83">
        <v>0</v>
      </c>
      <c r="H2300" s="120">
        <v>42779124</v>
      </c>
      <c r="I2300" s="120">
        <v>0</v>
      </c>
    </row>
    <row r="2301" spans="1:9" ht="14" x14ac:dyDescent="0.15">
      <c r="A2301" s="127" t="s">
        <v>65</v>
      </c>
      <c r="B2301" s="89" t="s">
        <v>5234</v>
      </c>
      <c r="C2301" s="83" t="s">
        <v>8806</v>
      </c>
      <c r="H2301" s="120">
        <v>42779124</v>
      </c>
      <c r="I2301" s="120">
        <v>0</v>
      </c>
    </row>
    <row r="2302" spans="1:9" ht="14" x14ac:dyDescent="0.15">
      <c r="A2302" s="127" t="s">
        <v>65</v>
      </c>
      <c r="B2302" s="89" t="s">
        <v>5234</v>
      </c>
      <c r="C2302" s="83" t="s">
        <v>266</v>
      </c>
      <c r="D2302" s="83" t="s">
        <v>267</v>
      </c>
      <c r="E2302" s="83" t="s">
        <v>7586</v>
      </c>
      <c r="F2302" s="83" t="s">
        <v>9</v>
      </c>
      <c r="G2302" s="83">
        <v>0</v>
      </c>
      <c r="H2302" s="120">
        <v>57391983</v>
      </c>
      <c r="I2302" s="120">
        <v>0</v>
      </c>
    </row>
    <row r="2303" spans="1:9" ht="14" x14ac:dyDescent="0.15">
      <c r="A2303" s="127" t="s">
        <v>65</v>
      </c>
      <c r="B2303" s="89" t="s">
        <v>5234</v>
      </c>
      <c r="C2303" s="83" t="s">
        <v>8807</v>
      </c>
      <c r="H2303" s="120">
        <v>57391983</v>
      </c>
      <c r="I2303" s="120">
        <v>0</v>
      </c>
    </row>
    <row r="2304" spans="1:9" ht="14" x14ac:dyDescent="0.15">
      <c r="A2304" s="127" t="s">
        <v>65</v>
      </c>
      <c r="B2304" s="89" t="s">
        <v>5234</v>
      </c>
      <c r="C2304" s="83" t="s">
        <v>376</v>
      </c>
      <c r="D2304" s="83" t="s">
        <v>377</v>
      </c>
      <c r="E2304" s="83" t="s">
        <v>7586</v>
      </c>
      <c r="F2304" s="83" t="s">
        <v>9</v>
      </c>
      <c r="G2304" s="83">
        <v>0</v>
      </c>
      <c r="H2304" s="120">
        <v>37569172</v>
      </c>
      <c r="I2304" s="120">
        <v>0</v>
      </c>
    </row>
    <row r="2305" spans="1:9" ht="14" x14ac:dyDescent="0.15">
      <c r="A2305" s="127" t="s">
        <v>65</v>
      </c>
      <c r="B2305" s="89" t="s">
        <v>5234</v>
      </c>
      <c r="C2305" s="83" t="s">
        <v>8808</v>
      </c>
      <c r="H2305" s="120">
        <v>37569172</v>
      </c>
      <c r="I2305" s="120">
        <v>0</v>
      </c>
    </row>
    <row r="2306" spans="1:9" ht="14" x14ac:dyDescent="0.15">
      <c r="A2306" s="127" t="s">
        <v>65</v>
      </c>
      <c r="B2306" s="89" t="s">
        <v>5234</v>
      </c>
      <c r="C2306" s="83" t="s">
        <v>984</v>
      </c>
      <c r="D2306" s="83" t="s">
        <v>985</v>
      </c>
      <c r="E2306" s="83" t="s">
        <v>7586</v>
      </c>
      <c r="F2306" s="83" t="s">
        <v>9</v>
      </c>
      <c r="G2306" s="83">
        <v>0</v>
      </c>
      <c r="H2306" s="120">
        <v>5126000</v>
      </c>
      <c r="I2306" s="120">
        <v>0</v>
      </c>
    </row>
    <row r="2307" spans="1:9" ht="14" x14ac:dyDescent="0.15">
      <c r="A2307" s="127" t="s">
        <v>65</v>
      </c>
      <c r="B2307" s="89" t="s">
        <v>5234</v>
      </c>
      <c r="C2307" s="83" t="s">
        <v>8809</v>
      </c>
      <c r="H2307" s="120">
        <v>5126000</v>
      </c>
      <c r="I2307" s="120">
        <v>0</v>
      </c>
    </row>
    <row r="2308" spans="1:9" ht="14" x14ac:dyDescent="0.15">
      <c r="A2308" s="127" t="s">
        <v>65</v>
      </c>
      <c r="B2308" s="89" t="s">
        <v>5234</v>
      </c>
      <c r="C2308" s="83" t="s">
        <v>347</v>
      </c>
      <c r="D2308" s="83" t="s">
        <v>348</v>
      </c>
      <c r="E2308" s="83" t="s">
        <v>7586</v>
      </c>
      <c r="F2308" s="83" t="s">
        <v>9</v>
      </c>
      <c r="G2308" s="83">
        <v>0</v>
      </c>
      <c r="H2308" s="120">
        <v>40381208</v>
      </c>
      <c r="I2308" s="120">
        <v>0</v>
      </c>
    </row>
    <row r="2309" spans="1:9" ht="14" x14ac:dyDescent="0.15">
      <c r="A2309" s="127" t="s">
        <v>65</v>
      </c>
      <c r="B2309" s="89" t="s">
        <v>5234</v>
      </c>
      <c r="C2309" s="83" t="s">
        <v>8810</v>
      </c>
      <c r="H2309" s="120">
        <v>40381208</v>
      </c>
      <c r="I2309" s="120">
        <v>0</v>
      </c>
    </row>
    <row r="2310" spans="1:9" ht="14" x14ac:dyDescent="0.15">
      <c r="A2310" s="127" t="s">
        <v>65</v>
      </c>
      <c r="B2310" s="89" t="s">
        <v>5234</v>
      </c>
      <c r="C2310" s="83" t="s">
        <v>1584</v>
      </c>
      <c r="D2310" s="83" t="s">
        <v>1585</v>
      </c>
      <c r="E2310" s="83" t="s">
        <v>7586</v>
      </c>
      <c r="F2310" s="83" t="s">
        <v>9</v>
      </c>
      <c r="G2310" s="83">
        <v>0</v>
      </c>
      <c r="H2310" s="120">
        <v>1098749</v>
      </c>
      <c r="I2310" s="120">
        <v>0</v>
      </c>
    </row>
    <row r="2311" spans="1:9" ht="14" x14ac:dyDescent="0.15">
      <c r="A2311" s="127" t="s">
        <v>65</v>
      </c>
      <c r="B2311" s="89" t="s">
        <v>5234</v>
      </c>
      <c r="C2311" s="83" t="s">
        <v>8811</v>
      </c>
      <c r="H2311" s="120">
        <v>1098749</v>
      </c>
      <c r="I2311" s="120">
        <v>0</v>
      </c>
    </row>
    <row r="2312" spans="1:9" ht="14" x14ac:dyDescent="0.15">
      <c r="A2312" s="127" t="s">
        <v>65</v>
      </c>
      <c r="B2312" s="89" t="s">
        <v>5234</v>
      </c>
      <c r="C2312" s="83" t="s">
        <v>1743</v>
      </c>
      <c r="D2312" s="83" t="s">
        <v>1744</v>
      </c>
      <c r="E2312" s="83" t="s">
        <v>7586</v>
      </c>
      <c r="F2312" s="83" t="s">
        <v>9</v>
      </c>
      <c r="G2312" s="83">
        <v>0</v>
      </c>
      <c r="H2312" s="120">
        <v>541306</v>
      </c>
      <c r="I2312" s="120">
        <v>0</v>
      </c>
    </row>
    <row r="2313" spans="1:9" ht="14" x14ac:dyDescent="0.15">
      <c r="A2313" s="127" t="s">
        <v>65</v>
      </c>
      <c r="B2313" s="89" t="s">
        <v>5234</v>
      </c>
      <c r="C2313" s="83" t="s">
        <v>8812</v>
      </c>
      <c r="H2313" s="120">
        <v>541306</v>
      </c>
      <c r="I2313" s="120">
        <v>0</v>
      </c>
    </row>
    <row r="2314" spans="1:9" ht="14" x14ac:dyDescent="0.15">
      <c r="A2314" s="127" t="s">
        <v>65</v>
      </c>
      <c r="B2314" s="89" t="s">
        <v>5234</v>
      </c>
      <c r="C2314" s="83" t="s">
        <v>550</v>
      </c>
      <c r="D2314" s="83" t="s">
        <v>551</v>
      </c>
      <c r="E2314" s="83" t="s">
        <v>7586</v>
      </c>
      <c r="F2314" s="83" t="s">
        <v>9</v>
      </c>
      <c r="G2314" s="83">
        <v>0</v>
      </c>
      <c r="H2314" s="120">
        <v>17647940</v>
      </c>
      <c r="I2314" s="120">
        <v>0</v>
      </c>
    </row>
    <row r="2315" spans="1:9" ht="14" x14ac:dyDescent="0.15">
      <c r="A2315" s="127" t="s">
        <v>65</v>
      </c>
      <c r="B2315" s="89" t="s">
        <v>5234</v>
      </c>
      <c r="C2315" s="83" t="s">
        <v>8813</v>
      </c>
      <c r="H2315" s="120">
        <v>17647940</v>
      </c>
      <c r="I2315" s="120">
        <v>0</v>
      </c>
    </row>
    <row r="2316" spans="1:9" ht="14" x14ac:dyDescent="0.15">
      <c r="A2316" s="127" t="s">
        <v>65</v>
      </c>
      <c r="B2316" s="89" t="s">
        <v>5234</v>
      </c>
      <c r="C2316" s="83" t="s">
        <v>1667</v>
      </c>
      <c r="D2316" s="83" t="s">
        <v>1668</v>
      </c>
      <c r="E2316" s="83" t="s">
        <v>7586</v>
      </c>
      <c r="F2316" s="83" t="s">
        <v>9</v>
      </c>
      <c r="G2316" s="83">
        <v>0</v>
      </c>
      <c r="H2316" s="120">
        <v>775709</v>
      </c>
      <c r="I2316" s="120">
        <v>0</v>
      </c>
    </row>
    <row r="2317" spans="1:9" ht="14" x14ac:dyDescent="0.15">
      <c r="A2317" s="127" t="s">
        <v>65</v>
      </c>
      <c r="B2317" s="89" t="s">
        <v>5234</v>
      </c>
      <c r="C2317" s="83" t="s">
        <v>8814</v>
      </c>
      <c r="H2317" s="120">
        <v>775709</v>
      </c>
      <c r="I2317" s="120">
        <v>0</v>
      </c>
    </row>
    <row r="2318" spans="1:9" ht="14" x14ac:dyDescent="0.15">
      <c r="A2318" s="127" t="s">
        <v>65</v>
      </c>
      <c r="B2318" s="89" t="s">
        <v>5234</v>
      </c>
      <c r="C2318" s="83" t="s">
        <v>1353</v>
      </c>
      <c r="D2318" s="83" t="s">
        <v>1354</v>
      </c>
      <c r="E2318" s="83" t="s">
        <v>7586</v>
      </c>
      <c r="F2318" s="83" t="s">
        <v>9</v>
      </c>
      <c r="G2318" s="83">
        <v>0</v>
      </c>
      <c r="H2318" s="120">
        <v>2635369</v>
      </c>
      <c r="I2318" s="120">
        <v>0</v>
      </c>
    </row>
    <row r="2319" spans="1:9" ht="14" x14ac:dyDescent="0.15">
      <c r="A2319" s="127" t="s">
        <v>65</v>
      </c>
      <c r="B2319" s="89" t="s">
        <v>5234</v>
      </c>
      <c r="C2319" s="83" t="s">
        <v>8815</v>
      </c>
      <c r="H2319" s="120">
        <v>2635369</v>
      </c>
      <c r="I2319" s="120">
        <v>0</v>
      </c>
    </row>
    <row r="2320" spans="1:9" ht="14" x14ac:dyDescent="0.15">
      <c r="A2320" s="127" t="s">
        <v>65</v>
      </c>
      <c r="B2320" s="89" t="s">
        <v>5234</v>
      </c>
      <c r="C2320" s="83" t="s">
        <v>791</v>
      </c>
      <c r="D2320" s="83" t="s">
        <v>792</v>
      </c>
      <c r="E2320" s="83" t="s">
        <v>7586</v>
      </c>
      <c r="F2320" s="83" t="s">
        <v>9</v>
      </c>
      <c r="G2320" s="83">
        <v>0</v>
      </c>
      <c r="H2320" s="120">
        <v>7924716</v>
      </c>
      <c r="I2320" s="120">
        <v>0</v>
      </c>
    </row>
    <row r="2321" spans="1:9" ht="14" x14ac:dyDescent="0.15">
      <c r="A2321" s="127" t="s">
        <v>65</v>
      </c>
      <c r="B2321" s="89" t="s">
        <v>5234</v>
      </c>
      <c r="C2321" s="83" t="s">
        <v>8816</v>
      </c>
      <c r="H2321" s="120">
        <v>7924716</v>
      </c>
      <c r="I2321" s="120">
        <v>0</v>
      </c>
    </row>
    <row r="2322" spans="1:9" ht="14" x14ac:dyDescent="0.15">
      <c r="A2322" s="127" t="s">
        <v>65</v>
      </c>
      <c r="B2322" s="89" t="s">
        <v>5234</v>
      </c>
      <c r="C2322" s="83" t="s">
        <v>182</v>
      </c>
      <c r="D2322" s="83" t="s">
        <v>183</v>
      </c>
      <c r="E2322" s="83" t="s">
        <v>7586</v>
      </c>
      <c r="F2322" s="83" t="s">
        <v>9</v>
      </c>
      <c r="G2322" s="83">
        <v>0</v>
      </c>
      <c r="H2322" s="120">
        <v>123756285</v>
      </c>
      <c r="I2322" s="120">
        <v>0</v>
      </c>
    </row>
    <row r="2323" spans="1:9" ht="14" x14ac:dyDescent="0.15">
      <c r="A2323" s="127" t="s">
        <v>65</v>
      </c>
      <c r="B2323" s="89" t="s">
        <v>5234</v>
      </c>
      <c r="C2323" s="83" t="s">
        <v>8817</v>
      </c>
      <c r="H2323" s="120">
        <v>123756285</v>
      </c>
      <c r="I2323" s="120">
        <v>0</v>
      </c>
    </row>
    <row r="2324" spans="1:9" ht="14" x14ac:dyDescent="0.15">
      <c r="A2324" s="127" t="s">
        <v>65</v>
      </c>
      <c r="B2324" s="89" t="s">
        <v>5234</v>
      </c>
      <c r="C2324" s="83" t="s">
        <v>431</v>
      </c>
      <c r="D2324" s="83" t="s">
        <v>432</v>
      </c>
      <c r="E2324" s="83" t="s">
        <v>7586</v>
      </c>
      <c r="F2324" s="83" t="s">
        <v>9</v>
      </c>
      <c r="G2324" s="83">
        <v>0</v>
      </c>
      <c r="H2324" s="120">
        <v>26548279</v>
      </c>
      <c r="I2324" s="120">
        <v>0</v>
      </c>
    </row>
    <row r="2325" spans="1:9" ht="14" x14ac:dyDescent="0.15">
      <c r="A2325" s="127" t="s">
        <v>65</v>
      </c>
      <c r="B2325" s="89" t="s">
        <v>5234</v>
      </c>
      <c r="C2325" s="83" t="s">
        <v>8818</v>
      </c>
      <c r="H2325" s="120">
        <v>26548279</v>
      </c>
      <c r="I2325" s="120">
        <v>0</v>
      </c>
    </row>
    <row r="2326" spans="1:9" ht="14" x14ac:dyDescent="0.15">
      <c r="A2326" s="127" t="s">
        <v>65</v>
      </c>
      <c r="B2326" s="89" t="s">
        <v>5234</v>
      </c>
      <c r="C2326" s="83" t="s">
        <v>1923</v>
      </c>
      <c r="D2326" s="83" t="s">
        <v>1924</v>
      </c>
      <c r="E2326" s="83" t="s">
        <v>7586</v>
      </c>
      <c r="F2326" s="83" t="s">
        <v>9</v>
      </c>
      <c r="G2326" s="83">
        <v>0</v>
      </c>
      <c r="H2326" s="120">
        <v>85800</v>
      </c>
      <c r="I2326" s="120">
        <v>0</v>
      </c>
    </row>
    <row r="2327" spans="1:9" ht="14" x14ac:dyDescent="0.15">
      <c r="A2327" s="127" t="s">
        <v>65</v>
      </c>
      <c r="B2327" s="89" t="s">
        <v>5234</v>
      </c>
      <c r="C2327" s="83" t="s">
        <v>8819</v>
      </c>
      <c r="H2327" s="120">
        <v>85800</v>
      </c>
      <c r="I2327" s="120">
        <v>0</v>
      </c>
    </row>
    <row r="2328" spans="1:9" ht="14" x14ac:dyDescent="0.15">
      <c r="A2328" s="127" t="s">
        <v>65</v>
      </c>
      <c r="B2328" s="89" t="s">
        <v>5234</v>
      </c>
      <c r="C2328" s="83" t="s">
        <v>1078</v>
      </c>
      <c r="D2328" s="83" t="s">
        <v>1079</v>
      </c>
      <c r="E2328" s="83" t="s">
        <v>7586</v>
      </c>
      <c r="F2328" s="83" t="s">
        <v>9</v>
      </c>
      <c r="G2328" s="83">
        <v>0</v>
      </c>
      <c r="H2328" s="120">
        <v>4039719</v>
      </c>
      <c r="I2328" s="120">
        <v>0</v>
      </c>
    </row>
    <row r="2329" spans="1:9" ht="14" x14ac:dyDescent="0.15">
      <c r="A2329" s="127" t="s">
        <v>65</v>
      </c>
      <c r="B2329" s="89" t="s">
        <v>5234</v>
      </c>
      <c r="C2329" s="83" t="s">
        <v>8820</v>
      </c>
      <c r="H2329" s="120">
        <v>4039719</v>
      </c>
      <c r="I2329" s="120">
        <v>0</v>
      </c>
    </row>
    <row r="2330" spans="1:9" ht="14" x14ac:dyDescent="0.15">
      <c r="A2330" s="127" t="s">
        <v>65</v>
      </c>
      <c r="B2330" s="89" t="s">
        <v>5234</v>
      </c>
      <c r="C2330" s="83" t="s">
        <v>1856</v>
      </c>
      <c r="D2330" s="83" t="s">
        <v>1857</v>
      </c>
      <c r="E2330" s="83" t="s">
        <v>7586</v>
      </c>
      <c r="F2330" s="83" t="s">
        <v>9</v>
      </c>
      <c r="G2330" s="83">
        <v>0</v>
      </c>
      <c r="H2330" s="120">
        <v>249750</v>
      </c>
      <c r="I2330" s="120">
        <v>0</v>
      </c>
    </row>
    <row r="2331" spans="1:9" ht="14" x14ac:dyDescent="0.15">
      <c r="A2331" s="127" t="s">
        <v>65</v>
      </c>
      <c r="B2331" s="89" t="s">
        <v>5234</v>
      </c>
      <c r="C2331" s="83" t="s">
        <v>8821</v>
      </c>
      <c r="H2331" s="120">
        <v>249750</v>
      </c>
      <c r="I2331" s="120">
        <v>0</v>
      </c>
    </row>
    <row r="2332" spans="1:9" ht="14" x14ac:dyDescent="0.15">
      <c r="A2332" s="127" t="s">
        <v>65</v>
      </c>
      <c r="B2332" s="89" t="s">
        <v>5234</v>
      </c>
      <c r="C2332" s="83" t="s">
        <v>1269</v>
      </c>
      <c r="D2332" s="83" t="s">
        <v>1270</v>
      </c>
      <c r="E2332" s="83" t="s">
        <v>7586</v>
      </c>
      <c r="F2332" s="83" t="s">
        <v>9</v>
      </c>
      <c r="G2332" s="83">
        <v>0</v>
      </c>
      <c r="H2332" s="120">
        <v>2554292</v>
      </c>
      <c r="I2332" s="120">
        <v>0</v>
      </c>
    </row>
    <row r="2333" spans="1:9" ht="14" x14ac:dyDescent="0.15">
      <c r="A2333" s="127" t="s">
        <v>65</v>
      </c>
      <c r="B2333" s="89" t="s">
        <v>5234</v>
      </c>
      <c r="C2333" s="83" t="s">
        <v>8822</v>
      </c>
      <c r="H2333" s="120">
        <v>2554292</v>
      </c>
      <c r="I2333" s="120">
        <v>0</v>
      </c>
    </row>
    <row r="2334" spans="1:9" ht="14" x14ac:dyDescent="0.15">
      <c r="A2334" s="127" t="s">
        <v>65</v>
      </c>
      <c r="B2334" s="89" t="s">
        <v>5234</v>
      </c>
      <c r="C2334" s="83" t="s">
        <v>576</v>
      </c>
      <c r="D2334" s="83" t="s">
        <v>577</v>
      </c>
      <c r="E2334" s="83" t="s">
        <v>7586</v>
      </c>
      <c r="F2334" s="83" t="s">
        <v>9</v>
      </c>
      <c r="G2334" s="83">
        <v>0</v>
      </c>
      <c r="H2334" s="120">
        <v>16912885</v>
      </c>
      <c r="I2334" s="120">
        <v>0</v>
      </c>
    </row>
    <row r="2335" spans="1:9" ht="14" x14ac:dyDescent="0.15">
      <c r="A2335" s="127" t="s">
        <v>65</v>
      </c>
      <c r="B2335" s="89" t="s">
        <v>5234</v>
      </c>
      <c r="C2335" s="83" t="s">
        <v>8823</v>
      </c>
      <c r="H2335" s="120">
        <v>16912885</v>
      </c>
      <c r="I2335" s="120">
        <v>0</v>
      </c>
    </row>
    <row r="2336" spans="1:9" ht="14" x14ac:dyDescent="0.15">
      <c r="A2336" s="127" t="s">
        <v>65</v>
      </c>
      <c r="B2336" s="89" t="s">
        <v>5234</v>
      </c>
      <c r="C2336" s="83" t="s">
        <v>603</v>
      </c>
      <c r="D2336" s="83" t="s">
        <v>604</v>
      </c>
      <c r="E2336" s="83" t="s">
        <v>7586</v>
      </c>
      <c r="F2336" s="83" t="s">
        <v>9</v>
      </c>
      <c r="G2336" s="83">
        <v>0</v>
      </c>
      <c r="H2336" s="120">
        <v>14917865</v>
      </c>
      <c r="I2336" s="120">
        <v>0</v>
      </c>
    </row>
    <row r="2337" spans="1:9" ht="14" x14ac:dyDescent="0.15">
      <c r="A2337" s="127" t="s">
        <v>65</v>
      </c>
      <c r="B2337" s="89" t="s">
        <v>5234</v>
      </c>
      <c r="C2337" s="83" t="s">
        <v>8824</v>
      </c>
      <c r="H2337" s="120">
        <v>14917865</v>
      </c>
      <c r="I2337" s="120">
        <v>0</v>
      </c>
    </row>
    <row r="2338" spans="1:9" ht="14" x14ac:dyDescent="0.15">
      <c r="A2338" s="127" t="s">
        <v>65</v>
      </c>
      <c r="B2338" s="89" t="s">
        <v>5234</v>
      </c>
      <c r="C2338" s="83" t="s">
        <v>1000</v>
      </c>
      <c r="D2338" s="83" t="s">
        <v>1001</v>
      </c>
      <c r="E2338" s="83" t="s">
        <v>7586</v>
      </c>
      <c r="F2338" s="83" t="s">
        <v>9</v>
      </c>
      <c r="G2338" s="83">
        <v>0</v>
      </c>
      <c r="H2338" s="120">
        <v>5929430</v>
      </c>
      <c r="I2338" s="120">
        <v>0</v>
      </c>
    </row>
    <row r="2339" spans="1:9" ht="14" x14ac:dyDescent="0.15">
      <c r="A2339" s="127" t="s">
        <v>65</v>
      </c>
      <c r="B2339" s="89" t="s">
        <v>5234</v>
      </c>
      <c r="C2339" s="83" t="s">
        <v>8825</v>
      </c>
      <c r="H2339" s="120">
        <v>5929430</v>
      </c>
      <c r="I2339" s="120">
        <v>0</v>
      </c>
    </row>
    <row r="2340" spans="1:9" ht="14" x14ac:dyDescent="0.15">
      <c r="A2340" s="127" t="s">
        <v>65</v>
      </c>
      <c r="B2340" s="89" t="s">
        <v>5234</v>
      </c>
      <c r="C2340" s="83" t="s">
        <v>1100</v>
      </c>
      <c r="D2340" s="83" t="s">
        <v>1101</v>
      </c>
      <c r="E2340" s="83" t="s">
        <v>7586</v>
      </c>
      <c r="F2340" s="83" t="s">
        <v>9</v>
      </c>
      <c r="G2340" s="83">
        <v>0</v>
      </c>
      <c r="H2340" s="120">
        <v>3943440</v>
      </c>
      <c r="I2340" s="120">
        <v>0</v>
      </c>
    </row>
    <row r="2341" spans="1:9" ht="14" x14ac:dyDescent="0.15">
      <c r="A2341" s="127" t="s">
        <v>65</v>
      </c>
      <c r="B2341" s="89" t="s">
        <v>5234</v>
      </c>
      <c r="C2341" s="83" t="s">
        <v>8826</v>
      </c>
      <c r="H2341" s="120">
        <v>3943440</v>
      </c>
      <c r="I2341" s="120">
        <v>0</v>
      </c>
    </row>
    <row r="2342" spans="1:9" ht="14" x14ac:dyDescent="0.15">
      <c r="A2342" s="127" t="s">
        <v>65</v>
      </c>
      <c r="B2342" s="89" t="s">
        <v>5234</v>
      </c>
      <c r="C2342" s="83" t="s">
        <v>611</v>
      </c>
      <c r="D2342" s="83" t="s">
        <v>612</v>
      </c>
      <c r="E2342" s="83" t="s">
        <v>7586</v>
      </c>
      <c r="F2342" s="83" t="s">
        <v>9</v>
      </c>
      <c r="G2342" s="83">
        <v>0</v>
      </c>
      <c r="H2342" s="120">
        <v>14803963.5</v>
      </c>
      <c r="I2342" s="120">
        <v>0</v>
      </c>
    </row>
    <row r="2343" spans="1:9" ht="14" x14ac:dyDescent="0.15">
      <c r="A2343" s="127" t="s">
        <v>65</v>
      </c>
      <c r="B2343" s="89" t="s">
        <v>5234</v>
      </c>
      <c r="C2343" s="83" t="s">
        <v>8827</v>
      </c>
      <c r="H2343" s="120">
        <v>14803963.5</v>
      </c>
      <c r="I2343" s="120">
        <v>0</v>
      </c>
    </row>
    <row r="2344" spans="1:9" ht="14" x14ac:dyDescent="0.15">
      <c r="A2344" s="127" t="s">
        <v>65</v>
      </c>
      <c r="B2344" s="89" t="s">
        <v>5234</v>
      </c>
      <c r="C2344" s="83" t="s">
        <v>153</v>
      </c>
      <c r="D2344" s="83" t="s">
        <v>154</v>
      </c>
      <c r="E2344" s="83" t="s">
        <v>7586</v>
      </c>
      <c r="F2344" s="83" t="s">
        <v>9</v>
      </c>
      <c r="G2344" s="83">
        <v>0</v>
      </c>
      <c r="H2344" s="120">
        <v>175582304.5</v>
      </c>
      <c r="I2344" s="120">
        <v>0</v>
      </c>
    </row>
    <row r="2345" spans="1:9" ht="14" x14ac:dyDescent="0.15">
      <c r="A2345" s="127" t="s">
        <v>65</v>
      </c>
      <c r="B2345" s="89" t="s">
        <v>5234</v>
      </c>
      <c r="C2345" s="83" t="s">
        <v>8828</v>
      </c>
      <c r="H2345" s="120">
        <v>175582304.5</v>
      </c>
      <c r="I2345" s="120">
        <v>0</v>
      </c>
    </row>
    <row r="2346" spans="1:9" ht="14" x14ac:dyDescent="0.15">
      <c r="A2346" s="127" t="s">
        <v>65</v>
      </c>
      <c r="B2346" s="89" t="s">
        <v>5234</v>
      </c>
      <c r="C2346" s="83" t="s">
        <v>1491</v>
      </c>
      <c r="D2346" s="83" t="s">
        <v>1492</v>
      </c>
      <c r="E2346" s="83" t="s">
        <v>7586</v>
      </c>
      <c r="F2346" s="83" t="s">
        <v>9</v>
      </c>
      <c r="G2346" s="83">
        <v>0</v>
      </c>
      <c r="H2346" s="120">
        <v>1459356</v>
      </c>
      <c r="I2346" s="120">
        <v>0</v>
      </c>
    </row>
    <row r="2347" spans="1:9" ht="14" x14ac:dyDescent="0.15">
      <c r="A2347" s="127" t="s">
        <v>65</v>
      </c>
      <c r="B2347" s="89" t="s">
        <v>5234</v>
      </c>
      <c r="C2347" s="83" t="s">
        <v>8829</v>
      </c>
      <c r="H2347" s="120">
        <v>1459356</v>
      </c>
      <c r="I2347" s="120">
        <v>0</v>
      </c>
    </row>
    <row r="2348" spans="1:9" ht="14" x14ac:dyDescent="0.15">
      <c r="A2348" s="127" t="s">
        <v>65</v>
      </c>
      <c r="B2348" s="89" t="s">
        <v>5234</v>
      </c>
      <c r="C2348" s="83" t="s">
        <v>147</v>
      </c>
      <c r="D2348" s="83" t="s">
        <v>148</v>
      </c>
      <c r="E2348" s="83" t="s">
        <v>7586</v>
      </c>
      <c r="F2348" s="83" t="s">
        <v>9</v>
      </c>
      <c r="G2348" s="83">
        <v>0</v>
      </c>
      <c r="H2348" s="120">
        <v>345845136.80000001</v>
      </c>
      <c r="I2348" s="120">
        <v>0</v>
      </c>
    </row>
    <row r="2349" spans="1:9" ht="14" x14ac:dyDescent="0.15">
      <c r="A2349" s="127" t="s">
        <v>65</v>
      </c>
      <c r="B2349" s="89" t="s">
        <v>5234</v>
      </c>
      <c r="C2349" s="83" t="s">
        <v>8830</v>
      </c>
      <c r="H2349" s="120">
        <v>345845136.80000001</v>
      </c>
      <c r="I2349" s="120">
        <v>0</v>
      </c>
    </row>
    <row r="2350" spans="1:9" ht="14" x14ac:dyDescent="0.15">
      <c r="A2350" s="127" t="s">
        <v>65</v>
      </c>
      <c r="B2350" s="89" t="s">
        <v>5234</v>
      </c>
      <c r="C2350" s="83" t="s">
        <v>1842</v>
      </c>
      <c r="D2350" s="83" t="s">
        <v>1843</v>
      </c>
      <c r="E2350" s="83" t="s">
        <v>7586</v>
      </c>
      <c r="F2350" s="83" t="s">
        <v>9</v>
      </c>
      <c r="G2350" s="83">
        <v>0</v>
      </c>
      <c r="H2350" s="120">
        <v>277796</v>
      </c>
      <c r="I2350" s="120">
        <v>0</v>
      </c>
    </row>
    <row r="2351" spans="1:9" ht="14" x14ac:dyDescent="0.15">
      <c r="A2351" s="127" t="s">
        <v>65</v>
      </c>
      <c r="B2351" s="89" t="s">
        <v>5234</v>
      </c>
      <c r="C2351" s="83" t="s">
        <v>8831</v>
      </c>
      <c r="H2351" s="120">
        <v>277796</v>
      </c>
      <c r="I2351" s="120">
        <v>0</v>
      </c>
    </row>
    <row r="2352" spans="1:9" ht="14" x14ac:dyDescent="0.15">
      <c r="A2352" s="127" t="s">
        <v>65</v>
      </c>
      <c r="B2352" s="89" t="s">
        <v>5234</v>
      </c>
      <c r="C2352" s="83" t="s">
        <v>226</v>
      </c>
      <c r="D2352" s="83" t="s">
        <v>227</v>
      </c>
      <c r="E2352" s="83" t="s">
        <v>7586</v>
      </c>
      <c r="F2352" s="83" t="s">
        <v>9</v>
      </c>
      <c r="G2352" s="83">
        <v>0</v>
      </c>
      <c r="H2352" s="120">
        <v>82592228.5</v>
      </c>
      <c r="I2352" s="120">
        <v>0</v>
      </c>
    </row>
    <row r="2353" spans="1:9" ht="14" x14ac:dyDescent="0.15">
      <c r="A2353" s="127" t="s">
        <v>65</v>
      </c>
      <c r="B2353" s="89" t="s">
        <v>5234</v>
      </c>
      <c r="C2353" s="83" t="s">
        <v>8832</v>
      </c>
      <c r="H2353" s="120">
        <v>82592228.5</v>
      </c>
      <c r="I2353" s="120">
        <v>0</v>
      </c>
    </row>
    <row r="2354" spans="1:9" ht="14" x14ac:dyDescent="0.15">
      <c r="A2354" s="127" t="s">
        <v>65</v>
      </c>
      <c r="B2354" s="89" t="s">
        <v>5234</v>
      </c>
      <c r="C2354" s="83" t="s">
        <v>1359</v>
      </c>
      <c r="D2354" s="83" t="s">
        <v>1360</v>
      </c>
      <c r="E2354" s="83" t="s">
        <v>7586</v>
      </c>
      <c r="F2354" s="83" t="s">
        <v>9</v>
      </c>
      <c r="G2354" s="83">
        <v>0</v>
      </c>
      <c r="H2354" s="120">
        <v>2490204</v>
      </c>
      <c r="I2354" s="120">
        <v>0</v>
      </c>
    </row>
    <row r="2355" spans="1:9" ht="14" x14ac:dyDescent="0.15">
      <c r="A2355" s="127" t="s">
        <v>65</v>
      </c>
      <c r="B2355" s="89" t="s">
        <v>5234</v>
      </c>
      <c r="C2355" s="83" t="s">
        <v>8833</v>
      </c>
      <c r="H2355" s="120">
        <v>2490204</v>
      </c>
      <c r="I2355" s="120">
        <v>0</v>
      </c>
    </row>
    <row r="2356" spans="1:9" ht="14" x14ac:dyDescent="0.15">
      <c r="A2356" s="127" t="s">
        <v>65</v>
      </c>
      <c r="B2356" s="89" t="s">
        <v>5234</v>
      </c>
      <c r="C2356" s="83" t="s">
        <v>1032</v>
      </c>
      <c r="D2356" s="83" t="s">
        <v>1033</v>
      </c>
      <c r="E2356" s="83" t="s">
        <v>7586</v>
      </c>
      <c r="F2356" s="83" t="s">
        <v>9</v>
      </c>
      <c r="G2356" s="83">
        <v>0</v>
      </c>
      <c r="H2356" s="120">
        <v>4440971.5</v>
      </c>
      <c r="I2356" s="120">
        <v>0</v>
      </c>
    </row>
    <row r="2357" spans="1:9" ht="14" x14ac:dyDescent="0.15">
      <c r="A2357" s="127" t="s">
        <v>65</v>
      </c>
      <c r="B2357" s="89" t="s">
        <v>5234</v>
      </c>
      <c r="C2357" s="83" t="s">
        <v>8834</v>
      </c>
      <c r="H2357" s="120">
        <v>4440971.5</v>
      </c>
      <c r="I2357" s="120">
        <v>0</v>
      </c>
    </row>
    <row r="2358" spans="1:9" ht="14" x14ac:dyDescent="0.15">
      <c r="A2358" s="127" t="s">
        <v>65</v>
      </c>
      <c r="B2358" s="89" t="s">
        <v>5234</v>
      </c>
      <c r="C2358" s="83" t="s">
        <v>660</v>
      </c>
      <c r="D2358" s="83" t="s">
        <v>661</v>
      </c>
      <c r="E2358" s="83" t="s">
        <v>7586</v>
      </c>
      <c r="F2358" s="83" t="s">
        <v>9</v>
      </c>
      <c r="G2358" s="83">
        <v>0</v>
      </c>
      <c r="H2358" s="120">
        <v>13431669</v>
      </c>
      <c r="I2358" s="120">
        <v>0</v>
      </c>
    </row>
    <row r="2359" spans="1:9" ht="14" x14ac:dyDescent="0.15">
      <c r="A2359" s="127" t="s">
        <v>65</v>
      </c>
      <c r="B2359" s="89" t="s">
        <v>5234</v>
      </c>
      <c r="C2359" s="83" t="s">
        <v>8835</v>
      </c>
      <c r="H2359" s="120">
        <v>13431669</v>
      </c>
      <c r="I2359" s="120">
        <v>0</v>
      </c>
    </row>
    <row r="2360" spans="1:9" ht="14" x14ac:dyDescent="0.15">
      <c r="A2360" s="127" t="s">
        <v>65</v>
      </c>
      <c r="B2360" s="89" t="s">
        <v>5234</v>
      </c>
      <c r="C2360" s="83" t="s">
        <v>1751</v>
      </c>
      <c r="D2360" s="83" t="s">
        <v>1752</v>
      </c>
      <c r="E2360" s="83" t="s">
        <v>7586</v>
      </c>
      <c r="F2360" s="83" t="s">
        <v>9</v>
      </c>
      <c r="G2360" s="83">
        <v>0</v>
      </c>
      <c r="H2360" s="120">
        <v>514937</v>
      </c>
      <c r="I2360" s="120">
        <v>0</v>
      </c>
    </row>
    <row r="2361" spans="1:9" ht="14" x14ac:dyDescent="0.15">
      <c r="A2361" s="127" t="s">
        <v>65</v>
      </c>
      <c r="B2361" s="89" t="s">
        <v>5234</v>
      </c>
      <c r="C2361" s="83" t="s">
        <v>8836</v>
      </c>
      <c r="H2361" s="120">
        <v>514937</v>
      </c>
      <c r="I2361" s="120">
        <v>0</v>
      </c>
    </row>
    <row r="2362" spans="1:9" ht="14" x14ac:dyDescent="0.15">
      <c r="A2362" s="127" t="s">
        <v>65</v>
      </c>
      <c r="B2362" s="89" t="s">
        <v>5234</v>
      </c>
      <c r="C2362" s="83" t="s">
        <v>123</v>
      </c>
      <c r="D2362" s="83" t="s">
        <v>124</v>
      </c>
      <c r="E2362" s="83" t="s">
        <v>7586</v>
      </c>
      <c r="F2362" s="83" t="s">
        <v>9</v>
      </c>
      <c r="G2362" s="83">
        <v>0</v>
      </c>
      <c r="H2362" s="120">
        <v>317707321</v>
      </c>
      <c r="I2362" s="120">
        <v>0</v>
      </c>
    </row>
    <row r="2363" spans="1:9" ht="14" x14ac:dyDescent="0.15">
      <c r="A2363" s="127" t="s">
        <v>65</v>
      </c>
      <c r="B2363" s="89" t="s">
        <v>5234</v>
      </c>
      <c r="C2363" s="83" t="s">
        <v>8837</v>
      </c>
      <c r="H2363" s="120">
        <v>317707321</v>
      </c>
      <c r="I2363" s="120">
        <v>0</v>
      </c>
    </row>
    <row r="2364" spans="1:9" ht="14" x14ac:dyDescent="0.15">
      <c r="A2364" s="127" t="s">
        <v>65</v>
      </c>
      <c r="B2364" s="89" t="s">
        <v>5234</v>
      </c>
      <c r="C2364" s="83" t="s">
        <v>477</v>
      </c>
      <c r="D2364" s="83" t="s">
        <v>478</v>
      </c>
      <c r="E2364" s="83" t="s">
        <v>7586</v>
      </c>
      <c r="F2364" s="83" t="s">
        <v>9</v>
      </c>
      <c r="G2364" s="83">
        <v>0</v>
      </c>
      <c r="H2364" s="120">
        <v>23094348</v>
      </c>
      <c r="I2364" s="120">
        <v>0</v>
      </c>
    </row>
    <row r="2365" spans="1:9" ht="14" x14ac:dyDescent="0.15">
      <c r="A2365" s="127" t="s">
        <v>65</v>
      </c>
      <c r="B2365" s="89" t="s">
        <v>5234</v>
      </c>
      <c r="C2365" s="83" t="s">
        <v>8838</v>
      </c>
      <c r="H2365" s="120">
        <v>23094348</v>
      </c>
      <c r="I2365" s="120">
        <v>0</v>
      </c>
    </row>
    <row r="2366" spans="1:9" ht="14" x14ac:dyDescent="0.15">
      <c r="A2366" s="127" t="s">
        <v>65</v>
      </c>
      <c r="B2366" s="89" t="s">
        <v>5234</v>
      </c>
      <c r="C2366" s="83" t="s">
        <v>554</v>
      </c>
      <c r="D2366" s="83" t="s">
        <v>555</v>
      </c>
      <c r="E2366" s="83" t="s">
        <v>7586</v>
      </c>
      <c r="F2366" s="83" t="s">
        <v>9</v>
      </c>
      <c r="G2366" s="83">
        <v>0</v>
      </c>
      <c r="H2366" s="120">
        <v>17517570</v>
      </c>
      <c r="I2366" s="120">
        <v>0</v>
      </c>
    </row>
    <row r="2367" spans="1:9" ht="14" x14ac:dyDescent="0.15">
      <c r="A2367" s="127" t="s">
        <v>65</v>
      </c>
      <c r="B2367" s="89" t="s">
        <v>5234</v>
      </c>
      <c r="C2367" s="83" t="s">
        <v>8839</v>
      </c>
      <c r="H2367" s="120">
        <v>17517570</v>
      </c>
      <c r="I2367" s="120">
        <v>0</v>
      </c>
    </row>
    <row r="2368" spans="1:9" ht="14" x14ac:dyDescent="0.15">
      <c r="A2368" s="127" t="s">
        <v>65</v>
      </c>
      <c r="B2368" s="89" t="s">
        <v>5234</v>
      </c>
      <c r="C2368" s="83" t="s">
        <v>494</v>
      </c>
      <c r="D2368" s="83" t="s">
        <v>495</v>
      </c>
      <c r="E2368" s="83" t="s">
        <v>7586</v>
      </c>
      <c r="F2368" s="83" t="s">
        <v>9</v>
      </c>
      <c r="G2368" s="83">
        <v>0</v>
      </c>
      <c r="H2368" s="120">
        <v>21628305</v>
      </c>
      <c r="I2368" s="120">
        <v>0</v>
      </c>
    </row>
    <row r="2369" spans="1:9" ht="14" x14ac:dyDescent="0.15">
      <c r="A2369" s="127" t="s">
        <v>65</v>
      </c>
      <c r="B2369" s="89" t="s">
        <v>5234</v>
      </c>
      <c r="C2369" s="83" t="s">
        <v>8840</v>
      </c>
      <c r="H2369" s="120">
        <v>21628305</v>
      </c>
      <c r="I2369" s="120">
        <v>0</v>
      </c>
    </row>
    <row r="2370" spans="1:9" ht="14" x14ac:dyDescent="0.15">
      <c r="A2370" s="127" t="s">
        <v>65</v>
      </c>
      <c r="B2370" s="89" t="s">
        <v>5234</v>
      </c>
      <c r="C2370" s="83" t="s">
        <v>345</v>
      </c>
      <c r="D2370" s="83" t="s">
        <v>346</v>
      </c>
      <c r="E2370" s="83" t="s">
        <v>7586</v>
      </c>
      <c r="F2370" s="83" t="s">
        <v>9</v>
      </c>
      <c r="G2370" s="83">
        <v>0</v>
      </c>
      <c r="H2370" s="120">
        <v>39491497</v>
      </c>
      <c r="I2370" s="120">
        <v>0</v>
      </c>
    </row>
    <row r="2371" spans="1:9" ht="14" x14ac:dyDescent="0.15">
      <c r="A2371" s="127" t="s">
        <v>65</v>
      </c>
      <c r="B2371" s="89" t="s">
        <v>5234</v>
      </c>
      <c r="C2371" s="83" t="s">
        <v>8841</v>
      </c>
      <c r="H2371" s="120">
        <v>39491497</v>
      </c>
      <c r="I2371" s="120">
        <v>0</v>
      </c>
    </row>
    <row r="2372" spans="1:9" ht="14" x14ac:dyDescent="0.15">
      <c r="A2372" s="127" t="s">
        <v>65</v>
      </c>
      <c r="B2372" s="89" t="s">
        <v>5234</v>
      </c>
      <c r="C2372" s="83" t="s">
        <v>1731</v>
      </c>
      <c r="D2372" s="83" t="s">
        <v>1732</v>
      </c>
      <c r="E2372" s="83" t="s">
        <v>7586</v>
      </c>
      <c r="F2372" s="83" t="s">
        <v>9</v>
      </c>
      <c r="G2372" s="83">
        <v>0</v>
      </c>
      <c r="H2372" s="120">
        <v>1059100</v>
      </c>
      <c r="I2372" s="120">
        <v>0</v>
      </c>
    </row>
    <row r="2373" spans="1:9" ht="14" x14ac:dyDescent="0.15">
      <c r="A2373" s="127" t="s">
        <v>65</v>
      </c>
      <c r="B2373" s="89" t="s">
        <v>5234</v>
      </c>
      <c r="C2373" s="83" t="s">
        <v>8842</v>
      </c>
      <c r="H2373" s="120">
        <v>1059100</v>
      </c>
      <c r="I2373" s="120">
        <v>0</v>
      </c>
    </row>
    <row r="2374" spans="1:9" ht="14" x14ac:dyDescent="0.15">
      <c r="A2374" s="127" t="s">
        <v>65</v>
      </c>
      <c r="B2374" s="89" t="s">
        <v>5234</v>
      </c>
      <c r="C2374" s="83" t="s">
        <v>526</v>
      </c>
      <c r="D2374" s="83" t="s">
        <v>527</v>
      </c>
      <c r="E2374" s="83" t="s">
        <v>7586</v>
      </c>
      <c r="F2374" s="83" t="s">
        <v>9</v>
      </c>
      <c r="G2374" s="83">
        <v>0</v>
      </c>
      <c r="H2374" s="120">
        <v>19100924</v>
      </c>
      <c r="I2374" s="120">
        <v>0</v>
      </c>
    </row>
    <row r="2375" spans="1:9" ht="14" x14ac:dyDescent="0.15">
      <c r="A2375" s="127" t="s">
        <v>65</v>
      </c>
      <c r="B2375" s="89" t="s">
        <v>5234</v>
      </c>
      <c r="C2375" s="83" t="s">
        <v>8843</v>
      </c>
      <c r="H2375" s="120">
        <v>19100924</v>
      </c>
      <c r="I2375" s="120">
        <v>0</v>
      </c>
    </row>
    <row r="2376" spans="1:9" ht="14" x14ac:dyDescent="0.15">
      <c r="A2376" s="127" t="s">
        <v>65</v>
      </c>
      <c r="B2376" s="89" t="s">
        <v>5234</v>
      </c>
      <c r="C2376" s="83" t="s">
        <v>198</v>
      </c>
      <c r="D2376" s="83" t="s">
        <v>199</v>
      </c>
      <c r="E2376" s="83" t="s">
        <v>7586</v>
      </c>
      <c r="F2376" s="83" t="s">
        <v>9</v>
      </c>
      <c r="G2376" s="83">
        <v>0</v>
      </c>
      <c r="H2376" s="120">
        <v>169072153.5</v>
      </c>
      <c r="I2376" s="120">
        <v>0</v>
      </c>
    </row>
    <row r="2377" spans="1:9" ht="14" x14ac:dyDescent="0.15">
      <c r="A2377" s="127" t="s">
        <v>65</v>
      </c>
      <c r="B2377" s="89" t="s">
        <v>5234</v>
      </c>
      <c r="C2377" s="83" t="s">
        <v>8844</v>
      </c>
      <c r="H2377" s="120">
        <v>169072153.5</v>
      </c>
      <c r="I2377" s="120">
        <v>0</v>
      </c>
    </row>
    <row r="2378" spans="1:9" ht="14" x14ac:dyDescent="0.15">
      <c r="A2378" s="127" t="s">
        <v>65</v>
      </c>
      <c r="B2378" s="89" t="s">
        <v>5234</v>
      </c>
      <c r="C2378" s="83" t="s">
        <v>1507</v>
      </c>
      <c r="D2378" s="83" t="s">
        <v>1508</v>
      </c>
      <c r="E2378" s="83" t="s">
        <v>7586</v>
      </c>
      <c r="F2378" s="83" t="s">
        <v>9</v>
      </c>
      <c r="G2378" s="83">
        <v>0</v>
      </c>
      <c r="H2378" s="120">
        <v>1435500</v>
      </c>
      <c r="I2378" s="120">
        <v>0</v>
      </c>
    </row>
    <row r="2379" spans="1:9" ht="14" x14ac:dyDescent="0.15">
      <c r="A2379" s="127" t="s">
        <v>65</v>
      </c>
      <c r="B2379" s="89" t="s">
        <v>5234</v>
      </c>
      <c r="C2379" s="83" t="s">
        <v>8845</v>
      </c>
      <c r="H2379" s="120">
        <v>1435500</v>
      </c>
      <c r="I2379" s="120">
        <v>0</v>
      </c>
    </row>
    <row r="2380" spans="1:9" ht="14" x14ac:dyDescent="0.15">
      <c r="A2380" s="127" t="s">
        <v>65</v>
      </c>
      <c r="B2380" s="89" t="s">
        <v>5234</v>
      </c>
      <c r="C2380" s="83" t="s">
        <v>717</v>
      </c>
      <c r="D2380" s="83" t="s">
        <v>718</v>
      </c>
      <c r="E2380" s="83" t="s">
        <v>7586</v>
      </c>
      <c r="F2380" s="83" t="s">
        <v>9</v>
      </c>
      <c r="G2380" s="83">
        <v>0</v>
      </c>
      <c r="H2380" s="120">
        <v>11357517</v>
      </c>
      <c r="I2380" s="120">
        <v>0</v>
      </c>
    </row>
    <row r="2381" spans="1:9" ht="14" x14ac:dyDescent="0.15">
      <c r="A2381" s="127" t="s">
        <v>65</v>
      </c>
      <c r="B2381" s="89" t="s">
        <v>5234</v>
      </c>
      <c r="C2381" s="83" t="s">
        <v>8846</v>
      </c>
      <c r="H2381" s="120">
        <v>11357517</v>
      </c>
      <c r="I2381" s="120">
        <v>0</v>
      </c>
    </row>
    <row r="2382" spans="1:9" ht="14" x14ac:dyDescent="0.15">
      <c r="A2382" s="127" t="s">
        <v>65</v>
      </c>
      <c r="B2382" s="89" t="s">
        <v>5234</v>
      </c>
      <c r="C2382" s="83" t="s">
        <v>1615</v>
      </c>
      <c r="D2382" s="83" t="s">
        <v>1616</v>
      </c>
      <c r="E2382" s="83" t="s">
        <v>7586</v>
      </c>
      <c r="F2382" s="83" t="s">
        <v>9</v>
      </c>
      <c r="G2382" s="83">
        <v>0</v>
      </c>
      <c r="H2382" s="120">
        <v>918140.97</v>
      </c>
      <c r="I2382" s="120">
        <v>0</v>
      </c>
    </row>
    <row r="2383" spans="1:9" ht="14" x14ac:dyDescent="0.15">
      <c r="A2383" s="127" t="s">
        <v>65</v>
      </c>
      <c r="B2383" s="89" t="s">
        <v>5234</v>
      </c>
      <c r="C2383" s="83" t="s">
        <v>8847</v>
      </c>
      <c r="H2383" s="120">
        <v>918140.97</v>
      </c>
      <c r="I2383" s="120">
        <v>0</v>
      </c>
    </row>
    <row r="2384" spans="1:9" ht="14" x14ac:dyDescent="0.15">
      <c r="A2384" s="127" t="s">
        <v>65</v>
      </c>
      <c r="B2384" s="89" t="s">
        <v>5234</v>
      </c>
      <c r="C2384" s="83" t="s">
        <v>557</v>
      </c>
      <c r="D2384" s="83" t="s">
        <v>558</v>
      </c>
      <c r="E2384" s="83" t="s">
        <v>7586</v>
      </c>
      <c r="F2384" s="83" t="s">
        <v>9</v>
      </c>
      <c r="G2384" s="83">
        <v>0</v>
      </c>
      <c r="H2384" s="120">
        <v>17447177.25</v>
      </c>
      <c r="I2384" s="120">
        <v>0</v>
      </c>
    </row>
    <row r="2385" spans="1:9" ht="14" x14ac:dyDescent="0.15">
      <c r="A2385" s="127" t="s">
        <v>65</v>
      </c>
      <c r="B2385" s="89" t="s">
        <v>5234</v>
      </c>
      <c r="C2385" s="83" t="s">
        <v>8848</v>
      </c>
      <c r="H2385" s="120">
        <v>17447177.25</v>
      </c>
      <c r="I2385" s="120">
        <v>0</v>
      </c>
    </row>
    <row r="2386" spans="1:9" ht="14" x14ac:dyDescent="0.15">
      <c r="A2386" s="127" t="s">
        <v>65</v>
      </c>
      <c r="B2386" s="89" t="s">
        <v>5234</v>
      </c>
      <c r="C2386" s="83" t="s">
        <v>176</v>
      </c>
      <c r="D2386" s="83" t="s">
        <v>177</v>
      </c>
      <c r="E2386" s="83" t="s">
        <v>7586</v>
      </c>
      <c r="F2386" s="83" t="s">
        <v>9</v>
      </c>
      <c r="G2386" s="83">
        <v>0</v>
      </c>
      <c r="H2386" s="120">
        <v>197645645</v>
      </c>
      <c r="I2386" s="120">
        <v>0</v>
      </c>
    </row>
    <row r="2387" spans="1:9" ht="14" x14ac:dyDescent="0.15">
      <c r="A2387" s="127" t="s">
        <v>65</v>
      </c>
      <c r="B2387" s="89" t="s">
        <v>5234</v>
      </c>
      <c r="C2387" s="83" t="s">
        <v>8849</v>
      </c>
      <c r="H2387" s="120">
        <v>197645645</v>
      </c>
      <c r="I2387" s="120">
        <v>0</v>
      </c>
    </row>
    <row r="2388" spans="1:9" ht="14" x14ac:dyDescent="0.15">
      <c r="A2388" s="127" t="s">
        <v>65</v>
      </c>
      <c r="B2388" s="89" t="s">
        <v>5234</v>
      </c>
      <c r="C2388" s="83" t="s">
        <v>250</v>
      </c>
      <c r="D2388" s="83" t="s">
        <v>251</v>
      </c>
      <c r="E2388" s="83" t="s">
        <v>7586</v>
      </c>
      <c r="F2388" s="83" t="s">
        <v>9</v>
      </c>
      <c r="G2388" s="83">
        <v>0</v>
      </c>
      <c r="H2388" s="120">
        <v>62472016</v>
      </c>
      <c r="I2388" s="120">
        <v>0</v>
      </c>
    </row>
    <row r="2389" spans="1:9" ht="14" x14ac:dyDescent="0.15">
      <c r="A2389" s="127" t="s">
        <v>65</v>
      </c>
      <c r="B2389" s="89" t="s">
        <v>5234</v>
      </c>
      <c r="C2389" s="83" t="s">
        <v>8850</v>
      </c>
      <c r="H2389" s="120">
        <v>62472016</v>
      </c>
      <c r="I2389" s="120">
        <v>0</v>
      </c>
    </row>
    <row r="2390" spans="1:9" ht="14" x14ac:dyDescent="0.15">
      <c r="A2390" s="127" t="s">
        <v>65</v>
      </c>
      <c r="B2390" s="89" t="s">
        <v>5234</v>
      </c>
      <c r="C2390" s="83" t="s">
        <v>184</v>
      </c>
      <c r="D2390" s="83" t="s">
        <v>185</v>
      </c>
      <c r="E2390" s="83" t="s">
        <v>7586</v>
      </c>
      <c r="F2390" s="83" t="s">
        <v>9</v>
      </c>
      <c r="G2390" s="83">
        <v>0</v>
      </c>
      <c r="H2390" s="120">
        <v>168746663.5</v>
      </c>
      <c r="I2390" s="120">
        <v>0</v>
      </c>
    </row>
    <row r="2391" spans="1:9" ht="14" x14ac:dyDescent="0.15">
      <c r="A2391" s="127" t="s">
        <v>65</v>
      </c>
      <c r="B2391" s="89" t="s">
        <v>5234</v>
      </c>
      <c r="C2391" s="83" t="s">
        <v>8851</v>
      </c>
      <c r="H2391" s="120">
        <v>168746663.5</v>
      </c>
      <c r="I2391" s="120">
        <v>0</v>
      </c>
    </row>
    <row r="2392" spans="1:9" ht="14" x14ac:dyDescent="0.15">
      <c r="A2392" s="127" t="s">
        <v>65</v>
      </c>
      <c r="B2392" s="89" t="s">
        <v>5234</v>
      </c>
      <c r="C2392" s="83" t="s">
        <v>314</v>
      </c>
      <c r="D2392" s="83" t="s">
        <v>315</v>
      </c>
      <c r="E2392" s="83" t="s">
        <v>7586</v>
      </c>
      <c r="F2392" s="83" t="s">
        <v>9</v>
      </c>
      <c r="G2392" s="83">
        <v>0</v>
      </c>
      <c r="H2392" s="120">
        <v>43597316</v>
      </c>
      <c r="I2392" s="120">
        <v>0</v>
      </c>
    </row>
    <row r="2393" spans="1:9" ht="14" x14ac:dyDescent="0.15">
      <c r="A2393" s="127" t="s">
        <v>65</v>
      </c>
      <c r="B2393" s="89" t="s">
        <v>5234</v>
      </c>
      <c r="C2393" s="83" t="s">
        <v>8852</v>
      </c>
      <c r="H2393" s="120">
        <v>43597316</v>
      </c>
      <c r="I2393" s="120">
        <v>0</v>
      </c>
    </row>
    <row r="2394" spans="1:9" ht="14" x14ac:dyDescent="0.15">
      <c r="A2394" s="127" t="s">
        <v>65</v>
      </c>
      <c r="B2394" s="89" t="s">
        <v>5234</v>
      </c>
      <c r="C2394" s="83" t="s">
        <v>514</v>
      </c>
      <c r="D2394" s="83" t="s">
        <v>515</v>
      </c>
      <c r="E2394" s="83" t="s">
        <v>7586</v>
      </c>
      <c r="F2394" s="83" t="s">
        <v>9</v>
      </c>
      <c r="G2394" s="83">
        <v>0</v>
      </c>
      <c r="H2394" s="120">
        <v>19782848.5</v>
      </c>
      <c r="I2394" s="120">
        <v>0</v>
      </c>
    </row>
    <row r="2395" spans="1:9" ht="14" x14ac:dyDescent="0.15">
      <c r="A2395" s="127" t="s">
        <v>65</v>
      </c>
      <c r="B2395" s="89" t="s">
        <v>5234</v>
      </c>
      <c r="C2395" s="83" t="s">
        <v>8853</v>
      </c>
      <c r="H2395" s="120">
        <v>19782848.5</v>
      </c>
      <c r="I2395" s="120">
        <v>0</v>
      </c>
    </row>
    <row r="2396" spans="1:9" ht="14" x14ac:dyDescent="0.15">
      <c r="A2396" s="127" t="s">
        <v>65</v>
      </c>
      <c r="B2396" s="89" t="s">
        <v>5234</v>
      </c>
      <c r="C2396" s="83" t="s">
        <v>1625</v>
      </c>
      <c r="D2396" s="83" t="s">
        <v>1626</v>
      </c>
      <c r="E2396" s="83" t="s">
        <v>7586</v>
      </c>
      <c r="F2396" s="83" t="s">
        <v>9</v>
      </c>
      <c r="G2396" s="83">
        <v>0</v>
      </c>
      <c r="H2396" s="120">
        <v>1266851.5</v>
      </c>
      <c r="I2396" s="120">
        <v>0</v>
      </c>
    </row>
    <row r="2397" spans="1:9" ht="14" x14ac:dyDescent="0.15">
      <c r="A2397" s="127" t="s">
        <v>65</v>
      </c>
      <c r="B2397" s="89" t="s">
        <v>5234</v>
      </c>
      <c r="C2397" s="83" t="s">
        <v>8854</v>
      </c>
      <c r="H2397" s="120">
        <v>1266851.5</v>
      </c>
      <c r="I2397" s="120">
        <v>0</v>
      </c>
    </row>
    <row r="2398" spans="1:9" ht="14" x14ac:dyDescent="0.15">
      <c r="A2398" s="127" t="s">
        <v>65</v>
      </c>
      <c r="B2398" s="89" t="s">
        <v>5234</v>
      </c>
      <c r="C2398" s="83" t="s">
        <v>1535</v>
      </c>
      <c r="D2398" s="83" t="s">
        <v>1536</v>
      </c>
      <c r="E2398" s="83" t="s">
        <v>7586</v>
      </c>
      <c r="F2398" s="83" t="s">
        <v>9</v>
      </c>
      <c r="G2398" s="83">
        <v>0</v>
      </c>
      <c r="H2398" s="120">
        <v>1318670</v>
      </c>
      <c r="I2398" s="120">
        <v>0</v>
      </c>
    </row>
    <row r="2399" spans="1:9" ht="14" x14ac:dyDescent="0.15">
      <c r="A2399" s="127" t="s">
        <v>65</v>
      </c>
      <c r="B2399" s="89" t="s">
        <v>5234</v>
      </c>
      <c r="C2399" s="83" t="s">
        <v>8855</v>
      </c>
      <c r="H2399" s="120">
        <v>1318670</v>
      </c>
      <c r="I2399" s="120">
        <v>0</v>
      </c>
    </row>
    <row r="2400" spans="1:9" ht="14" x14ac:dyDescent="0.15">
      <c r="A2400" s="127" t="s">
        <v>65</v>
      </c>
      <c r="B2400" s="89" t="s">
        <v>5234</v>
      </c>
      <c r="C2400" s="83" t="s">
        <v>342</v>
      </c>
      <c r="D2400" s="83" t="s">
        <v>343</v>
      </c>
      <c r="E2400" s="83" t="s">
        <v>7586</v>
      </c>
      <c r="F2400" s="83" t="s">
        <v>9</v>
      </c>
      <c r="G2400" s="83">
        <v>0</v>
      </c>
      <c r="H2400" s="120">
        <v>36256702</v>
      </c>
      <c r="I2400" s="120">
        <v>0</v>
      </c>
    </row>
    <row r="2401" spans="1:9" ht="14" x14ac:dyDescent="0.15">
      <c r="A2401" s="127" t="s">
        <v>65</v>
      </c>
      <c r="B2401" s="89" t="s">
        <v>5234</v>
      </c>
      <c r="C2401" s="83" t="s">
        <v>8856</v>
      </c>
      <c r="H2401" s="120">
        <v>36256702</v>
      </c>
      <c r="I2401" s="120">
        <v>0</v>
      </c>
    </row>
    <row r="2402" spans="1:9" ht="14" x14ac:dyDescent="0.15">
      <c r="A2402" s="127" t="s">
        <v>65</v>
      </c>
      <c r="B2402" s="89" t="s">
        <v>5234</v>
      </c>
      <c r="C2402" s="83" t="s">
        <v>1908</v>
      </c>
      <c r="D2402" s="83" t="s">
        <v>1909</v>
      </c>
      <c r="E2402" s="83" t="s">
        <v>7586</v>
      </c>
      <c r="F2402" s="83" t="s">
        <v>9</v>
      </c>
      <c r="G2402" s="83">
        <v>0</v>
      </c>
      <c r="H2402" s="120">
        <v>110000</v>
      </c>
      <c r="I2402" s="120">
        <v>0</v>
      </c>
    </row>
    <row r="2403" spans="1:9" ht="14" x14ac:dyDescent="0.15">
      <c r="A2403" s="127" t="s">
        <v>65</v>
      </c>
      <c r="B2403" s="89" t="s">
        <v>5234</v>
      </c>
      <c r="C2403" s="83" t="s">
        <v>8857</v>
      </c>
      <c r="H2403" s="120">
        <v>110000</v>
      </c>
      <c r="I2403" s="120">
        <v>0</v>
      </c>
    </row>
    <row r="2404" spans="1:9" ht="14" x14ac:dyDescent="0.15">
      <c r="A2404" s="127" t="s">
        <v>65</v>
      </c>
      <c r="B2404" s="89" t="s">
        <v>5234</v>
      </c>
      <c r="C2404" s="83" t="s">
        <v>1135</v>
      </c>
      <c r="D2404" s="83" t="s">
        <v>1136</v>
      </c>
      <c r="E2404" s="83" t="s">
        <v>7586</v>
      </c>
      <c r="F2404" s="83" t="s">
        <v>9</v>
      </c>
      <c r="G2404" s="83">
        <v>0</v>
      </c>
      <c r="H2404" s="120">
        <v>3742300</v>
      </c>
      <c r="I2404" s="120">
        <v>0</v>
      </c>
    </row>
    <row r="2405" spans="1:9" ht="14" x14ac:dyDescent="0.15">
      <c r="A2405" s="127" t="s">
        <v>65</v>
      </c>
      <c r="B2405" s="89" t="s">
        <v>5234</v>
      </c>
      <c r="C2405" s="83" t="s">
        <v>8858</v>
      </c>
      <c r="H2405" s="120">
        <v>3742300</v>
      </c>
      <c r="I2405" s="120">
        <v>0</v>
      </c>
    </row>
    <row r="2406" spans="1:9" ht="14" x14ac:dyDescent="0.15">
      <c r="A2406" s="127" t="s">
        <v>65</v>
      </c>
      <c r="B2406" s="89" t="s">
        <v>5234</v>
      </c>
      <c r="C2406" s="83" t="s">
        <v>1623</v>
      </c>
      <c r="D2406" s="83" t="s">
        <v>1624</v>
      </c>
      <c r="E2406" s="83" t="s">
        <v>7586</v>
      </c>
      <c r="F2406" s="83" t="s">
        <v>9</v>
      </c>
      <c r="G2406" s="83">
        <v>0</v>
      </c>
      <c r="H2406" s="120">
        <v>899786</v>
      </c>
      <c r="I2406" s="120">
        <v>0</v>
      </c>
    </row>
    <row r="2407" spans="1:9" ht="14" x14ac:dyDescent="0.15">
      <c r="A2407" s="127" t="s">
        <v>65</v>
      </c>
      <c r="B2407" s="89" t="s">
        <v>5234</v>
      </c>
      <c r="C2407" s="83" t="s">
        <v>8859</v>
      </c>
      <c r="H2407" s="120">
        <v>899786</v>
      </c>
      <c r="I2407" s="120">
        <v>0</v>
      </c>
    </row>
    <row r="2408" spans="1:9" ht="14" x14ac:dyDescent="0.15">
      <c r="A2408" s="127" t="s">
        <v>65</v>
      </c>
      <c r="B2408" s="89" t="s">
        <v>5234</v>
      </c>
      <c r="C2408" s="83" t="s">
        <v>893</v>
      </c>
      <c r="D2408" s="83" t="s">
        <v>894</v>
      </c>
      <c r="E2408" s="83" t="s">
        <v>7586</v>
      </c>
      <c r="F2408" s="83" t="s">
        <v>9</v>
      </c>
      <c r="G2408" s="83">
        <v>0</v>
      </c>
      <c r="H2408" s="120">
        <v>6281950</v>
      </c>
      <c r="I2408" s="120">
        <v>0</v>
      </c>
    </row>
    <row r="2409" spans="1:9" ht="14" x14ac:dyDescent="0.15">
      <c r="A2409" s="127" t="s">
        <v>65</v>
      </c>
      <c r="B2409" s="89" t="s">
        <v>5234</v>
      </c>
      <c r="C2409" s="83" t="s">
        <v>8860</v>
      </c>
      <c r="H2409" s="120">
        <v>6281950</v>
      </c>
      <c r="I2409" s="120">
        <v>0</v>
      </c>
    </row>
    <row r="2410" spans="1:9" ht="14" x14ac:dyDescent="0.15">
      <c r="A2410" s="127" t="s">
        <v>65</v>
      </c>
      <c r="B2410" s="89" t="s">
        <v>5234</v>
      </c>
      <c r="C2410" s="83" t="s">
        <v>528</v>
      </c>
      <c r="D2410" s="83" t="s">
        <v>529</v>
      </c>
      <c r="E2410" s="83" t="s">
        <v>7586</v>
      </c>
      <c r="F2410" s="83" t="s">
        <v>9</v>
      </c>
      <c r="G2410" s="83">
        <v>0</v>
      </c>
      <c r="H2410" s="120">
        <v>28636618</v>
      </c>
      <c r="I2410" s="120">
        <v>0</v>
      </c>
    </row>
    <row r="2411" spans="1:9" ht="14" x14ac:dyDescent="0.15">
      <c r="A2411" s="127" t="s">
        <v>65</v>
      </c>
      <c r="B2411" s="89" t="s">
        <v>5234</v>
      </c>
      <c r="C2411" s="83" t="s">
        <v>8861</v>
      </c>
      <c r="H2411" s="120">
        <v>28636618</v>
      </c>
      <c r="I2411" s="120">
        <v>0</v>
      </c>
    </row>
    <row r="2412" spans="1:9" ht="14" x14ac:dyDescent="0.15">
      <c r="A2412" s="127" t="s">
        <v>65</v>
      </c>
      <c r="B2412" s="89" t="s">
        <v>5234</v>
      </c>
      <c r="C2412" s="83" t="s">
        <v>642</v>
      </c>
      <c r="D2412" s="83" t="s">
        <v>643</v>
      </c>
      <c r="E2412" s="83" t="s">
        <v>7586</v>
      </c>
      <c r="F2412" s="83" t="s">
        <v>9</v>
      </c>
      <c r="G2412" s="83">
        <v>0</v>
      </c>
      <c r="H2412" s="120">
        <v>35535882</v>
      </c>
      <c r="I2412" s="120">
        <v>0</v>
      </c>
    </row>
    <row r="2413" spans="1:9" ht="14" x14ac:dyDescent="0.15">
      <c r="A2413" s="127" t="s">
        <v>65</v>
      </c>
      <c r="B2413" s="89" t="s">
        <v>5234</v>
      </c>
      <c r="C2413" s="83" t="s">
        <v>8862</v>
      </c>
      <c r="H2413" s="120">
        <v>35535882</v>
      </c>
      <c r="I2413" s="120">
        <v>0</v>
      </c>
    </row>
    <row r="2414" spans="1:9" ht="14" x14ac:dyDescent="0.15">
      <c r="A2414" s="127" t="s">
        <v>65</v>
      </c>
      <c r="B2414" s="89" t="s">
        <v>5234</v>
      </c>
      <c r="C2414" s="83" t="s">
        <v>1048</v>
      </c>
      <c r="D2414" s="83" t="s">
        <v>1049</v>
      </c>
      <c r="E2414" s="83" t="s">
        <v>7586</v>
      </c>
      <c r="F2414" s="83" t="s">
        <v>9</v>
      </c>
      <c r="G2414" s="83">
        <v>0</v>
      </c>
      <c r="H2414" s="120">
        <v>4224302</v>
      </c>
      <c r="I2414" s="120">
        <v>0</v>
      </c>
    </row>
    <row r="2415" spans="1:9" ht="14" x14ac:dyDescent="0.15">
      <c r="A2415" s="127" t="s">
        <v>65</v>
      </c>
      <c r="B2415" s="89" t="s">
        <v>5234</v>
      </c>
      <c r="C2415" s="83" t="s">
        <v>8863</v>
      </c>
      <c r="H2415" s="120">
        <v>4224302</v>
      </c>
      <c r="I2415" s="120">
        <v>0</v>
      </c>
    </row>
    <row r="2416" spans="1:9" ht="14" x14ac:dyDescent="0.15">
      <c r="A2416" s="127" t="s">
        <v>65</v>
      </c>
      <c r="B2416" s="89" t="s">
        <v>5234</v>
      </c>
      <c r="C2416" s="83" t="s">
        <v>898</v>
      </c>
      <c r="D2416" s="83" t="s">
        <v>899</v>
      </c>
      <c r="E2416" s="83" t="s">
        <v>7586</v>
      </c>
      <c r="F2416" s="83" t="s">
        <v>9</v>
      </c>
      <c r="G2416" s="83">
        <v>0</v>
      </c>
      <c r="H2416" s="120">
        <v>6180000</v>
      </c>
      <c r="I2416" s="120">
        <v>0</v>
      </c>
    </row>
    <row r="2417" spans="1:9" ht="14" x14ac:dyDescent="0.15">
      <c r="A2417" s="127" t="s">
        <v>65</v>
      </c>
      <c r="B2417" s="89" t="s">
        <v>5234</v>
      </c>
      <c r="C2417" s="83" t="s">
        <v>8864</v>
      </c>
      <c r="H2417" s="120">
        <v>6180000</v>
      </c>
      <c r="I2417" s="120">
        <v>0</v>
      </c>
    </row>
    <row r="2418" spans="1:9" ht="14" x14ac:dyDescent="0.15">
      <c r="A2418" s="127" t="s">
        <v>65</v>
      </c>
      <c r="B2418" s="89" t="s">
        <v>5234</v>
      </c>
      <c r="C2418" s="83" t="s">
        <v>1796</v>
      </c>
      <c r="D2418" s="83" t="s">
        <v>1797</v>
      </c>
      <c r="E2418" s="83" t="s">
        <v>7586</v>
      </c>
      <c r="F2418" s="83" t="s">
        <v>9</v>
      </c>
      <c r="G2418" s="83">
        <v>0</v>
      </c>
      <c r="H2418" s="120">
        <v>391329</v>
      </c>
      <c r="I2418" s="120">
        <v>0</v>
      </c>
    </row>
    <row r="2419" spans="1:9" ht="14" x14ac:dyDescent="0.15">
      <c r="A2419" s="127" t="s">
        <v>65</v>
      </c>
      <c r="B2419" s="89" t="s">
        <v>5234</v>
      </c>
      <c r="C2419" s="83" t="s">
        <v>8865</v>
      </c>
      <c r="H2419" s="120">
        <v>391329</v>
      </c>
      <c r="I2419" s="120">
        <v>0</v>
      </c>
    </row>
    <row r="2420" spans="1:9" ht="14" x14ac:dyDescent="0.15">
      <c r="A2420" s="127" t="s">
        <v>65</v>
      </c>
      <c r="B2420" s="89" t="s">
        <v>5234</v>
      </c>
      <c r="C2420" s="83" t="s">
        <v>1850</v>
      </c>
      <c r="D2420" s="83" t="s">
        <v>1851</v>
      </c>
      <c r="E2420" s="83" t="s">
        <v>7586</v>
      </c>
      <c r="F2420" s="83" t="s">
        <v>9</v>
      </c>
      <c r="G2420" s="83">
        <v>0</v>
      </c>
      <c r="H2420" s="120">
        <v>271853.5</v>
      </c>
      <c r="I2420" s="120">
        <v>0</v>
      </c>
    </row>
    <row r="2421" spans="1:9" ht="14" x14ac:dyDescent="0.15">
      <c r="A2421" s="127" t="s">
        <v>65</v>
      </c>
      <c r="B2421" s="89" t="s">
        <v>5234</v>
      </c>
      <c r="C2421" s="83" t="s">
        <v>8866</v>
      </c>
      <c r="H2421" s="120">
        <v>271853.5</v>
      </c>
      <c r="I2421" s="120">
        <v>0</v>
      </c>
    </row>
    <row r="2422" spans="1:9" ht="14" x14ac:dyDescent="0.15">
      <c r="A2422" s="127" t="s">
        <v>65</v>
      </c>
      <c r="B2422" s="89" t="s">
        <v>5234</v>
      </c>
      <c r="C2422" s="83" t="s">
        <v>1030</v>
      </c>
      <c r="D2422" s="83" t="s">
        <v>1031</v>
      </c>
      <c r="E2422" s="83" t="s">
        <v>7586</v>
      </c>
      <c r="F2422" s="83" t="s">
        <v>9</v>
      </c>
      <c r="G2422" s="83">
        <v>0</v>
      </c>
      <c r="H2422" s="120">
        <v>4756542</v>
      </c>
      <c r="I2422" s="120">
        <v>0</v>
      </c>
    </row>
    <row r="2423" spans="1:9" ht="14" x14ac:dyDescent="0.15">
      <c r="A2423" s="127" t="s">
        <v>65</v>
      </c>
      <c r="B2423" s="89" t="s">
        <v>5234</v>
      </c>
      <c r="C2423" s="83" t="s">
        <v>8867</v>
      </c>
      <c r="H2423" s="120">
        <v>4756542</v>
      </c>
      <c r="I2423" s="120">
        <v>0</v>
      </c>
    </row>
    <row r="2424" spans="1:9" ht="14" x14ac:dyDescent="0.15">
      <c r="A2424" s="127" t="s">
        <v>65</v>
      </c>
      <c r="B2424" s="89" t="s">
        <v>5234</v>
      </c>
      <c r="C2424" s="83" t="s">
        <v>619</v>
      </c>
      <c r="D2424" s="83" t="s">
        <v>620</v>
      </c>
      <c r="E2424" s="83" t="s">
        <v>7586</v>
      </c>
      <c r="F2424" s="83" t="s">
        <v>9</v>
      </c>
      <c r="G2424" s="83">
        <v>0</v>
      </c>
      <c r="H2424" s="120">
        <v>14718951</v>
      </c>
      <c r="I2424" s="120">
        <v>0</v>
      </c>
    </row>
    <row r="2425" spans="1:9" ht="14" x14ac:dyDescent="0.15">
      <c r="A2425" s="127" t="s">
        <v>65</v>
      </c>
      <c r="B2425" s="89" t="s">
        <v>5234</v>
      </c>
      <c r="C2425" s="83" t="s">
        <v>8868</v>
      </c>
      <c r="H2425" s="120">
        <v>14718951</v>
      </c>
      <c r="I2425" s="120">
        <v>0</v>
      </c>
    </row>
    <row r="2426" spans="1:9" ht="14" x14ac:dyDescent="0.15">
      <c r="A2426" s="127" t="s">
        <v>65</v>
      </c>
      <c r="B2426" s="89" t="s">
        <v>5234</v>
      </c>
      <c r="C2426" s="83" t="s">
        <v>206</v>
      </c>
      <c r="D2426" s="83" t="s">
        <v>207</v>
      </c>
      <c r="E2426" s="83" t="s">
        <v>7586</v>
      </c>
      <c r="F2426" s="83" t="s">
        <v>9</v>
      </c>
      <c r="G2426" s="83">
        <v>0</v>
      </c>
      <c r="H2426" s="120">
        <v>156686948</v>
      </c>
      <c r="I2426" s="120">
        <v>0</v>
      </c>
    </row>
    <row r="2427" spans="1:9" ht="14" x14ac:dyDescent="0.15">
      <c r="A2427" s="127" t="s">
        <v>65</v>
      </c>
      <c r="B2427" s="89" t="s">
        <v>5234</v>
      </c>
      <c r="C2427" s="83" t="s">
        <v>8869</v>
      </c>
      <c r="H2427" s="120">
        <v>156686948</v>
      </c>
      <c r="I2427" s="120">
        <v>0</v>
      </c>
    </row>
    <row r="2428" spans="1:9" ht="14" x14ac:dyDescent="0.15">
      <c r="A2428" s="127" t="s">
        <v>65</v>
      </c>
      <c r="B2428" s="89" t="s">
        <v>5234</v>
      </c>
      <c r="C2428" s="83" t="s">
        <v>457</v>
      </c>
      <c r="D2428" s="83" t="s">
        <v>458</v>
      </c>
      <c r="E2428" s="83" t="s">
        <v>7586</v>
      </c>
      <c r="F2428" s="83" t="s">
        <v>9</v>
      </c>
      <c r="G2428" s="83">
        <v>0</v>
      </c>
      <c r="H2428" s="120">
        <v>24816935</v>
      </c>
      <c r="I2428" s="120">
        <v>0</v>
      </c>
    </row>
    <row r="2429" spans="1:9" ht="14" x14ac:dyDescent="0.15">
      <c r="A2429" s="127" t="s">
        <v>65</v>
      </c>
      <c r="B2429" s="89" t="s">
        <v>5234</v>
      </c>
      <c r="C2429" s="83" t="s">
        <v>8870</v>
      </c>
      <c r="H2429" s="120">
        <v>24816935</v>
      </c>
      <c r="I2429" s="120">
        <v>0</v>
      </c>
    </row>
    <row r="2430" spans="1:9" ht="14" x14ac:dyDescent="0.15">
      <c r="A2430" s="127" t="s">
        <v>65</v>
      </c>
      <c r="B2430" s="89" t="s">
        <v>5234</v>
      </c>
      <c r="C2430" s="83" t="s">
        <v>1538</v>
      </c>
      <c r="D2430" s="83" t="s">
        <v>1539</v>
      </c>
      <c r="E2430" s="83" t="s">
        <v>7586</v>
      </c>
      <c r="F2430" s="83" t="s">
        <v>9</v>
      </c>
      <c r="G2430" s="83">
        <v>0</v>
      </c>
      <c r="H2430" s="120">
        <v>1857900</v>
      </c>
      <c r="I2430" s="120">
        <v>0</v>
      </c>
    </row>
    <row r="2431" spans="1:9" ht="14" x14ac:dyDescent="0.15">
      <c r="A2431" s="127" t="s">
        <v>65</v>
      </c>
      <c r="B2431" s="89" t="s">
        <v>5234</v>
      </c>
      <c r="C2431" s="83" t="s">
        <v>8871</v>
      </c>
      <c r="H2431" s="120">
        <v>1857900</v>
      </c>
      <c r="I2431" s="120">
        <v>0</v>
      </c>
    </row>
    <row r="2432" spans="1:9" ht="14" x14ac:dyDescent="0.15">
      <c r="A2432" s="127" t="s">
        <v>65</v>
      </c>
      <c r="B2432" s="89" t="s">
        <v>5234</v>
      </c>
      <c r="C2432" s="83" t="s">
        <v>1637</v>
      </c>
      <c r="D2432" s="83" t="s">
        <v>1638</v>
      </c>
      <c r="E2432" s="83" t="s">
        <v>7586</v>
      </c>
      <c r="F2432" s="83" t="s">
        <v>9</v>
      </c>
      <c r="G2432" s="83">
        <v>0</v>
      </c>
      <c r="H2432" s="120">
        <v>860987</v>
      </c>
      <c r="I2432" s="120">
        <v>0</v>
      </c>
    </row>
    <row r="2433" spans="1:9" ht="14" x14ac:dyDescent="0.15">
      <c r="A2433" s="127" t="s">
        <v>65</v>
      </c>
      <c r="B2433" s="89" t="s">
        <v>5234</v>
      </c>
      <c r="C2433" s="83" t="s">
        <v>8872</v>
      </c>
      <c r="H2433" s="120">
        <v>860987</v>
      </c>
      <c r="I2433" s="120">
        <v>0</v>
      </c>
    </row>
    <row r="2434" spans="1:9" ht="14" x14ac:dyDescent="0.15">
      <c r="A2434" s="127" t="s">
        <v>65</v>
      </c>
      <c r="B2434" s="89" t="s">
        <v>5234</v>
      </c>
      <c r="C2434" s="83" t="s">
        <v>1202</v>
      </c>
      <c r="D2434" s="83" t="s">
        <v>1203</v>
      </c>
      <c r="E2434" s="83" t="s">
        <v>7586</v>
      </c>
      <c r="F2434" s="83" t="s">
        <v>9</v>
      </c>
      <c r="G2434" s="83">
        <v>0</v>
      </c>
      <c r="H2434" s="120">
        <v>2994929</v>
      </c>
      <c r="I2434" s="120">
        <v>0</v>
      </c>
    </row>
    <row r="2435" spans="1:9" ht="14" x14ac:dyDescent="0.15">
      <c r="A2435" s="127" t="s">
        <v>65</v>
      </c>
      <c r="B2435" s="89" t="s">
        <v>5234</v>
      </c>
      <c r="C2435" s="83" t="s">
        <v>8873</v>
      </c>
      <c r="H2435" s="120">
        <v>2994929</v>
      </c>
      <c r="I2435" s="120">
        <v>0</v>
      </c>
    </row>
    <row r="2436" spans="1:9" ht="14" x14ac:dyDescent="0.15">
      <c r="A2436" s="127" t="s">
        <v>65</v>
      </c>
      <c r="B2436" s="89" t="s">
        <v>5234</v>
      </c>
      <c r="C2436" s="83" t="s">
        <v>459</v>
      </c>
      <c r="D2436" s="83" t="s">
        <v>460</v>
      </c>
      <c r="E2436" s="83" t="s">
        <v>7586</v>
      </c>
      <c r="F2436" s="83" t="s">
        <v>9</v>
      </c>
      <c r="G2436" s="83">
        <v>0</v>
      </c>
      <c r="H2436" s="120">
        <v>25048843</v>
      </c>
      <c r="I2436" s="120">
        <v>0</v>
      </c>
    </row>
    <row r="2437" spans="1:9" ht="14" x14ac:dyDescent="0.15">
      <c r="A2437" s="127" t="s">
        <v>65</v>
      </c>
      <c r="B2437" s="89" t="s">
        <v>5234</v>
      </c>
      <c r="C2437" s="83" t="s">
        <v>8874</v>
      </c>
      <c r="H2437" s="120">
        <v>25048843</v>
      </c>
      <c r="I2437" s="120">
        <v>0</v>
      </c>
    </row>
    <row r="2438" spans="1:9" ht="14" x14ac:dyDescent="0.15">
      <c r="A2438" s="127" t="s">
        <v>65</v>
      </c>
      <c r="B2438" s="89" t="s">
        <v>5234</v>
      </c>
      <c r="C2438" s="83" t="s">
        <v>380</v>
      </c>
      <c r="D2438" s="83" t="s">
        <v>381</v>
      </c>
      <c r="E2438" s="83" t="s">
        <v>7586</v>
      </c>
      <c r="F2438" s="83" t="s">
        <v>9</v>
      </c>
      <c r="G2438" s="83">
        <v>0</v>
      </c>
      <c r="H2438" s="120">
        <v>32506721.254799999</v>
      </c>
      <c r="I2438" s="120">
        <v>0</v>
      </c>
    </row>
    <row r="2439" spans="1:9" ht="14" x14ac:dyDescent="0.15">
      <c r="A2439" s="127" t="s">
        <v>65</v>
      </c>
      <c r="B2439" s="89" t="s">
        <v>5234</v>
      </c>
      <c r="C2439" s="83" t="s">
        <v>8875</v>
      </c>
      <c r="H2439" s="120">
        <v>32506721.254799999</v>
      </c>
      <c r="I2439" s="120">
        <v>0</v>
      </c>
    </row>
    <row r="2440" spans="1:9" ht="14" x14ac:dyDescent="0.15">
      <c r="A2440" s="127" t="s">
        <v>65</v>
      </c>
      <c r="B2440" s="89" t="s">
        <v>5234</v>
      </c>
      <c r="C2440" s="83" t="s">
        <v>1302</v>
      </c>
      <c r="D2440" s="83" t="s">
        <v>1303</v>
      </c>
      <c r="E2440" s="83" t="s">
        <v>7586</v>
      </c>
      <c r="F2440" s="83" t="s">
        <v>9</v>
      </c>
      <c r="G2440" s="83">
        <v>0</v>
      </c>
      <c r="H2440" s="120">
        <v>2372249</v>
      </c>
      <c r="I2440" s="120">
        <v>0</v>
      </c>
    </row>
    <row r="2441" spans="1:9" ht="14" x14ac:dyDescent="0.15">
      <c r="A2441" s="127" t="s">
        <v>65</v>
      </c>
      <c r="B2441" s="89" t="s">
        <v>5234</v>
      </c>
      <c r="C2441" s="83" t="s">
        <v>8876</v>
      </c>
      <c r="H2441" s="120">
        <v>2372249</v>
      </c>
      <c r="I2441" s="120">
        <v>0</v>
      </c>
    </row>
    <row r="2442" spans="1:9" ht="14" x14ac:dyDescent="0.15">
      <c r="A2442" s="127" t="s">
        <v>65</v>
      </c>
      <c r="B2442" s="89" t="s">
        <v>5234</v>
      </c>
      <c r="C2442" s="83" t="s">
        <v>371</v>
      </c>
      <c r="D2442" s="83" t="s">
        <v>372</v>
      </c>
      <c r="E2442" s="83" t="s">
        <v>7586</v>
      </c>
      <c r="F2442" s="83" t="s">
        <v>9</v>
      </c>
      <c r="G2442" s="83">
        <v>0</v>
      </c>
      <c r="H2442" s="120">
        <v>33812556</v>
      </c>
      <c r="I2442" s="120">
        <v>0</v>
      </c>
    </row>
    <row r="2443" spans="1:9" ht="14" x14ac:dyDescent="0.15">
      <c r="A2443" s="127" t="s">
        <v>65</v>
      </c>
      <c r="B2443" s="89" t="s">
        <v>5234</v>
      </c>
      <c r="C2443" s="83" t="s">
        <v>8877</v>
      </c>
      <c r="H2443" s="120">
        <v>33812556</v>
      </c>
      <c r="I2443" s="120">
        <v>0</v>
      </c>
    </row>
    <row r="2444" spans="1:9" ht="14" x14ac:dyDescent="0.15">
      <c r="A2444" s="127" t="s">
        <v>65</v>
      </c>
      <c r="B2444" s="89" t="s">
        <v>5234</v>
      </c>
      <c r="C2444" s="83" t="s">
        <v>291</v>
      </c>
      <c r="D2444" s="83" t="s">
        <v>292</v>
      </c>
      <c r="E2444" s="83" t="s">
        <v>7586</v>
      </c>
      <c r="F2444" s="83" t="s">
        <v>9</v>
      </c>
      <c r="G2444" s="83">
        <v>0</v>
      </c>
      <c r="H2444" s="120">
        <v>46352447.399999999</v>
      </c>
      <c r="I2444" s="120">
        <v>0</v>
      </c>
    </row>
    <row r="2445" spans="1:9" ht="14" x14ac:dyDescent="0.15">
      <c r="A2445" s="127" t="s">
        <v>65</v>
      </c>
      <c r="B2445" s="89" t="s">
        <v>5234</v>
      </c>
      <c r="C2445" s="83" t="s">
        <v>8878</v>
      </c>
      <c r="H2445" s="120">
        <v>46352447.399999999</v>
      </c>
      <c r="I2445" s="120">
        <v>0</v>
      </c>
    </row>
    <row r="2446" spans="1:9" ht="14" x14ac:dyDescent="0.15">
      <c r="A2446" s="127" t="s">
        <v>65</v>
      </c>
      <c r="B2446" s="89" t="s">
        <v>5234</v>
      </c>
      <c r="C2446" s="83" t="s">
        <v>66</v>
      </c>
      <c r="D2446" s="83" t="s">
        <v>67</v>
      </c>
      <c r="E2446" s="83" t="s">
        <v>7586</v>
      </c>
      <c r="F2446" s="83" t="s">
        <v>9</v>
      </c>
      <c r="G2446" s="83">
        <v>0</v>
      </c>
      <c r="H2446" s="120">
        <v>236740995</v>
      </c>
      <c r="I2446" s="120">
        <v>0</v>
      </c>
    </row>
    <row r="2447" spans="1:9" ht="14" x14ac:dyDescent="0.15">
      <c r="A2447" s="127" t="s">
        <v>65</v>
      </c>
      <c r="B2447" s="89" t="s">
        <v>5234</v>
      </c>
      <c r="C2447" s="83" t="s">
        <v>8879</v>
      </c>
      <c r="H2447" s="120">
        <v>236740995</v>
      </c>
      <c r="I2447" s="120">
        <v>0</v>
      </c>
    </row>
    <row r="2448" spans="1:9" ht="14" x14ac:dyDescent="0.15">
      <c r="A2448" s="127" t="s">
        <v>65</v>
      </c>
      <c r="B2448" s="89" t="s">
        <v>5234</v>
      </c>
      <c r="C2448" s="83" t="s">
        <v>1639</v>
      </c>
      <c r="D2448" s="83" t="s">
        <v>1640</v>
      </c>
      <c r="E2448" s="83" t="s">
        <v>7586</v>
      </c>
      <c r="F2448" s="83" t="s">
        <v>9</v>
      </c>
      <c r="G2448" s="83">
        <v>0</v>
      </c>
      <c r="H2448" s="120">
        <v>1295244.5</v>
      </c>
      <c r="I2448" s="120">
        <v>0</v>
      </c>
    </row>
    <row r="2449" spans="1:9" ht="14" x14ac:dyDescent="0.15">
      <c r="A2449" s="127" t="s">
        <v>65</v>
      </c>
      <c r="B2449" s="89" t="s">
        <v>5234</v>
      </c>
      <c r="C2449" s="83" t="s">
        <v>8880</v>
      </c>
      <c r="H2449" s="120">
        <v>1295244.5</v>
      </c>
      <c r="I2449" s="120">
        <v>0</v>
      </c>
    </row>
    <row r="2450" spans="1:9" ht="14" x14ac:dyDescent="0.15">
      <c r="A2450" s="127" t="s">
        <v>65</v>
      </c>
      <c r="B2450" s="89" t="s">
        <v>5234</v>
      </c>
      <c r="C2450" s="83" t="s">
        <v>547</v>
      </c>
      <c r="D2450" s="83" t="s">
        <v>548</v>
      </c>
      <c r="E2450" s="83" t="s">
        <v>7586</v>
      </c>
      <c r="F2450" s="83" t="s">
        <v>9</v>
      </c>
      <c r="G2450" s="83">
        <v>0</v>
      </c>
      <c r="H2450" s="120">
        <v>24748890</v>
      </c>
      <c r="I2450" s="120">
        <v>0</v>
      </c>
    </row>
    <row r="2451" spans="1:9" ht="14" x14ac:dyDescent="0.15">
      <c r="A2451" s="127" t="s">
        <v>65</v>
      </c>
      <c r="B2451" s="89" t="s">
        <v>5234</v>
      </c>
      <c r="C2451" s="83" t="s">
        <v>8881</v>
      </c>
      <c r="H2451" s="120">
        <v>24748890</v>
      </c>
      <c r="I2451" s="120">
        <v>0</v>
      </c>
    </row>
    <row r="2452" spans="1:9" ht="14" x14ac:dyDescent="0.15">
      <c r="A2452" s="127" t="s">
        <v>65</v>
      </c>
      <c r="B2452" s="89" t="s">
        <v>5234</v>
      </c>
      <c r="C2452" s="83" t="s">
        <v>202</v>
      </c>
      <c r="D2452" s="83" t="s">
        <v>203</v>
      </c>
      <c r="E2452" s="83" t="s">
        <v>7586</v>
      </c>
      <c r="F2452" s="83" t="s">
        <v>9</v>
      </c>
      <c r="G2452" s="83">
        <v>0</v>
      </c>
      <c r="H2452" s="120">
        <v>115697089</v>
      </c>
      <c r="I2452" s="120">
        <v>0</v>
      </c>
    </row>
    <row r="2453" spans="1:9" ht="14" x14ac:dyDescent="0.15">
      <c r="A2453" s="127" t="s">
        <v>65</v>
      </c>
      <c r="B2453" s="89" t="s">
        <v>5234</v>
      </c>
      <c r="C2453" s="83" t="s">
        <v>8882</v>
      </c>
      <c r="H2453" s="120">
        <v>115697089</v>
      </c>
      <c r="I2453" s="120">
        <v>0</v>
      </c>
    </row>
    <row r="2454" spans="1:9" ht="14" x14ac:dyDescent="0.15">
      <c r="A2454" s="127" t="s">
        <v>65</v>
      </c>
      <c r="B2454" s="89" t="s">
        <v>5234</v>
      </c>
      <c r="C2454" s="83" t="s">
        <v>320</v>
      </c>
      <c r="D2454" s="83" t="s">
        <v>321</v>
      </c>
      <c r="E2454" s="83" t="s">
        <v>7586</v>
      </c>
      <c r="F2454" s="83" t="s">
        <v>9</v>
      </c>
      <c r="G2454" s="83">
        <v>0</v>
      </c>
      <c r="H2454" s="120">
        <v>53323399.5</v>
      </c>
      <c r="I2454" s="120">
        <v>0</v>
      </c>
    </row>
    <row r="2455" spans="1:9" ht="14" x14ac:dyDescent="0.15">
      <c r="A2455" s="127" t="s">
        <v>65</v>
      </c>
      <c r="B2455" s="89" t="s">
        <v>5234</v>
      </c>
      <c r="C2455" s="83" t="s">
        <v>8883</v>
      </c>
      <c r="H2455" s="120">
        <v>53323399.5</v>
      </c>
      <c r="I2455" s="120">
        <v>0</v>
      </c>
    </row>
    <row r="2456" spans="1:9" ht="14" x14ac:dyDescent="0.15">
      <c r="A2456" s="127" t="s">
        <v>65</v>
      </c>
      <c r="B2456" s="89" t="s">
        <v>5234</v>
      </c>
      <c r="C2456" s="83" t="s">
        <v>1870</v>
      </c>
      <c r="D2456" s="83" t="s">
        <v>1871</v>
      </c>
      <c r="E2456" s="83" t="s">
        <v>7586</v>
      </c>
      <c r="F2456" s="83" t="s">
        <v>9</v>
      </c>
      <c r="G2456" s="83">
        <v>0</v>
      </c>
      <c r="H2456" s="120">
        <v>323878</v>
      </c>
      <c r="I2456" s="120">
        <v>0</v>
      </c>
    </row>
    <row r="2457" spans="1:9" ht="14" x14ac:dyDescent="0.15">
      <c r="A2457" s="127" t="s">
        <v>65</v>
      </c>
      <c r="B2457" s="89" t="s">
        <v>5234</v>
      </c>
      <c r="C2457" s="83" t="s">
        <v>8884</v>
      </c>
      <c r="H2457" s="120">
        <v>323878</v>
      </c>
      <c r="I2457" s="120">
        <v>0</v>
      </c>
    </row>
    <row r="2458" spans="1:9" ht="14" x14ac:dyDescent="0.15">
      <c r="A2458" s="127" t="s">
        <v>65</v>
      </c>
      <c r="B2458" s="89" t="s">
        <v>5234</v>
      </c>
      <c r="C2458" s="83" t="s">
        <v>671</v>
      </c>
      <c r="D2458" s="83" t="s">
        <v>672</v>
      </c>
      <c r="E2458" s="83" t="s">
        <v>7586</v>
      </c>
      <c r="F2458" s="83" t="s">
        <v>9</v>
      </c>
      <c r="G2458" s="83">
        <v>0</v>
      </c>
      <c r="H2458" s="120">
        <v>13096000</v>
      </c>
      <c r="I2458" s="120">
        <v>0</v>
      </c>
    </row>
    <row r="2459" spans="1:9" ht="14" x14ac:dyDescent="0.15">
      <c r="A2459" s="127" t="s">
        <v>65</v>
      </c>
      <c r="B2459" s="89" t="s">
        <v>5234</v>
      </c>
      <c r="C2459" s="83" t="s">
        <v>8885</v>
      </c>
      <c r="H2459" s="120">
        <v>13096000</v>
      </c>
      <c r="I2459" s="120">
        <v>0</v>
      </c>
    </row>
    <row r="2460" spans="1:9" ht="14" x14ac:dyDescent="0.15">
      <c r="A2460" s="127" t="s">
        <v>65</v>
      </c>
      <c r="B2460" s="89" t="s">
        <v>5234</v>
      </c>
      <c r="C2460" s="83" t="s">
        <v>1693</v>
      </c>
      <c r="D2460" s="83" t="s">
        <v>1694</v>
      </c>
      <c r="E2460" s="83" t="s">
        <v>7586</v>
      </c>
      <c r="F2460" s="83" t="s">
        <v>9</v>
      </c>
      <c r="G2460" s="83">
        <v>0</v>
      </c>
      <c r="H2460" s="120">
        <v>638300</v>
      </c>
      <c r="I2460" s="120">
        <v>0</v>
      </c>
    </row>
    <row r="2461" spans="1:9" ht="14" x14ac:dyDescent="0.15">
      <c r="A2461" s="127" t="s">
        <v>65</v>
      </c>
      <c r="B2461" s="89" t="s">
        <v>5234</v>
      </c>
      <c r="C2461" s="83" t="s">
        <v>8886</v>
      </c>
      <c r="H2461" s="120">
        <v>638300</v>
      </c>
      <c r="I2461" s="120">
        <v>0</v>
      </c>
    </row>
    <row r="2462" spans="1:9" ht="14" x14ac:dyDescent="0.15">
      <c r="A2462" s="127" t="s">
        <v>65</v>
      </c>
      <c r="B2462" s="89" t="s">
        <v>5234</v>
      </c>
      <c r="C2462" s="83" t="s">
        <v>1399</v>
      </c>
      <c r="D2462" s="83" t="s">
        <v>1401</v>
      </c>
      <c r="E2462" s="83" t="s">
        <v>7586</v>
      </c>
      <c r="F2462" s="83" t="s">
        <v>9</v>
      </c>
      <c r="G2462" s="83">
        <v>0</v>
      </c>
      <c r="H2462" s="120">
        <v>1782000</v>
      </c>
      <c r="I2462" s="120">
        <v>0</v>
      </c>
    </row>
    <row r="2463" spans="1:9" ht="14" x14ac:dyDescent="0.15">
      <c r="A2463" s="127" t="s">
        <v>65</v>
      </c>
      <c r="B2463" s="89" t="s">
        <v>5234</v>
      </c>
      <c r="C2463" s="83" t="s">
        <v>8887</v>
      </c>
      <c r="H2463" s="120">
        <v>1782000</v>
      </c>
      <c r="I2463" s="120">
        <v>0</v>
      </c>
    </row>
    <row r="2464" spans="1:9" ht="14" x14ac:dyDescent="0.15">
      <c r="A2464" s="127" t="s">
        <v>65</v>
      </c>
      <c r="B2464" s="89" t="s">
        <v>5234</v>
      </c>
      <c r="C2464" s="83" t="s">
        <v>758</v>
      </c>
      <c r="D2464" s="83" t="s">
        <v>759</v>
      </c>
      <c r="E2464" s="83" t="s">
        <v>7586</v>
      </c>
      <c r="F2464" s="83" t="s">
        <v>9</v>
      </c>
      <c r="G2464" s="83">
        <v>0</v>
      </c>
      <c r="H2464" s="120">
        <v>9178356.5</v>
      </c>
      <c r="I2464" s="120">
        <v>0</v>
      </c>
    </row>
    <row r="2465" spans="1:9" ht="14" x14ac:dyDescent="0.15">
      <c r="A2465" s="127" t="s">
        <v>65</v>
      </c>
      <c r="B2465" s="89" t="s">
        <v>5234</v>
      </c>
      <c r="C2465" s="83" t="s">
        <v>8888</v>
      </c>
      <c r="H2465" s="120">
        <v>9178356.5</v>
      </c>
      <c r="I2465" s="120">
        <v>0</v>
      </c>
    </row>
    <row r="2466" spans="1:9" ht="14" x14ac:dyDescent="0.15">
      <c r="A2466" s="127" t="s">
        <v>65</v>
      </c>
      <c r="B2466" s="89" t="s">
        <v>5234</v>
      </c>
      <c r="C2466" s="83" t="s">
        <v>974</v>
      </c>
      <c r="D2466" s="83" t="s">
        <v>975</v>
      </c>
      <c r="E2466" s="83" t="s">
        <v>7586</v>
      </c>
      <c r="F2466" s="83" t="s">
        <v>9</v>
      </c>
      <c r="G2466" s="83">
        <v>0</v>
      </c>
      <c r="H2466" s="120">
        <v>5242050</v>
      </c>
      <c r="I2466" s="120">
        <v>0</v>
      </c>
    </row>
    <row r="2467" spans="1:9" ht="14" x14ac:dyDescent="0.15">
      <c r="A2467" s="127" t="s">
        <v>65</v>
      </c>
      <c r="B2467" s="89" t="s">
        <v>5234</v>
      </c>
      <c r="C2467" s="83" t="s">
        <v>8889</v>
      </c>
      <c r="H2467" s="120">
        <v>5242050</v>
      </c>
      <c r="I2467" s="120">
        <v>0</v>
      </c>
    </row>
    <row r="2468" spans="1:9" ht="14" x14ac:dyDescent="0.15">
      <c r="A2468" s="127" t="s">
        <v>65</v>
      </c>
      <c r="B2468" s="89" t="s">
        <v>5234</v>
      </c>
      <c r="C2468" s="83" t="s">
        <v>646</v>
      </c>
      <c r="D2468" s="83" t="s">
        <v>647</v>
      </c>
      <c r="E2468" s="83" t="s">
        <v>7586</v>
      </c>
      <c r="F2468" s="83" t="s">
        <v>9</v>
      </c>
      <c r="G2468" s="83">
        <v>0</v>
      </c>
      <c r="H2468" s="120">
        <v>16066692</v>
      </c>
      <c r="I2468" s="120">
        <v>0</v>
      </c>
    </row>
    <row r="2469" spans="1:9" ht="14" x14ac:dyDescent="0.15">
      <c r="A2469" s="127" t="s">
        <v>65</v>
      </c>
      <c r="B2469" s="89" t="s">
        <v>5234</v>
      </c>
      <c r="C2469" s="83" t="s">
        <v>8890</v>
      </c>
      <c r="H2469" s="120">
        <v>16066692</v>
      </c>
      <c r="I2469" s="120">
        <v>0</v>
      </c>
    </row>
    <row r="2470" spans="1:9" ht="14" x14ac:dyDescent="0.15">
      <c r="A2470" s="127" t="s">
        <v>65</v>
      </c>
      <c r="B2470" s="89" t="s">
        <v>5234</v>
      </c>
      <c r="C2470" s="83" t="s">
        <v>357</v>
      </c>
      <c r="D2470" s="83" t="s">
        <v>358</v>
      </c>
      <c r="E2470" s="83" t="s">
        <v>7586</v>
      </c>
      <c r="F2470" s="83" t="s">
        <v>9</v>
      </c>
      <c r="G2470" s="83">
        <v>0</v>
      </c>
      <c r="H2470" s="120">
        <v>34602000</v>
      </c>
      <c r="I2470" s="120">
        <v>0</v>
      </c>
    </row>
    <row r="2471" spans="1:9" ht="14" x14ac:dyDescent="0.15">
      <c r="A2471" s="127" t="s">
        <v>65</v>
      </c>
      <c r="B2471" s="89" t="s">
        <v>5234</v>
      </c>
      <c r="C2471" s="83" t="s">
        <v>8891</v>
      </c>
      <c r="H2471" s="120">
        <v>34602000</v>
      </c>
      <c r="I2471" s="120">
        <v>0</v>
      </c>
    </row>
    <row r="2472" spans="1:9" ht="14" x14ac:dyDescent="0.15">
      <c r="A2472" s="127" t="s">
        <v>65</v>
      </c>
      <c r="B2472" s="89" t="s">
        <v>5234</v>
      </c>
      <c r="C2472" s="83" t="s">
        <v>100</v>
      </c>
      <c r="D2472" s="83" t="s">
        <v>101</v>
      </c>
      <c r="E2472" s="83" t="s">
        <v>7586</v>
      </c>
      <c r="F2472" s="83" t="s">
        <v>9</v>
      </c>
      <c r="G2472" s="83">
        <v>0</v>
      </c>
      <c r="H2472" s="120">
        <v>630148631.5</v>
      </c>
      <c r="I2472" s="120">
        <v>0</v>
      </c>
    </row>
    <row r="2473" spans="1:9" ht="14" x14ac:dyDescent="0.15">
      <c r="A2473" s="127" t="s">
        <v>65</v>
      </c>
      <c r="B2473" s="89" t="s">
        <v>5234</v>
      </c>
      <c r="C2473" s="83" t="s">
        <v>8892</v>
      </c>
      <c r="H2473" s="120">
        <v>630148631.5</v>
      </c>
      <c r="I2473" s="120">
        <v>0</v>
      </c>
    </row>
    <row r="2474" spans="1:9" ht="14" x14ac:dyDescent="0.15">
      <c r="A2474" s="127" t="s">
        <v>65</v>
      </c>
      <c r="B2474" s="89" t="s">
        <v>5234</v>
      </c>
      <c r="C2474" s="83" t="s">
        <v>7639</v>
      </c>
      <c r="D2474" s="83" t="s">
        <v>7638</v>
      </c>
      <c r="E2474" s="83" t="s">
        <v>7586</v>
      </c>
      <c r="F2474" s="83" t="s">
        <v>9</v>
      </c>
      <c r="G2474" s="83">
        <v>0</v>
      </c>
      <c r="H2474" s="120">
        <v>1303521</v>
      </c>
      <c r="I2474" s="120">
        <v>0</v>
      </c>
    </row>
    <row r="2475" spans="1:9" ht="14" x14ac:dyDescent="0.15">
      <c r="A2475" s="127" t="s">
        <v>65</v>
      </c>
      <c r="B2475" s="89" t="s">
        <v>5234</v>
      </c>
      <c r="C2475" s="83" t="s">
        <v>8893</v>
      </c>
      <c r="H2475" s="120">
        <v>1303521</v>
      </c>
      <c r="I2475" s="120">
        <v>0</v>
      </c>
    </row>
    <row r="2476" spans="1:9" ht="14" x14ac:dyDescent="0.15">
      <c r="A2476" s="127" t="s">
        <v>65</v>
      </c>
      <c r="B2476" s="89" t="s">
        <v>5234</v>
      </c>
      <c r="C2476" s="83" t="s">
        <v>509</v>
      </c>
      <c r="D2476" s="83" t="s">
        <v>510</v>
      </c>
      <c r="E2476" s="83" t="s">
        <v>7586</v>
      </c>
      <c r="F2476" s="83" t="s">
        <v>9</v>
      </c>
      <c r="G2476" s="83">
        <v>0</v>
      </c>
      <c r="H2476" s="120">
        <v>20369000</v>
      </c>
      <c r="I2476" s="120">
        <v>0</v>
      </c>
    </row>
    <row r="2477" spans="1:9" ht="14" x14ac:dyDescent="0.15">
      <c r="A2477" s="127" t="s">
        <v>65</v>
      </c>
      <c r="B2477" s="89" t="s">
        <v>5234</v>
      </c>
      <c r="C2477" s="83" t="s">
        <v>8894</v>
      </c>
      <c r="H2477" s="120">
        <v>20369000</v>
      </c>
      <c r="I2477" s="120">
        <v>0</v>
      </c>
    </row>
    <row r="2478" spans="1:9" ht="14" x14ac:dyDescent="0.15">
      <c r="A2478" s="127" t="s">
        <v>65</v>
      </c>
      <c r="B2478" s="89" t="s">
        <v>5234</v>
      </c>
      <c r="C2478" s="83" t="s">
        <v>928</v>
      </c>
      <c r="D2478" s="83" t="s">
        <v>929</v>
      </c>
      <c r="E2478" s="83" t="s">
        <v>7586</v>
      </c>
      <c r="F2478" s="83" t="s">
        <v>9</v>
      </c>
      <c r="G2478" s="83">
        <v>0</v>
      </c>
      <c r="H2478" s="120">
        <v>5910328</v>
      </c>
      <c r="I2478" s="120">
        <v>0</v>
      </c>
    </row>
    <row r="2479" spans="1:9" ht="14" x14ac:dyDescent="0.15">
      <c r="A2479" s="127" t="s">
        <v>65</v>
      </c>
      <c r="B2479" s="89" t="s">
        <v>5234</v>
      </c>
      <c r="C2479" s="83" t="s">
        <v>8895</v>
      </c>
      <c r="H2479" s="120">
        <v>5910328</v>
      </c>
      <c r="I2479" s="120">
        <v>0</v>
      </c>
    </row>
    <row r="2480" spans="1:9" ht="14" x14ac:dyDescent="0.15">
      <c r="A2480" s="127" t="s">
        <v>65</v>
      </c>
      <c r="B2480" s="89" t="s">
        <v>5234</v>
      </c>
      <c r="C2480" s="83" t="s">
        <v>552</v>
      </c>
      <c r="D2480" s="83" t="s">
        <v>553</v>
      </c>
      <c r="E2480" s="83" t="s">
        <v>7586</v>
      </c>
      <c r="F2480" s="83" t="s">
        <v>9</v>
      </c>
      <c r="G2480" s="83">
        <v>0</v>
      </c>
      <c r="H2480" s="120">
        <v>17571774</v>
      </c>
      <c r="I2480" s="120">
        <v>0</v>
      </c>
    </row>
    <row r="2481" spans="1:9" ht="14" x14ac:dyDescent="0.15">
      <c r="A2481" s="127" t="s">
        <v>65</v>
      </c>
      <c r="B2481" s="89" t="s">
        <v>5234</v>
      </c>
      <c r="C2481" s="83" t="s">
        <v>8896</v>
      </c>
      <c r="H2481" s="120">
        <v>17571774</v>
      </c>
      <c r="I2481" s="120">
        <v>0</v>
      </c>
    </row>
    <row r="2482" spans="1:9" ht="14" x14ac:dyDescent="0.15">
      <c r="A2482" s="127" t="s">
        <v>65</v>
      </c>
      <c r="B2482" s="89" t="s">
        <v>5234</v>
      </c>
      <c r="C2482" s="83" t="s">
        <v>163</v>
      </c>
      <c r="D2482" s="83" t="s">
        <v>578</v>
      </c>
      <c r="E2482" s="83" t="s">
        <v>7586</v>
      </c>
      <c r="F2482" s="83" t="s">
        <v>9</v>
      </c>
      <c r="G2482" s="83">
        <v>0</v>
      </c>
      <c r="H2482" s="120">
        <v>16862500</v>
      </c>
      <c r="I2482" s="120">
        <v>0</v>
      </c>
    </row>
    <row r="2483" spans="1:9" ht="14" x14ac:dyDescent="0.15">
      <c r="A2483" s="127" t="s">
        <v>65</v>
      </c>
      <c r="B2483" s="89" t="s">
        <v>5234</v>
      </c>
      <c r="C2483" s="83" t="s">
        <v>8897</v>
      </c>
      <c r="H2483" s="120">
        <v>16862500</v>
      </c>
      <c r="I2483" s="120">
        <v>0</v>
      </c>
    </row>
    <row r="2484" spans="1:9" ht="14" x14ac:dyDescent="0.15">
      <c r="A2484" s="127" t="s">
        <v>65</v>
      </c>
      <c r="B2484" s="89" t="s">
        <v>5234</v>
      </c>
      <c r="C2484" s="83" t="s">
        <v>1126</v>
      </c>
      <c r="D2484" s="83" t="s">
        <v>1127</v>
      </c>
      <c r="E2484" s="83" t="s">
        <v>7586</v>
      </c>
      <c r="F2484" s="83" t="s">
        <v>9</v>
      </c>
      <c r="G2484" s="83">
        <v>0</v>
      </c>
      <c r="H2484" s="120">
        <v>6215200</v>
      </c>
      <c r="I2484" s="120">
        <v>0</v>
      </c>
    </row>
    <row r="2485" spans="1:9" ht="14" x14ac:dyDescent="0.15">
      <c r="A2485" s="127" t="s">
        <v>65</v>
      </c>
      <c r="B2485" s="89" t="s">
        <v>5234</v>
      </c>
      <c r="C2485" s="83" t="s">
        <v>8898</v>
      </c>
      <c r="H2485" s="120">
        <v>6215200</v>
      </c>
      <c r="I2485" s="120">
        <v>0</v>
      </c>
    </row>
    <row r="2486" spans="1:9" ht="14" x14ac:dyDescent="0.15">
      <c r="A2486" s="127" t="s">
        <v>65</v>
      </c>
      <c r="B2486" s="89" t="s">
        <v>5234</v>
      </c>
      <c r="C2486" s="83" t="s">
        <v>1617</v>
      </c>
      <c r="D2486" s="83" t="s">
        <v>1618</v>
      </c>
      <c r="E2486" s="83" t="s">
        <v>7586</v>
      </c>
      <c r="F2486" s="83" t="s">
        <v>9</v>
      </c>
      <c r="G2486" s="83">
        <v>0</v>
      </c>
      <c r="H2486" s="120">
        <v>917959</v>
      </c>
      <c r="I2486" s="120">
        <v>0</v>
      </c>
    </row>
    <row r="2487" spans="1:9" ht="14" x14ac:dyDescent="0.15">
      <c r="A2487" s="127" t="s">
        <v>65</v>
      </c>
      <c r="B2487" s="89" t="s">
        <v>5234</v>
      </c>
      <c r="C2487" s="83" t="s">
        <v>8899</v>
      </c>
      <c r="H2487" s="120">
        <v>917959</v>
      </c>
      <c r="I2487" s="120">
        <v>0</v>
      </c>
    </row>
    <row r="2488" spans="1:9" ht="14" x14ac:dyDescent="0.15">
      <c r="A2488" s="127" t="s">
        <v>65</v>
      </c>
      <c r="B2488" s="89" t="s">
        <v>5234</v>
      </c>
      <c r="C2488" s="83" t="s">
        <v>1388</v>
      </c>
      <c r="D2488" s="83" t="s">
        <v>1389</v>
      </c>
      <c r="E2488" s="83" t="s">
        <v>7586</v>
      </c>
      <c r="F2488" s="83" t="s">
        <v>9</v>
      </c>
      <c r="G2488" s="83">
        <v>0</v>
      </c>
      <c r="H2488" s="120">
        <v>1873558</v>
      </c>
      <c r="I2488" s="120">
        <v>0</v>
      </c>
    </row>
    <row r="2489" spans="1:9" ht="14" x14ac:dyDescent="0.15">
      <c r="A2489" s="127" t="s">
        <v>65</v>
      </c>
      <c r="B2489" s="89" t="s">
        <v>5234</v>
      </c>
      <c r="C2489" s="83" t="s">
        <v>8900</v>
      </c>
      <c r="H2489" s="120">
        <v>1873558</v>
      </c>
      <c r="I2489" s="120">
        <v>0</v>
      </c>
    </row>
    <row r="2490" spans="1:9" ht="14" x14ac:dyDescent="0.15">
      <c r="A2490" s="127" t="s">
        <v>65</v>
      </c>
      <c r="B2490" s="89" t="s">
        <v>5234</v>
      </c>
      <c r="C2490" s="83" t="s">
        <v>1846</v>
      </c>
      <c r="D2490" s="83" t="s">
        <v>1847</v>
      </c>
      <c r="E2490" s="83" t="s">
        <v>7586</v>
      </c>
      <c r="F2490" s="83" t="s">
        <v>9</v>
      </c>
      <c r="G2490" s="83">
        <v>0</v>
      </c>
      <c r="H2490" s="120">
        <v>274519</v>
      </c>
      <c r="I2490" s="120">
        <v>0</v>
      </c>
    </row>
    <row r="2491" spans="1:9" ht="14" x14ac:dyDescent="0.15">
      <c r="A2491" s="127" t="s">
        <v>65</v>
      </c>
      <c r="B2491" s="89" t="s">
        <v>5234</v>
      </c>
      <c r="C2491" s="83" t="s">
        <v>8901</v>
      </c>
      <c r="H2491" s="120">
        <v>274519</v>
      </c>
      <c r="I2491" s="120">
        <v>0</v>
      </c>
    </row>
    <row r="2492" spans="1:9" ht="14" x14ac:dyDescent="0.15">
      <c r="A2492" s="127" t="s">
        <v>65</v>
      </c>
      <c r="B2492" s="89" t="s">
        <v>5234</v>
      </c>
      <c r="C2492" s="83" t="s">
        <v>234</v>
      </c>
      <c r="D2492" s="83" t="s">
        <v>235</v>
      </c>
      <c r="E2492" s="83" t="s">
        <v>7586</v>
      </c>
      <c r="F2492" s="83" t="s">
        <v>9</v>
      </c>
      <c r="G2492" s="83">
        <v>0</v>
      </c>
      <c r="H2492" s="120">
        <v>78687180</v>
      </c>
      <c r="I2492" s="120">
        <v>0</v>
      </c>
    </row>
    <row r="2493" spans="1:9" ht="14" x14ac:dyDescent="0.15">
      <c r="A2493" s="127" t="s">
        <v>65</v>
      </c>
      <c r="B2493" s="89" t="s">
        <v>5234</v>
      </c>
      <c r="C2493" s="83" t="s">
        <v>8902</v>
      </c>
      <c r="H2493" s="120">
        <v>78687180</v>
      </c>
      <c r="I2493" s="120">
        <v>0</v>
      </c>
    </row>
    <row r="2494" spans="1:9" ht="14" x14ac:dyDescent="0.15">
      <c r="A2494" s="127" t="s">
        <v>65</v>
      </c>
      <c r="B2494" s="89" t="s">
        <v>5234</v>
      </c>
      <c r="C2494" s="83" t="s">
        <v>1453</v>
      </c>
      <c r="D2494" s="83" t="s">
        <v>1454</v>
      </c>
      <c r="E2494" s="83" t="s">
        <v>7586</v>
      </c>
      <c r="F2494" s="83" t="s">
        <v>9</v>
      </c>
      <c r="G2494" s="83">
        <v>0</v>
      </c>
      <c r="H2494" s="120">
        <v>2376000</v>
      </c>
      <c r="I2494" s="120">
        <v>0</v>
      </c>
    </row>
    <row r="2495" spans="1:9" ht="14" x14ac:dyDescent="0.15">
      <c r="A2495" s="127" t="s">
        <v>65</v>
      </c>
      <c r="B2495" s="89" t="s">
        <v>5234</v>
      </c>
      <c r="C2495" s="83" t="s">
        <v>8903</v>
      </c>
      <c r="H2495" s="120">
        <v>2376000</v>
      </c>
      <c r="I2495" s="120">
        <v>0</v>
      </c>
    </row>
    <row r="2496" spans="1:9" ht="14" x14ac:dyDescent="0.15">
      <c r="A2496" s="127" t="s">
        <v>65</v>
      </c>
      <c r="B2496" s="89" t="s">
        <v>5234</v>
      </c>
      <c r="C2496" s="83" t="s">
        <v>570</v>
      </c>
      <c r="D2496" s="83" t="s">
        <v>572</v>
      </c>
      <c r="E2496" s="83" t="s">
        <v>7586</v>
      </c>
      <c r="F2496" s="83" t="s">
        <v>9</v>
      </c>
      <c r="G2496" s="83">
        <v>0</v>
      </c>
      <c r="H2496" s="120">
        <v>17137983</v>
      </c>
      <c r="I2496" s="120">
        <v>0</v>
      </c>
    </row>
    <row r="2497" spans="1:9" ht="14" x14ac:dyDescent="0.15">
      <c r="A2497" s="127" t="s">
        <v>65</v>
      </c>
      <c r="B2497" s="89" t="s">
        <v>5234</v>
      </c>
      <c r="C2497" s="83" t="s">
        <v>8904</v>
      </c>
      <c r="H2497" s="120">
        <v>17137983</v>
      </c>
      <c r="I2497" s="120">
        <v>0</v>
      </c>
    </row>
    <row r="2498" spans="1:9" ht="14" x14ac:dyDescent="0.15">
      <c r="A2498" s="127" t="s">
        <v>65</v>
      </c>
      <c r="B2498" s="89" t="s">
        <v>5234</v>
      </c>
      <c r="C2498" s="83" t="s">
        <v>1073</v>
      </c>
      <c r="D2498" s="83" t="s">
        <v>1074</v>
      </c>
      <c r="E2498" s="83" t="s">
        <v>7586</v>
      </c>
      <c r="F2498" s="83" t="s">
        <v>9</v>
      </c>
      <c r="G2498" s="83">
        <v>0</v>
      </c>
      <c r="H2498" s="120">
        <v>4682171</v>
      </c>
      <c r="I2498" s="120">
        <v>0</v>
      </c>
    </row>
    <row r="2499" spans="1:9" ht="14" x14ac:dyDescent="0.15">
      <c r="A2499" s="127" t="s">
        <v>65</v>
      </c>
      <c r="B2499" s="89" t="s">
        <v>5234</v>
      </c>
      <c r="C2499" s="83" t="s">
        <v>8905</v>
      </c>
      <c r="H2499" s="120">
        <v>4682171</v>
      </c>
      <c r="I2499" s="120">
        <v>0</v>
      </c>
    </row>
    <row r="2500" spans="1:9" ht="14" x14ac:dyDescent="0.15">
      <c r="A2500" s="127" t="s">
        <v>65</v>
      </c>
      <c r="B2500" s="89" t="s">
        <v>5234</v>
      </c>
      <c r="C2500" s="83" t="s">
        <v>439</v>
      </c>
      <c r="D2500" s="83" t="s">
        <v>440</v>
      </c>
      <c r="E2500" s="83" t="s">
        <v>7586</v>
      </c>
      <c r="F2500" s="83" t="s">
        <v>9</v>
      </c>
      <c r="G2500" s="83">
        <v>0</v>
      </c>
      <c r="H2500" s="120">
        <v>44832702.399999999</v>
      </c>
      <c r="I2500" s="120">
        <v>0</v>
      </c>
    </row>
    <row r="2501" spans="1:9" ht="14" x14ac:dyDescent="0.15">
      <c r="A2501" s="127" t="s">
        <v>65</v>
      </c>
      <c r="B2501" s="89" t="s">
        <v>5234</v>
      </c>
      <c r="C2501" s="83" t="s">
        <v>8906</v>
      </c>
      <c r="H2501" s="120">
        <v>44832702.399999999</v>
      </c>
      <c r="I2501" s="120">
        <v>0</v>
      </c>
    </row>
    <row r="2502" spans="1:9" ht="14" x14ac:dyDescent="0.15">
      <c r="A2502" s="127" t="s">
        <v>65</v>
      </c>
      <c r="B2502" s="89" t="s">
        <v>5234</v>
      </c>
      <c r="C2502" s="83" t="s">
        <v>846</v>
      </c>
      <c r="D2502" s="83" t="s">
        <v>847</v>
      </c>
      <c r="E2502" s="83" t="s">
        <v>7586</v>
      </c>
      <c r="F2502" s="83" t="s">
        <v>9</v>
      </c>
      <c r="G2502" s="83">
        <v>0</v>
      </c>
      <c r="H2502" s="120">
        <v>6950790</v>
      </c>
      <c r="I2502" s="120">
        <v>0</v>
      </c>
    </row>
    <row r="2503" spans="1:9" ht="14" x14ac:dyDescent="0.15">
      <c r="A2503" s="127" t="s">
        <v>65</v>
      </c>
      <c r="B2503" s="89" t="s">
        <v>5234</v>
      </c>
      <c r="C2503" s="83" t="s">
        <v>8907</v>
      </c>
      <c r="H2503" s="120">
        <v>6950790</v>
      </c>
      <c r="I2503" s="120">
        <v>0</v>
      </c>
    </row>
    <row r="2504" spans="1:9" ht="14" x14ac:dyDescent="0.15">
      <c r="A2504" s="127" t="s">
        <v>65</v>
      </c>
      <c r="B2504" s="89" t="s">
        <v>5234</v>
      </c>
      <c r="C2504" s="83" t="s">
        <v>709</v>
      </c>
      <c r="D2504" s="83" t="s">
        <v>710</v>
      </c>
      <c r="E2504" s="83" t="s">
        <v>7586</v>
      </c>
      <c r="F2504" s="83" t="s">
        <v>9</v>
      </c>
      <c r="G2504" s="83">
        <v>0</v>
      </c>
      <c r="H2504" s="120">
        <v>11634123</v>
      </c>
      <c r="I2504" s="120">
        <v>0</v>
      </c>
    </row>
    <row r="2505" spans="1:9" ht="14" x14ac:dyDescent="0.15">
      <c r="A2505" s="127" t="s">
        <v>65</v>
      </c>
      <c r="B2505" s="89" t="s">
        <v>5234</v>
      </c>
      <c r="C2505" s="83" t="s">
        <v>8908</v>
      </c>
      <c r="H2505" s="120">
        <v>11634123</v>
      </c>
      <c r="I2505" s="120">
        <v>0</v>
      </c>
    </row>
    <row r="2506" spans="1:9" ht="14" x14ac:dyDescent="0.15">
      <c r="A2506" s="127" t="s">
        <v>65</v>
      </c>
      <c r="B2506" s="89" t="s">
        <v>5234</v>
      </c>
      <c r="C2506" s="83" t="s">
        <v>421</v>
      </c>
      <c r="D2506" s="83" t="s">
        <v>422</v>
      </c>
      <c r="E2506" s="83" t="s">
        <v>7586</v>
      </c>
      <c r="F2506" s="83" t="s">
        <v>9</v>
      </c>
      <c r="G2506" s="83">
        <v>0</v>
      </c>
      <c r="H2506" s="120">
        <v>28146485</v>
      </c>
      <c r="I2506" s="120">
        <v>0</v>
      </c>
    </row>
    <row r="2507" spans="1:9" ht="14" x14ac:dyDescent="0.15">
      <c r="A2507" s="127" t="s">
        <v>65</v>
      </c>
      <c r="B2507" s="89" t="s">
        <v>5234</v>
      </c>
      <c r="C2507" s="83" t="s">
        <v>8909</v>
      </c>
      <c r="H2507" s="120">
        <v>28146485</v>
      </c>
      <c r="I2507" s="120">
        <v>0</v>
      </c>
    </row>
    <row r="2508" spans="1:9" ht="14" x14ac:dyDescent="0.15">
      <c r="A2508" s="127" t="s">
        <v>65</v>
      </c>
      <c r="B2508" s="89" t="s">
        <v>5234</v>
      </c>
      <c r="C2508" s="83" t="s">
        <v>762</v>
      </c>
      <c r="D2508" s="83" t="s">
        <v>763</v>
      </c>
      <c r="E2508" s="83" t="s">
        <v>7586</v>
      </c>
      <c r="F2508" s="83" t="s">
        <v>9</v>
      </c>
      <c r="G2508" s="83">
        <v>0</v>
      </c>
      <c r="H2508" s="120">
        <v>9123406</v>
      </c>
      <c r="I2508" s="120">
        <v>0</v>
      </c>
    </row>
    <row r="2509" spans="1:9" ht="14" x14ac:dyDescent="0.15">
      <c r="A2509" s="127" t="s">
        <v>65</v>
      </c>
      <c r="B2509" s="89" t="s">
        <v>5234</v>
      </c>
      <c r="C2509" s="83" t="s">
        <v>8910</v>
      </c>
      <c r="H2509" s="120">
        <v>9123406</v>
      </c>
      <c r="I2509" s="120">
        <v>0</v>
      </c>
    </row>
    <row r="2510" spans="1:9" ht="14" x14ac:dyDescent="0.15">
      <c r="A2510" s="127" t="s">
        <v>65</v>
      </c>
      <c r="B2510" s="89" t="s">
        <v>5234</v>
      </c>
      <c r="C2510" s="83" t="s">
        <v>496</v>
      </c>
      <c r="D2510" s="83" t="s">
        <v>498</v>
      </c>
      <c r="E2510" s="83" t="s">
        <v>7586</v>
      </c>
      <c r="F2510" s="83" t="s">
        <v>9</v>
      </c>
      <c r="G2510" s="83">
        <v>0</v>
      </c>
      <c r="H2510" s="120">
        <v>21565696</v>
      </c>
      <c r="I2510" s="120">
        <v>0</v>
      </c>
    </row>
    <row r="2511" spans="1:9" ht="14" x14ac:dyDescent="0.15">
      <c r="A2511" s="127" t="s">
        <v>65</v>
      </c>
      <c r="B2511" s="89" t="s">
        <v>5234</v>
      </c>
      <c r="C2511" s="83" t="s">
        <v>8911</v>
      </c>
      <c r="H2511" s="120">
        <v>21565696</v>
      </c>
      <c r="I2511" s="120">
        <v>0</v>
      </c>
    </row>
    <row r="2512" spans="1:9" ht="14" x14ac:dyDescent="0.15">
      <c r="A2512" s="127" t="s">
        <v>65</v>
      </c>
      <c r="B2512" s="89" t="s">
        <v>5234</v>
      </c>
      <c r="C2512" s="83" t="s">
        <v>1804</v>
      </c>
      <c r="D2512" s="83" t="s">
        <v>1805</v>
      </c>
      <c r="E2512" s="83" t="s">
        <v>7586</v>
      </c>
      <c r="F2512" s="83" t="s">
        <v>9</v>
      </c>
      <c r="G2512" s="83">
        <v>0</v>
      </c>
      <c r="H2512" s="120">
        <v>382642</v>
      </c>
      <c r="I2512" s="120">
        <v>0</v>
      </c>
    </row>
    <row r="2513" spans="1:9" ht="14" x14ac:dyDescent="0.15">
      <c r="A2513" s="127" t="s">
        <v>65</v>
      </c>
      <c r="B2513" s="89" t="s">
        <v>5234</v>
      </c>
      <c r="C2513" s="83" t="s">
        <v>8912</v>
      </c>
      <c r="H2513" s="120">
        <v>382642</v>
      </c>
      <c r="I2513" s="120">
        <v>0</v>
      </c>
    </row>
    <row r="2514" spans="1:9" ht="14" x14ac:dyDescent="0.15">
      <c r="A2514" s="127" t="s">
        <v>65</v>
      </c>
      <c r="B2514" s="89" t="s">
        <v>5234</v>
      </c>
      <c r="C2514" s="83" t="s">
        <v>1746</v>
      </c>
      <c r="D2514" s="83" t="s">
        <v>1747</v>
      </c>
      <c r="E2514" s="83" t="s">
        <v>7586</v>
      </c>
      <c r="F2514" s="83" t="s">
        <v>9</v>
      </c>
      <c r="G2514" s="83">
        <v>0</v>
      </c>
      <c r="H2514" s="120">
        <v>526704</v>
      </c>
      <c r="I2514" s="120">
        <v>0</v>
      </c>
    </row>
    <row r="2515" spans="1:9" ht="14" x14ac:dyDescent="0.15">
      <c r="A2515" s="127" t="s">
        <v>65</v>
      </c>
      <c r="B2515" s="89" t="s">
        <v>5234</v>
      </c>
      <c r="C2515" s="83" t="s">
        <v>8913</v>
      </c>
      <c r="H2515" s="120">
        <v>526704</v>
      </c>
      <c r="I2515" s="120">
        <v>0</v>
      </c>
    </row>
    <row r="2516" spans="1:9" ht="14" x14ac:dyDescent="0.15">
      <c r="A2516" s="127" t="s">
        <v>65</v>
      </c>
      <c r="B2516" s="89" t="s">
        <v>5234</v>
      </c>
      <c r="C2516" s="83" t="s">
        <v>1369</v>
      </c>
      <c r="D2516" s="83" t="s">
        <v>1370</v>
      </c>
      <c r="E2516" s="83" t="s">
        <v>7586</v>
      </c>
      <c r="F2516" s="83" t="s">
        <v>9</v>
      </c>
      <c r="G2516" s="83">
        <v>0</v>
      </c>
      <c r="H2516" s="120">
        <v>3252032</v>
      </c>
      <c r="I2516" s="120">
        <v>0</v>
      </c>
    </row>
    <row r="2517" spans="1:9" ht="14" x14ac:dyDescent="0.15">
      <c r="A2517" s="127" t="s">
        <v>65</v>
      </c>
      <c r="B2517" s="89" t="s">
        <v>5234</v>
      </c>
      <c r="C2517" s="83" t="s">
        <v>8914</v>
      </c>
      <c r="H2517" s="120">
        <v>3252032</v>
      </c>
      <c r="I2517" s="120">
        <v>0</v>
      </c>
    </row>
    <row r="2518" spans="1:9" ht="14" x14ac:dyDescent="0.15">
      <c r="A2518" s="127" t="s">
        <v>65</v>
      </c>
      <c r="B2518" s="89" t="s">
        <v>5234</v>
      </c>
      <c r="C2518" s="83" t="s">
        <v>417</v>
      </c>
      <c r="D2518" s="83" t="s">
        <v>418</v>
      </c>
      <c r="E2518" s="83" t="s">
        <v>7586</v>
      </c>
      <c r="F2518" s="83" t="s">
        <v>9</v>
      </c>
      <c r="G2518" s="83">
        <v>0</v>
      </c>
      <c r="H2518" s="120">
        <v>28316594</v>
      </c>
      <c r="I2518" s="120">
        <v>0</v>
      </c>
    </row>
    <row r="2519" spans="1:9" ht="14" x14ac:dyDescent="0.15">
      <c r="A2519" s="127" t="s">
        <v>65</v>
      </c>
      <c r="B2519" s="89" t="s">
        <v>5234</v>
      </c>
      <c r="C2519" s="83" t="s">
        <v>8915</v>
      </c>
      <c r="H2519" s="120">
        <v>28316594</v>
      </c>
      <c r="I2519" s="120">
        <v>0</v>
      </c>
    </row>
    <row r="2520" spans="1:9" ht="14" x14ac:dyDescent="0.15">
      <c r="A2520" s="127" t="s">
        <v>65</v>
      </c>
      <c r="B2520" s="89" t="s">
        <v>5234</v>
      </c>
      <c r="C2520" s="83" t="s">
        <v>1140</v>
      </c>
      <c r="D2520" s="83" t="s">
        <v>1141</v>
      </c>
      <c r="E2520" s="83" t="s">
        <v>7586</v>
      </c>
      <c r="F2520" s="83" t="s">
        <v>9</v>
      </c>
      <c r="G2520" s="83">
        <v>0</v>
      </c>
      <c r="H2520" s="120">
        <v>3697257</v>
      </c>
      <c r="I2520" s="120">
        <v>0</v>
      </c>
    </row>
    <row r="2521" spans="1:9" ht="14" x14ac:dyDescent="0.15">
      <c r="A2521" s="127" t="s">
        <v>65</v>
      </c>
      <c r="B2521" s="89" t="s">
        <v>5234</v>
      </c>
      <c r="C2521" s="83" t="s">
        <v>8916</v>
      </c>
      <c r="H2521" s="120">
        <v>3697257</v>
      </c>
      <c r="I2521" s="120">
        <v>0</v>
      </c>
    </row>
    <row r="2522" spans="1:9" ht="14" x14ac:dyDescent="0.15">
      <c r="A2522" s="127" t="s">
        <v>65</v>
      </c>
      <c r="B2522" s="89" t="s">
        <v>5234</v>
      </c>
      <c r="C2522" s="83" t="s">
        <v>755</v>
      </c>
      <c r="D2522" s="83" t="s">
        <v>756</v>
      </c>
      <c r="E2522" s="83" t="s">
        <v>7586</v>
      </c>
      <c r="F2522" s="83" t="s">
        <v>9</v>
      </c>
      <c r="G2522" s="83">
        <v>0</v>
      </c>
      <c r="H2522" s="120">
        <v>9573901</v>
      </c>
      <c r="I2522" s="120">
        <v>0</v>
      </c>
    </row>
    <row r="2523" spans="1:9" ht="14" x14ac:dyDescent="0.15">
      <c r="A2523" s="127" t="s">
        <v>65</v>
      </c>
      <c r="B2523" s="89" t="s">
        <v>5234</v>
      </c>
      <c r="C2523" s="83" t="s">
        <v>8917</v>
      </c>
      <c r="H2523" s="120">
        <v>9573901</v>
      </c>
      <c r="I2523" s="120">
        <v>0</v>
      </c>
    </row>
    <row r="2524" spans="1:9" ht="14" x14ac:dyDescent="0.15">
      <c r="A2524" s="127" t="s">
        <v>65</v>
      </c>
      <c r="B2524" s="89" t="s">
        <v>8962</v>
      </c>
      <c r="C2524" s="89"/>
      <c r="D2524" s="89"/>
      <c r="E2524" s="89"/>
      <c r="F2524" s="89"/>
      <c r="G2524" s="89"/>
      <c r="H2524" s="120">
        <v>20620294330.495647</v>
      </c>
      <c r="I2524" s="120">
        <v>0</v>
      </c>
    </row>
    <row r="2525" spans="1:9" ht="14" x14ac:dyDescent="0.15">
      <c r="A2525" s="127" t="s">
        <v>8959</v>
      </c>
      <c r="B2525" s="127"/>
      <c r="C2525" s="127"/>
      <c r="D2525" s="127"/>
      <c r="E2525" s="127"/>
      <c r="F2525" s="127"/>
      <c r="G2525" s="127"/>
      <c r="H2525" s="120">
        <v>20620294330.495647</v>
      </c>
      <c r="I2525" s="120">
        <v>0</v>
      </c>
    </row>
    <row r="2526" spans="1:9" ht="14" x14ac:dyDescent="0.15">
      <c r="A2526" s="127" t="s">
        <v>88</v>
      </c>
      <c r="B2526" s="89" t="s">
        <v>7653</v>
      </c>
      <c r="C2526" s="83" t="s">
        <v>623</v>
      </c>
      <c r="D2526" s="83" t="s">
        <v>624</v>
      </c>
      <c r="E2526" s="83" t="s">
        <v>7586</v>
      </c>
      <c r="F2526" s="83" t="s">
        <v>9</v>
      </c>
      <c r="G2526" s="83">
        <v>0</v>
      </c>
      <c r="H2526" s="120">
        <v>1755767</v>
      </c>
      <c r="I2526" s="120">
        <v>0</v>
      </c>
    </row>
    <row r="2527" spans="1:9" ht="14" x14ac:dyDescent="0.15">
      <c r="A2527" s="127" t="s">
        <v>88</v>
      </c>
      <c r="B2527" s="89" t="s">
        <v>7653</v>
      </c>
      <c r="C2527" s="83" t="s">
        <v>8918</v>
      </c>
      <c r="H2527" s="120">
        <v>1755767</v>
      </c>
      <c r="I2527" s="120">
        <v>0</v>
      </c>
    </row>
    <row r="2528" spans="1:9" ht="14" x14ac:dyDescent="0.15">
      <c r="A2528" s="127" t="s">
        <v>88</v>
      </c>
      <c r="B2528" s="89" t="s">
        <v>7653</v>
      </c>
      <c r="C2528" s="83" t="s">
        <v>7564</v>
      </c>
      <c r="D2528" s="83" t="s">
        <v>479</v>
      </c>
      <c r="E2528" s="83" t="s">
        <v>7581</v>
      </c>
      <c r="F2528" s="83" t="s">
        <v>9</v>
      </c>
      <c r="G2528" s="83">
        <v>0</v>
      </c>
      <c r="H2528" s="120">
        <v>28217741</v>
      </c>
      <c r="I2528" s="120">
        <v>7247056.3100000024</v>
      </c>
    </row>
    <row r="2529" spans="1:9" ht="14" x14ac:dyDescent="0.15">
      <c r="A2529" s="127" t="s">
        <v>88</v>
      </c>
      <c r="B2529" s="89" t="s">
        <v>7653</v>
      </c>
      <c r="C2529" s="83" t="s">
        <v>8919</v>
      </c>
      <c r="H2529" s="120">
        <v>28217741</v>
      </c>
      <c r="I2529" s="120">
        <v>7247056.3100000024</v>
      </c>
    </row>
    <row r="2530" spans="1:9" ht="14" x14ac:dyDescent="0.15">
      <c r="A2530" s="127" t="s">
        <v>88</v>
      </c>
      <c r="B2530" s="89" t="s">
        <v>7653</v>
      </c>
      <c r="C2530" s="83" t="s">
        <v>1102</v>
      </c>
      <c r="D2530" s="83" t="s">
        <v>1103</v>
      </c>
      <c r="E2530" s="83" t="s">
        <v>7586</v>
      </c>
      <c r="F2530" s="83" t="s">
        <v>9</v>
      </c>
      <c r="G2530" s="83">
        <v>0</v>
      </c>
      <c r="H2530" s="120">
        <v>4114884</v>
      </c>
      <c r="I2530" s="120">
        <v>0</v>
      </c>
    </row>
    <row r="2531" spans="1:9" ht="14" x14ac:dyDescent="0.15">
      <c r="A2531" s="127" t="s">
        <v>88</v>
      </c>
      <c r="B2531" s="89" t="s">
        <v>7653</v>
      </c>
      <c r="C2531" s="83" t="s">
        <v>8920</v>
      </c>
      <c r="H2531" s="120">
        <v>4114884</v>
      </c>
      <c r="I2531" s="120">
        <v>0</v>
      </c>
    </row>
    <row r="2532" spans="1:9" ht="14" x14ac:dyDescent="0.15">
      <c r="A2532" s="127" t="s">
        <v>88</v>
      </c>
      <c r="B2532" s="89" t="s">
        <v>7653</v>
      </c>
      <c r="C2532" s="83" t="s">
        <v>58</v>
      </c>
      <c r="D2532" s="83" t="s">
        <v>6388</v>
      </c>
      <c r="E2532" s="83" t="s">
        <v>7582</v>
      </c>
      <c r="F2532" s="83" t="s">
        <v>9</v>
      </c>
      <c r="G2532" s="83" t="s">
        <v>7553</v>
      </c>
      <c r="H2532" s="120">
        <v>5206926586</v>
      </c>
      <c r="I2532" s="120">
        <v>478920987.76797444</v>
      </c>
    </row>
    <row r="2533" spans="1:9" ht="14" x14ac:dyDescent="0.15">
      <c r="A2533" s="127" t="s">
        <v>88</v>
      </c>
      <c r="B2533" s="89" t="s">
        <v>7653</v>
      </c>
      <c r="C2533" s="83" t="s">
        <v>8186</v>
      </c>
      <c r="H2533" s="120">
        <v>5206926586</v>
      </c>
      <c r="I2533" s="120">
        <v>478920987.76797444</v>
      </c>
    </row>
    <row r="2534" spans="1:9" ht="14" x14ac:dyDescent="0.15">
      <c r="A2534" s="127" t="s">
        <v>88</v>
      </c>
      <c r="B2534" s="89" t="s">
        <v>7653</v>
      </c>
      <c r="C2534" s="83" t="s">
        <v>54</v>
      </c>
      <c r="D2534" s="83" t="s">
        <v>6385</v>
      </c>
      <c r="E2534" s="83" t="s">
        <v>7582</v>
      </c>
      <c r="F2534" s="83" t="s">
        <v>9</v>
      </c>
      <c r="G2534" s="83" t="s">
        <v>7553</v>
      </c>
      <c r="H2534" s="120">
        <v>9107742512</v>
      </c>
      <c r="I2534" s="120">
        <v>744754957.30578125</v>
      </c>
    </row>
    <row r="2535" spans="1:9" ht="14" x14ac:dyDescent="0.15">
      <c r="A2535" s="127" t="s">
        <v>88</v>
      </c>
      <c r="B2535" s="89" t="s">
        <v>7653</v>
      </c>
      <c r="C2535" s="83" t="s">
        <v>8187</v>
      </c>
      <c r="H2535" s="120">
        <v>9107742512</v>
      </c>
      <c r="I2535" s="120">
        <v>744754957.30578125</v>
      </c>
    </row>
    <row r="2536" spans="1:9" ht="14" x14ac:dyDescent="0.15">
      <c r="A2536" s="127" t="s">
        <v>88</v>
      </c>
      <c r="B2536" s="89" t="s">
        <v>7653</v>
      </c>
      <c r="C2536" s="83" t="s">
        <v>48</v>
      </c>
      <c r="D2536" s="83" t="s">
        <v>6387</v>
      </c>
      <c r="E2536" s="83" t="s">
        <v>7582</v>
      </c>
      <c r="F2536" s="83" t="s">
        <v>9</v>
      </c>
      <c r="G2536" s="83" t="s">
        <v>7553</v>
      </c>
      <c r="H2536" s="120">
        <v>13215636453</v>
      </c>
      <c r="I2536" s="120">
        <v>332068539.68480659</v>
      </c>
    </row>
    <row r="2537" spans="1:9" ht="14" x14ac:dyDescent="0.15">
      <c r="A2537" s="127" t="s">
        <v>88</v>
      </c>
      <c r="B2537" s="89" t="s">
        <v>7653</v>
      </c>
      <c r="C2537" s="83" t="s">
        <v>8188</v>
      </c>
      <c r="H2537" s="120">
        <v>13215636453</v>
      </c>
      <c r="I2537" s="120">
        <v>332068539.68480659</v>
      </c>
    </row>
    <row r="2538" spans="1:9" ht="14" x14ac:dyDescent="0.15">
      <c r="A2538" s="127" t="s">
        <v>88</v>
      </c>
      <c r="B2538" s="89" t="s">
        <v>7653</v>
      </c>
      <c r="C2538" s="83" t="s">
        <v>56</v>
      </c>
      <c r="D2538" s="83" t="s">
        <v>6391</v>
      </c>
      <c r="E2538" s="83" t="s">
        <v>7582</v>
      </c>
      <c r="F2538" s="83" t="s">
        <v>9</v>
      </c>
      <c r="G2538" s="83" t="s">
        <v>7553</v>
      </c>
      <c r="H2538" s="120">
        <v>17860829680</v>
      </c>
      <c r="I2538" s="120">
        <v>1982371904.5860026</v>
      </c>
    </row>
    <row r="2539" spans="1:9" ht="14" x14ac:dyDescent="0.15">
      <c r="A2539" s="127" t="s">
        <v>88</v>
      </c>
      <c r="B2539" s="89" t="s">
        <v>7653</v>
      </c>
      <c r="C2539" s="83" t="s">
        <v>8189</v>
      </c>
      <c r="H2539" s="120">
        <v>17860829680</v>
      </c>
      <c r="I2539" s="120">
        <v>1982371904.5860026</v>
      </c>
    </row>
    <row r="2540" spans="1:9" ht="14" x14ac:dyDescent="0.15">
      <c r="A2540" s="127" t="s">
        <v>88</v>
      </c>
      <c r="B2540" s="89" t="s">
        <v>7653</v>
      </c>
      <c r="C2540" s="83" t="s">
        <v>55</v>
      </c>
      <c r="D2540" s="83" t="s">
        <v>6386</v>
      </c>
      <c r="E2540" s="83" t="s">
        <v>7582</v>
      </c>
      <c r="F2540" s="83" t="s">
        <v>9</v>
      </c>
      <c r="G2540" s="83" t="s">
        <v>7553</v>
      </c>
      <c r="H2540" s="120">
        <v>9045172676</v>
      </c>
      <c r="I2540" s="120">
        <v>1492237211.0705731</v>
      </c>
    </row>
    <row r="2541" spans="1:9" ht="14" x14ac:dyDescent="0.15">
      <c r="A2541" s="127" t="s">
        <v>88</v>
      </c>
      <c r="B2541" s="89" t="s">
        <v>7653</v>
      </c>
      <c r="C2541" s="83" t="s">
        <v>8190</v>
      </c>
      <c r="H2541" s="120">
        <v>9045172676</v>
      </c>
      <c r="I2541" s="120">
        <v>1492237211.0705731</v>
      </c>
    </row>
    <row r="2542" spans="1:9" ht="14" x14ac:dyDescent="0.15">
      <c r="A2542" s="127" t="s">
        <v>88</v>
      </c>
      <c r="B2542" s="89" t="s">
        <v>7653</v>
      </c>
      <c r="C2542" s="83" t="s">
        <v>52</v>
      </c>
      <c r="D2542" s="83" t="s">
        <v>4974</v>
      </c>
      <c r="E2542" s="83" t="s">
        <v>7584</v>
      </c>
      <c r="F2542" s="83" t="s">
        <v>9</v>
      </c>
      <c r="G2542" s="83">
        <v>0</v>
      </c>
      <c r="H2542" s="120">
        <v>148908957</v>
      </c>
      <c r="I2542" s="120">
        <v>2882277</v>
      </c>
    </row>
    <row r="2543" spans="1:9" ht="14" x14ac:dyDescent="0.15">
      <c r="A2543" s="127" t="s">
        <v>88</v>
      </c>
      <c r="B2543" s="89" t="s">
        <v>7653</v>
      </c>
      <c r="C2543" s="83" t="s">
        <v>52</v>
      </c>
      <c r="D2543" s="83" t="s">
        <v>4974</v>
      </c>
      <c r="E2543" s="83" t="s">
        <v>7582</v>
      </c>
      <c r="F2543" s="83" t="s">
        <v>9</v>
      </c>
      <c r="G2543" s="83" t="s">
        <v>7553</v>
      </c>
      <c r="H2543" s="120">
        <v>12249809662.67</v>
      </c>
      <c r="I2543" s="120">
        <v>349837282.58006883</v>
      </c>
    </row>
    <row r="2544" spans="1:9" ht="14" x14ac:dyDescent="0.15">
      <c r="A2544" s="127" t="s">
        <v>88</v>
      </c>
      <c r="B2544" s="89" t="s">
        <v>7653</v>
      </c>
      <c r="C2544" s="83" t="s">
        <v>52</v>
      </c>
      <c r="D2544" s="83" t="s">
        <v>4974</v>
      </c>
      <c r="E2544" s="83" t="s">
        <v>7583</v>
      </c>
      <c r="F2544" s="83" t="s">
        <v>9</v>
      </c>
      <c r="G2544" s="83">
        <v>0</v>
      </c>
      <c r="H2544" s="120">
        <v>101156981</v>
      </c>
      <c r="I2544" s="120">
        <v>6725528</v>
      </c>
    </row>
    <row r="2545" spans="1:9" ht="14" x14ac:dyDescent="0.15">
      <c r="A2545" s="127" t="s">
        <v>88</v>
      </c>
      <c r="B2545" s="89" t="s">
        <v>7653</v>
      </c>
      <c r="C2545" s="83" t="s">
        <v>8191</v>
      </c>
      <c r="H2545" s="120">
        <v>12499875600.67</v>
      </c>
      <c r="I2545" s="120">
        <v>359445087.58006883</v>
      </c>
    </row>
    <row r="2546" spans="1:9" ht="14" x14ac:dyDescent="0.15">
      <c r="A2546" s="127" t="s">
        <v>88</v>
      </c>
      <c r="B2546" s="89" t="s">
        <v>7653</v>
      </c>
      <c r="C2546" s="83" t="s">
        <v>53</v>
      </c>
      <c r="D2546" s="83" t="s">
        <v>6390</v>
      </c>
      <c r="E2546" s="83" t="s">
        <v>7582</v>
      </c>
      <c r="F2546" s="83" t="s">
        <v>9</v>
      </c>
      <c r="G2546" s="83" t="s">
        <v>7553</v>
      </c>
      <c r="H2546" s="120">
        <v>10448544356</v>
      </c>
      <c r="I2546" s="120">
        <v>1409577073.2991881</v>
      </c>
    </row>
    <row r="2547" spans="1:9" ht="14" x14ac:dyDescent="0.15">
      <c r="A2547" s="127" t="s">
        <v>88</v>
      </c>
      <c r="B2547" s="89" t="s">
        <v>7653</v>
      </c>
      <c r="C2547" s="83" t="s">
        <v>8192</v>
      </c>
      <c r="H2547" s="120">
        <v>10448544356</v>
      </c>
      <c r="I2547" s="120">
        <v>1409577073.2991881</v>
      </c>
    </row>
    <row r="2548" spans="1:9" ht="14" x14ac:dyDescent="0.15">
      <c r="A2548" s="127" t="s">
        <v>88</v>
      </c>
      <c r="B2548" s="89" t="s">
        <v>7653</v>
      </c>
      <c r="C2548" s="83" t="s">
        <v>59</v>
      </c>
      <c r="D2548" s="83" t="s">
        <v>6389</v>
      </c>
      <c r="E2548" s="83" t="s">
        <v>7582</v>
      </c>
      <c r="F2548" s="83" t="s">
        <v>9</v>
      </c>
      <c r="G2548" s="83" t="s">
        <v>7553</v>
      </c>
      <c r="H2548" s="120">
        <v>2296273020</v>
      </c>
      <c r="I2548" s="120">
        <v>210657104.8578079</v>
      </c>
    </row>
    <row r="2549" spans="1:9" ht="14" x14ac:dyDescent="0.15">
      <c r="A2549" s="127" t="s">
        <v>88</v>
      </c>
      <c r="B2549" s="89" t="s">
        <v>7653</v>
      </c>
      <c r="C2549" s="83" t="s">
        <v>8193</v>
      </c>
      <c r="H2549" s="120">
        <v>2296273020</v>
      </c>
      <c r="I2549" s="120">
        <v>210657104.8578079</v>
      </c>
    </row>
    <row r="2550" spans="1:9" ht="14" x14ac:dyDescent="0.15">
      <c r="A2550" s="127" t="s">
        <v>88</v>
      </c>
      <c r="B2550" s="89" t="s">
        <v>7653</v>
      </c>
      <c r="C2550" s="83" t="s">
        <v>57</v>
      </c>
      <c r="D2550" s="83" t="s">
        <v>6416</v>
      </c>
      <c r="E2550" s="83" t="s">
        <v>7582</v>
      </c>
      <c r="F2550" s="83" t="s">
        <v>9</v>
      </c>
      <c r="G2550" s="83" t="s">
        <v>7553</v>
      </c>
      <c r="H2550" s="120">
        <v>6709985187</v>
      </c>
      <c r="I2550" s="120">
        <v>593180363.6493212</v>
      </c>
    </row>
    <row r="2551" spans="1:9" ht="14" x14ac:dyDescent="0.15">
      <c r="A2551" s="127" t="s">
        <v>88</v>
      </c>
      <c r="B2551" s="89" t="s">
        <v>7653</v>
      </c>
      <c r="C2551" s="83" t="s">
        <v>8194</v>
      </c>
      <c r="H2551" s="120">
        <v>6709985187</v>
      </c>
      <c r="I2551" s="120">
        <v>593180363.6493212</v>
      </c>
    </row>
    <row r="2552" spans="1:9" ht="14" x14ac:dyDescent="0.15">
      <c r="A2552" s="127" t="s">
        <v>88</v>
      </c>
      <c r="B2552" s="89" t="s">
        <v>7653</v>
      </c>
      <c r="C2552" s="83" t="s">
        <v>60</v>
      </c>
      <c r="D2552" s="83" t="s">
        <v>125</v>
      </c>
      <c r="E2552" s="83" t="s">
        <v>7582</v>
      </c>
      <c r="F2552" s="83" t="s">
        <v>9</v>
      </c>
      <c r="G2552" s="83" t="s">
        <v>7553</v>
      </c>
      <c r="H2552" s="120">
        <v>447215788</v>
      </c>
      <c r="I2552" s="120">
        <v>56591193.9583425</v>
      </c>
    </row>
    <row r="2553" spans="1:9" ht="14" x14ac:dyDescent="0.15">
      <c r="A2553" s="127" t="s">
        <v>88</v>
      </c>
      <c r="B2553" s="89" t="s">
        <v>7653</v>
      </c>
      <c r="C2553" s="83" t="s">
        <v>8195</v>
      </c>
      <c r="H2553" s="120">
        <v>447215788</v>
      </c>
      <c r="I2553" s="120">
        <v>56591193.9583425</v>
      </c>
    </row>
    <row r="2554" spans="1:9" ht="14" x14ac:dyDescent="0.15">
      <c r="A2554" s="127" t="s">
        <v>88</v>
      </c>
      <c r="B2554" s="89" t="s">
        <v>7653</v>
      </c>
      <c r="C2554" s="83" t="s">
        <v>128</v>
      </c>
      <c r="D2554" s="83" t="s">
        <v>129</v>
      </c>
      <c r="E2554" s="83" t="s">
        <v>7587</v>
      </c>
      <c r="F2554" s="83" t="s">
        <v>9</v>
      </c>
      <c r="G2554" s="83">
        <v>0</v>
      </c>
      <c r="H2554" s="120">
        <v>3887712</v>
      </c>
      <c r="I2554" s="120">
        <v>0</v>
      </c>
    </row>
    <row r="2555" spans="1:9" ht="14" x14ac:dyDescent="0.15">
      <c r="A2555" s="127" t="s">
        <v>88</v>
      </c>
      <c r="B2555" s="89" t="s">
        <v>7653</v>
      </c>
      <c r="C2555" s="83" t="s">
        <v>8281</v>
      </c>
      <c r="H2555" s="120">
        <v>3887712</v>
      </c>
      <c r="I2555" s="120">
        <v>0</v>
      </c>
    </row>
    <row r="2556" spans="1:9" ht="14" x14ac:dyDescent="0.15">
      <c r="A2556" s="127" t="s">
        <v>88</v>
      </c>
      <c r="B2556" s="89" t="s">
        <v>7653</v>
      </c>
      <c r="C2556" s="83" t="s">
        <v>1286</v>
      </c>
      <c r="D2556" s="83" t="s">
        <v>1287</v>
      </c>
      <c r="E2556" s="83" t="s">
        <v>7586</v>
      </c>
      <c r="F2556" s="83" t="s">
        <v>9</v>
      </c>
      <c r="G2556" s="83">
        <v>0</v>
      </c>
      <c r="H2556" s="120">
        <v>666188</v>
      </c>
      <c r="I2556" s="120">
        <v>0</v>
      </c>
    </row>
    <row r="2557" spans="1:9" ht="14" x14ac:dyDescent="0.15">
      <c r="A2557" s="127" t="s">
        <v>88</v>
      </c>
      <c r="B2557" s="89" t="s">
        <v>7653</v>
      </c>
      <c r="C2557" s="83" t="s">
        <v>8921</v>
      </c>
      <c r="H2557" s="120">
        <v>666188</v>
      </c>
      <c r="I2557" s="120">
        <v>0</v>
      </c>
    </row>
    <row r="2558" spans="1:9" ht="28" x14ac:dyDescent="0.15">
      <c r="A2558" s="127" t="s">
        <v>88</v>
      </c>
      <c r="B2558" s="89" t="s">
        <v>7653</v>
      </c>
      <c r="C2558" s="83" t="s">
        <v>1116</v>
      </c>
      <c r="D2558" s="83" t="s">
        <v>1117</v>
      </c>
      <c r="E2558" s="83" t="s">
        <v>7586</v>
      </c>
      <c r="F2558" s="83" t="s">
        <v>9</v>
      </c>
      <c r="G2558" s="83">
        <v>0</v>
      </c>
      <c r="H2558" s="120">
        <v>1327340</v>
      </c>
      <c r="I2558" s="120">
        <v>0</v>
      </c>
    </row>
    <row r="2559" spans="1:9" ht="28" x14ac:dyDescent="0.15">
      <c r="A2559" s="127" t="s">
        <v>88</v>
      </c>
      <c r="B2559" s="89" t="s">
        <v>7653</v>
      </c>
      <c r="C2559" s="83" t="s">
        <v>8922</v>
      </c>
      <c r="H2559" s="120">
        <v>1327340</v>
      </c>
      <c r="I2559" s="120">
        <v>0</v>
      </c>
    </row>
    <row r="2560" spans="1:9" ht="14" x14ac:dyDescent="0.15">
      <c r="A2560" s="127" t="s">
        <v>88</v>
      </c>
      <c r="B2560" s="89" t="s">
        <v>7653</v>
      </c>
      <c r="C2560" s="83" t="s">
        <v>484</v>
      </c>
      <c r="D2560" s="83" t="s">
        <v>485</v>
      </c>
      <c r="E2560" s="83" t="s">
        <v>7586</v>
      </c>
      <c r="F2560" s="83" t="s">
        <v>9</v>
      </c>
      <c r="G2560" s="83">
        <v>0</v>
      </c>
      <c r="H2560" s="120">
        <v>22482252</v>
      </c>
      <c r="I2560" s="120">
        <v>0</v>
      </c>
    </row>
    <row r="2561" spans="1:9" ht="14" x14ac:dyDescent="0.15">
      <c r="A2561" s="127" t="s">
        <v>88</v>
      </c>
      <c r="B2561" s="89" t="s">
        <v>7653</v>
      </c>
      <c r="C2561" s="83" t="s">
        <v>8923</v>
      </c>
      <c r="H2561" s="120">
        <v>22482252</v>
      </c>
      <c r="I2561" s="120">
        <v>0</v>
      </c>
    </row>
    <row r="2562" spans="1:9" ht="14" x14ac:dyDescent="0.15">
      <c r="A2562" s="127" t="s">
        <v>88</v>
      </c>
      <c r="B2562" s="89" t="s">
        <v>7653</v>
      </c>
      <c r="C2562" s="83" t="s">
        <v>108</v>
      </c>
      <c r="D2562" s="83" t="s">
        <v>109</v>
      </c>
      <c r="E2562" s="83" t="s">
        <v>7587</v>
      </c>
      <c r="F2562" s="83" t="s">
        <v>9</v>
      </c>
      <c r="G2562" s="83">
        <v>0</v>
      </c>
      <c r="H2562" s="120">
        <v>486209246.51999998</v>
      </c>
      <c r="I2562" s="120">
        <v>0</v>
      </c>
    </row>
    <row r="2563" spans="1:9" ht="14" x14ac:dyDescent="0.15">
      <c r="A2563" s="127" t="s">
        <v>88</v>
      </c>
      <c r="B2563" s="89" t="s">
        <v>7653</v>
      </c>
      <c r="C2563" s="83" t="s">
        <v>8924</v>
      </c>
      <c r="H2563" s="120">
        <v>486209246.51999998</v>
      </c>
      <c r="I2563" s="120">
        <v>0</v>
      </c>
    </row>
    <row r="2564" spans="1:9" ht="14" x14ac:dyDescent="0.15">
      <c r="A2564" s="127" t="s">
        <v>88</v>
      </c>
      <c r="B2564" s="89" t="s">
        <v>7653</v>
      </c>
      <c r="C2564" s="83" t="s">
        <v>2038</v>
      </c>
      <c r="D2564" s="83" t="s">
        <v>6453</v>
      </c>
      <c r="E2564" s="83" t="s">
        <v>7586</v>
      </c>
      <c r="F2564" s="83" t="s">
        <v>9</v>
      </c>
      <c r="G2564" s="83">
        <v>0</v>
      </c>
      <c r="H2564" s="120">
        <v>1774850</v>
      </c>
      <c r="I2564" s="120">
        <v>0</v>
      </c>
    </row>
    <row r="2565" spans="1:9" ht="14" x14ac:dyDescent="0.15">
      <c r="A2565" s="127" t="s">
        <v>88</v>
      </c>
      <c r="B2565" s="89" t="s">
        <v>7653</v>
      </c>
      <c r="C2565" s="83" t="s">
        <v>8925</v>
      </c>
      <c r="H2565" s="120">
        <v>1774850</v>
      </c>
      <c r="I2565" s="120">
        <v>0</v>
      </c>
    </row>
    <row r="2566" spans="1:9" ht="14" x14ac:dyDescent="0.15">
      <c r="A2566" s="127" t="s">
        <v>88</v>
      </c>
      <c r="B2566" s="89" t="s">
        <v>7653</v>
      </c>
      <c r="C2566" s="83" t="s">
        <v>1881</v>
      </c>
      <c r="D2566" s="83" t="s">
        <v>1883</v>
      </c>
      <c r="E2566" s="83" t="s">
        <v>7586</v>
      </c>
      <c r="F2566" s="83" t="s">
        <v>9</v>
      </c>
      <c r="G2566" s="83">
        <v>0</v>
      </c>
      <c r="H2566" s="120">
        <v>158042.5</v>
      </c>
      <c r="I2566" s="120">
        <v>0</v>
      </c>
    </row>
    <row r="2567" spans="1:9" ht="14" x14ac:dyDescent="0.15">
      <c r="A2567" s="127" t="s">
        <v>88</v>
      </c>
      <c r="B2567" s="89" t="s">
        <v>7653</v>
      </c>
      <c r="C2567" s="83" t="s">
        <v>8926</v>
      </c>
      <c r="H2567" s="120">
        <v>158042.5</v>
      </c>
      <c r="I2567" s="120">
        <v>0</v>
      </c>
    </row>
    <row r="2568" spans="1:9" ht="14" x14ac:dyDescent="0.15">
      <c r="A2568" s="127" t="s">
        <v>88</v>
      </c>
      <c r="B2568" s="89" t="s">
        <v>7653</v>
      </c>
      <c r="C2568" s="83" t="s">
        <v>1901</v>
      </c>
      <c r="D2568" s="83" t="s">
        <v>1903</v>
      </c>
      <c r="E2568" s="83" t="s">
        <v>7586</v>
      </c>
      <c r="F2568" s="83" t="s">
        <v>9</v>
      </c>
      <c r="G2568" s="83">
        <v>0</v>
      </c>
      <c r="H2568" s="120">
        <v>134548</v>
      </c>
      <c r="I2568" s="120">
        <v>0</v>
      </c>
    </row>
    <row r="2569" spans="1:9" ht="14" x14ac:dyDescent="0.15">
      <c r="A2569" s="127" t="s">
        <v>88</v>
      </c>
      <c r="B2569" s="89" t="s">
        <v>7653</v>
      </c>
      <c r="C2569" s="83" t="s">
        <v>8927</v>
      </c>
      <c r="H2569" s="120">
        <v>134548</v>
      </c>
      <c r="I2569" s="120">
        <v>0</v>
      </c>
    </row>
    <row r="2570" spans="1:9" ht="14" x14ac:dyDescent="0.15">
      <c r="A2570" s="127" t="s">
        <v>88</v>
      </c>
      <c r="B2570" s="89" t="s">
        <v>7653</v>
      </c>
      <c r="C2570" s="83" t="s">
        <v>86</v>
      </c>
      <c r="D2570" s="83" t="s">
        <v>87</v>
      </c>
      <c r="E2570" s="83" t="s">
        <v>7586</v>
      </c>
      <c r="F2570" s="83" t="s">
        <v>9</v>
      </c>
      <c r="G2570" s="83">
        <v>0</v>
      </c>
      <c r="H2570" s="120">
        <v>1102895521</v>
      </c>
      <c r="I2570" s="120">
        <v>0</v>
      </c>
    </row>
    <row r="2571" spans="1:9" ht="14" x14ac:dyDescent="0.15">
      <c r="A2571" s="127" t="s">
        <v>88</v>
      </c>
      <c r="B2571" s="89" t="s">
        <v>7653</v>
      </c>
      <c r="C2571" s="83" t="s">
        <v>8928</v>
      </c>
      <c r="H2571" s="120">
        <v>1102895521</v>
      </c>
      <c r="I2571" s="120">
        <v>0</v>
      </c>
    </row>
    <row r="2572" spans="1:9" ht="14" x14ac:dyDescent="0.15">
      <c r="A2572" s="127" t="s">
        <v>88</v>
      </c>
      <c r="B2572" s="89" t="s">
        <v>7653</v>
      </c>
      <c r="C2572" s="83" t="s">
        <v>409</v>
      </c>
      <c r="D2572" s="83" t="s">
        <v>410</v>
      </c>
      <c r="E2572" s="83" t="s">
        <v>7587</v>
      </c>
      <c r="F2572" s="83" t="s">
        <v>9</v>
      </c>
      <c r="G2572" s="83">
        <v>0</v>
      </c>
      <c r="H2572" s="120">
        <v>28599168.074999999</v>
      </c>
      <c r="I2572" s="120">
        <v>0</v>
      </c>
    </row>
    <row r="2573" spans="1:9" ht="14" x14ac:dyDescent="0.15">
      <c r="A2573" s="127" t="s">
        <v>88</v>
      </c>
      <c r="B2573" s="89" t="s">
        <v>7653</v>
      </c>
      <c r="C2573" s="83" t="s">
        <v>8929</v>
      </c>
      <c r="H2573" s="120">
        <v>28599168.074999999</v>
      </c>
      <c r="I2573" s="120">
        <v>0</v>
      </c>
    </row>
    <row r="2574" spans="1:9" ht="14" x14ac:dyDescent="0.15">
      <c r="A2574" s="127" t="s">
        <v>88</v>
      </c>
      <c r="B2574" s="89" t="s">
        <v>7653</v>
      </c>
      <c r="C2574" s="83" t="s">
        <v>95</v>
      </c>
      <c r="D2574" s="83" t="s">
        <v>1040</v>
      </c>
      <c r="E2574" s="83" t="s">
        <v>7587</v>
      </c>
      <c r="F2574" s="83" t="s">
        <v>9</v>
      </c>
      <c r="G2574" s="83">
        <v>0</v>
      </c>
      <c r="H2574" s="120">
        <v>898880049</v>
      </c>
      <c r="I2574" s="120">
        <v>0</v>
      </c>
    </row>
    <row r="2575" spans="1:9" ht="14" x14ac:dyDescent="0.15">
      <c r="A2575" s="127" t="s">
        <v>88</v>
      </c>
      <c r="B2575" s="89" t="s">
        <v>7653</v>
      </c>
      <c r="C2575" s="83" t="s">
        <v>8366</v>
      </c>
      <c r="H2575" s="120">
        <v>898880049</v>
      </c>
      <c r="I2575" s="120">
        <v>0</v>
      </c>
    </row>
    <row r="2576" spans="1:9" ht="14" x14ac:dyDescent="0.15">
      <c r="A2576" s="127" t="s">
        <v>88</v>
      </c>
      <c r="B2576" s="89" t="s">
        <v>7653</v>
      </c>
      <c r="C2576" s="83" t="s">
        <v>99</v>
      </c>
      <c r="D2576" s="83" t="s">
        <v>6420</v>
      </c>
      <c r="E2576" s="83" t="s">
        <v>7587</v>
      </c>
      <c r="F2576" s="83" t="s">
        <v>9</v>
      </c>
      <c r="G2576" s="83">
        <v>0</v>
      </c>
      <c r="H2576" s="120">
        <v>771959536</v>
      </c>
      <c r="I2576" s="120">
        <v>0</v>
      </c>
    </row>
    <row r="2577" spans="1:9" ht="14" x14ac:dyDescent="0.15">
      <c r="A2577" s="127" t="s">
        <v>88</v>
      </c>
      <c r="B2577" s="89" t="s">
        <v>7653</v>
      </c>
      <c r="C2577" s="83" t="s">
        <v>8930</v>
      </c>
      <c r="H2577" s="120">
        <v>771959536</v>
      </c>
      <c r="I2577" s="120">
        <v>0</v>
      </c>
    </row>
    <row r="2578" spans="1:9" ht="14" x14ac:dyDescent="0.15">
      <c r="A2578" s="127" t="s">
        <v>88</v>
      </c>
      <c r="B2578" s="89" t="s">
        <v>7653</v>
      </c>
      <c r="C2578" s="83" t="s">
        <v>94</v>
      </c>
      <c r="D2578" s="83" t="s">
        <v>6419</v>
      </c>
      <c r="E2578" s="83" t="s">
        <v>7587</v>
      </c>
      <c r="F2578" s="83" t="s">
        <v>9</v>
      </c>
      <c r="G2578" s="83">
        <v>0</v>
      </c>
      <c r="H2578" s="120">
        <v>911690571</v>
      </c>
      <c r="I2578" s="120">
        <v>0</v>
      </c>
    </row>
    <row r="2579" spans="1:9" ht="14" x14ac:dyDescent="0.15">
      <c r="A2579" s="127" t="s">
        <v>88</v>
      </c>
      <c r="B2579" s="89" t="s">
        <v>7653</v>
      </c>
      <c r="C2579" s="83" t="s">
        <v>8931</v>
      </c>
      <c r="H2579" s="120">
        <v>911690571</v>
      </c>
      <c r="I2579" s="120">
        <v>0</v>
      </c>
    </row>
    <row r="2580" spans="1:9" ht="14" x14ac:dyDescent="0.15">
      <c r="A2580" s="127" t="s">
        <v>88</v>
      </c>
      <c r="B2580" s="89" t="s">
        <v>7653</v>
      </c>
      <c r="C2580" s="83" t="s">
        <v>690</v>
      </c>
      <c r="D2580" s="83" t="s">
        <v>6421</v>
      </c>
      <c r="E2580" s="83" t="s">
        <v>7587</v>
      </c>
      <c r="F2580" s="83" t="s">
        <v>9</v>
      </c>
      <c r="G2580" s="83">
        <v>0</v>
      </c>
      <c r="H2580" s="120">
        <v>12381406</v>
      </c>
      <c r="I2580" s="120">
        <v>0</v>
      </c>
    </row>
    <row r="2581" spans="1:9" ht="14" x14ac:dyDescent="0.15">
      <c r="A2581" s="127" t="s">
        <v>88</v>
      </c>
      <c r="B2581" s="89" t="s">
        <v>7653</v>
      </c>
      <c r="C2581" s="83" t="s">
        <v>8932</v>
      </c>
      <c r="H2581" s="120">
        <v>12381406</v>
      </c>
      <c r="I2581" s="120">
        <v>0</v>
      </c>
    </row>
    <row r="2582" spans="1:9" ht="14" x14ac:dyDescent="0.15">
      <c r="A2582" s="127" t="s">
        <v>88</v>
      </c>
      <c r="B2582" s="89" t="s">
        <v>7653</v>
      </c>
      <c r="C2582" s="83" t="s">
        <v>89</v>
      </c>
      <c r="D2582" s="83" t="s">
        <v>6417</v>
      </c>
      <c r="E2582" s="83" t="s">
        <v>7587</v>
      </c>
      <c r="F2582" s="83" t="s">
        <v>9</v>
      </c>
      <c r="G2582" s="83">
        <v>0</v>
      </c>
      <c r="H2582" s="120">
        <v>3956811999.1100001</v>
      </c>
      <c r="I2582" s="120">
        <v>0</v>
      </c>
    </row>
    <row r="2583" spans="1:9" ht="14" x14ac:dyDescent="0.15">
      <c r="A2583" s="127" t="s">
        <v>88</v>
      </c>
      <c r="B2583" s="89" t="s">
        <v>7653</v>
      </c>
      <c r="C2583" s="83" t="s">
        <v>8933</v>
      </c>
      <c r="H2583" s="120">
        <v>3956811999.1100001</v>
      </c>
      <c r="I2583" s="120">
        <v>0</v>
      </c>
    </row>
    <row r="2584" spans="1:9" ht="14" x14ac:dyDescent="0.15">
      <c r="A2584" s="127" t="s">
        <v>88</v>
      </c>
      <c r="B2584" s="89" t="s">
        <v>7653</v>
      </c>
      <c r="C2584" s="83" t="s">
        <v>1164</v>
      </c>
      <c r="D2584" s="83" t="s">
        <v>1165</v>
      </c>
      <c r="E2584" s="83" t="s">
        <v>7587</v>
      </c>
      <c r="F2584" s="83" t="s">
        <v>9</v>
      </c>
      <c r="G2584" s="83">
        <v>0</v>
      </c>
      <c r="H2584" s="120">
        <v>3451595.740460007</v>
      </c>
      <c r="I2584" s="120">
        <v>0</v>
      </c>
    </row>
    <row r="2585" spans="1:9" ht="14" x14ac:dyDescent="0.15">
      <c r="A2585" s="127" t="s">
        <v>88</v>
      </c>
      <c r="B2585" s="89" t="s">
        <v>7653</v>
      </c>
      <c r="C2585" s="83" t="s">
        <v>8934</v>
      </c>
      <c r="H2585" s="120">
        <v>3451595.740460007</v>
      </c>
      <c r="I2585" s="120">
        <v>0</v>
      </c>
    </row>
    <row r="2586" spans="1:9" ht="14" x14ac:dyDescent="0.15">
      <c r="A2586" s="127" t="s">
        <v>88</v>
      </c>
      <c r="B2586" s="89" t="s">
        <v>7653</v>
      </c>
      <c r="C2586" s="83" t="s">
        <v>91</v>
      </c>
      <c r="D2586" s="83" t="s">
        <v>6418</v>
      </c>
      <c r="E2586" s="83" t="s">
        <v>7587</v>
      </c>
      <c r="F2586" s="83" t="s">
        <v>9</v>
      </c>
      <c r="G2586" s="83">
        <v>0</v>
      </c>
      <c r="H2586" s="120">
        <v>1855937487</v>
      </c>
      <c r="I2586" s="120">
        <v>0</v>
      </c>
    </row>
    <row r="2587" spans="1:9" ht="14" x14ac:dyDescent="0.15">
      <c r="A2587" s="127" t="s">
        <v>88</v>
      </c>
      <c r="B2587" s="89" t="s">
        <v>7653</v>
      </c>
      <c r="C2587" s="83" t="s">
        <v>8935</v>
      </c>
      <c r="H2587" s="120">
        <v>1855937487</v>
      </c>
      <c r="I2587" s="120">
        <v>0</v>
      </c>
    </row>
    <row r="2588" spans="1:9" ht="14" x14ac:dyDescent="0.15">
      <c r="A2588" s="127" t="s">
        <v>88</v>
      </c>
      <c r="B2588" s="89" t="s">
        <v>7653</v>
      </c>
      <c r="C2588" s="83" t="s">
        <v>1430</v>
      </c>
      <c r="D2588" s="83" t="s">
        <v>1431</v>
      </c>
      <c r="E2588" s="83" t="s">
        <v>7587</v>
      </c>
      <c r="F2588" s="83" t="s">
        <v>9</v>
      </c>
      <c r="G2588" s="83">
        <v>0</v>
      </c>
      <c r="H2588" s="120">
        <v>1645312.5</v>
      </c>
      <c r="I2588" s="120">
        <v>0</v>
      </c>
    </row>
    <row r="2589" spans="1:9" ht="14" x14ac:dyDescent="0.15">
      <c r="A2589" s="127" t="s">
        <v>88</v>
      </c>
      <c r="B2589" s="89" t="s">
        <v>7653</v>
      </c>
      <c r="C2589" s="83" t="s">
        <v>8936</v>
      </c>
      <c r="H2589" s="120">
        <v>1645312.5</v>
      </c>
      <c r="I2589" s="120">
        <v>0</v>
      </c>
    </row>
    <row r="2590" spans="1:9" ht="14" x14ac:dyDescent="0.15">
      <c r="A2590" s="127" t="s">
        <v>88</v>
      </c>
      <c r="B2590" s="89" t="s">
        <v>7653</v>
      </c>
      <c r="C2590" s="83" t="s">
        <v>93</v>
      </c>
      <c r="D2590" s="83" t="s">
        <v>1897</v>
      </c>
      <c r="E2590" s="83" t="s">
        <v>7587</v>
      </c>
      <c r="F2590" s="83" t="s">
        <v>9</v>
      </c>
      <c r="G2590" s="83">
        <v>0</v>
      </c>
      <c r="H2590" s="120">
        <v>1231870952</v>
      </c>
      <c r="I2590" s="120">
        <v>0</v>
      </c>
    </row>
    <row r="2591" spans="1:9" ht="14" x14ac:dyDescent="0.15">
      <c r="A2591" s="127" t="s">
        <v>88</v>
      </c>
      <c r="B2591" s="89" t="s">
        <v>7653</v>
      </c>
      <c r="C2591" s="83" t="s">
        <v>8368</v>
      </c>
      <c r="H2591" s="120">
        <v>1231870952</v>
      </c>
      <c r="I2591" s="120">
        <v>0</v>
      </c>
    </row>
    <row r="2592" spans="1:9" ht="14" x14ac:dyDescent="0.15">
      <c r="A2592" s="127" t="s">
        <v>88</v>
      </c>
      <c r="B2592" s="89" t="s">
        <v>7653</v>
      </c>
      <c r="C2592" s="83" t="s">
        <v>119</v>
      </c>
      <c r="D2592" s="83" t="s">
        <v>120</v>
      </c>
      <c r="E2592" s="83" t="s">
        <v>7587</v>
      </c>
      <c r="F2592" s="83" t="s">
        <v>9</v>
      </c>
      <c r="G2592" s="83">
        <v>0</v>
      </c>
      <c r="H2592" s="120">
        <v>367973691.84599996</v>
      </c>
      <c r="I2592" s="120">
        <v>0</v>
      </c>
    </row>
    <row r="2593" spans="1:9" ht="14" x14ac:dyDescent="0.15">
      <c r="A2593" s="127" t="s">
        <v>88</v>
      </c>
      <c r="B2593" s="89" t="s">
        <v>7653</v>
      </c>
      <c r="C2593" s="83" t="s">
        <v>8937</v>
      </c>
      <c r="H2593" s="120">
        <v>367973691.84599996</v>
      </c>
      <c r="I2593" s="120">
        <v>0</v>
      </c>
    </row>
    <row r="2594" spans="1:9" ht="14" x14ac:dyDescent="0.15">
      <c r="A2594" s="127" t="s">
        <v>88</v>
      </c>
      <c r="B2594" s="89" t="s">
        <v>7653</v>
      </c>
      <c r="C2594" s="83" t="s">
        <v>110</v>
      </c>
      <c r="D2594" s="83" t="s">
        <v>111</v>
      </c>
      <c r="E2594" s="83" t="s">
        <v>7587</v>
      </c>
      <c r="F2594" s="83" t="s">
        <v>9</v>
      </c>
      <c r="G2594" s="83">
        <v>0</v>
      </c>
      <c r="H2594" s="120">
        <v>448553037.5</v>
      </c>
      <c r="I2594" s="120">
        <v>0</v>
      </c>
    </row>
    <row r="2595" spans="1:9" ht="14" x14ac:dyDescent="0.15">
      <c r="A2595" s="127" t="s">
        <v>88</v>
      </c>
      <c r="B2595" s="89" t="s">
        <v>7653</v>
      </c>
      <c r="C2595" s="83" t="s">
        <v>8398</v>
      </c>
      <c r="H2595" s="120">
        <v>448553037.5</v>
      </c>
      <c r="I2595" s="120">
        <v>0</v>
      </c>
    </row>
    <row r="2596" spans="1:9" ht="14" x14ac:dyDescent="0.15">
      <c r="A2596" s="127" t="s">
        <v>88</v>
      </c>
      <c r="B2596" s="89" t="s">
        <v>7653</v>
      </c>
      <c r="C2596" s="83" t="s">
        <v>921</v>
      </c>
      <c r="D2596" s="83" t="s">
        <v>922</v>
      </c>
      <c r="E2596" s="83" t="s">
        <v>7587</v>
      </c>
      <c r="F2596" s="83" t="s">
        <v>9</v>
      </c>
      <c r="G2596" s="83">
        <v>0</v>
      </c>
      <c r="H2596" s="120">
        <v>5917997.25</v>
      </c>
      <c r="I2596" s="120">
        <v>0</v>
      </c>
    </row>
    <row r="2597" spans="1:9" ht="14" x14ac:dyDescent="0.15">
      <c r="A2597" s="127" t="s">
        <v>88</v>
      </c>
      <c r="B2597" s="89" t="s">
        <v>7653</v>
      </c>
      <c r="C2597" s="83" t="s">
        <v>8938</v>
      </c>
      <c r="H2597" s="120">
        <v>5917997.25</v>
      </c>
      <c r="I2597" s="120">
        <v>0</v>
      </c>
    </row>
    <row r="2598" spans="1:9" ht="14" x14ac:dyDescent="0.15">
      <c r="A2598" s="127" t="s">
        <v>88</v>
      </c>
      <c r="B2598" s="89" t="s">
        <v>7653</v>
      </c>
      <c r="C2598" s="83" t="s">
        <v>7626</v>
      </c>
      <c r="D2598" s="83" t="s">
        <v>7627</v>
      </c>
      <c r="E2598" s="83" t="s">
        <v>7640</v>
      </c>
      <c r="F2598" s="83" t="s">
        <v>9</v>
      </c>
      <c r="G2598" s="83">
        <v>0</v>
      </c>
      <c r="H2598" s="120">
        <v>160000</v>
      </c>
      <c r="I2598" s="120">
        <v>0</v>
      </c>
    </row>
    <row r="2599" spans="1:9" ht="14" x14ac:dyDescent="0.15">
      <c r="A2599" s="127" t="s">
        <v>88</v>
      </c>
      <c r="B2599" s="89" t="s">
        <v>7653</v>
      </c>
      <c r="C2599" s="83" t="s">
        <v>8179</v>
      </c>
      <c r="H2599" s="120">
        <v>160000</v>
      </c>
      <c r="I2599" s="120">
        <v>0</v>
      </c>
    </row>
    <row r="2600" spans="1:9" ht="14" x14ac:dyDescent="0.15">
      <c r="A2600" s="127" t="s">
        <v>88</v>
      </c>
      <c r="B2600" s="89" t="s">
        <v>7653</v>
      </c>
      <c r="C2600" s="83" t="s">
        <v>1527</v>
      </c>
      <c r="D2600" s="83" t="s">
        <v>1528</v>
      </c>
      <c r="E2600" s="83" t="s">
        <v>7586</v>
      </c>
      <c r="F2600" s="83" t="s">
        <v>9</v>
      </c>
      <c r="G2600" s="83">
        <v>0</v>
      </c>
      <c r="H2600" s="120">
        <v>1367039</v>
      </c>
      <c r="I2600" s="120">
        <v>0</v>
      </c>
    </row>
    <row r="2601" spans="1:9" ht="14" x14ac:dyDescent="0.15">
      <c r="A2601" s="127" t="s">
        <v>88</v>
      </c>
      <c r="B2601" s="89" t="s">
        <v>7653</v>
      </c>
      <c r="C2601" s="83" t="s">
        <v>8939</v>
      </c>
      <c r="H2601" s="120">
        <v>1367039</v>
      </c>
      <c r="I2601" s="120">
        <v>0</v>
      </c>
    </row>
    <row r="2602" spans="1:9" ht="14" x14ac:dyDescent="0.15">
      <c r="A2602" s="127" t="s">
        <v>88</v>
      </c>
      <c r="B2602" s="89" t="s">
        <v>7653</v>
      </c>
      <c r="C2602" s="83" t="s">
        <v>7599</v>
      </c>
      <c r="D2602" s="83" t="s">
        <v>7648</v>
      </c>
      <c r="E2602" s="83" t="s">
        <v>7586</v>
      </c>
      <c r="F2602" s="83" t="s">
        <v>9</v>
      </c>
      <c r="G2602" s="83">
        <v>0</v>
      </c>
      <c r="H2602" s="120">
        <v>17459915.390000001</v>
      </c>
      <c r="I2602" s="120">
        <v>0</v>
      </c>
    </row>
    <row r="2603" spans="1:9" ht="14" x14ac:dyDescent="0.15">
      <c r="A2603" s="127" t="s">
        <v>88</v>
      </c>
      <c r="B2603" s="89" t="s">
        <v>7653</v>
      </c>
      <c r="C2603" s="83" t="s">
        <v>8940</v>
      </c>
      <c r="H2603" s="120">
        <v>17459915.390000001</v>
      </c>
      <c r="I2603" s="120">
        <v>0</v>
      </c>
    </row>
    <row r="2604" spans="1:9" ht="14" x14ac:dyDescent="0.15">
      <c r="A2604" s="127" t="s">
        <v>88</v>
      </c>
      <c r="B2604" s="89" t="s">
        <v>7653</v>
      </c>
      <c r="C2604" s="83" t="s">
        <v>7647</v>
      </c>
      <c r="D2604" s="83" t="s">
        <v>1893</v>
      </c>
      <c r="E2604" s="83" t="s">
        <v>7586</v>
      </c>
      <c r="F2604" s="83" t="s">
        <v>9</v>
      </c>
      <c r="G2604" s="83">
        <v>0</v>
      </c>
      <c r="H2604" s="120">
        <v>148845</v>
      </c>
      <c r="I2604" s="120">
        <v>0</v>
      </c>
    </row>
    <row r="2605" spans="1:9" ht="14" x14ac:dyDescent="0.15">
      <c r="A2605" s="127" t="s">
        <v>88</v>
      </c>
      <c r="B2605" s="89" t="s">
        <v>7653</v>
      </c>
      <c r="C2605" s="83" t="s">
        <v>8941</v>
      </c>
      <c r="H2605" s="120">
        <v>148845</v>
      </c>
      <c r="I2605" s="120">
        <v>0</v>
      </c>
    </row>
    <row r="2606" spans="1:9" ht="14" x14ac:dyDescent="0.15">
      <c r="A2606" s="127" t="s">
        <v>88</v>
      </c>
      <c r="B2606" s="89" t="s">
        <v>7653</v>
      </c>
      <c r="C2606" s="83" t="s">
        <v>1729</v>
      </c>
      <c r="D2606" s="83" t="s">
        <v>1730</v>
      </c>
      <c r="E2606" s="83" t="s">
        <v>7586</v>
      </c>
      <c r="F2606" s="83" t="s">
        <v>9</v>
      </c>
      <c r="G2606" s="83">
        <v>0</v>
      </c>
      <c r="H2606" s="120">
        <v>978330</v>
      </c>
      <c r="I2606" s="120">
        <v>0</v>
      </c>
    </row>
    <row r="2607" spans="1:9" ht="14" x14ac:dyDescent="0.15">
      <c r="A2607" s="127" t="s">
        <v>88</v>
      </c>
      <c r="B2607" s="89" t="s">
        <v>7653</v>
      </c>
      <c r="C2607" s="83" t="s">
        <v>8942</v>
      </c>
      <c r="H2607" s="120">
        <v>978330</v>
      </c>
      <c r="I2607" s="120">
        <v>0</v>
      </c>
    </row>
    <row r="2608" spans="1:9" ht="14" x14ac:dyDescent="0.15">
      <c r="A2608" s="127" t="s">
        <v>88</v>
      </c>
      <c r="B2608" s="89" t="s">
        <v>7653</v>
      </c>
      <c r="C2608" s="83" t="s">
        <v>7591</v>
      </c>
      <c r="D2608" s="83" t="s">
        <v>7592</v>
      </c>
      <c r="E2608" s="83" t="s">
        <v>7586</v>
      </c>
      <c r="F2608" s="83" t="s">
        <v>9</v>
      </c>
      <c r="G2608" s="83">
        <v>0</v>
      </c>
      <c r="H2608" s="120">
        <v>2188390</v>
      </c>
      <c r="I2608" s="120">
        <v>0</v>
      </c>
    </row>
    <row r="2609" spans="1:9" ht="14" x14ac:dyDescent="0.15">
      <c r="A2609" s="127" t="s">
        <v>88</v>
      </c>
      <c r="B2609" s="89" t="s">
        <v>7653</v>
      </c>
      <c r="C2609" s="83" t="s">
        <v>8943</v>
      </c>
      <c r="H2609" s="120">
        <v>2188390</v>
      </c>
      <c r="I2609" s="120">
        <v>0</v>
      </c>
    </row>
    <row r="2610" spans="1:9" ht="14" x14ac:dyDescent="0.15">
      <c r="A2610" s="127" t="s">
        <v>88</v>
      </c>
      <c r="B2610" s="89" t="s">
        <v>7653</v>
      </c>
      <c r="C2610" s="83" t="s">
        <v>910</v>
      </c>
      <c r="D2610" s="83" t="s">
        <v>911</v>
      </c>
      <c r="E2610" s="83" t="s">
        <v>7586</v>
      </c>
      <c r="F2610" s="83" t="s">
        <v>9</v>
      </c>
      <c r="G2610" s="83">
        <v>0</v>
      </c>
      <c r="H2610" s="120">
        <v>998745.94</v>
      </c>
      <c r="I2610" s="120">
        <v>0</v>
      </c>
    </row>
    <row r="2611" spans="1:9" ht="14" x14ac:dyDescent="0.15">
      <c r="A2611" s="127" t="s">
        <v>88</v>
      </c>
      <c r="B2611" s="89" t="s">
        <v>7653</v>
      </c>
      <c r="C2611" s="83" t="s">
        <v>8944</v>
      </c>
      <c r="H2611" s="120">
        <v>998745.94</v>
      </c>
      <c r="I2611" s="120">
        <v>0</v>
      </c>
    </row>
    <row r="2612" spans="1:9" ht="14" x14ac:dyDescent="0.15">
      <c r="A2612" s="127" t="s">
        <v>88</v>
      </c>
      <c r="B2612" s="89" t="s">
        <v>7653</v>
      </c>
      <c r="C2612" s="83" t="s">
        <v>1204</v>
      </c>
      <c r="D2612" s="83" t="s">
        <v>1205</v>
      </c>
      <c r="E2612" s="83" t="s">
        <v>7586</v>
      </c>
      <c r="F2612" s="83" t="s">
        <v>9</v>
      </c>
      <c r="G2612" s="83">
        <v>0</v>
      </c>
      <c r="H2612" s="120">
        <v>3942447</v>
      </c>
      <c r="I2612" s="120">
        <v>0</v>
      </c>
    </row>
    <row r="2613" spans="1:9" ht="14" x14ac:dyDescent="0.15">
      <c r="A2613" s="127" t="s">
        <v>88</v>
      </c>
      <c r="B2613" s="89" t="s">
        <v>7653</v>
      </c>
      <c r="C2613" s="83" t="s">
        <v>8945</v>
      </c>
      <c r="H2613" s="120">
        <v>3942447</v>
      </c>
      <c r="I2613" s="120">
        <v>0</v>
      </c>
    </row>
    <row r="2614" spans="1:9" ht="14" x14ac:dyDescent="0.15">
      <c r="A2614" s="127" t="s">
        <v>88</v>
      </c>
      <c r="B2614" s="89" t="s">
        <v>7653</v>
      </c>
      <c r="C2614" s="83" t="s">
        <v>1035</v>
      </c>
      <c r="D2614" s="83" t="s">
        <v>1036</v>
      </c>
      <c r="E2614" s="83" t="s">
        <v>7586</v>
      </c>
      <c r="F2614" s="83" t="s">
        <v>9</v>
      </c>
      <c r="G2614" s="83">
        <v>0</v>
      </c>
      <c r="H2614" s="120">
        <v>4389416</v>
      </c>
      <c r="I2614" s="120">
        <v>0</v>
      </c>
    </row>
    <row r="2615" spans="1:9" ht="14" x14ac:dyDescent="0.15">
      <c r="A2615" s="127" t="s">
        <v>88</v>
      </c>
      <c r="B2615" s="89" t="s">
        <v>7653</v>
      </c>
      <c r="C2615" s="83" t="s">
        <v>8946</v>
      </c>
      <c r="H2615" s="120">
        <v>4389416</v>
      </c>
      <c r="I2615" s="120">
        <v>0</v>
      </c>
    </row>
    <row r="2616" spans="1:9" ht="14" x14ac:dyDescent="0.15">
      <c r="A2616" s="127" t="s">
        <v>88</v>
      </c>
      <c r="B2616" s="89" t="s">
        <v>7653</v>
      </c>
      <c r="C2616" s="83" t="s">
        <v>403</v>
      </c>
      <c r="D2616" s="83" t="s">
        <v>404</v>
      </c>
      <c r="E2616" s="83" t="s">
        <v>7587</v>
      </c>
      <c r="F2616" s="83" t="s">
        <v>9</v>
      </c>
      <c r="G2616" s="83">
        <v>0</v>
      </c>
      <c r="H2616" s="120">
        <v>29448680.370000001</v>
      </c>
      <c r="I2616" s="120">
        <v>0</v>
      </c>
    </row>
    <row r="2617" spans="1:9" ht="14" x14ac:dyDescent="0.15">
      <c r="A2617" s="127" t="s">
        <v>88</v>
      </c>
      <c r="B2617" s="89" t="s">
        <v>7653</v>
      </c>
      <c r="C2617" s="83" t="s">
        <v>8947</v>
      </c>
      <c r="H2617" s="120">
        <v>29448680.370000001</v>
      </c>
      <c r="I2617" s="120">
        <v>0</v>
      </c>
    </row>
    <row r="2618" spans="1:9" ht="14" x14ac:dyDescent="0.15">
      <c r="A2618" s="127" t="s">
        <v>88</v>
      </c>
      <c r="B2618" s="89" t="s">
        <v>7653</v>
      </c>
      <c r="C2618" s="83" t="s">
        <v>284</v>
      </c>
      <c r="D2618" s="83" t="s">
        <v>285</v>
      </c>
      <c r="E2618" s="83" t="s">
        <v>7587</v>
      </c>
      <c r="F2618" s="83" t="s">
        <v>9</v>
      </c>
      <c r="G2618" s="83">
        <v>0</v>
      </c>
      <c r="H2618" s="120">
        <v>49482187.728</v>
      </c>
      <c r="I2618" s="120">
        <v>0</v>
      </c>
    </row>
    <row r="2619" spans="1:9" ht="14" x14ac:dyDescent="0.15">
      <c r="A2619" s="127" t="s">
        <v>88</v>
      </c>
      <c r="B2619" s="89" t="s">
        <v>7653</v>
      </c>
      <c r="C2619" s="83" t="s">
        <v>8948</v>
      </c>
      <c r="H2619" s="120">
        <v>49482187.728</v>
      </c>
      <c r="I2619" s="120">
        <v>0</v>
      </c>
    </row>
    <row r="2620" spans="1:9" ht="14" x14ac:dyDescent="0.15">
      <c r="A2620" s="127" t="s">
        <v>88</v>
      </c>
      <c r="B2620" s="89" t="s">
        <v>7653</v>
      </c>
      <c r="C2620" s="83" t="s">
        <v>155</v>
      </c>
      <c r="D2620" s="83" t="s">
        <v>156</v>
      </c>
      <c r="E2620" s="83" t="s">
        <v>7587</v>
      </c>
      <c r="F2620" s="83" t="s">
        <v>9</v>
      </c>
      <c r="G2620" s="83">
        <v>0</v>
      </c>
      <c r="H2620" s="120">
        <v>168530346.956043</v>
      </c>
      <c r="I2620" s="120">
        <v>0</v>
      </c>
    </row>
    <row r="2621" spans="1:9" ht="14" x14ac:dyDescent="0.15">
      <c r="A2621" s="127" t="s">
        <v>88</v>
      </c>
      <c r="B2621" s="89" t="s">
        <v>7653</v>
      </c>
      <c r="C2621" s="83" t="s">
        <v>8704</v>
      </c>
      <c r="H2621" s="120">
        <v>168530346.956043</v>
      </c>
      <c r="I2621" s="120">
        <v>0</v>
      </c>
    </row>
    <row r="2622" spans="1:9" ht="14" x14ac:dyDescent="0.15">
      <c r="A2622" s="127" t="s">
        <v>88</v>
      </c>
      <c r="B2622" s="89" t="s">
        <v>7653</v>
      </c>
      <c r="C2622" s="83" t="s">
        <v>1424</v>
      </c>
      <c r="D2622" s="83" t="s">
        <v>1425</v>
      </c>
      <c r="E2622" s="83" t="s">
        <v>7587</v>
      </c>
      <c r="F2622" s="83" t="s">
        <v>9</v>
      </c>
      <c r="G2622" s="83">
        <v>0</v>
      </c>
      <c r="H2622" s="120">
        <v>1676284.4745999984</v>
      </c>
      <c r="I2622" s="120">
        <v>0</v>
      </c>
    </row>
    <row r="2623" spans="1:9" ht="14" x14ac:dyDescent="0.15">
      <c r="A2623" s="127" t="s">
        <v>88</v>
      </c>
      <c r="B2623" s="89" t="s">
        <v>7653</v>
      </c>
      <c r="C2623" s="83" t="s">
        <v>8949</v>
      </c>
      <c r="H2623" s="120">
        <v>1676284.4745999984</v>
      </c>
      <c r="I2623" s="120">
        <v>0</v>
      </c>
    </row>
    <row r="2624" spans="1:9" ht="14" x14ac:dyDescent="0.15">
      <c r="A2624" s="127" t="s">
        <v>88</v>
      </c>
      <c r="B2624" s="89" t="s">
        <v>7653</v>
      </c>
      <c r="C2624" s="83" t="s">
        <v>174</v>
      </c>
      <c r="D2624" s="83" t="s">
        <v>175</v>
      </c>
      <c r="E2624" s="83" t="s">
        <v>7589</v>
      </c>
      <c r="F2624" s="83" t="s">
        <v>9</v>
      </c>
      <c r="G2624" s="83">
        <v>0</v>
      </c>
      <c r="H2624" s="120">
        <v>128984651</v>
      </c>
      <c r="I2624" s="120">
        <v>0</v>
      </c>
    </row>
    <row r="2625" spans="1:9" ht="14" x14ac:dyDescent="0.15">
      <c r="A2625" s="127" t="s">
        <v>88</v>
      </c>
      <c r="B2625" s="89" t="s">
        <v>7653</v>
      </c>
      <c r="C2625" s="83" t="s">
        <v>8950</v>
      </c>
      <c r="H2625" s="120">
        <v>128984651</v>
      </c>
      <c r="I2625" s="120">
        <v>0</v>
      </c>
    </row>
    <row r="2626" spans="1:9" ht="14" x14ac:dyDescent="0.15">
      <c r="A2626" s="127" t="s">
        <v>88</v>
      </c>
      <c r="B2626" s="89" t="s">
        <v>7653</v>
      </c>
      <c r="C2626" s="83" t="s">
        <v>1119</v>
      </c>
      <c r="D2626" s="83" t="s">
        <v>1120</v>
      </c>
      <c r="E2626" s="83" t="s">
        <v>7586</v>
      </c>
      <c r="F2626" s="83" t="s">
        <v>9</v>
      </c>
      <c r="G2626" s="83">
        <v>0</v>
      </c>
      <c r="H2626" s="120">
        <v>3805583</v>
      </c>
      <c r="I2626" s="120">
        <v>0</v>
      </c>
    </row>
    <row r="2627" spans="1:9" ht="14" x14ac:dyDescent="0.15">
      <c r="A2627" s="127" t="s">
        <v>88</v>
      </c>
      <c r="B2627" s="89" t="s">
        <v>7653</v>
      </c>
      <c r="C2627" s="83" t="s">
        <v>8951</v>
      </c>
      <c r="H2627" s="120">
        <v>3805583</v>
      </c>
      <c r="I2627" s="120">
        <v>0</v>
      </c>
    </row>
    <row r="2628" spans="1:9" ht="14" x14ac:dyDescent="0.15">
      <c r="A2628" s="127" t="s">
        <v>88</v>
      </c>
      <c r="B2628" s="89" t="s">
        <v>7653</v>
      </c>
      <c r="C2628" s="83" t="s">
        <v>453</v>
      </c>
      <c r="D2628" s="83" t="s">
        <v>454</v>
      </c>
      <c r="E2628" s="83" t="s">
        <v>7587</v>
      </c>
      <c r="F2628" s="83" t="s">
        <v>9</v>
      </c>
      <c r="G2628" s="83">
        <v>0</v>
      </c>
      <c r="H2628" s="120">
        <v>24755330.5</v>
      </c>
      <c r="I2628" s="120">
        <v>0</v>
      </c>
    </row>
    <row r="2629" spans="1:9" ht="14" x14ac:dyDescent="0.15">
      <c r="A2629" s="127" t="s">
        <v>88</v>
      </c>
      <c r="B2629" s="89" t="s">
        <v>7653</v>
      </c>
      <c r="C2629" s="83" t="s">
        <v>8952</v>
      </c>
      <c r="H2629" s="120">
        <v>24755330.5</v>
      </c>
      <c r="I2629" s="120">
        <v>0</v>
      </c>
    </row>
    <row r="2630" spans="1:9" ht="14" x14ac:dyDescent="0.15">
      <c r="A2630" s="127" t="s">
        <v>88</v>
      </c>
      <c r="B2630" s="89" t="s">
        <v>7653</v>
      </c>
      <c r="C2630" s="83" t="s">
        <v>1840</v>
      </c>
      <c r="D2630" s="83" t="s">
        <v>1841</v>
      </c>
      <c r="E2630" s="83" t="s">
        <v>7586</v>
      </c>
      <c r="F2630" s="83" t="s">
        <v>9</v>
      </c>
      <c r="G2630" s="83">
        <v>0</v>
      </c>
      <c r="H2630" s="120">
        <v>296898</v>
      </c>
      <c r="I2630" s="120">
        <v>0</v>
      </c>
    </row>
    <row r="2631" spans="1:9" ht="14" x14ac:dyDescent="0.15">
      <c r="A2631" s="127" t="s">
        <v>88</v>
      </c>
      <c r="B2631" s="89" t="s">
        <v>7653</v>
      </c>
      <c r="C2631" s="83" t="s">
        <v>8953</v>
      </c>
      <c r="H2631" s="120">
        <v>296898</v>
      </c>
      <c r="I2631" s="120">
        <v>0</v>
      </c>
    </row>
    <row r="2632" spans="1:9" ht="14" x14ac:dyDescent="0.15">
      <c r="A2632" s="127" t="s">
        <v>88</v>
      </c>
      <c r="B2632" s="89" t="s">
        <v>7653</v>
      </c>
      <c r="C2632" s="83" t="s">
        <v>826</v>
      </c>
      <c r="D2632" s="83" t="s">
        <v>827</v>
      </c>
      <c r="E2632" s="83" t="s">
        <v>7586</v>
      </c>
      <c r="F2632" s="83" t="s">
        <v>9</v>
      </c>
      <c r="G2632" s="83">
        <v>0</v>
      </c>
      <c r="H2632" s="120">
        <v>7683778</v>
      </c>
      <c r="I2632" s="120">
        <v>0</v>
      </c>
    </row>
    <row r="2633" spans="1:9" ht="14" x14ac:dyDescent="0.15">
      <c r="A2633" s="127" t="s">
        <v>88</v>
      </c>
      <c r="B2633" s="89" t="s">
        <v>7653</v>
      </c>
      <c r="C2633" s="83" t="s">
        <v>8954</v>
      </c>
      <c r="H2633" s="120">
        <v>7683778</v>
      </c>
      <c r="I2633" s="120">
        <v>0</v>
      </c>
    </row>
    <row r="2634" spans="1:9" ht="14" x14ac:dyDescent="0.15">
      <c r="A2634" s="127" t="s">
        <v>88</v>
      </c>
      <c r="B2634" s="89" t="s">
        <v>7653</v>
      </c>
      <c r="C2634" s="83" t="s">
        <v>163</v>
      </c>
      <c r="D2634" s="83" t="s">
        <v>578</v>
      </c>
      <c r="E2634" s="83" t="s">
        <v>7587</v>
      </c>
      <c r="F2634" s="83" t="s">
        <v>9</v>
      </c>
      <c r="G2634" s="83">
        <v>0</v>
      </c>
      <c r="H2634" s="120">
        <v>161655902</v>
      </c>
      <c r="I2634" s="120">
        <v>0</v>
      </c>
    </row>
    <row r="2635" spans="1:9" ht="14" x14ac:dyDescent="0.15">
      <c r="A2635" s="127" t="s">
        <v>88</v>
      </c>
      <c r="B2635" s="89" t="s">
        <v>7653</v>
      </c>
      <c r="C2635" s="83" t="s">
        <v>8897</v>
      </c>
      <c r="H2635" s="120">
        <v>161655902</v>
      </c>
      <c r="I2635" s="120">
        <v>0</v>
      </c>
    </row>
    <row r="2636" spans="1:9" ht="14" x14ac:dyDescent="0.15">
      <c r="A2636" s="127" t="s">
        <v>88</v>
      </c>
      <c r="B2636" s="89" t="s">
        <v>7653</v>
      </c>
      <c r="C2636" s="83" t="s">
        <v>915</v>
      </c>
      <c r="D2636" s="83" t="s">
        <v>916</v>
      </c>
      <c r="E2636" s="83" t="s">
        <v>7587</v>
      </c>
      <c r="F2636" s="83" t="s">
        <v>9</v>
      </c>
      <c r="G2636" s="83">
        <v>0</v>
      </c>
      <c r="H2636" s="120">
        <v>6008968.5</v>
      </c>
      <c r="I2636" s="120">
        <v>0</v>
      </c>
    </row>
    <row r="2637" spans="1:9" ht="14" x14ac:dyDescent="0.15">
      <c r="A2637" s="127" t="s">
        <v>88</v>
      </c>
      <c r="B2637" s="89" t="s">
        <v>7653</v>
      </c>
      <c r="C2637" s="83" t="s">
        <v>8955</v>
      </c>
      <c r="H2637" s="120">
        <v>6008968.5</v>
      </c>
      <c r="I2637" s="120">
        <v>0</v>
      </c>
    </row>
    <row r="2638" spans="1:9" ht="14" x14ac:dyDescent="0.15">
      <c r="A2638" s="127" t="s">
        <v>88</v>
      </c>
      <c r="B2638" s="89" t="s">
        <v>8965</v>
      </c>
      <c r="C2638" s="89"/>
      <c r="D2638" s="89"/>
      <c r="E2638" s="89"/>
      <c r="F2638" s="89"/>
      <c r="G2638" s="89"/>
      <c r="H2638" s="120">
        <v>99601460492.570084</v>
      </c>
      <c r="I2638" s="120">
        <v>7667051480.0698671</v>
      </c>
    </row>
    <row r="2639" spans="1:9" ht="14" x14ac:dyDescent="0.15">
      <c r="A2639" s="127" t="s">
        <v>8960</v>
      </c>
      <c r="B2639" s="127"/>
      <c r="C2639" s="127"/>
      <c r="D2639" s="127"/>
      <c r="E2639" s="127"/>
      <c r="F2639" s="127"/>
      <c r="G2639" s="127"/>
      <c r="H2639" s="120">
        <v>99601460492.570084</v>
      </c>
      <c r="I2639" s="120">
        <v>7667051480.0698671</v>
      </c>
    </row>
    <row r="2640" spans="1:9" ht="21" x14ac:dyDescent="0.15">
      <c r="A2640" s="134" t="s">
        <v>8956</v>
      </c>
      <c r="B2640" s="134"/>
      <c r="C2640" s="134"/>
      <c r="D2640" s="134"/>
      <c r="E2640" s="134"/>
      <c r="F2640" s="134"/>
      <c r="G2640" s="134"/>
      <c r="H2640" s="215">
        <v>149291915077.64041</v>
      </c>
      <c r="I2640" s="215">
        <v>8689788261.509655</v>
      </c>
    </row>
    <row r="2641" spans="1:9" x14ac:dyDescent="0.15">
      <c r="A2641"/>
      <c r="B2641"/>
      <c r="C2641"/>
      <c r="D2641"/>
      <c r="E2641"/>
      <c r="F2641"/>
      <c r="G2641"/>
      <c r="H2641"/>
      <c r="I2641"/>
    </row>
    <row r="2642" spans="1:9" s="133" customFormat="1" ht="18" x14ac:dyDescent="0.15">
      <c r="A2642"/>
      <c r="B2642"/>
      <c r="C2642"/>
      <c r="D2642"/>
      <c r="E2642"/>
      <c r="F2642"/>
      <c r="G2642"/>
      <c r="H2642"/>
      <c r="I2642"/>
    </row>
    <row r="2643" spans="1:9" x14ac:dyDescent="0.15">
      <c r="C2643" s="83"/>
      <c r="H2643" s="83"/>
      <c r="I2643" s="83"/>
    </row>
    <row r="2644" spans="1:9" x14ac:dyDescent="0.15">
      <c r="C2644" s="83"/>
      <c r="H2644" s="83"/>
      <c r="I2644" s="83"/>
    </row>
    <row r="2645" spans="1:9" x14ac:dyDescent="0.15">
      <c r="C2645" s="83"/>
      <c r="H2645" s="83"/>
      <c r="I2645" s="83"/>
    </row>
    <row r="2646" spans="1:9" x14ac:dyDescent="0.15">
      <c r="C2646" s="83"/>
      <c r="H2646" s="83"/>
      <c r="I2646" s="83"/>
    </row>
    <row r="2647" spans="1:9" x14ac:dyDescent="0.15">
      <c r="C2647" s="83"/>
      <c r="H2647" s="83"/>
      <c r="I2647" s="83"/>
    </row>
    <row r="2648" spans="1:9" x14ac:dyDescent="0.15">
      <c r="C2648" s="83"/>
      <c r="H2648" s="83"/>
      <c r="I2648" s="83"/>
    </row>
    <row r="2649" spans="1:9" x14ac:dyDescent="0.15">
      <c r="C2649" s="83"/>
      <c r="H2649" s="83"/>
      <c r="I2649" s="83"/>
    </row>
    <row r="2650" spans="1:9" x14ac:dyDescent="0.15">
      <c r="C2650" s="83"/>
      <c r="H2650" s="83"/>
      <c r="I2650" s="83"/>
    </row>
    <row r="2651" spans="1:9" x14ac:dyDescent="0.15">
      <c r="C2651" s="83"/>
      <c r="H2651" s="83"/>
      <c r="I2651" s="83"/>
    </row>
    <row r="2652" spans="1:9" x14ac:dyDescent="0.15">
      <c r="C2652" s="83"/>
      <c r="H2652" s="83"/>
      <c r="I2652" s="83"/>
    </row>
    <row r="2653" spans="1:9" x14ac:dyDescent="0.15">
      <c r="C2653" s="83"/>
      <c r="H2653" s="83"/>
      <c r="I2653" s="83"/>
    </row>
    <row r="2654" spans="1:9" x14ac:dyDescent="0.15">
      <c r="C2654" s="83"/>
      <c r="H2654" s="83"/>
      <c r="I2654" s="83"/>
    </row>
    <row r="2655" spans="1:9" x14ac:dyDescent="0.15">
      <c r="C2655" s="83"/>
      <c r="H2655" s="83"/>
      <c r="I2655" s="83"/>
    </row>
    <row r="2656" spans="1:9" x14ac:dyDescent="0.15">
      <c r="C2656" s="83"/>
      <c r="H2656" s="83"/>
      <c r="I2656" s="83"/>
    </row>
    <row r="2657" spans="3:9" x14ac:dyDescent="0.15">
      <c r="C2657" s="83"/>
      <c r="H2657" s="83"/>
      <c r="I2657" s="83"/>
    </row>
    <row r="2658" spans="3:9" x14ac:dyDescent="0.15">
      <c r="C2658" s="83"/>
      <c r="H2658" s="83"/>
      <c r="I2658" s="83"/>
    </row>
    <row r="2659" spans="3:9" x14ac:dyDescent="0.15">
      <c r="C2659" s="83"/>
      <c r="H2659" s="83"/>
      <c r="I2659" s="83"/>
    </row>
    <row r="2660" spans="3:9" x14ac:dyDescent="0.15">
      <c r="C2660" s="83"/>
      <c r="H2660" s="83"/>
      <c r="I2660" s="83"/>
    </row>
    <row r="2661" spans="3:9" x14ac:dyDescent="0.15">
      <c r="C2661" s="83"/>
      <c r="H2661" s="83"/>
      <c r="I2661" s="83"/>
    </row>
    <row r="2662" spans="3:9" x14ac:dyDescent="0.15">
      <c r="C2662" s="83"/>
      <c r="H2662" s="83"/>
      <c r="I2662" s="83"/>
    </row>
    <row r="2663" spans="3:9" x14ac:dyDescent="0.15">
      <c r="C2663" s="83"/>
      <c r="H2663" s="83"/>
      <c r="I2663" s="83"/>
    </row>
    <row r="2664" spans="3:9" x14ac:dyDescent="0.15">
      <c r="C2664" s="83"/>
      <c r="H2664" s="83"/>
      <c r="I2664" s="83"/>
    </row>
    <row r="2665" spans="3:9" x14ac:dyDescent="0.15">
      <c r="C2665" s="83"/>
      <c r="H2665" s="83"/>
      <c r="I2665" s="83"/>
    </row>
    <row r="2666" spans="3:9" x14ac:dyDescent="0.15">
      <c r="C2666" s="83"/>
      <c r="H2666" s="83"/>
      <c r="I2666" s="83"/>
    </row>
    <row r="2667" spans="3:9" x14ac:dyDescent="0.15">
      <c r="C2667" s="83"/>
      <c r="H2667" s="83"/>
      <c r="I2667" s="83"/>
    </row>
    <row r="2668" spans="3:9" x14ac:dyDescent="0.15">
      <c r="C2668" s="83"/>
      <c r="H2668" s="83"/>
      <c r="I2668" s="83"/>
    </row>
    <row r="2669" spans="3:9" x14ac:dyDescent="0.15">
      <c r="C2669" s="83"/>
      <c r="H2669" s="83"/>
      <c r="I2669" s="83"/>
    </row>
    <row r="2670" spans="3:9" x14ac:dyDescent="0.15">
      <c r="C2670" s="83"/>
      <c r="H2670" s="83"/>
      <c r="I2670" s="83"/>
    </row>
    <row r="2671" spans="3:9" x14ac:dyDescent="0.15">
      <c r="C2671" s="83"/>
      <c r="H2671" s="83"/>
      <c r="I2671" s="83"/>
    </row>
    <row r="2672" spans="3:9" x14ac:dyDescent="0.15">
      <c r="C2672" s="83"/>
      <c r="H2672" s="83"/>
      <c r="I2672" s="83"/>
    </row>
    <row r="2673" spans="3:9" x14ac:dyDescent="0.15">
      <c r="C2673" s="83"/>
      <c r="H2673" s="83"/>
      <c r="I2673" s="83"/>
    </row>
    <row r="2674" spans="3:9" x14ac:dyDescent="0.15">
      <c r="C2674" s="83"/>
      <c r="H2674" s="83"/>
      <c r="I2674" s="83"/>
    </row>
    <row r="2675" spans="3:9" x14ac:dyDescent="0.15">
      <c r="C2675" s="83"/>
      <c r="H2675" s="83"/>
      <c r="I2675" s="83"/>
    </row>
    <row r="2676" spans="3:9" x14ac:dyDescent="0.15">
      <c r="C2676" s="83"/>
      <c r="H2676" s="83"/>
      <c r="I2676" s="83"/>
    </row>
    <row r="2677" spans="3:9" x14ac:dyDescent="0.15">
      <c r="C2677" s="83"/>
      <c r="H2677" s="83"/>
      <c r="I2677" s="83"/>
    </row>
    <row r="2678" spans="3:9" x14ac:dyDescent="0.15">
      <c r="C2678" s="83"/>
      <c r="H2678" s="83"/>
      <c r="I2678" s="83"/>
    </row>
    <row r="2679" spans="3:9" x14ac:dyDescent="0.15">
      <c r="C2679" s="83"/>
      <c r="H2679" s="83"/>
      <c r="I2679" s="83"/>
    </row>
    <row r="2680" spans="3:9" x14ac:dyDescent="0.15">
      <c r="C2680" s="83"/>
      <c r="H2680" s="83"/>
      <c r="I2680" s="83"/>
    </row>
    <row r="2681" spans="3:9" x14ac:dyDescent="0.15">
      <c r="C2681" s="83"/>
      <c r="H2681" s="83"/>
      <c r="I2681" s="83"/>
    </row>
    <row r="2682" spans="3:9" x14ac:dyDescent="0.15">
      <c r="C2682" s="83"/>
      <c r="H2682" s="83"/>
      <c r="I2682" s="83"/>
    </row>
    <row r="2683" spans="3:9" x14ac:dyDescent="0.15">
      <c r="C2683" s="83"/>
      <c r="H2683" s="83"/>
      <c r="I2683" s="83"/>
    </row>
    <row r="2684" spans="3:9" x14ac:dyDescent="0.15">
      <c r="C2684" s="83"/>
      <c r="H2684" s="83"/>
      <c r="I2684" s="83"/>
    </row>
    <row r="2685" spans="3:9" x14ac:dyDescent="0.15">
      <c r="C2685" s="83"/>
      <c r="H2685" s="83"/>
      <c r="I2685" s="83"/>
    </row>
    <row r="2686" spans="3:9" x14ac:dyDescent="0.15">
      <c r="C2686" s="83"/>
      <c r="H2686" s="83"/>
      <c r="I2686" s="83"/>
    </row>
    <row r="2687" spans="3:9" x14ac:dyDescent="0.15">
      <c r="C2687" s="83"/>
      <c r="H2687" s="83"/>
      <c r="I2687" s="83"/>
    </row>
    <row r="2688" spans="3:9" x14ac:dyDescent="0.15">
      <c r="C2688" s="83"/>
      <c r="H2688" s="83"/>
      <c r="I2688" s="83"/>
    </row>
    <row r="2689" spans="3:9" x14ac:dyDescent="0.15">
      <c r="C2689" s="83"/>
      <c r="H2689" s="83"/>
      <c r="I2689" s="83"/>
    </row>
    <row r="2690" spans="3:9" x14ac:dyDescent="0.15">
      <c r="C2690" s="83"/>
      <c r="H2690" s="83"/>
      <c r="I2690" s="83"/>
    </row>
    <row r="2691" spans="3:9" x14ac:dyDescent="0.15">
      <c r="C2691" s="83"/>
      <c r="H2691" s="83"/>
      <c r="I2691" s="83"/>
    </row>
    <row r="2692" spans="3:9" x14ac:dyDescent="0.15">
      <c r="C2692" s="83"/>
      <c r="H2692" s="83"/>
      <c r="I2692" s="83"/>
    </row>
    <row r="2693" spans="3:9" x14ac:dyDescent="0.15">
      <c r="C2693" s="83"/>
      <c r="H2693" s="83"/>
      <c r="I2693" s="83"/>
    </row>
    <row r="2694" spans="3:9" x14ac:dyDescent="0.15">
      <c r="C2694" s="83"/>
      <c r="H2694" s="83"/>
      <c r="I2694" s="83"/>
    </row>
    <row r="2695" spans="3:9" x14ac:dyDescent="0.15">
      <c r="C2695" s="83"/>
      <c r="H2695" s="83"/>
      <c r="I2695" s="83"/>
    </row>
    <row r="2696" spans="3:9" x14ac:dyDescent="0.15">
      <c r="C2696" s="83"/>
      <c r="H2696" s="83"/>
      <c r="I2696" s="83"/>
    </row>
    <row r="2697" spans="3:9" x14ac:dyDescent="0.15">
      <c r="C2697" s="83"/>
      <c r="H2697" s="83"/>
      <c r="I2697" s="83"/>
    </row>
    <row r="2698" spans="3:9" x14ac:dyDescent="0.15">
      <c r="C2698" s="83"/>
      <c r="H2698" s="83"/>
      <c r="I2698" s="83"/>
    </row>
    <row r="2699" spans="3:9" x14ac:dyDescent="0.15">
      <c r="C2699" s="83"/>
      <c r="H2699" s="83"/>
      <c r="I2699" s="83"/>
    </row>
    <row r="2700" spans="3:9" x14ac:dyDescent="0.15">
      <c r="C2700" s="83"/>
      <c r="H2700" s="83"/>
      <c r="I2700" s="83"/>
    </row>
    <row r="2701" spans="3:9" x14ac:dyDescent="0.15">
      <c r="C2701" s="83"/>
      <c r="H2701" s="83"/>
      <c r="I2701" s="83"/>
    </row>
    <row r="2702" spans="3:9" x14ac:dyDescent="0.15">
      <c r="C2702" s="83"/>
      <c r="H2702" s="83"/>
      <c r="I2702" s="83"/>
    </row>
    <row r="2703" spans="3:9" x14ac:dyDescent="0.15">
      <c r="C2703" s="83"/>
      <c r="H2703" s="83"/>
      <c r="I2703" s="83"/>
    </row>
    <row r="2704" spans="3:9" x14ac:dyDescent="0.15">
      <c r="C2704" s="83"/>
      <c r="H2704" s="83"/>
      <c r="I2704" s="83"/>
    </row>
    <row r="2705" spans="3:9" x14ac:dyDescent="0.15">
      <c r="C2705" s="83"/>
      <c r="H2705" s="83"/>
      <c r="I2705" s="83"/>
    </row>
    <row r="2706" spans="3:9" x14ac:dyDescent="0.15">
      <c r="C2706" s="83"/>
      <c r="H2706" s="83"/>
      <c r="I2706" s="83"/>
    </row>
    <row r="2707" spans="3:9" x14ac:dyDescent="0.15">
      <c r="C2707" s="83"/>
      <c r="H2707" s="83"/>
      <c r="I2707" s="83"/>
    </row>
    <row r="2708" spans="3:9" x14ac:dyDescent="0.15">
      <c r="C2708" s="83"/>
      <c r="H2708" s="83"/>
      <c r="I2708" s="83"/>
    </row>
    <row r="2709" spans="3:9" x14ac:dyDescent="0.15">
      <c r="C2709" s="83"/>
      <c r="H2709" s="83"/>
      <c r="I2709" s="83"/>
    </row>
    <row r="2710" spans="3:9" x14ac:dyDescent="0.15">
      <c r="C2710" s="83"/>
      <c r="H2710" s="83"/>
      <c r="I2710" s="83"/>
    </row>
    <row r="2711" spans="3:9" x14ac:dyDescent="0.15">
      <c r="C2711" s="83"/>
      <c r="H2711" s="83"/>
      <c r="I2711" s="83"/>
    </row>
    <row r="2712" spans="3:9" x14ac:dyDescent="0.15">
      <c r="C2712" s="83"/>
      <c r="H2712" s="83"/>
      <c r="I2712" s="83"/>
    </row>
    <row r="2713" spans="3:9" x14ac:dyDescent="0.15">
      <c r="C2713" s="83"/>
      <c r="H2713" s="83"/>
      <c r="I2713" s="83"/>
    </row>
    <row r="2714" spans="3:9" x14ac:dyDescent="0.15">
      <c r="C2714" s="83"/>
      <c r="H2714" s="83"/>
      <c r="I2714" s="83"/>
    </row>
    <row r="2715" spans="3:9" x14ac:dyDescent="0.15">
      <c r="C2715" s="83"/>
      <c r="H2715" s="83"/>
      <c r="I2715" s="83"/>
    </row>
    <row r="2716" spans="3:9" x14ac:dyDescent="0.15">
      <c r="C2716" s="83"/>
      <c r="H2716" s="83"/>
      <c r="I2716" s="83"/>
    </row>
    <row r="2717" spans="3:9" x14ac:dyDescent="0.15">
      <c r="C2717" s="83"/>
      <c r="H2717" s="83"/>
      <c r="I2717" s="83"/>
    </row>
    <row r="2718" spans="3:9" x14ac:dyDescent="0.15">
      <c r="C2718" s="83"/>
      <c r="H2718" s="83"/>
      <c r="I2718" s="83"/>
    </row>
    <row r="2719" spans="3:9" x14ac:dyDescent="0.15">
      <c r="C2719" s="83"/>
      <c r="H2719" s="83"/>
      <c r="I2719" s="83"/>
    </row>
    <row r="2720" spans="3:9" x14ac:dyDescent="0.15">
      <c r="C2720" s="83"/>
      <c r="H2720" s="83"/>
      <c r="I2720" s="83"/>
    </row>
    <row r="2721" spans="3:9" x14ac:dyDescent="0.15">
      <c r="C2721" s="83"/>
      <c r="H2721" s="83"/>
      <c r="I2721" s="83"/>
    </row>
    <row r="2722" spans="3:9" x14ac:dyDescent="0.15">
      <c r="C2722" s="83"/>
      <c r="H2722" s="83"/>
      <c r="I2722" s="83"/>
    </row>
    <row r="2723" spans="3:9" x14ac:dyDescent="0.15">
      <c r="C2723" s="83"/>
      <c r="H2723" s="83"/>
      <c r="I2723" s="83"/>
    </row>
    <row r="2724" spans="3:9" x14ac:dyDescent="0.15">
      <c r="C2724" s="83"/>
      <c r="H2724" s="83"/>
      <c r="I2724" s="83"/>
    </row>
    <row r="2725" spans="3:9" x14ac:dyDescent="0.15">
      <c r="C2725" s="83"/>
      <c r="H2725" s="83"/>
      <c r="I2725" s="83"/>
    </row>
    <row r="2726" spans="3:9" x14ac:dyDescent="0.15">
      <c r="C2726" s="83"/>
      <c r="H2726" s="83"/>
      <c r="I2726" s="83"/>
    </row>
    <row r="2727" spans="3:9" x14ac:dyDescent="0.15">
      <c r="C2727" s="83"/>
      <c r="H2727" s="83"/>
      <c r="I2727" s="83"/>
    </row>
    <row r="2728" spans="3:9" x14ac:dyDescent="0.15">
      <c r="C2728" s="83"/>
      <c r="H2728" s="83"/>
      <c r="I2728" s="83"/>
    </row>
    <row r="2729" spans="3:9" x14ac:dyDescent="0.15">
      <c r="C2729" s="83"/>
      <c r="H2729" s="83"/>
      <c r="I2729" s="83"/>
    </row>
    <row r="2730" spans="3:9" x14ac:dyDescent="0.15">
      <c r="C2730" s="83"/>
      <c r="H2730" s="83"/>
      <c r="I2730" s="83"/>
    </row>
    <row r="2731" spans="3:9" x14ac:dyDescent="0.15">
      <c r="C2731" s="83"/>
      <c r="H2731" s="83"/>
      <c r="I2731" s="83"/>
    </row>
    <row r="2732" spans="3:9" x14ac:dyDescent="0.15">
      <c r="C2732" s="83"/>
      <c r="H2732" s="83"/>
      <c r="I2732" s="83"/>
    </row>
    <row r="2733" spans="3:9" x14ac:dyDescent="0.15">
      <c r="C2733" s="83"/>
      <c r="H2733" s="83"/>
      <c r="I2733" s="83"/>
    </row>
    <row r="2734" spans="3:9" x14ac:dyDescent="0.15">
      <c r="C2734" s="83"/>
      <c r="H2734" s="83"/>
      <c r="I2734" s="83"/>
    </row>
    <row r="2735" spans="3:9" x14ac:dyDescent="0.15">
      <c r="C2735" s="83"/>
      <c r="H2735" s="83"/>
      <c r="I2735" s="83"/>
    </row>
    <row r="2736" spans="3:9" x14ac:dyDescent="0.15">
      <c r="C2736" s="83"/>
      <c r="H2736" s="83"/>
      <c r="I2736" s="83"/>
    </row>
    <row r="2737" spans="3:9" x14ac:dyDescent="0.15">
      <c r="C2737" s="83"/>
      <c r="H2737" s="83"/>
      <c r="I2737" s="83"/>
    </row>
    <row r="2738" spans="3:9" x14ac:dyDescent="0.15">
      <c r="C2738" s="83"/>
      <c r="H2738" s="83"/>
      <c r="I2738" s="83"/>
    </row>
    <row r="2739" spans="3:9" x14ac:dyDescent="0.15">
      <c r="C2739" s="83"/>
      <c r="H2739" s="83"/>
      <c r="I2739" s="83"/>
    </row>
    <row r="2740" spans="3:9" x14ac:dyDescent="0.15">
      <c r="C2740" s="83"/>
      <c r="H2740" s="83"/>
      <c r="I2740" s="83"/>
    </row>
    <row r="2741" spans="3:9" x14ac:dyDescent="0.15">
      <c r="C2741" s="83"/>
      <c r="H2741" s="83"/>
      <c r="I2741" s="83"/>
    </row>
    <row r="2742" spans="3:9" x14ac:dyDescent="0.15">
      <c r="C2742" s="83"/>
      <c r="H2742" s="83"/>
      <c r="I2742" s="83"/>
    </row>
    <row r="2743" spans="3:9" x14ac:dyDescent="0.15">
      <c r="C2743" s="83"/>
      <c r="H2743" s="83"/>
      <c r="I2743" s="83"/>
    </row>
    <row r="2744" spans="3:9" x14ac:dyDescent="0.15">
      <c r="C2744" s="83"/>
      <c r="H2744" s="83"/>
      <c r="I2744" s="83"/>
    </row>
    <row r="2745" spans="3:9" x14ac:dyDescent="0.15">
      <c r="C2745" s="83"/>
      <c r="H2745" s="83"/>
      <c r="I2745" s="83"/>
    </row>
    <row r="2746" spans="3:9" x14ac:dyDescent="0.15">
      <c r="C2746" s="83"/>
      <c r="H2746" s="83"/>
      <c r="I2746" s="83"/>
    </row>
    <row r="2747" spans="3:9" x14ac:dyDescent="0.15">
      <c r="C2747" s="83"/>
      <c r="H2747" s="83"/>
      <c r="I2747" s="83"/>
    </row>
    <row r="2748" spans="3:9" x14ac:dyDescent="0.15">
      <c r="C2748" s="83"/>
      <c r="H2748" s="83"/>
      <c r="I2748" s="83"/>
    </row>
    <row r="2749" spans="3:9" x14ac:dyDescent="0.15">
      <c r="C2749" s="83"/>
      <c r="H2749" s="83"/>
      <c r="I2749" s="83"/>
    </row>
    <row r="2750" spans="3:9" x14ac:dyDescent="0.15">
      <c r="C2750" s="83"/>
      <c r="H2750" s="83"/>
      <c r="I2750" s="83"/>
    </row>
    <row r="2751" spans="3:9" x14ac:dyDescent="0.15">
      <c r="C2751" s="83"/>
      <c r="H2751" s="83"/>
      <c r="I2751" s="83"/>
    </row>
    <row r="2752" spans="3:9" x14ac:dyDescent="0.15">
      <c r="C2752" s="83"/>
      <c r="H2752" s="83"/>
      <c r="I2752" s="83"/>
    </row>
    <row r="2753" spans="3:9" x14ac:dyDescent="0.15">
      <c r="C2753" s="83"/>
      <c r="H2753" s="83"/>
      <c r="I2753" s="83"/>
    </row>
    <row r="2754" spans="3:9" x14ac:dyDescent="0.15">
      <c r="C2754" s="83"/>
      <c r="H2754" s="83"/>
      <c r="I2754" s="83"/>
    </row>
    <row r="2755" spans="3:9" x14ac:dyDescent="0.15">
      <c r="C2755" s="83"/>
      <c r="H2755" s="83"/>
      <c r="I2755" s="83"/>
    </row>
    <row r="2756" spans="3:9" x14ac:dyDescent="0.15">
      <c r="C2756" s="83"/>
      <c r="H2756" s="83"/>
      <c r="I2756" s="83"/>
    </row>
    <row r="2757" spans="3:9" x14ac:dyDescent="0.15">
      <c r="C2757" s="83"/>
      <c r="H2757" s="83"/>
      <c r="I2757" s="83"/>
    </row>
    <row r="2758" spans="3:9" x14ac:dyDescent="0.15">
      <c r="C2758" s="83"/>
      <c r="H2758" s="83"/>
      <c r="I2758" s="83"/>
    </row>
    <row r="2759" spans="3:9" x14ac:dyDescent="0.15">
      <c r="C2759" s="83"/>
      <c r="H2759" s="83"/>
      <c r="I2759" s="83"/>
    </row>
    <row r="2760" spans="3:9" x14ac:dyDescent="0.15">
      <c r="C2760" s="83"/>
      <c r="H2760" s="83"/>
      <c r="I2760" s="83"/>
    </row>
    <row r="2761" spans="3:9" x14ac:dyDescent="0.15">
      <c r="C2761" s="83"/>
      <c r="H2761" s="83"/>
      <c r="I2761" s="83"/>
    </row>
    <row r="2762" spans="3:9" x14ac:dyDescent="0.15">
      <c r="C2762" s="83"/>
      <c r="H2762" s="83"/>
      <c r="I2762" s="83"/>
    </row>
    <row r="2763" spans="3:9" x14ac:dyDescent="0.15">
      <c r="C2763" s="83"/>
      <c r="H2763" s="83"/>
      <c r="I2763" s="83"/>
    </row>
    <row r="2764" spans="3:9" x14ac:dyDescent="0.15">
      <c r="C2764" s="83"/>
      <c r="H2764" s="83"/>
      <c r="I2764" s="83"/>
    </row>
    <row r="2765" spans="3:9" x14ac:dyDescent="0.15">
      <c r="C2765" s="83"/>
      <c r="H2765" s="83"/>
      <c r="I2765" s="83"/>
    </row>
    <row r="2766" spans="3:9" x14ac:dyDescent="0.15">
      <c r="C2766" s="83"/>
      <c r="H2766" s="83"/>
      <c r="I2766" s="83"/>
    </row>
    <row r="2767" spans="3:9" x14ac:dyDescent="0.15">
      <c r="C2767" s="83"/>
      <c r="H2767" s="83"/>
      <c r="I2767" s="83"/>
    </row>
    <row r="2768" spans="3:9" x14ac:dyDescent="0.15">
      <c r="C2768" s="83"/>
      <c r="H2768" s="83"/>
      <c r="I2768" s="83"/>
    </row>
    <row r="2769" spans="3:9" x14ac:dyDescent="0.15">
      <c r="C2769" s="83"/>
      <c r="H2769" s="83"/>
      <c r="I2769" s="83"/>
    </row>
    <row r="2770" spans="3:9" x14ac:dyDescent="0.15">
      <c r="C2770" s="83"/>
      <c r="H2770" s="83"/>
      <c r="I2770" s="83"/>
    </row>
    <row r="2771" spans="3:9" x14ac:dyDescent="0.15">
      <c r="C2771" s="83"/>
      <c r="H2771" s="83"/>
      <c r="I2771" s="83"/>
    </row>
    <row r="2772" spans="3:9" x14ac:dyDescent="0.15">
      <c r="C2772" s="83"/>
      <c r="H2772" s="83"/>
      <c r="I2772" s="83"/>
    </row>
    <row r="2773" spans="3:9" x14ac:dyDescent="0.15">
      <c r="C2773" s="83"/>
      <c r="H2773" s="83"/>
      <c r="I2773" s="83"/>
    </row>
    <row r="2774" spans="3:9" x14ac:dyDescent="0.15">
      <c r="C2774" s="83"/>
      <c r="H2774" s="83"/>
      <c r="I2774" s="83"/>
    </row>
    <row r="2775" spans="3:9" x14ac:dyDescent="0.15">
      <c r="C2775" s="83"/>
      <c r="H2775" s="83"/>
      <c r="I2775" s="83"/>
    </row>
    <row r="2776" spans="3:9" x14ac:dyDescent="0.15">
      <c r="C2776" s="83"/>
      <c r="H2776" s="83"/>
      <c r="I2776" s="83"/>
    </row>
    <row r="2777" spans="3:9" x14ac:dyDescent="0.15">
      <c r="C2777" s="83"/>
      <c r="H2777" s="83"/>
      <c r="I2777" s="83"/>
    </row>
    <row r="2778" spans="3:9" x14ac:dyDescent="0.15">
      <c r="C2778" s="83"/>
      <c r="H2778" s="83"/>
      <c r="I2778" s="83"/>
    </row>
    <row r="2779" spans="3:9" x14ac:dyDescent="0.15">
      <c r="C2779" s="83"/>
      <c r="H2779" s="83"/>
      <c r="I2779" s="83"/>
    </row>
    <row r="2780" spans="3:9" x14ac:dyDescent="0.15">
      <c r="C2780" s="83"/>
      <c r="H2780" s="83"/>
      <c r="I2780" s="83"/>
    </row>
    <row r="2781" spans="3:9" x14ac:dyDescent="0.15">
      <c r="C2781" s="83"/>
      <c r="H2781" s="83"/>
      <c r="I2781" s="83"/>
    </row>
    <row r="2782" spans="3:9" x14ac:dyDescent="0.15">
      <c r="C2782" s="83"/>
      <c r="H2782" s="83"/>
      <c r="I2782" s="83"/>
    </row>
    <row r="2783" spans="3:9" x14ac:dyDescent="0.15">
      <c r="C2783" s="83"/>
      <c r="H2783" s="83"/>
      <c r="I2783" s="83"/>
    </row>
    <row r="2784" spans="3:9" x14ac:dyDescent="0.15">
      <c r="C2784" s="83"/>
      <c r="H2784" s="83"/>
      <c r="I2784" s="83"/>
    </row>
    <row r="2785" spans="3:9" x14ac:dyDescent="0.15">
      <c r="C2785" s="83"/>
      <c r="H2785" s="83"/>
      <c r="I2785" s="83"/>
    </row>
    <row r="2786" spans="3:9" x14ac:dyDescent="0.15">
      <c r="C2786" s="83"/>
      <c r="H2786" s="83"/>
      <c r="I2786" s="83"/>
    </row>
    <row r="2787" spans="3:9" x14ac:dyDescent="0.15">
      <c r="C2787" s="83"/>
      <c r="H2787" s="83"/>
      <c r="I2787" s="83"/>
    </row>
    <row r="2788" spans="3:9" x14ac:dyDescent="0.15">
      <c r="C2788" s="83"/>
      <c r="H2788" s="83"/>
      <c r="I2788" s="83"/>
    </row>
    <row r="2789" spans="3:9" x14ac:dyDescent="0.15">
      <c r="C2789" s="83"/>
      <c r="H2789" s="83"/>
      <c r="I2789" s="83"/>
    </row>
    <row r="2790" spans="3:9" x14ac:dyDescent="0.15">
      <c r="C2790" s="83"/>
      <c r="H2790" s="83"/>
      <c r="I2790" s="83"/>
    </row>
    <row r="2791" spans="3:9" x14ac:dyDescent="0.15">
      <c r="C2791" s="83"/>
      <c r="H2791" s="83"/>
      <c r="I2791" s="83"/>
    </row>
    <row r="2792" spans="3:9" x14ac:dyDescent="0.15">
      <c r="C2792" s="83"/>
      <c r="H2792" s="83"/>
      <c r="I2792" s="83"/>
    </row>
    <row r="2793" spans="3:9" x14ac:dyDescent="0.15">
      <c r="C2793" s="83"/>
      <c r="H2793" s="83"/>
      <c r="I2793" s="83"/>
    </row>
    <row r="2794" spans="3:9" x14ac:dyDescent="0.15">
      <c r="C2794" s="83"/>
      <c r="H2794" s="83"/>
      <c r="I2794" s="83"/>
    </row>
    <row r="2795" spans="3:9" x14ac:dyDescent="0.15">
      <c r="C2795" s="83"/>
      <c r="H2795" s="83"/>
      <c r="I2795" s="83"/>
    </row>
    <row r="2796" spans="3:9" x14ac:dyDescent="0.15">
      <c r="C2796" s="83"/>
      <c r="H2796" s="83"/>
      <c r="I2796" s="83"/>
    </row>
    <row r="2797" spans="3:9" x14ac:dyDescent="0.15">
      <c r="C2797" s="83"/>
      <c r="H2797" s="83"/>
      <c r="I2797" s="83"/>
    </row>
    <row r="2798" spans="3:9" x14ac:dyDescent="0.15">
      <c r="C2798" s="83"/>
      <c r="H2798" s="83"/>
      <c r="I2798" s="83"/>
    </row>
    <row r="2799" spans="3:9" x14ac:dyDescent="0.15">
      <c r="C2799" s="83"/>
      <c r="H2799" s="83"/>
      <c r="I2799" s="83"/>
    </row>
    <row r="2800" spans="3:9" x14ac:dyDescent="0.15">
      <c r="C2800" s="83"/>
      <c r="H2800" s="83"/>
      <c r="I2800" s="83"/>
    </row>
    <row r="2801" spans="3:9" x14ac:dyDescent="0.15">
      <c r="C2801" s="83"/>
      <c r="H2801" s="83"/>
      <c r="I2801" s="83"/>
    </row>
    <row r="2802" spans="3:9" x14ac:dyDescent="0.15">
      <c r="C2802" s="83"/>
      <c r="H2802" s="83"/>
      <c r="I2802" s="83"/>
    </row>
    <row r="2803" spans="3:9" x14ac:dyDescent="0.15">
      <c r="C2803" s="83"/>
      <c r="H2803" s="83"/>
      <c r="I2803" s="83"/>
    </row>
    <row r="2804" spans="3:9" x14ac:dyDescent="0.15">
      <c r="C2804" s="83"/>
      <c r="H2804" s="83"/>
      <c r="I2804" s="83"/>
    </row>
    <row r="2805" spans="3:9" x14ac:dyDescent="0.15">
      <c r="C2805" s="83"/>
      <c r="H2805" s="83"/>
      <c r="I2805" s="83"/>
    </row>
    <row r="2806" spans="3:9" x14ac:dyDescent="0.15">
      <c r="C2806" s="83"/>
      <c r="H2806" s="83"/>
      <c r="I2806" s="83"/>
    </row>
    <row r="2807" spans="3:9" x14ac:dyDescent="0.15">
      <c r="C2807" s="83"/>
      <c r="H2807" s="83"/>
      <c r="I2807" s="83"/>
    </row>
    <row r="2808" spans="3:9" x14ac:dyDescent="0.15">
      <c r="C2808" s="83"/>
      <c r="H2808" s="83"/>
      <c r="I2808" s="83"/>
    </row>
    <row r="2809" spans="3:9" x14ac:dyDescent="0.15">
      <c r="C2809" s="83"/>
      <c r="H2809" s="83"/>
      <c r="I2809" s="83"/>
    </row>
    <row r="2810" spans="3:9" x14ac:dyDescent="0.15">
      <c r="C2810" s="83"/>
      <c r="H2810" s="83"/>
      <c r="I2810" s="83"/>
    </row>
    <row r="2811" spans="3:9" x14ac:dyDescent="0.15">
      <c r="C2811" s="83"/>
      <c r="H2811" s="83"/>
      <c r="I2811" s="83"/>
    </row>
    <row r="2812" spans="3:9" x14ac:dyDescent="0.15">
      <c r="C2812" s="83"/>
      <c r="H2812" s="83"/>
      <c r="I2812" s="83"/>
    </row>
    <row r="2813" spans="3:9" x14ac:dyDescent="0.15">
      <c r="C2813" s="83"/>
      <c r="H2813" s="83"/>
      <c r="I2813" s="83"/>
    </row>
    <row r="2814" spans="3:9" x14ac:dyDescent="0.15">
      <c r="C2814" s="83"/>
      <c r="H2814" s="83"/>
      <c r="I2814" s="83"/>
    </row>
    <row r="2815" spans="3:9" x14ac:dyDescent="0.15">
      <c r="C2815" s="83"/>
      <c r="H2815" s="83"/>
      <c r="I2815" s="83"/>
    </row>
    <row r="2816" spans="3:9" x14ac:dyDescent="0.15">
      <c r="C2816" s="83"/>
      <c r="H2816" s="83"/>
      <c r="I2816" s="83"/>
    </row>
    <row r="2817" spans="3:9" x14ac:dyDescent="0.15">
      <c r="C2817" s="83"/>
      <c r="H2817" s="83"/>
      <c r="I2817" s="83"/>
    </row>
    <row r="2818" spans="3:9" x14ac:dyDescent="0.15">
      <c r="C2818" s="83"/>
      <c r="H2818" s="83"/>
      <c r="I2818" s="83"/>
    </row>
    <row r="2819" spans="3:9" x14ac:dyDescent="0.15">
      <c r="C2819" s="83"/>
      <c r="H2819" s="83"/>
      <c r="I2819" s="83"/>
    </row>
    <row r="2820" spans="3:9" x14ac:dyDescent="0.15">
      <c r="C2820" s="83"/>
      <c r="H2820" s="83"/>
      <c r="I2820" s="83"/>
    </row>
    <row r="2821" spans="3:9" x14ac:dyDescent="0.15">
      <c r="C2821" s="83"/>
      <c r="H2821" s="83"/>
      <c r="I2821" s="83"/>
    </row>
    <row r="2822" spans="3:9" x14ac:dyDescent="0.15">
      <c r="C2822" s="83"/>
      <c r="H2822" s="83"/>
      <c r="I2822" s="83"/>
    </row>
    <row r="2823" spans="3:9" x14ac:dyDescent="0.15">
      <c r="C2823" s="83"/>
      <c r="H2823" s="83"/>
      <c r="I2823" s="83"/>
    </row>
    <row r="2824" spans="3:9" x14ac:dyDescent="0.15">
      <c r="C2824" s="83"/>
      <c r="H2824" s="83"/>
      <c r="I2824" s="83"/>
    </row>
    <row r="2825" spans="3:9" x14ac:dyDescent="0.15">
      <c r="C2825" s="83"/>
      <c r="H2825" s="83"/>
      <c r="I2825" s="83"/>
    </row>
    <row r="2826" spans="3:9" x14ac:dyDescent="0.15">
      <c r="C2826" s="83"/>
      <c r="H2826" s="83"/>
      <c r="I2826" s="83"/>
    </row>
    <row r="2827" spans="3:9" x14ac:dyDescent="0.15">
      <c r="C2827" s="83"/>
      <c r="H2827" s="83"/>
      <c r="I2827" s="83"/>
    </row>
    <row r="2828" spans="3:9" x14ac:dyDescent="0.15">
      <c r="C2828" s="83"/>
      <c r="H2828" s="83"/>
      <c r="I2828" s="83"/>
    </row>
    <row r="2829" spans="3:9" x14ac:dyDescent="0.15">
      <c r="C2829" s="83"/>
      <c r="H2829" s="83"/>
      <c r="I2829" s="83"/>
    </row>
    <row r="2830" spans="3:9" x14ac:dyDescent="0.15">
      <c r="C2830" s="83"/>
      <c r="H2830" s="83"/>
      <c r="I2830" s="83"/>
    </row>
    <row r="2831" spans="3:9" x14ac:dyDescent="0.15">
      <c r="C2831" s="83"/>
      <c r="H2831" s="83"/>
      <c r="I2831" s="83"/>
    </row>
    <row r="2832" spans="3:9" x14ac:dyDescent="0.15">
      <c r="C2832" s="83"/>
      <c r="H2832" s="83"/>
      <c r="I2832" s="83"/>
    </row>
    <row r="2833" spans="3:9" x14ac:dyDescent="0.15">
      <c r="C2833" s="83"/>
      <c r="H2833" s="83"/>
      <c r="I2833" s="83"/>
    </row>
    <row r="2834" spans="3:9" x14ac:dyDescent="0.15">
      <c r="C2834" s="83"/>
      <c r="H2834" s="83"/>
      <c r="I2834" s="83"/>
    </row>
    <row r="2835" spans="3:9" x14ac:dyDescent="0.15">
      <c r="C2835" s="83"/>
      <c r="H2835" s="83"/>
      <c r="I2835" s="83"/>
    </row>
    <row r="2836" spans="3:9" x14ac:dyDescent="0.15">
      <c r="C2836" s="83"/>
      <c r="H2836" s="83"/>
      <c r="I2836" s="83"/>
    </row>
    <row r="2837" spans="3:9" x14ac:dyDescent="0.15">
      <c r="C2837" s="83"/>
      <c r="H2837" s="83"/>
      <c r="I2837" s="83"/>
    </row>
    <row r="2838" spans="3:9" x14ac:dyDescent="0.15">
      <c r="C2838" s="83"/>
      <c r="H2838" s="83"/>
      <c r="I2838" s="83"/>
    </row>
    <row r="2839" spans="3:9" x14ac:dyDescent="0.15">
      <c r="C2839" s="83"/>
      <c r="H2839" s="83"/>
      <c r="I2839" s="83"/>
    </row>
    <row r="2840" spans="3:9" x14ac:dyDescent="0.15">
      <c r="C2840" s="83"/>
      <c r="H2840" s="83"/>
      <c r="I2840" s="83"/>
    </row>
    <row r="2841" spans="3:9" x14ac:dyDescent="0.15">
      <c r="C2841" s="83"/>
      <c r="H2841" s="83"/>
      <c r="I2841" s="83"/>
    </row>
    <row r="2842" spans="3:9" x14ac:dyDescent="0.15">
      <c r="C2842" s="83"/>
      <c r="H2842" s="83"/>
      <c r="I2842" s="83"/>
    </row>
    <row r="2843" spans="3:9" x14ac:dyDescent="0.15">
      <c r="C2843" s="83"/>
      <c r="H2843" s="83"/>
      <c r="I2843" s="83"/>
    </row>
    <row r="2844" spans="3:9" x14ac:dyDescent="0.15">
      <c r="C2844" s="83"/>
      <c r="H2844" s="83"/>
      <c r="I2844" s="83"/>
    </row>
    <row r="2845" spans="3:9" x14ac:dyDescent="0.15">
      <c r="C2845" s="83"/>
      <c r="H2845" s="83"/>
      <c r="I2845" s="83"/>
    </row>
    <row r="2846" spans="3:9" x14ac:dyDescent="0.15">
      <c r="C2846" s="83"/>
      <c r="H2846" s="83"/>
      <c r="I2846" s="83"/>
    </row>
    <row r="2847" spans="3:9" x14ac:dyDescent="0.15">
      <c r="C2847" s="83"/>
      <c r="H2847" s="83"/>
      <c r="I2847" s="83"/>
    </row>
    <row r="2848" spans="3:9" x14ac:dyDescent="0.15">
      <c r="C2848" s="83"/>
      <c r="H2848" s="83"/>
      <c r="I2848" s="83"/>
    </row>
    <row r="2849" spans="3:9" x14ac:dyDescent="0.15">
      <c r="C2849" s="83"/>
      <c r="H2849" s="83"/>
      <c r="I2849" s="83"/>
    </row>
    <row r="2850" spans="3:9" x14ac:dyDescent="0.15">
      <c r="C2850" s="83"/>
      <c r="H2850" s="83"/>
      <c r="I2850" s="83"/>
    </row>
    <row r="2851" spans="3:9" x14ac:dyDescent="0.15">
      <c r="C2851" s="83"/>
      <c r="H2851" s="83"/>
      <c r="I2851" s="83"/>
    </row>
    <row r="2852" spans="3:9" x14ac:dyDescent="0.15">
      <c r="C2852" s="83"/>
      <c r="H2852" s="83"/>
      <c r="I2852" s="83"/>
    </row>
    <row r="2853" spans="3:9" x14ac:dyDescent="0.15">
      <c r="C2853" s="83"/>
      <c r="H2853" s="83"/>
      <c r="I2853" s="83"/>
    </row>
    <row r="2854" spans="3:9" x14ac:dyDescent="0.15">
      <c r="C2854" s="83"/>
      <c r="H2854" s="83"/>
      <c r="I2854" s="83"/>
    </row>
    <row r="2855" spans="3:9" x14ac:dyDescent="0.15">
      <c r="C2855" s="83"/>
      <c r="H2855" s="83"/>
      <c r="I2855" s="83"/>
    </row>
    <row r="2856" spans="3:9" x14ac:dyDescent="0.15">
      <c r="C2856" s="83"/>
      <c r="H2856" s="83"/>
      <c r="I2856" s="83"/>
    </row>
    <row r="2857" spans="3:9" x14ac:dyDescent="0.15">
      <c r="C2857" s="83"/>
      <c r="H2857" s="83"/>
      <c r="I2857" s="83"/>
    </row>
    <row r="2858" spans="3:9" x14ac:dyDescent="0.15">
      <c r="C2858" s="83"/>
      <c r="H2858" s="83"/>
      <c r="I2858" s="83"/>
    </row>
    <row r="2859" spans="3:9" x14ac:dyDescent="0.15">
      <c r="C2859" s="83"/>
      <c r="H2859" s="83"/>
      <c r="I2859" s="83"/>
    </row>
    <row r="2860" spans="3:9" x14ac:dyDescent="0.15">
      <c r="C2860" s="83"/>
      <c r="H2860" s="83"/>
      <c r="I2860" s="83"/>
    </row>
    <row r="2861" spans="3:9" x14ac:dyDescent="0.15">
      <c r="C2861" s="83"/>
      <c r="H2861" s="83"/>
      <c r="I2861" s="83"/>
    </row>
    <row r="2862" spans="3:9" x14ac:dyDescent="0.15">
      <c r="C2862" s="83"/>
      <c r="H2862" s="83"/>
      <c r="I2862" s="83"/>
    </row>
    <row r="2863" spans="3:9" x14ac:dyDescent="0.15">
      <c r="C2863" s="83"/>
      <c r="H2863" s="83"/>
      <c r="I2863" s="83"/>
    </row>
    <row r="2864" spans="3:9" x14ac:dyDescent="0.15">
      <c r="C2864" s="83"/>
      <c r="H2864" s="83"/>
      <c r="I2864" s="83"/>
    </row>
    <row r="2865" spans="3:9" x14ac:dyDescent="0.15">
      <c r="C2865" s="83"/>
      <c r="H2865" s="83"/>
      <c r="I2865" s="83"/>
    </row>
    <row r="2866" spans="3:9" x14ac:dyDescent="0.15">
      <c r="C2866" s="83"/>
      <c r="H2866" s="83"/>
      <c r="I2866" s="83"/>
    </row>
    <row r="2867" spans="3:9" x14ac:dyDescent="0.15">
      <c r="C2867" s="83"/>
      <c r="H2867" s="83"/>
      <c r="I2867" s="83"/>
    </row>
    <row r="2868" spans="3:9" x14ac:dyDescent="0.15">
      <c r="C2868" s="83"/>
      <c r="H2868" s="83"/>
      <c r="I2868" s="83"/>
    </row>
    <row r="2869" spans="3:9" x14ac:dyDescent="0.15">
      <c r="C2869" s="83"/>
      <c r="H2869" s="83"/>
      <c r="I2869" s="83"/>
    </row>
    <row r="2870" spans="3:9" x14ac:dyDescent="0.15">
      <c r="C2870" s="83"/>
      <c r="H2870" s="83"/>
      <c r="I2870" s="83"/>
    </row>
    <row r="2871" spans="3:9" x14ac:dyDescent="0.15">
      <c r="C2871" s="83"/>
      <c r="H2871" s="83"/>
      <c r="I2871" s="83"/>
    </row>
    <row r="2872" spans="3:9" x14ac:dyDescent="0.15">
      <c r="C2872" s="83"/>
      <c r="H2872" s="83"/>
      <c r="I2872" s="83"/>
    </row>
    <row r="2873" spans="3:9" x14ac:dyDescent="0.15">
      <c r="C2873" s="83"/>
      <c r="H2873" s="83"/>
      <c r="I2873" s="83"/>
    </row>
    <row r="2874" spans="3:9" x14ac:dyDescent="0.15">
      <c r="C2874" s="83"/>
      <c r="H2874" s="83"/>
      <c r="I2874" s="83"/>
    </row>
    <row r="2875" spans="3:9" x14ac:dyDescent="0.15">
      <c r="C2875" s="83"/>
      <c r="H2875" s="83"/>
      <c r="I2875" s="83"/>
    </row>
    <row r="2876" spans="3:9" x14ac:dyDescent="0.15">
      <c r="C2876" s="83"/>
      <c r="H2876" s="83"/>
      <c r="I2876" s="83"/>
    </row>
    <row r="2877" spans="3:9" x14ac:dyDescent="0.15">
      <c r="C2877" s="83"/>
      <c r="H2877" s="83"/>
      <c r="I2877" s="83"/>
    </row>
    <row r="2878" spans="3:9" x14ac:dyDescent="0.15">
      <c r="C2878" s="83"/>
      <c r="H2878" s="83"/>
      <c r="I2878" s="83"/>
    </row>
    <row r="2879" spans="3:9" x14ac:dyDescent="0.15">
      <c r="C2879" s="83"/>
      <c r="H2879" s="83"/>
      <c r="I2879" s="83"/>
    </row>
    <row r="2880" spans="3:9" x14ac:dyDescent="0.15">
      <c r="C2880" s="83"/>
      <c r="H2880" s="83"/>
      <c r="I2880" s="83"/>
    </row>
    <row r="2881" spans="3:9" x14ac:dyDescent="0.15">
      <c r="C2881" s="83"/>
      <c r="H2881" s="83"/>
      <c r="I2881" s="83"/>
    </row>
    <row r="2882" spans="3:9" x14ac:dyDescent="0.15">
      <c r="C2882" s="83"/>
      <c r="H2882" s="83"/>
      <c r="I2882" s="83"/>
    </row>
    <row r="2883" spans="3:9" x14ac:dyDescent="0.15">
      <c r="C2883" s="83"/>
      <c r="H2883" s="83"/>
      <c r="I2883" s="83"/>
    </row>
    <row r="2884" spans="3:9" x14ac:dyDescent="0.15">
      <c r="C2884" s="83"/>
      <c r="H2884" s="83"/>
      <c r="I2884" s="83"/>
    </row>
    <row r="2885" spans="3:9" x14ac:dyDescent="0.15">
      <c r="C2885" s="83"/>
      <c r="H2885" s="83"/>
      <c r="I2885" s="83"/>
    </row>
    <row r="2886" spans="3:9" x14ac:dyDescent="0.15">
      <c r="C2886" s="83"/>
      <c r="H2886" s="83"/>
      <c r="I2886" s="83"/>
    </row>
    <row r="2887" spans="3:9" x14ac:dyDescent="0.15">
      <c r="C2887" s="83"/>
      <c r="H2887" s="83"/>
      <c r="I2887" s="83"/>
    </row>
    <row r="2888" spans="3:9" x14ac:dyDescent="0.15">
      <c r="C2888" s="83"/>
      <c r="H2888" s="83"/>
      <c r="I2888" s="83"/>
    </row>
    <row r="2889" spans="3:9" x14ac:dyDescent="0.15">
      <c r="C2889" s="83"/>
      <c r="H2889" s="83"/>
      <c r="I2889" s="83"/>
    </row>
    <row r="2890" spans="3:9" x14ac:dyDescent="0.15">
      <c r="C2890" s="83"/>
      <c r="H2890" s="83"/>
      <c r="I2890" s="83"/>
    </row>
    <row r="2891" spans="3:9" x14ac:dyDescent="0.15">
      <c r="C2891" s="83"/>
      <c r="H2891" s="83"/>
      <c r="I2891" s="83"/>
    </row>
    <row r="2892" spans="3:9" x14ac:dyDescent="0.15">
      <c r="C2892" s="83"/>
      <c r="H2892" s="83"/>
      <c r="I2892" s="83"/>
    </row>
    <row r="2893" spans="3:9" x14ac:dyDescent="0.15">
      <c r="C2893" s="83"/>
      <c r="H2893" s="83"/>
      <c r="I2893" s="83"/>
    </row>
    <row r="2894" spans="3:9" x14ac:dyDescent="0.15">
      <c r="C2894" s="83"/>
      <c r="H2894" s="83"/>
      <c r="I2894" s="83"/>
    </row>
    <row r="2895" spans="3:9" x14ac:dyDescent="0.15">
      <c r="C2895" s="83"/>
      <c r="H2895" s="83"/>
      <c r="I2895" s="83"/>
    </row>
    <row r="2896" spans="3:9" x14ac:dyDescent="0.15">
      <c r="C2896" s="83"/>
      <c r="H2896" s="83"/>
      <c r="I2896" s="83"/>
    </row>
    <row r="2897" spans="3:9" x14ac:dyDescent="0.15">
      <c r="C2897" s="83"/>
      <c r="H2897" s="83"/>
      <c r="I2897" s="83"/>
    </row>
    <row r="2898" spans="3:9" x14ac:dyDescent="0.15">
      <c r="C2898" s="83"/>
      <c r="H2898" s="83"/>
      <c r="I2898" s="83"/>
    </row>
    <row r="2899" spans="3:9" x14ac:dyDescent="0.15">
      <c r="C2899" s="83"/>
      <c r="H2899" s="83"/>
      <c r="I2899" s="83"/>
    </row>
    <row r="2900" spans="3:9" x14ac:dyDescent="0.15">
      <c r="C2900" s="83"/>
      <c r="H2900" s="83"/>
      <c r="I2900" s="83"/>
    </row>
    <row r="2901" spans="3:9" x14ac:dyDescent="0.15">
      <c r="C2901" s="83"/>
      <c r="H2901" s="83"/>
      <c r="I2901" s="83"/>
    </row>
    <row r="2902" spans="3:9" x14ac:dyDescent="0.15">
      <c r="C2902" s="83"/>
      <c r="H2902" s="83"/>
      <c r="I2902" s="83"/>
    </row>
    <row r="2903" spans="3:9" x14ac:dyDescent="0.15">
      <c r="C2903" s="83"/>
      <c r="H2903" s="83"/>
      <c r="I2903" s="83"/>
    </row>
    <row r="2904" spans="3:9" x14ac:dyDescent="0.15">
      <c r="C2904" s="83"/>
      <c r="H2904" s="83"/>
      <c r="I2904" s="83"/>
    </row>
    <row r="2905" spans="3:9" x14ac:dyDescent="0.15">
      <c r="C2905" s="83"/>
      <c r="H2905" s="83"/>
      <c r="I2905" s="83"/>
    </row>
    <row r="2906" spans="3:9" x14ac:dyDescent="0.15">
      <c r="C2906" s="83"/>
      <c r="H2906" s="83"/>
      <c r="I2906" s="83"/>
    </row>
    <row r="2907" spans="3:9" x14ac:dyDescent="0.15">
      <c r="C2907" s="83"/>
      <c r="H2907" s="83"/>
      <c r="I2907" s="83"/>
    </row>
    <row r="2908" spans="3:9" x14ac:dyDescent="0.15">
      <c r="C2908" s="83"/>
      <c r="H2908" s="83"/>
      <c r="I2908" s="83"/>
    </row>
    <row r="2909" spans="3:9" x14ac:dyDescent="0.15">
      <c r="C2909" s="83"/>
      <c r="H2909" s="83"/>
      <c r="I2909" s="83"/>
    </row>
    <row r="2910" spans="3:9" x14ac:dyDescent="0.15">
      <c r="C2910" s="83"/>
      <c r="H2910" s="83"/>
      <c r="I2910" s="83"/>
    </row>
    <row r="2911" spans="3:9" x14ac:dyDescent="0.15">
      <c r="C2911" s="83"/>
      <c r="H2911" s="83"/>
      <c r="I2911" s="83"/>
    </row>
    <row r="2912" spans="3:9" x14ac:dyDescent="0.15">
      <c r="C2912" s="83"/>
      <c r="H2912" s="83"/>
      <c r="I2912" s="83"/>
    </row>
    <row r="2913" spans="3:9" x14ac:dyDescent="0.15">
      <c r="C2913" s="83"/>
      <c r="H2913" s="83"/>
      <c r="I2913" s="83"/>
    </row>
    <row r="2914" spans="3:9" x14ac:dyDescent="0.15">
      <c r="C2914" s="83"/>
      <c r="H2914" s="83"/>
      <c r="I2914" s="83"/>
    </row>
    <row r="2915" spans="3:9" x14ac:dyDescent="0.15">
      <c r="C2915" s="83"/>
      <c r="H2915" s="83"/>
      <c r="I2915" s="83"/>
    </row>
    <row r="2916" spans="3:9" x14ac:dyDescent="0.15">
      <c r="C2916" s="83"/>
      <c r="H2916" s="83"/>
      <c r="I2916" s="83"/>
    </row>
    <row r="2917" spans="3:9" x14ac:dyDescent="0.15">
      <c r="C2917" s="83"/>
      <c r="H2917" s="83"/>
      <c r="I2917" s="83"/>
    </row>
    <row r="2918" spans="3:9" x14ac:dyDescent="0.15">
      <c r="C2918" s="83"/>
      <c r="H2918" s="83"/>
      <c r="I2918" s="83"/>
    </row>
    <row r="2919" spans="3:9" x14ac:dyDescent="0.15">
      <c r="C2919" s="83"/>
      <c r="H2919" s="83"/>
      <c r="I2919" s="83"/>
    </row>
    <row r="2920" spans="3:9" x14ac:dyDescent="0.15">
      <c r="C2920" s="83"/>
      <c r="H2920" s="83"/>
      <c r="I2920" s="83"/>
    </row>
    <row r="2921" spans="3:9" x14ac:dyDescent="0.15">
      <c r="C2921" s="83"/>
      <c r="H2921" s="83"/>
      <c r="I2921" s="83"/>
    </row>
    <row r="2922" spans="3:9" x14ac:dyDescent="0.15">
      <c r="C2922" s="83"/>
      <c r="H2922" s="83"/>
      <c r="I2922" s="83"/>
    </row>
    <row r="2923" spans="3:9" x14ac:dyDescent="0.15">
      <c r="C2923" s="83"/>
      <c r="H2923" s="83"/>
      <c r="I2923" s="83"/>
    </row>
    <row r="2924" spans="3:9" x14ac:dyDescent="0.15">
      <c r="C2924" s="83"/>
      <c r="H2924" s="83"/>
      <c r="I2924" s="83"/>
    </row>
    <row r="2925" spans="3:9" x14ac:dyDescent="0.15">
      <c r="C2925" s="83"/>
      <c r="H2925" s="83"/>
      <c r="I2925" s="83"/>
    </row>
    <row r="2926" spans="3:9" x14ac:dyDescent="0.15">
      <c r="C2926" s="83"/>
      <c r="H2926" s="83"/>
      <c r="I2926" s="83"/>
    </row>
    <row r="2927" spans="3:9" x14ac:dyDescent="0.15">
      <c r="C2927" s="83"/>
      <c r="H2927" s="83"/>
      <c r="I2927" s="83"/>
    </row>
    <row r="2928" spans="3:9" x14ac:dyDescent="0.15">
      <c r="C2928" s="83"/>
      <c r="H2928" s="83"/>
      <c r="I2928" s="83"/>
    </row>
    <row r="2929" spans="3:9" x14ac:dyDescent="0.15">
      <c r="C2929" s="83"/>
      <c r="H2929" s="83"/>
      <c r="I2929" s="83"/>
    </row>
    <row r="2930" spans="3:9" x14ac:dyDescent="0.15">
      <c r="C2930" s="83"/>
      <c r="H2930" s="83"/>
      <c r="I2930" s="83"/>
    </row>
    <row r="2931" spans="3:9" x14ac:dyDescent="0.15">
      <c r="C2931" s="83"/>
      <c r="H2931" s="83"/>
      <c r="I2931" s="83"/>
    </row>
    <row r="2932" spans="3:9" x14ac:dyDescent="0.15">
      <c r="C2932" s="83"/>
      <c r="H2932" s="83"/>
      <c r="I2932" s="83"/>
    </row>
    <row r="2933" spans="3:9" x14ac:dyDescent="0.15">
      <c r="C2933" s="83"/>
      <c r="H2933" s="83"/>
      <c r="I2933" s="83"/>
    </row>
    <row r="2934" spans="3:9" x14ac:dyDescent="0.15">
      <c r="C2934" s="83"/>
      <c r="H2934" s="83"/>
      <c r="I2934" s="83"/>
    </row>
    <row r="2935" spans="3:9" x14ac:dyDescent="0.15">
      <c r="C2935" s="83"/>
      <c r="H2935" s="83"/>
      <c r="I2935" s="83"/>
    </row>
    <row r="2936" spans="3:9" x14ac:dyDescent="0.15">
      <c r="C2936" s="83"/>
      <c r="H2936" s="83"/>
      <c r="I2936" s="83"/>
    </row>
    <row r="2937" spans="3:9" x14ac:dyDescent="0.15">
      <c r="C2937" s="83"/>
      <c r="H2937" s="83"/>
      <c r="I2937" s="83"/>
    </row>
    <row r="2938" spans="3:9" x14ac:dyDescent="0.15">
      <c r="C2938" s="83"/>
      <c r="H2938" s="83"/>
      <c r="I2938" s="83"/>
    </row>
    <row r="2939" spans="3:9" x14ac:dyDescent="0.15">
      <c r="C2939" s="83"/>
      <c r="H2939" s="83"/>
      <c r="I2939" s="83"/>
    </row>
    <row r="2940" spans="3:9" x14ac:dyDescent="0.15">
      <c r="C2940" s="83"/>
      <c r="H2940" s="83"/>
      <c r="I2940" s="83"/>
    </row>
    <row r="2941" spans="3:9" x14ac:dyDescent="0.15">
      <c r="C2941" s="83"/>
      <c r="H2941" s="83"/>
      <c r="I2941" s="83"/>
    </row>
    <row r="2942" spans="3:9" x14ac:dyDescent="0.15">
      <c r="C2942" s="83"/>
      <c r="H2942" s="83"/>
      <c r="I2942" s="83"/>
    </row>
    <row r="2943" spans="3:9" x14ac:dyDescent="0.15">
      <c r="C2943" s="83"/>
      <c r="H2943" s="83"/>
      <c r="I2943" s="83"/>
    </row>
    <row r="2944" spans="3:9" x14ac:dyDescent="0.15">
      <c r="C2944" s="83"/>
      <c r="H2944" s="83"/>
      <c r="I2944" s="83"/>
    </row>
    <row r="2945" spans="3:9" x14ac:dyDescent="0.15">
      <c r="C2945" s="83"/>
      <c r="H2945" s="83"/>
      <c r="I2945" s="83"/>
    </row>
    <row r="2946" spans="3:9" x14ac:dyDescent="0.15">
      <c r="C2946" s="83"/>
      <c r="H2946" s="83"/>
      <c r="I2946" s="83"/>
    </row>
    <row r="2947" spans="3:9" x14ac:dyDescent="0.15">
      <c r="C2947" s="83"/>
      <c r="H2947" s="83"/>
      <c r="I2947" s="83"/>
    </row>
    <row r="2948" spans="3:9" x14ac:dyDescent="0.15">
      <c r="C2948" s="83"/>
      <c r="H2948" s="83"/>
      <c r="I2948" s="83"/>
    </row>
    <row r="2949" spans="3:9" x14ac:dyDescent="0.15">
      <c r="C2949" s="83"/>
      <c r="H2949" s="83"/>
      <c r="I2949" s="83"/>
    </row>
    <row r="2950" spans="3:9" x14ac:dyDescent="0.15">
      <c r="C2950" s="83"/>
      <c r="H2950" s="83"/>
      <c r="I2950" s="83"/>
    </row>
    <row r="2951" spans="3:9" x14ac:dyDescent="0.15">
      <c r="C2951" s="83"/>
      <c r="H2951" s="83"/>
      <c r="I2951" s="83"/>
    </row>
    <row r="2952" spans="3:9" x14ac:dyDescent="0.15">
      <c r="C2952" s="83"/>
      <c r="H2952" s="83"/>
      <c r="I2952" s="83"/>
    </row>
    <row r="2953" spans="3:9" x14ac:dyDescent="0.15">
      <c r="C2953" s="83"/>
      <c r="H2953" s="83"/>
      <c r="I2953" s="83"/>
    </row>
    <row r="2954" spans="3:9" x14ac:dyDescent="0.15">
      <c r="C2954" s="83"/>
      <c r="H2954" s="83"/>
      <c r="I2954" s="83"/>
    </row>
    <row r="2955" spans="3:9" x14ac:dyDescent="0.15">
      <c r="C2955" s="83"/>
      <c r="H2955" s="83"/>
      <c r="I2955" s="83"/>
    </row>
    <row r="2956" spans="3:9" x14ac:dyDescent="0.15">
      <c r="C2956" s="83"/>
      <c r="H2956" s="83"/>
      <c r="I2956" s="83"/>
    </row>
    <row r="2957" spans="3:9" x14ac:dyDescent="0.15">
      <c r="C2957" s="83"/>
      <c r="H2957" s="83"/>
      <c r="I2957" s="83"/>
    </row>
    <row r="2958" spans="3:9" x14ac:dyDescent="0.15">
      <c r="C2958" s="83"/>
      <c r="H2958" s="83"/>
      <c r="I2958" s="83"/>
    </row>
    <row r="2959" spans="3:9" x14ac:dyDescent="0.15">
      <c r="C2959" s="83"/>
      <c r="H2959" s="83"/>
      <c r="I2959" s="83"/>
    </row>
    <row r="2960" spans="3:9" x14ac:dyDescent="0.15">
      <c r="C2960" s="83"/>
      <c r="H2960" s="83"/>
      <c r="I2960" s="83"/>
    </row>
    <row r="2961" spans="3:9" x14ac:dyDescent="0.15">
      <c r="C2961" s="83"/>
      <c r="H2961" s="83"/>
      <c r="I2961" s="83"/>
    </row>
    <row r="2962" spans="3:9" x14ac:dyDescent="0.15">
      <c r="C2962" s="83"/>
      <c r="H2962" s="83"/>
      <c r="I2962" s="83"/>
    </row>
    <row r="2963" spans="3:9" x14ac:dyDescent="0.15">
      <c r="C2963" s="83"/>
      <c r="H2963" s="83"/>
      <c r="I2963" s="83"/>
    </row>
    <row r="2964" spans="3:9" x14ac:dyDescent="0.15">
      <c r="C2964" s="83"/>
      <c r="H2964" s="83"/>
      <c r="I2964" s="83"/>
    </row>
    <row r="2965" spans="3:9" x14ac:dyDescent="0.15">
      <c r="C2965" s="83"/>
      <c r="H2965" s="83"/>
      <c r="I2965" s="83"/>
    </row>
    <row r="2966" spans="3:9" x14ac:dyDescent="0.15">
      <c r="C2966" s="83"/>
      <c r="H2966" s="83"/>
      <c r="I2966" s="83"/>
    </row>
    <row r="2967" spans="3:9" x14ac:dyDescent="0.15">
      <c r="C2967" s="83"/>
      <c r="H2967" s="83"/>
      <c r="I2967" s="83"/>
    </row>
    <row r="2968" spans="3:9" x14ac:dyDescent="0.15">
      <c r="C2968" s="83"/>
      <c r="H2968" s="83"/>
      <c r="I2968" s="83"/>
    </row>
    <row r="2969" spans="3:9" x14ac:dyDescent="0.15">
      <c r="C2969" s="83"/>
      <c r="H2969" s="83"/>
      <c r="I2969" s="83"/>
    </row>
    <row r="2970" spans="3:9" x14ac:dyDescent="0.15">
      <c r="C2970" s="83"/>
      <c r="H2970" s="83"/>
      <c r="I2970" s="83"/>
    </row>
    <row r="2971" spans="3:9" x14ac:dyDescent="0.15">
      <c r="C2971" s="83"/>
      <c r="H2971" s="83"/>
      <c r="I2971" s="83"/>
    </row>
    <row r="2972" spans="3:9" x14ac:dyDescent="0.15">
      <c r="C2972" s="83"/>
      <c r="H2972" s="83"/>
      <c r="I2972" s="83"/>
    </row>
    <row r="2973" spans="3:9" x14ac:dyDescent="0.15">
      <c r="C2973" s="83"/>
      <c r="H2973" s="83"/>
      <c r="I2973" s="83"/>
    </row>
    <row r="2974" spans="3:9" x14ac:dyDescent="0.15">
      <c r="C2974" s="83"/>
      <c r="H2974" s="83"/>
      <c r="I2974" s="83"/>
    </row>
    <row r="2975" spans="3:9" x14ac:dyDescent="0.15">
      <c r="C2975" s="83"/>
      <c r="H2975" s="83"/>
      <c r="I2975" s="83"/>
    </row>
    <row r="2976" spans="3:9" x14ac:dyDescent="0.15">
      <c r="C2976" s="83"/>
      <c r="H2976" s="83"/>
      <c r="I2976" s="83"/>
    </row>
    <row r="2977" spans="3:9" x14ac:dyDescent="0.15">
      <c r="C2977" s="83"/>
      <c r="H2977" s="83"/>
      <c r="I2977" s="83"/>
    </row>
    <row r="2978" spans="3:9" x14ac:dyDescent="0.15">
      <c r="C2978" s="83"/>
      <c r="H2978" s="83"/>
      <c r="I2978" s="83"/>
    </row>
    <row r="2979" spans="3:9" x14ac:dyDescent="0.15">
      <c r="C2979" s="83"/>
      <c r="H2979" s="83"/>
      <c r="I2979" s="83"/>
    </row>
    <row r="2980" spans="3:9" x14ac:dyDescent="0.15">
      <c r="C2980" s="83"/>
      <c r="H2980" s="83"/>
      <c r="I2980" s="83"/>
    </row>
    <row r="2981" spans="3:9" x14ac:dyDescent="0.15">
      <c r="C2981" s="83"/>
      <c r="H2981" s="83"/>
      <c r="I2981" s="83"/>
    </row>
    <row r="2982" spans="3:9" x14ac:dyDescent="0.15">
      <c r="C2982" s="83"/>
      <c r="H2982" s="83"/>
      <c r="I2982" s="83"/>
    </row>
    <row r="2983" spans="3:9" x14ac:dyDescent="0.15">
      <c r="C2983" s="83"/>
      <c r="H2983" s="83"/>
      <c r="I2983" s="83"/>
    </row>
    <row r="2984" spans="3:9" x14ac:dyDescent="0.15">
      <c r="C2984" s="83"/>
      <c r="H2984" s="83"/>
      <c r="I2984" s="83"/>
    </row>
    <row r="2985" spans="3:9" x14ac:dyDescent="0.15">
      <c r="C2985" s="83"/>
      <c r="H2985" s="83"/>
      <c r="I2985" s="83"/>
    </row>
    <row r="2986" spans="3:9" x14ac:dyDescent="0.15">
      <c r="C2986" s="83"/>
      <c r="H2986" s="83"/>
      <c r="I2986" s="83"/>
    </row>
    <row r="2987" spans="3:9" x14ac:dyDescent="0.15">
      <c r="C2987" s="83"/>
      <c r="H2987" s="83"/>
      <c r="I2987" s="83"/>
    </row>
    <row r="2988" spans="3:9" x14ac:dyDescent="0.15">
      <c r="C2988" s="83"/>
      <c r="H2988" s="83"/>
      <c r="I2988" s="83"/>
    </row>
    <row r="2989" spans="3:9" x14ac:dyDescent="0.15">
      <c r="C2989" s="83"/>
      <c r="H2989" s="83"/>
      <c r="I2989" s="83"/>
    </row>
    <row r="2990" spans="3:9" x14ac:dyDescent="0.15">
      <c r="C2990" s="83"/>
      <c r="H2990" s="83"/>
      <c r="I2990" s="83"/>
    </row>
    <row r="2991" spans="3:9" x14ac:dyDescent="0.15">
      <c r="C2991" s="83"/>
      <c r="H2991" s="83"/>
      <c r="I2991" s="83"/>
    </row>
    <row r="2992" spans="3:9" x14ac:dyDescent="0.15">
      <c r="C2992" s="83"/>
      <c r="H2992" s="83"/>
      <c r="I2992" s="83"/>
    </row>
    <row r="2993" spans="3:9" x14ac:dyDescent="0.15">
      <c r="C2993" s="83"/>
      <c r="H2993" s="83"/>
      <c r="I2993" s="83"/>
    </row>
    <row r="2994" spans="3:9" x14ac:dyDescent="0.15">
      <c r="C2994" s="83"/>
      <c r="H2994" s="83"/>
      <c r="I2994" s="83"/>
    </row>
    <row r="2995" spans="3:9" x14ac:dyDescent="0.15">
      <c r="C2995" s="83"/>
      <c r="H2995" s="83"/>
      <c r="I2995" s="83"/>
    </row>
    <row r="2996" spans="3:9" x14ac:dyDescent="0.15">
      <c r="C2996" s="83"/>
      <c r="H2996" s="83"/>
      <c r="I2996" s="83"/>
    </row>
    <row r="2997" spans="3:9" x14ac:dyDescent="0.15">
      <c r="C2997" s="83"/>
      <c r="H2997" s="83"/>
      <c r="I2997" s="83"/>
    </row>
    <row r="2998" spans="3:9" x14ac:dyDescent="0.15">
      <c r="C2998" s="83"/>
      <c r="H2998" s="83"/>
      <c r="I2998" s="83"/>
    </row>
    <row r="2999" spans="3:9" x14ac:dyDescent="0.15">
      <c r="C2999" s="83"/>
      <c r="H2999" s="83"/>
      <c r="I2999" s="83"/>
    </row>
    <row r="3000" spans="3:9" x14ac:dyDescent="0.15">
      <c r="C3000" s="83"/>
      <c r="H3000" s="83"/>
      <c r="I3000" s="83"/>
    </row>
    <row r="3001" spans="3:9" x14ac:dyDescent="0.15">
      <c r="C3001" s="83"/>
      <c r="H3001" s="83"/>
      <c r="I3001" s="83"/>
    </row>
    <row r="3002" spans="3:9" x14ac:dyDescent="0.15">
      <c r="C3002" s="83"/>
      <c r="H3002" s="83"/>
      <c r="I3002" s="83"/>
    </row>
    <row r="3003" spans="3:9" x14ac:dyDescent="0.15">
      <c r="C3003" s="83"/>
      <c r="H3003" s="83"/>
      <c r="I3003" s="83"/>
    </row>
    <row r="3004" spans="3:9" x14ac:dyDescent="0.15">
      <c r="C3004" s="83"/>
      <c r="H3004" s="83"/>
      <c r="I3004" s="83"/>
    </row>
    <row r="3005" spans="3:9" x14ac:dyDescent="0.15">
      <c r="C3005" s="83"/>
      <c r="H3005" s="83"/>
      <c r="I3005" s="83"/>
    </row>
    <row r="3006" spans="3:9" x14ac:dyDescent="0.15">
      <c r="C3006" s="83"/>
      <c r="H3006" s="83"/>
      <c r="I3006" s="83"/>
    </row>
    <row r="3007" spans="3:9" x14ac:dyDescent="0.15">
      <c r="C3007" s="83"/>
      <c r="H3007" s="83"/>
      <c r="I3007" s="83"/>
    </row>
    <row r="3008" spans="3:9" x14ac:dyDescent="0.15">
      <c r="C3008" s="83"/>
      <c r="H3008" s="83"/>
      <c r="I3008" s="83"/>
    </row>
    <row r="3009" spans="3:9" x14ac:dyDescent="0.15">
      <c r="C3009" s="83"/>
      <c r="H3009" s="83"/>
      <c r="I3009" s="83"/>
    </row>
    <row r="3010" spans="3:9" x14ac:dyDescent="0.15">
      <c r="C3010" s="83"/>
      <c r="H3010" s="83"/>
      <c r="I3010" s="83"/>
    </row>
    <row r="3011" spans="3:9" x14ac:dyDescent="0.15">
      <c r="C3011" s="83"/>
      <c r="H3011" s="83"/>
      <c r="I3011" s="83"/>
    </row>
    <row r="3012" spans="3:9" x14ac:dyDescent="0.15">
      <c r="C3012" s="83"/>
      <c r="H3012" s="83"/>
      <c r="I3012" s="83"/>
    </row>
    <row r="3013" spans="3:9" x14ac:dyDescent="0.15">
      <c r="C3013" s="83"/>
      <c r="H3013" s="83"/>
      <c r="I3013" s="83"/>
    </row>
    <row r="3014" spans="3:9" x14ac:dyDescent="0.15">
      <c r="C3014" s="83"/>
      <c r="H3014" s="83"/>
      <c r="I3014" s="83"/>
    </row>
    <row r="3015" spans="3:9" x14ac:dyDescent="0.15">
      <c r="C3015" s="83"/>
      <c r="H3015" s="83"/>
      <c r="I3015" s="83"/>
    </row>
    <row r="3016" spans="3:9" x14ac:dyDescent="0.15">
      <c r="C3016" s="83"/>
      <c r="H3016" s="83"/>
      <c r="I3016" s="83"/>
    </row>
    <row r="3017" spans="3:9" x14ac:dyDescent="0.15">
      <c r="C3017" s="83"/>
      <c r="H3017" s="83"/>
      <c r="I3017" s="83"/>
    </row>
    <row r="3018" spans="3:9" x14ac:dyDescent="0.15">
      <c r="C3018" s="83"/>
      <c r="H3018" s="83"/>
      <c r="I3018" s="83"/>
    </row>
    <row r="3019" spans="3:9" x14ac:dyDescent="0.15">
      <c r="C3019" s="83"/>
      <c r="H3019" s="83"/>
      <c r="I3019" s="83"/>
    </row>
    <row r="3020" spans="3:9" x14ac:dyDescent="0.15">
      <c r="C3020" s="83"/>
      <c r="H3020" s="83"/>
      <c r="I3020" s="83"/>
    </row>
    <row r="3021" spans="3:9" x14ac:dyDescent="0.15">
      <c r="C3021" s="83"/>
      <c r="H3021" s="83"/>
      <c r="I3021" s="83"/>
    </row>
    <row r="3022" spans="3:9" x14ac:dyDescent="0.15">
      <c r="C3022" s="83"/>
      <c r="H3022" s="83"/>
      <c r="I3022" s="83"/>
    </row>
    <row r="3023" spans="3:9" x14ac:dyDescent="0.15">
      <c r="C3023" s="83"/>
      <c r="H3023" s="83"/>
      <c r="I3023" s="83"/>
    </row>
    <row r="3024" spans="3:9" x14ac:dyDescent="0.15">
      <c r="C3024" s="83"/>
      <c r="H3024" s="83"/>
      <c r="I3024" s="83"/>
    </row>
    <row r="3025" spans="3:9" x14ac:dyDescent="0.15">
      <c r="C3025" s="83"/>
      <c r="H3025" s="83"/>
      <c r="I3025" s="83"/>
    </row>
    <row r="3026" spans="3:9" x14ac:dyDescent="0.15">
      <c r="C3026" s="83"/>
      <c r="H3026" s="83"/>
      <c r="I3026" s="83"/>
    </row>
    <row r="3027" spans="3:9" x14ac:dyDescent="0.15">
      <c r="C3027" s="83"/>
      <c r="H3027" s="83"/>
      <c r="I3027" s="83"/>
    </row>
    <row r="3028" spans="3:9" x14ac:dyDescent="0.15">
      <c r="C3028" s="83"/>
      <c r="H3028" s="83"/>
      <c r="I3028" s="83"/>
    </row>
    <row r="3029" spans="3:9" x14ac:dyDescent="0.15">
      <c r="C3029" s="83"/>
      <c r="H3029" s="83"/>
      <c r="I3029" s="83"/>
    </row>
    <row r="3030" spans="3:9" x14ac:dyDescent="0.15">
      <c r="C3030" s="83"/>
      <c r="H3030" s="83"/>
      <c r="I3030" s="83"/>
    </row>
    <row r="3031" spans="3:9" x14ac:dyDescent="0.15">
      <c r="C3031" s="83"/>
      <c r="H3031" s="83"/>
      <c r="I3031" s="83"/>
    </row>
    <row r="3032" spans="3:9" x14ac:dyDescent="0.15">
      <c r="C3032" s="83"/>
      <c r="H3032" s="83"/>
      <c r="I3032" s="83"/>
    </row>
    <row r="3033" spans="3:9" x14ac:dyDescent="0.15">
      <c r="C3033" s="83"/>
      <c r="H3033" s="83"/>
      <c r="I3033" s="83"/>
    </row>
    <row r="3034" spans="3:9" x14ac:dyDescent="0.15">
      <c r="C3034" s="83"/>
      <c r="H3034" s="83"/>
      <c r="I3034" s="83"/>
    </row>
    <row r="3035" spans="3:9" x14ac:dyDescent="0.15">
      <c r="C3035" s="83"/>
      <c r="H3035" s="83"/>
      <c r="I3035" s="83"/>
    </row>
    <row r="3036" spans="3:9" x14ac:dyDescent="0.15">
      <c r="C3036" s="83"/>
      <c r="H3036" s="83"/>
      <c r="I3036" s="83"/>
    </row>
    <row r="3037" spans="3:9" x14ac:dyDescent="0.15">
      <c r="C3037" s="83"/>
      <c r="H3037" s="83"/>
      <c r="I3037" s="83"/>
    </row>
    <row r="3038" spans="3:9" x14ac:dyDescent="0.15">
      <c r="C3038" s="83"/>
      <c r="H3038" s="83"/>
      <c r="I3038" s="83"/>
    </row>
    <row r="3039" spans="3:9" x14ac:dyDescent="0.15">
      <c r="C3039" s="83"/>
      <c r="H3039" s="83"/>
      <c r="I3039" s="83"/>
    </row>
    <row r="3040" spans="3:9" x14ac:dyDescent="0.15">
      <c r="C3040" s="83"/>
      <c r="H3040" s="83"/>
      <c r="I3040" s="83"/>
    </row>
    <row r="3041" spans="3:9" x14ac:dyDescent="0.15">
      <c r="C3041" s="83"/>
      <c r="H3041" s="83"/>
      <c r="I3041" s="83"/>
    </row>
    <row r="3042" spans="3:9" x14ac:dyDescent="0.15">
      <c r="C3042" s="83"/>
      <c r="H3042" s="83"/>
      <c r="I3042" s="83"/>
    </row>
    <row r="3043" spans="3:9" x14ac:dyDescent="0.15">
      <c r="C3043" s="83"/>
      <c r="H3043" s="83"/>
      <c r="I3043" s="83"/>
    </row>
    <row r="3044" spans="3:9" x14ac:dyDescent="0.15">
      <c r="C3044" s="83"/>
      <c r="H3044" s="83"/>
      <c r="I3044" s="83"/>
    </row>
    <row r="3045" spans="3:9" x14ac:dyDescent="0.15">
      <c r="C3045" s="83"/>
      <c r="H3045" s="83"/>
      <c r="I3045" s="83"/>
    </row>
    <row r="3046" spans="3:9" x14ac:dyDescent="0.15">
      <c r="C3046" s="83"/>
      <c r="H3046" s="83"/>
      <c r="I3046" s="83"/>
    </row>
    <row r="3047" spans="3:9" x14ac:dyDescent="0.15">
      <c r="C3047" s="83"/>
      <c r="H3047" s="83"/>
      <c r="I3047" s="83"/>
    </row>
    <row r="3048" spans="3:9" x14ac:dyDescent="0.15">
      <c r="C3048" s="83"/>
      <c r="H3048" s="83"/>
      <c r="I3048" s="83"/>
    </row>
    <row r="3049" spans="3:9" x14ac:dyDescent="0.15">
      <c r="C3049" s="83"/>
      <c r="H3049" s="83"/>
      <c r="I3049" s="83"/>
    </row>
    <row r="3050" spans="3:9" x14ac:dyDescent="0.15">
      <c r="C3050" s="83"/>
      <c r="H3050" s="83"/>
      <c r="I3050" s="83"/>
    </row>
    <row r="3051" spans="3:9" x14ac:dyDescent="0.15">
      <c r="C3051" s="83"/>
      <c r="H3051" s="83"/>
      <c r="I3051" s="83"/>
    </row>
    <row r="3052" spans="3:9" x14ac:dyDescent="0.15">
      <c r="C3052" s="83"/>
      <c r="H3052" s="83"/>
      <c r="I3052" s="83"/>
    </row>
    <row r="3053" spans="3:9" x14ac:dyDescent="0.15">
      <c r="C3053" s="83"/>
      <c r="H3053" s="83"/>
      <c r="I3053" s="83"/>
    </row>
    <row r="3054" spans="3:9" x14ac:dyDescent="0.15">
      <c r="C3054" s="83"/>
      <c r="H3054" s="83"/>
      <c r="I3054" s="83"/>
    </row>
    <row r="3055" spans="3:9" x14ac:dyDescent="0.15">
      <c r="C3055" s="83"/>
      <c r="H3055" s="83"/>
      <c r="I3055" s="83"/>
    </row>
    <row r="3056" spans="3:9" x14ac:dyDescent="0.15">
      <c r="C3056" s="83"/>
      <c r="H3056" s="83"/>
      <c r="I3056" s="83"/>
    </row>
    <row r="3057" spans="3:9" x14ac:dyDescent="0.15">
      <c r="C3057" s="83"/>
      <c r="H3057" s="83"/>
      <c r="I3057" s="83"/>
    </row>
    <row r="3058" spans="3:9" x14ac:dyDescent="0.15">
      <c r="C3058" s="83"/>
      <c r="H3058" s="83"/>
      <c r="I3058" s="83"/>
    </row>
    <row r="3059" spans="3:9" x14ac:dyDescent="0.15">
      <c r="C3059" s="83"/>
      <c r="H3059" s="83"/>
      <c r="I3059" s="83"/>
    </row>
    <row r="3060" spans="3:9" x14ac:dyDescent="0.15">
      <c r="C3060" s="83"/>
      <c r="H3060" s="83"/>
      <c r="I3060" s="83"/>
    </row>
    <row r="3061" spans="3:9" x14ac:dyDescent="0.15">
      <c r="C3061" s="83"/>
      <c r="H3061" s="83"/>
      <c r="I3061" s="83"/>
    </row>
    <row r="3062" spans="3:9" x14ac:dyDescent="0.15">
      <c r="C3062" s="83"/>
      <c r="H3062" s="83"/>
      <c r="I3062" s="83"/>
    </row>
    <row r="3063" spans="3:9" x14ac:dyDescent="0.15">
      <c r="C3063" s="83"/>
      <c r="H3063" s="83"/>
      <c r="I3063" s="83"/>
    </row>
    <row r="3064" spans="3:9" x14ac:dyDescent="0.15">
      <c r="C3064" s="83"/>
      <c r="H3064" s="83"/>
      <c r="I3064" s="83"/>
    </row>
    <row r="3065" spans="3:9" x14ac:dyDescent="0.15">
      <c r="C3065" s="83"/>
      <c r="H3065" s="83"/>
      <c r="I3065" s="83"/>
    </row>
    <row r="3066" spans="3:9" x14ac:dyDescent="0.15">
      <c r="C3066" s="83"/>
      <c r="H3066" s="83"/>
      <c r="I3066" s="83"/>
    </row>
    <row r="3067" spans="3:9" x14ac:dyDescent="0.15">
      <c r="C3067" s="83"/>
      <c r="H3067" s="83"/>
      <c r="I3067" s="83"/>
    </row>
    <row r="3068" spans="3:9" x14ac:dyDescent="0.15">
      <c r="C3068" s="83"/>
      <c r="H3068" s="83"/>
      <c r="I3068" s="83"/>
    </row>
    <row r="3069" spans="3:9" x14ac:dyDescent="0.15">
      <c r="C3069" s="83"/>
      <c r="H3069" s="83"/>
      <c r="I3069" s="83"/>
    </row>
    <row r="3070" spans="3:9" x14ac:dyDescent="0.15">
      <c r="C3070" s="83"/>
      <c r="H3070" s="83"/>
      <c r="I3070" s="83"/>
    </row>
    <row r="3071" spans="3:9" x14ac:dyDescent="0.15">
      <c r="C3071" s="83"/>
      <c r="H3071" s="83"/>
      <c r="I3071" s="83"/>
    </row>
    <row r="3072" spans="3:9" x14ac:dyDescent="0.15">
      <c r="C3072" s="83"/>
      <c r="H3072" s="83"/>
      <c r="I3072" s="83"/>
    </row>
    <row r="3073" spans="3:9" x14ac:dyDescent="0.15">
      <c r="C3073" s="83"/>
      <c r="H3073" s="83"/>
      <c r="I3073" s="83"/>
    </row>
    <row r="3074" spans="3:9" x14ac:dyDescent="0.15">
      <c r="C3074" s="83"/>
      <c r="H3074" s="83"/>
      <c r="I3074" s="83"/>
    </row>
    <row r="3075" spans="3:9" x14ac:dyDescent="0.15">
      <c r="C3075" s="83"/>
      <c r="H3075" s="83"/>
      <c r="I3075" s="83"/>
    </row>
    <row r="3076" spans="3:9" x14ac:dyDescent="0.15">
      <c r="C3076" s="83"/>
      <c r="H3076" s="83"/>
      <c r="I3076" s="83"/>
    </row>
    <row r="3077" spans="3:9" x14ac:dyDescent="0.15">
      <c r="C3077" s="83"/>
      <c r="H3077" s="83"/>
      <c r="I3077" s="83"/>
    </row>
    <row r="3078" spans="3:9" x14ac:dyDescent="0.15">
      <c r="C3078" s="83"/>
      <c r="H3078" s="83"/>
      <c r="I3078" s="83"/>
    </row>
    <row r="3079" spans="3:9" x14ac:dyDescent="0.15">
      <c r="C3079" s="83"/>
      <c r="H3079" s="83"/>
      <c r="I3079" s="83"/>
    </row>
    <row r="3080" spans="3:9" x14ac:dyDescent="0.15">
      <c r="C3080" s="83"/>
      <c r="H3080" s="83"/>
      <c r="I3080" s="83"/>
    </row>
    <row r="3081" spans="3:9" x14ac:dyDescent="0.15">
      <c r="C3081" s="83"/>
      <c r="H3081" s="83"/>
      <c r="I3081" s="83"/>
    </row>
    <row r="3082" spans="3:9" x14ac:dyDescent="0.15">
      <c r="C3082" s="83"/>
      <c r="H3082" s="83"/>
      <c r="I3082" s="83"/>
    </row>
    <row r="3083" spans="3:9" x14ac:dyDescent="0.15">
      <c r="C3083" s="83"/>
      <c r="H3083" s="83"/>
      <c r="I3083" s="83"/>
    </row>
    <row r="3084" spans="3:9" x14ac:dyDescent="0.15">
      <c r="C3084" s="83"/>
      <c r="H3084" s="83"/>
      <c r="I3084" s="83"/>
    </row>
    <row r="3085" spans="3:9" x14ac:dyDescent="0.15">
      <c r="C3085" s="83"/>
      <c r="H3085" s="83"/>
      <c r="I3085" s="83"/>
    </row>
    <row r="3086" spans="3:9" x14ac:dyDescent="0.15">
      <c r="C3086" s="83"/>
      <c r="H3086" s="83"/>
      <c r="I3086" s="83"/>
    </row>
    <row r="3087" spans="3:9" x14ac:dyDescent="0.15">
      <c r="C3087" s="83"/>
      <c r="H3087" s="83"/>
      <c r="I3087" s="83"/>
    </row>
    <row r="3088" spans="3:9" x14ac:dyDescent="0.15">
      <c r="C3088" s="83"/>
      <c r="H3088" s="83"/>
      <c r="I3088" s="83"/>
    </row>
    <row r="3089" spans="3:9" x14ac:dyDescent="0.15">
      <c r="C3089" s="83"/>
      <c r="H3089" s="83"/>
      <c r="I3089" s="83"/>
    </row>
    <row r="3090" spans="3:9" x14ac:dyDescent="0.15">
      <c r="C3090" s="83"/>
      <c r="H3090" s="83"/>
      <c r="I3090" s="83"/>
    </row>
    <row r="3091" spans="3:9" x14ac:dyDescent="0.15">
      <c r="C3091" s="83"/>
      <c r="H3091" s="83"/>
      <c r="I3091" s="83"/>
    </row>
    <row r="3092" spans="3:9" x14ac:dyDescent="0.15">
      <c r="C3092" s="83"/>
      <c r="H3092" s="83"/>
      <c r="I3092" s="83"/>
    </row>
    <row r="3093" spans="3:9" x14ac:dyDescent="0.15">
      <c r="C3093" s="83"/>
      <c r="H3093" s="83"/>
      <c r="I3093" s="83"/>
    </row>
    <row r="3094" spans="3:9" x14ac:dyDescent="0.15">
      <c r="C3094" s="83"/>
      <c r="H3094" s="83"/>
      <c r="I3094" s="83"/>
    </row>
    <row r="3095" spans="3:9" x14ac:dyDescent="0.15">
      <c r="C3095" s="83"/>
      <c r="H3095" s="83"/>
      <c r="I3095" s="83"/>
    </row>
    <row r="3096" spans="3:9" x14ac:dyDescent="0.15">
      <c r="C3096" s="83"/>
      <c r="H3096" s="83"/>
      <c r="I3096" s="83"/>
    </row>
    <row r="3097" spans="3:9" x14ac:dyDescent="0.15">
      <c r="C3097" s="83"/>
      <c r="H3097" s="83"/>
      <c r="I3097" s="83"/>
    </row>
    <row r="3098" spans="3:9" x14ac:dyDescent="0.15">
      <c r="C3098" s="83"/>
      <c r="H3098" s="83"/>
      <c r="I3098" s="83"/>
    </row>
    <row r="3099" spans="3:9" x14ac:dyDescent="0.15">
      <c r="C3099" s="83"/>
      <c r="H3099" s="83"/>
      <c r="I3099" s="83"/>
    </row>
    <row r="3100" spans="3:9" x14ac:dyDescent="0.15">
      <c r="C3100" s="83"/>
      <c r="H3100" s="83"/>
      <c r="I3100" s="83"/>
    </row>
    <row r="3101" spans="3:9" x14ac:dyDescent="0.15">
      <c r="C3101" s="83"/>
      <c r="H3101" s="83"/>
      <c r="I3101" s="83"/>
    </row>
    <row r="3102" spans="3:9" x14ac:dyDescent="0.15">
      <c r="C3102" s="83"/>
      <c r="H3102" s="83"/>
      <c r="I3102" s="83"/>
    </row>
    <row r="3103" spans="3:9" x14ac:dyDescent="0.15">
      <c r="C3103" s="83"/>
      <c r="H3103" s="83"/>
      <c r="I3103" s="83"/>
    </row>
    <row r="3104" spans="3:9" x14ac:dyDescent="0.15">
      <c r="C3104" s="83"/>
      <c r="H3104" s="83"/>
      <c r="I3104" s="83"/>
    </row>
    <row r="3105" spans="3:9" x14ac:dyDescent="0.15">
      <c r="C3105" s="83"/>
      <c r="H3105" s="83"/>
      <c r="I3105" s="83"/>
    </row>
    <row r="3106" spans="3:9" x14ac:dyDescent="0.15">
      <c r="C3106" s="83"/>
      <c r="H3106" s="83"/>
      <c r="I3106" s="83"/>
    </row>
    <row r="3107" spans="3:9" x14ac:dyDescent="0.15">
      <c r="C3107" s="83"/>
      <c r="H3107" s="83"/>
      <c r="I3107" s="83"/>
    </row>
    <row r="3108" spans="3:9" x14ac:dyDescent="0.15">
      <c r="C3108" s="83"/>
      <c r="H3108" s="83"/>
      <c r="I3108" s="83"/>
    </row>
    <row r="3109" spans="3:9" x14ac:dyDescent="0.15">
      <c r="C3109" s="83"/>
      <c r="H3109" s="83"/>
      <c r="I3109" s="83"/>
    </row>
    <row r="3110" spans="3:9" x14ac:dyDescent="0.15">
      <c r="C3110" s="83"/>
      <c r="H3110" s="83"/>
      <c r="I3110" s="83"/>
    </row>
    <row r="3111" spans="3:9" x14ac:dyDescent="0.15">
      <c r="C3111" s="83"/>
      <c r="H3111" s="83"/>
      <c r="I3111" s="83"/>
    </row>
    <row r="3112" spans="3:9" x14ac:dyDescent="0.15">
      <c r="C3112" s="83"/>
      <c r="H3112" s="83"/>
      <c r="I3112" s="83"/>
    </row>
    <row r="3113" spans="3:9" x14ac:dyDescent="0.15">
      <c r="C3113" s="83"/>
      <c r="H3113" s="83"/>
      <c r="I3113" s="83"/>
    </row>
    <row r="3114" spans="3:9" x14ac:dyDescent="0.15">
      <c r="C3114" s="83"/>
      <c r="H3114" s="83"/>
      <c r="I3114" s="83"/>
    </row>
    <row r="3115" spans="3:9" x14ac:dyDescent="0.15">
      <c r="C3115" s="83"/>
      <c r="H3115" s="83"/>
      <c r="I3115" s="83"/>
    </row>
    <row r="3116" spans="3:9" x14ac:dyDescent="0.15">
      <c r="C3116" s="83"/>
      <c r="H3116" s="83"/>
      <c r="I3116" s="83"/>
    </row>
    <row r="3117" spans="3:9" x14ac:dyDescent="0.15">
      <c r="C3117" s="83"/>
      <c r="H3117" s="83"/>
      <c r="I3117" s="83"/>
    </row>
    <row r="3118" spans="3:9" x14ac:dyDescent="0.15">
      <c r="C3118" s="83"/>
      <c r="H3118" s="83"/>
      <c r="I3118" s="83"/>
    </row>
    <row r="3119" spans="3:9" x14ac:dyDescent="0.15">
      <c r="C3119" s="83"/>
      <c r="H3119" s="83"/>
      <c r="I3119" s="83"/>
    </row>
    <row r="3120" spans="3:9" x14ac:dyDescent="0.15">
      <c r="C3120" s="83"/>
      <c r="H3120" s="83"/>
      <c r="I3120" s="83"/>
    </row>
    <row r="3121" spans="3:9" x14ac:dyDescent="0.15">
      <c r="C3121" s="83"/>
      <c r="H3121" s="83"/>
      <c r="I3121" s="83"/>
    </row>
    <row r="3122" spans="3:9" x14ac:dyDescent="0.15">
      <c r="C3122" s="83"/>
      <c r="H3122" s="83"/>
      <c r="I3122" s="83"/>
    </row>
    <row r="3123" spans="3:9" x14ac:dyDescent="0.15">
      <c r="C3123" s="83"/>
      <c r="H3123" s="83"/>
      <c r="I3123" s="83"/>
    </row>
    <row r="3124" spans="3:9" x14ac:dyDescent="0.15">
      <c r="C3124" s="83"/>
      <c r="H3124" s="83"/>
      <c r="I3124" s="83"/>
    </row>
    <row r="3125" spans="3:9" x14ac:dyDescent="0.15">
      <c r="C3125" s="83"/>
      <c r="H3125" s="83"/>
      <c r="I3125" s="83"/>
    </row>
    <row r="3126" spans="3:9" x14ac:dyDescent="0.15">
      <c r="C3126" s="83"/>
      <c r="H3126" s="83"/>
      <c r="I3126" s="83"/>
    </row>
    <row r="3127" spans="3:9" x14ac:dyDescent="0.15">
      <c r="C3127" s="83"/>
      <c r="H3127" s="83"/>
      <c r="I3127" s="83"/>
    </row>
    <row r="3128" spans="3:9" x14ac:dyDescent="0.15">
      <c r="C3128" s="83"/>
      <c r="H3128" s="83"/>
      <c r="I3128" s="83"/>
    </row>
    <row r="3129" spans="3:9" x14ac:dyDescent="0.15">
      <c r="C3129" s="83"/>
      <c r="H3129" s="83"/>
      <c r="I3129" s="83"/>
    </row>
    <row r="3130" spans="3:9" x14ac:dyDescent="0.15">
      <c r="C3130" s="83"/>
      <c r="H3130" s="83"/>
      <c r="I3130" s="83"/>
    </row>
    <row r="3131" spans="3:9" x14ac:dyDescent="0.15">
      <c r="C3131" s="83"/>
      <c r="H3131" s="83"/>
      <c r="I3131" s="83"/>
    </row>
    <row r="3132" spans="3:9" x14ac:dyDescent="0.15">
      <c r="C3132" s="83"/>
      <c r="H3132" s="83"/>
      <c r="I3132" s="83"/>
    </row>
    <row r="3133" spans="3:9" x14ac:dyDescent="0.15">
      <c r="C3133" s="83"/>
      <c r="H3133" s="83"/>
      <c r="I3133" s="83"/>
    </row>
    <row r="3134" spans="3:9" x14ac:dyDescent="0.15">
      <c r="C3134" s="83"/>
      <c r="H3134" s="83"/>
      <c r="I3134" s="83"/>
    </row>
    <row r="3135" spans="3:9" x14ac:dyDescent="0.15">
      <c r="C3135" s="83"/>
      <c r="H3135" s="83"/>
      <c r="I3135" s="83"/>
    </row>
    <row r="3136" spans="3:9" x14ac:dyDescent="0.15">
      <c r="C3136" s="83"/>
      <c r="H3136" s="83"/>
      <c r="I3136" s="83"/>
    </row>
    <row r="3137" spans="3:9" x14ac:dyDescent="0.15">
      <c r="C3137" s="83"/>
      <c r="H3137" s="83"/>
      <c r="I3137" s="83"/>
    </row>
    <row r="3138" spans="3:9" x14ac:dyDescent="0.15">
      <c r="C3138" s="83"/>
      <c r="H3138" s="83"/>
      <c r="I3138" s="83"/>
    </row>
    <row r="3139" spans="3:9" x14ac:dyDescent="0.15">
      <c r="C3139" s="83"/>
      <c r="H3139" s="83"/>
      <c r="I3139" s="83"/>
    </row>
    <row r="3140" spans="3:9" x14ac:dyDescent="0.15">
      <c r="C3140" s="83"/>
      <c r="H3140" s="83"/>
      <c r="I3140" s="83"/>
    </row>
    <row r="3141" spans="3:9" x14ac:dyDescent="0.15">
      <c r="C3141" s="83"/>
      <c r="H3141" s="83"/>
      <c r="I3141" s="83"/>
    </row>
    <row r="3142" spans="3:9" x14ac:dyDescent="0.15">
      <c r="C3142" s="83"/>
      <c r="H3142" s="83"/>
      <c r="I3142" s="83"/>
    </row>
    <row r="3143" spans="3:9" x14ac:dyDescent="0.15">
      <c r="C3143" s="83"/>
      <c r="H3143" s="83"/>
      <c r="I3143" s="83"/>
    </row>
    <row r="3144" spans="3:9" x14ac:dyDescent="0.15">
      <c r="C3144" s="83"/>
      <c r="H3144" s="83"/>
      <c r="I3144" s="83"/>
    </row>
    <row r="3145" spans="3:9" x14ac:dyDescent="0.15">
      <c r="C3145" s="83"/>
      <c r="H3145" s="83"/>
      <c r="I3145" s="83"/>
    </row>
    <row r="3146" spans="3:9" x14ac:dyDescent="0.15">
      <c r="C3146" s="83"/>
      <c r="H3146" s="83"/>
      <c r="I3146" s="83"/>
    </row>
    <row r="3147" spans="3:9" x14ac:dyDescent="0.15">
      <c r="C3147" s="83"/>
      <c r="H3147" s="83"/>
      <c r="I3147" s="83"/>
    </row>
    <row r="3148" spans="3:9" x14ac:dyDescent="0.15">
      <c r="C3148" s="83"/>
      <c r="H3148" s="83"/>
      <c r="I3148" s="83"/>
    </row>
    <row r="3149" spans="3:9" x14ac:dyDescent="0.15">
      <c r="C3149" s="83"/>
      <c r="H3149" s="83"/>
      <c r="I3149" s="83"/>
    </row>
    <row r="3150" spans="3:9" x14ac:dyDescent="0.15">
      <c r="C3150" s="83"/>
      <c r="H3150" s="83"/>
      <c r="I3150" s="83"/>
    </row>
    <row r="3151" spans="3:9" x14ac:dyDescent="0.15">
      <c r="C3151" s="83"/>
      <c r="H3151" s="83"/>
      <c r="I3151" s="83"/>
    </row>
    <row r="3152" spans="3:9" x14ac:dyDescent="0.15">
      <c r="C3152" s="83"/>
      <c r="H3152" s="83"/>
      <c r="I3152" s="83"/>
    </row>
    <row r="3153" spans="3:9" x14ac:dyDescent="0.15">
      <c r="C3153" s="83"/>
      <c r="H3153" s="83"/>
      <c r="I3153" s="83"/>
    </row>
    <row r="3154" spans="3:9" x14ac:dyDescent="0.15">
      <c r="C3154" s="83"/>
      <c r="H3154" s="83"/>
      <c r="I3154" s="83"/>
    </row>
    <row r="3155" spans="3:9" x14ac:dyDescent="0.15">
      <c r="C3155" s="83"/>
      <c r="H3155" s="83"/>
      <c r="I3155" s="83"/>
    </row>
    <row r="3156" spans="3:9" x14ac:dyDescent="0.15">
      <c r="C3156" s="83"/>
      <c r="H3156" s="83"/>
      <c r="I3156" s="83"/>
    </row>
    <row r="3157" spans="3:9" x14ac:dyDescent="0.15">
      <c r="C3157" s="83"/>
      <c r="H3157" s="83"/>
      <c r="I3157" s="83"/>
    </row>
    <row r="3158" spans="3:9" x14ac:dyDescent="0.15">
      <c r="C3158" s="83"/>
      <c r="H3158" s="83"/>
      <c r="I3158" s="83"/>
    </row>
    <row r="3159" spans="3:9" x14ac:dyDescent="0.15">
      <c r="C3159" s="83"/>
      <c r="H3159" s="83"/>
      <c r="I3159" s="83"/>
    </row>
    <row r="3160" spans="3:9" x14ac:dyDescent="0.15">
      <c r="C3160" s="83"/>
      <c r="H3160" s="83"/>
      <c r="I3160" s="83"/>
    </row>
    <row r="3161" spans="3:9" x14ac:dyDescent="0.15">
      <c r="C3161" s="83"/>
      <c r="H3161" s="83"/>
      <c r="I3161" s="83"/>
    </row>
    <row r="3162" spans="3:9" x14ac:dyDescent="0.15">
      <c r="C3162" s="83"/>
      <c r="H3162" s="83"/>
      <c r="I3162" s="83"/>
    </row>
    <row r="3163" spans="3:9" x14ac:dyDescent="0.15">
      <c r="C3163" s="83"/>
      <c r="H3163" s="83"/>
      <c r="I3163" s="83"/>
    </row>
    <row r="3164" spans="3:9" x14ac:dyDescent="0.15">
      <c r="C3164" s="83"/>
      <c r="H3164" s="83"/>
      <c r="I3164" s="83"/>
    </row>
    <row r="3165" spans="3:9" x14ac:dyDescent="0.15">
      <c r="C3165" s="83"/>
      <c r="H3165" s="83"/>
      <c r="I3165" s="83"/>
    </row>
    <row r="3166" spans="3:9" x14ac:dyDescent="0.15">
      <c r="C3166" s="83"/>
      <c r="H3166" s="83"/>
      <c r="I3166" s="83"/>
    </row>
    <row r="3167" spans="3:9" x14ac:dyDescent="0.15">
      <c r="C3167" s="83"/>
      <c r="H3167" s="83"/>
      <c r="I3167" s="83"/>
    </row>
    <row r="3168" spans="3:9" x14ac:dyDescent="0.15">
      <c r="C3168" s="83"/>
      <c r="H3168" s="83"/>
      <c r="I3168" s="83"/>
    </row>
    <row r="3169" spans="3:9" x14ac:dyDescent="0.15">
      <c r="C3169" s="83"/>
      <c r="H3169" s="83"/>
      <c r="I3169" s="83"/>
    </row>
    <row r="3170" spans="3:9" x14ac:dyDescent="0.15">
      <c r="C3170" s="83"/>
      <c r="H3170" s="83"/>
      <c r="I3170" s="83"/>
    </row>
    <row r="3171" spans="3:9" x14ac:dyDescent="0.15">
      <c r="C3171" s="83"/>
      <c r="H3171" s="83"/>
      <c r="I3171" s="83"/>
    </row>
    <row r="3172" spans="3:9" x14ac:dyDescent="0.15">
      <c r="C3172" s="83"/>
      <c r="H3172" s="83"/>
      <c r="I3172" s="83"/>
    </row>
    <row r="3173" spans="3:9" x14ac:dyDescent="0.15">
      <c r="C3173" s="83"/>
      <c r="H3173" s="83"/>
      <c r="I3173" s="83"/>
    </row>
    <row r="3174" spans="3:9" x14ac:dyDescent="0.15">
      <c r="C3174" s="83"/>
      <c r="H3174" s="83"/>
      <c r="I3174" s="83"/>
    </row>
    <row r="3175" spans="3:9" x14ac:dyDescent="0.15">
      <c r="C3175" s="83"/>
      <c r="H3175" s="83"/>
      <c r="I3175" s="83"/>
    </row>
    <row r="3176" spans="3:9" x14ac:dyDescent="0.15">
      <c r="C3176" s="83"/>
      <c r="H3176" s="83"/>
      <c r="I3176" s="83"/>
    </row>
    <row r="3177" spans="3:9" x14ac:dyDescent="0.15">
      <c r="C3177" s="83"/>
      <c r="H3177" s="83"/>
      <c r="I3177" s="83"/>
    </row>
    <row r="3178" spans="3:9" x14ac:dyDescent="0.15">
      <c r="C3178" s="83"/>
      <c r="H3178" s="83"/>
      <c r="I3178" s="83"/>
    </row>
    <row r="3179" spans="3:9" x14ac:dyDescent="0.15">
      <c r="C3179" s="83"/>
      <c r="H3179" s="83"/>
      <c r="I3179" s="83"/>
    </row>
    <row r="3180" spans="3:9" x14ac:dyDescent="0.15">
      <c r="C3180" s="83"/>
      <c r="H3180" s="83"/>
      <c r="I3180" s="83"/>
    </row>
    <row r="3181" spans="3:9" x14ac:dyDescent="0.15">
      <c r="C3181" s="83"/>
      <c r="H3181" s="83"/>
      <c r="I3181" s="83"/>
    </row>
    <row r="3182" spans="3:9" x14ac:dyDescent="0.15">
      <c r="C3182" s="83"/>
      <c r="H3182" s="83"/>
      <c r="I3182" s="83"/>
    </row>
    <row r="3183" spans="3:9" x14ac:dyDescent="0.15">
      <c r="C3183" s="83"/>
      <c r="H3183" s="83"/>
      <c r="I3183" s="83"/>
    </row>
    <row r="3184" spans="3:9" x14ac:dyDescent="0.15">
      <c r="C3184" s="83"/>
      <c r="H3184" s="83"/>
      <c r="I3184" s="83"/>
    </row>
    <row r="3185" spans="3:9" x14ac:dyDescent="0.15">
      <c r="C3185" s="83"/>
      <c r="H3185" s="83"/>
      <c r="I3185" s="83"/>
    </row>
    <row r="3186" spans="3:9" x14ac:dyDescent="0.15">
      <c r="C3186" s="83"/>
      <c r="H3186" s="83"/>
      <c r="I3186" s="83"/>
    </row>
    <row r="3187" spans="3:9" x14ac:dyDescent="0.15">
      <c r="C3187" s="83"/>
      <c r="H3187" s="83"/>
      <c r="I3187" s="83"/>
    </row>
    <row r="3188" spans="3:9" x14ac:dyDescent="0.15">
      <c r="C3188" s="83"/>
      <c r="H3188" s="83"/>
      <c r="I3188" s="83"/>
    </row>
    <row r="3189" spans="3:9" x14ac:dyDescent="0.15">
      <c r="C3189" s="83"/>
      <c r="H3189" s="83"/>
      <c r="I3189" s="83"/>
    </row>
    <row r="3190" spans="3:9" x14ac:dyDescent="0.15">
      <c r="C3190" s="83"/>
      <c r="H3190" s="83"/>
      <c r="I3190" s="83"/>
    </row>
    <row r="3191" spans="3:9" x14ac:dyDescent="0.15">
      <c r="C3191" s="83"/>
      <c r="H3191" s="83"/>
      <c r="I3191" s="83"/>
    </row>
    <row r="3192" spans="3:9" x14ac:dyDescent="0.15">
      <c r="C3192" s="83"/>
      <c r="H3192" s="83"/>
      <c r="I3192" s="83"/>
    </row>
    <row r="3193" spans="3:9" x14ac:dyDescent="0.15">
      <c r="C3193" s="83"/>
      <c r="H3193" s="83"/>
      <c r="I3193" s="83"/>
    </row>
    <row r="3194" spans="3:9" x14ac:dyDescent="0.15">
      <c r="C3194" s="83"/>
      <c r="H3194" s="83"/>
      <c r="I3194" s="83"/>
    </row>
    <row r="3195" spans="3:9" x14ac:dyDescent="0.15">
      <c r="C3195" s="83"/>
      <c r="H3195" s="83"/>
      <c r="I3195" s="83"/>
    </row>
    <row r="3196" spans="3:9" x14ac:dyDescent="0.15">
      <c r="C3196" s="83"/>
      <c r="H3196" s="83"/>
      <c r="I3196" s="83"/>
    </row>
    <row r="3197" spans="3:9" x14ac:dyDescent="0.15">
      <c r="C3197" s="83"/>
      <c r="H3197" s="83"/>
      <c r="I3197" s="83"/>
    </row>
    <row r="3198" spans="3:9" x14ac:dyDescent="0.15">
      <c r="C3198" s="83"/>
      <c r="H3198" s="83"/>
      <c r="I3198" s="83"/>
    </row>
    <row r="3199" spans="3:9" x14ac:dyDescent="0.15">
      <c r="C3199" s="83"/>
      <c r="H3199" s="83"/>
      <c r="I3199" s="83"/>
    </row>
    <row r="3200" spans="3:9" x14ac:dyDescent="0.15">
      <c r="C3200" s="83"/>
      <c r="H3200" s="83"/>
      <c r="I3200" s="83"/>
    </row>
    <row r="3201" spans="3:9" x14ac:dyDescent="0.15">
      <c r="C3201" s="83"/>
      <c r="H3201" s="83"/>
      <c r="I3201" s="83"/>
    </row>
    <row r="3202" spans="3:9" x14ac:dyDescent="0.15">
      <c r="C3202" s="83"/>
      <c r="H3202" s="83"/>
      <c r="I3202" s="83"/>
    </row>
    <row r="3203" spans="3:9" x14ac:dyDescent="0.15">
      <c r="C3203" s="83"/>
      <c r="H3203" s="83"/>
      <c r="I3203" s="83"/>
    </row>
    <row r="3204" spans="3:9" x14ac:dyDescent="0.15">
      <c r="C3204" s="83"/>
      <c r="H3204" s="83"/>
      <c r="I3204" s="83"/>
    </row>
    <row r="3205" spans="3:9" x14ac:dyDescent="0.15">
      <c r="C3205" s="83"/>
      <c r="H3205" s="83"/>
      <c r="I3205" s="83"/>
    </row>
    <row r="3206" spans="3:9" x14ac:dyDescent="0.15">
      <c r="C3206" s="83"/>
      <c r="H3206" s="83"/>
      <c r="I3206" s="83"/>
    </row>
    <row r="3207" spans="3:9" x14ac:dyDescent="0.15">
      <c r="C3207" s="83"/>
      <c r="H3207" s="83"/>
      <c r="I3207" s="83"/>
    </row>
    <row r="3208" spans="3:9" x14ac:dyDescent="0.15">
      <c r="C3208" s="83"/>
      <c r="H3208" s="83"/>
      <c r="I3208" s="83"/>
    </row>
    <row r="3209" spans="3:9" x14ac:dyDescent="0.15">
      <c r="C3209" s="83"/>
      <c r="H3209" s="83"/>
      <c r="I3209" s="83"/>
    </row>
    <row r="3210" spans="3:9" x14ac:dyDescent="0.15">
      <c r="C3210" s="83"/>
      <c r="H3210" s="83"/>
      <c r="I3210" s="83"/>
    </row>
    <row r="3211" spans="3:9" x14ac:dyDescent="0.15">
      <c r="C3211" s="83"/>
      <c r="H3211" s="83"/>
      <c r="I3211" s="83"/>
    </row>
    <row r="3212" spans="3:9" x14ac:dyDescent="0.15">
      <c r="C3212" s="83"/>
      <c r="H3212" s="83"/>
      <c r="I3212" s="83"/>
    </row>
    <row r="3213" spans="3:9" x14ac:dyDescent="0.15">
      <c r="C3213" s="83"/>
      <c r="H3213" s="83"/>
      <c r="I3213" s="83"/>
    </row>
    <row r="3214" spans="3:9" x14ac:dyDescent="0.15">
      <c r="C3214" s="83"/>
      <c r="H3214" s="83"/>
      <c r="I3214" s="83"/>
    </row>
    <row r="3215" spans="3:9" x14ac:dyDescent="0.15">
      <c r="C3215" s="83"/>
      <c r="H3215" s="83"/>
      <c r="I3215" s="83"/>
    </row>
    <row r="3216" spans="3:9" x14ac:dyDescent="0.15">
      <c r="C3216" s="83"/>
      <c r="H3216" s="83"/>
      <c r="I3216" s="83"/>
    </row>
    <row r="3217" spans="3:9" x14ac:dyDescent="0.15">
      <c r="C3217" s="83"/>
      <c r="H3217" s="83"/>
      <c r="I3217" s="83"/>
    </row>
    <row r="3218" spans="3:9" x14ac:dyDescent="0.15">
      <c r="C3218" s="83"/>
      <c r="H3218" s="83"/>
      <c r="I3218" s="83"/>
    </row>
    <row r="3219" spans="3:9" x14ac:dyDescent="0.15">
      <c r="C3219" s="83"/>
      <c r="H3219" s="83"/>
      <c r="I3219" s="83"/>
    </row>
    <row r="3220" spans="3:9" x14ac:dyDescent="0.15">
      <c r="C3220" s="83"/>
      <c r="H3220" s="83"/>
      <c r="I3220" s="83"/>
    </row>
    <row r="3221" spans="3:9" x14ac:dyDescent="0.15">
      <c r="C3221" s="83"/>
      <c r="H3221" s="83"/>
      <c r="I3221" s="83"/>
    </row>
    <row r="3222" spans="3:9" x14ac:dyDescent="0.15">
      <c r="C3222" s="83"/>
      <c r="H3222" s="83"/>
      <c r="I3222" s="83"/>
    </row>
    <row r="3223" spans="3:9" x14ac:dyDescent="0.15">
      <c r="C3223" s="83"/>
      <c r="H3223" s="83"/>
      <c r="I3223" s="83"/>
    </row>
    <row r="3224" spans="3:9" x14ac:dyDescent="0.15">
      <c r="C3224" s="83"/>
      <c r="H3224" s="83"/>
      <c r="I3224" s="83"/>
    </row>
    <row r="3225" spans="3:9" x14ac:dyDescent="0.15">
      <c r="C3225" s="83"/>
      <c r="H3225" s="83"/>
      <c r="I3225" s="83"/>
    </row>
    <row r="3226" spans="3:9" x14ac:dyDescent="0.15">
      <c r="C3226" s="83"/>
      <c r="H3226" s="83"/>
      <c r="I3226" s="83"/>
    </row>
    <row r="3227" spans="3:9" x14ac:dyDescent="0.15">
      <c r="C3227" s="83"/>
      <c r="H3227" s="83"/>
      <c r="I3227" s="83"/>
    </row>
    <row r="3228" spans="3:9" x14ac:dyDescent="0.15">
      <c r="C3228" s="83"/>
      <c r="H3228" s="83"/>
      <c r="I3228" s="83"/>
    </row>
    <row r="3229" spans="3:9" x14ac:dyDescent="0.15">
      <c r="C3229" s="83"/>
      <c r="H3229" s="83"/>
      <c r="I3229" s="83"/>
    </row>
    <row r="3230" spans="3:9" x14ac:dyDescent="0.15">
      <c r="C3230" s="83"/>
      <c r="H3230" s="83"/>
      <c r="I3230" s="83"/>
    </row>
    <row r="3231" spans="3:9" x14ac:dyDescent="0.15">
      <c r="C3231" s="83"/>
      <c r="H3231" s="83"/>
      <c r="I3231" s="83"/>
    </row>
    <row r="3232" spans="3:9" x14ac:dyDescent="0.15">
      <c r="C3232" s="83"/>
      <c r="H3232" s="83"/>
      <c r="I3232" s="83"/>
    </row>
    <row r="3233" spans="3:9" x14ac:dyDescent="0.15">
      <c r="C3233" s="83"/>
      <c r="H3233" s="83"/>
      <c r="I3233" s="83"/>
    </row>
    <row r="3234" spans="3:9" x14ac:dyDescent="0.15">
      <c r="C3234" s="83"/>
      <c r="H3234" s="83"/>
      <c r="I3234" s="83"/>
    </row>
    <row r="3235" spans="3:9" x14ac:dyDescent="0.15">
      <c r="C3235" s="83"/>
      <c r="H3235" s="83"/>
      <c r="I3235" s="83"/>
    </row>
    <row r="3236" spans="3:9" x14ac:dyDescent="0.15">
      <c r="C3236" s="83"/>
      <c r="H3236" s="83"/>
      <c r="I3236" s="83"/>
    </row>
    <row r="3237" spans="3:9" x14ac:dyDescent="0.15">
      <c r="C3237" s="83"/>
      <c r="H3237" s="83"/>
      <c r="I3237" s="83"/>
    </row>
    <row r="3238" spans="3:9" x14ac:dyDescent="0.15">
      <c r="C3238" s="83"/>
      <c r="H3238" s="83"/>
      <c r="I3238" s="83"/>
    </row>
    <row r="3239" spans="3:9" x14ac:dyDescent="0.15">
      <c r="C3239" s="83"/>
      <c r="H3239" s="83"/>
      <c r="I3239" s="83"/>
    </row>
    <row r="3240" spans="3:9" x14ac:dyDescent="0.15">
      <c r="C3240" s="83"/>
      <c r="H3240" s="83"/>
      <c r="I3240" s="83"/>
    </row>
    <row r="3241" spans="3:9" x14ac:dyDescent="0.15">
      <c r="C3241" s="83"/>
      <c r="H3241" s="83"/>
      <c r="I3241" s="83"/>
    </row>
    <row r="3242" spans="3:9" x14ac:dyDescent="0.15">
      <c r="C3242" s="83"/>
      <c r="H3242" s="83"/>
      <c r="I3242" s="83"/>
    </row>
    <row r="3243" spans="3:9" x14ac:dyDescent="0.15">
      <c r="C3243" s="83"/>
      <c r="H3243" s="83"/>
      <c r="I3243" s="83"/>
    </row>
    <row r="3244" spans="3:9" x14ac:dyDescent="0.15">
      <c r="C3244" s="83"/>
      <c r="H3244" s="83"/>
      <c r="I3244" s="83"/>
    </row>
    <row r="3245" spans="3:9" x14ac:dyDescent="0.15">
      <c r="C3245" s="83"/>
      <c r="H3245" s="83"/>
      <c r="I3245" s="83"/>
    </row>
    <row r="3246" spans="3:9" x14ac:dyDescent="0.15">
      <c r="C3246" s="83"/>
      <c r="H3246" s="83"/>
      <c r="I3246" s="83"/>
    </row>
    <row r="3247" spans="3:9" x14ac:dyDescent="0.15">
      <c r="C3247" s="83"/>
      <c r="H3247" s="83"/>
      <c r="I3247" s="83"/>
    </row>
    <row r="3248" spans="3:9" x14ac:dyDescent="0.15">
      <c r="C3248" s="83"/>
      <c r="H3248" s="83"/>
      <c r="I3248" s="83"/>
    </row>
    <row r="3249" spans="3:9" x14ac:dyDescent="0.15">
      <c r="C3249" s="83"/>
      <c r="H3249" s="83"/>
      <c r="I3249" s="83"/>
    </row>
    <row r="3250" spans="3:9" x14ac:dyDescent="0.15">
      <c r="C3250" s="83"/>
      <c r="H3250" s="83"/>
      <c r="I3250" s="83"/>
    </row>
    <row r="3251" spans="3:9" x14ac:dyDescent="0.15">
      <c r="C3251" s="83"/>
      <c r="H3251" s="83"/>
      <c r="I3251" s="83"/>
    </row>
    <row r="3252" spans="3:9" x14ac:dyDescent="0.15">
      <c r="C3252" s="83"/>
      <c r="H3252" s="83"/>
      <c r="I3252" s="83"/>
    </row>
    <row r="3253" spans="3:9" x14ac:dyDescent="0.15">
      <c r="C3253" s="83"/>
      <c r="H3253" s="83"/>
      <c r="I3253" s="83"/>
    </row>
    <row r="3254" spans="3:9" x14ac:dyDescent="0.15">
      <c r="C3254" s="83"/>
      <c r="H3254" s="83"/>
      <c r="I3254" s="83"/>
    </row>
    <row r="3255" spans="3:9" x14ac:dyDescent="0.15">
      <c r="C3255" s="83"/>
      <c r="H3255" s="83"/>
      <c r="I3255" s="83"/>
    </row>
    <row r="3256" spans="3:9" x14ac:dyDescent="0.15">
      <c r="C3256" s="83"/>
      <c r="H3256" s="83"/>
      <c r="I3256" s="83"/>
    </row>
    <row r="3257" spans="3:9" x14ac:dyDescent="0.15">
      <c r="C3257" s="83"/>
      <c r="H3257" s="83"/>
      <c r="I3257" s="83"/>
    </row>
    <row r="3258" spans="3:9" x14ac:dyDescent="0.15">
      <c r="C3258" s="83"/>
      <c r="H3258" s="83"/>
      <c r="I3258" s="83"/>
    </row>
    <row r="3259" spans="3:9" x14ac:dyDescent="0.15">
      <c r="C3259" s="83"/>
      <c r="H3259" s="83"/>
      <c r="I3259" s="83"/>
    </row>
    <row r="3260" spans="3:9" x14ac:dyDescent="0.15">
      <c r="C3260" s="83"/>
      <c r="H3260" s="83"/>
      <c r="I3260" s="83"/>
    </row>
    <row r="3261" spans="3:9" x14ac:dyDescent="0.15">
      <c r="C3261" s="83"/>
      <c r="H3261" s="83"/>
      <c r="I3261" s="83"/>
    </row>
    <row r="3262" spans="3:9" x14ac:dyDescent="0.15">
      <c r="C3262" s="83"/>
      <c r="H3262" s="83"/>
      <c r="I3262" s="83"/>
    </row>
    <row r="3263" spans="3:9" x14ac:dyDescent="0.15">
      <c r="C3263" s="83"/>
      <c r="H3263" s="83"/>
      <c r="I3263" s="83"/>
    </row>
    <row r="3264" spans="3:9" x14ac:dyDescent="0.15">
      <c r="C3264" s="83"/>
      <c r="H3264" s="83"/>
      <c r="I3264" s="83"/>
    </row>
    <row r="3265" spans="3:9" x14ac:dyDescent="0.15">
      <c r="C3265" s="83"/>
      <c r="H3265" s="83"/>
      <c r="I3265" s="83"/>
    </row>
    <row r="3266" spans="3:9" x14ac:dyDescent="0.15">
      <c r="C3266" s="83"/>
      <c r="H3266" s="83"/>
      <c r="I3266" s="83"/>
    </row>
    <row r="3267" spans="3:9" x14ac:dyDescent="0.15">
      <c r="C3267" s="83"/>
      <c r="H3267" s="83"/>
      <c r="I3267" s="83"/>
    </row>
    <row r="3268" spans="3:9" x14ac:dyDescent="0.15">
      <c r="C3268" s="83"/>
      <c r="H3268" s="83"/>
      <c r="I3268" s="83"/>
    </row>
    <row r="3269" spans="3:9" x14ac:dyDescent="0.15">
      <c r="C3269" s="83"/>
      <c r="H3269" s="83"/>
      <c r="I3269" s="83"/>
    </row>
    <row r="3270" spans="3:9" x14ac:dyDescent="0.15">
      <c r="C3270" s="83"/>
      <c r="H3270" s="83"/>
      <c r="I3270" s="83"/>
    </row>
    <row r="3271" spans="3:9" x14ac:dyDescent="0.15">
      <c r="C3271" s="83"/>
      <c r="H3271" s="83"/>
      <c r="I3271" s="83"/>
    </row>
    <row r="3272" spans="3:9" x14ac:dyDescent="0.15">
      <c r="C3272" s="83"/>
      <c r="H3272" s="83"/>
      <c r="I3272" s="83"/>
    </row>
    <row r="3273" spans="3:9" x14ac:dyDescent="0.15">
      <c r="C3273" s="83"/>
      <c r="H3273" s="83"/>
      <c r="I3273" s="83"/>
    </row>
    <row r="3274" spans="3:9" x14ac:dyDescent="0.15">
      <c r="C3274" s="83"/>
      <c r="H3274" s="83"/>
      <c r="I3274" s="83"/>
    </row>
    <row r="3275" spans="3:9" x14ac:dyDescent="0.15">
      <c r="C3275" s="83"/>
      <c r="H3275" s="83"/>
      <c r="I3275" s="83"/>
    </row>
    <row r="3276" spans="3:9" x14ac:dyDescent="0.15">
      <c r="C3276" s="83"/>
      <c r="H3276" s="83"/>
      <c r="I3276" s="83"/>
    </row>
    <row r="3277" spans="3:9" x14ac:dyDescent="0.15">
      <c r="C3277" s="83"/>
      <c r="H3277" s="83"/>
      <c r="I3277" s="83"/>
    </row>
    <row r="3278" spans="3:9" x14ac:dyDescent="0.15">
      <c r="C3278" s="83"/>
      <c r="H3278" s="83"/>
      <c r="I3278" s="83"/>
    </row>
    <row r="3279" spans="3:9" x14ac:dyDescent="0.15">
      <c r="C3279" s="83"/>
      <c r="H3279" s="83"/>
      <c r="I3279" s="83"/>
    </row>
    <row r="3280" spans="3:9" x14ac:dyDescent="0.15">
      <c r="C3280" s="83"/>
      <c r="H3280" s="83"/>
      <c r="I3280" s="83"/>
    </row>
    <row r="3281" spans="3:9" x14ac:dyDescent="0.15">
      <c r="C3281" s="83"/>
      <c r="H3281" s="83"/>
      <c r="I3281" s="83"/>
    </row>
    <row r="3282" spans="3:9" x14ac:dyDescent="0.15">
      <c r="C3282" s="83"/>
      <c r="H3282" s="83"/>
      <c r="I3282" s="83"/>
    </row>
    <row r="3283" spans="3:9" x14ac:dyDescent="0.15">
      <c r="C3283" s="83"/>
      <c r="H3283" s="83"/>
      <c r="I3283" s="83"/>
    </row>
    <row r="3284" spans="3:9" x14ac:dyDescent="0.15">
      <c r="C3284" s="83"/>
      <c r="H3284" s="83"/>
      <c r="I3284" s="83"/>
    </row>
    <row r="3285" spans="3:9" x14ac:dyDescent="0.15">
      <c r="C3285" s="83"/>
      <c r="H3285" s="83"/>
      <c r="I3285" s="83"/>
    </row>
    <row r="3286" spans="3:9" x14ac:dyDescent="0.15">
      <c r="C3286" s="83"/>
      <c r="H3286" s="83"/>
      <c r="I3286" s="83"/>
    </row>
    <row r="3287" spans="3:9" x14ac:dyDescent="0.15">
      <c r="C3287" s="83"/>
      <c r="H3287" s="83"/>
      <c r="I3287" s="83"/>
    </row>
    <row r="3288" spans="3:9" x14ac:dyDescent="0.15">
      <c r="C3288" s="83"/>
      <c r="H3288" s="83"/>
      <c r="I3288" s="83"/>
    </row>
    <row r="3289" spans="3:9" x14ac:dyDescent="0.15">
      <c r="C3289" s="83"/>
      <c r="H3289" s="83"/>
      <c r="I3289" s="83"/>
    </row>
    <row r="3290" spans="3:9" x14ac:dyDescent="0.15">
      <c r="C3290" s="83"/>
      <c r="H3290" s="83"/>
      <c r="I3290" s="83"/>
    </row>
    <row r="3291" spans="3:9" x14ac:dyDescent="0.15">
      <c r="C3291" s="83"/>
      <c r="H3291" s="83"/>
      <c r="I3291" s="83"/>
    </row>
    <row r="3292" spans="3:9" x14ac:dyDescent="0.15">
      <c r="C3292" s="83"/>
      <c r="H3292" s="83"/>
      <c r="I3292" s="83"/>
    </row>
    <row r="3293" spans="3:9" x14ac:dyDescent="0.15">
      <c r="C3293" s="83"/>
      <c r="H3293" s="83"/>
      <c r="I3293" s="83"/>
    </row>
    <row r="3294" spans="3:9" x14ac:dyDescent="0.15">
      <c r="C3294" s="83"/>
      <c r="H3294" s="83"/>
      <c r="I3294" s="83"/>
    </row>
    <row r="3295" spans="3:9" x14ac:dyDescent="0.15">
      <c r="C3295" s="83"/>
      <c r="H3295" s="83"/>
      <c r="I3295" s="83"/>
    </row>
    <row r="3296" spans="3:9" x14ac:dyDescent="0.15">
      <c r="C3296" s="83"/>
      <c r="H3296" s="83"/>
      <c r="I3296" s="83"/>
    </row>
    <row r="3297" spans="3:9" x14ac:dyDescent="0.15">
      <c r="C3297" s="83"/>
      <c r="H3297" s="83"/>
      <c r="I3297" s="83"/>
    </row>
    <row r="3298" spans="3:9" x14ac:dyDescent="0.15">
      <c r="C3298" s="83"/>
      <c r="H3298" s="83"/>
      <c r="I3298" s="83"/>
    </row>
    <row r="3299" spans="3:9" x14ac:dyDescent="0.15">
      <c r="C3299" s="83"/>
      <c r="H3299" s="83"/>
      <c r="I3299" s="83"/>
    </row>
    <row r="3300" spans="3:9" x14ac:dyDescent="0.15">
      <c r="C3300" s="83"/>
      <c r="H3300" s="83"/>
      <c r="I3300" s="83"/>
    </row>
    <row r="3301" spans="3:9" x14ac:dyDescent="0.15">
      <c r="C3301" s="83"/>
      <c r="H3301" s="83"/>
      <c r="I3301" s="83"/>
    </row>
    <row r="3302" spans="3:9" x14ac:dyDescent="0.15">
      <c r="C3302" s="83"/>
      <c r="H3302" s="83"/>
      <c r="I3302" s="83"/>
    </row>
    <row r="3303" spans="3:9" x14ac:dyDescent="0.15">
      <c r="C3303" s="83"/>
      <c r="H3303" s="83"/>
      <c r="I3303" s="83"/>
    </row>
    <row r="3304" spans="3:9" x14ac:dyDescent="0.15">
      <c r="C3304" s="83"/>
      <c r="H3304" s="83"/>
      <c r="I3304" s="83"/>
    </row>
    <row r="3305" spans="3:9" x14ac:dyDescent="0.15">
      <c r="C3305" s="83"/>
      <c r="H3305" s="83"/>
      <c r="I3305" s="83"/>
    </row>
    <row r="3306" spans="3:9" x14ac:dyDescent="0.15">
      <c r="C3306" s="83"/>
      <c r="H3306" s="83"/>
      <c r="I3306" s="83"/>
    </row>
    <row r="3307" spans="3:9" x14ac:dyDescent="0.15">
      <c r="C3307" s="83"/>
      <c r="H3307" s="83"/>
      <c r="I3307" s="83"/>
    </row>
    <row r="3308" spans="3:9" x14ac:dyDescent="0.15">
      <c r="C3308" s="83"/>
      <c r="H3308" s="83"/>
      <c r="I3308" s="83"/>
    </row>
    <row r="3309" spans="3:9" x14ac:dyDescent="0.15">
      <c r="C3309" s="83"/>
      <c r="H3309" s="83"/>
      <c r="I3309" s="83"/>
    </row>
    <row r="3310" spans="3:9" x14ac:dyDescent="0.15">
      <c r="C3310" s="83"/>
      <c r="H3310" s="83"/>
      <c r="I3310" s="83"/>
    </row>
    <row r="3311" spans="3:9" x14ac:dyDescent="0.15">
      <c r="C3311" s="83"/>
      <c r="H3311" s="83"/>
      <c r="I3311" s="83"/>
    </row>
    <row r="3312" spans="3:9" x14ac:dyDescent="0.15">
      <c r="C3312" s="83"/>
      <c r="H3312" s="83"/>
      <c r="I3312" s="83"/>
    </row>
    <row r="3313" spans="3:9" x14ac:dyDescent="0.15">
      <c r="C3313" s="83"/>
      <c r="H3313" s="83"/>
      <c r="I3313" s="83"/>
    </row>
    <row r="3314" spans="3:9" x14ac:dyDescent="0.15">
      <c r="C3314" s="83"/>
      <c r="H3314" s="83"/>
      <c r="I3314" s="83"/>
    </row>
    <row r="3315" spans="3:9" x14ac:dyDescent="0.15">
      <c r="C3315" s="83"/>
      <c r="H3315" s="83"/>
      <c r="I3315" s="83"/>
    </row>
    <row r="3316" spans="3:9" x14ac:dyDescent="0.15">
      <c r="C3316" s="83"/>
      <c r="H3316" s="83"/>
      <c r="I3316" s="83"/>
    </row>
    <row r="3317" spans="3:9" x14ac:dyDescent="0.15">
      <c r="C3317" s="83"/>
      <c r="H3317" s="83"/>
      <c r="I3317" s="83"/>
    </row>
    <row r="3318" spans="3:9" x14ac:dyDescent="0.15">
      <c r="C3318" s="83"/>
      <c r="H3318" s="83"/>
      <c r="I3318" s="83"/>
    </row>
    <row r="3319" spans="3:9" x14ac:dyDescent="0.15">
      <c r="C3319" s="83"/>
      <c r="H3319" s="83"/>
      <c r="I3319" s="83"/>
    </row>
    <row r="3320" spans="3:9" x14ac:dyDescent="0.15">
      <c r="C3320" s="83"/>
      <c r="H3320" s="83"/>
      <c r="I3320" s="83"/>
    </row>
    <row r="3321" spans="3:9" x14ac:dyDescent="0.15">
      <c r="C3321" s="83"/>
      <c r="H3321" s="83"/>
      <c r="I3321" s="83"/>
    </row>
    <row r="3322" spans="3:9" x14ac:dyDescent="0.15">
      <c r="C3322" s="83"/>
      <c r="H3322" s="83"/>
      <c r="I3322" s="83"/>
    </row>
    <row r="3323" spans="3:9" x14ac:dyDescent="0.15">
      <c r="C3323" s="83"/>
      <c r="H3323" s="83"/>
      <c r="I3323" s="83"/>
    </row>
    <row r="3324" spans="3:9" x14ac:dyDescent="0.15">
      <c r="C3324" s="83"/>
      <c r="H3324" s="83"/>
      <c r="I3324" s="83"/>
    </row>
    <row r="3325" spans="3:9" x14ac:dyDescent="0.15">
      <c r="C3325" s="83"/>
      <c r="H3325" s="83"/>
      <c r="I3325" s="83"/>
    </row>
    <row r="3326" spans="3:9" x14ac:dyDescent="0.15">
      <c r="C3326" s="83"/>
      <c r="H3326" s="83"/>
      <c r="I3326" s="83"/>
    </row>
    <row r="3327" spans="3:9" x14ac:dyDescent="0.15">
      <c r="C3327" s="83"/>
      <c r="H3327" s="83"/>
      <c r="I3327" s="83"/>
    </row>
    <row r="3328" spans="3:9" x14ac:dyDescent="0.15">
      <c r="C3328" s="83"/>
      <c r="H3328" s="83"/>
      <c r="I3328" s="83"/>
    </row>
    <row r="3329" spans="3:9" x14ac:dyDescent="0.15">
      <c r="C3329" s="83"/>
      <c r="H3329" s="83"/>
      <c r="I3329" s="83"/>
    </row>
    <row r="3330" spans="3:9" x14ac:dyDescent="0.15">
      <c r="C3330" s="83"/>
      <c r="H3330" s="83"/>
      <c r="I3330" s="83"/>
    </row>
    <row r="3331" spans="3:9" x14ac:dyDescent="0.15">
      <c r="C3331" s="83"/>
      <c r="H3331" s="83"/>
      <c r="I3331" s="83"/>
    </row>
    <row r="3332" spans="3:9" x14ac:dyDescent="0.15">
      <c r="C3332" s="83"/>
      <c r="H3332" s="83"/>
      <c r="I3332" s="83"/>
    </row>
    <row r="3333" spans="3:9" x14ac:dyDescent="0.15">
      <c r="C3333" s="83"/>
      <c r="H3333" s="83"/>
      <c r="I3333" s="83"/>
    </row>
    <row r="3334" spans="3:9" x14ac:dyDescent="0.15">
      <c r="C3334" s="83"/>
      <c r="H3334" s="83"/>
      <c r="I3334" s="83"/>
    </row>
    <row r="3335" spans="3:9" x14ac:dyDescent="0.15">
      <c r="C3335" s="83"/>
      <c r="H3335" s="83"/>
      <c r="I3335" s="83"/>
    </row>
    <row r="3336" spans="3:9" x14ac:dyDescent="0.15">
      <c r="C3336" s="83"/>
      <c r="H3336" s="83"/>
      <c r="I3336" s="83"/>
    </row>
    <row r="3337" spans="3:9" x14ac:dyDescent="0.15">
      <c r="C3337" s="83"/>
      <c r="H3337" s="83"/>
      <c r="I3337" s="83"/>
    </row>
    <row r="3338" spans="3:9" x14ac:dyDescent="0.15">
      <c r="C3338" s="83"/>
      <c r="H3338" s="83"/>
      <c r="I3338" s="83"/>
    </row>
    <row r="3339" spans="3:9" x14ac:dyDescent="0.15">
      <c r="C3339" s="83"/>
      <c r="H3339" s="83"/>
      <c r="I3339" s="83"/>
    </row>
    <row r="3340" spans="3:9" x14ac:dyDescent="0.15">
      <c r="C3340" s="83"/>
      <c r="H3340" s="83"/>
      <c r="I3340" s="83"/>
    </row>
    <row r="3341" spans="3:9" x14ac:dyDescent="0.15">
      <c r="C3341" s="83"/>
      <c r="H3341" s="83"/>
      <c r="I3341" s="83"/>
    </row>
    <row r="3342" spans="3:9" x14ac:dyDescent="0.15">
      <c r="C3342" s="83"/>
      <c r="H3342" s="83"/>
      <c r="I3342" s="83"/>
    </row>
    <row r="3343" spans="3:9" x14ac:dyDescent="0.15">
      <c r="C3343" s="83"/>
      <c r="H3343" s="83"/>
      <c r="I3343" s="83"/>
    </row>
    <row r="3344" spans="3:9" x14ac:dyDescent="0.15">
      <c r="C3344" s="83"/>
      <c r="H3344" s="83"/>
      <c r="I3344" s="83"/>
    </row>
    <row r="3345" spans="3:9" x14ac:dyDescent="0.15">
      <c r="C3345" s="83"/>
      <c r="H3345" s="83"/>
      <c r="I3345" s="83"/>
    </row>
    <row r="3346" spans="3:9" x14ac:dyDescent="0.15">
      <c r="C3346" s="83"/>
      <c r="H3346" s="83"/>
      <c r="I3346" s="83"/>
    </row>
    <row r="3347" spans="3:9" x14ac:dyDescent="0.15">
      <c r="C3347" s="83"/>
      <c r="H3347" s="83"/>
      <c r="I3347" s="83"/>
    </row>
    <row r="3348" spans="3:9" x14ac:dyDescent="0.15">
      <c r="C3348" s="83"/>
      <c r="H3348" s="83"/>
      <c r="I3348" s="83"/>
    </row>
    <row r="3349" spans="3:9" x14ac:dyDescent="0.15">
      <c r="C3349" s="83"/>
      <c r="H3349" s="83"/>
      <c r="I3349" s="83"/>
    </row>
    <row r="3350" spans="3:9" x14ac:dyDescent="0.15">
      <c r="C3350" s="83"/>
      <c r="H3350" s="83"/>
      <c r="I3350" s="83"/>
    </row>
    <row r="3351" spans="3:9" x14ac:dyDescent="0.15">
      <c r="C3351" s="83"/>
      <c r="H3351" s="83"/>
      <c r="I3351" s="83"/>
    </row>
    <row r="3352" spans="3:9" x14ac:dyDescent="0.15">
      <c r="C3352" s="83"/>
      <c r="H3352" s="83"/>
      <c r="I3352" s="83"/>
    </row>
    <row r="3353" spans="3:9" x14ac:dyDescent="0.15">
      <c r="C3353" s="83"/>
      <c r="H3353" s="83"/>
      <c r="I3353" s="83"/>
    </row>
    <row r="3354" spans="3:9" x14ac:dyDescent="0.15">
      <c r="C3354" s="83"/>
      <c r="H3354" s="83"/>
      <c r="I3354" s="83"/>
    </row>
    <row r="3355" spans="3:9" x14ac:dyDescent="0.15">
      <c r="C3355" s="83"/>
      <c r="H3355" s="83"/>
      <c r="I3355" s="83"/>
    </row>
    <row r="3356" spans="3:9" x14ac:dyDescent="0.15">
      <c r="C3356" s="83"/>
      <c r="H3356" s="83"/>
      <c r="I3356" s="83"/>
    </row>
    <row r="3357" spans="3:9" x14ac:dyDescent="0.15">
      <c r="C3357" s="83"/>
      <c r="H3357" s="83"/>
      <c r="I3357" s="83"/>
    </row>
    <row r="3358" spans="3:9" x14ac:dyDescent="0.15">
      <c r="C3358" s="83"/>
      <c r="H3358" s="83"/>
      <c r="I3358" s="83"/>
    </row>
    <row r="3359" spans="3:9" x14ac:dyDescent="0.15">
      <c r="C3359" s="83"/>
      <c r="H3359" s="83"/>
      <c r="I3359" s="83"/>
    </row>
    <row r="3360" spans="3:9" x14ac:dyDescent="0.15">
      <c r="C3360" s="83"/>
      <c r="H3360" s="83"/>
      <c r="I3360" s="83"/>
    </row>
    <row r="3361" spans="3:9" x14ac:dyDescent="0.15">
      <c r="C3361" s="83"/>
      <c r="H3361" s="83"/>
      <c r="I3361" s="83"/>
    </row>
    <row r="3362" spans="3:9" x14ac:dyDescent="0.15">
      <c r="C3362" s="83"/>
      <c r="H3362" s="83"/>
      <c r="I3362" s="83"/>
    </row>
    <row r="3363" spans="3:9" x14ac:dyDescent="0.15">
      <c r="C3363" s="83"/>
      <c r="H3363" s="83"/>
      <c r="I3363" s="83"/>
    </row>
    <row r="3364" spans="3:9" x14ac:dyDescent="0.15">
      <c r="C3364" s="83"/>
      <c r="H3364" s="83"/>
      <c r="I3364" s="83"/>
    </row>
    <row r="3365" spans="3:9" x14ac:dyDescent="0.15">
      <c r="C3365" s="83"/>
      <c r="H3365" s="83"/>
      <c r="I3365" s="83"/>
    </row>
    <row r="3366" spans="3:9" x14ac:dyDescent="0.15">
      <c r="C3366" s="83"/>
      <c r="H3366" s="83"/>
      <c r="I3366" s="83"/>
    </row>
    <row r="3367" spans="3:9" x14ac:dyDescent="0.15">
      <c r="C3367" s="83"/>
      <c r="H3367" s="83"/>
      <c r="I3367" s="83"/>
    </row>
    <row r="3368" spans="3:9" x14ac:dyDescent="0.15">
      <c r="C3368" s="83"/>
      <c r="H3368" s="83"/>
      <c r="I3368" s="83"/>
    </row>
    <row r="3369" spans="3:9" x14ac:dyDescent="0.15">
      <c r="C3369" s="83"/>
      <c r="H3369" s="83"/>
      <c r="I3369" s="83"/>
    </row>
    <row r="3370" spans="3:9" x14ac:dyDescent="0.15">
      <c r="C3370" s="83"/>
      <c r="H3370" s="83"/>
      <c r="I3370" s="83"/>
    </row>
    <row r="3371" spans="3:9" x14ac:dyDescent="0.15">
      <c r="C3371" s="83"/>
      <c r="H3371" s="83"/>
      <c r="I3371" s="83"/>
    </row>
    <row r="3372" spans="3:9" x14ac:dyDescent="0.15">
      <c r="C3372" s="83"/>
      <c r="H3372" s="83"/>
      <c r="I3372" s="83"/>
    </row>
    <row r="3373" spans="3:9" x14ac:dyDescent="0.15">
      <c r="C3373" s="83"/>
      <c r="H3373" s="83"/>
      <c r="I3373" s="83"/>
    </row>
    <row r="3374" spans="3:9" x14ac:dyDescent="0.15">
      <c r="C3374" s="83"/>
      <c r="H3374" s="83"/>
      <c r="I3374" s="83"/>
    </row>
    <row r="3375" spans="3:9" x14ac:dyDescent="0.15">
      <c r="C3375" s="83"/>
      <c r="H3375" s="83"/>
      <c r="I3375" s="83"/>
    </row>
    <row r="3376" spans="3:9" x14ac:dyDescent="0.15">
      <c r="C3376" s="83"/>
      <c r="H3376" s="83"/>
      <c r="I3376" s="83"/>
    </row>
    <row r="3377" spans="3:9" x14ac:dyDescent="0.15">
      <c r="C3377" s="83"/>
      <c r="H3377" s="83"/>
      <c r="I3377" s="83"/>
    </row>
    <row r="3378" spans="3:9" x14ac:dyDescent="0.15">
      <c r="C3378" s="83"/>
      <c r="H3378" s="83"/>
      <c r="I3378" s="83"/>
    </row>
    <row r="3379" spans="3:9" x14ac:dyDescent="0.15">
      <c r="C3379" s="83"/>
      <c r="H3379" s="83"/>
      <c r="I3379" s="83"/>
    </row>
    <row r="3380" spans="3:9" x14ac:dyDescent="0.15">
      <c r="C3380" s="83"/>
      <c r="H3380" s="83"/>
      <c r="I3380" s="83"/>
    </row>
    <row r="3381" spans="3:9" x14ac:dyDescent="0.15">
      <c r="C3381" s="83"/>
      <c r="H3381" s="83"/>
      <c r="I3381" s="83"/>
    </row>
    <row r="3382" spans="3:9" x14ac:dyDescent="0.15">
      <c r="C3382" s="83"/>
      <c r="H3382" s="83"/>
      <c r="I3382" s="83"/>
    </row>
    <row r="3383" spans="3:9" x14ac:dyDescent="0.15">
      <c r="C3383" s="83"/>
      <c r="H3383" s="83"/>
      <c r="I3383" s="83"/>
    </row>
    <row r="3384" spans="3:9" x14ac:dyDescent="0.15">
      <c r="C3384" s="83"/>
      <c r="H3384" s="83"/>
      <c r="I3384" s="83"/>
    </row>
    <row r="3385" spans="3:9" x14ac:dyDescent="0.15">
      <c r="C3385" s="83"/>
      <c r="H3385" s="83"/>
      <c r="I3385" s="83"/>
    </row>
    <row r="3386" spans="3:9" x14ac:dyDescent="0.15">
      <c r="C3386" s="83"/>
      <c r="H3386" s="83"/>
      <c r="I3386" s="83"/>
    </row>
    <row r="3387" spans="3:9" x14ac:dyDescent="0.15">
      <c r="C3387" s="83"/>
      <c r="H3387" s="83"/>
      <c r="I3387" s="83"/>
    </row>
    <row r="3388" spans="3:9" x14ac:dyDescent="0.15">
      <c r="C3388" s="83"/>
      <c r="H3388" s="83"/>
      <c r="I3388" s="83"/>
    </row>
    <row r="3389" spans="3:9" x14ac:dyDescent="0.15">
      <c r="C3389" s="83"/>
      <c r="H3389" s="83"/>
      <c r="I3389" s="83"/>
    </row>
    <row r="3390" spans="3:9" x14ac:dyDescent="0.15">
      <c r="C3390" s="83"/>
      <c r="H3390" s="83"/>
      <c r="I3390" s="83"/>
    </row>
    <row r="3391" spans="3:9" x14ac:dyDescent="0.15">
      <c r="C3391" s="83"/>
      <c r="H3391" s="83"/>
      <c r="I3391" s="83"/>
    </row>
    <row r="3392" spans="3:9" x14ac:dyDescent="0.15">
      <c r="C3392" s="83"/>
      <c r="H3392" s="83"/>
      <c r="I3392" s="83"/>
    </row>
    <row r="3393" spans="3:9" x14ac:dyDescent="0.15">
      <c r="C3393" s="83"/>
      <c r="H3393" s="83"/>
      <c r="I3393" s="83"/>
    </row>
    <row r="3394" spans="3:9" x14ac:dyDescent="0.15">
      <c r="C3394" s="83"/>
      <c r="H3394" s="83"/>
      <c r="I3394" s="83"/>
    </row>
    <row r="3395" spans="3:9" x14ac:dyDescent="0.15">
      <c r="C3395" s="83"/>
      <c r="H3395" s="83"/>
      <c r="I3395" s="83"/>
    </row>
    <row r="3396" spans="3:9" x14ac:dyDescent="0.15">
      <c r="C3396" s="83"/>
      <c r="H3396" s="83"/>
      <c r="I3396" s="83"/>
    </row>
    <row r="3397" spans="3:9" x14ac:dyDescent="0.15">
      <c r="C3397" s="83"/>
      <c r="H3397" s="83"/>
      <c r="I3397" s="83"/>
    </row>
    <row r="3398" spans="3:9" x14ac:dyDescent="0.15">
      <c r="C3398" s="83"/>
      <c r="H3398" s="83"/>
      <c r="I3398" s="83"/>
    </row>
    <row r="3399" spans="3:9" x14ac:dyDescent="0.15">
      <c r="C3399" s="83"/>
      <c r="H3399" s="83"/>
      <c r="I3399" s="83"/>
    </row>
    <row r="3400" spans="3:9" x14ac:dyDescent="0.15">
      <c r="C3400" s="83"/>
      <c r="H3400" s="83"/>
      <c r="I3400" s="83"/>
    </row>
    <row r="3401" spans="3:9" x14ac:dyDescent="0.15">
      <c r="C3401" s="83"/>
      <c r="H3401" s="83"/>
      <c r="I3401" s="83"/>
    </row>
    <row r="3402" spans="3:9" x14ac:dyDescent="0.15">
      <c r="C3402" s="83"/>
      <c r="H3402" s="83"/>
      <c r="I3402" s="83"/>
    </row>
    <row r="3403" spans="3:9" x14ac:dyDescent="0.15">
      <c r="C3403" s="83"/>
      <c r="H3403" s="83"/>
      <c r="I3403" s="83"/>
    </row>
    <row r="3404" spans="3:9" x14ac:dyDescent="0.15">
      <c r="C3404" s="83"/>
      <c r="H3404" s="83"/>
      <c r="I3404" s="83"/>
    </row>
    <row r="3405" spans="3:9" x14ac:dyDescent="0.15">
      <c r="C3405" s="83"/>
      <c r="H3405" s="83"/>
      <c r="I3405" s="83"/>
    </row>
    <row r="3406" spans="3:9" x14ac:dyDescent="0.15">
      <c r="C3406" s="83"/>
      <c r="H3406" s="83"/>
      <c r="I3406" s="83"/>
    </row>
    <row r="3407" spans="3:9" x14ac:dyDescent="0.15">
      <c r="C3407" s="83"/>
      <c r="H3407" s="83"/>
      <c r="I3407" s="83"/>
    </row>
    <row r="3408" spans="3:9" x14ac:dyDescent="0.15">
      <c r="C3408" s="83"/>
      <c r="H3408" s="83"/>
      <c r="I3408" s="83"/>
    </row>
    <row r="3409" spans="3:9" x14ac:dyDescent="0.15">
      <c r="C3409" s="83"/>
      <c r="H3409" s="83"/>
      <c r="I3409" s="83"/>
    </row>
    <row r="3410" spans="3:9" x14ac:dyDescent="0.15">
      <c r="C3410" s="83"/>
      <c r="H3410" s="83"/>
      <c r="I3410" s="83"/>
    </row>
    <row r="3411" spans="3:9" x14ac:dyDescent="0.15">
      <c r="C3411" s="83"/>
      <c r="H3411" s="83"/>
      <c r="I3411" s="83"/>
    </row>
    <row r="3412" spans="3:9" x14ac:dyDescent="0.15">
      <c r="C3412" s="83"/>
      <c r="H3412" s="83"/>
      <c r="I3412" s="83"/>
    </row>
    <row r="3413" spans="3:9" x14ac:dyDescent="0.15">
      <c r="C3413" s="83"/>
      <c r="H3413" s="83"/>
      <c r="I3413" s="83"/>
    </row>
    <row r="3414" spans="3:9" x14ac:dyDescent="0.15">
      <c r="C3414" s="83"/>
      <c r="H3414" s="83"/>
      <c r="I3414" s="83"/>
    </row>
    <row r="3415" spans="3:9" x14ac:dyDescent="0.15">
      <c r="C3415" s="83"/>
      <c r="H3415" s="83"/>
      <c r="I3415" s="83"/>
    </row>
    <row r="3416" spans="3:9" x14ac:dyDescent="0.15">
      <c r="C3416" s="83"/>
      <c r="H3416" s="83"/>
      <c r="I3416" s="83"/>
    </row>
    <row r="3417" spans="3:9" x14ac:dyDescent="0.15">
      <c r="C3417" s="83"/>
      <c r="H3417" s="83"/>
      <c r="I3417" s="83"/>
    </row>
    <row r="3418" spans="3:9" x14ac:dyDescent="0.15">
      <c r="C3418" s="83"/>
      <c r="H3418" s="83"/>
      <c r="I3418" s="83"/>
    </row>
    <row r="3419" spans="3:9" x14ac:dyDescent="0.15">
      <c r="C3419" s="83"/>
      <c r="H3419" s="83"/>
      <c r="I3419" s="83"/>
    </row>
    <row r="3420" spans="3:9" x14ac:dyDescent="0.15">
      <c r="C3420" s="83"/>
      <c r="H3420" s="83"/>
      <c r="I3420" s="83"/>
    </row>
    <row r="3421" spans="3:9" x14ac:dyDescent="0.15">
      <c r="C3421" s="83"/>
      <c r="H3421" s="83"/>
      <c r="I3421" s="83"/>
    </row>
    <row r="3422" spans="3:9" x14ac:dyDescent="0.15">
      <c r="C3422" s="83"/>
      <c r="H3422" s="83"/>
      <c r="I3422" s="83"/>
    </row>
    <row r="3423" spans="3:9" x14ac:dyDescent="0.15">
      <c r="C3423" s="83"/>
      <c r="H3423" s="83"/>
      <c r="I3423" s="83"/>
    </row>
    <row r="3424" spans="3:9" x14ac:dyDescent="0.15">
      <c r="C3424" s="83"/>
      <c r="H3424" s="83"/>
      <c r="I3424" s="83"/>
    </row>
    <row r="3425" spans="3:9" x14ac:dyDescent="0.15">
      <c r="C3425" s="83"/>
      <c r="H3425" s="83"/>
      <c r="I3425" s="83"/>
    </row>
    <row r="3426" spans="3:9" x14ac:dyDescent="0.15">
      <c r="C3426" s="83"/>
      <c r="H3426" s="83"/>
      <c r="I3426" s="83"/>
    </row>
    <row r="3427" spans="3:9" x14ac:dyDescent="0.15">
      <c r="C3427" s="83"/>
      <c r="H3427" s="83"/>
      <c r="I3427" s="83"/>
    </row>
    <row r="3428" spans="3:9" x14ac:dyDescent="0.15">
      <c r="C3428" s="83"/>
      <c r="H3428" s="83"/>
      <c r="I3428" s="83"/>
    </row>
    <row r="3429" spans="3:9" x14ac:dyDescent="0.15">
      <c r="C3429" s="83"/>
      <c r="H3429" s="83"/>
      <c r="I3429" s="83"/>
    </row>
    <row r="3430" spans="3:9" x14ac:dyDescent="0.15">
      <c r="C3430" s="83"/>
      <c r="H3430" s="83"/>
      <c r="I3430" s="83"/>
    </row>
    <row r="3431" spans="3:9" x14ac:dyDescent="0.15">
      <c r="C3431" s="83"/>
      <c r="H3431" s="83"/>
      <c r="I3431" s="83"/>
    </row>
    <row r="3432" spans="3:9" x14ac:dyDescent="0.15">
      <c r="C3432" s="83"/>
      <c r="H3432" s="83"/>
      <c r="I3432" s="83"/>
    </row>
    <row r="3433" spans="3:9" x14ac:dyDescent="0.15">
      <c r="C3433" s="83"/>
      <c r="H3433" s="83"/>
      <c r="I3433" s="83"/>
    </row>
    <row r="3434" spans="3:9" x14ac:dyDescent="0.15">
      <c r="C3434" s="83"/>
      <c r="H3434" s="83"/>
      <c r="I3434" s="83"/>
    </row>
    <row r="3435" spans="3:9" x14ac:dyDescent="0.15">
      <c r="C3435" s="83"/>
      <c r="H3435" s="83"/>
      <c r="I3435" s="83"/>
    </row>
    <row r="3436" spans="3:9" x14ac:dyDescent="0.15">
      <c r="C3436" s="83"/>
      <c r="H3436" s="83"/>
      <c r="I3436" s="83"/>
    </row>
    <row r="3437" spans="3:9" x14ac:dyDescent="0.15">
      <c r="C3437" s="83"/>
      <c r="H3437" s="83"/>
      <c r="I3437" s="83"/>
    </row>
    <row r="3438" spans="3:9" x14ac:dyDescent="0.15">
      <c r="C3438" s="83"/>
      <c r="H3438" s="83"/>
      <c r="I3438" s="83"/>
    </row>
    <row r="3439" spans="3:9" x14ac:dyDescent="0.15">
      <c r="C3439" s="83"/>
      <c r="H3439" s="83"/>
      <c r="I3439" s="83"/>
    </row>
    <row r="3440" spans="3:9" x14ac:dyDescent="0.15">
      <c r="C3440" s="83"/>
      <c r="H3440" s="83"/>
      <c r="I3440" s="83"/>
    </row>
    <row r="3441" spans="3:9" x14ac:dyDescent="0.15">
      <c r="C3441" s="83"/>
      <c r="H3441" s="83"/>
      <c r="I3441" s="83"/>
    </row>
    <row r="3442" spans="3:9" x14ac:dyDescent="0.15">
      <c r="C3442" s="83"/>
      <c r="H3442" s="83"/>
      <c r="I3442" s="83"/>
    </row>
    <row r="3443" spans="3:9" x14ac:dyDescent="0.15">
      <c r="C3443" s="83"/>
      <c r="H3443" s="83"/>
      <c r="I3443" s="83"/>
    </row>
    <row r="3444" spans="3:9" x14ac:dyDescent="0.15">
      <c r="C3444" s="83"/>
      <c r="H3444" s="83"/>
      <c r="I3444" s="83"/>
    </row>
    <row r="3445" spans="3:9" x14ac:dyDescent="0.15">
      <c r="C3445" s="83"/>
      <c r="H3445" s="83"/>
      <c r="I3445" s="83"/>
    </row>
    <row r="3446" spans="3:9" x14ac:dyDescent="0.15">
      <c r="C3446" s="83"/>
      <c r="H3446" s="83"/>
      <c r="I3446" s="83"/>
    </row>
    <row r="3447" spans="3:9" x14ac:dyDescent="0.15">
      <c r="C3447" s="83"/>
      <c r="H3447" s="83"/>
      <c r="I3447" s="83"/>
    </row>
    <row r="3448" spans="3:9" x14ac:dyDescent="0.15">
      <c r="C3448" s="83"/>
      <c r="H3448" s="83"/>
      <c r="I3448" s="83"/>
    </row>
    <row r="3449" spans="3:9" x14ac:dyDescent="0.15">
      <c r="C3449" s="83"/>
      <c r="H3449" s="83"/>
      <c r="I3449" s="83"/>
    </row>
    <row r="3450" spans="3:9" x14ac:dyDescent="0.15">
      <c r="C3450" s="83"/>
      <c r="H3450" s="83"/>
      <c r="I3450" s="83"/>
    </row>
    <row r="3451" spans="3:9" x14ac:dyDescent="0.15">
      <c r="C3451" s="83"/>
      <c r="H3451" s="83"/>
      <c r="I3451" s="83"/>
    </row>
    <row r="3452" spans="3:9" x14ac:dyDescent="0.15">
      <c r="C3452" s="83"/>
      <c r="H3452" s="83"/>
      <c r="I3452" s="83"/>
    </row>
    <row r="3453" spans="3:9" x14ac:dyDescent="0.15">
      <c r="C3453" s="83"/>
      <c r="H3453" s="83"/>
      <c r="I3453" s="83"/>
    </row>
    <row r="3454" spans="3:9" x14ac:dyDescent="0.15">
      <c r="C3454" s="83"/>
      <c r="H3454" s="83"/>
      <c r="I3454" s="83"/>
    </row>
    <row r="3455" spans="3:9" x14ac:dyDescent="0.15">
      <c r="C3455" s="83"/>
      <c r="H3455" s="83"/>
      <c r="I3455" s="83"/>
    </row>
    <row r="3456" spans="3:9" x14ac:dyDescent="0.15">
      <c r="C3456" s="83"/>
      <c r="H3456" s="83"/>
      <c r="I3456" s="83"/>
    </row>
    <row r="3457" spans="3:9" x14ac:dyDescent="0.15">
      <c r="C3457" s="83"/>
      <c r="H3457" s="83"/>
      <c r="I3457" s="83"/>
    </row>
    <row r="3458" spans="3:9" x14ac:dyDescent="0.15">
      <c r="C3458" s="83"/>
      <c r="H3458" s="83"/>
      <c r="I3458" s="83"/>
    </row>
    <row r="3459" spans="3:9" x14ac:dyDescent="0.15">
      <c r="C3459" s="83"/>
      <c r="H3459" s="83"/>
      <c r="I3459" s="83"/>
    </row>
    <row r="3460" spans="3:9" x14ac:dyDescent="0.15">
      <c r="C3460" s="83"/>
      <c r="H3460" s="83"/>
      <c r="I3460" s="83"/>
    </row>
    <row r="3461" spans="3:9" x14ac:dyDescent="0.15">
      <c r="C3461" s="83"/>
      <c r="H3461" s="83"/>
      <c r="I3461" s="83"/>
    </row>
    <row r="3462" spans="3:9" x14ac:dyDescent="0.15">
      <c r="C3462" s="83"/>
      <c r="H3462" s="83"/>
      <c r="I3462" s="83"/>
    </row>
    <row r="3463" spans="3:9" x14ac:dyDescent="0.15">
      <c r="C3463" s="83"/>
      <c r="H3463" s="83"/>
      <c r="I3463" s="83"/>
    </row>
    <row r="3464" spans="3:9" x14ac:dyDescent="0.15">
      <c r="C3464" s="83"/>
      <c r="H3464" s="83"/>
      <c r="I3464" s="83"/>
    </row>
    <row r="3465" spans="3:9" x14ac:dyDescent="0.15">
      <c r="C3465" s="83"/>
      <c r="H3465" s="83"/>
      <c r="I3465" s="83"/>
    </row>
    <row r="3466" spans="3:9" x14ac:dyDescent="0.15">
      <c r="C3466" s="83"/>
      <c r="H3466" s="83"/>
      <c r="I3466" s="83"/>
    </row>
    <row r="3467" spans="3:9" x14ac:dyDescent="0.15">
      <c r="C3467" s="83"/>
      <c r="H3467" s="83"/>
      <c r="I3467" s="83"/>
    </row>
    <row r="3468" spans="3:9" x14ac:dyDescent="0.15">
      <c r="C3468" s="83"/>
      <c r="H3468" s="83"/>
      <c r="I3468" s="83"/>
    </row>
    <row r="3469" spans="3:9" x14ac:dyDescent="0.15">
      <c r="C3469" s="83"/>
      <c r="H3469" s="83"/>
      <c r="I3469" s="83"/>
    </row>
    <row r="3470" spans="3:9" x14ac:dyDescent="0.15">
      <c r="C3470" s="83"/>
      <c r="H3470" s="83"/>
      <c r="I3470" s="83"/>
    </row>
    <row r="3471" spans="3:9" x14ac:dyDescent="0.15">
      <c r="C3471" s="83"/>
      <c r="H3471" s="83"/>
      <c r="I3471" s="83"/>
    </row>
    <row r="3472" spans="3:9" x14ac:dyDescent="0.15">
      <c r="C3472" s="83"/>
      <c r="H3472" s="83"/>
      <c r="I3472" s="83"/>
    </row>
    <row r="3473" spans="3:9" x14ac:dyDescent="0.15">
      <c r="C3473" s="83"/>
      <c r="H3473" s="83"/>
      <c r="I3473" s="83"/>
    </row>
    <row r="3474" spans="3:9" x14ac:dyDescent="0.15">
      <c r="C3474" s="83"/>
      <c r="H3474" s="83"/>
      <c r="I3474" s="83"/>
    </row>
    <row r="3475" spans="3:9" x14ac:dyDescent="0.15">
      <c r="C3475" s="83"/>
      <c r="H3475" s="83"/>
      <c r="I3475" s="83"/>
    </row>
    <row r="3476" spans="3:9" x14ac:dyDescent="0.15">
      <c r="C3476" s="83"/>
      <c r="H3476" s="83"/>
      <c r="I3476" s="83"/>
    </row>
    <row r="3477" spans="3:9" x14ac:dyDescent="0.15">
      <c r="C3477" s="83"/>
      <c r="H3477" s="83"/>
      <c r="I3477" s="83"/>
    </row>
    <row r="3478" spans="3:9" x14ac:dyDescent="0.15">
      <c r="C3478" s="83"/>
      <c r="H3478" s="83"/>
      <c r="I3478" s="83"/>
    </row>
    <row r="3479" spans="3:9" x14ac:dyDescent="0.15">
      <c r="C3479" s="83"/>
      <c r="H3479" s="83"/>
      <c r="I3479" s="83"/>
    </row>
    <row r="3480" spans="3:9" x14ac:dyDescent="0.15">
      <c r="C3480" s="83"/>
      <c r="H3480" s="83"/>
      <c r="I3480" s="83"/>
    </row>
    <row r="3481" spans="3:9" x14ac:dyDescent="0.15">
      <c r="C3481" s="83"/>
      <c r="H3481" s="83"/>
      <c r="I3481" s="83"/>
    </row>
    <row r="3482" spans="3:9" x14ac:dyDescent="0.15">
      <c r="C3482" s="83"/>
      <c r="H3482" s="83"/>
      <c r="I3482" s="83"/>
    </row>
    <row r="3483" spans="3:9" x14ac:dyDescent="0.15">
      <c r="C3483" s="83"/>
      <c r="H3483" s="83"/>
      <c r="I3483" s="83"/>
    </row>
    <row r="3484" spans="3:9" x14ac:dyDescent="0.15">
      <c r="C3484" s="83"/>
      <c r="H3484" s="83"/>
      <c r="I3484" s="83"/>
    </row>
    <row r="3485" spans="3:9" x14ac:dyDescent="0.15">
      <c r="C3485" s="83"/>
      <c r="H3485" s="83"/>
      <c r="I3485" s="83"/>
    </row>
    <row r="3486" spans="3:9" x14ac:dyDescent="0.15">
      <c r="C3486" s="83"/>
      <c r="H3486" s="83"/>
      <c r="I3486" s="83"/>
    </row>
    <row r="3487" spans="3:9" x14ac:dyDescent="0.15">
      <c r="C3487" s="83"/>
      <c r="H3487" s="83"/>
      <c r="I3487" s="83"/>
    </row>
    <row r="3488" spans="3:9" x14ac:dyDescent="0.15">
      <c r="C3488" s="83"/>
      <c r="H3488" s="83"/>
      <c r="I3488" s="83"/>
    </row>
    <row r="3489" spans="3:9" x14ac:dyDescent="0.15">
      <c r="C3489" s="83"/>
      <c r="H3489" s="83"/>
      <c r="I3489" s="83"/>
    </row>
    <row r="3490" spans="3:9" x14ac:dyDescent="0.15">
      <c r="C3490" s="83"/>
      <c r="H3490" s="83"/>
      <c r="I3490" s="83"/>
    </row>
    <row r="3491" spans="3:9" x14ac:dyDescent="0.15">
      <c r="C3491" s="83"/>
      <c r="H3491" s="83"/>
      <c r="I3491" s="83"/>
    </row>
    <row r="3492" spans="3:9" x14ac:dyDescent="0.15">
      <c r="C3492" s="83"/>
      <c r="H3492" s="83"/>
      <c r="I3492" s="83"/>
    </row>
    <row r="3493" spans="3:9" x14ac:dyDescent="0.15">
      <c r="C3493" s="83"/>
      <c r="H3493" s="83"/>
      <c r="I3493" s="83"/>
    </row>
    <row r="3494" spans="3:9" x14ac:dyDescent="0.15">
      <c r="C3494" s="83"/>
      <c r="H3494" s="83"/>
      <c r="I3494" s="83"/>
    </row>
    <row r="3495" spans="3:9" x14ac:dyDescent="0.15">
      <c r="C3495" s="83"/>
      <c r="H3495" s="83"/>
      <c r="I3495" s="83"/>
    </row>
    <row r="3496" spans="3:9" x14ac:dyDescent="0.15">
      <c r="C3496" s="83"/>
      <c r="H3496" s="83"/>
      <c r="I3496" s="83"/>
    </row>
    <row r="3497" spans="3:9" x14ac:dyDescent="0.15">
      <c r="C3497" s="83"/>
      <c r="H3497" s="83"/>
      <c r="I3497" s="83"/>
    </row>
    <row r="3498" spans="3:9" x14ac:dyDescent="0.15">
      <c r="C3498" s="83"/>
      <c r="H3498" s="83"/>
      <c r="I3498" s="83"/>
    </row>
    <row r="3499" spans="3:9" x14ac:dyDescent="0.15">
      <c r="C3499" s="83"/>
      <c r="H3499" s="83"/>
      <c r="I3499" s="83"/>
    </row>
    <row r="3500" spans="3:9" x14ac:dyDescent="0.15">
      <c r="C3500" s="83"/>
      <c r="H3500" s="83"/>
      <c r="I3500" s="83"/>
    </row>
    <row r="3501" spans="3:9" x14ac:dyDescent="0.15">
      <c r="C3501" s="83"/>
      <c r="H3501" s="83"/>
      <c r="I3501" s="83"/>
    </row>
    <row r="3502" spans="3:9" x14ac:dyDescent="0.15">
      <c r="C3502" s="83"/>
      <c r="H3502" s="83"/>
      <c r="I3502" s="83"/>
    </row>
    <row r="3503" spans="3:9" x14ac:dyDescent="0.15">
      <c r="C3503" s="83"/>
      <c r="H3503" s="83"/>
      <c r="I3503" s="83"/>
    </row>
    <row r="3504" spans="3:9" x14ac:dyDescent="0.15">
      <c r="C3504" s="83"/>
      <c r="H3504" s="83"/>
      <c r="I3504" s="83"/>
    </row>
    <row r="3505" spans="3:9" x14ac:dyDescent="0.15">
      <c r="C3505" s="83"/>
      <c r="H3505" s="83"/>
      <c r="I3505" s="83"/>
    </row>
    <row r="3506" spans="3:9" x14ac:dyDescent="0.15">
      <c r="C3506" s="83"/>
      <c r="H3506" s="83"/>
      <c r="I3506" s="83"/>
    </row>
    <row r="3507" spans="3:9" x14ac:dyDescent="0.15">
      <c r="C3507" s="83"/>
      <c r="H3507" s="83"/>
      <c r="I3507" s="83"/>
    </row>
    <row r="3508" spans="3:9" x14ac:dyDescent="0.15">
      <c r="C3508" s="83"/>
      <c r="H3508" s="83"/>
      <c r="I3508" s="83"/>
    </row>
    <row r="3509" spans="3:9" x14ac:dyDescent="0.15">
      <c r="C3509" s="83"/>
      <c r="H3509" s="83"/>
      <c r="I3509" s="83"/>
    </row>
    <row r="3510" spans="3:9" x14ac:dyDescent="0.15">
      <c r="C3510" s="83"/>
      <c r="H3510" s="83"/>
      <c r="I3510" s="83"/>
    </row>
    <row r="3511" spans="3:9" x14ac:dyDescent="0.15">
      <c r="C3511" s="83"/>
      <c r="H3511" s="83"/>
      <c r="I3511" s="83"/>
    </row>
    <row r="3512" spans="3:9" x14ac:dyDescent="0.15">
      <c r="C3512" s="83"/>
      <c r="H3512" s="83"/>
      <c r="I3512" s="83"/>
    </row>
    <row r="3513" spans="3:9" x14ac:dyDescent="0.15">
      <c r="C3513" s="83"/>
      <c r="H3513" s="83"/>
      <c r="I3513" s="83"/>
    </row>
    <row r="3514" spans="3:9" x14ac:dyDescent="0.15">
      <c r="C3514" s="83"/>
      <c r="H3514" s="83"/>
      <c r="I3514" s="83"/>
    </row>
    <row r="3515" spans="3:9" x14ac:dyDescent="0.15">
      <c r="C3515" s="83"/>
      <c r="H3515" s="83"/>
      <c r="I3515" s="83"/>
    </row>
    <row r="3516" spans="3:9" x14ac:dyDescent="0.15">
      <c r="C3516" s="83"/>
      <c r="H3516" s="83"/>
      <c r="I3516" s="83"/>
    </row>
    <row r="3517" spans="3:9" x14ac:dyDescent="0.15">
      <c r="C3517" s="83"/>
      <c r="H3517" s="83"/>
      <c r="I3517" s="83"/>
    </row>
    <row r="3518" spans="3:9" x14ac:dyDescent="0.15">
      <c r="C3518" s="83"/>
      <c r="H3518" s="83"/>
      <c r="I3518" s="83"/>
    </row>
    <row r="3519" spans="3:9" x14ac:dyDescent="0.15">
      <c r="C3519" s="83"/>
      <c r="H3519" s="83"/>
      <c r="I3519" s="83"/>
    </row>
    <row r="3520" spans="3:9" x14ac:dyDescent="0.15">
      <c r="C3520" s="83"/>
      <c r="H3520" s="83"/>
      <c r="I3520" s="83"/>
    </row>
    <row r="3521" spans="3:9" x14ac:dyDescent="0.15">
      <c r="C3521" s="83"/>
      <c r="H3521" s="83"/>
      <c r="I3521" s="83"/>
    </row>
    <row r="3522" spans="3:9" x14ac:dyDescent="0.15">
      <c r="C3522" s="83"/>
      <c r="H3522" s="83"/>
      <c r="I3522" s="83"/>
    </row>
    <row r="3523" spans="3:9" x14ac:dyDescent="0.15">
      <c r="C3523" s="83"/>
      <c r="H3523" s="83"/>
      <c r="I3523" s="83"/>
    </row>
    <row r="3524" spans="3:9" x14ac:dyDescent="0.15">
      <c r="C3524" s="83"/>
      <c r="H3524" s="83"/>
      <c r="I3524" s="83"/>
    </row>
    <row r="3525" spans="3:9" x14ac:dyDescent="0.15">
      <c r="C3525" s="83"/>
      <c r="H3525" s="83"/>
      <c r="I3525" s="83"/>
    </row>
    <row r="3526" spans="3:9" x14ac:dyDescent="0.15">
      <c r="C3526" s="83"/>
      <c r="H3526" s="83"/>
      <c r="I3526" s="83"/>
    </row>
    <row r="3527" spans="3:9" x14ac:dyDescent="0.15">
      <c r="C3527" s="83"/>
      <c r="H3527" s="83"/>
      <c r="I3527" s="83"/>
    </row>
    <row r="3528" spans="3:9" x14ac:dyDescent="0.15">
      <c r="C3528" s="83"/>
      <c r="H3528" s="83"/>
      <c r="I3528" s="83"/>
    </row>
    <row r="3529" spans="3:9" x14ac:dyDescent="0.15">
      <c r="C3529" s="83"/>
      <c r="H3529" s="83"/>
      <c r="I3529" s="83"/>
    </row>
    <row r="3530" spans="3:9" x14ac:dyDescent="0.15">
      <c r="C3530" s="83"/>
      <c r="H3530" s="83"/>
      <c r="I3530" s="83"/>
    </row>
    <row r="3531" spans="3:9" x14ac:dyDescent="0.15">
      <c r="C3531" s="83"/>
      <c r="H3531" s="83"/>
      <c r="I3531" s="83"/>
    </row>
    <row r="3532" spans="3:9" x14ac:dyDescent="0.15">
      <c r="C3532" s="83"/>
      <c r="H3532" s="83"/>
      <c r="I3532" s="83"/>
    </row>
    <row r="3533" spans="3:9" x14ac:dyDescent="0.15">
      <c r="C3533" s="83"/>
      <c r="H3533" s="83"/>
      <c r="I3533" s="83"/>
    </row>
    <row r="3534" spans="3:9" x14ac:dyDescent="0.15">
      <c r="C3534" s="83"/>
      <c r="H3534" s="83"/>
      <c r="I3534" s="83"/>
    </row>
    <row r="3535" spans="3:9" x14ac:dyDescent="0.15">
      <c r="C3535" s="83"/>
      <c r="H3535" s="83"/>
      <c r="I3535" s="83"/>
    </row>
    <row r="3536" spans="3:9" x14ac:dyDescent="0.15">
      <c r="C3536" s="83"/>
      <c r="H3536" s="83"/>
      <c r="I3536" s="83"/>
    </row>
    <row r="3537" spans="3:9" x14ac:dyDescent="0.15">
      <c r="C3537" s="83"/>
      <c r="H3537" s="83"/>
      <c r="I3537" s="83"/>
    </row>
    <row r="3538" spans="3:9" x14ac:dyDescent="0.15">
      <c r="C3538" s="83"/>
      <c r="H3538" s="83"/>
      <c r="I3538" s="83"/>
    </row>
    <row r="3539" spans="3:9" x14ac:dyDescent="0.15">
      <c r="C3539" s="83"/>
      <c r="H3539" s="83"/>
      <c r="I3539" s="83"/>
    </row>
    <row r="3540" spans="3:9" x14ac:dyDescent="0.15">
      <c r="C3540" s="83"/>
      <c r="H3540" s="83"/>
      <c r="I3540" s="83"/>
    </row>
    <row r="3541" spans="3:9" x14ac:dyDescent="0.15">
      <c r="C3541" s="83"/>
      <c r="H3541" s="83"/>
      <c r="I3541" s="83"/>
    </row>
    <row r="3542" spans="3:9" x14ac:dyDescent="0.15">
      <c r="C3542" s="83"/>
      <c r="H3542" s="83"/>
      <c r="I3542" s="83"/>
    </row>
    <row r="3543" spans="3:9" x14ac:dyDescent="0.15">
      <c r="C3543" s="83"/>
      <c r="H3543" s="83"/>
      <c r="I3543" s="83"/>
    </row>
    <row r="3544" spans="3:9" x14ac:dyDescent="0.15">
      <c r="C3544" s="83"/>
      <c r="H3544" s="83"/>
      <c r="I3544" s="83"/>
    </row>
    <row r="3545" spans="3:9" x14ac:dyDescent="0.15">
      <c r="C3545" s="83"/>
      <c r="H3545" s="83"/>
      <c r="I3545" s="83"/>
    </row>
    <row r="3546" spans="3:9" x14ac:dyDescent="0.15">
      <c r="C3546" s="83"/>
      <c r="H3546" s="83"/>
      <c r="I3546" s="83"/>
    </row>
    <row r="3547" spans="3:9" x14ac:dyDescent="0.15">
      <c r="C3547" s="83"/>
      <c r="H3547" s="83"/>
      <c r="I3547" s="83"/>
    </row>
    <row r="3548" spans="3:9" x14ac:dyDescent="0.15">
      <c r="C3548" s="83"/>
      <c r="H3548" s="83"/>
      <c r="I3548" s="83"/>
    </row>
    <row r="3549" spans="3:9" x14ac:dyDescent="0.15">
      <c r="C3549" s="83"/>
      <c r="H3549" s="83"/>
      <c r="I3549" s="83"/>
    </row>
    <row r="3550" spans="3:9" x14ac:dyDescent="0.15">
      <c r="C3550" s="83"/>
      <c r="H3550" s="83"/>
      <c r="I3550" s="83"/>
    </row>
    <row r="3551" spans="3:9" x14ac:dyDescent="0.15">
      <c r="C3551" s="83"/>
      <c r="H3551" s="83"/>
      <c r="I3551" s="83"/>
    </row>
    <row r="3552" spans="3:9" x14ac:dyDescent="0.15">
      <c r="C3552" s="83"/>
      <c r="H3552" s="83"/>
      <c r="I3552" s="83"/>
    </row>
    <row r="3553" spans="3:9" x14ac:dyDescent="0.15">
      <c r="C3553" s="83"/>
      <c r="H3553" s="83"/>
      <c r="I3553" s="83"/>
    </row>
    <row r="3554" spans="3:9" x14ac:dyDescent="0.15">
      <c r="C3554" s="83"/>
      <c r="H3554" s="83"/>
      <c r="I3554" s="83"/>
    </row>
    <row r="3555" spans="3:9" x14ac:dyDescent="0.15">
      <c r="C3555" s="83"/>
      <c r="H3555" s="83"/>
      <c r="I3555" s="83"/>
    </row>
    <row r="3556" spans="3:9" x14ac:dyDescent="0.15">
      <c r="C3556" s="83"/>
      <c r="H3556" s="83"/>
      <c r="I3556" s="83"/>
    </row>
    <row r="3557" spans="3:9" x14ac:dyDescent="0.15">
      <c r="C3557" s="83"/>
      <c r="H3557" s="83"/>
      <c r="I3557" s="83"/>
    </row>
    <row r="3558" spans="3:9" x14ac:dyDescent="0.15">
      <c r="C3558" s="83"/>
      <c r="H3558" s="83"/>
      <c r="I3558" s="83"/>
    </row>
    <row r="3559" spans="3:9" x14ac:dyDescent="0.15">
      <c r="C3559" s="83"/>
      <c r="H3559" s="83"/>
      <c r="I3559" s="83"/>
    </row>
    <row r="3560" spans="3:9" x14ac:dyDescent="0.15">
      <c r="C3560" s="83"/>
      <c r="H3560" s="83"/>
      <c r="I3560" s="83"/>
    </row>
    <row r="3561" spans="3:9" x14ac:dyDescent="0.15">
      <c r="C3561" s="83"/>
      <c r="H3561" s="83"/>
      <c r="I3561" s="83"/>
    </row>
    <row r="3562" spans="3:9" x14ac:dyDescent="0.15">
      <c r="C3562" s="83"/>
      <c r="H3562" s="83"/>
      <c r="I3562" s="83"/>
    </row>
    <row r="3563" spans="3:9" x14ac:dyDescent="0.15">
      <c r="C3563" s="83"/>
      <c r="H3563" s="83"/>
      <c r="I3563" s="83"/>
    </row>
    <row r="3564" spans="3:9" x14ac:dyDescent="0.15">
      <c r="C3564" s="83"/>
      <c r="H3564" s="83"/>
      <c r="I3564" s="83"/>
    </row>
    <row r="3565" spans="3:9" x14ac:dyDescent="0.15">
      <c r="C3565" s="83"/>
      <c r="H3565" s="83"/>
      <c r="I3565" s="83"/>
    </row>
    <row r="3566" spans="3:9" x14ac:dyDescent="0.15">
      <c r="C3566" s="83"/>
      <c r="H3566" s="83"/>
      <c r="I3566" s="83"/>
    </row>
    <row r="3567" spans="3:9" x14ac:dyDescent="0.15">
      <c r="C3567" s="83"/>
      <c r="H3567" s="83"/>
      <c r="I3567" s="83"/>
    </row>
    <row r="3568" spans="3:9" x14ac:dyDescent="0.15">
      <c r="C3568" s="83"/>
      <c r="H3568" s="83"/>
      <c r="I3568" s="83"/>
    </row>
    <row r="3569" spans="3:9" x14ac:dyDescent="0.15">
      <c r="C3569" s="83"/>
      <c r="H3569" s="83"/>
      <c r="I3569" s="83"/>
    </row>
    <row r="3570" spans="3:9" x14ac:dyDescent="0.15">
      <c r="C3570" s="83"/>
      <c r="H3570" s="83"/>
      <c r="I3570" s="83"/>
    </row>
    <row r="3571" spans="3:9" x14ac:dyDescent="0.15">
      <c r="C3571" s="83"/>
      <c r="H3571" s="83"/>
      <c r="I3571" s="83"/>
    </row>
    <row r="3572" spans="3:9" x14ac:dyDescent="0.15">
      <c r="C3572" s="83"/>
      <c r="H3572" s="83"/>
      <c r="I3572" s="83"/>
    </row>
    <row r="3573" spans="3:9" x14ac:dyDescent="0.15">
      <c r="C3573" s="83"/>
      <c r="H3573" s="83"/>
      <c r="I3573" s="83"/>
    </row>
    <row r="3574" spans="3:9" x14ac:dyDescent="0.15">
      <c r="C3574" s="83"/>
      <c r="H3574" s="83"/>
      <c r="I3574" s="83"/>
    </row>
    <row r="3575" spans="3:9" x14ac:dyDescent="0.15">
      <c r="C3575" s="83"/>
      <c r="H3575" s="83"/>
      <c r="I3575" s="83"/>
    </row>
    <row r="3576" spans="3:9" x14ac:dyDescent="0.15">
      <c r="C3576" s="83"/>
      <c r="H3576" s="83"/>
      <c r="I3576" s="83"/>
    </row>
    <row r="3577" spans="3:9" x14ac:dyDescent="0.15">
      <c r="C3577" s="83"/>
      <c r="H3577" s="83"/>
      <c r="I3577" s="83"/>
    </row>
    <row r="3578" spans="3:9" x14ac:dyDescent="0.15">
      <c r="C3578" s="83"/>
      <c r="H3578" s="83"/>
      <c r="I3578" s="83"/>
    </row>
    <row r="3579" spans="3:9" x14ac:dyDescent="0.15">
      <c r="C3579" s="83"/>
      <c r="H3579" s="83"/>
      <c r="I3579" s="83"/>
    </row>
    <row r="3580" spans="3:9" x14ac:dyDescent="0.15">
      <c r="C3580" s="83"/>
      <c r="H3580" s="83"/>
      <c r="I3580" s="83"/>
    </row>
    <row r="3581" spans="3:9" x14ac:dyDescent="0.15">
      <c r="C3581" s="83"/>
      <c r="H3581" s="83"/>
      <c r="I3581" s="83"/>
    </row>
    <row r="3582" spans="3:9" x14ac:dyDescent="0.15">
      <c r="C3582" s="83"/>
      <c r="H3582" s="83"/>
      <c r="I3582" s="83"/>
    </row>
    <row r="3583" spans="3:9" x14ac:dyDescent="0.15">
      <c r="C3583" s="83"/>
      <c r="H3583" s="83"/>
      <c r="I3583" s="83"/>
    </row>
    <row r="3584" spans="3:9" x14ac:dyDescent="0.15">
      <c r="C3584" s="83"/>
      <c r="H3584" s="83"/>
      <c r="I3584" s="83"/>
    </row>
    <row r="3585" spans="3:9" x14ac:dyDescent="0.15">
      <c r="C3585" s="83"/>
      <c r="H3585" s="83"/>
      <c r="I3585" s="83"/>
    </row>
    <row r="3586" spans="3:9" x14ac:dyDescent="0.15">
      <c r="C3586" s="83"/>
      <c r="H3586" s="83"/>
      <c r="I3586" s="83"/>
    </row>
    <row r="3587" spans="3:9" x14ac:dyDescent="0.15">
      <c r="C3587" s="83"/>
      <c r="H3587" s="83"/>
      <c r="I3587" s="83"/>
    </row>
    <row r="3588" spans="3:9" x14ac:dyDescent="0.15">
      <c r="C3588" s="83"/>
      <c r="H3588" s="83"/>
      <c r="I3588" s="83"/>
    </row>
    <row r="3589" spans="3:9" x14ac:dyDescent="0.15">
      <c r="C3589" s="83"/>
      <c r="H3589" s="83"/>
      <c r="I3589" s="83"/>
    </row>
    <row r="3590" spans="3:9" x14ac:dyDescent="0.15">
      <c r="C3590" s="83"/>
      <c r="H3590" s="83"/>
      <c r="I3590" s="83"/>
    </row>
    <row r="3591" spans="3:9" x14ac:dyDescent="0.15">
      <c r="C3591" s="83"/>
      <c r="H3591" s="83"/>
      <c r="I3591" s="83"/>
    </row>
    <row r="3592" spans="3:9" x14ac:dyDescent="0.15">
      <c r="C3592" s="83"/>
      <c r="H3592" s="83"/>
      <c r="I3592" s="83"/>
    </row>
    <row r="3593" spans="3:9" x14ac:dyDescent="0.15">
      <c r="C3593" s="83"/>
      <c r="H3593" s="83"/>
      <c r="I3593" s="83"/>
    </row>
    <row r="3594" spans="3:9" x14ac:dyDescent="0.15">
      <c r="C3594" s="83"/>
      <c r="H3594" s="83"/>
      <c r="I3594" s="83"/>
    </row>
    <row r="3595" spans="3:9" x14ac:dyDescent="0.15">
      <c r="C3595" s="83"/>
      <c r="H3595" s="83"/>
      <c r="I3595" s="83"/>
    </row>
    <row r="3596" spans="3:9" x14ac:dyDescent="0.15">
      <c r="C3596" s="83"/>
      <c r="H3596" s="83"/>
      <c r="I3596" s="83"/>
    </row>
    <row r="3597" spans="3:9" x14ac:dyDescent="0.15">
      <c r="C3597" s="83"/>
      <c r="H3597" s="83"/>
      <c r="I3597" s="83"/>
    </row>
    <row r="3598" spans="3:9" x14ac:dyDescent="0.15">
      <c r="C3598" s="83"/>
      <c r="H3598" s="83"/>
      <c r="I3598" s="83"/>
    </row>
    <row r="3599" spans="3:9" x14ac:dyDescent="0.15">
      <c r="C3599" s="83"/>
      <c r="H3599" s="83"/>
      <c r="I3599" s="83"/>
    </row>
    <row r="3600" spans="3:9" x14ac:dyDescent="0.15">
      <c r="C3600" s="83"/>
      <c r="H3600" s="83"/>
      <c r="I3600" s="83"/>
    </row>
    <row r="3601" spans="3:9" x14ac:dyDescent="0.15">
      <c r="C3601" s="83"/>
      <c r="H3601" s="83"/>
      <c r="I3601" s="83"/>
    </row>
    <row r="3602" spans="3:9" x14ac:dyDescent="0.15">
      <c r="C3602" s="83"/>
      <c r="H3602" s="83"/>
      <c r="I3602" s="83"/>
    </row>
    <row r="3603" spans="3:9" x14ac:dyDescent="0.15">
      <c r="C3603" s="83"/>
      <c r="H3603" s="83"/>
      <c r="I3603" s="83"/>
    </row>
    <row r="3604" spans="3:9" x14ac:dyDescent="0.15">
      <c r="C3604" s="83"/>
      <c r="H3604" s="83"/>
      <c r="I3604" s="83"/>
    </row>
    <row r="3605" spans="3:9" x14ac:dyDescent="0.15">
      <c r="C3605" s="83"/>
      <c r="H3605" s="83"/>
      <c r="I3605" s="83"/>
    </row>
    <row r="3606" spans="3:9" x14ac:dyDescent="0.15">
      <c r="C3606" s="83"/>
      <c r="H3606" s="83"/>
      <c r="I3606" s="83"/>
    </row>
    <row r="3607" spans="3:9" x14ac:dyDescent="0.15">
      <c r="C3607" s="83"/>
      <c r="H3607" s="83"/>
      <c r="I3607" s="83"/>
    </row>
    <row r="3608" spans="3:9" x14ac:dyDescent="0.15">
      <c r="C3608" s="83"/>
      <c r="H3608" s="83"/>
      <c r="I3608" s="83"/>
    </row>
    <row r="3609" spans="3:9" x14ac:dyDescent="0.15">
      <c r="C3609" s="83"/>
      <c r="H3609" s="83"/>
      <c r="I3609" s="83"/>
    </row>
    <row r="3610" spans="3:9" x14ac:dyDescent="0.15">
      <c r="C3610" s="83"/>
      <c r="H3610" s="83"/>
      <c r="I3610" s="83"/>
    </row>
    <row r="3611" spans="3:9" x14ac:dyDescent="0.15">
      <c r="C3611" s="83"/>
      <c r="H3611" s="83"/>
      <c r="I3611" s="83"/>
    </row>
    <row r="3612" spans="3:9" x14ac:dyDescent="0.15">
      <c r="C3612" s="83"/>
      <c r="H3612" s="83"/>
      <c r="I3612" s="83"/>
    </row>
    <row r="3613" spans="3:9" x14ac:dyDescent="0.15">
      <c r="C3613" s="83"/>
      <c r="H3613" s="83"/>
      <c r="I3613" s="83"/>
    </row>
    <row r="3614" spans="3:9" x14ac:dyDescent="0.15">
      <c r="C3614" s="83"/>
      <c r="H3614" s="83"/>
      <c r="I3614" s="83"/>
    </row>
    <row r="3615" spans="3:9" x14ac:dyDescent="0.15">
      <c r="C3615" s="83"/>
      <c r="H3615" s="83"/>
      <c r="I3615" s="83"/>
    </row>
    <row r="3616" spans="3:9" x14ac:dyDescent="0.15">
      <c r="C3616" s="83"/>
      <c r="H3616" s="83"/>
      <c r="I3616" s="83"/>
    </row>
    <row r="3617" spans="3:9" x14ac:dyDescent="0.15">
      <c r="C3617" s="83"/>
      <c r="H3617" s="83"/>
      <c r="I3617" s="83"/>
    </row>
    <row r="3618" spans="3:9" x14ac:dyDescent="0.15">
      <c r="C3618" s="83"/>
      <c r="H3618" s="83"/>
      <c r="I3618" s="83"/>
    </row>
    <row r="3619" spans="3:9" x14ac:dyDescent="0.15">
      <c r="C3619" s="83"/>
      <c r="H3619" s="83"/>
      <c r="I3619" s="83"/>
    </row>
    <row r="3620" spans="3:9" x14ac:dyDescent="0.15">
      <c r="C3620" s="83"/>
      <c r="H3620" s="83"/>
      <c r="I3620" s="83"/>
    </row>
    <row r="3621" spans="3:9" x14ac:dyDescent="0.15">
      <c r="C3621" s="83"/>
      <c r="H3621" s="83"/>
      <c r="I3621" s="83"/>
    </row>
    <row r="3622" spans="3:9" x14ac:dyDescent="0.15">
      <c r="C3622" s="83"/>
      <c r="H3622" s="83"/>
      <c r="I3622" s="83"/>
    </row>
    <row r="3623" spans="3:9" x14ac:dyDescent="0.15">
      <c r="C3623" s="83"/>
      <c r="H3623" s="83"/>
      <c r="I3623" s="83"/>
    </row>
    <row r="3624" spans="3:9" x14ac:dyDescent="0.15">
      <c r="C3624" s="83"/>
      <c r="H3624" s="83"/>
      <c r="I3624" s="83"/>
    </row>
    <row r="3625" spans="3:9" x14ac:dyDescent="0.15">
      <c r="C3625" s="83"/>
      <c r="H3625" s="83"/>
      <c r="I3625" s="83"/>
    </row>
    <row r="3626" spans="3:9" x14ac:dyDescent="0.15">
      <c r="C3626" s="83"/>
      <c r="H3626" s="83"/>
      <c r="I3626" s="83"/>
    </row>
    <row r="3627" spans="3:9" x14ac:dyDescent="0.15">
      <c r="C3627" s="83"/>
      <c r="H3627" s="83"/>
      <c r="I3627" s="83"/>
    </row>
    <row r="3628" spans="3:9" x14ac:dyDescent="0.15">
      <c r="C3628" s="83"/>
      <c r="H3628" s="83"/>
      <c r="I3628" s="83"/>
    </row>
    <row r="3629" spans="3:9" x14ac:dyDescent="0.15">
      <c r="C3629" s="83"/>
      <c r="H3629" s="83"/>
      <c r="I3629" s="83"/>
    </row>
    <row r="3630" spans="3:9" x14ac:dyDescent="0.15">
      <c r="C3630" s="83"/>
      <c r="H3630" s="83"/>
      <c r="I3630" s="83"/>
    </row>
    <row r="3631" spans="3:9" x14ac:dyDescent="0.15">
      <c r="C3631" s="83"/>
      <c r="H3631" s="83"/>
      <c r="I3631" s="83"/>
    </row>
    <row r="3632" spans="3:9" x14ac:dyDescent="0.15">
      <c r="C3632" s="83"/>
      <c r="H3632" s="83"/>
      <c r="I3632" s="83"/>
    </row>
    <row r="3633" spans="3:9" x14ac:dyDescent="0.15">
      <c r="C3633" s="83"/>
      <c r="H3633" s="83"/>
      <c r="I3633" s="83"/>
    </row>
    <row r="3634" spans="3:9" x14ac:dyDescent="0.15">
      <c r="C3634" s="83"/>
      <c r="H3634" s="83"/>
      <c r="I3634" s="83"/>
    </row>
    <row r="3635" spans="3:9" x14ac:dyDescent="0.15">
      <c r="C3635" s="83"/>
      <c r="H3635" s="83"/>
      <c r="I3635" s="83"/>
    </row>
    <row r="3636" spans="3:9" x14ac:dyDescent="0.15">
      <c r="C3636" s="83"/>
      <c r="H3636" s="83"/>
      <c r="I3636" s="83"/>
    </row>
    <row r="3637" spans="3:9" x14ac:dyDescent="0.15">
      <c r="C3637" s="83"/>
      <c r="H3637" s="83"/>
      <c r="I3637" s="83"/>
    </row>
    <row r="3638" spans="3:9" x14ac:dyDescent="0.15">
      <c r="C3638" s="83"/>
      <c r="H3638" s="83"/>
      <c r="I3638" s="83"/>
    </row>
    <row r="3639" spans="3:9" x14ac:dyDescent="0.15">
      <c r="C3639" s="83"/>
      <c r="H3639" s="83"/>
      <c r="I3639" s="83"/>
    </row>
    <row r="3640" spans="3:9" x14ac:dyDescent="0.15">
      <c r="C3640" s="83"/>
      <c r="H3640" s="83"/>
      <c r="I3640" s="83"/>
    </row>
    <row r="3641" spans="3:9" x14ac:dyDescent="0.15">
      <c r="C3641" s="83"/>
      <c r="H3641" s="83"/>
      <c r="I3641" s="83"/>
    </row>
    <row r="3642" spans="3:9" x14ac:dyDescent="0.15">
      <c r="C3642" s="83"/>
      <c r="H3642" s="83"/>
      <c r="I3642" s="83"/>
    </row>
    <row r="3643" spans="3:9" x14ac:dyDescent="0.15">
      <c r="C3643" s="83"/>
      <c r="H3643" s="83"/>
      <c r="I3643" s="83"/>
    </row>
    <row r="3644" spans="3:9" x14ac:dyDescent="0.15">
      <c r="C3644" s="83"/>
      <c r="H3644" s="83"/>
      <c r="I3644" s="83"/>
    </row>
    <row r="3645" spans="3:9" x14ac:dyDescent="0.15">
      <c r="C3645" s="83"/>
      <c r="H3645" s="83"/>
      <c r="I3645" s="83"/>
    </row>
    <row r="3646" spans="3:9" x14ac:dyDescent="0.15">
      <c r="C3646" s="83"/>
      <c r="H3646" s="83"/>
      <c r="I3646" s="83"/>
    </row>
    <row r="3647" spans="3:9" x14ac:dyDescent="0.15">
      <c r="C3647" s="83"/>
      <c r="H3647" s="83"/>
      <c r="I3647" s="83"/>
    </row>
    <row r="3648" spans="3:9" x14ac:dyDescent="0.15">
      <c r="C3648" s="83"/>
      <c r="H3648" s="83"/>
      <c r="I3648" s="83"/>
    </row>
    <row r="3649" spans="3:9" x14ac:dyDescent="0.15">
      <c r="C3649" s="83"/>
      <c r="H3649" s="83"/>
      <c r="I3649" s="83"/>
    </row>
    <row r="3650" spans="3:9" x14ac:dyDescent="0.15">
      <c r="C3650" s="83"/>
      <c r="H3650" s="83"/>
      <c r="I3650" s="83"/>
    </row>
    <row r="3651" spans="3:9" x14ac:dyDescent="0.15">
      <c r="C3651" s="83"/>
      <c r="H3651" s="83"/>
      <c r="I3651" s="83"/>
    </row>
    <row r="3652" spans="3:9" x14ac:dyDescent="0.15">
      <c r="C3652" s="83"/>
      <c r="H3652" s="83"/>
      <c r="I3652" s="83"/>
    </row>
    <row r="3653" spans="3:9" x14ac:dyDescent="0.15">
      <c r="C3653" s="83"/>
      <c r="H3653" s="83"/>
      <c r="I3653" s="83"/>
    </row>
    <row r="3654" spans="3:9" x14ac:dyDescent="0.15">
      <c r="C3654" s="83"/>
      <c r="H3654" s="83"/>
      <c r="I3654" s="83"/>
    </row>
    <row r="3655" spans="3:9" x14ac:dyDescent="0.15">
      <c r="C3655" s="83"/>
      <c r="H3655" s="83"/>
      <c r="I3655" s="83"/>
    </row>
    <row r="3656" spans="3:9" x14ac:dyDescent="0.15">
      <c r="C3656" s="83"/>
      <c r="H3656" s="83"/>
      <c r="I3656" s="83"/>
    </row>
    <row r="3657" spans="3:9" x14ac:dyDescent="0.15">
      <c r="C3657" s="83"/>
      <c r="H3657" s="83"/>
      <c r="I3657" s="83"/>
    </row>
    <row r="3658" spans="3:9" x14ac:dyDescent="0.15">
      <c r="C3658" s="83"/>
      <c r="H3658" s="83"/>
      <c r="I3658" s="83"/>
    </row>
    <row r="3659" spans="3:9" x14ac:dyDescent="0.15">
      <c r="C3659" s="83"/>
      <c r="H3659" s="83"/>
      <c r="I3659" s="83"/>
    </row>
    <row r="3660" spans="3:9" x14ac:dyDescent="0.15">
      <c r="C3660" s="83"/>
      <c r="H3660" s="83"/>
      <c r="I3660" s="83"/>
    </row>
    <row r="3661" spans="3:9" x14ac:dyDescent="0.15">
      <c r="C3661" s="83"/>
      <c r="H3661" s="83"/>
      <c r="I3661" s="83"/>
    </row>
    <row r="3662" spans="3:9" x14ac:dyDescent="0.15">
      <c r="C3662" s="83"/>
      <c r="H3662" s="83"/>
      <c r="I3662" s="83"/>
    </row>
    <row r="3663" spans="3:9" x14ac:dyDescent="0.15">
      <c r="C3663" s="83"/>
      <c r="H3663" s="83"/>
      <c r="I3663" s="83"/>
    </row>
    <row r="3664" spans="3:9" x14ac:dyDescent="0.15">
      <c r="C3664" s="83"/>
      <c r="H3664" s="83"/>
      <c r="I3664" s="83"/>
    </row>
    <row r="3665" spans="3:9" x14ac:dyDescent="0.15">
      <c r="C3665" s="83"/>
      <c r="H3665" s="83"/>
      <c r="I3665" s="83"/>
    </row>
    <row r="3666" spans="3:9" x14ac:dyDescent="0.15">
      <c r="C3666" s="83"/>
      <c r="H3666" s="83"/>
      <c r="I3666" s="83"/>
    </row>
    <row r="3667" spans="3:9" x14ac:dyDescent="0.15">
      <c r="C3667" s="83"/>
      <c r="H3667" s="83"/>
      <c r="I3667" s="83"/>
    </row>
    <row r="3668" spans="3:9" x14ac:dyDescent="0.15">
      <c r="C3668" s="83"/>
      <c r="H3668" s="83"/>
      <c r="I3668" s="83"/>
    </row>
    <row r="3669" spans="3:9" x14ac:dyDescent="0.15">
      <c r="C3669" s="83"/>
      <c r="H3669" s="83"/>
      <c r="I3669" s="83"/>
    </row>
    <row r="3670" spans="3:9" x14ac:dyDescent="0.15">
      <c r="C3670" s="83"/>
      <c r="H3670" s="83"/>
      <c r="I3670" s="83"/>
    </row>
    <row r="3671" spans="3:9" x14ac:dyDescent="0.15">
      <c r="C3671" s="83"/>
      <c r="H3671" s="83"/>
      <c r="I3671" s="83"/>
    </row>
    <row r="3672" spans="3:9" x14ac:dyDescent="0.15">
      <c r="C3672" s="83"/>
      <c r="H3672" s="83"/>
      <c r="I3672" s="83"/>
    </row>
    <row r="3673" spans="3:9" x14ac:dyDescent="0.15">
      <c r="C3673" s="83"/>
      <c r="H3673" s="83"/>
      <c r="I3673" s="83"/>
    </row>
    <row r="3674" spans="3:9" x14ac:dyDescent="0.15">
      <c r="C3674" s="83"/>
      <c r="H3674" s="83"/>
      <c r="I3674" s="83"/>
    </row>
    <row r="3675" spans="3:9" x14ac:dyDescent="0.15">
      <c r="C3675" s="83"/>
      <c r="H3675" s="83"/>
      <c r="I3675" s="83"/>
    </row>
    <row r="3676" spans="3:9" x14ac:dyDescent="0.15">
      <c r="C3676" s="83"/>
      <c r="H3676" s="83"/>
      <c r="I3676" s="83"/>
    </row>
    <row r="3677" spans="3:9" x14ac:dyDescent="0.15">
      <c r="C3677" s="83"/>
      <c r="H3677" s="83"/>
      <c r="I3677" s="83"/>
    </row>
    <row r="3678" spans="3:9" x14ac:dyDescent="0.15">
      <c r="C3678" s="83"/>
      <c r="H3678" s="83"/>
      <c r="I3678" s="83"/>
    </row>
    <row r="3679" spans="3:9" x14ac:dyDescent="0.15">
      <c r="C3679" s="83"/>
      <c r="H3679" s="83"/>
      <c r="I3679" s="83"/>
    </row>
    <row r="3680" spans="3:9" x14ac:dyDescent="0.15">
      <c r="C3680" s="83"/>
      <c r="H3680" s="83"/>
      <c r="I3680" s="83"/>
    </row>
    <row r="3681" spans="3:9" x14ac:dyDescent="0.15">
      <c r="C3681" s="83"/>
      <c r="H3681" s="83"/>
      <c r="I3681" s="83"/>
    </row>
    <row r="3682" spans="3:9" x14ac:dyDescent="0.15">
      <c r="C3682" s="83"/>
      <c r="H3682" s="83"/>
      <c r="I3682" s="83"/>
    </row>
    <row r="3683" spans="3:9" x14ac:dyDescent="0.15">
      <c r="C3683" s="83"/>
      <c r="H3683" s="83"/>
      <c r="I3683" s="83"/>
    </row>
    <row r="3684" spans="3:9" x14ac:dyDescent="0.15">
      <c r="C3684" s="83"/>
      <c r="H3684" s="83"/>
      <c r="I3684" s="83"/>
    </row>
    <row r="3685" spans="3:9" x14ac:dyDescent="0.15">
      <c r="C3685" s="83"/>
      <c r="H3685" s="83"/>
      <c r="I3685" s="83"/>
    </row>
    <row r="3686" spans="3:9" x14ac:dyDescent="0.15">
      <c r="C3686" s="83"/>
      <c r="H3686" s="83"/>
      <c r="I3686" s="83"/>
    </row>
    <row r="3687" spans="3:9" x14ac:dyDescent="0.15">
      <c r="C3687" s="83"/>
      <c r="H3687" s="83"/>
      <c r="I3687" s="83"/>
    </row>
    <row r="3688" spans="3:9" x14ac:dyDescent="0.15">
      <c r="C3688" s="83"/>
      <c r="H3688" s="83"/>
      <c r="I3688" s="83"/>
    </row>
    <row r="3689" spans="3:9" x14ac:dyDescent="0.15">
      <c r="C3689" s="83"/>
      <c r="H3689" s="83"/>
      <c r="I3689" s="83"/>
    </row>
    <row r="3690" spans="3:9" x14ac:dyDescent="0.15">
      <c r="C3690" s="83"/>
      <c r="H3690" s="83"/>
      <c r="I3690" s="83"/>
    </row>
    <row r="3691" spans="3:9" x14ac:dyDescent="0.15">
      <c r="C3691" s="83"/>
      <c r="H3691" s="83"/>
      <c r="I3691" s="83"/>
    </row>
    <row r="3692" spans="3:9" x14ac:dyDescent="0.15">
      <c r="C3692" s="83"/>
      <c r="H3692" s="83"/>
      <c r="I3692" s="83"/>
    </row>
    <row r="3693" spans="3:9" x14ac:dyDescent="0.15">
      <c r="C3693" s="83"/>
      <c r="H3693" s="83"/>
      <c r="I3693" s="83"/>
    </row>
    <row r="3694" spans="3:9" x14ac:dyDescent="0.15">
      <c r="C3694" s="83"/>
      <c r="H3694" s="83"/>
      <c r="I3694" s="83"/>
    </row>
    <row r="3695" spans="3:9" x14ac:dyDescent="0.15">
      <c r="C3695" s="83"/>
      <c r="H3695" s="83"/>
      <c r="I3695" s="83"/>
    </row>
    <row r="3696" spans="3:9" x14ac:dyDescent="0.15">
      <c r="C3696" s="83"/>
      <c r="H3696" s="83"/>
      <c r="I3696" s="83"/>
    </row>
    <row r="3697" spans="3:9" x14ac:dyDescent="0.15">
      <c r="C3697" s="83"/>
      <c r="H3697" s="83"/>
      <c r="I3697" s="83"/>
    </row>
    <row r="3698" spans="3:9" x14ac:dyDescent="0.15">
      <c r="C3698" s="83"/>
      <c r="H3698" s="83"/>
      <c r="I3698" s="83"/>
    </row>
    <row r="3699" spans="3:9" x14ac:dyDescent="0.15">
      <c r="C3699" s="83"/>
      <c r="H3699" s="83"/>
      <c r="I3699" s="83"/>
    </row>
    <row r="3700" spans="3:9" x14ac:dyDescent="0.15">
      <c r="C3700" s="83"/>
      <c r="H3700" s="83"/>
      <c r="I3700" s="83"/>
    </row>
    <row r="3701" spans="3:9" x14ac:dyDescent="0.15">
      <c r="C3701" s="83"/>
      <c r="H3701" s="83"/>
      <c r="I3701" s="83"/>
    </row>
    <row r="3702" spans="3:9" x14ac:dyDescent="0.15">
      <c r="C3702" s="83"/>
      <c r="H3702" s="83"/>
      <c r="I3702" s="83"/>
    </row>
    <row r="3703" spans="3:9" x14ac:dyDescent="0.15">
      <c r="C3703" s="83"/>
      <c r="H3703" s="83"/>
      <c r="I3703" s="83"/>
    </row>
    <row r="3704" spans="3:9" x14ac:dyDescent="0.15">
      <c r="C3704" s="83"/>
      <c r="H3704" s="83"/>
      <c r="I3704" s="83"/>
    </row>
    <row r="3705" spans="3:9" x14ac:dyDescent="0.15">
      <c r="C3705" s="83"/>
      <c r="H3705" s="83"/>
      <c r="I3705" s="83"/>
    </row>
    <row r="3706" spans="3:9" x14ac:dyDescent="0.15">
      <c r="C3706" s="83"/>
      <c r="H3706" s="83"/>
      <c r="I3706" s="83"/>
    </row>
    <row r="3707" spans="3:9" x14ac:dyDescent="0.15">
      <c r="C3707" s="83"/>
      <c r="H3707" s="83"/>
      <c r="I3707" s="83"/>
    </row>
    <row r="3708" spans="3:9" x14ac:dyDescent="0.15">
      <c r="C3708" s="83"/>
      <c r="H3708" s="83"/>
      <c r="I3708" s="83"/>
    </row>
    <row r="3709" spans="3:9" x14ac:dyDescent="0.15">
      <c r="C3709" s="83"/>
      <c r="H3709" s="83"/>
      <c r="I3709" s="83"/>
    </row>
    <row r="3710" spans="3:9" x14ac:dyDescent="0.15">
      <c r="C3710" s="83"/>
      <c r="H3710" s="83"/>
      <c r="I3710" s="83"/>
    </row>
    <row r="3711" spans="3:9" x14ac:dyDescent="0.15">
      <c r="C3711" s="83"/>
      <c r="H3711" s="83"/>
      <c r="I3711" s="83"/>
    </row>
    <row r="3712" spans="3:9" x14ac:dyDescent="0.15">
      <c r="C3712" s="83"/>
      <c r="H3712" s="83"/>
      <c r="I3712" s="83"/>
    </row>
    <row r="3713" spans="3:9" x14ac:dyDescent="0.15">
      <c r="C3713" s="83"/>
      <c r="H3713" s="83"/>
      <c r="I3713" s="83"/>
    </row>
    <row r="3714" spans="3:9" x14ac:dyDescent="0.15">
      <c r="C3714" s="83"/>
      <c r="H3714" s="83"/>
      <c r="I3714" s="83"/>
    </row>
    <row r="3715" spans="3:9" x14ac:dyDescent="0.15">
      <c r="C3715" s="83"/>
      <c r="H3715" s="83"/>
      <c r="I3715" s="83"/>
    </row>
    <row r="3716" spans="3:9" x14ac:dyDescent="0.15">
      <c r="C3716" s="83"/>
      <c r="H3716" s="83"/>
      <c r="I3716" s="83"/>
    </row>
    <row r="3717" spans="3:9" x14ac:dyDescent="0.15">
      <c r="C3717" s="83"/>
      <c r="H3717" s="83"/>
      <c r="I3717" s="83"/>
    </row>
    <row r="3718" spans="3:9" x14ac:dyDescent="0.15">
      <c r="C3718" s="83"/>
      <c r="H3718" s="83"/>
      <c r="I3718" s="83"/>
    </row>
    <row r="3719" spans="3:9" x14ac:dyDescent="0.15">
      <c r="C3719" s="83"/>
      <c r="H3719" s="83"/>
      <c r="I3719" s="83"/>
    </row>
    <row r="3720" spans="3:9" x14ac:dyDescent="0.15">
      <c r="C3720" s="83"/>
      <c r="H3720" s="83"/>
      <c r="I3720" s="83"/>
    </row>
    <row r="3721" spans="3:9" x14ac:dyDescent="0.15">
      <c r="C3721" s="83"/>
      <c r="H3721" s="83"/>
      <c r="I3721" s="83"/>
    </row>
    <row r="3722" spans="3:9" x14ac:dyDescent="0.15">
      <c r="C3722" s="83"/>
      <c r="H3722" s="83"/>
      <c r="I3722" s="83"/>
    </row>
    <row r="3723" spans="3:9" x14ac:dyDescent="0.15">
      <c r="C3723" s="83"/>
      <c r="H3723" s="83"/>
      <c r="I3723" s="83"/>
    </row>
    <row r="3724" spans="3:9" x14ac:dyDescent="0.15">
      <c r="C3724" s="83"/>
      <c r="H3724" s="83"/>
      <c r="I3724" s="83"/>
    </row>
    <row r="3725" spans="3:9" x14ac:dyDescent="0.15">
      <c r="C3725" s="83"/>
      <c r="H3725" s="83"/>
      <c r="I3725" s="83"/>
    </row>
    <row r="3726" spans="3:9" x14ac:dyDescent="0.15">
      <c r="C3726" s="83"/>
      <c r="H3726" s="83"/>
      <c r="I3726" s="83"/>
    </row>
    <row r="3727" spans="3:9" x14ac:dyDescent="0.15">
      <c r="C3727" s="83"/>
      <c r="H3727" s="83"/>
      <c r="I3727" s="83"/>
    </row>
    <row r="3728" spans="3:9" x14ac:dyDescent="0.15">
      <c r="C3728" s="83"/>
      <c r="H3728" s="83"/>
      <c r="I3728" s="83"/>
    </row>
    <row r="3729" spans="3:9" x14ac:dyDescent="0.15">
      <c r="C3729" s="83"/>
      <c r="H3729" s="83"/>
      <c r="I3729" s="83"/>
    </row>
    <row r="3730" spans="3:9" x14ac:dyDescent="0.15">
      <c r="C3730" s="83"/>
      <c r="H3730" s="83"/>
      <c r="I3730" s="83"/>
    </row>
    <row r="3731" spans="3:9" x14ac:dyDescent="0.15">
      <c r="C3731" s="83"/>
      <c r="H3731" s="83"/>
      <c r="I3731" s="83"/>
    </row>
    <row r="3732" spans="3:9" x14ac:dyDescent="0.15">
      <c r="C3732" s="83"/>
      <c r="H3732" s="83"/>
      <c r="I3732" s="83"/>
    </row>
    <row r="3733" spans="3:9" x14ac:dyDescent="0.15">
      <c r="C3733" s="83"/>
      <c r="H3733" s="83"/>
      <c r="I3733" s="83"/>
    </row>
    <row r="3734" spans="3:9" x14ac:dyDescent="0.15">
      <c r="C3734" s="83"/>
      <c r="H3734" s="83"/>
      <c r="I3734" s="83"/>
    </row>
    <row r="3735" spans="3:9" x14ac:dyDescent="0.15">
      <c r="C3735" s="83"/>
      <c r="H3735" s="83"/>
      <c r="I3735" s="83"/>
    </row>
    <row r="3736" spans="3:9" x14ac:dyDescent="0.15">
      <c r="C3736" s="83"/>
      <c r="H3736" s="83"/>
      <c r="I3736" s="83"/>
    </row>
    <row r="3737" spans="3:9" x14ac:dyDescent="0.15">
      <c r="C3737" s="83"/>
      <c r="H3737" s="83"/>
      <c r="I3737" s="83"/>
    </row>
    <row r="3738" spans="3:9" x14ac:dyDescent="0.15">
      <c r="C3738" s="83"/>
      <c r="H3738" s="83"/>
      <c r="I3738" s="83"/>
    </row>
    <row r="3739" spans="3:9" x14ac:dyDescent="0.15">
      <c r="C3739" s="83"/>
      <c r="H3739" s="83"/>
      <c r="I3739" s="83"/>
    </row>
    <row r="3740" spans="3:9" x14ac:dyDescent="0.15">
      <c r="C3740" s="83"/>
      <c r="H3740" s="83"/>
      <c r="I3740" s="83"/>
    </row>
    <row r="3741" spans="3:9" x14ac:dyDescent="0.15">
      <c r="C3741" s="83"/>
      <c r="H3741" s="83"/>
      <c r="I3741" s="83"/>
    </row>
    <row r="3742" spans="3:9" x14ac:dyDescent="0.15">
      <c r="C3742" s="83"/>
      <c r="H3742" s="83"/>
      <c r="I3742" s="83"/>
    </row>
    <row r="3743" spans="3:9" x14ac:dyDescent="0.15">
      <c r="C3743" s="83"/>
      <c r="H3743" s="83"/>
      <c r="I3743" s="83"/>
    </row>
    <row r="3744" spans="3:9" x14ac:dyDescent="0.15">
      <c r="C3744" s="83"/>
      <c r="H3744" s="83"/>
      <c r="I3744" s="83"/>
    </row>
    <row r="3745" spans="3:9" x14ac:dyDescent="0.15">
      <c r="C3745" s="83"/>
      <c r="H3745" s="83"/>
      <c r="I3745" s="83"/>
    </row>
    <row r="3746" spans="3:9" x14ac:dyDescent="0.15">
      <c r="C3746" s="83"/>
      <c r="H3746" s="83"/>
      <c r="I3746" s="83"/>
    </row>
    <row r="3747" spans="3:9" x14ac:dyDescent="0.15">
      <c r="C3747" s="83"/>
      <c r="H3747" s="83"/>
      <c r="I3747" s="83"/>
    </row>
    <row r="3748" spans="3:9" x14ac:dyDescent="0.15">
      <c r="C3748" s="83"/>
      <c r="H3748" s="83"/>
      <c r="I3748" s="83"/>
    </row>
    <row r="3749" spans="3:9" x14ac:dyDescent="0.15">
      <c r="C3749" s="83"/>
      <c r="H3749" s="83"/>
      <c r="I3749" s="83"/>
    </row>
    <row r="3750" spans="3:9" x14ac:dyDescent="0.15">
      <c r="C3750" s="83"/>
      <c r="H3750" s="83"/>
      <c r="I3750" s="83"/>
    </row>
    <row r="3751" spans="3:9" x14ac:dyDescent="0.15">
      <c r="C3751" s="83"/>
      <c r="H3751" s="83"/>
      <c r="I3751" s="83"/>
    </row>
    <row r="3752" spans="3:9" x14ac:dyDescent="0.15">
      <c r="C3752" s="83"/>
      <c r="H3752" s="83"/>
      <c r="I3752" s="83"/>
    </row>
    <row r="3753" spans="3:9" x14ac:dyDescent="0.15">
      <c r="C3753" s="83"/>
      <c r="H3753" s="83"/>
      <c r="I3753" s="83"/>
    </row>
    <row r="3754" spans="3:9" x14ac:dyDescent="0.15">
      <c r="C3754" s="83"/>
      <c r="H3754" s="83"/>
      <c r="I3754" s="83"/>
    </row>
    <row r="3755" spans="3:9" x14ac:dyDescent="0.15">
      <c r="C3755" s="83"/>
      <c r="H3755" s="83"/>
      <c r="I3755" s="83"/>
    </row>
    <row r="3756" spans="3:9" x14ac:dyDescent="0.15">
      <c r="C3756" s="83"/>
      <c r="H3756" s="83"/>
      <c r="I3756" s="83"/>
    </row>
    <row r="3757" spans="3:9" x14ac:dyDescent="0.15">
      <c r="C3757" s="83"/>
      <c r="H3757" s="83"/>
      <c r="I3757" s="83"/>
    </row>
    <row r="3758" spans="3:9" x14ac:dyDescent="0.15">
      <c r="C3758" s="83"/>
      <c r="H3758" s="83"/>
      <c r="I3758" s="83"/>
    </row>
    <row r="3759" spans="3:9" x14ac:dyDescent="0.15">
      <c r="C3759" s="83"/>
      <c r="H3759" s="83"/>
      <c r="I3759" s="83"/>
    </row>
    <row r="3760" spans="3:9" x14ac:dyDescent="0.15">
      <c r="C3760" s="83"/>
      <c r="H3760" s="83"/>
      <c r="I3760" s="83"/>
    </row>
    <row r="3761" spans="3:9" x14ac:dyDescent="0.15">
      <c r="C3761" s="83"/>
      <c r="H3761" s="83"/>
      <c r="I3761" s="83"/>
    </row>
    <row r="3762" spans="3:9" x14ac:dyDescent="0.15">
      <c r="C3762" s="83"/>
      <c r="H3762" s="83"/>
      <c r="I3762" s="83"/>
    </row>
    <row r="3763" spans="3:9" x14ac:dyDescent="0.15">
      <c r="C3763" s="83"/>
      <c r="H3763" s="83"/>
      <c r="I3763" s="83"/>
    </row>
    <row r="3764" spans="3:9" x14ac:dyDescent="0.15">
      <c r="C3764" s="83"/>
      <c r="H3764" s="83"/>
      <c r="I3764" s="83"/>
    </row>
    <row r="3765" spans="3:9" x14ac:dyDescent="0.15">
      <c r="C3765" s="83"/>
      <c r="H3765" s="83"/>
      <c r="I3765" s="83"/>
    </row>
    <row r="3766" spans="3:9" x14ac:dyDescent="0.15">
      <c r="C3766" s="83"/>
      <c r="H3766" s="83"/>
      <c r="I3766" s="83"/>
    </row>
    <row r="3767" spans="3:9" x14ac:dyDescent="0.15">
      <c r="C3767" s="83"/>
      <c r="H3767" s="83"/>
      <c r="I3767" s="83"/>
    </row>
    <row r="3768" spans="3:9" x14ac:dyDescent="0.15">
      <c r="C3768" s="83"/>
      <c r="H3768" s="83"/>
      <c r="I3768" s="83"/>
    </row>
    <row r="3769" spans="3:9" x14ac:dyDescent="0.15">
      <c r="C3769" s="83"/>
      <c r="H3769" s="83"/>
      <c r="I3769" s="83"/>
    </row>
    <row r="3770" spans="3:9" x14ac:dyDescent="0.15">
      <c r="C3770" s="83"/>
      <c r="H3770" s="83"/>
      <c r="I3770" s="83"/>
    </row>
    <row r="3771" spans="3:9" x14ac:dyDescent="0.15">
      <c r="C3771" s="83"/>
      <c r="H3771" s="83"/>
      <c r="I3771" s="83"/>
    </row>
    <row r="3772" spans="3:9" x14ac:dyDescent="0.15">
      <c r="C3772" s="83"/>
      <c r="H3772" s="83"/>
      <c r="I3772" s="83"/>
    </row>
    <row r="3773" spans="3:9" x14ac:dyDescent="0.15">
      <c r="C3773" s="83"/>
      <c r="H3773" s="83"/>
      <c r="I3773" s="83"/>
    </row>
    <row r="3774" spans="3:9" x14ac:dyDescent="0.15">
      <c r="C3774" s="83"/>
      <c r="H3774" s="83"/>
      <c r="I3774" s="83"/>
    </row>
    <row r="3775" spans="3:9" x14ac:dyDescent="0.15">
      <c r="C3775" s="83"/>
      <c r="H3775" s="83"/>
      <c r="I3775" s="83"/>
    </row>
    <row r="3776" spans="3:9" x14ac:dyDescent="0.15">
      <c r="C3776" s="83"/>
      <c r="H3776" s="83"/>
      <c r="I3776" s="83"/>
    </row>
    <row r="3777" spans="3:9" x14ac:dyDescent="0.15">
      <c r="C3777" s="83"/>
      <c r="H3777" s="83"/>
      <c r="I3777" s="83"/>
    </row>
    <row r="3778" spans="3:9" x14ac:dyDescent="0.15">
      <c r="C3778" s="83"/>
      <c r="H3778" s="83"/>
      <c r="I3778" s="83"/>
    </row>
    <row r="3779" spans="3:9" x14ac:dyDescent="0.15">
      <c r="C3779" s="83"/>
      <c r="H3779" s="83"/>
      <c r="I3779" s="83"/>
    </row>
    <row r="3780" spans="3:9" x14ac:dyDescent="0.15">
      <c r="C3780" s="83"/>
      <c r="H3780" s="83"/>
      <c r="I3780" s="83"/>
    </row>
    <row r="3781" spans="3:9" x14ac:dyDescent="0.15">
      <c r="C3781" s="83"/>
      <c r="H3781" s="83"/>
      <c r="I3781" s="83"/>
    </row>
    <row r="3782" spans="3:9" x14ac:dyDescent="0.15">
      <c r="C3782" s="83"/>
      <c r="H3782" s="83"/>
      <c r="I3782" s="83"/>
    </row>
    <row r="3783" spans="3:9" x14ac:dyDescent="0.15">
      <c r="C3783" s="83"/>
      <c r="H3783" s="83"/>
      <c r="I3783" s="83"/>
    </row>
    <row r="3784" spans="3:9" x14ac:dyDescent="0.15">
      <c r="C3784" s="83"/>
      <c r="H3784" s="83"/>
      <c r="I3784" s="83"/>
    </row>
    <row r="3785" spans="3:9" x14ac:dyDescent="0.15">
      <c r="C3785" s="83"/>
      <c r="H3785" s="83"/>
      <c r="I3785" s="83"/>
    </row>
    <row r="3786" spans="3:9" x14ac:dyDescent="0.15">
      <c r="C3786" s="83"/>
      <c r="H3786" s="83"/>
      <c r="I3786" s="83"/>
    </row>
    <row r="3787" spans="3:9" x14ac:dyDescent="0.15">
      <c r="C3787" s="83"/>
      <c r="H3787" s="83"/>
      <c r="I3787" s="83"/>
    </row>
    <row r="3788" spans="3:9" x14ac:dyDescent="0.15">
      <c r="C3788" s="83"/>
      <c r="H3788" s="83"/>
      <c r="I3788" s="83"/>
    </row>
    <row r="3789" spans="3:9" x14ac:dyDescent="0.15">
      <c r="C3789" s="83"/>
      <c r="H3789" s="83"/>
      <c r="I3789" s="83"/>
    </row>
    <row r="3790" spans="3:9" x14ac:dyDescent="0.15">
      <c r="C3790" s="83"/>
      <c r="H3790" s="83"/>
      <c r="I3790" s="83"/>
    </row>
    <row r="3791" spans="3:9" x14ac:dyDescent="0.15">
      <c r="C3791" s="83"/>
      <c r="H3791" s="83"/>
      <c r="I3791" s="83"/>
    </row>
    <row r="3792" spans="3:9" x14ac:dyDescent="0.15">
      <c r="C3792" s="83"/>
      <c r="H3792" s="83"/>
      <c r="I3792" s="83"/>
    </row>
    <row r="3793" spans="3:9" x14ac:dyDescent="0.15">
      <c r="C3793" s="83"/>
      <c r="H3793" s="83"/>
      <c r="I3793" s="83"/>
    </row>
    <row r="3794" spans="3:9" x14ac:dyDescent="0.15">
      <c r="C3794" s="83"/>
      <c r="H3794" s="83"/>
      <c r="I3794" s="83"/>
    </row>
    <row r="3795" spans="3:9" x14ac:dyDescent="0.15">
      <c r="C3795" s="83"/>
      <c r="H3795" s="83"/>
      <c r="I3795" s="83"/>
    </row>
    <row r="3796" spans="3:9" x14ac:dyDescent="0.15">
      <c r="C3796" s="83"/>
      <c r="H3796" s="83"/>
      <c r="I3796" s="83"/>
    </row>
    <row r="3797" spans="3:9" x14ac:dyDescent="0.15">
      <c r="C3797" s="83"/>
      <c r="H3797" s="83"/>
      <c r="I3797" s="83"/>
    </row>
    <row r="3798" spans="3:9" x14ac:dyDescent="0.15">
      <c r="C3798" s="83"/>
      <c r="H3798" s="83"/>
      <c r="I3798" s="83"/>
    </row>
    <row r="3799" spans="3:9" x14ac:dyDescent="0.15">
      <c r="C3799" s="83"/>
      <c r="H3799" s="83"/>
      <c r="I3799" s="83"/>
    </row>
    <row r="3800" spans="3:9" x14ac:dyDescent="0.15">
      <c r="C3800" s="83"/>
      <c r="H3800" s="83"/>
      <c r="I3800" s="83"/>
    </row>
    <row r="3801" spans="3:9" x14ac:dyDescent="0.15">
      <c r="C3801" s="83"/>
      <c r="H3801" s="83"/>
      <c r="I3801" s="83"/>
    </row>
    <row r="3802" spans="3:9" x14ac:dyDescent="0.15">
      <c r="C3802" s="83"/>
      <c r="H3802" s="83"/>
      <c r="I3802" s="83"/>
    </row>
    <row r="3803" spans="3:9" x14ac:dyDescent="0.15">
      <c r="C3803" s="83"/>
      <c r="H3803" s="83"/>
      <c r="I3803" s="83"/>
    </row>
    <row r="3804" spans="3:9" x14ac:dyDescent="0.15">
      <c r="C3804" s="83"/>
      <c r="H3804" s="83"/>
      <c r="I3804" s="83"/>
    </row>
    <row r="3805" spans="3:9" x14ac:dyDescent="0.15">
      <c r="C3805" s="83"/>
      <c r="H3805" s="83"/>
      <c r="I3805" s="83"/>
    </row>
    <row r="3806" spans="3:9" x14ac:dyDescent="0.15">
      <c r="C3806" s="83"/>
      <c r="H3806" s="83"/>
      <c r="I3806" s="83"/>
    </row>
    <row r="3807" spans="3:9" x14ac:dyDescent="0.15">
      <c r="C3807" s="83"/>
      <c r="H3807" s="83"/>
      <c r="I3807" s="83"/>
    </row>
    <row r="3808" spans="3:9" x14ac:dyDescent="0.15">
      <c r="C3808" s="83"/>
      <c r="H3808" s="83"/>
      <c r="I3808" s="83"/>
    </row>
    <row r="3809" spans="3:9" x14ac:dyDescent="0.15">
      <c r="C3809" s="83"/>
      <c r="H3809" s="83"/>
      <c r="I3809" s="83"/>
    </row>
    <row r="3810" spans="3:9" x14ac:dyDescent="0.15">
      <c r="C3810" s="83"/>
      <c r="H3810" s="83"/>
      <c r="I3810" s="83"/>
    </row>
    <row r="3811" spans="3:9" x14ac:dyDescent="0.15">
      <c r="C3811" s="83"/>
      <c r="H3811" s="83"/>
      <c r="I3811" s="83"/>
    </row>
    <row r="3812" spans="3:9" x14ac:dyDescent="0.15">
      <c r="C3812" s="83"/>
      <c r="H3812" s="83"/>
      <c r="I3812" s="83"/>
    </row>
    <row r="3813" spans="3:9" x14ac:dyDescent="0.15">
      <c r="C3813" s="83"/>
      <c r="H3813" s="83"/>
      <c r="I3813" s="83"/>
    </row>
    <row r="3814" spans="3:9" x14ac:dyDescent="0.15">
      <c r="C3814" s="83"/>
      <c r="H3814" s="83"/>
      <c r="I3814" s="83"/>
    </row>
    <row r="3815" spans="3:9" x14ac:dyDescent="0.15">
      <c r="C3815" s="83"/>
      <c r="H3815" s="83"/>
      <c r="I3815" s="83"/>
    </row>
    <row r="3816" spans="3:9" x14ac:dyDescent="0.15">
      <c r="C3816" s="83"/>
      <c r="H3816" s="83"/>
      <c r="I3816" s="83"/>
    </row>
    <row r="3817" spans="3:9" x14ac:dyDescent="0.15">
      <c r="C3817" s="83"/>
      <c r="H3817" s="83"/>
      <c r="I3817" s="83"/>
    </row>
    <row r="3818" spans="3:9" x14ac:dyDescent="0.15">
      <c r="C3818" s="83"/>
      <c r="H3818" s="83"/>
      <c r="I3818" s="83"/>
    </row>
    <row r="3819" spans="3:9" x14ac:dyDescent="0.15">
      <c r="C3819" s="83"/>
      <c r="H3819" s="83"/>
      <c r="I3819" s="83"/>
    </row>
    <row r="3820" spans="3:9" x14ac:dyDescent="0.15">
      <c r="C3820" s="83"/>
      <c r="H3820" s="83"/>
      <c r="I3820" s="83"/>
    </row>
    <row r="3821" spans="3:9" x14ac:dyDescent="0.15">
      <c r="C3821" s="83"/>
      <c r="H3821" s="83"/>
      <c r="I3821" s="83"/>
    </row>
    <row r="3822" spans="3:9" x14ac:dyDescent="0.15">
      <c r="C3822" s="83"/>
      <c r="H3822" s="83"/>
      <c r="I3822" s="83"/>
    </row>
    <row r="3823" spans="3:9" x14ac:dyDescent="0.15">
      <c r="C3823" s="83"/>
      <c r="H3823" s="83"/>
      <c r="I3823" s="83"/>
    </row>
    <row r="3824" spans="3:9" x14ac:dyDescent="0.15">
      <c r="C3824" s="83"/>
      <c r="H3824" s="83"/>
      <c r="I3824" s="83"/>
    </row>
    <row r="3825" spans="3:9" x14ac:dyDescent="0.15">
      <c r="C3825" s="83"/>
      <c r="H3825" s="83"/>
      <c r="I3825" s="83"/>
    </row>
    <row r="3826" spans="3:9" x14ac:dyDescent="0.15">
      <c r="C3826" s="83"/>
      <c r="H3826" s="83"/>
      <c r="I3826" s="83"/>
    </row>
    <row r="3827" spans="3:9" x14ac:dyDescent="0.15">
      <c r="C3827" s="83"/>
      <c r="H3827" s="83"/>
      <c r="I3827" s="83"/>
    </row>
    <row r="3828" spans="3:9" x14ac:dyDescent="0.15">
      <c r="C3828" s="83"/>
      <c r="H3828" s="83"/>
      <c r="I3828" s="83"/>
    </row>
    <row r="3829" spans="3:9" x14ac:dyDescent="0.15">
      <c r="C3829" s="83"/>
      <c r="H3829" s="83"/>
      <c r="I3829" s="83"/>
    </row>
    <row r="3830" spans="3:9" x14ac:dyDescent="0.15">
      <c r="C3830" s="83"/>
      <c r="H3830" s="83"/>
      <c r="I3830" s="83"/>
    </row>
    <row r="3831" spans="3:9" x14ac:dyDescent="0.15">
      <c r="C3831" s="83"/>
      <c r="H3831" s="83"/>
      <c r="I3831" s="83"/>
    </row>
    <row r="3832" spans="3:9" x14ac:dyDescent="0.15">
      <c r="C3832" s="83"/>
      <c r="H3832" s="83"/>
      <c r="I3832" s="83"/>
    </row>
    <row r="3833" spans="3:9" x14ac:dyDescent="0.15">
      <c r="C3833" s="83"/>
      <c r="H3833" s="83"/>
      <c r="I3833" s="83"/>
    </row>
    <row r="3834" spans="3:9" x14ac:dyDescent="0.15">
      <c r="C3834" s="83"/>
      <c r="H3834" s="83"/>
      <c r="I3834" s="83"/>
    </row>
    <row r="3835" spans="3:9" x14ac:dyDescent="0.15">
      <c r="C3835" s="83"/>
      <c r="H3835" s="83"/>
      <c r="I3835" s="83"/>
    </row>
    <row r="3836" spans="3:9" x14ac:dyDescent="0.15">
      <c r="C3836" s="83"/>
      <c r="H3836" s="83"/>
      <c r="I3836" s="83"/>
    </row>
    <row r="3837" spans="3:9" x14ac:dyDescent="0.15">
      <c r="C3837" s="83"/>
      <c r="H3837" s="83"/>
      <c r="I3837" s="83"/>
    </row>
    <row r="3838" spans="3:9" x14ac:dyDescent="0.15">
      <c r="C3838" s="83"/>
      <c r="H3838" s="83"/>
      <c r="I3838" s="83"/>
    </row>
    <row r="3839" spans="3:9" x14ac:dyDescent="0.15">
      <c r="C3839" s="83"/>
      <c r="H3839" s="83"/>
      <c r="I3839" s="83"/>
    </row>
    <row r="3840" spans="3:9" x14ac:dyDescent="0.15">
      <c r="C3840" s="83"/>
      <c r="H3840" s="83"/>
      <c r="I3840" s="83"/>
    </row>
    <row r="3841" spans="3:9" x14ac:dyDescent="0.15">
      <c r="C3841" s="83"/>
      <c r="H3841" s="83"/>
      <c r="I3841" s="83"/>
    </row>
    <row r="3842" spans="3:9" x14ac:dyDescent="0.15">
      <c r="C3842" s="83"/>
      <c r="H3842" s="83"/>
      <c r="I3842" s="83"/>
    </row>
    <row r="3843" spans="3:9" x14ac:dyDescent="0.15">
      <c r="C3843" s="83"/>
      <c r="H3843" s="83"/>
      <c r="I3843" s="83"/>
    </row>
    <row r="3844" spans="3:9" x14ac:dyDescent="0.15">
      <c r="C3844" s="83"/>
      <c r="H3844" s="83"/>
      <c r="I3844" s="83"/>
    </row>
    <row r="3845" spans="3:9" x14ac:dyDescent="0.15">
      <c r="C3845" s="83"/>
      <c r="H3845" s="83"/>
      <c r="I3845" s="83"/>
    </row>
    <row r="3846" spans="3:9" x14ac:dyDescent="0.15">
      <c r="C3846" s="83"/>
      <c r="H3846" s="83"/>
      <c r="I3846" s="83"/>
    </row>
    <row r="3847" spans="3:9" x14ac:dyDescent="0.15">
      <c r="C3847" s="83"/>
      <c r="H3847" s="83"/>
      <c r="I3847" s="83"/>
    </row>
    <row r="3848" spans="3:9" x14ac:dyDescent="0.15">
      <c r="C3848" s="83"/>
      <c r="H3848" s="83"/>
      <c r="I3848" s="83"/>
    </row>
    <row r="3849" spans="3:9" x14ac:dyDescent="0.15">
      <c r="C3849" s="83"/>
      <c r="H3849" s="83"/>
      <c r="I3849" s="83"/>
    </row>
    <row r="3850" spans="3:9" x14ac:dyDescent="0.15">
      <c r="C3850" s="83"/>
      <c r="H3850" s="83"/>
      <c r="I3850" s="83"/>
    </row>
    <row r="3851" spans="3:9" x14ac:dyDescent="0.15">
      <c r="C3851" s="83"/>
      <c r="H3851" s="83"/>
      <c r="I3851" s="83"/>
    </row>
    <row r="3852" spans="3:9" x14ac:dyDescent="0.15">
      <c r="C3852" s="83"/>
      <c r="H3852" s="83"/>
      <c r="I3852" s="83"/>
    </row>
    <row r="3853" spans="3:9" x14ac:dyDescent="0.15">
      <c r="C3853" s="83"/>
      <c r="H3853" s="83"/>
      <c r="I3853" s="83"/>
    </row>
    <row r="3854" spans="3:9" x14ac:dyDescent="0.15">
      <c r="C3854" s="83"/>
      <c r="H3854" s="83"/>
      <c r="I3854" s="83"/>
    </row>
    <row r="3855" spans="3:9" x14ac:dyDescent="0.15">
      <c r="C3855" s="83"/>
      <c r="H3855" s="83"/>
      <c r="I3855" s="83"/>
    </row>
    <row r="3856" spans="3:9" x14ac:dyDescent="0.15">
      <c r="C3856" s="83"/>
      <c r="H3856" s="83"/>
      <c r="I3856" s="83"/>
    </row>
    <row r="3857" spans="3:9" x14ac:dyDescent="0.15">
      <c r="C3857" s="83"/>
      <c r="H3857" s="83"/>
      <c r="I3857" s="83"/>
    </row>
    <row r="3858" spans="3:9" x14ac:dyDescent="0.15">
      <c r="C3858" s="83"/>
      <c r="H3858" s="83"/>
      <c r="I3858" s="83"/>
    </row>
    <row r="3859" spans="3:9" x14ac:dyDescent="0.15">
      <c r="C3859" s="83"/>
      <c r="H3859" s="83"/>
      <c r="I3859" s="83"/>
    </row>
    <row r="3860" spans="3:9" x14ac:dyDescent="0.15">
      <c r="C3860" s="83"/>
      <c r="H3860" s="83"/>
      <c r="I3860" s="83"/>
    </row>
    <row r="3861" spans="3:9" x14ac:dyDescent="0.15">
      <c r="C3861" s="83"/>
      <c r="H3861" s="83"/>
      <c r="I3861" s="83"/>
    </row>
    <row r="3862" spans="3:9" x14ac:dyDescent="0.15">
      <c r="C3862" s="83"/>
      <c r="H3862" s="83"/>
      <c r="I3862" s="83"/>
    </row>
    <row r="3863" spans="3:9" x14ac:dyDescent="0.15">
      <c r="C3863" s="83"/>
      <c r="H3863" s="83"/>
      <c r="I3863" s="83"/>
    </row>
    <row r="3864" spans="3:9" x14ac:dyDescent="0.15">
      <c r="C3864" s="83"/>
      <c r="H3864" s="83"/>
      <c r="I3864" s="83"/>
    </row>
    <row r="3865" spans="3:9" x14ac:dyDescent="0.15">
      <c r="C3865" s="83"/>
      <c r="H3865" s="83"/>
      <c r="I3865" s="83"/>
    </row>
    <row r="3866" spans="3:9" x14ac:dyDescent="0.15">
      <c r="C3866" s="83"/>
      <c r="H3866" s="83"/>
      <c r="I3866" s="83"/>
    </row>
    <row r="3867" spans="3:9" x14ac:dyDescent="0.15">
      <c r="C3867" s="83"/>
      <c r="H3867" s="83"/>
      <c r="I3867" s="83"/>
    </row>
    <row r="3868" spans="3:9" x14ac:dyDescent="0.15">
      <c r="C3868" s="83"/>
      <c r="H3868" s="83"/>
      <c r="I3868" s="83"/>
    </row>
    <row r="3869" spans="3:9" x14ac:dyDescent="0.15">
      <c r="C3869" s="83"/>
      <c r="H3869" s="83"/>
      <c r="I3869" s="83"/>
    </row>
    <row r="3870" spans="3:9" x14ac:dyDescent="0.15">
      <c r="C3870" s="83"/>
      <c r="H3870" s="83"/>
      <c r="I3870" s="83"/>
    </row>
    <row r="3871" spans="3:9" x14ac:dyDescent="0.15">
      <c r="C3871" s="83"/>
      <c r="H3871" s="83"/>
      <c r="I3871" s="83"/>
    </row>
    <row r="3872" spans="3:9" x14ac:dyDescent="0.15">
      <c r="C3872" s="83"/>
      <c r="H3872" s="83"/>
      <c r="I3872" s="83"/>
    </row>
    <row r="3873" spans="3:9" x14ac:dyDescent="0.15">
      <c r="C3873" s="83"/>
      <c r="H3873" s="83"/>
      <c r="I3873" s="83"/>
    </row>
    <row r="3874" spans="3:9" x14ac:dyDescent="0.15">
      <c r="C3874" s="83"/>
      <c r="H3874" s="83"/>
      <c r="I3874" s="83"/>
    </row>
    <row r="3875" spans="3:9" x14ac:dyDescent="0.15">
      <c r="C3875" s="83"/>
      <c r="H3875" s="83"/>
      <c r="I3875" s="83"/>
    </row>
    <row r="3876" spans="3:9" x14ac:dyDescent="0.15">
      <c r="C3876" s="83"/>
      <c r="H3876" s="83"/>
      <c r="I3876" s="83"/>
    </row>
    <row r="3877" spans="3:9" x14ac:dyDescent="0.15">
      <c r="C3877" s="83"/>
      <c r="H3877" s="83"/>
      <c r="I3877" s="83"/>
    </row>
    <row r="3878" spans="3:9" x14ac:dyDescent="0.15">
      <c r="C3878" s="83"/>
      <c r="H3878" s="83"/>
      <c r="I3878" s="83"/>
    </row>
    <row r="3879" spans="3:9" x14ac:dyDescent="0.15">
      <c r="C3879" s="83"/>
      <c r="H3879" s="83"/>
      <c r="I3879" s="83"/>
    </row>
    <row r="3880" spans="3:9" x14ac:dyDescent="0.15">
      <c r="C3880" s="83"/>
      <c r="H3880" s="83"/>
      <c r="I3880" s="83"/>
    </row>
    <row r="3881" spans="3:9" x14ac:dyDescent="0.15">
      <c r="C3881" s="83"/>
      <c r="H3881" s="83"/>
      <c r="I3881" s="83"/>
    </row>
    <row r="3882" spans="3:9" x14ac:dyDescent="0.15">
      <c r="C3882" s="83"/>
      <c r="H3882" s="83"/>
      <c r="I3882" s="83"/>
    </row>
    <row r="3883" spans="3:9" x14ac:dyDescent="0.15">
      <c r="C3883" s="83"/>
      <c r="H3883" s="83"/>
      <c r="I3883" s="83"/>
    </row>
    <row r="3884" spans="3:9" x14ac:dyDescent="0.15">
      <c r="C3884" s="83"/>
      <c r="H3884" s="83"/>
      <c r="I3884" s="83"/>
    </row>
    <row r="3885" spans="3:9" x14ac:dyDescent="0.15">
      <c r="C3885" s="83"/>
      <c r="H3885" s="83"/>
      <c r="I3885" s="83"/>
    </row>
    <row r="3886" spans="3:9" x14ac:dyDescent="0.15">
      <c r="C3886" s="83"/>
      <c r="H3886" s="83"/>
      <c r="I3886" s="83"/>
    </row>
    <row r="3887" spans="3:9" x14ac:dyDescent="0.15">
      <c r="C3887" s="83"/>
      <c r="H3887" s="83"/>
      <c r="I3887" s="83"/>
    </row>
    <row r="3888" spans="3:9" x14ac:dyDescent="0.15">
      <c r="C3888" s="83"/>
      <c r="H3888" s="83"/>
      <c r="I3888" s="83"/>
    </row>
    <row r="3889" spans="3:9" x14ac:dyDescent="0.15">
      <c r="C3889" s="83"/>
      <c r="H3889" s="83"/>
      <c r="I3889" s="83"/>
    </row>
    <row r="3890" spans="3:9" x14ac:dyDescent="0.15">
      <c r="C3890" s="83"/>
      <c r="H3890" s="83"/>
      <c r="I3890" s="83"/>
    </row>
    <row r="3891" spans="3:9" x14ac:dyDescent="0.15">
      <c r="C3891" s="83"/>
      <c r="H3891" s="83"/>
      <c r="I3891" s="83"/>
    </row>
    <row r="3892" spans="3:9" x14ac:dyDescent="0.15">
      <c r="C3892" s="83"/>
      <c r="H3892" s="83"/>
      <c r="I3892" s="83"/>
    </row>
    <row r="3893" spans="3:9" x14ac:dyDescent="0.15">
      <c r="C3893" s="83"/>
      <c r="H3893" s="83"/>
      <c r="I3893" s="83"/>
    </row>
    <row r="3894" spans="3:9" x14ac:dyDescent="0.15">
      <c r="C3894" s="83"/>
      <c r="H3894" s="83"/>
      <c r="I3894" s="83"/>
    </row>
    <row r="3895" spans="3:9" x14ac:dyDescent="0.15">
      <c r="C3895" s="83"/>
      <c r="H3895" s="83"/>
      <c r="I3895" s="83"/>
    </row>
    <row r="3896" spans="3:9" x14ac:dyDescent="0.15">
      <c r="C3896" s="83"/>
      <c r="H3896" s="83"/>
      <c r="I3896" s="83"/>
    </row>
    <row r="3897" spans="3:9" x14ac:dyDescent="0.15">
      <c r="C3897" s="83"/>
      <c r="H3897" s="83"/>
      <c r="I3897" s="83"/>
    </row>
    <row r="3898" spans="3:9" x14ac:dyDescent="0.15">
      <c r="C3898" s="83"/>
      <c r="H3898" s="83"/>
      <c r="I3898" s="83"/>
    </row>
    <row r="3899" spans="3:9" x14ac:dyDescent="0.15">
      <c r="C3899" s="83"/>
      <c r="H3899" s="83"/>
      <c r="I3899" s="83"/>
    </row>
    <row r="3900" spans="3:9" x14ac:dyDescent="0.15">
      <c r="C3900" s="83"/>
      <c r="H3900" s="83"/>
      <c r="I3900" s="83"/>
    </row>
    <row r="3901" spans="3:9" x14ac:dyDescent="0.15">
      <c r="C3901" s="83"/>
      <c r="H3901" s="83"/>
      <c r="I3901" s="83"/>
    </row>
    <row r="3902" spans="3:9" x14ac:dyDescent="0.15">
      <c r="C3902" s="83"/>
      <c r="H3902" s="83"/>
      <c r="I3902" s="83"/>
    </row>
    <row r="3903" spans="3:9" x14ac:dyDescent="0.15">
      <c r="C3903" s="83"/>
      <c r="H3903" s="83"/>
      <c r="I3903" s="83"/>
    </row>
    <row r="3904" spans="3:9" x14ac:dyDescent="0.15">
      <c r="C3904" s="83"/>
      <c r="H3904" s="83"/>
      <c r="I3904" s="83"/>
    </row>
    <row r="3905" spans="3:9" x14ac:dyDescent="0.15">
      <c r="C3905" s="83"/>
      <c r="H3905" s="83"/>
      <c r="I3905" s="83"/>
    </row>
    <row r="3906" spans="3:9" x14ac:dyDescent="0.15">
      <c r="C3906" s="83"/>
      <c r="H3906" s="83"/>
      <c r="I3906" s="83"/>
    </row>
    <row r="3907" spans="3:9" x14ac:dyDescent="0.15">
      <c r="C3907" s="83"/>
      <c r="H3907" s="83"/>
      <c r="I3907" s="83"/>
    </row>
    <row r="3908" spans="3:9" x14ac:dyDescent="0.15">
      <c r="C3908" s="83"/>
      <c r="H3908" s="83"/>
      <c r="I3908" s="83"/>
    </row>
    <row r="3909" spans="3:9" x14ac:dyDescent="0.15">
      <c r="C3909" s="83"/>
      <c r="H3909" s="83"/>
      <c r="I3909" s="83"/>
    </row>
    <row r="3910" spans="3:9" x14ac:dyDescent="0.15">
      <c r="C3910" s="83"/>
      <c r="H3910" s="83"/>
      <c r="I3910" s="83"/>
    </row>
    <row r="3911" spans="3:9" x14ac:dyDescent="0.15">
      <c r="C3911" s="83"/>
      <c r="H3911" s="83"/>
      <c r="I3911" s="83"/>
    </row>
    <row r="3912" spans="3:9" x14ac:dyDescent="0.15">
      <c r="C3912" s="83"/>
      <c r="H3912" s="83"/>
      <c r="I3912" s="83"/>
    </row>
    <row r="3913" spans="3:9" x14ac:dyDescent="0.15">
      <c r="C3913" s="83"/>
      <c r="H3913" s="83"/>
      <c r="I3913" s="83"/>
    </row>
    <row r="3914" spans="3:9" x14ac:dyDescent="0.15">
      <c r="C3914" s="83"/>
      <c r="H3914" s="83"/>
      <c r="I3914" s="83"/>
    </row>
    <row r="3915" spans="3:9" x14ac:dyDescent="0.15">
      <c r="C3915" s="83"/>
      <c r="H3915" s="83"/>
      <c r="I3915" s="83"/>
    </row>
    <row r="3916" spans="3:9" x14ac:dyDescent="0.15">
      <c r="C3916" s="83"/>
      <c r="H3916" s="83"/>
      <c r="I3916" s="83"/>
    </row>
    <row r="3917" spans="3:9" x14ac:dyDescent="0.15">
      <c r="C3917" s="83"/>
      <c r="H3917" s="83"/>
      <c r="I3917" s="83"/>
    </row>
    <row r="3918" spans="3:9" x14ac:dyDescent="0.15">
      <c r="C3918" s="83"/>
      <c r="H3918" s="83"/>
      <c r="I3918" s="83"/>
    </row>
    <row r="3919" spans="3:9" x14ac:dyDescent="0.15">
      <c r="C3919" s="83"/>
      <c r="H3919" s="83"/>
      <c r="I3919" s="83"/>
    </row>
    <row r="3920" spans="3:9" x14ac:dyDescent="0.15">
      <c r="C3920" s="83"/>
      <c r="H3920" s="83"/>
      <c r="I3920" s="83"/>
    </row>
    <row r="3921" spans="3:9" x14ac:dyDescent="0.15">
      <c r="C3921" s="83"/>
      <c r="H3921" s="83"/>
      <c r="I3921" s="83"/>
    </row>
    <row r="3922" spans="3:9" x14ac:dyDescent="0.15">
      <c r="C3922" s="83"/>
      <c r="H3922" s="83"/>
      <c r="I3922" s="83"/>
    </row>
    <row r="3923" spans="3:9" x14ac:dyDescent="0.15">
      <c r="C3923" s="83"/>
      <c r="H3923" s="83"/>
      <c r="I3923" s="83"/>
    </row>
    <row r="3924" spans="3:9" x14ac:dyDescent="0.15">
      <c r="C3924" s="83"/>
      <c r="H3924" s="83"/>
      <c r="I3924" s="83"/>
    </row>
    <row r="3925" spans="3:9" x14ac:dyDescent="0.15">
      <c r="C3925" s="83"/>
      <c r="H3925" s="83"/>
      <c r="I3925" s="83"/>
    </row>
    <row r="3926" spans="3:9" x14ac:dyDescent="0.15">
      <c r="C3926" s="83"/>
      <c r="H3926" s="83"/>
      <c r="I3926" s="83"/>
    </row>
    <row r="3927" spans="3:9" x14ac:dyDescent="0.15">
      <c r="C3927" s="83"/>
      <c r="H3927" s="83"/>
      <c r="I3927" s="83"/>
    </row>
    <row r="3928" spans="3:9" x14ac:dyDescent="0.15">
      <c r="C3928" s="83"/>
      <c r="H3928" s="83"/>
      <c r="I3928" s="83"/>
    </row>
    <row r="3929" spans="3:9" x14ac:dyDescent="0.15">
      <c r="C3929" s="83"/>
      <c r="H3929" s="83"/>
      <c r="I3929" s="83"/>
    </row>
    <row r="3930" spans="3:9" x14ac:dyDescent="0.15">
      <c r="C3930" s="83"/>
      <c r="H3930" s="83"/>
      <c r="I3930" s="83"/>
    </row>
    <row r="3931" spans="3:9" x14ac:dyDescent="0.15">
      <c r="C3931" s="83"/>
      <c r="H3931" s="83"/>
      <c r="I3931" s="83"/>
    </row>
    <row r="3932" spans="3:9" x14ac:dyDescent="0.15">
      <c r="C3932" s="83"/>
      <c r="H3932" s="83"/>
      <c r="I3932" s="83"/>
    </row>
    <row r="3933" spans="3:9" x14ac:dyDescent="0.15">
      <c r="C3933" s="83"/>
      <c r="H3933" s="83"/>
      <c r="I3933" s="83"/>
    </row>
    <row r="3934" spans="3:9" x14ac:dyDescent="0.15">
      <c r="C3934" s="83"/>
      <c r="H3934" s="83"/>
      <c r="I3934" s="83"/>
    </row>
    <row r="3935" spans="3:9" x14ac:dyDescent="0.15">
      <c r="C3935" s="83"/>
      <c r="H3935" s="83"/>
      <c r="I3935" s="83"/>
    </row>
    <row r="3936" spans="3:9" x14ac:dyDescent="0.15">
      <c r="C3936" s="83"/>
      <c r="H3936" s="83"/>
      <c r="I3936" s="83"/>
    </row>
    <row r="3937" spans="3:9" x14ac:dyDescent="0.15">
      <c r="C3937" s="83"/>
      <c r="H3937" s="83"/>
      <c r="I3937" s="83"/>
    </row>
    <row r="3938" spans="3:9" x14ac:dyDescent="0.15">
      <c r="C3938" s="83"/>
      <c r="H3938" s="83"/>
      <c r="I3938" s="83"/>
    </row>
    <row r="3939" spans="3:9" x14ac:dyDescent="0.15">
      <c r="C3939" s="83"/>
      <c r="H3939" s="83"/>
      <c r="I3939" s="83"/>
    </row>
    <row r="3940" spans="3:9" x14ac:dyDescent="0.15">
      <c r="C3940" s="83"/>
      <c r="H3940" s="83"/>
      <c r="I3940" s="83"/>
    </row>
    <row r="3941" spans="3:9" x14ac:dyDescent="0.15">
      <c r="C3941" s="83"/>
      <c r="H3941" s="83"/>
      <c r="I3941" s="83"/>
    </row>
    <row r="3942" spans="3:9" x14ac:dyDescent="0.15">
      <c r="C3942" s="83"/>
      <c r="H3942" s="83"/>
      <c r="I3942" s="83"/>
    </row>
    <row r="3943" spans="3:9" x14ac:dyDescent="0.15">
      <c r="C3943" s="83"/>
      <c r="H3943" s="83"/>
      <c r="I3943" s="83"/>
    </row>
    <row r="3944" spans="3:9" x14ac:dyDescent="0.15">
      <c r="C3944" s="83"/>
      <c r="H3944" s="83"/>
      <c r="I3944" s="83"/>
    </row>
    <row r="3945" spans="3:9" x14ac:dyDescent="0.15">
      <c r="C3945" s="83"/>
      <c r="H3945" s="83"/>
      <c r="I3945" s="83"/>
    </row>
    <row r="3946" spans="3:9" x14ac:dyDescent="0.15">
      <c r="C3946" s="83"/>
      <c r="H3946" s="83"/>
      <c r="I3946" s="83"/>
    </row>
    <row r="3947" spans="3:9" x14ac:dyDescent="0.15">
      <c r="C3947" s="83"/>
      <c r="H3947" s="83"/>
      <c r="I3947" s="83"/>
    </row>
    <row r="3948" spans="3:9" x14ac:dyDescent="0.15">
      <c r="C3948" s="83"/>
      <c r="H3948" s="83"/>
      <c r="I3948" s="83"/>
    </row>
    <row r="3949" spans="3:9" x14ac:dyDescent="0.15">
      <c r="C3949" s="83"/>
      <c r="H3949" s="83"/>
      <c r="I3949" s="83"/>
    </row>
    <row r="3950" spans="3:9" x14ac:dyDescent="0.15">
      <c r="C3950" s="83"/>
      <c r="H3950" s="83"/>
      <c r="I3950" s="83"/>
    </row>
    <row r="3951" spans="3:9" x14ac:dyDescent="0.15">
      <c r="C3951" s="83"/>
      <c r="H3951" s="83"/>
      <c r="I3951" s="83"/>
    </row>
    <row r="3952" spans="3:9" x14ac:dyDescent="0.15">
      <c r="C3952" s="83"/>
      <c r="H3952" s="83"/>
      <c r="I3952" s="83"/>
    </row>
    <row r="3953" spans="3:9" x14ac:dyDescent="0.15">
      <c r="C3953" s="83"/>
      <c r="H3953" s="83"/>
      <c r="I3953" s="83"/>
    </row>
    <row r="3954" spans="3:9" x14ac:dyDescent="0.15">
      <c r="C3954" s="83"/>
      <c r="H3954" s="83"/>
      <c r="I3954" s="83"/>
    </row>
    <row r="3955" spans="3:9" x14ac:dyDescent="0.15">
      <c r="C3955" s="83"/>
      <c r="H3955" s="83"/>
      <c r="I3955" s="83"/>
    </row>
    <row r="3956" spans="3:9" x14ac:dyDescent="0.15">
      <c r="C3956" s="83"/>
      <c r="H3956" s="83"/>
      <c r="I3956" s="83"/>
    </row>
    <row r="3957" spans="3:9" x14ac:dyDescent="0.15">
      <c r="C3957" s="83"/>
      <c r="H3957" s="83"/>
      <c r="I3957" s="83"/>
    </row>
    <row r="3958" spans="3:9" x14ac:dyDescent="0.15">
      <c r="C3958" s="83"/>
      <c r="H3958" s="83"/>
      <c r="I3958" s="83"/>
    </row>
    <row r="3959" spans="3:9" x14ac:dyDescent="0.15">
      <c r="C3959" s="83"/>
      <c r="H3959" s="83"/>
      <c r="I3959" s="83"/>
    </row>
    <row r="3960" spans="3:9" x14ac:dyDescent="0.15">
      <c r="C3960" s="83"/>
      <c r="H3960" s="83"/>
      <c r="I3960" s="83"/>
    </row>
    <row r="3961" spans="3:9" x14ac:dyDescent="0.15">
      <c r="C3961" s="83"/>
      <c r="H3961" s="83"/>
      <c r="I3961" s="83"/>
    </row>
    <row r="3962" spans="3:9" x14ac:dyDescent="0.15">
      <c r="C3962" s="83"/>
      <c r="H3962" s="83"/>
      <c r="I3962" s="83"/>
    </row>
    <row r="3963" spans="3:9" x14ac:dyDescent="0.15">
      <c r="C3963" s="83"/>
      <c r="H3963" s="83"/>
      <c r="I3963" s="83"/>
    </row>
    <row r="3964" spans="3:9" x14ac:dyDescent="0.15">
      <c r="C3964" s="83"/>
      <c r="H3964" s="83"/>
      <c r="I3964" s="83"/>
    </row>
    <row r="3965" spans="3:9" x14ac:dyDescent="0.15">
      <c r="C3965" s="83"/>
      <c r="H3965" s="83"/>
      <c r="I3965" s="83"/>
    </row>
    <row r="3966" spans="3:9" x14ac:dyDescent="0.15">
      <c r="C3966" s="83"/>
      <c r="H3966" s="83"/>
      <c r="I3966" s="83"/>
    </row>
    <row r="3967" spans="3:9" x14ac:dyDescent="0.15">
      <c r="C3967" s="83"/>
      <c r="H3967" s="83"/>
      <c r="I3967" s="83"/>
    </row>
    <row r="3968" spans="3:9" x14ac:dyDescent="0.15">
      <c r="C3968" s="83"/>
      <c r="H3968" s="83"/>
      <c r="I3968" s="83"/>
    </row>
    <row r="3969" spans="3:9" x14ac:dyDescent="0.15">
      <c r="C3969" s="83"/>
      <c r="H3969" s="83"/>
      <c r="I3969" s="83"/>
    </row>
    <row r="3970" spans="3:9" x14ac:dyDescent="0.15">
      <c r="C3970" s="83"/>
      <c r="H3970" s="83"/>
      <c r="I3970" s="83"/>
    </row>
    <row r="3971" spans="3:9" x14ac:dyDescent="0.15">
      <c r="C3971" s="83"/>
      <c r="H3971" s="83"/>
      <c r="I3971" s="83"/>
    </row>
    <row r="3972" spans="3:9" x14ac:dyDescent="0.15">
      <c r="C3972" s="83"/>
      <c r="H3972" s="83"/>
      <c r="I3972" s="83"/>
    </row>
    <row r="3973" spans="3:9" x14ac:dyDescent="0.15">
      <c r="C3973" s="83"/>
      <c r="H3973" s="83"/>
      <c r="I3973" s="83"/>
    </row>
    <row r="3974" spans="3:9" x14ac:dyDescent="0.15">
      <c r="C3974" s="83"/>
      <c r="H3974" s="83"/>
      <c r="I3974" s="83"/>
    </row>
    <row r="3975" spans="3:9" x14ac:dyDescent="0.15">
      <c r="C3975" s="83"/>
      <c r="H3975" s="83"/>
      <c r="I3975" s="83"/>
    </row>
    <row r="3976" spans="3:9" x14ac:dyDescent="0.15">
      <c r="C3976" s="83"/>
      <c r="H3976" s="83"/>
      <c r="I3976" s="83"/>
    </row>
    <row r="3977" spans="3:9" x14ac:dyDescent="0.15">
      <c r="C3977" s="83"/>
      <c r="H3977" s="83"/>
      <c r="I3977" s="83"/>
    </row>
    <row r="3978" spans="3:9" x14ac:dyDescent="0.15">
      <c r="C3978" s="83"/>
      <c r="H3978" s="83"/>
      <c r="I3978" s="83"/>
    </row>
    <row r="3979" spans="3:9" x14ac:dyDescent="0.15">
      <c r="C3979" s="83"/>
      <c r="H3979" s="83"/>
      <c r="I3979" s="83"/>
    </row>
    <row r="3980" spans="3:9" x14ac:dyDescent="0.15">
      <c r="C3980" s="83"/>
      <c r="H3980" s="83"/>
      <c r="I3980" s="83"/>
    </row>
    <row r="3981" spans="3:9" x14ac:dyDescent="0.15">
      <c r="C3981" s="83"/>
      <c r="H3981" s="83"/>
      <c r="I3981" s="83"/>
    </row>
    <row r="3982" spans="3:9" x14ac:dyDescent="0.15">
      <c r="C3982" s="83"/>
      <c r="H3982" s="83"/>
      <c r="I3982" s="83"/>
    </row>
    <row r="3983" spans="3:9" x14ac:dyDescent="0.15">
      <c r="C3983" s="83"/>
      <c r="H3983" s="83"/>
      <c r="I3983" s="83"/>
    </row>
    <row r="3984" spans="3:9" x14ac:dyDescent="0.15">
      <c r="C3984" s="83"/>
      <c r="H3984" s="83"/>
      <c r="I3984" s="83"/>
    </row>
    <row r="3985" spans="3:9" x14ac:dyDescent="0.15">
      <c r="C3985" s="83"/>
      <c r="H3985" s="83"/>
      <c r="I3985" s="83"/>
    </row>
    <row r="3986" spans="3:9" x14ac:dyDescent="0.15">
      <c r="C3986" s="83"/>
      <c r="H3986" s="83"/>
      <c r="I3986" s="83"/>
    </row>
    <row r="3987" spans="3:9" x14ac:dyDescent="0.15">
      <c r="C3987" s="83"/>
      <c r="H3987" s="83"/>
      <c r="I3987" s="83"/>
    </row>
    <row r="3988" spans="3:9" x14ac:dyDescent="0.15">
      <c r="C3988" s="83"/>
      <c r="H3988" s="83"/>
      <c r="I3988" s="83"/>
    </row>
    <row r="3989" spans="3:9" x14ac:dyDescent="0.15">
      <c r="C3989" s="83"/>
      <c r="H3989" s="83"/>
      <c r="I3989" s="83"/>
    </row>
    <row r="3990" spans="3:9" x14ac:dyDescent="0.15">
      <c r="C3990" s="83"/>
      <c r="H3990" s="83"/>
      <c r="I3990" s="83"/>
    </row>
    <row r="3991" spans="3:9" x14ac:dyDescent="0.15">
      <c r="C3991" s="83"/>
      <c r="H3991" s="83"/>
      <c r="I3991" s="83"/>
    </row>
    <row r="3992" spans="3:9" x14ac:dyDescent="0.15">
      <c r="C3992" s="83"/>
      <c r="H3992" s="83"/>
      <c r="I3992" s="83"/>
    </row>
    <row r="3993" spans="3:9" x14ac:dyDescent="0.15">
      <c r="C3993" s="83"/>
      <c r="H3993" s="83"/>
      <c r="I3993" s="83"/>
    </row>
    <row r="3994" spans="3:9" x14ac:dyDescent="0.15">
      <c r="C3994" s="83"/>
      <c r="H3994" s="83"/>
      <c r="I3994" s="83"/>
    </row>
    <row r="3995" spans="3:9" x14ac:dyDescent="0.15">
      <c r="C3995" s="83"/>
      <c r="H3995" s="83"/>
      <c r="I3995" s="83"/>
    </row>
    <row r="3996" spans="3:9" x14ac:dyDescent="0.15">
      <c r="C3996" s="83"/>
      <c r="H3996" s="83"/>
      <c r="I3996" s="83"/>
    </row>
    <row r="3997" spans="3:9" x14ac:dyDescent="0.15">
      <c r="C3997" s="83"/>
      <c r="H3997" s="83"/>
      <c r="I3997" s="83"/>
    </row>
    <row r="3998" spans="3:9" x14ac:dyDescent="0.15">
      <c r="C3998" s="83"/>
      <c r="H3998" s="83"/>
      <c r="I3998" s="83"/>
    </row>
    <row r="3999" spans="3:9" x14ac:dyDescent="0.15">
      <c r="C3999" s="83"/>
      <c r="H3999" s="83"/>
      <c r="I3999" s="83"/>
    </row>
    <row r="4000" spans="3:9" x14ac:dyDescent="0.15">
      <c r="C4000" s="83"/>
      <c r="H4000" s="83"/>
      <c r="I4000" s="83"/>
    </row>
    <row r="4001" spans="3:9" x14ac:dyDescent="0.15">
      <c r="C4001" s="83"/>
      <c r="H4001" s="83"/>
      <c r="I4001" s="83"/>
    </row>
    <row r="4002" spans="3:9" x14ac:dyDescent="0.15">
      <c r="C4002" s="83"/>
      <c r="H4002" s="83"/>
      <c r="I4002" s="83"/>
    </row>
    <row r="4003" spans="3:9" x14ac:dyDescent="0.15">
      <c r="C4003" s="83"/>
      <c r="H4003" s="83"/>
      <c r="I4003" s="83"/>
    </row>
    <row r="4004" spans="3:9" x14ac:dyDescent="0.15">
      <c r="C4004" s="83"/>
      <c r="H4004" s="83"/>
      <c r="I4004" s="83"/>
    </row>
    <row r="4005" spans="3:9" x14ac:dyDescent="0.15">
      <c r="C4005" s="83"/>
      <c r="H4005" s="83"/>
      <c r="I4005" s="83"/>
    </row>
    <row r="4006" spans="3:9" x14ac:dyDescent="0.15">
      <c r="C4006" s="83"/>
      <c r="H4006" s="83"/>
      <c r="I4006" s="83"/>
    </row>
    <row r="4007" spans="3:9" x14ac:dyDescent="0.15">
      <c r="C4007" s="83"/>
      <c r="H4007" s="83"/>
      <c r="I4007" s="83"/>
    </row>
    <row r="4008" spans="3:9" x14ac:dyDescent="0.15">
      <c r="C4008" s="83"/>
      <c r="H4008" s="83"/>
      <c r="I4008" s="83"/>
    </row>
    <row r="4009" spans="3:9" x14ac:dyDescent="0.15">
      <c r="C4009" s="83"/>
      <c r="H4009" s="83"/>
      <c r="I4009" s="83"/>
    </row>
    <row r="4010" spans="3:9" x14ac:dyDescent="0.15">
      <c r="C4010" s="83"/>
      <c r="H4010" s="83"/>
      <c r="I4010" s="83"/>
    </row>
    <row r="4011" spans="3:9" x14ac:dyDescent="0.15">
      <c r="C4011" s="83"/>
      <c r="H4011" s="83"/>
      <c r="I4011" s="83"/>
    </row>
    <row r="4012" spans="3:9" x14ac:dyDescent="0.15">
      <c r="C4012" s="83"/>
      <c r="H4012" s="83"/>
      <c r="I4012" s="83"/>
    </row>
    <row r="4013" spans="3:9" x14ac:dyDescent="0.15">
      <c r="C4013" s="83"/>
      <c r="H4013" s="83"/>
      <c r="I4013" s="83"/>
    </row>
    <row r="4014" spans="3:9" x14ac:dyDescent="0.15">
      <c r="C4014" s="83"/>
      <c r="H4014" s="83"/>
      <c r="I4014" s="83"/>
    </row>
    <row r="4015" spans="3:9" x14ac:dyDescent="0.15">
      <c r="C4015" s="83"/>
      <c r="H4015" s="83"/>
      <c r="I4015" s="83"/>
    </row>
    <row r="4016" spans="3:9" x14ac:dyDescent="0.15">
      <c r="C4016" s="83"/>
      <c r="H4016" s="83"/>
      <c r="I4016" s="83"/>
    </row>
    <row r="4017" spans="3:9" x14ac:dyDescent="0.15">
      <c r="C4017" s="83"/>
      <c r="H4017" s="83"/>
      <c r="I4017" s="83"/>
    </row>
    <row r="4018" spans="3:9" x14ac:dyDescent="0.15">
      <c r="C4018" s="83"/>
      <c r="H4018" s="83"/>
      <c r="I4018" s="83"/>
    </row>
    <row r="4019" spans="3:9" x14ac:dyDescent="0.15">
      <c r="C4019" s="83"/>
      <c r="H4019" s="83"/>
      <c r="I4019" s="83"/>
    </row>
    <row r="4020" spans="3:9" x14ac:dyDescent="0.15">
      <c r="C4020" s="83"/>
      <c r="H4020" s="83"/>
      <c r="I4020" s="83"/>
    </row>
    <row r="4021" spans="3:9" x14ac:dyDescent="0.15">
      <c r="C4021" s="83"/>
      <c r="H4021" s="83"/>
      <c r="I4021" s="83"/>
    </row>
    <row r="4022" spans="3:9" x14ac:dyDescent="0.15">
      <c r="C4022" s="83"/>
      <c r="H4022" s="83"/>
      <c r="I4022" s="83"/>
    </row>
    <row r="4023" spans="3:9" x14ac:dyDescent="0.15">
      <c r="C4023" s="83"/>
      <c r="H4023" s="83"/>
      <c r="I4023" s="83"/>
    </row>
    <row r="4024" spans="3:9" x14ac:dyDescent="0.15">
      <c r="C4024" s="83"/>
      <c r="H4024" s="83"/>
      <c r="I4024" s="83"/>
    </row>
    <row r="4025" spans="3:9" x14ac:dyDescent="0.15">
      <c r="C4025" s="83"/>
      <c r="H4025" s="83"/>
      <c r="I4025" s="83"/>
    </row>
    <row r="4026" spans="3:9" x14ac:dyDescent="0.15">
      <c r="C4026" s="83"/>
      <c r="H4026" s="83"/>
      <c r="I4026" s="83"/>
    </row>
    <row r="4027" spans="3:9" x14ac:dyDescent="0.15">
      <c r="C4027" s="83"/>
      <c r="H4027" s="83"/>
      <c r="I4027" s="83"/>
    </row>
    <row r="4028" spans="3:9" x14ac:dyDescent="0.15">
      <c r="C4028" s="83"/>
      <c r="H4028" s="83"/>
      <c r="I4028" s="83"/>
    </row>
    <row r="4029" spans="3:9" x14ac:dyDescent="0.15">
      <c r="C4029" s="83"/>
      <c r="H4029" s="83"/>
      <c r="I4029" s="83"/>
    </row>
    <row r="4030" spans="3:9" x14ac:dyDescent="0.15">
      <c r="C4030" s="83"/>
      <c r="H4030" s="83"/>
      <c r="I4030" s="83"/>
    </row>
    <row r="4031" spans="3:9" x14ac:dyDescent="0.15">
      <c r="C4031" s="83"/>
      <c r="H4031" s="83"/>
      <c r="I4031" s="83"/>
    </row>
    <row r="4032" spans="3:9" x14ac:dyDescent="0.15">
      <c r="C4032" s="83"/>
      <c r="H4032" s="83"/>
      <c r="I4032" s="83"/>
    </row>
    <row r="4033" spans="3:9" x14ac:dyDescent="0.15">
      <c r="C4033" s="83"/>
      <c r="H4033" s="83"/>
      <c r="I4033" s="83"/>
    </row>
    <row r="4034" spans="3:9" x14ac:dyDescent="0.15">
      <c r="C4034" s="83"/>
      <c r="H4034" s="83"/>
      <c r="I4034" s="83"/>
    </row>
    <row r="4035" spans="3:9" x14ac:dyDescent="0.15">
      <c r="C4035" s="83"/>
      <c r="H4035" s="83"/>
      <c r="I4035" s="83"/>
    </row>
    <row r="4036" spans="3:9" x14ac:dyDescent="0.15">
      <c r="C4036" s="83"/>
      <c r="H4036" s="83"/>
      <c r="I4036" s="83"/>
    </row>
    <row r="4037" spans="3:9" x14ac:dyDescent="0.15">
      <c r="C4037" s="83"/>
      <c r="H4037" s="83"/>
      <c r="I4037" s="83"/>
    </row>
    <row r="4038" spans="3:9" x14ac:dyDescent="0.15">
      <c r="C4038" s="83"/>
      <c r="H4038" s="83"/>
      <c r="I4038" s="83"/>
    </row>
    <row r="4039" spans="3:9" x14ac:dyDescent="0.15">
      <c r="C4039" s="83"/>
      <c r="H4039" s="83"/>
      <c r="I4039" s="83"/>
    </row>
    <row r="4040" spans="3:9" x14ac:dyDescent="0.15">
      <c r="C4040" s="83"/>
      <c r="H4040" s="83"/>
      <c r="I4040" s="83"/>
    </row>
    <row r="4041" spans="3:9" x14ac:dyDescent="0.15">
      <c r="C4041" s="83"/>
      <c r="H4041" s="83"/>
      <c r="I4041" s="83"/>
    </row>
    <row r="4042" spans="3:9" x14ac:dyDescent="0.15">
      <c r="C4042" s="83"/>
      <c r="H4042" s="83"/>
      <c r="I4042" s="83"/>
    </row>
    <row r="4043" spans="3:9" x14ac:dyDescent="0.15">
      <c r="C4043" s="83"/>
      <c r="H4043" s="83"/>
      <c r="I4043" s="83"/>
    </row>
    <row r="4044" spans="3:9" x14ac:dyDescent="0.15">
      <c r="C4044" s="83"/>
      <c r="H4044" s="83"/>
      <c r="I4044" s="83"/>
    </row>
    <row r="4045" spans="3:9" x14ac:dyDescent="0.15">
      <c r="C4045" s="83"/>
      <c r="H4045" s="83"/>
      <c r="I4045" s="83"/>
    </row>
    <row r="4046" spans="3:9" x14ac:dyDescent="0.15">
      <c r="C4046" s="83"/>
      <c r="H4046" s="83"/>
      <c r="I4046" s="83"/>
    </row>
    <row r="4047" spans="3:9" x14ac:dyDescent="0.15">
      <c r="C4047" s="83"/>
      <c r="H4047" s="83"/>
      <c r="I4047" s="83"/>
    </row>
    <row r="4048" spans="3:9" x14ac:dyDescent="0.15">
      <c r="C4048" s="83"/>
      <c r="H4048" s="83"/>
      <c r="I4048" s="83"/>
    </row>
    <row r="4049" spans="3:9" x14ac:dyDescent="0.15">
      <c r="C4049" s="83"/>
      <c r="H4049" s="83"/>
      <c r="I4049" s="83"/>
    </row>
    <row r="4050" spans="3:9" x14ac:dyDescent="0.15">
      <c r="C4050" s="83"/>
      <c r="H4050" s="83"/>
      <c r="I4050" s="83"/>
    </row>
    <row r="4051" spans="3:9" x14ac:dyDescent="0.15">
      <c r="C4051" s="83"/>
      <c r="H4051" s="83"/>
      <c r="I4051" s="83"/>
    </row>
    <row r="4052" spans="3:9" x14ac:dyDescent="0.15">
      <c r="C4052" s="83"/>
      <c r="H4052" s="83"/>
      <c r="I4052" s="83"/>
    </row>
    <row r="4053" spans="3:9" x14ac:dyDescent="0.15">
      <c r="C4053" s="83"/>
      <c r="H4053" s="83"/>
      <c r="I4053" s="83"/>
    </row>
    <row r="4054" spans="3:9" x14ac:dyDescent="0.15">
      <c r="C4054" s="83"/>
      <c r="H4054" s="83"/>
      <c r="I4054" s="83"/>
    </row>
    <row r="4055" spans="3:9" x14ac:dyDescent="0.15">
      <c r="C4055" s="83"/>
      <c r="H4055" s="83"/>
      <c r="I4055" s="83"/>
    </row>
    <row r="4056" spans="3:9" x14ac:dyDescent="0.15">
      <c r="C4056" s="83"/>
      <c r="H4056" s="83"/>
      <c r="I4056" s="83"/>
    </row>
    <row r="4057" spans="3:9" x14ac:dyDescent="0.15">
      <c r="C4057" s="83"/>
      <c r="H4057" s="83"/>
      <c r="I4057" s="83"/>
    </row>
    <row r="4058" spans="3:9" x14ac:dyDescent="0.15">
      <c r="C4058" s="83"/>
      <c r="H4058" s="83"/>
      <c r="I4058" s="83"/>
    </row>
    <row r="4059" spans="3:9" x14ac:dyDescent="0.15">
      <c r="C4059" s="83"/>
      <c r="H4059" s="83"/>
      <c r="I4059" s="83"/>
    </row>
    <row r="4060" spans="3:9" x14ac:dyDescent="0.15">
      <c r="C4060" s="83"/>
      <c r="H4060" s="83"/>
      <c r="I4060" s="83"/>
    </row>
    <row r="4061" spans="3:9" x14ac:dyDescent="0.15">
      <c r="C4061" s="83"/>
      <c r="H4061" s="83"/>
      <c r="I4061" s="83"/>
    </row>
    <row r="4062" spans="3:9" x14ac:dyDescent="0.15">
      <c r="C4062" s="83"/>
      <c r="H4062" s="83"/>
      <c r="I4062" s="83"/>
    </row>
    <row r="4063" spans="3:9" x14ac:dyDescent="0.15">
      <c r="C4063" s="83"/>
      <c r="H4063" s="83"/>
      <c r="I4063" s="83"/>
    </row>
    <row r="4064" spans="3:9" x14ac:dyDescent="0.15">
      <c r="C4064" s="83"/>
      <c r="H4064" s="83"/>
      <c r="I4064" s="83"/>
    </row>
    <row r="4065" spans="3:9" x14ac:dyDescent="0.15">
      <c r="C4065" s="83"/>
      <c r="H4065" s="83"/>
      <c r="I4065" s="83"/>
    </row>
    <row r="4066" spans="3:9" x14ac:dyDescent="0.15">
      <c r="C4066" s="83"/>
      <c r="H4066" s="83"/>
      <c r="I4066" s="83"/>
    </row>
    <row r="4067" spans="3:9" x14ac:dyDescent="0.15">
      <c r="C4067" s="83"/>
      <c r="H4067" s="83"/>
      <c r="I4067" s="83"/>
    </row>
    <row r="4068" spans="3:9" x14ac:dyDescent="0.15">
      <c r="C4068" s="83"/>
      <c r="H4068" s="83"/>
      <c r="I4068" s="83"/>
    </row>
    <row r="4069" spans="3:9" x14ac:dyDescent="0.15">
      <c r="C4069" s="83"/>
      <c r="H4069" s="83"/>
      <c r="I4069" s="83"/>
    </row>
    <row r="4070" spans="3:9" x14ac:dyDescent="0.15">
      <c r="C4070" s="83"/>
      <c r="H4070" s="83"/>
      <c r="I4070" s="83"/>
    </row>
    <row r="4071" spans="3:9" x14ac:dyDescent="0.15">
      <c r="C4071" s="83"/>
      <c r="H4071" s="83"/>
      <c r="I4071" s="83"/>
    </row>
    <row r="4072" spans="3:9" x14ac:dyDescent="0.15">
      <c r="C4072" s="83"/>
      <c r="H4072" s="83"/>
      <c r="I4072" s="83"/>
    </row>
    <row r="4073" spans="3:9" x14ac:dyDescent="0.15">
      <c r="C4073" s="83"/>
      <c r="H4073" s="83"/>
      <c r="I4073" s="83"/>
    </row>
    <row r="4074" spans="3:9" x14ac:dyDescent="0.15">
      <c r="C4074" s="83"/>
      <c r="H4074" s="83"/>
      <c r="I4074" s="83"/>
    </row>
    <row r="4075" spans="3:9" x14ac:dyDescent="0.15">
      <c r="C4075" s="83"/>
      <c r="H4075" s="83"/>
      <c r="I4075" s="83"/>
    </row>
    <row r="4076" spans="3:9" x14ac:dyDescent="0.15">
      <c r="C4076" s="83"/>
      <c r="H4076" s="83"/>
      <c r="I4076" s="83"/>
    </row>
    <row r="4077" spans="3:9" x14ac:dyDescent="0.15">
      <c r="C4077" s="83"/>
      <c r="H4077" s="83"/>
      <c r="I4077" s="83"/>
    </row>
    <row r="4078" spans="3:9" x14ac:dyDescent="0.15">
      <c r="C4078" s="83"/>
      <c r="H4078" s="83"/>
      <c r="I4078" s="83"/>
    </row>
    <row r="4079" spans="3:9" x14ac:dyDescent="0.15">
      <c r="C4079" s="83"/>
      <c r="H4079" s="83"/>
      <c r="I4079" s="83"/>
    </row>
    <row r="4080" spans="3:9" x14ac:dyDescent="0.15">
      <c r="C4080" s="83"/>
      <c r="H4080" s="83"/>
      <c r="I4080" s="83"/>
    </row>
    <row r="4081" spans="3:9" x14ac:dyDescent="0.15">
      <c r="C4081" s="83"/>
      <c r="H4081" s="83"/>
      <c r="I4081" s="83"/>
    </row>
    <row r="4082" spans="3:9" x14ac:dyDescent="0.15">
      <c r="C4082" s="83"/>
      <c r="H4082" s="83"/>
      <c r="I4082" s="83"/>
    </row>
    <row r="4083" spans="3:9" x14ac:dyDescent="0.15">
      <c r="C4083" s="83"/>
      <c r="H4083" s="83"/>
      <c r="I4083" s="83"/>
    </row>
    <row r="4084" spans="3:9" x14ac:dyDescent="0.15">
      <c r="C4084" s="83"/>
      <c r="H4084" s="83"/>
      <c r="I4084" s="83"/>
    </row>
    <row r="4085" spans="3:9" x14ac:dyDescent="0.15">
      <c r="C4085" s="83"/>
      <c r="H4085" s="83"/>
      <c r="I4085" s="83"/>
    </row>
    <row r="4086" spans="3:9" x14ac:dyDescent="0.15">
      <c r="C4086" s="83"/>
      <c r="H4086" s="83"/>
      <c r="I4086" s="83"/>
    </row>
    <row r="4087" spans="3:9" x14ac:dyDescent="0.15">
      <c r="C4087" s="83"/>
      <c r="H4087" s="83"/>
      <c r="I4087" s="83"/>
    </row>
    <row r="4088" spans="3:9" x14ac:dyDescent="0.15">
      <c r="C4088" s="83"/>
      <c r="H4088" s="83"/>
      <c r="I4088" s="83"/>
    </row>
    <row r="4089" spans="3:9" x14ac:dyDescent="0.15">
      <c r="C4089" s="83"/>
      <c r="H4089" s="83"/>
      <c r="I4089" s="83"/>
    </row>
    <row r="4090" spans="3:9" x14ac:dyDescent="0.15">
      <c r="C4090" s="83"/>
      <c r="H4090" s="83"/>
      <c r="I4090" s="83"/>
    </row>
    <row r="4091" spans="3:9" x14ac:dyDescent="0.15">
      <c r="C4091" s="83"/>
      <c r="H4091" s="83"/>
      <c r="I4091" s="83"/>
    </row>
    <row r="4092" spans="3:9" x14ac:dyDescent="0.15">
      <c r="C4092" s="83"/>
      <c r="H4092" s="83"/>
      <c r="I4092" s="83"/>
    </row>
    <row r="4093" spans="3:9" x14ac:dyDescent="0.15">
      <c r="C4093" s="83"/>
      <c r="H4093" s="83"/>
      <c r="I4093" s="83"/>
    </row>
    <row r="4094" spans="3:9" x14ac:dyDescent="0.15">
      <c r="C4094" s="83"/>
      <c r="H4094" s="83"/>
      <c r="I4094" s="83"/>
    </row>
    <row r="4095" spans="3:9" x14ac:dyDescent="0.15">
      <c r="C4095" s="83"/>
      <c r="H4095" s="83"/>
      <c r="I4095" s="83"/>
    </row>
    <row r="4096" spans="3:9" x14ac:dyDescent="0.15">
      <c r="C4096" s="83"/>
      <c r="H4096" s="83"/>
      <c r="I4096" s="83"/>
    </row>
    <row r="4097" spans="3:9" x14ac:dyDescent="0.15">
      <c r="C4097" s="83"/>
      <c r="H4097" s="83"/>
      <c r="I4097" s="83"/>
    </row>
    <row r="4098" spans="3:9" x14ac:dyDescent="0.15">
      <c r="C4098" s="83"/>
      <c r="H4098" s="83"/>
      <c r="I4098" s="83"/>
    </row>
    <row r="4099" spans="3:9" x14ac:dyDescent="0.15">
      <c r="C4099" s="83"/>
      <c r="H4099" s="83"/>
      <c r="I4099" s="83"/>
    </row>
    <row r="4100" spans="3:9" x14ac:dyDescent="0.15">
      <c r="C4100" s="83"/>
      <c r="H4100" s="83"/>
      <c r="I4100" s="83"/>
    </row>
    <row r="4101" spans="3:9" x14ac:dyDescent="0.15">
      <c r="C4101" s="83"/>
      <c r="H4101" s="83"/>
      <c r="I4101" s="83"/>
    </row>
    <row r="4102" spans="3:9" x14ac:dyDescent="0.15">
      <c r="C4102" s="83"/>
      <c r="H4102" s="83"/>
      <c r="I4102" s="83"/>
    </row>
    <row r="4103" spans="3:9" x14ac:dyDescent="0.15">
      <c r="C4103" s="83"/>
      <c r="H4103" s="83"/>
      <c r="I4103" s="83"/>
    </row>
    <row r="4104" spans="3:9" x14ac:dyDescent="0.15">
      <c r="C4104" s="83"/>
      <c r="H4104" s="83"/>
      <c r="I4104" s="83"/>
    </row>
    <row r="4105" spans="3:9" x14ac:dyDescent="0.15">
      <c r="C4105" s="83"/>
      <c r="H4105" s="83"/>
      <c r="I4105" s="83"/>
    </row>
    <row r="4106" spans="3:9" x14ac:dyDescent="0.15">
      <c r="C4106" s="83"/>
      <c r="H4106" s="83"/>
      <c r="I4106" s="83"/>
    </row>
    <row r="4107" spans="3:9" x14ac:dyDescent="0.15">
      <c r="C4107" s="83"/>
      <c r="H4107" s="83"/>
      <c r="I4107" s="83"/>
    </row>
    <row r="4108" spans="3:9" x14ac:dyDescent="0.15">
      <c r="C4108" s="83"/>
      <c r="H4108" s="83"/>
      <c r="I4108" s="83"/>
    </row>
    <row r="4109" spans="3:9" x14ac:dyDescent="0.15">
      <c r="C4109" s="83"/>
      <c r="H4109" s="83"/>
      <c r="I4109" s="83"/>
    </row>
    <row r="4110" spans="3:9" x14ac:dyDescent="0.15">
      <c r="C4110" s="83"/>
      <c r="H4110" s="83"/>
      <c r="I4110" s="83"/>
    </row>
    <row r="4111" spans="3:9" x14ac:dyDescent="0.15">
      <c r="C4111" s="83"/>
      <c r="H4111" s="83"/>
      <c r="I4111" s="83"/>
    </row>
    <row r="4112" spans="3:9" x14ac:dyDescent="0.15">
      <c r="C4112" s="83"/>
      <c r="H4112" s="83"/>
      <c r="I4112" s="83"/>
    </row>
    <row r="4113" spans="3:9" x14ac:dyDescent="0.15">
      <c r="C4113" s="83"/>
      <c r="H4113" s="83"/>
      <c r="I4113" s="83"/>
    </row>
    <row r="4114" spans="3:9" x14ac:dyDescent="0.15">
      <c r="C4114" s="83"/>
      <c r="H4114" s="83"/>
      <c r="I4114" s="83"/>
    </row>
    <row r="4115" spans="3:9" x14ac:dyDescent="0.15">
      <c r="C4115" s="83"/>
      <c r="H4115" s="83"/>
      <c r="I4115" s="83"/>
    </row>
    <row r="4116" spans="3:9" x14ac:dyDescent="0.15">
      <c r="C4116" s="83"/>
      <c r="H4116" s="83"/>
      <c r="I4116" s="83"/>
    </row>
    <row r="4117" spans="3:9" x14ac:dyDescent="0.15">
      <c r="C4117" s="83"/>
      <c r="H4117" s="83"/>
      <c r="I4117" s="83"/>
    </row>
    <row r="4118" spans="3:9" x14ac:dyDescent="0.15">
      <c r="C4118" s="83"/>
      <c r="H4118" s="83"/>
      <c r="I4118" s="83"/>
    </row>
    <row r="4119" spans="3:9" x14ac:dyDescent="0.15">
      <c r="C4119" s="83"/>
      <c r="H4119" s="83"/>
      <c r="I4119" s="83"/>
    </row>
    <row r="4120" spans="3:9" x14ac:dyDescent="0.15">
      <c r="C4120" s="83"/>
      <c r="H4120" s="83"/>
      <c r="I4120" s="83"/>
    </row>
    <row r="4121" spans="3:9" x14ac:dyDescent="0.15">
      <c r="C4121" s="83"/>
      <c r="H4121" s="83"/>
      <c r="I4121" s="83"/>
    </row>
    <row r="4122" spans="3:9" x14ac:dyDescent="0.15">
      <c r="C4122" s="83"/>
      <c r="H4122" s="83"/>
      <c r="I4122" s="83"/>
    </row>
    <row r="4123" spans="3:9" x14ac:dyDescent="0.15">
      <c r="C4123" s="83"/>
      <c r="H4123" s="83"/>
      <c r="I4123" s="83"/>
    </row>
    <row r="4124" spans="3:9" x14ac:dyDescent="0.15">
      <c r="C4124" s="83"/>
      <c r="H4124" s="83"/>
      <c r="I4124" s="83"/>
    </row>
    <row r="4125" spans="3:9" x14ac:dyDescent="0.15">
      <c r="C4125" s="83"/>
      <c r="H4125" s="83"/>
      <c r="I4125" s="83"/>
    </row>
    <row r="4126" spans="3:9" x14ac:dyDescent="0.15">
      <c r="C4126" s="83"/>
      <c r="H4126" s="83"/>
      <c r="I4126" s="83"/>
    </row>
    <row r="4127" spans="3:9" x14ac:dyDescent="0.15">
      <c r="C4127" s="83"/>
      <c r="H4127" s="83"/>
      <c r="I4127" s="83"/>
    </row>
    <row r="4128" spans="3:9" x14ac:dyDescent="0.15">
      <c r="C4128" s="83"/>
      <c r="H4128" s="83"/>
      <c r="I4128" s="83"/>
    </row>
    <row r="4129" spans="3:9" x14ac:dyDescent="0.15">
      <c r="C4129" s="83"/>
      <c r="H4129" s="83"/>
      <c r="I4129" s="83"/>
    </row>
    <row r="4130" spans="3:9" x14ac:dyDescent="0.15">
      <c r="C4130" s="83"/>
      <c r="H4130" s="83"/>
      <c r="I4130" s="83"/>
    </row>
    <row r="4131" spans="3:9" x14ac:dyDescent="0.15">
      <c r="C4131" s="83"/>
      <c r="H4131" s="83"/>
      <c r="I4131" s="83"/>
    </row>
    <row r="4132" spans="3:9" x14ac:dyDescent="0.15">
      <c r="C4132" s="83"/>
      <c r="H4132" s="83"/>
      <c r="I4132" s="83"/>
    </row>
    <row r="4133" spans="3:9" x14ac:dyDescent="0.15">
      <c r="C4133" s="83"/>
      <c r="H4133" s="83"/>
      <c r="I4133" s="83"/>
    </row>
    <row r="4134" spans="3:9" x14ac:dyDescent="0.15">
      <c r="C4134" s="83"/>
      <c r="H4134" s="83"/>
      <c r="I4134" s="83"/>
    </row>
    <row r="4135" spans="3:9" x14ac:dyDescent="0.15">
      <c r="C4135" s="83"/>
      <c r="H4135" s="83"/>
      <c r="I4135" s="83"/>
    </row>
    <row r="4136" spans="3:9" x14ac:dyDescent="0.15">
      <c r="C4136" s="83"/>
      <c r="H4136" s="83"/>
      <c r="I4136" s="83"/>
    </row>
    <row r="4137" spans="3:9" x14ac:dyDescent="0.15">
      <c r="C4137" s="83"/>
      <c r="H4137" s="83"/>
      <c r="I4137" s="83"/>
    </row>
    <row r="4138" spans="3:9" x14ac:dyDescent="0.15">
      <c r="C4138" s="83"/>
      <c r="H4138" s="83"/>
      <c r="I4138" s="83"/>
    </row>
    <row r="4139" spans="3:9" x14ac:dyDescent="0.15">
      <c r="C4139" s="83"/>
      <c r="H4139" s="83"/>
      <c r="I4139" s="83"/>
    </row>
    <row r="4140" spans="3:9" x14ac:dyDescent="0.15">
      <c r="C4140" s="83"/>
      <c r="H4140" s="83"/>
      <c r="I4140" s="83"/>
    </row>
    <row r="4141" spans="3:9" x14ac:dyDescent="0.15">
      <c r="C4141" s="83"/>
      <c r="H4141" s="83"/>
      <c r="I4141" s="83"/>
    </row>
    <row r="4142" spans="3:9" x14ac:dyDescent="0.15">
      <c r="C4142" s="83"/>
      <c r="H4142" s="83"/>
      <c r="I4142" s="83"/>
    </row>
    <row r="4143" spans="3:9" x14ac:dyDescent="0.15">
      <c r="C4143" s="83"/>
      <c r="H4143" s="83"/>
      <c r="I4143" s="83"/>
    </row>
    <row r="4144" spans="3:9" x14ac:dyDescent="0.15">
      <c r="C4144" s="83"/>
      <c r="H4144" s="83"/>
      <c r="I4144" s="83"/>
    </row>
    <row r="4145" spans="3:9" x14ac:dyDescent="0.15">
      <c r="C4145" s="83"/>
      <c r="H4145" s="83"/>
      <c r="I4145" s="83"/>
    </row>
    <row r="4146" spans="3:9" x14ac:dyDescent="0.15">
      <c r="C4146" s="83"/>
      <c r="H4146" s="83"/>
      <c r="I4146" s="83"/>
    </row>
    <row r="4147" spans="3:9" x14ac:dyDescent="0.15">
      <c r="C4147" s="83"/>
      <c r="H4147" s="83"/>
      <c r="I4147" s="83"/>
    </row>
    <row r="4148" spans="3:9" x14ac:dyDescent="0.15">
      <c r="C4148" s="83"/>
      <c r="H4148" s="83"/>
      <c r="I4148" s="83"/>
    </row>
    <row r="4149" spans="3:9" x14ac:dyDescent="0.15">
      <c r="C4149" s="83"/>
      <c r="H4149" s="83"/>
      <c r="I4149" s="83"/>
    </row>
    <row r="4150" spans="3:9" x14ac:dyDescent="0.15">
      <c r="C4150" s="83"/>
      <c r="H4150" s="83"/>
      <c r="I4150" s="83"/>
    </row>
    <row r="4151" spans="3:9" x14ac:dyDescent="0.15">
      <c r="C4151" s="83"/>
      <c r="H4151" s="83"/>
      <c r="I4151" s="83"/>
    </row>
    <row r="4152" spans="3:9" x14ac:dyDescent="0.15">
      <c r="C4152" s="83"/>
      <c r="H4152" s="83"/>
      <c r="I4152" s="83"/>
    </row>
    <row r="4153" spans="3:9" x14ac:dyDescent="0.15">
      <c r="C4153" s="83"/>
      <c r="H4153" s="83"/>
      <c r="I4153" s="83"/>
    </row>
    <row r="4154" spans="3:9" x14ac:dyDescent="0.15">
      <c r="C4154" s="83"/>
      <c r="H4154" s="83"/>
      <c r="I4154" s="83"/>
    </row>
    <row r="4155" spans="3:9" x14ac:dyDescent="0.15">
      <c r="C4155" s="83"/>
      <c r="H4155" s="83"/>
      <c r="I4155" s="83"/>
    </row>
    <row r="4156" spans="3:9" x14ac:dyDescent="0.15">
      <c r="C4156" s="83"/>
      <c r="H4156" s="83"/>
      <c r="I4156" s="83"/>
    </row>
    <row r="4157" spans="3:9" x14ac:dyDescent="0.15">
      <c r="C4157" s="83"/>
      <c r="H4157" s="83"/>
      <c r="I4157" s="83"/>
    </row>
    <row r="4158" spans="3:9" x14ac:dyDescent="0.15">
      <c r="C4158" s="83"/>
      <c r="H4158" s="83"/>
      <c r="I4158" s="83"/>
    </row>
    <row r="4159" spans="3:9" x14ac:dyDescent="0.15">
      <c r="C4159" s="83"/>
      <c r="H4159" s="83"/>
      <c r="I4159" s="83"/>
    </row>
    <row r="4160" spans="3:9" x14ac:dyDescent="0.15">
      <c r="C4160" s="83"/>
      <c r="H4160" s="83"/>
      <c r="I4160" s="83"/>
    </row>
    <row r="4161" spans="3:9" x14ac:dyDescent="0.15">
      <c r="C4161" s="83"/>
      <c r="H4161" s="83"/>
      <c r="I4161" s="83"/>
    </row>
    <row r="4162" spans="3:9" x14ac:dyDescent="0.15">
      <c r="C4162" s="83"/>
      <c r="H4162" s="83"/>
      <c r="I4162" s="83"/>
    </row>
    <row r="4163" spans="3:9" x14ac:dyDescent="0.15">
      <c r="C4163" s="83"/>
      <c r="H4163" s="83"/>
      <c r="I4163" s="83"/>
    </row>
    <row r="4164" spans="3:9" x14ac:dyDescent="0.15">
      <c r="C4164" s="83"/>
      <c r="H4164" s="83"/>
      <c r="I4164" s="83"/>
    </row>
    <row r="4165" spans="3:9" x14ac:dyDescent="0.15">
      <c r="C4165" s="83"/>
      <c r="H4165" s="83"/>
      <c r="I4165" s="83"/>
    </row>
    <row r="4166" spans="3:9" x14ac:dyDescent="0.15">
      <c r="C4166" s="83"/>
      <c r="H4166" s="83"/>
      <c r="I4166" s="83"/>
    </row>
    <row r="4167" spans="3:9" x14ac:dyDescent="0.15">
      <c r="C4167" s="83"/>
      <c r="H4167" s="83"/>
      <c r="I4167" s="83"/>
    </row>
    <row r="4168" spans="3:9" x14ac:dyDescent="0.15">
      <c r="C4168" s="83"/>
      <c r="H4168" s="83"/>
      <c r="I4168" s="83"/>
    </row>
    <row r="4169" spans="3:9" x14ac:dyDescent="0.15">
      <c r="C4169" s="83"/>
      <c r="H4169" s="83"/>
      <c r="I4169" s="83"/>
    </row>
    <row r="4170" spans="3:9" x14ac:dyDescent="0.15">
      <c r="C4170" s="83"/>
      <c r="H4170" s="83"/>
      <c r="I4170" s="83"/>
    </row>
    <row r="4171" spans="3:9" x14ac:dyDescent="0.15">
      <c r="C4171" s="83"/>
      <c r="H4171" s="83"/>
      <c r="I4171" s="83"/>
    </row>
    <row r="4172" spans="3:9" x14ac:dyDescent="0.15">
      <c r="C4172" s="83"/>
      <c r="H4172" s="83"/>
      <c r="I4172" s="83"/>
    </row>
    <row r="4173" spans="3:9" x14ac:dyDescent="0.15">
      <c r="C4173" s="83"/>
      <c r="H4173" s="83"/>
      <c r="I4173" s="83"/>
    </row>
    <row r="4174" spans="3:9" x14ac:dyDescent="0.15">
      <c r="C4174" s="83"/>
      <c r="H4174" s="83"/>
      <c r="I4174" s="83"/>
    </row>
    <row r="4175" spans="3:9" x14ac:dyDescent="0.15">
      <c r="C4175" s="83"/>
      <c r="H4175" s="83"/>
      <c r="I4175" s="83"/>
    </row>
    <row r="4176" spans="3:9" x14ac:dyDescent="0.15">
      <c r="C4176" s="83"/>
      <c r="H4176" s="83"/>
      <c r="I4176" s="83"/>
    </row>
    <row r="4177" spans="3:9" x14ac:dyDescent="0.15">
      <c r="C4177" s="83"/>
      <c r="H4177" s="83"/>
      <c r="I4177" s="83"/>
    </row>
    <row r="4178" spans="3:9" x14ac:dyDescent="0.15">
      <c r="C4178" s="83"/>
      <c r="H4178" s="83"/>
      <c r="I4178" s="83"/>
    </row>
    <row r="4179" spans="3:9" x14ac:dyDescent="0.15">
      <c r="C4179" s="83"/>
      <c r="H4179" s="83"/>
      <c r="I4179" s="83"/>
    </row>
    <row r="4180" spans="3:9" x14ac:dyDescent="0.15">
      <c r="C4180" s="83"/>
      <c r="H4180" s="83"/>
      <c r="I4180" s="83"/>
    </row>
    <row r="4181" spans="3:9" x14ac:dyDescent="0.15">
      <c r="C4181" s="83"/>
      <c r="H4181" s="83"/>
      <c r="I4181" s="83"/>
    </row>
    <row r="4182" spans="3:9" x14ac:dyDescent="0.15">
      <c r="C4182" s="83"/>
      <c r="H4182" s="83"/>
      <c r="I4182" s="83"/>
    </row>
    <row r="4183" spans="3:9" x14ac:dyDescent="0.15">
      <c r="C4183" s="83"/>
      <c r="H4183" s="83"/>
      <c r="I4183" s="83"/>
    </row>
    <row r="4184" spans="3:9" x14ac:dyDescent="0.15">
      <c r="C4184" s="83"/>
      <c r="H4184" s="83"/>
      <c r="I4184" s="83"/>
    </row>
    <row r="4185" spans="3:9" x14ac:dyDescent="0.15">
      <c r="C4185" s="83"/>
      <c r="H4185" s="83"/>
      <c r="I4185" s="83"/>
    </row>
    <row r="4186" spans="3:9" x14ac:dyDescent="0.15">
      <c r="C4186" s="83"/>
      <c r="H4186" s="83"/>
      <c r="I4186" s="83"/>
    </row>
    <row r="4187" spans="3:9" x14ac:dyDescent="0.15">
      <c r="C4187" s="83"/>
      <c r="H4187" s="83"/>
      <c r="I4187" s="83"/>
    </row>
    <row r="4188" spans="3:9" x14ac:dyDescent="0.15">
      <c r="C4188" s="83"/>
      <c r="H4188" s="83"/>
      <c r="I4188" s="83"/>
    </row>
    <row r="4189" spans="3:9" x14ac:dyDescent="0.15">
      <c r="C4189" s="83"/>
      <c r="H4189" s="83"/>
      <c r="I4189" s="83"/>
    </row>
    <row r="4190" spans="3:9" x14ac:dyDescent="0.15">
      <c r="C4190" s="83"/>
      <c r="H4190" s="83"/>
      <c r="I4190" s="83"/>
    </row>
    <row r="4191" spans="3:9" x14ac:dyDescent="0.15">
      <c r="C4191" s="83"/>
      <c r="H4191" s="83"/>
      <c r="I4191" s="83"/>
    </row>
    <row r="4192" spans="3:9" x14ac:dyDescent="0.15">
      <c r="C4192" s="83"/>
      <c r="H4192" s="83"/>
      <c r="I4192" s="83"/>
    </row>
    <row r="4193" spans="3:9" x14ac:dyDescent="0.15">
      <c r="C4193" s="83"/>
      <c r="H4193" s="83"/>
      <c r="I4193" s="83"/>
    </row>
    <row r="4194" spans="3:9" x14ac:dyDescent="0.15">
      <c r="C4194" s="83"/>
      <c r="H4194" s="83"/>
      <c r="I4194" s="83"/>
    </row>
    <row r="4195" spans="3:9" x14ac:dyDescent="0.15">
      <c r="C4195" s="83"/>
      <c r="H4195" s="83"/>
      <c r="I4195" s="83"/>
    </row>
    <row r="4196" spans="3:9" x14ac:dyDescent="0.15">
      <c r="C4196" s="83"/>
      <c r="H4196" s="83"/>
      <c r="I4196" s="83"/>
    </row>
    <row r="4197" spans="3:9" x14ac:dyDescent="0.15">
      <c r="C4197" s="83"/>
      <c r="H4197" s="83"/>
      <c r="I4197" s="83"/>
    </row>
    <row r="4198" spans="3:9" x14ac:dyDescent="0.15">
      <c r="C4198" s="83"/>
      <c r="H4198" s="83"/>
      <c r="I4198" s="83"/>
    </row>
    <row r="4199" spans="3:9" x14ac:dyDescent="0.15">
      <c r="C4199" s="83"/>
      <c r="H4199" s="83"/>
      <c r="I4199" s="83"/>
    </row>
    <row r="4200" spans="3:9" x14ac:dyDescent="0.15">
      <c r="C4200" s="83"/>
      <c r="H4200" s="83"/>
      <c r="I4200" s="83"/>
    </row>
    <row r="4201" spans="3:9" x14ac:dyDescent="0.15">
      <c r="C4201" s="83"/>
      <c r="H4201" s="83"/>
      <c r="I4201" s="83"/>
    </row>
    <row r="4202" spans="3:9" x14ac:dyDescent="0.15">
      <c r="C4202" s="83"/>
      <c r="H4202" s="83"/>
      <c r="I4202" s="83"/>
    </row>
    <row r="4203" spans="3:9" x14ac:dyDescent="0.15">
      <c r="C4203" s="83"/>
      <c r="H4203" s="83"/>
      <c r="I4203" s="83"/>
    </row>
    <row r="4204" spans="3:9" x14ac:dyDescent="0.15">
      <c r="C4204" s="83"/>
      <c r="H4204" s="83"/>
      <c r="I4204" s="83"/>
    </row>
    <row r="4205" spans="3:9" x14ac:dyDescent="0.15">
      <c r="C4205" s="83"/>
      <c r="H4205" s="83"/>
      <c r="I4205" s="83"/>
    </row>
    <row r="4206" spans="3:9" x14ac:dyDescent="0.15">
      <c r="C4206" s="83"/>
      <c r="H4206" s="83"/>
      <c r="I4206" s="83"/>
    </row>
    <row r="4207" spans="3:9" x14ac:dyDescent="0.15">
      <c r="C4207" s="83"/>
      <c r="H4207" s="83"/>
      <c r="I4207" s="83"/>
    </row>
    <row r="4208" spans="3:9" x14ac:dyDescent="0.15">
      <c r="C4208" s="83"/>
      <c r="H4208" s="83"/>
      <c r="I4208" s="83"/>
    </row>
    <row r="4209" spans="3:9" x14ac:dyDescent="0.15">
      <c r="C4209" s="83"/>
      <c r="H4209" s="83"/>
      <c r="I4209" s="83"/>
    </row>
    <row r="4210" spans="3:9" x14ac:dyDescent="0.15">
      <c r="C4210" s="83"/>
      <c r="H4210" s="83"/>
      <c r="I4210" s="83"/>
    </row>
    <row r="4211" spans="3:9" x14ac:dyDescent="0.15">
      <c r="C4211" s="83"/>
      <c r="H4211" s="83"/>
      <c r="I4211" s="83"/>
    </row>
    <row r="4212" spans="3:9" x14ac:dyDescent="0.15">
      <c r="C4212" s="83"/>
      <c r="H4212" s="83"/>
      <c r="I4212" s="83"/>
    </row>
    <row r="4213" spans="3:9" x14ac:dyDescent="0.15">
      <c r="C4213" s="83"/>
      <c r="H4213" s="83"/>
      <c r="I4213" s="83"/>
    </row>
    <row r="4214" spans="3:9" x14ac:dyDescent="0.15">
      <c r="C4214" s="83"/>
      <c r="H4214" s="83"/>
      <c r="I4214" s="83"/>
    </row>
    <row r="4215" spans="3:9" x14ac:dyDescent="0.15">
      <c r="C4215" s="83"/>
      <c r="H4215" s="83"/>
      <c r="I4215" s="83"/>
    </row>
    <row r="4216" spans="3:9" x14ac:dyDescent="0.15">
      <c r="C4216" s="83"/>
      <c r="H4216" s="83"/>
      <c r="I4216" s="83"/>
    </row>
    <row r="4217" spans="3:9" x14ac:dyDescent="0.15">
      <c r="C4217" s="83"/>
      <c r="H4217" s="83"/>
      <c r="I4217" s="83"/>
    </row>
    <row r="4218" spans="3:9" x14ac:dyDescent="0.15">
      <c r="C4218" s="83"/>
      <c r="H4218" s="83"/>
      <c r="I4218" s="83"/>
    </row>
    <row r="4219" spans="3:9" x14ac:dyDescent="0.15">
      <c r="C4219" s="83"/>
      <c r="H4219" s="83"/>
      <c r="I4219" s="83"/>
    </row>
    <row r="4220" spans="3:9" x14ac:dyDescent="0.15">
      <c r="C4220" s="83"/>
      <c r="H4220" s="83"/>
      <c r="I4220" s="83"/>
    </row>
    <row r="4221" spans="3:9" x14ac:dyDescent="0.15">
      <c r="C4221" s="83"/>
      <c r="H4221" s="83"/>
      <c r="I4221" s="83"/>
    </row>
    <row r="4222" spans="3:9" x14ac:dyDescent="0.15">
      <c r="C4222" s="83"/>
      <c r="H4222" s="83"/>
      <c r="I4222" s="83"/>
    </row>
    <row r="4223" spans="3:9" x14ac:dyDescent="0.15">
      <c r="C4223" s="83"/>
      <c r="H4223" s="83"/>
      <c r="I4223" s="83"/>
    </row>
    <row r="4224" spans="3:9" x14ac:dyDescent="0.15">
      <c r="C4224" s="83"/>
      <c r="H4224" s="83"/>
      <c r="I4224" s="83"/>
    </row>
    <row r="4225" spans="3:9" x14ac:dyDescent="0.15">
      <c r="C4225" s="83"/>
      <c r="H4225" s="83"/>
      <c r="I4225" s="83"/>
    </row>
    <row r="4226" spans="3:9" x14ac:dyDescent="0.15">
      <c r="C4226" s="83"/>
      <c r="H4226" s="83"/>
      <c r="I4226" s="83"/>
    </row>
    <row r="4227" spans="3:9" x14ac:dyDescent="0.15">
      <c r="C4227" s="83"/>
      <c r="H4227" s="83"/>
      <c r="I4227" s="83"/>
    </row>
    <row r="4228" spans="3:9" x14ac:dyDescent="0.15">
      <c r="C4228" s="83"/>
      <c r="H4228" s="83"/>
      <c r="I4228" s="83"/>
    </row>
    <row r="4229" spans="3:9" x14ac:dyDescent="0.15">
      <c r="C4229" s="83"/>
      <c r="H4229" s="83"/>
      <c r="I4229" s="83"/>
    </row>
    <row r="4230" spans="3:9" x14ac:dyDescent="0.15">
      <c r="C4230" s="83"/>
      <c r="H4230" s="83"/>
      <c r="I4230" s="83"/>
    </row>
    <row r="4231" spans="3:9" x14ac:dyDescent="0.15">
      <c r="C4231" s="83"/>
      <c r="H4231" s="83"/>
      <c r="I4231" s="83"/>
    </row>
    <row r="4232" spans="3:9" x14ac:dyDescent="0.15">
      <c r="C4232" s="83"/>
      <c r="H4232" s="83"/>
      <c r="I4232" s="83"/>
    </row>
    <row r="4233" spans="3:9" x14ac:dyDescent="0.15">
      <c r="C4233" s="83"/>
      <c r="H4233" s="83"/>
      <c r="I4233" s="83"/>
    </row>
    <row r="4234" spans="3:9" x14ac:dyDescent="0.15">
      <c r="C4234" s="83"/>
      <c r="H4234" s="83"/>
      <c r="I4234" s="83"/>
    </row>
    <row r="4235" spans="3:9" x14ac:dyDescent="0.15">
      <c r="C4235" s="83"/>
      <c r="H4235" s="83"/>
      <c r="I4235" s="83"/>
    </row>
    <row r="4236" spans="3:9" x14ac:dyDescent="0.15">
      <c r="C4236" s="83"/>
      <c r="H4236" s="83"/>
      <c r="I4236" s="83"/>
    </row>
    <row r="4237" spans="3:9" x14ac:dyDescent="0.15">
      <c r="C4237" s="83"/>
      <c r="H4237" s="83"/>
      <c r="I4237" s="83"/>
    </row>
    <row r="4238" spans="3:9" x14ac:dyDescent="0.15">
      <c r="C4238" s="83"/>
      <c r="H4238" s="83"/>
      <c r="I4238" s="83"/>
    </row>
    <row r="4239" spans="3:9" x14ac:dyDescent="0.15">
      <c r="C4239" s="83"/>
      <c r="H4239" s="83"/>
      <c r="I4239" s="83"/>
    </row>
    <row r="4240" spans="3:9" x14ac:dyDescent="0.15">
      <c r="C4240" s="83"/>
      <c r="H4240" s="83"/>
      <c r="I4240" s="83"/>
    </row>
    <row r="4241" spans="3:9" x14ac:dyDescent="0.15">
      <c r="C4241" s="83"/>
      <c r="H4241" s="83"/>
      <c r="I4241" s="83"/>
    </row>
    <row r="4242" spans="3:9" x14ac:dyDescent="0.15">
      <c r="C4242" s="83"/>
      <c r="H4242" s="83"/>
      <c r="I4242" s="83"/>
    </row>
    <row r="4243" spans="3:9" x14ac:dyDescent="0.15">
      <c r="C4243" s="83"/>
      <c r="H4243" s="83"/>
      <c r="I4243" s="83"/>
    </row>
    <row r="4244" spans="3:9" x14ac:dyDescent="0.15">
      <c r="C4244" s="83"/>
      <c r="H4244" s="83"/>
      <c r="I4244" s="83"/>
    </row>
    <row r="4245" spans="3:9" x14ac:dyDescent="0.15">
      <c r="C4245" s="83"/>
      <c r="H4245" s="83"/>
      <c r="I4245" s="83"/>
    </row>
    <row r="4246" spans="3:9" x14ac:dyDescent="0.15">
      <c r="C4246" s="83"/>
      <c r="H4246" s="83"/>
      <c r="I4246" s="83"/>
    </row>
    <row r="4247" spans="3:9" x14ac:dyDescent="0.15">
      <c r="C4247" s="83"/>
      <c r="H4247" s="83"/>
      <c r="I4247" s="83"/>
    </row>
    <row r="4248" spans="3:9" x14ac:dyDescent="0.15">
      <c r="C4248" s="83"/>
      <c r="H4248" s="83"/>
      <c r="I4248" s="83"/>
    </row>
    <row r="4249" spans="3:9" x14ac:dyDescent="0.15">
      <c r="C4249" s="83"/>
      <c r="H4249" s="83"/>
      <c r="I4249" s="83"/>
    </row>
    <row r="4250" spans="3:9" x14ac:dyDescent="0.15">
      <c r="C4250" s="83"/>
      <c r="H4250" s="83"/>
      <c r="I4250" s="83"/>
    </row>
    <row r="4251" spans="3:9" x14ac:dyDescent="0.15">
      <c r="C4251" s="83"/>
      <c r="H4251" s="83"/>
      <c r="I4251" s="83"/>
    </row>
    <row r="4252" spans="3:9" x14ac:dyDescent="0.15">
      <c r="C4252" s="83"/>
      <c r="H4252" s="83"/>
      <c r="I4252" s="83"/>
    </row>
    <row r="4253" spans="3:9" x14ac:dyDescent="0.15">
      <c r="C4253" s="83"/>
      <c r="H4253" s="83"/>
      <c r="I4253" s="83"/>
    </row>
    <row r="4254" spans="3:9" x14ac:dyDescent="0.15">
      <c r="C4254" s="83"/>
      <c r="H4254" s="83"/>
      <c r="I4254" s="83"/>
    </row>
    <row r="4255" spans="3:9" x14ac:dyDescent="0.15">
      <c r="C4255" s="83"/>
      <c r="H4255" s="83"/>
      <c r="I4255" s="83"/>
    </row>
    <row r="4256" spans="3:9" x14ac:dyDescent="0.15">
      <c r="C4256" s="83"/>
      <c r="H4256" s="83"/>
      <c r="I4256" s="83"/>
    </row>
    <row r="4257" spans="3:9" x14ac:dyDescent="0.15">
      <c r="C4257" s="83"/>
      <c r="H4257" s="83"/>
      <c r="I4257" s="83"/>
    </row>
    <row r="4258" spans="3:9" x14ac:dyDescent="0.15">
      <c r="C4258" s="83"/>
      <c r="H4258" s="83"/>
      <c r="I4258" s="83"/>
    </row>
    <row r="4259" spans="3:9" x14ac:dyDescent="0.15">
      <c r="C4259" s="83"/>
      <c r="H4259" s="83"/>
      <c r="I4259" s="83"/>
    </row>
    <row r="4260" spans="3:9" x14ac:dyDescent="0.15">
      <c r="C4260" s="83"/>
      <c r="H4260" s="83"/>
      <c r="I4260" s="83"/>
    </row>
    <row r="4261" spans="3:9" x14ac:dyDescent="0.15">
      <c r="C4261" s="83"/>
      <c r="H4261" s="83"/>
      <c r="I4261" s="83"/>
    </row>
    <row r="4262" spans="3:9" x14ac:dyDescent="0.15">
      <c r="C4262" s="83"/>
      <c r="H4262" s="83"/>
      <c r="I4262" s="83"/>
    </row>
    <row r="4263" spans="3:9" x14ac:dyDescent="0.15">
      <c r="C4263" s="83"/>
      <c r="H4263" s="83"/>
      <c r="I4263" s="83"/>
    </row>
    <row r="4264" spans="3:9" x14ac:dyDescent="0.15">
      <c r="C4264" s="83"/>
      <c r="H4264" s="83"/>
      <c r="I4264" s="83"/>
    </row>
    <row r="4265" spans="3:9" x14ac:dyDescent="0.15">
      <c r="C4265" s="83"/>
      <c r="H4265" s="83"/>
      <c r="I4265" s="83"/>
    </row>
    <row r="4266" spans="3:9" x14ac:dyDescent="0.15">
      <c r="C4266" s="83"/>
      <c r="H4266" s="83"/>
      <c r="I4266" s="83"/>
    </row>
    <row r="4267" spans="3:9" x14ac:dyDescent="0.15">
      <c r="C4267" s="83"/>
      <c r="H4267" s="83"/>
      <c r="I4267" s="83"/>
    </row>
    <row r="4268" spans="3:9" x14ac:dyDescent="0.15">
      <c r="C4268" s="83"/>
      <c r="H4268" s="83"/>
      <c r="I4268" s="83"/>
    </row>
    <row r="4269" spans="3:9" x14ac:dyDescent="0.15">
      <c r="C4269" s="83"/>
      <c r="H4269" s="83"/>
      <c r="I4269" s="83"/>
    </row>
    <row r="4270" spans="3:9" x14ac:dyDescent="0.15">
      <c r="C4270" s="83"/>
      <c r="H4270" s="83"/>
      <c r="I4270" s="83"/>
    </row>
    <row r="4271" spans="3:9" x14ac:dyDescent="0.15">
      <c r="C4271" s="83"/>
      <c r="H4271" s="83"/>
      <c r="I4271" s="83"/>
    </row>
    <row r="4272" spans="3:9" x14ac:dyDescent="0.15">
      <c r="C4272" s="83"/>
      <c r="H4272" s="83"/>
      <c r="I4272" s="83"/>
    </row>
    <row r="4273" spans="3:9" x14ac:dyDescent="0.15">
      <c r="C4273" s="83"/>
      <c r="H4273" s="83"/>
      <c r="I4273" s="83"/>
    </row>
    <row r="4274" spans="3:9" x14ac:dyDescent="0.15">
      <c r="C4274" s="83"/>
      <c r="H4274" s="83"/>
      <c r="I4274" s="83"/>
    </row>
    <row r="4275" spans="3:9" x14ac:dyDescent="0.15">
      <c r="C4275" s="83"/>
      <c r="H4275" s="83"/>
      <c r="I4275" s="83"/>
    </row>
    <row r="4276" spans="3:9" x14ac:dyDescent="0.15">
      <c r="C4276" s="83"/>
      <c r="H4276" s="83"/>
      <c r="I4276" s="83"/>
    </row>
    <row r="4277" spans="3:9" x14ac:dyDescent="0.15">
      <c r="C4277" s="83"/>
      <c r="H4277" s="83"/>
      <c r="I4277" s="83"/>
    </row>
    <row r="4278" spans="3:9" x14ac:dyDescent="0.15">
      <c r="C4278" s="83"/>
      <c r="H4278" s="83"/>
      <c r="I4278" s="83"/>
    </row>
    <row r="4279" spans="3:9" x14ac:dyDescent="0.15">
      <c r="C4279" s="83"/>
      <c r="H4279" s="83"/>
      <c r="I4279" s="83"/>
    </row>
    <row r="4280" spans="3:9" x14ac:dyDescent="0.15">
      <c r="C4280" s="83"/>
      <c r="H4280" s="83"/>
      <c r="I4280" s="83"/>
    </row>
    <row r="4281" spans="3:9" x14ac:dyDescent="0.15">
      <c r="C4281" s="83"/>
      <c r="H4281" s="83"/>
      <c r="I4281" s="83"/>
    </row>
    <row r="4282" spans="3:9" x14ac:dyDescent="0.15">
      <c r="C4282" s="83"/>
      <c r="H4282" s="83"/>
      <c r="I4282" s="83"/>
    </row>
    <row r="4283" spans="3:9" x14ac:dyDescent="0.15">
      <c r="C4283" s="83"/>
      <c r="H4283" s="83"/>
      <c r="I4283" s="83"/>
    </row>
    <row r="4284" spans="3:9" x14ac:dyDescent="0.15">
      <c r="C4284" s="83"/>
      <c r="H4284" s="83"/>
      <c r="I4284" s="83"/>
    </row>
    <row r="4285" spans="3:9" x14ac:dyDescent="0.15">
      <c r="C4285" s="83"/>
      <c r="H4285" s="83"/>
      <c r="I4285" s="83"/>
    </row>
    <row r="4286" spans="3:9" x14ac:dyDescent="0.15">
      <c r="C4286" s="83"/>
      <c r="H4286" s="83"/>
      <c r="I4286" s="83"/>
    </row>
    <row r="4287" spans="3:9" x14ac:dyDescent="0.15">
      <c r="C4287" s="83"/>
      <c r="H4287" s="83"/>
      <c r="I4287" s="83"/>
    </row>
    <row r="4288" spans="3:9" x14ac:dyDescent="0.15">
      <c r="C4288" s="83"/>
      <c r="H4288" s="83"/>
      <c r="I4288" s="83"/>
    </row>
    <row r="4289" spans="3:9" x14ac:dyDescent="0.15">
      <c r="C4289" s="83"/>
      <c r="H4289" s="83"/>
      <c r="I4289" s="83"/>
    </row>
    <row r="4290" spans="3:9" x14ac:dyDescent="0.15">
      <c r="C4290" s="83"/>
      <c r="H4290" s="83"/>
      <c r="I4290" s="83"/>
    </row>
    <row r="4291" spans="3:9" x14ac:dyDescent="0.15">
      <c r="C4291" s="83"/>
      <c r="H4291" s="83"/>
      <c r="I4291" s="83"/>
    </row>
    <row r="4292" spans="3:9" x14ac:dyDescent="0.15">
      <c r="C4292" s="83"/>
      <c r="H4292" s="83"/>
      <c r="I4292" s="83"/>
    </row>
    <row r="4293" spans="3:9" x14ac:dyDescent="0.15">
      <c r="C4293" s="83"/>
      <c r="H4293" s="83"/>
      <c r="I4293" s="83"/>
    </row>
    <row r="4294" spans="3:9" x14ac:dyDescent="0.15">
      <c r="C4294" s="83"/>
      <c r="H4294" s="83"/>
      <c r="I4294" s="83"/>
    </row>
    <row r="4295" spans="3:9" x14ac:dyDescent="0.15">
      <c r="C4295" s="83"/>
      <c r="H4295" s="83"/>
      <c r="I4295" s="83"/>
    </row>
    <row r="4296" spans="3:9" x14ac:dyDescent="0.15">
      <c r="C4296" s="83"/>
      <c r="H4296" s="83"/>
      <c r="I4296" s="83"/>
    </row>
    <row r="4297" spans="3:9" x14ac:dyDescent="0.15">
      <c r="C4297" s="83"/>
      <c r="H4297" s="83"/>
      <c r="I4297" s="83"/>
    </row>
    <row r="4298" spans="3:9" x14ac:dyDescent="0.15">
      <c r="C4298" s="83"/>
      <c r="H4298" s="83"/>
      <c r="I4298" s="83"/>
    </row>
    <row r="4299" spans="3:9" x14ac:dyDescent="0.15">
      <c r="C4299" s="83"/>
      <c r="H4299" s="83"/>
      <c r="I4299" s="83"/>
    </row>
    <row r="4300" spans="3:9" x14ac:dyDescent="0.15">
      <c r="C4300" s="83"/>
      <c r="H4300" s="83"/>
      <c r="I4300" s="83"/>
    </row>
    <row r="4301" spans="3:9" x14ac:dyDescent="0.15">
      <c r="C4301" s="83"/>
      <c r="H4301" s="83"/>
      <c r="I4301" s="83"/>
    </row>
    <row r="4302" spans="3:9" x14ac:dyDescent="0.15">
      <c r="C4302" s="83"/>
      <c r="H4302" s="83"/>
      <c r="I4302" s="83"/>
    </row>
    <row r="4303" spans="3:9" x14ac:dyDescent="0.15">
      <c r="C4303" s="83"/>
      <c r="H4303" s="83"/>
      <c r="I4303" s="83"/>
    </row>
    <row r="4304" spans="3:9" x14ac:dyDescent="0.15">
      <c r="C4304" s="83"/>
      <c r="H4304" s="83"/>
      <c r="I4304" s="83"/>
    </row>
    <row r="4305" spans="3:9" x14ac:dyDescent="0.15">
      <c r="C4305" s="83"/>
      <c r="H4305" s="83"/>
      <c r="I4305" s="83"/>
    </row>
    <row r="4306" spans="3:9" x14ac:dyDescent="0.15">
      <c r="C4306" s="83"/>
      <c r="H4306" s="83"/>
      <c r="I4306" s="83"/>
    </row>
    <row r="4307" spans="3:9" x14ac:dyDescent="0.15">
      <c r="C4307" s="83"/>
      <c r="H4307" s="83"/>
      <c r="I4307" s="83"/>
    </row>
    <row r="4308" spans="3:9" x14ac:dyDescent="0.15">
      <c r="C4308" s="83"/>
      <c r="H4308" s="83"/>
      <c r="I4308" s="83"/>
    </row>
    <row r="4309" spans="3:9" x14ac:dyDescent="0.15">
      <c r="C4309" s="83"/>
      <c r="H4309" s="83"/>
      <c r="I4309" s="83"/>
    </row>
    <row r="4310" spans="3:9" x14ac:dyDescent="0.15">
      <c r="C4310" s="83"/>
      <c r="H4310" s="83"/>
      <c r="I4310" s="83"/>
    </row>
    <row r="4311" spans="3:9" x14ac:dyDescent="0.15">
      <c r="C4311" s="83"/>
      <c r="H4311" s="83"/>
      <c r="I4311" s="83"/>
    </row>
    <row r="4312" spans="3:9" x14ac:dyDescent="0.15">
      <c r="C4312" s="83"/>
      <c r="H4312" s="83"/>
      <c r="I4312" s="83"/>
    </row>
    <row r="4313" spans="3:9" x14ac:dyDescent="0.15">
      <c r="C4313" s="83"/>
      <c r="H4313" s="83"/>
      <c r="I4313" s="83"/>
    </row>
    <row r="4314" spans="3:9" x14ac:dyDescent="0.15">
      <c r="C4314" s="83"/>
      <c r="H4314" s="83"/>
      <c r="I4314" s="83"/>
    </row>
    <row r="4315" spans="3:9" x14ac:dyDescent="0.15">
      <c r="C4315" s="83"/>
      <c r="H4315" s="83"/>
      <c r="I4315" s="83"/>
    </row>
    <row r="4316" spans="3:9" x14ac:dyDescent="0.15">
      <c r="C4316" s="83"/>
      <c r="H4316" s="83"/>
      <c r="I4316" s="83"/>
    </row>
    <row r="4317" spans="3:9" x14ac:dyDescent="0.15">
      <c r="C4317" s="83"/>
      <c r="H4317" s="83"/>
      <c r="I4317" s="83"/>
    </row>
    <row r="4318" spans="3:9" x14ac:dyDescent="0.15">
      <c r="C4318" s="83"/>
      <c r="H4318" s="83"/>
      <c r="I4318" s="83"/>
    </row>
    <row r="4319" spans="3:9" x14ac:dyDescent="0.15">
      <c r="C4319" s="83"/>
      <c r="H4319" s="83"/>
      <c r="I4319" s="83"/>
    </row>
    <row r="4320" spans="3:9" x14ac:dyDescent="0.15">
      <c r="C4320" s="83"/>
      <c r="H4320" s="83"/>
      <c r="I4320" s="83"/>
    </row>
    <row r="4321" spans="3:9" x14ac:dyDescent="0.15">
      <c r="C4321" s="83"/>
      <c r="H4321" s="83"/>
      <c r="I4321" s="83"/>
    </row>
    <row r="4322" spans="3:9" x14ac:dyDescent="0.15">
      <c r="C4322" s="83"/>
      <c r="H4322" s="83"/>
      <c r="I4322" s="83"/>
    </row>
    <row r="4323" spans="3:9" x14ac:dyDescent="0.15">
      <c r="C4323" s="83"/>
      <c r="H4323" s="83"/>
      <c r="I4323" s="83"/>
    </row>
    <row r="4324" spans="3:9" x14ac:dyDescent="0.15">
      <c r="C4324" s="83"/>
      <c r="H4324" s="83"/>
      <c r="I4324" s="83"/>
    </row>
    <row r="4325" spans="3:9" x14ac:dyDescent="0.15">
      <c r="C4325" s="83"/>
      <c r="H4325" s="83"/>
      <c r="I4325" s="83"/>
    </row>
    <row r="4326" spans="3:9" x14ac:dyDescent="0.15">
      <c r="C4326" s="83"/>
      <c r="H4326" s="83"/>
      <c r="I4326" s="83"/>
    </row>
    <row r="4327" spans="3:9" x14ac:dyDescent="0.15">
      <c r="C4327" s="83"/>
      <c r="H4327" s="83"/>
      <c r="I4327" s="83"/>
    </row>
    <row r="4328" spans="3:9" x14ac:dyDescent="0.15">
      <c r="C4328" s="83"/>
      <c r="H4328" s="83"/>
      <c r="I4328" s="83"/>
    </row>
    <row r="4329" spans="3:9" x14ac:dyDescent="0.15">
      <c r="C4329" s="83"/>
      <c r="H4329" s="83"/>
      <c r="I4329" s="83"/>
    </row>
    <row r="4330" spans="3:9" x14ac:dyDescent="0.15">
      <c r="C4330" s="83"/>
      <c r="H4330" s="83"/>
      <c r="I4330" s="83"/>
    </row>
    <row r="4331" spans="3:9" x14ac:dyDescent="0.15">
      <c r="C4331" s="83"/>
      <c r="H4331" s="83"/>
      <c r="I4331" s="83"/>
    </row>
    <row r="4332" spans="3:9" x14ac:dyDescent="0.15">
      <c r="C4332" s="83"/>
      <c r="H4332" s="83"/>
      <c r="I4332" s="83"/>
    </row>
    <row r="4333" spans="3:9" x14ac:dyDescent="0.15">
      <c r="C4333" s="83"/>
      <c r="H4333" s="83"/>
      <c r="I4333" s="83"/>
    </row>
    <row r="4334" spans="3:9" x14ac:dyDescent="0.15">
      <c r="C4334" s="83"/>
      <c r="H4334" s="83"/>
      <c r="I4334" s="83"/>
    </row>
    <row r="4335" spans="3:9" x14ac:dyDescent="0.15">
      <c r="C4335" s="83"/>
      <c r="H4335" s="83"/>
      <c r="I4335" s="83"/>
    </row>
    <row r="4336" spans="3:9" x14ac:dyDescent="0.15">
      <c r="C4336" s="83"/>
      <c r="H4336" s="83"/>
      <c r="I4336" s="83"/>
    </row>
    <row r="4337" spans="3:9" x14ac:dyDescent="0.15">
      <c r="C4337" s="83"/>
      <c r="H4337" s="83"/>
      <c r="I4337" s="83"/>
    </row>
    <row r="4338" spans="3:9" x14ac:dyDescent="0.15">
      <c r="C4338" s="83"/>
      <c r="H4338" s="83"/>
      <c r="I4338" s="83"/>
    </row>
    <row r="4339" spans="3:9" x14ac:dyDescent="0.15">
      <c r="C4339" s="83"/>
      <c r="H4339" s="83"/>
      <c r="I4339" s="83"/>
    </row>
    <row r="4340" spans="3:9" x14ac:dyDescent="0.15">
      <c r="C4340" s="83"/>
      <c r="H4340" s="83"/>
      <c r="I4340" s="83"/>
    </row>
    <row r="4341" spans="3:9" x14ac:dyDescent="0.15">
      <c r="C4341" s="83"/>
      <c r="H4341" s="83"/>
      <c r="I4341" s="83"/>
    </row>
    <row r="4342" spans="3:9" x14ac:dyDescent="0.15">
      <c r="C4342" s="83"/>
      <c r="H4342" s="83"/>
      <c r="I4342" s="83"/>
    </row>
    <row r="4343" spans="3:9" x14ac:dyDescent="0.15">
      <c r="C4343" s="83"/>
      <c r="H4343" s="83"/>
      <c r="I4343" s="83"/>
    </row>
    <row r="4344" spans="3:9" x14ac:dyDescent="0.15">
      <c r="C4344" s="83"/>
      <c r="H4344" s="83"/>
      <c r="I4344" s="83"/>
    </row>
    <row r="4345" spans="3:9" x14ac:dyDescent="0.15">
      <c r="C4345" s="83"/>
      <c r="H4345" s="83"/>
      <c r="I4345" s="83"/>
    </row>
    <row r="4346" spans="3:9" x14ac:dyDescent="0.15">
      <c r="C4346" s="83"/>
      <c r="H4346" s="83"/>
      <c r="I4346" s="83"/>
    </row>
    <row r="4347" spans="3:9" x14ac:dyDescent="0.15">
      <c r="C4347" s="83"/>
      <c r="H4347" s="83"/>
      <c r="I4347" s="83"/>
    </row>
    <row r="4348" spans="3:9" x14ac:dyDescent="0.15">
      <c r="C4348" s="83"/>
      <c r="H4348" s="83"/>
      <c r="I4348" s="83"/>
    </row>
    <row r="4349" spans="3:9" x14ac:dyDescent="0.15">
      <c r="C4349" s="83"/>
      <c r="H4349" s="83"/>
      <c r="I4349" s="83"/>
    </row>
    <row r="4350" spans="3:9" x14ac:dyDescent="0.15">
      <c r="C4350" s="83"/>
      <c r="H4350" s="83"/>
      <c r="I4350" s="83"/>
    </row>
    <row r="4351" spans="3:9" x14ac:dyDescent="0.15">
      <c r="C4351" s="83"/>
      <c r="H4351" s="83"/>
      <c r="I4351" s="83"/>
    </row>
    <row r="4352" spans="3:9" x14ac:dyDescent="0.15">
      <c r="C4352" s="83"/>
      <c r="H4352" s="83"/>
      <c r="I4352" s="83"/>
    </row>
    <row r="4353" spans="3:9" x14ac:dyDescent="0.15">
      <c r="C4353" s="83"/>
      <c r="H4353" s="83"/>
      <c r="I4353" s="83"/>
    </row>
    <row r="4354" spans="3:9" x14ac:dyDescent="0.15">
      <c r="C4354" s="83"/>
      <c r="H4354" s="83"/>
      <c r="I4354" s="83"/>
    </row>
    <row r="4355" spans="3:9" x14ac:dyDescent="0.15">
      <c r="C4355" s="83"/>
      <c r="H4355" s="83"/>
      <c r="I4355" s="83"/>
    </row>
    <row r="4356" spans="3:9" x14ac:dyDescent="0.15">
      <c r="C4356" s="83"/>
      <c r="H4356" s="83"/>
      <c r="I4356" s="83"/>
    </row>
    <row r="4357" spans="3:9" x14ac:dyDescent="0.15">
      <c r="C4357" s="83"/>
      <c r="H4357" s="83"/>
      <c r="I4357" s="83"/>
    </row>
    <row r="4358" spans="3:9" x14ac:dyDescent="0.15">
      <c r="C4358" s="83"/>
      <c r="H4358" s="83"/>
      <c r="I4358" s="83"/>
    </row>
    <row r="4359" spans="3:9" x14ac:dyDescent="0.15">
      <c r="C4359" s="83"/>
      <c r="H4359" s="83"/>
      <c r="I4359" s="83"/>
    </row>
    <row r="4360" spans="3:9" x14ac:dyDescent="0.15">
      <c r="C4360" s="83"/>
      <c r="H4360" s="83"/>
      <c r="I4360" s="83"/>
    </row>
    <row r="4361" spans="3:9" x14ac:dyDescent="0.15">
      <c r="C4361" s="83"/>
      <c r="H4361" s="83"/>
      <c r="I4361" s="83"/>
    </row>
    <row r="4362" spans="3:9" x14ac:dyDescent="0.15">
      <c r="C4362" s="83"/>
      <c r="H4362" s="83"/>
      <c r="I4362" s="83"/>
    </row>
    <row r="4363" spans="3:9" x14ac:dyDescent="0.15">
      <c r="C4363" s="83"/>
      <c r="H4363" s="83"/>
      <c r="I4363" s="83"/>
    </row>
    <row r="4364" spans="3:9" x14ac:dyDescent="0.15">
      <c r="C4364" s="83"/>
      <c r="H4364" s="83"/>
      <c r="I4364" s="83"/>
    </row>
    <row r="4365" spans="3:9" x14ac:dyDescent="0.15">
      <c r="C4365" s="83"/>
      <c r="H4365" s="83"/>
      <c r="I4365" s="83"/>
    </row>
    <row r="4366" spans="3:9" x14ac:dyDescent="0.15">
      <c r="C4366" s="83"/>
      <c r="H4366" s="83"/>
      <c r="I4366" s="83"/>
    </row>
    <row r="4367" spans="3:9" x14ac:dyDescent="0.15">
      <c r="C4367" s="83"/>
      <c r="H4367" s="83"/>
      <c r="I4367" s="83"/>
    </row>
    <row r="4368" spans="3:9" x14ac:dyDescent="0.15">
      <c r="C4368" s="83"/>
      <c r="H4368" s="83"/>
      <c r="I4368" s="83"/>
    </row>
    <row r="4369" spans="3:9" x14ac:dyDescent="0.15">
      <c r="C4369" s="83"/>
      <c r="H4369" s="83"/>
      <c r="I4369" s="83"/>
    </row>
    <row r="4370" spans="3:9" x14ac:dyDescent="0.15">
      <c r="C4370" s="83"/>
      <c r="H4370" s="83"/>
      <c r="I4370" s="83"/>
    </row>
    <row r="4371" spans="3:9" x14ac:dyDescent="0.15">
      <c r="C4371" s="83"/>
      <c r="H4371" s="83"/>
      <c r="I4371" s="83"/>
    </row>
    <row r="4372" spans="3:9" x14ac:dyDescent="0.15">
      <c r="C4372" s="83"/>
      <c r="H4372" s="83"/>
      <c r="I4372" s="83"/>
    </row>
    <row r="4373" spans="3:9" x14ac:dyDescent="0.15">
      <c r="C4373" s="83"/>
      <c r="H4373" s="83"/>
      <c r="I4373" s="83"/>
    </row>
    <row r="4374" spans="3:9" x14ac:dyDescent="0.15">
      <c r="C4374" s="83"/>
      <c r="H4374" s="83"/>
      <c r="I4374" s="83"/>
    </row>
    <row r="4375" spans="3:9" x14ac:dyDescent="0.15">
      <c r="C4375" s="83"/>
      <c r="H4375" s="83"/>
      <c r="I4375" s="83"/>
    </row>
    <row r="4376" spans="3:9" x14ac:dyDescent="0.15">
      <c r="C4376" s="83"/>
      <c r="H4376" s="83"/>
      <c r="I4376" s="83"/>
    </row>
    <row r="4377" spans="3:9" x14ac:dyDescent="0.15">
      <c r="C4377" s="83"/>
      <c r="H4377" s="83"/>
      <c r="I4377" s="83"/>
    </row>
    <row r="4378" spans="3:9" x14ac:dyDescent="0.15">
      <c r="C4378" s="83"/>
      <c r="H4378" s="83"/>
      <c r="I4378" s="83"/>
    </row>
    <row r="4379" spans="3:9" x14ac:dyDescent="0.15">
      <c r="C4379" s="83"/>
      <c r="H4379" s="83"/>
      <c r="I4379" s="83"/>
    </row>
    <row r="4380" spans="3:9" x14ac:dyDescent="0.15">
      <c r="C4380" s="83"/>
      <c r="H4380" s="83"/>
      <c r="I4380" s="83"/>
    </row>
    <row r="4381" spans="3:9" x14ac:dyDescent="0.15">
      <c r="C4381" s="83"/>
      <c r="H4381" s="83"/>
      <c r="I4381" s="83"/>
    </row>
    <row r="4382" spans="3:9" x14ac:dyDescent="0.15">
      <c r="C4382" s="83"/>
      <c r="H4382" s="83"/>
      <c r="I4382" s="83"/>
    </row>
    <row r="4383" spans="3:9" x14ac:dyDescent="0.15">
      <c r="C4383" s="83"/>
      <c r="H4383" s="83"/>
      <c r="I4383" s="83"/>
    </row>
    <row r="4384" spans="3:9" x14ac:dyDescent="0.15">
      <c r="C4384" s="83"/>
      <c r="H4384" s="83"/>
      <c r="I4384" s="83"/>
    </row>
    <row r="4385" spans="3:9" x14ac:dyDescent="0.15">
      <c r="C4385" s="83"/>
      <c r="H4385" s="83"/>
      <c r="I4385" s="83"/>
    </row>
    <row r="4386" spans="3:9" x14ac:dyDescent="0.15">
      <c r="C4386" s="83"/>
      <c r="H4386" s="83"/>
      <c r="I4386" s="83"/>
    </row>
    <row r="4387" spans="3:9" x14ac:dyDescent="0.15">
      <c r="C4387" s="83"/>
      <c r="H4387" s="83"/>
      <c r="I4387" s="83"/>
    </row>
    <row r="4388" spans="3:9" x14ac:dyDescent="0.15">
      <c r="C4388" s="83"/>
      <c r="H4388" s="83"/>
      <c r="I4388" s="83"/>
    </row>
    <row r="4389" spans="3:9" x14ac:dyDescent="0.15">
      <c r="C4389" s="83"/>
      <c r="H4389" s="83"/>
      <c r="I4389" s="83"/>
    </row>
    <row r="4390" spans="3:9" x14ac:dyDescent="0.15">
      <c r="C4390" s="83"/>
      <c r="H4390" s="83"/>
      <c r="I4390" s="83"/>
    </row>
    <row r="4391" spans="3:9" x14ac:dyDescent="0.15">
      <c r="C4391" s="83"/>
      <c r="H4391" s="83"/>
      <c r="I4391" s="83"/>
    </row>
    <row r="4392" spans="3:9" x14ac:dyDescent="0.15">
      <c r="C4392" s="83"/>
      <c r="H4392" s="83"/>
      <c r="I4392" s="83"/>
    </row>
    <row r="4393" spans="3:9" x14ac:dyDescent="0.15">
      <c r="C4393" s="83"/>
      <c r="H4393" s="83"/>
      <c r="I4393" s="83"/>
    </row>
    <row r="4394" spans="3:9" x14ac:dyDescent="0.15">
      <c r="C4394" s="83"/>
      <c r="H4394" s="83"/>
      <c r="I4394" s="83"/>
    </row>
    <row r="4395" spans="3:9" x14ac:dyDescent="0.15">
      <c r="C4395" s="83"/>
      <c r="H4395" s="83"/>
      <c r="I4395" s="83"/>
    </row>
    <row r="4396" spans="3:9" x14ac:dyDescent="0.15">
      <c r="C4396" s="83"/>
      <c r="H4396" s="83"/>
      <c r="I4396" s="83"/>
    </row>
    <row r="4397" spans="3:9" x14ac:dyDescent="0.15">
      <c r="C4397" s="83"/>
      <c r="H4397" s="83"/>
      <c r="I4397" s="83"/>
    </row>
    <row r="4398" spans="3:9" x14ac:dyDescent="0.15">
      <c r="C4398" s="83"/>
      <c r="H4398" s="83"/>
      <c r="I4398" s="83"/>
    </row>
    <row r="4399" spans="3:9" x14ac:dyDescent="0.15">
      <c r="C4399" s="83"/>
      <c r="H4399" s="83"/>
      <c r="I4399" s="83"/>
    </row>
    <row r="4400" spans="3:9" x14ac:dyDescent="0.15">
      <c r="C4400" s="83"/>
      <c r="H4400" s="83"/>
      <c r="I4400" s="83"/>
    </row>
    <row r="4401" spans="3:9" x14ac:dyDescent="0.15">
      <c r="C4401" s="83"/>
      <c r="H4401" s="83"/>
      <c r="I4401" s="83"/>
    </row>
    <row r="4402" spans="3:9" x14ac:dyDescent="0.15">
      <c r="C4402" s="83"/>
      <c r="H4402" s="83"/>
      <c r="I4402" s="83"/>
    </row>
    <row r="4403" spans="3:9" x14ac:dyDescent="0.15">
      <c r="C4403" s="83"/>
      <c r="H4403" s="83"/>
      <c r="I4403" s="83"/>
    </row>
    <row r="4404" spans="3:9" x14ac:dyDescent="0.15">
      <c r="C4404" s="83"/>
      <c r="H4404" s="83"/>
      <c r="I4404" s="83"/>
    </row>
    <row r="4405" spans="3:9" x14ac:dyDescent="0.15">
      <c r="C4405" s="83"/>
      <c r="H4405" s="83"/>
      <c r="I4405" s="83"/>
    </row>
    <row r="4406" spans="3:9" x14ac:dyDescent="0.15">
      <c r="C4406" s="83"/>
      <c r="H4406" s="83"/>
      <c r="I4406" s="83"/>
    </row>
    <row r="4407" spans="3:9" x14ac:dyDescent="0.15">
      <c r="C4407" s="83"/>
      <c r="H4407" s="83"/>
      <c r="I4407" s="83"/>
    </row>
    <row r="4408" spans="3:9" x14ac:dyDescent="0.15">
      <c r="C4408" s="83"/>
      <c r="H4408" s="83"/>
      <c r="I4408" s="83"/>
    </row>
    <row r="4409" spans="3:9" x14ac:dyDescent="0.15">
      <c r="C4409" s="83"/>
      <c r="H4409" s="83"/>
      <c r="I4409" s="83"/>
    </row>
    <row r="4410" spans="3:9" x14ac:dyDescent="0.15">
      <c r="C4410" s="83"/>
      <c r="H4410" s="83"/>
      <c r="I4410" s="83"/>
    </row>
    <row r="4411" spans="3:9" x14ac:dyDescent="0.15">
      <c r="C4411" s="83"/>
      <c r="H4411" s="83"/>
      <c r="I4411" s="83"/>
    </row>
    <row r="4412" spans="3:9" x14ac:dyDescent="0.15">
      <c r="C4412" s="83"/>
      <c r="H4412" s="83"/>
      <c r="I4412" s="83"/>
    </row>
    <row r="4413" spans="3:9" x14ac:dyDescent="0.15">
      <c r="C4413" s="83"/>
      <c r="H4413" s="83"/>
      <c r="I4413" s="83"/>
    </row>
    <row r="4414" spans="3:9" x14ac:dyDescent="0.15">
      <c r="C4414" s="83"/>
      <c r="H4414" s="83"/>
      <c r="I4414" s="83"/>
    </row>
    <row r="4415" spans="3:9" x14ac:dyDescent="0.15">
      <c r="C4415" s="83"/>
      <c r="H4415" s="83"/>
      <c r="I4415" s="83"/>
    </row>
    <row r="4416" spans="3:9" x14ac:dyDescent="0.15">
      <c r="C4416" s="83"/>
      <c r="H4416" s="83"/>
      <c r="I4416" s="83"/>
    </row>
    <row r="4417" spans="3:9" x14ac:dyDescent="0.15">
      <c r="C4417" s="83"/>
      <c r="H4417" s="83"/>
      <c r="I4417" s="83"/>
    </row>
    <row r="4418" spans="3:9" x14ac:dyDescent="0.15">
      <c r="C4418" s="83"/>
      <c r="H4418" s="83"/>
      <c r="I4418" s="83"/>
    </row>
    <row r="4419" spans="3:9" x14ac:dyDescent="0.15">
      <c r="C4419" s="83"/>
      <c r="H4419" s="83"/>
      <c r="I4419" s="83"/>
    </row>
    <row r="4420" spans="3:9" x14ac:dyDescent="0.15">
      <c r="C4420" s="83"/>
      <c r="H4420" s="83"/>
      <c r="I4420" s="83"/>
    </row>
    <row r="4421" spans="3:9" x14ac:dyDescent="0.15">
      <c r="C4421" s="83"/>
      <c r="H4421" s="83"/>
      <c r="I4421" s="83"/>
    </row>
    <row r="4422" spans="3:9" x14ac:dyDescent="0.15">
      <c r="C4422" s="83"/>
      <c r="H4422" s="83"/>
      <c r="I4422" s="83"/>
    </row>
    <row r="4423" spans="3:9" x14ac:dyDescent="0.15">
      <c r="C4423" s="83"/>
      <c r="H4423" s="83"/>
      <c r="I4423" s="83"/>
    </row>
    <row r="4424" spans="3:9" x14ac:dyDescent="0.15">
      <c r="C4424" s="83"/>
      <c r="H4424" s="83"/>
      <c r="I4424" s="83"/>
    </row>
    <row r="4425" spans="3:9" x14ac:dyDescent="0.15">
      <c r="C4425" s="83"/>
      <c r="H4425" s="83"/>
      <c r="I4425" s="83"/>
    </row>
    <row r="4426" spans="3:9" x14ac:dyDescent="0.15">
      <c r="C4426" s="83"/>
      <c r="H4426" s="83"/>
      <c r="I4426" s="83"/>
    </row>
    <row r="4427" spans="3:9" x14ac:dyDescent="0.15">
      <c r="C4427" s="83"/>
      <c r="H4427" s="83"/>
      <c r="I4427" s="83"/>
    </row>
    <row r="4428" spans="3:9" x14ac:dyDescent="0.15">
      <c r="C4428" s="83"/>
      <c r="H4428" s="83"/>
      <c r="I4428" s="83"/>
    </row>
    <row r="4429" spans="3:9" x14ac:dyDescent="0.15">
      <c r="C4429" s="83"/>
      <c r="H4429" s="83"/>
      <c r="I4429" s="83"/>
    </row>
    <row r="4430" spans="3:9" x14ac:dyDescent="0.15">
      <c r="C4430" s="83"/>
      <c r="H4430" s="83"/>
      <c r="I4430" s="83"/>
    </row>
    <row r="4431" spans="3:9" x14ac:dyDescent="0.15">
      <c r="C4431" s="83"/>
      <c r="H4431" s="83"/>
      <c r="I4431" s="83"/>
    </row>
    <row r="4432" spans="3:9" x14ac:dyDescent="0.15">
      <c r="C4432" s="83"/>
      <c r="H4432" s="83"/>
      <c r="I4432" s="83"/>
    </row>
    <row r="4433" spans="3:9" x14ac:dyDescent="0.15">
      <c r="C4433" s="83"/>
      <c r="H4433" s="83"/>
      <c r="I4433" s="83"/>
    </row>
    <row r="4434" spans="3:9" x14ac:dyDescent="0.15">
      <c r="C4434" s="83"/>
      <c r="H4434" s="83"/>
      <c r="I4434" s="83"/>
    </row>
    <row r="4435" spans="3:9" x14ac:dyDescent="0.15">
      <c r="C4435" s="83"/>
      <c r="H4435" s="83"/>
      <c r="I4435" s="83"/>
    </row>
    <row r="4436" spans="3:9" x14ac:dyDescent="0.15">
      <c r="C4436" s="83"/>
      <c r="H4436" s="83"/>
      <c r="I4436" s="83"/>
    </row>
    <row r="4437" spans="3:9" x14ac:dyDescent="0.15">
      <c r="C4437" s="83"/>
      <c r="H4437" s="83"/>
      <c r="I4437" s="83"/>
    </row>
    <row r="4438" spans="3:9" x14ac:dyDescent="0.15">
      <c r="C4438" s="83"/>
      <c r="H4438" s="83"/>
      <c r="I4438" s="83"/>
    </row>
    <row r="4439" spans="3:9" x14ac:dyDescent="0.15">
      <c r="C4439" s="83"/>
      <c r="H4439" s="83"/>
      <c r="I4439" s="83"/>
    </row>
    <row r="4440" spans="3:9" x14ac:dyDescent="0.15">
      <c r="C4440" s="83"/>
      <c r="H4440" s="83"/>
      <c r="I4440" s="83"/>
    </row>
    <row r="4441" spans="3:9" x14ac:dyDescent="0.15">
      <c r="C4441" s="83"/>
      <c r="H4441" s="83"/>
      <c r="I4441" s="83"/>
    </row>
    <row r="4442" spans="3:9" x14ac:dyDescent="0.15">
      <c r="C4442" s="83"/>
      <c r="H4442" s="83"/>
      <c r="I4442" s="83"/>
    </row>
    <row r="4443" spans="3:9" x14ac:dyDescent="0.15">
      <c r="C4443" s="83"/>
      <c r="H4443" s="83"/>
      <c r="I4443" s="83"/>
    </row>
    <row r="4444" spans="3:9" x14ac:dyDescent="0.15">
      <c r="C4444" s="83"/>
      <c r="H4444" s="83"/>
      <c r="I4444" s="83"/>
    </row>
    <row r="4445" spans="3:9" x14ac:dyDescent="0.15">
      <c r="C4445" s="83"/>
      <c r="H4445" s="83"/>
      <c r="I4445" s="83"/>
    </row>
    <row r="4446" spans="3:9" x14ac:dyDescent="0.15">
      <c r="C4446" s="83"/>
      <c r="H4446" s="83"/>
      <c r="I4446" s="83"/>
    </row>
    <row r="4447" spans="3:9" x14ac:dyDescent="0.15">
      <c r="C4447" s="83"/>
      <c r="H4447" s="83"/>
      <c r="I4447" s="83"/>
    </row>
    <row r="4448" spans="3:9" x14ac:dyDescent="0.15">
      <c r="C4448" s="83"/>
      <c r="H4448" s="83"/>
      <c r="I4448" s="83"/>
    </row>
    <row r="4449" spans="3:9" x14ac:dyDescent="0.15">
      <c r="C4449" s="83"/>
      <c r="H4449" s="83"/>
      <c r="I4449" s="83"/>
    </row>
    <row r="4450" spans="3:9" x14ac:dyDescent="0.15">
      <c r="C4450" s="83"/>
      <c r="H4450" s="83"/>
      <c r="I4450" s="83"/>
    </row>
    <row r="4451" spans="3:9" x14ac:dyDescent="0.15">
      <c r="C4451" s="83"/>
      <c r="H4451" s="83"/>
      <c r="I4451" s="83"/>
    </row>
    <row r="4452" spans="3:9" x14ac:dyDescent="0.15">
      <c r="C4452" s="83"/>
      <c r="H4452" s="83"/>
      <c r="I4452" s="83"/>
    </row>
    <row r="4453" spans="3:9" x14ac:dyDescent="0.15">
      <c r="C4453" s="83"/>
      <c r="H4453" s="83"/>
      <c r="I4453" s="83"/>
    </row>
    <row r="4454" spans="3:9" x14ac:dyDescent="0.15">
      <c r="C4454" s="83"/>
      <c r="H4454" s="83"/>
      <c r="I4454" s="83"/>
    </row>
    <row r="4455" spans="3:9" x14ac:dyDescent="0.15">
      <c r="C4455" s="83"/>
      <c r="H4455" s="83"/>
      <c r="I4455" s="83"/>
    </row>
    <row r="4456" spans="3:9" x14ac:dyDescent="0.15">
      <c r="C4456" s="83"/>
      <c r="H4456" s="83"/>
      <c r="I4456" s="83"/>
    </row>
    <row r="4457" spans="3:9" x14ac:dyDescent="0.15">
      <c r="C4457" s="83"/>
      <c r="H4457" s="83"/>
      <c r="I4457" s="83"/>
    </row>
    <row r="4458" spans="3:9" x14ac:dyDescent="0.15">
      <c r="C4458" s="83"/>
      <c r="H4458" s="83"/>
      <c r="I4458" s="83"/>
    </row>
    <row r="4459" spans="3:9" x14ac:dyDescent="0.15">
      <c r="C4459" s="83"/>
      <c r="H4459" s="83"/>
      <c r="I4459" s="83"/>
    </row>
    <row r="4460" spans="3:9" x14ac:dyDescent="0.15">
      <c r="C4460" s="83"/>
      <c r="H4460" s="83"/>
      <c r="I4460" s="83"/>
    </row>
    <row r="4461" spans="3:9" x14ac:dyDescent="0.15">
      <c r="C4461" s="83"/>
      <c r="H4461" s="83"/>
      <c r="I4461" s="83"/>
    </row>
    <row r="4462" spans="3:9" x14ac:dyDescent="0.15">
      <c r="C4462" s="83"/>
      <c r="H4462" s="83"/>
      <c r="I4462" s="83"/>
    </row>
    <row r="4463" spans="3:9" x14ac:dyDescent="0.15">
      <c r="C4463" s="83"/>
      <c r="H4463" s="83"/>
      <c r="I4463" s="83"/>
    </row>
    <row r="4464" spans="3:9" x14ac:dyDescent="0.15">
      <c r="C4464" s="83"/>
      <c r="H4464" s="83"/>
      <c r="I4464" s="83"/>
    </row>
    <row r="4465" spans="3:9" x14ac:dyDescent="0.15">
      <c r="C4465" s="83"/>
      <c r="H4465" s="83"/>
      <c r="I4465" s="83"/>
    </row>
    <row r="4466" spans="3:9" x14ac:dyDescent="0.15">
      <c r="C4466" s="83"/>
      <c r="H4466" s="83"/>
      <c r="I4466" s="83"/>
    </row>
    <row r="4467" spans="3:9" x14ac:dyDescent="0.15">
      <c r="C4467" s="83"/>
      <c r="H4467" s="83"/>
      <c r="I4467" s="83"/>
    </row>
    <row r="4468" spans="3:9" x14ac:dyDescent="0.15">
      <c r="C4468" s="83"/>
      <c r="H4468" s="83"/>
      <c r="I4468" s="83"/>
    </row>
    <row r="4469" spans="3:9" x14ac:dyDescent="0.15">
      <c r="C4469" s="83"/>
      <c r="H4469" s="83"/>
      <c r="I4469" s="83"/>
    </row>
    <row r="4470" spans="3:9" x14ac:dyDescent="0.15">
      <c r="C4470" s="83"/>
      <c r="H4470" s="83"/>
      <c r="I4470" s="83"/>
    </row>
    <row r="4471" spans="3:9" x14ac:dyDescent="0.15">
      <c r="C4471" s="83"/>
      <c r="H4471" s="83"/>
      <c r="I4471" s="83"/>
    </row>
    <row r="4472" spans="3:9" x14ac:dyDescent="0.15">
      <c r="C4472" s="83"/>
      <c r="H4472" s="83"/>
      <c r="I4472" s="83"/>
    </row>
    <row r="4473" spans="3:9" x14ac:dyDescent="0.15">
      <c r="C4473" s="83"/>
      <c r="H4473" s="83"/>
      <c r="I4473" s="83"/>
    </row>
    <row r="4474" spans="3:9" x14ac:dyDescent="0.15">
      <c r="C4474" s="83"/>
      <c r="H4474" s="83"/>
      <c r="I4474" s="83"/>
    </row>
    <row r="4475" spans="3:9" x14ac:dyDescent="0.15">
      <c r="C4475" s="83"/>
      <c r="H4475" s="83"/>
      <c r="I4475" s="83"/>
    </row>
    <row r="4476" spans="3:9" x14ac:dyDescent="0.15">
      <c r="C4476" s="83"/>
      <c r="H4476" s="83"/>
      <c r="I4476" s="83"/>
    </row>
    <row r="4477" spans="3:9" x14ac:dyDescent="0.15">
      <c r="C4477" s="83"/>
      <c r="H4477" s="83"/>
      <c r="I4477" s="83"/>
    </row>
    <row r="4478" spans="3:9" x14ac:dyDescent="0.15">
      <c r="C4478" s="83"/>
      <c r="H4478" s="83"/>
      <c r="I4478" s="83"/>
    </row>
    <row r="4479" spans="3:9" x14ac:dyDescent="0.15">
      <c r="C4479" s="83"/>
      <c r="H4479" s="83"/>
      <c r="I4479" s="83"/>
    </row>
    <row r="4480" spans="3:9" x14ac:dyDescent="0.15">
      <c r="C4480" s="83"/>
      <c r="H4480" s="83"/>
      <c r="I4480" s="83"/>
    </row>
    <row r="4481" spans="3:9" x14ac:dyDescent="0.15">
      <c r="C4481" s="83"/>
      <c r="H4481" s="83"/>
      <c r="I4481" s="83"/>
    </row>
    <row r="4482" spans="3:9" x14ac:dyDescent="0.15">
      <c r="C4482" s="83"/>
      <c r="H4482" s="83"/>
      <c r="I4482" s="83"/>
    </row>
    <row r="4483" spans="3:9" x14ac:dyDescent="0.15">
      <c r="C4483" s="83"/>
      <c r="H4483" s="83"/>
      <c r="I4483" s="83"/>
    </row>
    <row r="4484" spans="3:9" x14ac:dyDescent="0.15">
      <c r="C4484" s="83"/>
      <c r="H4484" s="83"/>
      <c r="I4484" s="83"/>
    </row>
    <row r="4485" spans="3:9" x14ac:dyDescent="0.15">
      <c r="C4485" s="83"/>
      <c r="H4485" s="83"/>
      <c r="I4485" s="83"/>
    </row>
    <row r="4486" spans="3:9" x14ac:dyDescent="0.15">
      <c r="C4486" s="83"/>
      <c r="H4486" s="83"/>
      <c r="I4486" s="83"/>
    </row>
    <row r="4487" spans="3:9" x14ac:dyDescent="0.15">
      <c r="C4487" s="83"/>
      <c r="H4487" s="83"/>
      <c r="I4487" s="83"/>
    </row>
    <row r="4488" spans="3:9" x14ac:dyDescent="0.15">
      <c r="C4488" s="83"/>
      <c r="H4488" s="83"/>
      <c r="I4488" s="83"/>
    </row>
    <row r="4489" spans="3:9" x14ac:dyDescent="0.15">
      <c r="C4489" s="83"/>
      <c r="H4489" s="83"/>
      <c r="I4489" s="83"/>
    </row>
    <row r="4490" spans="3:9" x14ac:dyDescent="0.15">
      <c r="C4490" s="83"/>
      <c r="H4490" s="83"/>
      <c r="I4490" s="83"/>
    </row>
    <row r="4491" spans="3:9" x14ac:dyDescent="0.15">
      <c r="C4491" s="83"/>
      <c r="H4491" s="83"/>
      <c r="I4491" s="83"/>
    </row>
    <row r="4492" spans="3:9" x14ac:dyDescent="0.15">
      <c r="C4492" s="83"/>
      <c r="H4492" s="83"/>
      <c r="I4492" s="83"/>
    </row>
    <row r="4493" spans="3:9" x14ac:dyDescent="0.15">
      <c r="C4493" s="83"/>
      <c r="H4493" s="83"/>
      <c r="I4493" s="83"/>
    </row>
    <row r="4494" spans="3:9" x14ac:dyDescent="0.15">
      <c r="C4494" s="83"/>
      <c r="H4494" s="83"/>
      <c r="I4494" s="83"/>
    </row>
    <row r="4495" spans="3:9" x14ac:dyDescent="0.15">
      <c r="C4495" s="83"/>
      <c r="H4495" s="83"/>
      <c r="I4495" s="83"/>
    </row>
    <row r="4496" spans="3:9" x14ac:dyDescent="0.15">
      <c r="C4496" s="83"/>
      <c r="H4496" s="83"/>
      <c r="I4496" s="83"/>
    </row>
    <row r="4497" spans="3:9" x14ac:dyDescent="0.15">
      <c r="C4497" s="83"/>
      <c r="H4497" s="83"/>
      <c r="I4497" s="83"/>
    </row>
    <row r="4498" spans="3:9" x14ac:dyDescent="0.15">
      <c r="C4498" s="83"/>
      <c r="H4498" s="83"/>
      <c r="I4498" s="83"/>
    </row>
    <row r="4499" spans="3:9" x14ac:dyDescent="0.15">
      <c r="C4499" s="83"/>
      <c r="H4499" s="83"/>
      <c r="I4499" s="83"/>
    </row>
    <row r="4500" spans="3:9" x14ac:dyDescent="0.15">
      <c r="C4500" s="83"/>
      <c r="H4500" s="83"/>
      <c r="I4500" s="83"/>
    </row>
    <row r="4501" spans="3:9" x14ac:dyDescent="0.15">
      <c r="C4501" s="83"/>
      <c r="H4501" s="83"/>
      <c r="I4501" s="83"/>
    </row>
    <row r="4502" spans="3:9" x14ac:dyDescent="0.15">
      <c r="C4502" s="83"/>
      <c r="H4502" s="83"/>
      <c r="I4502" s="83"/>
    </row>
    <row r="4503" spans="3:9" x14ac:dyDescent="0.15">
      <c r="C4503" s="83"/>
      <c r="H4503" s="83"/>
      <c r="I4503" s="83"/>
    </row>
    <row r="4504" spans="3:9" x14ac:dyDescent="0.15">
      <c r="C4504" s="83"/>
      <c r="H4504" s="83"/>
      <c r="I4504" s="83"/>
    </row>
    <row r="4505" spans="3:9" x14ac:dyDescent="0.15">
      <c r="C4505" s="83"/>
      <c r="H4505" s="83"/>
      <c r="I4505" s="83"/>
    </row>
    <row r="4506" spans="3:9" x14ac:dyDescent="0.15">
      <c r="C4506" s="83"/>
      <c r="H4506" s="83"/>
      <c r="I4506" s="83"/>
    </row>
    <row r="4507" spans="3:9" x14ac:dyDescent="0.15">
      <c r="C4507" s="83"/>
      <c r="H4507" s="83"/>
      <c r="I4507" s="83"/>
    </row>
    <row r="4508" spans="3:9" x14ac:dyDescent="0.15">
      <c r="C4508" s="83"/>
      <c r="H4508" s="83"/>
      <c r="I4508" s="83"/>
    </row>
    <row r="4509" spans="3:9" x14ac:dyDescent="0.15">
      <c r="C4509" s="83"/>
      <c r="H4509" s="83"/>
      <c r="I4509" s="83"/>
    </row>
    <row r="4510" spans="3:9" x14ac:dyDescent="0.15">
      <c r="C4510" s="83"/>
      <c r="H4510" s="83"/>
      <c r="I4510" s="83"/>
    </row>
    <row r="4511" spans="3:9" x14ac:dyDescent="0.15">
      <c r="C4511" s="83"/>
      <c r="H4511" s="83"/>
      <c r="I4511" s="83"/>
    </row>
    <row r="4512" spans="3:9" x14ac:dyDescent="0.15">
      <c r="C4512" s="83"/>
      <c r="H4512" s="83"/>
      <c r="I4512" s="83"/>
    </row>
    <row r="4513" spans="3:9" x14ac:dyDescent="0.15">
      <c r="C4513" s="83"/>
      <c r="H4513" s="83"/>
      <c r="I4513" s="83"/>
    </row>
    <row r="4514" spans="3:9" x14ac:dyDescent="0.15">
      <c r="C4514" s="83"/>
      <c r="H4514" s="83"/>
      <c r="I4514" s="83"/>
    </row>
    <row r="4515" spans="3:9" x14ac:dyDescent="0.15">
      <c r="C4515" s="83"/>
      <c r="H4515" s="83"/>
      <c r="I4515" s="83"/>
    </row>
    <row r="4516" spans="3:9" x14ac:dyDescent="0.15">
      <c r="C4516" s="83"/>
      <c r="H4516" s="83"/>
      <c r="I4516" s="83"/>
    </row>
    <row r="4517" spans="3:9" x14ac:dyDescent="0.15">
      <c r="C4517" s="83"/>
      <c r="H4517" s="83"/>
      <c r="I4517" s="83"/>
    </row>
    <row r="4518" spans="3:9" x14ac:dyDescent="0.15">
      <c r="C4518" s="83"/>
      <c r="H4518" s="83"/>
      <c r="I4518" s="83"/>
    </row>
    <row r="4519" spans="3:9" x14ac:dyDescent="0.15">
      <c r="C4519" s="83"/>
      <c r="H4519" s="83"/>
      <c r="I4519" s="83"/>
    </row>
    <row r="4520" spans="3:9" x14ac:dyDescent="0.15">
      <c r="C4520" s="83"/>
      <c r="H4520" s="83"/>
      <c r="I4520" s="83"/>
    </row>
    <row r="4521" spans="3:9" x14ac:dyDescent="0.15">
      <c r="C4521" s="83"/>
      <c r="H4521" s="83"/>
      <c r="I4521" s="83"/>
    </row>
    <row r="4522" spans="3:9" x14ac:dyDescent="0.15">
      <c r="C4522" s="83"/>
      <c r="H4522" s="83"/>
      <c r="I4522" s="83"/>
    </row>
    <row r="4523" spans="3:9" x14ac:dyDescent="0.15">
      <c r="C4523" s="83"/>
      <c r="H4523" s="83"/>
      <c r="I4523" s="83"/>
    </row>
    <row r="4524" spans="3:9" x14ac:dyDescent="0.15">
      <c r="C4524" s="83"/>
      <c r="H4524" s="83"/>
      <c r="I4524" s="83"/>
    </row>
    <row r="4525" spans="3:9" x14ac:dyDescent="0.15">
      <c r="C4525" s="83"/>
      <c r="H4525" s="83"/>
      <c r="I4525" s="83"/>
    </row>
    <row r="4526" spans="3:9" x14ac:dyDescent="0.15">
      <c r="C4526" s="83"/>
      <c r="H4526" s="83"/>
      <c r="I4526" s="83"/>
    </row>
    <row r="4527" spans="3:9" x14ac:dyDescent="0.15">
      <c r="C4527" s="83"/>
      <c r="H4527" s="83"/>
      <c r="I4527" s="83"/>
    </row>
    <row r="4528" spans="3:9" x14ac:dyDescent="0.15">
      <c r="C4528" s="83"/>
      <c r="H4528" s="83"/>
      <c r="I4528" s="83"/>
    </row>
    <row r="4529" spans="3:9" x14ac:dyDescent="0.15">
      <c r="C4529" s="83"/>
      <c r="H4529" s="83"/>
      <c r="I4529" s="83"/>
    </row>
    <row r="4530" spans="3:9" x14ac:dyDescent="0.15">
      <c r="C4530" s="83"/>
      <c r="H4530" s="83"/>
      <c r="I4530" s="83"/>
    </row>
    <row r="4531" spans="3:9" x14ac:dyDescent="0.15">
      <c r="C4531" s="83"/>
      <c r="H4531" s="83"/>
      <c r="I4531" s="83"/>
    </row>
    <row r="4532" spans="3:9" x14ac:dyDescent="0.15">
      <c r="C4532" s="83"/>
      <c r="H4532" s="83"/>
      <c r="I4532" s="83"/>
    </row>
    <row r="4533" spans="3:9" x14ac:dyDescent="0.15">
      <c r="C4533" s="83"/>
      <c r="H4533" s="83"/>
      <c r="I4533" s="83"/>
    </row>
    <row r="4534" spans="3:9" x14ac:dyDescent="0.15">
      <c r="C4534" s="83"/>
      <c r="H4534" s="83"/>
      <c r="I4534" s="83"/>
    </row>
    <row r="4535" spans="3:9" x14ac:dyDescent="0.15">
      <c r="C4535" s="83"/>
      <c r="H4535" s="83"/>
      <c r="I4535" s="83"/>
    </row>
    <row r="4536" spans="3:9" x14ac:dyDescent="0.15">
      <c r="C4536" s="83"/>
      <c r="H4536" s="83"/>
      <c r="I4536" s="83"/>
    </row>
    <row r="4537" spans="3:9" x14ac:dyDescent="0.15">
      <c r="C4537" s="83"/>
      <c r="H4537" s="83"/>
      <c r="I4537" s="83"/>
    </row>
    <row r="4538" spans="3:9" x14ac:dyDescent="0.15">
      <c r="C4538" s="83"/>
      <c r="H4538" s="83"/>
      <c r="I4538" s="83"/>
    </row>
    <row r="4539" spans="3:9" x14ac:dyDescent="0.15">
      <c r="C4539" s="83"/>
      <c r="H4539" s="83"/>
      <c r="I4539" s="83"/>
    </row>
    <row r="4540" spans="3:9" x14ac:dyDescent="0.15">
      <c r="C4540" s="83"/>
      <c r="H4540" s="83"/>
      <c r="I4540" s="83"/>
    </row>
    <row r="4541" spans="3:9" x14ac:dyDescent="0.15">
      <c r="C4541" s="83"/>
      <c r="H4541" s="83"/>
      <c r="I4541" s="83"/>
    </row>
    <row r="4542" spans="3:9" x14ac:dyDescent="0.15">
      <c r="C4542" s="83"/>
      <c r="H4542" s="83"/>
      <c r="I4542" s="83"/>
    </row>
    <row r="4543" spans="3:9" x14ac:dyDescent="0.15">
      <c r="C4543" s="83"/>
      <c r="H4543" s="83"/>
      <c r="I4543" s="83"/>
    </row>
    <row r="4544" spans="3:9" x14ac:dyDescent="0.15">
      <c r="C4544" s="83"/>
      <c r="H4544" s="83"/>
      <c r="I4544" s="83"/>
    </row>
    <row r="4545" spans="3:9" x14ac:dyDescent="0.15">
      <c r="C4545" s="83"/>
      <c r="H4545" s="83"/>
      <c r="I4545" s="83"/>
    </row>
    <row r="4546" spans="3:9" x14ac:dyDescent="0.15">
      <c r="C4546" s="83"/>
      <c r="H4546" s="83"/>
      <c r="I4546" s="83"/>
    </row>
    <row r="4547" spans="3:9" x14ac:dyDescent="0.15">
      <c r="C4547" s="83"/>
      <c r="H4547" s="83"/>
      <c r="I4547" s="83"/>
    </row>
    <row r="4548" spans="3:9" x14ac:dyDescent="0.15">
      <c r="C4548" s="83"/>
      <c r="H4548" s="83"/>
      <c r="I4548" s="83"/>
    </row>
    <row r="4549" spans="3:9" x14ac:dyDescent="0.15">
      <c r="C4549" s="83"/>
      <c r="H4549" s="83"/>
      <c r="I4549" s="83"/>
    </row>
    <row r="4550" spans="3:9" x14ac:dyDescent="0.15">
      <c r="C4550" s="83"/>
      <c r="H4550" s="83"/>
      <c r="I4550" s="83"/>
    </row>
    <row r="4551" spans="3:9" x14ac:dyDescent="0.15">
      <c r="C4551" s="83"/>
      <c r="H4551" s="83"/>
      <c r="I4551" s="83"/>
    </row>
    <row r="4552" spans="3:9" x14ac:dyDescent="0.15">
      <c r="C4552" s="83"/>
      <c r="H4552" s="83"/>
      <c r="I4552" s="83"/>
    </row>
    <row r="4553" spans="3:9" x14ac:dyDescent="0.15">
      <c r="C4553" s="83"/>
      <c r="H4553" s="83"/>
      <c r="I4553" s="83"/>
    </row>
    <row r="4554" spans="3:9" x14ac:dyDescent="0.15">
      <c r="C4554" s="83"/>
      <c r="H4554" s="83"/>
      <c r="I4554" s="83"/>
    </row>
    <row r="4555" spans="3:9" x14ac:dyDescent="0.15">
      <c r="C4555" s="83"/>
      <c r="H4555" s="83"/>
      <c r="I4555" s="83"/>
    </row>
    <row r="4556" spans="3:9" x14ac:dyDescent="0.15">
      <c r="C4556" s="83"/>
      <c r="H4556" s="83"/>
      <c r="I4556" s="83"/>
    </row>
    <row r="4557" spans="3:9" x14ac:dyDescent="0.15">
      <c r="C4557" s="83"/>
      <c r="H4557" s="83"/>
      <c r="I4557" s="83"/>
    </row>
    <row r="4558" spans="3:9" x14ac:dyDescent="0.15">
      <c r="C4558" s="83"/>
      <c r="H4558" s="83"/>
      <c r="I4558" s="83"/>
    </row>
    <row r="4559" spans="3:9" x14ac:dyDescent="0.15">
      <c r="C4559" s="83"/>
      <c r="H4559" s="83"/>
      <c r="I4559" s="83"/>
    </row>
    <row r="4560" spans="3:9" x14ac:dyDescent="0.15">
      <c r="C4560" s="83"/>
      <c r="H4560" s="83"/>
      <c r="I4560" s="83"/>
    </row>
    <row r="4561" spans="3:9" x14ac:dyDescent="0.15">
      <c r="C4561" s="83"/>
      <c r="H4561" s="83"/>
      <c r="I4561" s="83"/>
    </row>
    <row r="4562" spans="3:9" x14ac:dyDescent="0.15">
      <c r="C4562" s="83"/>
      <c r="H4562" s="83"/>
      <c r="I4562" s="83"/>
    </row>
    <row r="4563" spans="3:9" x14ac:dyDescent="0.15">
      <c r="C4563" s="83"/>
      <c r="H4563" s="83"/>
      <c r="I4563" s="83"/>
    </row>
    <row r="4564" spans="3:9" x14ac:dyDescent="0.15">
      <c r="C4564" s="83"/>
      <c r="H4564" s="83"/>
      <c r="I4564" s="83"/>
    </row>
    <row r="4565" spans="3:9" x14ac:dyDescent="0.15">
      <c r="C4565" s="83"/>
      <c r="H4565" s="83"/>
      <c r="I4565" s="83"/>
    </row>
    <row r="4566" spans="3:9" x14ac:dyDescent="0.15">
      <c r="C4566" s="83"/>
      <c r="H4566" s="83"/>
      <c r="I4566" s="83"/>
    </row>
    <row r="4567" spans="3:9" x14ac:dyDescent="0.15">
      <c r="C4567" s="83"/>
      <c r="H4567" s="83"/>
      <c r="I4567" s="83"/>
    </row>
    <row r="4568" spans="3:9" x14ac:dyDescent="0.15">
      <c r="C4568" s="83"/>
      <c r="H4568" s="83"/>
      <c r="I4568" s="83"/>
    </row>
    <row r="4569" spans="3:9" x14ac:dyDescent="0.15">
      <c r="C4569" s="83"/>
      <c r="H4569" s="83"/>
      <c r="I4569" s="83"/>
    </row>
    <row r="4570" spans="3:9" x14ac:dyDescent="0.15">
      <c r="C4570" s="83"/>
      <c r="H4570" s="83"/>
      <c r="I4570" s="83"/>
    </row>
    <row r="4571" spans="3:9" x14ac:dyDescent="0.15">
      <c r="C4571" s="83"/>
      <c r="H4571" s="83"/>
      <c r="I4571" s="83"/>
    </row>
    <row r="4572" spans="3:9" x14ac:dyDescent="0.15">
      <c r="C4572" s="83"/>
      <c r="H4572" s="83"/>
      <c r="I4572" s="83"/>
    </row>
    <row r="4573" spans="3:9" x14ac:dyDescent="0.15">
      <c r="C4573" s="83"/>
      <c r="H4573" s="83"/>
      <c r="I4573" s="83"/>
    </row>
    <row r="4574" spans="3:9" x14ac:dyDescent="0.15">
      <c r="C4574" s="83"/>
      <c r="H4574" s="83"/>
      <c r="I4574" s="83"/>
    </row>
    <row r="4575" spans="3:9" x14ac:dyDescent="0.15">
      <c r="C4575" s="83"/>
      <c r="H4575" s="83"/>
      <c r="I4575" s="83"/>
    </row>
    <row r="4576" spans="3:9" x14ac:dyDescent="0.15">
      <c r="C4576" s="83"/>
      <c r="H4576" s="83"/>
      <c r="I4576" s="83"/>
    </row>
    <row r="4577" spans="3:9" x14ac:dyDescent="0.15">
      <c r="C4577" s="83"/>
      <c r="H4577" s="83"/>
      <c r="I4577" s="83"/>
    </row>
    <row r="4578" spans="3:9" x14ac:dyDescent="0.15">
      <c r="C4578" s="83"/>
      <c r="H4578" s="83"/>
      <c r="I4578" s="83"/>
    </row>
    <row r="4579" spans="3:9" x14ac:dyDescent="0.15">
      <c r="C4579" s="83"/>
      <c r="H4579" s="83"/>
      <c r="I4579" s="83"/>
    </row>
    <row r="4580" spans="3:9" x14ac:dyDescent="0.15">
      <c r="C4580" s="83"/>
      <c r="H4580" s="83"/>
      <c r="I4580" s="83"/>
    </row>
    <row r="4581" spans="3:9" x14ac:dyDescent="0.15">
      <c r="C4581" s="83"/>
      <c r="H4581" s="83"/>
      <c r="I4581" s="83"/>
    </row>
    <row r="4582" spans="3:9" x14ac:dyDescent="0.15">
      <c r="C4582" s="83"/>
      <c r="H4582" s="83"/>
      <c r="I4582" s="83"/>
    </row>
    <row r="4583" spans="3:9" x14ac:dyDescent="0.15">
      <c r="C4583" s="83"/>
      <c r="H4583" s="83"/>
      <c r="I4583" s="83"/>
    </row>
    <row r="4584" spans="3:9" x14ac:dyDescent="0.15">
      <c r="C4584" s="83"/>
      <c r="H4584" s="83"/>
      <c r="I4584" s="83"/>
    </row>
    <row r="4585" spans="3:9" x14ac:dyDescent="0.15">
      <c r="C4585" s="83"/>
      <c r="H4585" s="83"/>
      <c r="I4585" s="83"/>
    </row>
    <row r="4586" spans="3:9" x14ac:dyDescent="0.15">
      <c r="C4586" s="83"/>
      <c r="H4586" s="83"/>
      <c r="I4586" s="83"/>
    </row>
    <row r="4587" spans="3:9" x14ac:dyDescent="0.15">
      <c r="C4587" s="83"/>
      <c r="H4587" s="83"/>
      <c r="I4587" s="83"/>
    </row>
    <row r="4588" spans="3:9" x14ac:dyDescent="0.15">
      <c r="C4588" s="83"/>
      <c r="H4588" s="83"/>
      <c r="I4588" s="83"/>
    </row>
    <row r="4589" spans="3:9" x14ac:dyDescent="0.15">
      <c r="C4589" s="83"/>
      <c r="H4589" s="83"/>
      <c r="I4589" s="83"/>
    </row>
    <row r="4590" spans="3:9" x14ac:dyDescent="0.15">
      <c r="C4590" s="83"/>
      <c r="H4590" s="83"/>
      <c r="I4590" s="83"/>
    </row>
    <row r="4591" spans="3:9" x14ac:dyDescent="0.15">
      <c r="C4591" s="83"/>
      <c r="H4591" s="83"/>
      <c r="I4591" s="83"/>
    </row>
    <row r="4592" spans="3:9" x14ac:dyDescent="0.15">
      <c r="C4592" s="83"/>
      <c r="H4592" s="83"/>
      <c r="I4592" s="83"/>
    </row>
    <row r="4593" spans="3:9" x14ac:dyDescent="0.15">
      <c r="C4593" s="83"/>
      <c r="H4593" s="83"/>
      <c r="I4593" s="83"/>
    </row>
    <row r="4594" spans="3:9" x14ac:dyDescent="0.15">
      <c r="C4594" s="83"/>
      <c r="H4594" s="83"/>
      <c r="I4594" s="83"/>
    </row>
    <row r="4595" spans="3:9" x14ac:dyDescent="0.15">
      <c r="C4595" s="83"/>
      <c r="H4595" s="83"/>
      <c r="I4595" s="83"/>
    </row>
    <row r="4596" spans="3:9" x14ac:dyDescent="0.15">
      <c r="C4596" s="83"/>
      <c r="H4596" s="83"/>
      <c r="I4596" s="83"/>
    </row>
    <row r="4597" spans="3:9" x14ac:dyDescent="0.15">
      <c r="C4597" s="83"/>
      <c r="H4597" s="83"/>
      <c r="I4597" s="83"/>
    </row>
    <row r="4598" spans="3:9" x14ac:dyDescent="0.15">
      <c r="C4598" s="83"/>
      <c r="H4598" s="83"/>
      <c r="I4598" s="83"/>
    </row>
    <row r="4599" spans="3:9" x14ac:dyDescent="0.15">
      <c r="C4599" s="83"/>
      <c r="H4599" s="83"/>
      <c r="I4599" s="83"/>
    </row>
    <row r="4600" spans="3:9" x14ac:dyDescent="0.15">
      <c r="C4600" s="83"/>
      <c r="H4600" s="83"/>
      <c r="I4600" s="83"/>
    </row>
    <row r="4601" spans="3:9" x14ac:dyDescent="0.15">
      <c r="C4601" s="83"/>
      <c r="H4601" s="83"/>
      <c r="I4601" s="83"/>
    </row>
    <row r="4602" spans="3:9" x14ac:dyDescent="0.15">
      <c r="C4602" s="83"/>
      <c r="H4602" s="83"/>
      <c r="I4602" s="83"/>
    </row>
    <row r="4603" spans="3:9" x14ac:dyDescent="0.15">
      <c r="C4603" s="83"/>
      <c r="H4603" s="83"/>
      <c r="I4603" s="83"/>
    </row>
    <row r="4604" spans="3:9" x14ac:dyDescent="0.15">
      <c r="C4604" s="83"/>
      <c r="H4604" s="83"/>
      <c r="I4604" s="83"/>
    </row>
    <row r="4605" spans="3:9" x14ac:dyDescent="0.15">
      <c r="C4605" s="83"/>
      <c r="H4605" s="83"/>
      <c r="I4605" s="83"/>
    </row>
    <row r="4606" spans="3:9" x14ac:dyDescent="0.15">
      <c r="C4606" s="83"/>
      <c r="H4606" s="83"/>
      <c r="I4606" s="83"/>
    </row>
    <row r="4607" spans="3:9" x14ac:dyDescent="0.15">
      <c r="C4607" s="83"/>
      <c r="H4607" s="83"/>
      <c r="I4607" s="83"/>
    </row>
    <row r="4608" spans="3:9" x14ac:dyDescent="0.15">
      <c r="C4608" s="83"/>
      <c r="H4608" s="83"/>
      <c r="I4608" s="83"/>
    </row>
    <row r="4609" spans="3:9" x14ac:dyDescent="0.15">
      <c r="C4609" s="83"/>
      <c r="H4609" s="83"/>
      <c r="I4609" s="83"/>
    </row>
    <row r="4610" spans="3:9" x14ac:dyDescent="0.15">
      <c r="C4610" s="83"/>
      <c r="H4610" s="83"/>
      <c r="I4610" s="83"/>
    </row>
    <row r="4611" spans="3:9" x14ac:dyDescent="0.15">
      <c r="C4611" s="83"/>
      <c r="H4611" s="83"/>
      <c r="I4611" s="83"/>
    </row>
    <row r="4612" spans="3:9" x14ac:dyDescent="0.15">
      <c r="C4612" s="83"/>
      <c r="H4612" s="83"/>
      <c r="I4612" s="83"/>
    </row>
    <row r="4613" spans="3:9" x14ac:dyDescent="0.15">
      <c r="C4613" s="83"/>
      <c r="H4613" s="83"/>
      <c r="I4613" s="83"/>
    </row>
    <row r="4614" spans="3:9" x14ac:dyDescent="0.15">
      <c r="C4614" s="83"/>
      <c r="H4614" s="83"/>
      <c r="I4614" s="83"/>
    </row>
    <row r="4615" spans="3:9" x14ac:dyDescent="0.15">
      <c r="C4615" s="83"/>
      <c r="H4615" s="83"/>
      <c r="I4615" s="83"/>
    </row>
    <row r="4616" spans="3:9" x14ac:dyDescent="0.15">
      <c r="C4616" s="83"/>
      <c r="H4616" s="83"/>
      <c r="I4616" s="83"/>
    </row>
    <row r="4617" spans="3:9" x14ac:dyDescent="0.15">
      <c r="C4617" s="83"/>
      <c r="H4617" s="83"/>
      <c r="I4617" s="83"/>
    </row>
    <row r="4618" spans="3:9" x14ac:dyDescent="0.15">
      <c r="C4618" s="83"/>
      <c r="H4618" s="83"/>
      <c r="I4618" s="83"/>
    </row>
    <row r="4619" spans="3:9" x14ac:dyDescent="0.15">
      <c r="C4619" s="83"/>
      <c r="H4619" s="83"/>
      <c r="I4619" s="83"/>
    </row>
    <row r="4620" spans="3:9" x14ac:dyDescent="0.15">
      <c r="C4620" s="83"/>
      <c r="H4620" s="83"/>
      <c r="I4620" s="83"/>
    </row>
    <row r="4621" spans="3:9" x14ac:dyDescent="0.15">
      <c r="C4621" s="83"/>
      <c r="H4621" s="83"/>
      <c r="I4621" s="83"/>
    </row>
    <row r="4622" spans="3:9" x14ac:dyDescent="0.15">
      <c r="C4622" s="83"/>
      <c r="H4622" s="83"/>
      <c r="I4622" s="83"/>
    </row>
    <row r="4623" spans="3:9" x14ac:dyDescent="0.15">
      <c r="C4623" s="83"/>
      <c r="H4623" s="83"/>
      <c r="I4623" s="83"/>
    </row>
    <row r="4624" spans="3:9" x14ac:dyDescent="0.15">
      <c r="C4624" s="83"/>
      <c r="H4624" s="83"/>
      <c r="I4624" s="83"/>
    </row>
    <row r="4625" spans="3:9" x14ac:dyDescent="0.15">
      <c r="C4625" s="83"/>
      <c r="H4625" s="83"/>
      <c r="I4625" s="83"/>
    </row>
    <row r="4626" spans="3:9" x14ac:dyDescent="0.15">
      <c r="C4626" s="83"/>
      <c r="H4626" s="83"/>
      <c r="I4626" s="83"/>
    </row>
    <row r="4627" spans="3:9" x14ac:dyDescent="0.15">
      <c r="C4627" s="83"/>
      <c r="H4627" s="83"/>
      <c r="I4627" s="83"/>
    </row>
    <row r="4628" spans="3:9" x14ac:dyDescent="0.15">
      <c r="C4628" s="83"/>
      <c r="H4628" s="83"/>
      <c r="I4628" s="83"/>
    </row>
    <row r="4629" spans="3:9" x14ac:dyDescent="0.15">
      <c r="C4629" s="83"/>
      <c r="H4629" s="83"/>
      <c r="I4629" s="83"/>
    </row>
    <row r="4630" spans="3:9" x14ac:dyDescent="0.15">
      <c r="C4630" s="83"/>
      <c r="H4630" s="83"/>
      <c r="I4630" s="83"/>
    </row>
    <row r="4631" spans="3:9" x14ac:dyDescent="0.15">
      <c r="C4631" s="83"/>
      <c r="H4631" s="83"/>
      <c r="I4631" s="83"/>
    </row>
    <row r="4632" spans="3:9" x14ac:dyDescent="0.15">
      <c r="C4632" s="83"/>
      <c r="H4632" s="83"/>
      <c r="I4632" s="83"/>
    </row>
    <row r="4633" spans="3:9" x14ac:dyDescent="0.15">
      <c r="C4633" s="83"/>
      <c r="H4633" s="83"/>
      <c r="I4633" s="83"/>
    </row>
    <row r="4634" spans="3:9" x14ac:dyDescent="0.15">
      <c r="C4634" s="83"/>
      <c r="H4634" s="83"/>
      <c r="I4634" s="83"/>
    </row>
    <row r="4635" spans="3:9" x14ac:dyDescent="0.15">
      <c r="C4635" s="83"/>
      <c r="H4635" s="83"/>
      <c r="I4635" s="83"/>
    </row>
    <row r="4636" spans="3:9" x14ac:dyDescent="0.15">
      <c r="C4636" s="83"/>
      <c r="H4636" s="83"/>
      <c r="I4636" s="83"/>
    </row>
    <row r="4637" spans="3:9" x14ac:dyDescent="0.15">
      <c r="C4637" s="83"/>
      <c r="H4637" s="83"/>
      <c r="I4637" s="83"/>
    </row>
    <row r="4638" spans="3:9" x14ac:dyDescent="0.15">
      <c r="C4638" s="83"/>
      <c r="H4638" s="83"/>
      <c r="I4638" s="83"/>
    </row>
    <row r="4639" spans="3:9" x14ac:dyDescent="0.15">
      <c r="C4639" s="83"/>
      <c r="H4639" s="83"/>
      <c r="I4639" s="83"/>
    </row>
    <row r="4640" spans="3:9" x14ac:dyDescent="0.15">
      <c r="C4640" s="83"/>
      <c r="H4640" s="83"/>
      <c r="I4640" s="83"/>
    </row>
    <row r="4641" spans="3:9" x14ac:dyDescent="0.15">
      <c r="C4641" s="83"/>
      <c r="H4641" s="83"/>
      <c r="I4641" s="83"/>
    </row>
    <row r="4642" spans="3:9" x14ac:dyDescent="0.15">
      <c r="C4642" s="83"/>
      <c r="H4642" s="83"/>
      <c r="I4642" s="83"/>
    </row>
    <row r="4643" spans="3:9" x14ac:dyDescent="0.15">
      <c r="C4643" s="83"/>
      <c r="H4643" s="83"/>
      <c r="I4643" s="83"/>
    </row>
    <row r="4644" spans="3:9" x14ac:dyDescent="0.15">
      <c r="C4644" s="83"/>
      <c r="H4644" s="83"/>
      <c r="I4644" s="83"/>
    </row>
    <row r="4645" spans="3:9" x14ac:dyDescent="0.15">
      <c r="C4645" s="83"/>
      <c r="H4645" s="83"/>
      <c r="I4645" s="83"/>
    </row>
    <row r="4646" spans="3:9" x14ac:dyDescent="0.15">
      <c r="C4646" s="83"/>
      <c r="H4646" s="83"/>
      <c r="I4646" s="83"/>
    </row>
    <row r="4647" spans="3:9" x14ac:dyDescent="0.15">
      <c r="C4647" s="83"/>
      <c r="H4647" s="83"/>
      <c r="I4647" s="83"/>
    </row>
    <row r="4648" spans="3:9" x14ac:dyDescent="0.15">
      <c r="C4648" s="83"/>
      <c r="H4648" s="83"/>
      <c r="I4648" s="83"/>
    </row>
    <row r="4649" spans="3:9" x14ac:dyDescent="0.15">
      <c r="C4649" s="83"/>
      <c r="H4649" s="83"/>
      <c r="I4649" s="83"/>
    </row>
    <row r="4650" spans="3:9" x14ac:dyDescent="0.15">
      <c r="C4650" s="83"/>
      <c r="H4650" s="83"/>
      <c r="I4650" s="83"/>
    </row>
    <row r="4651" spans="3:9" x14ac:dyDescent="0.15">
      <c r="C4651" s="83"/>
      <c r="H4651" s="83"/>
      <c r="I4651" s="83"/>
    </row>
    <row r="4652" spans="3:9" x14ac:dyDescent="0.15">
      <c r="C4652" s="83"/>
      <c r="H4652" s="83"/>
      <c r="I4652" s="83"/>
    </row>
    <row r="4653" spans="3:9" x14ac:dyDescent="0.15">
      <c r="C4653" s="83"/>
      <c r="H4653" s="83"/>
      <c r="I4653" s="83"/>
    </row>
    <row r="4654" spans="3:9" x14ac:dyDescent="0.15">
      <c r="C4654" s="83"/>
      <c r="H4654" s="83"/>
      <c r="I4654" s="83"/>
    </row>
    <row r="4655" spans="3:9" x14ac:dyDescent="0.15">
      <c r="C4655" s="83"/>
      <c r="H4655" s="83"/>
      <c r="I4655" s="83"/>
    </row>
    <row r="4656" spans="3:9" x14ac:dyDescent="0.15">
      <c r="C4656" s="83"/>
      <c r="H4656" s="83"/>
      <c r="I4656" s="83"/>
    </row>
    <row r="4657" spans="3:9" x14ac:dyDescent="0.15">
      <c r="C4657" s="83"/>
      <c r="H4657" s="83"/>
      <c r="I4657" s="83"/>
    </row>
    <row r="4658" spans="3:9" x14ac:dyDescent="0.15">
      <c r="C4658" s="83"/>
      <c r="H4658" s="83"/>
      <c r="I4658" s="83"/>
    </row>
    <row r="4659" spans="3:9" x14ac:dyDescent="0.15">
      <c r="C4659" s="83"/>
      <c r="H4659" s="83"/>
      <c r="I4659" s="83"/>
    </row>
    <row r="4660" spans="3:9" x14ac:dyDescent="0.15">
      <c r="C4660" s="83"/>
      <c r="H4660" s="83"/>
      <c r="I4660" s="83"/>
    </row>
    <row r="4661" spans="3:9" x14ac:dyDescent="0.15">
      <c r="C4661" s="83"/>
      <c r="H4661" s="83"/>
      <c r="I4661" s="83"/>
    </row>
    <row r="4662" spans="3:9" x14ac:dyDescent="0.15">
      <c r="C4662" s="83"/>
      <c r="H4662" s="83"/>
      <c r="I4662" s="83"/>
    </row>
    <row r="4663" spans="3:9" x14ac:dyDescent="0.15">
      <c r="C4663" s="83"/>
      <c r="H4663" s="83"/>
      <c r="I4663" s="83"/>
    </row>
    <row r="4664" spans="3:9" x14ac:dyDescent="0.15">
      <c r="C4664" s="83"/>
      <c r="H4664" s="83"/>
      <c r="I4664" s="83"/>
    </row>
    <row r="4665" spans="3:9" x14ac:dyDescent="0.15">
      <c r="C4665" s="83"/>
      <c r="H4665" s="83"/>
      <c r="I4665" s="83"/>
    </row>
    <row r="4666" spans="3:9" x14ac:dyDescent="0.15">
      <c r="C4666" s="83"/>
      <c r="H4666" s="83"/>
      <c r="I4666" s="83"/>
    </row>
    <row r="4667" spans="3:9" x14ac:dyDescent="0.15">
      <c r="C4667" s="83"/>
      <c r="H4667" s="83"/>
      <c r="I4667" s="83"/>
    </row>
    <row r="4668" spans="3:9" x14ac:dyDescent="0.15">
      <c r="C4668" s="83"/>
      <c r="H4668" s="83"/>
      <c r="I4668" s="83"/>
    </row>
    <row r="4669" spans="3:9" x14ac:dyDescent="0.15">
      <c r="C4669" s="83"/>
      <c r="H4669" s="83"/>
      <c r="I4669" s="83"/>
    </row>
    <row r="4670" spans="3:9" x14ac:dyDescent="0.15">
      <c r="C4670" s="83"/>
      <c r="H4670" s="83"/>
      <c r="I4670" s="83"/>
    </row>
    <row r="4671" spans="3:9" x14ac:dyDescent="0.15">
      <c r="C4671" s="83"/>
      <c r="H4671" s="83"/>
      <c r="I4671" s="83"/>
    </row>
    <row r="4672" spans="3:9" x14ac:dyDescent="0.15">
      <c r="C4672" s="83"/>
      <c r="H4672" s="83"/>
      <c r="I4672" s="83"/>
    </row>
    <row r="4673" spans="3:9" x14ac:dyDescent="0.15">
      <c r="C4673" s="83"/>
      <c r="H4673" s="83"/>
      <c r="I4673" s="83"/>
    </row>
    <row r="4674" spans="3:9" x14ac:dyDescent="0.15">
      <c r="C4674" s="83"/>
      <c r="H4674" s="83"/>
      <c r="I4674" s="83"/>
    </row>
    <row r="4675" spans="3:9" x14ac:dyDescent="0.15">
      <c r="C4675" s="83"/>
      <c r="H4675" s="83"/>
      <c r="I4675" s="83"/>
    </row>
    <row r="4676" spans="3:9" x14ac:dyDescent="0.15">
      <c r="C4676" s="83"/>
      <c r="H4676" s="83"/>
      <c r="I4676" s="83"/>
    </row>
    <row r="4677" spans="3:9" x14ac:dyDescent="0.15">
      <c r="C4677" s="83"/>
      <c r="H4677" s="83"/>
      <c r="I4677" s="83"/>
    </row>
    <row r="4678" spans="3:9" x14ac:dyDescent="0.15">
      <c r="C4678" s="83"/>
      <c r="H4678" s="83"/>
      <c r="I4678" s="83"/>
    </row>
    <row r="4679" spans="3:9" x14ac:dyDescent="0.15">
      <c r="C4679" s="83"/>
      <c r="H4679" s="83"/>
      <c r="I4679" s="83"/>
    </row>
    <row r="4680" spans="3:9" x14ac:dyDescent="0.15">
      <c r="C4680" s="83"/>
      <c r="H4680" s="83"/>
      <c r="I4680" s="83"/>
    </row>
    <row r="4681" spans="3:9" x14ac:dyDescent="0.15">
      <c r="C4681" s="83"/>
      <c r="H4681" s="83"/>
      <c r="I4681" s="83"/>
    </row>
    <row r="4682" spans="3:9" x14ac:dyDescent="0.15">
      <c r="C4682" s="83"/>
      <c r="H4682" s="83"/>
      <c r="I4682" s="83"/>
    </row>
    <row r="4683" spans="3:9" x14ac:dyDescent="0.15">
      <c r="C4683" s="83"/>
      <c r="H4683" s="83"/>
      <c r="I4683" s="83"/>
    </row>
    <row r="4684" spans="3:9" x14ac:dyDescent="0.15">
      <c r="C4684" s="83"/>
      <c r="H4684" s="83"/>
      <c r="I4684" s="83"/>
    </row>
    <row r="4685" spans="3:9" x14ac:dyDescent="0.15">
      <c r="C4685" s="83"/>
      <c r="H4685" s="83"/>
      <c r="I4685" s="83"/>
    </row>
    <row r="4686" spans="3:9" x14ac:dyDescent="0.15">
      <c r="C4686" s="83"/>
      <c r="H4686" s="83"/>
      <c r="I4686" s="83"/>
    </row>
    <row r="4687" spans="3:9" x14ac:dyDescent="0.15">
      <c r="C4687" s="83"/>
      <c r="H4687" s="83"/>
      <c r="I4687" s="83"/>
    </row>
    <row r="4688" spans="3:9" x14ac:dyDescent="0.15">
      <c r="C4688" s="83"/>
      <c r="H4688" s="83"/>
      <c r="I4688" s="83"/>
    </row>
    <row r="4689" spans="3:9" x14ac:dyDescent="0.15">
      <c r="C4689" s="83"/>
      <c r="H4689" s="83"/>
      <c r="I4689" s="83"/>
    </row>
    <row r="4690" spans="3:9" x14ac:dyDescent="0.15">
      <c r="C4690" s="83"/>
      <c r="H4690" s="83"/>
      <c r="I4690" s="83"/>
    </row>
    <row r="4691" spans="3:9" x14ac:dyDescent="0.15">
      <c r="C4691" s="83"/>
      <c r="H4691" s="83"/>
      <c r="I4691" s="83"/>
    </row>
    <row r="4692" spans="3:9" x14ac:dyDescent="0.15">
      <c r="C4692" s="83"/>
      <c r="H4692" s="83"/>
      <c r="I4692" s="83"/>
    </row>
    <row r="4693" spans="3:9" x14ac:dyDescent="0.15">
      <c r="C4693" s="83"/>
      <c r="H4693" s="83"/>
      <c r="I4693" s="83"/>
    </row>
    <row r="4694" spans="3:9" x14ac:dyDescent="0.15">
      <c r="C4694" s="83"/>
      <c r="H4694" s="83"/>
      <c r="I4694" s="83"/>
    </row>
    <row r="4695" spans="3:9" x14ac:dyDescent="0.15">
      <c r="C4695" s="83"/>
      <c r="H4695" s="83"/>
      <c r="I4695" s="83"/>
    </row>
    <row r="4696" spans="3:9" x14ac:dyDescent="0.15">
      <c r="C4696" s="83"/>
      <c r="H4696" s="83"/>
      <c r="I4696" s="83"/>
    </row>
    <row r="4697" spans="3:9" x14ac:dyDescent="0.15">
      <c r="C4697" s="83"/>
      <c r="H4697" s="83"/>
      <c r="I4697" s="83"/>
    </row>
    <row r="4698" spans="3:9" x14ac:dyDescent="0.15">
      <c r="C4698" s="83"/>
      <c r="H4698" s="83"/>
      <c r="I4698" s="83"/>
    </row>
    <row r="4699" spans="3:9" x14ac:dyDescent="0.15">
      <c r="C4699" s="83"/>
      <c r="H4699" s="83"/>
      <c r="I4699" s="83"/>
    </row>
    <row r="4700" spans="3:9" x14ac:dyDescent="0.15">
      <c r="C4700" s="83"/>
      <c r="H4700" s="83"/>
      <c r="I4700" s="83"/>
    </row>
    <row r="4701" spans="3:9" x14ac:dyDescent="0.15">
      <c r="C4701" s="83"/>
      <c r="H4701" s="83"/>
      <c r="I4701" s="83"/>
    </row>
    <row r="4702" spans="3:9" x14ac:dyDescent="0.15">
      <c r="C4702" s="83"/>
      <c r="H4702" s="83"/>
      <c r="I4702" s="83"/>
    </row>
    <row r="4703" spans="3:9" x14ac:dyDescent="0.15">
      <c r="C4703" s="83"/>
      <c r="H4703" s="83"/>
      <c r="I4703" s="83"/>
    </row>
    <row r="4704" spans="3:9" x14ac:dyDescent="0.15">
      <c r="C4704" s="83"/>
      <c r="H4704" s="83"/>
      <c r="I4704" s="83"/>
    </row>
    <row r="4705" spans="3:9" x14ac:dyDescent="0.15">
      <c r="C4705" s="83"/>
      <c r="H4705" s="83"/>
      <c r="I4705" s="83"/>
    </row>
    <row r="4706" spans="3:9" x14ac:dyDescent="0.15">
      <c r="C4706" s="83"/>
      <c r="H4706" s="83"/>
      <c r="I4706" s="83"/>
    </row>
    <row r="4707" spans="3:9" x14ac:dyDescent="0.15">
      <c r="C4707" s="83"/>
      <c r="H4707" s="83"/>
      <c r="I4707" s="83"/>
    </row>
    <row r="4708" spans="3:9" x14ac:dyDescent="0.15">
      <c r="C4708" s="83"/>
      <c r="H4708" s="83"/>
      <c r="I4708" s="83"/>
    </row>
    <row r="4709" spans="3:9" x14ac:dyDescent="0.15">
      <c r="C4709" s="83"/>
      <c r="H4709" s="83"/>
      <c r="I4709" s="83"/>
    </row>
    <row r="4710" spans="3:9" x14ac:dyDescent="0.15">
      <c r="C4710" s="83"/>
      <c r="H4710" s="83"/>
      <c r="I4710" s="83"/>
    </row>
    <row r="4711" spans="3:9" x14ac:dyDescent="0.15">
      <c r="C4711" s="83"/>
      <c r="H4711" s="83"/>
      <c r="I4711" s="83"/>
    </row>
    <row r="4712" spans="3:9" x14ac:dyDescent="0.15">
      <c r="C4712" s="83"/>
      <c r="H4712" s="83"/>
      <c r="I4712" s="83"/>
    </row>
    <row r="4713" spans="3:9" x14ac:dyDescent="0.15">
      <c r="C4713" s="83"/>
      <c r="H4713" s="83"/>
      <c r="I4713" s="83"/>
    </row>
    <row r="4714" spans="3:9" x14ac:dyDescent="0.15">
      <c r="C4714" s="83"/>
      <c r="H4714" s="83"/>
      <c r="I4714" s="83"/>
    </row>
    <row r="4715" spans="3:9" x14ac:dyDescent="0.15">
      <c r="C4715" s="83"/>
      <c r="H4715" s="83"/>
      <c r="I4715" s="83"/>
    </row>
    <row r="4716" spans="3:9" x14ac:dyDescent="0.15">
      <c r="C4716" s="83"/>
      <c r="H4716" s="83"/>
      <c r="I4716" s="83"/>
    </row>
    <row r="4717" spans="3:9" x14ac:dyDescent="0.15">
      <c r="C4717" s="83"/>
      <c r="H4717" s="83"/>
      <c r="I4717" s="83"/>
    </row>
    <row r="4718" spans="3:9" x14ac:dyDescent="0.15">
      <c r="C4718" s="83"/>
      <c r="H4718" s="83"/>
      <c r="I4718" s="83"/>
    </row>
    <row r="4719" spans="3:9" x14ac:dyDescent="0.15">
      <c r="C4719" s="83"/>
      <c r="H4719" s="83"/>
      <c r="I4719" s="83"/>
    </row>
    <row r="4720" spans="3:9" x14ac:dyDescent="0.15">
      <c r="C4720" s="83"/>
      <c r="H4720" s="83"/>
      <c r="I4720" s="83"/>
    </row>
    <row r="4721" spans="3:9" x14ac:dyDescent="0.15">
      <c r="C4721" s="83"/>
      <c r="H4721" s="83"/>
      <c r="I4721" s="83"/>
    </row>
    <row r="4722" spans="3:9" x14ac:dyDescent="0.15">
      <c r="C4722" s="83"/>
      <c r="H4722" s="83"/>
      <c r="I4722" s="83"/>
    </row>
    <row r="4723" spans="3:9" x14ac:dyDescent="0.15">
      <c r="C4723" s="83"/>
      <c r="H4723" s="83"/>
      <c r="I4723" s="83"/>
    </row>
    <row r="4724" spans="3:9" x14ac:dyDescent="0.15">
      <c r="C4724" s="83"/>
      <c r="H4724" s="83"/>
      <c r="I4724" s="83"/>
    </row>
    <row r="4725" spans="3:9" x14ac:dyDescent="0.15">
      <c r="C4725" s="83"/>
      <c r="H4725" s="83"/>
      <c r="I4725" s="83"/>
    </row>
    <row r="4726" spans="3:9" x14ac:dyDescent="0.15">
      <c r="C4726" s="83"/>
      <c r="H4726" s="83"/>
      <c r="I4726" s="83"/>
    </row>
    <row r="4727" spans="3:9" x14ac:dyDescent="0.15">
      <c r="C4727" s="83"/>
      <c r="H4727" s="83"/>
      <c r="I4727" s="83"/>
    </row>
    <row r="4728" spans="3:9" x14ac:dyDescent="0.15">
      <c r="C4728" s="83"/>
      <c r="H4728" s="83"/>
      <c r="I4728" s="83"/>
    </row>
    <row r="4729" spans="3:9" x14ac:dyDescent="0.15">
      <c r="C4729" s="83"/>
      <c r="H4729" s="83"/>
      <c r="I4729" s="83"/>
    </row>
    <row r="4730" spans="3:9" x14ac:dyDescent="0.15">
      <c r="C4730" s="83"/>
      <c r="H4730" s="83"/>
      <c r="I4730" s="83"/>
    </row>
    <row r="4731" spans="3:9" x14ac:dyDescent="0.15">
      <c r="C4731" s="83"/>
      <c r="H4731" s="83"/>
      <c r="I4731" s="83"/>
    </row>
    <row r="4732" spans="3:9" x14ac:dyDescent="0.15">
      <c r="C4732" s="83"/>
      <c r="H4732" s="83"/>
      <c r="I4732" s="83"/>
    </row>
    <row r="4733" spans="3:9" x14ac:dyDescent="0.15">
      <c r="C4733" s="83"/>
      <c r="H4733" s="83"/>
      <c r="I4733" s="83"/>
    </row>
    <row r="4734" spans="3:9" x14ac:dyDescent="0.15">
      <c r="C4734" s="83"/>
      <c r="H4734" s="83"/>
      <c r="I4734" s="83"/>
    </row>
    <row r="4735" spans="3:9" x14ac:dyDescent="0.15">
      <c r="C4735" s="83"/>
      <c r="H4735" s="83"/>
      <c r="I4735" s="83"/>
    </row>
    <row r="4736" spans="3:9" x14ac:dyDescent="0.15">
      <c r="C4736" s="83"/>
      <c r="H4736" s="83"/>
      <c r="I4736" s="83"/>
    </row>
    <row r="4737" spans="3:9" x14ac:dyDescent="0.15">
      <c r="C4737" s="83"/>
      <c r="H4737" s="83"/>
      <c r="I4737" s="83"/>
    </row>
    <row r="4738" spans="3:9" x14ac:dyDescent="0.15">
      <c r="C4738" s="83"/>
      <c r="H4738" s="83"/>
      <c r="I4738" s="83"/>
    </row>
    <row r="4739" spans="3:9" x14ac:dyDescent="0.15">
      <c r="C4739" s="83"/>
      <c r="H4739" s="83"/>
      <c r="I4739" s="83"/>
    </row>
    <row r="4740" spans="3:9" x14ac:dyDescent="0.15">
      <c r="C4740" s="83"/>
      <c r="H4740" s="83"/>
      <c r="I4740" s="83"/>
    </row>
    <row r="4741" spans="3:9" x14ac:dyDescent="0.15">
      <c r="C4741" s="83"/>
      <c r="H4741" s="83"/>
      <c r="I4741" s="83"/>
    </row>
    <row r="4742" spans="3:9" x14ac:dyDescent="0.15">
      <c r="C4742" s="83"/>
      <c r="H4742" s="83"/>
      <c r="I4742" s="83"/>
    </row>
    <row r="4743" spans="3:9" x14ac:dyDescent="0.15">
      <c r="C4743" s="83"/>
      <c r="H4743" s="83"/>
      <c r="I4743" s="83"/>
    </row>
    <row r="4744" spans="3:9" x14ac:dyDescent="0.15">
      <c r="C4744" s="83"/>
      <c r="H4744" s="83"/>
      <c r="I4744" s="83"/>
    </row>
    <row r="4745" spans="3:9" x14ac:dyDescent="0.15">
      <c r="C4745" s="83"/>
      <c r="H4745" s="83"/>
      <c r="I4745" s="83"/>
    </row>
    <row r="4746" spans="3:9" x14ac:dyDescent="0.15">
      <c r="C4746" s="83"/>
      <c r="H4746" s="83"/>
      <c r="I4746" s="83"/>
    </row>
    <row r="4747" spans="3:9" x14ac:dyDescent="0.15">
      <c r="C4747" s="83"/>
      <c r="H4747" s="83"/>
      <c r="I4747" s="83"/>
    </row>
    <row r="4748" spans="3:9" x14ac:dyDescent="0.15">
      <c r="C4748" s="83"/>
      <c r="H4748" s="83"/>
      <c r="I4748" s="83"/>
    </row>
    <row r="4749" spans="3:9" x14ac:dyDescent="0.15">
      <c r="C4749" s="83"/>
      <c r="H4749" s="83"/>
      <c r="I4749" s="83"/>
    </row>
    <row r="4750" spans="3:9" x14ac:dyDescent="0.15">
      <c r="C4750" s="83"/>
      <c r="H4750" s="83"/>
      <c r="I4750" s="83"/>
    </row>
    <row r="4751" spans="3:9" x14ac:dyDescent="0.15">
      <c r="C4751" s="83"/>
      <c r="H4751" s="83"/>
      <c r="I4751" s="83"/>
    </row>
    <row r="4752" spans="3:9" x14ac:dyDescent="0.15">
      <c r="C4752" s="83"/>
      <c r="H4752" s="83"/>
      <c r="I4752" s="83"/>
    </row>
    <row r="4753" spans="3:9" x14ac:dyDescent="0.15">
      <c r="C4753" s="83"/>
      <c r="H4753" s="83"/>
      <c r="I4753" s="83"/>
    </row>
    <row r="4754" spans="3:9" x14ac:dyDescent="0.15">
      <c r="C4754" s="83"/>
      <c r="H4754" s="83"/>
      <c r="I4754" s="83"/>
    </row>
    <row r="4755" spans="3:9" x14ac:dyDescent="0.15">
      <c r="C4755" s="83"/>
      <c r="H4755" s="83"/>
      <c r="I4755" s="83"/>
    </row>
    <row r="4756" spans="3:9" x14ac:dyDescent="0.15">
      <c r="C4756" s="83"/>
      <c r="H4756" s="83"/>
      <c r="I4756" s="83"/>
    </row>
    <row r="4757" spans="3:9" x14ac:dyDescent="0.15">
      <c r="C4757" s="83"/>
      <c r="H4757" s="83"/>
      <c r="I4757" s="83"/>
    </row>
    <row r="4758" spans="3:9" x14ac:dyDescent="0.15">
      <c r="C4758" s="83"/>
      <c r="H4758" s="83"/>
      <c r="I4758" s="83"/>
    </row>
    <row r="4759" spans="3:9" x14ac:dyDescent="0.15">
      <c r="C4759" s="83"/>
      <c r="H4759" s="83"/>
      <c r="I4759" s="83"/>
    </row>
    <row r="4760" spans="3:9" x14ac:dyDescent="0.15">
      <c r="C4760" s="83"/>
      <c r="H4760" s="83"/>
      <c r="I4760" s="83"/>
    </row>
    <row r="4761" spans="3:9" x14ac:dyDescent="0.15">
      <c r="C4761" s="83"/>
      <c r="H4761" s="83"/>
      <c r="I4761" s="83"/>
    </row>
    <row r="4762" spans="3:9" x14ac:dyDescent="0.15">
      <c r="C4762" s="83"/>
      <c r="H4762" s="83"/>
      <c r="I4762" s="83"/>
    </row>
    <row r="4763" spans="3:9" x14ac:dyDescent="0.15">
      <c r="C4763" s="83"/>
      <c r="H4763" s="83"/>
      <c r="I4763" s="83"/>
    </row>
    <row r="4764" spans="3:9" x14ac:dyDescent="0.15">
      <c r="C4764" s="83"/>
      <c r="H4764" s="83"/>
      <c r="I4764" s="83"/>
    </row>
    <row r="4765" spans="3:9" x14ac:dyDescent="0.15">
      <c r="C4765" s="83"/>
      <c r="H4765" s="83"/>
      <c r="I4765" s="83"/>
    </row>
    <row r="4766" spans="3:9" x14ac:dyDescent="0.15">
      <c r="C4766" s="83"/>
      <c r="H4766" s="83"/>
      <c r="I4766" s="83"/>
    </row>
    <row r="4767" spans="3:9" x14ac:dyDescent="0.15">
      <c r="C4767" s="83"/>
      <c r="H4767" s="83"/>
      <c r="I4767" s="83"/>
    </row>
    <row r="4768" spans="3:9" x14ac:dyDescent="0.15">
      <c r="C4768" s="83"/>
      <c r="H4768" s="83"/>
      <c r="I4768" s="83"/>
    </row>
    <row r="4769" spans="3:9" x14ac:dyDescent="0.15">
      <c r="C4769" s="83"/>
      <c r="H4769" s="83"/>
      <c r="I4769" s="83"/>
    </row>
    <row r="4770" spans="3:9" x14ac:dyDescent="0.15">
      <c r="C4770" s="83"/>
      <c r="H4770" s="83"/>
      <c r="I4770" s="83"/>
    </row>
    <row r="4771" spans="3:9" x14ac:dyDescent="0.15">
      <c r="C4771" s="83"/>
      <c r="H4771" s="83"/>
      <c r="I4771" s="83"/>
    </row>
    <row r="4772" spans="3:9" x14ac:dyDescent="0.15">
      <c r="C4772" s="83"/>
      <c r="H4772" s="83"/>
      <c r="I4772" s="83"/>
    </row>
    <row r="4773" spans="3:9" x14ac:dyDescent="0.15">
      <c r="C4773" s="83"/>
      <c r="H4773" s="83"/>
      <c r="I4773" s="83"/>
    </row>
    <row r="4774" spans="3:9" x14ac:dyDescent="0.15">
      <c r="C4774" s="83"/>
      <c r="H4774" s="83"/>
      <c r="I4774" s="83"/>
    </row>
    <row r="4775" spans="3:9" x14ac:dyDescent="0.15">
      <c r="C4775" s="83"/>
      <c r="H4775" s="83"/>
      <c r="I4775" s="83"/>
    </row>
    <row r="4776" spans="3:9" x14ac:dyDescent="0.15">
      <c r="C4776" s="83"/>
      <c r="H4776" s="83"/>
      <c r="I4776" s="83"/>
    </row>
    <row r="4777" spans="3:9" x14ac:dyDescent="0.15">
      <c r="C4777" s="83"/>
      <c r="H4777" s="83"/>
      <c r="I4777" s="83"/>
    </row>
    <row r="4778" spans="3:9" x14ac:dyDescent="0.15">
      <c r="C4778" s="83"/>
      <c r="H4778" s="83"/>
      <c r="I4778" s="83"/>
    </row>
    <row r="4779" spans="3:9" x14ac:dyDescent="0.15">
      <c r="C4779" s="83"/>
      <c r="H4779" s="83"/>
      <c r="I4779" s="83"/>
    </row>
    <row r="4780" spans="3:9" x14ac:dyDescent="0.15">
      <c r="C4780" s="83"/>
      <c r="H4780" s="83"/>
      <c r="I4780" s="83"/>
    </row>
    <row r="4781" spans="3:9" x14ac:dyDescent="0.15">
      <c r="C4781" s="83"/>
      <c r="H4781" s="83"/>
      <c r="I4781" s="83"/>
    </row>
    <row r="4782" spans="3:9" x14ac:dyDescent="0.15">
      <c r="C4782" s="83"/>
      <c r="H4782" s="83"/>
      <c r="I4782" s="83"/>
    </row>
    <row r="4783" spans="3:9" x14ac:dyDescent="0.15">
      <c r="C4783" s="83"/>
      <c r="H4783" s="83"/>
      <c r="I4783" s="83"/>
    </row>
    <row r="4784" spans="3:9" x14ac:dyDescent="0.15">
      <c r="C4784" s="83"/>
      <c r="H4784" s="83"/>
      <c r="I4784" s="83"/>
    </row>
    <row r="4785" spans="3:9" x14ac:dyDescent="0.15">
      <c r="C4785" s="83"/>
      <c r="H4785" s="83"/>
      <c r="I4785" s="83"/>
    </row>
    <row r="4786" spans="3:9" x14ac:dyDescent="0.15">
      <c r="C4786" s="83"/>
      <c r="H4786" s="83"/>
      <c r="I4786" s="83"/>
    </row>
    <row r="4787" spans="3:9" x14ac:dyDescent="0.15">
      <c r="C4787" s="83"/>
      <c r="H4787" s="83"/>
      <c r="I4787" s="83"/>
    </row>
    <row r="4788" spans="3:9" x14ac:dyDescent="0.15">
      <c r="C4788" s="83"/>
      <c r="H4788" s="83"/>
      <c r="I4788" s="83"/>
    </row>
    <row r="4789" spans="3:9" x14ac:dyDescent="0.15">
      <c r="C4789" s="83"/>
      <c r="H4789" s="83"/>
      <c r="I4789" s="83"/>
    </row>
    <row r="4790" spans="3:9" x14ac:dyDescent="0.15">
      <c r="C4790" s="83"/>
      <c r="H4790" s="83"/>
      <c r="I4790" s="83"/>
    </row>
    <row r="4791" spans="3:9" x14ac:dyDescent="0.15">
      <c r="C4791" s="83"/>
      <c r="H4791" s="83"/>
      <c r="I4791" s="83"/>
    </row>
    <row r="4792" spans="3:9" x14ac:dyDescent="0.15">
      <c r="C4792" s="83"/>
      <c r="H4792" s="83"/>
      <c r="I4792" s="83"/>
    </row>
    <row r="4793" spans="3:9" x14ac:dyDescent="0.15">
      <c r="C4793" s="83"/>
      <c r="H4793" s="83"/>
      <c r="I4793" s="83"/>
    </row>
    <row r="4794" spans="3:9" x14ac:dyDescent="0.15">
      <c r="C4794" s="83"/>
      <c r="H4794" s="83"/>
      <c r="I4794" s="83"/>
    </row>
    <row r="4795" spans="3:9" x14ac:dyDescent="0.15">
      <c r="C4795" s="83"/>
      <c r="H4795" s="83"/>
      <c r="I4795" s="83"/>
    </row>
    <row r="4796" spans="3:9" x14ac:dyDescent="0.15">
      <c r="C4796" s="83"/>
      <c r="H4796" s="83"/>
      <c r="I4796" s="83"/>
    </row>
    <row r="4797" spans="3:9" x14ac:dyDescent="0.15">
      <c r="C4797" s="83"/>
      <c r="H4797" s="83"/>
      <c r="I4797" s="83"/>
    </row>
    <row r="4798" spans="3:9" x14ac:dyDescent="0.15">
      <c r="C4798" s="83"/>
      <c r="H4798" s="83"/>
      <c r="I4798" s="83"/>
    </row>
    <row r="4799" spans="3:9" x14ac:dyDescent="0.15">
      <c r="C4799" s="83"/>
      <c r="H4799" s="83"/>
      <c r="I4799" s="83"/>
    </row>
    <row r="4800" spans="3:9" x14ac:dyDescent="0.15">
      <c r="C4800" s="83"/>
      <c r="H4800" s="83"/>
      <c r="I4800" s="83"/>
    </row>
    <row r="4801" spans="3:9" x14ac:dyDescent="0.15">
      <c r="C4801" s="83"/>
      <c r="H4801" s="83"/>
      <c r="I4801" s="83"/>
    </row>
    <row r="4802" spans="3:9" x14ac:dyDescent="0.15">
      <c r="C4802" s="83"/>
      <c r="H4802" s="83"/>
      <c r="I4802" s="83"/>
    </row>
    <row r="4803" spans="3:9" x14ac:dyDescent="0.15">
      <c r="C4803" s="83"/>
      <c r="H4803" s="83"/>
      <c r="I4803" s="83"/>
    </row>
    <row r="4804" spans="3:9" x14ac:dyDescent="0.15">
      <c r="C4804" s="83"/>
      <c r="H4804" s="83"/>
      <c r="I4804" s="83"/>
    </row>
    <row r="4805" spans="3:9" x14ac:dyDescent="0.15">
      <c r="C4805" s="83"/>
      <c r="H4805" s="83"/>
      <c r="I4805" s="83"/>
    </row>
    <row r="4806" spans="3:9" x14ac:dyDescent="0.15">
      <c r="C4806" s="83"/>
      <c r="H4806" s="83"/>
      <c r="I4806" s="83"/>
    </row>
    <row r="4807" spans="3:9" x14ac:dyDescent="0.15">
      <c r="C4807" s="83"/>
      <c r="H4807" s="83"/>
      <c r="I4807" s="83"/>
    </row>
    <row r="4808" spans="3:9" x14ac:dyDescent="0.15">
      <c r="C4808" s="83"/>
      <c r="H4808" s="83"/>
      <c r="I4808" s="83"/>
    </row>
    <row r="4809" spans="3:9" x14ac:dyDescent="0.15">
      <c r="C4809" s="83"/>
      <c r="H4809" s="83"/>
      <c r="I4809" s="83"/>
    </row>
    <row r="4810" spans="3:9" x14ac:dyDescent="0.15">
      <c r="C4810" s="83"/>
      <c r="H4810" s="83"/>
      <c r="I4810" s="83"/>
    </row>
    <row r="4811" spans="3:9" x14ac:dyDescent="0.15">
      <c r="C4811" s="83"/>
      <c r="H4811" s="83"/>
      <c r="I4811" s="83"/>
    </row>
    <row r="4812" spans="3:9" x14ac:dyDescent="0.15">
      <c r="C4812" s="83"/>
      <c r="H4812" s="83"/>
      <c r="I4812" s="83"/>
    </row>
    <row r="4813" spans="3:9" x14ac:dyDescent="0.15">
      <c r="C4813" s="83"/>
      <c r="H4813" s="83"/>
      <c r="I4813" s="83"/>
    </row>
    <row r="4814" spans="3:9" x14ac:dyDescent="0.15">
      <c r="C4814" s="83"/>
      <c r="H4814" s="83"/>
      <c r="I4814" s="83"/>
    </row>
    <row r="4815" spans="3:9" x14ac:dyDescent="0.15">
      <c r="C4815" s="83"/>
      <c r="H4815" s="83"/>
      <c r="I4815" s="83"/>
    </row>
    <row r="4816" spans="3:9" x14ac:dyDescent="0.15">
      <c r="C4816" s="83"/>
      <c r="H4816" s="83"/>
      <c r="I4816" s="83"/>
    </row>
    <row r="4817" spans="3:9" x14ac:dyDescent="0.15">
      <c r="C4817" s="83"/>
      <c r="H4817" s="83"/>
      <c r="I4817" s="83"/>
    </row>
    <row r="4818" spans="3:9" x14ac:dyDescent="0.15">
      <c r="C4818" s="83"/>
      <c r="H4818" s="83"/>
      <c r="I4818" s="83"/>
    </row>
    <row r="4819" spans="3:9" x14ac:dyDescent="0.15">
      <c r="C4819" s="83"/>
      <c r="H4819" s="83"/>
      <c r="I4819" s="83"/>
    </row>
    <row r="4820" spans="3:9" x14ac:dyDescent="0.15">
      <c r="C4820" s="83"/>
      <c r="H4820" s="83"/>
      <c r="I4820" s="83"/>
    </row>
    <row r="4821" spans="3:9" x14ac:dyDescent="0.15">
      <c r="C4821" s="83"/>
      <c r="H4821" s="83"/>
      <c r="I4821" s="83"/>
    </row>
    <row r="4822" spans="3:9" x14ac:dyDescent="0.15">
      <c r="C4822" s="83"/>
      <c r="H4822" s="83"/>
      <c r="I4822" s="83"/>
    </row>
    <row r="4823" spans="3:9" x14ac:dyDescent="0.15">
      <c r="C4823" s="83"/>
      <c r="H4823" s="83"/>
      <c r="I4823" s="83"/>
    </row>
    <row r="4824" spans="3:9" x14ac:dyDescent="0.15">
      <c r="C4824" s="83"/>
      <c r="H4824" s="83"/>
      <c r="I4824" s="83"/>
    </row>
    <row r="4825" spans="3:9" x14ac:dyDescent="0.15">
      <c r="C4825" s="83"/>
      <c r="H4825" s="83"/>
      <c r="I4825" s="83"/>
    </row>
    <row r="4826" spans="3:9" x14ac:dyDescent="0.15">
      <c r="C4826" s="83"/>
      <c r="H4826" s="83"/>
      <c r="I4826" s="83"/>
    </row>
    <row r="4827" spans="3:9" x14ac:dyDescent="0.15">
      <c r="C4827" s="83"/>
      <c r="H4827" s="83"/>
      <c r="I4827" s="83"/>
    </row>
    <row r="4828" spans="3:9" x14ac:dyDescent="0.15">
      <c r="C4828" s="83"/>
      <c r="H4828" s="83"/>
      <c r="I4828" s="83"/>
    </row>
    <row r="4829" spans="3:9" x14ac:dyDescent="0.15">
      <c r="C4829" s="83"/>
      <c r="H4829" s="83"/>
      <c r="I4829" s="83"/>
    </row>
    <row r="4830" spans="3:9" x14ac:dyDescent="0.15">
      <c r="C4830" s="83"/>
      <c r="H4830" s="83"/>
      <c r="I4830" s="83"/>
    </row>
    <row r="4831" spans="3:9" x14ac:dyDescent="0.15">
      <c r="C4831" s="83"/>
      <c r="H4831" s="83"/>
      <c r="I4831" s="83"/>
    </row>
    <row r="4832" spans="3:9" x14ac:dyDescent="0.15">
      <c r="C4832" s="83"/>
      <c r="H4832" s="83"/>
      <c r="I4832" s="83"/>
    </row>
    <row r="4833" spans="3:9" x14ac:dyDescent="0.15">
      <c r="C4833" s="83"/>
      <c r="H4833" s="83"/>
      <c r="I4833" s="83"/>
    </row>
    <row r="4834" spans="3:9" x14ac:dyDescent="0.15">
      <c r="C4834" s="83"/>
      <c r="H4834" s="83"/>
      <c r="I4834" s="83"/>
    </row>
    <row r="4835" spans="3:9" x14ac:dyDescent="0.15">
      <c r="C4835" s="83"/>
      <c r="H4835" s="83"/>
      <c r="I4835" s="83"/>
    </row>
    <row r="4836" spans="3:9" x14ac:dyDescent="0.15">
      <c r="C4836" s="83"/>
      <c r="H4836" s="83"/>
      <c r="I4836" s="83"/>
    </row>
    <row r="4837" spans="3:9" x14ac:dyDescent="0.15">
      <c r="C4837" s="83"/>
      <c r="H4837" s="83"/>
      <c r="I4837" s="83"/>
    </row>
    <row r="4838" spans="3:9" x14ac:dyDescent="0.15">
      <c r="C4838" s="83"/>
      <c r="H4838" s="83"/>
      <c r="I4838" s="83"/>
    </row>
    <row r="4839" spans="3:9" x14ac:dyDescent="0.15">
      <c r="C4839" s="83"/>
      <c r="H4839" s="83"/>
      <c r="I4839" s="83"/>
    </row>
    <row r="4840" spans="3:9" x14ac:dyDescent="0.15">
      <c r="C4840" s="83"/>
      <c r="H4840" s="83"/>
      <c r="I4840" s="83"/>
    </row>
    <row r="4841" spans="3:9" x14ac:dyDescent="0.15">
      <c r="C4841" s="83"/>
      <c r="H4841" s="83"/>
      <c r="I4841" s="83"/>
    </row>
    <row r="4842" spans="3:9" x14ac:dyDescent="0.15">
      <c r="C4842" s="83"/>
      <c r="H4842" s="83"/>
      <c r="I4842" s="83"/>
    </row>
    <row r="4843" spans="3:9" x14ac:dyDescent="0.15">
      <c r="C4843" s="83"/>
      <c r="H4843" s="83"/>
      <c r="I4843" s="83"/>
    </row>
    <row r="4844" spans="3:9" x14ac:dyDescent="0.15">
      <c r="C4844" s="83"/>
      <c r="H4844" s="83"/>
      <c r="I4844" s="83"/>
    </row>
    <row r="4845" spans="3:9" x14ac:dyDescent="0.15">
      <c r="C4845" s="83"/>
      <c r="H4845" s="83"/>
      <c r="I4845" s="83"/>
    </row>
    <row r="4846" spans="3:9" x14ac:dyDescent="0.15">
      <c r="C4846" s="83"/>
      <c r="H4846" s="83"/>
      <c r="I4846" s="83"/>
    </row>
    <row r="4847" spans="3:9" x14ac:dyDescent="0.15">
      <c r="C4847" s="83"/>
      <c r="H4847" s="83"/>
      <c r="I4847" s="83"/>
    </row>
    <row r="4848" spans="3:9" x14ac:dyDescent="0.15">
      <c r="C4848" s="83"/>
      <c r="H4848" s="83"/>
      <c r="I4848" s="83"/>
    </row>
    <row r="4849" spans="3:9" x14ac:dyDescent="0.15">
      <c r="C4849" s="83"/>
      <c r="H4849" s="83"/>
      <c r="I4849" s="83"/>
    </row>
    <row r="4850" spans="3:9" x14ac:dyDescent="0.15">
      <c r="C4850" s="83"/>
      <c r="H4850" s="83"/>
      <c r="I4850" s="83"/>
    </row>
    <row r="4851" spans="3:9" x14ac:dyDescent="0.15">
      <c r="C4851" s="83"/>
      <c r="H4851" s="83"/>
      <c r="I4851" s="83"/>
    </row>
    <row r="4852" spans="3:9" x14ac:dyDescent="0.15">
      <c r="C4852" s="83"/>
      <c r="H4852" s="83"/>
      <c r="I4852" s="83"/>
    </row>
    <row r="4853" spans="3:9" x14ac:dyDescent="0.15">
      <c r="C4853" s="83"/>
      <c r="H4853" s="83"/>
      <c r="I4853" s="83"/>
    </row>
    <row r="4854" spans="3:9" x14ac:dyDescent="0.15">
      <c r="C4854" s="83"/>
      <c r="H4854" s="83"/>
      <c r="I4854" s="83"/>
    </row>
    <row r="4855" spans="3:9" x14ac:dyDescent="0.15">
      <c r="C4855" s="83"/>
      <c r="H4855" s="83"/>
      <c r="I4855" s="83"/>
    </row>
    <row r="4856" spans="3:9" x14ac:dyDescent="0.15">
      <c r="C4856" s="83"/>
      <c r="H4856" s="83"/>
      <c r="I4856" s="83"/>
    </row>
    <row r="4857" spans="3:9" x14ac:dyDescent="0.15">
      <c r="C4857" s="83"/>
      <c r="H4857" s="83"/>
      <c r="I4857" s="83"/>
    </row>
    <row r="4858" spans="3:9" x14ac:dyDescent="0.15">
      <c r="C4858" s="83"/>
      <c r="H4858" s="83"/>
      <c r="I4858" s="83"/>
    </row>
    <row r="4859" spans="3:9" x14ac:dyDescent="0.15">
      <c r="C4859" s="83"/>
      <c r="H4859" s="83"/>
      <c r="I4859" s="83"/>
    </row>
    <row r="4860" spans="3:9" x14ac:dyDescent="0.15">
      <c r="C4860" s="83"/>
      <c r="H4860" s="83"/>
      <c r="I4860" s="83"/>
    </row>
    <row r="4861" spans="3:9" x14ac:dyDescent="0.15">
      <c r="C4861" s="83"/>
      <c r="H4861" s="83"/>
      <c r="I4861" s="83"/>
    </row>
    <row r="4862" spans="3:9" x14ac:dyDescent="0.15">
      <c r="C4862" s="83"/>
      <c r="H4862" s="83"/>
      <c r="I4862" s="83"/>
    </row>
    <row r="4863" spans="3:9" x14ac:dyDescent="0.15">
      <c r="C4863" s="83"/>
      <c r="H4863" s="83"/>
      <c r="I4863" s="83"/>
    </row>
    <row r="4864" spans="3:9" x14ac:dyDescent="0.15">
      <c r="C4864" s="83"/>
      <c r="H4864" s="83"/>
      <c r="I4864" s="83"/>
    </row>
    <row r="4865" spans="3:9" x14ac:dyDescent="0.15">
      <c r="C4865" s="83"/>
      <c r="H4865" s="83"/>
      <c r="I4865" s="83"/>
    </row>
    <row r="4866" spans="3:9" x14ac:dyDescent="0.15">
      <c r="C4866" s="83"/>
      <c r="H4866" s="83"/>
      <c r="I4866" s="83"/>
    </row>
    <row r="4867" spans="3:9" x14ac:dyDescent="0.15">
      <c r="C4867" s="83"/>
      <c r="H4867" s="83"/>
      <c r="I4867" s="83"/>
    </row>
    <row r="4868" spans="3:9" x14ac:dyDescent="0.15">
      <c r="C4868" s="83"/>
      <c r="H4868" s="83"/>
      <c r="I4868" s="83"/>
    </row>
    <row r="4869" spans="3:9" x14ac:dyDescent="0.15">
      <c r="C4869" s="83"/>
      <c r="H4869" s="83"/>
      <c r="I4869" s="83"/>
    </row>
    <row r="4870" spans="3:9" x14ac:dyDescent="0.15">
      <c r="C4870" s="83"/>
      <c r="H4870" s="83"/>
      <c r="I4870" s="83"/>
    </row>
    <row r="4871" spans="3:9" x14ac:dyDescent="0.15">
      <c r="C4871" s="83"/>
      <c r="H4871" s="83"/>
      <c r="I4871" s="83"/>
    </row>
    <row r="4872" spans="3:9" x14ac:dyDescent="0.15">
      <c r="C4872" s="83"/>
      <c r="H4872" s="83"/>
      <c r="I4872" s="83"/>
    </row>
    <row r="4873" spans="3:9" x14ac:dyDescent="0.15">
      <c r="C4873" s="83"/>
      <c r="H4873" s="83"/>
      <c r="I4873" s="83"/>
    </row>
    <row r="4874" spans="3:9" x14ac:dyDescent="0.15">
      <c r="C4874" s="83"/>
      <c r="H4874" s="83"/>
      <c r="I4874" s="83"/>
    </row>
    <row r="4875" spans="3:9" x14ac:dyDescent="0.15">
      <c r="C4875" s="83"/>
      <c r="H4875" s="83"/>
      <c r="I4875" s="83"/>
    </row>
    <row r="4876" spans="3:9" x14ac:dyDescent="0.15">
      <c r="C4876" s="83"/>
      <c r="H4876" s="83"/>
      <c r="I4876" s="83"/>
    </row>
    <row r="4877" spans="3:9" x14ac:dyDescent="0.15">
      <c r="C4877" s="83"/>
      <c r="H4877" s="83"/>
      <c r="I4877" s="83"/>
    </row>
    <row r="4878" spans="3:9" x14ac:dyDescent="0.15">
      <c r="C4878" s="83"/>
      <c r="H4878" s="83"/>
      <c r="I4878" s="83"/>
    </row>
    <row r="4879" spans="3:9" x14ac:dyDescent="0.15">
      <c r="C4879" s="83"/>
      <c r="H4879" s="83"/>
      <c r="I4879" s="83"/>
    </row>
    <row r="4880" spans="3:9" x14ac:dyDescent="0.15">
      <c r="C4880" s="83"/>
      <c r="H4880" s="83"/>
      <c r="I4880" s="83"/>
    </row>
    <row r="4881" spans="3:9" x14ac:dyDescent="0.15">
      <c r="C4881" s="83"/>
      <c r="H4881" s="83"/>
      <c r="I4881" s="83"/>
    </row>
    <row r="4882" spans="3:9" x14ac:dyDescent="0.15">
      <c r="C4882" s="83"/>
      <c r="H4882" s="83"/>
      <c r="I4882" s="83"/>
    </row>
    <row r="4883" spans="3:9" x14ac:dyDescent="0.15">
      <c r="C4883" s="83"/>
      <c r="H4883" s="83"/>
      <c r="I4883" s="83"/>
    </row>
    <row r="4884" spans="3:9" x14ac:dyDescent="0.15">
      <c r="C4884" s="83"/>
      <c r="H4884" s="83"/>
      <c r="I4884" s="83"/>
    </row>
    <row r="4885" spans="3:9" x14ac:dyDescent="0.15">
      <c r="C4885" s="83"/>
      <c r="H4885" s="83"/>
      <c r="I4885" s="83"/>
    </row>
    <row r="4886" spans="3:9" x14ac:dyDescent="0.15">
      <c r="C4886" s="83"/>
      <c r="H4886" s="83"/>
      <c r="I4886" s="83"/>
    </row>
    <row r="4887" spans="3:9" x14ac:dyDescent="0.15">
      <c r="C4887" s="83"/>
      <c r="H4887" s="83"/>
      <c r="I4887" s="83"/>
    </row>
    <row r="4888" spans="3:9" x14ac:dyDescent="0.15">
      <c r="C4888" s="83"/>
      <c r="H4888" s="83"/>
      <c r="I4888" s="83"/>
    </row>
    <row r="4889" spans="3:9" x14ac:dyDescent="0.15">
      <c r="C4889" s="83"/>
      <c r="H4889" s="83"/>
      <c r="I4889" s="83"/>
    </row>
    <row r="4890" spans="3:9" x14ac:dyDescent="0.15">
      <c r="C4890" s="83"/>
      <c r="H4890" s="83"/>
      <c r="I4890" s="83"/>
    </row>
    <row r="4891" spans="3:9" x14ac:dyDescent="0.15">
      <c r="C4891" s="83"/>
      <c r="H4891" s="83"/>
      <c r="I4891" s="83"/>
    </row>
    <row r="4892" spans="3:9" x14ac:dyDescent="0.15">
      <c r="C4892" s="83"/>
      <c r="H4892" s="83"/>
      <c r="I4892" s="83"/>
    </row>
    <row r="4893" spans="3:9" x14ac:dyDescent="0.15">
      <c r="C4893" s="83"/>
      <c r="H4893" s="83"/>
      <c r="I4893" s="83"/>
    </row>
    <row r="4894" spans="3:9" x14ac:dyDescent="0.15">
      <c r="C4894" s="83"/>
      <c r="H4894" s="83"/>
      <c r="I4894" s="83"/>
    </row>
    <row r="4895" spans="3:9" x14ac:dyDescent="0.15">
      <c r="C4895" s="83"/>
      <c r="H4895" s="83"/>
      <c r="I4895" s="83"/>
    </row>
    <row r="4896" spans="3:9" x14ac:dyDescent="0.15">
      <c r="C4896" s="83"/>
      <c r="H4896" s="83"/>
      <c r="I4896" s="83"/>
    </row>
    <row r="4897" spans="3:9" x14ac:dyDescent="0.15">
      <c r="C4897" s="83"/>
      <c r="H4897" s="83"/>
      <c r="I4897" s="83"/>
    </row>
    <row r="4898" spans="3:9" x14ac:dyDescent="0.15">
      <c r="C4898" s="83"/>
      <c r="H4898" s="83"/>
      <c r="I4898" s="83"/>
    </row>
    <row r="4899" spans="3:9" x14ac:dyDescent="0.15">
      <c r="C4899" s="83"/>
      <c r="H4899" s="83"/>
      <c r="I4899" s="83"/>
    </row>
    <row r="4900" spans="3:9" x14ac:dyDescent="0.15">
      <c r="C4900" s="83"/>
      <c r="H4900" s="83"/>
      <c r="I4900" s="83"/>
    </row>
    <row r="4901" spans="3:9" x14ac:dyDescent="0.15">
      <c r="C4901" s="83"/>
      <c r="H4901" s="83"/>
      <c r="I4901" s="83"/>
    </row>
    <row r="4902" spans="3:9" x14ac:dyDescent="0.15">
      <c r="C4902" s="83"/>
      <c r="H4902" s="83"/>
      <c r="I4902" s="83"/>
    </row>
    <row r="4903" spans="3:9" x14ac:dyDescent="0.15">
      <c r="C4903" s="83"/>
      <c r="H4903" s="83"/>
      <c r="I4903" s="83"/>
    </row>
    <row r="4904" spans="3:9" x14ac:dyDescent="0.15">
      <c r="C4904" s="83"/>
      <c r="H4904" s="83"/>
      <c r="I4904" s="83"/>
    </row>
    <row r="4905" spans="3:9" x14ac:dyDescent="0.15">
      <c r="C4905" s="83"/>
      <c r="H4905" s="83"/>
      <c r="I4905" s="83"/>
    </row>
    <row r="4906" spans="3:9" x14ac:dyDescent="0.15">
      <c r="C4906" s="83"/>
      <c r="H4906" s="83"/>
      <c r="I4906" s="83"/>
    </row>
    <row r="4907" spans="3:9" x14ac:dyDescent="0.15">
      <c r="C4907" s="83"/>
      <c r="H4907" s="83"/>
      <c r="I4907" s="83"/>
    </row>
    <row r="4908" spans="3:9" x14ac:dyDescent="0.15">
      <c r="C4908" s="83"/>
      <c r="H4908" s="83"/>
      <c r="I4908" s="83"/>
    </row>
    <row r="4909" spans="3:9" x14ac:dyDescent="0.15">
      <c r="C4909" s="83"/>
      <c r="H4909" s="83"/>
      <c r="I4909" s="83"/>
    </row>
    <row r="4910" spans="3:9" x14ac:dyDescent="0.15">
      <c r="C4910" s="83"/>
      <c r="H4910" s="83"/>
      <c r="I4910" s="83"/>
    </row>
    <row r="4911" spans="3:9" x14ac:dyDescent="0.15">
      <c r="C4911" s="83"/>
      <c r="H4911" s="83"/>
      <c r="I4911" s="83"/>
    </row>
    <row r="4912" spans="3:9" x14ac:dyDescent="0.15">
      <c r="C4912" s="83"/>
      <c r="H4912" s="83"/>
      <c r="I4912" s="83"/>
    </row>
    <row r="4913" spans="3:9" x14ac:dyDescent="0.15">
      <c r="C4913" s="83"/>
      <c r="H4913" s="83"/>
      <c r="I4913" s="83"/>
    </row>
    <row r="4914" spans="3:9" x14ac:dyDescent="0.15">
      <c r="C4914" s="83"/>
      <c r="H4914" s="83"/>
      <c r="I4914" s="83"/>
    </row>
    <row r="4915" spans="3:9" x14ac:dyDescent="0.15">
      <c r="C4915" s="83"/>
      <c r="H4915" s="83"/>
      <c r="I4915" s="83"/>
    </row>
    <row r="4916" spans="3:9" x14ac:dyDescent="0.15">
      <c r="C4916" s="83"/>
      <c r="H4916" s="83"/>
      <c r="I4916" s="83"/>
    </row>
    <row r="4917" spans="3:9" x14ac:dyDescent="0.15">
      <c r="C4917" s="83"/>
      <c r="H4917" s="83"/>
      <c r="I4917" s="83"/>
    </row>
    <row r="4918" spans="3:9" x14ac:dyDescent="0.15">
      <c r="C4918" s="83"/>
      <c r="H4918" s="83"/>
      <c r="I4918" s="83"/>
    </row>
    <row r="4919" spans="3:9" x14ac:dyDescent="0.15">
      <c r="C4919" s="83"/>
      <c r="H4919" s="83"/>
      <c r="I4919" s="83"/>
    </row>
    <row r="4920" spans="3:9" x14ac:dyDescent="0.15">
      <c r="C4920" s="83"/>
      <c r="H4920" s="83"/>
      <c r="I4920" s="83"/>
    </row>
    <row r="4921" spans="3:9" x14ac:dyDescent="0.15">
      <c r="C4921" s="83"/>
      <c r="H4921" s="83"/>
      <c r="I4921" s="83"/>
    </row>
    <row r="4922" spans="3:9" x14ac:dyDescent="0.15">
      <c r="C4922" s="83"/>
      <c r="H4922" s="83"/>
      <c r="I4922" s="83"/>
    </row>
    <row r="4923" spans="3:9" x14ac:dyDescent="0.15">
      <c r="C4923" s="83"/>
      <c r="H4923" s="83"/>
      <c r="I4923" s="83"/>
    </row>
    <row r="4924" spans="3:9" x14ac:dyDescent="0.15">
      <c r="C4924" s="83"/>
      <c r="H4924" s="83"/>
      <c r="I4924" s="83"/>
    </row>
    <row r="4925" spans="3:9" x14ac:dyDescent="0.15">
      <c r="C4925" s="83"/>
      <c r="H4925" s="83"/>
      <c r="I4925" s="83"/>
    </row>
    <row r="4926" spans="3:9" x14ac:dyDescent="0.15">
      <c r="C4926" s="83"/>
      <c r="H4926" s="83"/>
      <c r="I4926" s="83"/>
    </row>
    <row r="4927" spans="3:9" x14ac:dyDescent="0.15">
      <c r="C4927" s="83"/>
      <c r="H4927" s="83"/>
      <c r="I4927" s="83"/>
    </row>
    <row r="4928" spans="3:9" x14ac:dyDescent="0.15">
      <c r="C4928" s="83"/>
      <c r="H4928" s="83"/>
      <c r="I4928" s="83"/>
    </row>
    <row r="4929" spans="3:9" x14ac:dyDescent="0.15">
      <c r="C4929" s="83"/>
      <c r="H4929" s="83"/>
      <c r="I4929" s="83"/>
    </row>
    <row r="4930" spans="3:9" x14ac:dyDescent="0.15">
      <c r="C4930" s="83"/>
      <c r="H4930" s="83"/>
      <c r="I4930" s="83"/>
    </row>
    <row r="4931" spans="3:9" x14ac:dyDescent="0.15">
      <c r="C4931" s="83"/>
      <c r="H4931" s="83"/>
      <c r="I4931" s="83"/>
    </row>
    <row r="4932" spans="3:9" x14ac:dyDescent="0.15">
      <c r="C4932" s="83"/>
      <c r="H4932" s="83"/>
      <c r="I4932" s="83"/>
    </row>
    <row r="4933" spans="3:9" x14ac:dyDescent="0.15">
      <c r="C4933" s="83"/>
      <c r="H4933" s="83"/>
      <c r="I4933" s="83"/>
    </row>
    <row r="4934" spans="3:9" x14ac:dyDescent="0.15">
      <c r="C4934" s="83"/>
      <c r="H4934" s="83"/>
      <c r="I4934" s="83"/>
    </row>
    <row r="4935" spans="3:9" x14ac:dyDescent="0.15">
      <c r="C4935" s="83"/>
      <c r="H4935" s="83"/>
      <c r="I4935" s="83"/>
    </row>
    <row r="4936" spans="3:9" x14ac:dyDescent="0.15">
      <c r="C4936" s="83"/>
      <c r="H4936" s="83"/>
      <c r="I4936" s="83"/>
    </row>
    <row r="4937" spans="3:9" x14ac:dyDescent="0.15">
      <c r="C4937" s="83"/>
      <c r="H4937" s="83"/>
      <c r="I4937" s="83"/>
    </row>
    <row r="4938" spans="3:9" x14ac:dyDescent="0.15">
      <c r="C4938" s="83"/>
      <c r="H4938" s="83"/>
      <c r="I4938" s="83"/>
    </row>
    <row r="4939" spans="3:9" x14ac:dyDescent="0.15">
      <c r="C4939" s="83"/>
      <c r="H4939" s="83"/>
      <c r="I4939" s="83"/>
    </row>
    <row r="4940" spans="3:9" x14ac:dyDescent="0.15">
      <c r="C4940" s="83"/>
      <c r="H4940" s="83"/>
      <c r="I4940" s="83"/>
    </row>
    <row r="4941" spans="3:9" x14ac:dyDescent="0.15">
      <c r="C4941" s="83"/>
      <c r="H4941" s="83"/>
      <c r="I4941" s="83"/>
    </row>
    <row r="4942" spans="3:9" x14ac:dyDescent="0.15">
      <c r="C4942" s="83"/>
      <c r="H4942" s="83"/>
      <c r="I4942" s="83"/>
    </row>
    <row r="4943" spans="3:9" x14ac:dyDescent="0.15">
      <c r="C4943" s="83"/>
      <c r="H4943" s="83"/>
      <c r="I4943" s="83"/>
    </row>
    <row r="4944" spans="3:9" x14ac:dyDescent="0.15">
      <c r="C4944" s="83"/>
      <c r="H4944" s="83"/>
      <c r="I4944" s="83"/>
    </row>
    <row r="4945" spans="3:9" x14ac:dyDescent="0.15">
      <c r="C4945" s="83"/>
      <c r="H4945" s="83"/>
      <c r="I4945" s="83"/>
    </row>
    <row r="4946" spans="3:9" x14ac:dyDescent="0.15">
      <c r="C4946" s="83"/>
      <c r="H4946" s="83"/>
      <c r="I4946" s="83"/>
    </row>
    <row r="4947" spans="3:9" x14ac:dyDescent="0.15">
      <c r="C4947" s="83"/>
      <c r="H4947" s="83"/>
      <c r="I4947" s="83"/>
    </row>
    <row r="4948" spans="3:9" x14ac:dyDescent="0.15">
      <c r="C4948" s="83"/>
      <c r="H4948" s="83"/>
      <c r="I4948" s="83"/>
    </row>
    <row r="4949" spans="3:9" x14ac:dyDescent="0.15">
      <c r="C4949" s="83"/>
      <c r="H4949" s="83"/>
      <c r="I4949" s="83"/>
    </row>
    <row r="4950" spans="3:9" x14ac:dyDescent="0.15">
      <c r="C4950" s="83"/>
      <c r="H4950" s="83"/>
      <c r="I4950" s="83"/>
    </row>
    <row r="4951" spans="3:9" x14ac:dyDescent="0.15">
      <c r="C4951" s="83"/>
      <c r="H4951" s="83"/>
      <c r="I4951" s="83"/>
    </row>
    <row r="4952" spans="3:9" x14ac:dyDescent="0.15">
      <c r="C4952" s="83"/>
      <c r="H4952" s="83"/>
      <c r="I4952" s="83"/>
    </row>
    <row r="4953" spans="3:9" x14ac:dyDescent="0.15">
      <c r="C4953" s="83"/>
      <c r="H4953" s="83"/>
      <c r="I4953" s="83"/>
    </row>
    <row r="4954" spans="3:9" x14ac:dyDescent="0.15">
      <c r="C4954" s="83"/>
      <c r="H4954" s="83"/>
      <c r="I4954" s="83"/>
    </row>
    <row r="4955" spans="3:9" x14ac:dyDescent="0.15">
      <c r="C4955" s="83"/>
      <c r="H4955" s="83"/>
      <c r="I4955" s="83"/>
    </row>
    <row r="4956" spans="3:9" x14ac:dyDescent="0.15">
      <c r="C4956" s="83"/>
      <c r="H4956" s="83"/>
      <c r="I4956" s="83"/>
    </row>
    <row r="4957" spans="3:9" x14ac:dyDescent="0.15">
      <c r="C4957" s="83"/>
      <c r="H4957" s="83"/>
      <c r="I4957" s="83"/>
    </row>
    <row r="4958" spans="3:9" x14ac:dyDescent="0.15">
      <c r="C4958" s="83"/>
      <c r="H4958" s="83"/>
      <c r="I4958" s="83"/>
    </row>
    <row r="4959" spans="3:9" x14ac:dyDescent="0.15">
      <c r="C4959" s="83"/>
      <c r="H4959" s="83"/>
      <c r="I4959" s="83"/>
    </row>
    <row r="4960" spans="3:9" x14ac:dyDescent="0.15">
      <c r="C4960" s="83"/>
      <c r="H4960" s="83"/>
      <c r="I4960" s="83"/>
    </row>
    <row r="4961" spans="3:9" x14ac:dyDescent="0.15">
      <c r="C4961" s="83"/>
      <c r="H4961" s="83"/>
      <c r="I4961" s="83"/>
    </row>
    <row r="4962" spans="3:9" x14ac:dyDescent="0.15">
      <c r="C4962" s="83"/>
      <c r="H4962" s="83"/>
      <c r="I4962" s="83"/>
    </row>
    <row r="4963" spans="3:9" x14ac:dyDescent="0.15">
      <c r="C4963" s="83"/>
      <c r="H4963" s="83"/>
      <c r="I4963" s="83"/>
    </row>
    <row r="4964" spans="3:9" x14ac:dyDescent="0.15">
      <c r="C4964" s="83"/>
      <c r="H4964" s="83"/>
      <c r="I4964" s="83"/>
    </row>
    <row r="4965" spans="3:9" x14ac:dyDescent="0.15">
      <c r="C4965" s="83"/>
      <c r="H4965" s="83"/>
      <c r="I4965" s="83"/>
    </row>
    <row r="4966" spans="3:9" x14ac:dyDescent="0.15">
      <c r="C4966" s="83"/>
      <c r="H4966" s="83"/>
      <c r="I4966" s="83"/>
    </row>
    <row r="4967" spans="3:9" x14ac:dyDescent="0.15">
      <c r="C4967" s="83"/>
      <c r="H4967" s="83"/>
      <c r="I4967" s="83"/>
    </row>
    <row r="4968" spans="3:9" x14ac:dyDescent="0.15">
      <c r="C4968" s="83"/>
      <c r="H4968" s="83"/>
      <c r="I4968" s="83"/>
    </row>
    <row r="4969" spans="3:9" x14ac:dyDescent="0.15">
      <c r="C4969" s="83"/>
      <c r="H4969" s="83"/>
      <c r="I4969" s="83"/>
    </row>
    <row r="4970" spans="3:9" x14ac:dyDescent="0.15">
      <c r="C4970" s="83"/>
      <c r="H4970" s="83"/>
      <c r="I4970" s="83"/>
    </row>
    <row r="4971" spans="3:9" x14ac:dyDescent="0.15">
      <c r="C4971" s="83"/>
      <c r="H4971" s="83"/>
      <c r="I4971" s="83"/>
    </row>
    <row r="4972" spans="3:9" x14ac:dyDescent="0.15">
      <c r="C4972" s="83"/>
      <c r="H4972" s="83"/>
      <c r="I4972" s="83"/>
    </row>
    <row r="4973" spans="3:9" x14ac:dyDescent="0.15">
      <c r="C4973" s="83"/>
      <c r="H4973" s="83"/>
      <c r="I4973" s="83"/>
    </row>
    <row r="4974" spans="3:9" x14ac:dyDescent="0.15">
      <c r="C4974" s="83"/>
      <c r="H4974" s="83"/>
      <c r="I4974" s="83"/>
    </row>
    <row r="4975" spans="3:9" x14ac:dyDescent="0.15">
      <c r="C4975" s="83"/>
      <c r="H4975" s="83"/>
      <c r="I4975" s="83"/>
    </row>
    <row r="4976" spans="3:9" x14ac:dyDescent="0.15">
      <c r="C4976" s="83"/>
      <c r="H4976" s="83"/>
      <c r="I4976" s="83"/>
    </row>
    <row r="4977" spans="3:9" x14ac:dyDescent="0.15">
      <c r="C4977" s="83"/>
      <c r="H4977" s="83"/>
      <c r="I4977" s="83"/>
    </row>
    <row r="4978" spans="3:9" x14ac:dyDescent="0.15">
      <c r="C4978" s="83"/>
      <c r="H4978" s="83"/>
      <c r="I4978" s="83"/>
    </row>
    <row r="4979" spans="3:9" x14ac:dyDescent="0.15">
      <c r="C4979" s="83"/>
      <c r="H4979" s="83"/>
      <c r="I4979" s="83"/>
    </row>
    <row r="4980" spans="3:9" x14ac:dyDescent="0.15">
      <c r="C4980" s="83"/>
      <c r="H4980" s="83"/>
      <c r="I4980" s="83"/>
    </row>
    <row r="4981" spans="3:9" x14ac:dyDescent="0.15">
      <c r="C4981" s="83"/>
      <c r="H4981" s="83"/>
      <c r="I4981" s="83"/>
    </row>
    <row r="4982" spans="3:9" x14ac:dyDescent="0.15">
      <c r="C4982" s="83"/>
      <c r="H4982" s="83"/>
      <c r="I4982" s="83"/>
    </row>
    <row r="4983" spans="3:9" x14ac:dyDescent="0.15">
      <c r="C4983" s="83"/>
      <c r="H4983" s="83"/>
      <c r="I4983" s="83"/>
    </row>
    <row r="4984" spans="3:9" x14ac:dyDescent="0.15">
      <c r="C4984" s="83"/>
      <c r="H4984" s="83"/>
      <c r="I4984" s="83"/>
    </row>
    <row r="4985" spans="3:9" x14ac:dyDescent="0.15">
      <c r="C4985" s="83"/>
      <c r="H4985" s="83"/>
      <c r="I4985" s="83"/>
    </row>
    <row r="4986" spans="3:9" x14ac:dyDescent="0.15">
      <c r="C4986" s="83"/>
      <c r="H4986" s="83"/>
      <c r="I4986" s="83"/>
    </row>
    <row r="4987" spans="3:9" x14ac:dyDescent="0.15">
      <c r="C4987" s="83"/>
      <c r="H4987" s="83"/>
      <c r="I4987" s="83"/>
    </row>
    <row r="4988" spans="3:9" x14ac:dyDescent="0.15">
      <c r="C4988" s="83"/>
      <c r="H4988" s="83"/>
      <c r="I4988" s="83"/>
    </row>
    <row r="4989" spans="3:9" x14ac:dyDescent="0.15">
      <c r="C4989" s="83"/>
      <c r="H4989" s="83"/>
      <c r="I4989" s="83"/>
    </row>
    <row r="4990" spans="3:9" x14ac:dyDescent="0.15">
      <c r="C4990" s="83"/>
      <c r="H4990" s="83"/>
      <c r="I4990" s="83"/>
    </row>
    <row r="4991" spans="3:9" x14ac:dyDescent="0.15">
      <c r="C4991" s="83"/>
      <c r="H4991" s="83"/>
      <c r="I4991" s="83"/>
    </row>
    <row r="4992" spans="3:9" x14ac:dyDescent="0.15">
      <c r="C4992" s="83"/>
      <c r="H4992" s="83"/>
      <c r="I4992" s="83"/>
    </row>
    <row r="4993" spans="3:9" x14ac:dyDescent="0.15">
      <c r="C4993" s="83"/>
      <c r="H4993" s="83"/>
      <c r="I4993" s="83"/>
    </row>
    <row r="4994" spans="3:9" x14ac:dyDescent="0.15">
      <c r="C4994" s="83"/>
      <c r="H4994" s="83"/>
      <c r="I4994" s="83"/>
    </row>
    <row r="4995" spans="3:9" x14ac:dyDescent="0.15">
      <c r="C4995" s="83"/>
      <c r="H4995" s="83"/>
      <c r="I4995" s="83"/>
    </row>
    <row r="4996" spans="3:9" x14ac:dyDescent="0.15">
      <c r="C4996" s="83"/>
      <c r="H4996" s="83"/>
      <c r="I4996" s="83"/>
    </row>
    <row r="4997" spans="3:9" x14ac:dyDescent="0.15">
      <c r="C4997" s="83"/>
      <c r="H4997" s="83"/>
      <c r="I4997" s="83"/>
    </row>
    <row r="4998" spans="3:9" x14ac:dyDescent="0.15">
      <c r="C4998" s="83"/>
      <c r="H4998" s="83"/>
      <c r="I4998" s="83"/>
    </row>
    <row r="4999" spans="3:9" x14ac:dyDescent="0.15">
      <c r="C4999" s="83"/>
      <c r="H4999" s="83"/>
      <c r="I4999" s="83"/>
    </row>
    <row r="5000" spans="3:9" x14ac:dyDescent="0.15">
      <c r="C5000" s="83"/>
      <c r="H5000" s="83"/>
      <c r="I5000" s="83"/>
    </row>
    <row r="5001" spans="3:9" x14ac:dyDescent="0.15">
      <c r="C5001" s="83"/>
      <c r="H5001" s="83"/>
      <c r="I5001" s="83"/>
    </row>
    <row r="5002" spans="3:9" x14ac:dyDescent="0.15">
      <c r="C5002" s="83"/>
      <c r="H5002" s="83"/>
      <c r="I5002" s="83"/>
    </row>
    <row r="5003" spans="3:9" x14ac:dyDescent="0.15">
      <c r="C5003" s="83"/>
      <c r="H5003" s="83"/>
      <c r="I5003" s="83"/>
    </row>
    <row r="5004" spans="3:9" x14ac:dyDescent="0.15">
      <c r="C5004" s="83"/>
      <c r="H5004" s="83"/>
      <c r="I5004" s="83"/>
    </row>
    <row r="5005" spans="3:9" x14ac:dyDescent="0.15">
      <c r="C5005" s="83"/>
      <c r="H5005" s="83"/>
      <c r="I5005" s="83"/>
    </row>
    <row r="5006" spans="3:9" x14ac:dyDescent="0.15">
      <c r="C5006" s="83"/>
      <c r="H5006" s="83"/>
      <c r="I5006" s="83"/>
    </row>
    <row r="5007" spans="3:9" x14ac:dyDescent="0.15">
      <c r="C5007" s="83"/>
      <c r="H5007" s="83"/>
      <c r="I5007" s="83"/>
    </row>
    <row r="5008" spans="3:9" x14ac:dyDescent="0.15">
      <c r="C5008" s="83"/>
      <c r="H5008" s="83"/>
      <c r="I5008" s="83"/>
    </row>
    <row r="5009" spans="3:9" x14ac:dyDescent="0.15">
      <c r="C5009" s="83"/>
      <c r="H5009" s="83"/>
      <c r="I5009" s="83"/>
    </row>
    <row r="5010" spans="3:9" x14ac:dyDescent="0.15">
      <c r="C5010" s="83"/>
      <c r="H5010" s="83"/>
      <c r="I5010" s="83"/>
    </row>
    <row r="5011" spans="3:9" x14ac:dyDescent="0.15">
      <c r="C5011" s="83"/>
      <c r="H5011" s="83"/>
      <c r="I5011" s="83"/>
    </row>
    <row r="5012" spans="3:9" x14ac:dyDescent="0.15">
      <c r="C5012" s="83"/>
      <c r="H5012" s="83"/>
      <c r="I5012" s="83"/>
    </row>
    <row r="5013" spans="3:9" x14ac:dyDescent="0.15">
      <c r="C5013" s="83"/>
      <c r="H5013" s="83"/>
      <c r="I5013" s="83"/>
    </row>
    <row r="5014" spans="3:9" x14ac:dyDescent="0.15">
      <c r="C5014" s="83"/>
      <c r="H5014" s="83"/>
      <c r="I5014" s="83"/>
    </row>
    <row r="5015" spans="3:9" x14ac:dyDescent="0.15">
      <c r="C5015" s="83"/>
      <c r="H5015" s="83"/>
      <c r="I5015" s="83"/>
    </row>
    <row r="5016" spans="3:9" x14ac:dyDescent="0.15">
      <c r="C5016" s="83"/>
      <c r="H5016" s="83"/>
      <c r="I5016" s="83"/>
    </row>
    <row r="5017" spans="3:9" x14ac:dyDescent="0.15">
      <c r="C5017" s="83"/>
      <c r="H5017" s="83"/>
      <c r="I5017" s="83"/>
    </row>
    <row r="5018" spans="3:9" x14ac:dyDescent="0.15">
      <c r="C5018" s="83"/>
      <c r="H5018" s="83"/>
      <c r="I5018" s="83"/>
    </row>
    <row r="5019" spans="3:9" x14ac:dyDescent="0.15">
      <c r="C5019" s="83"/>
      <c r="H5019" s="83"/>
      <c r="I5019" s="83"/>
    </row>
    <row r="5020" spans="3:9" x14ac:dyDescent="0.15">
      <c r="C5020" s="83"/>
      <c r="H5020" s="83"/>
      <c r="I5020" s="83"/>
    </row>
    <row r="5021" spans="3:9" x14ac:dyDescent="0.15">
      <c r="C5021" s="83"/>
      <c r="H5021" s="83"/>
      <c r="I5021" s="83"/>
    </row>
    <row r="5022" spans="3:9" x14ac:dyDescent="0.15">
      <c r="C5022" s="83"/>
      <c r="H5022" s="83"/>
      <c r="I5022" s="83"/>
    </row>
    <row r="5023" spans="3:9" x14ac:dyDescent="0.15">
      <c r="C5023" s="83"/>
      <c r="H5023" s="83"/>
      <c r="I5023" s="83"/>
    </row>
    <row r="5024" spans="3:9" x14ac:dyDescent="0.15">
      <c r="C5024" s="83"/>
      <c r="H5024" s="83"/>
      <c r="I5024" s="83"/>
    </row>
    <row r="5025" spans="3:9" x14ac:dyDescent="0.15">
      <c r="C5025" s="83"/>
      <c r="H5025" s="83"/>
      <c r="I5025" s="83"/>
    </row>
    <row r="5026" spans="3:9" x14ac:dyDescent="0.15">
      <c r="C5026" s="83"/>
      <c r="H5026" s="83"/>
      <c r="I5026" s="83"/>
    </row>
    <row r="5027" spans="3:9" x14ac:dyDescent="0.15">
      <c r="C5027" s="83"/>
      <c r="H5027" s="83"/>
      <c r="I5027" s="83"/>
    </row>
    <row r="5028" spans="3:9" x14ac:dyDescent="0.15">
      <c r="C5028" s="83"/>
      <c r="H5028" s="83"/>
      <c r="I5028" s="83"/>
    </row>
    <row r="5029" spans="3:9" x14ac:dyDescent="0.15">
      <c r="C5029" s="83"/>
      <c r="H5029" s="83"/>
      <c r="I5029" s="83"/>
    </row>
    <row r="5030" spans="3:9" x14ac:dyDescent="0.15">
      <c r="C5030" s="83"/>
      <c r="H5030" s="83"/>
      <c r="I5030" s="83"/>
    </row>
    <row r="5031" spans="3:9" x14ac:dyDescent="0.15">
      <c r="C5031" s="83"/>
      <c r="H5031" s="83"/>
      <c r="I5031" s="83"/>
    </row>
    <row r="5032" spans="3:9" x14ac:dyDescent="0.15">
      <c r="C5032" s="83"/>
      <c r="H5032" s="83"/>
      <c r="I5032" s="83"/>
    </row>
    <row r="5033" spans="3:9" x14ac:dyDescent="0.15">
      <c r="C5033" s="83"/>
      <c r="H5033" s="83"/>
      <c r="I5033" s="83"/>
    </row>
    <row r="5034" spans="3:9" x14ac:dyDescent="0.15">
      <c r="C5034" s="83"/>
      <c r="H5034" s="83"/>
      <c r="I5034" s="83"/>
    </row>
    <row r="5035" spans="3:9" x14ac:dyDescent="0.15">
      <c r="C5035" s="83"/>
      <c r="H5035" s="83"/>
      <c r="I5035" s="83"/>
    </row>
    <row r="5036" spans="3:9" x14ac:dyDescent="0.15">
      <c r="C5036" s="83"/>
      <c r="H5036" s="83"/>
      <c r="I5036" s="83"/>
    </row>
    <row r="5037" spans="3:9" x14ac:dyDescent="0.15">
      <c r="C5037" s="83"/>
      <c r="H5037" s="83"/>
      <c r="I5037" s="83"/>
    </row>
    <row r="5038" spans="3:9" x14ac:dyDescent="0.15">
      <c r="C5038" s="83"/>
      <c r="H5038" s="83"/>
      <c r="I5038" s="83"/>
    </row>
    <row r="5039" spans="3:9" x14ac:dyDescent="0.15">
      <c r="C5039" s="83"/>
      <c r="H5039" s="83"/>
      <c r="I5039" s="83"/>
    </row>
    <row r="5040" spans="3:9" x14ac:dyDescent="0.15">
      <c r="C5040" s="83"/>
      <c r="H5040" s="83"/>
      <c r="I5040" s="83"/>
    </row>
    <row r="5041" spans="3:9" x14ac:dyDescent="0.15">
      <c r="C5041" s="83"/>
      <c r="H5041" s="83"/>
      <c r="I5041" s="83"/>
    </row>
    <row r="5042" spans="3:9" x14ac:dyDescent="0.15">
      <c r="C5042" s="83"/>
      <c r="H5042" s="83"/>
      <c r="I5042" s="83"/>
    </row>
    <row r="5043" spans="3:9" x14ac:dyDescent="0.15">
      <c r="C5043" s="83"/>
      <c r="H5043" s="83"/>
      <c r="I5043" s="83"/>
    </row>
    <row r="5044" spans="3:9" x14ac:dyDescent="0.15">
      <c r="C5044" s="83"/>
      <c r="H5044" s="83"/>
      <c r="I5044" s="83"/>
    </row>
    <row r="5045" spans="3:9" x14ac:dyDescent="0.15">
      <c r="C5045" s="83"/>
      <c r="H5045" s="83"/>
      <c r="I5045" s="83"/>
    </row>
    <row r="5046" spans="3:9" x14ac:dyDescent="0.15">
      <c r="C5046" s="83"/>
      <c r="H5046" s="83"/>
      <c r="I5046" s="83"/>
    </row>
    <row r="5047" spans="3:9" x14ac:dyDescent="0.15">
      <c r="C5047" s="83"/>
      <c r="H5047" s="83"/>
      <c r="I5047" s="83"/>
    </row>
    <row r="5048" spans="3:9" x14ac:dyDescent="0.15">
      <c r="C5048" s="83"/>
      <c r="H5048" s="83"/>
      <c r="I5048" s="83"/>
    </row>
    <row r="5049" spans="3:9" x14ac:dyDescent="0.15">
      <c r="C5049" s="83"/>
      <c r="H5049" s="83"/>
      <c r="I5049" s="83"/>
    </row>
    <row r="5050" spans="3:9" x14ac:dyDescent="0.15">
      <c r="C5050" s="83"/>
      <c r="H5050" s="83"/>
      <c r="I5050" s="83"/>
    </row>
    <row r="5051" spans="3:9" x14ac:dyDescent="0.15">
      <c r="C5051" s="83"/>
      <c r="H5051" s="83"/>
      <c r="I5051" s="83"/>
    </row>
    <row r="5052" spans="3:9" x14ac:dyDescent="0.15">
      <c r="C5052" s="83"/>
      <c r="H5052" s="83"/>
      <c r="I5052" s="83"/>
    </row>
    <row r="5053" spans="3:9" x14ac:dyDescent="0.15">
      <c r="C5053" s="83"/>
      <c r="H5053" s="83"/>
      <c r="I5053" s="83"/>
    </row>
    <row r="5054" spans="3:9" x14ac:dyDescent="0.15">
      <c r="C5054" s="83"/>
      <c r="H5054" s="83"/>
      <c r="I5054" s="83"/>
    </row>
    <row r="5055" spans="3:9" x14ac:dyDescent="0.15">
      <c r="C5055" s="83"/>
      <c r="H5055" s="83"/>
      <c r="I5055" s="83"/>
    </row>
    <row r="5056" spans="3:9" x14ac:dyDescent="0.15">
      <c r="C5056" s="83"/>
      <c r="H5056" s="83"/>
      <c r="I5056" s="83"/>
    </row>
    <row r="5057" spans="3:9" x14ac:dyDescent="0.15">
      <c r="C5057" s="83"/>
      <c r="H5057" s="83"/>
      <c r="I5057" s="83"/>
    </row>
    <row r="5058" spans="3:9" x14ac:dyDescent="0.15">
      <c r="C5058" s="83"/>
      <c r="H5058" s="83"/>
      <c r="I5058" s="83"/>
    </row>
    <row r="5059" spans="3:9" x14ac:dyDescent="0.15">
      <c r="C5059" s="83"/>
      <c r="H5059" s="83"/>
      <c r="I5059" s="83"/>
    </row>
    <row r="5060" spans="3:9" x14ac:dyDescent="0.15">
      <c r="C5060" s="83"/>
      <c r="H5060" s="83"/>
      <c r="I5060" s="83"/>
    </row>
    <row r="5061" spans="3:9" x14ac:dyDescent="0.15">
      <c r="C5061" s="83"/>
      <c r="H5061" s="83"/>
      <c r="I5061" s="83"/>
    </row>
    <row r="5062" spans="3:9" x14ac:dyDescent="0.15">
      <c r="C5062" s="83"/>
      <c r="H5062" s="83"/>
      <c r="I5062" s="83"/>
    </row>
    <row r="5063" spans="3:9" x14ac:dyDescent="0.15">
      <c r="C5063" s="83"/>
      <c r="H5063" s="83"/>
      <c r="I5063" s="83"/>
    </row>
    <row r="5064" spans="3:9" x14ac:dyDescent="0.15">
      <c r="C5064" s="83"/>
      <c r="H5064" s="83"/>
      <c r="I5064" s="83"/>
    </row>
    <row r="5065" spans="3:9" x14ac:dyDescent="0.15">
      <c r="C5065" s="83"/>
      <c r="H5065" s="83"/>
      <c r="I5065" s="83"/>
    </row>
    <row r="5066" spans="3:9" x14ac:dyDescent="0.15">
      <c r="C5066" s="83"/>
      <c r="H5066" s="83"/>
      <c r="I5066" s="83"/>
    </row>
    <row r="5067" spans="3:9" x14ac:dyDescent="0.15">
      <c r="C5067" s="83"/>
      <c r="H5067" s="83"/>
      <c r="I5067" s="83"/>
    </row>
    <row r="5068" spans="3:9" x14ac:dyDescent="0.15">
      <c r="C5068" s="83"/>
      <c r="H5068" s="83"/>
      <c r="I5068" s="83"/>
    </row>
    <row r="5069" spans="3:9" x14ac:dyDescent="0.15">
      <c r="C5069" s="83"/>
      <c r="H5069" s="83"/>
      <c r="I5069" s="83"/>
    </row>
    <row r="5070" spans="3:9" x14ac:dyDescent="0.15">
      <c r="C5070" s="83"/>
      <c r="H5070" s="83"/>
      <c r="I5070" s="83"/>
    </row>
    <row r="5071" spans="3:9" x14ac:dyDescent="0.15">
      <c r="C5071" s="83"/>
      <c r="H5071" s="83"/>
      <c r="I5071" s="83"/>
    </row>
    <row r="5072" spans="3:9" x14ac:dyDescent="0.15">
      <c r="C5072" s="83"/>
      <c r="H5072" s="83"/>
      <c r="I5072" s="83"/>
    </row>
    <row r="5073" spans="3:9" x14ac:dyDescent="0.15">
      <c r="C5073" s="83"/>
      <c r="H5073" s="83"/>
      <c r="I5073" s="83"/>
    </row>
    <row r="5074" spans="3:9" x14ac:dyDescent="0.15">
      <c r="C5074" s="83"/>
      <c r="H5074" s="83"/>
      <c r="I5074" s="83"/>
    </row>
    <row r="5075" spans="3:9" x14ac:dyDescent="0.15">
      <c r="C5075" s="83"/>
      <c r="H5075" s="83"/>
      <c r="I5075" s="83"/>
    </row>
    <row r="5076" spans="3:9" x14ac:dyDescent="0.15">
      <c r="C5076" s="83"/>
      <c r="H5076" s="83"/>
      <c r="I5076" s="83"/>
    </row>
    <row r="5077" spans="3:9" x14ac:dyDescent="0.15">
      <c r="C5077" s="83"/>
      <c r="H5077" s="83"/>
      <c r="I5077" s="83"/>
    </row>
    <row r="5078" spans="3:9" x14ac:dyDescent="0.15">
      <c r="C5078" s="83"/>
      <c r="H5078" s="83"/>
      <c r="I5078" s="83"/>
    </row>
    <row r="5079" spans="3:9" x14ac:dyDescent="0.15">
      <c r="C5079" s="83"/>
      <c r="H5079" s="83"/>
      <c r="I5079" s="83"/>
    </row>
    <row r="5080" spans="3:9" x14ac:dyDescent="0.15">
      <c r="C5080" s="83"/>
      <c r="H5080" s="83"/>
      <c r="I5080" s="83"/>
    </row>
    <row r="5081" spans="3:9" x14ac:dyDescent="0.15">
      <c r="C5081" s="83"/>
      <c r="H5081" s="83"/>
      <c r="I5081" s="83"/>
    </row>
    <row r="5082" spans="3:9" x14ac:dyDescent="0.15">
      <c r="C5082" s="83"/>
      <c r="H5082" s="83"/>
      <c r="I5082" s="83"/>
    </row>
    <row r="5083" spans="3:9" x14ac:dyDescent="0.15">
      <c r="C5083" s="83"/>
      <c r="H5083" s="83"/>
      <c r="I5083" s="83"/>
    </row>
    <row r="5084" spans="3:9" x14ac:dyDescent="0.15">
      <c r="C5084" s="83"/>
      <c r="H5084" s="83"/>
      <c r="I5084" s="83"/>
    </row>
    <row r="5085" spans="3:9" x14ac:dyDescent="0.15">
      <c r="C5085" s="83"/>
      <c r="H5085" s="83"/>
      <c r="I5085" s="83"/>
    </row>
    <row r="5086" spans="3:9" x14ac:dyDescent="0.15">
      <c r="C5086" s="83"/>
      <c r="H5086" s="83"/>
      <c r="I5086" s="83"/>
    </row>
    <row r="5087" spans="3:9" x14ac:dyDescent="0.15">
      <c r="C5087" s="83"/>
      <c r="H5087" s="83"/>
      <c r="I5087" s="83"/>
    </row>
    <row r="5088" spans="3:9" x14ac:dyDescent="0.15">
      <c r="C5088" s="83"/>
      <c r="H5088" s="83"/>
      <c r="I5088" s="83"/>
    </row>
    <row r="5089" spans="3:9" x14ac:dyDescent="0.15">
      <c r="C5089" s="83"/>
      <c r="H5089" s="83"/>
      <c r="I5089" s="83"/>
    </row>
    <row r="5090" spans="3:9" x14ac:dyDescent="0.15">
      <c r="C5090" s="83"/>
      <c r="H5090" s="83"/>
      <c r="I5090" s="83"/>
    </row>
    <row r="5091" spans="3:9" x14ac:dyDescent="0.15">
      <c r="C5091" s="83"/>
      <c r="H5091" s="83"/>
      <c r="I5091" s="83"/>
    </row>
    <row r="5092" spans="3:9" x14ac:dyDescent="0.15">
      <c r="C5092" s="83"/>
      <c r="H5092" s="83"/>
      <c r="I5092" s="83"/>
    </row>
    <row r="5093" spans="3:9" x14ac:dyDescent="0.15">
      <c r="C5093" s="83"/>
      <c r="H5093" s="83"/>
      <c r="I5093" s="83"/>
    </row>
    <row r="5094" spans="3:9" x14ac:dyDescent="0.15">
      <c r="C5094" s="83"/>
      <c r="H5094" s="83"/>
      <c r="I5094" s="83"/>
    </row>
    <row r="5095" spans="3:9" x14ac:dyDescent="0.15">
      <c r="C5095" s="83"/>
      <c r="H5095" s="83"/>
      <c r="I5095" s="83"/>
    </row>
    <row r="5096" spans="3:9" x14ac:dyDescent="0.15">
      <c r="C5096" s="83"/>
      <c r="H5096" s="83"/>
      <c r="I5096" s="83"/>
    </row>
    <row r="5097" spans="3:9" x14ac:dyDescent="0.15">
      <c r="C5097" s="83"/>
      <c r="H5097" s="83"/>
      <c r="I5097" s="83"/>
    </row>
    <row r="5098" spans="3:9" x14ac:dyDescent="0.15">
      <c r="C5098" s="83"/>
      <c r="H5098" s="83"/>
      <c r="I5098" s="83"/>
    </row>
    <row r="5099" spans="3:9" x14ac:dyDescent="0.15">
      <c r="C5099" s="83"/>
      <c r="H5099" s="83"/>
      <c r="I5099" s="83"/>
    </row>
    <row r="5100" spans="3:9" x14ac:dyDescent="0.15">
      <c r="C5100" s="83"/>
      <c r="H5100" s="83"/>
      <c r="I5100" s="83"/>
    </row>
    <row r="5101" spans="3:9" x14ac:dyDescent="0.15">
      <c r="C5101" s="83"/>
      <c r="H5101" s="83"/>
      <c r="I5101" s="83"/>
    </row>
    <row r="5102" spans="3:9" x14ac:dyDescent="0.15">
      <c r="C5102" s="83"/>
      <c r="H5102" s="83"/>
      <c r="I5102" s="83"/>
    </row>
    <row r="5103" spans="3:9" x14ac:dyDescent="0.15">
      <c r="C5103" s="83"/>
      <c r="H5103" s="83"/>
      <c r="I5103" s="83"/>
    </row>
    <row r="5104" spans="3:9" x14ac:dyDescent="0.15">
      <c r="C5104" s="83"/>
      <c r="H5104" s="83"/>
      <c r="I5104" s="83"/>
    </row>
    <row r="5105" spans="3:9" x14ac:dyDescent="0.15">
      <c r="C5105" s="83"/>
      <c r="H5105" s="83"/>
      <c r="I5105" s="83"/>
    </row>
    <row r="5106" spans="3:9" x14ac:dyDescent="0.15">
      <c r="C5106" s="83"/>
      <c r="H5106" s="83"/>
      <c r="I5106" s="83"/>
    </row>
    <row r="5107" spans="3:9" x14ac:dyDescent="0.15">
      <c r="C5107" s="83"/>
      <c r="H5107" s="83"/>
      <c r="I5107" s="83"/>
    </row>
    <row r="5108" spans="3:9" x14ac:dyDescent="0.15">
      <c r="C5108" s="83"/>
      <c r="H5108" s="83"/>
      <c r="I5108" s="83"/>
    </row>
    <row r="5109" spans="3:9" x14ac:dyDescent="0.15">
      <c r="C5109" s="83"/>
      <c r="H5109" s="83"/>
      <c r="I5109" s="83"/>
    </row>
    <row r="5110" spans="3:9" x14ac:dyDescent="0.15">
      <c r="C5110" s="83"/>
      <c r="H5110" s="83"/>
      <c r="I5110" s="83"/>
    </row>
    <row r="5111" spans="3:9" x14ac:dyDescent="0.15">
      <c r="C5111" s="83"/>
      <c r="H5111" s="83"/>
      <c r="I5111" s="83"/>
    </row>
    <row r="5112" spans="3:9" x14ac:dyDescent="0.15">
      <c r="C5112" s="83"/>
      <c r="H5112" s="83"/>
      <c r="I5112" s="83"/>
    </row>
    <row r="5113" spans="3:9" x14ac:dyDescent="0.15">
      <c r="C5113" s="83"/>
      <c r="H5113" s="83"/>
      <c r="I5113" s="83"/>
    </row>
    <row r="5114" spans="3:9" x14ac:dyDescent="0.15">
      <c r="C5114" s="83"/>
      <c r="H5114" s="83"/>
      <c r="I5114" s="83"/>
    </row>
    <row r="5115" spans="3:9" x14ac:dyDescent="0.15">
      <c r="C5115" s="83"/>
      <c r="H5115" s="83"/>
      <c r="I5115" s="83"/>
    </row>
    <row r="5116" spans="3:9" x14ac:dyDescent="0.15">
      <c r="C5116" s="83"/>
      <c r="H5116" s="83"/>
      <c r="I5116" s="83"/>
    </row>
    <row r="5117" spans="3:9" x14ac:dyDescent="0.15">
      <c r="C5117" s="83"/>
      <c r="H5117" s="83"/>
      <c r="I5117" s="83"/>
    </row>
    <row r="5118" spans="3:9" x14ac:dyDescent="0.15">
      <c r="C5118" s="83"/>
      <c r="H5118" s="83"/>
      <c r="I5118" s="83"/>
    </row>
    <row r="5119" spans="3:9" x14ac:dyDescent="0.15">
      <c r="C5119" s="83"/>
      <c r="H5119" s="83"/>
      <c r="I5119" s="83"/>
    </row>
    <row r="5120" spans="3:9" x14ac:dyDescent="0.15">
      <c r="C5120" s="83"/>
      <c r="H5120" s="83"/>
      <c r="I5120" s="83"/>
    </row>
    <row r="5121" spans="3:9" x14ac:dyDescent="0.15">
      <c r="C5121" s="83"/>
      <c r="H5121" s="83"/>
      <c r="I5121" s="83"/>
    </row>
    <row r="5122" spans="3:9" x14ac:dyDescent="0.15">
      <c r="C5122" s="83"/>
      <c r="H5122" s="83"/>
      <c r="I5122" s="83"/>
    </row>
    <row r="5123" spans="3:9" x14ac:dyDescent="0.15">
      <c r="C5123" s="83"/>
      <c r="H5123" s="83"/>
      <c r="I5123" s="83"/>
    </row>
    <row r="5124" spans="3:9" x14ac:dyDescent="0.15">
      <c r="C5124" s="83"/>
      <c r="H5124" s="83"/>
      <c r="I5124" s="83"/>
    </row>
    <row r="5125" spans="3:9" x14ac:dyDescent="0.15">
      <c r="C5125" s="83"/>
      <c r="H5125" s="83"/>
      <c r="I5125" s="83"/>
    </row>
    <row r="5126" spans="3:9" x14ac:dyDescent="0.15">
      <c r="C5126" s="83"/>
      <c r="H5126" s="83"/>
      <c r="I5126" s="83"/>
    </row>
    <row r="5127" spans="3:9" x14ac:dyDescent="0.15">
      <c r="C5127" s="83"/>
      <c r="H5127" s="83"/>
      <c r="I5127" s="83"/>
    </row>
    <row r="5128" spans="3:9" x14ac:dyDescent="0.15">
      <c r="C5128" s="83"/>
      <c r="H5128" s="83"/>
      <c r="I5128" s="83"/>
    </row>
    <row r="5129" spans="3:9" x14ac:dyDescent="0.15">
      <c r="C5129" s="83"/>
      <c r="H5129" s="83"/>
      <c r="I5129" s="83"/>
    </row>
    <row r="5130" spans="3:9" x14ac:dyDescent="0.15">
      <c r="C5130" s="83"/>
      <c r="H5130" s="83"/>
      <c r="I5130" s="83"/>
    </row>
    <row r="5131" spans="3:9" x14ac:dyDescent="0.15">
      <c r="C5131" s="83"/>
      <c r="H5131" s="83"/>
      <c r="I5131" s="83"/>
    </row>
    <row r="5132" spans="3:9" x14ac:dyDescent="0.15">
      <c r="C5132" s="83"/>
      <c r="H5132" s="83"/>
      <c r="I5132" s="83"/>
    </row>
    <row r="5133" spans="3:9" x14ac:dyDescent="0.15">
      <c r="C5133" s="83"/>
      <c r="H5133" s="83"/>
      <c r="I5133" s="83"/>
    </row>
    <row r="5134" spans="3:9" x14ac:dyDescent="0.15">
      <c r="C5134" s="83"/>
      <c r="H5134" s="83"/>
      <c r="I5134" s="83"/>
    </row>
    <row r="5135" spans="3:9" x14ac:dyDescent="0.15">
      <c r="C5135" s="83"/>
      <c r="H5135" s="83"/>
      <c r="I5135" s="83"/>
    </row>
    <row r="5136" spans="3:9" x14ac:dyDescent="0.15">
      <c r="C5136" s="83"/>
      <c r="H5136" s="83"/>
      <c r="I5136" s="83"/>
    </row>
    <row r="5137" spans="3:9" x14ac:dyDescent="0.15">
      <c r="C5137" s="83"/>
      <c r="H5137" s="83"/>
      <c r="I5137" s="83"/>
    </row>
    <row r="5138" spans="3:9" x14ac:dyDescent="0.15">
      <c r="C5138" s="83"/>
      <c r="H5138" s="83"/>
      <c r="I5138" s="83"/>
    </row>
    <row r="5139" spans="3:9" x14ac:dyDescent="0.15">
      <c r="C5139" s="83"/>
      <c r="H5139" s="83"/>
      <c r="I5139" s="83"/>
    </row>
    <row r="5140" spans="3:9" x14ac:dyDescent="0.15">
      <c r="C5140" s="83"/>
      <c r="H5140" s="83"/>
      <c r="I5140" s="83"/>
    </row>
    <row r="5141" spans="3:9" x14ac:dyDescent="0.15">
      <c r="C5141" s="83"/>
      <c r="H5141" s="83"/>
      <c r="I5141" s="83"/>
    </row>
    <row r="5142" spans="3:9" x14ac:dyDescent="0.15">
      <c r="C5142" s="83"/>
      <c r="H5142" s="83"/>
      <c r="I5142" s="83"/>
    </row>
    <row r="5143" spans="3:9" x14ac:dyDescent="0.15">
      <c r="C5143" s="83"/>
      <c r="H5143" s="83"/>
      <c r="I5143" s="83"/>
    </row>
    <row r="5144" spans="3:9" x14ac:dyDescent="0.15">
      <c r="C5144" s="83"/>
      <c r="H5144" s="83"/>
      <c r="I5144" s="83"/>
    </row>
    <row r="5145" spans="3:9" x14ac:dyDescent="0.15">
      <c r="C5145" s="83"/>
      <c r="H5145" s="83"/>
      <c r="I5145" s="83"/>
    </row>
    <row r="5146" spans="3:9" x14ac:dyDescent="0.15">
      <c r="C5146" s="83"/>
      <c r="H5146" s="83"/>
      <c r="I5146" s="83"/>
    </row>
    <row r="5147" spans="3:9" x14ac:dyDescent="0.15">
      <c r="C5147" s="83"/>
      <c r="H5147" s="83"/>
      <c r="I5147" s="83"/>
    </row>
    <row r="5148" spans="3:9" x14ac:dyDescent="0.15">
      <c r="C5148" s="83"/>
      <c r="H5148" s="83"/>
      <c r="I5148" s="83"/>
    </row>
    <row r="5149" spans="3:9" x14ac:dyDescent="0.15">
      <c r="C5149" s="83"/>
      <c r="H5149" s="83"/>
      <c r="I5149" s="83"/>
    </row>
    <row r="5150" spans="3:9" x14ac:dyDescent="0.15">
      <c r="C5150" s="83"/>
      <c r="H5150" s="83"/>
      <c r="I5150" s="83"/>
    </row>
    <row r="5151" spans="3:9" x14ac:dyDescent="0.15">
      <c r="C5151" s="83"/>
      <c r="H5151" s="83"/>
      <c r="I5151" s="83"/>
    </row>
    <row r="5152" spans="3:9" x14ac:dyDescent="0.15">
      <c r="C5152" s="83"/>
      <c r="H5152" s="83"/>
      <c r="I5152" s="83"/>
    </row>
    <row r="5153" spans="3:9" x14ac:dyDescent="0.15">
      <c r="C5153" s="83"/>
      <c r="H5153" s="83"/>
      <c r="I5153" s="83"/>
    </row>
    <row r="5154" spans="3:9" x14ac:dyDescent="0.15">
      <c r="C5154" s="83"/>
      <c r="H5154" s="83"/>
      <c r="I5154" s="83"/>
    </row>
    <row r="5155" spans="3:9" x14ac:dyDescent="0.15">
      <c r="C5155" s="83"/>
      <c r="H5155" s="83"/>
      <c r="I5155" s="83"/>
    </row>
    <row r="5156" spans="3:9" x14ac:dyDescent="0.15">
      <c r="C5156" s="83"/>
      <c r="H5156" s="83"/>
      <c r="I5156" s="83"/>
    </row>
    <row r="5157" spans="3:9" x14ac:dyDescent="0.15">
      <c r="C5157" s="83"/>
      <c r="H5157" s="83"/>
      <c r="I5157" s="83"/>
    </row>
    <row r="5158" spans="3:9" x14ac:dyDescent="0.15">
      <c r="C5158" s="83"/>
      <c r="H5158" s="83"/>
      <c r="I5158" s="83"/>
    </row>
    <row r="5159" spans="3:9" x14ac:dyDescent="0.15">
      <c r="C5159" s="83"/>
      <c r="H5159" s="83"/>
      <c r="I5159" s="83"/>
    </row>
    <row r="5160" spans="3:9" x14ac:dyDescent="0.15">
      <c r="C5160" s="83"/>
      <c r="H5160" s="83"/>
      <c r="I5160" s="83"/>
    </row>
    <row r="5161" spans="3:9" x14ac:dyDescent="0.15">
      <c r="C5161" s="83"/>
      <c r="H5161" s="83"/>
      <c r="I5161" s="83"/>
    </row>
    <row r="5162" spans="3:9" x14ac:dyDescent="0.15">
      <c r="C5162" s="83"/>
      <c r="H5162" s="83"/>
      <c r="I5162" s="83"/>
    </row>
    <row r="5163" spans="3:9" x14ac:dyDescent="0.15">
      <c r="C5163" s="83"/>
      <c r="H5163" s="83"/>
      <c r="I5163" s="83"/>
    </row>
    <row r="5164" spans="3:9" x14ac:dyDescent="0.15">
      <c r="C5164" s="83"/>
      <c r="H5164" s="83"/>
      <c r="I5164" s="83"/>
    </row>
    <row r="5165" spans="3:9" x14ac:dyDescent="0.15">
      <c r="C5165" s="83"/>
      <c r="H5165" s="83"/>
      <c r="I5165" s="83"/>
    </row>
    <row r="5166" spans="3:9" x14ac:dyDescent="0.15">
      <c r="C5166" s="83"/>
      <c r="H5166" s="83"/>
      <c r="I5166" s="83"/>
    </row>
    <row r="5167" spans="3:9" x14ac:dyDescent="0.15">
      <c r="C5167" s="83"/>
      <c r="H5167" s="83"/>
      <c r="I5167" s="83"/>
    </row>
    <row r="5168" spans="3:9" x14ac:dyDescent="0.15">
      <c r="C5168" s="83"/>
      <c r="H5168" s="83"/>
      <c r="I5168" s="83"/>
    </row>
    <row r="5169" spans="3:9" x14ac:dyDescent="0.15">
      <c r="C5169" s="83"/>
      <c r="H5169" s="83"/>
      <c r="I5169" s="83"/>
    </row>
    <row r="5170" spans="3:9" x14ac:dyDescent="0.15">
      <c r="C5170" s="83"/>
      <c r="H5170" s="83"/>
      <c r="I5170" s="83"/>
    </row>
    <row r="5171" spans="3:9" x14ac:dyDescent="0.15">
      <c r="C5171" s="83"/>
      <c r="H5171" s="83"/>
      <c r="I5171" s="83"/>
    </row>
    <row r="5172" spans="3:9" x14ac:dyDescent="0.15">
      <c r="C5172" s="83"/>
      <c r="H5172" s="83"/>
      <c r="I5172" s="83"/>
    </row>
    <row r="5173" spans="3:9" x14ac:dyDescent="0.15">
      <c r="C5173" s="83"/>
      <c r="H5173" s="83"/>
      <c r="I5173" s="83"/>
    </row>
    <row r="5174" spans="3:9" x14ac:dyDescent="0.15">
      <c r="C5174" s="83"/>
      <c r="H5174" s="83"/>
      <c r="I5174" s="83"/>
    </row>
    <row r="5175" spans="3:9" x14ac:dyDescent="0.15">
      <c r="C5175" s="83"/>
      <c r="H5175" s="83"/>
      <c r="I5175" s="83"/>
    </row>
    <row r="5176" spans="3:9" x14ac:dyDescent="0.15">
      <c r="C5176" s="83"/>
      <c r="H5176" s="83"/>
      <c r="I5176" s="83"/>
    </row>
    <row r="5177" spans="3:9" x14ac:dyDescent="0.15">
      <c r="C5177" s="83"/>
      <c r="H5177" s="83"/>
      <c r="I5177" s="83"/>
    </row>
    <row r="5178" spans="3:9" x14ac:dyDescent="0.15">
      <c r="C5178" s="83"/>
      <c r="H5178" s="83"/>
      <c r="I5178" s="83"/>
    </row>
    <row r="5179" spans="3:9" x14ac:dyDescent="0.15">
      <c r="C5179" s="83"/>
      <c r="H5179" s="83"/>
      <c r="I5179" s="83"/>
    </row>
    <row r="5180" spans="3:9" x14ac:dyDescent="0.15">
      <c r="C5180" s="83"/>
      <c r="H5180" s="83"/>
      <c r="I5180" s="83"/>
    </row>
    <row r="5181" spans="3:9" x14ac:dyDescent="0.15">
      <c r="C5181" s="83"/>
      <c r="H5181" s="83"/>
      <c r="I5181" s="83"/>
    </row>
    <row r="5182" spans="3:9" x14ac:dyDescent="0.15">
      <c r="C5182" s="83"/>
      <c r="H5182" s="83"/>
      <c r="I5182" s="83"/>
    </row>
    <row r="5183" spans="3:9" x14ac:dyDescent="0.15">
      <c r="C5183" s="83"/>
      <c r="H5183" s="83"/>
      <c r="I5183" s="83"/>
    </row>
    <row r="5184" spans="3:9" x14ac:dyDescent="0.15">
      <c r="C5184" s="83"/>
      <c r="H5184" s="83"/>
      <c r="I5184" s="83"/>
    </row>
    <row r="5185" spans="3:9" x14ac:dyDescent="0.15">
      <c r="C5185" s="83"/>
      <c r="H5185" s="83"/>
      <c r="I5185" s="83"/>
    </row>
    <row r="5186" spans="3:9" x14ac:dyDescent="0.15">
      <c r="C5186" s="83"/>
      <c r="H5186" s="83"/>
      <c r="I5186" s="83"/>
    </row>
    <row r="5187" spans="3:9" x14ac:dyDescent="0.15">
      <c r="C5187" s="83"/>
      <c r="H5187" s="83"/>
      <c r="I5187" s="83"/>
    </row>
    <row r="5188" spans="3:9" x14ac:dyDescent="0.15">
      <c r="C5188" s="83"/>
      <c r="H5188" s="83"/>
      <c r="I5188" s="83"/>
    </row>
    <row r="5189" spans="3:9" x14ac:dyDescent="0.15">
      <c r="C5189" s="83"/>
      <c r="H5189" s="83"/>
      <c r="I5189" s="83"/>
    </row>
    <row r="5190" spans="3:9" x14ac:dyDescent="0.15">
      <c r="C5190" s="83"/>
      <c r="H5190" s="83"/>
      <c r="I5190" s="83"/>
    </row>
    <row r="5191" spans="3:9" x14ac:dyDescent="0.15">
      <c r="C5191" s="83"/>
      <c r="H5191" s="83"/>
      <c r="I5191" s="83"/>
    </row>
    <row r="5192" spans="3:9" x14ac:dyDescent="0.15">
      <c r="C5192" s="83"/>
      <c r="H5192" s="83"/>
      <c r="I5192" s="83"/>
    </row>
    <row r="5193" spans="3:9" x14ac:dyDescent="0.15">
      <c r="C5193" s="83"/>
      <c r="H5193" s="83"/>
      <c r="I5193" s="83"/>
    </row>
    <row r="5194" spans="3:9" x14ac:dyDescent="0.15">
      <c r="C5194" s="83"/>
      <c r="H5194" s="83"/>
      <c r="I5194" s="83"/>
    </row>
    <row r="5195" spans="3:9" x14ac:dyDescent="0.15">
      <c r="C5195" s="83"/>
      <c r="H5195" s="83"/>
      <c r="I5195" s="83"/>
    </row>
    <row r="5196" spans="3:9" x14ac:dyDescent="0.15">
      <c r="C5196" s="83"/>
      <c r="H5196" s="83"/>
      <c r="I5196" s="83"/>
    </row>
    <row r="5197" spans="3:9" x14ac:dyDescent="0.15">
      <c r="C5197" s="83"/>
      <c r="H5197" s="83"/>
      <c r="I5197" s="83"/>
    </row>
    <row r="5198" spans="3:9" x14ac:dyDescent="0.15">
      <c r="C5198" s="83"/>
      <c r="H5198" s="83"/>
      <c r="I5198" s="83"/>
    </row>
    <row r="5199" spans="3:9" x14ac:dyDescent="0.15">
      <c r="C5199" s="83"/>
      <c r="H5199" s="83"/>
      <c r="I5199" s="83"/>
    </row>
    <row r="5200" spans="3:9" x14ac:dyDescent="0.15">
      <c r="C5200" s="83"/>
      <c r="H5200" s="83"/>
      <c r="I5200" s="83"/>
    </row>
    <row r="5201" spans="3:9" x14ac:dyDescent="0.15">
      <c r="C5201" s="83"/>
      <c r="H5201" s="83"/>
      <c r="I5201" s="83"/>
    </row>
    <row r="5202" spans="3:9" x14ac:dyDescent="0.15">
      <c r="C5202" s="83"/>
      <c r="H5202" s="83"/>
      <c r="I5202" s="83"/>
    </row>
    <row r="5203" spans="3:9" x14ac:dyDescent="0.15">
      <c r="C5203" s="83"/>
      <c r="H5203" s="83"/>
      <c r="I5203" s="83"/>
    </row>
    <row r="5204" spans="3:9" x14ac:dyDescent="0.15">
      <c r="C5204" s="83"/>
      <c r="H5204" s="83"/>
      <c r="I5204" s="83"/>
    </row>
    <row r="5205" spans="3:9" x14ac:dyDescent="0.15">
      <c r="C5205" s="83"/>
      <c r="H5205" s="83"/>
      <c r="I5205" s="83"/>
    </row>
    <row r="5206" spans="3:9" x14ac:dyDescent="0.15">
      <c r="C5206" s="83"/>
      <c r="H5206" s="83"/>
      <c r="I5206" s="83"/>
    </row>
    <row r="5207" spans="3:9" x14ac:dyDescent="0.15">
      <c r="C5207" s="83"/>
      <c r="H5207" s="83"/>
      <c r="I5207" s="83"/>
    </row>
    <row r="5208" spans="3:9" x14ac:dyDescent="0.15">
      <c r="C5208" s="83"/>
      <c r="H5208" s="83"/>
      <c r="I5208" s="83"/>
    </row>
    <row r="5209" spans="3:9" x14ac:dyDescent="0.15">
      <c r="C5209" s="83"/>
      <c r="H5209" s="83"/>
      <c r="I5209" s="83"/>
    </row>
    <row r="5210" spans="3:9" x14ac:dyDescent="0.15">
      <c r="C5210" s="83"/>
      <c r="H5210" s="83"/>
      <c r="I5210" s="83"/>
    </row>
    <row r="5211" spans="3:9" x14ac:dyDescent="0.15">
      <c r="C5211" s="83"/>
      <c r="H5211" s="83"/>
      <c r="I5211" s="83"/>
    </row>
    <row r="5212" spans="3:9" x14ac:dyDescent="0.15">
      <c r="C5212" s="83"/>
      <c r="H5212" s="83"/>
      <c r="I5212" s="83"/>
    </row>
    <row r="5213" spans="3:9" x14ac:dyDescent="0.15">
      <c r="C5213" s="83"/>
      <c r="H5213" s="83"/>
      <c r="I5213" s="83"/>
    </row>
    <row r="5214" spans="3:9" x14ac:dyDescent="0.15">
      <c r="C5214" s="83"/>
      <c r="H5214" s="83"/>
      <c r="I5214" s="83"/>
    </row>
    <row r="5215" spans="3:9" x14ac:dyDescent="0.15">
      <c r="C5215" s="83"/>
      <c r="H5215" s="83"/>
      <c r="I5215" s="83"/>
    </row>
    <row r="5216" spans="3:9" x14ac:dyDescent="0.15">
      <c r="C5216" s="83"/>
      <c r="H5216" s="83"/>
      <c r="I5216" s="83"/>
    </row>
    <row r="5217" spans="3:9" x14ac:dyDescent="0.15">
      <c r="C5217" s="83"/>
      <c r="H5217" s="83"/>
      <c r="I5217" s="83"/>
    </row>
    <row r="5218" spans="3:9" x14ac:dyDescent="0.15">
      <c r="C5218" s="83"/>
      <c r="H5218" s="83"/>
      <c r="I5218" s="83"/>
    </row>
    <row r="5219" spans="3:9" x14ac:dyDescent="0.15">
      <c r="C5219" s="83"/>
      <c r="H5219" s="83"/>
      <c r="I5219" s="83"/>
    </row>
    <row r="5220" spans="3:9" x14ac:dyDescent="0.15">
      <c r="C5220" s="83"/>
      <c r="H5220" s="83"/>
      <c r="I5220" s="83"/>
    </row>
    <row r="5221" spans="3:9" x14ac:dyDescent="0.15">
      <c r="C5221" s="83"/>
      <c r="H5221" s="83"/>
      <c r="I5221" s="83"/>
    </row>
    <row r="5222" spans="3:9" x14ac:dyDescent="0.15">
      <c r="C5222" s="83"/>
      <c r="H5222" s="83"/>
      <c r="I5222" s="83"/>
    </row>
    <row r="5223" spans="3:9" x14ac:dyDescent="0.15">
      <c r="C5223" s="83"/>
      <c r="H5223" s="83"/>
      <c r="I5223" s="83"/>
    </row>
    <row r="5224" spans="3:9" x14ac:dyDescent="0.15">
      <c r="C5224" s="83"/>
      <c r="H5224" s="83"/>
      <c r="I5224" s="83"/>
    </row>
    <row r="5225" spans="3:9" x14ac:dyDescent="0.15">
      <c r="C5225" s="83"/>
      <c r="H5225" s="83"/>
      <c r="I5225" s="83"/>
    </row>
    <row r="5226" spans="3:9" x14ac:dyDescent="0.15">
      <c r="C5226" s="83"/>
      <c r="H5226" s="83"/>
      <c r="I5226" s="83"/>
    </row>
    <row r="5227" spans="3:9" x14ac:dyDescent="0.15">
      <c r="C5227" s="83"/>
      <c r="H5227" s="83"/>
      <c r="I5227" s="83"/>
    </row>
    <row r="5228" spans="3:9" x14ac:dyDescent="0.15">
      <c r="C5228" s="83"/>
      <c r="H5228" s="83"/>
      <c r="I5228" s="83"/>
    </row>
    <row r="5229" spans="3:9" x14ac:dyDescent="0.15">
      <c r="C5229" s="83"/>
      <c r="H5229" s="83"/>
      <c r="I5229" s="83"/>
    </row>
    <row r="5230" spans="3:9" x14ac:dyDescent="0.15">
      <c r="C5230" s="83"/>
      <c r="H5230" s="83"/>
      <c r="I5230" s="83"/>
    </row>
    <row r="5231" spans="3:9" x14ac:dyDescent="0.15">
      <c r="C5231" s="83"/>
      <c r="H5231" s="83"/>
      <c r="I5231" s="83"/>
    </row>
    <row r="5232" spans="3:9" x14ac:dyDescent="0.15">
      <c r="C5232" s="83"/>
      <c r="H5232" s="83"/>
      <c r="I5232" s="83"/>
    </row>
    <row r="5233" spans="3:9" x14ac:dyDescent="0.15">
      <c r="C5233" s="83"/>
      <c r="H5233" s="83"/>
      <c r="I5233" s="83"/>
    </row>
    <row r="5234" spans="3:9" x14ac:dyDescent="0.15">
      <c r="C5234" s="83"/>
      <c r="H5234" s="83"/>
      <c r="I5234" s="83"/>
    </row>
    <row r="5235" spans="3:9" x14ac:dyDescent="0.15">
      <c r="C5235" s="83"/>
      <c r="H5235" s="83"/>
      <c r="I5235" s="83"/>
    </row>
    <row r="5236" spans="3:9" x14ac:dyDescent="0.15">
      <c r="C5236" s="83"/>
      <c r="H5236" s="83"/>
      <c r="I5236" s="83"/>
    </row>
    <row r="5237" spans="3:9" x14ac:dyDescent="0.15">
      <c r="C5237" s="83"/>
      <c r="H5237" s="83"/>
      <c r="I5237" s="83"/>
    </row>
    <row r="5238" spans="3:9" x14ac:dyDescent="0.15">
      <c r="C5238" s="83"/>
      <c r="H5238" s="83"/>
      <c r="I5238" s="83"/>
    </row>
    <row r="5239" spans="3:9" x14ac:dyDescent="0.15">
      <c r="C5239" s="83"/>
      <c r="H5239" s="83"/>
      <c r="I5239" s="83"/>
    </row>
    <row r="5240" spans="3:9" x14ac:dyDescent="0.15">
      <c r="C5240" s="83"/>
      <c r="H5240" s="83"/>
      <c r="I5240" s="83"/>
    </row>
    <row r="5241" spans="3:9" x14ac:dyDescent="0.15">
      <c r="C5241" s="83"/>
      <c r="H5241" s="83"/>
      <c r="I5241" s="83"/>
    </row>
    <row r="5242" spans="3:9" x14ac:dyDescent="0.15">
      <c r="C5242" s="83"/>
      <c r="H5242" s="83"/>
      <c r="I5242" s="83"/>
    </row>
    <row r="5243" spans="3:9" x14ac:dyDescent="0.15">
      <c r="C5243" s="83"/>
      <c r="H5243" s="83"/>
      <c r="I5243" s="83"/>
    </row>
    <row r="5244" spans="3:9" x14ac:dyDescent="0.15">
      <c r="C5244" s="83"/>
      <c r="H5244" s="83"/>
      <c r="I5244" s="83"/>
    </row>
    <row r="5245" spans="3:9" x14ac:dyDescent="0.15">
      <c r="C5245" s="83"/>
      <c r="H5245" s="83"/>
      <c r="I5245" s="83"/>
    </row>
    <row r="5246" spans="3:9" x14ac:dyDescent="0.15">
      <c r="C5246" s="83"/>
      <c r="H5246" s="83"/>
      <c r="I5246" s="83"/>
    </row>
    <row r="5247" spans="3:9" x14ac:dyDescent="0.15">
      <c r="C5247" s="83"/>
      <c r="H5247" s="83"/>
      <c r="I5247" s="83"/>
    </row>
    <row r="5248" spans="3:9" x14ac:dyDescent="0.15">
      <c r="C5248" s="83"/>
      <c r="H5248" s="83"/>
      <c r="I5248" s="83"/>
    </row>
    <row r="5249" spans="3:9" x14ac:dyDescent="0.15">
      <c r="C5249" s="83"/>
      <c r="H5249" s="83"/>
      <c r="I5249" s="83"/>
    </row>
    <row r="5250" spans="3:9" x14ac:dyDescent="0.15">
      <c r="C5250" s="83"/>
      <c r="H5250" s="83"/>
      <c r="I5250" s="83"/>
    </row>
    <row r="5251" spans="3:9" x14ac:dyDescent="0.15">
      <c r="C5251" s="83"/>
      <c r="H5251" s="83"/>
      <c r="I5251" s="83"/>
    </row>
    <row r="5252" spans="3:9" x14ac:dyDescent="0.15">
      <c r="C5252" s="83"/>
      <c r="H5252" s="83"/>
      <c r="I5252" s="83"/>
    </row>
    <row r="5253" spans="3:9" x14ac:dyDescent="0.15">
      <c r="C5253" s="83"/>
      <c r="H5253" s="83"/>
      <c r="I5253" s="83"/>
    </row>
    <row r="5254" spans="3:9" x14ac:dyDescent="0.15">
      <c r="C5254" s="83"/>
      <c r="H5254" s="83"/>
      <c r="I5254" s="83"/>
    </row>
    <row r="5255" spans="3:9" x14ac:dyDescent="0.15">
      <c r="C5255" s="83"/>
      <c r="H5255" s="83"/>
      <c r="I5255" s="83"/>
    </row>
    <row r="5256" spans="3:9" x14ac:dyDescent="0.15">
      <c r="C5256" s="83"/>
      <c r="H5256" s="83"/>
      <c r="I5256" s="83"/>
    </row>
    <row r="5257" spans="3:9" x14ac:dyDescent="0.15">
      <c r="C5257" s="83"/>
      <c r="H5257" s="83"/>
      <c r="I5257" s="83"/>
    </row>
    <row r="5258" spans="3:9" x14ac:dyDescent="0.15">
      <c r="C5258" s="83"/>
      <c r="H5258" s="83"/>
      <c r="I5258" s="83"/>
    </row>
    <row r="5259" spans="3:9" x14ac:dyDescent="0.15">
      <c r="C5259" s="83"/>
      <c r="H5259" s="83"/>
      <c r="I5259" s="83"/>
    </row>
    <row r="5260" spans="3:9" x14ac:dyDescent="0.15">
      <c r="C5260" s="83"/>
      <c r="H5260" s="83"/>
      <c r="I5260" s="83"/>
    </row>
    <row r="5261" spans="3:9" x14ac:dyDescent="0.15">
      <c r="C5261" s="83"/>
      <c r="H5261" s="83"/>
      <c r="I5261" s="83"/>
    </row>
    <row r="5262" spans="3:9" x14ac:dyDescent="0.15">
      <c r="C5262" s="83"/>
      <c r="H5262" s="83"/>
      <c r="I5262" s="83"/>
    </row>
    <row r="5263" spans="3:9" x14ac:dyDescent="0.15">
      <c r="C5263" s="83"/>
      <c r="H5263" s="83"/>
      <c r="I5263" s="83"/>
    </row>
    <row r="5264" spans="3:9" x14ac:dyDescent="0.15">
      <c r="C5264" s="83"/>
      <c r="H5264" s="83"/>
      <c r="I5264" s="83"/>
    </row>
    <row r="5265" spans="3:9" x14ac:dyDescent="0.15">
      <c r="C5265" s="83"/>
      <c r="H5265" s="83"/>
      <c r="I5265" s="83"/>
    </row>
    <row r="5266" spans="3:9" x14ac:dyDescent="0.15">
      <c r="C5266" s="83"/>
      <c r="H5266" s="83"/>
      <c r="I5266" s="83"/>
    </row>
    <row r="5267" spans="3:9" x14ac:dyDescent="0.15">
      <c r="C5267" s="83"/>
      <c r="H5267" s="83"/>
      <c r="I5267" s="83"/>
    </row>
    <row r="5268" spans="3:9" x14ac:dyDescent="0.15">
      <c r="C5268" s="83"/>
      <c r="H5268" s="83"/>
      <c r="I5268" s="83"/>
    </row>
    <row r="5269" spans="3:9" x14ac:dyDescent="0.15">
      <c r="C5269" s="83"/>
      <c r="H5269" s="83"/>
      <c r="I5269" s="83"/>
    </row>
    <row r="5270" spans="3:9" x14ac:dyDescent="0.15">
      <c r="C5270" s="83"/>
      <c r="H5270" s="83"/>
      <c r="I5270" s="83"/>
    </row>
    <row r="5271" spans="3:9" x14ac:dyDescent="0.15">
      <c r="C5271" s="83"/>
      <c r="H5271" s="83"/>
      <c r="I5271" s="83"/>
    </row>
    <row r="5272" spans="3:9" x14ac:dyDescent="0.15">
      <c r="C5272" s="83"/>
      <c r="H5272" s="83"/>
      <c r="I5272" s="83"/>
    </row>
    <row r="5273" spans="3:9" x14ac:dyDescent="0.15">
      <c r="C5273" s="83"/>
      <c r="H5273" s="83"/>
      <c r="I5273" s="83"/>
    </row>
    <row r="5274" spans="3:9" x14ac:dyDescent="0.15">
      <c r="C5274" s="83"/>
      <c r="H5274" s="83"/>
      <c r="I5274" s="83"/>
    </row>
    <row r="5275" spans="3:9" x14ac:dyDescent="0.15">
      <c r="C5275" s="83"/>
      <c r="H5275" s="83"/>
      <c r="I5275" s="83"/>
    </row>
    <row r="5276" spans="3:9" x14ac:dyDescent="0.15">
      <c r="C5276" s="83"/>
      <c r="H5276" s="83"/>
      <c r="I5276" s="83"/>
    </row>
    <row r="5277" spans="3:9" x14ac:dyDescent="0.15">
      <c r="C5277" s="83"/>
      <c r="H5277" s="83"/>
      <c r="I5277" s="83"/>
    </row>
    <row r="5278" spans="3:9" x14ac:dyDescent="0.15">
      <c r="C5278" s="83"/>
      <c r="H5278" s="83"/>
      <c r="I5278" s="83"/>
    </row>
    <row r="5279" spans="3:9" x14ac:dyDescent="0.15">
      <c r="C5279" s="83"/>
      <c r="H5279" s="83"/>
      <c r="I5279" s="83"/>
    </row>
    <row r="5280" spans="3:9" x14ac:dyDescent="0.15">
      <c r="C5280" s="83"/>
      <c r="H5280" s="83"/>
      <c r="I5280" s="83"/>
    </row>
    <row r="5281" spans="3:9" x14ac:dyDescent="0.15">
      <c r="C5281" s="83"/>
      <c r="H5281" s="83"/>
      <c r="I5281" s="83"/>
    </row>
    <row r="5282" spans="3:9" x14ac:dyDescent="0.15">
      <c r="C5282" s="83"/>
      <c r="H5282" s="83"/>
      <c r="I5282" s="83"/>
    </row>
    <row r="5283" spans="3:9" x14ac:dyDescent="0.15">
      <c r="C5283" s="83"/>
      <c r="H5283" s="83"/>
      <c r="I5283" s="83"/>
    </row>
    <row r="5284" spans="3:9" x14ac:dyDescent="0.15">
      <c r="C5284" s="83"/>
      <c r="H5284" s="83"/>
      <c r="I5284" s="83"/>
    </row>
    <row r="5285" spans="3:9" x14ac:dyDescent="0.15">
      <c r="C5285" s="83"/>
      <c r="H5285" s="83"/>
      <c r="I5285" s="83"/>
    </row>
    <row r="5286" spans="3:9" x14ac:dyDescent="0.15">
      <c r="C5286" s="83"/>
      <c r="H5286" s="83"/>
      <c r="I5286" s="83"/>
    </row>
    <row r="5287" spans="3:9" x14ac:dyDescent="0.15">
      <c r="C5287" s="83"/>
      <c r="H5287" s="83"/>
      <c r="I5287" s="83"/>
    </row>
    <row r="5288" spans="3:9" x14ac:dyDescent="0.15">
      <c r="C5288" s="83"/>
      <c r="H5288" s="83"/>
      <c r="I5288" s="83"/>
    </row>
    <row r="5289" spans="3:9" x14ac:dyDescent="0.15">
      <c r="C5289" s="83"/>
      <c r="H5289" s="83"/>
      <c r="I5289" s="83"/>
    </row>
    <row r="5290" spans="3:9" x14ac:dyDescent="0.15">
      <c r="C5290" s="83"/>
      <c r="H5290" s="83"/>
      <c r="I5290" s="83"/>
    </row>
    <row r="5291" spans="3:9" x14ac:dyDescent="0.15">
      <c r="C5291" s="83"/>
      <c r="H5291" s="83"/>
      <c r="I5291" s="83"/>
    </row>
    <row r="5292" spans="3:9" x14ac:dyDescent="0.15">
      <c r="C5292" s="83"/>
      <c r="H5292" s="83"/>
      <c r="I5292" s="83"/>
    </row>
    <row r="5293" spans="3:9" x14ac:dyDescent="0.15">
      <c r="C5293" s="83"/>
      <c r="H5293" s="83"/>
      <c r="I5293" s="83"/>
    </row>
    <row r="5294" spans="3:9" x14ac:dyDescent="0.15">
      <c r="C5294" s="83"/>
      <c r="H5294" s="83"/>
      <c r="I5294" s="83"/>
    </row>
    <row r="5295" spans="3:9" x14ac:dyDescent="0.15">
      <c r="C5295" s="83"/>
      <c r="H5295" s="83"/>
      <c r="I5295" s="83"/>
    </row>
    <row r="5296" spans="3:9" x14ac:dyDescent="0.15">
      <c r="C5296" s="83"/>
      <c r="H5296" s="83"/>
      <c r="I5296" s="83"/>
    </row>
    <row r="5297" spans="3:9" x14ac:dyDescent="0.15">
      <c r="C5297" s="83"/>
      <c r="H5297" s="83"/>
      <c r="I5297" s="83"/>
    </row>
    <row r="5298" spans="3:9" x14ac:dyDescent="0.15">
      <c r="C5298" s="83"/>
      <c r="H5298" s="83"/>
      <c r="I5298" s="83"/>
    </row>
    <row r="5299" spans="3:9" x14ac:dyDescent="0.15">
      <c r="C5299" s="83"/>
      <c r="H5299" s="83"/>
      <c r="I5299" s="83"/>
    </row>
    <row r="5300" spans="3:9" x14ac:dyDescent="0.15">
      <c r="C5300" s="83"/>
      <c r="H5300" s="83"/>
      <c r="I5300" s="83"/>
    </row>
    <row r="5301" spans="3:9" x14ac:dyDescent="0.15">
      <c r="C5301" s="83"/>
      <c r="H5301" s="83"/>
      <c r="I5301" s="83"/>
    </row>
    <row r="5302" spans="3:9" x14ac:dyDescent="0.15">
      <c r="C5302" s="83"/>
      <c r="H5302" s="83"/>
      <c r="I5302" s="83"/>
    </row>
    <row r="5303" spans="3:9" x14ac:dyDescent="0.15">
      <c r="C5303" s="83"/>
      <c r="H5303" s="83"/>
      <c r="I5303" s="83"/>
    </row>
    <row r="5304" spans="3:9" x14ac:dyDescent="0.15">
      <c r="C5304" s="83"/>
      <c r="H5304" s="83"/>
      <c r="I5304" s="83"/>
    </row>
    <row r="5305" spans="3:9" x14ac:dyDescent="0.15">
      <c r="C5305" s="83"/>
      <c r="H5305" s="83"/>
      <c r="I5305" s="83"/>
    </row>
    <row r="5306" spans="3:9" x14ac:dyDescent="0.15">
      <c r="C5306" s="83"/>
      <c r="H5306" s="83"/>
      <c r="I5306" s="83"/>
    </row>
    <row r="5307" spans="3:9" x14ac:dyDescent="0.15">
      <c r="C5307" s="83"/>
      <c r="H5307" s="83"/>
      <c r="I5307" s="83"/>
    </row>
    <row r="5308" spans="3:9" x14ac:dyDescent="0.15">
      <c r="C5308" s="83"/>
      <c r="H5308" s="83"/>
      <c r="I5308" s="83"/>
    </row>
    <row r="5309" spans="3:9" x14ac:dyDescent="0.15">
      <c r="C5309" s="83"/>
      <c r="H5309" s="83"/>
      <c r="I5309" s="83"/>
    </row>
    <row r="5310" spans="3:9" x14ac:dyDescent="0.15">
      <c r="C5310" s="83"/>
      <c r="H5310" s="83"/>
      <c r="I5310" s="83"/>
    </row>
    <row r="5311" spans="3:9" x14ac:dyDescent="0.15">
      <c r="C5311" s="83"/>
      <c r="H5311" s="83"/>
      <c r="I5311" s="83"/>
    </row>
    <row r="5312" spans="3:9" x14ac:dyDescent="0.15">
      <c r="C5312" s="83"/>
      <c r="H5312" s="83"/>
      <c r="I5312" s="83"/>
    </row>
    <row r="5313" spans="3:9" x14ac:dyDescent="0.15">
      <c r="C5313" s="83"/>
      <c r="H5313" s="83"/>
      <c r="I5313" s="83"/>
    </row>
    <row r="5314" spans="3:9" x14ac:dyDescent="0.15">
      <c r="C5314" s="83"/>
      <c r="H5314" s="83"/>
      <c r="I5314" s="83"/>
    </row>
    <row r="5315" spans="3:9" x14ac:dyDescent="0.15">
      <c r="C5315" s="83"/>
      <c r="H5315" s="83"/>
      <c r="I5315" s="83"/>
    </row>
    <row r="5316" spans="3:9" x14ac:dyDescent="0.15">
      <c r="C5316" s="83"/>
      <c r="H5316" s="83"/>
      <c r="I5316" s="83"/>
    </row>
    <row r="5317" spans="3:9" x14ac:dyDescent="0.15">
      <c r="C5317" s="83"/>
      <c r="H5317" s="83"/>
      <c r="I5317" s="83"/>
    </row>
    <row r="5318" spans="3:9" x14ac:dyDescent="0.15">
      <c r="C5318" s="83"/>
      <c r="H5318" s="83"/>
      <c r="I5318" s="83"/>
    </row>
    <row r="5319" spans="3:9" x14ac:dyDescent="0.15">
      <c r="C5319" s="83"/>
      <c r="H5319" s="83"/>
      <c r="I5319" s="83"/>
    </row>
    <row r="5320" spans="3:9" x14ac:dyDescent="0.15">
      <c r="C5320" s="83"/>
      <c r="H5320" s="83"/>
      <c r="I5320" s="83"/>
    </row>
    <row r="5321" spans="3:9" x14ac:dyDescent="0.15">
      <c r="C5321" s="83"/>
      <c r="H5321" s="83"/>
      <c r="I5321" s="83"/>
    </row>
    <row r="5322" spans="3:9" x14ac:dyDescent="0.15">
      <c r="C5322" s="83"/>
      <c r="H5322" s="83"/>
      <c r="I5322" s="83"/>
    </row>
    <row r="5323" spans="3:9" x14ac:dyDescent="0.15">
      <c r="C5323" s="83"/>
      <c r="H5323" s="83"/>
      <c r="I5323" s="83"/>
    </row>
    <row r="5324" spans="3:9" x14ac:dyDescent="0.15">
      <c r="C5324" s="83"/>
      <c r="H5324" s="83"/>
      <c r="I5324" s="83"/>
    </row>
    <row r="5325" spans="3:9" x14ac:dyDescent="0.15">
      <c r="C5325" s="83"/>
      <c r="H5325" s="83"/>
      <c r="I5325" s="83"/>
    </row>
    <row r="5326" spans="3:9" x14ac:dyDescent="0.15">
      <c r="C5326" s="83"/>
      <c r="H5326" s="83"/>
      <c r="I5326" s="83"/>
    </row>
    <row r="5327" spans="3:9" x14ac:dyDescent="0.15">
      <c r="C5327" s="83"/>
      <c r="H5327" s="83"/>
      <c r="I5327" s="83"/>
    </row>
    <row r="5328" spans="3:9" x14ac:dyDescent="0.15">
      <c r="C5328" s="83"/>
      <c r="H5328" s="83"/>
      <c r="I5328" s="83"/>
    </row>
    <row r="5329" spans="3:9" x14ac:dyDescent="0.15">
      <c r="C5329" s="83"/>
      <c r="H5329" s="83"/>
      <c r="I5329" s="83"/>
    </row>
    <row r="5330" spans="3:9" x14ac:dyDescent="0.15">
      <c r="C5330" s="83"/>
      <c r="H5330" s="83"/>
      <c r="I5330" s="83"/>
    </row>
    <row r="5331" spans="3:9" x14ac:dyDescent="0.15">
      <c r="C5331" s="83"/>
      <c r="H5331" s="83"/>
      <c r="I5331" s="83"/>
    </row>
    <row r="5332" spans="3:9" x14ac:dyDescent="0.15">
      <c r="C5332" s="83"/>
      <c r="H5332" s="83"/>
      <c r="I5332" s="83"/>
    </row>
    <row r="5333" spans="3:9" x14ac:dyDescent="0.15">
      <c r="C5333" s="83"/>
      <c r="H5333" s="83"/>
      <c r="I5333" s="83"/>
    </row>
    <row r="5334" spans="3:9" x14ac:dyDescent="0.15">
      <c r="C5334" s="83"/>
      <c r="H5334" s="83"/>
      <c r="I5334" s="83"/>
    </row>
    <row r="5335" spans="3:9" x14ac:dyDescent="0.15">
      <c r="C5335" s="83"/>
      <c r="H5335" s="83"/>
      <c r="I5335" s="83"/>
    </row>
    <row r="5336" spans="3:9" x14ac:dyDescent="0.15">
      <c r="C5336" s="83"/>
      <c r="H5336" s="83"/>
      <c r="I5336" s="83"/>
    </row>
    <row r="5337" spans="3:9" x14ac:dyDescent="0.15">
      <c r="C5337" s="83"/>
      <c r="H5337" s="83"/>
      <c r="I5337" s="83"/>
    </row>
    <row r="5338" spans="3:9" x14ac:dyDescent="0.15">
      <c r="C5338" s="83"/>
      <c r="H5338" s="83"/>
      <c r="I5338" s="83"/>
    </row>
    <row r="5339" spans="3:9" x14ac:dyDescent="0.15">
      <c r="C5339" s="83"/>
      <c r="H5339" s="83"/>
      <c r="I5339" s="83"/>
    </row>
    <row r="5340" spans="3:9" x14ac:dyDescent="0.15">
      <c r="C5340" s="83"/>
      <c r="H5340" s="83"/>
      <c r="I5340" s="83"/>
    </row>
    <row r="5341" spans="3:9" x14ac:dyDescent="0.15">
      <c r="C5341" s="83"/>
      <c r="H5341" s="83"/>
      <c r="I5341" s="83"/>
    </row>
    <row r="5342" spans="3:9" x14ac:dyDescent="0.15">
      <c r="C5342" s="83"/>
      <c r="H5342" s="83"/>
      <c r="I5342" s="83"/>
    </row>
    <row r="5343" spans="3:9" x14ac:dyDescent="0.15">
      <c r="C5343" s="83"/>
      <c r="H5343" s="83"/>
      <c r="I5343" s="83"/>
    </row>
    <row r="5344" spans="3:9" x14ac:dyDescent="0.15">
      <c r="C5344" s="83"/>
      <c r="H5344" s="83"/>
      <c r="I5344" s="83"/>
    </row>
    <row r="5345" spans="3:9" x14ac:dyDescent="0.15">
      <c r="C5345" s="83"/>
      <c r="H5345" s="83"/>
      <c r="I5345" s="83"/>
    </row>
    <row r="5346" spans="3:9" x14ac:dyDescent="0.15">
      <c r="C5346" s="83"/>
      <c r="H5346" s="83"/>
      <c r="I5346" s="83"/>
    </row>
    <row r="5347" spans="3:9" x14ac:dyDescent="0.15">
      <c r="C5347" s="83"/>
      <c r="H5347" s="83"/>
      <c r="I5347" s="83"/>
    </row>
    <row r="5348" spans="3:9" x14ac:dyDescent="0.15">
      <c r="C5348" s="83"/>
      <c r="H5348" s="83"/>
      <c r="I5348" s="83"/>
    </row>
    <row r="5349" spans="3:9" x14ac:dyDescent="0.15">
      <c r="C5349" s="83"/>
      <c r="H5349" s="83"/>
      <c r="I5349" s="83"/>
    </row>
    <row r="5350" spans="3:9" x14ac:dyDescent="0.15">
      <c r="C5350" s="83"/>
      <c r="H5350" s="83"/>
      <c r="I5350" s="83"/>
    </row>
    <row r="5351" spans="3:9" x14ac:dyDescent="0.15">
      <c r="C5351" s="83"/>
      <c r="H5351" s="83"/>
      <c r="I5351" s="83"/>
    </row>
    <row r="5352" spans="3:9" x14ac:dyDescent="0.15">
      <c r="C5352" s="83"/>
      <c r="H5352" s="83"/>
      <c r="I5352" s="83"/>
    </row>
    <row r="5353" spans="3:9" x14ac:dyDescent="0.15">
      <c r="C5353" s="83"/>
      <c r="H5353" s="83"/>
      <c r="I5353" s="83"/>
    </row>
    <row r="5354" spans="3:9" x14ac:dyDescent="0.15">
      <c r="C5354" s="83"/>
      <c r="H5354" s="83"/>
      <c r="I5354" s="83"/>
    </row>
    <row r="5355" spans="3:9" x14ac:dyDescent="0.15">
      <c r="C5355" s="83"/>
      <c r="H5355" s="83"/>
      <c r="I5355" s="83"/>
    </row>
    <row r="5356" spans="3:9" x14ac:dyDescent="0.15">
      <c r="C5356" s="83"/>
      <c r="H5356" s="83"/>
      <c r="I5356" s="83"/>
    </row>
    <row r="5357" spans="3:9" x14ac:dyDescent="0.15">
      <c r="C5357" s="83"/>
      <c r="H5357" s="83"/>
      <c r="I5357" s="83"/>
    </row>
    <row r="5358" spans="3:9" x14ac:dyDescent="0.15">
      <c r="C5358" s="83"/>
      <c r="H5358" s="83"/>
      <c r="I5358" s="83"/>
    </row>
    <row r="5359" spans="3:9" x14ac:dyDescent="0.15">
      <c r="C5359" s="83"/>
      <c r="H5359" s="83"/>
      <c r="I5359" s="83"/>
    </row>
    <row r="5360" spans="3:9" x14ac:dyDescent="0.15">
      <c r="C5360" s="83"/>
      <c r="H5360" s="83"/>
      <c r="I5360" s="83"/>
    </row>
    <row r="5361" spans="3:9" x14ac:dyDescent="0.15">
      <c r="C5361" s="83"/>
      <c r="H5361" s="83"/>
      <c r="I5361" s="83"/>
    </row>
    <row r="5362" spans="3:9" x14ac:dyDescent="0.15">
      <c r="C5362" s="83"/>
      <c r="H5362" s="83"/>
      <c r="I5362" s="83"/>
    </row>
    <row r="5363" spans="3:9" x14ac:dyDescent="0.15">
      <c r="C5363" s="83"/>
      <c r="H5363" s="83"/>
      <c r="I5363" s="83"/>
    </row>
    <row r="5364" spans="3:9" x14ac:dyDescent="0.15">
      <c r="C5364" s="83"/>
      <c r="H5364" s="83"/>
      <c r="I5364" s="83"/>
    </row>
    <row r="5365" spans="3:9" x14ac:dyDescent="0.15">
      <c r="C5365" s="83"/>
      <c r="H5365" s="83"/>
      <c r="I5365" s="83"/>
    </row>
    <row r="5366" spans="3:9" x14ac:dyDescent="0.15">
      <c r="C5366" s="83"/>
      <c r="H5366" s="83"/>
      <c r="I5366" s="83"/>
    </row>
    <row r="5367" spans="3:9" x14ac:dyDescent="0.15">
      <c r="C5367" s="83"/>
      <c r="H5367" s="83"/>
      <c r="I5367" s="83"/>
    </row>
    <row r="5368" spans="3:9" x14ac:dyDescent="0.15">
      <c r="C5368" s="83"/>
      <c r="H5368" s="83"/>
      <c r="I5368" s="83"/>
    </row>
    <row r="5369" spans="3:9" x14ac:dyDescent="0.15">
      <c r="C5369" s="83"/>
      <c r="H5369" s="83"/>
      <c r="I5369" s="83"/>
    </row>
    <row r="5370" spans="3:9" x14ac:dyDescent="0.15">
      <c r="C5370" s="83"/>
      <c r="H5370" s="83"/>
      <c r="I5370" s="83"/>
    </row>
    <row r="5371" spans="3:9" x14ac:dyDescent="0.15">
      <c r="C5371" s="83"/>
      <c r="H5371" s="83"/>
      <c r="I5371" s="83"/>
    </row>
    <row r="5372" spans="3:9" x14ac:dyDescent="0.15">
      <c r="C5372" s="83"/>
      <c r="H5372" s="83"/>
      <c r="I5372" s="83"/>
    </row>
    <row r="5373" spans="3:9" x14ac:dyDescent="0.15">
      <c r="C5373" s="83"/>
      <c r="H5373" s="83"/>
      <c r="I5373" s="83"/>
    </row>
    <row r="5374" spans="3:9" x14ac:dyDescent="0.15">
      <c r="C5374" s="83"/>
      <c r="H5374" s="83"/>
      <c r="I5374" s="83"/>
    </row>
    <row r="5375" spans="3:9" x14ac:dyDescent="0.15">
      <c r="C5375" s="83"/>
      <c r="H5375" s="83"/>
      <c r="I5375" s="83"/>
    </row>
    <row r="5376" spans="3:9" x14ac:dyDescent="0.15">
      <c r="C5376" s="83"/>
      <c r="H5376" s="83"/>
      <c r="I5376" s="83"/>
    </row>
    <row r="5377" spans="3:9" x14ac:dyDescent="0.15">
      <c r="C5377" s="83"/>
      <c r="H5377" s="83"/>
      <c r="I5377" s="83"/>
    </row>
    <row r="5378" spans="3:9" x14ac:dyDescent="0.15">
      <c r="C5378" s="83"/>
      <c r="H5378" s="83"/>
      <c r="I5378" s="83"/>
    </row>
    <row r="5379" spans="3:9" x14ac:dyDescent="0.15">
      <c r="C5379" s="83"/>
      <c r="H5379" s="83"/>
      <c r="I5379" s="83"/>
    </row>
    <row r="5380" spans="3:9" x14ac:dyDescent="0.15">
      <c r="C5380" s="83"/>
      <c r="H5380" s="83"/>
      <c r="I5380" s="83"/>
    </row>
    <row r="5381" spans="3:9" x14ac:dyDescent="0.15">
      <c r="C5381" s="83"/>
      <c r="H5381" s="83"/>
      <c r="I5381" s="83"/>
    </row>
    <row r="5382" spans="3:9" x14ac:dyDescent="0.15">
      <c r="C5382" s="83"/>
      <c r="H5382" s="83"/>
      <c r="I5382" s="83"/>
    </row>
    <row r="5383" spans="3:9" x14ac:dyDescent="0.15">
      <c r="C5383" s="83"/>
      <c r="H5383" s="83"/>
      <c r="I5383" s="83"/>
    </row>
    <row r="5384" spans="3:9" x14ac:dyDescent="0.15">
      <c r="C5384" s="83"/>
      <c r="H5384" s="83"/>
      <c r="I5384" s="83"/>
    </row>
    <row r="5385" spans="3:9" x14ac:dyDescent="0.15">
      <c r="C5385" s="83"/>
      <c r="H5385" s="83"/>
      <c r="I5385" s="83"/>
    </row>
    <row r="5386" spans="3:9" x14ac:dyDescent="0.15">
      <c r="C5386" s="83"/>
      <c r="H5386" s="83"/>
      <c r="I5386" s="83"/>
    </row>
    <row r="5387" spans="3:9" x14ac:dyDescent="0.15">
      <c r="C5387" s="83"/>
      <c r="H5387" s="83"/>
      <c r="I5387" s="83"/>
    </row>
    <row r="5388" spans="3:9" x14ac:dyDescent="0.15">
      <c r="C5388" s="83"/>
      <c r="H5388" s="83"/>
      <c r="I5388" s="83"/>
    </row>
    <row r="5389" spans="3:9" x14ac:dyDescent="0.15">
      <c r="C5389" s="83"/>
      <c r="H5389" s="83"/>
      <c r="I5389" s="83"/>
    </row>
    <row r="5390" spans="3:9" x14ac:dyDescent="0.15">
      <c r="C5390" s="83"/>
      <c r="H5390" s="83"/>
      <c r="I5390" s="83"/>
    </row>
    <row r="5391" spans="3:9" x14ac:dyDescent="0.15">
      <c r="C5391" s="83"/>
      <c r="H5391" s="83"/>
      <c r="I5391" s="83"/>
    </row>
    <row r="5392" spans="3:9" x14ac:dyDescent="0.15">
      <c r="C5392" s="83"/>
      <c r="H5392" s="83"/>
      <c r="I5392" s="83"/>
    </row>
    <row r="5393" spans="3:9" x14ac:dyDescent="0.15">
      <c r="C5393" s="83"/>
      <c r="H5393" s="83"/>
      <c r="I5393" s="83"/>
    </row>
    <row r="5394" spans="3:9" x14ac:dyDescent="0.15">
      <c r="C5394" s="83"/>
      <c r="H5394" s="83"/>
      <c r="I5394" s="83"/>
    </row>
    <row r="5395" spans="3:9" x14ac:dyDescent="0.15">
      <c r="C5395" s="83"/>
      <c r="H5395" s="83"/>
      <c r="I5395" s="83"/>
    </row>
    <row r="5396" spans="3:9" x14ac:dyDescent="0.15">
      <c r="C5396" s="83"/>
      <c r="H5396" s="83"/>
      <c r="I5396" s="83"/>
    </row>
    <row r="5397" spans="3:9" x14ac:dyDescent="0.15">
      <c r="C5397" s="83"/>
      <c r="H5397" s="83"/>
      <c r="I5397" s="83"/>
    </row>
    <row r="5398" spans="3:9" x14ac:dyDescent="0.15">
      <c r="C5398" s="83"/>
      <c r="H5398" s="83"/>
      <c r="I5398" s="83"/>
    </row>
    <row r="5399" spans="3:9" x14ac:dyDescent="0.15">
      <c r="C5399" s="83"/>
      <c r="H5399" s="83"/>
      <c r="I5399" s="83"/>
    </row>
    <row r="5400" spans="3:9" x14ac:dyDescent="0.15">
      <c r="C5400" s="83"/>
      <c r="H5400" s="83"/>
      <c r="I5400" s="83"/>
    </row>
    <row r="5401" spans="3:9" x14ac:dyDescent="0.15">
      <c r="C5401" s="83"/>
      <c r="H5401" s="83"/>
      <c r="I5401" s="83"/>
    </row>
    <row r="5402" spans="3:9" x14ac:dyDescent="0.15">
      <c r="C5402" s="83"/>
      <c r="H5402" s="83"/>
      <c r="I5402" s="83"/>
    </row>
    <row r="5403" spans="3:9" x14ac:dyDescent="0.15">
      <c r="C5403" s="83"/>
      <c r="H5403" s="83"/>
      <c r="I5403" s="83"/>
    </row>
    <row r="5404" spans="3:9" x14ac:dyDescent="0.15">
      <c r="C5404" s="83"/>
      <c r="H5404" s="83"/>
      <c r="I5404" s="83"/>
    </row>
    <row r="5405" spans="3:9" x14ac:dyDescent="0.15">
      <c r="C5405" s="83"/>
      <c r="H5405" s="83"/>
      <c r="I5405" s="83"/>
    </row>
    <row r="5406" spans="3:9" x14ac:dyDescent="0.15">
      <c r="C5406" s="83"/>
      <c r="H5406" s="83"/>
      <c r="I5406" s="83"/>
    </row>
    <row r="5407" spans="3:9" x14ac:dyDescent="0.15">
      <c r="C5407" s="83"/>
      <c r="H5407" s="83"/>
      <c r="I5407" s="83"/>
    </row>
    <row r="5408" spans="3:9" x14ac:dyDescent="0.15">
      <c r="C5408" s="83"/>
      <c r="H5408" s="83"/>
      <c r="I5408" s="83"/>
    </row>
    <row r="5409" spans="3:9" x14ac:dyDescent="0.15">
      <c r="C5409" s="83"/>
      <c r="H5409" s="83"/>
      <c r="I5409" s="83"/>
    </row>
    <row r="5410" spans="3:9" x14ac:dyDescent="0.15">
      <c r="C5410" s="83"/>
      <c r="H5410" s="83"/>
      <c r="I5410" s="83"/>
    </row>
    <row r="5411" spans="3:9" x14ac:dyDescent="0.15">
      <c r="C5411" s="83"/>
      <c r="H5411" s="83"/>
      <c r="I5411" s="83"/>
    </row>
    <row r="5412" spans="3:9" x14ac:dyDescent="0.15">
      <c r="C5412" s="83"/>
      <c r="H5412" s="83"/>
      <c r="I5412" s="83"/>
    </row>
    <row r="5413" spans="3:9" x14ac:dyDescent="0.15">
      <c r="C5413" s="83"/>
      <c r="H5413" s="83"/>
      <c r="I5413" s="83"/>
    </row>
    <row r="5414" spans="3:9" x14ac:dyDescent="0.15">
      <c r="C5414" s="83"/>
      <c r="H5414" s="83"/>
      <c r="I5414" s="83"/>
    </row>
    <row r="5415" spans="3:9" x14ac:dyDescent="0.15">
      <c r="C5415" s="83"/>
      <c r="H5415" s="83"/>
      <c r="I5415" s="83"/>
    </row>
    <row r="5416" spans="3:9" x14ac:dyDescent="0.15">
      <c r="C5416" s="83"/>
      <c r="H5416" s="83"/>
      <c r="I5416" s="83"/>
    </row>
    <row r="5417" spans="3:9" x14ac:dyDescent="0.15">
      <c r="C5417" s="83"/>
      <c r="H5417" s="83"/>
      <c r="I5417" s="83"/>
    </row>
    <row r="5418" spans="3:9" x14ac:dyDescent="0.15">
      <c r="C5418" s="83"/>
      <c r="H5418" s="83"/>
      <c r="I5418" s="83"/>
    </row>
    <row r="5419" spans="3:9" x14ac:dyDescent="0.15">
      <c r="C5419" s="83"/>
      <c r="H5419" s="83"/>
      <c r="I5419" s="83"/>
    </row>
    <row r="5420" spans="3:9" x14ac:dyDescent="0.15">
      <c r="C5420" s="83"/>
      <c r="H5420" s="83"/>
      <c r="I5420" s="83"/>
    </row>
    <row r="5421" spans="3:9" x14ac:dyDescent="0.15">
      <c r="C5421" s="83"/>
      <c r="H5421" s="83"/>
      <c r="I5421" s="83"/>
    </row>
    <row r="5422" spans="3:9" x14ac:dyDescent="0.15">
      <c r="C5422" s="83"/>
      <c r="H5422" s="83"/>
      <c r="I5422" s="83"/>
    </row>
    <row r="5423" spans="3:9" x14ac:dyDescent="0.15">
      <c r="C5423" s="83"/>
      <c r="H5423" s="83"/>
      <c r="I5423" s="83"/>
    </row>
    <row r="5424" spans="3:9" x14ac:dyDescent="0.15">
      <c r="C5424" s="83"/>
      <c r="H5424" s="83"/>
      <c r="I5424" s="83"/>
    </row>
    <row r="5425" spans="3:9" x14ac:dyDescent="0.15">
      <c r="C5425" s="83"/>
      <c r="H5425" s="83"/>
      <c r="I5425" s="83"/>
    </row>
    <row r="5426" spans="3:9" x14ac:dyDescent="0.15">
      <c r="C5426" s="83"/>
      <c r="H5426" s="83"/>
      <c r="I5426" s="83"/>
    </row>
    <row r="5427" spans="3:9" x14ac:dyDescent="0.15">
      <c r="C5427" s="83"/>
      <c r="H5427" s="83"/>
      <c r="I5427" s="83"/>
    </row>
    <row r="5428" spans="3:9" x14ac:dyDescent="0.15">
      <c r="C5428" s="83"/>
      <c r="H5428" s="83"/>
      <c r="I5428" s="83"/>
    </row>
    <row r="5429" spans="3:9" x14ac:dyDescent="0.15">
      <c r="C5429" s="83"/>
      <c r="H5429" s="83"/>
      <c r="I5429" s="83"/>
    </row>
    <row r="5430" spans="3:9" x14ac:dyDescent="0.15">
      <c r="C5430" s="83"/>
      <c r="H5430" s="83"/>
      <c r="I5430" s="83"/>
    </row>
    <row r="5431" spans="3:9" x14ac:dyDescent="0.15">
      <c r="C5431" s="83"/>
      <c r="H5431" s="83"/>
      <c r="I5431" s="83"/>
    </row>
    <row r="5432" spans="3:9" x14ac:dyDescent="0.15">
      <c r="C5432" s="83"/>
      <c r="H5432" s="83"/>
      <c r="I5432" s="83"/>
    </row>
    <row r="5433" spans="3:9" x14ac:dyDescent="0.15">
      <c r="C5433" s="83"/>
      <c r="H5433" s="83"/>
      <c r="I5433" s="83"/>
    </row>
    <row r="5434" spans="3:9" x14ac:dyDescent="0.15">
      <c r="C5434" s="83"/>
      <c r="H5434" s="83"/>
      <c r="I5434" s="83"/>
    </row>
    <row r="5435" spans="3:9" x14ac:dyDescent="0.15">
      <c r="C5435" s="83"/>
      <c r="H5435" s="83"/>
      <c r="I5435" s="83"/>
    </row>
    <row r="5436" spans="3:9" x14ac:dyDescent="0.15">
      <c r="C5436" s="83"/>
      <c r="H5436" s="83"/>
      <c r="I5436" s="83"/>
    </row>
    <row r="5437" spans="3:9" x14ac:dyDescent="0.15">
      <c r="C5437" s="83"/>
      <c r="H5437" s="83"/>
      <c r="I5437" s="83"/>
    </row>
    <row r="5438" spans="3:9" x14ac:dyDescent="0.15">
      <c r="C5438" s="83"/>
      <c r="H5438" s="83"/>
      <c r="I5438" s="83"/>
    </row>
    <row r="5439" spans="3:9" x14ac:dyDescent="0.15">
      <c r="C5439" s="83"/>
      <c r="H5439" s="83"/>
      <c r="I5439" s="83"/>
    </row>
    <row r="5440" spans="3:9" x14ac:dyDescent="0.15">
      <c r="C5440" s="83"/>
      <c r="H5440" s="83"/>
      <c r="I5440" s="83"/>
    </row>
    <row r="5441" spans="3:9" x14ac:dyDescent="0.15">
      <c r="C5441" s="83"/>
      <c r="H5441" s="83"/>
      <c r="I5441" s="83"/>
    </row>
    <row r="5442" spans="3:9" x14ac:dyDescent="0.15">
      <c r="C5442" s="83"/>
      <c r="H5442" s="83"/>
      <c r="I5442" s="83"/>
    </row>
    <row r="5443" spans="3:9" x14ac:dyDescent="0.15">
      <c r="C5443" s="83"/>
      <c r="H5443" s="83"/>
      <c r="I5443" s="83"/>
    </row>
    <row r="5444" spans="3:9" x14ac:dyDescent="0.15">
      <c r="C5444" s="83"/>
      <c r="H5444" s="83"/>
      <c r="I5444" s="83"/>
    </row>
    <row r="5445" spans="3:9" x14ac:dyDescent="0.15">
      <c r="C5445" s="83"/>
      <c r="H5445" s="83"/>
      <c r="I5445" s="83"/>
    </row>
    <row r="5446" spans="3:9" x14ac:dyDescent="0.15">
      <c r="C5446" s="83"/>
      <c r="H5446" s="83"/>
      <c r="I5446" s="83"/>
    </row>
    <row r="5447" spans="3:9" x14ac:dyDescent="0.15">
      <c r="C5447" s="83"/>
      <c r="H5447" s="83"/>
      <c r="I5447" s="83"/>
    </row>
    <row r="5448" spans="3:9" x14ac:dyDescent="0.15">
      <c r="C5448" s="83"/>
      <c r="H5448" s="83"/>
      <c r="I5448" s="83"/>
    </row>
    <row r="5449" spans="3:9" x14ac:dyDescent="0.15">
      <c r="C5449" s="83"/>
      <c r="H5449" s="83"/>
      <c r="I5449" s="83"/>
    </row>
    <row r="5450" spans="3:9" x14ac:dyDescent="0.15">
      <c r="C5450" s="83"/>
      <c r="H5450" s="83"/>
      <c r="I5450" s="83"/>
    </row>
    <row r="5451" spans="3:9" x14ac:dyDescent="0.15">
      <c r="C5451" s="83"/>
      <c r="H5451" s="83"/>
      <c r="I5451" s="83"/>
    </row>
    <row r="5452" spans="3:9" x14ac:dyDescent="0.15">
      <c r="C5452" s="83"/>
      <c r="H5452" s="83"/>
      <c r="I5452" s="83"/>
    </row>
    <row r="5453" spans="3:9" x14ac:dyDescent="0.15">
      <c r="C5453" s="83"/>
      <c r="H5453" s="83"/>
      <c r="I5453" s="83"/>
    </row>
    <row r="5454" spans="3:9" x14ac:dyDescent="0.15">
      <c r="C5454" s="83"/>
      <c r="H5454" s="83"/>
      <c r="I5454" s="83"/>
    </row>
    <row r="5455" spans="3:9" x14ac:dyDescent="0.15">
      <c r="C5455" s="83"/>
      <c r="H5455" s="83"/>
      <c r="I5455" s="83"/>
    </row>
    <row r="5456" spans="3:9" x14ac:dyDescent="0.15">
      <c r="C5456" s="83"/>
      <c r="H5456" s="83"/>
      <c r="I5456" s="83"/>
    </row>
    <row r="5457" spans="3:9" x14ac:dyDescent="0.15">
      <c r="C5457" s="83"/>
      <c r="H5457" s="83"/>
      <c r="I5457" s="83"/>
    </row>
    <row r="5458" spans="3:9" x14ac:dyDescent="0.15">
      <c r="C5458" s="83"/>
      <c r="H5458" s="83"/>
      <c r="I5458" s="83"/>
    </row>
    <row r="5459" spans="3:9" x14ac:dyDescent="0.15">
      <c r="C5459" s="83"/>
      <c r="H5459" s="83"/>
      <c r="I5459" s="83"/>
    </row>
    <row r="5460" spans="3:9" x14ac:dyDescent="0.15">
      <c r="C5460" s="83"/>
      <c r="H5460" s="83"/>
      <c r="I5460" s="83"/>
    </row>
    <row r="5461" spans="3:9" x14ac:dyDescent="0.15">
      <c r="C5461" s="83"/>
      <c r="H5461" s="83"/>
      <c r="I5461" s="83"/>
    </row>
    <row r="5462" spans="3:9" x14ac:dyDescent="0.15">
      <c r="C5462" s="83"/>
      <c r="H5462" s="83"/>
      <c r="I5462" s="83"/>
    </row>
    <row r="5463" spans="3:9" x14ac:dyDescent="0.15">
      <c r="C5463" s="83"/>
      <c r="H5463" s="83"/>
      <c r="I5463" s="83"/>
    </row>
    <row r="5464" spans="3:9" x14ac:dyDescent="0.15">
      <c r="C5464" s="83"/>
      <c r="H5464" s="83"/>
      <c r="I5464" s="83"/>
    </row>
    <row r="5465" spans="3:9" x14ac:dyDescent="0.15">
      <c r="C5465" s="83"/>
      <c r="H5465" s="83"/>
      <c r="I5465" s="83"/>
    </row>
    <row r="5466" spans="3:9" x14ac:dyDescent="0.15">
      <c r="C5466" s="83"/>
      <c r="H5466" s="83"/>
      <c r="I5466" s="83"/>
    </row>
    <row r="5467" spans="3:9" x14ac:dyDescent="0.15">
      <c r="C5467" s="83"/>
      <c r="H5467" s="83"/>
      <c r="I5467" s="83"/>
    </row>
    <row r="5468" spans="3:9" x14ac:dyDescent="0.15">
      <c r="C5468" s="83"/>
      <c r="H5468" s="83"/>
      <c r="I5468" s="83"/>
    </row>
    <row r="5469" spans="3:9" x14ac:dyDescent="0.15">
      <c r="C5469" s="83"/>
      <c r="H5469" s="83"/>
      <c r="I5469" s="83"/>
    </row>
    <row r="5470" spans="3:9" x14ac:dyDescent="0.15">
      <c r="C5470" s="83"/>
      <c r="H5470" s="83"/>
      <c r="I5470" s="83"/>
    </row>
    <row r="5471" spans="3:9" x14ac:dyDescent="0.15">
      <c r="C5471" s="83"/>
      <c r="H5471" s="83"/>
      <c r="I5471" s="83"/>
    </row>
    <row r="5472" spans="3:9" x14ac:dyDescent="0.15">
      <c r="C5472" s="83"/>
      <c r="H5472" s="83"/>
      <c r="I5472" s="83"/>
    </row>
    <row r="5473" spans="3:9" x14ac:dyDescent="0.15">
      <c r="C5473" s="83"/>
      <c r="H5473" s="83"/>
      <c r="I5473" s="83"/>
    </row>
    <row r="5474" spans="3:9" x14ac:dyDescent="0.15">
      <c r="C5474" s="83"/>
      <c r="H5474" s="83"/>
      <c r="I5474" s="83"/>
    </row>
    <row r="5475" spans="3:9" x14ac:dyDescent="0.15">
      <c r="C5475" s="83"/>
      <c r="H5475" s="83"/>
      <c r="I5475" s="83"/>
    </row>
    <row r="5476" spans="3:9" x14ac:dyDescent="0.15">
      <c r="C5476" s="83"/>
      <c r="H5476" s="83"/>
      <c r="I5476" s="83"/>
    </row>
    <row r="5477" spans="3:9" x14ac:dyDescent="0.15">
      <c r="C5477" s="83"/>
      <c r="H5477" s="83"/>
      <c r="I5477" s="83"/>
    </row>
    <row r="5478" spans="3:9" x14ac:dyDescent="0.15">
      <c r="C5478" s="83"/>
      <c r="H5478" s="83"/>
      <c r="I5478" s="83"/>
    </row>
    <row r="5479" spans="3:9" x14ac:dyDescent="0.15">
      <c r="C5479" s="83"/>
      <c r="H5479" s="83"/>
      <c r="I5479" s="83"/>
    </row>
    <row r="5480" spans="3:9" x14ac:dyDescent="0.15">
      <c r="C5480" s="83"/>
      <c r="H5480" s="83"/>
      <c r="I5480" s="83"/>
    </row>
    <row r="5481" spans="3:9" x14ac:dyDescent="0.15">
      <c r="C5481" s="83"/>
      <c r="H5481" s="83"/>
      <c r="I5481" s="83"/>
    </row>
    <row r="5482" spans="3:9" x14ac:dyDescent="0.15">
      <c r="C5482" s="83"/>
      <c r="H5482" s="83"/>
      <c r="I5482" s="83"/>
    </row>
    <row r="5483" spans="3:9" x14ac:dyDescent="0.15">
      <c r="C5483" s="83"/>
      <c r="H5483" s="83"/>
      <c r="I5483" s="83"/>
    </row>
    <row r="5484" spans="3:9" x14ac:dyDescent="0.15">
      <c r="C5484" s="83"/>
      <c r="H5484" s="83"/>
      <c r="I5484" s="83"/>
    </row>
    <row r="5485" spans="3:9" x14ac:dyDescent="0.15">
      <c r="C5485" s="83"/>
      <c r="H5485" s="83"/>
      <c r="I5485" s="83"/>
    </row>
    <row r="5486" spans="3:9" x14ac:dyDescent="0.15">
      <c r="C5486" s="83"/>
      <c r="H5486" s="83"/>
      <c r="I5486" s="83"/>
    </row>
    <row r="5487" spans="3:9" x14ac:dyDescent="0.15">
      <c r="C5487" s="83"/>
      <c r="H5487" s="83"/>
      <c r="I5487" s="83"/>
    </row>
    <row r="5488" spans="3:9" x14ac:dyDescent="0.15">
      <c r="C5488" s="83"/>
      <c r="H5488" s="83"/>
      <c r="I5488" s="83"/>
    </row>
    <row r="5489" spans="3:9" x14ac:dyDescent="0.15">
      <c r="C5489" s="83"/>
      <c r="H5489" s="83"/>
      <c r="I5489" s="83"/>
    </row>
    <row r="5490" spans="3:9" x14ac:dyDescent="0.15">
      <c r="C5490" s="83"/>
      <c r="H5490" s="83"/>
      <c r="I5490" s="83"/>
    </row>
    <row r="5491" spans="3:9" x14ac:dyDescent="0.15">
      <c r="C5491" s="83"/>
      <c r="H5491" s="83"/>
      <c r="I5491" s="83"/>
    </row>
    <row r="5492" spans="3:9" x14ac:dyDescent="0.15">
      <c r="C5492" s="83"/>
      <c r="H5492" s="83"/>
      <c r="I5492" s="83"/>
    </row>
    <row r="5493" spans="3:9" x14ac:dyDescent="0.15">
      <c r="C5493" s="83"/>
      <c r="H5493" s="83"/>
      <c r="I5493" s="83"/>
    </row>
    <row r="5494" spans="3:9" x14ac:dyDescent="0.15">
      <c r="C5494" s="83"/>
      <c r="H5494" s="83"/>
      <c r="I5494" s="83"/>
    </row>
    <row r="5495" spans="3:9" x14ac:dyDescent="0.15">
      <c r="C5495" s="83"/>
      <c r="H5495" s="83"/>
      <c r="I5495" s="83"/>
    </row>
    <row r="5496" spans="3:9" x14ac:dyDescent="0.15">
      <c r="C5496" s="83"/>
      <c r="H5496" s="83"/>
      <c r="I5496" s="83"/>
    </row>
    <row r="5497" spans="3:9" x14ac:dyDescent="0.15">
      <c r="C5497" s="83"/>
      <c r="H5497" s="83"/>
      <c r="I5497" s="83"/>
    </row>
    <row r="5498" spans="3:9" x14ac:dyDescent="0.15">
      <c r="C5498" s="83"/>
      <c r="H5498" s="83"/>
      <c r="I5498" s="83"/>
    </row>
    <row r="5499" spans="3:9" x14ac:dyDescent="0.15">
      <c r="C5499" s="83"/>
      <c r="H5499" s="83"/>
      <c r="I5499" s="83"/>
    </row>
    <row r="5500" spans="3:9" x14ac:dyDescent="0.15">
      <c r="C5500" s="83"/>
      <c r="H5500" s="83"/>
      <c r="I5500" s="83"/>
    </row>
    <row r="5501" spans="3:9" x14ac:dyDescent="0.15">
      <c r="C5501" s="83"/>
      <c r="H5501" s="83"/>
      <c r="I5501" s="83"/>
    </row>
    <row r="5502" spans="3:9" x14ac:dyDescent="0.15">
      <c r="C5502" s="83"/>
      <c r="H5502" s="83"/>
      <c r="I5502" s="83"/>
    </row>
    <row r="5503" spans="3:9" x14ac:dyDescent="0.15">
      <c r="C5503" s="83"/>
      <c r="H5503" s="83"/>
      <c r="I5503" s="83"/>
    </row>
    <row r="5504" spans="3:9" x14ac:dyDescent="0.15">
      <c r="C5504" s="83"/>
      <c r="H5504" s="83"/>
      <c r="I5504" s="83"/>
    </row>
    <row r="5505" spans="3:9" x14ac:dyDescent="0.15">
      <c r="C5505" s="83"/>
      <c r="H5505" s="83"/>
      <c r="I5505" s="83"/>
    </row>
    <row r="5506" spans="3:9" x14ac:dyDescent="0.15">
      <c r="C5506" s="83"/>
      <c r="H5506" s="83"/>
      <c r="I5506" s="83"/>
    </row>
    <row r="5507" spans="3:9" x14ac:dyDescent="0.15">
      <c r="C5507" s="83"/>
      <c r="H5507" s="83"/>
      <c r="I5507" s="83"/>
    </row>
    <row r="5508" spans="3:9" x14ac:dyDescent="0.15">
      <c r="C5508" s="83"/>
      <c r="H5508" s="83"/>
      <c r="I5508" s="83"/>
    </row>
    <row r="5509" spans="3:9" x14ac:dyDescent="0.15">
      <c r="C5509" s="83"/>
      <c r="H5509" s="83"/>
      <c r="I5509" s="83"/>
    </row>
    <row r="5510" spans="3:9" x14ac:dyDescent="0.15">
      <c r="C5510" s="83"/>
      <c r="H5510" s="83"/>
      <c r="I5510" s="83"/>
    </row>
    <row r="5511" spans="3:9" x14ac:dyDescent="0.15">
      <c r="C5511" s="83"/>
      <c r="H5511" s="83"/>
      <c r="I5511" s="83"/>
    </row>
    <row r="5512" spans="3:9" x14ac:dyDescent="0.15">
      <c r="C5512" s="83"/>
      <c r="H5512" s="83"/>
      <c r="I5512" s="83"/>
    </row>
    <row r="5513" spans="3:9" x14ac:dyDescent="0.15">
      <c r="C5513" s="83"/>
      <c r="H5513" s="83"/>
      <c r="I5513" s="83"/>
    </row>
    <row r="5514" spans="3:9" x14ac:dyDescent="0.15">
      <c r="C5514" s="83"/>
      <c r="H5514" s="83"/>
      <c r="I5514" s="83"/>
    </row>
    <row r="5515" spans="3:9" x14ac:dyDescent="0.15">
      <c r="C5515" s="83"/>
      <c r="H5515" s="83"/>
      <c r="I5515" s="83"/>
    </row>
    <row r="5516" spans="3:9" x14ac:dyDescent="0.15">
      <c r="C5516" s="83"/>
      <c r="H5516" s="83"/>
      <c r="I5516" s="83"/>
    </row>
    <row r="5517" spans="3:9" x14ac:dyDescent="0.15">
      <c r="C5517" s="83"/>
      <c r="H5517" s="83"/>
      <c r="I5517" s="83"/>
    </row>
    <row r="5518" spans="3:9" x14ac:dyDescent="0.15">
      <c r="C5518" s="83"/>
      <c r="H5518" s="83"/>
      <c r="I5518" s="83"/>
    </row>
    <row r="5519" spans="3:9" x14ac:dyDescent="0.15">
      <c r="C5519" s="83"/>
      <c r="H5519" s="83"/>
      <c r="I5519" s="83"/>
    </row>
    <row r="5520" spans="3:9" x14ac:dyDescent="0.15">
      <c r="C5520" s="83"/>
      <c r="H5520" s="83"/>
      <c r="I5520" s="83"/>
    </row>
    <row r="5521" spans="3:9" x14ac:dyDescent="0.15">
      <c r="C5521" s="83"/>
      <c r="H5521" s="83"/>
      <c r="I5521" s="83"/>
    </row>
    <row r="5522" spans="3:9" x14ac:dyDescent="0.15">
      <c r="C5522" s="83"/>
      <c r="H5522" s="83"/>
      <c r="I5522" s="83"/>
    </row>
    <row r="5523" spans="3:9" x14ac:dyDescent="0.15">
      <c r="C5523" s="83"/>
      <c r="H5523" s="83"/>
      <c r="I5523" s="83"/>
    </row>
    <row r="5524" spans="3:9" x14ac:dyDescent="0.15">
      <c r="C5524" s="83"/>
      <c r="H5524" s="83"/>
      <c r="I5524" s="83"/>
    </row>
    <row r="5525" spans="3:9" x14ac:dyDescent="0.15">
      <c r="C5525" s="83"/>
      <c r="H5525" s="83"/>
      <c r="I5525" s="83"/>
    </row>
    <row r="5526" spans="3:9" x14ac:dyDescent="0.15">
      <c r="C5526" s="83"/>
      <c r="H5526" s="83"/>
      <c r="I5526" s="83"/>
    </row>
    <row r="5527" spans="3:9" x14ac:dyDescent="0.15">
      <c r="C5527" s="83"/>
      <c r="H5527" s="83"/>
      <c r="I5527" s="83"/>
    </row>
    <row r="5528" spans="3:9" x14ac:dyDescent="0.15">
      <c r="C5528" s="83"/>
      <c r="H5528" s="83"/>
      <c r="I5528" s="83"/>
    </row>
    <row r="5529" spans="3:9" x14ac:dyDescent="0.15">
      <c r="C5529" s="83"/>
      <c r="H5529" s="83"/>
      <c r="I5529" s="83"/>
    </row>
    <row r="5530" spans="3:9" x14ac:dyDescent="0.15">
      <c r="C5530" s="83"/>
      <c r="H5530" s="83"/>
      <c r="I5530" s="83"/>
    </row>
    <row r="5531" spans="3:9" x14ac:dyDescent="0.15">
      <c r="C5531" s="83"/>
      <c r="H5531" s="83"/>
      <c r="I5531" s="83"/>
    </row>
    <row r="5532" spans="3:9" x14ac:dyDescent="0.15">
      <c r="C5532" s="83"/>
      <c r="H5532" s="83"/>
      <c r="I5532" s="83"/>
    </row>
    <row r="5533" spans="3:9" x14ac:dyDescent="0.15">
      <c r="C5533" s="83"/>
      <c r="H5533" s="83"/>
      <c r="I5533" s="83"/>
    </row>
    <row r="5534" spans="3:9" x14ac:dyDescent="0.15">
      <c r="C5534" s="83"/>
      <c r="H5534" s="83"/>
      <c r="I5534" s="83"/>
    </row>
    <row r="5535" spans="3:9" x14ac:dyDescent="0.15">
      <c r="C5535" s="83"/>
      <c r="H5535" s="83"/>
      <c r="I5535" s="83"/>
    </row>
    <row r="5536" spans="3:9" x14ac:dyDescent="0.15">
      <c r="C5536" s="83"/>
      <c r="H5536" s="83"/>
      <c r="I5536" s="83"/>
    </row>
    <row r="5537" spans="3:9" x14ac:dyDescent="0.15">
      <c r="C5537" s="83"/>
      <c r="H5537" s="83"/>
      <c r="I5537" s="83"/>
    </row>
    <row r="5538" spans="3:9" x14ac:dyDescent="0.15">
      <c r="C5538" s="83"/>
      <c r="H5538" s="83"/>
      <c r="I5538" s="83"/>
    </row>
    <row r="5539" spans="3:9" x14ac:dyDescent="0.15">
      <c r="C5539" s="83"/>
      <c r="H5539" s="83"/>
      <c r="I5539" s="83"/>
    </row>
    <row r="5540" spans="3:9" x14ac:dyDescent="0.15">
      <c r="C5540" s="83"/>
      <c r="H5540" s="83"/>
      <c r="I5540" s="83"/>
    </row>
    <row r="5541" spans="3:9" x14ac:dyDescent="0.15">
      <c r="C5541" s="83"/>
      <c r="H5541" s="83"/>
      <c r="I5541" s="83"/>
    </row>
    <row r="5542" spans="3:9" x14ac:dyDescent="0.15">
      <c r="C5542" s="83"/>
      <c r="H5542" s="83"/>
      <c r="I5542" s="83"/>
    </row>
    <row r="5543" spans="3:9" x14ac:dyDescent="0.15">
      <c r="C5543" s="83"/>
      <c r="H5543" s="83"/>
      <c r="I5543" s="83"/>
    </row>
    <row r="5544" spans="3:9" x14ac:dyDescent="0.15">
      <c r="C5544" s="83"/>
      <c r="H5544" s="83"/>
      <c r="I5544" s="83"/>
    </row>
    <row r="5545" spans="3:9" x14ac:dyDescent="0.15">
      <c r="C5545" s="83"/>
      <c r="H5545" s="83"/>
      <c r="I5545" s="83"/>
    </row>
    <row r="5546" spans="3:9" x14ac:dyDescent="0.15">
      <c r="C5546" s="83"/>
      <c r="H5546" s="83"/>
      <c r="I5546" s="83"/>
    </row>
    <row r="5547" spans="3:9" x14ac:dyDescent="0.15">
      <c r="C5547" s="83"/>
      <c r="H5547" s="83"/>
      <c r="I5547" s="83"/>
    </row>
    <row r="5548" spans="3:9" x14ac:dyDescent="0.15">
      <c r="C5548" s="83"/>
      <c r="H5548" s="83"/>
      <c r="I5548" s="83"/>
    </row>
    <row r="5549" spans="3:9" x14ac:dyDescent="0.15">
      <c r="C5549" s="83"/>
      <c r="H5549" s="83"/>
      <c r="I5549" s="83"/>
    </row>
    <row r="5550" spans="3:9" x14ac:dyDescent="0.15">
      <c r="C5550" s="83"/>
      <c r="H5550" s="83"/>
      <c r="I5550" s="83"/>
    </row>
    <row r="5551" spans="3:9" x14ac:dyDescent="0.15">
      <c r="C5551" s="83"/>
      <c r="H5551" s="83"/>
      <c r="I5551" s="83"/>
    </row>
    <row r="5552" spans="3:9" x14ac:dyDescent="0.15">
      <c r="C5552" s="83"/>
      <c r="H5552" s="83"/>
      <c r="I5552" s="83"/>
    </row>
    <row r="5553" spans="3:9" x14ac:dyDescent="0.15">
      <c r="C5553" s="83"/>
      <c r="H5553" s="83"/>
      <c r="I5553" s="83"/>
    </row>
    <row r="5554" spans="3:9" x14ac:dyDescent="0.15">
      <c r="C5554" s="83"/>
      <c r="H5554" s="83"/>
      <c r="I5554" s="83"/>
    </row>
    <row r="5555" spans="3:9" x14ac:dyDescent="0.15">
      <c r="C5555" s="83"/>
      <c r="H5555" s="83"/>
      <c r="I5555" s="83"/>
    </row>
    <row r="5556" spans="3:9" x14ac:dyDescent="0.15">
      <c r="C5556" s="83"/>
      <c r="H5556" s="83"/>
      <c r="I5556" s="83"/>
    </row>
    <row r="5557" spans="3:9" x14ac:dyDescent="0.15">
      <c r="C5557" s="83"/>
      <c r="H5557" s="83"/>
      <c r="I5557" s="83"/>
    </row>
    <row r="5558" spans="3:9" x14ac:dyDescent="0.15">
      <c r="C5558" s="83"/>
      <c r="H5558" s="83"/>
      <c r="I5558" s="83"/>
    </row>
    <row r="5559" spans="3:9" x14ac:dyDescent="0.15">
      <c r="C5559" s="83"/>
      <c r="H5559" s="83"/>
      <c r="I5559" s="83"/>
    </row>
    <row r="5560" spans="3:9" x14ac:dyDescent="0.15">
      <c r="C5560" s="83"/>
      <c r="H5560" s="83"/>
      <c r="I5560" s="83"/>
    </row>
    <row r="5561" spans="3:9" x14ac:dyDescent="0.15">
      <c r="C5561" s="83"/>
      <c r="H5561" s="83"/>
      <c r="I5561" s="83"/>
    </row>
    <row r="5562" spans="3:9" x14ac:dyDescent="0.15">
      <c r="C5562" s="83"/>
      <c r="H5562" s="83"/>
      <c r="I5562" s="83"/>
    </row>
    <row r="5563" spans="3:9" x14ac:dyDescent="0.15">
      <c r="C5563" s="83"/>
      <c r="H5563" s="83"/>
      <c r="I5563" s="83"/>
    </row>
    <row r="5564" spans="3:9" x14ac:dyDescent="0.15">
      <c r="C5564" s="83"/>
      <c r="H5564" s="83"/>
      <c r="I5564" s="83"/>
    </row>
    <row r="5565" spans="3:9" x14ac:dyDescent="0.15">
      <c r="C5565" s="83"/>
      <c r="H5565" s="83"/>
      <c r="I5565" s="83"/>
    </row>
    <row r="5566" spans="3:9" x14ac:dyDescent="0.15">
      <c r="C5566" s="83"/>
      <c r="H5566" s="83"/>
      <c r="I5566" s="83"/>
    </row>
    <row r="5567" spans="3:9" x14ac:dyDescent="0.15">
      <c r="C5567" s="83"/>
      <c r="H5567" s="83"/>
      <c r="I5567" s="83"/>
    </row>
    <row r="5568" spans="3:9" x14ac:dyDescent="0.15">
      <c r="C5568" s="83"/>
      <c r="H5568" s="83"/>
      <c r="I5568" s="83"/>
    </row>
    <row r="5569" spans="3:9" x14ac:dyDescent="0.15">
      <c r="C5569" s="83"/>
      <c r="H5569" s="83"/>
      <c r="I5569" s="83"/>
    </row>
    <row r="5570" spans="3:9" x14ac:dyDescent="0.15">
      <c r="C5570" s="83"/>
      <c r="H5570" s="83"/>
      <c r="I5570" s="83"/>
    </row>
    <row r="5571" spans="3:9" x14ac:dyDescent="0.15">
      <c r="C5571" s="83"/>
      <c r="H5571" s="83"/>
      <c r="I5571" s="83"/>
    </row>
    <row r="5572" spans="3:9" x14ac:dyDescent="0.15">
      <c r="C5572" s="83"/>
      <c r="H5572" s="83"/>
      <c r="I5572" s="83"/>
    </row>
    <row r="5573" spans="3:9" x14ac:dyDescent="0.15">
      <c r="C5573" s="83"/>
      <c r="H5573" s="83"/>
      <c r="I5573" s="83"/>
    </row>
    <row r="5574" spans="3:9" x14ac:dyDescent="0.15">
      <c r="C5574" s="83"/>
      <c r="H5574" s="83"/>
      <c r="I5574" s="83"/>
    </row>
    <row r="5575" spans="3:9" x14ac:dyDescent="0.15">
      <c r="C5575" s="83"/>
      <c r="H5575" s="83"/>
      <c r="I5575" s="83"/>
    </row>
    <row r="5576" spans="3:9" x14ac:dyDescent="0.15">
      <c r="C5576" s="83"/>
      <c r="H5576" s="83"/>
      <c r="I5576" s="83"/>
    </row>
    <row r="5577" spans="3:9" x14ac:dyDescent="0.15">
      <c r="C5577" s="83"/>
      <c r="H5577" s="83"/>
      <c r="I5577" s="83"/>
    </row>
    <row r="5578" spans="3:9" x14ac:dyDescent="0.15">
      <c r="C5578" s="83"/>
      <c r="H5578" s="83"/>
      <c r="I5578" s="83"/>
    </row>
    <row r="5579" spans="3:9" x14ac:dyDescent="0.15">
      <c r="C5579" s="83"/>
      <c r="H5579" s="83"/>
      <c r="I5579" s="83"/>
    </row>
    <row r="5580" spans="3:9" x14ac:dyDescent="0.15">
      <c r="C5580" s="83"/>
      <c r="H5580" s="83"/>
      <c r="I5580" s="83"/>
    </row>
    <row r="5581" spans="3:9" x14ac:dyDescent="0.15">
      <c r="C5581" s="83"/>
      <c r="H5581" s="83"/>
      <c r="I5581" s="83"/>
    </row>
    <row r="5582" spans="3:9" x14ac:dyDescent="0.15">
      <c r="C5582" s="83"/>
      <c r="H5582" s="83"/>
      <c r="I5582" s="83"/>
    </row>
    <row r="5583" spans="3:9" x14ac:dyDescent="0.15">
      <c r="C5583" s="83"/>
      <c r="H5583" s="83"/>
      <c r="I5583" s="83"/>
    </row>
    <row r="5584" spans="3:9" x14ac:dyDescent="0.15">
      <c r="C5584" s="83"/>
      <c r="H5584" s="83"/>
      <c r="I5584" s="83"/>
    </row>
    <row r="5585" spans="3:9" x14ac:dyDescent="0.15">
      <c r="C5585" s="83"/>
      <c r="H5585" s="83"/>
      <c r="I5585" s="83"/>
    </row>
    <row r="5586" spans="3:9" x14ac:dyDescent="0.15">
      <c r="C5586" s="83"/>
      <c r="H5586" s="83"/>
      <c r="I5586" s="83"/>
    </row>
    <row r="5587" spans="3:9" x14ac:dyDescent="0.15">
      <c r="C5587" s="83"/>
      <c r="H5587" s="83"/>
      <c r="I5587" s="83"/>
    </row>
    <row r="5588" spans="3:9" x14ac:dyDescent="0.15">
      <c r="C5588" s="83"/>
      <c r="H5588" s="83"/>
      <c r="I5588" s="83"/>
    </row>
    <row r="5589" spans="3:9" x14ac:dyDescent="0.15">
      <c r="C5589" s="83"/>
      <c r="H5589" s="83"/>
      <c r="I5589" s="83"/>
    </row>
    <row r="5590" spans="3:9" x14ac:dyDescent="0.15">
      <c r="C5590" s="83"/>
      <c r="H5590" s="83"/>
      <c r="I5590" s="83"/>
    </row>
    <row r="5591" spans="3:9" x14ac:dyDescent="0.15">
      <c r="C5591" s="83"/>
      <c r="H5591" s="83"/>
      <c r="I5591" s="83"/>
    </row>
    <row r="5592" spans="3:9" x14ac:dyDescent="0.15">
      <c r="C5592" s="83"/>
      <c r="H5592" s="83"/>
      <c r="I5592" s="83"/>
    </row>
    <row r="5593" spans="3:9" x14ac:dyDescent="0.15">
      <c r="C5593" s="83"/>
      <c r="H5593" s="83"/>
      <c r="I5593" s="83"/>
    </row>
    <row r="5594" spans="3:9" x14ac:dyDescent="0.15">
      <c r="C5594" s="83"/>
      <c r="H5594" s="83"/>
      <c r="I5594" s="83"/>
    </row>
    <row r="5595" spans="3:9" x14ac:dyDescent="0.15">
      <c r="C5595" s="83"/>
      <c r="H5595" s="83"/>
      <c r="I5595" s="83"/>
    </row>
    <row r="5596" spans="3:9" x14ac:dyDescent="0.15">
      <c r="C5596" s="83"/>
      <c r="H5596" s="83"/>
      <c r="I5596" s="83"/>
    </row>
    <row r="5597" spans="3:9" x14ac:dyDescent="0.15">
      <c r="C5597" s="83"/>
      <c r="H5597" s="83"/>
      <c r="I5597" s="83"/>
    </row>
    <row r="5598" spans="3:9" x14ac:dyDescent="0.15">
      <c r="C5598" s="83"/>
      <c r="H5598" s="83"/>
      <c r="I5598" s="83"/>
    </row>
    <row r="5599" spans="3:9" x14ac:dyDescent="0.15">
      <c r="C5599" s="83"/>
      <c r="H5599" s="83"/>
      <c r="I5599" s="83"/>
    </row>
    <row r="5600" spans="3:9" x14ac:dyDescent="0.15">
      <c r="C5600" s="83"/>
      <c r="H5600" s="83"/>
      <c r="I5600" s="83"/>
    </row>
    <row r="5601" spans="3:9" x14ac:dyDescent="0.15">
      <c r="C5601" s="83"/>
      <c r="H5601" s="83"/>
      <c r="I5601" s="83"/>
    </row>
    <row r="5602" spans="3:9" x14ac:dyDescent="0.15">
      <c r="C5602" s="83"/>
      <c r="H5602" s="83"/>
      <c r="I5602" s="83"/>
    </row>
    <row r="5603" spans="3:9" x14ac:dyDescent="0.15">
      <c r="C5603" s="83"/>
      <c r="H5603" s="83"/>
      <c r="I5603" s="83"/>
    </row>
    <row r="5604" spans="3:9" x14ac:dyDescent="0.15">
      <c r="C5604" s="83"/>
      <c r="H5604" s="83"/>
      <c r="I5604" s="83"/>
    </row>
    <row r="5605" spans="3:9" x14ac:dyDescent="0.15">
      <c r="C5605" s="83"/>
      <c r="H5605" s="83"/>
      <c r="I5605" s="83"/>
    </row>
    <row r="5606" spans="3:9" x14ac:dyDescent="0.15">
      <c r="C5606" s="83"/>
      <c r="H5606" s="83"/>
      <c r="I5606" s="83"/>
    </row>
    <row r="5607" spans="3:9" x14ac:dyDescent="0.15">
      <c r="C5607" s="83"/>
      <c r="H5607" s="83"/>
      <c r="I5607" s="83"/>
    </row>
    <row r="5608" spans="3:9" x14ac:dyDescent="0.15">
      <c r="C5608" s="83"/>
      <c r="H5608" s="83"/>
      <c r="I5608" s="83"/>
    </row>
    <row r="5609" spans="3:9" x14ac:dyDescent="0.15">
      <c r="C5609" s="83"/>
      <c r="H5609" s="83"/>
      <c r="I5609" s="83"/>
    </row>
    <row r="5610" spans="3:9" x14ac:dyDescent="0.15">
      <c r="C5610" s="83"/>
      <c r="H5610" s="83"/>
      <c r="I5610" s="83"/>
    </row>
    <row r="5611" spans="3:9" x14ac:dyDescent="0.15">
      <c r="C5611" s="83"/>
      <c r="H5611" s="83"/>
      <c r="I5611" s="83"/>
    </row>
    <row r="5612" spans="3:9" x14ac:dyDescent="0.15">
      <c r="C5612" s="83"/>
      <c r="H5612" s="83"/>
      <c r="I5612" s="83"/>
    </row>
    <row r="5613" spans="3:9" x14ac:dyDescent="0.15">
      <c r="C5613" s="83"/>
      <c r="H5613" s="83"/>
      <c r="I5613" s="83"/>
    </row>
    <row r="5614" spans="3:9" x14ac:dyDescent="0.15">
      <c r="C5614" s="83"/>
      <c r="H5614" s="83"/>
      <c r="I5614" s="83"/>
    </row>
    <row r="5615" spans="3:9" x14ac:dyDescent="0.15">
      <c r="C5615" s="83"/>
      <c r="H5615" s="83"/>
      <c r="I5615" s="83"/>
    </row>
    <row r="5616" spans="3:9" x14ac:dyDescent="0.15">
      <c r="C5616" s="83"/>
      <c r="H5616" s="83"/>
      <c r="I5616" s="83"/>
    </row>
    <row r="5617" spans="3:9" x14ac:dyDescent="0.15">
      <c r="C5617" s="83"/>
      <c r="H5617" s="83"/>
      <c r="I5617" s="83"/>
    </row>
    <row r="5618" spans="3:9" x14ac:dyDescent="0.15">
      <c r="C5618" s="83"/>
      <c r="H5618" s="83"/>
      <c r="I5618" s="83"/>
    </row>
    <row r="5619" spans="3:9" x14ac:dyDescent="0.15">
      <c r="C5619" s="83"/>
      <c r="H5619" s="83"/>
      <c r="I5619" s="83"/>
    </row>
    <row r="5620" spans="3:9" x14ac:dyDescent="0.15">
      <c r="C5620" s="83"/>
      <c r="H5620" s="83"/>
      <c r="I5620" s="83"/>
    </row>
    <row r="5621" spans="3:9" x14ac:dyDescent="0.15">
      <c r="C5621" s="83"/>
      <c r="H5621" s="83"/>
      <c r="I5621" s="83"/>
    </row>
    <row r="5622" spans="3:9" x14ac:dyDescent="0.15">
      <c r="C5622" s="83"/>
      <c r="H5622" s="83"/>
      <c r="I5622" s="83"/>
    </row>
    <row r="5623" spans="3:9" x14ac:dyDescent="0.15">
      <c r="C5623" s="83"/>
      <c r="H5623" s="83"/>
      <c r="I5623" s="83"/>
    </row>
    <row r="5624" spans="3:9" x14ac:dyDescent="0.15">
      <c r="C5624" s="83"/>
      <c r="H5624" s="83"/>
      <c r="I5624" s="83"/>
    </row>
    <row r="5625" spans="3:9" x14ac:dyDescent="0.15">
      <c r="C5625" s="83"/>
      <c r="H5625" s="83"/>
      <c r="I5625" s="83"/>
    </row>
    <row r="5626" spans="3:9" x14ac:dyDescent="0.15">
      <c r="C5626" s="83"/>
      <c r="H5626" s="83"/>
      <c r="I5626" s="83"/>
    </row>
    <row r="5627" spans="3:9" x14ac:dyDescent="0.15">
      <c r="C5627" s="83"/>
      <c r="H5627" s="83"/>
      <c r="I5627" s="83"/>
    </row>
    <row r="5628" spans="3:9" x14ac:dyDescent="0.15">
      <c r="C5628" s="83"/>
      <c r="H5628" s="83"/>
      <c r="I5628" s="83"/>
    </row>
    <row r="5629" spans="3:9" x14ac:dyDescent="0.15">
      <c r="C5629" s="83"/>
      <c r="H5629" s="83"/>
      <c r="I5629" s="83"/>
    </row>
    <row r="5630" spans="3:9" x14ac:dyDescent="0.15">
      <c r="C5630" s="83"/>
      <c r="H5630" s="83"/>
      <c r="I5630" s="83"/>
    </row>
    <row r="5631" spans="3:9" x14ac:dyDescent="0.15">
      <c r="C5631" s="83"/>
      <c r="H5631" s="83"/>
      <c r="I5631" s="83"/>
    </row>
    <row r="5632" spans="3:9" x14ac:dyDescent="0.15">
      <c r="C5632" s="83"/>
      <c r="H5632" s="83"/>
      <c r="I5632" s="83"/>
    </row>
    <row r="5633" spans="3:9" x14ac:dyDescent="0.15">
      <c r="C5633" s="83"/>
      <c r="H5633" s="83"/>
      <c r="I5633" s="83"/>
    </row>
    <row r="5634" spans="3:9" x14ac:dyDescent="0.15">
      <c r="C5634" s="83"/>
      <c r="H5634" s="83"/>
      <c r="I5634" s="83"/>
    </row>
    <row r="5635" spans="3:9" x14ac:dyDescent="0.15">
      <c r="C5635" s="83"/>
      <c r="H5635" s="83"/>
      <c r="I5635" s="83"/>
    </row>
    <row r="5636" spans="3:9" x14ac:dyDescent="0.15">
      <c r="C5636" s="83"/>
      <c r="H5636" s="83"/>
      <c r="I5636" s="83"/>
    </row>
    <row r="5637" spans="3:9" x14ac:dyDescent="0.15">
      <c r="C5637" s="83"/>
      <c r="H5637" s="83"/>
      <c r="I5637" s="83"/>
    </row>
    <row r="5638" spans="3:9" x14ac:dyDescent="0.15">
      <c r="C5638" s="83"/>
      <c r="H5638" s="83"/>
      <c r="I5638" s="83"/>
    </row>
    <row r="5639" spans="3:9" x14ac:dyDescent="0.15">
      <c r="C5639" s="83"/>
      <c r="H5639" s="83"/>
      <c r="I5639" s="83"/>
    </row>
    <row r="5640" spans="3:9" x14ac:dyDescent="0.15">
      <c r="C5640" s="83"/>
      <c r="H5640" s="83"/>
      <c r="I5640" s="83"/>
    </row>
    <row r="5641" spans="3:9" x14ac:dyDescent="0.15">
      <c r="C5641" s="83"/>
      <c r="H5641" s="83"/>
      <c r="I5641" s="83"/>
    </row>
    <row r="5642" spans="3:9" x14ac:dyDescent="0.15">
      <c r="C5642" s="83"/>
      <c r="H5642" s="83"/>
      <c r="I5642" s="83"/>
    </row>
    <row r="5643" spans="3:9" x14ac:dyDescent="0.15">
      <c r="C5643" s="83"/>
      <c r="H5643" s="83"/>
      <c r="I5643" s="83"/>
    </row>
    <row r="5644" spans="3:9" x14ac:dyDescent="0.15">
      <c r="C5644" s="83"/>
      <c r="H5644" s="83"/>
      <c r="I5644" s="83"/>
    </row>
    <row r="5645" spans="3:9" x14ac:dyDescent="0.15">
      <c r="C5645" s="83"/>
      <c r="H5645" s="83"/>
      <c r="I5645" s="83"/>
    </row>
    <row r="5646" spans="3:9" x14ac:dyDescent="0.15">
      <c r="C5646" s="83"/>
      <c r="H5646" s="83"/>
      <c r="I5646" s="83"/>
    </row>
    <row r="5647" spans="3:9" x14ac:dyDescent="0.15">
      <c r="C5647" s="83"/>
      <c r="H5647" s="83"/>
      <c r="I5647" s="83"/>
    </row>
    <row r="5648" spans="3:9" x14ac:dyDescent="0.15">
      <c r="C5648" s="83"/>
      <c r="H5648" s="83"/>
      <c r="I5648" s="83"/>
    </row>
    <row r="5649" spans="3:9" x14ac:dyDescent="0.15">
      <c r="C5649" s="83"/>
      <c r="H5649" s="83"/>
      <c r="I5649" s="83"/>
    </row>
    <row r="5650" spans="3:9" x14ac:dyDescent="0.15">
      <c r="C5650" s="83"/>
      <c r="H5650" s="83"/>
      <c r="I5650" s="83"/>
    </row>
    <row r="5651" spans="3:9" x14ac:dyDescent="0.15">
      <c r="C5651" s="83"/>
      <c r="H5651" s="83"/>
      <c r="I5651" s="83"/>
    </row>
    <row r="5652" spans="3:9" x14ac:dyDescent="0.15">
      <c r="C5652" s="83"/>
      <c r="H5652" s="83"/>
      <c r="I5652" s="83"/>
    </row>
    <row r="5653" spans="3:9" x14ac:dyDescent="0.15">
      <c r="C5653" s="83"/>
      <c r="H5653" s="83"/>
      <c r="I5653" s="83"/>
    </row>
    <row r="5654" spans="3:9" x14ac:dyDescent="0.15">
      <c r="C5654" s="83"/>
      <c r="H5654" s="83"/>
      <c r="I5654" s="83"/>
    </row>
    <row r="5655" spans="3:9" x14ac:dyDescent="0.15">
      <c r="C5655" s="83"/>
      <c r="H5655" s="83"/>
      <c r="I5655" s="83"/>
    </row>
    <row r="5656" spans="3:9" x14ac:dyDescent="0.15">
      <c r="C5656" s="83"/>
      <c r="H5656" s="83"/>
      <c r="I5656" s="83"/>
    </row>
    <row r="5657" spans="3:9" x14ac:dyDescent="0.15">
      <c r="C5657" s="83"/>
      <c r="H5657" s="83"/>
      <c r="I5657" s="83"/>
    </row>
    <row r="5658" spans="3:9" x14ac:dyDescent="0.15">
      <c r="C5658" s="83"/>
      <c r="H5658" s="83"/>
      <c r="I5658" s="83"/>
    </row>
    <row r="5659" spans="3:9" x14ac:dyDescent="0.15">
      <c r="C5659" s="83"/>
      <c r="H5659" s="83"/>
      <c r="I5659" s="83"/>
    </row>
    <row r="5660" spans="3:9" x14ac:dyDescent="0.15">
      <c r="C5660" s="83"/>
      <c r="H5660" s="83"/>
      <c r="I5660" s="83"/>
    </row>
    <row r="5661" spans="3:9" x14ac:dyDescent="0.15">
      <c r="C5661" s="83"/>
      <c r="H5661" s="83"/>
      <c r="I5661" s="83"/>
    </row>
    <row r="5662" spans="3:9" x14ac:dyDescent="0.15">
      <c r="C5662" s="83"/>
      <c r="H5662" s="83"/>
      <c r="I5662" s="83"/>
    </row>
    <row r="5663" spans="3:9" x14ac:dyDescent="0.15">
      <c r="C5663" s="83"/>
      <c r="H5663" s="83"/>
      <c r="I5663" s="83"/>
    </row>
    <row r="5664" spans="3:9" x14ac:dyDescent="0.15">
      <c r="C5664" s="83"/>
      <c r="H5664" s="83"/>
      <c r="I5664" s="83"/>
    </row>
    <row r="5665" spans="3:9" x14ac:dyDescent="0.15">
      <c r="C5665" s="83"/>
      <c r="H5665" s="83"/>
      <c r="I5665" s="83"/>
    </row>
    <row r="5666" spans="3:9" x14ac:dyDescent="0.15">
      <c r="C5666" s="83"/>
      <c r="H5666" s="83"/>
      <c r="I5666" s="83"/>
    </row>
    <row r="5667" spans="3:9" x14ac:dyDescent="0.15">
      <c r="C5667" s="83"/>
      <c r="H5667" s="83"/>
      <c r="I5667" s="83"/>
    </row>
    <row r="5668" spans="3:9" x14ac:dyDescent="0.15">
      <c r="C5668" s="83"/>
      <c r="H5668" s="83"/>
      <c r="I5668" s="83"/>
    </row>
    <row r="5669" spans="3:9" x14ac:dyDescent="0.15">
      <c r="C5669" s="83"/>
      <c r="H5669" s="83"/>
      <c r="I5669" s="83"/>
    </row>
    <row r="5670" spans="3:9" x14ac:dyDescent="0.15">
      <c r="C5670" s="83"/>
      <c r="H5670" s="83"/>
      <c r="I5670" s="83"/>
    </row>
    <row r="5671" spans="3:9" x14ac:dyDescent="0.15">
      <c r="C5671" s="83"/>
      <c r="H5671" s="83"/>
      <c r="I5671" s="83"/>
    </row>
    <row r="5672" spans="3:9" x14ac:dyDescent="0.15">
      <c r="C5672" s="83"/>
      <c r="H5672" s="83"/>
      <c r="I5672" s="83"/>
    </row>
    <row r="5673" spans="3:9" x14ac:dyDescent="0.15">
      <c r="C5673" s="83"/>
      <c r="H5673" s="83"/>
      <c r="I5673" s="83"/>
    </row>
    <row r="5674" spans="3:9" x14ac:dyDescent="0.15">
      <c r="C5674" s="83"/>
      <c r="H5674" s="83"/>
      <c r="I5674" s="83"/>
    </row>
    <row r="5675" spans="3:9" x14ac:dyDescent="0.15">
      <c r="C5675" s="83"/>
      <c r="H5675" s="83"/>
      <c r="I5675" s="83"/>
    </row>
    <row r="5676" spans="3:9" x14ac:dyDescent="0.15">
      <c r="C5676" s="83"/>
      <c r="H5676" s="83"/>
      <c r="I5676" s="83"/>
    </row>
    <row r="5677" spans="3:9" x14ac:dyDescent="0.15">
      <c r="C5677" s="83"/>
      <c r="H5677" s="83"/>
      <c r="I5677" s="83"/>
    </row>
    <row r="5678" spans="3:9" x14ac:dyDescent="0.15">
      <c r="C5678" s="83"/>
      <c r="H5678" s="83"/>
      <c r="I5678" s="83"/>
    </row>
    <row r="5679" spans="3:9" x14ac:dyDescent="0.15">
      <c r="C5679" s="83"/>
      <c r="H5679" s="83"/>
      <c r="I5679" s="83"/>
    </row>
    <row r="5680" spans="3:9" x14ac:dyDescent="0.15">
      <c r="C5680" s="83"/>
      <c r="H5680" s="83"/>
      <c r="I5680" s="83"/>
    </row>
    <row r="5681" spans="3:9" x14ac:dyDescent="0.15">
      <c r="C5681" s="83"/>
      <c r="H5681" s="83"/>
      <c r="I5681" s="83"/>
    </row>
    <row r="5682" spans="3:9" x14ac:dyDescent="0.15">
      <c r="C5682" s="83"/>
      <c r="H5682" s="83"/>
      <c r="I5682" s="83"/>
    </row>
    <row r="5683" spans="3:9" x14ac:dyDescent="0.15">
      <c r="C5683" s="83"/>
      <c r="H5683" s="83"/>
      <c r="I5683" s="83"/>
    </row>
    <row r="5684" spans="3:9" x14ac:dyDescent="0.15">
      <c r="C5684" s="83"/>
      <c r="H5684" s="83"/>
      <c r="I5684" s="83"/>
    </row>
    <row r="5685" spans="3:9" x14ac:dyDescent="0.15">
      <c r="C5685" s="83"/>
      <c r="H5685" s="83"/>
      <c r="I5685" s="83"/>
    </row>
    <row r="5686" spans="3:9" x14ac:dyDescent="0.15">
      <c r="C5686" s="83"/>
      <c r="H5686" s="83"/>
      <c r="I5686" s="83"/>
    </row>
    <row r="5687" spans="3:9" x14ac:dyDescent="0.15">
      <c r="C5687" s="83"/>
      <c r="H5687" s="83"/>
      <c r="I5687" s="83"/>
    </row>
    <row r="5688" spans="3:9" x14ac:dyDescent="0.15">
      <c r="C5688" s="83"/>
      <c r="H5688" s="83"/>
      <c r="I5688" s="83"/>
    </row>
    <row r="5689" spans="3:9" x14ac:dyDescent="0.15">
      <c r="C5689" s="83"/>
      <c r="H5689" s="83"/>
      <c r="I5689" s="83"/>
    </row>
    <row r="5690" spans="3:9" x14ac:dyDescent="0.15">
      <c r="C5690" s="83"/>
      <c r="H5690" s="83"/>
      <c r="I5690" s="83"/>
    </row>
    <row r="5691" spans="3:9" x14ac:dyDescent="0.15">
      <c r="C5691" s="83"/>
      <c r="H5691" s="83"/>
      <c r="I5691" s="83"/>
    </row>
    <row r="5692" spans="3:9" x14ac:dyDescent="0.15">
      <c r="C5692" s="83"/>
      <c r="H5692" s="83"/>
      <c r="I5692" s="83"/>
    </row>
    <row r="5693" spans="3:9" x14ac:dyDescent="0.15">
      <c r="C5693" s="83"/>
      <c r="H5693" s="83"/>
      <c r="I5693" s="83"/>
    </row>
    <row r="5694" spans="3:9" x14ac:dyDescent="0.15">
      <c r="C5694" s="83"/>
      <c r="H5694" s="83"/>
      <c r="I5694" s="83"/>
    </row>
    <row r="5695" spans="3:9" x14ac:dyDescent="0.15">
      <c r="C5695" s="83"/>
      <c r="H5695" s="83"/>
      <c r="I5695" s="83"/>
    </row>
    <row r="5696" spans="3:9" x14ac:dyDescent="0.15">
      <c r="C5696" s="83"/>
      <c r="H5696" s="83"/>
      <c r="I5696" s="83"/>
    </row>
    <row r="5697" spans="3:9" x14ac:dyDescent="0.15">
      <c r="C5697" s="83"/>
      <c r="H5697" s="83"/>
      <c r="I5697" s="83"/>
    </row>
    <row r="5698" spans="3:9" x14ac:dyDescent="0.15">
      <c r="C5698" s="83"/>
      <c r="H5698" s="83"/>
      <c r="I5698" s="83"/>
    </row>
    <row r="5699" spans="3:9" x14ac:dyDescent="0.15">
      <c r="C5699" s="83"/>
      <c r="H5699" s="83"/>
      <c r="I5699" s="83"/>
    </row>
    <row r="5700" spans="3:9" x14ac:dyDescent="0.15">
      <c r="C5700" s="83"/>
      <c r="H5700" s="83"/>
      <c r="I5700" s="83"/>
    </row>
    <row r="5701" spans="3:9" x14ac:dyDescent="0.15">
      <c r="C5701" s="83"/>
      <c r="H5701" s="83"/>
      <c r="I5701" s="83"/>
    </row>
    <row r="5702" spans="3:9" x14ac:dyDescent="0.15">
      <c r="C5702" s="83"/>
      <c r="H5702" s="83"/>
      <c r="I5702" s="83"/>
    </row>
    <row r="5703" spans="3:9" x14ac:dyDescent="0.15">
      <c r="C5703" s="83"/>
      <c r="H5703" s="83"/>
      <c r="I5703" s="83"/>
    </row>
    <row r="5704" spans="3:9" x14ac:dyDescent="0.15">
      <c r="C5704" s="83"/>
      <c r="H5704" s="83"/>
      <c r="I5704" s="83"/>
    </row>
    <row r="5705" spans="3:9" x14ac:dyDescent="0.15">
      <c r="C5705" s="83"/>
      <c r="H5705" s="83"/>
      <c r="I5705" s="83"/>
    </row>
    <row r="5706" spans="3:9" x14ac:dyDescent="0.15">
      <c r="C5706" s="83"/>
      <c r="H5706" s="83"/>
      <c r="I5706" s="83"/>
    </row>
    <row r="5707" spans="3:9" x14ac:dyDescent="0.15">
      <c r="C5707" s="83"/>
      <c r="H5707" s="83"/>
      <c r="I5707" s="83"/>
    </row>
    <row r="5708" spans="3:9" x14ac:dyDescent="0.15">
      <c r="C5708" s="83"/>
      <c r="H5708" s="83"/>
      <c r="I5708" s="83"/>
    </row>
    <row r="5709" spans="3:9" x14ac:dyDescent="0.15">
      <c r="C5709" s="83"/>
      <c r="H5709" s="83"/>
      <c r="I5709" s="83"/>
    </row>
    <row r="5710" spans="3:9" x14ac:dyDescent="0.15">
      <c r="C5710" s="83"/>
      <c r="H5710" s="83"/>
      <c r="I5710" s="83"/>
    </row>
    <row r="5711" spans="3:9" x14ac:dyDescent="0.15">
      <c r="C5711" s="83"/>
      <c r="H5711" s="83"/>
      <c r="I5711" s="83"/>
    </row>
    <row r="5712" spans="3:9" x14ac:dyDescent="0.15">
      <c r="C5712" s="83"/>
      <c r="H5712" s="83"/>
      <c r="I5712" s="83"/>
    </row>
    <row r="5713" spans="3:9" x14ac:dyDescent="0.15">
      <c r="C5713" s="83"/>
      <c r="H5713" s="83"/>
      <c r="I5713" s="83"/>
    </row>
    <row r="5714" spans="3:9" x14ac:dyDescent="0.15">
      <c r="C5714" s="83"/>
      <c r="H5714" s="83"/>
      <c r="I5714" s="83"/>
    </row>
    <row r="5715" spans="3:9" x14ac:dyDescent="0.15">
      <c r="C5715" s="83"/>
      <c r="H5715" s="83"/>
      <c r="I5715" s="83"/>
    </row>
    <row r="5716" spans="3:9" x14ac:dyDescent="0.15">
      <c r="C5716" s="83"/>
      <c r="H5716" s="83"/>
      <c r="I5716" s="83"/>
    </row>
    <row r="5717" spans="3:9" x14ac:dyDescent="0.15">
      <c r="C5717" s="83"/>
      <c r="H5717" s="83"/>
      <c r="I5717" s="83"/>
    </row>
    <row r="5718" spans="3:9" x14ac:dyDescent="0.15">
      <c r="C5718" s="83"/>
      <c r="H5718" s="83"/>
      <c r="I5718" s="83"/>
    </row>
    <row r="5719" spans="3:9" x14ac:dyDescent="0.15">
      <c r="C5719" s="83"/>
      <c r="H5719" s="83"/>
      <c r="I5719" s="83"/>
    </row>
    <row r="5720" spans="3:9" x14ac:dyDescent="0.15">
      <c r="C5720" s="83"/>
      <c r="H5720" s="83"/>
      <c r="I5720" s="83"/>
    </row>
    <row r="5721" spans="3:9" x14ac:dyDescent="0.15">
      <c r="C5721" s="83"/>
      <c r="H5721" s="83"/>
      <c r="I5721" s="83"/>
    </row>
    <row r="5722" spans="3:9" x14ac:dyDescent="0.15">
      <c r="C5722" s="83"/>
      <c r="H5722" s="83"/>
      <c r="I5722" s="83"/>
    </row>
    <row r="5723" spans="3:9" x14ac:dyDescent="0.15">
      <c r="C5723" s="83"/>
      <c r="H5723" s="83"/>
      <c r="I5723" s="83"/>
    </row>
    <row r="5724" spans="3:9" x14ac:dyDescent="0.15">
      <c r="C5724" s="83"/>
      <c r="H5724" s="83"/>
      <c r="I5724" s="83"/>
    </row>
    <row r="5725" spans="3:9" x14ac:dyDescent="0.15">
      <c r="C5725" s="83"/>
      <c r="H5725" s="83"/>
      <c r="I5725" s="83"/>
    </row>
    <row r="5726" spans="3:9" x14ac:dyDescent="0.15">
      <c r="C5726" s="83"/>
      <c r="H5726" s="83"/>
      <c r="I5726" s="83"/>
    </row>
    <row r="5727" spans="3:9" x14ac:dyDescent="0.15">
      <c r="C5727" s="83"/>
      <c r="H5727" s="83"/>
      <c r="I5727" s="83"/>
    </row>
    <row r="5728" spans="3:9" x14ac:dyDescent="0.15">
      <c r="C5728" s="83"/>
      <c r="H5728" s="83"/>
      <c r="I5728" s="83"/>
    </row>
    <row r="5729" spans="3:9" x14ac:dyDescent="0.15">
      <c r="C5729" s="83"/>
      <c r="H5729" s="83"/>
      <c r="I5729" s="83"/>
    </row>
    <row r="5730" spans="3:9" x14ac:dyDescent="0.15">
      <c r="C5730" s="83"/>
      <c r="H5730" s="83"/>
      <c r="I5730" s="83"/>
    </row>
    <row r="5731" spans="3:9" x14ac:dyDescent="0.15">
      <c r="C5731" s="83"/>
      <c r="H5731" s="83"/>
      <c r="I5731" s="83"/>
    </row>
    <row r="5732" spans="3:9" x14ac:dyDescent="0.15">
      <c r="C5732" s="83"/>
      <c r="H5732" s="83"/>
      <c r="I5732" s="83"/>
    </row>
    <row r="5733" spans="3:9" x14ac:dyDescent="0.15">
      <c r="C5733" s="83"/>
      <c r="H5733" s="83"/>
      <c r="I5733" s="83"/>
    </row>
    <row r="5734" spans="3:9" x14ac:dyDescent="0.15">
      <c r="C5734" s="83"/>
      <c r="H5734" s="83"/>
      <c r="I5734" s="83"/>
    </row>
    <row r="5735" spans="3:9" x14ac:dyDescent="0.15">
      <c r="C5735" s="83"/>
      <c r="H5735" s="83"/>
      <c r="I5735" s="83"/>
    </row>
    <row r="5736" spans="3:9" x14ac:dyDescent="0.15">
      <c r="C5736" s="83"/>
      <c r="H5736" s="83"/>
      <c r="I5736" s="83"/>
    </row>
    <row r="5737" spans="3:9" x14ac:dyDescent="0.15">
      <c r="C5737" s="83"/>
      <c r="H5737" s="83"/>
      <c r="I5737" s="83"/>
    </row>
    <row r="5738" spans="3:9" x14ac:dyDescent="0.15">
      <c r="C5738" s="83"/>
      <c r="H5738" s="83"/>
      <c r="I5738" s="83"/>
    </row>
    <row r="5739" spans="3:9" x14ac:dyDescent="0.15">
      <c r="C5739" s="83"/>
      <c r="H5739" s="83"/>
      <c r="I5739" s="83"/>
    </row>
    <row r="5740" spans="3:9" x14ac:dyDescent="0.15">
      <c r="C5740" s="83"/>
      <c r="H5740" s="83"/>
      <c r="I5740" s="83"/>
    </row>
    <row r="5741" spans="3:9" x14ac:dyDescent="0.15">
      <c r="C5741" s="83"/>
      <c r="H5741" s="83"/>
      <c r="I5741" s="83"/>
    </row>
    <row r="5742" spans="3:9" x14ac:dyDescent="0.15">
      <c r="C5742" s="83"/>
      <c r="H5742" s="83"/>
      <c r="I5742" s="83"/>
    </row>
    <row r="5743" spans="3:9" x14ac:dyDescent="0.15">
      <c r="C5743" s="83"/>
      <c r="H5743" s="83"/>
      <c r="I5743" s="83"/>
    </row>
    <row r="5744" spans="3:9" x14ac:dyDescent="0.15">
      <c r="C5744" s="83"/>
      <c r="H5744" s="83"/>
      <c r="I5744" s="83"/>
    </row>
    <row r="5745" spans="3:9" x14ac:dyDescent="0.15">
      <c r="C5745" s="83"/>
      <c r="H5745" s="83"/>
      <c r="I5745" s="83"/>
    </row>
    <row r="5746" spans="3:9" x14ac:dyDescent="0.15">
      <c r="C5746" s="83"/>
      <c r="H5746" s="83"/>
      <c r="I5746" s="83"/>
    </row>
    <row r="5747" spans="3:9" x14ac:dyDescent="0.15">
      <c r="C5747" s="83"/>
      <c r="H5747" s="83"/>
      <c r="I5747" s="83"/>
    </row>
    <row r="5748" spans="3:9" x14ac:dyDescent="0.15">
      <c r="C5748" s="83"/>
      <c r="H5748" s="83"/>
      <c r="I5748" s="83"/>
    </row>
    <row r="5749" spans="3:9" x14ac:dyDescent="0.15">
      <c r="C5749" s="83"/>
      <c r="H5749" s="83"/>
      <c r="I5749" s="83"/>
    </row>
    <row r="5750" spans="3:9" x14ac:dyDescent="0.15">
      <c r="C5750" s="83"/>
      <c r="H5750" s="83"/>
      <c r="I5750" s="83"/>
    </row>
    <row r="5751" spans="3:9" x14ac:dyDescent="0.15">
      <c r="C5751" s="83"/>
      <c r="H5751" s="83"/>
      <c r="I5751" s="83"/>
    </row>
    <row r="5752" spans="3:9" x14ac:dyDescent="0.15">
      <c r="C5752" s="83"/>
      <c r="H5752" s="83"/>
      <c r="I5752" s="83"/>
    </row>
    <row r="5753" spans="3:9" x14ac:dyDescent="0.15">
      <c r="C5753" s="83"/>
      <c r="H5753" s="83"/>
      <c r="I5753" s="83"/>
    </row>
    <row r="5754" spans="3:9" x14ac:dyDescent="0.15">
      <c r="C5754" s="83"/>
      <c r="H5754" s="83"/>
      <c r="I5754" s="83"/>
    </row>
    <row r="5755" spans="3:9" x14ac:dyDescent="0.15">
      <c r="C5755" s="83"/>
      <c r="H5755" s="83"/>
      <c r="I5755" s="83"/>
    </row>
    <row r="5756" spans="3:9" x14ac:dyDescent="0.15">
      <c r="C5756" s="83"/>
      <c r="H5756" s="83"/>
      <c r="I5756" s="83"/>
    </row>
    <row r="5757" spans="3:9" x14ac:dyDescent="0.15">
      <c r="C5757" s="83"/>
      <c r="H5757" s="83"/>
      <c r="I5757" s="83"/>
    </row>
    <row r="5758" spans="3:9" x14ac:dyDescent="0.15">
      <c r="C5758" s="83"/>
      <c r="H5758" s="83"/>
      <c r="I5758" s="83"/>
    </row>
    <row r="5759" spans="3:9" x14ac:dyDescent="0.15">
      <c r="C5759" s="83"/>
      <c r="H5759" s="83"/>
      <c r="I5759" s="83"/>
    </row>
    <row r="5760" spans="3:9" x14ac:dyDescent="0.15">
      <c r="C5760" s="83"/>
      <c r="H5760" s="83"/>
      <c r="I5760" s="83"/>
    </row>
    <row r="5761" spans="3:9" x14ac:dyDescent="0.15">
      <c r="C5761" s="83"/>
      <c r="H5761" s="83"/>
      <c r="I5761" s="83"/>
    </row>
    <row r="5762" spans="3:9" x14ac:dyDescent="0.15">
      <c r="C5762" s="83"/>
      <c r="H5762" s="83"/>
      <c r="I5762" s="83"/>
    </row>
    <row r="5763" spans="3:9" x14ac:dyDescent="0.15">
      <c r="C5763" s="83"/>
      <c r="H5763" s="83"/>
      <c r="I5763" s="83"/>
    </row>
    <row r="5764" spans="3:9" x14ac:dyDescent="0.15">
      <c r="C5764" s="83"/>
      <c r="H5764" s="83"/>
      <c r="I5764" s="83"/>
    </row>
    <row r="5765" spans="3:9" x14ac:dyDescent="0.15">
      <c r="C5765" s="83"/>
      <c r="H5765" s="83"/>
      <c r="I5765" s="83"/>
    </row>
    <row r="5766" spans="3:9" x14ac:dyDescent="0.15">
      <c r="C5766" s="83"/>
      <c r="H5766" s="83"/>
      <c r="I5766" s="83"/>
    </row>
    <row r="5767" spans="3:9" x14ac:dyDescent="0.15">
      <c r="C5767" s="83"/>
      <c r="H5767" s="83"/>
      <c r="I5767" s="83"/>
    </row>
    <row r="5768" spans="3:9" x14ac:dyDescent="0.15">
      <c r="C5768" s="83"/>
      <c r="H5768" s="83"/>
      <c r="I5768" s="83"/>
    </row>
    <row r="5769" spans="3:9" x14ac:dyDescent="0.15">
      <c r="C5769" s="83"/>
      <c r="H5769" s="83"/>
      <c r="I5769" s="83"/>
    </row>
    <row r="5770" spans="3:9" x14ac:dyDescent="0.15">
      <c r="C5770" s="83"/>
      <c r="H5770" s="83"/>
      <c r="I5770" s="83"/>
    </row>
    <row r="5771" spans="3:9" x14ac:dyDescent="0.15">
      <c r="C5771" s="83"/>
      <c r="H5771" s="83"/>
      <c r="I5771" s="83"/>
    </row>
    <row r="5772" spans="3:9" x14ac:dyDescent="0.15">
      <c r="C5772" s="83"/>
      <c r="H5772" s="83"/>
      <c r="I5772" s="83"/>
    </row>
    <row r="5773" spans="3:9" x14ac:dyDescent="0.15">
      <c r="C5773" s="83"/>
      <c r="H5773" s="83"/>
      <c r="I5773" s="83"/>
    </row>
    <row r="5774" spans="3:9" x14ac:dyDescent="0.15">
      <c r="C5774" s="83"/>
      <c r="H5774" s="83"/>
      <c r="I5774" s="83"/>
    </row>
    <row r="5775" spans="3:9" x14ac:dyDescent="0.15">
      <c r="C5775" s="83"/>
      <c r="H5775" s="83"/>
      <c r="I5775" s="83"/>
    </row>
    <row r="5776" spans="3:9" x14ac:dyDescent="0.15">
      <c r="C5776" s="83"/>
      <c r="H5776" s="83"/>
      <c r="I5776" s="83"/>
    </row>
    <row r="5777" spans="3:9" x14ac:dyDescent="0.15">
      <c r="C5777" s="83"/>
      <c r="H5777" s="83"/>
      <c r="I5777" s="83"/>
    </row>
    <row r="5778" spans="3:9" x14ac:dyDescent="0.15">
      <c r="C5778" s="83"/>
      <c r="H5778" s="83"/>
      <c r="I5778" s="83"/>
    </row>
    <row r="5779" spans="3:9" x14ac:dyDescent="0.15">
      <c r="C5779" s="83"/>
      <c r="H5779" s="83"/>
      <c r="I5779" s="83"/>
    </row>
    <row r="5780" spans="3:9" x14ac:dyDescent="0.15">
      <c r="C5780" s="83"/>
      <c r="H5780" s="83"/>
      <c r="I5780" s="83"/>
    </row>
    <row r="5781" spans="3:9" x14ac:dyDescent="0.15">
      <c r="C5781" s="83"/>
      <c r="H5781" s="83"/>
      <c r="I5781" s="83"/>
    </row>
    <row r="5782" spans="3:9" x14ac:dyDescent="0.15">
      <c r="C5782" s="83"/>
      <c r="H5782" s="83"/>
      <c r="I5782" s="83"/>
    </row>
    <row r="5783" spans="3:9" x14ac:dyDescent="0.15">
      <c r="C5783" s="83"/>
      <c r="H5783" s="83"/>
      <c r="I5783" s="83"/>
    </row>
    <row r="5784" spans="3:9" x14ac:dyDescent="0.15">
      <c r="C5784" s="83"/>
      <c r="H5784" s="83"/>
      <c r="I5784" s="83"/>
    </row>
    <row r="5785" spans="3:9" x14ac:dyDescent="0.15">
      <c r="C5785" s="83"/>
      <c r="H5785" s="83"/>
      <c r="I5785" s="83"/>
    </row>
    <row r="5786" spans="3:9" x14ac:dyDescent="0.15">
      <c r="C5786" s="83"/>
      <c r="H5786" s="83"/>
      <c r="I5786" s="83"/>
    </row>
    <row r="5787" spans="3:9" x14ac:dyDescent="0.15">
      <c r="C5787" s="83"/>
      <c r="H5787" s="83"/>
      <c r="I5787" s="83"/>
    </row>
    <row r="5788" spans="3:9" x14ac:dyDescent="0.15">
      <c r="C5788" s="83"/>
      <c r="H5788" s="83"/>
      <c r="I5788" s="83"/>
    </row>
    <row r="5789" spans="3:9" x14ac:dyDescent="0.15">
      <c r="C5789" s="83"/>
      <c r="H5789" s="83"/>
      <c r="I5789" s="83"/>
    </row>
    <row r="5790" spans="3:9" x14ac:dyDescent="0.15">
      <c r="C5790" s="83"/>
      <c r="H5790" s="83"/>
      <c r="I5790" s="83"/>
    </row>
    <row r="5791" spans="3:9" x14ac:dyDescent="0.15">
      <c r="C5791" s="83"/>
      <c r="H5791" s="83"/>
      <c r="I5791" s="83"/>
    </row>
    <row r="5792" spans="3:9" x14ac:dyDescent="0.15">
      <c r="C5792" s="83"/>
      <c r="H5792" s="83"/>
      <c r="I5792" s="83"/>
    </row>
    <row r="5793" spans="3:9" x14ac:dyDescent="0.15">
      <c r="C5793" s="83"/>
      <c r="H5793" s="83"/>
      <c r="I5793" s="83"/>
    </row>
    <row r="5794" spans="3:9" x14ac:dyDescent="0.15">
      <c r="C5794" s="83"/>
      <c r="H5794" s="83"/>
      <c r="I5794" s="83"/>
    </row>
    <row r="5795" spans="3:9" x14ac:dyDescent="0.15">
      <c r="C5795" s="83"/>
      <c r="H5795" s="83"/>
      <c r="I5795" s="83"/>
    </row>
    <row r="5796" spans="3:9" x14ac:dyDescent="0.15">
      <c r="C5796" s="83"/>
      <c r="H5796" s="83"/>
      <c r="I5796" s="83"/>
    </row>
    <row r="5797" spans="3:9" x14ac:dyDescent="0.15">
      <c r="C5797" s="83"/>
      <c r="H5797" s="83"/>
      <c r="I5797" s="83"/>
    </row>
    <row r="5798" spans="3:9" x14ac:dyDescent="0.15">
      <c r="C5798" s="83"/>
      <c r="H5798" s="83"/>
      <c r="I5798" s="83"/>
    </row>
    <row r="5799" spans="3:9" x14ac:dyDescent="0.15">
      <c r="C5799" s="83"/>
      <c r="H5799" s="83"/>
      <c r="I5799" s="83"/>
    </row>
    <row r="5800" spans="3:9" x14ac:dyDescent="0.15">
      <c r="C5800" s="83"/>
      <c r="H5800" s="83"/>
      <c r="I5800" s="83"/>
    </row>
    <row r="5801" spans="3:9" x14ac:dyDescent="0.15">
      <c r="C5801" s="83"/>
      <c r="H5801" s="83"/>
      <c r="I5801" s="83"/>
    </row>
    <row r="5802" spans="3:9" x14ac:dyDescent="0.15">
      <c r="C5802" s="83"/>
      <c r="H5802" s="83"/>
      <c r="I5802" s="83"/>
    </row>
    <row r="5803" spans="3:9" x14ac:dyDescent="0.15">
      <c r="C5803" s="83"/>
      <c r="H5803" s="83"/>
      <c r="I5803" s="83"/>
    </row>
    <row r="5804" spans="3:9" x14ac:dyDescent="0.15">
      <c r="C5804" s="83"/>
      <c r="H5804" s="83"/>
      <c r="I5804" s="83"/>
    </row>
    <row r="5805" spans="3:9" x14ac:dyDescent="0.15">
      <c r="C5805" s="83"/>
      <c r="H5805" s="83"/>
      <c r="I5805" s="83"/>
    </row>
    <row r="5806" spans="3:9" x14ac:dyDescent="0.15">
      <c r="C5806" s="83"/>
      <c r="H5806" s="83"/>
      <c r="I5806" s="83"/>
    </row>
    <row r="5807" spans="3:9" x14ac:dyDescent="0.15">
      <c r="C5807" s="83"/>
      <c r="H5807" s="83"/>
      <c r="I5807" s="83"/>
    </row>
    <row r="5808" spans="3:9" x14ac:dyDescent="0.15">
      <c r="C5808" s="83"/>
      <c r="H5808" s="83"/>
      <c r="I5808" s="83"/>
    </row>
    <row r="5809" spans="3:9" x14ac:dyDescent="0.15">
      <c r="C5809" s="83"/>
      <c r="H5809" s="83"/>
      <c r="I5809" s="83"/>
    </row>
    <row r="5810" spans="3:9" x14ac:dyDescent="0.15">
      <c r="C5810" s="83"/>
      <c r="H5810" s="83"/>
      <c r="I5810" s="83"/>
    </row>
    <row r="5811" spans="3:9" x14ac:dyDescent="0.15">
      <c r="C5811" s="83"/>
      <c r="H5811" s="83"/>
      <c r="I5811" s="83"/>
    </row>
    <row r="5812" spans="3:9" x14ac:dyDescent="0.15">
      <c r="C5812" s="83"/>
      <c r="H5812" s="83"/>
      <c r="I5812" s="83"/>
    </row>
    <row r="5813" spans="3:9" x14ac:dyDescent="0.15">
      <c r="C5813" s="83"/>
      <c r="H5813" s="83"/>
      <c r="I5813" s="83"/>
    </row>
    <row r="5814" spans="3:9" x14ac:dyDescent="0.15">
      <c r="C5814" s="83"/>
      <c r="H5814" s="83"/>
      <c r="I5814" s="83"/>
    </row>
    <row r="5815" spans="3:9" x14ac:dyDescent="0.15">
      <c r="C5815" s="83"/>
      <c r="H5815" s="83"/>
      <c r="I5815" s="83"/>
    </row>
    <row r="5816" spans="3:9" x14ac:dyDescent="0.15">
      <c r="C5816" s="83"/>
      <c r="H5816" s="83"/>
      <c r="I5816" s="83"/>
    </row>
    <row r="5817" spans="3:9" x14ac:dyDescent="0.15">
      <c r="C5817" s="83"/>
      <c r="H5817" s="83"/>
      <c r="I5817" s="83"/>
    </row>
    <row r="5818" spans="3:9" x14ac:dyDescent="0.15">
      <c r="C5818" s="83"/>
      <c r="H5818" s="83"/>
      <c r="I5818" s="83"/>
    </row>
    <row r="5819" spans="3:9" x14ac:dyDescent="0.15">
      <c r="C5819" s="83"/>
      <c r="H5819" s="83"/>
      <c r="I5819" s="83"/>
    </row>
    <row r="5820" spans="3:9" x14ac:dyDescent="0.15">
      <c r="C5820" s="83"/>
      <c r="H5820" s="83"/>
      <c r="I5820" s="83"/>
    </row>
    <row r="5821" spans="3:9" x14ac:dyDescent="0.15">
      <c r="C5821" s="83"/>
      <c r="H5821" s="83"/>
      <c r="I5821" s="83"/>
    </row>
    <row r="5822" spans="3:9" x14ac:dyDescent="0.15">
      <c r="C5822" s="83"/>
      <c r="H5822" s="83"/>
      <c r="I5822" s="83"/>
    </row>
    <row r="5823" spans="3:9" x14ac:dyDescent="0.15">
      <c r="C5823" s="83"/>
      <c r="H5823" s="83"/>
      <c r="I5823" s="83"/>
    </row>
    <row r="5824" spans="3:9" x14ac:dyDescent="0.15">
      <c r="C5824" s="83"/>
      <c r="H5824" s="83"/>
      <c r="I5824" s="83"/>
    </row>
    <row r="5825" spans="3:9" x14ac:dyDescent="0.15">
      <c r="C5825" s="83"/>
      <c r="H5825" s="83"/>
      <c r="I5825" s="83"/>
    </row>
    <row r="5826" spans="3:9" x14ac:dyDescent="0.15">
      <c r="C5826" s="83"/>
      <c r="H5826" s="83"/>
      <c r="I5826" s="83"/>
    </row>
    <row r="5827" spans="3:9" x14ac:dyDescent="0.15">
      <c r="C5827" s="83"/>
      <c r="H5827" s="83"/>
      <c r="I5827" s="83"/>
    </row>
    <row r="5828" spans="3:9" x14ac:dyDescent="0.15">
      <c r="C5828" s="83"/>
      <c r="H5828" s="83"/>
      <c r="I5828" s="83"/>
    </row>
    <row r="5829" spans="3:9" x14ac:dyDescent="0.15">
      <c r="C5829" s="83"/>
      <c r="H5829" s="83"/>
      <c r="I5829" s="83"/>
    </row>
    <row r="5830" spans="3:9" x14ac:dyDescent="0.15">
      <c r="C5830" s="83"/>
      <c r="H5830" s="83"/>
      <c r="I5830" s="83"/>
    </row>
    <row r="5831" spans="3:9" x14ac:dyDescent="0.15">
      <c r="C5831" s="83"/>
      <c r="H5831" s="83"/>
      <c r="I5831" s="83"/>
    </row>
    <row r="5832" spans="3:9" x14ac:dyDescent="0.15">
      <c r="C5832" s="83"/>
      <c r="H5832" s="83"/>
      <c r="I5832" s="83"/>
    </row>
    <row r="5833" spans="3:9" x14ac:dyDescent="0.15">
      <c r="C5833" s="83"/>
      <c r="H5833" s="83"/>
      <c r="I5833" s="83"/>
    </row>
    <row r="5834" spans="3:9" x14ac:dyDescent="0.15">
      <c r="C5834" s="83"/>
      <c r="H5834" s="83"/>
      <c r="I5834" s="83"/>
    </row>
    <row r="5835" spans="3:9" x14ac:dyDescent="0.15">
      <c r="C5835" s="83"/>
      <c r="H5835" s="83"/>
      <c r="I5835" s="83"/>
    </row>
    <row r="5836" spans="3:9" x14ac:dyDescent="0.15">
      <c r="C5836" s="83"/>
      <c r="H5836" s="83"/>
      <c r="I5836" s="83"/>
    </row>
    <row r="5837" spans="3:9" x14ac:dyDescent="0.15">
      <c r="C5837" s="83"/>
      <c r="H5837" s="83"/>
      <c r="I5837" s="83"/>
    </row>
    <row r="5838" spans="3:9" x14ac:dyDescent="0.15">
      <c r="C5838" s="83"/>
      <c r="H5838" s="83"/>
      <c r="I5838" s="83"/>
    </row>
    <row r="5839" spans="3:9" x14ac:dyDescent="0.15">
      <c r="C5839" s="83"/>
      <c r="H5839" s="83"/>
      <c r="I5839" s="83"/>
    </row>
    <row r="5840" spans="3:9" x14ac:dyDescent="0.15">
      <c r="C5840" s="83"/>
      <c r="H5840" s="83"/>
      <c r="I5840" s="83"/>
    </row>
    <row r="5841" spans="3:9" x14ac:dyDescent="0.15">
      <c r="C5841" s="83"/>
      <c r="H5841" s="83"/>
      <c r="I5841" s="83"/>
    </row>
    <row r="5842" spans="3:9" x14ac:dyDescent="0.15">
      <c r="C5842" s="83"/>
      <c r="H5842" s="83"/>
      <c r="I5842" s="83"/>
    </row>
    <row r="5843" spans="3:9" x14ac:dyDescent="0.15">
      <c r="C5843" s="83"/>
      <c r="H5843" s="83"/>
      <c r="I5843" s="83"/>
    </row>
    <row r="5844" spans="3:9" x14ac:dyDescent="0.15">
      <c r="C5844" s="83"/>
      <c r="H5844" s="83"/>
      <c r="I5844" s="83"/>
    </row>
    <row r="5845" spans="3:9" x14ac:dyDescent="0.15">
      <c r="C5845" s="83"/>
      <c r="H5845" s="83"/>
      <c r="I5845" s="83"/>
    </row>
    <row r="5846" spans="3:9" x14ac:dyDescent="0.15">
      <c r="C5846" s="83"/>
      <c r="H5846" s="83"/>
      <c r="I5846" s="83"/>
    </row>
    <row r="5847" spans="3:9" x14ac:dyDescent="0.15">
      <c r="C5847" s="83"/>
      <c r="H5847" s="83"/>
      <c r="I5847" s="83"/>
    </row>
    <row r="5848" spans="3:9" x14ac:dyDescent="0.15">
      <c r="C5848" s="83"/>
      <c r="H5848" s="83"/>
      <c r="I5848" s="83"/>
    </row>
    <row r="5849" spans="3:9" x14ac:dyDescent="0.15">
      <c r="C5849" s="83"/>
      <c r="H5849" s="83"/>
      <c r="I5849" s="83"/>
    </row>
    <row r="5850" spans="3:9" x14ac:dyDescent="0.15">
      <c r="C5850" s="83"/>
      <c r="H5850" s="83"/>
      <c r="I5850" s="83"/>
    </row>
    <row r="5851" spans="3:9" x14ac:dyDescent="0.15">
      <c r="C5851" s="83"/>
      <c r="H5851" s="83"/>
      <c r="I5851" s="83"/>
    </row>
    <row r="5852" spans="3:9" x14ac:dyDescent="0.15">
      <c r="C5852" s="83"/>
      <c r="H5852" s="83"/>
      <c r="I5852" s="83"/>
    </row>
    <row r="5853" spans="3:9" x14ac:dyDescent="0.15">
      <c r="C5853" s="83"/>
      <c r="H5853" s="83"/>
      <c r="I5853" s="83"/>
    </row>
    <row r="5854" spans="3:9" x14ac:dyDescent="0.15">
      <c r="C5854" s="83"/>
      <c r="H5854" s="83"/>
      <c r="I5854" s="83"/>
    </row>
    <row r="5855" spans="3:9" x14ac:dyDescent="0.15">
      <c r="C5855" s="83"/>
      <c r="H5855" s="83"/>
      <c r="I5855" s="83"/>
    </row>
    <row r="5856" spans="3:9" x14ac:dyDescent="0.15">
      <c r="C5856" s="83"/>
      <c r="H5856" s="83"/>
      <c r="I5856" s="83"/>
    </row>
    <row r="5857" spans="3:9" x14ac:dyDescent="0.15">
      <c r="C5857" s="83"/>
      <c r="H5857" s="83"/>
      <c r="I5857" s="83"/>
    </row>
    <row r="5858" spans="3:9" x14ac:dyDescent="0.15">
      <c r="C5858" s="83"/>
      <c r="H5858" s="83"/>
      <c r="I5858" s="83"/>
    </row>
    <row r="5859" spans="3:9" x14ac:dyDescent="0.15">
      <c r="C5859" s="83"/>
      <c r="H5859" s="83"/>
      <c r="I5859" s="83"/>
    </row>
    <row r="5860" spans="3:9" x14ac:dyDescent="0.15">
      <c r="C5860" s="83"/>
      <c r="H5860" s="83"/>
      <c r="I5860" s="83"/>
    </row>
    <row r="5861" spans="3:9" x14ac:dyDescent="0.15">
      <c r="C5861" s="83"/>
      <c r="H5861" s="83"/>
      <c r="I5861" s="83"/>
    </row>
    <row r="5862" spans="3:9" x14ac:dyDescent="0.15">
      <c r="C5862" s="83"/>
      <c r="H5862" s="83"/>
      <c r="I5862" s="83"/>
    </row>
    <row r="5863" spans="3:9" x14ac:dyDescent="0.15">
      <c r="C5863" s="83"/>
      <c r="H5863" s="83"/>
      <c r="I5863" s="83"/>
    </row>
    <row r="5864" spans="3:9" x14ac:dyDescent="0.15">
      <c r="C5864" s="83"/>
      <c r="H5864" s="83"/>
      <c r="I5864" s="83"/>
    </row>
    <row r="5865" spans="3:9" x14ac:dyDescent="0.15">
      <c r="C5865" s="83"/>
      <c r="H5865" s="83"/>
      <c r="I5865" s="83"/>
    </row>
    <row r="5866" spans="3:9" x14ac:dyDescent="0.15">
      <c r="C5866" s="83"/>
      <c r="H5866" s="83"/>
      <c r="I5866" s="83"/>
    </row>
    <row r="5867" spans="3:9" x14ac:dyDescent="0.15">
      <c r="C5867" s="83"/>
      <c r="H5867" s="83"/>
      <c r="I5867" s="83"/>
    </row>
    <row r="5868" spans="3:9" x14ac:dyDescent="0.15">
      <c r="C5868" s="83"/>
      <c r="H5868" s="83"/>
      <c r="I5868" s="83"/>
    </row>
    <row r="5869" spans="3:9" x14ac:dyDescent="0.15">
      <c r="C5869" s="83"/>
      <c r="H5869" s="83"/>
      <c r="I5869" s="83"/>
    </row>
    <row r="5870" spans="3:9" x14ac:dyDescent="0.15">
      <c r="C5870" s="83"/>
      <c r="H5870" s="83"/>
      <c r="I5870" s="83"/>
    </row>
    <row r="5871" spans="3:9" x14ac:dyDescent="0.15">
      <c r="C5871" s="83"/>
      <c r="H5871" s="83"/>
      <c r="I5871" s="83"/>
    </row>
    <row r="5872" spans="3:9" x14ac:dyDescent="0.15">
      <c r="C5872" s="83"/>
      <c r="H5872" s="83"/>
      <c r="I5872" s="83"/>
    </row>
    <row r="5873" spans="3:9" x14ac:dyDescent="0.15">
      <c r="C5873" s="83"/>
      <c r="H5873" s="83"/>
      <c r="I5873" s="83"/>
    </row>
    <row r="5874" spans="3:9" x14ac:dyDescent="0.15">
      <c r="C5874" s="83"/>
      <c r="H5874" s="83"/>
      <c r="I5874" s="83"/>
    </row>
    <row r="5875" spans="3:9" x14ac:dyDescent="0.15">
      <c r="C5875" s="83"/>
      <c r="H5875" s="83"/>
      <c r="I5875" s="83"/>
    </row>
    <row r="5876" spans="3:9" x14ac:dyDescent="0.15">
      <c r="C5876" s="83"/>
      <c r="H5876" s="83"/>
      <c r="I5876" s="83"/>
    </row>
    <row r="5877" spans="3:9" x14ac:dyDescent="0.15">
      <c r="C5877" s="83"/>
      <c r="H5877" s="83"/>
      <c r="I5877" s="83"/>
    </row>
    <row r="5878" spans="3:9" x14ac:dyDescent="0.15">
      <c r="C5878" s="83"/>
      <c r="H5878" s="83"/>
      <c r="I5878" s="83"/>
    </row>
    <row r="5879" spans="3:9" x14ac:dyDescent="0.15">
      <c r="C5879" s="83"/>
      <c r="H5879" s="83"/>
      <c r="I5879" s="83"/>
    </row>
    <row r="5880" spans="3:9" x14ac:dyDescent="0.15">
      <c r="C5880" s="83"/>
      <c r="H5880" s="83"/>
      <c r="I5880" s="83"/>
    </row>
    <row r="5881" spans="3:9" x14ac:dyDescent="0.15">
      <c r="C5881" s="83"/>
      <c r="H5881" s="83"/>
      <c r="I5881" s="83"/>
    </row>
    <row r="5882" spans="3:9" x14ac:dyDescent="0.15">
      <c r="C5882" s="83"/>
      <c r="H5882" s="83"/>
      <c r="I5882" s="83"/>
    </row>
    <row r="5883" spans="3:9" x14ac:dyDescent="0.15">
      <c r="C5883" s="83"/>
      <c r="H5883" s="83"/>
      <c r="I5883" s="83"/>
    </row>
    <row r="5884" spans="3:9" x14ac:dyDescent="0.15">
      <c r="C5884" s="83"/>
      <c r="H5884" s="83"/>
      <c r="I5884" s="83"/>
    </row>
    <row r="5885" spans="3:9" x14ac:dyDescent="0.15">
      <c r="C5885" s="83"/>
      <c r="H5885" s="83"/>
      <c r="I5885" s="83"/>
    </row>
    <row r="5886" spans="3:9" x14ac:dyDescent="0.15">
      <c r="C5886" s="83"/>
      <c r="H5886" s="83"/>
      <c r="I5886" s="83"/>
    </row>
    <row r="5887" spans="3:9" x14ac:dyDescent="0.15">
      <c r="C5887" s="83"/>
      <c r="H5887" s="83"/>
      <c r="I5887" s="83"/>
    </row>
    <row r="5888" spans="3:9" x14ac:dyDescent="0.15">
      <c r="C5888" s="83"/>
      <c r="H5888" s="83"/>
      <c r="I5888" s="83"/>
    </row>
    <row r="5889" spans="3:9" x14ac:dyDescent="0.15">
      <c r="C5889" s="83"/>
      <c r="H5889" s="83"/>
      <c r="I5889" s="83"/>
    </row>
    <row r="5890" spans="3:9" x14ac:dyDescent="0.15">
      <c r="C5890" s="83"/>
      <c r="H5890" s="83"/>
      <c r="I5890" s="83"/>
    </row>
    <row r="5891" spans="3:9" x14ac:dyDescent="0.15">
      <c r="C5891" s="83"/>
      <c r="H5891" s="83"/>
      <c r="I5891" s="83"/>
    </row>
    <row r="5892" spans="3:9" x14ac:dyDescent="0.15">
      <c r="C5892" s="83"/>
      <c r="H5892" s="83"/>
      <c r="I5892" s="83"/>
    </row>
    <row r="5893" spans="3:9" x14ac:dyDescent="0.15">
      <c r="C5893" s="83"/>
      <c r="H5893" s="83"/>
      <c r="I5893" s="83"/>
    </row>
    <row r="5894" spans="3:9" x14ac:dyDescent="0.15">
      <c r="C5894" s="83"/>
      <c r="H5894" s="83"/>
      <c r="I5894" s="83"/>
    </row>
    <row r="5895" spans="3:9" x14ac:dyDescent="0.15">
      <c r="C5895" s="83"/>
      <c r="H5895" s="83"/>
      <c r="I5895" s="83"/>
    </row>
    <row r="5896" spans="3:9" x14ac:dyDescent="0.15">
      <c r="C5896" s="83"/>
      <c r="H5896" s="83"/>
      <c r="I5896" s="83"/>
    </row>
    <row r="5897" spans="3:9" x14ac:dyDescent="0.15">
      <c r="C5897" s="83"/>
      <c r="H5897" s="83"/>
      <c r="I5897" s="83"/>
    </row>
    <row r="5898" spans="3:9" x14ac:dyDescent="0.15">
      <c r="C5898" s="83"/>
      <c r="H5898" s="83"/>
      <c r="I5898" s="83"/>
    </row>
    <row r="5899" spans="3:9" x14ac:dyDescent="0.15">
      <c r="C5899" s="83"/>
      <c r="H5899" s="83"/>
      <c r="I5899" s="83"/>
    </row>
    <row r="5900" spans="3:9" x14ac:dyDescent="0.15">
      <c r="C5900" s="83"/>
      <c r="H5900" s="83"/>
      <c r="I5900" s="83"/>
    </row>
    <row r="5901" spans="3:9" x14ac:dyDescent="0.15">
      <c r="C5901" s="83"/>
      <c r="H5901" s="83"/>
      <c r="I5901" s="83"/>
    </row>
    <row r="5902" spans="3:9" x14ac:dyDescent="0.15">
      <c r="C5902" s="83"/>
      <c r="H5902" s="83"/>
      <c r="I5902" s="83"/>
    </row>
    <row r="5903" spans="3:9" x14ac:dyDescent="0.15">
      <c r="C5903" s="83"/>
      <c r="H5903" s="83"/>
      <c r="I5903" s="83"/>
    </row>
    <row r="5904" spans="3:9" x14ac:dyDescent="0.15">
      <c r="C5904" s="83"/>
      <c r="H5904" s="83"/>
      <c r="I5904" s="83"/>
    </row>
    <row r="5905" spans="3:9" x14ac:dyDescent="0.15">
      <c r="C5905" s="83"/>
      <c r="H5905" s="83"/>
      <c r="I5905" s="83"/>
    </row>
    <row r="5906" spans="3:9" x14ac:dyDescent="0.15">
      <c r="C5906" s="83"/>
      <c r="H5906" s="83"/>
      <c r="I5906" s="83"/>
    </row>
    <row r="5907" spans="3:9" x14ac:dyDescent="0.15">
      <c r="C5907" s="83"/>
      <c r="H5907" s="83"/>
      <c r="I5907" s="83"/>
    </row>
    <row r="5908" spans="3:9" x14ac:dyDescent="0.15">
      <c r="C5908" s="83"/>
      <c r="H5908" s="83"/>
      <c r="I5908" s="83"/>
    </row>
    <row r="5909" spans="3:9" x14ac:dyDescent="0.15">
      <c r="C5909" s="83"/>
      <c r="H5909" s="83"/>
      <c r="I5909" s="83"/>
    </row>
    <row r="5910" spans="3:9" x14ac:dyDescent="0.15">
      <c r="C5910" s="83"/>
      <c r="H5910" s="83"/>
      <c r="I5910" s="83"/>
    </row>
    <row r="5911" spans="3:9" x14ac:dyDescent="0.15">
      <c r="C5911" s="83"/>
      <c r="H5911" s="83"/>
      <c r="I5911" s="83"/>
    </row>
    <row r="5912" spans="3:9" x14ac:dyDescent="0.15">
      <c r="C5912" s="83"/>
      <c r="H5912" s="83"/>
      <c r="I5912" s="83"/>
    </row>
    <row r="5913" spans="3:9" x14ac:dyDescent="0.15">
      <c r="C5913" s="83"/>
      <c r="H5913" s="83"/>
      <c r="I5913" s="83"/>
    </row>
    <row r="5914" spans="3:9" x14ac:dyDescent="0.15">
      <c r="C5914" s="83"/>
      <c r="H5914" s="83"/>
      <c r="I5914" s="83"/>
    </row>
    <row r="5915" spans="3:9" x14ac:dyDescent="0.15">
      <c r="C5915" s="83"/>
      <c r="H5915" s="83"/>
      <c r="I5915" s="83"/>
    </row>
    <row r="5916" spans="3:9" x14ac:dyDescent="0.15">
      <c r="C5916" s="83"/>
      <c r="H5916" s="83"/>
      <c r="I5916" s="83"/>
    </row>
    <row r="5917" spans="3:9" x14ac:dyDescent="0.15">
      <c r="C5917" s="83"/>
      <c r="H5917" s="83"/>
      <c r="I5917" s="83"/>
    </row>
    <row r="5918" spans="3:9" x14ac:dyDescent="0.15">
      <c r="C5918" s="83"/>
      <c r="H5918" s="83"/>
      <c r="I5918" s="83"/>
    </row>
    <row r="5919" spans="3:9" x14ac:dyDescent="0.15">
      <c r="C5919" s="83"/>
      <c r="H5919" s="83"/>
      <c r="I5919" s="83"/>
    </row>
    <row r="5920" spans="3:9" x14ac:dyDescent="0.15">
      <c r="C5920" s="83"/>
      <c r="H5920" s="83"/>
      <c r="I5920" s="83"/>
    </row>
    <row r="5921" spans="3:9" x14ac:dyDescent="0.15">
      <c r="C5921" s="83"/>
      <c r="H5921" s="83"/>
      <c r="I5921" s="83"/>
    </row>
    <row r="5922" spans="3:9" x14ac:dyDescent="0.15">
      <c r="C5922" s="83"/>
      <c r="H5922" s="83"/>
      <c r="I5922" s="83"/>
    </row>
    <row r="5923" spans="3:9" x14ac:dyDescent="0.15">
      <c r="C5923" s="83"/>
      <c r="H5923" s="83"/>
      <c r="I5923" s="83"/>
    </row>
    <row r="5924" spans="3:9" x14ac:dyDescent="0.15">
      <c r="C5924" s="83"/>
      <c r="H5924" s="83"/>
      <c r="I5924" s="83"/>
    </row>
    <row r="5925" spans="3:9" x14ac:dyDescent="0.15">
      <c r="C5925" s="83"/>
      <c r="H5925" s="83"/>
      <c r="I5925" s="83"/>
    </row>
    <row r="5926" spans="3:9" x14ac:dyDescent="0.15">
      <c r="C5926" s="83"/>
      <c r="H5926" s="83"/>
      <c r="I5926" s="83"/>
    </row>
    <row r="5927" spans="3:9" x14ac:dyDescent="0.15">
      <c r="C5927" s="83"/>
      <c r="H5927" s="83"/>
      <c r="I5927" s="83"/>
    </row>
    <row r="5928" spans="3:9" x14ac:dyDescent="0.15">
      <c r="C5928" s="83"/>
      <c r="H5928" s="83"/>
      <c r="I5928" s="83"/>
    </row>
    <row r="5929" spans="3:9" x14ac:dyDescent="0.15">
      <c r="C5929" s="83"/>
      <c r="H5929" s="83"/>
      <c r="I5929" s="83"/>
    </row>
    <row r="5930" spans="3:9" x14ac:dyDescent="0.15">
      <c r="C5930" s="83"/>
      <c r="H5930" s="83"/>
      <c r="I5930" s="83"/>
    </row>
    <row r="5931" spans="3:9" x14ac:dyDescent="0.15">
      <c r="C5931" s="83"/>
      <c r="H5931" s="83"/>
      <c r="I5931" s="83"/>
    </row>
    <row r="5932" spans="3:9" x14ac:dyDescent="0.15">
      <c r="C5932" s="83"/>
      <c r="H5932" s="83"/>
      <c r="I5932" s="83"/>
    </row>
    <row r="5933" spans="3:9" x14ac:dyDescent="0.15">
      <c r="C5933" s="83"/>
      <c r="H5933" s="83"/>
      <c r="I5933" s="83"/>
    </row>
    <row r="5934" spans="3:9" x14ac:dyDescent="0.15">
      <c r="C5934" s="83"/>
      <c r="H5934" s="83"/>
      <c r="I5934" s="83"/>
    </row>
    <row r="5935" spans="3:9" x14ac:dyDescent="0.15">
      <c r="C5935" s="83"/>
      <c r="H5935" s="83"/>
      <c r="I5935" s="83"/>
    </row>
    <row r="5936" spans="3:9" x14ac:dyDescent="0.15">
      <c r="C5936" s="83"/>
      <c r="H5936" s="83"/>
      <c r="I5936" s="83"/>
    </row>
    <row r="5937" spans="3:9" x14ac:dyDescent="0.15">
      <c r="C5937" s="83"/>
      <c r="H5937" s="83"/>
      <c r="I5937" s="83"/>
    </row>
    <row r="5938" spans="3:9" x14ac:dyDescent="0.15">
      <c r="C5938" s="83"/>
      <c r="H5938" s="83"/>
      <c r="I5938" s="83"/>
    </row>
    <row r="5939" spans="3:9" x14ac:dyDescent="0.15">
      <c r="C5939" s="83"/>
      <c r="H5939" s="83"/>
      <c r="I5939" s="83"/>
    </row>
    <row r="5940" spans="3:9" x14ac:dyDescent="0.15">
      <c r="C5940" s="83"/>
      <c r="H5940" s="83"/>
      <c r="I5940" s="83"/>
    </row>
    <row r="5941" spans="3:9" x14ac:dyDescent="0.15">
      <c r="C5941" s="83"/>
      <c r="H5941" s="83"/>
      <c r="I5941" s="83"/>
    </row>
    <row r="5942" spans="3:9" x14ac:dyDescent="0.15">
      <c r="C5942" s="83"/>
      <c r="H5942" s="83"/>
      <c r="I5942" s="83"/>
    </row>
    <row r="5943" spans="3:9" x14ac:dyDescent="0.15">
      <c r="C5943" s="83"/>
      <c r="H5943" s="83"/>
      <c r="I5943" s="83"/>
    </row>
    <row r="5944" spans="3:9" x14ac:dyDescent="0.15">
      <c r="C5944" s="83"/>
      <c r="H5944" s="83"/>
      <c r="I5944" s="83"/>
    </row>
    <row r="5945" spans="3:9" x14ac:dyDescent="0.15">
      <c r="C5945" s="83"/>
      <c r="H5945" s="83"/>
      <c r="I5945" s="83"/>
    </row>
    <row r="5946" spans="3:9" x14ac:dyDescent="0.15">
      <c r="C5946" s="83"/>
      <c r="H5946" s="83"/>
      <c r="I5946" s="83"/>
    </row>
    <row r="5947" spans="3:9" x14ac:dyDescent="0.15">
      <c r="C5947" s="83"/>
      <c r="H5947" s="83"/>
      <c r="I5947" s="83"/>
    </row>
    <row r="5948" spans="3:9" x14ac:dyDescent="0.15">
      <c r="C5948" s="83"/>
      <c r="H5948" s="83"/>
      <c r="I5948" s="83"/>
    </row>
    <row r="5949" spans="3:9" x14ac:dyDescent="0.15">
      <c r="C5949" s="83"/>
      <c r="H5949" s="83"/>
      <c r="I5949" s="83"/>
    </row>
    <row r="5950" spans="3:9" x14ac:dyDescent="0.15">
      <c r="C5950" s="83"/>
      <c r="H5950" s="83"/>
      <c r="I5950" s="83"/>
    </row>
    <row r="5951" spans="3:9" x14ac:dyDescent="0.15">
      <c r="C5951" s="83"/>
      <c r="H5951" s="83"/>
      <c r="I5951" s="83"/>
    </row>
    <row r="5952" spans="3:9" x14ac:dyDescent="0.15">
      <c r="C5952" s="83"/>
      <c r="H5952" s="83"/>
      <c r="I5952" s="83"/>
    </row>
    <row r="5953" spans="3:9" x14ac:dyDescent="0.15">
      <c r="C5953" s="83"/>
      <c r="H5953" s="83"/>
      <c r="I5953" s="83"/>
    </row>
    <row r="5954" spans="3:9" x14ac:dyDescent="0.15">
      <c r="C5954" s="83"/>
      <c r="H5954" s="83"/>
      <c r="I5954" s="83"/>
    </row>
    <row r="5955" spans="3:9" x14ac:dyDescent="0.15">
      <c r="C5955" s="83"/>
      <c r="H5955" s="83"/>
      <c r="I5955" s="83"/>
    </row>
    <row r="5956" spans="3:9" x14ac:dyDescent="0.15">
      <c r="C5956" s="83"/>
      <c r="H5956" s="83"/>
      <c r="I5956" s="83"/>
    </row>
    <row r="5957" spans="3:9" x14ac:dyDescent="0.15">
      <c r="C5957" s="83"/>
      <c r="H5957" s="83"/>
      <c r="I5957" s="83"/>
    </row>
    <row r="5958" spans="3:9" x14ac:dyDescent="0.15">
      <c r="C5958" s="83"/>
      <c r="H5958" s="83"/>
      <c r="I5958" s="83"/>
    </row>
    <row r="5959" spans="3:9" x14ac:dyDescent="0.15">
      <c r="C5959" s="83"/>
      <c r="H5959" s="83"/>
      <c r="I5959" s="83"/>
    </row>
    <row r="5960" spans="3:9" x14ac:dyDescent="0.15">
      <c r="C5960" s="83"/>
      <c r="H5960" s="83"/>
      <c r="I5960" s="83"/>
    </row>
    <row r="5961" spans="3:9" x14ac:dyDescent="0.15">
      <c r="C5961" s="83"/>
      <c r="H5961" s="83"/>
      <c r="I5961" s="83"/>
    </row>
    <row r="5962" spans="3:9" x14ac:dyDescent="0.15">
      <c r="C5962" s="83"/>
      <c r="H5962" s="83"/>
      <c r="I5962" s="83"/>
    </row>
    <row r="5963" spans="3:9" x14ac:dyDescent="0.15">
      <c r="C5963" s="83"/>
      <c r="H5963" s="83"/>
      <c r="I5963" s="83"/>
    </row>
    <row r="5964" spans="3:9" x14ac:dyDescent="0.15">
      <c r="C5964" s="83"/>
      <c r="H5964" s="83"/>
      <c r="I5964" s="83"/>
    </row>
    <row r="5965" spans="3:9" x14ac:dyDescent="0.15">
      <c r="C5965" s="83"/>
      <c r="H5965" s="83"/>
      <c r="I5965" s="83"/>
    </row>
    <row r="5966" spans="3:9" x14ac:dyDescent="0.15">
      <c r="C5966" s="83"/>
      <c r="H5966" s="83"/>
      <c r="I5966" s="83"/>
    </row>
    <row r="5967" spans="3:9" x14ac:dyDescent="0.15">
      <c r="C5967" s="83"/>
      <c r="H5967" s="83"/>
      <c r="I5967" s="83"/>
    </row>
    <row r="5968" spans="3:9" x14ac:dyDescent="0.15">
      <c r="C5968" s="83"/>
      <c r="H5968" s="83"/>
      <c r="I5968" s="83"/>
    </row>
    <row r="5969" spans="3:9" x14ac:dyDescent="0.15">
      <c r="C5969" s="83"/>
      <c r="H5969" s="83"/>
      <c r="I5969" s="83"/>
    </row>
    <row r="5970" spans="3:9" x14ac:dyDescent="0.15">
      <c r="C5970" s="83"/>
      <c r="H5970" s="83"/>
      <c r="I5970" s="83"/>
    </row>
    <row r="5971" spans="3:9" x14ac:dyDescent="0.15">
      <c r="C5971" s="83"/>
      <c r="H5971" s="83"/>
      <c r="I5971" s="83"/>
    </row>
    <row r="5972" spans="3:9" x14ac:dyDescent="0.15">
      <c r="C5972" s="83"/>
      <c r="H5972" s="83"/>
      <c r="I5972" s="83"/>
    </row>
    <row r="5973" spans="3:9" x14ac:dyDescent="0.15">
      <c r="C5973" s="83"/>
      <c r="H5973" s="83"/>
      <c r="I5973" s="83"/>
    </row>
    <row r="5974" spans="3:9" x14ac:dyDescent="0.15">
      <c r="C5974" s="83"/>
      <c r="H5974" s="83"/>
      <c r="I5974" s="83"/>
    </row>
    <row r="5975" spans="3:9" x14ac:dyDescent="0.15">
      <c r="C5975" s="83"/>
      <c r="H5975" s="83"/>
      <c r="I5975" s="83"/>
    </row>
    <row r="5976" spans="3:9" x14ac:dyDescent="0.15">
      <c r="C5976" s="83"/>
      <c r="H5976" s="83"/>
      <c r="I5976" s="83"/>
    </row>
    <row r="5977" spans="3:9" x14ac:dyDescent="0.15">
      <c r="C5977" s="83"/>
      <c r="H5977" s="83"/>
      <c r="I5977" s="83"/>
    </row>
    <row r="5978" spans="3:9" x14ac:dyDescent="0.15">
      <c r="C5978" s="83"/>
      <c r="H5978" s="83"/>
      <c r="I5978" s="83"/>
    </row>
    <row r="5979" spans="3:9" x14ac:dyDescent="0.15">
      <c r="C5979" s="83"/>
      <c r="H5979" s="83"/>
      <c r="I5979" s="83"/>
    </row>
    <row r="5980" spans="3:9" x14ac:dyDescent="0.15">
      <c r="C5980" s="83"/>
      <c r="H5980" s="83"/>
      <c r="I5980" s="83"/>
    </row>
    <row r="5981" spans="3:9" x14ac:dyDescent="0.15">
      <c r="C5981" s="83"/>
      <c r="H5981" s="83"/>
      <c r="I5981" s="83"/>
    </row>
    <row r="5982" spans="3:9" x14ac:dyDescent="0.15">
      <c r="C5982" s="83"/>
      <c r="H5982" s="83"/>
      <c r="I5982" s="83"/>
    </row>
    <row r="5983" spans="3:9" x14ac:dyDescent="0.15">
      <c r="C5983" s="83"/>
      <c r="H5983" s="83"/>
      <c r="I5983" s="83"/>
    </row>
    <row r="5984" spans="3:9" x14ac:dyDescent="0.15">
      <c r="C5984" s="83"/>
      <c r="H5984" s="83"/>
      <c r="I5984" s="83"/>
    </row>
    <row r="5985" spans="3:9" x14ac:dyDescent="0.15">
      <c r="C5985" s="83"/>
      <c r="H5985" s="83"/>
      <c r="I5985" s="83"/>
    </row>
    <row r="5986" spans="3:9" x14ac:dyDescent="0.15">
      <c r="C5986" s="83"/>
      <c r="H5986" s="83"/>
      <c r="I5986" s="83"/>
    </row>
    <row r="5987" spans="3:9" x14ac:dyDescent="0.15">
      <c r="C5987" s="83"/>
      <c r="H5987" s="83"/>
      <c r="I5987" s="83"/>
    </row>
    <row r="5988" spans="3:9" x14ac:dyDescent="0.15">
      <c r="C5988" s="83"/>
      <c r="H5988" s="83"/>
      <c r="I5988" s="83"/>
    </row>
    <row r="5989" spans="3:9" x14ac:dyDescent="0.15">
      <c r="C5989" s="83"/>
      <c r="H5989" s="83"/>
      <c r="I5989" s="83"/>
    </row>
    <row r="5990" spans="3:9" x14ac:dyDescent="0.15">
      <c r="C5990" s="83"/>
      <c r="H5990" s="83"/>
      <c r="I5990" s="83"/>
    </row>
    <row r="5991" spans="3:9" x14ac:dyDescent="0.15">
      <c r="C5991" s="83"/>
      <c r="H5991" s="83"/>
      <c r="I5991" s="83"/>
    </row>
    <row r="5992" spans="3:9" x14ac:dyDescent="0.15">
      <c r="C5992" s="83"/>
      <c r="H5992" s="83"/>
      <c r="I5992" s="83"/>
    </row>
    <row r="5993" spans="3:9" x14ac:dyDescent="0.15">
      <c r="C5993" s="83"/>
      <c r="H5993" s="83"/>
      <c r="I5993" s="83"/>
    </row>
    <row r="5994" spans="3:9" x14ac:dyDescent="0.15">
      <c r="C5994" s="83"/>
      <c r="H5994" s="83"/>
      <c r="I5994" s="83"/>
    </row>
    <row r="5995" spans="3:9" x14ac:dyDescent="0.15">
      <c r="C5995" s="83"/>
      <c r="H5995" s="83"/>
      <c r="I5995" s="83"/>
    </row>
    <row r="5996" spans="3:9" x14ac:dyDescent="0.15">
      <c r="C5996" s="83"/>
      <c r="H5996" s="83"/>
      <c r="I5996" s="83"/>
    </row>
    <row r="5997" spans="3:9" x14ac:dyDescent="0.15">
      <c r="C5997" s="83"/>
      <c r="H5997" s="83"/>
      <c r="I5997" s="83"/>
    </row>
    <row r="5998" spans="3:9" x14ac:dyDescent="0.15">
      <c r="C5998" s="83"/>
      <c r="H5998" s="83"/>
      <c r="I5998" s="83"/>
    </row>
    <row r="5999" spans="3:9" x14ac:dyDescent="0.15">
      <c r="C5999" s="83"/>
      <c r="H5999" s="83"/>
      <c r="I5999" s="83"/>
    </row>
    <row r="6000" spans="3:9" x14ac:dyDescent="0.15">
      <c r="C6000" s="83"/>
      <c r="H6000" s="83"/>
      <c r="I6000" s="83"/>
    </row>
    <row r="6001" spans="3:9" x14ac:dyDescent="0.15">
      <c r="C6001" s="83"/>
      <c r="H6001" s="83"/>
      <c r="I6001" s="83"/>
    </row>
    <row r="6002" spans="3:9" x14ac:dyDescent="0.15">
      <c r="C6002" s="83"/>
      <c r="H6002" s="83"/>
      <c r="I6002" s="83"/>
    </row>
    <row r="6003" spans="3:9" x14ac:dyDescent="0.15">
      <c r="C6003" s="83"/>
      <c r="H6003" s="83"/>
      <c r="I6003" s="83"/>
    </row>
    <row r="6004" spans="3:9" x14ac:dyDescent="0.15">
      <c r="C6004" s="83"/>
      <c r="H6004" s="83"/>
      <c r="I6004" s="83"/>
    </row>
    <row r="6005" spans="3:9" x14ac:dyDescent="0.15">
      <c r="C6005" s="83"/>
      <c r="H6005" s="83"/>
      <c r="I6005" s="83"/>
    </row>
    <row r="6006" spans="3:9" x14ac:dyDescent="0.15">
      <c r="C6006" s="83"/>
      <c r="H6006" s="83"/>
      <c r="I6006" s="83"/>
    </row>
    <row r="6007" spans="3:9" x14ac:dyDescent="0.15">
      <c r="C6007" s="83"/>
      <c r="H6007" s="83"/>
      <c r="I6007" s="83"/>
    </row>
    <row r="6008" spans="3:9" x14ac:dyDescent="0.15">
      <c r="C6008" s="83"/>
      <c r="H6008" s="83"/>
      <c r="I6008" s="83"/>
    </row>
    <row r="6009" spans="3:9" x14ac:dyDescent="0.15">
      <c r="C6009" s="83"/>
      <c r="H6009" s="83"/>
      <c r="I6009" s="83"/>
    </row>
    <row r="6010" spans="3:9" x14ac:dyDescent="0.15">
      <c r="C6010" s="83"/>
      <c r="H6010" s="83"/>
      <c r="I6010" s="83"/>
    </row>
    <row r="6011" spans="3:9" x14ac:dyDescent="0.15">
      <c r="C6011" s="83"/>
      <c r="H6011" s="83"/>
      <c r="I6011" s="83"/>
    </row>
    <row r="6012" spans="3:9" x14ac:dyDescent="0.15">
      <c r="C6012" s="83"/>
      <c r="H6012" s="83"/>
      <c r="I6012" s="83"/>
    </row>
    <row r="6013" spans="3:9" x14ac:dyDescent="0.15">
      <c r="C6013" s="83"/>
      <c r="H6013" s="83"/>
      <c r="I6013" s="83"/>
    </row>
    <row r="6014" spans="3:9" x14ac:dyDescent="0.15">
      <c r="C6014" s="83"/>
      <c r="H6014" s="83"/>
      <c r="I6014" s="83"/>
    </row>
    <row r="6015" spans="3:9" x14ac:dyDescent="0.15">
      <c r="C6015" s="83"/>
      <c r="H6015" s="83"/>
      <c r="I6015" s="83"/>
    </row>
    <row r="6016" spans="3:9" x14ac:dyDescent="0.15">
      <c r="C6016" s="83"/>
      <c r="H6016" s="83"/>
      <c r="I6016" s="83"/>
    </row>
    <row r="6017" spans="3:9" x14ac:dyDescent="0.15">
      <c r="C6017" s="83"/>
      <c r="H6017" s="83"/>
      <c r="I6017" s="83"/>
    </row>
    <row r="6018" spans="3:9" x14ac:dyDescent="0.15">
      <c r="C6018" s="83"/>
      <c r="H6018" s="83"/>
      <c r="I6018" s="83"/>
    </row>
    <row r="6019" spans="3:9" x14ac:dyDescent="0.15">
      <c r="C6019" s="83"/>
      <c r="H6019" s="83"/>
      <c r="I6019" s="83"/>
    </row>
    <row r="6020" spans="3:9" x14ac:dyDescent="0.15">
      <c r="C6020" s="83"/>
      <c r="H6020" s="83"/>
      <c r="I6020" s="83"/>
    </row>
    <row r="6021" spans="3:9" x14ac:dyDescent="0.15">
      <c r="C6021" s="83"/>
      <c r="H6021" s="83"/>
      <c r="I6021" s="83"/>
    </row>
    <row r="6022" spans="3:9" x14ac:dyDescent="0.15">
      <c r="C6022" s="83"/>
      <c r="H6022" s="83"/>
      <c r="I6022" s="83"/>
    </row>
    <row r="6023" spans="3:9" x14ac:dyDescent="0.15">
      <c r="C6023" s="83"/>
      <c r="H6023" s="83"/>
      <c r="I6023" s="83"/>
    </row>
    <row r="6024" spans="3:9" x14ac:dyDescent="0.15">
      <c r="C6024" s="83"/>
      <c r="H6024" s="83"/>
      <c r="I6024" s="83"/>
    </row>
    <row r="6025" spans="3:9" x14ac:dyDescent="0.15">
      <c r="C6025" s="83"/>
      <c r="H6025" s="83"/>
      <c r="I6025" s="83"/>
    </row>
    <row r="6026" spans="3:9" x14ac:dyDescent="0.15">
      <c r="C6026" s="83"/>
      <c r="H6026" s="83"/>
      <c r="I6026" s="83"/>
    </row>
    <row r="6027" spans="3:9" x14ac:dyDescent="0.15">
      <c r="C6027" s="83"/>
      <c r="H6027" s="83"/>
      <c r="I6027" s="83"/>
    </row>
    <row r="6028" spans="3:9" x14ac:dyDescent="0.15">
      <c r="C6028" s="83"/>
      <c r="H6028" s="83"/>
      <c r="I6028" s="83"/>
    </row>
    <row r="6029" spans="3:9" x14ac:dyDescent="0.15">
      <c r="C6029" s="83"/>
      <c r="H6029" s="83"/>
      <c r="I6029" s="83"/>
    </row>
    <row r="6030" spans="3:9" x14ac:dyDescent="0.15">
      <c r="C6030" s="83"/>
      <c r="H6030" s="83"/>
      <c r="I6030" s="83"/>
    </row>
    <row r="6031" spans="3:9" x14ac:dyDescent="0.15">
      <c r="C6031" s="83"/>
      <c r="H6031" s="83"/>
      <c r="I6031" s="83"/>
    </row>
    <row r="6032" spans="3:9" x14ac:dyDescent="0.15">
      <c r="C6032" s="83"/>
      <c r="H6032" s="83"/>
      <c r="I6032" s="83"/>
    </row>
    <row r="6033" spans="3:9" x14ac:dyDescent="0.15">
      <c r="C6033" s="83"/>
      <c r="H6033" s="83"/>
      <c r="I6033" s="83"/>
    </row>
    <row r="6034" spans="3:9" x14ac:dyDescent="0.15">
      <c r="C6034" s="83"/>
      <c r="H6034" s="83"/>
      <c r="I6034" s="83"/>
    </row>
    <row r="6035" spans="3:9" x14ac:dyDescent="0.15">
      <c r="C6035" s="83"/>
      <c r="H6035" s="83"/>
      <c r="I6035" s="83"/>
    </row>
    <row r="6036" spans="3:9" x14ac:dyDescent="0.15">
      <c r="C6036" s="83"/>
      <c r="H6036" s="83"/>
      <c r="I6036" s="83"/>
    </row>
    <row r="6037" spans="3:9" x14ac:dyDescent="0.15">
      <c r="C6037" s="83"/>
      <c r="H6037" s="83"/>
      <c r="I6037" s="83"/>
    </row>
    <row r="6038" spans="3:9" x14ac:dyDescent="0.15">
      <c r="C6038" s="83"/>
      <c r="H6038" s="83"/>
      <c r="I6038" s="83"/>
    </row>
    <row r="6039" spans="3:9" x14ac:dyDescent="0.15">
      <c r="C6039" s="83"/>
      <c r="H6039" s="83"/>
      <c r="I6039" s="83"/>
    </row>
    <row r="6040" spans="3:9" x14ac:dyDescent="0.15">
      <c r="C6040" s="83"/>
      <c r="H6040" s="83"/>
      <c r="I6040" s="83"/>
    </row>
    <row r="6041" spans="3:9" x14ac:dyDescent="0.15">
      <c r="C6041" s="83"/>
      <c r="H6041" s="83"/>
      <c r="I6041" s="83"/>
    </row>
    <row r="6042" spans="3:9" x14ac:dyDescent="0.15">
      <c r="C6042" s="83"/>
      <c r="H6042" s="83"/>
      <c r="I6042" s="83"/>
    </row>
    <row r="6043" spans="3:9" x14ac:dyDescent="0.15">
      <c r="C6043" s="83"/>
      <c r="H6043" s="83"/>
      <c r="I6043" s="83"/>
    </row>
    <row r="6044" spans="3:9" x14ac:dyDescent="0.15">
      <c r="C6044" s="83"/>
      <c r="H6044" s="83"/>
      <c r="I6044" s="83"/>
    </row>
    <row r="6045" spans="3:9" x14ac:dyDescent="0.15">
      <c r="C6045" s="83"/>
      <c r="H6045" s="83"/>
      <c r="I6045" s="83"/>
    </row>
    <row r="6046" spans="3:9" x14ac:dyDescent="0.15">
      <c r="C6046" s="83"/>
      <c r="H6046" s="83"/>
      <c r="I6046" s="83"/>
    </row>
    <row r="6047" spans="3:9" x14ac:dyDescent="0.15">
      <c r="C6047" s="83"/>
      <c r="H6047" s="83"/>
      <c r="I6047" s="83"/>
    </row>
    <row r="6048" spans="3:9" x14ac:dyDescent="0.15">
      <c r="C6048" s="83"/>
      <c r="H6048" s="83"/>
      <c r="I6048" s="83"/>
    </row>
    <row r="6049" spans="3:9" x14ac:dyDescent="0.15">
      <c r="C6049" s="83"/>
      <c r="H6049" s="83"/>
      <c r="I6049" s="83"/>
    </row>
    <row r="6050" spans="3:9" x14ac:dyDescent="0.15">
      <c r="C6050" s="83"/>
      <c r="H6050" s="83"/>
      <c r="I6050" s="83"/>
    </row>
    <row r="6051" spans="3:9" x14ac:dyDescent="0.15">
      <c r="C6051" s="83"/>
      <c r="H6051" s="83"/>
      <c r="I6051" s="83"/>
    </row>
    <row r="6052" spans="3:9" x14ac:dyDescent="0.15">
      <c r="C6052" s="83"/>
      <c r="H6052" s="83"/>
      <c r="I6052" s="83"/>
    </row>
    <row r="6053" spans="3:9" x14ac:dyDescent="0.15">
      <c r="C6053" s="83"/>
      <c r="H6053" s="83"/>
      <c r="I6053" s="83"/>
    </row>
    <row r="6054" spans="3:9" x14ac:dyDescent="0.15">
      <c r="C6054" s="83"/>
      <c r="H6054" s="83"/>
      <c r="I6054" s="83"/>
    </row>
    <row r="6055" spans="3:9" x14ac:dyDescent="0.15">
      <c r="C6055" s="83"/>
      <c r="H6055" s="83"/>
      <c r="I6055" s="83"/>
    </row>
    <row r="6056" spans="3:9" x14ac:dyDescent="0.15">
      <c r="C6056" s="83"/>
      <c r="H6056" s="83"/>
      <c r="I6056" s="83"/>
    </row>
    <row r="6057" spans="3:9" x14ac:dyDescent="0.15">
      <c r="C6057" s="83"/>
      <c r="H6057" s="83"/>
      <c r="I6057" s="83"/>
    </row>
    <row r="6058" spans="3:9" x14ac:dyDescent="0.15">
      <c r="C6058" s="83"/>
      <c r="H6058" s="83"/>
      <c r="I6058" s="83"/>
    </row>
    <row r="6059" spans="3:9" x14ac:dyDescent="0.15">
      <c r="C6059" s="83"/>
      <c r="H6059" s="83"/>
      <c r="I6059" s="83"/>
    </row>
    <row r="6060" spans="3:9" x14ac:dyDescent="0.15">
      <c r="C6060" s="83"/>
      <c r="H6060" s="83"/>
      <c r="I6060" s="83"/>
    </row>
    <row r="6061" spans="3:9" x14ac:dyDescent="0.15">
      <c r="C6061" s="83"/>
      <c r="H6061" s="83"/>
      <c r="I6061" s="83"/>
    </row>
    <row r="6062" spans="3:9" x14ac:dyDescent="0.15">
      <c r="C6062" s="83"/>
      <c r="H6062" s="83"/>
      <c r="I6062" s="83"/>
    </row>
    <row r="6063" spans="3:9" x14ac:dyDescent="0.15">
      <c r="C6063" s="83"/>
      <c r="H6063" s="83"/>
      <c r="I6063" s="83"/>
    </row>
    <row r="6064" spans="3:9" x14ac:dyDescent="0.15">
      <c r="C6064" s="83"/>
      <c r="H6064" s="83"/>
      <c r="I6064" s="83"/>
    </row>
    <row r="6065" spans="3:9" x14ac:dyDescent="0.15">
      <c r="C6065" s="83"/>
      <c r="H6065" s="83"/>
      <c r="I6065" s="83"/>
    </row>
    <row r="6066" spans="3:9" x14ac:dyDescent="0.15">
      <c r="C6066" s="83"/>
      <c r="H6066" s="83"/>
      <c r="I6066" s="83"/>
    </row>
    <row r="6067" spans="3:9" x14ac:dyDescent="0.15">
      <c r="C6067" s="83"/>
      <c r="H6067" s="83"/>
      <c r="I6067" s="83"/>
    </row>
    <row r="6068" spans="3:9" x14ac:dyDescent="0.15">
      <c r="C6068" s="83"/>
      <c r="H6068" s="83"/>
      <c r="I6068" s="83"/>
    </row>
    <row r="6069" spans="3:9" x14ac:dyDescent="0.15">
      <c r="C6069" s="83"/>
      <c r="H6069" s="83"/>
      <c r="I6069" s="83"/>
    </row>
    <row r="6070" spans="3:9" x14ac:dyDescent="0.15">
      <c r="C6070" s="83"/>
      <c r="H6070" s="83"/>
      <c r="I6070" s="83"/>
    </row>
    <row r="6071" spans="3:9" x14ac:dyDescent="0.15">
      <c r="C6071" s="83"/>
      <c r="H6071" s="83"/>
      <c r="I6071" s="83"/>
    </row>
    <row r="6072" spans="3:9" x14ac:dyDescent="0.15">
      <c r="C6072" s="83"/>
      <c r="H6072" s="83"/>
      <c r="I6072" s="83"/>
    </row>
    <row r="6073" spans="3:9" x14ac:dyDescent="0.15">
      <c r="C6073" s="83"/>
      <c r="H6073" s="83"/>
      <c r="I6073" s="83"/>
    </row>
    <row r="6074" spans="3:9" x14ac:dyDescent="0.15">
      <c r="C6074" s="83"/>
      <c r="H6074" s="83"/>
      <c r="I6074" s="83"/>
    </row>
    <row r="6075" spans="3:9" x14ac:dyDescent="0.15">
      <c r="C6075" s="83"/>
      <c r="H6075" s="83"/>
      <c r="I6075" s="83"/>
    </row>
    <row r="6076" spans="3:9" x14ac:dyDescent="0.15">
      <c r="C6076" s="83"/>
      <c r="H6076" s="83"/>
      <c r="I6076" s="83"/>
    </row>
    <row r="6077" spans="3:9" x14ac:dyDescent="0.15">
      <c r="C6077" s="83"/>
      <c r="H6077" s="83"/>
      <c r="I6077" s="83"/>
    </row>
    <row r="6078" spans="3:9" x14ac:dyDescent="0.15">
      <c r="C6078" s="83"/>
      <c r="H6078" s="83"/>
      <c r="I6078" s="83"/>
    </row>
    <row r="6079" spans="3:9" x14ac:dyDescent="0.15">
      <c r="C6079" s="83"/>
      <c r="H6079" s="83"/>
      <c r="I6079" s="83"/>
    </row>
    <row r="6080" spans="3:9" x14ac:dyDescent="0.15">
      <c r="C6080" s="83"/>
      <c r="H6080" s="83"/>
      <c r="I6080" s="83"/>
    </row>
    <row r="6081" spans="3:9" x14ac:dyDescent="0.15">
      <c r="C6081" s="83"/>
      <c r="H6081" s="83"/>
      <c r="I6081" s="83"/>
    </row>
    <row r="6082" spans="3:9" x14ac:dyDescent="0.15">
      <c r="C6082" s="83"/>
      <c r="H6082" s="83"/>
      <c r="I6082" s="83"/>
    </row>
    <row r="6083" spans="3:9" x14ac:dyDescent="0.15">
      <c r="C6083" s="83"/>
      <c r="H6083" s="83"/>
      <c r="I6083" s="83"/>
    </row>
    <row r="6084" spans="3:9" x14ac:dyDescent="0.15">
      <c r="C6084" s="83"/>
      <c r="H6084" s="83"/>
      <c r="I6084" s="83"/>
    </row>
    <row r="6085" spans="3:9" x14ac:dyDescent="0.15">
      <c r="C6085" s="83"/>
      <c r="H6085" s="83"/>
      <c r="I6085" s="83"/>
    </row>
    <row r="6086" spans="3:9" x14ac:dyDescent="0.15">
      <c r="C6086" s="83"/>
      <c r="H6086" s="83"/>
      <c r="I6086" s="83"/>
    </row>
    <row r="6087" spans="3:9" x14ac:dyDescent="0.15">
      <c r="C6087" s="83"/>
      <c r="H6087" s="83"/>
      <c r="I6087" s="83"/>
    </row>
    <row r="6088" spans="3:9" x14ac:dyDescent="0.15">
      <c r="C6088" s="83"/>
      <c r="H6088" s="83"/>
      <c r="I6088" s="83"/>
    </row>
    <row r="6089" spans="3:9" x14ac:dyDescent="0.15">
      <c r="C6089" s="83"/>
      <c r="H6089" s="83"/>
      <c r="I6089" s="83"/>
    </row>
    <row r="6090" spans="3:9" x14ac:dyDescent="0.15">
      <c r="C6090" s="83"/>
      <c r="H6090" s="83"/>
      <c r="I6090" s="83"/>
    </row>
    <row r="6091" spans="3:9" x14ac:dyDescent="0.15">
      <c r="C6091" s="83"/>
      <c r="H6091" s="83"/>
      <c r="I6091" s="83"/>
    </row>
    <row r="6092" spans="3:9" x14ac:dyDescent="0.15">
      <c r="C6092" s="83"/>
      <c r="H6092" s="83"/>
      <c r="I6092" s="83"/>
    </row>
    <row r="6093" spans="3:9" x14ac:dyDescent="0.15">
      <c r="C6093" s="83"/>
      <c r="H6093" s="83"/>
      <c r="I6093" s="83"/>
    </row>
    <row r="6094" spans="3:9" x14ac:dyDescent="0.15">
      <c r="C6094" s="83"/>
      <c r="H6094" s="83"/>
      <c r="I6094" s="83"/>
    </row>
    <row r="6095" spans="3:9" x14ac:dyDescent="0.15">
      <c r="C6095" s="83"/>
      <c r="H6095" s="83"/>
      <c r="I6095" s="83"/>
    </row>
    <row r="6096" spans="3:9" x14ac:dyDescent="0.15">
      <c r="C6096" s="83"/>
      <c r="H6096" s="83"/>
      <c r="I6096" s="83"/>
    </row>
    <row r="6097" spans="3:9" x14ac:dyDescent="0.15">
      <c r="C6097" s="83"/>
      <c r="H6097" s="83"/>
      <c r="I6097" s="83"/>
    </row>
    <row r="6098" spans="3:9" x14ac:dyDescent="0.15">
      <c r="C6098" s="83"/>
      <c r="H6098" s="83"/>
      <c r="I6098" s="83"/>
    </row>
    <row r="6099" spans="3:9" x14ac:dyDescent="0.15">
      <c r="C6099" s="83"/>
      <c r="H6099" s="83"/>
      <c r="I6099" s="83"/>
    </row>
    <row r="6100" spans="3:9" x14ac:dyDescent="0.15">
      <c r="C6100" s="83"/>
      <c r="H6100" s="83"/>
      <c r="I6100" s="83"/>
    </row>
    <row r="6101" spans="3:9" x14ac:dyDescent="0.15">
      <c r="C6101" s="83"/>
      <c r="H6101" s="83"/>
      <c r="I6101" s="83"/>
    </row>
    <row r="6102" spans="3:9" x14ac:dyDescent="0.15">
      <c r="C6102" s="83"/>
      <c r="H6102" s="83"/>
      <c r="I6102" s="83"/>
    </row>
    <row r="6103" spans="3:9" x14ac:dyDescent="0.15">
      <c r="C6103" s="83"/>
      <c r="H6103" s="83"/>
      <c r="I6103" s="83"/>
    </row>
    <row r="6104" spans="3:9" x14ac:dyDescent="0.15">
      <c r="C6104" s="83"/>
      <c r="H6104" s="83"/>
      <c r="I6104" s="83"/>
    </row>
    <row r="6105" spans="3:9" x14ac:dyDescent="0.15">
      <c r="C6105" s="83"/>
      <c r="H6105" s="83"/>
      <c r="I6105" s="83"/>
    </row>
    <row r="6106" spans="3:9" x14ac:dyDescent="0.15">
      <c r="C6106" s="83"/>
      <c r="H6106" s="83"/>
      <c r="I6106" s="83"/>
    </row>
    <row r="6107" spans="3:9" x14ac:dyDescent="0.15">
      <c r="C6107" s="83"/>
      <c r="H6107" s="83"/>
      <c r="I6107" s="83"/>
    </row>
    <row r="6108" spans="3:9" x14ac:dyDescent="0.15">
      <c r="C6108" s="83"/>
      <c r="H6108" s="83"/>
      <c r="I6108" s="83"/>
    </row>
    <row r="6109" spans="3:9" x14ac:dyDescent="0.15">
      <c r="C6109" s="83"/>
      <c r="H6109" s="83"/>
      <c r="I6109" s="83"/>
    </row>
    <row r="6110" spans="3:9" x14ac:dyDescent="0.15">
      <c r="C6110" s="83"/>
      <c r="H6110" s="83"/>
      <c r="I6110" s="83"/>
    </row>
    <row r="6111" spans="3:9" x14ac:dyDescent="0.15">
      <c r="C6111" s="83"/>
      <c r="H6111" s="83"/>
      <c r="I6111" s="83"/>
    </row>
    <row r="6112" spans="3:9" x14ac:dyDescent="0.15">
      <c r="C6112" s="83"/>
      <c r="H6112" s="83"/>
      <c r="I6112" s="83"/>
    </row>
    <row r="6113" spans="3:9" x14ac:dyDescent="0.15">
      <c r="C6113" s="83"/>
      <c r="H6113" s="83"/>
      <c r="I6113" s="83"/>
    </row>
    <row r="6114" spans="3:9" x14ac:dyDescent="0.15">
      <c r="C6114" s="83"/>
      <c r="H6114" s="83"/>
      <c r="I6114" s="83"/>
    </row>
    <row r="6115" spans="3:9" x14ac:dyDescent="0.15">
      <c r="C6115" s="83"/>
      <c r="H6115" s="83"/>
      <c r="I6115" s="83"/>
    </row>
    <row r="6116" spans="3:9" x14ac:dyDescent="0.15">
      <c r="C6116" s="83"/>
      <c r="H6116" s="83"/>
      <c r="I6116" s="83"/>
    </row>
    <row r="6117" spans="3:9" x14ac:dyDescent="0.15">
      <c r="C6117" s="83"/>
      <c r="H6117" s="83"/>
      <c r="I6117" s="83"/>
    </row>
    <row r="6118" spans="3:9" x14ac:dyDescent="0.15">
      <c r="C6118" s="83"/>
      <c r="H6118" s="83"/>
      <c r="I6118" s="83"/>
    </row>
    <row r="6119" spans="3:9" x14ac:dyDescent="0.15">
      <c r="C6119" s="83"/>
      <c r="H6119" s="83"/>
      <c r="I6119" s="83"/>
    </row>
    <row r="6120" spans="3:9" x14ac:dyDescent="0.15">
      <c r="C6120" s="83"/>
      <c r="H6120" s="83"/>
      <c r="I6120" s="83"/>
    </row>
    <row r="6121" spans="3:9" x14ac:dyDescent="0.15">
      <c r="C6121" s="83"/>
      <c r="H6121" s="83"/>
      <c r="I6121" s="83"/>
    </row>
    <row r="6122" spans="3:9" x14ac:dyDescent="0.15">
      <c r="C6122" s="83"/>
      <c r="H6122" s="83"/>
      <c r="I6122" s="83"/>
    </row>
    <row r="6123" spans="3:9" x14ac:dyDescent="0.15">
      <c r="C6123" s="83"/>
      <c r="H6123" s="83"/>
      <c r="I6123" s="83"/>
    </row>
    <row r="6124" spans="3:9" x14ac:dyDescent="0.15">
      <c r="C6124" s="83"/>
      <c r="H6124" s="83"/>
      <c r="I6124" s="83"/>
    </row>
    <row r="6125" spans="3:9" x14ac:dyDescent="0.15">
      <c r="C6125" s="83"/>
      <c r="H6125" s="83"/>
      <c r="I6125" s="83"/>
    </row>
    <row r="6126" spans="3:9" x14ac:dyDescent="0.15">
      <c r="C6126" s="83"/>
      <c r="H6126" s="83"/>
      <c r="I6126" s="83"/>
    </row>
    <row r="6127" spans="3:9" x14ac:dyDescent="0.15">
      <c r="C6127" s="83"/>
      <c r="H6127" s="83"/>
      <c r="I6127" s="83"/>
    </row>
    <row r="6128" spans="3:9" x14ac:dyDescent="0.15">
      <c r="C6128" s="83"/>
      <c r="H6128" s="83"/>
      <c r="I6128" s="83"/>
    </row>
    <row r="6129" spans="3:9" x14ac:dyDescent="0.15">
      <c r="C6129" s="83"/>
      <c r="H6129" s="83"/>
      <c r="I6129" s="83"/>
    </row>
    <row r="6130" spans="3:9" x14ac:dyDescent="0.15">
      <c r="C6130" s="83"/>
      <c r="H6130" s="83"/>
      <c r="I6130" s="83"/>
    </row>
    <row r="6131" spans="3:9" x14ac:dyDescent="0.15">
      <c r="C6131" s="83"/>
      <c r="H6131" s="83"/>
      <c r="I6131" s="83"/>
    </row>
    <row r="6132" spans="3:9" x14ac:dyDescent="0.15">
      <c r="C6132" s="83"/>
      <c r="H6132" s="83"/>
      <c r="I6132" s="83"/>
    </row>
    <row r="6133" spans="3:9" x14ac:dyDescent="0.15">
      <c r="C6133" s="83"/>
      <c r="H6133" s="83"/>
      <c r="I6133" s="83"/>
    </row>
    <row r="6134" spans="3:9" x14ac:dyDescent="0.15">
      <c r="C6134" s="83"/>
      <c r="H6134" s="83"/>
      <c r="I6134" s="83"/>
    </row>
    <row r="6135" spans="3:9" x14ac:dyDescent="0.15">
      <c r="C6135" s="83"/>
      <c r="H6135" s="83"/>
      <c r="I6135" s="83"/>
    </row>
    <row r="6136" spans="3:9" x14ac:dyDescent="0.15">
      <c r="C6136" s="83"/>
      <c r="H6136" s="83"/>
      <c r="I6136" s="83"/>
    </row>
    <row r="6137" spans="3:9" x14ac:dyDescent="0.15">
      <c r="C6137" s="83"/>
      <c r="H6137" s="83"/>
      <c r="I6137" s="83"/>
    </row>
    <row r="6138" spans="3:9" x14ac:dyDescent="0.15">
      <c r="C6138" s="83"/>
      <c r="H6138" s="83"/>
      <c r="I6138" s="83"/>
    </row>
    <row r="6139" spans="3:9" x14ac:dyDescent="0.15">
      <c r="C6139" s="83"/>
      <c r="H6139" s="83"/>
      <c r="I6139" s="83"/>
    </row>
    <row r="6140" spans="3:9" x14ac:dyDescent="0.15">
      <c r="C6140" s="83"/>
      <c r="H6140" s="83"/>
      <c r="I6140" s="83"/>
    </row>
    <row r="6141" spans="3:9" x14ac:dyDescent="0.15">
      <c r="C6141" s="83"/>
      <c r="H6141" s="83"/>
      <c r="I6141" s="83"/>
    </row>
    <row r="6142" spans="3:9" x14ac:dyDescent="0.15">
      <c r="C6142" s="83"/>
      <c r="H6142" s="83"/>
      <c r="I6142" s="83"/>
    </row>
    <row r="6143" spans="3:9" x14ac:dyDescent="0.15">
      <c r="C6143" s="83"/>
      <c r="H6143" s="83"/>
      <c r="I6143" s="83"/>
    </row>
    <row r="6144" spans="3:9" x14ac:dyDescent="0.15">
      <c r="C6144" s="83"/>
      <c r="H6144" s="83"/>
      <c r="I6144" s="83"/>
    </row>
    <row r="6145" spans="3:9" x14ac:dyDescent="0.15">
      <c r="C6145" s="83"/>
      <c r="H6145" s="83"/>
      <c r="I6145" s="83"/>
    </row>
    <row r="6146" spans="3:9" x14ac:dyDescent="0.15">
      <c r="C6146" s="83"/>
      <c r="H6146" s="83"/>
      <c r="I6146" s="83"/>
    </row>
    <row r="6147" spans="3:9" x14ac:dyDescent="0.15">
      <c r="C6147" s="83"/>
      <c r="H6147" s="83"/>
      <c r="I6147" s="83"/>
    </row>
    <row r="6148" spans="3:9" x14ac:dyDescent="0.15">
      <c r="C6148" s="83"/>
      <c r="H6148" s="83"/>
      <c r="I6148" s="83"/>
    </row>
    <row r="6149" spans="3:9" x14ac:dyDescent="0.15">
      <c r="C6149" s="83"/>
      <c r="H6149" s="83"/>
      <c r="I6149" s="83"/>
    </row>
    <row r="6150" spans="3:9" x14ac:dyDescent="0.15">
      <c r="C6150" s="83"/>
      <c r="H6150" s="83"/>
      <c r="I6150" s="83"/>
    </row>
    <row r="6151" spans="3:9" x14ac:dyDescent="0.15">
      <c r="C6151" s="83"/>
      <c r="H6151" s="83"/>
      <c r="I6151" s="83"/>
    </row>
    <row r="6152" spans="3:9" x14ac:dyDescent="0.15">
      <c r="C6152" s="83"/>
      <c r="H6152" s="83"/>
      <c r="I6152" s="83"/>
    </row>
    <row r="6153" spans="3:9" x14ac:dyDescent="0.15">
      <c r="C6153" s="83"/>
      <c r="H6153" s="83"/>
      <c r="I6153" s="83"/>
    </row>
    <row r="6154" spans="3:9" x14ac:dyDescent="0.15">
      <c r="C6154" s="83"/>
      <c r="H6154" s="83"/>
      <c r="I6154" s="83"/>
    </row>
    <row r="6155" spans="3:9" x14ac:dyDescent="0.15">
      <c r="C6155" s="83"/>
      <c r="H6155" s="83"/>
      <c r="I6155" s="83"/>
    </row>
    <row r="6156" spans="3:9" x14ac:dyDescent="0.15">
      <c r="C6156" s="83"/>
      <c r="H6156" s="83"/>
      <c r="I6156" s="83"/>
    </row>
    <row r="6157" spans="3:9" x14ac:dyDescent="0.15">
      <c r="C6157" s="83"/>
      <c r="H6157" s="83"/>
      <c r="I6157" s="83"/>
    </row>
    <row r="6158" spans="3:9" x14ac:dyDescent="0.15">
      <c r="C6158" s="83"/>
      <c r="H6158" s="83"/>
      <c r="I6158" s="83"/>
    </row>
    <row r="6159" spans="3:9" x14ac:dyDescent="0.15">
      <c r="C6159" s="83"/>
      <c r="H6159" s="83"/>
      <c r="I6159" s="83"/>
    </row>
    <row r="6160" spans="3:9" x14ac:dyDescent="0.15">
      <c r="C6160" s="83"/>
      <c r="H6160" s="83"/>
      <c r="I6160" s="83"/>
    </row>
    <row r="6161" spans="3:9" x14ac:dyDescent="0.15">
      <c r="C6161" s="83"/>
      <c r="H6161" s="83"/>
      <c r="I6161" s="83"/>
    </row>
    <row r="6162" spans="3:9" x14ac:dyDescent="0.15">
      <c r="C6162" s="83"/>
      <c r="H6162" s="83"/>
      <c r="I6162" s="83"/>
    </row>
    <row r="6163" spans="3:9" x14ac:dyDescent="0.15">
      <c r="C6163" s="83"/>
      <c r="H6163" s="83"/>
      <c r="I6163" s="83"/>
    </row>
    <row r="6164" spans="3:9" x14ac:dyDescent="0.15">
      <c r="C6164" s="83"/>
      <c r="H6164" s="83"/>
      <c r="I6164" s="83"/>
    </row>
    <row r="6165" spans="3:9" x14ac:dyDescent="0.15">
      <c r="C6165" s="83"/>
      <c r="H6165" s="83"/>
      <c r="I6165" s="83"/>
    </row>
    <row r="6166" spans="3:9" x14ac:dyDescent="0.15">
      <c r="C6166" s="83"/>
      <c r="H6166" s="83"/>
      <c r="I6166" s="83"/>
    </row>
    <row r="6167" spans="3:9" x14ac:dyDescent="0.15">
      <c r="C6167" s="83"/>
      <c r="H6167" s="83"/>
      <c r="I6167" s="83"/>
    </row>
    <row r="6168" spans="3:9" x14ac:dyDescent="0.15">
      <c r="C6168" s="83"/>
      <c r="H6168" s="83"/>
      <c r="I6168" s="83"/>
    </row>
    <row r="6169" spans="3:9" x14ac:dyDescent="0.15">
      <c r="C6169" s="83"/>
      <c r="H6169" s="83"/>
      <c r="I6169" s="83"/>
    </row>
    <row r="6170" spans="3:9" x14ac:dyDescent="0.15">
      <c r="C6170" s="83"/>
      <c r="H6170" s="83"/>
      <c r="I6170" s="83"/>
    </row>
    <row r="6171" spans="3:9" x14ac:dyDescent="0.15">
      <c r="C6171" s="83"/>
      <c r="H6171" s="83"/>
      <c r="I6171" s="83"/>
    </row>
    <row r="6172" spans="3:9" x14ac:dyDescent="0.15">
      <c r="C6172" s="83"/>
      <c r="H6172" s="83"/>
      <c r="I6172" s="83"/>
    </row>
    <row r="6173" spans="3:9" x14ac:dyDescent="0.15">
      <c r="C6173" s="83"/>
      <c r="H6173" s="83"/>
      <c r="I6173" s="83"/>
    </row>
    <row r="6174" spans="3:9" x14ac:dyDescent="0.15">
      <c r="C6174" s="83"/>
      <c r="H6174" s="83"/>
      <c r="I6174" s="83"/>
    </row>
    <row r="6175" spans="3:9" x14ac:dyDescent="0.15">
      <c r="C6175" s="83"/>
      <c r="H6175" s="83"/>
      <c r="I6175" s="83"/>
    </row>
    <row r="6176" spans="3:9" x14ac:dyDescent="0.15">
      <c r="C6176" s="83"/>
      <c r="H6176" s="83"/>
      <c r="I6176" s="83"/>
    </row>
    <row r="6177" spans="3:9" x14ac:dyDescent="0.15">
      <c r="C6177" s="83"/>
      <c r="H6177" s="83"/>
      <c r="I6177" s="83"/>
    </row>
    <row r="6178" spans="3:9" x14ac:dyDescent="0.15">
      <c r="C6178" s="83"/>
      <c r="H6178" s="83"/>
      <c r="I6178" s="83"/>
    </row>
    <row r="6179" spans="3:9" x14ac:dyDescent="0.15">
      <c r="C6179" s="83"/>
      <c r="H6179" s="83"/>
      <c r="I6179" s="83"/>
    </row>
    <row r="6180" spans="3:9" x14ac:dyDescent="0.15">
      <c r="C6180" s="83"/>
      <c r="H6180" s="83"/>
      <c r="I6180" s="83"/>
    </row>
    <row r="6181" spans="3:9" x14ac:dyDescent="0.15">
      <c r="C6181" s="83"/>
      <c r="H6181" s="83"/>
      <c r="I6181" s="83"/>
    </row>
    <row r="6182" spans="3:9" x14ac:dyDescent="0.15">
      <c r="C6182" s="83"/>
      <c r="H6182" s="83"/>
      <c r="I6182" s="83"/>
    </row>
    <row r="6183" spans="3:9" x14ac:dyDescent="0.15">
      <c r="C6183" s="83"/>
      <c r="H6183" s="83"/>
      <c r="I6183" s="83"/>
    </row>
    <row r="6184" spans="3:9" x14ac:dyDescent="0.15">
      <c r="C6184" s="83"/>
      <c r="H6184" s="83"/>
      <c r="I6184" s="83"/>
    </row>
    <row r="6185" spans="3:9" x14ac:dyDescent="0.15">
      <c r="C6185" s="83"/>
      <c r="H6185" s="83"/>
      <c r="I6185" s="83"/>
    </row>
    <row r="6186" spans="3:9" x14ac:dyDescent="0.15">
      <c r="C6186" s="83"/>
      <c r="H6186" s="83"/>
      <c r="I6186" s="83"/>
    </row>
    <row r="6187" spans="3:9" x14ac:dyDescent="0.15">
      <c r="C6187" s="83"/>
      <c r="H6187" s="83"/>
      <c r="I6187" s="83"/>
    </row>
    <row r="6188" spans="3:9" x14ac:dyDescent="0.15">
      <c r="C6188" s="83"/>
      <c r="H6188" s="83"/>
      <c r="I6188" s="83"/>
    </row>
    <row r="6189" spans="3:9" x14ac:dyDescent="0.15">
      <c r="C6189" s="83"/>
      <c r="H6189" s="83"/>
      <c r="I6189" s="83"/>
    </row>
    <row r="6190" spans="3:9" x14ac:dyDescent="0.15">
      <c r="C6190" s="83"/>
      <c r="H6190" s="83"/>
      <c r="I6190" s="83"/>
    </row>
    <row r="6191" spans="3:9" x14ac:dyDescent="0.15">
      <c r="C6191" s="83"/>
      <c r="H6191" s="83"/>
      <c r="I6191" s="83"/>
    </row>
    <row r="6192" spans="3:9" x14ac:dyDescent="0.15">
      <c r="C6192" s="83"/>
      <c r="H6192" s="83"/>
      <c r="I6192" s="83"/>
    </row>
    <row r="6193" spans="3:9" x14ac:dyDescent="0.15">
      <c r="C6193" s="83"/>
      <c r="H6193" s="83"/>
      <c r="I6193" s="83"/>
    </row>
    <row r="6194" spans="3:9" x14ac:dyDescent="0.15">
      <c r="C6194" s="83"/>
      <c r="H6194" s="83"/>
      <c r="I6194" s="83"/>
    </row>
    <row r="6195" spans="3:9" x14ac:dyDescent="0.15">
      <c r="C6195" s="83"/>
      <c r="H6195" s="83"/>
      <c r="I6195" s="83"/>
    </row>
    <row r="6196" spans="3:9" x14ac:dyDescent="0.15">
      <c r="C6196" s="83"/>
      <c r="H6196" s="83"/>
      <c r="I6196" s="83"/>
    </row>
    <row r="6197" spans="3:9" x14ac:dyDescent="0.15">
      <c r="C6197" s="83"/>
      <c r="H6197" s="83"/>
      <c r="I6197" s="83"/>
    </row>
    <row r="6198" spans="3:9" x14ac:dyDescent="0.15">
      <c r="C6198" s="83"/>
      <c r="H6198" s="83"/>
      <c r="I6198" s="83"/>
    </row>
    <row r="6199" spans="3:9" x14ac:dyDescent="0.15">
      <c r="C6199" s="83"/>
      <c r="H6199" s="83"/>
      <c r="I6199" s="83"/>
    </row>
    <row r="6200" spans="3:9" x14ac:dyDescent="0.15">
      <c r="C6200" s="83"/>
      <c r="H6200" s="83"/>
      <c r="I6200" s="83"/>
    </row>
    <row r="6201" spans="3:9" x14ac:dyDescent="0.15">
      <c r="C6201" s="83"/>
      <c r="H6201" s="83"/>
      <c r="I6201" s="83"/>
    </row>
    <row r="6202" spans="3:9" x14ac:dyDescent="0.15">
      <c r="C6202" s="83"/>
      <c r="H6202" s="83"/>
      <c r="I6202" s="83"/>
    </row>
    <row r="6203" spans="3:9" x14ac:dyDescent="0.15">
      <c r="C6203" s="83"/>
      <c r="H6203" s="83"/>
      <c r="I6203" s="83"/>
    </row>
    <row r="6204" spans="3:9" x14ac:dyDescent="0.15">
      <c r="C6204" s="83"/>
      <c r="H6204" s="83"/>
      <c r="I6204" s="83"/>
    </row>
    <row r="6205" spans="3:9" x14ac:dyDescent="0.15">
      <c r="C6205" s="83"/>
      <c r="H6205" s="83"/>
      <c r="I6205" s="83"/>
    </row>
    <row r="6206" spans="3:9" x14ac:dyDescent="0.15">
      <c r="C6206" s="83"/>
      <c r="H6206" s="83"/>
      <c r="I6206" s="83"/>
    </row>
    <row r="6207" spans="3:9" x14ac:dyDescent="0.15">
      <c r="C6207" s="83"/>
      <c r="H6207" s="83"/>
      <c r="I6207" s="83"/>
    </row>
    <row r="6208" spans="3:9" x14ac:dyDescent="0.15">
      <c r="C6208" s="83"/>
      <c r="H6208" s="83"/>
      <c r="I6208" s="83"/>
    </row>
    <row r="6209" spans="3:9" x14ac:dyDescent="0.15">
      <c r="C6209" s="83"/>
      <c r="H6209" s="83"/>
      <c r="I6209" s="83"/>
    </row>
    <row r="6210" spans="3:9" x14ac:dyDescent="0.15">
      <c r="C6210" s="83"/>
      <c r="H6210" s="83"/>
      <c r="I6210" s="83"/>
    </row>
    <row r="6211" spans="3:9" x14ac:dyDescent="0.15">
      <c r="C6211" s="83"/>
      <c r="H6211" s="83"/>
      <c r="I6211" s="83"/>
    </row>
    <row r="6212" spans="3:9" x14ac:dyDescent="0.15">
      <c r="C6212" s="83"/>
      <c r="H6212" s="83"/>
      <c r="I6212" s="83"/>
    </row>
    <row r="6213" spans="3:9" x14ac:dyDescent="0.15">
      <c r="C6213" s="83"/>
      <c r="H6213" s="83"/>
      <c r="I6213" s="83"/>
    </row>
    <row r="6214" spans="3:9" x14ac:dyDescent="0.15">
      <c r="C6214" s="83"/>
      <c r="H6214" s="83"/>
      <c r="I6214" s="83"/>
    </row>
    <row r="6215" spans="3:9" x14ac:dyDescent="0.15">
      <c r="C6215" s="83"/>
      <c r="H6215" s="83"/>
      <c r="I6215" s="83"/>
    </row>
    <row r="6216" spans="3:9" x14ac:dyDescent="0.15">
      <c r="C6216" s="83"/>
      <c r="H6216" s="83"/>
      <c r="I6216" s="83"/>
    </row>
    <row r="6217" spans="3:9" x14ac:dyDescent="0.15">
      <c r="C6217" s="83"/>
      <c r="H6217" s="83"/>
      <c r="I6217" s="83"/>
    </row>
    <row r="6218" spans="3:9" x14ac:dyDescent="0.15">
      <c r="C6218" s="83"/>
      <c r="H6218" s="83"/>
      <c r="I6218" s="83"/>
    </row>
    <row r="6219" spans="3:9" x14ac:dyDescent="0.15">
      <c r="C6219" s="83"/>
      <c r="H6219" s="83"/>
      <c r="I6219" s="83"/>
    </row>
    <row r="6220" spans="3:9" x14ac:dyDescent="0.15">
      <c r="C6220" s="83"/>
      <c r="H6220" s="83"/>
      <c r="I6220" s="83"/>
    </row>
    <row r="6221" spans="3:9" x14ac:dyDescent="0.15">
      <c r="C6221" s="83"/>
      <c r="H6221" s="83"/>
      <c r="I6221" s="83"/>
    </row>
    <row r="6222" spans="3:9" x14ac:dyDescent="0.15">
      <c r="C6222" s="83"/>
      <c r="H6222" s="83"/>
      <c r="I6222" s="83"/>
    </row>
    <row r="6223" spans="3:9" x14ac:dyDescent="0.15">
      <c r="C6223" s="83"/>
      <c r="H6223" s="83"/>
      <c r="I6223" s="83"/>
    </row>
    <row r="6224" spans="3:9" x14ac:dyDescent="0.15">
      <c r="C6224" s="83"/>
      <c r="H6224" s="83"/>
      <c r="I6224" s="83"/>
    </row>
    <row r="6225" spans="3:9" x14ac:dyDescent="0.15">
      <c r="C6225" s="83"/>
      <c r="H6225" s="83"/>
      <c r="I6225" s="83"/>
    </row>
    <row r="6226" spans="3:9" x14ac:dyDescent="0.15">
      <c r="C6226" s="83"/>
      <c r="H6226" s="83"/>
      <c r="I6226" s="83"/>
    </row>
    <row r="6227" spans="3:9" x14ac:dyDescent="0.15">
      <c r="C6227" s="83"/>
      <c r="H6227" s="83"/>
      <c r="I6227" s="83"/>
    </row>
    <row r="6228" spans="3:9" x14ac:dyDescent="0.15">
      <c r="C6228" s="83"/>
      <c r="H6228" s="83"/>
      <c r="I6228" s="83"/>
    </row>
    <row r="6229" spans="3:9" x14ac:dyDescent="0.15">
      <c r="C6229" s="83"/>
      <c r="H6229" s="83"/>
      <c r="I6229" s="83"/>
    </row>
    <row r="6230" spans="3:9" x14ac:dyDescent="0.15">
      <c r="C6230" s="83"/>
      <c r="H6230" s="83"/>
      <c r="I6230" s="83"/>
    </row>
    <row r="6231" spans="3:9" x14ac:dyDescent="0.15">
      <c r="C6231" s="83"/>
      <c r="H6231" s="83"/>
      <c r="I6231" s="83"/>
    </row>
    <row r="6232" spans="3:9" x14ac:dyDescent="0.15">
      <c r="C6232" s="83"/>
      <c r="H6232" s="83"/>
      <c r="I6232" s="83"/>
    </row>
    <row r="6233" spans="3:9" x14ac:dyDescent="0.15">
      <c r="C6233" s="83"/>
      <c r="H6233" s="83"/>
      <c r="I6233" s="83"/>
    </row>
    <row r="6234" spans="3:9" x14ac:dyDescent="0.15">
      <c r="C6234" s="83"/>
      <c r="H6234" s="83"/>
      <c r="I6234" s="83"/>
    </row>
    <row r="6235" spans="3:9" x14ac:dyDescent="0.15">
      <c r="C6235" s="83"/>
      <c r="H6235" s="83"/>
      <c r="I6235" s="83"/>
    </row>
    <row r="6236" spans="3:9" x14ac:dyDescent="0.15">
      <c r="C6236" s="83"/>
      <c r="H6236" s="83"/>
      <c r="I6236" s="83"/>
    </row>
    <row r="6237" spans="3:9" x14ac:dyDescent="0.15">
      <c r="C6237" s="83"/>
      <c r="H6237" s="83"/>
      <c r="I6237" s="83"/>
    </row>
    <row r="6238" spans="3:9" x14ac:dyDescent="0.15">
      <c r="C6238" s="83"/>
      <c r="H6238" s="83"/>
      <c r="I6238" s="83"/>
    </row>
    <row r="6239" spans="3:9" x14ac:dyDescent="0.15">
      <c r="C6239" s="83"/>
      <c r="H6239" s="83"/>
      <c r="I6239" s="83"/>
    </row>
    <row r="6240" spans="3:9" x14ac:dyDescent="0.15">
      <c r="C6240" s="83"/>
      <c r="H6240" s="83"/>
      <c r="I6240" s="83"/>
    </row>
    <row r="6241" spans="3:9" x14ac:dyDescent="0.15">
      <c r="C6241" s="83"/>
      <c r="H6241" s="83"/>
      <c r="I6241" s="83"/>
    </row>
    <row r="6242" spans="3:9" x14ac:dyDescent="0.15">
      <c r="C6242" s="83"/>
      <c r="H6242" s="83"/>
      <c r="I6242" s="83"/>
    </row>
    <row r="6243" spans="3:9" x14ac:dyDescent="0.15">
      <c r="C6243" s="83"/>
      <c r="H6243" s="83"/>
      <c r="I6243" s="83"/>
    </row>
    <row r="6244" spans="3:9" x14ac:dyDescent="0.15">
      <c r="C6244" s="83"/>
      <c r="H6244" s="83"/>
      <c r="I6244" s="83"/>
    </row>
    <row r="6245" spans="3:9" x14ac:dyDescent="0.15">
      <c r="C6245" s="83"/>
      <c r="H6245" s="83"/>
      <c r="I6245" s="83"/>
    </row>
    <row r="6246" spans="3:9" x14ac:dyDescent="0.15">
      <c r="C6246" s="83"/>
      <c r="H6246" s="83"/>
      <c r="I6246" s="83"/>
    </row>
    <row r="6247" spans="3:9" x14ac:dyDescent="0.15">
      <c r="C6247" s="83"/>
      <c r="H6247" s="83"/>
      <c r="I6247" s="83"/>
    </row>
    <row r="6248" spans="3:9" x14ac:dyDescent="0.15">
      <c r="C6248" s="83"/>
      <c r="H6248" s="83"/>
      <c r="I6248" s="83"/>
    </row>
    <row r="6249" spans="3:9" x14ac:dyDescent="0.15">
      <c r="C6249" s="83"/>
      <c r="H6249" s="83"/>
      <c r="I6249" s="83"/>
    </row>
    <row r="6250" spans="3:9" x14ac:dyDescent="0.15">
      <c r="C6250" s="83"/>
      <c r="H6250" s="83"/>
      <c r="I6250" s="83"/>
    </row>
    <row r="6251" spans="3:9" x14ac:dyDescent="0.15">
      <c r="C6251" s="83"/>
      <c r="H6251" s="83"/>
      <c r="I6251" s="83"/>
    </row>
    <row r="6252" spans="3:9" x14ac:dyDescent="0.15">
      <c r="C6252" s="83"/>
      <c r="H6252" s="83"/>
      <c r="I6252" s="83"/>
    </row>
    <row r="6253" spans="3:9" x14ac:dyDescent="0.15">
      <c r="C6253" s="83"/>
      <c r="H6253" s="83"/>
      <c r="I6253" s="83"/>
    </row>
    <row r="6254" spans="3:9" x14ac:dyDescent="0.15">
      <c r="C6254" s="83"/>
      <c r="H6254" s="83"/>
      <c r="I6254" s="83"/>
    </row>
    <row r="6255" spans="3:9" x14ac:dyDescent="0.15">
      <c r="C6255" s="83"/>
      <c r="H6255" s="83"/>
      <c r="I6255" s="83"/>
    </row>
    <row r="6256" spans="3:9" x14ac:dyDescent="0.15">
      <c r="C6256" s="83"/>
      <c r="H6256" s="83"/>
      <c r="I6256" s="83"/>
    </row>
    <row r="6257" spans="3:9" x14ac:dyDescent="0.15">
      <c r="C6257" s="83"/>
      <c r="H6257" s="83"/>
      <c r="I6257" s="83"/>
    </row>
    <row r="6258" spans="3:9" x14ac:dyDescent="0.15">
      <c r="C6258" s="83"/>
      <c r="H6258" s="83"/>
      <c r="I6258" s="83"/>
    </row>
    <row r="6259" spans="3:9" x14ac:dyDescent="0.15">
      <c r="C6259" s="83"/>
      <c r="H6259" s="83"/>
      <c r="I6259" s="83"/>
    </row>
    <row r="6260" spans="3:9" x14ac:dyDescent="0.15">
      <c r="C6260" s="83"/>
      <c r="H6260" s="83"/>
      <c r="I6260" s="83"/>
    </row>
    <row r="6261" spans="3:9" x14ac:dyDescent="0.15">
      <c r="C6261" s="83"/>
      <c r="H6261" s="83"/>
      <c r="I6261" s="83"/>
    </row>
    <row r="6262" spans="3:9" x14ac:dyDescent="0.15">
      <c r="C6262" s="83"/>
      <c r="H6262" s="83"/>
      <c r="I6262" s="83"/>
    </row>
    <row r="6263" spans="3:9" x14ac:dyDescent="0.15">
      <c r="C6263" s="83"/>
      <c r="H6263" s="83"/>
      <c r="I6263" s="83"/>
    </row>
    <row r="6264" spans="3:9" x14ac:dyDescent="0.15">
      <c r="C6264" s="83"/>
      <c r="H6264" s="83"/>
      <c r="I6264" s="83"/>
    </row>
    <row r="6265" spans="3:9" x14ac:dyDescent="0.15">
      <c r="C6265" s="83"/>
      <c r="H6265" s="83"/>
      <c r="I6265" s="83"/>
    </row>
    <row r="6266" spans="3:9" x14ac:dyDescent="0.15">
      <c r="C6266" s="83"/>
      <c r="H6266" s="83"/>
      <c r="I6266" s="83"/>
    </row>
    <row r="6267" spans="3:9" x14ac:dyDescent="0.15">
      <c r="C6267" s="83"/>
      <c r="H6267" s="83"/>
      <c r="I6267" s="83"/>
    </row>
    <row r="6268" spans="3:9" x14ac:dyDescent="0.15">
      <c r="C6268" s="83"/>
      <c r="H6268" s="83"/>
      <c r="I6268" s="83"/>
    </row>
    <row r="6269" spans="3:9" x14ac:dyDescent="0.15">
      <c r="C6269" s="83"/>
      <c r="H6269" s="83"/>
      <c r="I6269" s="83"/>
    </row>
    <row r="6270" spans="3:9" x14ac:dyDescent="0.15">
      <c r="C6270" s="83"/>
      <c r="H6270" s="83"/>
      <c r="I6270" s="83"/>
    </row>
    <row r="6271" spans="3:9" x14ac:dyDescent="0.15">
      <c r="C6271" s="83"/>
      <c r="H6271" s="83"/>
      <c r="I6271" s="83"/>
    </row>
    <row r="6272" spans="3:9" x14ac:dyDescent="0.15">
      <c r="C6272" s="83"/>
      <c r="H6272" s="83"/>
      <c r="I6272" s="83"/>
    </row>
    <row r="6273" spans="3:9" x14ac:dyDescent="0.15">
      <c r="C6273" s="83"/>
      <c r="H6273" s="83"/>
      <c r="I6273" s="83"/>
    </row>
    <row r="6274" spans="3:9" x14ac:dyDescent="0.15">
      <c r="C6274" s="83"/>
      <c r="H6274" s="83"/>
      <c r="I6274" s="83"/>
    </row>
    <row r="6275" spans="3:9" x14ac:dyDescent="0.15">
      <c r="C6275" s="83"/>
      <c r="H6275" s="83"/>
      <c r="I6275" s="83"/>
    </row>
    <row r="6276" spans="3:9" x14ac:dyDescent="0.15">
      <c r="C6276" s="83"/>
      <c r="H6276" s="83"/>
      <c r="I6276" s="83"/>
    </row>
    <row r="6277" spans="3:9" x14ac:dyDescent="0.15">
      <c r="C6277" s="83"/>
      <c r="H6277" s="83"/>
      <c r="I6277" s="83"/>
    </row>
    <row r="6278" spans="3:9" x14ac:dyDescent="0.15">
      <c r="C6278" s="83"/>
      <c r="H6278" s="83"/>
      <c r="I6278" s="83"/>
    </row>
    <row r="6279" spans="3:9" x14ac:dyDescent="0.15">
      <c r="C6279" s="83"/>
      <c r="H6279" s="83"/>
      <c r="I6279" s="83"/>
    </row>
    <row r="6280" spans="3:9" x14ac:dyDescent="0.15">
      <c r="C6280" s="83"/>
      <c r="H6280" s="83"/>
      <c r="I6280" s="83"/>
    </row>
    <row r="6281" spans="3:9" x14ac:dyDescent="0.15">
      <c r="C6281" s="83"/>
      <c r="H6281" s="83"/>
      <c r="I6281" s="83"/>
    </row>
    <row r="6282" spans="3:9" x14ac:dyDescent="0.15">
      <c r="C6282" s="83"/>
      <c r="H6282" s="83"/>
      <c r="I6282" s="83"/>
    </row>
    <row r="6283" spans="3:9" x14ac:dyDescent="0.15">
      <c r="C6283" s="83"/>
      <c r="H6283" s="83"/>
      <c r="I6283" s="83"/>
    </row>
    <row r="6284" spans="3:9" x14ac:dyDescent="0.15">
      <c r="C6284" s="83"/>
      <c r="H6284" s="83"/>
      <c r="I6284" s="83"/>
    </row>
    <row r="6285" spans="3:9" x14ac:dyDescent="0.15">
      <c r="C6285" s="83"/>
      <c r="H6285" s="83"/>
      <c r="I6285" s="83"/>
    </row>
    <row r="6286" spans="3:9" x14ac:dyDescent="0.15">
      <c r="C6286" s="83"/>
      <c r="H6286" s="83"/>
      <c r="I6286" s="83"/>
    </row>
    <row r="6287" spans="3:9" x14ac:dyDescent="0.15">
      <c r="C6287" s="83"/>
      <c r="H6287" s="83"/>
      <c r="I6287" s="83"/>
    </row>
    <row r="6288" spans="3:9" x14ac:dyDescent="0.15">
      <c r="C6288" s="83"/>
      <c r="H6288" s="83"/>
      <c r="I6288" s="83"/>
    </row>
    <row r="6289" spans="3:9" x14ac:dyDescent="0.15">
      <c r="C6289" s="83"/>
      <c r="H6289" s="83"/>
      <c r="I6289" s="83"/>
    </row>
    <row r="6290" spans="3:9" x14ac:dyDescent="0.15">
      <c r="C6290" s="83"/>
      <c r="H6290" s="83"/>
      <c r="I6290" s="83"/>
    </row>
    <row r="6291" spans="3:9" x14ac:dyDescent="0.15">
      <c r="C6291" s="83"/>
      <c r="H6291" s="83"/>
      <c r="I6291" s="83"/>
    </row>
    <row r="6292" spans="3:9" x14ac:dyDescent="0.15">
      <c r="C6292" s="83"/>
      <c r="H6292" s="83"/>
      <c r="I6292" s="83"/>
    </row>
    <row r="6293" spans="3:9" x14ac:dyDescent="0.15">
      <c r="C6293" s="83"/>
      <c r="H6293" s="83"/>
      <c r="I6293" s="83"/>
    </row>
    <row r="6294" spans="3:9" x14ac:dyDescent="0.15">
      <c r="C6294" s="83"/>
      <c r="H6294" s="83"/>
      <c r="I6294" s="83"/>
    </row>
    <row r="6295" spans="3:9" x14ac:dyDescent="0.15">
      <c r="C6295" s="83"/>
      <c r="H6295" s="83"/>
      <c r="I6295" s="83"/>
    </row>
    <row r="6296" spans="3:9" x14ac:dyDescent="0.15">
      <c r="C6296" s="83"/>
      <c r="H6296" s="83"/>
      <c r="I6296" s="83"/>
    </row>
    <row r="6297" spans="3:9" x14ac:dyDescent="0.15">
      <c r="C6297" s="83"/>
      <c r="H6297" s="83"/>
      <c r="I6297" s="83"/>
    </row>
    <row r="6298" spans="3:9" x14ac:dyDescent="0.15">
      <c r="C6298" s="83"/>
      <c r="H6298" s="83"/>
      <c r="I6298" s="83"/>
    </row>
    <row r="6299" spans="3:9" x14ac:dyDescent="0.15">
      <c r="C6299" s="83"/>
      <c r="H6299" s="83"/>
      <c r="I6299" s="83"/>
    </row>
    <row r="6300" spans="3:9" x14ac:dyDescent="0.15">
      <c r="C6300" s="83"/>
      <c r="H6300" s="83"/>
      <c r="I6300" s="83"/>
    </row>
    <row r="6301" spans="3:9" x14ac:dyDescent="0.15">
      <c r="C6301" s="83"/>
      <c r="H6301" s="83"/>
      <c r="I6301" s="83"/>
    </row>
    <row r="6302" spans="3:9" x14ac:dyDescent="0.15">
      <c r="C6302" s="83"/>
      <c r="H6302" s="83"/>
      <c r="I6302" s="83"/>
    </row>
    <row r="6303" spans="3:9" x14ac:dyDescent="0.15">
      <c r="C6303" s="83"/>
      <c r="H6303" s="83"/>
      <c r="I6303" s="83"/>
    </row>
    <row r="6304" spans="3:9" x14ac:dyDescent="0.15">
      <c r="C6304" s="83"/>
      <c r="H6304" s="83"/>
      <c r="I6304" s="83"/>
    </row>
    <row r="6305" spans="3:9" x14ac:dyDescent="0.15">
      <c r="C6305" s="83"/>
      <c r="H6305" s="83"/>
      <c r="I6305" s="83"/>
    </row>
    <row r="6306" spans="3:9" x14ac:dyDescent="0.15">
      <c r="C6306" s="83"/>
      <c r="H6306" s="83"/>
      <c r="I6306" s="83"/>
    </row>
    <row r="6307" spans="3:9" x14ac:dyDescent="0.15">
      <c r="C6307" s="83"/>
      <c r="H6307" s="83"/>
      <c r="I6307" s="83"/>
    </row>
    <row r="6308" spans="3:9" x14ac:dyDescent="0.15">
      <c r="C6308" s="83"/>
      <c r="H6308" s="83"/>
      <c r="I6308" s="83"/>
    </row>
    <row r="6309" spans="3:9" x14ac:dyDescent="0.15">
      <c r="C6309" s="83"/>
      <c r="H6309" s="83"/>
      <c r="I6309" s="83"/>
    </row>
    <row r="6310" spans="3:9" x14ac:dyDescent="0.15">
      <c r="C6310" s="83"/>
      <c r="H6310" s="83"/>
      <c r="I6310" s="83"/>
    </row>
    <row r="6311" spans="3:9" x14ac:dyDescent="0.15">
      <c r="C6311" s="83"/>
      <c r="H6311" s="83"/>
      <c r="I6311" s="83"/>
    </row>
    <row r="6312" spans="3:9" x14ac:dyDescent="0.15">
      <c r="C6312" s="83"/>
      <c r="H6312" s="83"/>
      <c r="I6312" s="83"/>
    </row>
    <row r="6313" spans="3:9" x14ac:dyDescent="0.15">
      <c r="C6313" s="83"/>
      <c r="H6313" s="83"/>
      <c r="I6313" s="83"/>
    </row>
    <row r="6314" spans="3:9" x14ac:dyDescent="0.15">
      <c r="C6314" s="83"/>
      <c r="H6314" s="83"/>
      <c r="I6314" s="83"/>
    </row>
    <row r="6315" spans="3:9" x14ac:dyDescent="0.15">
      <c r="C6315" s="83"/>
      <c r="H6315" s="83"/>
      <c r="I6315" s="83"/>
    </row>
    <row r="6316" spans="3:9" x14ac:dyDescent="0.15">
      <c r="C6316" s="83"/>
      <c r="H6316" s="83"/>
      <c r="I6316" s="83"/>
    </row>
    <row r="6317" spans="3:9" x14ac:dyDescent="0.15">
      <c r="C6317" s="83"/>
      <c r="H6317" s="83"/>
      <c r="I6317" s="83"/>
    </row>
    <row r="6318" spans="3:9" x14ac:dyDescent="0.15">
      <c r="C6318" s="83"/>
      <c r="H6318" s="83"/>
      <c r="I6318" s="83"/>
    </row>
    <row r="6319" spans="3:9" x14ac:dyDescent="0.15">
      <c r="C6319" s="83"/>
      <c r="H6319" s="83"/>
      <c r="I6319" s="83"/>
    </row>
    <row r="6320" spans="3:9" x14ac:dyDescent="0.15">
      <c r="C6320" s="83"/>
      <c r="H6320" s="83"/>
      <c r="I6320" s="83"/>
    </row>
    <row r="6321" spans="3:9" x14ac:dyDescent="0.15">
      <c r="C6321" s="83"/>
      <c r="H6321" s="83"/>
      <c r="I6321" s="83"/>
    </row>
    <row r="6322" spans="3:9" x14ac:dyDescent="0.15">
      <c r="C6322" s="83"/>
      <c r="H6322" s="83"/>
      <c r="I6322" s="83"/>
    </row>
    <row r="6323" spans="3:9" x14ac:dyDescent="0.15">
      <c r="C6323" s="83"/>
      <c r="H6323" s="83"/>
      <c r="I6323" s="83"/>
    </row>
    <row r="6324" spans="3:9" x14ac:dyDescent="0.15">
      <c r="C6324" s="83"/>
      <c r="H6324" s="83"/>
      <c r="I6324" s="83"/>
    </row>
    <row r="6325" spans="3:9" x14ac:dyDescent="0.15">
      <c r="C6325" s="83"/>
      <c r="H6325" s="83"/>
      <c r="I6325" s="83"/>
    </row>
    <row r="6326" spans="3:9" x14ac:dyDescent="0.15">
      <c r="C6326" s="83"/>
      <c r="H6326" s="83"/>
      <c r="I6326" s="83"/>
    </row>
    <row r="6327" spans="3:9" x14ac:dyDescent="0.15">
      <c r="C6327" s="83"/>
      <c r="H6327" s="83"/>
      <c r="I6327" s="83"/>
    </row>
    <row r="6328" spans="3:9" x14ac:dyDescent="0.15">
      <c r="C6328" s="83"/>
      <c r="H6328" s="83"/>
      <c r="I6328" s="83"/>
    </row>
    <row r="6329" spans="3:9" x14ac:dyDescent="0.15">
      <c r="C6329" s="83"/>
      <c r="H6329" s="83"/>
      <c r="I6329" s="83"/>
    </row>
    <row r="6330" spans="3:9" x14ac:dyDescent="0.15">
      <c r="C6330" s="83"/>
      <c r="H6330" s="83"/>
      <c r="I6330" s="83"/>
    </row>
    <row r="6331" spans="3:9" x14ac:dyDescent="0.15">
      <c r="C6331" s="83"/>
      <c r="H6331" s="83"/>
      <c r="I6331" s="83"/>
    </row>
    <row r="6332" spans="3:9" x14ac:dyDescent="0.15">
      <c r="C6332" s="83"/>
      <c r="H6332" s="83"/>
      <c r="I6332" s="83"/>
    </row>
    <row r="6333" spans="3:9" x14ac:dyDescent="0.15">
      <c r="C6333" s="83"/>
      <c r="H6333" s="83"/>
      <c r="I6333" s="83"/>
    </row>
    <row r="6334" spans="3:9" x14ac:dyDescent="0.15">
      <c r="C6334" s="83"/>
      <c r="H6334" s="83"/>
      <c r="I6334" s="83"/>
    </row>
    <row r="6335" spans="3:9" x14ac:dyDescent="0.15">
      <c r="C6335" s="83"/>
      <c r="H6335" s="83"/>
      <c r="I6335" s="83"/>
    </row>
    <row r="6336" spans="3:9" x14ac:dyDescent="0.15">
      <c r="C6336" s="83"/>
      <c r="H6336" s="83"/>
      <c r="I6336" s="83"/>
    </row>
    <row r="6337" spans="3:9" x14ac:dyDescent="0.15">
      <c r="C6337" s="83"/>
      <c r="H6337" s="83"/>
      <c r="I6337" s="83"/>
    </row>
    <row r="6338" spans="3:9" x14ac:dyDescent="0.15">
      <c r="C6338" s="83"/>
      <c r="H6338" s="83"/>
      <c r="I6338" s="83"/>
    </row>
    <row r="6339" spans="3:9" x14ac:dyDescent="0.15">
      <c r="C6339" s="83"/>
      <c r="H6339" s="83"/>
      <c r="I6339" s="83"/>
    </row>
    <row r="6340" spans="3:9" x14ac:dyDescent="0.15">
      <c r="C6340" s="83"/>
      <c r="H6340" s="83"/>
      <c r="I6340" s="83"/>
    </row>
    <row r="6341" spans="3:9" x14ac:dyDescent="0.15">
      <c r="C6341" s="83"/>
      <c r="H6341" s="83"/>
      <c r="I6341" s="83"/>
    </row>
    <row r="6342" spans="3:9" x14ac:dyDescent="0.15">
      <c r="C6342" s="83"/>
      <c r="H6342" s="83"/>
      <c r="I6342" s="83"/>
    </row>
    <row r="6343" spans="3:9" x14ac:dyDescent="0.15">
      <c r="C6343" s="83"/>
      <c r="H6343" s="83"/>
      <c r="I6343" s="83"/>
    </row>
    <row r="6344" spans="3:9" x14ac:dyDescent="0.15">
      <c r="C6344" s="83"/>
      <c r="H6344" s="83"/>
      <c r="I6344" s="83"/>
    </row>
    <row r="6345" spans="3:9" x14ac:dyDescent="0.15">
      <c r="C6345" s="83"/>
      <c r="H6345" s="83"/>
      <c r="I6345" s="83"/>
    </row>
    <row r="6346" spans="3:9" x14ac:dyDescent="0.15">
      <c r="C6346" s="83"/>
      <c r="H6346" s="83"/>
      <c r="I6346" s="83"/>
    </row>
    <row r="6347" spans="3:9" x14ac:dyDescent="0.15">
      <c r="C6347" s="83"/>
      <c r="H6347" s="83"/>
      <c r="I6347" s="83"/>
    </row>
    <row r="6348" spans="3:9" x14ac:dyDescent="0.15">
      <c r="C6348" s="83"/>
      <c r="H6348" s="83"/>
      <c r="I6348" s="83"/>
    </row>
    <row r="6349" spans="3:9" x14ac:dyDescent="0.15">
      <c r="C6349" s="83"/>
      <c r="H6349" s="83"/>
      <c r="I6349" s="83"/>
    </row>
    <row r="6350" spans="3:9" x14ac:dyDescent="0.15">
      <c r="C6350" s="83"/>
      <c r="H6350" s="83"/>
      <c r="I6350" s="83"/>
    </row>
    <row r="6351" spans="3:9" x14ac:dyDescent="0.15">
      <c r="C6351" s="83"/>
      <c r="H6351" s="83"/>
      <c r="I6351" s="83"/>
    </row>
    <row r="6352" spans="3:9" x14ac:dyDescent="0.15">
      <c r="C6352" s="83"/>
      <c r="H6352" s="83"/>
      <c r="I6352" s="83"/>
    </row>
    <row r="6353" spans="3:9" x14ac:dyDescent="0.15">
      <c r="C6353" s="83"/>
      <c r="H6353" s="83"/>
      <c r="I6353" s="83"/>
    </row>
    <row r="6354" spans="3:9" x14ac:dyDescent="0.15">
      <c r="C6354" s="83"/>
      <c r="H6354" s="83"/>
      <c r="I6354" s="83"/>
    </row>
    <row r="6355" spans="3:9" x14ac:dyDescent="0.15">
      <c r="C6355" s="83"/>
      <c r="H6355" s="83"/>
      <c r="I6355" s="83"/>
    </row>
    <row r="6356" spans="3:9" x14ac:dyDescent="0.15">
      <c r="C6356" s="83"/>
      <c r="H6356" s="83"/>
      <c r="I6356" s="83"/>
    </row>
    <row r="6357" spans="3:9" x14ac:dyDescent="0.15">
      <c r="C6357" s="83"/>
      <c r="H6357" s="83"/>
      <c r="I6357" s="83"/>
    </row>
    <row r="6358" spans="3:9" x14ac:dyDescent="0.15">
      <c r="C6358" s="83"/>
      <c r="H6358" s="83"/>
      <c r="I6358" s="83"/>
    </row>
    <row r="6359" spans="3:9" x14ac:dyDescent="0.15">
      <c r="C6359" s="83"/>
      <c r="H6359" s="83"/>
      <c r="I6359" s="83"/>
    </row>
    <row r="6360" spans="3:9" x14ac:dyDescent="0.15">
      <c r="C6360" s="83"/>
      <c r="H6360" s="83"/>
      <c r="I6360" s="83"/>
    </row>
    <row r="6361" spans="3:9" x14ac:dyDescent="0.15">
      <c r="C6361" s="83"/>
      <c r="H6361" s="83"/>
      <c r="I6361" s="83"/>
    </row>
    <row r="6362" spans="3:9" x14ac:dyDescent="0.15">
      <c r="C6362" s="83"/>
      <c r="H6362" s="83"/>
      <c r="I6362" s="83"/>
    </row>
    <row r="6363" spans="3:9" x14ac:dyDescent="0.15">
      <c r="C6363" s="83"/>
      <c r="H6363" s="83"/>
      <c r="I6363" s="83"/>
    </row>
    <row r="6364" spans="3:9" x14ac:dyDescent="0.15">
      <c r="C6364" s="83"/>
      <c r="H6364" s="83"/>
      <c r="I6364" s="83"/>
    </row>
    <row r="6365" spans="3:9" x14ac:dyDescent="0.15">
      <c r="C6365" s="83"/>
      <c r="H6365" s="83"/>
      <c r="I6365" s="83"/>
    </row>
    <row r="6366" spans="3:9" x14ac:dyDescent="0.15">
      <c r="C6366" s="83"/>
      <c r="H6366" s="83"/>
      <c r="I6366" s="83"/>
    </row>
    <row r="6367" spans="3:9" x14ac:dyDescent="0.15">
      <c r="C6367" s="83"/>
      <c r="H6367" s="83"/>
      <c r="I6367" s="83"/>
    </row>
    <row r="6368" spans="3:9" x14ac:dyDescent="0.15">
      <c r="C6368" s="83"/>
      <c r="H6368" s="83"/>
      <c r="I6368" s="83"/>
    </row>
    <row r="6369" spans="3:9" x14ac:dyDescent="0.15">
      <c r="C6369" s="83"/>
      <c r="H6369" s="83"/>
      <c r="I6369" s="83"/>
    </row>
    <row r="6370" spans="3:9" x14ac:dyDescent="0.15">
      <c r="C6370" s="83"/>
      <c r="H6370" s="83"/>
      <c r="I6370" s="83"/>
    </row>
    <row r="6371" spans="3:9" x14ac:dyDescent="0.15">
      <c r="C6371" s="83"/>
      <c r="H6371" s="83"/>
      <c r="I6371" s="83"/>
    </row>
    <row r="6372" spans="3:9" x14ac:dyDescent="0.15">
      <c r="C6372" s="83"/>
      <c r="H6372" s="83"/>
      <c r="I6372" s="83"/>
    </row>
    <row r="6373" spans="3:9" x14ac:dyDescent="0.15">
      <c r="C6373" s="83"/>
      <c r="H6373" s="83"/>
      <c r="I6373" s="83"/>
    </row>
    <row r="6374" spans="3:9" x14ac:dyDescent="0.15">
      <c r="C6374" s="83"/>
      <c r="H6374" s="83"/>
      <c r="I6374" s="83"/>
    </row>
    <row r="6375" spans="3:9" x14ac:dyDescent="0.15">
      <c r="C6375" s="83"/>
      <c r="H6375" s="83"/>
      <c r="I6375" s="83"/>
    </row>
    <row r="6376" spans="3:9" x14ac:dyDescent="0.15">
      <c r="C6376" s="83"/>
      <c r="H6376" s="83"/>
      <c r="I6376" s="83"/>
    </row>
    <row r="6377" spans="3:9" x14ac:dyDescent="0.15">
      <c r="C6377" s="83"/>
      <c r="H6377" s="83"/>
      <c r="I6377" s="83"/>
    </row>
    <row r="6378" spans="3:9" x14ac:dyDescent="0.15">
      <c r="C6378" s="83"/>
      <c r="H6378" s="83"/>
      <c r="I6378" s="83"/>
    </row>
    <row r="6379" spans="3:9" x14ac:dyDescent="0.15">
      <c r="C6379" s="83"/>
      <c r="H6379" s="83"/>
      <c r="I6379" s="83"/>
    </row>
    <row r="6380" spans="3:9" x14ac:dyDescent="0.15">
      <c r="C6380" s="83"/>
      <c r="H6380" s="83"/>
      <c r="I6380" s="83"/>
    </row>
    <row r="6381" spans="3:9" x14ac:dyDescent="0.15">
      <c r="C6381" s="83"/>
      <c r="H6381" s="83"/>
      <c r="I6381" s="83"/>
    </row>
    <row r="6382" spans="3:9" x14ac:dyDescent="0.15">
      <c r="C6382" s="83"/>
      <c r="H6382" s="83"/>
      <c r="I6382" s="83"/>
    </row>
    <row r="6383" spans="3:9" x14ac:dyDescent="0.15">
      <c r="C6383" s="83"/>
      <c r="H6383" s="83"/>
      <c r="I6383" s="83"/>
    </row>
    <row r="6384" spans="3:9" x14ac:dyDescent="0.15">
      <c r="C6384" s="83"/>
      <c r="H6384" s="83"/>
      <c r="I6384" s="83"/>
    </row>
    <row r="6385" spans="3:9" x14ac:dyDescent="0.15">
      <c r="C6385" s="83"/>
      <c r="H6385" s="83"/>
      <c r="I6385" s="83"/>
    </row>
    <row r="6386" spans="3:9" x14ac:dyDescent="0.15">
      <c r="C6386" s="83"/>
      <c r="H6386" s="83"/>
      <c r="I6386" s="83"/>
    </row>
    <row r="6387" spans="3:9" x14ac:dyDescent="0.15">
      <c r="C6387" s="83"/>
      <c r="H6387" s="83"/>
      <c r="I6387" s="83"/>
    </row>
    <row r="6388" spans="3:9" x14ac:dyDescent="0.15">
      <c r="C6388" s="83"/>
      <c r="H6388" s="83"/>
      <c r="I6388" s="83"/>
    </row>
    <row r="6389" spans="3:9" x14ac:dyDescent="0.15">
      <c r="C6389" s="83"/>
      <c r="H6389" s="83"/>
      <c r="I6389" s="83"/>
    </row>
    <row r="6390" spans="3:9" x14ac:dyDescent="0.15">
      <c r="C6390" s="83"/>
      <c r="H6390" s="83"/>
      <c r="I6390" s="83"/>
    </row>
    <row r="6391" spans="3:9" x14ac:dyDescent="0.15">
      <c r="C6391" s="83"/>
      <c r="H6391" s="83"/>
      <c r="I6391" s="83"/>
    </row>
    <row r="6392" spans="3:9" x14ac:dyDescent="0.15">
      <c r="C6392" s="83"/>
      <c r="H6392" s="83"/>
      <c r="I6392" s="83"/>
    </row>
    <row r="6393" spans="3:9" x14ac:dyDescent="0.15">
      <c r="C6393" s="83"/>
      <c r="H6393" s="83"/>
      <c r="I6393" s="83"/>
    </row>
    <row r="6394" spans="3:9" x14ac:dyDescent="0.15">
      <c r="C6394" s="83"/>
      <c r="H6394" s="83"/>
      <c r="I6394" s="83"/>
    </row>
    <row r="6395" spans="3:9" x14ac:dyDescent="0.15">
      <c r="C6395" s="83"/>
      <c r="H6395" s="83"/>
      <c r="I6395" s="83"/>
    </row>
    <row r="6396" spans="3:9" x14ac:dyDescent="0.15">
      <c r="C6396" s="83"/>
      <c r="H6396" s="83"/>
      <c r="I6396" s="83"/>
    </row>
    <row r="6397" spans="3:9" x14ac:dyDescent="0.15">
      <c r="C6397" s="83"/>
      <c r="H6397" s="83"/>
      <c r="I6397" s="83"/>
    </row>
    <row r="6398" spans="3:9" x14ac:dyDescent="0.15">
      <c r="C6398" s="83"/>
      <c r="H6398" s="83"/>
      <c r="I6398" s="83"/>
    </row>
    <row r="6399" spans="3:9" x14ac:dyDescent="0.15">
      <c r="C6399" s="83"/>
      <c r="H6399" s="83"/>
      <c r="I6399" s="83"/>
    </row>
    <row r="6400" spans="3:9" x14ac:dyDescent="0.15">
      <c r="C6400" s="83"/>
      <c r="H6400" s="83"/>
      <c r="I6400" s="83"/>
    </row>
    <row r="6401" spans="3:9" x14ac:dyDescent="0.15">
      <c r="C6401" s="83"/>
      <c r="H6401" s="83"/>
      <c r="I6401" s="83"/>
    </row>
    <row r="6402" spans="3:9" x14ac:dyDescent="0.15">
      <c r="C6402" s="83"/>
      <c r="H6402" s="83"/>
      <c r="I6402" s="83"/>
    </row>
    <row r="6403" spans="3:9" x14ac:dyDescent="0.15">
      <c r="C6403" s="83"/>
      <c r="H6403" s="83"/>
      <c r="I6403" s="83"/>
    </row>
    <row r="6404" spans="3:9" x14ac:dyDescent="0.15">
      <c r="C6404" s="83"/>
      <c r="H6404" s="83"/>
      <c r="I6404" s="83"/>
    </row>
    <row r="6405" spans="3:9" x14ac:dyDescent="0.15">
      <c r="C6405" s="83"/>
      <c r="H6405" s="83"/>
      <c r="I6405" s="83"/>
    </row>
    <row r="6406" spans="3:9" x14ac:dyDescent="0.15">
      <c r="C6406" s="83"/>
      <c r="H6406" s="83"/>
      <c r="I6406" s="83"/>
    </row>
    <row r="6407" spans="3:9" x14ac:dyDescent="0.15">
      <c r="C6407" s="83"/>
      <c r="H6407" s="83"/>
      <c r="I6407" s="83"/>
    </row>
    <row r="6408" spans="3:9" x14ac:dyDescent="0.15">
      <c r="C6408" s="83"/>
      <c r="H6408" s="83"/>
      <c r="I6408" s="83"/>
    </row>
    <row r="6409" spans="3:9" x14ac:dyDescent="0.15">
      <c r="C6409" s="83"/>
      <c r="H6409" s="83"/>
      <c r="I6409" s="83"/>
    </row>
    <row r="6410" spans="3:9" x14ac:dyDescent="0.15">
      <c r="C6410" s="83"/>
      <c r="H6410" s="83"/>
      <c r="I6410" s="83"/>
    </row>
    <row r="6411" spans="3:9" x14ac:dyDescent="0.15">
      <c r="C6411" s="83"/>
      <c r="H6411" s="83"/>
      <c r="I6411" s="83"/>
    </row>
    <row r="6412" spans="3:9" x14ac:dyDescent="0.15">
      <c r="C6412" s="83"/>
      <c r="H6412" s="83"/>
      <c r="I6412" s="83"/>
    </row>
    <row r="6413" spans="3:9" x14ac:dyDescent="0.15">
      <c r="C6413" s="83"/>
      <c r="H6413" s="83"/>
      <c r="I6413" s="83"/>
    </row>
    <row r="6414" spans="3:9" x14ac:dyDescent="0.15">
      <c r="C6414" s="83"/>
      <c r="H6414" s="83"/>
      <c r="I6414" s="83"/>
    </row>
    <row r="6415" spans="3:9" x14ac:dyDescent="0.15">
      <c r="C6415" s="83"/>
      <c r="H6415" s="83"/>
      <c r="I6415" s="83"/>
    </row>
    <row r="6416" spans="3:9" x14ac:dyDescent="0.15">
      <c r="C6416" s="83"/>
      <c r="H6416" s="83"/>
      <c r="I6416" s="83"/>
    </row>
    <row r="6417" spans="3:9" x14ac:dyDescent="0.15">
      <c r="C6417" s="83"/>
      <c r="H6417" s="83"/>
      <c r="I6417" s="83"/>
    </row>
    <row r="6418" spans="3:9" x14ac:dyDescent="0.15">
      <c r="C6418" s="83"/>
      <c r="H6418" s="83"/>
      <c r="I6418" s="83"/>
    </row>
    <row r="6419" spans="3:9" x14ac:dyDescent="0.15">
      <c r="C6419" s="83"/>
      <c r="H6419" s="83"/>
      <c r="I6419" s="83"/>
    </row>
    <row r="6420" spans="3:9" x14ac:dyDescent="0.15">
      <c r="C6420" s="83"/>
      <c r="H6420" s="83"/>
      <c r="I6420" s="83"/>
    </row>
    <row r="6421" spans="3:9" x14ac:dyDescent="0.15">
      <c r="C6421" s="83"/>
      <c r="H6421" s="83"/>
      <c r="I6421" s="83"/>
    </row>
    <row r="6422" spans="3:9" x14ac:dyDescent="0.15">
      <c r="C6422" s="83"/>
      <c r="H6422" s="83"/>
      <c r="I6422" s="83"/>
    </row>
    <row r="6423" spans="3:9" x14ac:dyDescent="0.15">
      <c r="C6423" s="83"/>
      <c r="H6423" s="83"/>
      <c r="I6423" s="83"/>
    </row>
    <row r="6424" spans="3:9" x14ac:dyDescent="0.15">
      <c r="C6424" s="83"/>
      <c r="H6424" s="83"/>
      <c r="I6424" s="83"/>
    </row>
    <row r="6425" spans="3:9" x14ac:dyDescent="0.15">
      <c r="C6425" s="83"/>
      <c r="H6425" s="83"/>
      <c r="I6425" s="83"/>
    </row>
    <row r="6426" spans="3:9" x14ac:dyDescent="0.15">
      <c r="C6426" s="83"/>
      <c r="H6426" s="83"/>
      <c r="I6426" s="83"/>
    </row>
    <row r="6427" spans="3:9" x14ac:dyDescent="0.15">
      <c r="C6427" s="83"/>
      <c r="H6427" s="83"/>
      <c r="I6427" s="83"/>
    </row>
    <row r="6428" spans="3:9" x14ac:dyDescent="0.15">
      <c r="C6428" s="83"/>
      <c r="H6428" s="83"/>
      <c r="I6428" s="83"/>
    </row>
    <row r="6429" spans="3:9" x14ac:dyDescent="0.15">
      <c r="C6429" s="83"/>
      <c r="H6429" s="83"/>
      <c r="I6429" s="83"/>
    </row>
    <row r="6430" spans="3:9" x14ac:dyDescent="0.15">
      <c r="C6430" s="83"/>
      <c r="H6430" s="83"/>
      <c r="I6430" s="83"/>
    </row>
    <row r="6431" spans="3:9" x14ac:dyDescent="0.15">
      <c r="C6431" s="83"/>
      <c r="H6431" s="83"/>
      <c r="I6431" s="83"/>
    </row>
    <row r="6432" spans="3:9" x14ac:dyDescent="0.15">
      <c r="C6432" s="83"/>
      <c r="H6432" s="83"/>
      <c r="I6432" s="83"/>
    </row>
    <row r="6433" spans="3:9" x14ac:dyDescent="0.15">
      <c r="C6433" s="83"/>
      <c r="H6433" s="83"/>
      <c r="I6433" s="83"/>
    </row>
    <row r="6434" spans="3:9" x14ac:dyDescent="0.15">
      <c r="C6434" s="83"/>
      <c r="H6434" s="83"/>
      <c r="I6434" s="83"/>
    </row>
    <row r="6435" spans="3:9" x14ac:dyDescent="0.15">
      <c r="C6435" s="83"/>
      <c r="H6435" s="83"/>
      <c r="I6435" s="83"/>
    </row>
    <row r="6436" spans="3:9" x14ac:dyDescent="0.15">
      <c r="C6436" s="83"/>
      <c r="H6436" s="83"/>
      <c r="I6436" s="83"/>
    </row>
    <row r="6437" spans="3:9" x14ac:dyDescent="0.15">
      <c r="C6437" s="83"/>
      <c r="H6437" s="83"/>
      <c r="I6437" s="83"/>
    </row>
    <row r="6438" spans="3:9" x14ac:dyDescent="0.15">
      <c r="C6438" s="83"/>
      <c r="H6438" s="83"/>
      <c r="I6438" s="83"/>
    </row>
    <row r="6439" spans="3:9" x14ac:dyDescent="0.15">
      <c r="C6439" s="83"/>
      <c r="H6439" s="83"/>
      <c r="I6439" s="83"/>
    </row>
    <row r="6440" spans="3:9" x14ac:dyDescent="0.15">
      <c r="C6440" s="83"/>
      <c r="H6440" s="83"/>
      <c r="I6440" s="83"/>
    </row>
    <row r="6441" spans="3:9" x14ac:dyDescent="0.15">
      <c r="C6441" s="83"/>
      <c r="H6441" s="83"/>
      <c r="I6441" s="83"/>
    </row>
    <row r="6442" spans="3:9" x14ac:dyDescent="0.15">
      <c r="C6442" s="83"/>
      <c r="H6442" s="83"/>
      <c r="I6442" s="83"/>
    </row>
    <row r="6443" spans="3:9" x14ac:dyDescent="0.15">
      <c r="C6443" s="83"/>
      <c r="H6443" s="83"/>
      <c r="I6443" s="83"/>
    </row>
    <row r="6444" spans="3:9" x14ac:dyDescent="0.15">
      <c r="C6444" s="83"/>
      <c r="H6444" s="83"/>
      <c r="I6444" s="83"/>
    </row>
    <row r="6445" spans="3:9" x14ac:dyDescent="0.15">
      <c r="C6445" s="83"/>
      <c r="H6445" s="83"/>
      <c r="I6445" s="83"/>
    </row>
    <row r="6446" spans="3:9" x14ac:dyDescent="0.15">
      <c r="C6446" s="83"/>
      <c r="H6446" s="83"/>
      <c r="I6446" s="83"/>
    </row>
    <row r="6447" spans="3:9" x14ac:dyDescent="0.15">
      <c r="C6447" s="83"/>
      <c r="H6447" s="83"/>
      <c r="I6447" s="83"/>
    </row>
    <row r="6448" spans="3:9" x14ac:dyDescent="0.15">
      <c r="C6448" s="83"/>
      <c r="H6448" s="83"/>
      <c r="I6448" s="83"/>
    </row>
    <row r="6449" spans="3:9" x14ac:dyDescent="0.15">
      <c r="C6449" s="83"/>
      <c r="H6449" s="83"/>
      <c r="I6449" s="83"/>
    </row>
    <row r="6450" spans="3:9" x14ac:dyDescent="0.15">
      <c r="C6450" s="83"/>
      <c r="H6450" s="83"/>
      <c r="I6450" s="83"/>
    </row>
    <row r="6451" spans="3:9" x14ac:dyDescent="0.15">
      <c r="C6451" s="83"/>
      <c r="H6451" s="83"/>
      <c r="I6451" s="83"/>
    </row>
    <row r="6452" spans="3:9" x14ac:dyDescent="0.15">
      <c r="C6452" s="83"/>
      <c r="H6452" s="83"/>
      <c r="I6452" s="83"/>
    </row>
    <row r="6453" spans="3:9" x14ac:dyDescent="0.15">
      <c r="C6453" s="83"/>
      <c r="H6453" s="83"/>
      <c r="I6453" s="83"/>
    </row>
    <row r="6454" spans="3:9" x14ac:dyDescent="0.15">
      <c r="C6454" s="83"/>
      <c r="H6454" s="83"/>
      <c r="I6454" s="83"/>
    </row>
    <row r="6455" spans="3:9" x14ac:dyDescent="0.15">
      <c r="C6455" s="83"/>
      <c r="H6455" s="83"/>
      <c r="I6455" s="83"/>
    </row>
    <row r="6456" spans="3:9" x14ac:dyDescent="0.15">
      <c r="C6456" s="83"/>
      <c r="H6456" s="83"/>
      <c r="I6456" s="83"/>
    </row>
    <row r="6457" spans="3:9" x14ac:dyDescent="0.15">
      <c r="C6457" s="83"/>
      <c r="H6457" s="83"/>
      <c r="I6457" s="83"/>
    </row>
    <row r="6458" spans="3:9" x14ac:dyDescent="0.15">
      <c r="C6458" s="83"/>
      <c r="H6458" s="83"/>
      <c r="I6458" s="83"/>
    </row>
    <row r="6459" spans="3:9" x14ac:dyDescent="0.15">
      <c r="C6459" s="83"/>
      <c r="H6459" s="83"/>
      <c r="I6459" s="83"/>
    </row>
    <row r="6460" spans="3:9" x14ac:dyDescent="0.15">
      <c r="C6460" s="83"/>
      <c r="H6460" s="83"/>
      <c r="I6460" s="83"/>
    </row>
    <row r="6461" spans="3:9" x14ac:dyDescent="0.15">
      <c r="C6461" s="83"/>
      <c r="H6461" s="83"/>
      <c r="I6461" s="83"/>
    </row>
    <row r="6462" spans="3:9" x14ac:dyDescent="0.15">
      <c r="C6462" s="83"/>
      <c r="H6462" s="83"/>
      <c r="I6462" s="83"/>
    </row>
    <row r="6463" spans="3:9" x14ac:dyDescent="0.15">
      <c r="C6463" s="83"/>
      <c r="H6463" s="83"/>
      <c r="I6463" s="83"/>
    </row>
    <row r="6464" spans="3:9" x14ac:dyDescent="0.15">
      <c r="C6464" s="83"/>
      <c r="H6464" s="83"/>
      <c r="I6464" s="83"/>
    </row>
    <row r="6465" spans="3:9" x14ac:dyDescent="0.15">
      <c r="C6465" s="83"/>
      <c r="H6465" s="83"/>
      <c r="I6465" s="83"/>
    </row>
    <row r="6466" spans="3:9" x14ac:dyDescent="0.15">
      <c r="C6466" s="83"/>
      <c r="H6466" s="83"/>
      <c r="I6466" s="83"/>
    </row>
    <row r="6467" spans="3:9" x14ac:dyDescent="0.15">
      <c r="C6467" s="83"/>
      <c r="H6467" s="83"/>
      <c r="I6467" s="83"/>
    </row>
    <row r="6468" spans="3:9" x14ac:dyDescent="0.15">
      <c r="C6468" s="83"/>
      <c r="H6468" s="83"/>
      <c r="I6468" s="83"/>
    </row>
    <row r="6469" spans="3:9" x14ac:dyDescent="0.15">
      <c r="C6469" s="83"/>
      <c r="H6469" s="83"/>
      <c r="I6469" s="83"/>
    </row>
    <row r="6470" spans="3:9" x14ac:dyDescent="0.15">
      <c r="C6470" s="83"/>
      <c r="H6470" s="83"/>
      <c r="I6470" s="83"/>
    </row>
    <row r="6471" spans="3:9" x14ac:dyDescent="0.15">
      <c r="C6471" s="83"/>
      <c r="H6471" s="83"/>
      <c r="I6471" s="83"/>
    </row>
    <row r="6472" spans="3:9" x14ac:dyDescent="0.15">
      <c r="C6472" s="83"/>
      <c r="H6472" s="83"/>
      <c r="I6472" s="83"/>
    </row>
    <row r="6473" spans="3:9" x14ac:dyDescent="0.15">
      <c r="C6473" s="83"/>
      <c r="H6473" s="83"/>
      <c r="I6473" s="83"/>
    </row>
    <row r="6474" spans="3:9" x14ac:dyDescent="0.15">
      <c r="C6474" s="83"/>
      <c r="H6474" s="83"/>
      <c r="I6474" s="83"/>
    </row>
    <row r="6475" spans="3:9" x14ac:dyDescent="0.15">
      <c r="C6475" s="83"/>
      <c r="H6475" s="83"/>
      <c r="I6475" s="83"/>
    </row>
    <row r="6476" spans="3:9" x14ac:dyDescent="0.15">
      <c r="C6476" s="83"/>
      <c r="H6476" s="83"/>
      <c r="I6476" s="83"/>
    </row>
    <row r="6477" spans="3:9" x14ac:dyDescent="0.15">
      <c r="C6477" s="83"/>
      <c r="H6477" s="83"/>
      <c r="I6477" s="83"/>
    </row>
    <row r="6478" spans="3:9" x14ac:dyDescent="0.15">
      <c r="C6478" s="83"/>
      <c r="H6478" s="83"/>
      <c r="I6478" s="83"/>
    </row>
    <row r="6479" spans="3:9" x14ac:dyDescent="0.15">
      <c r="C6479" s="83"/>
      <c r="H6479" s="83"/>
      <c r="I6479" s="83"/>
    </row>
    <row r="6480" spans="3:9" x14ac:dyDescent="0.15">
      <c r="C6480" s="83"/>
      <c r="H6480" s="83"/>
      <c r="I6480" s="83"/>
    </row>
    <row r="6481" spans="3:9" x14ac:dyDescent="0.15">
      <c r="C6481" s="83"/>
      <c r="H6481" s="83"/>
      <c r="I6481" s="83"/>
    </row>
    <row r="6482" spans="3:9" x14ac:dyDescent="0.15">
      <c r="C6482" s="83"/>
      <c r="H6482" s="83"/>
      <c r="I6482" s="83"/>
    </row>
    <row r="6483" spans="3:9" x14ac:dyDescent="0.15">
      <c r="C6483" s="83"/>
      <c r="H6483" s="83"/>
      <c r="I6483" s="83"/>
    </row>
    <row r="6484" spans="3:9" x14ac:dyDescent="0.15">
      <c r="C6484" s="83"/>
      <c r="H6484" s="83"/>
      <c r="I6484" s="83"/>
    </row>
    <row r="6485" spans="3:9" x14ac:dyDescent="0.15">
      <c r="C6485" s="83"/>
      <c r="H6485" s="83"/>
      <c r="I6485" s="83"/>
    </row>
    <row r="6486" spans="3:9" x14ac:dyDescent="0.15">
      <c r="C6486" s="83"/>
      <c r="H6486" s="83"/>
      <c r="I6486" s="83"/>
    </row>
    <row r="6487" spans="3:9" x14ac:dyDescent="0.15">
      <c r="C6487" s="83"/>
      <c r="H6487" s="83"/>
      <c r="I6487" s="83"/>
    </row>
    <row r="6488" spans="3:9" x14ac:dyDescent="0.15">
      <c r="C6488" s="83"/>
      <c r="H6488" s="83"/>
      <c r="I6488" s="83"/>
    </row>
    <row r="6489" spans="3:9" x14ac:dyDescent="0.15">
      <c r="C6489" s="83"/>
      <c r="H6489" s="83"/>
      <c r="I6489" s="83"/>
    </row>
    <row r="6490" spans="3:9" x14ac:dyDescent="0.15">
      <c r="C6490" s="83"/>
      <c r="H6490" s="83"/>
      <c r="I6490" s="83"/>
    </row>
    <row r="6491" spans="3:9" x14ac:dyDescent="0.15">
      <c r="C6491" s="83"/>
      <c r="H6491" s="83"/>
      <c r="I6491" s="83"/>
    </row>
    <row r="6492" spans="3:9" x14ac:dyDescent="0.15">
      <c r="C6492" s="83"/>
      <c r="H6492" s="83"/>
      <c r="I6492" s="83"/>
    </row>
    <row r="6493" spans="3:9" x14ac:dyDescent="0.15">
      <c r="C6493" s="83"/>
      <c r="H6493" s="83"/>
      <c r="I6493" s="83"/>
    </row>
    <row r="6494" spans="3:9" x14ac:dyDescent="0.15">
      <c r="C6494" s="83"/>
      <c r="H6494" s="83"/>
      <c r="I6494" s="83"/>
    </row>
    <row r="6495" spans="3:9" x14ac:dyDescent="0.15">
      <c r="C6495" s="83"/>
      <c r="H6495" s="83"/>
      <c r="I6495" s="83"/>
    </row>
    <row r="6496" spans="3:9" x14ac:dyDescent="0.15">
      <c r="C6496" s="83"/>
      <c r="H6496" s="83"/>
      <c r="I6496" s="83"/>
    </row>
    <row r="6497" spans="3:9" x14ac:dyDescent="0.15">
      <c r="C6497" s="83"/>
      <c r="H6497" s="83"/>
      <c r="I6497" s="83"/>
    </row>
    <row r="6498" spans="3:9" x14ac:dyDescent="0.15">
      <c r="C6498" s="83"/>
      <c r="H6498" s="83"/>
      <c r="I6498" s="83"/>
    </row>
    <row r="6499" spans="3:9" x14ac:dyDescent="0.15">
      <c r="C6499" s="83"/>
      <c r="H6499" s="83"/>
      <c r="I6499" s="83"/>
    </row>
    <row r="6500" spans="3:9" x14ac:dyDescent="0.15">
      <c r="C6500" s="83"/>
      <c r="H6500" s="83"/>
      <c r="I6500" s="83"/>
    </row>
    <row r="6501" spans="3:9" x14ac:dyDescent="0.15">
      <c r="C6501" s="83"/>
      <c r="H6501" s="83"/>
      <c r="I6501" s="83"/>
    </row>
    <row r="6502" spans="3:9" x14ac:dyDescent="0.15">
      <c r="C6502" s="83"/>
      <c r="H6502" s="83"/>
      <c r="I6502" s="83"/>
    </row>
    <row r="6503" spans="3:9" x14ac:dyDescent="0.15">
      <c r="C6503" s="83"/>
      <c r="H6503" s="83"/>
      <c r="I6503" s="83"/>
    </row>
    <row r="6504" spans="3:9" x14ac:dyDescent="0.15">
      <c r="C6504" s="83"/>
      <c r="H6504" s="83"/>
      <c r="I6504" s="83"/>
    </row>
    <row r="6505" spans="3:9" x14ac:dyDescent="0.15">
      <c r="C6505" s="83"/>
      <c r="H6505" s="83"/>
      <c r="I6505" s="83"/>
    </row>
    <row r="6506" spans="3:9" x14ac:dyDescent="0.15">
      <c r="C6506" s="83"/>
      <c r="H6506" s="83"/>
      <c r="I6506" s="83"/>
    </row>
    <row r="6507" spans="3:9" x14ac:dyDescent="0.15">
      <c r="C6507" s="83"/>
      <c r="H6507" s="83"/>
      <c r="I6507" s="83"/>
    </row>
    <row r="6508" spans="3:9" x14ac:dyDescent="0.15">
      <c r="C6508" s="83"/>
      <c r="H6508" s="83"/>
      <c r="I6508" s="83"/>
    </row>
    <row r="6509" spans="3:9" x14ac:dyDescent="0.15">
      <c r="C6509" s="83"/>
      <c r="H6509" s="83"/>
      <c r="I6509" s="83"/>
    </row>
    <row r="6510" spans="3:9" x14ac:dyDescent="0.15">
      <c r="C6510" s="83"/>
      <c r="H6510" s="83"/>
      <c r="I6510" s="83"/>
    </row>
    <row r="6511" spans="3:9" x14ac:dyDescent="0.15">
      <c r="C6511" s="83"/>
      <c r="H6511" s="83"/>
      <c r="I6511" s="83"/>
    </row>
    <row r="6512" spans="3:9" x14ac:dyDescent="0.15">
      <c r="C6512" s="83"/>
      <c r="H6512" s="83"/>
      <c r="I6512" s="83"/>
    </row>
    <row r="6513" spans="3:9" x14ac:dyDescent="0.15">
      <c r="C6513" s="83"/>
      <c r="H6513" s="83"/>
      <c r="I6513" s="83"/>
    </row>
    <row r="6514" spans="3:9" x14ac:dyDescent="0.15">
      <c r="C6514" s="83"/>
      <c r="H6514" s="83"/>
      <c r="I6514" s="83"/>
    </row>
    <row r="6515" spans="3:9" x14ac:dyDescent="0.15">
      <c r="C6515" s="83"/>
      <c r="H6515" s="83"/>
      <c r="I6515" s="83"/>
    </row>
    <row r="6516" spans="3:9" x14ac:dyDescent="0.15">
      <c r="C6516" s="83"/>
      <c r="H6516" s="83"/>
      <c r="I6516" s="83"/>
    </row>
    <row r="6517" spans="3:9" x14ac:dyDescent="0.15">
      <c r="C6517" s="83"/>
      <c r="H6517" s="83"/>
      <c r="I6517" s="83"/>
    </row>
    <row r="6518" spans="3:9" x14ac:dyDescent="0.15">
      <c r="C6518" s="83"/>
      <c r="H6518" s="83"/>
      <c r="I6518" s="83"/>
    </row>
    <row r="6519" spans="3:9" x14ac:dyDescent="0.15">
      <c r="C6519" s="83"/>
      <c r="H6519" s="83"/>
      <c r="I6519" s="83"/>
    </row>
    <row r="6520" spans="3:9" x14ac:dyDescent="0.15">
      <c r="C6520" s="83"/>
      <c r="H6520" s="83"/>
      <c r="I6520" s="83"/>
    </row>
    <row r="6521" spans="3:9" x14ac:dyDescent="0.15">
      <c r="C6521" s="83"/>
      <c r="H6521" s="83"/>
      <c r="I6521" s="83"/>
    </row>
    <row r="6522" spans="3:9" x14ac:dyDescent="0.15">
      <c r="C6522" s="83"/>
      <c r="H6522" s="83"/>
      <c r="I6522" s="83"/>
    </row>
    <row r="6523" spans="3:9" x14ac:dyDescent="0.15">
      <c r="C6523" s="83"/>
      <c r="H6523" s="83"/>
      <c r="I6523" s="83"/>
    </row>
    <row r="6524" spans="3:9" x14ac:dyDescent="0.15">
      <c r="C6524" s="83"/>
      <c r="H6524" s="83"/>
      <c r="I6524" s="83"/>
    </row>
    <row r="6525" spans="3:9" x14ac:dyDescent="0.15">
      <c r="C6525" s="83"/>
      <c r="H6525" s="83"/>
      <c r="I6525" s="83"/>
    </row>
    <row r="6526" spans="3:9" x14ac:dyDescent="0.15">
      <c r="C6526" s="83"/>
      <c r="H6526" s="83"/>
      <c r="I6526" s="83"/>
    </row>
    <row r="6527" spans="3:9" x14ac:dyDescent="0.15">
      <c r="C6527" s="83"/>
      <c r="H6527" s="83"/>
      <c r="I6527" s="83"/>
    </row>
    <row r="6528" spans="3:9" x14ac:dyDescent="0.15">
      <c r="C6528" s="83"/>
      <c r="H6528" s="83"/>
      <c r="I6528" s="83"/>
    </row>
    <row r="6529" spans="3:9" x14ac:dyDescent="0.15">
      <c r="C6529" s="83"/>
      <c r="H6529" s="83"/>
      <c r="I6529" s="83"/>
    </row>
    <row r="6530" spans="3:9" x14ac:dyDescent="0.15">
      <c r="C6530" s="83"/>
      <c r="H6530" s="83"/>
      <c r="I6530" s="83"/>
    </row>
    <row r="6531" spans="3:9" x14ac:dyDescent="0.15">
      <c r="C6531" s="83"/>
      <c r="H6531" s="83"/>
      <c r="I6531" s="83"/>
    </row>
    <row r="6532" spans="3:9" x14ac:dyDescent="0.15">
      <c r="C6532" s="83"/>
      <c r="H6532" s="83"/>
      <c r="I6532" s="83"/>
    </row>
    <row r="6533" spans="3:9" x14ac:dyDescent="0.15">
      <c r="C6533" s="83"/>
      <c r="H6533" s="83"/>
      <c r="I6533" s="83"/>
    </row>
    <row r="6534" spans="3:9" x14ac:dyDescent="0.15">
      <c r="C6534" s="83"/>
      <c r="H6534" s="83"/>
      <c r="I6534" s="83"/>
    </row>
    <row r="6535" spans="3:9" x14ac:dyDescent="0.15">
      <c r="C6535" s="83"/>
      <c r="H6535" s="83"/>
      <c r="I6535" s="83"/>
    </row>
    <row r="6536" spans="3:9" x14ac:dyDescent="0.15">
      <c r="C6536" s="83"/>
      <c r="H6536" s="83"/>
      <c r="I6536" s="83"/>
    </row>
    <row r="6537" spans="3:9" x14ac:dyDescent="0.15">
      <c r="C6537" s="83"/>
      <c r="H6537" s="83"/>
      <c r="I6537" s="83"/>
    </row>
    <row r="6538" spans="3:9" x14ac:dyDescent="0.15">
      <c r="C6538" s="83"/>
      <c r="H6538" s="83"/>
      <c r="I6538" s="83"/>
    </row>
    <row r="6539" spans="3:9" x14ac:dyDescent="0.15">
      <c r="C6539" s="83"/>
      <c r="H6539" s="83"/>
      <c r="I6539" s="83"/>
    </row>
    <row r="6540" spans="3:9" x14ac:dyDescent="0.15">
      <c r="C6540" s="83"/>
      <c r="H6540" s="83"/>
      <c r="I6540" s="83"/>
    </row>
    <row r="6541" spans="3:9" x14ac:dyDescent="0.15">
      <c r="C6541" s="83"/>
      <c r="H6541" s="83"/>
      <c r="I6541" s="83"/>
    </row>
    <row r="6542" spans="3:9" x14ac:dyDescent="0.15">
      <c r="C6542" s="83"/>
      <c r="H6542" s="83"/>
      <c r="I6542" s="83"/>
    </row>
    <row r="6543" spans="3:9" x14ac:dyDescent="0.15">
      <c r="C6543" s="83"/>
      <c r="H6543" s="83"/>
      <c r="I6543" s="83"/>
    </row>
    <row r="6544" spans="3:9" x14ac:dyDescent="0.15">
      <c r="C6544" s="83"/>
      <c r="H6544" s="83"/>
      <c r="I6544" s="83"/>
    </row>
    <row r="6545" spans="3:9" x14ac:dyDescent="0.15">
      <c r="C6545" s="83"/>
      <c r="H6545" s="83"/>
      <c r="I6545" s="83"/>
    </row>
    <row r="6546" spans="3:9" x14ac:dyDescent="0.15">
      <c r="C6546" s="83"/>
      <c r="H6546" s="83"/>
      <c r="I6546" s="83"/>
    </row>
    <row r="6547" spans="3:9" x14ac:dyDescent="0.15">
      <c r="C6547" s="83"/>
      <c r="H6547" s="83"/>
      <c r="I6547" s="83"/>
    </row>
    <row r="6548" spans="3:9" x14ac:dyDescent="0.15">
      <c r="C6548" s="83"/>
      <c r="H6548" s="83"/>
      <c r="I6548" s="83"/>
    </row>
    <row r="6549" spans="3:9" x14ac:dyDescent="0.15">
      <c r="C6549" s="83"/>
      <c r="H6549" s="83"/>
      <c r="I6549" s="83"/>
    </row>
    <row r="6550" spans="3:9" x14ac:dyDescent="0.15">
      <c r="C6550" s="83"/>
      <c r="H6550" s="83"/>
      <c r="I6550" s="83"/>
    </row>
    <row r="6551" spans="3:9" x14ac:dyDescent="0.15">
      <c r="C6551" s="83"/>
      <c r="H6551" s="83"/>
      <c r="I6551" s="83"/>
    </row>
    <row r="6552" spans="3:9" x14ac:dyDescent="0.15">
      <c r="C6552" s="83"/>
      <c r="H6552" s="83"/>
      <c r="I6552" s="83"/>
    </row>
    <row r="6553" spans="3:9" x14ac:dyDescent="0.15">
      <c r="C6553" s="83"/>
      <c r="H6553" s="83"/>
      <c r="I6553" s="83"/>
    </row>
    <row r="6554" spans="3:9" x14ac:dyDescent="0.15">
      <c r="C6554" s="83"/>
      <c r="H6554" s="83"/>
      <c r="I6554" s="83"/>
    </row>
    <row r="6555" spans="3:9" x14ac:dyDescent="0.15">
      <c r="C6555" s="83"/>
      <c r="H6555" s="83"/>
      <c r="I6555" s="83"/>
    </row>
    <row r="6556" spans="3:9" x14ac:dyDescent="0.15">
      <c r="C6556" s="83"/>
      <c r="H6556" s="83"/>
      <c r="I6556" s="83"/>
    </row>
    <row r="6557" spans="3:9" x14ac:dyDescent="0.15">
      <c r="C6557" s="83"/>
      <c r="H6557" s="83"/>
      <c r="I6557" s="83"/>
    </row>
    <row r="6558" spans="3:9" x14ac:dyDescent="0.15">
      <c r="C6558" s="83"/>
      <c r="H6558" s="83"/>
      <c r="I6558" s="83"/>
    </row>
    <row r="6559" spans="3:9" x14ac:dyDescent="0.15">
      <c r="C6559" s="83"/>
      <c r="H6559" s="83"/>
      <c r="I6559" s="83"/>
    </row>
    <row r="6560" spans="3:9" x14ac:dyDescent="0.15">
      <c r="C6560" s="83"/>
      <c r="H6560" s="83"/>
      <c r="I6560" s="83"/>
    </row>
    <row r="6561" spans="3:9" x14ac:dyDescent="0.15">
      <c r="C6561" s="83"/>
      <c r="H6561" s="83"/>
      <c r="I6561" s="83"/>
    </row>
    <row r="6562" spans="3:9" x14ac:dyDescent="0.15">
      <c r="C6562" s="83"/>
      <c r="H6562" s="83"/>
      <c r="I6562" s="83"/>
    </row>
    <row r="6563" spans="3:9" x14ac:dyDescent="0.15">
      <c r="C6563" s="83"/>
      <c r="H6563" s="83"/>
      <c r="I6563" s="83"/>
    </row>
    <row r="6564" spans="3:9" x14ac:dyDescent="0.15">
      <c r="C6564" s="83"/>
      <c r="H6564" s="83"/>
      <c r="I6564" s="83"/>
    </row>
    <row r="6565" spans="3:9" x14ac:dyDescent="0.15">
      <c r="C6565" s="83"/>
      <c r="H6565" s="83"/>
      <c r="I6565" s="83"/>
    </row>
    <row r="6566" spans="3:9" x14ac:dyDescent="0.15">
      <c r="C6566" s="83"/>
      <c r="H6566" s="83"/>
      <c r="I6566" s="83"/>
    </row>
    <row r="6567" spans="3:9" x14ac:dyDescent="0.15">
      <c r="C6567" s="83"/>
      <c r="H6567" s="83"/>
      <c r="I6567" s="83"/>
    </row>
    <row r="6568" spans="3:9" x14ac:dyDescent="0.15">
      <c r="C6568" s="83"/>
      <c r="H6568" s="83"/>
      <c r="I6568" s="83"/>
    </row>
    <row r="6569" spans="3:9" x14ac:dyDescent="0.15">
      <c r="C6569" s="83"/>
      <c r="H6569" s="83"/>
      <c r="I6569" s="83"/>
    </row>
    <row r="6570" spans="3:9" x14ac:dyDescent="0.15">
      <c r="C6570" s="83"/>
      <c r="H6570" s="83"/>
      <c r="I6570" s="83"/>
    </row>
    <row r="6571" spans="3:9" x14ac:dyDescent="0.15">
      <c r="C6571" s="83"/>
      <c r="H6571" s="83"/>
      <c r="I6571" s="83"/>
    </row>
    <row r="6572" spans="3:9" x14ac:dyDescent="0.15">
      <c r="C6572" s="83"/>
      <c r="H6572" s="83"/>
      <c r="I6572" s="83"/>
    </row>
    <row r="6573" spans="3:9" x14ac:dyDescent="0.15">
      <c r="C6573" s="83"/>
      <c r="H6573" s="83"/>
      <c r="I6573" s="83"/>
    </row>
    <row r="6574" spans="3:9" x14ac:dyDescent="0.15">
      <c r="C6574" s="83"/>
      <c r="H6574" s="83"/>
      <c r="I6574" s="83"/>
    </row>
    <row r="6575" spans="3:9" x14ac:dyDescent="0.15">
      <c r="C6575" s="83"/>
      <c r="H6575" s="83"/>
      <c r="I6575" s="83"/>
    </row>
    <row r="6576" spans="3:9" x14ac:dyDescent="0.15">
      <c r="C6576" s="83"/>
      <c r="H6576" s="83"/>
      <c r="I6576" s="83"/>
    </row>
    <row r="6577" spans="3:9" x14ac:dyDescent="0.15">
      <c r="C6577" s="83"/>
      <c r="H6577" s="83"/>
      <c r="I6577" s="83"/>
    </row>
    <row r="6578" spans="3:9" x14ac:dyDescent="0.15">
      <c r="C6578" s="83"/>
      <c r="H6578" s="83"/>
      <c r="I6578" s="83"/>
    </row>
  </sheetData>
  <mergeCells count="3">
    <mergeCell ref="A1:I1"/>
    <mergeCell ref="A2:I2"/>
    <mergeCell ref="A3:I3"/>
  </mergeCells>
  <printOptions horizontalCentered="1" verticalCentered="1"/>
  <pageMargins left="0.39370078740157483" right="0.39370078740157483" top="0.39370078740157483" bottom="0.39370078740157483" header="0.31496062992125984" footer="0.31496062992125984"/>
  <pageSetup scale="35" fitToWidth="75" fitToHeight="75" orientation="landscape" r:id="rId2"/>
  <colBreaks count="1" manualBreakCount="1">
    <brk id="9" max="2641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6"/>
  <dimension ref="A1:R7201"/>
  <sheetViews>
    <sheetView showGridLines="0" view="pageBreakPreview" topLeftCell="A26" zoomScale="60" zoomScaleNormal="70" workbookViewId="0">
      <selection activeCell="P44" sqref="P44"/>
    </sheetView>
  </sheetViews>
  <sheetFormatPr baseColWidth="10" defaultColWidth="11.5" defaultRowHeight="13" x14ac:dyDescent="0.15"/>
  <cols>
    <col min="1" max="1" width="27" style="121" bestFit="1" customWidth="1"/>
    <col min="2" max="2" width="20.6640625" style="121" bestFit="1" customWidth="1"/>
    <col min="3" max="3" width="42.33203125" style="121" customWidth="1"/>
    <col min="4" max="4" width="28.6640625" style="121" bestFit="1" customWidth="1"/>
    <col min="5" max="5" width="26" style="121" hidden="1" customWidth="1"/>
    <col min="6" max="6" width="24.5" style="121" hidden="1" customWidth="1"/>
    <col min="7" max="7" width="15.6640625" style="121" hidden="1" customWidth="1"/>
    <col min="8" max="8" width="29" style="121" hidden="1" customWidth="1"/>
    <col min="9" max="9" width="46.6640625" style="121" customWidth="1"/>
    <col min="10" max="10" width="17.6640625" style="121" customWidth="1"/>
    <col min="11" max="11" width="30.5" style="121" hidden="1" customWidth="1"/>
    <col min="12" max="12" width="24" style="122" customWidth="1"/>
    <col min="13" max="13" width="27" style="122" hidden="1" customWidth="1"/>
    <col min="14" max="14" width="37.33203125" style="122" hidden="1" customWidth="1"/>
    <col min="15" max="15" width="28.33203125" style="122" customWidth="1"/>
    <col min="16" max="16" width="31.5" style="140" customWidth="1"/>
    <col min="17" max="16384" width="11.5" style="121"/>
  </cols>
  <sheetData>
    <row r="1" spans="1:18" s="24" customFormat="1" ht="25" x14ac:dyDescent="0.2">
      <c r="A1" s="250" t="s">
        <v>7655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135"/>
      <c r="P1" s="137"/>
      <c r="Q1" s="35"/>
      <c r="R1" s="35"/>
    </row>
    <row r="2" spans="1:18" s="24" customFormat="1" ht="25" x14ac:dyDescent="0.2">
      <c r="A2" s="248" t="s">
        <v>7632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136"/>
      <c r="P2" s="137"/>
      <c r="R2" s="35"/>
    </row>
    <row r="3" spans="1:18" s="24" customFormat="1" ht="25" x14ac:dyDescent="0.2">
      <c r="A3" s="250" t="s">
        <v>7633</v>
      </c>
      <c r="B3" s="250"/>
      <c r="C3" s="250"/>
      <c r="D3" s="250"/>
      <c r="E3" s="250"/>
      <c r="F3" s="250"/>
      <c r="G3" s="250"/>
      <c r="H3" s="250"/>
      <c r="I3" s="250"/>
      <c r="J3" s="250"/>
      <c r="K3" s="250"/>
      <c r="L3" s="250"/>
      <c r="M3" s="250"/>
      <c r="N3" s="250"/>
      <c r="O3" s="136"/>
      <c r="P3" s="137"/>
      <c r="R3" s="35"/>
    </row>
    <row r="7" spans="1:18" ht="14" hidden="1" x14ac:dyDescent="0.15">
      <c r="L7" s="123" t="s">
        <v>8961</v>
      </c>
      <c r="M7" s="124"/>
      <c r="N7" s="124"/>
      <c r="O7" s="124"/>
      <c r="P7" s="124"/>
    </row>
    <row r="8" spans="1:18" s="134" customFormat="1" ht="42" x14ac:dyDescent="0.15">
      <c r="A8" s="166" t="s">
        <v>21</v>
      </c>
      <c r="B8" s="166" t="s">
        <v>7662</v>
      </c>
      <c r="C8" s="166" t="s">
        <v>22</v>
      </c>
      <c r="D8" s="166" t="s">
        <v>1</v>
      </c>
      <c r="E8" s="166" t="s">
        <v>23</v>
      </c>
      <c r="F8" s="166" t="s">
        <v>24</v>
      </c>
      <c r="G8" s="166" t="s">
        <v>25</v>
      </c>
      <c r="H8" s="166" t="s">
        <v>8973</v>
      </c>
      <c r="I8" s="166" t="s">
        <v>7588</v>
      </c>
      <c r="J8" s="166" t="s">
        <v>8972</v>
      </c>
      <c r="K8" s="166" t="s">
        <v>4</v>
      </c>
      <c r="L8" s="167" t="s">
        <v>8974</v>
      </c>
      <c r="M8" s="167" t="s">
        <v>8975</v>
      </c>
      <c r="N8" s="167" t="s">
        <v>8976</v>
      </c>
      <c r="O8" s="167" t="s">
        <v>8977</v>
      </c>
      <c r="P8" s="167" t="s">
        <v>8978</v>
      </c>
    </row>
    <row r="9" spans="1:18" s="83" customFormat="1" ht="28" x14ac:dyDescent="0.15">
      <c r="A9" s="121" t="s">
        <v>146</v>
      </c>
      <c r="B9" s="121" t="s">
        <v>7566</v>
      </c>
      <c r="C9" s="121" t="s">
        <v>58</v>
      </c>
      <c r="D9" s="121" t="s">
        <v>6388</v>
      </c>
      <c r="E9" s="121" t="s">
        <v>6466</v>
      </c>
      <c r="F9" s="121" t="s">
        <v>4936</v>
      </c>
      <c r="G9" s="121" t="s">
        <v>38</v>
      </c>
      <c r="H9" s="121" t="s">
        <v>39</v>
      </c>
      <c r="I9" s="121" t="s">
        <v>7582</v>
      </c>
      <c r="J9" s="121" t="s">
        <v>6405</v>
      </c>
      <c r="K9" s="121" t="s">
        <v>11</v>
      </c>
      <c r="L9" s="124">
        <v>4163684353</v>
      </c>
      <c r="M9" s="124">
        <v>0</v>
      </c>
      <c r="N9" s="124">
        <v>0</v>
      </c>
      <c r="O9" s="124">
        <v>4163684353</v>
      </c>
      <c r="P9" s="138">
        <v>2.7708221507533388E-2</v>
      </c>
    </row>
    <row r="10" spans="1:18" s="83" customFormat="1" ht="28" x14ac:dyDescent="0.15">
      <c r="A10" s="121" t="s">
        <v>146</v>
      </c>
      <c r="B10" s="121" t="s">
        <v>7566</v>
      </c>
      <c r="C10" s="121" t="s">
        <v>58</v>
      </c>
      <c r="D10" s="121" t="s">
        <v>6388</v>
      </c>
      <c r="E10" s="121" t="s">
        <v>6466</v>
      </c>
      <c r="F10" s="121" t="s">
        <v>4936</v>
      </c>
      <c r="G10" s="121" t="s">
        <v>38</v>
      </c>
      <c r="H10" s="121" t="s">
        <v>39</v>
      </c>
      <c r="I10" s="121" t="s">
        <v>7582</v>
      </c>
      <c r="J10" s="121" t="s">
        <v>7556</v>
      </c>
      <c r="K10" s="121" t="s">
        <v>11</v>
      </c>
      <c r="L10" s="124">
        <v>2310284499</v>
      </c>
      <c r="M10" s="124">
        <v>0</v>
      </c>
      <c r="N10" s="124">
        <v>0</v>
      </c>
      <c r="O10" s="124">
        <v>2310284499</v>
      </c>
      <c r="P10" s="138">
        <v>1.5374334175353565E-2</v>
      </c>
    </row>
    <row r="11" spans="1:18" s="83" customFormat="1" ht="14" x14ac:dyDescent="0.15">
      <c r="A11" s="121" t="s">
        <v>146</v>
      </c>
      <c r="B11" s="121" t="s">
        <v>7566</v>
      </c>
      <c r="C11" s="121" t="s">
        <v>8186</v>
      </c>
      <c r="D11" s="121"/>
      <c r="E11" s="121"/>
      <c r="F11" s="121"/>
      <c r="G11" s="121"/>
      <c r="H11" s="121"/>
      <c r="I11" s="121"/>
      <c r="J11" s="121"/>
      <c r="K11" s="121"/>
      <c r="L11" s="124">
        <v>6473968852</v>
      </c>
      <c r="M11" s="124">
        <v>0</v>
      </c>
      <c r="N11" s="124">
        <v>0</v>
      </c>
      <c r="O11" s="124">
        <v>6473968852</v>
      </c>
      <c r="P11" s="138">
        <v>4.308255568288695E-2</v>
      </c>
    </row>
    <row r="12" spans="1:18" s="83" customFormat="1" ht="14" x14ac:dyDescent="0.15">
      <c r="A12" s="121" t="s">
        <v>146</v>
      </c>
      <c r="B12" s="121" t="s">
        <v>7566</v>
      </c>
      <c r="C12" s="121" t="s">
        <v>54</v>
      </c>
      <c r="D12" s="121" t="s">
        <v>6385</v>
      </c>
      <c r="E12" s="121" t="s">
        <v>6462</v>
      </c>
      <c r="F12" s="121" t="s">
        <v>4936</v>
      </c>
      <c r="G12" s="121" t="s">
        <v>38</v>
      </c>
      <c r="H12" s="121" t="s">
        <v>39</v>
      </c>
      <c r="I12" s="121" t="s">
        <v>7582</v>
      </c>
      <c r="J12" s="121" t="s">
        <v>7557</v>
      </c>
      <c r="K12" s="121" t="s">
        <v>11</v>
      </c>
      <c r="L12" s="124">
        <v>4342746606</v>
      </c>
      <c r="M12" s="124">
        <v>0</v>
      </c>
      <c r="N12" s="124">
        <v>0</v>
      </c>
      <c r="O12" s="124">
        <v>4342746606</v>
      </c>
      <c r="P12" s="138">
        <v>2.8899833586913792E-2</v>
      </c>
    </row>
    <row r="13" spans="1:18" s="83" customFormat="1" ht="14" x14ac:dyDescent="0.15">
      <c r="A13" s="121" t="s">
        <v>146</v>
      </c>
      <c r="B13" s="121" t="s">
        <v>7566</v>
      </c>
      <c r="C13" s="121" t="s">
        <v>54</v>
      </c>
      <c r="D13" s="121" t="s">
        <v>6385</v>
      </c>
      <c r="E13" s="121" t="s">
        <v>6462</v>
      </c>
      <c r="F13" s="121" t="s">
        <v>4936</v>
      </c>
      <c r="G13" s="121" t="s">
        <v>38</v>
      </c>
      <c r="H13" s="121" t="s">
        <v>39</v>
      </c>
      <c r="I13" s="121" t="s">
        <v>7582</v>
      </c>
      <c r="J13" s="121" t="s">
        <v>6400</v>
      </c>
      <c r="K13" s="121" t="s">
        <v>11</v>
      </c>
      <c r="L13" s="124">
        <v>7858282603</v>
      </c>
      <c r="M13" s="124">
        <v>0</v>
      </c>
      <c r="N13" s="124">
        <v>0</v>
      </c>
      <c r="O13" s="124">
        <v>7858282603</v>
      </c>
      <c r="P13" s="138">
        <v>5.2294798686128949E-2</v>
      </c>
    </row>
    <row r="14" spans="1:18" s="83" customFormat="1" ht="14" x14ac:dyDescent="0.15">
      <c r="A14" s="121" t="s">
        <v>146</v>
      </c>
      <c r="B14" s="121" t="s">
        <v>7566</v>
      </c>
      <c r="C14" s="121" t="s">
        <v>8187</v>
      </c>
      <c r="D14" s="121"/>
      <c r="E14" s="121"/>
      <c r="F14" s="121"/>
      <c r="G14" s="121"/>
      <c r="H14" s="121"/>
      <c r="I14" s="121"/>
      <c r="J14" s="121"/>
      <c r="K14" s="121"/>
      <c r="L14" s="124">
        <v>12201029209</v>
      </c>
      <c r="M14" s="124">
        <v>0</v>
      </c>
      <c r="N14" s="124">
        <v>0</v>
      </c>
      <c r="O14" s="124">
        <v>12201029209</v>
      </c>
      <c r="P14" s="138">
        <v>8.1194632273042744E-2</v>
      </c>
    </row>
    <row r="15" spans="1:18" s="83" customFormat="1" ht="42" x14ac:dyDescent="0.15">
      <c r="A15" s="121" t="s">
        <v>146</v>
      </c>
      <c r="B15" s="121" t="s">
        <v>7566</v>
      </c>
      <c r="C15" s="121" t="s">
        <v>48</v>
      </c>
      <c r="D15" s="121" t="s">
        <v>6387</v>
      </c>
      <c r="E15" s="121" t="s">
        <v>6459</v>
      </c>
      <c r="F15" s="121" t="s">
        <v>4936</v>
      </c>
      <c r="G15" s="121" t="s">
        <v>38</v>
      </c>
      <c r="H15" s="121" t="s">
        <v>39</v>
      </c>
      <c r="I15" s="121" t="s">
        <v>7582</v>
      </c>
      <c r="J15" s="121" t="s">
        <v>6404</v>
      </c>
      <c r="K15" s="121" t="s">
        <v>11</v>
      </c>
      <c r="L15" s="124">
        <v>11364287270</v>
      </c>
      <c r="M15" s="124">
        <v>0</v>
      </c>
      <c r="N15" s="124">
        <v>0</v>
      </c>
      <c r="O15" s="124">
        <v>11364287270</v>
      </c>
      <c r="P15" s="138">
        <v>7.5626335297372602E-2</v>
      </c>
    </row>
    <row r="16" spans="1:18" s="83" customFormat="1" ht="42" x14ac:dyDescent="0.15">
      <c r="A16" s="121" t="s">
        <v>146</v>
      </c>
      <c r="B16" s="121" t="s">
        <v>7566</v>
      </c>
      <c r="C16" s="121" t="s">
        <v>48</v>
      </c>
      <c r="D16" s="121" t="s">
        <v>6387</v>
      </c>
      <c r="E16" s="121" t="s">
        <v>6459</v>
      </c>
      <c r="F16" s="121" t="s">
        <v>4936</v>
      </c>
      <c r="G16" s="121" t="s">
        <v>38</v>
      </c>
      <c r="H16" s="121" t="s">
        <v>39</v>
      </c>
      <c r="I16" s="121" t="s">
        <v>7582</v>
      </c>
      <c r="J16" s="121" t="s">
        <v>7558</v>
      </c>
      <c r="K16" s="121" t="s">
        <v>11</v>
      </c>
      <c r="L16" s="124">
        <v>6306817177</v>
      </c>
      <c r="M16" s="124">
        <v>0</v>
      </c>
      <c r="N16" s="124">
        <v>0</v>
      </c>
      <c r="O16" s="124">
        <v>6306817177</v>
      </c>
      <c r="P16" s="138">
        <v>4.1970205359568573E-2</v>
      </c>
    </row>
    <row r="17" spans="1:16" s="83" customFormat="1" ht="14" x14ac:dyDescent="0.15">
      <c r="A17" s="121" t="s">
        <v>146</v>
      </c>
      <c r="B17" s="121" t="s">
        <v>7566</v>
      </c>
      <c r="C17" s="121" t="s">
        <v>8188</v>
      </c>
      <c r="D17" s="121"/>
      <c r="E17" s="121"/>
      <c r="F17" s="121"/>
      <c r="G17" s="121"/>
      <c r="H17" s="121"/>
      <c r="I17" s="121"/>
      <c r="J17" s="121"/>
      <c r="K17" s="121"/>
      <c r="L17" s="124">
        <v>17671104447</v>
      </c>
      <c r="M17" s="124">
        <v>0</v>
      </c>
      <c r="N17" s="124">
        <v>0</v>
      </c>
      <c r="O17" s="124">
        <v>17671104447</v>
      </c>
      <c r="P17" s="138">
        <v>0.11759654065694117</v>
      </c>
    </row>
    <row r="18" spans="1:16" s="83" customFormat="1" ht="14" x14ac:dyDescent="0.15">
      <c r="A18" s="121" t="s">
        <v>146</v>
      </c>
      <c r="B18" s="121" t="s">
        <v>7566</v>
      </c>
      <c r="C18" s="121" t="s">
        <v>55</v>
      </c>
      <c r="D18" s="121" t="s">
        <v>6386</v>
      </c>
      <c r="E18" s="121" t="s">
        <v>6463</v>
      </c>
      <c r="F18" s="121" t="s">
        <v>4936</v>
      </c>
      <c r="G18" s="121" t="s">
        <v>38</v>
      </c>
      <c r="H18" s="121" t="s">
        <v>39</v>
      </c>
      <c r="I18" s="121" t="s">
        <v>7582</v>
      </c>
      <c r="J18" s="121" t="s">
        <v>6403</v>
      </c>
      <c r="K18" s="121" t="s">
        <v>11</v>
      </c>
      <c r="L18" s="124">
        <v>7788507212</v>
      </c>
      <c r="M18" s="124">
        <v>0</v>
      </c>
      <c r="N18" s="124">
        <v>0</v>
      </c>
      <c r="O18" s="124">
        <v>7788507212</v>
      </c>
      <c r="P18" s="138">
        <v>5.1830461857087201E-2</v>
      </c>
    </row>
    <row r="19" spans="1:16" s="83" customFormat="1" ht="14" x14ac:dyDescent="0.15">
      <c r="A19" s="121" t="s">
        <v>146</v>
      </c>
      <c r="B19" s="121" t="s">
        <v>7566</v>
      </c>
      <c r="C19" s="121" t="s">
        <v>55</v>
      </c>
      <c r="D19" s="121" t="s">
        <v>6386</v>
      </c>
      <c r="E19" s="121" t="s">
        <v>6463</v>
      </c>
      <c r="F19" s="121" t="s">
        <v>4936</v>
      </c>
      <c r="G19" s="121" t="s">
        <v>38</v>
      </c>
      <c r="H19" s="121" t="s">
        <v>39</v>
      </c>
      <c r="I19" s="121" t="s">
        <v>7582</v>
      </c>
      <c r="J19" s="121" t="s">
        <v>7560</v>
      </c>
      <c r="K19" s="121" t="s">
        <v>11</v>
      </c>
      <c r="L19" s="124">
        <v>4321573384</v>
      </c>
      <c r="M19" s="124">
        <v>0</v>
      </c>
      <c r="N19" s="124">
        <v>0</v>
      </c>
      <c r="O19" s="124">
        <v>4321573384</v>
      </c>
      <c r="P19" s="138">
        <v>2.8758931377364339E-2</v>
      </c>
    </row>
    <row r="20" spans="1:16" s="83" customFormat="1" ht="14" x14ac:dyDescent="0.15">
      <c r="A20" s="121" t="s">
        <v>146</v>
      </c>
      <c r="B20" s="121" t="s">
        <v>7566</v>
      </c>
      <c r="C20" s="121" t="s">
        <v>8190</v>
      </c>
      <c r="D20" s="121"/>
      <c r="E20" s="121"/>
      <c r="F20" s="121"/>
      <c r="G20" s="121"/>
      <c r="H20" s="121"/>
      <c r="I20" s="121"/>
      <c r="J20" s="121"/>
      <c r="K20" s="121"/>
      <c r="L20" s="124">
        <v>12110080596</v>
      </c>
      <c r="M20" s="124">
        <v>0</v>
      </c>
      <c r="N20" s="124">
        <v>0</v>
      </c>
      <c r="O20" s="124">
        <v>12110080596</v>
      </c>
      <c r="P20" s="138">
        <v>8.0589393234451537E-2</v>
      </c>
    </row>
    <row r="21" spans="1:16" s="83" customFormat="1" ht="25.5" customHeight="1" x14ac:dyDescent="0.15">
      <c r="A21" s="121" t="s">
        <v>146</v>
      </c>
      <c r="B21" s="121" t="s">
        <v>7566</v>
      </c>
      <c r="C21" s="121" t="s">
        <v>52</v>
      </c>
      <c r="D21" s="121" t="s">
        <v>4974</v>
      </c>
      <c r="E21" s="121" t="s">
        <v>4975</v>
      </c>
      <c r="F21" s="121" t="s">
        <v>4936</v>
      </c>
      <c r="G21" s="121" t="s">
        <v>38</v>
      </c>
      <c r="H21" s="121" t="s">
        <v>39</v>
      </c>
      <c r="I21" s="121" t="s">
        <v>7584</v>
      </c>
      <c r="J21" s="121" t="s">
        <v>7651</v>
      </c>
      <c r="K21" s="121" t="s">
        <v>11</v>
      </c>
      <c r="L21" s="124">
        <v>148908957.66999999</v>
      </c>
      <c r="M21" s="124">
        <v>148908957.66999999</v>
      </c>
      <c r="N21" s="124">
        <v>153931668.57104218</v>
      </c>
      <c r="O21" s="124">
        <v>153931668.57104218</v>
      </c>
      <c r="P21" s="138">
        <v>1.0243746663258775E-3</v>
      </c>
    </row>
    <row r="22" spans="1:16" s="83" customFormat="1" ht="14" x14ac:dyDescent="0.15">
      <c r="A22" s="121" t="s">
        <v>146</v>
      </c>
      <c r="B22" s="121" t="s">
        <v>7566</v>
      </c>
      <c r="C22" s="121" t="s">
        <v>52</v>
      </c>
      <c r="D22" s="121" t="s">
        <v>4974</v>
      </c>
      <c r="E22" s="121" t="s">
        <v>4975</v>
      </c>
      <c r="F22" s="121" t="s">
        <v>4936</v>
      </c>
      <c r="G22" s="121" t="s">
        <v>38</v>
      </c>
      <c r="H22" s="121" t="s">
        <v>39</v>
      </c>
      <c r="I22" s="121" t="s">
        <v>7583</v>
      </c>
      <c r="J22" s="121" t="s">
        <v>6452</v>
      </c>
      <c r="K22" s="121" t="s">
        <v>11</v>
      </c>
      <c r="L22" s="124">
        <v>90346241</v>
      </c>
      <c r="M22" s="124">
        <v>90346241</v>
      </c>
      <c r="N22" s="124">
        <v>90411656.353114203</v>
      </c>
      <c r="O22" s="124">
        <v>90411656.353114203</v>
      </c>
      <c r="P22" s="138">
        <v>6.0166573368850094E-4</v>
      </c>
    </row>
    <row r="23" spans="1:16" s="83" customFormat="1" ht="14" x14ac:dyDescent="0.15">
      <c r="A23" s="121" t="s">
        <v>146</v>
      </c>
      <c r="B23" s="121" t="s">
        <v>7566</v>
      </c>
      <c r="C23" s="121" t="s">
        <v>52</v>
      </c>
      <c r="D23" s="121" t="s">
        <v>4974</v>
      </c>
      <c r="E23" s="121" t="s">
        <v>4975</v>
      </c>
      <c r="F23" s="121" t="s">
        <v>4936</v>
      </c>
      <c r="G23" s="121" t="s">
        <v>38</v>
      </c>
      <c r="H23" s="121" t="s">
        <v>39</v>
      </c>
      <c r="I23" s="121" t="s">
        <v>7583</v>
      </c>
      <c r="J23" s="121" t="s">
        <v>6451</v>
      </c>
      <c r="K23" s="121" t="s">
        <v>11</v>
      </c>
      <c r="L23" s="124">
        <v>470831</v>
      </c>
      <c r="M23" s="124">
        <v>470831</v>
      </c>
      <c r="N23" s="124">
        <v>471171.90600539884</v>
      </c>
      <c r="O23" s="124">
        <v>471171.90600539884</v>
      </c>
      <c r="P23" s="138">
        <v>3.1355247979635431E-6</v>
      </c>
    </row>
    <row r="24" spans="1:16" s="83" customFormat="1" ht="14" x14ac:dyDescent="0.15">
      <c r="A24" s="121" t="s">
        <v>146</v>
      </c>
      <c r="B24" s="121" t="s">
        <v>7566</v>
      </c>
      <c r="C24" s="121" t="s">
        <v>52</v>
      </c>
      <c r="D24" s="121" t="s">
        <v>4974</v>
      </c>
      <c r="E24" s="121" t="s">
        <v>4975</v>
      </c>
      <c r="F24" s="121" t="s">
        <v>4936</v>
      </c>
      <c r="G24" s="121" t="s">
        <v>38</v>
      </c>
      <c r="H24" s="121" t="s">
        <v>39</v>
      </c>
      <c r="I24" s="121" t="s">
        <v>7583</v>
      </c>
      <c r="J24" s="121" t="s">
        <v>6450</v>
      </c>
      <c r="K24" s="121" t="s">
        <v>11</v>
      </c>
      <c r="L24" s="124">
        <v>10339909</v>
      </c>
      <c r="M24" s="124">
        <v>10339909</v>
      </c>
      <c r="N24" s="124">
        <v>10347395.629116133</v>
      </c>
      <c r="O24" s="124">
        <v>10347395.629116133</v>
      </c>
      <c r="P24" s="138">
        <v>6.8859189556733577E-5</v>
      </c>
    </row>
    <row r="25" spans="1:16" s="83" customFormat="1" ht="42" x14ac:dyDescent="0.15">
      <c r="A25" s="121" t="s">
        <v>146</v>
      </c>
      <c r="B25" s="121" t="s">
        <v>7566</v>
      </c>
      <c r="C25" s="121" t="s">
        <v>52</v>
      </c>
      <c r="D25" s="121" t="s">
        <v>4974</v>
      </c>
      <c r="E25" s="121" t="s">
        <v>6460</v>
      </c>
      <c r="F25" s="121" t="s">
        <v>4936</v>
      </c>
      <c r="G25" s="121" t="s">
        <v>38</v>
      </c>
      <c r="H25" s="121" t="s">
        <v>39</v>
      </c>
      <c r="I25" s="121" t="s">
        <v>7582</v>
      </c>
      <c r="J25" s="121" t="s">
        <v>6410</v>
      </c>
      <c r="K25" s="121" t="s">
        <v>11</v>
      </c>
      <c r="L25" s="124">
        <v>643142475</v>
      </c>
      <c r="M25" s="124">
        <v>0</v>
      </c>
      <c r="N25" s="124">
        <v>0</v>
      </c>
      <c r="O25" s="124">
        <v>643142475</v>
      </c>
      <c r="P25" s="138">
        <v>4.2799435901915628E-3</v>
      </c>
    </row>
    <row r="26" spans="1:16" s="83" customFormat="1" ht="42" x14ac:dyDescent="0.15">
      <c r="A26" s="121" t="s">
        <v>146</v>
      </c>
      <c r="B26" s="121" t="s">
        <v>7566</v>
      </c>
      <c r="C26" s="121" t="s">
        <v>52</v>
      </c>
      <c r="D26" s="121" t="s">
        <v>4974</v>
      </c>
      <c r="E26" s="121" t="s">
        <v>6460</v>
      </c>
      <c r="F26" s="121" t="s">
        <v>4936</v>
      </c>
      <c r="G26" s="121" t="s">
        <v>38</v>
      </c>
      <c r="H26" s="121" t="s">
        <v>39</v>
      </c>
      <c r="I26" s="121" t="s">
        <v>7582</v>
      </c>
      <c r="J26" s="121" t="s">
        <v>6392</v>
      </c>
      <c r="K26" s="121" t="s">
        <v>11</v>
      </c>
      <c r="L26" s="124">
        <v>214380824</v>
      </c>
      <c r="M26" s="124">
        <v>0</v>
      </c>
      <c r="N26" s="124">
        <v>0</v>
      </c>
      <c r="O26" s="124">
        <v>214380824</v>
      </c>
      <c r="P26" s="138">
        <v>1.4266478567424511E-3</v>
      </c>
    </row>
    <row r="27" spans="1:16" s="83" customFormat="1" ht="42" x14ac:dyDescent="0.15">
      <c r="A27" s="121" t="s">
        <v>146</v>
      </c>
      <c r="B27" s="121" t="s">
        <v>7566</v>
      </c>
      <c r="C27" s="121" t="s">
        <v>52</v>
      </c>
      <c r="D27" s="121" t="s">
        <v>4974</v>
      </c>
      <c r="E27" s="121" t="s">
        <v>6460</v>
      </c>
      <c r="F27" s="121" t="s">
        <v>4936</v>
      </c>
      <c r="G27" s="121" t="s">
        <v>38</v>
      </c>
      <c r="H27" s="121" t="s">
        <v>39</v>
      </c>
      <c r="I27" s="121" t="s">
        <v>7582</v>
      </c>
      <c r="J27" s="121" t="s">
        <v>6393</v>
      </c>
      <c r="K27" s="121" t="s">
        <v>11</v>
      </c>
      <c r="L27" s="124">
        <v>364447403</v>
      </c>
      <c r="M27" s="124">
        <v>0</v>
      </c>
      <c r="N27" s="124">
        <v>0</v>
      </c>
      <c r="O27" s="124">
        <v>364447403</v>
      </c>
      <c r="P27" s="138">
        <v>2.425301371102587E-3</v>
      </c>
    </row>
    <row r="28" spans="1:16" s="83" customFormat="1" ht="42" x14ac:dyDescent="0.15">
      <c r="A28" s="121" t="s">
        <v>146</v>
      </c>
      <c r="B28" s="121" t="s">
        <v>7566</v>
      </c>
      <c r="C28" s="121" t="s">
        <v>52</v>
      </c>
      <c r="D28" s="121" t="s">
        <v>4974</v>
      </c>
      <c r="E28" s="121" t="s">
        <v>6460</v>
      </c>
      <c r="F28" s="121" t="s">
        <v>4936</v>
      </c>
      <c r="G28" s="121" t="s">
        <v>38</v>
      </c>
      <c r="H28" s="121" t="s">
        <v>39</v>
      </c>
      <c r="I28" s="121" t="s">
        <v>7582</v>
      </c>
      <c r="J28" s="121" t="s">
        <v>6394</v>
      </c>
      <c r="K28" s="121" t="s">
        <v>11</v>
      </c>
      <c r="L28" s="124">
        <v>1143364402</v>
      </c>
      <c r="M28" s="124">
        <v>0</v>
      </c>
      <c r="N28" s="124">
        <v>0</v>
      </c>
      <c r="O28" s="124">
        <v>1143364402</v>
      </c>
      <c r="P28" s="138">
        <v>7.6087886180944732E-3</v>
      </c>
    </row>
    <row r="29" spans="1:16" s="83" customFormat="1" ht="42" x14ac:dyDescent="0.15">
      <c r="A29" s="121" t="s">
        <v>146</v>
      </c>
      <c r="B29" s="121" t="s">
        <v>7566</v>
      </c>
      <c r="C29" s="121" t="s">
        <v>52</v>
      </c>
      <c r="D29" s="121" t="s">
        <v>4974</v>
      </c>
      <c r="E29" s="121" t="s">
        <v>6460</v>
      </c>
      <c r="F29" s="121" t="s">
        <v>4936</v>
      </c>
      <c r="G29" s="121" t="s">
        <v>38</v>
      </c>
      <c r="H29" s="121" t="s">
        <v>39</v>
      </c>
      <c r="I29" s="121" t="s">
        <v>7582</v>
      </c>
      <c r="J29" s="121" t="s">
        <v>6395</v>
      </c>
      <c r="K29" s="121" t="s">
        <v>11</v>
      </c>
      <c r="L29" s="124">
        <v>2652962710</v>
      </c>
      <c r="M29" s="124">
        <v>0</v>
      </c>
      <c r="N29" s="124">
        <v>0</v>
      </c>
      <c r="O29" s="124">
        <v>2652962710</v>
      </c>
      <c r="P29" s="138">
        <v>1.7654767313699405E-2</v>
      </c>
    </row>
    <row r="30" spans="1:16" s="83" customFormat="1" ht="42" x14ac:dyDescent="0.15">
      <c r="A30" s="121" t="s">
        <v>146</v>
      </c>
      <c r="B30" s="121" t="s">
        <v>7566</v>
      </c>
      <c r="C30" s="121" t="s">
        <v>52</v>
      </c>
      <c r="D30" s="121" t="s">
        <v>4974</v>
      </c>
      <c r="E30" s="121" t="s">
        <v>6460</v>
      </c>
      <c r="F30" s="121" t="s">
        <v>4936</v>
      </c>
      <c r="G30" s="121" t="s">
        <v>38</v>
      </c>
      <c r="H30" s="121" t="s">
        <v>39</v>
      </c>
      <c r="I30" s="121" t="s">
        <v>7582</v>
      </c>
      <c r="J30" s="121" t="s">
        <v>6396</v>
      </c>
      <c r="K30" s="121" t="s">
        <v>11</v>
      </c>
      <c r="L30" s="124">
        <v>857523300</v>
      </c>
      <c r="M30" s="124">
        <v>0</v>
      </c>
      <c r="N30" s="124">
        <v>0</v>
      </c>
      <c r="O30" s="124">
        <v>857523300</v>
      </c>
      <c r="P30" s="138">
        <v>5.7065914535887503E-3</v>
      </c>
    </row>
    <row r="31" spans="1:16" s="83" customFormat="1" ht="42" x14ac:dyDescent="0.15">
      <c r="A31" s="121" t="s">
        <v>146</v>
      </c>
      <c r="B31" s="121" t="s">
        <v>7566</v>
      </c>
      <c r="C31" s="121" t="s">
        <v>52</v>
      </c>
      <c r="D31" s="121" t="s">
        <v>4974</v>
      </c>
      <c r="E31" s="121" t="s">
        <v>6460</v>
      </c>
      <c r="F31" s="121" t="s">
        <v>4936</v>
      </c>
      <c r="G31" s="121" t="s">
        <v>38</v>
      </c>
      <c r="H31" s="121" t="s">
        <v>39</v>
      </c>
      <c r="I31" s="121" t="s">
        <v>7582</v>
      </c>
      <c r="J31" s="121" t="s">
        <v>6397</v>
      </c>
      <c r="K31" s="121" t="s">
        <v>11</v>
      </c>
      <c r="L31" s="124">
        <v>1286284951</v>
      </c>
      <c r="M31" s="124">
        <v>0</v>
      </c>
      <c r="N31" s="124">
        <v>0</v>
      </c>
      <c r="O31" s="124">
        <v>1286284951</v>
      </c>
      <c r="P31" s="138">
        <v>8.5598871870378613E-3</v>
      </c>
    </row>
    <row r="32" spans="1:16" s="83" customFormat="1" ht="42" x14ac:dyDescent="0.15">
      <c r="A32" s="121" t="s">
        <v>146</v>
      </c>
      <c r="B32" s="121" t="s">
        <v>7566</v>
      </c>
      <c r="C32" s="121" t="s">
        <v>52</v>
      </c>
      <c r="D32" s="121" t="s">
        <v>4974</v>
      </c>
      <c r="E32" s="121" t="s">
        <v>6460</v>
      </c>
      <c r="F32" s="121" t="s">
        <v>4936</v>
      </c>
      <c r="G32" s="121" t="s">
        <v>38</v>
      </c>
      <c r="H32" s="121" t="s">
        <v>39</v>
      </c>
      <c r="I32" s="121" t="s">
        <v>7582</v>
      </c>
      <c r="J32" s="121" t="s">
        <v>6398</v>
      </c>
      <c r="K32" s="121" t="s">
        <v>11</v>
      </c>
      <c r="L32" s="124">
        <v>1800798931</v>
      </c>
      <c r="M32" s="124">
        <v>0</v>
      </c>
      <c r="N32" s="124">
        <v>0</v>
      </c>
      <c r="O32" s="124">
        <v>1800798931</v>
      </c>
      <c r="P32" s="138">
        <v>1.1983842059191112E-2</v>
      </c>
    </row>
    <row r="33" spans="1:16" s="83" customFormat="1" ht="42" x14ac:dyDescent="0.15">
      <c r="A33" s="121" t="s">
        <v>146</v>
      </c>
      <c r="B33" s="121" t="s">
        <v>7566</v>
      </c>
      <c r="C33" s="121" t="s">
        <v>52</v>
      </c>
      <c r="D33" s="121" t="s">
        <v>4974</v>
      </c>
      <c r="E33" s="121" t="s">
        <v>6460</v>
      </c>
      <c r="F33" s="121" t="s">
        <v>4936</v>
      </c>
      <c r="G33" s="121" t="s">
        <v>38</v>
      </c>
      <c r="H33" s="121" t="s">
        <v>39</v>
      </c>
      <c r="I33" s="121" t="s">
        <v>7582</v>
      </c>
      <c r="J33" s="121" t="s">
        <v>6399</v>
      </c>
      <c r="K33" s="121" t="s">
        <v>11</v>
      </c>
      <c r="L33" s="124">
        <v>1580201062</v>
      </c>
      <c r="M33" s="124">
        <v>0</v>
      </c>
      <c r="N33" s="124">
        <v>0</v>
      </c>
      <c r="O33" s="124">
        <v>1580201062</v>
      </c>
      <c r="P33" s="138">
        <v>1.05158214072563E-2</v>
      </c>
    </row>
    <row r="34" spans="1:16" s="83" customFormat="1" ht="42" x14ac:dyDescent="0.15">
      <c r="A34" s="121" t="s">
        <v>146</v>
      </c>
      <c r="B34" s="121" t="s">
        <v>7566</v>
      </c>
      <c r="C34" s="121" t="s">
        <v>52</v>
      </c>
      <c r="D34" s="121" t="s">
        <v>4974</v>
      </c>
      <c r="E34" s="121" t="s">
        <v>6460</v>
      </c>
      <c r="F34" s="121" t="s">
        <v>4936</v>
      </c>
      <c r="G34" s="121" t="s">
        <v>38</v>
      </c>
      <c r="H34" s="121" t="s">
        <v>39</v>
      </c>
      <c r="I34" s="121" t="s">
        <v>7582</v>
      </c>
      <c r="J34" s="121" t="s">
        <v>6382</v>
      </c>
      <c r="K34" s="121" t="s">
        <v>11</v>
      </c>
      <c r="L34" s="124">
        <v>5850005051</v>
      </c>
      <c r="M34" s="124">
        <v>0</v>
      </c>
      <c r="N34" s="124">
        <v>0</v>
      </c>
      <c r="O34" s="124">
        <v>5850005051</v>
      </c>
      <c r="P34" s="138">
        <v>3.8930241111218344E-2</v>
      </c>
    </row>
    <row r="35" spans="1:16" s="83" customFormat="1" ht="14" x14ac:dyDescent="0.15">
      <c r="A35" s="121" t="s">
        <v>146</v>
      </c>
      <c r="B35" s="121" t="s">
        <v>7566</v>
      </c>
      <c r="C35" s="121" t="s">
        <v>8191</v>
      </c>
      <c r="D35" s="121"/>
      <c r="E35" s="121"/>
      <c r="F35" s="121"/>
      <c r="G35" s="121"/>
      <c r="H35" s="121"/>
      <c r="I35" s="121"/>
      <c r="J35" s="121"/>
      <c r="K35" s="121"/>
      <c r="L35" s="124">
        <v>16643177047.67</v>
      </c>
      <c r="M35" s="124">
        <v>250065938.66999999</v>
      </c>
      <c r="N35" s="124">
        <v>255161892.45927793</v>
      </c>
      <c r="O35" s="124">
        <v>16648273001.459278</v>
      </c>
      <c r="P35" s="138">
        <v>0.11078986708249192</v>
      </c>
    </row>
    <row r="36" spans="1:16" s="83" customFormat="1" ht="14" x14ac:dyDescent="0.15">
      <c r="A36" s="121" t="s">
        <v>146</v>
      </c>
      <c r="B36" s="121" t="s">
        <v>7566</v>
      </c>
      <c r="C36" s="121" t="s">
        <v>53</v>
      </c>
      <c r="D36" s="121" t="s">
        <v>6390</v>
      </c>
      <c r="E36" s="121" t="s">
        <v>6461</v>
      </c>
      <c r="F36" s="121" t="s">
        <v>4936</v>
      </c>
      <c r="G36" s="121" t="s">
        <v>38</v>
      </c>
      <c r="H36" s="121" t="s">
        <v>39</v>
      </c>
      <c r="I36" s="121" t="s">
        <v>7582</v>
      </c>
      <c r="J36" s="121" t="s">
        <v>7561</v>
      </c>
      <c r="K36" s="121" t="s">
        <v>11</v>
      </c>
      <c r="L36" s="124">
        <v>4625153057</v>
      </c>
      <c r="M36" s="124">
        <v>0</v>
      </c>
      <c r="N36" s="124">
        <v>0</v>
      </c>
      <c r="O36" s="124">
        <v>4625153057</v>
      </c>
      <c r="P36" s="138">
        <v>3.0779174054647938E-2</v>
      </c>
    </row>
    <row r="37" spans="1:16" s="83" customFormat="1" ht="14" x14ac:dyDescent="0.15">
      <c r="A37" s="121" t="s">
        <v>146</v>
      </c>
      <c r="B37" s="121" t="s">
        <v>7566</v>
      </c>
      <c r="C37" s="121" t="s">
        <v>53</v>
      </c>
      <c r="D37" s="121" t="s">
        <v>6390</v>
      </c>
      <c r="E37" s="121" t="s">
        <v>6461</v>
      </c>
      <c r="F37" s="121" t="s">
        <v>4936</v>
      </c>
      <c r="G37" s="121" t="s">
        <v>38</v>
      </c>
      <c r="H37" s="121" t="s">
        <v>39</v>
      </c>
      <c r="I37" s="121" t="s">
        <v>7582</v>
      </c>
      <c r="J37" s="121" t="s">
        <v>6407</v>
      </c>
      <c r="K37" s="121" t="s">
        <v>11</v>
      </c>
      <c r="L37" s="124">
        <v>8335630276</v>
      </c>
      <c r="M37" s="124">
        <v>0</v>
      </c>
      <c r="N37" s="124">
        <v>0</v>
      </c>
      <c r="O37" s="124">
        <v>8335630276</v>
      </c>
      <c r="P37" s="138">
        <v>5.5471421585042917E-2</v>
      </c>
    </row>
    <row r="38" spans="1:16" s="83" customFormat="1" ht="14" x14ac:dyDescent="0.15">
      <c r="A38" s="121" t="s">
        <v>146</v>
      </c>
      <c r="B38" s="121" t="s">
        <v>7566</v>
      </c>
      <c r="C38" s="121" t="s">
        <v>8192</v>
      </c>
      <c r="D38" s="121"/>
      <c r="E38" s="121"/>
      <c r="F38" s="121"/>
      <c r="G38" s="121"/>
      <c r="H38" s="121"/>
      <c r="I38" s="121"/>
      <c r="J38" s="121"/>
      <c r="K38" s="121"/>
      <c r="L38" s="124">
        <v>12960783333</v>
      </c>
      <c r="M38" s="124">
        <v>0</v>
      </c>
      <c r="N38" s="124">
        <v>0</v>
      </c>
      <c r="O38" s="124">
        <v>12960783333</v>
      </c>
      <c r="P38" s="138">
        <v>8.6250595639690855E-2</v>
      </c>
    </row>
    <row r="39" spans="1:16" s="83" customFormat="1" ht="14" x14ac:dyDescent="0.15">
      <c r="A39" s="121" t="s">
        <v>146</v>
      </c>
      <c r="B39" s="121" t="s">
        <v>7566</v>
      </c>
      <c r="C39" s="121" t="s">
        <v>59</v>
      </c>
      <c r="D39" s="121" t="s">
        <v>6389</v>
      </c>
      <c r="E39" s="121" t="s">
        <v>6467</v>
      </c>
      <c r="F39" s="121" t="s">
        <v>4936</v>
      </c>
      <c r="G39" s="121" t="s">
        <v>38</v>
      </c>
      <c r="H39" s="121" t="s">
        <v>39</v>
      </c>
      <c r="I39" s="121" t="s">
        <v>7582</v>
      </c>
      <c r="J39" s="121" t="s">
        <v>6406</v>
      </c>
      <c r="K39" s="121" t="s">
        <v>11</v>
      </c>
      <c r="L39" s="124">
        <v>1969623831</v>
      </c>
      <c r="M39" s="124">
        <v>0</v>
      </c>
      <c r="N39" s="124">
        <v>0</v>
      </c>
      <c r="O39" s="124">
        <v>1969623831</v>
      </c>
      <c r="P39" s="138">
        <v>1.3107327253696002E-2</v>
      </c>
    </row>
    <row r="40" spans="1:16" s="83" customFormat="1" ht="14" x14ac:dyDescent="0.15">
      <c r="A40" s="121" t="s">
        <v>146</v>
      </c>
      <c r="B40" s="121" t="s">
        <v>7566</v>
      </c>
      <c r="C40" s="121" t="s">
        <v>59</v>
      </c>
      <c r="D40" s="121" t="s">
        <v>6389</v>
      </c>
      <c r="E40" s="121" t="s">
        <v>6467</v>
      </c>
      <c r="F40" s="121" t="s">
        <v>4936</v>
      </c>
      <c r="G40" s="121" t="s">
        <v>38</v>
      </c>
      <c r="H40" s="121" t="s">
        <v>39</v>
      </c>
      <c r="I40" s="121" t="s">
        <v>7582</v>
      </c>
      <c r="J40" s="121" t="s">
        <v>6383</v>
      </c>
      <c r="K40" s="121" t="s">
        <v>11</v>
      </c>
      <c r="L40" s="124">
        <v>1092876169</v>
      </c>
      <c r="M40" s="124">
        <v>0</v>
      </c>
      <c r="N40" s="124">
        <v>0</v>
      </c>
      <c r="O40" s="124">
        <v>1092876169</v>
      </c>
      <c r="P40" s="138">
        <v>7.2728027399911049E-3</v>
      </c>
    </row>
    <row r="41" spans="1:16" s="83" customFormat="1" ht="14" x14ac:dyDescent="0.15">
      <c r="A41" s="121" t="s">
        <v>146</v>
      </c>
      <c r="B41" s="121" t="s">
        <v>7566</v>
      </c>
      <c r="C41" s="121" t="s">
        <v>8193</v>
      </c>
      <c r="D41" s="121"/>
      <c r="E41" s="121"/>
      <c r="F41" s="121"/>
      <c r="G41" s="121"/>
      <c r="H41" s="121"/>
      <c r="I41" s="121"/>
      <c r="J41" s="121"/>
      <c r="K41" s="121"/>
      <c r="L41" s="124">
        <v>3062500000</v>
      </c>
      <c r="M41" s="124">
        <v>0</v>
      </c>
      <c r="N41" s="124">
        <v>0</v>
      </c>
      <c r="O41" s="124">
        <v>3062500000</v>
      </c>
      <c r="P41" s="138">
        <v>2.0380129993687109E-2</v>
      </c>
    </row>
    <row r="42" spans="1:16" s="83" customFormat="1" ht="14" x14ac:dyDescent="0.15">
      <c r="A42" s="121" t="s">
        <v>146</v>
      </c>
      <c r="B42" s="121" t="s">
        <v>7566</v>
      </c>
      <c r="C42" s="121" t="s">
        <v>57</v>
      </c>
      <c r="D42" s="121" t="s">
        <v>6416</v>
      </c>
      <c r="E42" s="121" t="s">
        <v>6465</v>
      </c>
      <c r="F42" s="121" t="s">
        <v>4936</v>
      </c>
      <c r="G42" s="121" t="s">
        <v>38</v>
      </c>
      <c r="H42" s="121" t="s">
        <v>39</v>
      </c>
      <c r="I42" s="121" t="s">
        <v>7582</v>
      </c>
      <c r="J42" s="121" t="s">
        <v>6402</v>
      </c>
      <c r="K42" s="121" t="s">
        <v>11</v>
      </c>
      <c r="L42" s="124">
        <v>5390947025</v>
      </c>
      <c r="M42" s="124">
        <v>0</v>
      </c>
      <c r="N42" s="124">
        <v>0</v>
      </c>
      <c r="O42" s="124">
        <v>5390947025</v>
      </c>
      <c r="P42" s="138">
        <v>3.5875330990556988E-2</v>
      </c>
    </row>
    <row r="43" spans="1:16" s="83" customFormat="1" ht="14" x14ac:dyDescent="0.15">
      <c r="A43" s="121" t="s">
        <v>146</v>
      </c>
      <c r="B43" s="121" t="s">
        <v>7566</v>
      </c>
      <c r="C43" s="121" t="s">
        <v>57</v>
      </c>
      <c r="D43" s="121" t="s">
        <v>6416</v>
      </c>
      <c r="E43" s="121" t="s">
        <v>6465</v>
      </c>
      <c r="F43" s="121" t="s">
        <v>4936</v>
      </c>
      <c r="G43" s="121" t="s">
        <v>38</v>
      </c>
      <c r="H43" s="121" t="s">
        <v>39</v>
      </c>
      <c r="I43" s="121" t="s">
        <v>7582</v>
      </c>
      <c r="J43" s="121" t="s">
        <v>7562</v>
      </c>
      <c r="K43" s="121" t="s">
        <v>11</v>
      </c>
      <c r="L43" s="124">
        <v>2957454886</v>
      </c>
      <c r="M43" s="124">
        <v>0</v>
      </c>
      <c r="N43" s="124">
        <v>0</v>
      </c>
      <c r="O43" s="124">
        <v>2957454886</v>
      </c>
      <c r="P43" s="138">
        <v>1.9681082457843294E-2</v>
      </c>
    </row>
    <row r="44" spans="1:16" s="83" customFormat="1" ht="14" x14ac:dyDescent="0.15">
      <c r="A44" s="121" t="s">
        <v>146</v>
      </c>
      <c r="B44" s="121" t="s">
        <v>7566</v>
      </c>
      <c r="C44" s="121" t="s">
        <v>8194</v>
      </c>
      <c r="D44" s="121"/>
      <c r="E44" s="121"/>
      <c r="F44" s="121"/>
      <c r="G44" s="121"/>
      <c r="H44" s="121"/>
      <c r="I44" s="121"/>
      <c r="J44" s="121"/>
      <c r="K44" s="121"/>
      <c r="L44" s="124">
        <v>8348401911</v>
      </c>
      <c r="M44" s="124">
        <v>0</v>
      </c>
      <c r="N44" s="124">
        <v>0</v>
      </c>
      <c r="O44" s="124">
        <v>8348401911</v>
      </c>
      <c r="P44" s="138">
        <v>5.5556413448400281E-2</v>
      </c>
    </row>
    <row r="45" spans="1:16" s="83" customFormat="1" ht="42" x14ac:dyDescent="0.15">
      <c r="A45" s="121" t="s">
        <v>146</v>
      </c>
      <c r="B45" s="121" t="s">
        <v>7566</v>
      </c>
      <c r="C45" s="121" t="s">
        <v>60</v>
      </c>
      <c r="D45" s="121" t="s">
        <v>125</v>
      </c>
      <c r="E45" s="121" t="s">
        <v>6468</v>
      </c>
      <c r="F45" s="121" t="s">
        <v>4936</v>
      </c>
      <c r="G45" s="121" t="s">
        <v>38</v>
      </c>
      <c r="H45" s="121" t="s">
        <v>39</v>
      </c>
      <c r="I45" s="121" t="s">
        <v>7582</v>
      </c>
      <c r="J45" s="121" t="s">
        <v>6409</v>
      </c>
      <c r="K45" s="121" t="s">
        <v>11</v>
      </c>
      <c r="L45" s="124">
        <v>357872495</v>
      </c>
      <c r="M45" s="124">
        <v>0</v>
      </c>
      <c r="N45" s="124">
        <v>0</v>
      </c>
      <c r="O45" s="124">
        <v>357872495</v>
      </c>
      <c r="P45" s="138">
        <v>2.3815470920049435E-3</v>
      </c>
    </row>
    <row r="46" spans="1:16" s="83" customFormat="1" ht="42" x14ac:dyDescent="0.15">
      <c r="A46" s="121" t="s">
        <v>146</v>
      </c>
      <c r="B46" s="121" t="s">
        <v>7566</v>
      </c>
      <c r="C46" s="121" t="s">
        <v>60</v>
      </c>
      <c r="D46" s="121" t="s">
        <v>125</v>
      </c>
      <c r="E46" s="121" t="s">
        <v>6468</v>
      </c>
      <c r="F46" s="121" t="s">
        <v>4936</v>
      </c>
      <c r="G46" s="121" t="s">
        <v>38</v>
      </c>
      <c r="H46" s="121" t="s">
        <v>39</v>
      </c>
      <c r="I46" s="121" t="s">
        <v>7582</v>
      </c>
      <c r="J46" s="121" t="s">
        <v>6384</v>
      </c>
      <c r="K46" s="121" t="s">
        <v>11</v>
      </c>
      <c r="L46" s="124">
        <v>198571075</v>
      </c>
      <c r="M46" s="124">
        <v>0</v>
      </c>
      <c r="N46" s="124">
        <v>0</v>
      </c>
      <c r="O46" s="124">
        <v>198571075</v>
      </c>
      <c r="P46" s="138">
        <v>1.3214381457914096E-3</v>
      </c>
    </row>
    <row r="47" spans="1:16" s="83" customFormat="1" ht="14" x14ac:dyDescent="0.15">
      <c r="A47" s="121" t="s">
        <v>146</v>
      </c>
      <c r="B47" s="121" t="s">
        <v>7566</v>
      </c>
      <c r="C47" s="121" t="s">
        <v>8195</v>
      </c>
      <c r="D47" s="121"/>
      <c r="E47" s="121"/>
      <c r="F47" s="121"/>
      <c r="G47" s="121"/>
      <c r="H47" s="121"/>
      <c r="I47" s="121"/>
      <c r="J47" s="121"/>
      <c r="K47" s="121"/>
      <c r="L47" s="124">
        <v>556443570</v>
      </c>
      <c r="M47" s="124">
        <v>0</v>
      </c>
      <c r="N47" s="124">
        <v>0</v>
      </c>
      <c r="O47" s="124">
        <v>556443570</v>
      </c>
      <c r="P47" s="138">
        <v>3.7029852377963531E-3</v>
      </c>
    </row>
    <row r="48" spans="1:16" s="83" customFormat="1" ht="28" x14ac:dyDescent="0.15">
      <c r="A48" s="121" t="s">
        <v>146</v>
      </c>
      <c r="B48" s="121" t="s">
        <v>7566</v>
      </c>
      <c r="C48" s="121" t="s">
        <v>7636</v>
      </c>
      <c r="D48" s="121" t="s">
        <v>6391</v>
      </c>
      <c r="E48" s="121" t="s">
        <v>6464</v>
      </c>
      <c r="F48" s="121" t="s">
        <v>4936</v>
      </c>
      <c r="G48" s="121" t="s">
        <v>38</v>
      </c>
      <c r="H48" s="121" t="s">
        <v>39</v>
      </c>
      <c r="I48" s="121" t="s">
        <v>7582</v>
      </c>
      <c r="J48" s="121" t="s">
        <v>6408</v>
      </c>
      <c r="K48" s="121" t="s">
        <v>11</v>
      </c>
      <c r="L48" s="124">
        <v>7242592204</v>
      </c>
      <c r="M48" s="124">
        <v>0</v>
      </c>
      <c r="N48" s="124">
        <v>0</v>
      </c>
      <c r="O48" s="124">
        <v>7242592204</v>
      </c>
      <c r="P48" s="138">
        <v>4.8197541423276674E-2</v>
      </c>
    </row>
    <row r="49" spans="1:16" s="83" customFormat="1" ht="28" x14ac:dyDescent="0.15">
      <c r="A49" s="121" t="s">
        <v>146</v>
      </c>
      <c r="B49" s="121" t="s">
        <v>7566</v>
      </c>
      <c r="C49" s="121" t="s">
        <v>7636</v>
      </c>
      <c r="D49" s="121" t="s">
        <v>6391</v>
      </c>
      <c r="E49" s="121" t="s">
        <v>6464</v>
      </c>
      <c r="F49" s="121" t="s">
        <v>4936</v>
      </c>
      <c r="G49" s="121" t="s">
        <v>38</v>
      </c>
      <c r="H49" s="121" t="s">
        <v>39</v>
      </c>
      <c r="I49" s="121" t="s">
        <v>7582</v>
      </c>
      <c r="J49" s="121" t="s">
        <v>7563</v>
      </c>
      <c r="K49" s="121" t="s">
        <v>11</v>
      </c>
      <c r="L49" s="124">
        <v>3890319751</v>
      </c>
      <c r="M49" s="124">
        <v>0</v>
      </c>
      <c r="N49" s="124">
        <v>0</v>
      </c>
      <c r="O49" s="124">
        <v>3890319751</v>
      </c>
      <c r="P49" s="138">
        <v>2.5889052160779906E-2</v>
      </c>
    </row>
    <row r="50" spans="1:16" s="83" customFormat="1" ht="28" x14ac:dyDescent="0.15">
      <c r="A50" s="121" t="s">
        <v>146</v>
      </c>
      <c r="B50" s="121" t="s">
        <v>7566</v>
      </c>
      <c r="C50" s="121" t="s">
        <v>7636</v>
      </c>
      <c r="D50" s="121" t="s">
        <v>6391</v>
      </c>
      <c r="E50" s="121" t="s">
        <v>6464</v>
      </c>
      <c r="F50" s="121" t="s">
        <v>4936</v>
      </c>
      <c r="G50" s="121" t="s">
        <v>38</v>
      </c>
      <c r="H50" s="121" t="s">
        <v>39</v>
      </c>
      <c r="I50" s="121" t="s">
        <v>7582</v>
      </c>
      <c r="J50" s="121" t="s">
        <v>6401</v>
      </c>
      <c r="K50" s="121" t="s">
        <v>11</v>
      </c>
      <c r="L50" s="124">
        <v>7011285182</v>
      </c>
      <c r="M50" s="124">
        <v>0</v>
      </c>
      <c r="N50" s="124">
        <v>0</v>
      </c>
      <c r="O50" s="124">
        <v>7011285182</v>
      </c>
      <c r="P50" s="138">
        <v>4.6658254181868461E-2</v>
      </c>
    </row>
    <row r="51" spans="1:16" s="83" customFormat="1" ht="28" x14ac:dyDescent="0.15">
      <c r="A51" s="121" t="s">
        <v>146</v>
      </c>
      <c r="B51" s="121" t="s">
        <v>7566</v>
      </c>
      <c r="C51" s="121" t="s">
        <v>7636</v>
      </c>
      <c r="D51" s="121" t="s">
        <v>6391</v>
      </c>
      <c r="E51" s="121" t="s">
        <v>6464</v>
      </c>
      <c r="F51" s="121" t="s">
        <v>4936</v>
      </c>
      <c r="G51" s="121" t="s">
        <v>38</v>
      </c>
      <c r="H51" s="121" t="s">
        <v>39</v>
      </c>
      <c r="I51" s="121" t="s">
        <v>7582</v>
      </c>
      <c r="J51" s="121" t="s">
        <v>7559</v>
      </c>
      <c r="K51" s="121" t="s">
        <v>11</v>
      </c>
      <c r="L51" s="124">
        <v>4063898250</v>
      </c>
      <c r="M51" s="124">
        <v>0</v>
      </c>
      <c r="N51" s="124">
        <v>0</v>
      </c>
      <c r="O51" s="124">
        <v>4063898250</v>
      </c>
      <c r="P51" s="138">
        <v>2.7044171303222057E-2</v>
      </c>
    </row>
    <row r="52" spans="1:16" s="83" customFormat="1" ht="14" x14ac:dyDescent="0.15">
      <c r="A52" s="121" t="s">
        <v>146</v>
      </c>
      <c r="B52" s="121" t="s">
        <v>7566</v>
      </c>
      <c r="C52" s="121" t="s">
        <v>8969</v>
      </c>
      <c r="D52" s="121"/>
      <c r="E52" s="121"/>
      <c r="F52" s="121"/>
      <c r="G52" s="121"/>
      <c r="H52" s="121"/>
      <c r="I52" s="121"/>
      <c r="J52" s="121"/>
      <c r="K52" s="121"/>
      <c r="L52" s="124">
        <v>22208095387</v>
      </c>
      <c r="M52" s="124">
        <v>0</v>
      </c>
      <c r="N52" s="124">
        <v>0</v>
      </c>
      <c r="O52" s="124">
        <v>22208095387</v>
      </c>
      <c r="P52" s="138">
        <v>0.1477890190691471</v>
      </c>
    </row>
    <row r="53" spans="1:16" s="83" customFormat="1" ht="14" x14ac:dyDescent="0.15">
      <c r="A53" s="121" t="s">
        <v>146</v>
      </c>
      <c r="B53" s="121" t="s">
        <v>8971</v>
      </c>
      <c r="C53" s="121"/>
      <c r="D53" s="121"/>
      <c r="E53" s="121"/>
      <c r="F53" s="121"/>
      <c r="G53" s="121"/>
      <c r="H53" s="121"/>
      <c r="I53" s="121"/>
      <c r="J53" s="121"/>
      <c r="K53" s="121"/>
      <c r="L53" s="124">
        <v>112235584352.67</v>
      </c>
      <c r="M53" s="124">
        <v>250065938.66999999</v>
      </c>
      <c r="N53" s="124">
        <v>255161892.45927793</v>
      </c>
      <c r="O53" s="124">
        <v>112240680306.45929</v>
      </c>
      <c r="P53" s="138">
        <v>0.74693213231853606</v>
      </c>
    </row>
    <row r="54" spans="1:16" s="83" customFormat="1" ht="14" x14ac:dyDescent="0.15">
      <c r="A54" s="121" t="s">
        <v>8970</v>
      </c>
      <c r="B54" s="121"/>
      <c r="C54" s="121"/>
      <c r="D54" s="121"/>
      <c r="E54" s="121"/>
      <c r="F54" s="121"/>
      <c r="G54" s="121"/>
      <c r="H54" s="121"/>
      <c r="I54" s="121"/>
      <c r="J54" s="121"/>
      <c r="K54" s="121"/>
      <c r="L54" s="124">
        <v>112235584352.67</v>
      </c>
      <c r="M54" s="124">
        <v>250065938.66999999</v>
      </c>
      <c r="N54" s="124">
        <v>255161892.45927793</v>
      </c>
      <c r="O54" s="124">
        <v>112240680306.45929</v>
      </c>
      <c r="P54" s="138">
        <v>0.74693213231853606</v>
      </c>
    </row>
    <row r="55" spans="1:16" s="83" customFormat="1" ht="19" x14ac:dyDescent="0.2">
      <c r="A55" s="141" t="s">
        <v>8956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  <c r="L55" s="168">
        <v>112235584352.67</v>
      </c>
      <c r="M55" s="168">
        <v>250065938.66999999</v>
      </c>
      <c r="N55" s="168">
        <v>255161892.45927793</v>
      </c>
      <c r="O55" s="168">
        <v>112240680306.45929</v>
      </c>
      <c r="P55" s="169">
        <v>0.74693213231853606</v>
      </c>
    </row>
    <row r="56" spans="1:16" s="83" customFormat="1" x14ac:dyDescent="0.1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</row>
    <row r="57" spans="1:16" s="83" customFormat="1" x14ac:dyDescent="0.1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</row>
    <row r="58" spans="1:16" s="83" customFormat="1" x14ac:dyDescent="0.1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</row>
    <row r="59" spans="1:16" s="83" customFormat="1" x14ac:dyDescent="0.1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</row>
    <row r="60" spans="1:16" s="83" customFormat="1" x14ac:dyDescent="0.1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</row>
    <row r="61" spans="1:16" s="83" customFormat="1" x14ac:dyDescent="0.1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</row>
    <row r="62" spans="1:16" s="83" customFormat="1" x14ac:dyDescent="0.1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</row>
    <row r="63" spans="1:16" s="83" customFormat="1" x14ac:dyDescent="0.1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</row>
    <row r="64" spans="1:16" s="83" customFormat="1" x14ac:dyDescent="0.1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</row>
    <row r="65" spans="1:16" s="83" customFormat="1" x14ac:dyDescent="0.1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</row>
    <row r="66" spans="1:16" s="83" customFormat="1" x14ac:dyDescent="0.1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</row>
    <row r="67" spans="1:16" s="83" customFormat="1" x14ac:dyDescent="0.1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</row>
    <row r="68" spans="1:16" s="83" customFormat="1" x14ac:dyDescent="0.1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</row>
    <row r="69" spans="1:16" s="83" customFormat="1" x14ac:dyDescent="0.1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</row>
    <row r="70" spans="1:16" s="83" customFormat="1" x14ac:dyDescent="0.1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</row>
    <row r="71" spans="1:16" s="83" customFormat="1" x14ac:dyDescent="0.1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</row>
    <row r="72" spans="1:16" s="83" customFormat="1" x14ac:dyDescent="0.1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</row>
    <row r="73" spans="1:16" s="83" customFormat="1" x14ac:dyDescent="0.1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</row>
    <row r="74" spans="1:16" s="83" customFormat="1" x14ac:dyDescent="0.1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</row>
    <row r="75" spans="1:16" s="83" customFormat="1" x14ac:dyDescent="0.1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</row>
    <row r="76" spans="1:16" s="83" customFormat="1" x14ac:dyDescent="0.1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</row>
    <row r="77" spans="1:16" s="83" customFormat="1" x14ac:dyDescent="0.1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</row>
    <row r="78" spans="1:16" s="83" customFormat="1" x14ac:dyDescent="0.1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</row>
    <row r="79" spans="1:16" s="83" customFormat="1" x14ac:dyDescent="0.1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</row>
    <row r="80" spans="1:16" s="83" customFormat="1" x14ac:dyDescent="0.1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</row>
    <row r="81" spans="1:16" s="83" customFormat="1" x14ac:dyDescent="0.1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s="83" customFormat="1" x14ac:dyDescent="0.1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s="83" customFormat="1" x14ac:dyDescent="0.1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s="83" customFormat="1" x14ac:dyDescent="0.1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s="83" customFormat="1" x14ac:dyDescent="0.1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</row>
    <row r="86" spans="1:16" s="83" customFormat="1" x14ac:dyDescent="0.1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</row>
    <row r="87" spans="1:16" s="83" customFormat="1" x14ac:dyDescent="0.1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</row>
    <row r="88" spans="1:16" s="83" customFormat="1" x14ac:dyDescent="0.1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</row>
    <row r="89" spans="1:16" s="83" customFormat="1" x14ac:dyDescent="0.1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</row>
    <row r="90" spans="1:16" s="83" customFormat="1" x14ac:dyDescent="0.1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</row>
    <row r="91" spans="1:16" s="83" customFormat="1" x14ac:dyDescent="0.1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</row>
    <row r="92" spans="1:16" s="83" customFormat="1" x14ac:dyDescent="0.1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</row>
    <row r="93" spans="1:16" s="83" customFormat="1" x14ac:dyDescent="0.1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</row>
    <row r="94" spans="1:16" s="83" customFormat="1" x14ac:dyDescent="0.1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</row>
    <row r="95" spans="1:16" s="83" customFormat="1" x14ac:dyDescent="0.1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</row>
    <row r="96" spans="1:16" s="83" customFormat="1" x14ac:dyDescent="0.1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</row>
    <row r="97" spans="1:16" s="83" customFormat="1" x14ac:dyDescent="0.1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</row>
    <row r="98" spans="1:16" s="83" customFormat="1" x14ac:dyDescent="0.1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</row>
    <row r="99" spans="1:16" s="83" customFormat="1" x14ac:dyDescent="0.1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</row>
    <row r="100" spans="1:16" s="83" customFormat="1" x14ac:dyDescent="0.1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</row>
    <row r="101" spans="1:16" s="83" customFormat="1" x14ac:dyDescent="0.1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</row>
    <row r="102" spans="1:16" s="83" customFormat="1" x14ac:dyDescent="0.1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</row>
    <row r="103" spans="1:16" s="83" customFormat="1" x14ac:dyDescent="0.1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</row>
    <row r="104" spans="1:16" s="83" customFormat="1" x14ac:dyDescent="0.1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</row>
    <row r="105" spans="1:16" s="83" customFormat="1" x14ac:dyDescent="0.1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</row>
    <row r="106" spans="1:16" s="83" customFormat="1" x14ac:dyDescent="0.1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</row>
    <row r="107" spans="1:16" s="83" customFormat="1" x14ac:dyDescent="0.1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</row>
    <row r="108" spans="1:16" s="83" customFormat="1" x14ac:dyDescent="0.1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</row>
    <row r="109" spans="1:16" s="83" customFormat="1" x14ac:dyDescent="0.1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</row>
    <row r="110" spans="1:16" s="83" customFormat="1" x14ac:dyDescent="0.1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</row>
    <row r="111" spans="1:16" s="83" customFormat="1" x14ac:dyDescent="0.1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</row>
    <row r="112" spans="1:16" s="83" customFormat="1" x14ac:dyDescent="0.1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</row>
    <row r="113" spans="1:16" s="83" customFormat="1" x14ac:dyDescent="0.1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</row>
    <row r="114" spans="1:16" s="83" customFormat="1" x14ac:dyDescent="0.1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</row>
    <row r="115" spans="1:16" s="83" customFormat="1" x14ac:dyDescent="0.1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</row>
    <row r="116" spans="1:16" s="83" customFormat="1" x14ac:dyDescent="0.1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</row>
    <row r="117" spans="1:16" s="83" customFormat="1" x14ac:dyDescent="0.1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</row>
    <row r="118" spans="1:16" s="83" customFormat="1" x14ac:dyDescent="0.1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</row>
    <row r="119" spans="1:16" s="83" customFormat="1" x14ac:dyDescent="0.1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s="83" customFormat="1" x14ac:dyDescent="0.1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s="83" customFormat="1" x14ac:dyDescent="0.1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</row>
    <row r="122" spans="1:16" s="83" customFormat="1" x14ac:dyDescent="0.1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</row>
    <row r="123" spans="1:16" s="83" customFormat="1" x14ac:dyDescent="0.1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</row>
    <row r="124" spans="1:16" s="83" customFormat="1" x14ac:dyDescent="0.1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</row>
    <row r="125" spans="1:16" s="83" customFormat="1" x14ac:dyDescent="0.1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</row>
    <row r="126" spans="1:16" s="83" customFormat="1" x14ac:dyDescent="0.1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</row>
    <row r="127" spans="1:16" s="83" customFormat="1" x14ac:dyDescent="0.1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</row>
    <row r="128" spans="1:16" s="83" customFormat="1" x14ac:dyDescent="0.1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</row>
    <row r="129" spans="1:16" s="83" customFormat="1" x14ac:dyDescent="0.1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</row>
    <row r="130" spans="1:16" s="83" customFormat="1" x14ac:dyDescent="0.1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</row>
    <row r="131" spans="1:16" s="83" customFormat="1" x14ac:dyDescent="0.1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</row>
    <row r="132" spans="1:16" s="83" customFormat="1" x14ac:dyDescent="0.1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</row>
    <row r="133" spans="1:16" s="83" customFormat="1" x14ac:dyDescent="0.1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</row>
    <row r="134" spans="1:16" s="83" customFormat="1" x14ac:dyDescent="0.1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</row>
    <row r="135" spans="1:16" s="83" customFormat="1" x14ac:dyDescent="0.1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</row>
    <row r="136" spans="1:16" s="83" customFormat="1" x14ac:dyDescent="0.1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</row>
    <row r="137" spans="1:16" s="83" customFormat="1" x14ac:dyDescent="0.1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</row>
    <row r="138" spans="1:16" s="83" customFormat="1" x14ac:dyDescent="0.1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</row>
    <row r="139" spans="1:16" s="83" customFormat="1" x14ac:dyDescent="0.1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</row>
    <row r="140" spans="1:16" s="83" customFormat="1" x14ac:dyDescent="0.1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</row>
    <row r="141" spans="1:16" s="83" customFormat="1" x14ac:dyDescent="0.1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</row>
    <row r="142" spans="1:16" s="83" customFormat="1" x14ac:dyDescent="0.1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</row>
    <row r="143" spans="1:16" s="83" customFormat="1" x14ac:dyDescent="0.1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</row>
    <row r="144" spans="1:16" s="83" customFormat="1" x14ac:dyDescent="0.1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</row>
    <row r="145" spans="1:16" s="83" customFormat="1" x14ac:dyDescent="0.1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</row>
    <row r="146" spans="1:16" s="83" customFormat="1" x14ac:dyDescent="0.1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</row>
    <row r="147" spans="1:16" s="83" customFormat="1" x14ac:dyDescent="0.1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</row>
    <row r="148" spans="1:16" s="83" customFormat="1" x14ac:dyDescent="0.1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</row>
    <row r="149" spans="1:16" s="83" customFormat="1" x14ac:dyDescent="0.1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</row>
    <row r="150" spans="1:16" s="83" customFormat="1" x14ac:dyDescent="0.1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</row>
    <row r="151" spans="1:16" s="83" customFormat="1" x14ac:dyDescent="0.1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</row>
    <row r="152" spans="1:16" s="83" customFormat="1" x14ac:dyDescent="0.1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</row>
    <row r="153" spans="1:16" s="83" customFormat="1" x14ac:dyDescent="0.1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</row>
    <row r="154" spans="1:16" s="83" customFormat="1" x14ac:dyDescent="0.1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</row>
    <row r="155" spans="1:16" s="83" customFormat="1" x14ac:dyDescent="0.1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</row>
    <row r="156" spans="1:16" s="83" customFormat="1" x14ac:dyDescent="0.1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</row>
    <row r="157" spans="1:16" s="83" customFormat="1" x14ac:dyDescent="0.1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</row>
    <row r="158" spans="1:16" s="83" customFormat="1" x14ac:dyDescent="0.1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</row>
    <row r="159" spans="1:16" s="83" customFormat="1" x14ac:dyDescent="0.1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</row>
    <row r="160" spans="1:16" s="83" customFormat="1" x14ac:dyDescent="0.1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</row>
    <row r="161" spans="1:16" s="83" customFormat="1" x14ac:dyDescent="0.1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</row>
    <row r="162" spans="1:16" s="83" customFormat="1" x14ac:dyDescent="0.1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</row>
    <row r="163" spans="1:16" s="83" customFormat="1" x14ac:dyDescent="0.1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</row>
    <row r="164" spans="1:16" s="83" customFormat="1" x14ac:dyDescent="0.1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</row>
    <row r="165" spans="1:16" s="83" customFormat="1" x14ac:dyDescent="0.1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</row>
    <row r="166" spans="1:16" s="83" customFormat="1" x14ac:dyDescent="0.1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</row>
    <row r="167" spans="1:16" s="83" customFormat="1" x14ac:dyDescent="0.1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</row>
    <row r="168" spans="1:16" s="83" customFormat="1" x14ac:dyDescent="0.1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</row>
    <row r="169" spans="1:16" s="83" customFormat="1" x14ac:dyDescent="0.1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</row>
    <row r="170" spans="1:16" s="83" customFormat="1" x14ac:dyDescent="0.1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</row>
    <row r="171" spans="1:16" s="83" customFormat="1" x14ac:dyDescent="0.1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</row>
    <row r="172" spans="1:16" s="83" customFormat="1" x14ac:dyDescent="0.1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</row>
    <row r="173" spans="1:16" s="83" customFormat="1" x14ac:dyDescent="0.1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</row>
    <row r="174" spans="1:16" s="83" customFormat="1" x14ac:dyDescent="0.1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</row>
    <row r="175" spans="1:16" s="83" customFormat="1" x14ac:dyDescent="0.1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</row>
    <row r="176" spans="1:16" s="83" customFormat="1" x14ac:dyDescent="0.1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</row>
    <row r="177" spans="1:16" s="83" customFormat="1" x14ac:dyDescent="0.1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</row>
    <row r="178" spans="1:16" s="83" customFormat="1" x14ac:dyDescent="0.1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</row>
    <row r="179" spans="1:16" s="83" customFormat="1" x14ac:dyDescent="0.1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</row>
    <row r="180" spans="1:16" s="83" customFormat="1" x14ac:dyDescent="0.1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</row>
    <row r="181" spans="1:16" s="83" customFormat="1" x14ac:dyDescent="0.1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</row>
    <row r="182" spans="1:16" s="83" customFormat="1" x14ac:dyDescent="0.1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</row>
    <row r="183" spans="1:16" s="83" customFormat="1" x14ac:dyDescent="0.1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</row>
    <row r="184" spans="1:16" s="83" customFormat="1" x14ac:dyDescent="0.1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</row>
    <row r="185" spans="1:16" s="83" customFormat="1" x14ac:dyDescent="0.1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</row>
    <row r="186" spans="1:16" s="83" customFormat="1" x14ac:dyDescent="0.1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</row>
    <row r="187" spans="1:16" s="83" customFormat="1" x14ac:dyDescent="0.1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</row>
    <row r="188" spans="1:16" s="83" customFormat="1" x14ac:dyDescent="0.1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</row>
    <row r="189" spans="1:16" s="83" customFormat="1" x14ac:dyDescent="0.1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</row>
    <row r="190" spans="1:16" s="83" customFormat="1" x14ac:dyDescent="0.1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</row>
    <row r="191" spans="1:16" s="83" customFormat="1" x14ac:dyDescent="0.1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</row>
    <row r="192" spans="1:16" s="83" customFormat="1" x14ac:dyDescent="0.1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</row>
    <row r="193" spans="1:16" s="83" customFormat="1" x14ac:dyDescent="0.1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</row>
    <row r="194" spans="1:16" s="83" customFormat="1" x14ac:dyDescent="0.1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</row>
    <row r="195" spans="1:16" s="83" customFormat="1" x14ac:dyDescent="0.1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</row>
    <row r="196" spans="1:16" s="83" customFormat="1" x14ac:dyDescent="0.1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</row>
    <row r="197" spans="1:16" s="83" customFormat="1" x14ac:dyDescent="0.1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</row>
    <row r="198" spans="1:16" s="83" customFormat="1" x14ac:dyDescent="0.1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</row>
    <row r="199" spans="1:16" s="83" customFormat="1" x14ac:dyDescent="0.1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</row>
    <row r="200" spans="1:16" s="83" customFormat="1" x14ac:dyDescent="0.1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</row>
    <row r="201" spans="1:16" s="83" customFormat="1" x14ac:dyDescent="0.1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</row>
    <row r="202" spans="1:16" s="83" customFormat="1" x14ac:dyDescent="0.1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</row>
    <row r="203" spans="1:16" s="83" customFormat="1" x14ac:dyDescent="0.1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</row>
    <row r="204" spans="1:16" s="83" customFormat="1" x14ac:dyDescent="0.1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</row>
    <row r="205" spans="1:16" s="83" customFormat="1" x14ac:dyDescent="0.1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</row>
    <row r="206" spans="1:16" s="83" customFormat="1" x14ac:dyDescent="0.1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</row>
    <row r="207" spans="1:16" s="83" customFormat="1" x14ac:dyDescent="0.1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</row>
    <row r="208" spans="1:16" s="83" customFormat="1" x14ac:dyDescent="0.1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</row>
    <row r="209" spans="1:16" s="83" customFormat="1" x14ac:dyDescent="0.1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</row>
    <row r="210" spans="1:16" s="83" customFormat="1" x14ac:dyDescent="0.1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</row>
    <row r="211" spans="1:16" s="83" customFormat="1" x14ac:dyDescent="0.1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</row>
    <row r="212" spans="1:16" s="83" customFormat="1" x14ac:dyDescent="0.1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</row>
    <row r="213" spans="1:16" s="83" customFormat="1" x14ac:dyDescent="0.1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</row>
    <row r="214" spans="1:16" s="83" customFormat="1" x14ac:dyDescent="0.1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</row>
    <row r="215" spans="1:16" s="83" customFormat="1" x14ac:dyDescent="0.1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</row>
    <row r="216" spans="1:16" s="83" customFormat="1" x14ac:dyDescent="0.1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</row>
    <row r="217" spans="1:16" s="83" customFormat="1" x14ac:dyDescent="0.1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</row>
    <row r="218" spans="1:16" s="83" customFormat="1" x14ac:dyDescent="0.1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</row>
    <row r="219" spans="1:16" s="83" customFormat="1" x14ac:dyDescent="0.1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</row>
    <row r="220" spans="1:16" s="83" customFormat="1" x14ac:dyDescent="0.1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</row>
    <row r="221" spans="1:16" s="83" customFormat="1" x14ac:dyDescent="0.1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</row>
    <row r="222" spans="1:16" s="83" customFormat="1" x14ac:dyDescent="0.1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</row>
    <row r="223" spans="1:16" s="83" customFormat="1" x14ac:dyDescent="0.1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</row>
    <row r="224" spans="1:16" s="83" customFormat="1" x14ac:dyDescent="0.1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</row>
    <row r="225" spans="1:16" s="83" customFormat="1" x14ac:dyDescent="0.1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</row>
    <row r="226" spans="1:16" s="83" customFormat="1" x14ac:dyDescent="0.1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</row>
    <row r="227" spans="1:16" s="83" customFormat="1" x14ac:dyDescent="0.1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</row>
    <row r="228" spans="1:16" s="83" customFormat="1" x14ac:dyDescent="0.1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</row>
    <row r="229" spans="1:16" s="83" customFormat="1" x14ac:dyDescent="0.1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</row>
    <row r="230" spans="1:16" s="83" customFormat="1" x14ac:dyDescent="0.1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</row>
    <row r="231" spans="1:16" s="83" customFormat="1" x14ac:dyDescent="0.1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</row>
    <row r="232" spans="1:16" s="83" customFormat="1" x14ac:dyDescent="0.1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</row>
    <row r="233" spans="1:16" s="83" customFormat="1" x14ac:dyDescent="0.1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</row>
    <row r="234" spans="1:16" s="83" customFormat="1" x14ac:dyDescent="0.1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</row>
    <row r="235" spans="1:16" s="83" customFormat="1" x14ac:dyDescent="0.1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</row>
    <row r="236" spans="1:16" s="83" customFormat="1" x14ac:dyDescent="0.1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</row>
    <row r="237" spans="1:16" s="83" customFormat="1" x14ac:dyDescent="0.1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</row>
    <row r="238" spans="1:16" s="83" customFormat="1" x14ac:dyDescent="0.1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</row>
    <row r="239" spans="1:16" s="83" customFormat="1" x14ac:dyDescent="0.1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</row>
    <row r="240" spans="1:16" s="83" customFormat="1" x14ac:dyDescent="0.1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</row>
    <row r="241" spans="1:16" s="83" customFormat="1" x14ac:dyDescent="0.1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</row>
    <row r="242" spans="1:16" s="83" customFormat="1" x14ac:dyDescent="0.1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</row>
    <row r="243" spans="1:16" s="83" customFormat="1" x14ac:dyDescent="0.1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</row>
    <row r="244" spans="1:16" s="83" customFormat="1" x14ac:dyDescent="0.1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</row>
    <row r="245" spans="1:16" s="83" customFormat="1" x14ac:dyDescent="0.1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</row>
    <row r="246" spans="1:16" s="83" customFormat="1" x14ac:dyDescent="0.1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</row>
    <row r="247" spans="1:16" s="83" customFormat="1" x14ac:dyDescent="0.1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</row>
    <row r="248" spans="1:16" s="83" customFormat="1" x14ac:dyDescent="0.1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</row>
    <row r="249" spans="1:16" s="83" customFormat="1" x14ac:dyDescent="0.1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</row>
    <row r="250" spans="1:16" s="83" customFormat="1" x14ac:dyDescent="0.1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</row>
    <row r="251" spans="1:16" s="83" customFormat="1" x14ac:dyDescent="0.1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</row>
    <row r="252" spans="1:16" s="83" customFormat="1" x14ac:dyDescent="0.1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</row>
    <row r="253" spans="1:16" s="83" customFormat="1" x14ac:dyDescent="0.1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</row>
    <row r="254" spans="1:16" s="83" customFormat="1" x14ac:dyDescent="0.1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</row>
    <row r="255" spans="1:16" s="83" customFormat="1" x14ac:dyDescent="0.1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</row>
    <row r="256" spans="1:16" s="83" customFormat="1" x14ac:dyDescent="0.1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</row>
    <row r="257" spans="1:16" s="83" customFormat="1" x14ac:dyDescent="0.1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</row>
    <row r="258" spans="1:16" s="83" customFormat="1" x14ac:dyDescent="0.1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</row>
    <row r="259" spans="1:16" s="83" customFormat="1" x14ac:dyDescent="0.1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</row>
    <row r="260" spans="1:16" s="83" customFormat="1" x14ac:dyDescent="0.1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</row>
    <row r="261" spans="1:16" s="83" customFormat="1" x14ac:dyDescent="0.1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</row>
    <row r="262" spans="1:16" s="83" customFormat="1" x14ac:dyDescent="0.1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</row>
    <row r="263" spans="1:16" s="83" customFormat="1" x14ac:dyDescent="0.1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</row>
    <row r="264" spans="1:16" s="83" customFormat="1" x14ac:dyDescent="0.1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</row>
    <row r="265" spans="1:16" s="83" customFormat="1" x14ac:dyDescent="0.1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</row>
    <row r="266" spans="1:16" s="83" customFormat="1" x14ac:dyDescent="0.1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</row>
    <row r="267" spans="1:16" s="83" customFormat="1" x14ac:dyDescent="0.1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</row>
    <row r="268" spans="1:16" s="83" customFormat="1" x14ac:dyDescent="0.1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</row>
    <row r="269" spans="1:16" s="83" customFormat="1" x14ac:dyDescent="0.1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</row>
    <row r="270" spans="1:16" s="83" customFormat="1" x14ac:dyDescent="0.1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</row>
    <row r="271" spans="1:16" s="83" customFormat="1" x14ac:dyDescent="0.1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</row>
    <row r="272" spans="1:16" s="83" customFormat="1" x14ac:dyDescent="0.1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</row>
    <row r="273" spans="1:16" s="83" customFormat="1" x14ac:dyDescent="0.1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</row>
    <row r="274" spans="1:16" s="83" customFormat="1" x14ac:dyDescent="0.1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</row>
    <row r="275" spans="1:16" s="83" customFormat="1" x14ac:dyDescent="0.1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</row>
    <row r="276" spans="1:16" s="83" customFormat="1" x14ac:dyDescent="0.1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</row>
    <row r="277" spans="1:16" s="83" customFormat="1" x14ac:dyDescent="0.1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</row>
    <row r="278" spans="1:16" s="83" customFormat="1" x14ac:dyDescent="0.1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</row>
    <row r="279" spans="1:16" s="83" customFormat="1" x14ac:dyDescent="0.1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</row>
    <row r="280" spans="1:16" s="83" customFormat="1" x14ac:dyDescent="0.1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</row>
    <row r="281" spans="1:16" s="83" customFormat="1" x14ac:dyDescent="0.1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</row>
    <row r="282" spans="1:16" s="83" customFormat="1" x14ac:dyDescent="0.1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</row>
    <row r="283" spans="1:16" s="83" customFormat="1" x14ac:dyDescent="0.1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</row>
    <row r="284" spans="1:16" s="83" customFormat="1" x14ac:dyDescent="0.1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</row>
    <row r="285" spans="1:16" s="83" customFormat="1" x14ac:dyDescent="0.1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</row>
    <row r="286" spans="1:16" s="83" customFormat="1" x14ac:dyDescent="0.1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</row>
    <row r="287" spans="1:16" s="83" customFormat="1" x14ac:dyDescent="0.1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</row>
    <row r="288" spans="1:16" s="83" customFormat="1" x14ac:dyDescent="0.1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</row>
    <row r="289" spans="1:16" s="83" customFormat="1" x14ac:dyDescent="0.1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</row>
    <row r="290" spans="1:16" s="83" customFormat="1" x14ac:dyDescent="0.1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</row>
    <row r="291" spans="1:16" s="83" customFormat="1" x14ac:dyDescent="0.1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</row>
    <row r="292" spans="1:16" s="83" customFormat="1" x14ac:dyDescent="0.1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</row>
    <row r="293" spans="1:16" s="83" customFormat="1" x14ac:dyDescent="0.1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</row>
    <row r="294" spans="1:16" s="83" customFormat="1" x14ac:dyDescent="0.1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</row>
    <row r="295" spans="1:16" s="83" customFormat="1" x14ac:dyDescent="0.1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</row>
    <row r="296" spans="1:16" s="83" customFormat="1" x14ac:dyDescent="0.1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</row>
    <row r="297" spans="1:16" s="83" customFormat="1" x14ac:dyDescent="0.1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</row>
    <row r="298" spans="1:16" s="83" customFormat="1" x14ac:dyDescent="0.1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</row>
    <row r="299" spans="1:16" s="83" customFormat="1" x14ac:dyDescent="0.1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</row>
    <row r="300" spans="1:16" s="83" customFormat="1" x14ac:dyDescent="0.1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</row>
    <row r="301" spans="1:16" s="83" customFormat="1" x14ac:dyDescent="0.1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</row>
    <row r="302" spans="1:16" s="83" customFormat="1" x14ac:dyDescent="0.1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</row>
    <row r="303" spans="1:16" s="83" customFormat="1" x14ac:dyDescent="0.1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</row>
    <row r="304" spans="1:16" s="83" customFormat="1" x14ac:dyDescent="0.1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</row>
    <row r="305" spans="1:16" s="83" customFormat="1" x14ac:dyDescent="0.1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</row>
    <row r="306" spans="1:16" s="83" customFormat="1" x14ac:dyDescent="0.1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</row>
    <row r="307" spans="1:16" s="83" customFormat="1" x14ac:dyDescent="0.1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</row>
    <row r="308" spans="1:16" s="83" customFormat="1" x14ac:dyDescent="0.1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</row>
    <row r="309" spans="1:16" s="83" customFormat="1" x14ac:dyDescent="0.1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</row>
    <row r="310" spans="1:16" s="83" customFormat="1" x14ac:dyDescent="0.1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</row>
    <row r="311" spans="1:16" s="83" customFormat="1" x14ac:dyDescent="0.1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</row>
    <row r="312" spans="1:16" s="83" customFormat="1" x14ac:dyDescent="0.1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</row>
    <row r="313" spans="1:16" s="83" customFormat="1" x14ac:dyDescent="0.1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</row>
    <row r="314" spans="1:16" s="83" customFormat="1" x14ac:dyDescent="0.1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</row>
    <row r="315" spans="1:16" s="83" customFormat="1" x14ac:dyDescent="0.1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</row>
    <row r="316" spans="1:16" s="83" customFormat="1" x14ac:dyDescent="0.1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</row>
    <row r="317" spans="1:16" s="83" customFormat="1" x14ac:dyDescent="0.1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</row>
    <row r="318" spans="1:16" s="83" customFormat="1" x14ac:dyDescent="0.1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</row>
    <row r="319" spans="1:16" s="83" customFormat="1" x14ac:dyDescent="0.1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</row>
    <row r="320" spans="1:16" s="83" customFormat="1" x14ac:dyDescent="0.1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</row>
    <row r="321" spans="1:16" s="83" customFormat="1" x14ac:dyDescent="0.1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</row>
    <row r="322" spans="1:16" s="83" customFormat="1" x14ac:dyDescent="0.1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</row>
    <row r="323" spans="1:16" s="83" customFormat="1" x14ac:dyDescent="0.1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</row>
    <row r="324" spans="1:16" s="83" customFormat="1" x14ac:dyDescent="0.1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</row>
    <row r="325" spans="1:16" s="83" customFormat="1" x14ac:dyDescent="0.1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</row>
    <row r="326" spans="1:16" s="83" customFormat="1" x14ac:dyDescent="0.1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</row>
    <row r="327" spans="1:16" s="83" customFormat="1" x14ac:dyDescent="0.1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</row>
    <row r="328" spans="1:16" s="83" customFormat="1" x14ac:dyDescent="0.1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</row>
    <row r="329" spans="1:16" s="83" customFormat="1" x14ac:dyDescent="0.1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</row>
    <row r="330" spans="1:16" s="83" customFormat="1" x14ac:dyDescent="0.1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</row>
    <row r="331" spans="1:16" s="83" customFormat="1" x14ac:dyDescent="0.1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</row>
    <row r="332" spans="1:16" s="83" customFormat="1" x14ac:dyDescent="0.1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</row>
    <row r="333" spans="1:16" s="83" customFormat="1" x14ac:dyDescent="0.1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</row>
    <row r="334" spans="1:16" s="83" customFormat="1" x14ac:dyDescent="0.1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</row>
    <row r="335" spans="1:16" s="83" customFormat="1" x14ac:dyDescent="0.1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</row>
    <row r="336" spans="1:16" s="83" customFormat="1" x14ac:dyDescent="0.1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</row>
    <row r="337" spans="1:16" s="83" customFormat="1" x14ac:dyDescent="0.1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</row>
    <row r="338" spans="1:16" s="83" customFormat="1" x14ac:dyDescent="0.1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</row>
    <row r="339" spans="1:16" s="83" customFormat="1" x14ac:dyDescent="0.1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</row>
    <row r="340" spans="1:16" s="83" customFormat="1" x14ac:dyDescent="0.1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</row>
    <row r="341" spans="1:16" s="83" customFormat="1" x14ac:dyDescent="0.1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</row>
    <row r="342" spans="1:16" s="83" customFormat="1" x14ac:dyDescent="0.1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</row>
    <row r="343" spans="1:16" s="83" customFormat="1" x14ac:dyDescent="0.1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</row>
    <row r="344" spans="1:16" s="83" customFormat="1" x14ac:dyDescent="0.1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</row>
    <row r="345" spans="1:16" s="83" customFormat="1" x14ac:dyDescent="0.1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</row>
    <row r="346" spans="1:16" s="83" customFormat="1" x14ac:dyDescent="0.1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</row>
    <row r="347" spans="1:16" s="83" customFormat="1" x14ac:dyDescent="0.1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</row>
    <row r="348" spans="1:16" s="83" customFormat="1" x14ac:dyDescent="0.1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</row>
    <row r="349" spans="1:16" s="83" customFormat="1" x14ac:dyDescent="0.1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</row>
    <row r="350" spans="1:16" s="83" customFormat="1" x14ac:dyDescent="0.1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</row>
    <row r="351" spans="1:16" s="83" customFormat="1" x14ac:dyDescent="0.1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</row>
    <row r="352" spans="1:16" s="83" customFormat="1" x14ac:dyDescent="0.1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</row>
    <row r="353" spans="1:16" s="83" customFormat="1" x14ac:dyDescent="0.1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</row>
    <row r="354" spans="1:16" s="83" customFormat="1" x14ac:dyDescent="0.1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</row>
    <row r="355" spans="1:16" s="83" customFormat="1" x14ac:dyDescent="0.1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</row>
    <row r="356" spans="1:16" s="83" customFormat="1" x14ac:dyDescent="0.1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</row>
    <row r="357" spans="1:16" s="83" customFormat="1" x14ac:dyDescent="0.1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</row>
    <row r="358" spans="1:16" s="83" customFormat="1" x14ac:dyDescent="0.1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</row>
    <row r="359" spans="1:16" s="83" customFormat="1" x14ac:dyDescent="0.1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</row>
    <row r="360" spans="1:16" s="83" customFormat="1" x14ac:dyDescent="0.1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</row>
    <row r="361" spans="1:16" s="83" customFormat="1" x14ac:dyDescent="0.1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</row>
    <row r="362" spans="1:16" s="83" customFormat="1" x14ac:dyDescent="0.1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</row>
    <row r="363" spans="1:16" s="83" customFormat="1" x14ac:dyDescent="0.1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</row>
    <row r="364" spans="1:16" s="83" customFormat="1" x14ac:dyDescent="0.1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</row>
    <row r="365" spans="1:16" s="83" customFormat="1" x14ac:dyDescent="0.1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</row>
    <row r="366" spans="1:16" s="83" customFormat="1" x14ac:dyDescent="0.1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</row>
    <row r="367" spans="1:16" s="83" customFormat="1" x14ac:dyDescent="0.1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</row>
    <row r="368" spans="1:16" s="83" customFormat="1" x14ac:dyDescent="0.1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</row>
    <row r="369" spans="1:16" s="83" customFormat="1" x14ac:dyDescent="0.1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</row>
    <row r="370" spans="1:16" s="83" customFormat="1" x14ac:dyDescent="0.1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</row>
    <row r="371" spans="1:16" s="83" customFormat="1" x14ac:dyDescent="0.1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</row>
    <row r="372" spans="1:16" s="83" customFormat="1" x14ac:dyDescent="0.1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</row>
    <row r="373" spans="1:16" s="83" customFormat="1" x14ac:dyDescent="0.1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</row>
    <row r="374" spans="1:16" s="83" customFormat="1" x14ac:dyDescent="0.1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</row>
    <row r="375" spans="1:16" s="83" customFormat="1" x14ac:dyDescent="0.1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</row>
    <row r="376" spans="1:16" s="83" customFormat="1" x14ac:dyDescent="0.1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</row>
    <row r="377" spans="1:16" s="83" customFormat="1" x14ac:dyDescent="0.1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</row>
    <row r="378" spans="1:16" s="83" customFormat="1" x14ac:dyDescent="0.1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</row>
    <row r="379" spans="1:16" s="83" customFormat="1" x14ac:dyDescent="0.1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</row>
    <row r="380" spans="1:16" s="83" customFormat="1" x14ac:dyDescent="0.1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</row>
    <row r="381" spans="1:16" s="83" customFormat="1" x14ac:dyDescent="0.1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</row>
    <row r="382" spans="1:16" s="83" customFormat="1" x14ac:dyDescent="0.1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</row>
    <row r="383" spans="1:16" s="83" customFormat="1" x14ac:dyDescent="0.1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</row>
    <row r="384" spans="1:16" s="83" customFormat="1" x14ac:dyDescent="0.1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</row>
    <row r="385" spans="1:16" s="83" customFormat="1" x14ac:dyDescent="0.1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</row>
    <row r="386" spans="1:16" s="83" customFormat="1" x14ac:dyDescent="0.1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</row>
    <row r="387" spans="1:16" s="83" customFormat="1" x14ac:dyDescent="0.1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</row>
    <row r="388" spans="1:16" s="83" customFormat="1" x14ac:dyDescent="0.1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</row>
    <row r="389" spans="1:16" s="83" customFormat="1" x14ac:dyDescent="0.1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</row>
    <row r="390" spans="1:16" s="83" customFormat="1" x14ac:dyDescent="0.1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</row>
    <row r="391" spans="1:16" s="83" customFormat="1" x14ac:dyDescent="0.1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</row>
    <row r="392" spans="1:16" s="83" customFormat="1" x14ac:dyDescent="0.1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</row>
    <row r="393" spans="1:16" s="83" customFormat="1" x14ac:dyDescent="0.1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</row>
    <row r="394" spans="1:16" s="83" customFormat="1" x14ac:dyDescent="0.1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</row>
    <row r="395" spans="1:16" s="83" customFormat="1" x14ac:dyDescent="0.1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</row>
    <row r="396" spans="1:16" s="83" customFormat="1" x14ac:dyDescent="0.1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</row>
    <row r="397" spans="1:16" s="83" customFormat="1" x14ac:dyDescent="0.1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</row>
    <row r="398" spans="1:16" s="83" customFormat="1" x14ac:dyDescent="0.1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</row>
    <row r="399" spans="1:16" s="83" customFormat="1" x14ac:dyDescent="0.1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</row>
    <row r="400" spans="1:16" s="83" customFormat="1" x14ac:dyDescent="0.1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</row>
    <row r="401" spans="1:16" s="83" customFormat="1" x14ac:dyDescent="0.1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</row>
    <row r="402" spans="1:16" s="83" customFormat="1" x14ac:dyDescent="0.1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</row>
    <row r="403" spans="1:16" s="83" customFormat="1" x14ac:dyDescent="0.1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</row>
    <row r="404" spans="1:16" s="83" customFormat="1" x14ac:dyDescent="0.1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</row>
    <row r="405" spans="1:16" s="83" customFormat="1" x14ac:dyDescent="0.1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</row>
    <row r="406" spans="1:16" s="83" customFormat="1" x14ac:dyDescent="0.1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</row>
    <row r="407" spans="1:16" s="83" customFormat="1" x14ac:dyDescent="0.1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</row>
    <row r="408" spans="1:16" s="83" customFormat="1" x14ac:dyDescent="0.1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</row>
    <row r="409" spans="1:16" s="83" customFormat="1" x14ac:dyDescent="0.1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</row>
    <row r="410" spans="1:16" s="83" customFormat="1" x14ac:dyDescent="0.1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</row>
    <row r="411" spans="1:16" s="83" customFormat="1" x14ac:dyDescent="0.1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</row>
    <row r="412" spans="1:16" s="83" customFormat="1" x14ac:dyDescent="0.1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</row>
    <row r="413" spans="1:16" s="83" customFormat="1" x14ac:dyDescent="0.1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</row>
    <row r="414" spans="1:16" s="83" customFormat="1" x14ac:dyDescent="0.1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</row>
    <row r="415" spans="1:16" s="83" customFormat="1" x14ac:dyDescent="0.1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</row>
    <row r="416" spans="1:16" s="83" customFormat="1" x14ac:dyDescent="0.1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</row>
    <row r="417" spans="1:16" s="83" customFormat="1" x14ac:dyDescent="0.1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</row>
    <row r="418" spans="1:16" s="83" customFormat="1" x14ac:dyDescent="0.1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</row>
    <row r="419" spans="1:16" s="83" customFormat="1" x14ac:dyDescent="0.1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</row>
    <row r="420" spans="1:16" s="83" customFormat="1" x14ac:dyDescent="0.1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</row>
    <row r="421" spans="1:16" s="83" customFormat="1" x14ac:dyDescent="0.1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</row>
    <row r="422" spans="1:16" s="83" customFormat="1" x14ac:dyDescent="0.1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</row>
    <row r="423" spans="1:16" s="83" customFormat="1" x14ac:dyDescent="0.1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</row>
    <row r="424" spans="1:16" s="83" customFormat="1" x14ac:dyDescent="0.1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</row>
    <row r="425" spans="1:16" s="83" customFormat="1" x14ac:dyDescent="0.1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</row>
    <row r="426" spans="1:16" s="83" customFormat="1" x14ac:dyDescent="0.1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</row>
    <row r="427" spans="1:16" s="83" customFormat="1" x14ac:dyDescent="0.1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</row>
    <row r="428" spans="1:16" s="83" customFormat="1" x14ac:dyDescent="0.1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</row>
    <row r="429" spans="1:16" s="83" customFormat="1" x14ac:dyDescent="0.1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</row>
    <row r="430" spans="1:16" s="83" customFormat="1" x14ac:dyDescent="0.1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</row>
    <row r="431" spans="1:16" s="83" customFormat="1" x14ac:dyDescent="0.1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</row>
    <row r="432" spans="1:16" s="83" customFormat="1" x14ac:dyDescent="0.1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</row>
    <row r="433" spans="1:16" s="83" customFormat="1" x14ac:dyDescent="0.1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</row>
    <row r="434" spans="1:16" s="83" customFormat="1" x14ac:dyDescent="0.1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</row>
    <row r="435" spans="1:16" s="83" customFormat="1" x14ac:dyDescent="0.1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</row>
    <row r="436" spans="1:16" s="83" customFormat="1" x14ac:dyDescent="0.1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</row>
    <row r="437" spans="1:16" s="83" customFormat="1" x14ac:dyDescent="0.1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</row>
    <row r="438" spans="1:16" s="83" customFormat="1" x14ac:dyDescent="0.1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</row>
    <row r="439" spans="1:16" s="83" customFormat="1" x14ac:dyDescent="0.1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</row>
    <row r="440" spans="1:16" s="83" customFormat="1" x14ac:dyDescent="0.1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</row>
    <row r="441" spans="1:16" s="83" customFormat="1" x14ac:dyDescent="0.1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</row>
    <row r="442" spans="1:16" s="83" customFormat="1" x14ac:dyDescent="0.1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</row>
    <row r="443" spans="1:16" s="83" customFormat="1" x14ac:dyDescent="0.1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</row>
    <row r="444" spans="1:16" s="83" customFormat="1" x14ac:dyDescent="0.1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</row>
    <row r="445" spans="1:16" s="83" customFormat="1" x14ac:dyDescent="0.1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</row>
    <row r="446" spans="1:16" s="83" customFormat="1" x14ac:dyDescent="0.1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</row>
    <row r="447" spans="1:16" s="83" customFormat="1" x14ac:dyDescent="0.1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</row>
    <row r="448" spans="1:16" s="83" customFormat="1" x14ac:dyDescent="0.1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</row>
    <row r="449" spans="1:16" s="83" customFormat="1" x14ac:dyDescent="0.1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</row>
    <row r="450" spans="1:16" s="83" customFormat="1" x14ac:dyDescent="0.1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</row>
    <row r="451" spans="1:16" s="83" customFormat="1" x14ac:dyDescent="0.1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</row>
    <row r="452" spans="1:16" s="83" customFormat="1" x14ac:dyDescent="0.1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</row>
    <row r="453" spans="1:16" s="83" customFormat="1" x14ac:dyDescent="0.1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</row>
    <row r="454" spans="1:16" s="83" customFormat="1" x14ac:dyDescent="0.1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</row>
    <row r="455" spans="1:16" s="83" customFormat="1" x14ac:dyDescent="0.1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</row>
    <row r="456" spans="1:16" s="83" customFormat="1" x14ac:dyDescent="0.1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</row>
    <row r="457" spans="1:16" s="83" customFormat="1" x14ac:dyDescent="0.1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</row>
    <row r="458" spans="1:16" s="83" customFormat="1" x14ac:dyDescent="0.1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</row>
    <row r="459" spans="1:16" s="83" customFormat="1" x14ac:dyDescent="0.1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</row>
    <row r="460" spans="1:16" s="83" customFormat="1" x14ac:dyDescent="0.1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</row>
    <row r="461" spans="1:16" s="83" customFormat="1" x14ac:dyDescent="0.1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</row>
    <row r="462" spans="1:16" s="83" customFormat="1" x14ac:dyDescent="0.1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</row>
    <row r="463" spans="1:16" s="83" customFormat="1" x14ac:dyDescent="0.1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</row>
    <row r="464" spans="1:16" s="83" customFormat="1" x14ac:dyDescent="0.1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</row>
    <row r="465" spans="1:16" s="83" customFormat="1" x14ac:dyDescent="0.1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</row>
    <row r="466" spans="1:16" s="83" customFormat="1" x14ac:dyDescent="0.1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</row>
    <row r="467" spans="1:16" s="83" customFormat="1" x14ac:dyDescent="0.1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</row>
    <row r="468" spans="1:16" s="83" customFormat="1" x14ac:dyDescent="0.1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</row>
    <row r="469" spans="1:16" s="83" customFormat="1" x14ac:dyDescent="0.1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</row>
    <row r="470" spans="1:16" s="83" customFormat="1" x14ac:dyDescent="0.1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</row>
    <row r="471" spans="1:16" s="83" customFormat="1" x14ac:dyDescent="0.1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</row>
    <row r="472" spans="1:16" s="83" customFormat="1" x14ac:dyDescent="0.1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</row>
    <row r="473" spans="1:16" s="83" customFormat="1" x14ac:dyDescent="0.1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</row>
    <row r="474" spans="1:16" s="83" customFormat="1" x14ac:dyDescent="0.1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</row>
    <row r="475" spans="1:16" s="83" customFormat="1" x14ac:dyDescent="0.1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</row>
    <row r="476" spans="1:16" s="83" customFormat="1" x14ac:dyDescent="0.1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</row>
    <row r="477" spans="1:16" s="83" customFormat="1" x14ac:dyDescent="0.1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</row>
    <row r="478" spans="1:16" s="83" customFormat="1" x14ac:dyDescent="0.1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</row>
    <row r="479" spans="1:16" s="83" customFormat="1" x14ac:dyDescent="0.1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</row>
    <row r="480" spans="1:16" s="83" customFormat="1" x14ac:dyDescent="0.1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</row>
    <row r="481" spans="1:16" s="83" customFormat="1" x14ac:dyDescent="0.1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</row>
    <row r="482" spans="1:16" s="83" customFormat="1" x14ac:dyDescent="0.1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</row>
    <row r="483" spans="1:16" s="83" customFormat="1" x14ac:dyDescent="0.1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</row>
    <row r="484" spans="1:16" s="83" customFormat="1" x14ac:dyDescent="0.1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</row>
    <row r="485" spans="1:16" s="83" customFormat="1" x14ac:dyDescent="0.1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</row>
    <row r="486" spans="1:16" s="83" customFormat="1" x14ac:dyDescent="0.1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</row>
    <row r="487" spans="1:16" s="83" customFormat="1" x14ac:dyDescent="0.1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</row>
    <row r="488" spans="1:16" s="83" customFormat="1" x14ac:dyDescent="0.1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</row>
    <row r="489" spans="1:16" s="83" customFormat="1" x14ac:dyDescent="0.1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</row>
    <row r="490" spans="1:16" s="83" customFormat="1" x14ac:dyDescent="0.1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</row>
    <row r="491" spans="1:16" s="83" customFormat="1" x14ac:dyDescent="0.1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</row>
    <row r="492" spans="1:16" s="83" customFormat="1" x14ac:dyDescent="0.1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</row>
    <row r="493" spans="1:16" s="83" customFormat="1" x14ac:dyDescent="0.1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</row>
    <row r="494" spans="1:16" s="83" customFormat="1" x14ac:dyDescent="0.1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</row>
    <row r="495" spans="1:16" s="83" customFormat="1" x14ac:dyDescent="0.1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</row>
    <row r="496" spans="1:16" s="83" customFormat="1" x14ac:dyDescent="0.1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</row>
    <row r="497" spans="1:16" s="83" customFormat="1" x14ac:dyDescent="0.1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</row>
    <row r="498" spans="1:16" s="83" customFormat="1" x14ac:dyDescent="0.1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</row>
    <row r="499" spans="1:16" s="83" customFormat="1" x14ac:dyDescent="0.1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</row>
    <row r="500" spans="1:16" s="83" customFormat="1" x14ac:dyDescent="0.1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</row>
    <row r="501" spans="1:16" s="83" customFormat="1" x14ac:dyDescent="0.1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</row>
    <row r="502" spans="1:16" s="83" customFormat="1" x14ac:dyDescent="0.1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</row>
    <row r="503" spans="1:16" s="83" customFormat="1" x14ac:dyDescent="0.1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</row>
    <row r="504" spans="1:16" s="83" customFormat="1" x14ac:dyDescent="0.1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</row>
    <row r="505" spans="1:16" s="83" customFormat="1" x14ac:dyDescent="0.1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</row>
    <row r="506" spans="1:16" s="83" customFormat="1" x14ac:dyDescent="0.1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</row>
    <row r="507" spans="1:16" s="83" customFormat="1" x14ac:dyDescent="0.1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</row>
    <row r="508" spans="1:16" s="83" customFormat="1" x14ac:dyDescent="0.1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</row>
    <row r="509" spans="1:16" s="83" customFormat="1" x14ac:dyDescent="0.1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</row>
    <row r="510" spans="1:16" s="83" customFormat="1" x14ac:dyDescent="0.1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</row>
    <row r="511" spans="1:16" s="83" customFormat="1" x14ac:dyDescent="0.1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</row>
    <row r="512" spans="1:16" s="83" customFormat="1" x14ac:dyDescent="0.1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</row>
    <row r="513" spans="1:16" s="83" customFormat="1" x14ac:dyDescent="0.1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</row>
    <row r="514" spans="1:16" s="83" customFormat="1" x14ac:dyDescent="0.1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</row>
    <row r="515" spans="1:16" s="83" customFormat="1" x14ac:dyDescent="0.1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</row>
    <row r="516" spans="1:16" s="83" customFormat="1" x14ac:dyDescent="0.1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</row>
    <row r="517" spans="1:16" s="83" customFormat="1" x14ac:dyDescent="0.1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</row>
    <row r="518" spans="1:16" s="83" customFormat="1" x14ac:dyDescent="0.1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</row>
    <row r="519" spans="1:16" s="83" customFormat="1" x14ac:dyDescent="0.1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</row>
    <row r="520" spans="1:16" s="83" customFormat="1" x14ac:dyDescent="0.1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</row>
    <row r="521" spans="1:16" s="83" customFormat="1" x14ac:dyDescent="0.1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</row>
    <row r="522" spans="1:16" s="83" customFormat="1" x14ac:dyDescent="0.1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</row>
    <row r="523" spans="1:16" s="83" customFormat="1" x14ac:dyDescent="0.1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</row>
    <row r="524" spans="1:16" s="83" customFormat="1" x14ac:dyDescent="0.1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</row>
    <row r="525" spans="1:16" s="83" customFormat="1" x14ac:dyDescent="0.1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</row>
    <row r="526" spans="1:16" s="83" customFormat="1" x14ac:dyDescent="0.1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</row>
    <row r="527" spans="1:16" s="83" customFormat="1" x14ac:dyDescent="0.1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</row>
    <row r="528" spans="1:16" s="83" customFormat="1" x14ac:dyDescent="0.1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</row>
    <row r="529" spans="1:16" s="83" customFormat="1" x14ac:dyDescent="0.1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</row>
    <row r="530" spans="1:16" s="83" customFormat="1" x14ac:dyDescent="0.1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</row>
    <row r="531" spans="1:16" s="83" customFormat="1" x14ac:dyDescent="0.1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</row>
    <row r="532" spans="1:16" s="83" customFormat="1" x14ac:dyDescent="0.1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</row>
    <row r="533" spans="1:16" s="83" customFormat="1" x14ac:dyDescent="0.1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</row>
    <row r="534" spans="1:16" s="83" customFormat="1" x14ac:dyDescent="0.1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</row>
    <row r="535" spans="1:16" s="83" customFormat="1" x14ac:dyDescent="0.1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</row>
    <row r="536" spans="1:16" s="83" customFormat="1" x14ac:dyDescent="0.1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</row>
    <row r="537" spans="1:16" s="83" customFormat="1" x14ac:dyDescent="0.1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</row>
    <row r="538" spans="1:16" s="83" customFormat="1" x14ac:dyDescent="0.1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</row>
    <row r="539" spans="1:16" s="83" customFormat="1" x14ac:dyDescent="0.1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</row>
    <row r="540" spans="1:16" s="83" customFormat="1" x14ac:dyDescent="0.1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</row>
    <row r="541" spans="1:16" s="83" customFormat="1" x14ac:dyDescent="0.1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</row>
    <row r="542" spans="1:16" s="83" customFormat="1" x14ac:dyDescent="0.1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</row>
    <row r="543" spans="1:16" s="83" customFormat="1" x14ac:dyDescent="0.1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</row>
    <row r="544" spans="1:16" s="83" customFormat="1" x14ac:dyDescent="0.1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</row>
    <row r="545" spans="1:16" s="83" customFormat="1" x14ac:dyDescent="0.1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</row>
    <row r="546" spans="1:16" s="83" customFormat="1" x14ac:dyDescent="0.1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</row>
    <row r="547" spans="1:16" s="83" customFormat="1" x14ac:dyDescent="0.1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</row>
    <row r="548" spans="1:16" s="83" customFormat="1" x14ac:dyDescent="0.1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</row>
    <row r="549" spans="1:16" s="83" customFormat="1" x14ac:dyDescent="0.1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</row>
    <row r="550" spans="1:16" s="83" customFormat="1" x14ac:dyDescent="0.1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</row>
    <row r="551" spans="1:16" s="83" customFormat="1" x14ac:dyDescent="0.1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</row>
    <row r="552" spans="1:16" s="83" customFormat="1" x14ac:dyDescent="0.1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</row>
    <row r="553" spans="1:16" s="83" customFormat="1" x14ac:dyDescent="0.1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</row>
    <row r="554" spans="1:16" s="83" customFormat="1" x14ac:dyDescent="0.1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</row>
    <row r="555" spans="1:16" s="83" customFormat="1" x14ac:dyDescent="0.1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</row>
    <row r="556" spans="1:16" s="83" customFormat="1" x14ac:dyDescent="0.1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</row>
    <row r="557" spans="1:16" s="83" customFormat="1" x14ac:dyDescent="0.1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</row>
    <row r="558" spans="1:16" s="83" customFormat="1" x14ac:dyDescent="0.1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</row>
    <row r="559" spans="1:16" s="83" customFormat="1" x14ac:dyDescent="0.1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</row>
    <row r="560" spans="1:16" s="83" customFormat="1" x14ac:dyDescent="0.1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</row>
    <row r="561" spans="1:16" s="83" customFormat="1" x14ac:dyDescent="0.1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</row>
    <row r="562" spans="1:16" s="83" customFormat="1" x14ac:dyDescent="0.1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</row>
    <row r="563" spans="1:16" s="83" customFormat="1" x14ac:dyDescent="0.1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</row>
    <row r="564" spans="1:16" s="83" customFormat="1" x14ac:dyDescent="0.1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</row>
    <row r="565" spans="1:16" s="83" customFormat="1" x14ac:dyDescent="0.1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</row>
    <row r="566" spans="1:16" s="83" customFormat="1" x14ac:dyDescent="0.1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</row>
    <row r="567" spans="1:16" s="83" customFormat="1" x14ac:dyDescent="0.1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</row>
    <row r="568" spans="1:16" s="83" customFormat="1" x14ac:dyDescent="0.1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</row>
    <row r="569" spans="1:16" s="83" customFormat="1" x14ac:dyDescent="0.1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</row>
    <row r="570" spans="1:16" s="83" customFormat="1" x14ac:dyDescent="0.1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</row>
    <row r="571" spans="1:16" s="83" customFormat="1" x14ac:dyDescent="0.1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</row>
    <row r="572" spans="1:16" s="83" customFormat="1" x14ac:dyDescent="0.1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</row>
    <row r="573" spans="1:16" s="83" customFormat="1" x14ac:dyDescent="0.1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</row>
    <row r="574" spans="1:16" s="83" customFormat="1" x14ac:dyDescent="0.1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</row>
    <row r="575" spans="1:16" s="83" customFormat="1" x14ac:dyDescent="0.1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</row>
    <row r="576" spans="1:16" s="83" customFormat="1" x14ac:dyDescent="0.1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</row>
    <row r="577" spans="1:16" s="83" customFormat="1" x14ac:dyDescent="0.1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</row>
    <row r="578" spans="1:16" s="83" customFormat="1" x14ac:dyDescent="0.1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</row>
    <row r="579" spans="1:16" s="83" customFormat="1" x14ac:dyDescent="0.1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</row>
    <row r="580" spans="1:16" s="83" customFormat="1" x14ac:dyDescent="0.1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</row>
    <row r="581" spans="1:16" s="83" customFormat="1" x14ac:dyDescent="0.1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</row>
    <row r="582" spans="1:16" s="83" customFormat="1" x14ac:dyDescent="0.1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</row>
    <row r="583" spans="1:16" s="83" customFormat="1" x14ac:dyDescent="0.1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</row>
    <row r="584" spans="1:16" s="83" customFormat="1" x14ac:dyDescent="0.1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</row>
    <row r="585" spans="1:16" s="83" customFormat="1" x14ac:dyDescent="0.1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</row>
    <row r="586" spans="1:16" s="83" customFormat="1" x14ac:dyDescent="0.1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</row>
    <row r="587" spans="1:16" s="83" customFormat="1" x14ac:dyDescent="0.1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</row>
    <row r="588" spans="1:16" s="83" customFormat="1" x14ac:dyDescent="0.1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</row>
    <row r="589" spans="1:16" s="83" customFormat="1" x14ac:dyDescent="0.1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</row>
    <row r="590" spans="1:16" s="83" customFormat="1" x14ac:dyDescent="0.1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</row>
    <row r="591" spans="1:16" s="83" customFormat="1" x14ac:dyDescent="0.1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</row>
    <row r="592" spans="1:16" s="83" customFormat="1" x14ac:dyDescent="0.1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</row>
    <row r="593" spans="1:16" s="83" customFormat="1" x14ac:dyDescent="0.1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</row>
    <row r="594" spans="1:16" s="83" customFormat="1" x14ac:dyDescent="0.1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</row>
    <row r="595" spans="1:16" s="83" customFormat="1" x14ac:dyDescent="0.1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</row>
    <row r="596" spans="1:16" s="83" customFormat="1" x14ac:dyDescent="0.1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</row>
    <row r="597" spans="1:16" s="83" customFormat="1" x14ac:dyDescent="0.1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</row>
    <row r="598" spans="1:16" s="83" customFormat="1" x14ac:dyDescent="0.1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</row>
    <row r="599" spans="1:16" s="83" customFormat="1" x14ac:dyDescent="0.1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</row>
    <row r="600" spans="1:16" s="83" customFormat="1" x14ac:dyDescent="0.1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</row>
    <row r="601" spans="1:16" s="83" customFormat="1" x14ac:dyDescent="0.1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</row>
    <row r="602" spans="1:16" s="83" customFormat="1" x14ac:dyDescent="0.1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</row>
    <row r="603" spans="1:16" s="83" customFormat="1" x14ac:dyDescent="0.1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</row>
    <row r="604" spans="1:16" s="83" customFormat="1" x14ac:dyDescent="0.1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</row>
    <row r="605" spans="1:16" s="83" customFormat="1" x14ac:dyDescent="0.1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</row>
    <row r="606" spans="1:16" s="83" customFormat="1" x14ac:dyDescent="0.1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</row>
    <row r="607" spans="1:16" s="83" customFormat="1" x14ac:dyDescent="0.1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</row>
    <row r="608" spans="1:16" s="83" customFormat="1" x14ac:dyDescent="0.1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</row>
    <row r="609" spans="1:16" s="83" customFormat="1" x14ac:dyDescent="0.1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</row>
    <row r="610" spans="1:16" s="83" customFormat="1" x14ac:dyDescent="0.1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</row>
    <row r="611" spans="1:16" s="83" customFormat="1" x14ac:dyDescent="0.1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</row>
    <row r="612" spans="1:16" s="83" customFormat="1" x14ac:dyDescent="0.1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</row>
    <row r="613" spans="1:16" s="83" customFormat="1" x14ac:dyDescent="0.1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</row>
    <row r="614" spans="1:16" s="83" customFormat="1" x14ac:dyDescent="0.1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</row>
    <row r="615" spans="1:16" s="83" customFormat="1" x14ac:dyDescent="0.1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</row>
    <row r="616" spans="1:16" s="83" customFormat="1" x14ac:dyDescent="0.1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</row>
    <row r="617" spans="1:16" s="83" customFormat="1" x14ac:dyDescent="0.1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</row>
    <row r="618" spans="1:16" s="83" customFormat="1" x14ac:dyDescent="0.1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</row>
    <row r="619" spans="1:16" s="83" customFormat="1" x14ac:dyDescent="0.1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</row>
    <row r="620" spans="1:16" s="83" customFormat="1" x14ac:dyDescent="0.1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</row>
    <row r="621" spans="1:16" s="83" customFormat="1" x14ac:dyDescent="0.1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</row>
    <row r="622" spans="1:16" s="83" customFormat="1" x14ac:dyDescent="0.1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</row>
    <row r="623" spans="1:16" s="83" customFormat="1" x14ac:dyDescent="0.1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</row>
    <row r="624" spans="1:16" s="83" customFormat="1" x14ac:dyDescent="0.1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</row>
    <row r="625" spans="1:16" s="83" customFormat="1" x14ac:dyDescent="0.1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</row>
    <row r="626" spans="1:16" s="83" customFormat="1" x14ac:dyDescent="0.1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</row>
    <row r="627" spans="1:16" s="83" customFormat="1" x14ac:dyDescent="0.1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</row>
    <row r="628" spans="1:16" s="83" customFormat="1" x14ac:dyDescent="0.1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</row>
    <row r="629" spans="1:16" s="83" customFormat="1" x14ac:dyDescent="0.1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</row>
    <row r="630" spans="1:16" s="83" customFormat="1" x14ac:dyDescent="0.1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</row>
    <row r="631" spans="1:16" s="83" customFormat="1" x14ac:dyDescent="0.1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</row>
    <row r="632" spans="1:16" s="83" customFormat="1" x14ac:dyDescent="0.1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</row>
    <row r="633" spans="1:16" s="83" customFormat="1" x14ac:dyDescent="0.1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</row>
    <row r="634" spans="1:16" s="83" customFormat="1" x14ac:dyDescent="0.1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</row>
    <row r="635" spans="1:16" s="83" customFormat="1" x14ac:dyDescent="0.1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</row>
    <row r="636" spans="1:16" s="83" customFormat="1" x14ac:dyDescent="0.1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</row>
    <row r="637" spans="1:16" s="83" customFormat="1" x14ac:dyDescent="0.1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</row>
    <row r="638" spans="1:16" s="83" customFormat="1" x14ac:dyDescent="0.1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</row>
    <row r="639" spans="1:16" s="83" customFormat="1" x14ac:dyDescent="0.1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</row>
    <row r="640" spans="1:16" s="83" customFormat="1" x14ac:dyDescent="0.1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</row>
    <row r="641" spans="1:16" s="83" customFormat="1" x14ac:dyDescent="0.1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</row>
    <row r="642" spans="1:16" s="83" customFormat="1" x14ac:dyDescent="0.1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</row>
    <row r="643" spans="1:16" s="83" customFormat="1" x14ac:dyDescent="0.1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</row>
    <row r="644" spans="1:16" s="83" customFormat="1" x14ac:dyDescent="0.1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</row>
    <row r="645" spans="1:16" s="83" customFormat="1" x14ac:dyDescent="0.1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</row>
    <row r="646" spans="1:16" s="83" customFormat="1" x14ac:dyDescent="0.1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</row>
    <row r="647" spans="1:16" s="83" customFormat="1" x14ac:dyDescent="0.1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</row>
    <row r="648" spans="1:16" s="83" customFormat="1" x14ac:dyDescent="0.1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</row>
    <row r="649" spans="1:16" s="83" customFormat="1" x14ac:dyDescent="0.1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</row>
    <row r="650" spans="1:16" s="83" customFormat="1" x14ac:dyDescent="0.1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</row>
    <row r="651" spans="1:16" s="83" customFormat="1" x14ac:dyDescent="0.1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</row>
    <row r="652" spans="1:16" s="83" customFormat="1" x14ac:dyDescent="0.1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</row>
    <row r="653" spans="1:16" s="83" customFormat="1" x14ac:dyDescent="0.1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</row>
    <row r="654" spans="1:16" s="83" customFormat="1" x14ac:dyDescent="0.1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</row>
    <row r="655" spans="1:16" s="83" customFormat="1" x14ac:dyDescent="0.1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</row>
    <row r="656" spans="1:16" s="83" customFormat="1" x14ac:dyDescent="0.1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</row>
    <row r="657" spans="1:16" s="83" customFormat="1" x14ac:dyDescent="0.1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</row>
    <row r="658" spans="1:16" s="83" customFormat="1" x14ac:dyDescent="0.1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</row>
    <row r="659" spans="1:16" s="83" customFormat="1" x14ac:dyDescent="0.1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</row>
    <row r="660" spans="1:16" s="83" customFormat="1" x14ac:dyDescent="0.1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</row>
    <row r="661" spans="1:16" s="83" customFormat="1" x14ac:dyDescent="0.1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</row>
    <row r="662" spans="1:16" s="83" customFormat="1" x14ac:dyDescent="0.1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</row>
    <row r="663" spans="1:16" s="83" customFormat="1" x14ac:dyDescent="0.1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</row>
    <row r="664" spans="1:16" s="83" customFormat="1" x14ac:dyDescent="0.1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</row>
    <row r="665" spans="1:16" s="83" customFormat="1" x14ac:dyDescent="0.1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</row>
    <row r="666" spans="1:16" s="83" customFormat="1" x14ac:dyDescent="0.1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</row>
    <row r="667" spans="1:16" s="83" customFormat="1" x14ac:dyDescent="0.1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</row>
    <row r="668" spans="1:16" s="83" customFormat="1" x14ac:dyDescent="0.1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</row>
    <row r="669" spans="1:16" s="83" customFormat="1" x14ac:dyDescent="0.1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</row>
    <row r="670" spans="1:16" s="83" customFormat="1" x14ac:dyDescent="0.1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</row>
    <row r="671" spans="1:16" s="83" customFormat="1" x14ac:dyDescent="0.1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</row>
    <row r="672" spans="1:16" s="83" customFormat="1" x14ac:dyDescent="0.1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</row>
    <row r="673" spans="1:16" s="83" customFormat="1" x14ac:dyDescent="0.1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</row>
    <row r="674" spans="1:16" s="83" customFormat="1" x14ac:dyDescent="0.1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</row>
    <row r="675" spans="1:16" s="83" customFormat="1" x14ac:dyDescent="0.1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</row>
    <row r="676" spans="1:16" s="83" customFormat="1" x14ac:dyDescent="0.1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</row>
    <row r="677" spans="1:16" s="83" customFormat="1" x14ac:dyDescent="0.1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</row>
    <row r="678" spans="1:16" s="83" customFormat="1" x14ac:dyDescent="0.1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</row>
    <row r="679" spans="1:16" s="83" customFormat="1" x14ac:dyDescent="0.1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</row>
    <row r="680" spans="1:16" s="83" customFormat="1" x14ac:dyDescent="0.1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</row>
    <row r="681" spans="1:16" s="83" customFormat="1" x14ac:dyDescent="0.1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</row>
    <row r="682" spans="1:16" s="83" customFormat="1" x14ac:dyDescent="0.1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</row>
    <row r="683" spans="1:16" s="83" customFormat="1" x14ac:dyDescent="0.1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</row>
    <row r="684" spans="1:16" s="83" customFormat="1" x14ac:dyDescent="0.1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</row>
    <row r="685" spans="1:16" s="83" customFormat="1" x14ac:dyDescent="0.1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</row>
    <row r="686" spans="1:16" s="83" customFormat="1" x14ac:dyDescent="0.1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</row>
    <row r="687" spans="1:16" s="83" customFormat="1" x14ac:dyDescent="0.1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</row>
    <row r="688" spans="1:16" s="83" customFormat="1" x14ac:dyDescent="0.1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</row>
    <row r="689" spans="1:16" s="83" customFormat="1" x14ac:dyDescent="0.1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</row>
    <row r="690" spans="1:16" s="83" customFormat="1" x14ac:dyDescent="0.1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</row>
    <row r="691" spans="1:16" s="83" customFormat="1" x14ac:dyDescent="0.1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</row>
    <row r="692" spans="1:16" s="83" customFormat="1" x14ac:dyDescent="0.1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</row>
    <row r="693" spans="1:16" s="83" customFormat="1" x14ac:dyDescent="0.1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</row>
    <row r="694" spans="1:16" s="83" customFormat="1" x14ac:dyDescent="0.1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</row>
    <row r="695" spans="1:16" s="83" customFormat="1" x14ac:dyDescent="0.1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</row>
    <row r="696" spans="1:16" s="83" customFormat="1" x14ac:dyDescent="0.1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</row>
    <row r="697" spans="1:16" s="83" customFormat="1" x14ac:dyDescent="0.1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</row>
    <row r="698" spans="1:16" s="83" customFormat="1" x14ac:dyDescent="0.1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</row>
    <row r="699" spans="1:16" s="83" customFormat="1" x14ac:dyDescent="0.1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</row>
    <row r="700" spans="1:16" s="83" customFormat="1" x14ac:dyDescent="0.1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</row>
    <row r="701" spans="1:16" s="83" customFormat="1" x14ac:dyDescent="0.1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</row>
    <row r="702" spans="1:16" s="83" customFormat="1" x14ac:dyDescent="0.1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</row>
    <row r="703" spans="1:16" s="83" customFormat="1" x14ac:dyDescent="0.1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</row>
    <row r="704" spans="1:16" s="83" customFormat="1" x14ac:dyDescent="0.1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</row>
    <row r="705" spans="1:16" s="83" customFormat="1" x14ac:dyDescent="0.1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</row>
    <row r="706" spans="1:16" s="83" customFormat="1" x14ac:dyDescent="0.1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</row>
    <row r="707" spans="1:16" s="83" customFormat="1" x14ac:dyDescent="0.1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</row>
    <row r="708" spans="1:16" s="83" customFormat="1" x14ac:dyDescent="0.1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</row>
    <row r="709" spans="1:16" s="83" customFormat="1" x14ac:dyDescent="0.1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</row>
    <row r="710" spans="1:16" s="83" customFormat="1" x14ac:dyDescent="0.1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</row>
    <row r="711" spans="1:16" s="83" customFormat="1" x14ac:dyDescent="0.1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</row>
    <row r="712" spans="1:16" s="83" customFormat="1" x14ac:dyDescent="0.1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</row>
    <row r="713" spans="1:16" s="83" customFormat="1" x14ac:dyDescent="0.1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</row>
    <row r="714" spans="1:16" s="83" customFormat="1" x14ac:dyDescent="0.1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</row>
    <row r="715" spans="1:16" s="83" customFormat="1" x14ac:dyDescent="0.1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</row>
    <row r="716" spans="1:16" s="83" customFormat="1" x14ac:dyDescent="0.1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</row>
    <row r="717" spans="1:16" s="83" customFormat="1" x14ac:dyDescent="0.1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</row>
    <row r="718" spans="1:16" s="83" customFormat="1" x14ac:dyDescent="0.1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</row>
    <row r="719" spans="1:16" s="83" customFormat="1" x14ac:dyDescent="0.1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</row>
    <row r="720" spans="1:16" s="83" customFormat="1" x14ac:dyDescent="0.1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</row>
    <row r="721" spans="1:16" s="83" customFormat="1" x14ac:dyDescent="0.1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</row>
    <row r="722" spans="1:16" s="83" customFormat="1" x14ac:dyDescent="0.1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</row>
    <row r="723" spans="1:16" s="83" customFormat="1" x14ac:dyDescent="0.1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</row>
    <row r="724" spans="1:16" s="83" customFormat="1" x14ac:dyDescent="0.1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</row>
    <row r="725" spans="1:16" s="83" customFormat="1" x14ac:dyDescent="0.1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</row>
    <row r="726" spans="1:16" s="83" customFormat="1" x14ac:dyDescent="0.1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</row>
    <row r="727" spans="1:16" s="83" customFormat="1" x14ac:dyDescent="0.1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</row>
    <row r="728" spans="1:16" s="83" customFormat="1" x14ac:dyDescent="0.1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</row>
    <row r="729" spans="1:16" s="83" customFormat="1" x14ac:dyDescent="0.1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</row>
    <row r="730" spans="1:16" s="83" customFormat="1" x14ac:dyDescent="0.1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</row>
    <row r="731" spans="1:16" s="83" customFormat="1" x14ac:dyDescent="0.1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</row>
    <row r="732" spans="1:16" s="83" customFormat="1" x14ac:dyDescent="0.1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</row>
    <row r="733" spans="1:16" s="83" customFormat="1" x14ac:dyDescent="0.1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</row>
    <row r="734" spans="1:16" s="83" customFormat="1" x14ac:dyDescent="0.1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</row>
    <row r="735" spans="1:16" s="83" customFormat="1" x14ac:dyDescent="0.1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</row>
    <row r="736" spans="1:16" s="83" customFormat="1" x14ac:dyDescent="0.1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</row>
    <row r="737" spans="1:16" s="83" customFormat="1" x14ac:dyDescent="0.1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</row>
    <row r="738" spans="1:16" s="83" customFormat="1" x14ac:dyDescent="0.1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</row>
    <row r="739" spans="1:16" s="83" customFormat="1" x14ac:dyDescent="0.1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</row>
    <row r="740" spans="1:16" s="83" customFormat="1" x14ac:dyDescent="0.1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</row>
    <row r="741" spans="1:16" s="83" customFormat="1" x14ac:dyDescent="0.1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</row>
    <row r="742" spans="1:16" s="83" customFormat="1" x14ac:dyDescent="0.1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</row>
    <row r="743" spans="1:16" s="83" customFormat="1" x14ac:dyDescent="0.1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</row>
    <row r="744" spans="1:16" s="83" customFormat="1" x14ac:dyDescent="0.1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</row>
    <row r="745" spans="1:16" s="83" customFormat="1" x14ac:dyDescent="0.1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</row>
    <row r="746" spans="1:16" s="83" customFormat="1" x14ac:dyDescent="0.1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</row>
    <row r="747" spans="1:16" s="83" customFormat="1" x14ac:dyDescent="0.1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</row>
    <row r="748" spans="1:16" s="83" customFormat="1" x14ac:dyDescent="0.1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</row>
    <row r="749" spans="1:16" s="83" customFormat="1" x14ac:dyDescent="0.1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</row>
    <row r="750" spans="1:16" s="83" customFormat="1" x14ac:dyDescent="0.1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</row>
    <row r="751" spans="1:16" s="83" customFormat="1" x14ac:dyDescent="0.1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</row>
    <row r="752" spans="1:16" s="83" customFormat="1" x14ac:dyDescent="0.1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</row>
    <row r="753" spans="1:16" s="83" customFormat="1" x14ac:dyDescent="0.1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</row>
    <row r="754" spans="1:16" s="83" customFormat="1" x14ac:dyDescent="0.1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</row>
    <row r="755" spans="1:16" s="83" customFormat="1" x14ac:dyDescent="0.1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</row>
    <row r="756" spans="1:16" s="83" customFormat="1" x14ac:dyDescent="0.1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</row>
    <row r="757" spans="1:16" s="83" customFormat="1" x14ac:dyDescent="0.1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</row>
    <row r="758" spans="1:16" s="83" customFormat="1" x14ac:dyDescent="0.1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</row>
    <row r="759" spans="1:16" s="83" customFormat="1" x14ac:dyDescent="0.1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</row>
    <row r="760" spans="1:16" s="83" customFormat="1" x14ac:dyDescent="0.1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</row>
    <row r="761" spans="1:16" s="83" customFormat="1" x14ac:dyDescent="0.1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</row>
    <row r="762" spans="1:16" s="83" customFormat="1" x14ac:dyDescent="0.1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</row>
    <row r="763" spans="1:16" s="83" customFormat="1" x14ac:dyDescent="0.1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</row>
    <row r="764" spans="1:16" s="83" customFormat="1" x14ac:dyDescent="0.1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</row>
    <row r="765" spans="1:16" s="83" customFormat="1" x14ac:dyDescent="0.1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</row>
    <row r="766" spans="1:16" s="83" customFormat="1" x14ac:dyDescent="0.1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</row>
    <row r="767" spans="1:16" s="83" customFormat="1" x14ac:dyDescent="0.1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</row>
    <row r="768" spans="1:16" s="83" customFormat="1" x14ac:dyDescent="0.1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</row>
    <row r="769" spans="1:16" s="83" customFormat="1" x14ac:dyDescent="0.1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</row>
    <row r="770" spans="1:16" s="83" customFormat="1" x14ac:dyDescent="0.1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</row>
    <row r="771" spans="1:16" s="83" customFormat="1" x14ac:dyDescent="0.1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</row>
    <row r="772" spans="1:16" s="83" customFormat="1" x14ac:dyDescent="0.1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</row>
    <row r="773" spans="1:16" s="83" customFormat="1" x14ac:dyDescent="0.1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</row>
    <row r="774" spans="1:16" s="83" customFormat="1" x14ac:dyDescent="0.1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</row>
    <row r="775" spans="1:16" s="83" customFormat="1" x14ac:dyDescent="0.1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</row>
    <row r="776" spans="1:16" s="83" customFormat="1" x14ac:dyDescent="0.1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</row>
    <row r="777" spans="1:16" s="83" customFormat="1" x14ac:dyDescent="0.1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</row>
    <row r="778" spans="1:16" s="83" customFormat="1" x14ac:dyDescent="0.1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</row>
    <row r="779" spans="1:16" s="83" customFormat="1" x14ac:dyDescent="0.1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</row>
    <row r="780" spans="1:16" s="83" customFormat="1" x14ac:dyDescent="0.1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</row>
    <row r="781" spans="1:16" s="83" customFormat="1" x14ac:dyDescent="0.1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</row>
    <row r="782" spans="1:16" s="83" customFormat="1" x14ac:dyDescent="0.1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</row>
    <row r="783" spans="1:16" s="83" customFormat="1" x14ac:dyDescent="0.1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</row>
    <row r="784" spans="1:16" s="83" customFormat="1" x14ac:dyDescent="0.1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</row>
    <row r="785" spans="1:16" s="83" customFormat="1" x14ac:dyDescent="0.1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</row>
    <row r="786" spans="1:16" s="83" customFormat="1" x14ac:dyDescent="0.1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</row>
    <row r="787" spans="1:16" s="83" customFormat="1" x14ac:dyDescent="0.1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</row>
    <row r="788" spans="1:16" s="83" customFormat="1" x14ac:dyDescent="0.1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</row>
    <row r="789" spans="1:16" s="83" customFormat="1" x14ac:dyDescent="0.1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</row>
    <row r="790" spans="1:16" s="83" customFormat="1" x14ac:dyDescent="0.1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</row>
    <row r="791" spans="1:16" s="83" customFormat="1" x14ac:dyDescent="0.1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</row>
    <row r="792" spans="1:16" s="83" customFormat="1" x14ac:dyDescent="0.1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</row>
    <row r="793" spans="1:16" s="83" customFormat="1" x14ac:dyDescent="0.1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</row>
    <row r="794" spans="1:16" s="83" customFormat="1" x14ac:dyDescent="0.1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</row>
    <row r="795" spans="1:16" s="83" customFormat="1" x14ac:dyDescent="0.1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</row>
    <row r="796" spans="1:16" s="83" customFormat="1" x14ac:dyDescent="0.1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</row>
    <row r="797" spans="1:16" s="83" customFormat="1" x14ac:dyDescent="0.1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</row>
    <row r="798" spans="1:16" s="83" customFormat="1" x14ac:dyDescent="0.1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</row>
    <row r="799" spans="1:16" s="83" customFormat="1" x14ac:dyDescent="0.1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</row>
    <row r="800" spans="1:16" s="83" customFormat="1" x14ac:dyDescent="0.1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</row>
    <row r="801" spans="1:16" s="83" customFormat="1" x14ac:dyDescent="0.1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</row>
    <row r="802" spans="1:16" s="83" customFormat="1" x14ac:dyDescent="0.1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</row>
    <row r="803" spans="1:16" s="83" customFormat="1" x14ac:dyDescent="0.1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</row>
    <row r="804" spans="1:16" s="83" customFormat="1" x14ac:dyDescent="0.1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</row>
    <row r="805" spans="1:16" s="83" customFormat="1" x14ac:dyDescent="0.1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</row>
    <row r="806" spans="1:16" s="83" customFormat="1" x14ac:dyDescent="0.1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</row>
    <row r="807" spans="1:16" s="83" customFormat="1" x14ac:dyDescent="0.1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</row>
    <row r="808" spans="1:16" s="83" customFormat="1" x14ac:dyDescent="0.1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</row>
    <row r="809" spans="1:16" s="83" customFormat="1" x14ac:dyDescent="0.1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</row>
    <row r="810" spans="1:16" s="83" customFormat="1" x14ac:dyDescent="0.1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</row>
    <row r="811" spans="1:16" s="83" customFormat="1" x14ac:dyDescent="0.1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</row>
    <row r="812" spans="1:16" s="83" customFormat="1" x14ac:dyDescent="0.1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</row>
    <row r="813" spans="1:16" s="83" customFormat="1" x14ac:dyDescent="0.1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</row>
    <row r="814" spans="1:16" s="83" customFormat="1" x14ac:dyDescent="0.1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</row>
    <row r="815" spans="1:16" s="83" customFormat="1" x14ac:dyDescent="0.1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</row>
    <row r="816" spans="1:16" s="83" customFormat="1" x14ac:dyDescent="0.1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</row>
    <row r="817" spans="1:16" s="83" customFormat="1" x14ac:dyDescent="0.1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</row>
    <row r="818" spans="1:16" s="83" customFormat="1" x14ac:dyDescent="0.1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</row>
    <row r="819" spans="1:16" s="83" customFormat="1" x14ac:dyDescent="0.1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</row>
    <row r="820" spans="1:16" s="83" customFormat="1" x14ac:dyDescent="0.1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</row>
    <row r="821" spans="1:16" s="83" customFormat="1" x14ac:dyDescent="0.1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</row>
    <row r="822" spans="1:16" s="83" customFormat="1" x14ac:dyDescent="0.1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</row>
    <row r="823" spans="1:16" s="83" customFormat="1" x14ac:dyDescent="0.1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</row>
    <row r="824" spans="1:16" s="83" customFormat="1" x14ac:dyDescent="0.1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</row>
    <row r="825" spans="1:16" s="83" customFormat="1" x14ac:dyDescent="0.1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</row>
    <row r="826" spans="1:16" s="83" customFormat="1" x14ac:dyDescent="0.1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</row>
    <row r="827" spans="1:16" s="83" customFormat="1" x14ac:dyDescent="0.1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</row>
    <row r="828" spans="1:16" s="83" customFormat="1" x14ac:dyDescent="0.1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</row>
    <row r="829" spans="1:16" s="83" customFormat="1" x14ac:dyDescent="0.1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</row>
    <row r="830" spans="1:16" s="83" customFormat="1" x14ac:dyDescent="0.1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</row>
    <row r="831" spans="1:16" s="83" customFormat="1" x14ac:dyDescent="0.1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</row>
    <row r="832" spans="1:16" s="83" customFormat="1" x14ac:dyDescent="0.1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</row>
    <row r="833" spans="1:16" s="83" customFormat="1" x14ac:dyDescent="0.1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</row>
    <row r="834" spans="1:16" s="83" customFormat="1" x14ac:dyDescent="0.1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</row>
    <row r="835" spans="1:16" s="83" customFormat="1" x14ac:dyDescent="0.1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</row>
    <row r="836" spans="1:16" s="83" customFormat="1" x14ac:dyDescent="0.1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</row>
    <row r="837" spans="1:16" s="83" customFormat="1" x14ac:dyDescent="0.1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</row>
    <row r="838" spans="1:16" s="83" customFormat="1" x14ac:dyDescent="0.1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</row>
    <row r="839" spans="1:16" s="83" customFormat="1" x14ac:dyDescent="0.1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</row>
    <row r="840" spans="1:16" s="83" customFormat="1" x14ac:dyDescent="0.1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</row>
    <row r="841" spans="1:16" s="83" customFormat="1" x14ac:dyDescent="0.1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</row>
    <row r="842" spans="1:16" s="83" customFormat="1" x14ac:dyDescent="0.1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</row>
    <row r="843" spans="1:16" s="83" customFormat="1" x14ac:dyDescent="0.1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</row>
    <row r="844" spans="1:16" s="83" customFormat="1" x14ac:dyDescent="0.1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</row>
    <row r="845" spans="1:16" s="83" customFormat="1" x14ac:dyDescent="0.1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</row>
    <row r="846" spans="1:16" s="83" customFormat="1" x14ac:dyDescent="0.1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</row>
    <row r="847" spans="1:16" s="83" customFormat="1" x14ac:dyDescent="0.1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</row>
    <row r="848" spans="1:16" s="83" customFormat="1" x14ac:dyDescent="0.1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</row>
    <row r="849" spans="1:16" s="83" customFormat="1" x14ac:dyDescent="0.1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</row>
    <row r="850" spans="1:16" s="83" customFormat="1" x14ac:dyDescent="0.1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</row>
    <row r="851" spans="1:16" s="83" customFormat="1" x14ac:dyDescent="0.1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</row>
    <row r="852" spans="1:16" s="83" customFormat="1" x14ac:dyDescent="0.1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</row>
    <row r="853" spans="1:16" s="83" customFormat="1" x14ac:dyDescent="0.1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</row>
    <row r="854" spans="1:16" s="83" customFormat="1" x14ac:dyDescent="0.1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</row>
    <row r="855" spans="1:16" s="83" customFormat="1" x14ac:dyDescent="0.1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</row>
    <row r="856" spans="1:16" s="83" customFormat="1" x14ac:dyDescent="0.1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</row>
    <row r="857" spans="1:16" s="83" customFormat="1" x14ac:dyDescent="0.1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</row>
    <row r="858" spans="1:16" s="83" customFormat="1" x14ac:dyDescent="0.1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</row>
    <row r="859" spans="1:16" s="83" customFormat="1" x14ac:dyDescent="0.1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</row>
    <row r="860" spans="1:16" s="83" customFormat="1" x14ac:dyDescent="0.1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</row>
    <row r="861" spans="1:16" s="83" customFormat="1" x14ac:dyDescent="0.1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</row>
    <row r="862" spans="1:16" s="83" customFormat="1" x14ac:dyDescent="0.1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</row>
    <row r="863" spans="1:16" s="83" customFormat="1" x14ac:dyDescent="0.1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</row>
    <row r="864" spans="1:16" s="83" customFormat="1" x14ac:dyDescent="0.1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</row>
    <row r="865" spans="1:16" s="83" customFormat="1" x14ac:dyDescent="0.1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</row>
    <row r="866" spans="1:16" s="83" customFormat="1" x14ac:dyDescent="0.1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</row>
    <row r="867" spans="1:16" s="83" customFormat="1" x14ac:dyDescent="0.1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</row>
    <row r="868" spans="1:16" s="83" customFormat="1" x14ac:dyDescent="0.1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</row>
    <row r="869" spans="1:16" s="83" customFormat="1" x14ac:dyDescent="0.1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</row>
    <row r="870" spans="1:16" s="83" customFormat="1" x14ac:dyDescent="0.1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</row>
    <row r="871" spans="1:16" s="83" customFormat="1" x14ac:dyDescent="0.1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</row>
    <row r="872" spans="1:16" s="83" customFormat="1" x14ac:dyDescent="0.1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</row>
    <row r="873" spans="1:16" s="83" customFormat="1" x14ac:dyDescent="0.1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</row>
    <row r="874" spans="1:16" s="83" customFormat="1" x14ac:dyDescent="0.1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</row>
    <row r="875" spans="1:16" s="83" customFormat="1" x14ac:dyDescent="0.1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</row>
    <row r="876" spans="1:16" s="83" customFormat="1" x14ac:dyDescent="0.1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</row>
    <row r="877" spans="1:16" s="83" customFormat="1" x14ac:dyDescent="0.1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</row>
    <row r="878" spans="1:16" s="83" customFormat="1" x14ac:dyDescent="0.1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</row>
    <row r="879" spans="1:16" s="83" customFormat="1" x14ac:dyDescent="0.1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</row>
    <row r="880" spans="1:16" s="83" customFormat="1" x14ac:dyDescent="0.1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</row>
    <row r="881" spans="1:16" s="83" customFormat="1" x14ac:dyDescent="0.1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</row>
    <row r="882" spans="1:16" s="83" customFormat="1" x14ac:dyDescent="0.1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</row>
    <row r="883" spans="1:16" s="83" customFormat="1" x14ac:dyDescent="0.1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</row>
    <row r="884" spans="1:16" s="83" customFormat="1" x14ac:dyDescent="0.1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</row>
    <row r="885" spans="1:16" s="83" customFormat="1" x14ac:dyDescent="0.1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</row>
    <row r="886" spans="1:16" s="83" customFormat="1" x14ac:dyDescent="0.1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</row>
    <row r="887" spans="1:16" s="83" customFormat="1" x14ac:dyDescent="0.1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</row>
    <row r="888" spans="1:16" s="83" customFormat="1" x14ac:dyDescent="0.1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</row>
    <row r="889" spans="1:16" s="83" customFormat="1" x14ac:dyDescent="0.1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</row>
    <row r="890" spans="1:16" s="83" customFormat="1" x14ac:dyDescent="0.1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</row>
    <row r="891" spans="1:16" s="83" customFormat="1" x14ac:dyDescent="0.1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</row>
    <row r="892" spans="1:16" s="83" customFormat="1" x14ac:dyDescent="0.1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</row>
    <row r="893" spans="1:16" s="83" customFormat="1" x14ac:dyDescent="0.1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</row>
    <row r="894" spans="1:16" s="83" customFormat="1" x14ac:dyDescent="0.1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</row>
    <row r="895" spans="1:16" s="83" customFormat="1" x14ac:dyDescent="0.1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</row>
    <row r="896" spans="1:16" s="83" customFormat="1" x14ac:dyDescent="0.1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</row>
    <row r="897" spans="1:16" s="83" customFormat="1" x14ac:dyDescent="0.1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</row>
    <row r="898" spans="1:16" s="83" customFormat="1" x14ac:dyDescent="0.1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</row>
    <row r="899" spans="1:16" s="83" customFormat="1" x14ac:dyDescent="0.1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</row>
    <row r="900" spans="1:16" s="83" customFormat="1" x14ac:dyDescent="0.1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</row>
    <row r="901" spans="1:16" s="83" customFormat="1" x14ac:dyDescent="0.1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</row>
    <row r="902" spans="1:16" s="83" customFormat="1" x14ac:dyDescent="0.1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</row>
    <row r="903" spans="1:16" s="83" customFormat="1" x14ac:dyDescent="0.1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</row>
    <row r="904" spans="1:16" s="83" customFormat="1" x14ac:dyDescent="0.1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</row>
    <row r="905" spans="1:16" s="83" customFormat="1" x14ac:dyDescent="0.1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</row>
    <row r="906" spans="1:16" s="83" customFormat="1" x14ac:dyDescent="0.1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</row>
    <row r="907" spans="1:16" s="83" customFormat="1" x14ac:dyDescent="0.1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</row>
    <row r="908" spans="1:16" s="83" customFormat="1" x14ac:dyDescent="0.1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</row>
    <row r="909" spans="1:16" s="83" customFormat="1" x14ac:dyDescent="0.1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</row>
    <row r="910" spans="1:16" s="83" customFormat="1" x14ac:dyDescent="0.1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</row>
    <row r="911" spans="1:16" s="83" customFormat="1" x14ac:dyDescent="0.1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</row>
    <row r="912" spans="1:16" s="83" customFormat="1" x14ac:dyDescent="0.1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</row>
    <row r="913" spans="1:16" s="83" customFormat="1" x14ac:dyDescent="0.1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</row>
    <row r="914" spans="1:16" s="83" customFormat="1" x14ac:dyDescent="0.1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</row>
    <row r="915" spans="1:16" s="83" customFormat="1" x14ac:dyDescent="0.1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</row>
    <row r="916" spans="1:16" s="83" customFormat="1" x14ac:dyDescent="0.1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</row>
    <row r="917" spans="1:16" s="83" customFormat="1" x14ac:dyDescent="0.1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</row>
    <row r="918" spans="1:16" s="83" customFormat="1" x14ac:dyDescent="0.1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</row>
    <row r="919" spans="1:16" s="83" customFormat="1" x14ac:dyDescent="0.1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</row>
    <row r="920" spans="1:16" s="83" customFormat="1" x14ac:dyDescent="0.1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</row>
    <row r="921" spans="1:16" s="83" customFormat="1" x14ac:dyDescent="0.1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</row>
    <row r="922" spans="1:16" s="83" customFormat="1" x14ac:dyDescent="0.1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</row>
    <row r="923" spans="1:16" s="83" customFormat="1" x14ac:dyDescent="0.1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</row>
    <row r="924" spans="1:16" s="83" customFormat="1" x14ac:dyDescent="0.1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</row>
    <row r="925" spans="1:16" s="83" customFormat="1" x14ac:dyDescent="0.1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</row>
    <row r="926" spans="1:16" s="83" customFormat="1" x14ac:dyDescent="0.1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</row>
    <row r="927" spans="1:16" s="83" customFormat="1" x14ac:dyDescent="0.1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</row>
    <row r="928" spans="1:16" s="83" customFormat="1" x14ac:dyDescent="0.1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</row>
    <row r="929" spans="1:16" s="83" customFormat="1" x14ac:dyDescent="0.1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</row>
    <row r="930" spans="1:16" s="83" customFormat="1" x14ac:dyDescent="0.1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</row>
    <row r="931" spans="1:16" s="83" customFormat="1" x14ac:dyDescent="0.1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</row>
    <row r="932" spans="1:16" s="83" customFormat="1" x14ac:dyDescent="0.1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</row>
    <row r="933" spans="1:16" s="83" customFormat="1" x14ac:dyDescent="0.1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</row>
    <row r="934" spans="1:16" s="83" customFormat="1" x14ac:dyDescent="0.1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</row>
    <row r="935" spans="1:16" s="83" customFormat="1" x14ac:dyDescent="0.1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</row>
    <row r="936" spans="1:16" s="83" customFormat="1" x14ac:dyDescent="0.1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</row>
    <row r="937" spans="1:16" s="83" customFormat="1" x14ac:dyDescent="0.1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</row>
    <row r="938" spans="1:16" s="83" customFormat="1" x14ac:dyDescent="0.1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</row>
    <row r="939" spans="1:16" s="83" customFormat="1" x14ac:dyDescent="0.1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</row>
    <row r="940" spans="1:16" s="83" customFormat="1" x14ac:dyDescent="0.1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</row>
    <row r="941" spans="1:16" s="83" customFormat="1" x14ac:dyDescent="0.1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</row>
    <row r="942" spans="1:16" s="83" customFormat="1" x14ac:dyDescent="0.1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</row>
    <row r="943" spans="1:16" s="83" customFormat="1" x14ac:dyDescent="0.1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</row>
    <row r="944" spans="1:16" s="83" customFormat="1" x14ac:dyDescent="0.1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</row>
    <row r="945" spans="1:16" s="83" customFormat="1" x14ac:dyDescent="0.1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</row>
    <row r="946" spans="1:16" s="83" customFormat="1" x14ac:dyDescent="0.1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</row>
    <row r="947" spans="1:16" s="83" customFormat="1" x14ac:dyDescent="0.1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</row>
    <row r="948" spans="1:16" s="83" customFormat="1" x14ac:dyDescent="0.1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</row>
    <row r="949" spans="1:16" s="83" customFormat="1" x14ac:dyDescent="0.1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</row>
    <row r="950" spans="1:16" s="83" customFormat="1" x14ac:dyDescent="0.1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</row>
    <row r="951" spans="1:16" s="83" customFormat="1" x14ac:dyDescent="0.1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</row>
    <row r="952" spans="1:16" s="83" customFormat="1" x14ac:dyDescent="0.1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</row>
    <row r="953" spans="1:16" s="83" customFormat="1" x14ac:dyDescent="0.1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</row>
    <row r="954" spans="1:16" s="83" customFormat="1" x14ac:dyDescent="0.1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</row>
    <row r="955" spans="1:16" s="83" customFormat="1" x14ac:dyDescent="0.1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</row>
    <row r="956" spans="1:16" s="83" customFormat="1" x14ac:dyDescent="0.1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</row>
    <row r="957" spans="1:16" s="83" customFormat="1" x14ac:dyDescent="0.1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</row>
    <row r="958" spans="1:16" s="83" customFormat="1" x14ac:dyDescent="0.1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</row>
    <row r="959" spans="1:16" s="83" customFormat="1" x14ac:dyDescent="0.1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</row>
    <row r="960" spans="1:16" s="83" customFormat="1" x14ac:dyDescent="0.1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</row>
    <row r="961" spans="1:16" s="83" customFormat="1" x14ac:dyDescent="0.1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</row>
    <row r="962" spans="1:16" s="83" customFormat="1" x14ac:dyDescent="0.1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</row>
    <row r="963" spans="1:16" s="83" customFormat="1" x14ac:dyDescent="0.1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</row>
    <row r="964" spans="1:16" s="83" customFormat="1" x14ac:dyDescent="0.1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</row>
    <row r="965" spans="1:16" s="83" customFormat="1" x14ac:dyDescent="0.1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</row>
    <row r="966" spans="1:16" s="83" customFormat="1" x14ac:dyDescent="0.1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</row>
    <row r="967" spans="1:16" s="83" customFormat="1" x14ac:dyDescent="0.1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</row>
    <row r="968" spans="1:16" s="83" customFormat="1" x14ac:dyDescent="0.1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</row>
    <row r="969" spans="1:16" s="83" customFormat="1" x14ac:dyDescent="0.1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</row>
    <row r="970" spans="1:16" s="83" customFormat="1" x14ac:dyDescent="0.1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</row>
    <row r="971" spans="1:16" s="83" customFormat="1" x14ac:dyDescent="0.1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</row>
    <row r="972" spans="1:16" s="83" customFormat="1" x14ac:dyDescent="0.1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</row>
    <row r="973" spans="1:16" s="83" customFormat="1" x14ac:dyDescent="0.1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</row>
    <row r="974" spans="1:16" s="83" customFormat="1" x14ac:dyDescent="0.1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</row>
    <row r="975" spans="1:16" s="83" customFormat="1" x14ac:dyDescent="0.1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</row>
    <row r="976" spans="1:16" s="83" customFormat="1" x14ac:dyDescent="0.1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</row>
    <row r="977" spans="1:16" s="83" customFormat="1" x14ac:dyDescent="0.1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</row>
    <row r="978" spans="1:16" s="83" customFormat="1" x14ac:dyDescent="0.1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</row>
    <row r="979" spans="1:16" s="83" customFormat="1" x14ac:dyDescent="0.1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</row>
    <row r="980" spans="1:16" s="83" customFormat="1" x14ac:dyDescent="0.1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</row>
    <row r="981" spans="1:16" s="83" customFormat="1" x14ac:dyDescent="0.1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</row>
    <row r="982" spans="1:16" s="83" customFormat="1" x14ac:dyDescent="0.1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</row>
    <row r="983" spans="1:16" s="83" customFormat="1" x14ac:dyDescent="0.1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</row>
    <row r="984" spans="1:16" s="83" customFormat="1" x14ac:dyDescent="0.1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</row>
    <row r="985" spans="1:16" s="83" customFormat="1" x14ac:dyDescent="0.1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</row>
    <row r="986" spans="1:16" s="83" customFormat="1" x14ac:dyDescent="0.1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</row>
    <row r="987" spans="1:16" s="83" customFormat="1" x14ac:dyDescent="0.1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</row>
    <row r="988" spans="1:16" s="83" customFormat="1" x14ac:dyDescent="0.1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</row>
    <row r="989" spans="1:16" s="83" customFormat="1" x14ac:dyDescent="0.1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</row>
    <row r="990" spans="1:16" s="83" customFormat="1" x14ac:dyDescent="0.1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</row>
    <row r="991" spans="1:16" s="83" customFormat="1" x14ac:dyDescent="0.1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</row>
    <row r="992" spans="1:16" s="83" customFormat="1" x14ac:dyDescent="0.1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</row>
    <row r="993" spans="1:16" s="83" customFormat="1" x14ac:dyDescent="0.1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</row>
    <row r="994" spans="1:16" s="83" customFormat="1" x14ac:dyDescent="0.1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</row>
    <row r="995" spans="1:16" s="83" customFormat="1" x14ac:dyDescent="0.1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</row>
    <row r="996" spans="1:16" s="83" customFormat="1" x14ac:dyDescent="0.1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</row>
    <row r="997" spans="1:16" s="83" customFormat="1" x14ac:dyDescent="0.1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</row>
    <row r="998" spans="1:16" s="83" customFormat="1" x14ac:dyDescent="0.1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</row>
    <row r="999" spans="1:16" s="83" customFormat="1" x14ac:dyDescent="0.1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</row>
    <row r="1000" spans="1:16" s="83" customFormat="1" x14ac:dyDescent="0.1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</row>
    <row r="1001" spans="1:16" s="83" customFormat="1" x14ac:dyDescent="0.1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</row>
    <row r="1002" spans="1:16" s="83" customFormat="1" x14ac:dyDescent="0.1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</row>
    <row r="1003" spans="1:16" s="83" customFormat="1" x14ac:dyDescent="0.1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</row>
    <row r="1004" spans="1:16" s="83" customFormat="1" x14ac:dyDescent="0.1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</row>
    <row r="1005" spans="1:16" s="83" customFormat="1" x14ac:dyDescent="0.1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</row>
    <row r="1006" spans="1:16" s="83" customFormat="1" x14ac:dyDescent="0.1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</row>
    <row r="1007" spans="1:16" s="83" customFormat="1" x14ac:dyDescent="0.1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</row>
    <row r="1008" spans="1:16" s="83" customFormat="1" x14ac:dyDescent="0.1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</row>
    <row r="1009" spans="1:16" s="83" customFormat="1" x14ac:dyDescent="0.1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</row>
    <row r="1010" spans="1:16" s="83" customFormat="1" x14ac:dyDescent="0.1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</row>
    <row r="1011" spans="1:16" s="83" customFormat="1" x14ac:dyDescent="0.1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</row>
    <row r="1012" spans="1:16" s="83" customFormat="1" x14ac:dyDescent="0.1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</row>
    <row r="1013" spans="1:16" s="83" customFormat="1" x14ac:dyDescent="0.1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</row>
    <row r="1014" spans="1:16" s="83" customFormat="1" x14ac:dyDescent="0.1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</row>
    <row r="1015" spans="1:16" s="83" customFormat="1" x14ac:dyDescent="0.1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</row>
    <row r="1016" spans="1:16" s="83" customFormat="1" x14ac:dyDescent="0.1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</row>
    <row r="1017" spans="1:16" s="83" customFormat="1" x14ac:dyDescent="0.1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</row>
    <row r="1018" spans="1:16" s="83" customFormat="1" x14ac:dyDescent="0.1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</row>
    <row r="1019" spans="1:16" s="83" customFormat="1" x14ac:dyDescent="0.1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</row>
    <row r="1020" spans="1:16" s="83" customFormat="1" x14ac:dyDescent="0.1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</row>
    <row r="1021" spans="1:16" s="83" customFormat="1" x14ac:dyDescent="0.1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</row>
    <row r="1022" spans="1:16" s="83" customFormat="1" x14ac:dyDescent="0.1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</row>
    <row r="1023" spans="1:16" s="83" customFormat="1" x14ac:dyDescent="0.1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</row>
    <row r="1024" spans="1:16" s="83" customFormat="1" x14ac:dyDescent="0.1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</row>
    <row r="1025" spans="1:16" s="83" customFormat="1" x14ac:dyDescent="0.1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</row>
    <row r="1026" spans="1:16" s="83" customFormat="1" x14ac:dyDescent="0.1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</row>
    <row r="1027" spans="1:16" s="83" customFormat="1" x14ac:dyDescent="0.1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</row>
    <row r="1028" spans="1:16" s="83" customFormat="1" x14ac:dyDescent="0.1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</row>
    <row r="1029" spans="1:16" s="83" customFormat="1" x14ac:dyDescent="0.1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</row>
    <row r="1030" spans="1:16" s="83" customFormat="1" x14ac:dyDescent="0.1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</row>
    <row r="1031" spans="1:16" s="83" customFormat="1" x14ac:dyDescent="0.1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</row>
    <row r="1032" spans="1:16" s="83" customFormat="1" x14ac:dyDescent="0.1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</row>
    <row r="1033" spans="1:16" s="83" customFormat="1" x14ac:dyDescent="0.1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</row>
    <row r="1034" spans="1:16" s="83" customFormat="1" x14ac:dyDescent="0.1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</row>
    <row r="1035" spans="1:16" s="83" customFormat="1" x14ac:dyDescent="0.1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</row>
    <row r="1036" spans="1:16" s="83" customFormat="1" x14ac:dyDescent="0.1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</row>
    <row r="1037" spans="1:16" s="83" customFormat="1" x14ac:dyDescent="0.1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</row>
    <row r="1038" spans="1:16" s="83" customFormat="1" x14ac:dyDescent="0.1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</row>
    <row r="1039" spans="1:16" s="83" customFormat="1" x14ac:dyDescent="0.1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</row>
    <row r="1040" spans="1:16" s="83" customFormat="1" x14ac:dyDescent="0.1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</row>
    <row r="1041" spans="1:16" s="83" customFormat="1" x14ac:dyDescent="0.1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</row>
    <row r="1042" spans="1:16" s="83" customFormat="1" x14ac:dyDescent="0.1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</row>
    <row r="1043" spans="1:16" s="83" customFormat="1" x14ac:dyDescent="0.1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</row>
    <row r="1044" spans="1:16" s="83" customFormat="1" x14ac:dyDescent="0.1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</row>
    <row r="1045" spans="1:16" s="83" customFormat="1" x14ac:dyDescent="0.1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</row>
    <row r="1046" spans="1:16" s="83" customFormat="1" x14ac:dyDescent="0.1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</row>
    <row r="1047" spans="1:16" s="83" customFormat="1" x14ac:dyDescent="0.1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</row>
    <row r="1048" spans="1:16" s="83" customFormat="1" x14ac:dyDescent="0.1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</row>
    <row r="1049" spans="1:16" s="83" customFormat="1" x14ac:dyDescent="0.1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</row>
    <row r="1050" spans="1:16" s="83" customFormat="1" x14ac:dyDescent="0.1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</row>
    <row r="1051" spans="1:16" s="83" customFormat="1" x14ac:dyDescent="0.1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</row>
    <row r="1052" spans="1:16" s="83" customFormat="1" x14ac:dyDescent="0.1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</row>
    <row r="1053" spans="1:16" s="83" customFormat="1" x14ac:dyDescent="0.1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</row>
    <row r="1054" spans="1:16" s="83" customFormat="1" x14ac:dyDescent="0.1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</row>
    <row r="1055" spans="1:16" s="83" customFormat="1" x14ac:dyDescent="0.1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</row>
    <row r="1056" spans="1:16" s="83" customFormat="1" x14ac:dyDescent="0.1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</row>
    <row r="1057" spans="1:16" s="83" customFormat="1" x14ac:dyDescent="0.1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</row>
    <row r="1058" spans="1:16" s="83" customFormat="1" x14ac:dyDescent="0.1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</row>
    <row r="1059" spans="1:16" s="83" customFormat="1" x14ac:dyDescent="0.1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</row>
    <row r="1060" spans="1:16" s="83" customFormat="1" x14ac:dyDescent="0.1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</row>
    <row r="1061" spans="1:16" s="83" customFormat="1" x14ac:dyDescent="0.1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</row>
    <row r="1062" spans="1:16" s="83" customFormat="1" x14ac:dyDescent="0.1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</row>
    <row r="1063" spans="1:16" s="83" customFormat="1" x14ac:dyDescent="0.1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</row>
    <row r="1064" spans="1:16" s="83" customFormat="1" x14ac:dyDescent="0.1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</row>
    <row r="1065" spans="1:16" s="83" customFormat="1" x14ac:dyDescent="0.1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</row>
    <row r="1066" spans="1:16" s="83" customFormat="1" x14ac:dyDescent="0.1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</row>
    <row r="1067" spans="1:16" s="83" customFormat="1" x14ac:dyDescent="0.1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</row>
    <row r="1068" spans="1:16" s="83" customFormat="1" x14ac:dyDescent="0.1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</row>
    <row r="1069" spans="1:16" s="83" customFormat="1" x14ac:dyDescent="0.1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</row>
    <row r="1070" spans="1:16" s="83" customFormat="1" x14ac:dyDescent="0.1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</row>
    <row r="1071" spans="1:16" s="83" customFormat="1" x14ac:dyDescent="0.1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</row>
    <row r="1072" spans="1:16" s="83" customFormat="1" x14ac:dyDescent="0.1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</row>
    <row r="1073" spans="1:16" s="83" customFormat="1" x14ac:dyDescent="0.1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</row>
    <row r="1074" spans="1:16" s="83" customFormat="1" x14ac:dyDescent="0.1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</row>
    <row r="1075" spans="1:16" s="83" customFormat="1" x14ac:dyDescent="0.1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</row>
    <row r="1076" spans="1:16" s="83" customFormat="1" x14ac:dyDescent="0.1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</row>
    <row r="1077" spans="1:16" s="83" customFormat="1" x14ac:dyDescent="0.1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</row>
    <row r="1078" spans="1:16" s="83" customFormat="1" x14ac:dyDescent="0.1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</row>
    <row r="1079" spans="1:16" s="83" customFormat="1" x14ac:dyDescent="0.1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</row>
    <row r="1080" spans="1:16" s="83" customFormat="1" x14ac:dyDescent="0.1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</row>
    <row r="1081" spans="1:16" s="83" customFormat="1" x14ac:dyDescent="0.1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</row>
    <row r="1082" spans="1:16" s="83" customFormat="1" x14ac:dyDescent="0.1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</row>
    <row r="1083" spans="1:16" s="83" customFormat="1" x14ac:dyDescent="0.1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</row>
    <row r="1084" spans="1:16" s="83" customFormat="1" x14ac:dyDescent="0.1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</row>
    <row r="1085" spans="1:16" s="83" customFormat="1" x14ac:dyDescent="0.1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</row>
    <row r="1086" spans="1:16" s="83" customFormat="1" x14ac:dyDescent="0.1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</row>
    <row r="1087" spans="1:16" s="83" customFormat="1" x14ac:dyDescent="0.1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</row>
    <row r="1088" spans="1:16" s="83" customFormat="1" x14ac:dyDescent="0.1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</row>
    <row r="1089" spans="1:16" s="83" customFormat="1" x14ac:dyDescent="0.1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</row>
    <row r="1090" spans="1:16" s="83" customFormat="1" x14ac:dyDescent="0.1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</row>
    <row r="1091" spans="1:16" s="83" customFormat="1" x14ac:dyDescent="0.1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</row>
    <row r="1092" spans="1:16" s="83" customFormat="1" x14ac:dyDescent="0.1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</row>
    <row r="1093" spans="1:16" s="83" customFormat="1" x14ac:dyDescent="0.1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</row>
    <row r="1094" spans="1:16" s="83" customFormat="1" x14ac:dyDescent="0.1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</row>
    <row r="1095" spans="1:16" s="83" customFormat="1" x14ac:dyDescent="0.1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</row>
    <row r="1096" spans="1:16" s="83" customFormat="1" x14ac:dyDescent="0.1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</row>
    <row r="1097" spans="1:16" s="83" customFormat="1" x14ac:dyDescent="0.1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</row>
    <row r="1098" spans="1:16" s="83" customFormat="1" x14ac:dyDescent="0.1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</row>
    <row r="1099" spans="1:16" s="83" customFormat="1" x14ac:dyDescent="0.1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</row>
    <row r="1100" spans="1:16" s="83" customFormat="1" x14ac:dyDescent="0.1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</row>
    <row r="1101" spans="1:16" s="83" customFormat="1" x14ac:dyDescent="0.1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</row>
    <row r="1102" spans="1:16" s="83" customFormat="1" x14ac:dyDescent="0.1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</row>
    <row r="1103" spans="1:16" s="83" customFormat="1" x14ac:dyDescent="0.1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</row>
    <row r="1104" spans="1:16" s="83" customFormat="1" x14ac:dyDescent="0.1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</row>
    <row r="1105" spans="1:16" s="83" customFormat="1" x14ac:dyDescent="0.1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</row>
    <row r="1106" spans="1:16" s="83" customFormat="1" x14ac:dyDescent="0.1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</row>
    <row r="1107" spans="1:16" s="83" customFormat="1" x14ac:dyDescent="0.1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</row>
    <row r="1108" spans="1:16" s="83" customFormat="1" x14ac:dyDescent="0.1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</row>
    <row r="1109" spans="1:16" s="83" customFormat="1" x14ac:dyDescent="0.1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</row>
    <row r="1110" spans="1:16" s="83" customFormat="1" x14ac:dyDescent="0.1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</row>
    <row r="1111" spans="1:16" s="83" customFormat="1" x14ac:dyDescent="0.1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</row>
    <row r="1112" spans="1:16" s="83" customFormat="1" x14ac:dyDescent="0.1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</row>
    <row r="1113" spans="1:16" s="83" customFormat="1" x14ac:dyDescent="0.1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</row>
    <row r="1114" spans="1:16" s="83" customFormat="1" x14ac:dyDescent="0.1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</row>
    <row r="1115" spans="1:16" s="83" customFormat="1" x14ac:dyDescent="0.1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</row>
    <row r="1116" spans="1:16" s="83" customFormat="1" x14ac:dyDescent="0.1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</row>
    <row r="1117" spans="1:16" s="83" customFormat="1" x14ac:dyDescent="0.1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</row>
    <row r="1118" spans="1:16" s="83" customFormat="1" x14ac:dyDescent="0.1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</row>
    <row r="1119" spans="1:16" s="83" customFormat="1" x14ac:dyDescent="0.1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</row>
    <row r="1120" spans="1:16" s="83" customFormat="1" x14ac:dyDescent="0.1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</row>
    <row r="1121" spans="1:16" s="83" customFormat="1" x14ac:dyDescent="0.1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</row>
    <row r="1122" spans="1:16" s="83" customFormat="1" x14ac:dyDescent="0.1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</row>
    <row r="1123" spans="1:16" s="83" customFormat="1" x14ac:dyDescent="0.1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</row>
    <row r="1124" spans="1:16" s="83" customFormat="1" x14ac:dyDescent="0.1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</row>
    <row r="1125" spans="1:16" s="83" customFormat="1" x14ac:dyDescent="0.1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</row>
    <row r="1126" spans="1:16" s="83" customFormat="1" x14ac:dyDescent="0.1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</row>
    <row r="1127" spans="1:16" s="83" customFormat="1" x14ac:dyDescent="0.1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</row>
    <row r="1128" spans="1:16" s="83" customFormat="1" x14ac:dyDescent="0.1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</row>
    <row r="1129" spans="1:16" s="83" customFormat="1" x14ac:dyDescent="0.1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</row>
    <row r="1130" spans="1:16" s="83" customFormat="1" x14ac:dyDescent="0.1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</row>
    <row r="1131" spans="1:16" s="83" customFormat="1" x14ac:dyDescent="0.1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</row>
    <row r="1132" spans="1:16" s="83" customFormat="1" x14ac:dyDescent="0.1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</row>
    <row r="1133" spans="1:16" s="83" customFormat="1" x14ac:dyDescent="0.1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</row>
    <row r="1134" spans="1:16" s="83" customFormat="1" x14ac:dyDescent="0.1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</row>
    <row r="1135" spans="1:16" s="83" customFormat="1" x14ac:dyDescent="0.1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</row>
    <row r="1136" spans="1:16" s="83" customFormat="1" x14ac:dyDescent="0.1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</row>
    <row r="1137" spans="1:16" s="83" customFormat="1" x14ac:dyDescent="0.1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</row>
    <row r="1138" spans="1:16" s="83" customFormat="1" x14ac:dyDescent="0.1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</row>
    <row r="1139" spans="1:16" s="83" customFormat="1" x14ac:dyDescent="0.1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</row>
    <row r="1140" spans="1:16" s="83" customFormat="1" x14ac:dyDescent="0.1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</row>
    <row r="1141" spans="1:16" s="83" customFormat="1" x14ac:dyDescent="0.1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</row>
    <row r="1142" spans="1:16" s="83" customFormat="1" x14ac:dyDescent="0.1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</row>
    <row r="1143" spans="1:16" s="83" customFormat="1" x14ac:dyDescent="0.1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</row>
    <row r="1144" spans="1:16" s="83" customFormat="1" x14ac:dyDescent="0.1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</row>
    <row r="1145" spans="1:16" s="83" customFormat="1" x14ac:dyDescent="0.1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</row>
    <row r="1146" spans="1:16" s="83" customFormat="1" x14ac:dyDescent="0.1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</row>
    <row r="1147" spans="1:16" s="83" customFormat="1" x14ac:dyDescent="0.15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</row>
    <row r="1148" spans="1:16" s="83" customFormat="1" x14ac:dyDescent="0.15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</row>
    <row r="1149" spans="1:16" s="83" customFormat="1" x14ac:dyDescent="0.15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</row>
    <row r="1150" spans="1:16" s="83" customFormat="1" x14ac:dyDescent="0.15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</row>
    <row r="1151" spans="1:16" s="83" customFormat="1" x14ac:dyDescent="0.15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</row>
    <row r="1152" spans="1:16" s="83" customFormat="1" x14ac:dyDescent="0.15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</row>
    <row r="1153" spans="1:16" s="83" customFormat="1" x14ac:dyDescent="0.15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</row>
    <row r="1154" spans="1:16" s="83" customFormat="1" x14ac:dyDescent="0.15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</row>
    <row r="1155" spans="1:16" s="83" customFormat="1" x14ac:dyDescent="0.15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</row>
    <row r="1156" spans="1:16" s="83" customFormat="1" x14ac:dyDescent="0.15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</row>
    <row r="1157" spans="1:16" s="83" customFormat="1" x14ac:dyDescent="0.15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</row>
    <row r="1158" spans="1:16" s="83" customFormat="1" x14ac:dyDescent="0.15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</row>
    <row r="1159" spans="1:16" s="83" customFormat="1" x14ac:dyDescent="0.15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</row>
    <row r="1160" spans="1:16" s="83" customFormat="1" x14ac:dyDescent="0.15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</row>
    <row r="1161" spans="1:16" s="83" customFormat="1" x14ac:dyDescent="0.15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</row>
    <row r="1162" spans="1:16" s="83" customFormat="1" x14ac:dyDescent="0.15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</row>
    <row r="1163" spans="1:16" s="83" customFormat="1" x14ac:dyDescent="0.15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</row>
    <row r="1164" spans="1:16" s="83" customFormat="1" x14ac:dyDescent="0.15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</row>
    <row r="1165" spans="1:16" s="83" customFormat="1" x14ac:dyDescent="0.15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</row>
    <row r="1166" spans="1:16" s="83" customFormat="1" x14ac:dyDescent="0.15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</row>
    <row r="1167" spans="1:16" s="83" customFormat="1" x14ac:dyDescent="0.15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</row>
    <row r="1168" spans="1:16" s="83" customFormat="1" x14ac:dyDescent="0.15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</row>
    <row r="1169" spans="1:16" s="83" customFormat="1" x14ac:dyDescent="0.15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</row>
    <row r="1170" spans="1:16" s="83" customFormat="1" x14ac:dyDescent="0.15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</row>
    <row r="1171" spans="1:16" s="83" customFormat="1" x14ac:dyDescent="0.15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</row>
    <row r="1172" spans="1:16" s="83" customFormat="1" x14ac:dyDescent="0.15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</row>
    <row r="1173" spans="1:16" s="83" customFormat="1" x14ac:dyDescent="0.15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</row>
    <row r="1174" spans="1:16" s="83" customFormat="1" x14ac:dyDescent="0.15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</row>
    <row r="1175" spans="1:16" s="83" customFormat="1" x14ac:dyDescent="0.15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</row>
    <row r="1176" spans="1:16" s="83" customFormat="1" x14ac:dyDescent="0.15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</row>
    <row r="1177" spans="1:16" s="83" customFormat="1" x14ac:dyDescent="0.15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</row>
    <row r="1178" spans="1:16" s="83" customFormat="1" x14ac:dyDescent="0.15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</row>
    <row r="1179" spans="1:16" s="83" customFormat="1" x14ac:dyDescent="0.15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</row>
    <row r="1180" spans="1:16" s="83" customFormat="1" x14ac:dyDescent="0.15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</row>
    <row r="1181" spans="1:16" s="83" customFormat="1" x14ac:dyDescent="0.15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</row>
    <row r="1182" spans="1:16" s="83" customFormat="1" x14ac:dyDescent="0.15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</row>
    <row r="1183" spans="1:16" s="83" customFormat="1" x14ac:dyDescent="0.15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</row>
    <row r="1184" spans="1:16" s="83" customFormat="1" x14ac:dyDescent="0.15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</row>
    <row r="1185" spans="1:16" s="83" customFormat="1" x14ac:dyDescent="0.15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</row>
    <row r="1186" spans="1:16" s="83" customFormat="1" x14ac:dyDescent="0.15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</row>
    <row r="1187" spans="1:16" s="83" customFormat="1" x14ac:dyDescent="0.15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</row>
    <row r="1188" spans="1:16" s="83" customFormat="1" x14ac:dyDescent="0.15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</row>
    <row r="1189" spans="1:16" s="83" customFormat="1" x14ac:dyDescent="0.15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</row>
    <row r="1190" spans="1:16" s="83" customFormat="1" x14ac:dyDescent="0.15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</row>
    <row r="1191" spans="1:16" s="83" customFormat="1" x14ac:dyDescent="0.15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</row>
    <row r="1192" spans="1:16" s="83" customFormat="1" x14ac:dyDescent="0.15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</row>
    <row r="1193" spans="1:16" s="83" customFormat="1" x14ac:dyDescent="0.15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</row>
    <row r="1194" spans="1:16" s="83" customFormat="1" x14ac:dyDescent="0.15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</row>
    <row r="1195" spans="1:16" s="83" customFormat="1" x14ac:dyDescent="0.15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</row>
    <row r="1196" spans="1:16" s="83" customFormat="1" x14ac:dyDescent="0.15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</row>
    <row r="1197" spans="1:16" s="83" customFormat="1" x14ac:dyDescent="0.15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</row>
    <row r="1198" spans="1:16" s="83" customFormat="1" x14ac:dyDescent="0.15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</row>
    <row r="1199" spans="1:16" s="83" customFormat="1" x14ac:dyDescent="0.15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</row>
    <row r="1200" spans="1:16" s="83" customFormat="1" x14ac:dyDescent="0.15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</row>
    <row r="1201" spans="1:16" s="83" customFormat="1" x14ac:dyDescent="0.15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</row>
    <row r="1202" spans="1:16" s="83" customFormat="1" x14ac:dyDescent="0.15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</row>
    <row r="1203" spans="1:16" s="83" customFormat="1" x14ac:dyDescent="0.15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</row>
    <row r="1204" spans="1:16" s="83" customFormat="1" x14ac:dyDescent="0.15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</row>
    <row r="1205" spans="1:16" s="83" customFormat="1" x14ac:dyDescent="0.15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</row>
    <row r="1206" spans="1:16" s="83" customFormat="1" x14ac:dyDescent="0.15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</row>
    <row r="1207" spans="1:16" s="83" customFormat="1" x14ac:dyDescent="0.15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</row>
    <row r="1208" spans="1:16" s="83" customFormat="1" x14ac:dyDescent="0.15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</row>
    <row r="1209" spans="1:16" s="83" customFormat="1" x14ac:dyDescent="0.15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</row>
    <row r="1210" spans="1:16" s="83" customFormat="1" x14ac:dyDescent="0.15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</row>
    <row r="1211" spans="1:16" s="83" customFormat="1" x14ac:dyDescent="0.15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</row>
    <row r="1212" spans="1:16" s="83" customFormat="1" x14ac:dyDescent="0.15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</row>
    <row r="1213" spans="1:16" s="83" customFormat="1" x14ac:dyDescent="0.15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</row>
    <row r="1214" spans="1:16" s="83" customFormat="1" x14ac:dyDescent="0.15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</row>
    <row r="1215" spans="1:16" s="83" customFormat="1" x14ac:dyDescent="0.15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</row>
    <row r="1216" spans="1:16" s="83" customFormat="1" x14ac:dyDescent="0.15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</row>
    <row r="1217" spans="1:16" s="83" customFormat="1" x14ac:dyDescent="0.15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</row>
    <row r="1218" spans="1:16" s="83" customFormat="1" x14ac:dyDescent="0.15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</row>
    <row r="1219" spans="1:16" s="83" customFormat="1" x14ac:dyDescent="0.15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</row>
    <row r="1220" spans="1:16" s="83" customFormat="1" x14ac:dyDescent="0.15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</row>
    <row r="1221" spans="1:16" s="83" customFormat="1" x14ac:dyDescent="0.15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</row>
    <row r="1222" spans="1:16" s="83" customFormat="1" x14ac:dyDescent="0.15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</row>
    <row r="1223" spans="1:16" s="83" customFormat="1" x14ac:dyDescent="0.15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</row>
    <row r="1224" spans="1:16" s="83" customFormat="1" x14ac:dyDescent="0.15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</row>
    <row r="1225" spans="1:16" s="83" customFormat="1" x14ac:dyDescent="0.15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</row>
    <row r="1226" spans="1:16" s="83" customFormat="1" x14ac:dyDescent="0.15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</row>
    <row r="1227" spans="1:16" s="83" customFormat="1" x14ac:dyDescent="0.15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</row>
    <row r="1228" spans="1:16" s="83" customFormat="1" x14ac:dyDescent="0.15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</row>
    <row r="1229" spans="1:16" s="83" customFormat="1" x14ac:dyDescent="0.15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</row>
    <row r="1230" spans="1:16" s="83" customFormat="1" x14ac:dyDescent="0.15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</row>
    <row r="1231" spans="1:16" s="83" customFormat="1" x14ac:dyDescent="0.15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</row>
    <row r="1232" spans="1:16" s="83" customFormat="1" x14ac:dyDescent="0.15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</row>
    <row r="1233" spans="1:16" s="83" customFormat="1" x14ac:dyDescent="0.15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</row>
    <row r="1234" spans="1:16" s="83" customFormat="1" x14ac:dyDescent="0.15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</row>
    <row r="1235" spans="1:16" s="83" customFormat="1" x14ac:dyDescent="0.15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</row>
    <row r="1236" spans="1:16" s="83" customFormat="1" x14ac:dyDescent="0.15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</row>
    <row r="1237" spans="1:16" s="83" customFormat="1" x14ac:dyDescent="0.15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</row>
    <row r="1238" spans="1:16" s="83" customFormat="1" x14ac:dyDescent="0.15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</row>
    <row r="1239" spans="1:16" s="83" customFormat="1" x14ac:dyDescent="0.15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</row>
    <row r="1240" spans="1:16" s="83" customFormat="1" x14ac:dyDescent="0.15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</row>
    <row r="1241" spans="1:16" s="83" customFormat="1" x14ac:dyDescent="0.15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</row>
    <row r="1242" spans="1:16" s="83" customFormat="1" x14ac:dyDescent="0.15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</row>
    <row r="1243" spans="1:16" s="83" customFormat="1" x14ac:dyDescent="0.15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</row>
    <row r="1244" spans="1:16" s="83" customFormat="1" x14ac:dyDescent="0.15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</row>
    <row r="1245" spans="1:16" s="83" customFormat="1" x14ac:dyDescent="0.15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</row>
    <row r="1246" spans="1:16" s="83" customFormat="1" x14ac:dyDescent="0.15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</row>
    <row r="1247" spans="1:16" s="83" customFormat="1" x14ac:dyDescent="0.15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</row>
    <row r="1248" spans="1:16" s="83" customFormat="1" x14ac:dyDescent="0.15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</row>
    <row r="1249" spans="1:16" s="83" customFormat="1" x14ac:dyDescent="0.15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</row>
    <row r="1250" spans="1:16" s="83" customFormat="1" x14ac:dyDescent="0.15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</row>
    <row r="1251" spans="1:16" s="83" customFormat="1" x14ac:dyDescent="0.15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</row>
    <row r="1252" spans="1:16" s="83" customFormat="1" x14ac:dyDescent="0.15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</row>
    <row r="1253" spans="1:16" s="83" customFormat="1" x14ac:dyDescent="0.15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</row>
    <row r="1254" spans="1:16" s="83" customFormat="1" x14ac:dyDescent="0.15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</row>
    <row r="1255" spans="1:16" s="83" customFormat="1" x14ac:dyDescent="0.15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</row>
    <row r="1256" spans="1:16" s="83" customFormat="1" x14ac:dyDescent="0.15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</row>
    <row r="1257" spans="1:16" s="83" customFormat="1" x14ac:dyDescent="0.15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</row>
    <row r="1258" spans="1:16" s="83" customFormat="1" x14ac:dyDescent="0.15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</row>
    <row r="1259" spans="1:16" s="83" customFormat="1" x14ac:dyDescent="0.15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</row>
    <row r="1260" spans="1:16" s="83" customFormat="1" x14ac:dyDescent="0.15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</row>
    <row r="1261" spans="1:16" s="83" customFormat="1" x14ac:dyDescent="0.15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</row>
    <row r="1262" spans="1:16" s="83" customFormat="1" x14ac:dyDescent="0.15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</row>
    <row r="1263" spans="1:16" s="83" customFormat="1" x14ac:dyDescent="0.15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</row>
    <row r="1264" spans="1:16" s="83" customFormat="1" x14ac:dyDescent="0.15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</row>
    <row r="1265" spans="1:16" s="83" customFormat="1" x14ac:dyDescent="0.15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</row>
    <row r="1266" spans="1:16" s="83" customFormat="1" x14ac:dyDescent="0.15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</row>
    <row r="1267" spans="1:16" s="83" customFormat="1" x14ac:dyDescent="0.15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</row>
    <row r="1268" spans="1:16" s="83" customFormat="1" x14ac:dyDescent="0.15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</row>
    <row r="1269" spans="1:16" s="83" customFormat="1" x14ac:dyDescent="0.15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</row>
    <row r="1270" spans="1:16" s="83" customFormat="1" x14ac:dyDescent="0.15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</row>
    <row r="1271" spans="1:16" s="83" customFormat="1" x14ac:dyDescent="0.15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</row>
    <row r="1272" spans="1:16" s="83" customFormat="1" x14ac:dyDescent="0.15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</row>
    <row r="1273" spans="1:16" s="83" customFormat="1" x14ac:dyDescent="0.15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</row>
    <row r="1274" spans="1:16" s="83" customFormat="1" x14ac:dyDescent="0.15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</row>
    <row r="1275" spans="1:16" s="83" customFormat="1" x14ac:dyDescent="0.15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</row>
    <row r="1276" spans="1:16" s="83" customFormat="1" x14ac:dyDescent="0.15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</row>
    <row r="1277" spans="1:16" s="83" customFormat="1" x14ac:dyDescent="0.15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</row>
    <row r="1278" spans="1:16" s="83" customFormat="1" x14ac:dyDescent="0.15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</row>
    <row r="1279" spans="1:16" s="83" customFormat="1" x14ac:dyDescent="0.15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</row>
    <row r="1280" spans="1:16" s="83" customFormat="1" x14ac:dyDescent="0.15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</row>
    <row r="1281" spans="1:16" s="83" customFormat="1" x14ac:dyDescent="0.15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</row>
    <row r="1282" spans="1:16" s="83" customFormat="1" x14ac:dyDescent="0.15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</row>
    <row r="1283" spans="1:16" s="83" customFormat="1" x14ac:dyDescent="0.15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</row>
    <row r="1284" spans="1:16" s="83" customFormat="1" x14ac:dyDescent="0.15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</row>
    <row r="1285" spans="1:16" s="83" customFormat="1" x14ac:dyDescent="0.15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</row>
    <row r="1286" spans="1:16" s="83" customFormat="1" x14ac:dyDescent="0.15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</row>
    <row r="1287" spans="1:16" s="83" customFormat="1" x14ac:dyDescent="0.15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</row>
    <row r="1288" spans="1:16" s="83" customFormat="1" x14ac:dyDescent="0.15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</row>
    <row r="1289" spans="1:16" s="83" customFormat="1" x14ac:dyDescent="0.15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</row>
    <row r="1290" spans="1:16" s="83" customFormat="1" x14ac:dyDescent="0.15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</row>
    <row r="1291" spans="1:16" s="83" customFormat="1" x14ac:dyDescent="0.15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</row>
    <row r="1292" spans="1:16" s="83" customFormat="1" x14ac:dyDescent="0.15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</row>
    <row r="1293" spans="1:16" s="83" customFormat="1" x14ac:dyDescent="0.15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</row>
    <row r="1294" spans="1:16" s="83" customFormat="1" x14ac:dyDescent="0.15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</row>
    <row r="1295" spans="1:16" s="83" customFormat="1" x14ac:dyDescent="0.15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</row>
    <row r="1296" spans="1:16" s="83" customFormat="1" x14ac:dyDescent="0.15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</row>
    <row r="1297" spans="1:16" s="83" customFormat="1" x14ac:dyDescent="0.15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</row>
    <row r="1298" spans="1:16" s="83" customFormat="1" x14ac:dyDescent="0.15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</row>
    <row r="1299" spans="1:16" s="83" customFormat="1" x14ac:dyDescent="0.15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</row>
    <row r="1300" spans="1:16" s="83" customFormat="1" x14ac:dyDescent="0.15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</row>
    <row r="1301" spans="1:16" s="83" customFormat="1" x14ac:dyDescent="0.15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</row>
    <row r="1302" spans="1:16" s="83" customFormat="1" x14ac:dyDescent="0.15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</row>
    <row r="1303" spans="1:16" s="83" customFormat="1" x14ac:dyDescent="0.15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</row>
    <row r="1304" spans="1:16" s="83" customFormat="1" x14ac:dyDescent="0.15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</row>
    <row r="1305" spans="1:16" s="83" customFormat="1" x14ac:dyDescent="0.15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</row>
    <row r="1306" spans="1:16" s="83" customFormat="1" x14ac:dyDescent="0.15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</row>
    <row r="1307" spans="1:16" s="83" customFormat="1" x14ac:dyDescent="0.15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</row>
    <row r="1308" spans="1:16" s="83" customFormat="1" x14ac:dyDescent="0.15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</row>
    <row r="1309" spans="1:16" s="83" customFormat="1" x14ac:dyDescent="0.15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</row>
    <row r="1310" spans="1:16" s="83" customFormat="1" x14ac:dyDescent="0.15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</row>
    <row r="1311" spans="1:16" s="83" customFormat="1" x14ac:dyDescent="0.15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</row>
    <row r="1312" spans="1:16" s="83" customFormat="1" x14ac:dyDescent="0.15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</row>
    <row r="1313" spans="1:16" s="83" customFormat="1" x14ac:dyDescent="0.15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</row>
    <row r="1314" spans="1:16" s="83" customFormat="1" x14ac:dyDescent="0.15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</row>
    <row r="1315" spans="1:16" s="83" customFormat="1" x14ac:dyDescent="0.15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</row>
    <row r="1316" spans="1:16" s="83" customFormat="1" x14ac:dyDescent="0.15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</row>
    <row r="1317" spans="1:16" s="83" customFormat="1" x14ac:dyDescent="0.15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</row>
    <row r="1318" spans="1:16" s="83" customFormat="1" x14ac:dyDescent="0.15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</row>
    <row r="1319" spans="1:16" s="83" customFormat="1" x14ac:dyDescent="0.15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</row>
    <row r="1320" spans="1:16" s="83" customFormat="1" x14ac:dyDescent="0.15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</row>
    <row r="1321" spans="1:16" s="83" customFormat="1" x14ac:dyDescent="0.15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</row>
    <row r="1322" spans="1:16" s="83" customFormat="1" x14ac:dyDescent="0.15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</row>
    <row r="1323" spans="1:16" s="83" customFormat="1" x14ac:dyDescent="0.15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</row>
    <row r="1324" spans="1:16" s="83" customFormat="1" x14ac:dyDescent="0.15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</row>
    <row r="1325" spans="1:16" s="83" customFormat="1" x14ac:dyDescent="0.15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</row>
    <row r="1326" spans="1:16" s="83" customFormat="1" x14ac:dyDescent="0.15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</row>
    <row r="1327" spans="1:16" s="83" customFormat="1" x14ac:dyDescent="0.15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</row>
    <row r="1328" spans="1:16" s="83" customFormat="1" x14ac:dyDescent="0.15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</row>
    <row r="1329" spans="1:16" s="83" customFormat="1" x14ac:dyDescent="0.15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</row>
    <row r="1330" spans="1:16" s="83" customFormat="1" x14ac:dyDescent="0.15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</row>
    <row r="1331" spans="1:16" s="83" customFormat="1" x14ac:dyDescent="0.15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</row>
    <row r="1332" spans="1:16" s="83" customFormat="1" x14ac:dyDescent="0.15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</row>
    <row r="1333" spans="1:16" s="83" customFormat="1" x14ac:dyDescent="0.15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</row>
    <row r="1334" spans="1:16" s="83" customFormat="1" x14ac:dyDescent="0.15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</row>
    <row r="1335" spans="1:16" s="83" customFormat="1" x14ac:dyDescent="0.15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</row>
    <row r="1336" spans="1:16" s="83" customFormat="1" x14ac:dyDescent="0.15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</row>
    <row r="1337" spans="1:16" s="83" customFormat="1" x14ac:dyDescent="0.15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</row>
    <row r="1338" spans="1:16" s="83" customFormat="1" x14ac:dyDescent="0.15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</row>
    <row r="1339" spans="1:16" s="83" customFormat="1" x14ac:dyDescent="0.15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</row>
    <row r="1340" spans="1:16" s="83" customFormat="1" x14ac:dyDescent="0.15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</row>
    <row r="1341" spans="1:16" s="83" customFormat="1" x14ac:dyDescent="0.15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</row>
    <row r="1342" spans="1:16" s="83" customFormat="1" x14ac:dyDescent="0.15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</row>
    <row r="1343" spans="1:16" s="83" customFormat="1" x14ac:dyDescent="0.15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</row>
    <row r="1344" spans="1:16" s="83" customFormat="1" x14ac:dyDescent="0.15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</row>
    <row r="1345" spans="1:16" s="83" customFormat="1" x14ac:dyDescent="0.15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</row>
    <row r="1346" spans="1:16" s="83" customFormat="1" x14ac:dyDescent="0.15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</row>
    <row r="1347" spans="1:16" s="83" customFormat="1" x14ac:dyDescent="0.15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</row>
    <row r="1348" spans="1:16" s="83" customFormat="1" x14ac:dyDescent="0.15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</row>
    <row r="1349" spans="1:16" s="83" customFormat="1" x14ac:dyDescent="0.15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</row>
    <row r="1350" spans="1:16" s="83" customFormat="1" x14ac:dyDescent="0.15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</row>
    <row r="1351" spans="1:16" s="83" customFormat="1" x14ac:dyDescent="0.15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</row>
    <row r="1352" spans="1:16" s="83" customFormat="1" x14ac:dyDescent="0.15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</row>
    <row r="1353" spans="1:16" s="83" customFormat="1" x14ac:dyDescent="0.15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</row>
    <row r="1354" spans="1:16" s="83" customFormat="1" x14ac:dyDescent="0.15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</row>
    <row r="1355" spans="1:16" s="83" customFormat="1" x14ac:dyDescent="0.15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</row>
    <row r="1356" spans="1:16" s="83" customFormat="1" x14ac:dyDescent="0.15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</row>
    <row r="1357" spans="1:16" s="83" customFormat="1" x14ac:dyDescent="0.15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</row>
    <row r="1358" spans="1:16" s="83" customFormat="1" x14ac:dyDescent="0.15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</row>
    <row r="1359" spans="1:16" s="83" customFormat="1" x14ac:dyDescent="0.15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</row>
    <row r="1360" spans="1:16" s="83" customFormat="1" x14ac:dyDescent="0.15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</row>
    <row r="1361" spans="1:16" s="83" customFormat="1" x14ac:dyDescent="0.15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</row>
    <row r="1362" spans="1:16" s="83" customFormat="1" x14ac:dyDescent="0.15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</row>
    <row r="1363" spans="1:16" s="83" customFormat="1" x14ac:dyDescent="0.15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</row>
    <row r="1364" spans="1:16" s="83" customFormat="1" x14ac:dyDescent="0.15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</row>
    <row r="1365" spans="1:16" s="83" customFormat="1" x14ac:dyDescent="0.15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</row>
    <row r="1366" spans="1:16" s="83" customFormat="1" x14ac:dyDescent="0.15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</row>
    <row r="1367" spans="1:16" s="83" customFormat="1" x14ac:dyDescent="0.15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</row>
    <row r="1368" spans="1:16" s="83" customFormat="1" x14ac:dyDescent="0.15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</row>
    <row r="1369" spans="1:16" s="83" customFormat="1" x14ac:dyDescent="0.15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</row>
    <row r="1370" spans="1:16" s="83" customFormat="1" x14ac:dyDescent="0.15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</row>
    <row r="1371" spans="1:16" s="83" customFormat="1" x14ac:dyDescent="0.15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</row>
    <row r="1372" spans="1:16" s="83" customFormat="1" x14ac:dyDescent="0.15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</row>
    <row r="1373" spans="1:16" s="83" customFormat="1" x14ac:dyDescent="0.15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</row>
    <row r="1374" spans="1:16" s="83" customFormat="1" x14ac:dyDescent="0.15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</row>
    <row r="1375" spans="1:16" s="83" customFormat="1" x14ac:dyDescent="0.15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</row>
    <row r="1376" spans="1:16" s="83" customFormat="1" x14ac:dyDescent="0.15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</row>
    <row r="1377" spans="1:16" s="83" customFormat="1" x14ac:dyDescent="0.15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</row>
    <row r="1378" spans="1:16" s="83" customFormat="1" x14ac:dyDescent="0.15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</row>
    <row r="1379" spans="1:16" s="83" customFormat="1" x14ac:dyDescent="0.15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</row>
    <row r="1380" spans="1:16" s="83" customFormat="1" x14ac:dyDescent="0.15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</row>
    <row r="1381" spans="1:16" s="83" customFormat="1" x14ac:dyDescent="0.15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</row>
    <row r="1382" spans="1:16" s="83" customFormat="1" x14ac:dyDescent="0.15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</row>
    <row r="1383" spans="1:16" s="83" customFormat="1" x14ac:dyDescent="0.15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</row>
    <row r="1384" spans="1:16" s="83" customFormat="1" x14ac:dyDescent="0.15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</row>
    <row r="1385" spans="1:16" s="83" customFormat="1" x14ac:dyDescent="0.15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</row>
    <row r="1386" spans="1:16" s="83" customFormat="1" x14ac:dyDescent="0.15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</row>
    <row r="1387" spans="1:16" s="83" customFormat="1" x14ac:dyDescent="0.15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</row>
    <row r="1388" spans="1:16" s="83" customFormat="1" x14ac:dyDescent="0.15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</row>
    <row r="1389" spans="1:16" s="83" customFormat="1" x14ac:dyDescent="0.15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</row>
    <row r="1390" spans="1:16" s="83" customFormat="1" x14ac:dyDescent="0.15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</row>
    <row r="1391" spans="1:16" s="83" customFormat="1" x14ac:dyDescent="0.15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</row>
    <row r="1392" spans="1:16" s="83" customFormat="1" x14ac:dyDescent="0.15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</row>
    <row r="1393" spans="1:16" s="83" customFormat="1" x14ac:dyDescent="0.15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</row>
    <row r="1394" spans="1:16" s="83" customFormat="1" x14ac:dyDescent="0.15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</row>
    <row r="1395" spans="1:16" s="83" customFormat="1" x14ac:dyDescent="0.15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</row>
    <row r="1396" spans="1:16" s="83" customFormat="1" x14ac:dyDescent="0.15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</row>
    <row r="1397" spans="1:16" s="83" customFormat="1" x14ac:dyDescent="0.15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</row>
    <row r="1398" spans="1:16" s="83" customFormat="1" x14ac:dyDescent="0.15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</row>
    <row r="1399" spans="1:16" s="83" customFormat="1" x14ac:dyDescent="0.15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</row>
    <row r="1400" spans="1:16" s="83" customFormat="1" x14ac:dyDescent="0.15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</row>
    <row r="1401" spans="1:16" s="83" customFormat="1" x14ac:dyDescent="0.15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</row>
    <row r="1402" spans="1:16" s="83" customFormat="1" x14ac:dyDescent="0.15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</row>
    <row r="1403" spans="1:16" s="83" customFormat="1" x14ac:dyDescent="0.15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</row>
    <row r="1404" spans="1:16" s="83" customFormat="1" x14ac:dyDescent="0.15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</row>
    <row r="1405" spans="1:16" s="83" customFormat="1" x14ac:dyDescent="0.15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</row>
    <row r="1406" spans="1:16" s="83" customFormat="1" x14ac:dyDescent="0.15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</row>
    <row r="1407" spans="1:16" s="83" customFormat="1" x14ac:dyDescent="0.15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</row>
    <row r="1408" spans="1:16" s="83" customFormat="1" x14ac:dyDescent="0.15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</row>
    <row r="1409" spans="1:16" s="83" customFormat="1" x14ac:dyDescent="0.15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</row>
    <row r="1410" spans="1:16" s="83" customFormat="1" x14ac:dyDescent="0.15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</row>
    <row r="1411" spans="1:16" s="83" customFormat="1" x14ac:dyDescent="0.15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</row>
    <row r="1412" spans="1:16" s="83" customFormat="1" x14ac:dyDescent="0.15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</row>
    <row r="1413" spans="1:16" s="83" customFormat="1" x14ac:dyDescent="0.15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</row>
    <row r="1414" spans="1:16" s="83" customFormat="1" x14ac:dyDescent="0.15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</row>
    <row r="1415" spans="1:16" s="83" customFormat="1" x14ac:dyDescent="0.15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</row>
    <row r="1416" spans="1:16" s="83" customFormat="1" x14ac:dyDescent="0.15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</row>
    <row r="1417" spans="1:16" s="83" customFormat="1" x14ac:dyDescent="0.15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</row>
    <row r="1418" spans="1:16" s="83" customFormat="1" x14ac:dyDescent="0.15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</row>
    <row r="1419" spans="1:16" s="83" customFormat="1" x14ac:dyDescent="0.15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</row>
    <row r="1420" spans="1:16" s="83" customFormat="1" x14ac:dyDescent="0.15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</row>
    <row r="1421" spans="1:16" s="83" customFormat="1" x14ac:dyDescent="0.15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</row>
    <row r="1422" spans="1:16" s="83" customFormat="1" x14ac:dyDescent="0.15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</row>
    <row r="1423" spans="1:16" s="83" customFormat="1" x14ac:dyDescent="0.15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</row>
    <row r="1424" spans="1:16" s="83" customFormat="1" x14ac:dyDescent="0.15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</row>
    <row r="1425" spans="1:16" s="83" customFormat="1" x14ac:dyDescent="0.15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</row>
    <row r="1426" spans="1:16" s="83" customFormat="1" x14ac:dyDescent="0.15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</row>
    <row r="1427" spans="1:16" s="83" customFormat="1" x14ac:dyDescent="0.15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</row>
    <row r="1428" spans="1:16" s="83" customFormat="1" x14ac:dyDescent="0.15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</row>
    <row r="1429" spans="1:16" s="83" customFormat="1" x14ac:dyDescent="0.15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</row>
    <row r="1430" spans="1:16" s="83" customFormat="1" x14ac:dyDescent="0.15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</row>
    <row r="1431" spans="1:16" s="83" customFormat="1" x14ac:dyDescent="0.15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</row>
    <row r="1432" spans="1:16" s="83" customFormat="1" x14ac:dyDescent="0.15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</row>
    <row r="1433" spans="1:16" s="83" customFormat="1" x14ac:dyDescent="0.15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</row>
    <row r="1434" spans="1:16" s="83" customFormat="1" x14ac:dyDescent="0.15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</row>
    <row r="1435" spans="1:16" s="83" customFormat="1" x14ac:dyDescent="0.15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</row>
    <row r="1436" spans="1:16" s="83" customFormat="1" x14ac:dyDescent="0.15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</row>
    <row r="1437" spans="1:16" s="83" customFormat="1" x14ac:dyDescent="0.15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</row>
    <row r="1438" spans="1:16" s="83" customFormat="1" x14ac:dyDescent="0.15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</row>
    <row r="1439" spans="1:16" s="83" customFormat="1" x14ac:dyDescent="0.15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</row>
    <row r="1440" spans="1:16" s="83" customFormat="1" x14ac:dyDescent="0.15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</row>
    <row r="1441" spans="1:16" s="83" customFormat="1" x14ac:dyDescent="0.15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</row>
    <row r="1442" spans="1:16" s="83" customFormat="1" x14ac:dyDescent="0.15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</row>
    <row r="1443" spans="1:16" s="83" customFormat="1" x14ac:dyDescent="0.15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</row>
    <row r="1444" spans="1:16" s="83" customFormat="1" x14ac:dyDescent="0.15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</row>
    <row r="1445" spans="1:16" s="83" customFormat="1" x14ac:dyDescent="0.15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</row>
    <row r="1446" spans="1:16" s="83" customFormat="1" x14ac:dyDescent="0.15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</row>
    <row r="1447" spans="1:16" s="83" customFormat="1" x14ac:dyDescent="0.15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</row>
    <row r="1448" spans="1:16" s="83" customFormat="1" x14ac:dyDescent="0.15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</row>
    <row r="1449" spans="1:16" s="83" customFormat="1" x14ac:dyDescent="0.15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</row>
    <row r="1450" spans="1:16" s="83" customFormat="1" x14ac:dyDescent="0.15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</row>
    <row r="1451" spans="1:16" s="83" customFormat="1" x14ac:dyDescent="0.15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</row>
    <row r="1452" spans="1:16" s="83" customFormat="1" x14ac:dyDescent="0.15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</row>
    <row r="1453" spans="1:16" s="83" customFormat="1" x14ac:dyDescent="0.15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</row>
    <row r="1454" spans="1:16" s="83" customFormat="1" x14ac:dyDescent="0.15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</row>
    <row r="1455" spans="1:16" s="83" customFormat="1" x14ac:dyDescent="0.15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</row>
    <row r="1456" spans="1:16" s="83" customFormat="1" x14ac:dyDescent="0.15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</row>
    <row r="1457" spans="1:16" s="83" customFormat="1" x14ac:dyDescent="0.15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</row>
    <row r="1458" spans="1:16" s="83" customFormat="1" x14ac:dyDescent="0.15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</row>
    <row r="1459" spans="1:16" s="83" customFormat="1" x14ac:dyDescent="0.15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</row>
    <row r="1460" spans="1:16" s="83" customFormat="1" x14ac:dyDescent="0.15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</row>
    <row r="1461" spans="1:16" s="83" customFormat="1" x14ac:dyDescent="0.15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</row>
    <row r="1462" spans="1:16" s="83" customFormat="1" x14ac:dyDescent="0.15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</row>
    <row r="1463" spans="1:16" s="83" customFormat="1" x14ac:dyDescent="0.15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</row>
    <row r="1464" spans="1:16" s="83" customFormat="1" x14ac:dyDescent="0.15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</row>
    <row r="1465" spans="1:16" s="83" customFormat="1" x14ac:dyDescent="0.15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</row>
    <row r="1466" spans="1:16" s="83" customFormat="1" x14ac:dyDescent="0.15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</row>
    <row r="1467" spans="1:16" s="83" customFormat="1" x14ac:dyDescent="0.15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</row>
    <row r="1468" spans="1:16" s="83" customFormat="1" x14ac:dyDescent="0.15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</row>
    <row r="1469" spans="1:16" s="83" customFormat="1" x14ac:dyDescent="0.15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</row>
    <row r="1470" spans="1:16" s="83" customFormat="1" x14ac:dyDescent="0.15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</row>
    <row r="1471" spans="1:16" s="83" customFormat="1" x14ac:dyDescent="0.15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</row>
    <row r="1472" spans="1:16" s="83" customFormat="1" x14ac:dyDescent="0.15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</row>
    <row r="1473" spans="1:16" s="83" customFormat="1" x14ac:dyDescent="0.15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</row>
    <row r="1474" spans="1:16" s="83" customFormat="1" x14ac:dyDescent="0.15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</row>
    <row r="1475" spans="1:16" s="83" customFormat="1" x14ac:dyDescent="0.15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</row>
    <row r="1476" spans="1:16" s="83" customFormat="1" x14ac:dyDescent="0.15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</row>
    <row r="1477" spans="1:16" s="83" customFormat="1" x14ac:dyDescent="0.15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</row>
    <row r="1478" spans="1:16" s="83" customFormat="1" x14ac:dyDescent="0.15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</row>
    <row r="1479" spans="1:16" s="83" customFormat="1" x14ac:dyDescent="0.15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</row>
    <row r="1480" spans="1:16" s="83" customFormat="1" x14ac:dyDescent="0.15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</row>
    <row r="1481" spans="1:16" s="83" customFormat="1" x14ac:dyDescent="0.15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</row>
    <row r="1482" spans="1:16" s="83" customFormat="1" x14ac:dyDescent="0.15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</row>
    <row r="1483" spans="1:16" s="83" customFormat="1" x14ac:dyDescent="0.15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</row>
    <row r="1484" spans="1:16" s="83" customFormat="1" x14ac:dyDescent="0.15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</row>
    <row r="1485" spans="1:16" s="83" customFormat="1" x14ac:dyDescent="0.15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</row>
    <row r="1486" spans="1:16" s="83" customFormat="1" x14ac:dyDescent="0.15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</row>
    <row r="1487" spans="1:16" s="83" customFormat="1" x14ac:dyDescent="0.15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</row>
    <row r="1488" spans="1:16" s="83" customFormat="1" x14ac:dyDescent="0.15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</row>
    <row r="1489" spans="1:16" s="83" customFormat="1" x14ac:dyDescent="0.15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</row>
    <row r="1490" spans="1:16" s="83" customFormat="1" x14ac:dyDescent="0.15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</row>
    <row r="1491" spans="1:16" s="83" customFormat="1" x14ac:dyDescent="0.15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</row>
    <row r="1492" spans="1:16" s="83" customFormat="1" x14ac:dyDescent="0.15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</row>
    <row r="1493" spans="1:16" s="83" customFormat="1" x14ac:dyDescent="0.15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</row>
    <row r="1494" spans="1:16" s="83" customFormat="1" x14ac:dyDescent="0.15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</row>
    <row r="1495" spans="1:16" s="83" customFormat="1" x14ac:dyDescent="0.15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</row>
    <row r="1496" spans="1:16" s="83" customFormat="1" x14ac:dyDescent="0.15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</row>
    <row r="1497" spans="1:16" s="83" customFormat="1" x14ac:dyDescent="0.15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</row>
    <row r="1498" spans="1:16" s="83" customFormat="1" x14ac:dyDescent="0.15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</row>
    <row r="1499" spans="1:16" s="83" customFormat="1" x14ac:dyDescent="0.15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</row>
    <row r="1500" spans="1:16" s="83" customFormat="1" x14ac:dyDescent="0.15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</row>
    <row r="1501" spans="1:16" s="83" customFormat="1" x14ac:dyDescent="0.15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</row>
    <row r="1502" spans="1:16" s="83" customFormat="1" x14ac:dyDescent="0.15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</row>
    <row r="1503" spans="1:16" s="83" customFormat="1" x14ac:dyDescent="0.15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</row>
    <row r="1504" spans="1:16" s="83" customFormat="1" x14ac:dyDescent="0.15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</row>
    <row r="1505" spans="1:16" s="83" customFormat="1" x14ac:dyDescent="0.15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</row>
    <row r="1506" spans="1:16" s="83" customFormat="1" x14ac:dyDescent="0.15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</row>
    <row r="1507" spans="1:16" s="83" customFormat="1" x14ac:dyDescent="0.15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</row>
    <row r="1508" spans="1:16" s="83" customFormat="1" x14ac:dyDescent="0.15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</row>
    <row r="1509" spans="1:16" s="83" customFormat="1" x14ac:dyDescent="0.15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</row>
    <row r="1510" spans="1:16" s="83" customFormat="1" x14ac:dyDescent="0.15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</row>
    <row r="1511" spans="1:16" s="83" customFormat="1" x14ac:dyDescent="0.15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</row>
    <row r="1512" spans="1:16" s="83" customFormat="1" x14ac:dyDescent="0.15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</row>
    <row r="1513" spans="1:16" s="83" customFormat="1" x14ac:dyDescent="0.15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</row>
    <row r="1514" spans="1:16" s="83" customFormat="1" x14ac:dyDescent="0.15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</row>
    <row r="1515" spans="1:16" s="83" customFormat="1" x14ac:dyDescent="0.15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</row>
    <row r="1516" spans="1:16" s="83" customFormat="1" x14ac:dyDescent="0.15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</row>
    <row r="1517" spans="1:16" s="83" customFormat="1" x14ac:dyDescent="0.15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</row>
    <row r="1518" spans="1:16" s="83" customFormat="1" x14ac:dyDescent="0.15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</row>
    <row r="1519" spans="1:16" s="83" customFormat="1" x14ac:dyDescent="0.15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</row>
    <row r="1520" spans="1:16" s="83" customFormat="1" x14ac:dyDescent="0.15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</row>
    <row r="1521" spans="1:16" s="83" customFormat="1" x14ac:dyDescent="0.15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</row>
    <row r="1522" spans="1:16" s="83" customFormat="1" x14ac:dyDescent="0.15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</row>
    <row r="1523" spans="1:16" s="83" customFormat="1" x14ac:dyDescent="0.15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</row>
    <row r="1524" spans="1:16" s="83" customFormat="1" x14ac:dyDescent="0.15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</row>
    <row r="1525" spans="1:16" s="83" customFormat="1" x14ac:dyDescent="0.15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</row>
    <row r="1526" spans="1:16" s="83" customFormat="1" x14ac:dyDescent="0.15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</row>
    <row r="1527" spans="1:16" s="83" customFormat="1" x14ac:dyDescent="0.15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</row>
    <row r="1528" spans="1:16" s="83" customFormat="1" x14ac:dyDescent="0.15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</row>
    <row r="1529" spans="1:16" s="83" customFormat="1" x14ac:dyDescent="0.15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</row>
    <row r="1530" spans="1:16" s="83" customFormat="1" x14ac:dyDescent="0.15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</row>
    <row r="1531" spans="1:16" s="83" customFormat="1" x14ac:dyDescent="0.15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</row>
    <row r="1532" spans="1:16" s="83" customFormat="1" x14ac:dyDescent="0.15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</row>
    <row r="1533" spans="1:16" s="83" customFormat="1" x14ac:dyDescent="0.15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</row>
    <row r="1534" spans="1:16" s="83" customFormat="1" x14ac:dyDescent="0.15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</row>
    <row r="1535" spans="1:16" s="83" customFormat="1" x14ac:dyDescent="0.15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</row>
    <row r="1536" spans="1:16" s="83" customFormat="1" x14ac:dyDescent="0.15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</row>
    <row r="1537" spans="1:16" s="83" customFormat="1" x14ac:dyDescent="0.15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</row>
    <row r="1538" spans="1:16" s="83" customFormat="1" x14ac:dyDescent="0.15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</row>
    <row r="1539" spans="1:16" s="83" customFormat="1" x14ac:dyDescent="0.15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</row>
    <row r="1540" spans="1:16" s="83" customFormat="1" x14ac:dyDescent="0.15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</row>
    <row r="1541" spans="1:16" s="83" customFormat="1" x14ac:dyDescent="0.15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</row>
    <row r="1542" spans="1:16" s="83" customFormat="1" x14ac:dyDescent="0.15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</row>
    <row r="1543" spans="1:16" s="83" customFormat="1" x14ac:dyDescent="0.15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</row>
    <row r="1544" spans="1:16" s="83" customFormat="1" x14ac:dyDescent="0.15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</row>
    <row r="1545" spans="1:16" s="83" customFormat="1" x14ac:dyDescent="0.15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</row>
    <row r="1546" spans="1:16" s="83" customFormat="1" x14ac:dyDescent="0.15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</row>
    <row r="1547" spans="1:16" s="83" customFormat="1" x14ac:dyDescent="0.15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</row>
    <row r="1548" spans="1:16" s="83" customFormat="1" x14ac:dyDescent="0.15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</row>
    <row r="1549" spans="1:16" s="83" customFormat="1" x14ac:dyDescent="0.15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</row>
    <row r="1550" spans="1:16" s="83" customFormat="1" x14ac:dyDescent="0.15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</row>
    <row r="1551" spans="1:16" s="83" customFormat="1" x14ac:dyDescent="0.15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</row>
    <row r="1552" spans="1:16" s="83" customFormat="1" x14ac:dyDescent="0.15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</row>
    <row r="1553" spans="1:16" s="83" customFormat="1" x14ac:dyDescent="0.15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</row>
    <row r="1554" spans="1:16" s="83" customFormat="1" x14ac:dyDescent="0.15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</row>
    <row r="1555" spans="1:16" s="83" customFormat="1" x14ac:dyDescent="0.15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</row>
    <row r="1556" spans="1:16" s="83" customFormat="1" x14ac:dyDescent="0.15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</row>
    <row r="1557" spans="1:16" s="83" customFormat="1" x14ac:dyDescent="0.15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</row>
    <row r="1558" spans="1:16" s="83" customFormat="1" x14ac:dyDescent="0.15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</row>
    <row r="1559" spans="1:16" s="83" customFormat="1" x14ac:dyDescent="0.15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</row>
    <row r="1560" spans="1:16" s="83" customFormat="1" x14ac:dyDescent="0.15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</row>
    <row r="1561" spans="1:16" s="83" customFormat="1" x14ac:dyDescent="0.15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</row>
    <row r="1562" spans="1:16" s="83" customFormat="1" x14ac:dyDescent="0.15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</row>
    <row r="1563" spans="1:16" s="83" customFormat="1" x14ac:dyDescent="0.15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</row>
    <row r="1564" spans="1:16" s="83" customFormat="1" x14ac:dyDescent="0.15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</row>
    <row r="1565" spans="1:16" s="83" customFormat="1" x14ac:dyDescent="0.15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</row>
    <row r="1566" spans="1:16" s="83" customFormat="1" x14ac:dyDescent="0.15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</row>
    <row r="1567" spans="1:16" s="83" customFormat="1" x14ac:dyDescent="0.15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</row>
    <row r="1568" spans="1:16" s="83" customFormat="1" x14ac:dyDescent="0.15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</row>
    <row r="1569" spans="1:16" s="83" customFormat="1" x14ac:dyDescent="0.15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</row>
    <row r="1570" spans="1:16" s="83" customFormat="1" x14ac:dyDescent="0.15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</row>
    <row r="1571" spans="1:16" s="83" customFormat="1" x14ac:dyDescent="0.15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</row>
    <row r="1572" spans="1:16" s="83" customFormat="1" x14ac:dyDescent="0.15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</row>
    <row r="1573" spans="1:16" s="83" customFormat="1" x14ac:dyDescent="0.15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</row>
    <row r="1574" spans="1:16" s="83" customFormat="1" x14ac:dyDescent="0.15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</row>
    <row r="1575" spans="1:16" s="83" customFormat="1" x14ac:dyDescent="0.15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</row>
    <row r="1576" spans="1:16" s="83" customFormat="1" x14ac:dyDescent="0.15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</row>
    <row r="1577" spans="1:16" s="83" customFormat="1" x14ac:dyDescent="0.15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</row>
    <row r="1578" spans="1:16" s="83" customFormat="1" x14ac:dyDescent="0.15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</row>
    <row r="1579" spans="1:16" s="83" customFormat="1" x14ac:dyDescent="0.15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</row>
    <row r="1580" spans="1:16" s="83" customFormat="1" x14ac:dyDescent="0.15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</row>
    <row r="1581" spans="1:16" s="83" customFormat="1" x14ac:dyDescent="0.15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</row>
    <row r="1582" spans="1:16" s="83" customFormat="1" x14ac:dyDescent="0.15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</row>
    <row r="1583" spans="1:16" s="83" customFormat="1" x14ac:dyDescent="0.15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</row>
    <row r="1584" spans="1:16" s="83" customFormat="1" x14ac:dyDescent="0.15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</row>
    <row r="1585" spans="1:16" s="83" customFormat="1" x14ac:dyDescent="0.15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</row>
    <row r="1586" spans="1:16" s="83" customFormat="1" x14ac:dyDescent="0.15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</row>
    <row r="1587" spans="1:16" s="83" customFormat="1" x14ac:dyDescent="0.15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</row>
    <row r="1588" spans="1:16" s="83" customFormat="1" x14ac:dyDescent="0.15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</row>
    <row r="1589" spans="1:16" s="83" customFormat="1" x14ac:dyDescent="0.15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</row>
    <row r="1590" spans="1:16" s="83" customFormat="1" x14ac:dyDescent="0.15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</row>
    <row r="1591" spans="1:16" s="83" customFormat="1" x14ac:dyDescent="0.15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</row>
    <row r="1592" spans="1:16" s="83" customFormat="1" x14ac:dyDescent="0.15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</row>
    <row r="1593" spans="1:16" s="83" customFormat="1" x14ac:dyDescent="0.15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</row>
    <row r="1594" spans="1:16" s="83" customFormat="1" x14ac:dyDescent="0.15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</row>
    <row r="1595" spans="1:16" s="83" customFormat="1" x14ac:dyDescent="0.15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</row>
    <row r="1596" spans="1:16" s="83" customFormat="1" x14ac:dyDescent="0.15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</row>
    <row r="1597" spans="1:16" s="83" customFormat="1" x14ac:dyDescent="0.15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</row>
    <row r="1598" spans="1:16" s="83" customFormat="1" x14ac:dyDescent="0.15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</row>
    <row r="1599" spans="1:16" s="83" customFormat="1" x14ac:dyDescent="0.15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</row>
    <row r="1600" spans="1:16" s="83" customFormat="1" x14ac:dyDescent="0.15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</row>
    <row r="1601" spans="1:16" s="83" customFormat="1" x14ac:dyDescent="0.15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</row>
    <row r="1602" spans="1:16" s="83" customFormat="1" x14ac:dyDescent="0.15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</row>
    <row r="1603" spans="1:16" s="83" customFormat="1" x14ac:dyDescent="0.15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</row>
    <row r="1604" spans="1:16" s="83" customFormat="1" x14ac:dyDescent="0.15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</row>
    <row r="1605" spans="1:16" s="83" customFormat="1" x14ac:dyDescent="0.15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</row>
    <row r="1606" spans="1:16" s="83" customFormat="1" x14ac:dyDescent="0.15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</row>
    <row r="1607" spans="1:16" s="83" customFormat="1" x14ac:dyDescent="0.15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</row>
    <row r="1608" spans="1:16" s="83" customFormat="1" x14ac:dyDescent="0.15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</row>
    <row r="1609" spans="1:16" s="83" customFormat="1" x14ac:dyDescent="0.15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</row>
    <row r="1610" spans="1:16" s="83" customFormat="1" x14ac:dyDescent="0.15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</row>
    <row r="1611" spans="1:16" s="83" customFormat="1" x14ac:dyDescent="0.15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</row>
    <row r="1612" spans="1:16" s="83" customFormat="1" x14ac:dyDescent="0.15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</row>
    <row r="1613" spans="1:16" s="83" customFormat="1" x14ac:dyDescent="0.15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</row>
    <row r="1614" spans="1:16" s="83" customFormat="1" x14ac:dyDescent="0.15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</row>
    <row r="1615" spans="1:16" s="83" customFormat="1" x14ac:dyDescent="0.15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</row>
    <row r="1616" spans="1:16" s="83" customFormat="1" x14ac:dyDescent="0.15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</row>
    <row r="1617" spans="1:16" s="83" customFormat="1" x14ac:dyDescent="0.15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</row>
    <row r="1618" spans="1:16" s="83" customFormat="1" x14ac:dyDescent="0.15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</row>
    <row r="1619" spans="1:16" s="83" customFormat="1" x14ac:dyDescent="0.15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</row>
    <row r="1620" spans="1:16" s="83" customFormat="1" x14ac:dyDescent="0.15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</row>
    <row r="1621" spans="1:16" s="83" customFormat="1" x14ac:dyDescent="0.15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</row>
    <row r="1622" spans="1:16" s="83" customFormat="1" x14ac:dyDescent="0.15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</row>
    <row r="1623" spans="1:16" s="83" customFormat="1" x14ac:dyDescent="0.15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</row>
    <row r="1624" spans="1:16" s="83" customFormat="1" x14ac:dyDescent="0.15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</row>
    <row r="1625" spans="1:16" s="83" customFormat="1" x14ac:dyDescent="0.15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</row>
    <row r="1626" spans="1:16" s="83" customFormat="1" x14ac:dyDescent="0.15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</row>
    <row r="1627" spans="1:16" s="83" customFormat="1" x14ac:dyDescent="0.15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</row>
    <row r="1628" spans="1:16" s="83" customFormat="1" x14ac:dyDescent="0.15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</row>
    <row r="1629" spans="1:16" s="83" customFormat="1" x14ac:dyDescent="0.15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</row>
    <row r="1630" spans="1:16" s="83" customFormat="1" x14ac:dyDescent="0.15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</row>
    <row r="1631" spans="1:16" s="83" customFormat="1" x14ac:dyDescent="0.15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</row>
    <row r="1632" spans="1:16" s="83" customFormat="1" x14ac:dyDescent="0.15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</row>
    <row r="1633" spans="1:16" s="83" customFormat="1" x14ac:dyDescent="0.15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</row>
    <row r="1634" spans="1:16" s="83" customFormat="1" x14ac:dyDescent="0.15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</row>
    <row r="1635" spans="1:16" s="83" customFormat="1" x14ac:dyDescent="0.15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</row>
    <row r="1636" spans="1:16" s="83" customFormat="1" x14ac:dyDescent="0.15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</row>
    <row r="1637" spans="1:16" s="83" customFormat="1" x14ac:dyDescent="0.15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</row>
    <row r="1638" spans="1:16" s="83" customFormat="1" x14ac:dyDescent="0.15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</row>
    <row r="1639" spans="1:16" s="83" customFormat="1" x14ac:dyDescent="0.15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</row>
    <row r="1640" spans="1:16" s="83" customFormat="1" x14ac:dyDescent="0.15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</row>
    <row r="1641" spans="1:16" s="83" customFormat="1" x14ac:dyDescent="0.15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</row>
    <row r="1642" spans="1:16" s="83" customFormat="1" x14ac:dyDescent="0.15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</row>
    <row r="1643" spans="1:16" s="83" customFormat="1" x14ac:dyDescent="0.15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</row>
    <row r="1644" spans="1:16" s="83" customFormat="1" x14ac:dyDescent="0.15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</row>
    <row r="1645" spans="1:16" s="83" customFormat="1" x14ac:dyDescent="0.15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</row>
    <row r="1646" spans="1:16" s="83" customFormat="1" x14ac:dyDescent="0.15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</row>
    <row r="1647" spans="1:16" s="83" customFormat="1" x14ac:dyDescent="0.15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</row>
    <row r="1648" spans="1:16" s="83" customFormat="1" x14ac:dyDescent="0.15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</row>
    <row r="1649" spans="1:16" s="83" customFormat="1" x14ac:dyDescent="0.15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</row>
    <row r="1650" spans="1:16" s="83" customFormat="1" x14ac:dyDescent="0.15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</row>
    <row r="1651" spans="1:16" s="83" customFormat="1" x14ac:dyDescent="0.15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</row>
    <row r="1652" spans="1:16" s="83" customFormat="1" x14ac:dyDescent="0.15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</row>
    <row r="1653" spans="1:16" s="83" customFormat="1" x14ac:dyDescent="0.15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</row>
    <row r="1654" spans="1:16" s="83" customFormat="1" x14ac:dyDescent="0.15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</row>
    <row r="1655" spans="1:16" s="83" customFormat="1" x14ac:dyDescent="0.15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</row>
    <row r="1656" spans="1:16" s="83" customFormat="1" x14ac:dyDescent="0.15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</row>
    <row r="1657" spans="1:16" s="83" customFormat="1" x14ac:dyDescent="0.15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</row>
    <row r="1658" spans="1:16" s="83" customFormat="1" x14ac:dyDescent="0.15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</row>
    <row r="1659" spans="1:16" s="83" customFormat="1" x14ac:dyDescent="0.15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</row>
    <row r="1660" spans="1:16" s="83" customFormat="1" x14ac:dyDescent="0.15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</row>
    <row r="1661" spans="1:16" s="83" customFormat="1" x14ac:dyDescent="0.15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</row>
    <row r="1662" spans="1:16" s="83" customFormat="1" x14ac:dyDescent="0.15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</row>
    <row r="1663" spans="1:16" s="83" customFormat="1" x14ac:dyDescent="0.15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</row>
    <row r="1664" spans="1:16" s="83" customFormat="1" x14ac:dyDescent="0.15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</row>
    <row r="1665" spans="1:16" s="83" customFormat="1" x14ac:dyDescent="0.15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</row>
    <row r="1666" spans="1:16" s="83" customFormat="1" x14ac:dyDescent="0.15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</row>
    <row r="1667" spans="1:16" s="83" customFormat="1" x14ac:dyDescent="0.15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</row>
    <row r="1668" spans="1:16" s="83" customFormat="1" x14ac:dyDescent="0.15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</row>
    <row r="1669" spans="1:16" s="83" customFormat="1" x14ac:dyDescent="0.15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</row>
    <row r="1670" spans="1:16" s="83" customFormat="1" x14ac:dyDescent="0.15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</row>
    <row r="1671" spans="1:16" s="83" customFormat="1" x14ac:dyDescent="0.15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</row>
    <row r="1672" spans="1:16" s="83" customFormat="1" x14ac:dyDescent="0.15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</row>
    <row r="1673" spans="1:16" s="83" customFormat="1" x14ac:dyDescent="0.15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</row>
    <row r="1674" spans="1:16" s="83" customFormat="1" x14ac:dyDescent="0.15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</row>
    <row r="1675" spans="1:16" s="83" customFormat="1" x14ac:dyDescent="0.15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</row>
    <row r="1676" spans="1:16" s="83" customFormat="1" x14ac:dyDescent="0.15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</row>
    <row r="1677" spans="1:16" s="83" customFormat="1" x14ac:dyDescent="0.15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</row>
    <row r="1678" spans="1:16" s="83" customFormat="1" x14ac:dyDescent="0.15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</row>
    <row r="1679" spans="1:16" s="83" customFormat="1" x14ac:dyDescent="0.15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</row>
    <row r="1680" spans="1:16" s="83" customFormat="1" x14ac:dyDescent="0.15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</row>
    <row r="1681" spans="1:16" s="83" customFormat="1" x14ac:dyDescent="0.15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</row>
    <row r="1682" spans="1:16" s="83" customFormat="1" x14ac:dyDescent="0.15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</row>
    <row r="1683" spans="1:16" s="83" customFormat="1" x14ac:dyDescent="0.15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</row>
    <row r="1684" spans="1:16" s="83" customFormat="1" x14ac:dyDescent="0.15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</row>
    <row r="1685" spans="1:16" s="83" customFormat="1" x14ac:dyDescent="0.15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</row>
    <row r="1686" spans="1:16" s="83" customFormat="1" x14ac:dyDescent="0.15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</row>
    <row r="1687" spans="1:16" s="83" customFormat="1" x14ac:dyDescent="0.15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</row>
    <row r="1688" spans="1:16" s="83" customFormat="1" x14ac:dyDescent="0.15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</row>
    <row r="1689" spans="1:16" s="83" customFormat="1" x14ac:dyDescent="0.15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</row>
    <row r="1690" spans="1:16" s="83" customFormat="1" x14ac:dyDescent="0.15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</row>
    <row r="1691" spans="1:16" s="83" customFormat="1" x14ac:dyDescent="0.15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</row>
    <row r="1692" spans="1:16" s="83" customFormat="1" x14ac:dyDescent="0.15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</row>
    <row r="1693" spans="1:16" s="83" customFormat="1" x14ac:dyDescent="0.15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</row>
    <row r="1694" spans="1:16" s="83" customFormat="1" x14ac:dyDescent="0.15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</row>
    <row r="1695" spans="1:16" s="83" customFormat="1" x14ac:dyDescent="0.15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</row>
    <row r="1696" spans="1:16" s="83" customFormat="1" x14ac:dyDescent="0.15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</row>
    <row r="1697" spans="1:16" s="83" customFormat="1" x14ac:dyDescent="0.15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</row>
    <row r="1698" spans="1:16" s="83" customFormat="1" x14ac:dyDescent="0.15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</row>
    <row r="1699" spans="1:16" s="83" customFormat="1" x14ac:dyDescent="0.15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</row>
    <row r="1700" spans="1:16" s="83" customFormat="1" x14ac:dyDescent="0.15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</row>
    <row r="1701" spans="1:16" s="83" customFormat="1" x14ac:dyDescent="0.15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</row>
    <row r="1702" spans="1:16" s="83" customFormat="1" x14ac:dyDescent="0.15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</row>
    <row r="1703" spans="1:16" s="83" customFormat="1" x14ac:dyDescent="0.15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</row>
    <row r="1704" spans="1:16" s="83" customFormat="1" x14ac:dyDescent="0.15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</row>
    <row r="1705" spans="1:16" s="83" customFormat="1" x14ac:dyDescent="0.15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</row>
    <row r="1706" spans="1:16" s="83" customFormat="1" x14ac:dyDescent="0.15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</row>
    <row r="1707" spans="1:16" s="83" customFormat="1" x14ac:dyDescent="0.15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</row>
    <row r="1708" spans="1:16" s="83" customFormat="1" x14ac:dyDescent="0.15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</row>
    <row r="1709" spans="1:16" s="83" customFormat="1" x14ac:dyDescent="0.15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</row>
    <row r="1710" spans="1:16" s="83" customFormat="1" x14ac:dyDescent="0.15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</row>
    <row r="1711" spans="1:16" s="83" customFormat="1" x14ac:dyDescent="0.15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</row>
    <row r="1712" spans="1:16" s="83" customFormat="1" x14ac:dyDescent="0.15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</row>
    <row r="1713" spans="1:16" s="83" customFormat="1" x14ac:dyDescent="0.15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</row>
    <row r="1714" spans="1:16" s="83" customFormat="1" x14ac:dyDescent="0.15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</row>
    <row r="1715" spans="1:16" s="83" customFormat="1" x14ac:dyDescent="0.15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</row>
    <row r="1716" spans="1:16" s="83" customFormat="1" x14ac:dyDescent="0.15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</row>
    <row r="1717" spans="1:16" s="83" customFormat="1" x14ac:dyDescent="0.15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</row>
    <row r="1718" spans="1:16" s="83" customFormat="1" x14ac:dyDescent="0.15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</row>
    <row r="1719" spans="1:16" s="83" customFormat="1" x14ac:dyDescent="0.15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</row>
    <row r="1720" spans="1:16" s="83" customFormat="1" x14ac:dyDescent="0.15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</row>
    <row r="1721" spans="1:16" s="83" customFormat="1" x14ac:dyDescent="0.15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</row>
    <row r="1722" spans="1:16" s="83" customFormat="1" x14ac:dyDescent="0.15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</row>
    <row r="1723" spans="1:16" s="83" customFormat="1" x14ac:dyDescent="0.15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</row>
    <row r="1724" spans="1:16" s="83" customFormat="1" x14ac:dyDescent="0.15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</row>
    <row r="1725" spans="1:16" s="83" customFormat="1" x14ac:dyDescent="0.15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</row>
    <row r="1726" spans="1:16" s="83" customFormat="1" x14ac:dyDescent="0.15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</row>
    <row r="1727" spans="1:16" s="83" customFormat="1" x14ac:dyDescent="0.15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</row>
    <row r="1728" spans="1:16" s="83" customFormat="1" x14ac:dyDescent="0.15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</row>
    <row r="1729" spans="1:16" s="83" customFormat="1" x14ac:dyDescent="0.15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</row>
    <row r="1730" spans="1:16" s="83" customFormat="1" x14ac:dyDescent="0.15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</row>
    <row r="1731" spans="1:16" s="83" customFormat="1" x14ac:dyDescent="0.15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</row>
    <row r="1732" spans="1:16" s="83" customFormat="1" x14ac:dyDescent="0.15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</row>
    <row r="1733" spans="1:16" s="83" customFormat="1" x14ac:dyDescent="0.15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</row>
    <row r="1734" spans="1:16" s="83" customFormat="1" x14ac:dyDescent="0.15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</row>
    <row r="1735" spans="1:16" s="83" customFormat="1" x14ac:dyDescent="0.15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</row>
    <row r="1736" spans="1:16" s="83" customFormat="1" x14ac:dyDescent="0.15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</row>
    <row r="1737" spans="1:16" s="83" customFormat="1" x14ac:dyDescent="0.15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</row>
    <row r="1738" spans="1:16" s="83" customFormat="1" x14ac:dyDescent="0.15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</row>
    <row r="1739" spans="1:16" s="83" customFormat="1" x14ac:dyDescent="0.15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</row>
    <row r="1740" spans="1:16" s="83" customFormat="1" x14ac:dyDescent="0.15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</row>
    <row r="1741" spans="1:16" s="83" customFormat="1" x14ac:dyDescent="0.15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</row>
    <row r="1742" spans="1:16" s="83" customFormat="1" x14ac:dyDescent="0.15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</row>
    <row r="1743" spans="1:16" s="83" customFormat="1" x14ac:dyDescent="0.15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</row>
    <row r="1744" spans="1:16" s="83" customFormat="1" x14ac:dyDescent="0.15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</row>
    <row r="1745" spans="1:16" s="83" customFormat="1" x14ac:dyDescent="0.15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</row>
    <row r="1746" spans="1:16" s="83" customFormat="1" x14ac:dyDescent="0.15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</row>
    <row r="1747" spans="1:16" s="83" customFormat="1" x14ac:dyDescent="0.15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</row>
    <row r="1748" spans="1:16" s="83" customFormat="1" x14ac:dyDescent="0.15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</row>
    <row r="1749" spans="1:16" s="83" customFormat="1" x14ac:dyDescent="0.15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</row>
    <row r="1750" spans="1:16" s="83" customFormat="1" x14ac:dyDescent="0.15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</row>
    <row r="1751" spans="1:16" s="83" customFormat="1" x14ac:dyDescent="0.15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</row>
    <row r="1752" spans="1:16" s="83" customFormat="1" x14ac:dyDescent="0.15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</row>
    <row r="1753" spans="1:16" s="83" customFormat="1" x14ac:dyDescent="0.15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</row>
    <row r="1754" spans="1:16" s="83" customFormat="1" x14ac:dyDescent="0.15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</row>
    <row r="1755" spans="1:16" s="83" customFormat="1" x14ac:dyDescent="0.15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</row>
    <row r="1756" spans="1:16" s="83" customFormat="1" x14ac:dyDescent="0.15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</row>
    <row r="1757" spans="1:16" s="83" customFormat="1" x14ac:dyDescent="0.15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</row>
    <row r="1758" spans="1:16" s="83" customFormat="1" x14ac:dyDescent="0.15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</row>
    <row r="1759" spans="1:16" s="83" customFormat="1" x14ac:dyDescent="0.15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</row>
    <row r="1760" spans="1:16" s="83" customFormat="1" x14ac:dyDescent="0.15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</row>
    <row r="1761" spans="1:16" s="83" customFormat="1" x14ac:dyDescent="0.15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</row>
    <row r="1762" spans="1:16" s="83" customFormat="1" x14ac:dyDescent="0.15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</row>
    <row r="1763" spans="1:16" s="83" customFormat="1" x14ac:dyDescent="0.15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</row>
    <row r="1764" spans="1:16" s="83" customFormat="1" x14ac:dyDescent="0.15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</row>
    <row r="1765" spans="1:16" s="83" customFormat="1" x14ac:dyDescent="0.15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</row>
    <row r="1766" spans="1:16" s="83" customFormat="1" x14ac:dyDescent="0.15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</row>
    <row r="1767" spans="1:16" s="83" customFormat="1" x14ac:dyDescent="0.15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</row>
    <row r="1768" spans="1:16" s="83" customFormat="1" x14ac:dyDescent="0.15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</row>
    <row r="1769" spans="1:16" s="83" customFormat="1" x14ac:dyDescent="0.15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</row>
    <row r="1770" spans="1:16" s="83" customFormat="1" x14ac:dyDescent="0.15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</row>
    <row r="1771" spans="1:16" s="83" customFormat="1" x14ac:dyDescent="0.15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</row>
    <row r="1772" spans="1:16" s="83" customFormat="1" x14ac:dyDescent="0.15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</row>
    <row r="1773" spans="1:16" s="83" customFormat="1" x14ac:dyDescent="0.15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</row>
    <row r="1774" spans="1:16" s="83" customFormat="1" x14ac:dyDescent="0.15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</row>
    <row r="1775" spans="1:16" s="83" customFormat="1" x14ac:dyDescent="0.15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</row>
    <row r="1776" spans="1:16" s="83" customFormat="1" x14ac:dyDescent="0.15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</row>
    <row r="1777" spans="1:16" s="83" customFormat="1" x14ac:dyDescent="0.15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</row>
    <row r="1778" spans="1:16" s="83" customFormat="1" x14ac:dyDescent="0.15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</row>
    <row r="1779" spans="1:16" s="83" customFormat="1" x14ac:dyDescent="0.15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</row>
    <row r="1780" spans="1:16" s="83" customFormat="1" x14ac:dyDescent="0.15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</row>
    <row r="1781" spans="1:16" s="83" customFormat="1" x14ac:dyDescent="0.15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</row>
    <row r="1782" spans="1:16" s="83" customFormat="1" x14ac:dyDescent="0.15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</row>
    <row r="1783" spans="1:16" s="83" customFormat="1" x14ac:dyDescent="0.15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</row>
    <row r="1784" spans="1:16" s="83" customFormat="1" x14ac:dyDescent="0.15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</row>
    <row r="1785" spans="1:16" s="83" customFormat="1" x14ac:dyDescent="0.15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</row>
    <row r="1786" spans="1:16" s="83" customFormat="1" x14ac:dyDescent="0.15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</row>
    <row r="1787" spans="1:16" s="83" customFormat="1" x14ac:dyDescent="0.15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</row>
    <row r="1788" spans="1:16" s="83" customFormat="1" x14ac:dyDescent="0.15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</row>
    <row r="1789" spans="1:16" s="83" customFormat="1" x14ac:dyDescent="0.15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</row>
    <row r="1790" spans="1:16" s="83" customFormat="1" x14ac:dyDescent="0.15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</row>
    <row r="1791" spans="1:16" s="83" customFormat="1" x14ac:dyDescent="0.15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</row>
    <row r="1792" spans="1:16" s="83" customFormat="1" x14ac:dyDescent="0.15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</row>
    <row r="1793" spans="1:16" s="83" customFormat="1" x14ac:dyDescent="0.15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</row>
    <row r="1794" spans="1:16" s="83" customFormat="1" x14ac:dyDescent="0.15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</row>
    <row r="1795" spans="1:16" s="83" customFormat="1" x14ac:dyDescent="0.15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</row>
    <row r="1796" spans="1:16" s="83" customFormat="1" x14ac:dyDescent="0.15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</row>
    <row r="1797" spans="1:16" s="83" customFormat="1" x14ac:dyDescent="0.15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</row>
    <row r="1798" spans="1:16" s="83" customFormat="1" x14ac:dyDescent="0.15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</row>
    <row r="1799" spans="1:16" s="83" customFormat="1" x14ac:dyDescent="0.15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</row>
    <row r="1800" spans="1:16" s="83" customFormat="1" x14ac:dyDescent="0.15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</row>
    <row r="1801" spans="1:16" s="83" customFormat="1" x14ac:dyDescent="0.15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</row>
    <row r="1802" spans="1:16" s="83" customFormat="1" x14ac:dyDescent="0.15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</row>
    <row r="1803" spans="1:16" s="83" customFormat="1" x14ac:dyDescent="0.15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</row>
    <row r="1804" spans="1:16" s="83" customFormat="1" x14ac:dyDescent="0.15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</row>
    <row r="1805" spans="1:16" s="83" customFormat="1" x14ac:dyDescent="0.15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</row>
    <row r="1806" spans="1:16" s="83" customFormat="1" x14ac:dyDescent="0.15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</row>
    <row r="1807" spans="1:16" s="83" customFormat="1" x14ac:dyDescent="0.15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</row>
    <row r="1808" spans="1:16" s="83" customFormat="1" x14ac:dyDescent="0.15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</row>
    <row r="1809" spans="1:16" s="83" customFormat="1" x14ac:dyDescent="0.15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</row>
    <row r="1810" spans="1:16" s="83" customFormat="1" x14ac:dyDescent="0.15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</row>
    <row r="1811" spans="1:16" s="83" customFormat="1" x14ac:dyDescent="0.15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</row>
    <row r="1812" spans="1:16" s="83" customFormat="1" x14ac:dyDescent="0.15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</row>
    <row r="1813" spans="1:16" s="83" customFormat="1" x14ac:dyDescent="0.15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</row>
    <row r="1814" spans="1:16" s="83" customFormat="1" x14ac:dyDescent="0.15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</row>
    <row r="1815" spans="1:16" s="83" customFormat="1" x14ac:dyDescent="0.15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</row>
    <row r="1816" spans="1:16" s="83" customFormat="1" x14ac:dyDescent="0.15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</row>
    <row r="1817" spans="1:16" s="83" customFormat="1" x14ac:dyDescent="0.15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</row>
    <row r="1818" spans="1:16" s="83" customFormat="1" x14ac:dyDescent="0.15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</row>
    <row r="1819" spans="1:16" s="83" customFormat="1" x14ac:dyDescent="0.15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</row>
    <row r="1820" spans="1:16" s="83" customFormat="1" x14ac:dyDescent="0.15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</row>
    <row r="1821" spans="1:16" s="83" customFormat="1" x14ac:dyDescent="0.15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</row>
    <row r="1822" spans="1:16" s="83" customFormat="1" x14ac:dyDescent="0.15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</row>
    <row r="1823" spans="1:16" s="83" customFormat="1" x14ac:dyDescent="0.15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</row>
    <row r="1824" spans="1:16" s="83" customFormat="1" x14ac:dyDescent="0.15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</row>
    <row r="1825" spans="1:16" s="83" customFormat="1" x14ac:dyDescent="0.15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</row>
    <row r="1826" spans="1:16" s="83" customFormat="1" x14ac:dyDescent="0.15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</row>
    <row r="1827" spans="1:16" s="83" customFormat="1" x14ac:dyDescent="0.15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</row>
    <row r="1828" spans="1:16" s="83" customFormat="1" x14ac:dyDescent="0.15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</row>
    <row r="1829" spans="1:16" s="83" customFormat="1" x14ac:dyDescent="0.15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</row>
    <row r="1830" spans="1:16" s="83" customFormat="1" x14ac:dyDescent="0.15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</row>
    <row r="1831" spans="1:16" s="83" customFormat="1" x14ac:dyDescent="0.15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</row>
    <row r="1832" spans="1:16" s="83" customFormat="1" x14ac:dyDescent="0.15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</row>
    <row r="1833" spans="1:16" s="83" customFormat="1" x14ac:dyDescent="0.15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</row>
    <row r="1834" spans="1:16" s="83" customFormat="1" x14ac:dyDescent="0.15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</row>
    <row r="1835" spans="1:16" s="83" customFormat="1" x14ac:dyDescent="0.15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</row>
    <row r="1836" spans="1:16" s="83" customFormat="1" x14ac:dyDescent="0.15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</row>
    <row r="1837" spans="1:16" s="83" customFormat="1" x14ac:dyDescent="0.15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</row>
    <row r="1838" spans="1:16" s="83" customFormat="1" x14ac:dyDescent="0.15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</row>
    <row r="1839" spans="1:16" s="83" customFormat="1" x14ac:dyDescent="0.15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</row>
    <row r="1840" spans="1:16" s="83" customFormat="1" x14ac:dyDescent="0.15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</row>
    <row r="1841" spans="1:16" s="83" customFormat="1" x14ac:dyDescent="0.15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</row>
    <row r="1842" spans="1:16" s="83" customFormat="1" x14ac:dyDescent="0.15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</row>
    <row r="1843" spans="1:16" s="83" customFormat="1" x14ac:dyDescent="0.15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</row>
    <row r="1844" spans="1:16" s="83" customFormat="1" x14ac:dyDescent="0.15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</row>
    <row r="1845" spans="1:16" s="83" customFormat="1" x14ac:dyDescent="0.15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</row>
    <row r="1846" spans="1:16" s="83" customFormat="1" x14ac:dyDescent="0.15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</row>
    <row r="1847" spans="1:16" s="83" customFormat="1" x14ac:dyDescent="0.15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</row>
    <row r="1848" spans="1:16" s="83" customFormat="1" x14ac:dyDescent="0.15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</row>
    <row r="1849" spans="1:16" s="83" customFormat="1" x14ac:dyDescent="0.15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</row>
    <row r="1850" spans="1:16" s="83" customFormat="1" x14ac:dyDescent="0.15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</row>
    <row r="1851" spans="1:16" s="83" customFormat="1" x14ac:dyDescent="0.15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</row>
    <row r="1852" spans="1:16" s="83" customFormat="1" x14ac:dyDescent="0.15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</row>
    <row r="1853" spans="1:16" s="83" customFormat="1" x14ac:dyDescent="0.15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</row>
    <row r="1854" spans="1:16" s="83" customFormat="1" x14ac:dyDescent="0.15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</row>
    <row r="1855" spans="1:16" s="83" customFormat="1" x14ac:dyDescent="0.15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</row>
    <row r="1856" spans="1:16" s="83" customFormat="1" x14ac:dyDescent="0.15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</row>
    <row r="1857" spans="1:16" s="83" customFormat="1" x14ac:dyDescent="0.15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</row>
    <row r="1858" spans="1:16" s="83" customFormat="1" x14ac:dyDescent="0.15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</row>
    <row r="1859" spans="1:16" s="83" customFormat="1" x14ac:dyDescent="0.15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</row>
    <row r="1860" spans="1:16" s="83" customFormat="1" x14ac:dyDescent="0.15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</row>
    <row r="1861" spans="1:16" s="83" customFormat="1" x14ac:dyDescent="0.15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</row>
    <row r="1862" spans="1:16" s="83" customFormat="1" x14ac:dyDescent="0.15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</row>
    <row r="1863" spans="1:16" s="83" customFormat="1" x14ac:dyDescent="0.15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</row>
    <row r="1864" spans="1:16" s="83" customFormat="1" x14ac:dyDescent="0.15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</row>
    <row r="1865" spans="1:16" s="83" customFormat="1" x14ac:dyDescent="0.15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</row>
    <row r="1866" spans="1:16" s="83" customFormat="1" x14ac:dyDescent="0.15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</row>
    <row r="1867" spans="1:16" s="83" customFormat="1" x14ac:dyDescent="0.15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</row>
    <row r="1868" spans="1:16" s="83" customFormat="1" x14ac:dyDescent="0.15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</row>
    <row r="1869" spans="1:16" s="83" customFormat="1" x14ac:dyDescent="0.15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</row>
    <row r="1870" spans="1:16" s="83" customFormat="1" x14ac:dyDescent="0.15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</row>
    <row r="1871" spans="1:16" s="83" customFormat="1" x14ac:dyDescent="0.15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</row>
    <row r="1872" spans="1:16" s="83" customFormat="1" x14ac:dyDescent="0.15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</row>
    <row r="1873" spans="1:16" s="83" customFormat="1" x14ac:dyDescent="0.15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</row>
    <row r="1874" spans="1:16" s="83" customFormat="1" x14ac:dyDescent="0.15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</row>
    <row r="1875" spans="1:16" s="83" customFormat="1" x14ac:dyDescent="0.15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</row>
    <row r="1876" spans="1:16" s="83" customFormat="1" x14ac:dyDescent="0.15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</row>
    <row r="1877" spans="1:16" s="83" customFormat="1" x14ac:dyDescent="0.15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</row>
    <row r="1878" spans="1:16" s="83" customFormat="1" x14ac:dyDescent="0.15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</row>
    <row r="1879" spans="1:16" s="83" customFormat="1" x14ac:dyDescent="0.15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</row>
    <row r="1880" spans="1:16" s="83" customFormat="1" x14ac:dyDescent="0.15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</row>
    <row r="1881" spans="1:16" s="83" customFormat="1" x14ac:dyDescent="0.15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</row>
    <row r="1882" spans="1:16" s="83" customFormat="1" x14ac:dyDescent="0.15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</row>
    <row r="1883" spans="1:16" s="83" customFormat="1" x14ac:dyDescent="0.15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</row>
    <row r="1884" spans="1:16" s="83" customFormat="1" x14ac:dyDescent="0.15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</row>
    <row r="1885" spans="1:16" s="83" customFormat="1" x14ac:dyDescent="0.15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</row>
    <row r="1886" spans="1:16" s="83" customFormat="1" x14ac:dyDescent="0.15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</row>
    <row r="1887" spans="1:16" s="83" customFormat="1" x14ac:dyDescent="0.15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</row>
    <row r="1888" spans="1:16" s="83" customFormat="1" x14ac:dyDescent="0.15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</row>
    <row r="1889" spans="1:16" s="83" customFormat="1" x14ac:dyDescent="0.15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</row>
    <row r="1890" spans="1:16" s="83" customFormat="1" x14ac:dyDescent="0.15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</row>
    <row r="1891" spans="1:16" s="83" customFormat="1" x14ac:dyDescent="0.15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</row>
    <row r="1892" spans="1:16" s="83" customFormat="1" x14ac:dyDescent="0.15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</row>
    <row r="1893" spans="1:16" s="83" customFormat="1" x14ac:dyDescent="0.15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</row>
    <row r="1894" spans="1:16" s="83" customFormat="1" x14ac:dyDescent="0.15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</row>
    <row r="1895" spans="1:16" s="83" customFormat="1" x14ac:dyDescent="0.15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</row>
    <row r="1896" spans="1:16" s="83" customFormat="1" x14ac:dyDescent="0.15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</row>
    <row r="1897" spans="1:16" s="83" customFormat="1" x14ac:dyDescent="0.15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</row>
    <row r="1898" spans="1:16" s="83" customFormat="1" x14ac:dyDescent="0.15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</row>
    <row r="1899" spans="1:16" s="83" customFormat="1" x14ac:dyDescent="0.15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</row>
    <row r="1900" spans="1:16" s="83" customFormat="1" x14ac:dyDescent="0.15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</row>
    <row r="1901" spans="1:16" s="83" customFormat="1" x14ac:dyDescent="0.15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</row>
    <row r="1902" spans="1:16" s="83" customFormat="1" x14ac:dyDescent="0.15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</row>
    <row r="1903" spans="1:16" s="83" customFormat="1" x14ac:dyDescent="0.15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</row>
    <row r="1904" spans="1:16" s="83" customFormat="1" x14ac:dyDescent="0.15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</row>
    <row r="1905" spans="1:16" s="83" customFormat="1" x14ac:dyDescent="0.15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</row>
    <row r="1906" spans="1:16" s="83" customFormat="1" x14ac:dyDescent="0.15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</row>
    <row r="1907" spans="1:16" s="83" customFormat="1" x14ac:dyDescent="0.15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</row>
    <row r="1908" spans="1:16" s="83" customFormat="1" x14ac:dyDescent="0.15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</row>
    <row r="1909" spans="1:16" s="83" customFormat="1" x14ac:dyDescent="0.15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</row>
    <row r="1910" spans="1:16" s="83" customFormat="1" x14ac:dyDescent="0.15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</row>
    <row r="1911" spans="1:16" s="83" customFormat="1" x14ac:dyDescent="0.15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</row>
    <row r="1912" spans="1:16" s="83" customFormat="1" x14ac:dyDescent="0.15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</row>
    <row r="1913" spans="1:16" s="83" customFormat="1" x14ac:dyDescent="0.15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</row>
    <row r="1914" spans="1:16" s="83" customFormat="1" x14ac:dyDescent="0.15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</row>
    <row r="1915" spans="1:16" s="83" customFormat="1" x14ac:dyDescent="0.15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</row>
    <row r="1916" spans="1:16" s="83" customFormat="1" x14ac:dyDescent="0.15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</row>
    <row r="1917" spans="1:16" s="83" customFormat="1" x14ac:dyDescent="0.15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</row>
    <row r="1918" spans="1:16" s="83" customFormat="1" x14ac:dyDescent="0.15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</row>
    <row r="1919" spans="1:16" s="83" customFormat="1" x14ac:dyDescent="0.15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</row>
    <row r="1920" spans="1:16" s="83" customFormat="1" x14ac:dyDescent="0.15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</row>
    <row r="1921" spans="1:16" s="83" customFormat="1" x14ac:dyDescent="0.15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</row>
    <row r="1922" spans="1:16" s="83" customFormat="1" x14ac:dyDescent="0.15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</row>
    <row r="1923" spans="1:16" s="83" customFormat="1" x14ac:dyDescent="0.15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</row>
    <row r="1924" spans="1:16" s="83" customFormat="1" x14ac:dyDescent="0.15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</row>
    <row r="1925" spans="1:16" s="83" customFormat="1" x14ac:dyDescent="0.15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</row>
    <row r="1926" spans="1:16" s="83" customFormat="1" x14ac:dyDescent="0.15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</row>
    <row r="1927" spans="1:16" s="83" customFormat="1" x14ac:dyDescent="0.15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</row>
    <row r="1928" spans="1:16" s="83" customFormat="1" x14ac:dyDescent="0.15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</row>
    <row r="1929" spans="1:16" s="83" customFormat="1" x14ac:dyDescent="0.15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</row>
    <row r="1930" spans="1:16" s="83" customFormat="1" x14ac:dyDescent="0.15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</row>
    <row r="1931" spans="1:16" s="83" customFormat="1" x14ac:dyDescent="0.15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</row>
    <row r="1932" spans="1:16" s="83" customFormat="1" x14ac:dyDescent="0.15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</row>
    <row r="1933" spans="1:16" s="83" customFormat="1" x14ac:dyDescent="0.15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</row>
    <row r="1934" spans="1:16" s="83" customFormat="1" x14ac:dyDescent="0.15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</row>
    <row r="1935" spans="1:16" s="83" customFormat="1" x14ac:dyDescent="0.15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</row>
    <row r="1936" spans="1:16" s="83" customFormat="1" x14ac:dyDescent="0.15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</row>
    <row r="1937" spans="1:16" s="83" customFormat="1" x14ac:dyDescent="0.15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</row>
    <row r="1938" spans="1:16" s="83" customFormat="1" x14ac:dyDescent="0.15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</row>
    <row r="1939" spans="1:16" s="83" customFormat="1" x14ac:dyDescent="0.15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</row>
    <row r="1940" spans="1:16" s="83" customFormat="1" x14ac:dyDescent="0.15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</row>
    <row r="1941" spans="1:16" s="83" customFormat="1" x14ac:dyDescent="0.15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</row>
    <row r="1942" spans="1:16" s="83" customFormat="1" x14ac:dyDescent="0.15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</row>
    <row r="1943" spans="1:16" s="83" customFormat="1" x14ac:dyDescent="0.15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</row>
    <row r="1944" spans="1:16" s="83" customFormat="1" x14ac:dyDescent="0.15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</row>
    <row r="1945" spans="1:16" s="83" customFormat="1" x14ac:dyDescent="0.15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</row>
    <row r="1946" spans="1:16" s="83" customFormat="1" x14ac:dyDescent="0.15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</row>
    <row r="1947" spans="1:16" s="83" customFormat="1" x14ac:dyDescent="0.15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</row>
    <row r="1948" spans="1:16" s="83" customFormat="1" x14ac:dyDescent="0.15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</row>
    <row r="1949" spans="1:16" s="83" customFormat="1" x14ac:dyDescent="0.15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</row>
    <row r="1950" spans="1:16" s="83" customFormat="1" x14ac:dyDescent="0.15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</row>
    <row r="1951" spans="1:16" s="83" customFormat="1" x14ac:dyDescent="0.15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</row>
    <row r="1952" spans="1:16" s="83" customFormat="1" x14ac:dyDescent="0.15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</row>
    <row r="1953" spans="1:16" s="83" customFormat="1" x14ac:dyDescent="0.15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</row>
    <row r="1954" spans="1:16" s="83" customFormat="1" x14ac:dyDescent="0.15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</row>
    <row r="1955" spans="1:16" s="83" customFormat="1" x14ac:dyDescent="0.15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</row>
    <row r="1956" spans="1:16" s="83" customFormat="1" x14ac:dyDescent="0.15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</row>
    <row r="1957" spans="1:16" s="83" customFormat="1" x14ac:dyDescent="0.15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</row>
    <row r="1958" spans="1:16" s="83" customFormat="1" x14ac:dyDescent="0.15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</row>
    <row r="1959" spans="1:16" s="83" customFormat="1" x14ac:dyDescent="0.15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</row>
    <row r="1960" spans="1:16" s="83" customFormat="1" x14ac:dyDescent="0.15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</row>
    <row r="1961" spans="1:16" s="83" customFormat="1" x14ac:dyDescent="0.15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</row>
    <row r="1962" spans="1:16" s="83" customFormat="1" x14ac:dyDescent="0.15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</row>
    <row r="1963" spans="1:16" s="83" customFormat="1" x14ac:dyDescent="0.15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</row>
    <row r="1964" spans="1:16" s="83" customFormat="1" x14ac:dyDescent="0.15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</row>
    <row r="1965" spans="1:16" s="83" customFormat="1" x14ac:dyDescent="0.15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</row>
    <row r="1966" spans="1:16" s="83" customFormat="1" x14ac:dyDescent="0.15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</row>
    <row r="1967" spans="1:16" s="83" customFormat="1" x14ac:dyDescent="0.15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</row>
    <row r="1968" spans="1:16" s="83" customFormat="1" x14ac:dyDescent="0.15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</row>
    <row r="1969" spans="1:16" s="83" customFormat="1" x14ac:dyDescent="0.15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</row>
    <row r="1970" spans="1:16" s="83" customFormat="1" x14ac:dyDescent="0.15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</row>
    <row r="1971" spans="1:16" s="83" customFormat="1" x14ac:dyDescent="0.15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</row>
    <row r="1972" spans="1:16" s="83" customFormat="1" x14ac:dyDescent="0.15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</row>
    <row r="1973" spans="1:16" s="83" customFormat="1" x14ac:dyDescent="0.15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</row>
    <row r="1974" spans="1:16" s="83" customFormat="1" x14ac:dyDescent="0.15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</row>
    <row r="1975" spans="1:16" s="83" customFormat="1" x14ac:dyDescent="0.15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</row>
    <row r="1976" spans="1:16" s="83" customFormat="1" x14ac:dyDescent="0.15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</row>
    <row r="1977" spans="1:16" s="83" customFormat="1" x14ac:dyDescent="0.15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</row>
    <row r="1978" spans="1:16" s="83" customFormat="1" x14ac:dyDescent="0.15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</row>
    <row r="1979" spans="1:16" s="83" customFormat="1" x14ac:dyDescent="0.15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</row>
    <row r="1980" spans="1:16" s="83" customFormat="1" x14ac:dyDescent="0.15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</row>
    <row r="1981" spans="1:16" s="83" customFormat="1" x14ac:dyDescent="0.15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</row>
    <row r="1982" spans="1:16" s="83" customFormat="1" x14ac:dyDescent="0.15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</row>
    <row r="1983" spans="1:16" s="83" customFormat="1" x14ac:dyDescent="0.15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</row>
    <row r="1984" spans="1:16" s="83" customFormat="1" x14ac:dyDescent="0.15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</row>
    <row r="1985" spans="1:16" s="83" customFormat="1" x14ac:dyDescent="0.15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</row>
    <row r="1986" spans="1:16" s="83" customFormat="1" x14ac:dyDescent="0.15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</row>
    <row r="1987" spans="1:16" s="83" customFormat="1" x14ac:dyDescent="0.15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</row>
    <row r="1988" spans="1:16" s="83" customFormat="1" x14ac:dyDescent="0.15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</row>
    <row r="1989" spans="1:16" s="83" customFormat="1" x14ac:dyDescent="0.15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</row>
    <row r="1990" spans="1:16" s="83" customFormat="1" x14ac:dyDescent="0.15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</row>
    <row r="1991" spans="1:16" s="83" customFormat="1" x14ac:dyDescent="0.15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</row>
    <row r="1992" spans="1:16" s="83" customFormat="1" x14ac:dyDescent="0.15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</row>
    <row r="1993" spans="1:16" s="83" customFormat="1" x14ac:dyDescent="0.15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</row>
    <row r="1994" spans="1:16" s="83" customFormat="1" x14ac:dyDescent="0.15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</row>
    <row r="1995" spans="1:16" s="83" customFormat="1" x14ac:dyDescent="0.15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</row>
    <row r="1996" spans="1:16" s="83" customFormat="1" x14ac:dyDescent="0.15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</row>
    <row r="1997" spans="1:16" s="83" customFormat="1" x14ac:dyDescent="0.15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</row>
    <row r="1998" spans="1:16" s="83" customFormat="1" x14ac:dyDescent="0.15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</row>
    <row r="1999" spans="1:16" s="83" customFormat="1" x14ac:dyDescent="0.15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</row>
    <row r="2000" spans="1:16" s="83" customFormat="1" x14ac:dyDescent="0.15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</row>
    <row r="2001" spans="1:16" s="83" customFormat="1" x14ac:dyDescent="0.15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</row>
    <row r="2002" spans="1:16" s="83" customFormat="1" x14ac:dyDescent="0.15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</row>
    <row r="2003" spans="1:16" s="83" customFormat="1" x14ac:dyDescent="0.15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</row>
    <row r="2004" spans="1:16" s="83" customFormat="1" x14ac:dyDescent="0.15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</row>
    <row r="2005" spans="1:16" s="83" customFormat="1" x14ac:dyDescent="0.15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</row>
    <row r="2006" spans="1:16" s="83" customFormat="1" x14ac:dyDescent="0.15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</row>
    <row r="2007" spans="1:16" s="83" customFormat="1" x14ac:dyDescent="0.15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</row>
    <row r="2008" spans="1:16" s="83" customFormat="1" x14ac:dyDescent="0.15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</row>
    <row r="2009" spans="1:16" s="83" customFormat="1" x14ac:dyDescent="0.15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</row>
    <row r="2010" spans="1:16" s="83" customFormat="1" x14ac:dyDescent="0.15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</row>
    <row r="2011" spans="1:16" s="83" customFormat="1" x14ac:dyDescent="0.15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</row>
    <row r="2012" spans="1:16" s="83" customFormat="1" x14ac:dyDescent="0.15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</row>
    <row r="2013" spans="1:16" s="83" customFormat="1" x14ac:dyDescent="0.15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</row>
    <row r="2014" spans="1:16" s="83" customFormat="1" x14ac:dyDescent="0.15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</row>
    <row r="2015" spans="1:16" s="83" customFormat="1" x14ac:dyDescent="0.15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</row>
    <row r="2016" spans="1:16" s="83" customFormat="1" x14ac:dyDescent="0.15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</row>
    <row r="2017" spans="1:16" s="83" customFormat="1" x14ac:dyDescent="0.15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</row>
    <row r="2018" spans="1:16" s="83" customFormat="1" x14ac:dyDescent="0.15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</row>
    <row r="2019" spans="1:16" s="83" customFormat="1" x14ac:dyDescent="0.15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</row>
    <row r="2020" spans="1:16" s="83" customFormat="1" x14ac:dyDescent="0.15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</row>
    <row r="2021" spans="1:16" s="83" customFormat="1" x14ac:dyDescent="0.15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</row>
    <row r="2022" spans="1:16" s="83" customFormat="1" x14ac:dyDescent="0.15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</row>
    <row r="2023" spans="1:16" s="83" customFormat="1" x14ac:dyDescent="0.15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</row>
    <row r="2024" spans="1:16" s="83" customFormat="1" x14ac:dyDescent="0.15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</row>
    <row r="2025" spans="1:16" s="83" customFormat="1" x14ac:dyDescent="0.15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</row>
    <row r="2026" spans="1:16" s="83" customFormat="1" x14ac:dyDescent="0.15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</row>
    <row r="2027" spans="1:16" s="83" customFormat="1" x14ac:dyDescent="0.15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</row>
    <row r="2028" spans="1:16" s="83" customFormat="1" x14ac:dyDescent="0.15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</row>
    <row r="2029" spans="1:16" s="83" customFormat="1" x14ac:dyDescent="0.15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</row>
    <row r="2030" spans="1:16" s="83" customFormat="1" x14ac:dyDescent="0.15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</row>
    <row r="2031" spans="1:16" s="83" customFormat="1" x14ac:dyDescent="0.15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</row>
    <row r="2032" spans="1:16" s="83" customFormat="1" x14ac:dyDescent="0.15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</row>
    <row r="2033" spans="1:16" s="83" customFormat="1" x14ac:dyDescent="0.15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</row>
    <row r="2034" spans="1:16" s="83" customFormat="1" x14ac:dyDescent="0.15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</row>
    <row r="2035" spans="1:16" s="83" customFormat="1" x14ac:dyDescent="0.15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</row>
    <row r="2036" spans="1:16" s="83" customFormat="1" x14ac:dyDescent="0.15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</row>
    <row r="2037" spans="1:16" s="83" customFormat="1" x14ac:dyDescent="0.15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</row>
    <row r="2038" spans="1:16" s="83" customFormat="1" x14ac:dyDescent="0.15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</row>
    <row r="2039" spans="1:16" s="83" customFormat="1" x14ac:dyDescent="0.15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</row>
    <row r="2040" spans="1:16" s="83" customFormat="1" x14ac:dyDescent="0.15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</row>
    <row r="2041" spans="1:16" s="83" customFormat="1" x14ac:dyDescent="0.15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</row>
    <row r="2042" spans="1:16" s="83" customFormat="1" x14ac:dyDescent="0.15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</row>
    <row r="2043" spans="1:16" s="83" customFormat="1" x14ac:dyDescent="0.15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</row>
    <row r="2044" spans="1:16" s="83" customFormat="1" x14ac:dyDescent="0.15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</row>
    <row r="2045" spans="1:16" s="83" customFormat="1" x14ac:dyDescent="0.15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</row>
    <row r="2046" spans="1:16" s="83" customFormat="1" x14ac:dyDescent="0.15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</row>
    <row r="2047" spans="1:16" s="83" customFormat="1" x14ac:dyDescent="0.15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</row>
    <row r="2048" spans="1:16" s="83" customFormat="1" x14ac:dyDescent="0.15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</row>
    <row r="2049" spans="1:16" s="83" customFormat="1" x14ac:dyDescent="0.15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</row>
    <row r="2050" spans="1:16" s="83" customFormat="1" x14ac:dyDescent="0.15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</row>
    <row r="2051" spans="1:16" s="83" customFormat="1" x14ac:dyDescent="0.15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</row>
    <row r="2052" spans="1:16" s="83" customFormat="1" x14ac:dyDescent="0.15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</row>
    <row r="2053" spans="1:16" s="83" customFormat="1" x14ac:dyDescent="0.15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</row>
    <row r="2054" spans="1:16" s="83" customFormat="1" x14ac:dyDescent="0.15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</row>
    <row r="2055" spans="1:16" s="83" customFormat="1" x14ac:dyDescent="0.15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</row>
    <row r="2056" spans="1:16" s="83" customFormat="1" x14ac:dyDescent="0.15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</row>
    <row r="2057" spans="1:16" s="83" customFormat="1" x14ac:dyDescent="0.15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</row>
    <row r="2058" spans="1:16" s="83" customFormat="1" x14ac:dyDescent="0.15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</row>
    <row r="2059" spans="1:16" s="83" customFormat="1" x14ac:dyDescent="0.15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</row>
    <row r="2060" spans="1:16" s="83" customFormat="1" x14ac:dyDescent="0.15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</row>
    <row r="2061" spans="1:16" s="83" customFormat="1" x14ac:dyDescent="0.15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</row>
    <row r="2062" spans="1:16" s="83" customFormat="1" x14ac:dyDescent="0.15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</row>
    <row r="2063" spans="1:16" s="83" customFormat="1" x14ac:dyDescent="0.15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</row>
    <row r="2064" spans="1:16" s="83" customFormat="1" x14ac:dyDescent="0.15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</row>
    <row r="2065" spans="1:16" s="83" customFormat="1" x14ac:dyDescent="0.15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</row>
    <row r="2066" spans="1:16" s="83" customFormat="1" x14ac:dyDescent="0.15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</row>
    <row r="2067" spans="1:16" s="83" customFormat="1" x14ac:dyDescent="0.15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</row>
    <row r="2068" spans="1:16" s="83" customFormat="1" x14ac:dyDescent="0.15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</row>
    <row r="2069" spans="1:16" s="83" customFormat="1" x14ac:dyDescent="0.15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</row>
    <row r="2070" spans="1:16" s="83" customFormat="1" x14ac:dyDescent="0.15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</row>
    <row r="2071" spans="1:16" s="83" customFormat="1" x14ac:dyDescent="0.15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</row>
    <row r="2072" spans="1:16" s="83" customFormat="1" x14ac:dyDescent="0.15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</row>
    <row r="2073" spans="1:16" s="83" customFormat="1" x14ac:dyDescent="0.15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</row>
    <row r="2074" spans="1:16" s="83" customFormat="1" x14ac:dyDescent="0.15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</row>
    <row r="2075" spans="1:16" s="83" customFormat="1" x14ac:dyDescent="0.15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</row>
    <row r="2076" spans="1:16" s="83" customFormat="1" x14ac:dyDescent="0.15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</row>
    <row r="2077" spans="1:16" s="83" customFormat="1" x14ac:dyDescent="0.15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</row>
    <row r="2078" spans="1:16" s="83" customFormat="1" x14ac:dyDescent="0.15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</row>
    <row r="2079" spans="1:16" s="83" customFormat="1" x14ac:dyDescent="0.15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</row>
    <row r="2080" spans="1:16" s="83" customFormat="1" x14ac:dyDescent="0.15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</row>
    <row r="2081" spans="1:16" s="83" customFormat="1" x14ac:dyDescent="0.15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</row>
    <row r="2082" spans="1:16" s="83" customFormat="1" x14ac:dyDescent="0.15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</row>
    <row r="2083" spans="1:16" s="83" customFormat="1" x14ac:dyDescent="0.15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</row>
    <row r="2084" spans="1:16" s="83" customFormat="1" x14ac:dyDescent="0.15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</row>
    <row r="2085" spans="1:16" s="83" customFormat="1" x14ac:dyDescent="0.15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</row>
    <row r="2086" spans="1:16" s="83" customFormat="1" x14ac:dyDescent="0.15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</row>
    <row r="2087" spans="1:16" s="83" customFormat="1" x14ac:dyDescent="0.15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</row>
    <row r="2088" spans="1:16" s="83" customFormat="1" x14ac:dyDescent="0.15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</row>
    <row r="2089" spans="1:16" s="83" customFormat="1" x14ac:dyDescent="0.15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</row>
    <row r="2090" spans="1:16" s="83" customFormat="1" x14ac:dyDescent="0.15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</row>
    <row r="2091" spans="1:16" s="83" customFormat="1" x14ac:dyDescent="0.15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</row>
    <row r="2092" spans="1:16" s="83" customFormat="1" x14ac:dyDescent="0.15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</row>
    <row r="2093" spans="1:16" s="83" customFormat="1" x14ac:dyDescent="0.15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</row>
    <row r="2094" spans="1:16" s="83" customFormat="1" x14ac:dyDescent="0.15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</row>
    <row r="2095" spans="1:16" s="83" customFormat="1" x14ac:dyDescent="0.15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</row>
    <row r="2096" spans="1:16" s="83" customFormat="1" x14ac:dyDescent="0.15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</row>
    <row r="2097" spans="1:16" s="83" customFormat="1" x14ac:dyDescent="0.15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</row>
    <row r="2098" spans="1:16" s="83" customFormat="1" x14ac:dyDescent="0.15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</row>
    <row r="2099" spans="1:16" s="83" customFormat="1" x14ac:dyDescent="0.15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</row>
    <row r="2100" spans="1:16" s="83" customFormat="1" x14ac:dyDescent="0.15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</row>
    <row r="2101" spans="1:16" s="83" customFormat="1" x14ac:dyDescent="0.15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</row>
    <row r="2102" spans="1:16" s="83" customFormat="1" x14ac:dyDescent="0.15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</row>
    <row r="2103" spans="1:16" s="83" customFormat="1" x14ac:dyDescent="0.15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</row>
    <row r="2104" spans="1:16" s="83" customFormat="1" x14ac:dyDescent="0.15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</row>
    <row r="2105" spans="1:16" s="83" customFormat="1" x14ac:dyDescent="0.15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</row>
    <row r="2106" spans="1:16" s="83" customFormat="1" x14ac:dyDescent="0.15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</row>
    <row r="2107" spans="1:16" s="83" customFormat="1" x14ac:dyDescent="0.15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</row>
    <row r="2108" spans="1:16" s="83" customFormat="1" x14ac:dyDescent="0.15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</row>
    <row r="2109" spans="1:16" s="83" customFormat="1" x14ac:dyDescent="0.15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</row>
    <row r="2110" spans="1:16" s="83" customFormat="1" x14ac:dyDescent="0.15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</row>
    <row r="2111" spans="1:16" s="83" customFormat="1" x14ac:dyDescent="0.15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</row>
    <row r="2112" spans="1:16" s="83" customFormat="1" x14ac:dyDescent="0.15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</row>
    <row r="2113" spans="1:16" s="83" customFormat="1" x14ac:dyDescent="0.15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</row>
    <row r="2114" spans="1:16" s="83" customFormat="1" x14ac:dyDescent="0.15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</row>
    <row r="2115" spans="1:16" s="83" customFormat="1" x14ac:dyDescent="0.15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</row>
    <row r="2116" spans="1:16" s="83" customFormat="1" x14ac:dyDescent="0.15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</row>
    <row r="2117" spans="1:16" s="83" customFormat="1" x14ac:dyDescent="0.15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</row>
    <row r="2118" spans="1:16" s="83" customFormat="1" x14ac:dyDescent="0.15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</row>
    <row r="2119" spans="1:16" s="83" customFormat="1" x14ac:dyDescent="0.15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</row>
    <row r="2120" spans="1:16" s="83" customFormat="1" x14ac:dyDescent="0.15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</row>
    <row r="2121" spans="1:16" s="83" customFormat="1" x14ac:dyDescent="0.15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</row>
    <row r="2122" spans="1:16" s="83" customFormat="1" x14ac:dyDescent="0.15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</row>
    <row r="2123" spans="1:16" s="83" customFormat="1" x14ac:dyDescent="0.15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</row>
    <row r="2124" spans="1:16" s="83" customFormat="1" x14ac:dyDescent="0.15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</row>
    <row r="2125" spans="1:16" s="83" customFormat="1" x14ac:dyDescent="0.15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</row>
    <row r="2126" spans="1:16" s="83" customFormat="1" x14ac:dyDescent="0.15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</row>
    <row r="2127" spans="1:16" s="83" customFormat="1" x14ac:dyDescent="0.15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</row>
    <row r="2128" spans="1:16" s="83" customFormat="1" x14ac:dyDescent="0.15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</row>
    <row r="2129" spans="1:16" s="83" customFormat="1" x14ac:dyDescent="0.15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</row>
    <row r="2130" spans="1:16" s="83" customFormat="1" x14ac:dyDescent="0.15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</row>
    <row r="2131" spans="1:16" s="83" customFormat="1" x14ac:dyDescent="0.15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</row>
    <row r="2132" spans="1:16" s="83" customFormat="1" x14ac:dyDescent="0.15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</row>
    <row r="2133" spans="1:16" s="83" customFormat="1" x14ac:dyDescent="0.15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</row>
    <row r="2134" spans="1:16" s="83" customFormat="1" x14ac:dyDescent="0.15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</row>
    <row r="2135" spans="1:16" s="83" customFormat="1" x14ac:dyDescent="0.15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</row>
    <row r="2136" spans="1:16" s="83" customFormat="1" x14ac:dyDescent="0.15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</row>
    <row r="2137" spans="1:16" s="83" customFormat="1" x14ac:dyDescent="0.15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</row>
    <row r="2138" spans="1:16" s="83" customFormat="1" x14ac:dyDescent="0.15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</row>
    <row r="2139" spans="1:16" s="83" customFormat="1" x14ac:dyDescent="0.15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</row>
    <row r="2140" spans="1:16" s="83" customFormat="1" x14ac:dyDescent="0.15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</row>
    <row r="2141" spans="1:16" s="83" customFormat="1" x14ac:dyDescent="0.15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</row>
    <row r="2142" spans="1:16" s="83" customFormat="1" x14ac:dyDescent="0.15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</row>
    <row r="2143" spans="1:16" s="83" customFormat="1" x14ac:dyDescent="0.15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</row>
    <row r="2144" spans="1:16" s="83" customFormat="1" x14ac:dyDescent="0.15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</row>
    <row r="2145" spans="1:16" s="83" customFormat="1" x14ac:dyDescent="0.15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</row>
    <row r="2146" spans="1:16" s="83" customFormat="1" x14ac:dyDescent="0.15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</row>
    <row r="2147" spans="1:16" s="83" customFormat="1" x14ac:dyDescent="0.15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</row>
    <row r="2148" spans="1:16" s="83" customFormat="1" x14ac:dyDescent="0.15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</row>
    <row r="2149" spans="1:16" s="83" customFormat="1" x14ac:dyDescent="0.15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</row>
    <row r="2150" spans="1:16" s="83" customFormat="1" x14ac:dyDescent="0.15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</row>
    <row r="2151" spans="1:16" s="83" customFormat="1" x14ac:dyDescent="0.15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</row>
    <row r="2152" spans="1:16" s="83" customFormat="1" x14ac:dyDescent="0.15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</row>
    <row r="2153" spans="1:16" s="83" customFormat="1" x14ac:dyDescent="0.15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</row>
    <row r="2154" spans="1:16" s="83" customFormat="1" x14ac:dyDescent="0.15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</row>
    <row r="2155" spans="1:16" s="83" customFormat="1" x14ac:dyDescent="0.15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</row>
    <row r="2156" spans="1:16" s="83" customFormat="1" x14ac:dyDescent="0.15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</row>
    <row r="2157" spans="1:16" s="83" customFormat="1" x14ac:dyDescent="0.15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</row>
    <row r="2158" spans="1:16" s="83" customFormat="1" x14ac:dyDescent="0.15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</row>
    <row r="2159" spans="1:16" s="83" customFormat="1" x14ac:dyDescent="0.15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</row>
    <row r="2160" spans="1:16" s="83" customFormat="1" x14ac:dyDescent="0.15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</row>
    <row r="2161" spans="1:16" s="83" customFormat="1" x14ac:dyDescent="0.15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</row>
    <row r="2162" spans="1:16" s="83" customFormat="1" x14ac:dyDescent="0.15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</row>
    <row r="2163" spans="1:16" s="83" customFormat="1" x14ac:dyDescent="0.15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</row>
    <row r="2164" spans="1:16" s="83" customFormat="1" x14ac:dyDescent="0.15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</row>
    <row r="2165" spans="1:16" s="83" customFormat="1" x14ac:dyDescent="0.15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</row>
    <row r="2166" spans="1:16" s="83" customFormat="1" x14ac:dyDescent="0.15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</row>
    <row r="2167" spans="1:16" s="83" customFormat="1" x14ac:dyDescent="0.15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</row>
    <row r="2168" spans="1:16" s="83" customFormat="1" x14ac:dyDescent="0.15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</row>
    <row r="2169" spans="1:16" s="83" customFormat="1" x14ac:dyDescent="0.15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</row>
    <row r="2170" spans="1:16" s="83" customFormat="1" x14ac:dyDescent="0.15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</row>
    <row r="2171" spans="1:16" s="83" customFormat="1" x14ac:dyDescent="0.15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</row>
    <row r="2172" spans="1:16" s="83" customFormat="1" x14ac:dyDescent="0.15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</row>
    <row r="2173" spans="1:16" s="83" customFormat="1" x14ac:dyDescent="0.15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</row>
    <row r="2174" spans="1:16" s="83" customFormat="1" x14ac:dyDescent="0.15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</row>
    <row r="2175" spans="1:16" s="83" customFormat="1" x14ac:dyDescent="0.15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</row>
    <row r="2176" spans="1:16" s="83" customFormat="1" x14ac:dyDescent="0.15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</row>
    <row r="2177" spans="1:16" s="83" customFormat="1" x14ac:dyDescent="0.15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</row>
    <row r="2178" spans="1:16" s="83" customFormat="1" x14ac:dyDescent="0.15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</row>
    <row r="2179" spans="1:16" s="83" customFormat="1" x14ac:dyDescent="0.15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</row>
    <row r="2180" spans="1:16" s="83" customFormat="1" x14ac:dyDescent="0.15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</row>
    <row r="2181" spans="1:16" s="83" customFormat="1" x14ac:dyDescent="0.15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</row>
    <row r="2182" spans="1:16" s="83" customFormat="1" x14ac:dyDescent="0.15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</row>
    <row r="2183" spans="1:16" s="83" customFormat="1" x14ac:dyDescent="0.15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</row>
    <row r="2184" spans="1:16" s="83" customFormat="1" x14ac:dyDescent="0.15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</row>
    <row r="2185" spans="1:16" s="83" customFormat="1" x14ac:dyDescent="0.15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</row>
    <row r="2186" spans="1:16" s="83" customFormat="1" x14ac:dyDescent="0.15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</row>
    <row r="2187" spans="1:16" s="83" customFormat="1" x14ac:dyDescent="0.15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</row>
    <row r="2188" spans="1:16" s="83" customFormat="1" x14ac:dyDescent="0.15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</row>
    <row r="2189" spans="1:16" s="83" customFormat="1" x14ac:dyDescent="0.15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</row>
    <row r="2190" spans="1:16" s="83" customFormat="1" x14ac:dyDescent="0.15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</row>
    <row r="2191" spans="1:16" s="83" customFormat="1" x14ac:dyDescent="0.15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</row>
    <row r="2192" spans="1:16" s="83" customFormat="1" x14ac:dyDescent="0.15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</row>
    <row r="2193" spans="1:16" s="83" customFormat="1" x14ac:dyDescent="0.15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</row>
    <row r="2194" spans="1:16" s="83" customFormat="1" x14ac:dyDescent="0.15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</row>
    <row r="2195" spans="1:16" s="83" customFormat="1" x14ac:dyDescent="0.15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</row>
    <row r="2196" spans="1:16" s="83" customFormat="1" x14ac:dyDescent="0.15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</row>
    <row r="2197" spans="1:16" s="83" customFormat="1" x14ac:dyDescent="0.15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</row>
    <row r="2198" spans="1:16" s="83" customFormat="1" x14ac:dyDescent="0.15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</row>
    <row r="2199" spans="1:16" s="83" customFormat="1" x14ac:dyDescent="0.15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</row>
    <row r="2200" spans="1:16" s="83" customFormat="1" x14ac:dyDescent="0.15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</row>
    <row r="2201" spans="1:16" s="83" customFormat="1" x14ac:dyDescent="0.15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</row>
    <row r="2202" spans="1:16" s="83" customFormat="1" x14ac:dyDescent="0.15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</row>
    <row r="2203" spans="1:16" s="83" customFormat="1" x14ac:dyDescent="0.15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</row>
    <row r="2204" spans="1:16" s="83" customFormat="1" x14ac:dyDescent="0.15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</row>
    <row r="2205" spans="1:16" s="83" customFormat="1" x14ac:dyDescent="0.15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</row>
    <row r="2206" spans="1:16" s="83" customFormat="1" x14ac:dyDescent="0.15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</row>
    <row r="2207" spans="1:16" s="83" customFormat="1" x14ac:dyDescent="0.15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</row>
    <row r="2208" spans="1:16" s="83" customFormat="1" x14ac:dyDescent="0.15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</row>
    <row r="2209" spans="1:16" s="83" customFormat="1" x14ac:dyDescent="0.15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</row>
    <row r="2210" spans="1:16" s="83" customFormat="1" x14ac:dyDescent="0.15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</row>
    <row r="2211" spans="1:16" s="83" customFormat="1" x14ac:dyDescent="0.15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</row>
    <row r="2212" spans="1:16" s="83" customFormat="1" x14ac:dyDescent="0.15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</row>
    <row r="2213" spans="1:16" s="83" customFormat="1" x14ac:dyDescent="0.15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</row>
    <row r="2214" spans="1:16" s="83" customFormat="1" x14ac:dyDescent="0.15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</row>
    <row r="2215" spans="1:16" s="83" customFormat="1" x14ac:dyDescent="0.15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</row>
    <row r="2216" spans="1:16" s="83" customFormat="1" x14ac:dyDescent="0.15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</row>
    <row r="2217" spans="1:16" s="83" customFormat="1" x14ac:dyDescent="0.15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</row>
    <row r="2218" spans="1:16" s="83" customFormat="1" x14ac:dyDescent="0.15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</row>
    <row r="2219" spans="1:16" s="83" customFormat="1" x14ac:dyDescent="0.15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</row>
    <row r="2220" spans="1:16" s="83" customFormat="1" x14ac:dyDescent="0.15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</row>
    <row r="2221" spans="1:16" s="83" customFormat="1" x14ac:dyDescent="0.15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</row>
    <row r="2222" spans="1:16" s="83" customFormat="1" x14ac:dyDescent="0.15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</row>
    <row r="2223" spans="1:16" s="83" customFormat="1" x14ac:dyDescent="0.15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</row>
    <row r="2224" spans="1:16" s="83" customFormat="1" x14ac:dyDescent="0.15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</row>
    <row r="2225" spans="1:16" s="83" customFormat="1" x14ac:dyDescent="0.15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</row>
    <row r="2226" spans="1:16" s="83" customFormat="1" x14ac:dyDescent="0.15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</row>
    <row r="2227" spans="1:16" s="83" customFormat="1" x14ac:dyDescent="0.15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</row>
    <row r="2228" spans="1:16" s="83" customFormat="1" x14ac:dyDescent="0.15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</row>
    <row r="2229" spans="1:16" s="83" customFormat="1" x14ac:dyDescent="0.15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</row>
    <row r="2230" spans="1:16" s="83" customFormat="1" x14ac:dyDescent="0.15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</row>
    <row r="2231" spans="1:16" s="83" customFormat="1" x14ac:dyDescent="0.15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</row>
    <row r="2232" spans="1:16" s="83" customFormat="1" x14ac:dyDescent="0.15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</row>
    <row r="2233" spans="1:16" s="83" customFormat="1" x14ac:dyDescent="0.15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</row>
    <row r="2234" spans="1:16" s="83" customFormat="1" x14ac:dyDescent="0.15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</row>
    <row r="2235" spans="1:16" s="83" customFormat="1" x14ac:dyDescent="0.15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</row>
    <row r="2236" spans="1:16" s="83" customFormat="1" x14ac:dyDescent="0.15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</row>
    <row r="2237" spans="1:16" s="83" customFormat="1" x14ac:dyDescent="0.15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</row>
    <row r="2238" spans="1:16" s="83" customFormat="1" x14ac:dyDescent="0.15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</row>
    <row r="2239" spans="1:16" s="83" customFormat="1" x14ac:dyDescent="0.15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</row>
    <row r="2240" spans="1:16" s="83" customFormat="1" x14ac:dyDescent="0.15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</row>
    <row r="2241" spans="1:16" s="83" customFormat="1" x14ac:dyDescent="0.15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</row>
    <row r="2242" spans="1:16" s="83" customFormat="1" x14ac:dyDescent="0.15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</row>
    <row r="2243" spans="1:16" s="83" customFormat="1" x14ac:dyDescent="0.15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</row>
    <row r="2244" spans="1:16" s="83" customFormat="1" x14ac:dyDescent="0.15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</row>
    <row r="2245" spans="1:16" s="83" customFormat="1" x14ac:dyDescent="0.15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</row>
    <row r="2246" spans="1:16" s="83" customFormat="1" x14ac:dyDescent="0.15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</row>
    <row r="2247" spans="1:16" s="83" customFormat="1" x14ac:dyDescent="0.15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</row>
    <row r="2248" spans="1:16" s="83" customFormat="1" x14ac:dyDescent="0.15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</row>
    <row r="2249" spans="1:16" s="83" customFormat="1" x14ac:dyDescent="0.15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</row>
    <row r="2250" spans="1:16" s="83" customFormat="1" x14ac:dyDescent="0.15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</row>
    <row r="2251" spans="1:16" s="83" customFormat="1" x14ac:dyDescent="0.15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</row>
    <row r="2252" spans="1:16" s="83" customFormat="1" x14ac:dyDescent="0.15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</row>
    <row r="2253" spans="1:16" s="83" customFormat="1" x14ac:dyDescent="0.15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</row>
    <row r="2254" spans="1:16" s="83" customFormat="1" x14ac:dyDescent="0.15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</row>
    <row r="2255" spans="1:16" s="83" customFormat="1" x14ac:dyDescent="0.15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</row>
    <row r="2256" spans="1:16" s="83" customFormat="1" x14ac:dyDescent="0.15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</row>
    <row r="2257" spans="1:16" s="83" customFormat="1" x14ac:dyDescent="0.15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</row>
    <row r="2258" spans="1:16" s="83" customFormat="1" x14ac:dyDescent="0.15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</row>
    <row r="2259" spans="1:16" s="83" customFormat="1" x14ac:dyDescent="0.15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</row>
    <row r="2260" spans="1:16" s="83" customFormat="1" x14ac:dyDescent="0.15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</row>
    <row r="2261" spans="1:16" s="83" customFormat="1" x14ac:dyDescent="0.15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</row>
    <row r="2262" spans="1:16" s="83" customFormat="1" x14ac:dyDescent="0.15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</row>
    <row r="2263" spans="1:16" x14ac:dyDescent="0.15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</row>
    <row r="2264" spans="1:16" x14ac:dyDescent="0.15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</row>
    <row r="2265" spans="1:16" x14ac:dyDescent="0.15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</row>
    <row r="2266" spans="1:16" x14ac:dyDescent="0.15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</row>
    <row r="2267" spans="1:16" x14ac:dyDescent="0.15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</row>
    <row r="2268" spans="1:16" x14ac:dyDescent="0.15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</row>
    <row r="2269" spans="1:16" x14ac:dyDescent="0.15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</row>
    <row r="2270" spans="1:16" x14ac:dyDescent="0.15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</row>
    <row r="2271" spans="1:16" x14ac:dyDescent="0.15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</row>
    <row r="2272" spans="1:16" x14ac:dyDescent="0.15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</row>
    <row r="2273" spans="1:16" x14ac:dyDescent="0.15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</row>
    <row r="2274" spans="1:16" x14ac:dyDescent="0.15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</row>
    <row r="2275" spans="1:16" x14ac:dyDescent="0.15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</row>
    <row r="2276" spans="1:16" x14ac:dyDescent="0.15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</row>
    <row r="2277" spans="1:16" x14ac:dyDescent="0.15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</row>
    <row r="2278" spans="1:16" x14ac:dyDescent="0.15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</row>
    <row r="2279" spans="1:16" x14ac:dyDescent="0.15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</row>
    <row r="2280" spans="1:16" x14ac:dyDescent="0.15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</row>
    <row r="2281" spans="1:16" x14ac:dyDescent="0.15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</row>
    <row r="2282" spans="1:16" x14ac:dyDescent="0.15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</row>
    <row r="2283" spans="1:16" x14ac:dyDescent="0.15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</row>
    <row r="2284" spans="1:16" x14ac:dyDescent="0.15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</row>
    <row r="2285" spans="1:16" x14ac:dyDescent="0.15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</row>
    <row r="2286" spans="1:16" x14ac:dyDescent="0.15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</row>
    <row r="2287" spans="1:16" x14ac:dyDescent="0.15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</row>
    <row r="2288" spans="1:16" x14ac:dyDescent="0.15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</row>
    <row r="2289" spans="1:16" x14ac:dyDescent="0.15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</row>
    <row r="2290" spans="1:16" x14ac:dyDescent="0.15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</row>
    <row r="2291" spans="1:16" x14ac:dyDescent="0.15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</row>
    <row r="2292" spans="1:16" x14ac:dyDescent="0.15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</row>
    <row r="2293" spans="1:16" x14ac:dyDescent="0.15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</row>
    <row r="2294" spans="1:16" x14ac:dyDescent="0.15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</row>
    <row r="2295" spans="1:16" x14ac:dyDescent="0.15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</row>
    <row r="2296" spans="1:16" x14ac:dyDescent="0.15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</row>
    <row r="2297" spans="1:16" x14ac:dyDescent="0.15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</row>
    <row r="2298" spans="1:16" x14ac:dyDescent="0.15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</row>
    <row r="2299" spans="1:16" x14ac:dyDescent="0.15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</row>
    <row r="2300" spans="1:16" x14ac:dyDescent="0.15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</row>
    <row r="2301" spans="1:16" x14ac:dyDescent="0.15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</row>
    <row r="2302" spans="1:16" x14ac:dyDescent="0.15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</row>
    <row r="2303" spans="1:16" x14ac:dyDescent="0.15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</row>
    <row r="2304" spans="1:16" x14ac:dyDescent="0.15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</row>
    <row r="2305" spans="1:16" x14ac:dyDescent="0.15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</row>
    <row r="2306" spans="1:16" x14ac:dyDescent="0.15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</row>
    <row r="2307" spans="1:16" x14ac:dyDescent="0.15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</row>
    <row r="2308" spans="1:16" x14ac:dyDescent="0.15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</row>
    <row r="2309" spans="1:16" x14ac:dyDescent="0.15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</row>
    <row r="2310" spans="1:16" x14ac:dyDescent="0.15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</row>
    <row r="2311" spans="1:16" x14ac:dyDescent="0.15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</row>
    <row r="2312" spans="1:16" x14ac:dyDescent="0.15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</row>
    <row r="2313" spans="1:16" x14ac:dyDescent="0.15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</row>
    <row r="2314" spans="1:16" x14ac:dyDescent="0.15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</row>
    <row r="2315" spans="1:16" x14ac:dyDescent="0.15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</row>
    <row r="2316" spans="1:16" x14ac:dyDescent="0.15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</row>
    <row r="2317" spans="1:16" x14ac:dyDescent="0.15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</row>
    <row r="2318" spans="1:16" x14ac:dyDescent="0.15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</row>
    <row r="2319" spans="1:16" x14ac:dyDescent="0.15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</row>
    <row r="2320" spans="1:16" x14ac:dyDescent="0.15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</row>
    <row r="2321" spans="1:16" x14ac:dyDescent="0.15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</row>
    <row r="2322" spans="1:16" x14ac:dyDescent="0.15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</row>
    <row r="2323" spans="1:16" x14ac:dyDescent="0.15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</row>
    <row r="2324" spans="1:16" x14ac:dyDescent="0.15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</row>
    <row r="2325" spans="1:16" x14ac:dyDescent="0.15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</row>
    <row r="2326" spans="1:16" x14ac:dyDescent="0.15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</row>
    <row r="2327" spans="1:16" x14ac:dyDescent="0.15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</row>
    <row r="2328" spans="1:16" x14ac:dyDescent="0.15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</row>
    <row r="2329" spans="1:16" x14ac:dyDescent="0.15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</row>
    <row r="2330" spans="1:16" x14ac:dyDescent="0.15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</row>
    <row r="2331" spans="1:16" x14ac:dyDescent="0.15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</row>
    <row r="2332" spans="1:16" x14ac:dyDescent="0.15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</row>
    <row r="2333" spans="1:16" x14ac:dyDescent="0.15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</row>
    <row r="2334" spans="1:16" x14ac:dyDescent="0.15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</row>
    <row r="2335" spans="1:16" x14ac:dyDescent="0.15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</row>
    <row r="2336" spans="1:16" x14ac:dyDescent="0.15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</row>
    <row r="2337" spans="1:16" x14ac:dyDescent="0.15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</row>
    <row r="2338" spans="1:16" x14ac:dyDescent="0.15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</row>
    <row r="2339" spans="1:16" x14ac:dyDescent="0.15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</row>
    <row r="2340" spans="1:16" x14ac:dyDescent="0.15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</row>
    <row r="2341" spans="1:16" x14ac:dyDescent="0.15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</row>
    <row r="2342" spans="1:16" x14ac:dyDescent="0.15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</row>
    <row r="2343" spans="1:16" x14ac:dyDescent="0.15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</row>
    <row r="2344" spans="1:16" x14ac:dyDescent="0.15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</row>
    <row r="2345" spans="1:16" x14ac:dyDescent="0.15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</row>
    <row r="2346" spans="1:16" x14ac:dyDescent="0.15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</row>
    <row r="2347" spans="1:16" x14ac:dyDescent="0.15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</row>
    <row r="2348" spans="1:16" x14ac:dyDescent="0.15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</row>
    <row r="2349" spans="1:16" x14ac:dyDescent="0.15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</row>
    <row r="2350" spans="1:16" x14ac:dyDescent="0.15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</row>
    <row r="2351" spans="1:16" x14ac:dyDescent="0.15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</row>
    <row r="2352" spans="1:16" x14ac:dyDescent="0.15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</row>
    <row r="2353" spans="1:16" x14ac:dyDescent="0.15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</row>
    <row r="2354" spans="1:16" x14ac:dyDescent="0.15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</row>
    <row r="2355" spans="1:16" x14ac:dyDescent="0.15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</row>
    <row r="2356" spans="1:16" x14ac:dyDescent="0.15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</row>
    <row r="2357" spans="1:16" x14ac:dyDescent="0.15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</row>
    <row r="2358" spans="1:16" x14ac:dyDescent="0.15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</row>
    <row r="2359" spans="1:16" x14ac:dyDescent="0.15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</row>
    <row r="2360" spans="1:16" x14ac:dyDescent="0.15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</row>
    <row r="2361" spans="1:16" x14ac:dyDescent="0.15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</row>
    <row r="2362" spans="1:16" x14ac:dyDescent="0.15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</row>
    <row r="2363" spans="1:16" x14ac:dyDescent="0.15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</row>
    <row r="2364" spans="1:16" x14ac:dyDescent="0.15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</row>
    <row r="2365" spans="1:16" x14ac:dyDescent="0.15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</row>
    <row r="2366" spans="1:16" x14ac:dyDescent="0.15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</row>
    <row r="2367" spans="1:16" x14ac:dyDescent="0.15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</row>
    <row r="2368" spans="1:16" x14ac:dyDescent="0.15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</row>
    <row r="2369" spans="1:16" x14ac:dyDescent="0.15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</row>
    <row r="2370" spans="1:16" x14ac:dyDescent="0.15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</row>
    <row r="2371" spans="1:16" x14ac:dyDescent="0.15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</row>
    <row r="2372" spans="1:16" x14ac:dyDescent="0.15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</row>
    <row r="2373" spans="1:16" x14ac:dyDescent="0.15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</row>
    <row r="2374" spans="1:16" x14ac:dyDescent="0.15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</row>
    <row r="2375" spans="1:16" x14ac:dyDescent="0.15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</row>
    <row r="2376" spans="1:16" x14ac:dyDescent="0.15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</row>
    <row r="2377" spans="1:16" x14ac:dyDescent="0.15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</row>
    <row r="2378" spans="1:16" x14ac:dyDescent="0.15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</row>
    <row r="2379" spans="1:16" x14ac:dyDescent="0.15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</row>
    <row r="2380" spans="1:16" x14ac:dyDescent="0.15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</row>
    <row r="2381" spans="1:16" x14ac:dyDescent="0.15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</row>
    <row r="2382" spans="1:16" x14ac:dyDescent="0.15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</row>
    <row r="2383" spans="1:16" x14ac:dyDescent="0.15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</row>
    <row r="2384" spans="1:16" x14ac:dyDescent="0.15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</row>
    <row r="2385" spans="1:16" x14ac:dyDescent="0.15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</row>
    <row r="2386" spans="1:16" x14ac:dyDescent="0.15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</row>
    <row r="2387" spans="1:16" x14ac:dyDescent="0.15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</row>
    <row r="2388" spans="1:16" x14ac:dyDescent="0.15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</row>
    <row r="2389" spans="1:16" x14ac:dyDescent="0.15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</row>
    <row r="2390" spans="1:16" x14ac:dyDescent="0.15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</row>
    <row r="2391" spans="1:16" x14ac:dyDescent="0.15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</row>
    <row r="2392" spans="1:16" x14ac:dyDescent="0.15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</row>
    <row r="2393" spans="1:16" x14ac:dyDescent="0.15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</row>
    <row r="2394" spans="1:16" x14ac:dyDescent="0.15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</row>
    <row r="2395" spans="1:16" x14ac:dyDescent="0.15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</row>
    <row r="2396" spans="1:16" x14ac:dyDescent="0.15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</row>
    <row r="2397" spans="1:16" x14ac:dyDescent="0.15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</row>
    <row r="2398" spans="1:16" x14ac:dyDescent="0.15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</row>
    <row r="2399" spans="1:16" x14ac:dyDescent="0.15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</row>
    <row r="2400" spans="1:16" x14ac:dyDescent="0.15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</row>
    <row r="2401" spans="1:16" x14ac:dyDescent="0.15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</row>
    <row r="2402" spans="1:16" x14ac:dyDescent="0.15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</row>
    <row r="2403" spans="1:16" x14ac:dyDescent="0.15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</row>
    <row r="2404" spans="1:16" x14ac:dyDescent="0.15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</row>
    <row r="2405" spans="1:16" x14ac:dyDescent="0.15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</row>
    <row r="2406" spans="1:16" x14ac:dyDescent="0.15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</row>
    <row r="2407" spans="1:16" x14ac:dyDescent="0.15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</row>
    <row r="2408" spans="1:16" x14ac:dyDescent="0.15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</row>
    <row r="2409" spans="1:16" x14ac:dyDescent="0.15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</row>
    <row r="2410" spans="1:16" x14ac:dyDescent="0.15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</row>
    <row r="2411" spans="1:16" x14ac:dyDescent="0.15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</row>
    <row r="2412" spans="1:16" x14ac:dyDescent="0.15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</row>
    <row r="2413" spans="1:16" x14ac:dyDescent="0.15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</row>
    <row r="2414" spans="1:16" x14ac:dyDescent="0.15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</row>
    <row r="2415" spans="1:16" x14ac:dyDescent="0.15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</row>
    <row r="2416" spans="1:16" x14ac:dyDescent="0.15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</row>
    <row r="2417" spans="1:16" x14ac:dyDescent="0.15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</row>
    <row r="2418" spans="1:16" x14ac:dyDescent="0.15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</row>
    <row r="2419" spans="1:16" x14ac:dyDescent="0.15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</row>
    <row r="2420" spans="1:16" x14ac:dyDescent="0.15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</row>
    <row r="2421" spans="1:16" x14ac:dyDescent="0.15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</row>
    <row r="2422" spans="1:16" x14ac:dyDescent="0.15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</row>
    <row r="2423" spans="1:16" x14ac:dyDescent="0.15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</row>
    <row r="2424" spans="1:16" x14ac:dyDescent="0.15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</row>
    <row r="2425" spans="1:16" x14ac:dyDescent="0.15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</row>
    <row r="2426" spans="1:16" x14ac:dyDescent="0.15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</row>
    <row r="2427" spans="1:16" x14ac:dyDescent="0.15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</row>
    <row r="2428" spans="1:16" x14ac:dyDescent="0.15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</row>
    <row r="2429" spans="1:16" x14ac:dyDescent="0.15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</row>
    <row r="2430" spans="1:16" x14ac:dyDescent="0.15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</row>
    <row r="2431" spans="1:16" x14ac:dyDescent="0.15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</row>
    <row r="2432" spans="1:16" x14ac:dyDescent="0.15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</row>
    <row r="2433" spans="1:16" x14ac:dyDescent="0.15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</row>
    <row r="2434" spans="1:16" x14ac:dyDescent="0.15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</row>
    <row r="2435" spans="1:16" x14ac:dyDescent="0.15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</row>
    <row r="2436" spans="1:16" x14ac:dyDescent="0.15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</row>
    <row r="2437" spans="1:16" x14ac:dyDescent="0.15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</row>
    <row r="2438" spans="1:16" x14ac:dyDescent="0.15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</row>
    <row r="2439" spans="1:16" x14ac:dyDescent="0.15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</row>
    <row r="2440" spans="1:16" x14ac:dyDescent="0.15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</row>
    <row r="2441" spans="1:16" x14ac:dyDescent="0.15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</row>
    <row r="2442" spans="1:16" x14ac:dyDescent="0.15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</row>
    <row r="2443" spans="1:16" x14ac:dyDescent="0.15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</row>
    <row r="2444" spans="1:16" x14ac:dyDescent="0.15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</row>
    <row r="2445" spans="1:16" x14ac:dyDescent="0.15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</row>
    <row r="2446" spans="1:16" x14ac:dyDescent="0.15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</row>
    <row r="2447" spans="1:16" x14ac:dyDescent="0.15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</row>
    <row r="2448" spans="1:16" x14ac:dyDescent="0.15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</row>
    <row r="2449" spans="1:16" x14ac:dyDescent="0.15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</row>
    <row r="2450" spans="1:16" x14ac:dyDescent="0.15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</row>
    <row r="2451" spans="1:16" x14ac:dyDescent="0.15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</row>
    <row r="2452" spans="1:16" x14ac:dyDescent="0.15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</row>
    <row r="2453" spans="1:16" x14ac:dyDescent="0.15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</row>
    <row r="2454" spans="1:16" x14ac:dyDescent="0.15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</row>
    <row r="2455" spans="1:16" x14ac:dyDescent="0.15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</row>
    <row r="2456" spans="1:16" x14ac:dyDescent="0.15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</row>
    <row r="2457" spans="1:16" x14ac:dyDescent="0.15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</row>
    <row r="2458" spans="1:16" x14ac:dyDescent="0.15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</row>
    <row r="2459" spans="1:16" x14ac:dyDescent="0.15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</row>
    <row r="2460" spans="1:16" x14ac:dyDescent="0.15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</row>
    <row r="2461" spans="1:16" x14ac:dyDescent="0.15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</row>
    <row r="2462" spans="1:16" x14ac:dyDescent="0.15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</row>
    <row r="2463" spans="1:16" x14ac:dyDescent="0.15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</row>
    <row r="2464" spans="1:16" x14ac:dyDescent="0.15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</row>
    <row r="2465" spans="1:16" x14ac:dyDescent="0.15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</row>
    <row r="2466" spans="1:16" x14ac:dyDescent="0.15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</row>
    <row r="2467" spans="1:16" x14ac:dyDescent="0.15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</row>
    <row r="2468" spans="1:16" x14ac:dyDescent="0.15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</row>
    <row r="2469" spans="1:16" x14ac:dyDescent="0.15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</row>
    <row r="2470" spans="1:16" x14ac:dyDescent="0.15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</row>
    <row r="2471" spans="1:16" x14ac:dyDescent="0.15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</row>
    <row r="2472" spans="1:16" x14ac:dyDescent="0.15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</row>
    <row r="2473" spans="1:16" x14ac:dyDescent="0.15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</row>
    <row r="2474" spans="1:16" x14ac:dyDescent="0.15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</row>
    <row r="2475" spans="1:16" x14ac:dyDescent="0.15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</row>
    <row r="2476" spans="1:16" x14ac:dyDescent="0.15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</row>
    <row r="2477" spans="1:16" x14ac:dyDescent="0.15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</row>
    <row r="2478" spans="1:16" x14ac:dyDescent="0.15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</row>
    <row r="2479" spans="1:16" x14ac:dyDescent="0.15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</row>
    <row r="2480" spans="1:16" x14ac:dyDescent="0.15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</row>
    <row r="2481" spans="1:16" x14ac:dyDescent="0.15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</row>
    <row r="2482" spans="1:16" x14ac:dyDescent="0.15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</row>
    <row r="2483" spans="1:16" x14ac:dyDescent="0.15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</row>
    <row r="2484" spans="1:16" x14ac:dyDescent="0.15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</row>
    <row r="2485" spans="1:16" x14ac:dyDescent="0.15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</row>
    <row r="2486" spans="1:16" x14ac:dyDescent="0.15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</row>
    <row r="2487" spans="1:16" x14ac:dyDescent="0.15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</row>
    <row r="2488" spans="1:16" x14ac:dyDescent="0.15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</row>
    <row r="2489" spans="1:16" x14ac:dyDescent="0.15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</row>
    <row r="2490" spans="1:16" x14ac:dyDescent="0.15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</row>
    <row r="2491" spans="1:16" x14ac:dyDescent="0.15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</row>
    <row r="2492" spans="1:16" x14ac:dyDescent="0.15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</row>
    <row r="2493" spans="1:16" x14ac:dyDescent="0.15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</row>
    <row r="2494" spans="1:16" x14ac:dyDescent="0.15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</row>
    <row r="2495" spans="1:16" x14ac:dyDescent="0.15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</row>
    <row r="2496" spans="1:16" x14ac:dyDescent="0.15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</row>
    <row r="2497" spans="1:16" x14ac:dyDescent="0.15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</row>
    <row r="2498" spans="1:16" x14ac:dyDescent="0.15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</row>
    <row r="2499" spans="1:16" x14ac:dyDescent="0.15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</row>
    <row r="2500" spans="1:16" x14ac:dyDescent="0.15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</row>
    <row r="2501" spans="1:16" x14ac:dyDescent="0.15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</row>
    <row r="2502" spans="1:16" x14ac:dyDescent="0.15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</row>
    <row r="2503" spans="1:16" x14ac:dyDescent="0.15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</row>
    <row r="2504" spans="1:16" x14ac:dyDescent="0.15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</row>
    <row r="2505" spans="1:16" x14ac:dyDescent="0.15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</row>
    <row r="2506" spans="1:16" x14ac:dyDescent="0.15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</row>
    <row r="2507" spans="1:16" x14ac:dyDescent="0.15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</row>
    <row r="2508" spans="1:16" x14ac:dyDescent="0.15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</row>
    <row r="2509" spans="1:16" x14ac:dyDescent="0.15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</row>
    <row r="2510" spans="1:16" x14ac:dyDescent="0.15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</row>
    <row r="2511" spans="1:16" x14ac:dyDescent="0.15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</row>
    <row r="2512" spans="1:16" x14ac:dyDescent="0.15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</row>
    <row r="2513" spans="1:16" x14ac:dyDescent="0.15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</row>
    <row r="2514" spans="1:16" x14ac:dyDescent="0.15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</row>
    <row r="2515" spans="1:16" x14ac:dyDescent="0.15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</row>
    <row r="2516" spans="1:16" x14ac:dyDescent="0.15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</row>
    <row r="2517" spans="1:16" x14ac:dyDescent="0.15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</row>
    <row r="2518" spans="1:16" x14ac:dyDescent="0.15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</row>
    <row r="2519" spans="1:16" x14ac:dyDescent="0.15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</row>
    <row r="2520" spans="1:16" x14ac:dyDescent="0.15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</row>
    <row r="2521" spans="1:16" x14ac:dyDescent="0.15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</row>
    <row r="2522" spans="1:16" x14ac:dyDescent="0.15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</row>
    <row r="2523" spans="1:16" x14ac:dyDescent="0.15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</row>
    <row r="2524" spans="1:16" x14ac:dyDescent="0.15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</row>
    <row r="2525" spans="1:16" x14ac:dyDescent="0.15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</row>
    <row r="2526" spans="1:16" x14ac:dyDescent="0.15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</row>
    <row r="2527" spans="1:16" x14ac:dyDescent="0.15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</row>
    <row r="2528" spans="1:16" x14ac:dyDescent="0.15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</row>
    <row r="2529" spans="1:16" x14ac:dyDescent="0.15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</row>
    <row r="2530" spans="1:16" x14ac:dyDescent="0.15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</row>
    <row r="2531" spans="1:16" x14ac:dyDescent="0.15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</row>
    <row r="2532" spans="1:16" x14ac:dyDescent="0.15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</row>
    <row r="2533" spans="1:16" x14ac:dyDescent="0.15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</row>
    <row r="2534" spans="1:16" x14ac:dyDescent="0.15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</row>
    <row r="2535" spans="1:16" x14ac:dyDescent="0.15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</row>
    <row r="2536" spans="1:16" x14ac:dyDescent="0.15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</row>
    <row r="2537" spans="1:16" x14ac:dyDescent="0.15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</row>
    <row r="2538" spans="1:16" x14ac:dyDescent="0.15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</row>
    <row r="2539" spans="1:16" x14ac:dyDescent="0.15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</row>
    <row r="2540" spans="1:16" x14ac:dyDescent="0.15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</row>
    <row r="2541" spans="1:16" x14ac:dyDescent="0.15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</row>
    <row r="2542" spans="1:16" x14ac:dyDescent="0.15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</row>
    <row r="2543" spans="1:16" x14ac:dyDescent="0.15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</row>
    <row r="2544" spans="1:16" x14ac:dyDescent="0.15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</row>
    <row r="2545" spans="1:16" x14ac:dyDescent="0.15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</row>
    <row r="2546" spans="1:16" x14ac:dyDescent="0.15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</row>
    <row r="2547" spans="1:16" x14ac:dyDescent="0.15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</row>
    <row r="2548" spans="1:16" x14ac:dyDescent="0.15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</row>
    <row r="2549" spans="1:16" x14ac:dyDescent="0.15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</row>
    <row r="2550" spans="1:16" x14ac:dyDescent="0.15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</row>
    <row r="2551" spans="1:16" x14ac:dyDescent="0.15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</row>
    <row r="2552" spans="1:16" x14ac:dyDescent="0.15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</row>
    <row r="2553" spans="1:16" x14ac:dyDescent="0.15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</row>
    <row r="2554" spans="1:16" x14ac:dyDescent="0.15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</row>
    <row r="2555" spans="1:16" x14ac:dyDescent="0.15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</row>
    <row r="2556" spans="1:16" x14ac:dyDescent="0.15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</row>
    <row r="2557" spans="1:16" x14ac:dyDescent="0.15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</row>
    <row r="2558" spans="1:16" x14ac:dyDescent="0.15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</row>
    <row r="2559" spans="1:16" x14ac:dyDescent="0.15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</row>
    <row r="2560" spans="1:16" x14ac:dyDescent="0.15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</row>
    <row r="2561" spans="1:16" x14ac:dyDescent="0.15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</row>
    <row r="2562" spans="1:16" x14ac:dyDescent="0.15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</row>
    <row r="2563" spans="1:16" x14ac:dyDescent="0.15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</row>
    <row r="2564" spans="1:16" x14ac:dyDescent="0.15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</row>
    <row r="2565" spans="1:16" x14ac:dyDescent="0.15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</row>
    <row r="2566" spans="1:16" x14ac:dyDescent="0.15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</row>
    <row r="2567" spans="1:16" x14ac:dyDescent="0.15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</row>
    <row r="2568" spans="1:16" x14ac:dyDescent="0.15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</row>
    <row r="2569" spans="1:16" x14ac:dyDescent="0.15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</row>
    <row r="2570" spans="1:16" x14ac:dyDescent="0.15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</row>
    <row r="2571" spans="1:16" x14ac:dyDescent="0.15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</row>
    <row r="2572" spans="1:16" x14ac:dyDescent="0.15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</row>
    <row r="2573" spans="1:16" x14ac:dyDescent="0.15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</row>
    <row r="2574" spans="1:16" x14ac:dyDescent="0.15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</row>
    <row r="2575" spans="1:16" x14ac:dyDescent="0.15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</row>
    <row r="2576" spans="1:16" x14ac:dyDescent="0.15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</row>
    <row r="2577" spans="1:16" x14ac:dyDescent="0.15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</row>
    <row r="2578" spans="1:16" x14ac:dyDescent="0.15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</row>
    <row r="2579" spans="1:16" x14ac:dyDescent="0.15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</row>
    <row r="2580" spans="1:16" x14ac:dyDescent="0.15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</row>
    <row r="2581" spans="1:16" x14ac:dyDescent="0.15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</row>
    <row r="2582" spans="1:16" x14ac:dyDescent="0.15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</row>
    <row r="2583" spans="1:16" x14ac:dyDescent="0.15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</row>
    <row r="2584" spans="1:16" x14ac:dyDescent="0.15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</row>
    <row r="2585" spans="1:16" x14ac:dyDescent="0.15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</row>
    <row r="2586" spans="1:16" x14ac:dyDescent="0.15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</row>
    <row r="2587" spans="1:16" x14ac:dyDescent="0.15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</row>
    <row r="2588" spans="1:16" x14ac:dyDescent="0.15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</row>
    <row r="2589" spans="1:16" x14ac:dyDescent="0.15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</row>
    <row r="2590" spans="1:16" x14ac:dyDescent="0.15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</row>
    <row r="2591" spans="1:16" x14ac:dyDescent="0.15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</row>
    <row r="2592" spans="1:16" x14ac:dyDescent="0.15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</row>
    <row r="2593" spans="1:16" x14ac:dyDescent="0.15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</row>
    <row r="2594" spans="1:16" x14ac:dyDescent="0.15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</row>
    <row r="2595" spans="1:16" x14ac:dyDescent="0.15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</row>
    <row r="2596" spans="1:16" x14ac:dyDescent="0.15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</row>
    <row r="2597" spans="1:16" x14ac:dyDescent="0.15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</row>
    <row r="2598" spans="1:16" x14ac:dyDescent="0.15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</row>
    <row r="2599" spans="1:16" x14ac:dyDescent="0.15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</row>
    <row r="2600" spans="1:16" x14ac:dyDescent="0.15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</row>
    <row r="2601" spans="1:16" x14ac:dyDescent="0.15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</row>
    <row r="2602" spans="1:16" x14ac:dyDescent="0.15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</row>
    <row r="2603" spans="1:16" x14ac:dyDescent="0.15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</row>
    <row r="2604" spans="1:16" x14ac:dyDescent="0.15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</row>
    <row r="2605" spans="1:16" x14ac:dyDescent="0.15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</row>
    <row r="2606" spans="1:16" x14ac:dyDescent="0.15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</row>
    <row r="2607" spans="1:16" x14ac:dyDescent="0.15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</row>
    <row r="2608" spans="1:16" x14ac:dyDescent="0.15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</row>
    <row r="2609" spans="1:16" x14ac:dyDescent="0.15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</row>
    <row r="2610" spans="1:16" x14ac:dyDescent="0.15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</row>
    <row r="2611" spans="1:16" x14ac:dyDescent="0.15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</row>
    <row r="2612" spans="1:16" x14ac:dyDescent="0.15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</row>
    <row r="2613" spans="1:16" x14ac:dyDescent="0.15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</row>
    <row r="2614" spans="1:16" x14ac:dyDescent="0.15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</row>
    <row r="2615" spans="1:16" x14ac:dyDescent="0.15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</row>
    <row r="2616" spans="1:16" x14ac:dyDescent="0.15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</row>
    <row r="2617" spans="1:16" x14ac:dyDescent="0.15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</row>
    <row r="2618" spans="1:16" x14ac:dyDescent="0.15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</row>
    <row r="2619" spans="1:16" x14ac:dyDescent="0.15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</row>
    <row r="2620" spans="1:16" x14ac:dyDescent="0.15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</row>
    <row r="2621" spans="1:16" x14ac:dyDescent="0.15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</row>
    <row r="2622" spans="1:16" x14ac:dyDescent="0.15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</row>
    <row r="2623" spans="1:16" x14ac:dyDescent="0.15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</row>
    <row r="2624" spans="1:16" x14ac:dyDescent="0.15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</row>
    <row r="2625" spans="1:16" x14ac:dyDescent="0.15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</row>
    <row r="2626" spans="1:16" x14ac:dyDescent="0.15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</row>
    <row r="2627" spans="1:16" x14ac:dyDescent="0.15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</row>
    <row r="2628" spans="1:16" x14ac:dyDescent="0.15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</row>
    <row r="2629" spans="1:16" x14ac:dyDescent="0.15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</row>
    <row r="2630" spans="1:16" x14ac:dyDescent="0.15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</row>
    <row r="2631" spans="1:16" x14ac:dyDescent="0.15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</row>
    <row r="2632" spans="1:16" x14ac:dyDescent="0.15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</row>
    <row r="2633" spans="1:16" x14ac:dyDescent="0.15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</row>
    <row r="2634" spans="1:16" x14ac:dyDescent="0.15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</row>
    <row r="2635" spans="1:16" x14ac:dyDescent="0.15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</row>
    <row r="2636" spans="1:16" x14ac:dyDescent="0.15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</row>
    <row r="2637" spans="1:16" x14ac:dyDescent="0.15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</row>
    <row r="2638" spans="1:16" x14ac:dyDescent="0.15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</row>
    <row r="2639" spans="1:16" x14ac:dyDescent="0.15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</row>
    <row r="2640" spans="1:16" x14ac:dyDescent="0.15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</row>
    <row r="2641" spans="1:16" x14ac:dyDescent="0.15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</row>
    <row r="2642" spans="1:16" x14ac:dyDescent="0.15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</row>
    <row r="2643" spans="1:16" x14ac:dyDescent="0.15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</row>
    <row r="2644" spans="1:16" x14ac:dyDescent="0.15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</row>
    <row r="2645" spans="1:16" x14ac:dyDescent="0.15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</row>
    <row r="2646" spans="1:16" x14ac:dyDescent="0.15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</row>
    <row r="2647" spans="1:16" x14ac:dyDescent="0.15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</row>
    <row r="2648" spans="1:16" x14ac:dyDescent="0.15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</row>
    <row r="2649" spans="1:16" x14ac:dyDescent="0.15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</row>
    <row r="2650" spans="1:16" x14ac:dyDescent="0.15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</row>
    <row r="2651" spans="1:16" x14ac:dyDescent="0.15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</row>
    <row r="2652" spans="1:16" x14ac:dyDescent="0.15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</row>
    <row r="2653" spans="1:16" x14ac:dyDescent="0.15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</row>
    <row r="2654" spans="1:16" x14ac:dyDescent="0.15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</row>
    <row r="2655" spans="1:16" x14ac:dyDescent="0.15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</row>
    <row r="2656" spans="1:16" x14ac:dyDescent="0.15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</row>
    <row r="2657" spans="1:16" x14ac:dyDescent="0.15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</row>
    <row r="2658" spans="1:16" x14ac:dyDescent="0.15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</row>
    <row r="2659" spans="1:16" x14ac:dyDescent="0.15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</row>
    <row r="2660" spans="1:16" x14ac:dyDescent="0.15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</row>
    <row r="2661" spans="1:16" x14ac:dyDescent="0.15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</row>
    <row r="2662" spans="1:16" x14ac:dyDescent="0.15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</row>
    <row r="2663" spans="1:16" x14ac:dyDescent="0.15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</row>
    <row r="2664" spans="1:16" x14ac:dyDescent="0.15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</row>
    <row r="2665" spans="1:16" x14ac:dyDescent="0.15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</row>
    <row r="2666" spans="1:16" x14ac:dyDescent="0.15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</row>
    <row r="2667" spans="1:16" x14ac:dyDescent="0.15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</row>
    <row r="2668" spans="1:16" x14ac:dyDescent="0.15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</row>
    <row r="2669" spans="1:16" x14ac:dyDescent="0.15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</row>
    <row r="2670" spans="1:16" x14ac:dyDescent="0.15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</row>
    <row r="2671" spans="1:16" x14ac:dyDescent="0.15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</row>
    <row r="2672" spans="1:16" x14ac:dyDescent="0.15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</row>
    <row r="2673" spans="1:16" x14ac:dyDescent="0.15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</row>
    <row r="2674" spans="1:16" x14ac:dyDescent="0.15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</row>
    <row r="2675" spans="1:16" x14ac:dyDescent="0.15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</row>
    <row r="2676" spans="1:16" x14ac:dyDescent="0.15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</row>
    <row r="2677" spans="1:16" x14ac:dyDescent="0.15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</row>
    <row r="2678" spans="1:16" x14ac:dyDescent="0.15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</row>
    <row r="2679" spans="1:16" x14ac:dyDescent="0.15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</row>
    <row r="2680" spans="1:16" x14ac:dyDescent="0.15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</row>
    <row r="2681" spans="1:16" x14ac:dyDescent="0.15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</row>
    <row r="2682" spans="1:16" x14ac:dyDescent="0.15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</row>
    <row r="2683" spans="1:16" x14ac:dyDescent="0.15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</row>
    <row r="2684" spans="1:16" x14ac:dyDescent="0.15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</row>
    <row r="2685" spans="1:16" x14ac:dyDescent="0.15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</row>
    <row r="2686" spans="1:16" x14ac:dyDescent="0.15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</row>
    <row r="2687" spans="1:16" x14ac:dyDescent="0.15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</row>
    <row r="2688" spans="1:16" x14ac:dyDescent="0.15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</row>
    <row r="2689" spans="1:16" x14ac:dyDescent="0.15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</row>
    <row r="2690" spans="1:16" x14ac:dyDescent="0.15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</row>
    <row r="2691" spans="1:16" x14ac:dyDescent="0.15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</row>
    <row r="2692" spans="1:16" x14ac:dyDescent="0.15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</row>
    <row r="2693" spans="1:16" x14ac:dyDescent="0.15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</row>
    <row r="2694" spans="1:16" x14ac:dyDescent="0.15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</row>
    <row r="2695" spans="1:16" x14ac:dyDescent="0.15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</row>
    <row r="2696" spans="1:16" x14ac:dyDescent="0.15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</row>
    <row r="2697" spans="1:16" x14ac:dyDescent="0.15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</row>
    <row r="2698" spans="1:16" x14ac:dyDescent="0.15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</row>
    <row r="2699" spans="1:16" x14ac:dyDescent="0.15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</row>
    <row r="2700" spans="1:16" x14ac:dyDescent="0.15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</row>
    <row r="2701" spans="1:16" x14ac:dyDescent="0.15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</row>
    <row r="2702" spans="1:16" x14ac:dyDescent="0.15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</row>
    <row r="2703" spans="1:16" x14ac:dyDescent="0.15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</row>
    <row r="2704" spans="1:16" x14ac:dyDescent="0.15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</row>
    <row r="2705" spans="1:16" x14ac:dyDescent="0.15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</row>
    <row r="2706" spans="1:16" x14ac:dyDescent="0.15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</row>
    <row r="2707" spans="1:16" x14ac:dyDescent="0.15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</row>
    <row r="2708" spans="1:16" x14ac:dyDescent="0.15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</row>
    <row r="2709" spans="1:16" x14ac:dyDescent="0.15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</row>
    <row r="2710" spans="1:16" x14ac:dyDescent="0.15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</row>
    <row r="2711" spans="1:16" x14ac:dyDescent="0.15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</row>
    <row r="2712" spans="1:16" x14ac:dyDescent="0.15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</row>
    <row r="2713" spans="1:16" x14ac:dyDescent="0.15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</row>
    <row r="2714" spans="1:16" x14ac:dyDescent="0.15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</row>
    <row r="2715" spans="1:16" x14ac:dyDescent="0.15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</row>
    <row r="2716" spans="1:16" x14ac:dyDescent="0.15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</row>
    <row r="2717" spans="1:16" x14ac:dyDescent="0.15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</row>
    <row r="2718" spans="1:16" x14ac:dyDescent="0.15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</row>
    <row r="2719" spans="1:16" x14ac:dyDescent="0.15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</row>
    <row r="2720" spans="1:16" x14ac:dyDescent="0.15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</row>
    <row r="2721" spans="1:16" x14ac:dyDescent="0.15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</row>
    <row r="2722" spans="1:16" x14ac:dyDescent="0.15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</row>
    <row r="2723" spans="1:16" x14ac:dyDescent="0.15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</row>
    <row r="2724" spans="1:16" x14ac:dyDescent="0.15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</row>
    <row r="2725" spans="1:16" x14ac:dyDescent="0.15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</row>
    <row r="2726" spans="1:16" x14ac:dyDescent="0.15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</row>
    <row r="2727" spans="1:16" x14ac:dyDescent="0.15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</row>
    <row r="2728" spans="1:16" x14ac:dyDescent="0.15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</row>
    <row r="2729" spans="1:16" x14ac:dyDescent="0.15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</row>
    <row r="2730" spans="1:16" x14ac:dyDescent="0.15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</row>
    <row r="2731" spans="1:16" x14ac:dyDescent="0.15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</row>
    <row r="2732" spans="1:16" x14ac:dyDescent="0.15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</row>
    <row r="2733" spans="1:16" x14ac:dyDescent="0.15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</row>
    <row r="2734" spans="1:16" x14ac:dyDescent="0.15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</row>
    <row r="2735" spans="1:16" x14ac:dyDescent="0.15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</row>
    <row r="2736" spans="1:16" x14ac:dyDescent="0.15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</row>
    <row r="2737" spans="1:16" x14ac:dyDescent="0.15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</row>
    <row r="2738" spans="1:16" x14ac:dyDescent="0.15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</row>
    <row r="2739" spans="1:16" x14ac:dyDescent="0.15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</row>
    <row r="2740" spans="1:16" x14ac:dyDescent="0.15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</row>
    <row r="2741" spans="1:16" x14ac:dyDescent="0.15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</row>
    <row r="2742" spans="1:16" x14ac:dyDescent="0.15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</row>
    <row r="2743" spans="1:16" x14ac:dyDescent="0.15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</row>
    <row r="2744" spans="1:16" x14ac:dyDescent="0.15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</row>
    <row r="2745" spans="1:16" x14ac:dyDescent="0.15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</row>
    <row r="2746" spans="1:16" x14ac:dyDescent="0.15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</row>
    <row r="2747" spans="1:16" x14ac:dyDescent="0.15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</row>
    <row r="2748" spans="1:16" x14ac:dyDescent="0.15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</row>
    <row r="2749" spans="1:16" x14ac:dyDescent="0.15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</row>
    <row r="2750" spans="1:16" x14ac:dyDescent="0.15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</row>
    <row r="2751" spans="1:16" x14ac:dyDescent="0.15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</row>
    <row r="2752" spans="1:16" x14ac:dyDescent="0.15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</row>
    <row r="2753" spans="1:16" x14ac:dyDescent="0.15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</row>
    <row r="2754" spans="1:16" x14ac:dyDescent="0.15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</row>
    <row r="2755" spans="1:16" x14ac:dyDescent="0.15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</row>
    <row r="2756" spans="1:16" x14ac:dyDescent="0.15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</row>
    <row r="2757" spans="1:16" x14ac:dyDescent="0.15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</row>
    <row r="2758" spans="1:16" x14ac:dyDescent="0.15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</row>
    <row r="2759" spans="1:16" x14ac:dyDescent="0.15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</row>
    <row r="2760" spans="1:16" x14ac:dyDescent="0.15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</row>
    <row r="2761" spans="1:16" x14ac:dyDescent="0.15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</row>
    <row r="2762" spans="1:16" x14ac:dyDescent="0.15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</row>
    <row r="2763" spans="1:16" x14ac:dyDescent="0.15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</row>
    <row r="2764" spans="1:16" x14ac:dyDescent="0.15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</row>
    <row r="2765" spans="1:16" x14ac:dyDescent="0.15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</row>
    <row r="2766" spans="1:16" x14ac:dyDescent="0.15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</row>
    <row r="2767" spans="1:16" x14ac:dyDescent="0.15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</row>
    <row r="2768" spans="1:16" x14ac:dyDescent="0.15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</row>
    <row r="2769" spans="1:16" x14ac:dyDescent="0.15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</row>
    <row r="2770" spans="1:16" x14ac:dyDescent="0.15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</row>
    <row r="2771" spans="1:16" x14ac:dyDescent="0.15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</row>
    <row r="2772" spans="1:16" x14ac:dyDescent="0.15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</row>
    <row r="2773" spans="1:16" x14ac:dyDescent="0.15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</row>
    <row r="2774" spans="1:16" x14ac:dyDescent="0.15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</row>
    <row r="2775" spans="1:16" x14ac:dyDescent="0.15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</row>
    <row r="2776" spans="1:16" x14ac:dyDescent="0.15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</row>
    <row r="2777" spans="1:16" x14ac:dyDescent="0.15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</row>
    <row r="2778" spans="1:16" x14ac:dyDescent="0.15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</row>
    <row r="2779" spans="1:16" x14ac:dyDescent="0.15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</row>
    <row r="2780" spans="1:16" x14ac:dyDescent="0.15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</row>
    <row r="2781" spans="1:16" x14ac:dyDescent="0.15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</row>
    <row r="2782" spans="1:16" x14ac:dyDescent="0.15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</row>
    <row r="2783" spans="1:16" x14ac:dyDescent="0.15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</row>
    <row r="2784" spans="1:16" x14ac:dyDescent="0.15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</row>
    <row r="2785" spans="1:16" x14ac:dyDescent="0.15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</row>
    <row r="2786" spans="1:16" x14ac:dyDescent="0.15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</row>
    <row r="2787" spans="1:16" x14ac:dyDescent="0.15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</row>
    <row r="2788" spans="1:16" x14ac:dyDescent="0.15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</row>
    <row r="2789" spans="1:16" x14ac:dyDescent="0.15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</row>
    <row r="2790" spans="1:16" x14ac:dyDescent="0.15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</row>
    <row r="2791" spans="1:16" x14ac:dyDescent="0.15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</row>
    <row r="2792" spans="1:16" x14ac:dyDescent="0.15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</row>
    <row r="2793" spans="1:16" x14ac:dyDescent="0.15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</row>
    <row r="2794" spans="1:16" x14ac:dyDescent="0.15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</row>
    <row r="2795" spans="1:16" x14ac:dyDescent="0.15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</row>
    <row r="2796" spans="1:16" x14ac:dyDescent="0.15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</row>
    <row r="2797" spans="1:16" x14ac:dyDescent="0.15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</row>
    <row r="2798" spans="1:16" x14ac:dyDescent="0.15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</row>
    <row r="2799" spans="1:16" x14ac:dyDescent="0.15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</row>
    <row r="2800" spans="1:16" x14ac:dyDescent="0.15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</row>
    <row r="2801" spans="1:16" x14ac:dyDescent="0.15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</row>
    <row r="2802" spans="1:16" x14ac:dyDescent="0.15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</row>
    <row r="2803" spans="1:16" x14ac:dyDescent="0.15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</row>
    <row r="2804" spans="1:16" x14ac:dyDescent="0.15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</row>
    <row r="2805" spans="1:16" x14ac:dyDescent="0.15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</row>
    <row r="2806" spans="1:16" x14ac:dyDescent="0.15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</row>
    <row r="2807" spans="1:16" x14ac:dyDescent="0.15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</row>
    <row r="2808" spans="1:16" x14ac:dyDescent="0.15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</row>
    <row r="2809" spans="1:16" x14ac:dyDescent="0.15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</row>
    <row r="2810" spans="1:16" x14ac:dyDescent="0.15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</row>
    <row r="2811" spans="1:16" x14ac:dyDescent="0.15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</row>
    <row r="2812" spans="1:16" x14ac:dyDescent="0.15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</row>
    <row r="2813" spans="1:16" x14ac:dyDescent="0.15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</row>
    <row r="2814" spans="1:16" x14ac:dyDescent="0.15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</row>
    <row r="2815" spans="1:16" x14ac:dyDescent="0.15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</row>
    <row r="2816" spans="1:16" x14ac:dyDescent="0.15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</row>
    <row r="2817" spans="1:16" x14ac:dyDescent="0.15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</row>
    <row r="2818" spans="1:16" x14ac:dyDescent="0.15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</row>
    <row r="2819" spans="1:16" x14ac:dyDescent="0.15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</row>
    <row r="2820" spans="1:16" x14ac:dyDescent="0.15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</row>
    <row r="2821" spans="1:16" x14ac:dyDescent="0.15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</row>
    <row r="2822" spans="1:16" x14ac:dyDescent="0.15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</row>
    <row r="2823" spans="1:16" x14ac:dyDescent="0.15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</row>
    <row r="2824" spans="1:16" x14ac:dyDescent="0.15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</row>
    <row r="2825" spans="1:16" x14ac:dyDescent="0.15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</row>
    <row r="2826" spans="1:16" x14ac:dyDescent="0.15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</row>
    <row r="2827" spans="1:16" x14ac:dyDescent="0.15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</row>
    <row r="2828" spans="1:16" x14ac:dyDescent="0.15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</row>
    <row r="2829" spans="1:16" x14ac:dyDescent="0.15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</row>
    <row r="2830" spans="1:16" x14ac:dyDescent="0.15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</row>
    <row r="2831" spans="1:16" x14ac:dyDescent="0.15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</row>
    <row r="2832" spans="1:16" x14ac:dyDescent="0.15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</row>
    <row r="2833" spans="1:16" x14ac:dyDescent="0.15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</row>
    <row r="2834" spans="1:16" x14ac:dyDescent="0.15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</row>
    <row r="2835" spans="1:16" x14ac:dyDescent="0.15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</row>
    <row r="2836" spans="1:16" x14ac:dyDescent="0.15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</row>
    <row r="2837" spans="1:16" x14ac:dyDescent="0.15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</row>
    <row r="2838" spans="1:16" x14ac:dyDescent="0.15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</row>
    <row r="2839" spans="1:16" x14ac:dyDescent="0.15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</row>
    <row r="2840" spans="1:16" x14ac:dyDescent="0.15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</row>
    <row r="2841" spans="1:16" x14ac:dyDescent="0.15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</row>
    <row r="2842" spans="1:16" x14ac:dyDescent="0.15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</row>
    <row r="2843" spans="1:16" x14ac:dyDescent="0.15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</row>
    <row r="2844" spans="1:16" x14ac:dyDescent="0.15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</row>
    <row r="2845" spans="1:16" x14ac:dyDescent="0.15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</row>
    <row r="2846" spans="1:16" x14ac:dyDescent="0.15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</row>
    <row r="2847" spans="1:16" x14ac:dyDescent="0.15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</row>
    <row r="2848" spans="1:16" x14ac:dyDescent="0.15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</row>
    <row r="2849" spans="1:16" x14ac:dyDescent="0.15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</row>
    <row r="2850" spans="1:16" x14ac:dyDescent="0.15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</row>
    <row r="2851" spans="1:16" x14ac:dyDescent="0.15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</row>
    <row r="2852" spans="1:16" x14ac:dyDescent="0.15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</row>
    <row r="2853" spans="1:16" x14ac:dyDescent="0.15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</row>
    <row r="2854" spans="1:16" x14ac:dyDescent="0.15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</row>
    <row r="2855" spans="1:16" x14ac:dyDescent="0.15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</row>
    <row r="2856" spans="1:16" x14ac:dyDescent="0.15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</row>
    <row r="2857" spans="1:16" x14ac:dyDescent="0.15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</row>
    <row r="2858" spans="1:16" x14ac:dyDescent="0.15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</row>
    <row r="2859" spans="1:16" x14ac:dyDescent="0.15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</row>
    <row r="2860" spans="1:16" x14ac:dyDescent="0.15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</row>
    <row r="2861" spans="1:16" x14ac:dyDescent="0.15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</row>
    <row r="2862" spans="1:16" x14ac:dyDescent="0.15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</row>
    <row r="2863" spans="1:16" x14ac:dyDescent="0.15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</row>
    <row r="2864" spans="1:16" x14ac:dyDescent="0.15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</row>
    <row r="2865" spans="1:16" x14ac:dyDescent="0.15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</row>
    <row r="2866" spans="1:16" x14ac:dyDescent="0.15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</row>
    <row r="2867" spans="1:16" x14ac:dyDescent="0.15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</row>
    <row r="2868" spans="1:16" x14ac:dyDescent="0.15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</row>
    <row r="2869" spans="1:16" x14ac:dyDescent="0.15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</row>
    <row r="2870" spans="1:16" x14ac:dyDescent="0.15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</row>
    <row r="2871" spans="1:16" x14ac:dyDescent="0.15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</row>
    <row r="2872" spans="1:16" x14ac:dyDescent="0.15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</row>
    <row r="2873" spans="1:16" x14ac:dyDescent="0.15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</row>
    <row r="2874" spans="1:16" x14ac:dyDescent="0.15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</row>
    <row r="2875" spans="1:16" x14ac:dyDescent="0.15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</row>
    <row r="2876" spans="1:16" x14ac:dyDescent="0.15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</row>
    <row r="2877" spans="1:16" x14ac:dyDescent="0.15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</row>
    <row r="2878" spans="1:16" x14ac:dyDescent="0.15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</row>
    <row r="2879" spans="1:16" x14ac:dyDescent="0.15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</row>
    <row r="2880" spans="1:16" x14ac:dyDescent="0.15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</row>
    <row r="2881" spans="1:16" x14ac:dyDescent="0.15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</row>
    <row r="2882" spans="1:16" x14ac:dyDescent="0.15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</row>
    <row r="2883" spans="1:16" x14ac:dyDescent="0.15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</row>
    <row r="2884" spans="1:16" x14ac:dyDescent="0.15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</row>
    <row r="2885" spans="1:16" x14ac:dyDescent="0.15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</row>
    <row r="2886" spans="1:16" x14ac:dyDescent="0.15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</row>
    <row r="2887" spans="1:16" x14ac:dyDescent="0.15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</row>
    <row r="2888" spans="1:16" x14ac:dyDescent="0.15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</row>
    <row r="2889" spans="1:16" x14ac:dyDescent="0.15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</row>
    <row r="2890" spans="1:16" x14ac:dyDescent="0.15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</row>
    <row r="2891" spans="1:16" x14ac:dyDescent="0.15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</row>
    <row r="2892" spans="1:16" x14ac:dyDescent="0.15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</row>
    <row r="2893" spans="1:16" x14ac:dyDescent="0.15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</row>
    <row r="2894" spans="1:16" x14ac:dyDescent="0.15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</row>
    <row r="2895" spans="1:16" x14ac:dyDescent="0.15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</row>
    <row r="2896" spans="1:16" x14ac:dyDescent="0.15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</row>
    <row r="2897" spans="1:16" x14ac:dyDescent="0.15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</row>
    <row r="2898" spans="1:16" x14ac:dyDescent="0.15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</row>
    <row r="2899" spans="1:16" x14ac:dyDescent="0.15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</row>
    <row r="2900" spans="1:16" x14ac:dyDescent="0.15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</row>
    <row r="2901" spans="1:16" x14ac:dyDescent="0.15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</row>
    <row r="2902" spans="1:16" x14ac:dyDescent="0.15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</row>
    <row r="2903" spans="1:16" x14ac:dyDescent="0.15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</row>
    <row r="2904" spans="1:16" x14ac:dyDescent="0.15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</row>
    <row r="2905" spans="1:16" x14ac:dyDescent="0.15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</row>
    <row r="2906" spans="1:16" x14ac:dyDescent="0.15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</row>
    <row r="2907" spans="1:16" x14ac:dyDescent="0.15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</row>
    <row r="2908" spans="1:16" x14ac:dyDescent="0.15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</row>
    <row r="2909" spans="1:16" x14ac:dyDescent="0.15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</row>
    <row r="2910" spans="1:16" x14ac:dyDescent="0.15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</row>
    <row r="2911" spans="1:16" x14ac:dyDescent="0.15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</row>
    <row r="2912" spans="1:16" x14ac:dyDescent="0.15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</row>
    <row r="2913" spans="1:16" x14ac:dyDescent="0.15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</row>
    <row r="2914" spans="1:16" x14ac:dyDescent="0.15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</row>
    <row r="2915" spans="1:16" x14ac:dyDescent="0.15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</row>
    <row r="2916" spans="1:16" x14ac:dyDescent="0.15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</row>
    <row r="2917" spans="1:16" x14ac:dyDescent="0.15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</row>
    <row r="2918" spans="1:16" x14ac:dyDescent="0.15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</row>
    <row r="2919" spans="1:16" x14ac:dyDescent="0.15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</row>
    <row r="2920" spans="1:16" x14ac:dyDescent="0.15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</row>
    <row r="2921" spans="1:16" x14ac:dyDescent="0.15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</row>
    <row r="2922" spans="1:16" x14ac:dyDescent="0.15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</row>
    <row r="2923" spans="1:16" x14ac:dyDescent="0.15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</row>
    <row r="2924" spans="1:16" x14ac:dyDescent="0.15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</row>
    <row r="2925" spans="1:16" x14ac:dyDescent="0.15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</row>
    <row r="2926" spans="1:16" x14ac:dyDescent="0.15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</row>
    <row r="2927" spans="1:16" x14ac:dyDescent="0.15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</row>
    <row r="2928" spans="1:16" x14ac:dyDescent="0.15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</row>
    <row r="2929" spans="1:16" x14ac:dyDescent="0.15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</row>
    <row r="2930" spans="1:16" x14ac:dyDescent="0.15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</row>
    <row r="2931" spans="1:16" x14ac:dyDescent="0.15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</row>
    <row r="2932" spans="1:16" x14ac:dyDescent="0.15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</row>
    <row r="2933" spans="1:16" x14ac:dyDescent="0.15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</row>
    <row r="2934" spans="1:16" x14ac:dyDescent="0.15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</row>
    <row r="2935" spans="1:16" x14ac:dyDescent="0.15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</row>
    <row r="2936" spans="1:16" x14ac:dyDescent="0.15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</row>
    <row r="2937" spans="1:16" x14ac:dyDescent="0.15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</row>
    <row r="2938" spans="1:16" x14ac:dyDescent="0.15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</row>
    <row r="2939" spans="1:16" x14ac:dyDescent="0.15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</row>
    <row r="2940" spans="1:16" x14ac:dyDescent="0.15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</row>
    <row r="2941" spans="1:16" x14ac:dyDescent="0.15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</row>
    <row r="2942" spans="1:16" x14ac:dyDescent="0.15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</row>
    <row r="2943" spans="1:16" x14ac:dyDescent="0.15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</row>
    <row r="2944" spans="1:16" x14ac:dyDescent="0.15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</row>
    <row r="2945" spans="1:16" x14ac:dyDescent="0.15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</row>
    <row r="2946" spans="1:16" x14ac:dyDescent="0.15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</row>
    <row r="2947" spans="1:16" x14ac:dyDescent="0.15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</row>
    <row r="2948" spans="1:16" x14ac:dyDescent="0.15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</row>
    <row r="2949" spans="1:16" x14ac:dyDescent="0.15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</row>
    <row r="2950" spans="1:16" x14ac:dyDescent="0.15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</row>
    <row r="2951" spans="1:16" x14ac:dyDescent="0.15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</row>
    <row r="2952" spans="1:16" x14ac:dyDescent="0.15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</row>
    <row r="2953" spans="1:16" x14ac:dyDescent="0.15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</row>
    <row r="2954" spans="1:16" x14ac:dyDescent="0.15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</row>
    <row r="2955" spans="1:16" x14ac:dyDescent="0.15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</row>
    <row r="2956" spans="1:16" x14ac:dyDescent="0.15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</row>
    <row r="2957" spans="1:16" x14ac:dyDescent="0.15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</row>
    <row r="2958" spans="1:16" x14ac:dyDescent="0.15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</row>
    <row r="2959" spans="1:16" x14ac:dyDescent="0.15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</row>
    <row r="2960" spans="1:16" x14ac:dyDescent="0.15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</row>
    <row r="2961" spans="1:16" x14ac:dyDescent="0.15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</row>
    <row r="2962" spans="1:16" x14ac:dyDescent="0.15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</row>
    <row r="2963" spans="1:16" x14ac:dyDescent="0.15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</row>
    <row r="2964" spans="1:16" x14ac:dyDescent="0.15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</row>
    <row r="2965" spans="1:16" x14ac:dyDescent="0.15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</row>
    <row r="2966" spans="1:16" x14ac:dyDescent="0.15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</row>
    <row r="2967" spans="1:16" x14ac:dyDescent="0.15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</row>
    <row r="2968" spans="1:16" x14ac:dyDescent="0.15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</row>
    <row r="2969" spans="1:16" x14ac:dyDescent="0.15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</row>
    <row r="2970" spans="1:16" x14ac:dyDescent="0.15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</row>
    <row r="2971" spans="1:16" x14ac:dyDescent="0.15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</row>
    <row r="2972" spans="1:16" x14ac:dyDescent="0.15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</row>
    <row r="2973" spans="1:16" x14ac:dyDescent="0.15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</row>
    <row r="2974" spans="1:16" x14ac:dyDescent="0.15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</row>
    <row r="2975" spans="1:16" x14ac:dyDescent="0.15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</row>
    <row r="2976" spans="1:16" x14ac:dyDescent="0.15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</row>
    <row r="2977" spans="1:16" x14ac:dyDescent="0.15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</row>
    <row r="2978" spans="1:16" x14ac:dyDescent="0.15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</row>
    <row r="2979" spans="1:16" x14ac:dyDescent="0.15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</row>
    <row r="2980" spans="1:16" x14ac:dyDescent="0.15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</row>
    <row r="2981" spans="1:16" x14ac:dyDescent="0.15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</row>
    <row r="2982" spans="1:16" x14ac:dyDescent="0.15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</row>
    <row r="2983" spans="1:16" x14ac:dyDescent="0.15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</row>
    <row r="2984" spans="1:16" x14ac:dyDescent="0.15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</row>
    <row r="2985" spans="1:16" x14ac:dyDescent="0.15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</row>
    <row r="2986" spans="1:16" x14ac:dyDescent="0.15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</row>
    <row r="2987" spans="1:16" x14ac:dyDescent="0.15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</row>
    <row r="2988" spans="1:16" x14ac:dyDescent="0.15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</row>
    <row r="2989" spans="1:16" x14ac:dyDescent="0.15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</row>
    <row r="2990" spans="1:16" x14ac:dyDescent="0.15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</row>
    <row r="2991" spans="1:16" x14ac:dyDescent="0.15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</row>
    <row r="2992" spans="1:16" x14ac:dyDescent="0.15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</row>
    <row r="2993" spans="1:16" x14ac:dyDescent="0.15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</row>
    <row r="2994" spans="1:16" x14ac:dyDescent="0.15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</row>
    <row r="2995" spans="1:16" x14ac:dyDescent="0.15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</row>
    <row r="2996" spans="1:16" x14ac:dyDescent="0.15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</row>
    <row r="2997" spans="1:16" x14ac:dyDescent="0.15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</row>
    <row r="2998" spans="1:16" x14ac:dyDescent="0.15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</row>
    <row r="2999" spans="1:16" x14ac:dyDescent="0.15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</row>
    <row r="3000" spans="1:16" x14ac:dyDescent="0.15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</row>
    <row r="3001" spans="1:16" x14ac:dyDescent="0.15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</row>
    <row r="3002" spans="1:16" x14ac:dyDescent="0.15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</row>
    <row r="3003" spans="1:16" x14ac:dyDescent="0.15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</row>
    <row r="3004" spans="1:16" x14ac:dyDescent="0.15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</row>
    <row r="3005" spans="1:16" x14ac:dyDescent="0.15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</row>
    <row r="3006" spans="1:16" x14ac:dyDescent="0.15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</row>
    <row r="3007" spans="1:16" x14ac:dyDescent="0.15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</row>
    <row r="3008" spans="1:16" x14ac:dyDescent="0.15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</row>
    <row r="3009" spans="1:16" x14ac:dyDescent="0.15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</row>
    <row r="3010" spans="1:16" x14ac:dyDescent="0.15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</row>
    <row r="3011" spans="1:16" x14ac:dyDescent="0.15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</row>
    <row r="3012" spans="1:16" x14ac:dyDescent="0.15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</row>
    <row r="3013" spans="1:16" x14ac:dyDescent="0.15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</row>
    <row r="3014" spans="1:16" x14ac:dyDescent="0.15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</row>
    <row r="3015" spans="1:16" x14ac:dyDescent="0.15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</row>
    <row r="3016" spans="1:16" x14ac:dyDescent="0.15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</row>
    <row r="3017" spans="1:16" x14ac:dyDescent="0.15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</row>
    <row r="3018" spans="1:16" x14ac:dyDescent="0.15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</row>
    <row r="3019" spans="1:16" x14ac:dyDescent="0.15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</row>
    <row r="3020" spans="1:16" x14ac:dyDescent="0.15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</row>
    <row r="3021" spans="1:16" x14ac:dyDescent="0.15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</row>
    <row r="3022" spans="1:16" x14ac:dyDescent="0.15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</row>
    <row r="3023" spans="1:16" x14ac:dyDescent="0.15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</row>
    <row r="3024" spans="1:16" x14ac:dyDescent="0.15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</row>
    <row r="3025" spans="1:16" x14ac:dyDescent="0.15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</row>
    <row r="3026" spans="1:16" x14ac:dyDescent="0.15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</row>
    <row r="3027" spans="1:16" x14ac:dyDescent="0.15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</row>
    <row r="3028" spans="1:16" x14ac:dyDescent="0.15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</row>
    <row r="3029" spans="1:16" x14ac:dyDescent="0.15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</row>
    <row r="3030" spans="1:16" x14ac:dyDescent="0.15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</row>
    <row r="3031" spans="1:16" x14ac:dyDescent="0.15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</row>
    <row r="3032" spans="1:16" x14ac:dyDescent="0.15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</row>
    <row r="3033" spans="1:16" x14ac:dyDescent="0.15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</row>
    <row r="3034" spans="1:16" x14ac:dyDescent="0.15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</row>
    <row r="3035" spans="1:16" x14ac:dyDescent="0.15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</row>
    <row r="3036" spans="1:16" x14ac:dyDescent="0.15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</row>
    <row r="3037" spans="1:16" x14ac:dyDescent="0.15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</row>
    <row r="3038" spans="1:16" x14ac:dyDescent="0.15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</row>
    <row r="3039" spans="1:16" x14ac:dyDescent="0.15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</row>
    <row r="3040" spans="1:16" x14ac:dyDescent="0.15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</row>
    <row r="3041" spans="1:16" x14ac:dyDescent="0.15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</row>
    <row r="3042" spans="1:16" x14ac:dyDescent="0.15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</row>
    <row r="3043" spans="1:16" x14ac:dyDescent="0.15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</row>
    <row r="3044" spans="1:16" x14ac:dyDescent="0.15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</row>
    <row r="3045" spans="1:16" x14ac:dyDescent="0.15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</row>
    <row r="3046" spans="1:16" x14ac:dyDescent="0.15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</row>
    <row r="3047" spans="1:16" x14ac:dyDescent="0.15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</row>
    <row r="3048" spans="1:16" x14ac:dyDescent="0.15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</row>
    <row r="3049" spans="1:16" x14ac:dyDescent="0.15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</row>
    <row r="3050" spans="1:16" x14ac:dyDescent="0.15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</row>
    <row r="3051" spans="1:16" x14ac:dyDescent="0.15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</row>
    <row r="3052" spans="1:16" x14ac:dyDescent="0.15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</row>
    <row r="3053" spans="1:16" x14ac:dyDescent="0.15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</row>
    <row r="3054" spans="1:16" x14ac:dyDescent="0.15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</row>
    <row r="3055" spans="1:16" x14ac:dyDescent="0.15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</row>
    <row r="3056" spans="1:16" x14ac:dyDescent="0.15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</row>
    <row r="3057" spans="1:16" x14ac:dyDescent="0.15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</row>
    <row r="3058" spans="1:16" x14ac:dyDescent="0.15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</row>
    <row r="3059" spans="1:16" x14ac:dyDescent="0.15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</row>
    <row r="3060" spans="1:16" x14ac:dyDescent="0.15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</row>
    <row r="3061" spans="1:16" x14ac:dyDescent="0.15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</row>
    <row r="3062" spans="1:16" x14ac:dyDescent="0.15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</row>
    <row r="3063" spans="1:16" x14ac:dyDescent="0.15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</row>
    <row r="3064" spans="1:16" x14ac:dyDescent="0.15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</row>
    <row r="3065" spans="1:16" x14ac:dyDescent="0.15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</row>
    <row r="3066" spans="1:16" x14ac:dyDescent="0.15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</row>
    <row r="3067" spans="1:16" x14ac:dyDescent="0.15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</row>
    <row r="3068" spans="1:16" x14ac:dyDescent="0.15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</row>
    <row r="3069" spans="1:16" x14ac:dyDescent="0.15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</row>
    <row r="3070" spans="1:16" x14ac:dyDescent="0.15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</row>
    <row r="3071" spans="1:16" x14ac:dyDescent="0.15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</row>
    <row r="3072" spans="1:16" x14ac:dyDescent="0.15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</row>
    <row r="3073" spans="1:16" x14ac:dyDescent="0.15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</row>
    <row r="3074" spans="1:16" x14ac:dyDescent="0.15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</row>
    <row r="3075" spans="1:16" x14ac:dyDescent="0.15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</row>
    <row r="3076" spans="1:16" x14ac:dyDescent="0.15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</row>
    <row r="3077" spans="1:16" x14ac:dyDescent="0.15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</row>
    <row r="3078" spans="1:16" x14ac:dyDescent="0.15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</row>
    <row r="3079" spans="1:16" x14ac:dyDescent="0.15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</row>
    <row r="3080" spans="1:16" x14ac:dyDescent="0.15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</row>
    <row r="3081" spans="1:16" x14ac:dyDescent="0.15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</row>
    <row r="3082" spans="1:16" x14ac:dyDescent="0.15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</row>
    <row r="3083" spans="1:16" x14ac:dyDescent="0.15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</row>
    <row r="3084" spans="1:16" x14ac:dyDescent="0.15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</row>
    <row r="3085" spans="1:16" x14ac:dyDescent="0.15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</row>
    <row r="3086" spans="1:16" x14ac:dyDescent="0.15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</row>
    <row r="3087" spans="1:16" x14ac:dyDescent="0.15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</row>
    <row r="3088" spans="1:16" x14ac:dyDescent="0.15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</row>
    <row r="3089" spans="1:16" x14ac:dyDescent="0.15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</row>
    <row r="3090" spans="1:16" x14ac:dyDescent="0.15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</row>
    <row r="3091" spans="1:16" x14ac:dyDescent="0.15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</row>
    <row r="3092" spans="1:16" x14ac:dyDescent="0.15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</row>
    <row r="3093" spans="1:16" x14ac:dyDescent="0.15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</row>
    <row r="3094" spans="1:16" x14ac:dyDescent="0.15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</row>
    <row r="3095" spans="1:16" x14ac:dyDescent="0.15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</row>
    <row r="3096" spans="1:16" x14ac:dyDescent="0.15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</row>
    <row r="3097" spans="1:16" x14ac:dyDescent="0.15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</row>
    <row r="3098" spans="1:16" x14ac:dyDescent="0.15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</row>
    <row r="3099" spans="1:16" x14ac:dyDescent="0.15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</row>
    <row r="3100" spans="1:16" x14ac:dyDescent="0.15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</row>
    <row r="3101" spans="1:16" x14ac:dyDescent="0.15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</row>
    <row r="3102" spans="1:16" x14ac:dyDescent="0.15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</row>
    <row r="3103" spans="1:16" x14ac:dyDescent="0.15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</row>
    <row r="3104" spans="1:16" x14ac:dyDescent="0.15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</row>
    <row r="3105" spans="1:16" x14ac:dyDescent="0.15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</row>
    <row r="3106" spans="1:16" x14ac:dyDescent="0.15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</row>
    <row r="3107" spans="1:16" x14ac:dyDescent="0.15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</row>
    <row r="3108" spans="1:16" x14ac:dyDescent="0.15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</row>
    <row r="3109" spans="1:16" x14ac:dyDescent="0.15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</row>
    <row r="3110" spans="1:16" x14ac:dyDescent="0.15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</row>
    <row r="3111" spans="1:16" x14ac:dyDescent="0.15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</row>
    <row r="3112" spans="1:16" x14ac:dyDescent="0.15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</row>
    <row r="3113" spans="1:16" x14ac:dyDescent="0.15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</row>
    <row r="3114" spans="1:16" x14ac:dyDescent="0.15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</row>
    <row r="3115" spans="1:16" x14ac:dyDescent="0.15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</row>
    <row r="3116" spans="1:16" x14ac:dyDescent="0.15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</row>
    <row r="3117" spans="1:16" x14ac:dyDescent="0.15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</row>
    <row r="3118" spans="1:16" x14ac:dyDescent="0.15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</row>
    <row r="3119" spans="1:16" x14ac:dyDescent="0.15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</row>
    <row r="3120" spans="1:16" x14ac:dyDescent="0.15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</row>
    <row r="3121" spans="1:16" x14ac:dyDescent="0.15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</row>
    <row r="3122" spans="1:16" x14ac:dyDescent="0.15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</row>
    <row r="3123" spans="1:16" x14ac:dyDescent="0.15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</row>
    <row r="3124" spans="1:16" x14ac:dyDescent="0.15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</row>
    <row r="3125" spans="1:16" x14ac:dyDescent="0.15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</row>
    <row r="3126" spans="1:16" x14ac:dyDescent="0.15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</row>
    <row r="3127" spans="1:16" x14ac:dyDescent="0.15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</row>
    <row r="3128" spans="1:16" x14ac:dyDescent="0.15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</row>
    <row r="3129" spans="1:16" x14ac:dyDescent="0.15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</row>
    <row r="3130" spans="1:16" x14ac:dyDescent="0.15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</row>
    <row r="3131" spans="1:16" x14ac:dyDescent="0.15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</row>
    <row r="3132" spans="1:16" x14ac:dyDescent="0.15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</row>
    <row r="3133" spans="1:16" x14ac:dyDescent="0.15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</row>
    <row r="3134" spans="1:16" x14ac:dyDescent="0.15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</row>
    <row r="3135" spans="1:16" x14ac:dyDescent="0.15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</row>
    <row r="3136" spans="1:16" x14ac:dyDescent="0.15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</row>
    <row r="3137" spans="1:16" x14ac:dyDescent="0.15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</row>
    <row r="3138" spans="1:16" x14ac:dyDescent="0.15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</row>
    <row r="3139" spans="1:16" x14ac:dyDescent="0.15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</row>
    <row r="3140" spans="1:16" x14ac:dyDescent="0.15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</row>
    <row r="3141" spans="1:16" x14ac:dyDescent="0.15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</row>
    <row r="3142" spans="1:16" x14ac:dyDescent="0.15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</row>
    <row r="3143" spans="1:16" x14ac:dyDescent="0.15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</row>
    <row r="3144" spans="1:16" x14ac:dyDescent="0.15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</row>
    <row r="3145" spans="1:16" x14ac:dyDescent="0.15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</row>
    <row r="3146" spans="1:16" x14ac:dyDescent="0.15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</row>
    <row r="3147" spans="1:16" x14ac:dyDescent="0.15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</row>
    <row r="3148" spans="1:16" x14ac:dyDescent="0.15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</row>
    <row r="3149" spans="1:16" x14ac:dyDescent="0.15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</row>
    <row r="3150" spans="1:16" x14ac:dyDescent="0.15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</row>
    <row r="3151" spans="1:16" x14ac:dyDescent="0.15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</row>
    <row r="3152" spans="1:16" x14ac:dyDescent="0.15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</row>
    <row r="3153" spans="1:16" x14ac:dyDescent="0.15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</row>
    <row r="3154" spans="1:16" x14ac:dyDescent="0.15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</row>
    <row r="3155" spans="1:16" x14ac:dyDescent="0.15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</row>
    <row r="3156" spans="1:16" x14ac:dyDescent="0.15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</row>
    <row r="3157" spans="1:16" x14ac:dyDescent="0.15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</row>
    <row r="3158" spans="1:16" x14ac:dyDescent="0.15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</row>
    <row r="3159" spans="1:16" x14ac:dyDescent="0.15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</row>
    <row r="3160" spans="1:16" x14ac:dyDescent="0.15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</row>
    <row r="3161" spans="1:16" x14ac:dyDescent="0.15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</row>
    <row r="3162" spans="1:16" x14ac:dyDescent="0.15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</row>
    <row r="3163" spans="1:16" x14ac:dyDescent="0.15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</row>
    <row r="3164" spans="1:16" x14ac:dyDescent="0.15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</row>
    <row r="3165" spans="1:16" x14ac:dyDescent="0.15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</row>
    <row r="3166" spans="1:16" x14ac:dyDescent="0.15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</row>
    <row r="3167" spans="1:16" x14ac:dyDescent="0.15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</row>
    <row r="3168" spans="1:16" x14ac:dyDescent="0.15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</row>
    <row r="3169" spans="1:16" x14ac:dyDescent="0.15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</row>
    <row r="3170" spans="1:16" x14ac:dyDescent="0.15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</row>
    <row r="3171" spans="1:16" x14ac:dyDescent="0.15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</row>
    <row r="3172" spans="1:16" x14ac:dyDescent="0.15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</row>
    <row r="3173" spans="1:16" x14ac:dyDescent="0.15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</row>
    <row r="3174" spans="1:16" x14ac:dyDescent="0.15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</row>
    <row r="3175" spans="1:16" x14ac:dyDescent="0.15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</row>
    <row r="3176" spans="1:16" x14ac:dyDescent="0.15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</row>
    <row r="3177" spans="1:16" x14ac:dyDescent="0.15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</row>
    <row r="3178" spans="1:16" x14ac:dyDescent="0.15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</row>
    <row r="3179" spans="1:16" x14ac:dyDescent="0.15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</row>
    <row r="3180" spans="1:16" x14ac:dyDescent="0.15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</row>
    <row r="3181" spans="1:16" x14ac:dyDescent="0.15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</row>
    <row r="3182" spans="1:16" x14ac:dyDescent="0.15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</row>
    <row r="3183" spans="1:16" x14ac:dyDescent="0.15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</row>
    <row r="3184" spans="1:16" x14ac:dyDescent="0.15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</row>
    <row r="3185" spans="1:16" x14ac:dyDescent="0.15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</row>
    <row r="3186" spans="1:16" x14ac:dyDescent="0.15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</row>
    <row r="3187" spans="1:16" x14ac:dyDescent="0.15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</row>
    <row r="3188" spans="1:16" x14ac:dyDescent="0.15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</row>
    <row r="3189" spans="1:16" x14ac:dyDescent="0.15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</row>
    <row r="3190" spans="1:16" x14ac:dyDescent="0.15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</row>
    <row r="3191" spans="1:16" x14ac:dyDescent="0.15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</row>
    <row r="3192" spans="1:16" x14ac:dyDescent="0.15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</row>
    <row r="3193" spans="1:16" x14ac:dyDescent="0.15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</row>
    <row r="3194" spans="1:16" x14ac:dyDescent="0.15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</row>
    <row r="3195" spans="1:16" x14ac:dyDescent="0.15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</row>
    <row r="3196" spans="1:16" x14ac:dyDescent="0.15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</row>
    <row r="3197" spans="1:16" x14ac:dyDescent="0.15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</row>
    <row r="3198" spans="1:16" x14ac:dyDescent="0.15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</row>
    <row r="3199" spans="1:16" x14ac:dyDescent="0.15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</row>
    <row r="3200" spans="1:16" x14ac:dyDescent="0.15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</row>
    <row r="3201" spans="1:16" x14ac:dyDescent="0.15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</row>
    <row r="3202" spans="1:16" x14ac:dyDescent="0.15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</row>
    <row r="3203" spans="1:16" x14ac:dyDescent="0.15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</row>
    <row r="3204" spans="1:16" x14ac:dyDescent="0.15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</row>
    <row r="3205" spans="1:16" x14ac:dyDescent="0.15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</row>
    <row r="3206" spans="1:16" x14ac:dyDescent="0.15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</row>
    <row r="3207" spans="1:16" x14ac:dyDescent="0.15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</row>
    <row r="3208" spans="1:16" x14ac:dyDescent="0.15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</row>
    <row r="3209" spans="1:16" x14ac:dyDescent="0.15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</row>
    <row r="3210" spans="1:16" x14ac:dyDescent="0.15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</row>
    <row r="3211" spans="1:16" x14ac:dyDescent="0.15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</row>
    <row r="3212" spans="1:16" x14ac:dyDescent="0.15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</row>
    <row r="3213" spans="1:16" x14ac:dyDescent="0.15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</row>
    <row r="3214" spans="1:16" x14ac:dyDescent="0.15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</row>
    <row r="3215" spans="1:16" x14ac:dyDescent="0.15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</row>
    <row r="3216" spans="1:16" x14ac:dyDescent="0.15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</row>
    <row r="3217" spans="1:16" x14ac:dyDescent="0.15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</row>
    <row r="3218" spans="1:16" x14ac:dyDescent="0.15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</row>
    <row r="3219" spans="1:16" x14ac:dyDescent="0.15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</row>
    <row r="3220" spans="1:16" x14ac:dyDescent="0.15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</row>
    <row r="3221" spans="1:16" x14ac:dyDescent="0.15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</row>
    <row r="3222" spans="1:16" x14ac:dyDescent="0.15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</row>
    <row r="3223" spans="1:16" x14ac:dyDescent="0.15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</row>
    <row r="3224" spans="1:16" x14ac:dyDescent="0.15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</row>
    <row r="3225" spans="1:16" x14ac:dyDescent="0.15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</row>
    <row r="3226" spans="1:16" x14ac:dyDescent="0.15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</row>
    <row r="3227" spans="1:16" x14ac:dyDescent="0.15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</row>
    <row r="3228" spans="1:16" x14ac:dyDescent="0.15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</row>
    <row r="3229" spans="1:16" x14ac:dyDescent="0.15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</row>
    <row r="3230" spans="1:16" x14ac:dyDescent="0.15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</row>
    <row r="3231" spans="1:16" x14ac:dyDescent="0.15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</row>
    <row r="3232" spans="1:16" x14ac:dyDescent="0.15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</row>
    <row r="3233" spans="1:16" x14ac:dyDescent="0.15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</row>
    <row r="3234" spans="1:16" x14ac:dyDescent="0.15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</row>
    <row r="3235" spans="1:16" x14ac:dyDescent="0.15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</row>
    <row r="3236" spans="1:16" x14ac:dyDescent="0.15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</row>
    <row r="3237" spans="1:16" x14ac:dyDescent="0.15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</row>
    <row r="3238" spans="1:16" x14ac:dyDescent="0.15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</row>
    <row r="3239" spans="1:16" x14ac:dyDescent="0.15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</row>
    <row r="3240" spans="1:16" x14ac:dyDescent="0.15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</row>
    <row r="3241" spans="1:16" x14ac:dyDescent="0.15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</row>
    <row r="3242" spans="1:16" x14ac:dyDescent="0.15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</row>
    <row r="3243" spans="1:16" x14ac:dyDescent="0.15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</row>
    <row r="3244" spans="1:16" x14ac:dyDescent="0.15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</row>
    <row r="3245" spans="1:16" x14ac:dyDescent="0.15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</row>
    <row r="3246" spans="1:16" x14ac:dyDescent="0.15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</row>
    <row r="3247" spans="1:16" x14ac:dyDescent="0.15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</row>
    <row r="3248" spans="1:16" x14ac:dyDescent="0.15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</row>
    <row r="3249" spans="1:16" x14ac:dyDescent="0.15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</row>
    <row r="3250" spans="1:16" x14ac:dyDescent="0.15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</row>
    <row r="3251" spans="1:16" x14ac:dyDescent="0.15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</row>
    <row r="3252" spans="1:16" x14ac:dyDescent="0.15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</row>
    <row r="3253" spans="1:16" x14ac:dyDescent="0.15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</row>
    <row r="3254" spans="1:16" x14ac:dyDescent="0.15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</row>
    <row r="3255" spans="1:16" x14ac:dyDescent="0.15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</row>
    <row r="3256" spans="1:16" x14ac:dyDescent="0.15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</row>
    <row r="3257" spans="1:16" x14ac:dyDescent="0.15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</row>
    <row r="3258" spans="1:16" x14ac:dyDescent="0.15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</row>
    <row r="3259" spans="1:16" x14ac:dyDescent="0.15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</row>
    <row r="3260" spans="1:16" x14ac:dyDescent="0.15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</row>
    <row r="3261" spans="1:16" x14ac:dyDescent="0.15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</row>
    <row r="3262" spans="1:16" x14ac:dyDescent="0.15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</row>
    <row r="3263" spans="1:16" x14ac:dyDescent="0.15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</row>
    <row r="3264" spans="1:16" x14ac:dyDescent="0.15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</row>
    <row r="3265" spans="1:16" x14ac:dyDescent="0.15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</row>
    <row r="3266" spans="1:16" x14ac:dyDescent="0.15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</row>
    <row r="3267" spans="1:16" x14ac:dyDescent="0.15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</row>
    <row r="3268" spans="1:16" x14ac:dyDescent="0.15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</row>
    <row r="3269" spans="1:16" x14ac:dyDescent="0.15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</row>
    <row r="3270" spans="1:16" x14ac:dyDescent="0.15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</row>
    <row r="3271" spans="1:16" x14ac:dyDescent="0.15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</row>
    <row r="3272" spans="1:16" x14ac:dyDescent="0.15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</row>
    <row r="3273" spans="1:16" x14ac:dyDescent="0.15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</row>
    <row r="3274" spans="1:16" x14ac:dyDescent="0.15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</row>
    <row r="3275" spans="1:16" x14ac:dyDescent="0.15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</row>
    <row r="3276" spans="1:16" x14ac:dyDescent="0.15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</row>
    <row r="3277" spans="1:16" x14ac:dyDescent="0.15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</row>
    <row r="3278" spans="1:16" x14ac:dyDescent="0.15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</row>
    <row r="3279" spans="1:16" x14ac:dyDescent="0.15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</row>
    <row r="3280" spans="1:16" x14ac:dyDescent="0.15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</row>
    <row r="3281" spans="1:16" x14ac:dyDescent="0.15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</row>
    <row r="3282" spans="1:16" x14ac:dyDescent="0.15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</row>
    <row r="3283" spans="1:16" x14ac:dyDescent="0.15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</row>
    <row r="3284" spans="1:16" x14ac:dyDescent="0.15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</row>
    <row r="3285" spans="1:16" x14ac:dyDescent="0.15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</row>
    <row r="3286" spans="1:16" x14ac:dyDescent="0.15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</row>
    <row r="3287" spans="1:16" x14ac:dyDescent="0.15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</row>
    <row r="3288" spans="1:16" x14ac:dyDescent="0.15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</row>
    <row r="3289" spans="1:16" x14ac:dyDescent="0.15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</row>
    <row r="3290" spans="1:16" x14ac:dyDescent="0.15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</row>
    <row r="3291" spans="1:16" x14ac:dyDescent="0.15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</row>
    <row r="3292" spans="1:16" x14ac:dyDescent="0.15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</row>
    <row r="3293" spans="1:16" x14ac:dyDescent="0.15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</row>
    <row r="3294" spans="1:16" x14ac:dyDescent="0.15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</row>
    <row r="3295" spans="1:16" x14ac:dyDescent="0.15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</row>
    <row r="3296" spans="1:16" x14ac:dyDescent="0.15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</row>
    <row r="3297" spans="1:16" x14ac:dyDescent="0.15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</row>
    <row r="3298" spans="1:16" x14ac:dyDescent="0.15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</row>
    <row r="3299" spans="1:16" x14ac:dyDescent="0.15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</row>
    <row r="3300" spans="1:16" x14ac:dyDescent="0.15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</row>
    <row r="3301" spans="1:16" x14ac:dyDescent="0.15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</row>
    <row r="3302" spans="1:16" x14ac:dyDescent="0.15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</row>
    <row r="3303" spans="1:16" x14ac:dyDescent="0.15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</row>
    <row r="3304" spans="1:16" x14ac:dyDescent="0.15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</row>
    <row r="3305" spans="1:16" x14ac:dyDescent="0.15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</row>
    <row r="3306" spans="1:16" x14ac:dyDescent="0.15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</row>
    <row r="3307" spans="1:16" x14ac:dyDescent="0.15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</row>
    <row r="3308" spans="1:16" x14ac:dyDescent="0.15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</row>
    <row r="3309" spans="1:16" x14ac:dyDescent="0.15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</row>
    <row r="3310" spans="1:16" x14ac:dyDescent="0.15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</row>
    <row r="3311" spans="1:16" x14ac:dyDescent="0.15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</row>
    <row r="3312" spans="1:16" x14ac:dyDescent="0.15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</row>
    <row r="3313" spans="1:16" x14ac:dyDescent="0.15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</row>
    <row r="3314" spans="1:16" x14ac:dyDescent="0.15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</row>
    <row r="3315" spans="1:16" x14ac:dyDescent="0.15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</row>
    <row r="3316" spans="1:16" x14ac:dyDescent="0.15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</row>
    <row r="3317" spans="1:16" x14ac:dyDescent="0.15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</row>
    <row r="3318" spans="1:16" x14ac:dyDescent="0.15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</row>
    <row r="3319" spans="1:16" x14ac:dyDescent="0.15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</row>
    <row r="3320" spans="1:16" x14ac:dyDescent="0.15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</row>
    <row r="3321" spans="1:16" x14ac:dyDescent="0.15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</row>
    <row r="3322" spans="1:16" x14ac:dyDescent="0.15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</row>
    <row r="3323" spans="1:16" x14ac:dyDescent="0.15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</row>
    <row r="3324" spans="1:16" x14ac:dyDescent="0.15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</row>
    <row r="3325" spans="1:16" x14ac:dyDescent="0.15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</row>
    <row r="3326" spans="1:16" x14ac:dyDescent="0.15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</row>
    <row r="3327" spans="1:16" x14ac:dyDescent="0.15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</row>
    <row r="3328" spans="1:16" x14ac:dyDescent="0.15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</row>
    <row r="3329" spans="1:16" x14ac:dyDescent="0.15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</row>
    <row r="3330" spans="1:16" x14ac:dyDescent="0.15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</row>
    <row r="3331" spans="1:16" x14ac:dyDescent="0.15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</row>
    <row r="3332" spans="1:16" x14ac:dyDescent="0.15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</row>
    <row r="3333" spans="1:16" x14ac:dyDescent="0.15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</row>
    <row r="3334" spans="1:16" x14ac:dyDescent="0.15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</row>
    <row r="3335" spans="1:16" x14ac:dyDescent="0.15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</row>
    <row r="3336" spans="1:16" x14ac:dyDescent="0.15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</row>
    <row r="3337" spans="1:16" x14ac:dyDescent="0.15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</row>
    <row r="3338" spans="1:16" x14ac:dyDescent="0.15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</row>
    <row r="3339" spans="1:16" x14ac:dyDescent="0.15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</row>
    <row r="3340" spans="1:16" x14ac:dyDescent="0.15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</row>
    <row r="3341" spans="1:16" x14ac:dyDescent="0.15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</row>
    <row r="3342" spans="1:16" x14ac:dyDescent="0.15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</row>
    <row r="3343" spans="1:16" x14ac:dyDescent="0.15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</row>
    <row r="3344" spans="1:16" x14ac:dyDescent="0.15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</row>
    <row r="3345" spans="1:16" x14ac:dyDescent="0.15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</row>
    <row r="3346" spans="1:16" x14ac:dyDescent="0.15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</row>
    <row r="3347" spans="1:16" x14ac:dyDescent="0.15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</row>
    <row r="3348" spans="1:16" x14ac:dyDescent="0.15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</row>
    <row r="3349" spans="1:16" x14ac:dyDescent="0.15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</row>
    <row r="3350" spans="1:16" x14ac:dyDescent="0.15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</row>
    <row r="3351" spans="1:16" x14ac:dyDescent="0.15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</row>
    <row r="3352" spans="1:16" x14ac:dyDescent="0.15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</row>
    <row r="3353" spans="1:16" x14ac:dyDescent="0.15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</row>
    <row r="3354" spans="1:16" x14ac:dyDescent="0.15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</row>
    <row r="3355" spans="1:16" x14ac:dyDescent="0.15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</row>
    <row r="3356" spans="1:16" x14ac:dyDescent="0.15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</row>
    <row r="3357" spans="1:16" x14ac:dyDescent="0.15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</row>
    <row r="3358" spans="1:16" x14ac:dyDescent="0.15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</row>
    <row r="3359" spans="1:16" x14ac:dyDescent="0.15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</row>
    <row r="3360" spans="1:16" x14ac:dyDescent="0.15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</row>
    <row r="3361" spans="1:16" x14ac:dyDescent="0.15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</row>
    <row r="3362" spans="1:16" x14ac:dyDescent="0.15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</row>
    <row r="3363" spans="1:16" x14ac:dyDescent="0.15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</row>
    <row r="3364" spans="1:16" x14ac:dyDescent="0.15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</row>
    <row r="3365" spans="1:16" x14ac:dyDescent="0.15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</row>
    <row r="3366" spans="1:16" x14ac:dyDescent="0.15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</row>
    <row r="3367" spans="1:16" x14ac:dyDescent="0.15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</row>
    <row r="3368" spans="1:16" ht="49.5" customHeight="1" x14ac:dyDescent="0.15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</row>
    <row r="3369" spans="1:16" x14ac:dyDescent="0.15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</row>
    <row r="3370" spans="1:16" x14ac:dyDescent="0.15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</row>
    <row r="3371" spans="1:16" x14ac:dyDescent="0.15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</row>
    <row r="3372" spans="1:16" x14ac:dyDescent="0.15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</row>
    <row r="3373" spans="1:16" x14ac:dyDescent="0.15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</row>
    <row r="3374" spans="1:16" x14ac:dyDescent="0.15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</row>
    <row r="3375" spans="1:16" x14ac:dyDescent="0.15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</row>
    <row r="3376" spans="1:16" x14ac:dyDescent="0.15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</row>
    <row r="3377" spans="1:16" x14ac:dyDescent="0.15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</row>
    <row r="3378" spans="1:16" x14ac:dyDescent="0.15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</row>
    <row r="3379" spans="1:16" x14ac:dyDescent="0.15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</row>
    <row r="3380" spans="1:16" x14ac:dyDescent="0.15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</row>
    <row r="3381" spans="1:16" x14ac:dyDescent="0.15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</row>
    <row r="3382" spans="1:16" x14ac:dyDescent="0.15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</row>
    <row r="3383" spans="1:16" x14ac:dyDescent="0.15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</row>
    <row r="3384" spans="1:16" x14ac:dyDescent="0.15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</row>
    <row r="3385" spans="1:16" x14ac:dyDescent="0.15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</row>
    <row r="3386" spans="1:16" x14ac:dyDescent="0.15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</row>
    <row r="3387" spans="1:16" x14ac:dyDescent="0.15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</row>
    <row r="3388" spans="1:16" x14ac:dyDescent="0.15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</row>
    <row r="3389" spans="1:16" x14ac:dyDescent="0.15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</row>
    <row r="3390" spans="1:16" x14ac:dyDescent="0.15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</row>
    <row r="3391" spans="1:16" x14ac:dyDescent="0.15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</row>
    <row r="3392" spans="1:16" x14ac:dyDescent="0.15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</row>
    <row r="3393" spans="1:16" x14ac:dyDescent="0.15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</row>
    <row r="3394" spans="1:16" x14ac:dyDescent="0.15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</row>
    <row r="3395" spans="1:16" x14ac:dyDescent="0.15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</row>
    <row r="3396" spans="1:16" x14ac:dyDescent="0.15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</row>
    <row r="3397" spans="1:16" x14ac:dyDescent="0.15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</row>
    <row r="3398" spans="1:16" x14ac:dyDescent="0.15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</row>
    <row r="3399" spans="1:16" x14ac:dyDescent="0.15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</row>
    <row r="3400" spans="1:16" x14ac:dyDescent="0.15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</row>
    <row r="3401" spans="1:16" x14ac:dyDescent="0.15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</row>
    <row r="3402" spans="1:16" x14ac:dyDescent="0.15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</row>
    <row r="3403" spans="1:16" x14ac:dyDescent="0.15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</row>
    <row r="3404" spans="1:16" x14ac:dyDescent="0.15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</row>
    <row r="3405" spans="1:16" x14ac:dyDescent="0.15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</row>
    <row r="3406" spans="1:16" x14ac:dyDescent="0.15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</row>
    <row r="3407" spans="1:16" x14ac:dyDescent="0.15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</row>
    <row r="3408" spans="1:16" x14ac:dyDescent="0.15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</row>
    <row r="3409" spans="1:16" x14ac:dyDescent="0.15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</row>
    <row r="3410" spans="1:16" x14ac:dyDescent="0.15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</row>
    <row r="3411" spans="1:16" x14ac:dyDescent="0.15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</row>
    <row r="3412" spans="1:16" x14ac:dyDescent="0.15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</row>
    <row r="3413" spans="1:16" x14ac:dyDescent="0.15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</row>
    <row r="3414" spans="1:16" x14ac:dyDescent="0.15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</row>
    <row r="3415" spans="1:16" x14ac:dyDescent="0.15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</row>
    <row r="3416" spans="1:16" x14ac:dyDescent="0.15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</row>
    <row r="3417" spans="1:16" x14ac:dyDescent="0.15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</row>
    <row r="3418" spans="1:16" x14ac:dyDescent="0.15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</row>
    <row r="3419" spans="1:16" x14ac:dyDescent="0.15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</row>
    <row r="3420" spans="1:16" x14ac:dyDescent="0.15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</row>
    <row r="3421" spans="1:16" x14ac:dyDescent="0.15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</row>
    <row r="3422" spans="1:16" x14ac:dyDescent="0.15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</row>
    <row r="3423" spans="1:16" x14ac:dyDescent="0.15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</row>
    <row r="3424" spans="1:16" x14ac:dyDescent="0.15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</row>
    <row r="3425" spans="1:16" x14ac:dyDescent="0.15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</row>
    <row r="3426" spans="1:16" x14ac:dyDescent="0.15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</row>
    <row r="3427" spans="1:16" x14ac:dyDescent="0.15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</row>
    <row r="3428" spans="1:16" x14ac:dyDescent="0.15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</row>
    <row r="3429" spans="1:16" x14ac:dyDescent="0.15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</row>
    <row r="3430" spans="1:16" x14ac:dyDescent="0.15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</row>
    <row r="3431" spans="1:16" x14ac:dyDescent="0.15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</row>
    <row r="3432" spans="1:16" x14ac:dyDescent="0.15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</row>
    <row r="3433" spans="1:16" x14ac:dyDescent="0.15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</row>
    <row r="3434" spans="1:16" x14ac:dyDescent="0.15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</row>
    <row r="3435" spans="1:16" x14ac:dyDescent="0.15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</row>
    <row r="3436" spans="1:16" x14ac:dyDescent="0.15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</row>
    <row r="3437" spans="1:16" x14ac:dyDescent="0.15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</row>
    <row r="3438" spans="1:16" x14ac:dyDescent="0.15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</row>
    <row r="3439" spans="1:16" x14ac:dyDescent="0.15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</row>
    <row r="3440" spans="1:16" x14ac:dyDescent="0.15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</row>
    <row r="3441" spans="1:16" x14ac:dyDescent="0.15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</row>
    <row r="3442" spans="1:16" x14ac:dyDescent="0.15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</row>
    <row r="3443" spans="1:16" x14ac:dyDescent="0.15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</row>
    <row r="3444" spans="1:16" x14ac:dyDescent="0.15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</row>
    <row r="3445" spans="1:16" x14ac:dyDescent="0.15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</row>
    <row r="3446" spans="1:16" x14ac:dyDescent="0.15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</row>
    <row r="3447" spans="1:16" x14ac:dyDescent="0.15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</row>
    <row r="3448" spans="1:16" x14ac:dyDescent="0.15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</row>
    <row r="3449" spans="1:16" x14ac:dyDescent="0.15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</row>
    <row r="3450" spans="1:16" x14ac:dyDescent="0.15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</row>
    <row r="3451" spans="1:16" x14ac:dyDescent="0.15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</row>
    <row r="3452" spans="1:16" x14ac:dyDescent="0.15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</row>
    <row r="3453" spans="1:16" x14ac:dyDescent="0.15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</row>
    <row r="3454" spans="1:16" x14ac:dyDescent="0.15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</row>
    <row r="3455" spans="1:16" x14ac:dyDescent="0.15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</row>
    <row r="3456" spans="1:16" x14ac:dyDescent="0.15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</row>
    <row r="3457" spans="1:16" x14ac:dyDescent="0.15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</row>
    <row r="3458" spans="1:16" x14ac:dyDescent="0.15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</row>
    <row r="3459" spans="1:16" x14ac:dyDescent="0.15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</row>
    <row r="3460" spans="1:16" x14ac:dyDescent="0.15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</row>
    <row r="3461" spans="1:16" x14ac:dyDescent="0.15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</row>
    <row r="3462" spans="1:16" x14ac:dyDescent="0.15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</row>
    <row r="3463" spans="1:16" x14ac:dyDescent="0.15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</row>
    <row r="3464" spans="1:16" x14ac:dyDescent="0.15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</row>
    <row r="3465" spans="1:16" x14ac:dyDescent="0.15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</row>
    <row r="3466" spans="1:16" x14ac:dyDescent="0.15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</row>
    <row r="3467" spans="1:16" x14ac:dyDescent="0.15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</row>
    <row r="3468" spans="1:16" x14ac:dyDescent="0.15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</row>
    <row r="3469" spans="1:16" x14ac:dyDescent="0.15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</row>
    <row r="3470" spans="1:16" x14ac:dyDescent="0.15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</row>
    <row r="3471" spans="1:16" x14ac:dyDescent="0.15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</row>
    <row r="3472" spans="1:16" x14ac:dyDescent="0.15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</row>
    <row r="3473" spans="1:16" x14ac:dyDescent="0.15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</row>
    <row r="3474" spans="1:16" x14ac:dyDescent="0.15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</row>
    <row r="3475" spans="1:16" x14ac:dyDescent="0.15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</row>
    <row r="3476" spans="1:16" x14ac:dyDescent="0.15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</row>
    <row r="3477" spans="1:16" x14ac:dyDescent="0.15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</row>
    <row r="3478" spans="1:16" x14ac:dyDescent="0.15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</row>
    <row r="3479" spans="1:16" x14ac:dyDescent="0.15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</row>
    <row r="3480" spans="1:16" x14ac:dyDescent="0.15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</row>
    <row r="3481" spans="1:16" x14ac:dyDescent="0.15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</row>
    <row r="3482" spans="1:16" x14ac:dyDescent="0.15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</row>
    <row r="3483" spans="1:16" x14ac:dyDescent="0.15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</row>
    <row r="3484" spans="1:16" x14ac:dyDescent="0.15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</row>
    <row r="3485" spans="1:16" x14ac:dyDescent="0.15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</row>
    <row r="3486" spans="1:16" x14ac:dyDescent="0.15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</row>
    <row r="3487" spans="1:16" x14ac:dyDescent="0.15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</row>
    <row r="3488" spans="1:16" x14ac:dyDescent="0.15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</row>
    <row r="3489" spans="1:16" x14ac:dyDescent="0.15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  <c r="O3489"/>
      <c r="P3489"/>
    </row>
    <row r="3490" spans="1:16" x14ac:dyDescent="0.15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  <c r="O3490"/>
      <c r="P3490"/>
    </row>
    <row r="3491" spans="1:16" x14ac:dyDescent="0.15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  <c r="O3491"/>
      <c r="P3491"/>
    </row>
    <row r="3492" spans="1:16" x14ac:dyDescent="0.15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  <c r="O3492"/>
      <c r="P3492"/>
    </row>
    <row r="3493" spans="1:16" x14ac:dyDescent="0.15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  <c r="O3493"/>
      <c r="P3493"/>
    </row>
    <row r="3494" spans="1:16" x14ac:dyDescent="0.15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  <c r="O3494"/>
      <c r="P3494"/>
    </row>
    <row r="3495" spans="1:16" x14ac:dyDescent="0.15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  <c r="O3495"/>
      <c r="P3495"/>
    </row>
    <row r="3496" spans="1:16" x14ac:dyDescent="0.15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  <c r="O3496"/>
      <c r="P3496"/>
    </row>
    <row r="3497" spans="1:16" x14ac:dyDescent="0.15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  <c r="O3497"/>
      <c r="P3497"/>
    </row>
    <row r="3498" spans="1:16" x14ac:dyDescent="0.15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  <c r="O3498"/>
      <c r="P3498"/>
    </row>
    <row r="3499" spans="1:16" x14ac:dyDescent="0.15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  <c r="O3499"/>
      <c r="P3499"/>
    </row>
    <row r="3500" spans="1:16" x14ac:dyDescent="0.15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  <c r="O3500"/>
      <c r="P3500"/>
    </row>
    <row r="3501" spans="1:16" x14ac:dyDescent="0.15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  <c r="O3501"/>
      <c r="P3501"/>
    </row>
    <row r="3502" spans="1:16" x14ac:dyDescent="0.15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  <c r="O3502"/>
      <c r="P3502"/>
    </row>
    <row r="3503" spans="1:16" x14ac:dyDescent="0.15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  <c r="O3503"/>
      <c r="P3503"/>
    </row>
    <row r="3504" spans="1:16" x14ac:dyDescent="0.15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  <c r="O3504"/>
      <c r="P3504"/>
    </row>
    <row r="3505" spans="1:16" x14ac:dyDescent="0.15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  <c r="O3505"/>
      <c r="P3505"/>
    </row>
    <row r="3506" spans="1:16" x14ac:dyDescent="0.15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  <c r="O3506"/>
      <c r="P3506"/>
    </row>
    <row r="3507" spans="1:16" x14ac:dyDescent="0.15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  <c r="O3507"/>
      <c r="P3507"/>
    </row>
    <row r="3508" spans="1:16" x14ac:dyDescent="0.15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  <c r="O3508"/>
      <c r="P3508"/>
    </row>
    <row r="3509" spans="1:16" x14ac:dyDescent="0.15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  <c r="O3509"/>
      <c r="P3509"/>
    </row>
    <row r="3510" spans="1:16" x14ac:dyDescent="0.15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  <c r="O3510"/>
      <c r="P3510"/>
    </row>
    <row r="3511" spans="1:16" x14ac:dyDescent="0.15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  <c r="O3511"/>
      <c r="P3511"/>
    </row>
    <row r="3512" spans="1:16" x14ac:dyDescent="0.15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  <c r="O3512"/>
      <c r="P3512"/>
    </row>
    <row r="3513" spans="1:16" x14ac:dyDescent="0.15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  <c r="O3513"/>
      <c r="P3513"/>
    </row>
    <row r="3514" spans="1:16" x14ac:dyDescent="0.15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  <c r="O3514"/>
      <c r="P3514"/>
    </row>
    <row r="3515" spans="1:16" x14ac:dyDescent="0.15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  <c r="O3515"/>
      <c r="P3515"/>
    </row>
    <row r="3516" spans="1:16" x14ac:dyDescent="0.15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  <c r="O3516"/>
      <c r="P3516"/>
    </row>
    <row r="3517" spans="1:16" x14ac:dyDescent="0.15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  <c r="O3517"/>
      <c r="P3517"/>
    </row>
    <row r="3518" spans="1:16" x14ac:dyDescent="0.15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  <c r="O3518"/>
      <c r="P3518"/>
    </row>
    <row r="3519" spans="1:16" x14ac:dyDescent="0.15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  <c r="O3519"/>
      <c r="P3519"/>
    </row>
    <row r="3520" spans="1:16" x14ac:dyDescent="0.15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  <c r="O3520"/>
      <c r="P3520"/>
    </row>
    <row r="3521" spans="1:16" x14ac:dyDescent="0.15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  <c r="O3521"/>
      <c r="P3521"/>
    </row>
    <row r="3522" spans="1:16" x14ac:dyDescent="0.15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  <c r="O3522"/>
      <c r="P3522"/>
    </row>
    <row r="3523" spans="1:16" x14ac:dyDescent="0.15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  <c r="O3523"/>
      <c r="P3523"/>
    </row>
    <row r="3524" spans="1:16" x14ac:dyDescent="0.15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  <c r="O3524"/>
      <c r="P3524"/>
    </row>
    <row r="3525" spans="1:16" x14ac:dyDescent="0.15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  <c r="O3525"/>
      <c r="P3525"/>
    </row>
    <row r="3526" spans="1:16" x14ac:dyDescent="0.15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  <c r="O3526"/>
      <c r="P3526"/>
    </row>
    <row r="3527" spans="1:16" x14ac:dyDescent="0.15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  <c r="O3527"/>
      <c r="P3527"/>
    </row>
    <row r="3528" spans="1:16" x14ac:dyDescent="0.15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  <c r="O3528"/>
      <c r="P3528"/>
    </row>
    <row r="3529" spans="1:16" x14ac:dyDescent="0.15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  <c r="O3529"/>
      <c r="P3529"/>
    </row>
    <row r="3530" spans="1:16" x14ac:dyDescent="0.15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  <c r="O3530"/>
      <c r="P3530"/>
    </row>
    <row r="3531" spans="1:16" x14ac:dyDescent="0.15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  <c r="O3531"/>
      <c r="P3531"/>
    </row>
    <row r="3532" spans="1:16" x14ac:dyDescent="0.15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  <c r="O3532"/>
      <c r="P3532"/>
    </row>
    <row r="3533" spans="1:16" x14ac:dyDescent="0.15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  <c r="O3533"/>
      <c r="P3533"/>
    </row>
    <row r="3534" spans="1:16" x14ac:dyDescent="0.15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  <c r="O3534"/>
      <c r="P3534"/>
    </row>
    <row r="3535" spans="1:16" x14ac:dyDescent="0.15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  <c r="O3535"/>
      <c r="P3535"/>
    </row>
    <row r="3536" spans="1:16" x14ac:dyDescent="0.15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  <c r="O3536"/>
      <c r="P3536"/>
    </row>
    <row r="3537" spans="1:16" x14ac:dyDescent="0.15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  <c r="O3537"/>
      <c r="P3537"/>
    </row>
    <row r="3538" spans="1:16" x14ac:dyDescent="0.15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  <c r="O3538"/>
      <c r="P3538"/>
    </row>
    <row r="3539" spans="1:16" x14ac:dyDescent="0.15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  <c r="O3539"/>
      <c r="P3539"/>
    </row>
    <row r="3540" spans="1:16" x14ac:dyDescent="0.15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  <c r="O3540"/>
      <c r="P3540"/>
    </row>
    <row r="3541" spans="1:16" x14ac:dyDescent="0.15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  <c r="O3541"/>
      <c r="P3541"/>
    </row>
    <row r="3542" spans="1:16" x14ac:dyDescent="0.15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  <c r="O3542"/>
      <c r="P3542"/>
    </row>
    <row r="3543" spans="1:16" x14ac:dyDescent="0.15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  <c r="O3543"/>
      <c r="P3543"/>
    </row>
    <row r="3544" spans="1:16" x14ac:dyDescent="0.15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  <c r="O3544"/>
      <c r="P3544"/>
    </row>
    <row r="3545" spans="1:16" x14ac:dyDescent="0.15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  <c r="O3545"/>
      <c r="P3545"/>
    </row>
    <row r="3546" spans="1:16" x14ac:dyDescent="0.15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  <c r="O3546"/>
      <c r="P3546"/>
    </row>
    <row r="3547" spans="1:16" x14ac:dyDescent="0.15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  <c r="O3547"/>
      <c r="P3547"/>
    </row>
    <row r="3548" spans="1:16" x14ac:dyDescent="0.15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  <c r="O3548"/>
      <c r="P3548"/>
    </row>
    <row r="3549" spans="1:16" x14ac:dyDescent="0.15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  <c r="O3549"/>
      <c r="P3549"/>
    </row>
    <row r="3550" spans="1:16" x14ac:dyDescent="0.15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  <c r="O3550"/>
      <c r="P3550"/>
    </row>
    <row r="3551" spans="1:16" x14ac:dyDescent="0.15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  <c r="O3551"/>
      <c r="P3551"/>
    </row>
    <row r="3552" spans="1:16" x14ac:dyDescent="0.15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  <c r="O3552"/>
      <c r="P3552"/>
    </row>
    <row r="3553" spans="1:16" x14ac:dyDescent="0.15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  <c r="O3553"/>
      <c r="P3553"/>
    </row>
    <row r="3554" spans="1:16" x14ac:dyDescent="0.15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  <c r="O3554"/>
      <c r="P3554"/>
    </row>
    <row r="3555" spans="1:16" x14ac:dyDescent="0.15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  <c r="O3555"/>
      <c r="P3555"/>
    </row>
    <row r="3556" spans="1:16" x14ac:dyDescent="0.15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  <c r="O3556"/>
      <c r="P3556"/>
    </row>
    <row r="3557" spans="1:16" x14ac:dyDescent="0.15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  <c r="O3557"/>
      <c r="P3557"/>
    </row>
    <row r="3558" spans="1:16" x14ac:dyDescent="0.15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  <c r="O3558"/>
      <c r="P3558"/>
    </row>
    <row r="3559" spans="1:16" x14ac:dyDescent="0.15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  <c r="O3559"/>
      <c r="P3559"/>
    </row>
    <row r="3560" spans="1:16" x14ac:dyDescent="0.15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  <c r="O3560"/>
      <c r="P3560"/>
    </row>
    <row r="3561" spans="1:16" x14ac:dyDescent="0.15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  <c r="O3561"/>
      <c r="P3561"/>
    </row>
    <row r="3562" spans="1:16" x14ac:dyDescent="0.15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  <c r="O3562"/>
      <c r="P3562"/>
    </row>
    <row r="3563" spans="1:16" x14ac:dyDescent="0.15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  <c r="O3563"/>
      <c r="P3563"/>
    </row>
    <row r="3564" spans="1:16" x14ac:dyDescent="0.15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  <c r="O3564"/>
      <c r="P3564"/>
    </row>
    <row r="3565" spans="1:16" x14ac:dyDescent="0.15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  <c r="O3565"/>
      <c r="P3565"/>
    </row>
    <row r="3566" spans="1:16" x14ac:dyDescent="0.15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  <c r="O3566"/>
      <c r="P3566"/>
    </row>
    <row r="3567" spans="1:16" x14ac:dyDescent="0.15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  <c r="O3567"/>
      <c r="P3567"/>
    </row>
    <row r="3568" spans="1:16" x14ac:dyDescent="0.15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  <c r="O3568"/>
      <c r="P3568"/>
    </row>
    <row r="3569" spans="1:16" x14ac:dyDescent="0.15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  <c r="O3569"/>
      <c r="P3569"/>
    </row>
    <row r="3570" spans="1:16" x14ac:dyDescent="0.15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  <c r="O3570"/>
      <c r="P3570"/>
    </row>
    <row r="3571" spans="1:16" x14ac:dyDescent="0.15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  <c r="O3571"/>
      <c r="P3571"/>
    </row>
    <row r="3572" spans="1:16" x14ac:dyDescent="0.15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  <c r="O3572"/>
      <c r="P3572"/>
    </row>
    <row r="3573" spans="1:16" x14ac:dyDescent="0.15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  <c r="O3573"/>
      <c r="P3573"/>
    </row>
    <row r="3574" spans="1:16" x14ac:dyDescent="0.15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  <c r="O3574"/>
      <c r="P3574"/>
    </row>
    <row r="3575" spans="1:16" x14ac:dyDescent="0.15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  <c r="O3575"/>
      <c r="P3575"/>
    </row>
    <row r="3576" spans="1:16" x14ac:dyDescent="0.15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  <c r="O3576"/>
      <c r="P3576"/>
    </row>
    <row r="3577" spans="1:16" x14ac:dyDescent="0.15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  <c r="O3577"/>
      <c r="P3577"/>
    </row>
    <row r="3578" spans="1:16" x14ac:dyDescent="0.15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  <c r="O3578"/>
      <c r="P3578"/>
    </row>
    <row r="3579" spans="1:16" x14ac:dyDescent="0.15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  <c r="O3579"/>
      <c r="P3579"/>
    </row>
    <row r="3580" spans="1:16" x14ac:dyDescent="0.15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  <c r="O3580"/>
      <c r="P3580"/>
    </row>
    <row r="3581" spans="1:16" x14ac:dyDescent="0.15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  <c r="O3581"/>
      <c r="P3581"/>
    </row>
    <row r="3582" spans="1:16" x14ac:dyDescent="0.15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  <c r="O3582"/>
      <c r="P3582"/>
    </row>
    <row r="3583" spans="1:16" x14ac:dyDescent="0.15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  <c r="O3583"/>
      <c r="P3583"/>
    </row>
    <row r="3584" spans="1:16" x14ac:dyDescent="0.15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  <c r="O3584"/>
      <c r="P3584"/>
    </row>
    <row r="3585" spans="1:16" x14ac:dyDescent="0.15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  <c r="O3585"/>
      <c r="P3585"/>
    </row>
    <row r="3586" spans="1:16" x14ac:dyDescent="0.15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  <c r="O3586"/>
      <c r="P3586"/>
    </row>
    <row r="3587" spans="1:16" x14ac:dyDescent="0.15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  <c r="O3587"/>
      <c r="P3587"/>
    </row>
    <row r="3588" spans="1:16" x14ac:dyDescent="0.15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  <c r="O3588"/>
      <c r="P3588"/>
    </row>
    <row r="3589" spans="1:16" x14ac:dyDescent="0.15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  <c r="O3589"/>
      <c r="P3589"/>
    </row>
    <row r="3590" spans="1:16" x14ac:dyDescent="0.15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  <c r="O3590"/>
      <c r="P3590"/>
    </row>
    <row r="3591" spans="1:16" x14ac:dyDescent="0.15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  <c r="O3591"/>
      <c r="P3591"/>
    </row>
    <row r="3592" spans="1:16" x14ac:dyDescent="0.15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  <c r="O3592"/>
      <c r="P3592"/>
    </row>
    <row r="3593" spans="1:16" x14ac:dyDescent="0.15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  <c r="O3593"/>
      <c r="P3593"/>
    </row>
    <row r="3594" spans="1:16" x14ac:dyDescent="0.15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  <c r="O3594"/>
      <c r="P3594"/>
    </row>
    <row r="3595" spans="1:16" x14ac:dyDescent="0.15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  <c r="O3595"/>
      <c r="P3595"/>
    </row>
    <row r="3596" spans="1:16" x14ac:dyDescent="0.15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  <c r="O3596"/>
      <c r="P3596"/>
    </row>
    <row r="3597" spans="1:16" x14ac:dyDescent="0.15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  <c r="O3597"/>
      <c r="P3597"/>
    </row>
    <row r="3598" spans="1:16" x14ac:dyDescent="0.15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  <c r="O3598"/>
      <c r="P3598"/>
    </row>
    <row r="3599" spans="1:16" x14ac:dyDescent="0.15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  <c r="O3599"/>
      <c r="P3599"/>
    </row>
    <row r="3600" spans="1:16" x14ac:dyDescent="0.15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  <c r="O3600"/>
      <c r="P3600"/>
    </row>
    <row r="3601" spans="1:16" x14ac:dyDescent="0.15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  <c r="O3601"/>
      <c r="P3601"/>
    </row>
    <row r="3602" spans="1:16" x14ac:dyDescent="0.15">
      <c r="A3602"/>
      <c r="B3602"/>
      <c r="C3602"/>
      <c r="D3602"/>
      <c r="E3602"/>
      <c r="F3602"/>
      <c r="G3602"/>
      <c r="H3602"/>
      <c r="I3602"/>
      <c r="J3602"/>
      <c r="K3602"/>
      <c r="L3602"/>
      <c r="M3602"/>
      <c r="N3602"/>
      <c r="O3602"/>
      <c r="P3602"/>
    </row>
    <row r="3603" spans="1:16" x14ac:dyDescent="0.15">
      <c r="A3603"/>
      <c r="B3603"/>
      <c r="C3603"/>
      <c r="D3603"/>
      <c r="E3603"/>
      <c r="F3603"/>
      <c r="G3603"/>
      <c r="H3603"/>
      <c r="I3603"/>
      <c r="J3603"/>
      <c r="K3603"/>
      <c r="L3603"/>
      <c r="M3603"/>
      <c r="N3603"/>
      <c r="O3603"/>
      <c r="P3603"/>
    </row>
    <row r="3604" spans="1:16" x14ac:dyDescent="0.15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  <c r="O3604"/>
      <c r="P3604"/>
    </row>
    <row r="3605" spans="1:16" x14ac:dyDescent="0.15">
      <c r="A3605"/>
      <c r="B3605"/>
      <c r="C3605"/>
      <c r="D3605"/>
      <c r="E3605"/>
      <c r="F3605"/>
      <c r="G3605"/>
      <c r="H3605"/>
      <c r="I3605"/>
      <c r="J3605"/>
      <c r="K3605"/>
      <c r="L3605"/>
      <c r="M3605"/>
      <c r="N3605"/>
      <c r="O3605"/>
      <c r="P3605"/>
    </row>
    <row r="3606" spans="1:16" x14ac:dyDescent="0.15">
      <c r="A3606"/>
      <c r="B3606"/>
      <c r="C3606"/>
      <c r="D3606"/>
      <c r="E3606"/>
      <c r="F3606"/>
      <c r="G3606"/>
      <c r="H3606"/>
      <c r="I3606"/>
      <c r="J3606"/>
      <c r="K3606"/>
      <c r="L3606"/>
      <c r="M3606"/>
      <c r="N3606"/>
      <c r="O3606"/>
      <c r="P3606"/>
    </row>
    <row r="3607" spans="1:16" x14ac:dyDescent="0.15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  <c r="O3607"/>
      <c r="P3607"/>
    </row>
    <row r="3608" spans="1:16" x14ac:dyDescent="0.15">
      <c r="A3608"/>
      <c r="B3608"/>
      <c r="C3608"/>
      <c r="D3608"/>
      <c r="E3608"/>
      <c r="F3608"/>
      <c r="G3608"/>
      <c r="H3608"/>
      <c r="I3608"/>
      <c r="J3608"/>
      <c r="K3608"/>
      <c r="L3608"/>
      <c r="M3608"/>
      <c r="N3608"/>
      <c r="O3608"/>
      <c r="P3608"/>
    </row>
    <row r="3609" spans="1:16" x14ac:dyDescent="0.15">
      <c r="A3609"/>
      <c r="B3609"/>
      <c r="C3609"/>
      <c r="D3609"/>
      <c r="E3609"/>
      <c r="F3609"/>
      <c r="G3609"/>
      <c r="H3609"/>
      <c r="I3609"/>
      <c r="J3609"/>
      <c r="K3609"/>
      <c r="L3609"/>
      <c r="M3609"/>
      <c r="N3609"/>
      <c r="O3609"/>
      <c r="P3609"/>
    </row>
    <row r="3610" spans="1:16" x14ac:dyDescent="0.15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  <c r="O3610"/>
      <c r="P3610"/>
    </row>
    <row r="3611" spans="1:16" x14ac:dyDescent="0.15">
      <c r="A3611"/>
      <c r="B3611"/>
      <c r="C3611"/>
      <c r="D3611"/>
      <c r="E3611"/>
      <c r="F3611"/>
      <c r="G3611"/>
      <c r="H3611"/>
      <c r="I3611"/>
      <c r="J3611"/>
      <c r="K3611"/>
      <c r="L3611"/>
      <c r="M3611"/>
      <c r="N3611"/>
      <c r="O3611"/>
      <c r="P3611"/>
    </row>
    <row r="3612" spans="1:16" x14ac:dyDescent="0.15">
      <c r="A3612"/>
      <c r="B3612"/>
      <c r="C3612"/>
      <c r="D3612"/>
      <c r="E3612"/>
      <c r="F3612"/>
      <c r="G3612"/>
      <c r="H3612"/>
      <c r="I3612"/>
      <c r="J3612"/>
      <c r="K3612"/>
      <c r="L3612"/>
      <c r="M3612"/>
      <c r="N3612"/>
      <c r="O3612"/>
      <c r="P3612"/>
    </row>
    <row r="3613" spans="1:16" x14ac:dyDescent="0.15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  <c r="O3613"/>
      <c r="P3613"/>
    </row>
    <row r="3614" spans="1:16" x14ac:dyDescent="0.15">
      <c r="A3614"/>
      <c r="B3614"/>
      <c r="C3614"/>
      <c r="D3614"/>
      <c r="E3614"/>
      <c r="F3614"/>
      <c r="G3614"/>
      <c r="H3614"/>
      <c r="I3614"/>
      <c r="J3614"/>
      <c r="K3614"/>
      <c r="L3614"/>
      <c r="M3614"/>
      <c r="N3614"/>
      <c r="O3614"/>
      <c r="P3614"/>
    </row>
    <row r="3615" spans="1:16" x14ac:dyDescent="0.15">
      <c r="A3615"/>
      <c r="B3615"/>
      <c r="C3615"/>
      <c r="D3615"/>
      <c r="E3615"/>
      <c r="F3615"/>
      <c r="G3615"/>
      <c r="H3615"/>
      <c r="I3615"/>
      <c r="J3615"/>
      <c r="K3615"/>
      <c r="L3615"/>
      <c r="M3615"/>
      <c r="N3615"/>
      <c r="O3615"/>
      <c r="P3615"/>
    </row>
    <row r="3616" spans="1:16" x14ac:dyDescent="0.15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  <c r="O3616"/>
      <c r="P3616"/>
    </row>
    <row r="3617" spans="1:16" x14ac:dyDescent="0.15">
      <c r="A3617"/>
      <c r="B3617"/>
      <c r="C3617"/>
      <c r="D3617"/>
      <c r="E3617"/>
      <c r="F3617"/>
      <c r="G3617"/>
      <c r="H3617"/>
      <c r="I3617"/>
      <c r="J3617"/>
      <c r="K3617"/>
      <c r="L3617"/>
      <c r="M3617"/>
      <c r="N3617"/>
      <c r="O3617"/>
      <c r="P3617"/>
    </row>
    <row r="3618" spans="1:16" x14ac:dyDescent="0.15">
      <c r="A3618"/>
      <c r="B3618"/>
      <c r="C3618"/>
      <c r="D3618"/>
      <c r="E3618"/>
      <c r="F3618"/>
      <c r="G3618"/>
      <c r="H3618"/>
      <c r="I3618"/>
      <c r="J3618"/>
      <c r="K3618"/>
      <c r="L3618"/>
      <c r="M3618"/>
      <c r="N3618"/>
      <c r="O3618"/>
      <c r="P3618"/>
    </row>
    <row r="3619" spans="1:16" x14ac:dyDescent="0.15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  <c r="O3619"/>
      <c r="P3619"/>
    </row>
    <row r="3620" spans="1:16" x14ac:dyDescent="0.15">
      <c r="A3620"/>
      <c r="B3620"/>
      <c r="C3620"/>
      <c r="D3620"/>
      <c r="E3620"/>
      <c r="F3620"/>
      <c r="G3620"/>
      <c r="H3620"/>
      <c r="I3620"/>
      <c r="J3620"/>
      <c r="K3620"/>
      <c r="L3620"/>
      <c r="M3620"/>
      <c r="N3620"/>
      <c r="O3620"/>
      <c r="P3620"/>
    </row>
    <row r="3621" spans="1:16" x14ac:dyDescent="0.15">
      <c r="A3621"/>
      <c r="B3621"/>
      <c r="C3621"/>
      <c r="D3621"/>
      <c r="E3621"/>
      <c r="F3621"/>
      <c r="G3621"/>
      <c r="H3621"/>
      <c r="I3621"/>
      <c r="J3621"/>
      <c r="K3621"/>
      <c r="L3621"/>
      <c r="M3621"/>
      <c r="N3621"/>
      <c r="O3621"/>
      <c r="P3621"/>
    </row>
    <row r="3622" spans="1:16" x14ac:dyDescent="0.15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  <c r="O3622"/>
      <c r="P3622"/>
    </row>
    <row r="3623" spans="1:16" x14ac:dyDescent="0.15">
      <c r="A3623"/>
      <c r="B3623"/>
      <c r="C3623"/>
      <c r="D3623"/>
      <c r="E3623"/>
      <c r="F3623"/>
      <c r="G3623"/>
      <c r="H3623"/>
      <c r="I3623"/>
      <c r="J3623"/>
      <c r="K3623"/>
      <c r="L3623"/>
      <c r="M3623"/>
      <c r="N3623"/>
      <c r="O3623"/>
      <c r="P3623"/>
    </row>
    <row r="3624" spans="1:16" x14ac:dyDescent="0.15">
      <c r="A3624"/>
      <c r="B3624"/>
      <c r="C3624"/>
      <c r="D3624"/>
      <c r="E3624"/>
      <c r="F3624"/>
      <c r="G3624"/>
      <c r="H3624"/>
      <c r="I3624"/>
      <c r="J3624"/>
      <c r="K3624"/>
      <c r="L3624"/>
      <c r="M3624"/>
      <c r="N3624"/>
      <c r="O3624"/>
      <c r="P3624"/>
    </row>
    <row r="3625" spans="1:16" x14ac:dyDescent="0.15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  <c r="O3625"/>
      <c r="P3625"/>
    </row>
    <row r="3626" spans="1:16" x14ac:dyDescent="0.15">
      <c r="A3626"/>
      <c r="B3626"/>
      <c r="C3626"/>
      <c r="D3626"/>
      <c r="E3626"/>
      <c r="F3626"/>
      <c r="G3626"/>
      <c r="H3626"/>
      <c r="I3626"/>
      <c r="J3626"/>
      <c r="K3626"/>
      <c r="L3626"/>
      <c r="M3626"/>
      <c r="N3626"/>
      <c r="O3626"/>
      <c r="P3626"/>
    </row>
    <row r="3627" spans="1:16" x14ac:dyDescent="0.15">
      <c r="A3627"/>
      <c r="B3627"/>
      <c r="C3627"/>
      <c r="D3627"/>
      <c r="E3627"/>
      <c r="F3627"/>
      <c r="G3627"/>
      <c r="H3627"/>
      <c r="I3627"/>
      <c r="J3627"/>
      <c r="K3627"/>
      <c r="L3627"/>
      <c r="M3627"/>
      <c r="N3627"/>
      <c r="O3627"/>
      <c r="P3627"/>
    </row>
    <row r="3628" spans="1:16" x14ac:dyDescent="0.15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  <c r="O3628"/>
      <c r="P3628"/>
    </row>
    <row r="3629" spans="1:16" x14ac:dyDescent="0.15">
      <c r="A3629"/>
      <c r="B3629"/>
      <c r="C3629"/>
      <c r="D3629"/>
      <c r="E3629"/>
      <c r="F3629"/>
      <c r="G3629"/>
      <c r="H3629"/>
      <c r="I3629"/>
      <c r="J3629"/>
      <c r="K3629"/>
      <c r="L3629"/>
      <c r="M3629"/>
      <c r="N3629"/>
      <c r="O3629"/>
      <c r="P3629"/>
    </row>
    <row r="3630" spans="1:16" x14ac:dyDescent="0.15">
      <c r="A3630"/>
      <c r="B3630"/>
      <c r="C3630"/>
      <c r="D3630"/>
      <c r="E3630"/>
      <c r="F3630"/>
      <c r="G3630"/>
      <c r="H3630"/>
      <c r="I3630"/>
      <c r="J3630"/>
      <c r="K3630"/>
      <c r="L3630"/>
      <c r="M3630"/>
      <c r="N3630"/>
      <c r="O3630"/>
      <c r="P3630"/>
    </row>
    <row r="3631" spans="1:16" x14ac:dyDescent="0.15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  <c r="O3631"/>
      <c r="P3631"/>
    </row>
    <row r="3632" spans="1:16" x14ac:dyDescent="0.15">
      <c r="A3632"/>
      <c r="B3632"/>
      <c r="C3632"/>
      <c r="D3632"/>
      <c r="E3632"/>
      <c r="F3632"/>
      <c r="G3632"/>
      <c r="H3632"/>
      <c r="I3632"/>
      <c r="J3632"/>
      <c r="K3632"/>
      <c r="L3632"/>
      <c r="M3632"/>
      <c r="N3632"/>
      <c r="O3632"/>
      <c r="P3632"/>
    </row>
    <row r="3633" spans="1:16" x14ac:dyDescent="0.15">
      <c r="A3633"/>
      <c r="B3633"/>
      <c r="C3633"/>
      <c r="D3633"/>
      <c r="E3633"/>
      <c r="F3633"/>
      <c r="G3633"/>
      <c r="H3633"/>
      <c r="I3633"/>
      <c r="J3633"/>
      <c r="K3633"/>
      <c r="L3633"/>
      <c r="M3633"/>
      <c r="N3633"/>
      <c r="O3633"/>
      <c r="P3633"/>
    </row>
    <row r="3634" spans="1:16" x14ac:dyDescent="0.15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  <c r="O3634"/>
      <c r="P3634"/>
    </row>
    <row r="3635" spans="1:16" x14ac:dyDescent="0.15">
      <c r="A3635"/>
      <c r="B3635"/>
      <c r="C3635"/>
      <c r="D3635"/>
      <c r="E3635"/>
      <c r="F3635"/>
      <c r="G3635"/>
      <c r="H3635"/>
      <c r="I3635"/>
      <c r="J3635"/>
      <c r="K3635"/>
      <c r="L3635"/>
      <c r="M3635"/>
      <c r="N3635"/>
      <c r="O3635"/>
      <c r="P3635"/>
    </row>
    <row r="3636" spans="1:16" x14ac:dyDescent="0.15">
      <c r="A3636"/>
      <c r="B3636"/>
      <c r="C3636"/>
      <c r="D3636"/>
      <c r="E3636"/>
      <c r="F3636"/>
      <c r="G3636"/>
      <c r="H3636"/>
      <c r="I3636"/>
      <c r="J3636"/>
      <c r="K3636"/>
      <c r="L3636"/>
      <c r="M3636"/>
      <c r="N3636"/>
      <c r="O3636"/>
      <c r="P3636"/>
    </row>
    <row r="3637" spans="1:16" x14ac:dyDescent="0.15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  <c r="O3637"/>
      <c r="P3637"/>
    </row>
    <row r="3638" spans="1:16" x14ac:dyDescent="0.15">
      <c r="A3638"/>
      <c r="B3638"/>
      <c r="C3638"/>
      <c r="D3638"/>
      <c r="E3638"/>
      <c r="F3638"/>
      <c r="G3638"/>
      <c r="H3638"/>
      <c r="I3638"/>
      <c r="J3638"/>
      <c r="K3638"/>
      <c r="L3638"/>
      <c r="M3638"/>
      <c r="N3638"/>
      <c r="O3638"/>
      <c r="P3638"/>
    </row>
    <row r="3639" spans="1:16" x14ac:dyDescent="0.15">
      <c r="A3639"/>
      <c r="B3639"/>
      <c r="C3639"/>
      <c r="D3639"/>
      <c r="E3639"/>
      <c r="F3639"/>
      <c r="G3639"/>
      <c r="H3639"/>
      <c r="I3639"/>
      <c r="J3639"/>
      <c r="K3639"/>
      <c r="L3639"/>
      <c r="M3639"/>
      <c r="N3639"/>
      <c r="O3639"/>
      <c r="P3639"/>
    </row>
    <row r="3640" spans="1:16" x14ac:dyDescent="0.15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  <c r="O3640"/>
      <c r="P3640"/>
    </row>
    <row r="3641" spans="1:16" x14ac:dyDescent="0.15">
      <c r="A3641"/>
      <c r="B3641"/>
      <c r="C3641"/>
      <c r="D3641"/>
      <c r="E3641"/>
      <c r="F3641"/>
      <c r="G3641"/>
      <c r="H3641"/>
      <c r="I3641"/>
      <c r="J3641"/>
      <c r="K3641"/>
      <c r="L3641"/>
      <c r="M3641"/>
      <c r="N3641"/>
      <c r="O3641"/>
      <c r="P3641"/>
    </row>
    <row r="3642" spans="1:16" x14ac:dyDescent="0.15">
      <c r="A3642"/>
      <c r="B3642"/>
      <c r="C3642"/>
      <c r="D3642"/>
      <c r="E3642"/>
      <c r="F3642"/>
      <c r="G3642"/>
      <c r="H3642"/>
      <c r="I3642"/>
      <c r="J3642"/>
      <c r="K3642"/>
      <c r="L3642"/>
      <c r="M3642"/>
      <c r="N3642"/>
      <c r="O3642"/>
      <c r="P3642"/>
    </row>
    <row r="3643" spans="1:16" x14ac:dyDescent="0.15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  <c r="O3643"/>
      <c r="P3643"/>
    </row>
    <row r="3644" spans="1:16" x14ac:dyDescent="0.15">
      <c r="A3644"/>
      <c r="B3644"/>
      <c r="C3644"/>
      <c r="D3644"/>
      <c r="E3644"/>
      <c r="F3644"/>
      <c r="G3644"/>
      <c r="H3644"/>
      <c r="I3644"/>
      <c r="J3644"/>
      <c r="K3644"/>
      <c r="L3644"/>
      <c r="M3644"/>
      <c r="N3644"/>
      <c r="O3644"/>
      <c r="P3644"/>
    </row>
    <row r="3645" spans="1:16" x14ac:dyDescent="0.15">
      <c r="A3645"/>
      <c r="B3645"/>
      <c r="C3645"/>
      <c r="D3645"/>
      <c r="E3645"/>
      <c r="F3645"/>
      <c r="G3645"/>
      <c r="H3645"/>
      <c r="I3645"/>
      <c r="J3645"/>
      <c r="K3645"/>
      <c r="L3645"/>
      <c r="M3645"/>
      <c r="N3645"/>
      <c r="O3645"/>
      <c r="P3645"/>
    </row>
    <row r="3646" spans="1:16" x14ac:dyDescent="0.15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  <c r="O3646"/>
      <c r="P3646"/>
    </row>
    <row r="3647" spans="1:16" x14ac:dyDescent="0.15">
      <c r="A3647"/>
      <c r="B3647"/>
      <c r="C3647"/>
      <c r="D3647"/>
      <c r="E3647"/>
      <c r="F3647"/>
      <c r="G3647"/>
      <c r="H3647"/>
      <c r="I3647"/>
      <c r="J3647"/>
      <c r="K3647"/>
      <c r="L3647"/>
      <c r="M3647"/>
      <c r="N3647"/>
      <c r="O3647"/>
      <c r="P3647"/>
    </row>
    <row r="3648" spans="1:16" x14ac:dyDescent="0.15">
      <c r="A3648"/>
      <c r="B3648"/>
      <c r="C3648"/>
      <c r="D3648"/>
      <c r="E3648"/>
      <c r="F3648"/>
      <c r="G3648"/>
      <c r="H3648"/>
      <c r="I3648"/>
      <c r="J3648"/>
      <c r="K3648"/>
      <c r="L3648"/>
      <c r="M3648"/>
      <c r="N3648"/>
      <c r="O3648"/>
      <c r="P3648"/>
    </row>
    <row r="3649" spans="1:16" x14ac:dyDescent="0.15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  <c r="O3649"/>
      <c r="P3649"/>
    </row>
    <row r="3650" spans="1:16" x14ac:dyDescent="0.15">
      <c r="A3650"/>
      <c r="B3650"/>
      <c r="C3650"/>
      <c r="D3650"/>
      <c r="E3650"/>
      <c r="F3650"/>
      <c r="G3650"/>
      <c r="H3650"/>
      <c r="I3650"/>
      <c r="J3650"/>
      <c r="K3650"/>
      <c r="L3650"/>
      <c r="M3650"/>
      <c r="N3650"/>
      <c r="O3650"/>
      <c r="P3650"/>
    </row>
    <row r="3651" spans="1:16" x14ac:dyDescent="0.15">
      <c r="A3651"/>
      <c r="B3651"/>
      <c r="C3651"/>
      <c r="D3651"/>
      <c r="E3651"/>
      <c r="F3651"/>
      <c r="G3651"/>
      <c r="H3651"/>
      <c r="I3651"/>
      <c r="J3651"/>
      <c r="K3651"/>
      <c r="L3651"/>
      <c r="M3651"/>
      <c r="N3651"/>
      <c r="O3651"/>
      <c r="P3651"/>
    </row>
    <row r="3652" spans="1:16" x14ac:dyDescent="0.15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  <c r="O3652"/>
      <c r="P3652"/>
    </row>
    <row r="3653" spans="1:16" x14ac:dyDescent="0.15">
      <c r="A3653"/>
      <c r="B3653"/>
      <c r="C3653"/>
      <c r="D3653"/>
      <c r="E3653"/>
      <c r="F3653"/>
      <c r="G3653"/>
      <c r="H3653"/>
      <c r="I3653"/>
      <c r="J3653"/>
      <c r="K3653"/>
      <c r="L3653"/>
      <c r="M3653"/>
      <c r="N3653"/>
      <c r="O3653"/>
      <c r="P3653"/>
    </row>
    <row r="3654" spans="1:16" x14ac:dyDescent="0.15">
      <c r="A3654"/>
      <c r="B3654"/>
      <c r="C3654"/>
      <c r="D3654"/>
      <c r="E3654"/>
      <c r="F3654"/>
      <c r="G3654"/>
      <c r="H3654"/>
      <c r="I3654"/>
      <c r="J3654"/>
      <c r="K3654"/>
      <c r="L3654"/>
      <c r="M3654"/>
      <c r="N3654"/>
      <c r="O3654"/>
      <c r="P3654"/>
    </row>
    <row r="3655" spans="1:16" x14ac:dyDescent="0.15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  <c r="O3655"/>
      <c r="P3655"/>
    </row>
    <row r="3656" spans="1:16" x14ac:dyDescent="0.15">
      <c r="A3656"/>
      <c r="B3656"/>
      <c r="C3656"/>
      <c r="D3656"/>
      <c r="E3656"/>
      <c r="F3656"/>
      <c r="G3656"/>
      <c r="H3656"/>
      <c r="I3656"/>
      <c r="J3656"/>
      <c r="K3656"/>
      <c r="L3656"/>
      <c r="M3656"/>
      <c r="N3656"/>
      <c r="O3656"/>
      <c r="P3656"/>
    </row>
    <row r="3657" spans="1:16" x14ac:dyDescent="0.15">
      <c r="A3657"/>
      <c r="B3657"/>
      <c r="C3657"/>
      <c r="D3657"/>
      <c r="E3657"/>
      <c r="F3657"/>
      <c r="G3657"/>
      <c r="H3657"/>
      <c r="I3657"/>
      <c r="J3657"/>
      <c r="K3657"/>
      <c r="L3657"/>
      <c r="M3657"/>
      <c r="N3657"/>
      <c r="O3657"/>
      <c r="P3657"/>
    </row>
    <row r="3658" spans="1:16" x14ac:dyDescent="0.15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  <c r="O3658"/>
      <c r="P3658"/>
    </row>
    <row r="3659" spans="1:16" x14ac:dyDescent="0.15">
      <c r="A3659"/>
      <c r="B3659"/>
      <c r="C3659"/>
      <c r="D3659"/>
      <c r="E3659"/>
      <c r="F3659"/>
      <c r="G3659"/>
      <c r="H3659"/>
      <c r="I3659"/>
      <c r="J3659"/>
      <c r="K3659"/>
      <c r="L3659"/>
      <c r="M3659"/>
      <c r="N3659"/>
      <c r="O3659"/>
      <c r="P3659"/>
    </row>
    <row r="3660" spans="1:16" x14ac:dyDescent="0.15">
      <c r="A3660"/>
      <c r="B3660"/>
      <c r="C3660"/>
      <c r="D3660"/>
      <c r="E3660"/>
      <c r="F3660"/>
      <c r="G3660"/>
      <c r="H3660"/>
      <c r="I3660"/>
      <c r="J3660"/>
      <c r="K3660"/>
      <c r="L3660"/>
      <c r="M3660"/>
      <c r="N3660"/>
      <c r="O3660"/>
      <c r="P3660"/>
    </row>
    <row r="3661" spans="1:16" x14ac:dyDescent="0.15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  <c r="O3661"/>
      <c r="P3661"/>
    </row>
    <row r="3662" spans="1:16" x14ac:dyDescent="0.15">
      <c r="A3662"/>
      <c r="B3662"/>
      <c r="C3662"/>
      <c r="D3662"/>
      <c r="E3662"/>
      <c r="F3662"/>
      <c r="G3662"/>
      <c r="H3662"/>
      <c r="I3662"/>
      <c r="J3662"/>
      <c r="K3662"/>
      <c r="L3662"/>
      <c r="M3662"/>
      <c r="N3662"/>
      <c r="O3662"/>
      <c r="P3662"/>
    </row>
    <row r="3663" spans="1:16" x14ac:dyDescent="0.15">
      <c r="A3663"/>
      <c r="B3663"/>
      <c r="C3663"/>
      <c r="D3663"/>
      <c r="E3663"/>
      <c r="F3663"/>
      <c r="G3663"/>
      <c r="H3663"/>
      <c r="I3663"/>
      <c r="J3663"/>
      <c r="K3663"/>
      <c r="L3663"/>
      <c r="M3663"/>
      <c r="N3663"/>
      <c r="O3663"/>
      <c r="P3663"/>
    </row>
    <row r="3664" spans="1:16" x14ac:dyDescent="0.15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  <c r="O3664"/>
      <c r="P3664"/>
    </row>
    <row r="3665" spans="1:16" x14ac:dyDescent="0.15">
      <c r="A3665"/>
      <c r="B3665"/>
      <c r="C3665"/>
      <c r="D3665"/>
      <c r="E3665"/>
      <c r="F3665"/>
      <c r="G3665"/>
      <c r="H3665"/>
      <c r="I3665"/>
      <c r="J3665"/>
      <c r="K3665"/>
      <c r="L3665"/>
      <c r="M3665"/>
      <c r="N3665"/>
      <c r="O3665"/>
      <c r="P3665"/>
    </row>
    <row r="3666" spans="1:16" x14ac:dyDescent="0.15">
      <c r="A3666"/>
      <c r="B3666"/>
      <c r="C3666"/>
      <c r="D3666"/>
      <c r="E3666"/>
      <c r="F3666"/>
      <c r="G3666"/>
      <c r="H3666"/>
      <c r="I3666"/>
      <c r="J3666"/>
      <c r="K3666"/>
      <c r="L3666"/>
      <c r="M3666"/>
      <c r="N3666"/>
      <c r="O3666"/>
      <c r="P3666"/>
    </row>
    <row r="3667" spans="1:16" x14ac:dyDescent="0.15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  <c r="O3667"/>
      <c r="P3667"/>
    </row>
    <row r="3668" spans="1:16" x14ac:dyDescent="0.15">
      <c r="A3668"/>
      <c r="B3668"/>
      <c r="C3668"/>
      <c r="D3668"/>
      <c r="E3668"/>
      <c r="F3668"/>
      <c r="G3668"/>
      <c r="H3668"/>
      <c r="I3668"/>
      <c r="J3668"/>
      <c r="K3668"/>
      <c r="L3668"/>
      <c r="M3668"/>
      <c r="N3668"/>
      <c r="O3668"/>
      <c r="P3668"/>
    </row>
    <row r="3669" spans="1:16" x14ac:dyDescent="0.15">
      <c r="A3669"/>
      <c r="B3669"/>
      <c r="C3669"/>
      <c r="D3669"/>
      <c r="E3669"/>
      <c r="F3669"/>
      <c r="G3669"/>
      <c r="H3669"/>
      <c r="I3669"/>
      <c r="J3669"/>
      <c r="K3669"/>
      <c r="L3669"/>
      <c r="M3669"/>
      <c r="N3669"/>
      <c r="O3669"/>
      <c r="P3669"/>
    </row>
    <row r="3670" spans="1:16" x14ac:dyDescent="0.15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  <c r="O3670"/>
      <c r="P3670"/>
    </row>
    <row r="3671" spans="1:16" x14ac:dyDescent="0.15">
      <c r="A3671"/>
      <c r="B3671"/>
      <c r="C3671"/>
      <c r="D3671"/>
      <c r="E3671"/>
      <c r="F3671"/>
      <c r="G3671"/>
      <c r="H3671"/>
      <c r="I3671"/>
      <c r="J3671"/>
      <c r="K3671"/>
      <c r="L3671"/>
      <c r="M3671"/>
      <c r="N3671"/>
      <c r="O3671"/>
      <c r="P3671"/>
    </row>
    <row r="3672" spans="1:16" x14ac:dyDescent="0.15">
      <c r="A3672"/>
      <c r="B3672"/>
      <c r="C3672"/>
      <c r="D3672"/>
      <c r="E3672"/>
      <c r="F3672"/>
      <c r="G3672"/>
      <c r="H3672"/>
      <c r="I3672"/>
      <c r="J3672"/>
      <c r="K3672"/>
      <c r="L3672"/>
      <c r="M3672"/>
      <c r="N3672"/>
      <c r="O3672"/>
      <c r="P3672"/>
    </row>
    <row r="3673" spans="1:16" x14ac:dyDescent="0.15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  <c r="O3673"/>
      <c r="P3673"/>
    </row>
    <row r="3674" spans="1:16" x14ac:dyDescent="0.15">
      <c r="A3674"/>
      <c r="B3674"/>
      <c r="C3674"/>
      <c r="D3674"/>
      <c r="E3674"/>
      <c r="F3674"/>
      <c r="G3674"/>
      <c r="H3674"/>
      <c r="I3674"/>
      <c r="J3674"/>
      <c r="K3674"/>
      <c r="L3674"/>
      <c r="M3674"/>
      <c r="N3674"/>
      <c r="O3674"/>
      <c r="P3674"/>
    </row>
    <row r="3675" spans="1:16" x14ac:dyDescent="0.15">
      <c r="A3675"/>
      <c r="B3675"/>
      <c r="C3675"/>
      <c r="D3675"/>
      <c r="E3675"/>
      <c r="F3675"/>
      <c r="G3675"/>
      <c r="H3675"/>
      <c r="I3675"/>
      <c r="J3675"/>
      <c r="K3675"/>
      <c r="L3675"/>
      <c r="M3675"/>
      <c r="N3675"/>
      <c r="O3675"/>
      <c r="P3675"/>
    </row>
    <row r="3676" spans="1:16" x14ac:dyDescent="0.15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  <c r="O3676"/>
      <c r="P3676"/>
    </row>
    <row r="3677" spans="1:16" x14ac:dyDescent="0.15">
      <c r="A3677"/>
      <c r="B3677"/>
      <c r="C3677"/>
      <c r="D3677"/>
      <c r="E3677"/>
      <c r="F3677"/>
      <c r="G3677"/>
      <c r="H3677"/>
      <c r="I3677"/>
      <c r="J3677"/>
      <c r="K3677"/>
      <c r="L3677"/>
      <c r="M3677"/>
      <c r="N3677"/>
      <c r="O3677"/>
      <c r="P3677"/>
    </row>
    <row r="3678" spans="1:16" x14ac:dyDescent="0.15">
      <c r="A3678"/>
      <c r="B3678"/>
      <c r="C3678"/>
      <c r="D3678"/>
      <c r="E3678"/>
      <c r="F3678"/>
      <c r="G3678"/>
      <c r="H3678"/>
      <c r="I3678"/>
      <c r="J3678"/>
      <c r="K3678"/>
      <c r="L3678"/>
      <c r="M3678"/>
      <c r="N3678"/>
      <c r="O3678"/>
      <c r="P3678"/>
    </row>
    <row r="3679" spans="1:16" x14ac:dyDescent="0.15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  <c r="O3679"/>
      <c r="P3679"/>
    </row>
    <row r="3680" spans="1:16" x14ac:dyDescent="0.15">
      <c r="A3680"/>
      <c r="B3680"/>
      <c r="C3680"/>
      <c r="D3680"/>
      <c r="E3680"/>
      <c r="F3680"/>
      <c r="G3680"/>
      <c r="H3680"/>
      <c r="I3680"/>
      <c r="J3680"/>
      <c r="K3680"/>
      <c r="L3680"/>
      <c r="M3680"/>
      <c r="N3680"/>
      <c r="O3680"/>
      <c r="P3680"/>
    </row>
    <row r="3681" spans="1:16" x14ac:dyDescent="0.15">
      <c r="A3681"/>
      <c r="B3681"/>
      <c r="C3681"/>
      <c r="D3681"/>
      <c r="E3681"/>
      <c r="F3681"/>
      <c r="G3681"/>
      <c r="H3681"/>
      <c r="I3681"/>
      <c r="J3681"/>
      <c r="K3681"/>
      <c r="L3681"/>
      <c r="M3681"/>
      <c r="N3681"/>
      <c r="O3681"/>
      <c r="P3681"/>
    </row>
    <row r="3682" spans="1:16" x14ac:dyDescent="0.15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  <c r="O3682"/>
      <c r="P3682"/>
    </row>
    <row r="3683" spans="1:16" x14ac:dyDescent="0.15">
      <c r="A3683"/>
      <c r="B3683"/>
      <c r="C3683"/>
      <c r="D3683"/>
      <c r="E3683"/>
      <c r="F3683"/>
      <c r="G3683"/>
      <c r="H3683"/>
      <c r="I3683"/>
      <c r="J3683"/>
      <c r="K3683"/>
      <c r="L3683"/>
      <c r="M3683"/>
      <c r="N3683"/>
      <c r="O3683"/>
      <c r="P3683"/>
    </row>
    <row r="3684" spans="1:16" x14ac:dyDescent="0.15">
      <c r="A3684"/>
      <c r="B3684"/>
      <c r="C3684"/>
      <c r="D3684"/>
      <c r="E3684"/>
      <c r="F3684"/>
      <c r="G3684"/>
      <c r="H3684"/>
      <c r="I3684"/>
      <c r="J3684"/>
      <c r="K3684"/>
      <c r="L3684"/>
      <c r="M3684"/>
      <c r="N3684"/>
      <c r="O3684"/>
      <c r="P3684"/>
    </row>
    <row r="3685" spans="1:16" x14ac:dyDescent="0.15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  <c r="O3685"/>
      <c r="P3685"/>
    </row>
    <row r="3686" spans="1:16" x14ac:dyDescent="0.15">
      <c r="A3686"/>
      <c r="B3686"/>
      <c r="C3686"/>
      <c r="D3686"/>
      <c r="E3686"/>
      <c r="F3686"/>
      <c r="G3686"/>
      <c r="H3686"/>
      <c r="I3686"/>
      <c r="J3686"/>
      <c r="K3686"/>
      <c r="L3686"/>
      <c r="M3686"/>
      <c r="N3686"/>
      <c r="O3686"/>
      <c r="P3686"/>
    </row>
    <row r="3687" spans="1:16" x14ac:dyDescent="0.15">
      <c r="A3687"/>
      <c r="B3687"/>
      <c r="C3687"/>
      <c r="D3687"/>
      <c r="E3687"/>
      <c r="F3687"/>
      <c r="G3687"/>
      <c r="H3687"/>
      <c r="I3687"/>
      <c r="J3687"/>
      <c r="K3687"/>
      <c r="L3687"/>
      <c r="M3687"/>
      <c r="N3687"/>
      <c r="O3687"/>
      <c r="P3687"/>
    </row>
    <row r="3688" spans="1:16" x14ac:dyDescent="0.15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  <c r="O3688"/>
      <c r="P3688"/>
    </row>
    <row r="3689" spans="1:16" x14ac:dyDescent="0.15">
      <c r="A3689"/>
      <c r="B3689"/>
      <c r="C3689"/>
      <c r="D3689"/>
      <c r="E3689"/>
      <c r="F3689"/>
      <c r="G3689"/>
      <c r="H3689"/>
      <c r="I3689"/>
      <c r="J3689"/>
      <c r="K3689"/>
      <c r="L3689"/>
      <c r="M3689"/>
      <c r="N3689"/>
      <c r="O3689"/>
      <c r="P3689"/>
    </row>
    <row r="3690" spans="1:16" x14ac:dyDescent="0.15">
      <c r="A3690"/>
      <c r="B3690"/>
      <c r="C3690"/>
      <c r="D3690"/>
      <c r="E3690"/>
      <c r="F3690"/>
      <c r="G3690"/>
      <c r="H3690"/>
      <c r="I3690"/>
      <c r="J3690"/>
      <c r="K3690"/>
      <c r="L3690"/>
      <c r="M3690"/>
      <c r="N3690"/>
      <c r="O3690"/>
      <c r="P3690"/>
    </row>
    <row r="3691" spans="1:16" x14ac:dyDescent="0.15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  <c r="O3691"/>
      <c r="P3691"/>
    </row>
    <row r="3692" spans="1:16" x14ac:dyDescent="0.15">
      <c r="A3692"/>
      <c r="B3692"/>
      <c r="C3692"/>
      <c r="D3692"/>
      <c r="E3692"/>
      <c r="F3692"/>
      <c r="G3692"/>
      <c r="H3692"/>
      <c r="I3692"/>
      <c r="J3692"/>
      <c r="K3692"/>
      <c r="L3692"/>
      <c r="M3692"/>
      <c r="N3692"/>
      <c r="O3692"/>
      <c r="P3692"/>
    </row>
    <row r="3693" spans="1:16" x14ac:dyDescent="0.15">
      <c r="A3693"/>
      <c r="B3693"/>
      <c r="C3693"/>
      <c r="D3693"/>
      <c r="E3693"/>
      <c r="F3693"/>
      <c r="G3693"/>
      <c r="H3693"/>
      <c r="I3693"/>
      <c r="J3693"/>
      <c r="K3693"/>
      <c r="L3693"/>
      <c r="M3693"/>
      <c r="N3693"/>
      <c r="O3693"/>
      <c r="P3693"/>
    </row>
    <row r="3694" spans="1:16" x14ac:dyDescent="0.15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  <c r="O3694"/>
      <c r="P3694"/>
    </row>
    <row r="3695" spans="1:16" x14ac:dyDescent="0.15">
      <c r="A3695"/>
      <c r="B3695"/>
      <c r="C3695"/>
      <c r="D3695"/>
      <c r="E3695"/>
      <c r="F3695"/>
      <c r="G3695"/>
      <c r="H3695"/>
      <c r="I3695"/>
      <c r="J3695"/>
      <c r="K3695"/>
      <c r="L3695"/>
      <c r="M3695"/>
      <c r="N3695"/>
      <c r="O3695"/>
      <c r="P3695"/>
    </row>
    <row r="3696" spans="1:16" x14ac:dyDescent="0.15">
      <c r="A3696"/>
      <c r="B3696"/>
      <c r="C3696"/>
      <c r="D3696"/>
      <c r="E3696"/>
      <c r="F3696"/>
      <c r="G3696"/>
      <c r="H3696"/>
      <c r="I3696"/>
      <c r="J3696"/>
      <c r="K3696"/>
      <c r="L3696"/>
      <c r="M3696"/>
      <c r="N3696"/>
      <c r="O3696"/>
      <c r="P3696"/>
    </row>
    <row r="3697" spans="1:16" x14ac:dyDescent="0.15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  <c r="O3697"/>
      <c r="P3697"/>
    </row>
    <row r="3698" spans="1:16" x14ac:dyDescent="0.15">
      <c r="A3698"/>
      <c r="B3698"/>
      <c r="C3698"/>
      <c r="D3698"/>
      <c r="E3698"/>
      <c r="F3698"/>
      <c r="G3698"/>
      <c r="H3698"/>
      <c r="I3698"/>
      <c r="J3698"/>
      <c r="K3698"/>
      <c r="L3698"/>
      <c r="M3698"/>
      <c r="N3698"/>
      <c r="O3698"/>
      <c r="P3698"/>
    </row>
    <row r="3699" spans="1:16" x14ac:dyDescent="0.15">
      <c r="A3699"/>
      <c r="B3699"/>
      <c r="C3699"/>
      <c r="D3699"/>
      <c r="E3699"/>
      <c r="F3699"/>
      <c r="G3699"/>
      <c r="H3699"/>
      <c r="I3699"/>
      <c r="J3699"/>
      <c r="K3699"/>
      <c r="L3699"/>
      <c r="M3699"/>
      <c r="N3699"/>
      <c r="O3699"/>
      <c r="P3699"/>
    </row>
    <row r="3700" spans="1:16" x14ac:dyDescent="0.15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  <c r="O3700"/>
      <c r="P3700"/>
    </row>
    <row r="3701" spans="1:16" x14ac:dyDescent="0.15">
      <c r="A3701"/>
      <c r="B3701"/>
      <c r="C3701"/>
      <c r="D3701"/>
      <c r="E3701"/>
      <c r="F3701"/>
      <c r="G3701"/>
      <c r="H3701"/>
      <c r="I3701"/>
      <c r="J3701"/>
      <c r="K3701"/>
      <c r="L3701"/>
      <c r="M3701"/>
      <c r="N3701"/>
      <c r="O3701"/>
      <c r="P3701"/>
    </row>
    <row r="3702" spans="1:16" x14ac:dyDescent="0.15">
      <c r="A3702"/>
      <c r="B3702"/>
      <c r="C3702"/>
      <c r="D3702"/>
      <c r="E3702"/>
      <c r="F3702"/>
      <c r="G3702"/>
      <c r="H3702"/>
      <c r="I3702"/>
      <c r="J3702"/>
      <c r="K3702"/>
      <c r="L3702"/>
      <c r="M3702"/>
      <c r="N3702"/>
      <c r="O3702"/>
      <c r="P3702"/>
    </row>
    <row r="3703" spans="1:16" x14ac:dyDescent="0.15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  <c r="O3703"/>
      <c r="P3703"/>
    </row>
    <row r="3704" spans="1:16" x14ac:dyDescent="0.15">
      <c r="A3704"/>
      <c r="B3704"/>
      <c r="C3704"/>
      <c r="D3704"/>
      <c r="E3704"/>
      <c r="F3704"/>
      <c r="G3704"/>
      <c r="H3704"/>
      <c r="I3704"/>
      <c r="J3704"/>
      <c r="K3704"/>
      <c r="L3704"/>
      <c r="M3704"/>
      <c r="N3704"/>
      <c r="O3704"/>
      <c r="P3704"/>
    </row>
    <row r="3705" spans="1:16" x14ac:dyDescent="0.15">
      <c r="A3705"/>
      <c r="B3705"/>
      <c r="C3705"/>
      <c r="D3705"/>
      <c r="E3705"/>
      <c r="F3705"/>
      <c r="G3705"/>
      <c r="H3705"/>
      <c r="I3705"/>
      <c r="J3705"/>
      <c r="K3705"/>
      <c r="L3705"/>
      <c r="M3705"/>
      <c r="N3705"/>
      <c r="O3705"/>
      <c r="P3705"/>
    </row>
    <row r="3706" spans="1:16" x14ac:dyDescent="0.15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  <c r="O3706"/>
      <c r="P3706"/>
    </row>
    <row r="3707" spans="1:16" x14ac:dyDescent="0.15">
      <c r="A3707"/>
      <c r="B3707"/>
      <c r="C3707"/>
      <c r="D3707"/>
      <c r="E3707"/>
      <c r="F3707"/>
      <c r="G3707"/>
      <c r="H3707"/>
      <c r="I3707"/>
      <c r="J3707"/>
      <c r="K3707"/>
      <c r="L3707"/>
      <c r="M3707"/>
      <c r="N3707"/>
      <c r="O3707"/>
      <c r="P3707"/>
    </row>
    <row r="3708" spans="1:16" x14ac:dyDescent="0.15">
      <c r="A3708"/>
      <c r="B3708"/>
      <c r="C3708"/>
      <c r="D3708"/>
      <c r="E3708"/>
      <c r="F3708"/>
      <c r="G3708"/>
      <c r="H3708"/>
      <c r="I3708"/>
      <c r="J3708"/>
      <c r="K3708"/>
      <c r="L3708"/>
      <c r="M3708"/>
      <c r="N3708"/>
      <c r="O3708"/>
      <c r="P3708"/>
    </row>
    <row r="3709" spans="1:16" x14ac:dyDescent="0.15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  <c r="O3709"/>
      <c r="P3709"/>
    </row>
    <row r="3710" spans="1:16" x14ac:dyDescent="0.15">
      <c r="A3710"/>
      <c r="B3710"/>
      <c r="C3710"/>
      <c r="D3710"/>
      <c r="E3710"/>
      <c r="F3710"/>
      <c r="G3710"/>
      <c r="H3710"/>
      <c r="I3710"/>
      <c r="J3710"/>
      <c r="K3710"/>
      <c r="L3710"/>
      <c r="M3710"/>
      <c r="N3710"/>
      <c r="O3710"/>
      <c r="P3710"/>
    </row>
    <row r="3711" spans="1:16" x14ac:dyDescent="0.15">
      <c r="A3711"/>
      <c r="B3711"/>
      <c r="C3711"/>
      <c r="D3711"/>
      <c r="E3711"/>
      <c r="F3711"/>
      <c r="G3711"/>
      <c r="H3711"/>
      <c r="I3711"/>
      <c r="J3711"/>
      <c r="K3711"/>
      <c r="L3711"/>
      <c r="M3711"/>
      <c r="N3711"/>
      <c r="O3711"/>
      <c r="P3711"/>
    </row>
    <row r="3712" spans="1:16" x14ac:dyDescent="0.15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  <c r="O3712"/>
      <c r="P3712"/>
    </row>
    <row r="3713" spans="1:16" x14ac:dyDescent="0.15">
      <c r="A3713"/>
      <c r="B3713"/>
      <c r="C3713"/>
      <c r="D3713"/>
      <c r="E3713"/>
      <c r="F3713"/>
      <c r="G3713"/>
      <c r="H3713"/>
      <c r="I3713"/>
      <c r="J3713"/>
      <c r="K3713"/>
      <c r="L3713"/>
      <c r="M3713"/>
      <c r="N3713"/>
      <c r="O3713"/>
      <c r="P3713"/>
    </row>
    <row r="3714" spans="1:16" x14ac:dyDescent="0.15">
      <c r="A3714"/>
      <c r="B3714"/>
      <c r="C3714"/>
      <c r="D3714"/>
      <c r="E3714"/>
      <c r="F3714"/>
      <c r="G3714"/>
      <c r="H3714"/>
      <c r="I3714"/>
      <c r="J3714"/>
      <c r="K3714"/>
      <c r="L3714"/>
      <c r="M3714"/>
      <c r="N3714"/>
      <c r="O3714"/>
      <c r="P3714"/>
    </row>
    <row r="3715" spans="1:16" x14ac:dyDescent="0.15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  <c r="O3715"/>
      <c r="P3715"/>
    </row>
    <row r="3716" spans="1:16" x14ac:dyDescent="0.15">
      <c r="A3716"/>
      <c r="B3716"/>
      <c r="C3716"/>
      <c r="D3716"/>
      <c r="E3716"/>
      <c r="F3716"/>
      <c r="G3716"/>
      <c r="H3716"/>
      <c r="I3716"/>
      <c r="J3716"/>
      <c r="K3716"/>
      <c r="L3716"/>
      <c r="M3716"/>
      <c r="N3716"/>
      <c r="O3716"/>
      <c r="P3716"/>
    </row>
    <row r="3717" spans="1:16" x14ac:dyDescent="0.15">
      <c r="A3717"/>
      <c r="B3717"/>
      <c r="C3717"/>
      <c r="D3717"/>
      <c r="E3717"/>
      <c r="F3717"/>
      <c r="G3717"/>
      <c r="H3717"/>
      <c r="I3717"/>
      <c r="J3717"/>
      <c r="K3717"/>
      <c r="L3717"/>
      <c r="M3717"/>
      <c r="N3717"/>
      <c r="O3717"/>
      <c r="P3717"/>
    </row>
    <row r="3718" spans="1:16" x14ac:dyDescent="0.15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  <c r="O3718"/>
      <c r="P3718"/>
    </row>
    <row r="3719" spans="1:16" x14ac:dyDescent="0.15">
      <c r="A3719"/>
      <c r="B3719"/>
      <c r="C3719"/>
      <c r="D3719"/>
      <c r="E3719"/>
      <c r="F3719"/>
      <c r="G3719"/>
      <c r="H3719"/>
      <c r="I3719"/>
      <c r="J3719"/>
      <c r="K3719"/>
      <c r="L3719"/>
      <c r="M3719"/>
      <c r="N3719"/>
      <c r="O3719"/>
      <c r="P3719"/>
    </row>
    <row r="3720" spans="1:16" x14ac:dyDescent="0.15">
      <c r="A3720"/>
      <c r="B3720"/>
      <c r="C3720"/>
      <c r="D3720"/>
      <c r="E3720"/>
      <c r="F3720"/>
      <c r="G3720"/>
      <c r="H3720"/>
      <c r="I3720"/>
      <c r="J3720"/>
      <c r="K3720"/>
      <c r="L3720"/>
      <c r="M3720"/>
      <c r="N3720"/>
      <c r="O3720"/>
      <c r="P3720"/>
    </row>
    <row r="3721" spans="1:16" x14ac:dyDescent="0.15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  <c r="O3721"/>
      <c r="P3721"/>
    </row>
    <row r="3722" spans="1:16" x14ac:dyDescent="0.15">
      <c r="A3722"/>
      <c r="B3722"/>
      <c r="C3722"/>
      <c r="D3722"/>
      <c r="E3722"/>
      <c r="F3722"/>
      <c r="G3722"/>
      <c r="H3722"/>
      <c r="I3722"/>
      <c r="J3722"/>
      <c r="K3722"/>
      <c r="L3722"/>
      <c r="M3722"/>
      <c r="N3722"/>
      <c r="O3722"/>
      <c r="P3722"/>
    </row>
    <row r="3723" spans="1:16" x14ac:dyDescent="0.15">
      <c r="A3723"/>
      <c r="B3723"/>
      <c r="C3723"/>
      <c r="D3723"/>
      <c r="E3723"/>
      <c r="F3723"/>
      <c r="G3723"/>
      <c r="H3723"/>
      <c r="I3723"/>
      <c r="J3723"/>
      <c r="K3723"/>
      <c r="L3723"/>
      <c r="M3723"/>
      <c r="N3723"/>
      <c r="O3723"/>
      <c r="P3723"/>
    </row>
    <row r="3724" spans="1:16" x14ac:dyDescent="0.15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  <c r="O3724"/>
      <c r="P3724"/>
    </row>
    <row r="3725" spans="1:16" x14ac:dyDescent="0.15">
      <c r="A3725"/>
      <c r="B3725"/>
      <c r="C3725"/>
      <c r="D3725"/>
      <c r="E3725"/>
      <c r="F3725"/>
      <c r="G3725"/>
      <c r="H3725"/>
      <c r="I3725"/>
      <c r="J3725"/>
      <c r="K3725"/>
      <c r="L3725"/>
      <c r="M3725"/>
      <c r="N3725"/>
      <c r="O3725"/>
      <c r="P3725"/>
    </row>
    <row r="3726" spans="1:16" x14ac:dyDescent="0.15">
      <c r="A3726"/>
      <c r="B3726"/>
      <c r="C3726"/>
      <c r="D3726"/>
      <c r="E3726"/>
      <c r="F3726"/>
      <c r="G3726"/>
      <c r="H3726"/>
      <c r="I3726"/>
      <c r="J3726"/>
      <c r="K3726"/>
      <c r="L3726"/>
      <c r="M3726"/>
      <c r="N3726"/>
      <c r="O3726"/>
      <c r="P3726"/>
    </row>
    <row r="3727" spans="1:16" x14ac:dyDescent="0.15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  <c r="O3727"/>
      <c r="P3727"/>
    </row>
    <row r="3728" spans="1:16" x14ac:dyDescent="0.15">
      <c r="A3728"/>
      <c r="B3728"/>
      <c r="C3728"/>
      <c r="D3728"/>
      <c r="E3728"/>
      <c r="F3728"/>
      <c r="G3728"/>
      <c r="H3728"/>
      <c r="I3728"/>
      <c r="J3728"/>
      <c r="K3728"/>
      <c r="L3728"/>
      <c r="M3728"/>
      <c r="N3728"/>
      <c r="O3728"/>
      <c r="P3728"/>
    </row>
    <row r="3729" spans="1:16" x14ac:dyDescent="0.15">
      <c r="A3729"/>
      <c r="B3729"/>
      <c r="C3729"/>
      <c r="D3729"/>
      <c r="E3729"/>
      <c r="F3729"/>
      <c r="G3729"/>
      <c r="H3729"/>
      <c r="I3729"/>
      <c r="J3729"/>
      <c r="K3729"/>
      <c r="L3729"/>
      <c r="M3729"/>
      <c r="N3729"/>
      <c r="O3729"/>
      <c r="P3729"/>
    </row>
    <row r="3730" spans="1:16" x14ac:dyDescent="0.15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  <c r="O3730"/>
      <c r="P3730"/>
    </row>
    <row r="3731" spans="1:16" x14ac:dyDescent="0.15">
      <c r="A3731"/>
      <c r="B3731"/>
      <c r="C3731"/>
      <c r="D3731"/>
      <c r="E3731"/>
      <c r="F3731"/>
      <c r="G3731"/>
      <c r="H3731"/>
      <c r="I3731"/>
      <c r="J3731"/>
      <c r="K3731"/>
      <c r="L3731"/>
      <c r="M3731"/>
      <c r="N3731"/>
      <c r="O3731"/>
      <c r="P3731"/>
    </row>
    <row r="3732" spans="1:16" x14ac:dyDescent="0.15">
      <c r="A3732"/>
      <c r="B3732"/>
      <c r="C3732"/>
      <c r="D3732"/>
      <c r="E3732"/>
      <c r="F3732"/>
      <c r="G3732"/>
      <c r="H3732"/>
      <c r="I3732"/>
      <c r="J3732"/>
      <c r="K3732"/>
      <c r="L3732"/>
      <c r="M3732"/>
      <c r="N3732"/>
      <c r="O3732"/>
      <c r="P3732"/>
    </row>
    <row r="3733" spans="1:16" x14ac:dyDescent="0.15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  <c r="O3733"/>
      <c r="P3733"/>
    </row>
    <row r="3734" spans="1:16" x14ac:dyDescent="0.15">
      <c r="A3734"/>
      <c r="B3734"/>
      <c r="C3734"/>
      <c r="D3734"/>
      <c r="E3734"/>
      <c r="F3734"/>
      <c r="G3734"/>
      <c r="H3734"/>
      <c r="I3734"/>
      <c r="J3734"/>
      <c r="K3734"/>
      <c r="L3734"/>
      <c r="M3734"/>
      <c r="N3734"/>
      <c r="O3734"/>
      <c r="P3734"/>
    </row>
    <row r="3735" spans="1:16" x14ac:dyDescent="0.15">
      <c r="A3735"/>
      <c r="B3735"/>
      <c r="C3735"/>
      <c r="D3735"/>
      <c r="E3735"/>
      <c r="F3735"/>
      <c r="G3735"/>
      <c r="H3735"/>
      <c r="I3735"/>
      <c r="J3735"/>
      <c r="K3735"/>
      <c r="L3735"/>
      <c r="M3735"/>
      <c r="N3735"/>
      <c r="O3735"/>
      <c r="P3735"/>
    </row>
    <row r="3736" spans="1:16" x14ac:dyDescent="0.15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  <c r="O3736"/>
      <c r="P3736"/>
    </row>
    <row r="3737" spans="1:16" x14ac:dyDescent="0.15">
      <c r="A3737"/>
      <c r="B3737"/>
      <c r="C3737"/>
      <c r="D3737"/>
      <c r="E3737"/>
      <c r="F3737"/>
      <c r="G3737"/>
      <c r="H3737"/>
      <c r="I3737"/>
      <c r="J3737"/>
      <c r="K3737"/>
      <c r="L3737"/>
      <c r="M3737"/>
      <c r="N3737"/>
      <c r="O3737"/>
      <c r="P3737"/>
    </row>
    <row r="3738" spans="1:16" x14ac:dyDescent="0.15">
      <c r="A3738"/>
      <c r="B3738"/>
      <c r="C3738"/>
      <c r="D3738"/>
      <c r="E3738"/>
      <c r="F3738"/>
      <c r="G3738"/>
      <c r="H3738"/>
      <c r="I3738"/>
      <c r="J3738"/>
      <c r="K3738"/>
      <c r="L3738"/>
      <c r="M3738"/>
      <c r="N3738"/>
      <c r="O3738"/>
      <c r="P3738"/>
    </row>
    <row r="3739" spans="1:16" x14ac:dyDescent="0.15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  <c r="O3739"/>
      <c r="P3739"/>
    </row>
    <row r="3740" spans="1:16" x14ac:dyDescent="0.15">
      <c r="A3740"/>
      <c r="B3740"/>
      <c r="C3740"/>
      <c r="D3740"/>
      <c r="E3740"/>
      <c r="F3740"/>
      <c r="G3740"/>
      <c r="H3740"/>
      <c r="I3740"/>
      <c r="J3740"/>
      <c r="K3740"/>
      <c r="L3740"/>
      <c r="M3740"/>
      <c r="N3740"/>
      <c r="O3740"/>
      <c r="P3740"/>
    </row>
    <row r="3741" spans="1:16" x14ac:dyDescent="0.15">
      <c r="A3741"/>
      <c r="B3741"/>
      <c r="C3741"/>
      <c r="D3741"/>
      <c r="E3741"/>
      <c r="F3741"/>
      <c r="G3741"/>
      <c r="H3741"/>
      <c r="I3741"/>
      <c r="J3741"/>
      <c r="K3741"/>
      <c r="L3741"/>
      <c r="M3741"/>
      <c r="N3741"/>
      <c r="O3741"/>
      <c r="P3741"/>
    </row>
    <row r="3742" spans="1:16" x14ac:dyDescent="0.15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  <c r="O3742"/>
      <c r="P3742"/>
    </row>
    <row r="3743" spans="1:16" x14ac:dyDescent="0.15">
      <c r="A3743"/>
      <c r="B3743"/>
      <c r="C3743"/>
      <c r="D3743"/>
      <c r="E3743"/>
      <c r="F3743"/>
      <c r="G3743"/>
      <c r="H3743"/>
      <c r="I3743"/>
      <c r="J3743"/>
      <c r="K3743"/>
      <c r="L3743"/>
      <c r="M3743"/>
      <c r="N3743"/>
      <c r="O3743"/>
      <c r="P3743"/>
    </row>
    <row r="3744" spans="1:16" x14ac:dyDescent="0.15">
      <c r="A3744"/>
      <c r="B3744"/>
      <c r="C3744"/>
      <c r="D3744"/>
      <c r="E3744"/>
      <c r="F3744"/>
      <c r="G3744"/>
      <c r="H3744"/>
      <c r="I3744"/>
      <c r="J3744"/>
      <c r="K3744"/>
      <c r="L3744"/>
      <c r="M3744"/>
      <c r="N3744"/>
      <c r="O3744"/>
      <c r="P3744"/>
    </row>
    <row r="3745" spans="1:16" x14ac:dyDescent="0.15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  <c r="O3745"/>
      <c r="P3745"/>
    </row>
    <row r="3746" spans="1:16" x14ac:dyDescent="0.15">
      <c r="A3746"/>
      <c r="B3746"/>
      <c r="C3746"/>
      <c r="D3746"/>
      <c r="E3746"/>
      <c r="F3746"/>
      <c r="G3746"/>
      <c r="H3746"/>
      <c r="I3746"/>
      <c r="J3746"/>
      <c r="K3746"/>
      <c r="L3746"/>
      <c r="M3746"/>
      <c r="N3746"/>
      <c r="O3746"/>
      <c r="P3746"/>
    </row>
    <row r="3747" spans="1:16" x14ac:dyDescent="0.15">
      <c r="A3747"/>
      <c r="B3747"/>
      <c r="C3747"/>
      <c r="D3747"/>
      <c r="E3747"/>
      <c r="F3747"/>
      <c r="G3747"/>
      <c r="H3747"/>
      <c r="I3747"/>
      <c r="J3747"/>
      <c r="K3747"/>
      <c r="L3747"/>
      <c r="M3747"/>
      <c r="N3747"/>
      <c r="O3747"/>
      <c r="P3747"/>
    </row>
    <row r="3748" spans="1:16" x14ac:dyDescent="0.15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  <c r="O3748"/>
      <c r="P3748"/>
    </row>
    <row r="3749" spans="1:16" x14ac:dyDescent="0.15">
      <c r="A3749"/>
      <c r="B3749"/>
      <c r="C3749"/>
      <c r="D3749"/>
      <c r="E3749"/>
      <c r="F3749"/>
      <c r="G3749"/>
      <c r="H3749"/>
      <c r="I3749"/>
      <c r="J3749"/>
      <c r="K3749"/>
      <c r="L3749"/>
      <c r="M3749"/>
      <c r="N3749"/>
      <c r="O3749"/>
      <c r="P3749"/>
    </row>
    <row r="3750" spans="1:16" x14ac:dyDescent="0.15">
      <c r="A3750"/>
      <c r="B3750"/>
      <c r="C3750"/>
      <c r="D3750"/>
      <c r="E3750"/>
      <c r="F3750"/>
      <c r="G3750"/>
      <c r="H3750"/>
      <c r="I3750"/>
      <c r="J3750"/>
      <c r="K3750"/>
      <c r="L3750"/>
      <c r="M3750"/>
      <c r="N3750"/>
      <c r="O3750"/>
      <c r="P3750"/>
    </row>
    <row r="3751" spans="1:16" x14ac:dyDescent="0.15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  <c r="O3751"/>
      <c r="P3751"/>
    </row>
    <row r="3752" spans="1:16" x14ac:dyDescent="0.15">
      <c r="A3752"/>
      <c r="B3752"/>
      <c r="C3752"/>
      <c r="D3752"/>
      <c r="E3752"/>
      <c r="F3752"/>
      <c r="G3752"/>
      <c r="H3752"/>
      <c r="I3752"/>
      <c r="J3752"/>
      <c r="K3752"/>
      <c r="L3752"/>
      <c r="M3752"/>
      <c r="N3752"/>
      <c r="O3752"/>
      <c r="P3752"/>
    </row>
    <row r="3753" spans="1:16" x14ac:dyDescent="0.15">
      <c r="A3753"/>
      <c r="B3753"/>
      <c r="C3753"/>
      <c r="D3753"/>
      <c r="E3753"/>
      <c r="F3753"/>
      <c r="G3753"/>
      <c r="H3753"/>
      <c r="I3753"/>
      <c r="J3753"/>
      <c r="K3753"/>
      <c r="L3753"/>
      <c r="M3753"/>
      <c r="N3753"/>
      <c r="O3753"/>
      <c r="P3753"/>
    </row>
    <row r="3754" spans="1:16" x14ac:dyDescent="0.15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  <c r="O3754"/>
      <c r="P3754"/>
    </row>
    <row r="3755" spans="1:16" x14ac:dyDescent="0.15">
      <c r="A3755"/>
      <c r="B3755"/>
      <c r="C3755"/>
      <c r="D3755"/>
      <c r="E3755"/>
      <c r="F3755"/>
      <c r="G3755"/>
      <c r="H3755"/>
      <c r="I3755"/>
      <c r="J3755"/>
      <c r="K3755"/>
      <c r="L3755"/>
      <c r="M3755"/>
      <c r="N3755"/>
      <c r="O3755"/>
      <c r="P3755"/>
    </row>
    <row r="3756" spans="1:16" x14ac:dyDescent="0.15">
      <c r="A3756"/>
      <c r="B3756"/>
      <c r="C3756"/>
      <c r="D3756"/>
      <c r="E3756"/>
      <c r="F3756"/>
      <c r="G3756"/>
      <c r="H3756"/>
      <c r="I3756"/>
      <c r="J3756"/>
      <c r="K3756"/>
      <c r="L3756"/>
      <c r="M3756"/>
      <c r="N3756"/>
      <c r="O3756"/>
      <c r="P3756"/>
    </row>
    <row r="3757" spans="1:16" x14ac:dyDescent="0.15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  <c r="O3757"/>
      <c r="P3757"/>
    </row>
    <row r="3758" spans="1:16" x14ac:dyDescent="0.15">
      <c r="A3758"/>
      <c r="B3758"/>
      <c r="C3758"/>
      <c r="D3758"/>
      <c r="E3758"/>
      <c r="F3758"/>
      <c r="G3758"/>
      <c r="H3758"/>
      <c r="I3758"/>
      <c r="J3758"/>
      <c r="K3758"/>
      <c r="L3758"/>
      <c r="M3758"/>
      <c r="N3758"/>
      <c r="O3758"/>
      <c r="P3758"/>
    </row>
    <row r="3759" spans="1:16" x14ac:dyDescent="0.15">
      <c r="A3759"/>
      <c r="B3759"/>
      <c r="C3759"/>
      <c r="D3759"/>
      <c r="E3759"/>
      <c r="F3759"/>
      <c r="G3759"/>
      <c r="H3759"/>
      <c r="I3759"/>
      <c r="J3759"/>
      <c r="K3759"/>
      <c r="L3759"/>
      <c r="M3759"/>
      <c r="N3759"/>
      <c r="O3759"/>
      <c r="P3759"/>
    </row>
    <row r="3760" spans="1:16" x14ac:dyDescent="0.15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  <c r="O3760"/>
      <c r="P3760"/>
    </row>
    <row r="3761" spans="1:16" x14ac:dyDescent="0.15">
      <c r="A3761"/>
      <c r="B3761"/>
      <c r="C3761"/>
      <c r="D3761"/>
      <c r="E3761"/>
      <c r="F3761"/>
      <c r="G3761"/>
      <c r="H3761"/>
      <c r="I3761"/>
      <c r="J3761"/>
      <c r="K3761"/>
      <c r="L3761"/>
      <c r="M3761"/>
      <c r="N3761"/>
      <c r="O3761"/>
      <c r="P3761"/>
    </row>
    <row r="3762" spans="1:16" x14ac:dyDescent="0.15">
      <c r="A3762"/>
      <c r="B3762"/>
      <c r="C3762"/>
      <c r="D3762"/>
      <c r="E3762"/>
      <c r="F3762"/>
      <c r="G3762"/>
      <c r="H3762"/>
      <c r="I3762"/>
      <c r="J3762"/>
      <c r="K3762"/>
      <c r="L3762"/>
      <c r="M3762"/>
      <c r="N3762"/>
      <c r="O3762"/>
      <c r="P3762"/>
    </row>
    <row r="3763" spans="1:16" x14ac:dyDescent="0.15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  <c r="O3763"/>
      <c r="P3763"/>
    </row>
    <row r="3764" spans="1:16" x14ac:dyDescent="0.15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  <c r="N3764"/>
      <c r="O3764"/>
      <c r="P3764"/>
    </row>
    <row r="3765" spans="1:16" x14ac:dyDescent="0.15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  <c r="N3765"/>
      <c r="O3765"/>
      <c r="P3765"/>
    </row>
    <row r="3766" spans="1:16" x14ac:dyDescent="0.15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  <c r="O3766"/>
      <c r="P3766"/>
    </row>
    <row r="3767" spans="1:16" x14ac:dyDescent="0.15">
      <c r="A3767"/>
      <c r="B3767"/>
      <c r="C3767"/>
      <c r="D3767"/>
      <c r="E3767"/>
      <c r="F3767"/>
      <c r="G3767"/>
      <c r="H3767"/>
      <c r="I3767"/>
      <c r="J3767"/>
      <c r="K3767"/>
      <c r="L3767"/>
      <c r="M3767"/>
      <c r="N3767"/>
      <c r="O3767"/>
      <c r="P3767"/>
    </row>
    <row r="3768" spans="1:16" x14ac:dyDescent="0.15">
      <c r="A3768"/>
      <c r="B3768"/>
      <c r="C3768"/>
      <c r="D3768"/>
      <c r="E3768"/>
      <c r="F3768"/>
      <c r="G3768"/>
      <c r="H3768"/>
      <c r="I3768"/>
      <c r="J3768"/>
      <c r="K3768"/>
      <c r="L3768"/>
      <c r="M3768"/>
      <c r="N3768"/>
      <c r="O3768"/>
      <c r="P3768"/>
    </row>
    <row r="3769" spans="1:16" x14ac:dyDescent="0.15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  <c r="O3769"/>
      <c r="P3769"/>
    </row>
    <row r="3770" spans="1:16" x14ac:dyDescent="0.15">
      <c r="A3770"/>
      <c r="B3770"/>
      <c r="C3770"/>
      <c r="D3770"/>
      <c r="E3770"/>
      <c r="F3770"/>
      <c r="G3770"/>
      <c r="H3770"/>
      <c r="I3770"/>
      <c r="J3770"/>
      <c r="K3770"/>
      <c r="L3770"/>
      <c r="M3770"/>
      <c r="N3770"/>
      <c r="O3770"/>
      <c r="P3770"/>
    </row>
    <row r="3771" spans="1:16" x14ac:dyDescent="0.15">
      <c r="A3771"/>
      <c r="B3771"/>
      <c r="C3771"/>
      <c r="D3771"/>
      <c r="E3771"/>
      <c r="F3771"/>
      <c r="G3771"/>
      <c r="H3771"/>
      <c r="I3771"/>
      <c r="J3771"/>
      <c r="K3771"/>
      <c r="L3771"/>
      <c r="M3771"/>
      <c r="N3771"/>
      <c r="O3771"/>
      <c r="P3771"/>
    </row>
    <row r="3772" spans="1:16" x14ac:dyDescent="0.15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  <c r="O3772"/>
      <c r="P3772"/>
    </row>
    <row r="3773" spans="1:16" x14ac:dyDescent="0.15">
      <c r="A3773"/>
      <c r="B3773"/>
      <c r="C3773"/>
      <c r="D3773"/>
      <c r="E3773"/>
      <c r="F3773"/>
      <c r="G3773"/>
      <c r="H3773"/>
      <c r="I3773"/>
      <c r="J3773"/>
      <c r="K3773"/>
      <c r="L3773"/>
      <c r="M3773"/>
      <c r="N3773"/>
      <c r="O3773"/>
      <c r="P3773"/>
    </row>
    <row r="3774" spans="1:16" x14ac:dyDescent="0.15">
      <c r="A3774"/>
      <c r="B3774"/>
      <c r="C3774"/>
      <c r="D3774"/>
      <c r="E3774"/>
      <c r="F3774"/>
      <c r="G3774"/>
      <c r="H3774"/>
      <c r="I3774"/>
      <c r="J3774"/>
      <c r="K3774"/>
      <c r="L3774"/>
      <c r="M3774"/>
      <c r="N3774"/>
      <c r="O3774"/>
      <c r="P3774"/>
    </row>
    <row r="3775" spans="1:16" x14ac:dyDescent="0.15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  <c r="O3775"/>
      <c r="P3775"/>
    </row>
    <row r="3776" spans="1:16" x14ac:dyDescent="0.15">
      <c r="A3776"/>
      <c r="B3776"/>
      <c r="C3776"/>
      <c r="D3776"/>
      <c r="E3776"/>
      <c r="F3776"/>
      <c r="G3776"/>
      <c r="H3776"/>
      <c r="I3776"/>
      <c r="J3776"/>
      <c r="K3776"/>
      <c r="L3776"/>
      <c r="M3776"/>
      <c r="N3776"/>
      <c r="O3776"/>
      <c r="P3776"/>
    </row>
    <row r="3777" spans="1:16" x14ac:dyDescent="0.15">
      <c r="A3777"/>
      <c r="B3777"/>
      <c r="C3777"/>
      <c r="D3777"/>
      <c r="E3777"/>
      <c r="F3777"/>
      <c r="G3777"/>
      <c r="H3777"/>
      <c r="I3777"/>
      <c r="J3777"/>
      <c r="K3777"/>
      <c r="L3777"/>
      <c r="M3777"/>
      <c r="N3777"/>
      <c r="O3777"/>
      <c r="P3777"/>
    </row>
    <row r="3778" spans="1:16" x14ac:dyDescent="0.15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  <c r="O3778"/>
      <c r="P3778"/>
    </row>
    <row r="3779" spans="1:16" x14ac:dyDescent="0.15">
      <c r="A3779"/>
      <c r="B3779"/>
      <c r="C3779"/>
      <c r="D3779"/>
      <c r="E3779"/>
      <c r="F3779"/>
      <c r="G3779"/>
      <c r="H3779"/>
      <c r="I3779"/>
      <c r="J3779"/>
      <c r="K3779"/>
      <c r="L3779"/>
      <c r="M3779"/>
      <c r="N3779"/>
      <c r="O3779"/>
      <c r="P3779"/>
    </row>
    <row r="3780" spans="1:16" x14ac:dyDescent="0.15">
      <c r="A3780"/>
      <c r="B3780"/>
      <c r="C3780"/>
      <c r="D3780"/>
      <c r="E3780"/>
      <c r="F3780"/>
      <c r="G3780"/>
      <c r="H3780"/>
      <c r="I3780"/>
      <c r="J3780"/>
      <c r="K3780"/>
      <c r="L3780"/>
      <c r="M3780"/>
      <c r="N3780"/>
      <c r="O3780"/>
      <c r="P3780"/>
    </row>
    <row r="3781" spans="1:16" x14ac:dyDescent="0.15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  <c r="O3781"/>
      <c r="P3781"/>
    </row>
    <row r="3782" spans="1:16" x14ac:dyDescent="0.15">
      <c r="A3782"/>
      <c r="B3782"/>
      <c r="C3782"/>
      <c r="D3782"/>
      <c r="E3782"/>
      <c r="F3782"/>
      <c r="G3782"/>
      <c r="H3782"/>
      <c r="I3782"/>
      <c r="J3782"/>
      <c r="K3782"/>
      <c r="L3782"/>
      <c r="M3782"/>
      <c r="N3782"/>
      <c r="O3782"/>
      <c r="P3782"/>
    </row>
    <row r="3783" spans="1:16" x14ac:dyDescent="0.15">
      <c r="A3783"/>
      <c r="B3783"/>
      <c r="C3783"/>
      <c r="D3783"/>
      <c r="E3783"/>
      <c r="F3783"/>
      <c r="G3783"/>
      <c r="H3783"/>
      <c r="I3783"/>
      <c r="J3783"/>
      <c r="K3783"/>
      <c r="L3783"/>
      <c r="M3783"/>
      <c r="N3783"/>
      <c r="O3783"/>
      <c r="P3783"/>
    </row>
    <row r="3784" spans="1:16" x14ac:dyDescent="0.15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  <c r="O3784"/>
      <c r="P3784"/>
    </row>
    <row r="3785" spans="1:16" x14ac:dyDescent="0.15">
      <c r="A3785"/>
      <c r="B3785"/>
      <c r="C3785"/>
      <c r="D3785"/>
      <c r="E3785"/>
      <c r="F3785"/>
      <c r="G3785"/>
      <c r="H3785"/>
      <c r="I3785"/>
      <c r="J3785"/>
      <c r="K3785"/>
      <c r="L3785"/>
      <c r="M3785"/>
      <c r="N3785"/>
      <c r="O3785"/>
      <c r="P3785"/>
    </row>
    <row r="3786" spans="1:16" x14ac:dyDescent="0.15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  <c r="N3786"/>
      <c r="O3786"/>
      <c r="P3786"/>
    </row>
    <row r="3787" spans="1:16" x14ac:dyDescent="0.15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  <c r="O3787"/>
      <c r="P3787"/>
    </row>
    <row r="3788" spans="1:16" x14ac:dyDescent="0.15">
      <c r="A3788"/>
      <c r="B3788"/>
      <c r="C3788"/>
      <c r="D3788"/>
      <c r="E3788"/>
      <c r="F3788"/>
      <c r="G3788"/>
      <c r="H3788"/>
      <c r="I3788"/>
      <c r="J3788"/>
      <c r="K3788"/>
      <c r="L3788"/>
      <c r="M3788"/>
      <c r="N3788"/>
      <c r="O3788"/>
      <c r="P3788"/>
    </row>
    <row r="3789" spans="1:16" x14ac:dyDescent="0.15">
      <c r="A3789"/>
      <c r="B3789"/>
      <c r="C3789"/>
      <c r="D3789"/>
      <c r="E3789"/>
      <c r="F3789"/>
      <c r="G3789"/>
      <c r="H3789"/>
      <c r="I3789"/>
      <c r="J3789"/>
      <c r="K3789"/>
      <c r="L3789"/>
      <c r="M3789"/>
      <c r="N3789"/>
      <c r="O3789"/>
      <c r="P3789"/>
    </row>
    <row r="3790" spans="1:16" x14ac:dyDescent="0.15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  <c r="O3790"/>
      <c r="P3790"/>
    </row>
    <row r="3791" spans="1:16" x14ac:dyDescent="0.15">
      <c r="A3791"/>
      <c r="B3791"/>
      <c r="C3791"/>
      <c r="D3791"/>
      <c r="E3791"/>
      <c r="F3791"/>
      <c r="G3791"/>
      <c r="H3791"/>
      <c r="I3791"/>
      <c r="J3791"/>
      <c r="K3791"/>
      <c r="L3791"/>
      <c r="M3791"/>
      <c r="N3791"/>
      <c r="O3791"/>
      <c r="P3791"/>
    </row>
    <row r="3792" spans="1:16" x14ac:dyDescent="0.15">
      <c r="A3792"/>
      <c r="B3792"/>
      <c r="C3792"/>
      <c r="D3792"/>
      <c r="E3792"/>
      <c r="F3792"/>
      <c r="G3792"/>
      <c r="H3792"/>
      <c r="I3792"/>
      <c r="J3792"/>
      <c r="K3792"/>
      <c r="L3792"/>
      <c r="M3792"/>
      <c r="N3792"/>
      <c r="O3792"/>
      <c r="P3792"/>
    </row>
    <row r="3793" spans="1:16" x14ac:dyDescent="0.15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  <c r="O3793"/>
      <c r="P3793"/>
    </row>
    <row r="3794" spans="1:16" x14ac:dyDescent="0.15">
      <c r="A3794"/>
      <c r="B3794"/>
      <c r="C3794"/>
      <c r="D3794"/>
      <c r="E3794"/>
      <c r="F3794"/>
      <c r="G3794"/>
      <c r="H3794"/>
      <c r="I3794"/>
      <c r="J3794"/>
      <c r="K3794"/>
      <c r="L3794"/>
      <c r="M3794"/>
      <c r="N3794"/>
      <c r="O3794"/>
      <c r="P3794"/>
    </row>
    <row r="3795" spans="1:16" x14ac:dyDescent="0.15">
      <c r="A3795"/>
      <c r="B3795"/>
      <c r="C3795"/>
      <c r="D3795"/>
      <c r="E3795"/>
      <c r="F3795"/>
      <c r="G3795"/>
      <c r="H3795"/>
      <c r="I3795"/>
      <c r="J3795"/>
      <c r="K3795"/>
      <c r="L3795"/>
      <c r="M3795"/>
      <c r="N3795"/>
      <c r="O3795"/>
      <c r="P3795"/>
    </row>
    <row r="3796" spans="1:16" x14ac:dyDescent="0.15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  <c r="O3796"/>
      <c r="P3796"/>
    </row>
    <row r="3797" spans="1:16" x14ac:dyDescent="0.15">
      <c r="A3797"/>
      <c r="B3797"/>
      <c r="C3797"/>
      <c r="D3797"/>
      <c r="E3797"/>
      <c r="F3797"/>
      <c r="G3797"/>
      <c r="H3797"/>
      <c r="I3797"/>
      <c r="J3797"/>
      <c r="K3797"/>
      <c r="L3797"/>
      <c r="M3797"/>
      <c r="N3797"/>
      <c r="O3797"/>
      <c r="P3797"/>
    </row>
    <row r="3798" spans="1:16" x14ac:dyDescent="0.15">
      <c r="A3798"/>
      <c r="B3798"/>
      <c r="C3798"/>
      <c r="D3798"/>
      <c r="E3798"/>
      <c r="F3798"/>
      <c r="G3798"/>
      <c r="H3798"/>
      <c r="I3798"/>
      <c r="J3798"/>
      <c r="K3798"/>
      <c r="L3798"/>
      <c r="M3798"/>
      <c r="N3798"/>
      <c r="O3798"/>
      <c r="P3798"/>
    </row>
    <row r="3799" spans="1:16" x14ac:dyDescent="0.15">
      <c r="A3799"/>
      <c r="B3799"/>
      <c r="C3799"/>
      <c r="D3799"/>
      <c r="E3799"/>
      <c r="F3799"/>
      <c r="G3799"/>
      <c r="H3799"/>
      <c r="I3799"/>
      <c r="J3799"/>
      <c r="K3799"/>
      <c r="L3799"/>
      <c r="M3799"/>
      <c r="N3799"/>
      <c r="O3799"/>
      <c r="P3799"/>
    </row>
    <row r="3800" spans="1:16" x14ac:dyDescent="0.15">
      <c r="A3800"/>
      <c r="B3800"/>
      <c r="C3800"/>
      <c r="D3800"/>
      <c r="E3800"/>
      <c r="F3800"/>
      <c r="G3800"/>
      <c r="H3800"/>
      <c r="I3800"/>
      <c r="J3800"/>
      <c r="K3800"/>
      <c r="L3800"/>
      <c r="M3800"/>
      <c r="N3800"/>
      <c r="O3800"/>
      <c r="P3800"/>
    </row>
    <row r="3801" spans="1:16" x14ac:dyDescent="0.15">
      <c r="A3801"/>
      <c r="B3801"/>
      <c r="C3801"/>
      <c r="D3801"/>
      <c r="E3801"/>
      <c r="F3801"/>
      <c r="G3801"/>
      <c r="H3801"/>
      <c r="I3801"/>
      <c r="J3801"/>
      <c r="K3801"/>
      <c r="L3801"/>
      <c r="M3801"/>
      <c r="N3801"/>
      <c r="O3801"/>
      <c r="P3801"/>
    </row>
    <row r="3802" spans="1:16" x14ac:dyDescent="0.15">
      <c r="A3802"/>
      <c r="B3802"/>
      <c r="C3802"/>
      <c r="D3802"/>
      <c r="E3802"/>
      <c r="F3802"/>
      <c r="G3802"/>
      <c r="H3802"/>
      <c r="I3802"/>
      <c r="J3802"/>
      <c r="K3802"/>
      <c r="L3802"/>
      <c r="M3802"/>
      <c r="N3802"/>
      <c r="O3802"/>
      <c r="P3802"/>
    </row>
    <row r="3803" spans="1:16" x14ac:dyDescent="0.15">
      <c r="A3803"/>
      <c r="B3803"/>
      <c r="C3803"/>
      <c r="D3803"/>
      <c r="E3803"/>
      <c r="F3803"/>
      <c r="G3803"/>
      <c r="H3803"/>
      <c r="I3803"/>
      <c r="J3803"/>
      <c r="K3803"/>
      <c r="L3803"/>
      <c r="M3803"/>
      <c r="N3803"/>
      <c r="O3803"/>
      <c r="P3803"/>
    </row>
    <row r="3804" spans="1:16" x14ac:dyDescent="0.15">
      <c r="A3804"/>
      <c r="B3804"/>
      <c r="C3804"/>
      <c r="D3804"/>
      <c r="E3804"/>
      <c r="F3804"/>
      <c r="G3804"/>
      <c r="H3804"/>
      <c r="I3804"/>
      <c r="J3804"/>
      <c r="K3804"/>
      <c r="L3804"/>
      <c r="M3804"/>
      <c r="N3804"/>
      <c r="O3804"/>
      <c r="P3804"/>
    </row>
    <row r="3805" spans="1:16" x14ac:dyDescent="0.15">
      <c r="A3805"/>
      <c r="B3805"/>
      <c r="C3805"/>
      <c r="D3805"/>
      <c r="E3805"/>
      <c r="F3805"/>
      <c r="G3805"/>
      <c r="H3805"/>
      <c r="I3805"/>
      <c r="J3805"/>
      <c r="K3805"/>
      <c r="L3805"/>
      <c r="M3805"/>
      <c r="N3805"/>
      <c r="O3805"/>
      <c r="P3805"/>
    </row>
    <row r="3806" spans="1:16" x14ac:dyDescent="0.15">
      <c r="A3806"/>
      <c r="B3806"/>
      <c r="C3806"/>
      <c r="D3806"/>
      <c r="E3806"/>
      <c r="F3806"/>
      <c r="G3806"/>
      <c r="H3806"/>
      <c r="I3806"/>
      <c r="J3806"/>
      <c r="K3806"/>
      <c r="L3806"/>
      <c r="M3806"/>
      <c r="N3806"/>
      <c r="O3806"/>
      <c r="P3806"/>
    </row>
    <row r="3807" spans="1:16" x14ac:dyDescent="0.15">
      <c r="A3807"/>
      <c r="B3807"/>
      <c r="C3807"/>
      <c r="D3807"/>
      <c r="E3807"/>
      <c r="F3807"/>
      <c r="G3807"/>
      <c r="H3807"/>
      <c r="I3807"/>
      <c r="J3807"/>
      <c r="K3807"/>
      <c r="L3807"/>
      <c r="M3807"/>
      <c r="N3807"/>
      <c r="O3807"/>
      <c r="P3807"/>
    </row>
    <row r="3808" spans="1:16" x14ac:dyDescent="0.15">
      <c r="A3808"/>
      <c r="B3808"/>
      <c r="C3808"/>
      <c r="D3808"/>
      <c r="E3808"/>
      <c r="F3808"/>
      <c r="G3808"/>
      <c r="H3808"/>
      <c r="I3808"/>
      <c r="J3808"/>
      <c r="K3808"/>
      <c r="L3808"/>
      <c r="M3808"/>
      <c r="N3808"/>
      <c r="O3808"/>
      <c r="P3808"/>
    </row>
    <row r="3809" spans="1:16" x14ac:dyDescent="0.15">
      <c r="A3809"/>
      <c r="B3809"/>
      <c r="C3809"/>
      <c r="D3809"/>
      <c r="E3809"/>
      <c r="F3809"/>
      <c r="G3809"/>
      <c r="H3809"/>
      <c r="I3809"/>
      <c r="J3809"/>
      <c r="K3809"/>
      <c r="L3809"/>
      <c r="M3809"/>
      <c r="N3809"/>
      <c r="O3809"/>
      <c r="P3809"/>
    </row>
    <row r="3810" spans="1:16" x14ac:dyDescent="0.15">
      <c r="A3810"/>
      <c r="B3810"/>
      <c r="C3810"/>
      <c r="D3810"/>
      <c r="E3810"/>
      <c r="F3810"/>
      <c r="G3810"/>
      <c r="H3810"/>
      <c r="I3810"/>
      <c r="J3810"/>
      <c r="K3810"/>
      <c r="L3810"/>
      <c r="M3810"/>
      <c r="N3810"/>
      <c r="O3810"/>
      <c r="P3810"/>
    </row>
    <row r="3811" spans="1:16" x14ac:dyDescent="0.15">
      <c r="A3811"/>
      <c r="B3811"/>
      <c r="C3811"/>
      <c r="D3811"/>
      <c r="E3811"/>
      <c r="F3811"/>
      <c r="G3811"/>
      <c r="H3811"/>
      <c r="I3811"/>
      <c r="J3811"/>
      <c r="K3811"/>
      <c r="L3811"/>
      <c r="M3811"/>
      <c r="N3811"/>
      <c r="O3811"/>
      <c r="P3811"/>
    </row>
    <row r="3812" spans="1:16" x14ac:dyDescent="0.15">
      <c r="A3812"/>
      <c r="B3812"/>
      <c r="C3812"/>
      <c r="D3812"/>
      <c r="E3812"/>
      <c r="F3812"/>
      <c r="G3812"/>
      <c r="H3812"/>
      <c r="I3812"/>
      <c r="J3812"/>
      <c r="K3812"/>
      <c r="L3812"/>
      <c r="M3812"/>
      <c r="N3812"/>
      <c r="O3812"/>
      <c r="P3812"/>
    </row>
    <row r="3813" spans="1:16" x14ac:dyDescent="0.15">
      <c r="A3813"/>
      <c r="B3813"/>
      <c r="C3813"/>
      <c r="D3813"/>
      <c r="E3813"/>
      <c r="F3813"/>
      <c r="G3813"/>
      <c r="H3813"/>
      <c r="I3813"/>
      <c r="J3813"/>
      <c r="K3813"/>
      <c r="L3813"/>
      <c r="M3813"/>
      <c r="N3813"/>
      <c r="O3813"/>
      <c r="P3813"/>
    </row>
    <row r="3814" spans="1:16" x14ac:dyDescent="0.15">
      <c r="A3814"/>
      <c r="B3814"/>
      <c r="C3814"/>
      <c r="D3814"/>
      <c r="E3814"/>
      <c r="F3814"/>
      <c r="G3814"/>
      <c r="H3814"/>
      <c r="I3814"/>
      <c r="J3814"/>
      <c r="K3814"/>
      <c r="L3814"/>
      <c r="M3814"/>
      <c r="N3814"/>
      <c r="O3814"/>
      <c r="P3814"/>
    </row>
    <row r="3815" spans="1:16" x14ac:dyDescent="0.15">
      <c r="A3815"/>
      <c r="B3815"/>
      <c r="C3815"/>
      <c r="D3815"/>
      <c r="E3815"/>
      <c r="F3815"/>
      <c r="G3815"/>
      <c r="H3815"/>
      <c r="I3815"/>
      <c r="J3815"/>
      <c r="K3815"/>
      <c r="L3815"/>
      <c r="M3815"/>
      <c r="N3815"/>
      <c r="O3815"/>
      <c r="P3815"/>
    </row>
    <row r="3816" spans="1:16" x14ac:dyDescent="0.15">
      <c r="A3816"/>
      <c r="B3816"/>
      <c r="C3816"/>
      <c r="D3816"/>
      <c r="E3816"/>
      <c r="F3816"/>
      <c r="G3816"/>
      <c r="H3816"/>
      <c r="I3816"/>
      <c r="J3816"/>
      <c r="K3816"/>
      <c r="L3816"/>
      <c r="M3816"/>
      <c r="N3816"/>
      <c r="O3816"/>
      <c r="P3816"/>
    </row>
    <row r="3817" spans="1:16" x14ac:dyDescent="0.15">
      <c r="A3817"/>
      <c r="B3817"/>
      <c r="C3817"/>
      <c r="D3817"/>
      <c r="E3817"/>
      <c r="F3817"/>
      <c r="G3817"/>
      <c r="H3817"/>
      <c r="I3817"/>
      <c r="J3817"/>
      <c r="K3817"/>
      <c r="L3817"/>
      <c r="M3817"/>
      <c r="N3817"/>
      <c r="O3817"/>
      <c r="P3817"/>
    </row>
    <row r="3818" spans="1:16" x14ac:dyDescent="0.15">
      <c r="A3818"/>
      <c r="B3818"/>
      <c r="C3818"/>
      <c r="D3818"/>
      <c r="E3818"/>
      <c r="F3818"/>
      <c r="G3818"/>
      <c r="H3818"/>
      <c r="I3818"/>
      <c r="J3818"/>
      <c r="K3818"/>
      <c r="L3818"/>
      <c r="M3818"/>
      <c r="N3818"/>
      <c r="O3818"/>
      <c r="P3818"/>
    </row>
    <row r="3819" spans="1:16" x14ac:dyDescent="0.15">
      <c r="A3819"/>
      <c r="B3819"/>
      <c r="C3819"/>
      <c r="D3819"/>
      <c r="E3819"/>
      <c r="F3819"/>
      <c r="G3819"/>
      <c r="H3819"/>
      <c r="I3819"/>
      <c r="J3819"/>
      <c r="K3819"/>
      <c r="L3819"/>
      <c r="M3819"/>
      <c r="N3819"/>
      <c r="O3819"/>
      <c r="P3819"/>
    </row>
    <row r="3820" spans="1:16" x14ac:dyDescent="0.15">
      <c r="A3820"/>
      <c r="B3820"/>
      <c r="C3820"/>
      <c r="D3820"/>
      <c r="E3820"/>
      <c r="F3820"/>
      <c r="G3820"/>
      <c r="H3820"/>
      <c r="I3820"/>
      <c r="J3820"/>
      <c r="K3820"/>
      <c r="L3820"/>
      <c r="M3820"/>
      <c r="N3820"/>
      <c r="O3820"/>
      <c r="P3820"/>
    </row>
    <row r="3821" spans="1:16" x14ac:dyDescent="0.15">
      <c r="A3821"/>
      <c r="B3821"/>
      <c r="C3821"/>
      <c r="D3821"/>
      <c r="E3821"/>
      <c r="F3821"/>
      <c r="G3821"/>
      <c r="H3821"/>
      <c r="I3821"/>
      <c r="J3821"/>
      <c r="K3821"/>
      <c r="L3821"/>
      <c r="M3821"/>
      <c r="N3821"/>
      <c r="O3821"/>
      <c r="P3821"/>
    </row>
    <row r="3822" spans="1:16" x14ac:dyDescent="0.15">
      <c r="A3822"/>
      <c r="B3822"/>
      <c r="C3822"/>
      <c r="D3822"/>
      <c r="E3822"/>
      <c r="F3822"/>
      <c r="G3822"/>
      <c r="H3822"/>
      <c r="I3822"/>
      <c r="J3822"/>
      <c r="K3822"/>
      <c r="L3822"/>
      <c r="M3822"/>
      <c r="N3822"/>
      <c r="O3822"/>
      <c r="P3822"/>
    </row>
    <row r="3823" spans="1:16" x14ac:dyDescent="0.15">
      <c r="A3823"/>
      <c r="B3823"/>
      <c r="C3823"/>
      <c r="D3823"/>
      <c r="E3823"/>
      <c r="F3823"/>
      <c r="G3823"/>
      <c r="H3823"/>
      <c r="I3823"/>
      <c r="J3823"/>
      <c r="K3823"/>
      <c r="L3823"/>
      <c r="M3823"/>
      <c r="N3823"/>
      <c r="O3823"/>
      <c r="P3823"/>
    </row>
    <row r="3824" spans="1:16" x14ac:dyDescent="0.15">
      <c r="A3824"/>
      <c r="B3824"/>
      <c r="C3824"/>
      <c r="D3824"/>
      <c r="E3824"/>
      <c r="F3824"/>
      <c r="G3824"/>
      <c r="H3824"/>
      <c r="I3824"/>
      <c r="J3824"/>
      <c r="K3824"/>
      <c r="L3824"/>
      <c r="M3824"/>
      <c r="N3824"/>
      <c r="O3824"/>
      <c r="P3824"/>
    </row>
    <row r="3825" spans="1:16" x14ac:dyDescent="0.15">
      <c r="A3825"/>
      <c r="B3825"/>
      <c r="C3825"/>
      <c r="D3825"/>
      <c r="E3825"/>
      <c r="F3825"/>
      <c r="G3825"/>
      <c r="H3825"/>
      <c r="I3825"/>
      <c r="J3825"/>
      <c r="K3825"/>
      <c r="L3825"/>
      <c r="M3825"/>
      <c r="N3825"/>
      <c r="O3825"/>
      <c r="P3825"/>
    </row>
    <row r="3826" spans="1:16" x14ac:dyDescent="0.15">
      <c r="A3826"/>
      <c r="B3826"/>
      <c r="C3826"/>
      <c r="D3826"/>
      <c r="E3826"/>
      <c r="F3826"/>
      <c r="G3826"/>
      <c r="H3826"/>
      <c r="I3826"/>
      <c r="J3826"/>
      <c r="K3826"/>
      <c r="L3826"/>
      <c r="M3826"/>
      <c r="N3826"/>
      <c r="O3826"/>
      <c r="P3826"/>
    </row>
    <row r="3827" spans="1:16" x14ac:dyDescent="0.15">
      <c r="A3827"/>
      <c r="B3827"/>
      <c r="C3827"/>
      <c r="D3827"/>
      <c r="E3827"/>
      <c r="F3827"/>
      <c r="G3827"/>
      <c r="H3827"/>
      <c r="I3827"/>
      <c r="J3827"/>
      <c r="K3827"/>
      <c r="L3827"/>
      <c r="M3827"/>
      <c r="N3827"/>
      <c r="O3827"/>
      <c r="P3827"/>
    </row>
    <row r="3828" spans="1:16" x14ac:dyDescent="0.15">
      <c r="A3828"/>
      <c r="B3828"/>
      <c r="C3828"/>
      <c r="D3828"/>
      <c r="E3828"/>
      <c r="F3828"/>
      <c r="G3828"/>
      <c r="H3828"/>
      <c r="I3828"/>
      <c r="J3828"/>
      <c r="K3828"/>
      <c r="L3828"/>
      <c r="M3828"/>
      <c r="N3828"/>
      <c r="O3828"/>
      <c r="P3828"/>
    </row>
    <row r="3829" spans="1:16" x14ac:dyDescent="0.15">
      <c r="A3829"/>
      <c r="B3829"/>
      <c r="C3829"/>
      <c r="D3829"/>
      <c r="E3829"/>
      <c r="F3829"/>
      <c r="G3829"/>
      <c r="H3829"/>
      <c r="I3829"/>
      <c r="J3829"/>
      <c r="K3829"/>
      <c r="L3829"/>
      <c r="M3829"/>
      <c r="N3829"/>
      <c r="O3829"/>
      <c r="P3829"/>
    </row>
    <row r="3830" spans="1:16" x14ac:dyDescent="0.15">
      <c r="A3830"/>
      <c r="B3830"/>
      <c r="C3830"/>
      <c r="D3830"/>
      <c r="E3830"/>
      <c r="F3830"/>
      <c r="G3830"/>
      <c r="H3830"/>
      <c r="I3830"/>
      <c r="J3830"/>
      <c r="K3830"/>
      <c r="L3830"/>
      <c r="M3830"/>
      <c r="N3830"/>
      <c r="O3830"/>
      <c r="P3830"/>
    </row>
    <row r="3831" spans="1:16" x14ac:dyDescent="0.15">
      <c r="A3831"/>
      <c r="B3831"/>
      <c r="C3831"/>
      <c r="D3831"/>
      <c r="E3831"/>
      <c r="F3831"/>
      <c r="G3831"/>
      <c r="H3831"/>
      <c r="I3831"/>
      <c r="J3831"/>
      <c r="K3831"/>
      <c r="L3831"/>
      <c r="M3831"/>
      <c r="N3831"/>
      <c r="O3831"/>
      <c r="P3831"/>
    </row>
    <row r="3832" spans="1:16" x14ac:dyDescent="0.15">
      <c r="A3832"/>
      <c r="B3832"/>
      <c r="C3832"/>
      <c r="D3832"/>
      <c r="E3832"/>
      <c r="F3832"/>
      <c r="G3832"/>
      <c r="H3832"/>
      <c r="I3832"/>
      <c r="J3832"/>
      <c r="K3832"/>
      <c r="L3832"/>
      <c r="M3832"/>
      <c r="N3832"/>
      <c r="O3832"/>
      <c r="P3832"/>
    </row>
    <row r="3833" spans="1:16" x14ac:dyDescent="0.15">
      <c r="A3833"/>
      <c r="B3833"/>
      <c r="C3833"/>
      <c r="D3833"/>
      <c r="E3833"/>
      <c r="F3833"/>
      <c r="G3833"/>
      <c r="H3833"/>
      <c r="I3833"/>
      <c r="J3833"/>
      <c r="K3833"/>
      <c r="L3833"/>
      <c r="M3833"/>
      <c r="N3833"/>
      <c r="O3833"/>
      <c r="P3833"/>
    </row>
    <row r="3834" spans="1:16" x14ac:dyDescent="0.15">
      <c r="A3834"/>
      <c r="B3834"/>
      <c r="C3834"/>
      <c r="D3834"/>
      <c r="E3834"/>
      <c r="F3834"/>
      <c r="G3834"/>
      <c r="H3834"/>
      <c r="I3834"/>
      <c r="J3834"/>
      <c r="K3834"/>
      <c r="L3834"/>
      <c r="M3834"/>
      <c r="N3834"/>
      <c r="O3834"/>
      <c r="P3834"/>
    </row>
    <row r="3835" spans="1:16" x14ac:dyDescent="0.15">
      <c r="A3835"/>
      <c r="B3835"/>
      <c r="C3835"/>
      <c r="D3835"/>
      <c r="E3835"/>
      <c r="F3835"/>
      <c r="G3835"/>
      <c r="H3835"/>
      <c r="I3835"/>
      <c r="J3835"/>
      <c r="K3835"/>
      <c r="L3835"/>
      <c r="M3835"/>
      <c r="N3835"/>
      <c r="O3835"/>
      <c r="P3835"/>
    </row>
    <row r="3836" spans="1:16" x14ac:dyDescent="0.15">
      <c r="A3836"/>
      <c r="B3836"/>
      <c r="C3836"/>
      <c r="D3836"/>
      <c r="E3836"/>
      <c r="F3836"/>
      <c r="G3836"/>
      <c r="H3836"/>
      <c r="I3836"/>
      <c r="J3836"/>
      <c r="K3836"/>
      <c r="L3836"/>
      <c r="M3836"/>
      <c r="N3836"/>
      <c r="O3836"/>
      <c r="P3836"/>
    </row>
    <row r="3837" spans="1:16" x14ac:dyDescent="0.15">
      <c r="A3837"/>
      <c r="B3837"/>
      <c r="C3837"/>
      <c r="D3837"/>
      <c r="E3837"/>
      <c r="F3837"/>
      <c r="G3837"/>
      <c r="H3837"/>
      <c r="I3837"/>
      <c r="J3837"/>
      <c r="K3837"/>
      <c r="L3837"/>
      <c r="M3837"/>
      <c r="N3837"/>
      <c r="O3837"/>
      <c r="P3837"/>
    </row>
    <row r="3838" spans="1:16" x14ac:dyDescent="0.15">
      <c r="A3838"/>
      <c r="B3838"/>
      <c r="C3838"/>
      <c r="D3838"/>
      <c r="E3838"/>
      <c r="F3838"/>
      <c r="G3838"/>
      <c r="H3838"/>
      <c r="I3838"/>
      <c r="J3838"/>
      <c r="K3838"/>
      <c r="L3838"/>
      <c r="M3838"/>
      <c r="N3838"/>
      <c r="O3838"/>
      <c r="P3838"/>
    </row>
    <row r="3839" spans="1:16" x14ac:dyDescent="0.15">
      <c r="A3839"/>
      <c r="B3839"/>
      <c r="C3839"/>
      <c r="D3839"/>
      <c r="E3839"/>
      <c r="F3839"/>
      <c r="G3839"/>
      <c r="H3839"/>
      <c r="I3839"/>
      <c r="J3839"/>
      <c r="K3839"/>
      <c r="L3839"/>
      <c r="M3839"/>
      <c r="N3839"/>
      <c r="O3839"/>
      <c r="P3839"/>
    </row>
    <row r="3840" spans="1:16" x14ac:dyDescent="0.15">
      <c r="A3840"/>
      <c r="B3840"/>
      <c r="C3840"/>
      <c r="D3840"/>
      <c r="E3840"/>
      <c r="F3840"/>
      <c r="G3840"/>
      <c r="H3840"/>
      <c r="I3840"/>
      <c r="J3840"/>
      <c r="K3840"/>
      <c r="L3840"/>
      <c r="M3840"/>
      <c r="N3840"/>
      <c r="O3840"/>
      <c r="P3840"/>
    </row>
    <row r="3841" spans="1:16" x14ac:dyDescent="0.15">
      <c r="A3841"/>
      <c r="B3841"/>
      <c r="C3841"/>
      <c r="D3841"/>
      <c r="E3841"/>
      <c r="F3841"/>
      <c r="G3841"/>
      <c r="H3841"/>
      <c r="I3841"/>
      <c r="J3841"/>
      <c r="K3841"/>
      <c r="L3841"/>
      <c r="M3841"/>
      <c r="N3841"/>
      <c r="O3841"/>
      <c r="P3841"/>
    </row>
    <row r="3842" spans="1:16" x14ac:dyDescent="0.15">
      <c r="A3842"/>
      <c r="B3842"/>
      <c r="C3842"/>
      <c r="D3842"/>
      <c r="E3842"/>
      <c r="F3842"/>
      <c r="G3842"/>
      <c r="H3842"/>
      <c r="I3842"/>
      <c r="J3842"/>
      <c r="K3842"/>
      <c r="L3842"/>
      <c r="M3842"/>
      <c r="N3842"/>
      <c r="O3842"/>
      <c r="P3842"/>
    </row>
    <row r="3843" spans="1:16" x14ac:dyDescent="0.15">
      <c r="A3843"/>
      <c r="B3843"/>
      <c r="C3843"/>
      <c r="D3843"/>
      <c r="E3843"/>
      <c r="F3843"/>
      <c r="G3843"/>
      <c r="H3843"/>
      <c r="I3843"/>
      <c r="J3843"/>
      <c r="K3843"/>
      <c r="L3843"/>
      <c r="M3843"/>
      <c r="N3843"/>
      <c r="O3843"/>
      <c r="P3843"/>
    </row>
    <row r="3844" spans="1:16" x14ac:dyDescent="0.15">
      <c r="A3844"/>
      <c r="B3844"/>
      <c r="C3844"/>
      <c r="D3844"/>
      <c r="E3844"/>
      <c r="F3844"/>
      <c r="G3844"/>
      <c r="H3844"/>
      <c r="I3844"/>
      <c r="J3844"/>
      <c r="K3844"/>
      <c r="L3844"/>
      <c r="M3844"/>
      <c r="N3844"/>
      <c r="O3844"/>
      <c r="P3844"/>
    </row>
    <row r="3845" spans="1:16" x14ac:dyDescent="0.15">
      <c r="A3845"/>
      <c r="B3845"/>
      <c r="C3845"/>
      <c r="D3845"/>
      <c r="E3845"/>
      <c r="F3845"/>
      <c r="G3845"/>
      <c r="H3845"/>
      <c r="I3845"/>
      <c r="J3845"/>
      <c r="K3845"/>
      <c r="L3845"/>
      <c r="M3845"/>
      <c r="N3845"/>
      <c r="O3845"/>
      <c r="P3845"/>
    </row>
    <row r="3846" spans="1:16" x14ac:dyDescent="0.15">
      <c r="A3846"/>
      <c r="B3846"/>
      <c r="C3846"/>
      <c r="D3846"/>
      <c r="E3846"/>
      <c r="F3846"/>
      <c r="G3846"/>
      <c r="H3846"/>
      <c r="I3846"/>
      <c r="J3846"/>
      <c r="K3846"/>
      <c r="L3846"/>
      <c r="M3846"/>
      <c r="N3846"/>
      <c r="O3846"/>
      <c r="P3846"/>
    </row>
    <row r="3847" spans="1:16" x14ac:dyDescent="0.15">
      <c r="A3847"/>
      <c r="B3847"/>
      <c r="C3847"/>
      <c r="D3847"/>
      <c r="E3847"/>
      <c r="F3847"/>
      <c r="G3847"/>
      <c r="H3847"/>
      <c r="I3847"/>
      <c r="J3847"/>
      <c r="K3847"/>
      <c r="L3847"/>
      <c r="M3847"/>
      <c r="N3847"/>
      <c r="O3847"/>
      <c r="P3847"/>
    </row>
    <row r="3848" spans="1:16" x14ac:dyDescent="0.15">
      <c r="A3848"/>
      <c r="B3848"/>
      <c r="C3848"/>
      <c r="D3848"/>
      <c r="E3848"/>
      <c r="F3848"/>
      <c r="G3848"/>
      <c r="H3848"/>
      <c r="I3848"/>
      <c r="J3848"/>
      <c r="K3848"/>
      <c r="L3848"/>
      <c r="M3848"/>
      <c r="N3848"/>
      <c r="O3848"/>
      <c r="P3848"/>
    </row>
    <row r="3849" spans="1:16" x14ac:dyDescent="0.15">
      <c r="A3849"/>
      <c r="B3849"/>
      <c r="C3849"/>
      <c r="D3849"/>
      <c r="E3849"/>
      <c r="F3849"/>
      <c r="G3849"/>
      <c r="H3849"/>
      <c r="I3849"/>
      <c r="J3849"/>
      <c r="K3849"/>
      <c r="L3849"/>
      <c r="M3849"/>
      <c r="N3849"/>
      <c r="O3849"/>
      <c r="P3849"/>
    </row>
    <row r="3850" spans="1:16" x14ac:dyDescent="0.15">
      <c r="A3850"/>
      <c r="B3850"/>
      <c r="C3850"/>
      <c r="D3850"/>
      <c r="E3850"/>
      <c r="F3850"/>
      <c r="G3850"/>
      <c r="H3850"/>
      <c r="I3850"/>
      <c r="J3850"/>
      <c r="K3850"/>
      <c r="L3850"/>
      <c r="M3850"/>
      <c r="N3850"/>
      <c r="O3850"/>
      <c r="P3850"/>
    </row>
    <row r="3851" spans="1:16" x14ac:dyDescent="0.15">
      <c r="A3851"/>
      <c r="B3851"/>
      <c r="C3851"/>
      <c r="D3851"/>
      <c r="E3851"/>
      <c r="F3851"/>
      <c r="G3851"/>
      <c r="H3851"/>
      <c r="I3851"/>
      <c r="J3851"/>
      <c r="K3851"/>
      <c r="L3851"/>
      <c r="M3851"/>
      <c r="N3851"/>
      <c r="O3851"/>
      <c r="P3851"/>
    </row>
    <row r="3852" spans="1:16" x14ac:dyDescent="0.15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  <c r="N3852"/>
      <c r="O3852"/>
      <c r="P3852"/>
    </row>
    <row r="3853" spans="1:16" x14ac:dyDescent="0.15">
      <c r="A3853"/>
      <c r="B3853"/>
      <c r="C3853"/>
      <c r="D3853"/>
      <c r="E3853"/>
      <c r="F3853"/>
      <c r="G3853"/>
      <c r="H3853"/>
      <c r="I3853"/>
      <c r="J3853"/>
      <c r="K3853"/>
      <c r="L3853"/>
      <c r="M3853"/>
      <c r="N3853"/>
      <c r="O3853"/>
      <c r="P3853"/>
    </row>
    <row r="3854" spans="1:16" x14ac:dyDescent="0.15">
      <c r="A3854"/>
      <c r="B3854"/>
      <c r="C3854"/>
      <c r="D3854"/>
      <c r="E3854"/>
      <c r="F3854"/>
      <c r="G3854"/>
      <c r="H3854"/>
      <c r="I3854"/>
      <c r="J3854"/>
      <c r="K3854"/>
      <c r="L3854"/>
      <c r="M3854"/>
      <c r="N3854"/>
      <c r="O3854"/>
      <c r="P3854"/>
    </row>
    <row r="3855" spans="1:16" x14ac:dyDescent="0.15">
      <c r="A3855"/>
      <c r="B3855"/>
      <c r="C3855"/>
      <c r="D3855"/>
      <c r="E3855"/>
      <c r="F3855"/>
      <c r="G3855"/>
      <c r="H3855"/>
      <c r="I3855"/>
      <c r="J3855"/>
      <c r="K3855"/>
      <c r="L3855"/>
      <c r="M3855"/>
      <c r="N3855"/>
      <c r="O3855"/>
      <c r="P3855"/>
    </row>
    <row r="3856" spans="1:16" x14ac:dyDescent="0.15">
      <c r="A3856"/>
      <c r="B3856"/>
      <c r="C3856"/>
      <c r="D3856"/>
      <c r="E3856"/>
      <c r="F3856"/>
      <c r="G3856"/>
      <c r="H3856"/>
      <c r="I3856"/>
      <c r="J3856"/>
      <c r="K3856"/>
      <c r="L3856"/>
      <c r="M3856"/>
      <c r="N3856"/>
      <c r="O3856"/>
      <c r="P3856"/>
    </row>
    <row r="3857" spans="1:16" x14ac:dyDescent="0.15">
      <c r="A3857"/>
      <c r="B3857"/>
      <c r="C3857"/>
      <c r="D3857"/>
      <c r="E3857"/>
      <c r="F3857"/>
      <c r="G3857"/>
      <c r="H3857"/>
      <c r="I3857"/>
      <c r="J3857"/>
      <c r="K3857"/>
      <c r="L3857"/>
      <c r="M3857"/>
      <c r="N3857"/>
      <c r="O3857"/>
      <c r="P3857"/>
    </row>
    <row r="3858" spans="1:16" x14ac:dyDescent="0.15">
      <c r="A3858"/>
      <c r="B3858"/>
      <c r="C3858"/>
      <c r="D3858"/>
      <c r="E3858"/>
      <c r="F3858"/>
      <c r="G3858"/>
      <c r="H3858"/>
      <c r="I3858"/>
      <c r="J3858"/>
      <c r="K3858"/>
      <c r="L3858"/>
      <c r="M3858"/>
      <c r="N3858"/>
      <c r="O3858"/>
      <c r="P3858"/>
    </row>
    <row r="3859" spans="1:16" x14ac:dyDescent="0.15">
      <c r="A3859"/>
      <c r="B3859"/>
      <c r="C3859"/>
      <c r="D3859"/>
      <c r="E3859"/>
      <c r="F3859"/>
      <c r="G3859"/>
      <c r="H3859"/>
      <c r="I3859"/>
      <c r="J3859"/>
      <c r="K3859"/>
      <c r="L3859"/>
      <c r="M3859"/>
      <c r="N3859"/>
      <c r="O3859"/>
      <c r="P3859"/>
    </row>
    <row r="3860" spans="1:16" x14ac:dyDescent="0.15">
      <c r="A3860"/>
      <c r="B3860"/>
      <c r="C3860"/>
      <c r="D3860"/>
      <c r="E3860"/>
      <c r="F3860"/>
      <c r="G3860"/>
      <c r="H3860"/>
      <c r="I3860"/>
      <c r="J3860"/>
      <c r="K3860"/>
      <c r="L3860"/>
      <c r="M3860"/>
      <c r="N3860"/>
      <c r="O3860"/>
      <c r="P3860"/>
    </row>
    <row r="3861" spans="1:16" x14ac:dyDescent="0.15">
      <c r="A3861"/>
      <c r="B3861"/>
      <c r="C3861"/>
      <c r="D3861"/>
      <c r="E3861"/>
      <c r="F3861"/>
      <c r="G3861"/>
      <c r="H3861"/>
      <c r="I3861"/>
      <c r="J3861"/>
      <c r="K3861"/>
      <c r="L3861"/>
      <c r="M3861"/>
      <c r="N3861"/>
      <c r="O3861"/>
      <c r="P3861"/>
    </row>
    <row r="3862" spans="1:16" x14ac:dyDescent="0.15">
      <c r="A3862"/>
      <c r="B3862"/>
      <c r="C3862"/>
      <c r="D3862"/>
      <c r="E3862"/>
      <c r="F3862"/>
      <c r="G3862"/>
      <c r="H3862"/>
      <c r="I3862"/>
      <c r="J3862"/>
      <c r="K3862"/>
      <c r="L3862"/>
      <c r="M3862"/>
      <c r="N3862"/>
      <c r="O3862"/>
      <c r="P3862"/>
    </row>
    <row r="3863" spans="1:16" x14ac:dyDescent="0.15">
      <c r="A3863"/>
      <c r="B3863"/>
      <c r="C3863"/>
      <c r="D3863"/>
      <c r="E3863"/>
      <c r="F3863"/>
      <c r="G3863"/>
      <c r="H3863"/>
      <c r="I3863"/>
      <c r="J3863"/>
      <c r="K3863"/>
      <c r="L3863"/>
      <c r="M3863"/>
      <c r="N3863"/>
      <c r="O3863"/>
      <c r="P3863"/>
    </row>
    <row r="3864" spans="1:16" x14ac:dyDescent="0.15">
      <c r="A3864"/>
      <c r="B3864"/>
      <c r="C3864"/>
      <c r="D3864"/>
      <c r="E3864"/>
      <c r="F3864"/>
      <c r="G3864"/>
      <c r="H3864"/>
      <c r="I3864"/>
      <c r="J3864"/>
      <c r="K3864"/>
      <c r="L3864"/>
      <c r="M3864"/>
      <c r="N3864"/>
      <c r="O3864"/>
      <c r="P3864"/>
    </row>
    <row r="3865" spans="1:16" x14ac:dyDescent="0.15">
      <c r="A3865"/>
      <c r="B3865"/>
      <c r="C3865"/>
      <c r="D3865"/>
      <c r="E3865"/>
      <c r="F3865"/>
      <c r="G3865"/>
      <c r="H3865"/>
      <c r="I3865"/>
      <c r="J3865"/>
      <c r="K3865"/>
      <c r="L3865"/>
      <c r="M3865"/>
      <c r="N3865"/>
      <c r="O3865"/>
      <c r="P3865"/>
    </row>
    <row r="3866" spans="1:16" x14ac:dyDescent="0.15">
      <c r="A3866"/>
      <c r="B3866"/>
      <c r="C3866"/>
      <c r="D3866"/>
      <c r="E3866"/>
      <c r="F3866"/>
      <c r="G3866"/>
      <c r="H3866"/>
      <c r="I3866"/>
      <c r="J3866"/>
      <c r="K3866"/>
      <c r="L3866"/>
      <c r="M3866"/>
      <c r="N3866"/>
      <c r="O3866"/>
      <c r="P3866"/>
    </row>
    <row r="3867" spans="1:16" x14ac:dyDescent="0.15">
      <c r="A3867"/>
      <c r="B3867"/>
      <c r="C3867"/>
      <c r="D3867"/>
      <c r="E3867"/>
      <c r="F3867"/>
      <c r="G3867"/>
      <c r="H3867"/>
      <c r="I3867"/>
      <c r="J3867"/>
      <c r="K3867"/>
      <c r="L3867"/>
      <c r="M3867"/>
      <c r="N3867"/>
      <c r="O3867"/>
      <c r="P3867"/>
    </row>
    <row r="3868" spans="1:16" x14ac:dyDescent="0.15">
      <c r="A3868"/>
      <c r="B3868"/>
      <c r="C3868"/>
      <c r="D3868"/>
      <c r="E3868"/>
      <c r="F3868"/>
      <c r="G3868"/>
      <c r="H3868"/>
      <c r="I3868"/>
      <c r="J3868"/>
      <c r="K3868"/>
      <c r="L3868"/>
      <c r="M3868"/>
      <c r="N3868"/>
      <c r="O3868"/>
      <c r="P3868"/>
    </row>
    <row r="3869" spans="1:16" x14ac:dyDescent="0.15">
      <c r="A3869"/>
      <c r="B3869"/>
      <c r="C3869"/>
      <c r="D3869"/>
      <c r="E3869"/>
      <c r="F3869"/>
      <c r="G3869"/>
      <c r="H3869"/>
      <c r="I3869"/>
      <c r="J3869"/>
      <c r="K3869"/>
      <c r="L3869"/>
      <c r="M3869"/>
      <c r="N3869"/>
      <c r="O3869"/>
      <c r="P3869"/>
    </row>
    <row r="3870" spans="1:16" x14ac:dyDescent="0.15">
      <c r="A3870"/>
      <c r="B3870"/>
      <c r="C3870"/>
      <c r="D3870"/>
      <c r="E3870"/>
      <c r="F3870"/>
      <c r="G3870"/>
      <c r="H3870"/>
      <c r="I3870"/>
      <c r="J3870"/>
      <c r="K3870"/>
      <c r="L3870"/>
      <c r="M3870"/>
      <c r="N3870"/>
      <c r="O3870"/>
      <c r="P3870"/>
    </row>
    <row r="3871" spans="1:16" x14ac:dyDescent="0.15">
      <c r="A3871"/>
      <c r="B3871"/>
      <c r="C3871"/>
      <c r="D3871"/>
      <c r="E3871"/>
      <c r="F3871"/>
      <c r="G3871"/>
      <c r="H3871"/>
      <c r="I3871"/>
      <c r="J3871"/>
      <c r="K3871"/>
      <c r="L3871"/>
      <c r="M3871"/>
      <c r="N3871"/>
      <c r="O3871"/>
      <c r="P3871"/>
    </row>
    <row r="3872" spans="1:16" x14ac:dyDescent="0.15">
      <c r="A3872"/>
      <c r="B3872"/>
      <c r="C3872"/>
      <c r="D3872"/>
      <c r="E3872"/>
      <c r="F3872"/>
      <c r="G3872"/>
      <c r="H3872"/>
      <c r="I3872"/>
      <c r="J3872"/>
      <c r="K3872"/>
      <c r="L3872"/>
      <c r="M3872"/>
      <c r="N3872"/>
      <c r="O3872"/>
      <c r="P3872"/>
    </row>
    <row r="3873" spans="1:16" x14ac:dyDescent="0.15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  <c r="N3873"/>
      <c r="O3873"/>
      <c r="P3873"/>
    </row>
    <row r="3874" spans="1:16" x14ac:dyDescent="0.15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  <c r="N3874"/>
      <c r="O3874"/>
      <c r="P3874"/>
    </row>
    <row r="3875" spans="1:16" x14ac:dyDescent="0.15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  <c r="N3875"/>
      <c r="O3875"/>
      <c r="P3875"/>
    </row>
    <row r="3876" spans="1:16" x14ac:dyDescent="0.15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  <c r="N3876"/>
      <c r="O3876"/>
      <c r="P3876"/>
    </row>
    <row r="3877" spans="1:16" x14ac:dyDescent="0.15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  <c r="N3877"/>
      <c r="O3877"/>
      <c r="P3877"/>
    </row>
    <row r="3878" spans="1:16" x14ac:dyDescent="0.15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  <c r="N3878"/>
      <c r="O3878"/>
      <c r="P3878"/>
    </row>
    <row r="3879" spans="1:16" x14ac:dyDescent="0.15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  <c r="N3879"/>
      <c r="O3879"/>
      <c r="P3879"/>
    </row>
    <row r="3880" spans="1:16" x14ac:dyDescent="0.15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  <c r="N3880"/>
      <c r="O3880"/>
      <c r="P3880"/>
    </row>
    <row r="3881" spans="1:16" x14ac:dyDescent="0.15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  <c r="N3881"/>
      <c r="O3881"/>
      <c r="P3881"/>
    </row>
    <row r="3882" spans="1:16" x14ac:dyDescent="0.15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  <c r="N3882"/>
      <c r="O3882"/>
      <c r="P3882"/>
    </row>
    <row r="3883" spans="1:16" x14ac:dyDescent="0.15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  <c r="N3883"/>
      <c r="O3883"/>
      <c r="P3883"/>
    </row>
    <row r="3884" spans="1:16" x14ac:dyDescent="0.15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  <c r="N3884"/>
      <c r="O3884"/>
      <c r="P3884"/>
    </row>
    <row r="3885" spans="1:16" x14ac:dyDescent="0.15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  <c r="N3885"/>
      <c r="O3885"/>
      <c r="P3885"/>
    </row>
    <row r="3886" spans="1:16" x14ac:dyDescent="0.15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  <c r="N3886"/>
      <c r="O3886"/>
      <c r="P3886"/>
    </row>
    <row r="3887" spans="1:16" x14ac:dyDescent="0.15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  <c r="O3887"/>
      <c r="P3887"/>
    </row>
    <row r="3888" spans="1:16" x14ac:dyDescent="0.15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  <c r="N3888"/>
      <c r="O3888"/>
      <c r="P3888"/>
    </row>
    <row r="3889" spans="1:16" x14ac:dyDescent="0.15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  <c r="N3889"/>
      <c r="O3889"/>
      <c r="P3889"/>
    </row>
    <row r="3890" spans="1:16" x14ac:dyDescent="0.15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  <c r="N3890"/>
      <c r="O3890"/>
      <c r="P3890"/>
    </row>
    <row r="3891" spans="1:16" x14ac:dyDescent="0.15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  <c r="N3891"/>
      <c r="O3891"/>
      <c r="P3891"/>
    </row>
    <row r="3892" spans="1:16" x14ac:dyDescent="0.15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  <c r="N3892"/>
      <c r="O3892"/>
      <c r="P3892"/>
    </row>
    <row r="3893" spans="1:16" x14ac:dyDescent="0.15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  <c r="N3893"/>
      <c r="O3893"/>
      <c r="P3893"/>
    </row>
    <row r="3894" spans="1:16" x14ac:dyDescent="0.15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  <c r="N3894"/>
      <c r="O3894"/>
      <c r="P3894"/>
    </row>
    <row r="3895" spans="1:16" x14ac:dyDescent="0.15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  <c r="N3895"/>
      <c r="O3895"/>
      <c r="P3895"/>
    </row>
    <row r="3896" spans="1:16" x14ac:dyDescent="0.15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  <c r="N3896"/>
      <c r="O3896"/>
      <c r="P3896"/>
    </row>
    <row r="3897" spans="1:16" x14ac:dyDescent="0.15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  <c r="N3897"/>
      <c r="O3897"/>
      <c r="P3897"/>
    </row>
    <row r="3898" spans="1:16" x14ac:dyDescent="0.15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  <c r="N3898"/>
      <c r="O3898"/>
      <c r="P3898"/>
    </row>
    <row r="3899" spans="1:16" x14ac:dyDescent="0.15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  <c r="N3899"/>
      <c r="O3899"/>
      <c r="P3899"/>
    </row>
    <row r="3900" spans="1:16" x14ac:dyDescent="0.15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  <c r="N3900"/>
      <c r="O3900"/>
      <c r="P3900"/>
    </row>
    <row r="3901" spans="1:16" x14ac:dyDescent="0.15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  <c r="N3901"/>
      <c r="O3901"/>
      <c r="P3901"/>
    </row>
    <row r="3902" spans="1:16" x14ac:dyDescent="0.15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  <c r="N3902"/>
      <c r="O3902"/>
      <c r="P3902"/>
    </row>
    <row r="3903" spans="1:16" x14ac:dyDescent="0.15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  <c r="N3903"/>
      <c r="O3903"/>
      <c r="P3903"/>
    </row>
    <row r="3904" spans="1:16" x14ac:dyDescent="0.15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  <c r="N3904"/>
      <c r="O3904"/>
      <c r="P3904"/>
    </row>
    <row r="3905" spans="1:16" x14ac:dyDescent="0.15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  <c r="N3905"/>
      <c r="O3905"/>
      <c r="P3905"/>
    </row>
    <row r="3906" spans="1:16" x14ac:dyDescent="0.15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  <c r="N3906"/>
      <c r="O3906"/>
      <c r="P3906"/>
    </row>
    <row r="3907" spans="1:16" x14ac:dyDescent="0.15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  <c r="N3907"/>
      <c r="O3907"/>
      <c r="P3907"/>
    </row>
    <row r="3908" spans="1:16" x14ac:dyDescent="0.15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  <c r="N3908"/>
      <c r="O3908"/>
      <c r="P3908"/>
    </row>
    <row r="3909" spans="1:16" x14ac:dyDescent="0.15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  <c r="N3909"/>
      <c r="O3909"/>
      <c r="P3909"/>
    </row>
    <row r="3910" spans="1:16" x14ac:dyDescent="0.15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  <c r="N3910"/>
      <c r="O3910"/>
      <c r="P3910"/>
    </row>
    <row r="3911" spans="1:16" x14ac:dyDescent="0.15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  <c r="N3911"/>
      <c r="O3911"/>
      <c r="P3911"/>
    </row>
    <row r="3912" spans="1:16" x14ac:dyDescent="0.15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  <c r="N3912"/>
      <c r="O3912"/>
      <c r="P3912"/>
    </row>
    <row r="3913" spans="1:16" x14ac:dyDescent="0.15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  <c r="N3913"/>
      <c r="O3913"/>
      <c r="P3913"/>
    </row>
    <row r="3914" spans="1:16" x14ac:dyDescent="0.15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  <c r="N3914"/>
      <c r="O3914"/>
      <c r="P3914"/>
    </row>
    <row r="3915" spans="1:16" x14ac:dyDescent="0.15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  <c r="N3915"/>
      <c r="O3915"/>
      <c r="P3915"/>
    </row>
    <row r="3916" spans="1:16" x14ac:dyDescent="0.15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  <c r="N3916"/>
      <c r="O3916"/>
      <c r="P3916"/>
    </row>
    <row r="3917" spans="1:16" x14ac:dyDescent="0.15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  <c r="N3917"/>
      <c r="O3917"/>
      <c r="P3917"/>
    </row>
    <row r="3918" spans="1:16" x14ac:dyDescent="0.15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  <c r="N3918"/>
      <c r="O3918"/>
      <c r="P3918"/>
    </row>
    <row r="3919" spans="1:16" x14ac:dyDescent="0.15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  <c r="N3919"/>
      <c r="O3919"/>
      <c r="P3919"/>
    </row>
    <row r="3920" spans="1:16" x14ac:dyDescent="0.15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  <c r="N3920"/>
      <c r="O3920"/>
      <c r="P3920"/>
    </row>
    <row r="3921" spans="1:16" x14ac:dyDescent="0.15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  <c r="O3921"/>
      <c r="P3921"/>
    </row>
    <row r="3922" spans="1:16" x14ac:dyDescent="0.15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  <c r="N3922"/>
      <c r="O3922"/>
      <c r="P3922"/>
    </row>
    <row r="3923" spans="1:16" x14ac:dyDescent="0.15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  <c r="N3923"/>
      <c r="O3923"/>
      <c r="P3923"/>
    </row>
    <row r="3924" spans="1:16" x14ac:dyDescent="0.15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  <c r="N3924"/>
      <c r="O3924"/>
      <c r="P3924"/>
    </row>
    <row r="3925" spans="1:16" x14ac:dyDescent="0.15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  <c r="N3925"/>
      <c r="O3925"/>
      <c r="P3925"/>
    </row>
    <row r="3926" spans="1:16" x14ac:dyDescent="0.15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  <c r="N3926"/>
      <c r="O3926"/>
      <c r="P3926"/>
    </row>
    <row r="3927" spans="1:16" x14ac:dyDescent="0.15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  <c r="N3927"/>
      <c r="O3927"/>
      <c r="P3927"/>
    </row>
    <row r="3928" spans="1:16" x14ac:dyDescent="0.15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  <c r="N3928"/>
      <c r="O3928"/>
      <c r="P3928"/>
    </row>
    <row r="3929" spans="1:16" x14ac:dyDescent="0.15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  <c r="N3929"/>
      <c r="O3929"/>
      <c r="P3929"/>
    </row>
    <row r="3930" spans="1:16" x14ac:dyDescent="0.15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  <c r="N3930"/>
      <c r="O3930"/>
      <c r="P3930"/>
    </row>
    <row r="3931" spans="1:16" x14ac:dyDescent="0.15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  <c r="N3931"/>
      <c r="O3931"/>
      <c r="P3931"/>
    </row>
    <row r="3932" spans="1:16" x14ac:dyDescent="0.15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  <c r="N3932"/>
      <c r="O3932"/>
      <c r="P3932"/>
    </row>
    <row r="3933" spans="1:16" x14ac:dyDescent="0.15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  <c r="N3933"/>
      <c r="O3933"/>
      <c r="P3933"/>
    </row>
    <row r="3934" spans="1:16" x14ac:dyDescent="0.15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  <c r="N3934"/>
      <c r="O3934"/>
      <c r="P3934"/>
    </row>
    <row r="3935" spans="1:16" x14ac:dyDescent="0.15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  <c r="N3935"/>
      <c r="O3935"/>
      <c r="P3935"/>
    </row>
    <row r="3936" spans="1:16" x14ac:dyDescent="0.15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  <c r="N3936"/>
      <c r="O3936"/>
      <c r="P3936"/>
    </row>
    <row r="3937" spans="1:16" x14ac:dyDescent="0.15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  <c r="N3937"/>
      <c r="O3937"/>
      <c r="P3937"/>
    </row>
    <row r="3938" spans="1:16" x14ac:dyDescent="0.15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  <c r="N3938"/>
      <c r="O3938"/>
      <c r="P3938"/>
    </row>
    <row r="3939" spans="1:16" x14ac:dyDescent="0.15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  <c r="N3939"/>
      <c r="O3939"/>
      <c r="P3939"/>
    </row>
    <row r="3940" spans="1:16" x14ac:dyDescent="0.15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  <c r="N3940"/>
      <c r="O3940"/>
      <c r="P3940"/>
    </row>
    <row r="3941" spans="1:16" x14ac:dyDescent="0.15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  <c r="N3941"/>
      <c r="O3941"/>
      <c r="P3941"/>
    </row>
    <row r="3942" spans="1:16" x14ac:dyDescent="0.15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  <c r="N3942"/>
      <c r="O3942"/>
      <c r="P3942"/>
    </row>
    <row r="3943" spans="1:16" x14ac:dyDescent="0.15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  <c r="N3943"/>
      <c r="O3943"/>
      <c r="P3943"/>
    </row>
    <row r="3944" spans="1:16" x14ac:dyDescent="0.15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  <c r="N3944"/>
      <c r="O3944"/>
      <c r="P3944"/>
    </row>
    <row r="3945" spans="1:16" x14ac:dyDescent="0.15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  <c r="N3945"/>
      <c r="O3945"/>
      <c r="P3945"/>
    </row>
    <row r="3946" spans="1:16" x14ac:dyDescent="0.15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  <c r="N3946"/>
      <c r="O3946"/>
      <c r="P3946"/>
    </row>
    <row r="3947" spans="1:16" x14ac:dyDescent="0.15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  <c r="N3947"/>
      <c r="O3947"/>
      <c r="P3947"/>
    </row>
    <row r="3948" spans="1:16" x14ac:dyDescent="0.15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  <c r="N3948"/>
      <c r="O3948"/>
      <c r="P3948"/>
    </row>
    <row r="3949" spans="1:16" x14ac:dyDescent="0.15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  <c r="N3949"/>
      <c r="O3949"/>
      <c r="P3949"/>
    </row>
    <row r="3950" spans="1:16" x14ac:dyDescent="0.15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  <c r="N3950"/>
      <c r="O3950"/>
      <c r="P3950"/>
    </row>
    <row r="3951" spans="1:16" x14ac:dyDescent="0.15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  <c r="N3951"/>
      <c r="O3951"/>
      <c r="P3951"/>
    </row>
    <row r="3952" spans="1:16" x14ac:dyDescent="0.15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  <c r="N3952"/>
      <c r="O3952"/>
      <c r="P3952"/>
    </row>
    <row r="3953" spans="1:16" x14ac:dyDescent="0.15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  <c r="O3953"/>
      <c r="P3953"/>
    </row>
    <row r="3954" spans="1:16" x14ac:dyDescent="0.15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  <c r="N3954"/>
      <c r="O3954"/>
      <c r="P3954"/>
    </row>
    <row r="3955" spans="1:16" x14ac:dyDescent="0.15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  <c r="N3955"/>
      <c r="O3955"/>
      <c r="P3955"/>
    </row>
    <row r="3956" spans="1:16" x14ac:dyDescent="0.15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  <c r="N3956"/>
      <c r="O3956"/>
      <c r="P3956"/>
    </row>
    <row r="3957" spans="1:16" x14ac:dyDescent="0.15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  <c r="N3957"/>
      <c r="O3957"/>
      <c r="P3957"/>
    </row>
    <row r="3958" spans="1:16" x14ac:dyDescent="0.15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  <c r="N3958"/>
      <c r="O3958"/>
      <c r="P3958"/>
    </row>
    <row r="3959" spans="1:16" x14ac:dyDescent="0.15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  <c r="N3959"/>
      <c r="O3959"/>
      <c r="P3959"/>
    </row>
    <row r="3960" spans="1:16" x14ac:dyDescent="0.15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  <c r="N3960"/>
      <c r="O3960"/>
      <c r="P3960"/>
    </row>
    <row r="3961" spans="1:16" x14ac:dyDescent="0.15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  <c r="N3961"/>
      <c r="O3961"/>
      <c r="P3961"/>
    </row>
    <row r="3962" spans="1:16" x14ac:dyDescent="0.15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  <c r="N3962"/>
      <c r="O3962"/>
      <c r="P3962"/>
    </row>
    <row r="3963" spans="1:16" x14ac:dyDescent="0.15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  <c r="N3963"/>
      <c r="O3963"/>
      <c r="P3963"/>
    </row>
    <row r="3964" spans="1:16" x14ac:dyDescent="0.15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  <c r="N3964"/>
      <c r="O3964"/>
      <c r="P3964"/>
    </row>
    <row r="3965" spans="1:16" x14ac:dyDescent="0.15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  <c r="N3965"/>
      <c r="O3965"/>
      <c r="P3965"/>
    </row>
    <row r="3966" spans="1:16" x14ac:dyDescent="0.15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  <c r="N3966"/>
      <c r="O3966"/>
      <c r="P3966"/>
    </row>
    <row r="3967" spans="1:16" x14ac:dyDescent="0.15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  <c r="N3967"/>
      <c r="O3967"/>
      <c r="P3967"/>
    </row>
    <row r="3968" spans="1:16" x14ac:dyDescent="0.15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  <c r="N3968"/>
      <c r="O3968"/>
      <c r="P3968"/>
    </row>
    <row r="3969" spans="1:16" x14ac:dyDescent="0.15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  <c r="N3969"/>
      <c r="O3969"/>
      <c r="P3969"/>
    </row>
    <row r="3970" spans="1:16" x14ac:dyDescent="0.15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  <c r="N3970"/>
      <c r="O3970"/>
      <c r="P3970"/>
    </row>
    <row r="3971" spans="1:16" x14ac:dyDescent="0.15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  <c r="N3971"/>
      <c r="O3971"/>
      <c r="P3971"/>
    </row>
    <row r="3972" spans="1:16" x14ac:dyDescent="0.15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  <c r="N3972"/>
      <c r="O3972"/>
      <c r="P3972"/>
    </row>
    <row r="3973" spans="1:16" x14ac:dyDescent="0.15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  <c r="N3973"/>
      <c r="O3973"/>
      <c r="P3973"/>
    </row>
    <row r="3974" spans="1:16" x14ac:dyDescent="0.15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  <c r="N3974"/>
      <c r="O3974"/>
      <c r="P3974"/>
    </row>
    <row r="3975" spans="1:16" x14ac:dyDescent="0.15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  <c r="N3975"/>
      <c r="O3975"/>
      <c r="P3975"/>
    </row>
    <row r="3976" spans="1:16" x14ac:dyDescent="0.15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  <c r="N3976"/>
      <c r="O3976"/>
      <c r="P3976"/>
    </row>
    <row r="3977" spans="1:16" x14ac:dyDescent="0.15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  <c r="N3977"/>
      <c r="O3977"/>
      <c r="P3977"/>
    </row>
    <row r="3978" spans="1:16" x14ac:dyDescent="0.15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  <c r="N3978"/>
      <c r="O3978"/>
      <c r="P3978"/>
    </row>
    <row r="3979" spans="1:16" x14ac:dyDescent="0.15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  <c r="N3979"/>
      <c r="O3979"/>
      <c r="P3979"/>
    </row>
    <row r="3980" spans="1:16" x14ac:dyDescent="0.15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  <c r="N3980"/>
      <c r="O3980"/>
      <c r="P3980"/>
    </row>
    <row r="3981" spans="1:16" x14ac:dyDescent="0.15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  <c r="N3981"/>
      <c r="O3981"/>
      <c r="P3981"/>
    </row>
    <row r="3982" spans="1:16" x14ac:dyDescent="0.15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  <c r="N3982"/>
      <c r="O3982"/>
      <c r="P3982"/>
    </row>
    <row r="3983" spans="1:16" x14ac:dyDescent="0.15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  <c r="N3983"/>
      <c r="O3983"/>
      <c r="P3983"/>
    </row>
    <row r="3984" spans="1:16" x14ac:dyDescent="0.15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  <c r="N3984"/>
      <c r="O3984"/>
      <c r="P3984"/>
    </row>
    <row r="3985" spans="1:16" x14ac:dyDescent="0.15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  <c r="N3985"/>
      <c r="O3985"/>
      <c r="P3985"/>
    </row>
    <row r="3986" spans="1:16" x14ac:dyDescent="0.15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  <c r="N3986"/>
      <c r="O3986"/>
      <c r="P3986"/>
    </row>
    <row r="3987" spans="1:16" x14ac:dyDescent="0.15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  <c r="N3987"/>
      <c r="O3987"/>
      <c r="P3987"/>
    </row>
    <row r="3988" spans="1:16" x14ac:dyDescent="0.15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  <c r="O3988"/>
      <c r="P3988"/>
    </row>
    <row r="3989" spans="1:16" x14ac:dyDescent="0.15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  <c r="N3989"/>
      <c r="O3989"/>
      <c r="P3989"/>
    </row>
    <row r="3990" spans="1:16" x14ac:dyDescent="0.15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  <c r="N3990"/>
      <c r="O3990"/>
      <c r="P3990"/>
    </row>
    <row r="3991" spans="1:16" x14ac:dyDescent="0.15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  <c r="N3991"/>
      <c r="O3991"/>
      <c r="P3991"/>
    </row>
    <row r="3992" spans="1:16" x14ac:dyDescent="0.15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  <c r="N3992"/>
      <c r="O3992"/>
      <c r="P3992"/>
    </row>
    <row r="3993" spans="1:16" x14ac:dyDescent="0.15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  <c r="N3993"/>
      <c r="O3993"/>
      <c r="P3993"/>
    </row>
    <row r="3994" spans="1:16" x14ac:dyDescent="0.15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  <c r="N3994"/>
      <c r="O3994"/>
      <c r="P3994"/>
    </row>
    <row r="3995" spans="1:16" x14ac:dyDescent="0.15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  <c r="N3995"/>
      <c r="O3995"/>
      <c r="P3995"/>
    </row>
    <row r="3996" spans="1:16" x14ac:dyDescent="0.15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  <c r="N3996"/>
      <c r="O3996"/>
      <c r="P3996"/>
    </row>
    <row r="3997" spans="1:16" x14ac:dyDescent="0.15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  <c r="N3997"/>
      <c r="O3997"/>
      <c r="P3997"/>
    </row>
    <row r="3998" spans="1:16" x14ac:dyDescent="0.15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  <c r="N3998"/>
      <c r="O3998"/>
      <c r="P3998"/>
    </row>
    <row r="3999" spans="1:16" x14ac:dyDescent="0.15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  <c r="N3999"/>
      <c r="O3999"/>
      <c r="P3999"/>
    </row>
    <row r="4000" spans="1:16" x14ac:dyDescent="0.15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  <c r="N4000"/>
      <c r="O4000"/>
      <c r="P4000"/>
    </row>
    <row r="4001" spans="1:16" x14ac:dyDescent="0.15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  <c r="N4001"/>
      <c r="O4001"/>
      <c r="P4001"/>
    </row>
    <row r="4002" spans="1:16" x14ac:dyDescent="0.15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  <c r="N4002"/>
      <c r="O4002"/>
      <c r="P4002"/>
    </row>
    <row r="4003" spans="1:16" x14ac:dyDescent="0.15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  <c r="N4003"/>
      <c r="O4003"/>
      <c r="P4003"/>
    </row>
    <row r="4004" spans="1:16" x14ac:dyDescent="0.15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  <c r="N4004"/>
      <c r="O4004"/>
      <c r="P4004"/>
    </row>
    <row r="4005" spans="1:16" x14ac:dyDescent="0.15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  <c r="N4005"/>
      <c r="O4005"/>
      <c r="P4005"/>
    </row>
    <row r="4006" spans="1:16" x14ac:dyDescent="0.15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  <c r="N4006"/>
      <c r="O4006"/>
      <c r="P4006"/>
    </row>
    <row r="4007" spans="1:16" x14ac:dyDescent="0.15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  <c r="N4007"/>
      <c r="O4007"/>
      <c r="P4007"/>
    </row>
    <row r="4008" spans="1:16" x14ac:dyDescent="0.15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  <c r="N4008"/>
      <c r="O4008"/>
      <c r="P4008"/>
    </row>
    <row r="4009" spans="1:16" x14ac:dyDescent="0.15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  <c r="N4009"/>
      <c r="O4009"/>
      <c r="P4009"/>
    </row>
    <row r="4010" spans="1:16" x14ac:dyDescent="0.15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  <c r="N4010"/>
      <c r="O4010"/>
      <c r="P4010"/>
    </row>
    <row r="4011" spans="1:16" x14ac:dyDescent="0.15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  <c r="N4011"/>
      <c r="O4011"/>
      <c r="P4011"/>
    </row>
    <row r="4012" spans="1:16" x14ac:dyDescent="0.15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  <c r="N4012"/>
      <c r="O4012"/>
      <c r="P4012"/>
    </row>
    <row r="4013" spans="1:16" x14ac:dyDescent="0.15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  <c r="N4013"/>
      <c r="O4013"/>
      <c r="P4013"/>
    </row>
    <row r="4014" spans="1:16" x14ac:dyDescent="0.15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  <c r="N4014"/>
      <c r="O4014"/>
      <c r="P4014"/>
    </row>
    <row r="4015" spans="1:16" x14ac:dyDescent="0.15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  <c r="N4015"/>
      <c r="O4015"/>
      <c r="P4015"/>
    </row>
    <row r="4016" spans="1:16" x14ac:dyDescent="0.15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  <c r="N4016"/>
      <c r="O4016"/>
      <c r="P4016"/>
    </row>
    <row r="4017" spans="1:16" x14ac:dyDescent="0.15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  <c r="N4017"/>
      <c r="O4017"/>
      <c r="P4017"/>
    </row>
    <row r="4018" spans="1:16" x14ac:dyDescent="0.15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  <c r="N4018"/>
      <c r="O4018"/>
      <c r="P4018"/>
    </row>
    <row r="4019" spans="1:16" x14ac:dyDescent="0.15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  <c r="N4019"/>
      <c r="O4019"/>
      <c r="P4019"/>
    </row>
    <row r="4020" spans="1:16" x14ac:dyDescent="0.15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  <c r="N4020"/>
      <c r="O4020"/>
      <c r="P4020"/>
    </row>
    <row r="4021" spans="1:16" x14ac:dyDescent="0.15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  <c r="N4021"/>
      <c r="O4021"/>
      <c r="P4021"/>
    </row>
    <row r="4022" spans="1:16" x14ac:dyDescent="0.15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  <c r="O4022"/>
      <c r="P4022"/>
    </row>
    <row r="4023" spans="1:16" x14ac:dyDescent="0.15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  <c r="N4023"/>
      <c r="O4023"/>
      <c r="P4023"/>
    </row>
    <row r="4024" spans="1:16" x14ac:dyDescent="0.15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  <c r="N4024"/>
      <c r="O4024"/>
      <c r="P4024"/>
    </row>
    <row r="4025" spans="1:16" x14ac:dyDescent="0.15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  <c r="N4025"/>
      <c r="O4025"/>
      <c r="P4025"/>
    </row>
    <row r="4026" spans="1:16" x14ac:dyDescent="0.15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  <c r="N4026"/>
      <c r="O4026"/>
      <c r="P4026"/>
    </row>
    <row r="4027" spans="1:16" x14ac:dyDescent="0.15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  <c r="N4027"/>
      <c r="O4027"/>
      <c r="P4027"/>
    </row>
    <row r="4028" spans="1:16" x14ac:dyDescent="0.15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  <c r="N4028"/>
      <c r="O4028"/>
      <c r="P4028"/>
    </row>
    <row r="4029" spans="1:16" x14ac:dyDescent="0.15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  <c r="N4029"/>
      <c r="O4029"/>
      <c r="P4029"/>
    </row>
    <row r="4030" spans="1:16" x14ac:dyDescent="0.15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  <c r="N4030"/>
      <c r="O4030"/>
      <c r="P4030"/>
    </row>
    <row r="4031" spans="1:16" x14ac:dyDescent="0.15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  <c r="N4031"/>
      <c r="O4031"/>
      <c r="P4031"/>
    </row>
    <row r="4032" spans="1:16" x14ac:dyDescent="0.15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  <c r="N4032"/>
      <c r="O4032"/>
      <c r="P4032"/>
    </row>
    <row r="4033" spans="1:16" x14ac:dyDescent="0.15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  <c r="N4033"/>
      <c r="O4033"/>
      <c r="P4033"/>
    </row>
    <row r="4034" spans="1:16" x14ac:dyDescent="0.15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  <c r="N4034"/>
      <c r="O4034"/>
      <c r="P4034"/>
    </row>
    <row r="4035" spans="1:16" x14ac:dyDescent="0.15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  <c r="N4035"/>
      <c r="O4035"/>
      <c r="P4035"/>
    </row>
    <row r="4036" spans="1:16" x14ac:dyDescent="0.15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  <c r="N4036"/>
      <c r="O4036"/>
      <c r="P4036"/>
    </row>
    <row r="4037" spans="1:16" x14ac:dyDescent="0.15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  <c r="N4037"/>
      <c r="O4037"/>
      <c r="P4037"/>
    </row>
    <row r="4038" spans="1:16" x14ac:dyDescent="0.15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  <c r="N4038"/>
      <c r="O4038"/>
      <c r="P4038"/>
    </row>
    <row r="4039" spans="1:16" x14ac:dyDescent="0.15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  <c r="N4039"/>
      <c r="O4039"/>
      <c r="P4039"/>
    </row>
    <row r="4040" spans="1:16" x14ac:dyDescent="0.15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  <c r="N4040"/>
      <c r="O4040"/>
      <c r="P4040"/>
    </row>
    <row r="4041" spans="1:16" x14ac:dyDescent="0.15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  <c r="N4041"/>
      <c r="O4041"/>
      <c r="P4041"/>
    </row>
    <row r="4042" spans="1:16" x14ac:dyDescent="0.15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  <c r="N4042"/>
      <c r="O4042"/>
      <c r="P4042"/>
    </row>
    <row r="4043" spans="1:16" x14ac:dyDescent="0.15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  <c r="N4043"/>
      <c r="O4043"/>
      <c r="P4043"/>
    </row>
    <row r="4044" spans="1:16" x14ac:dyDescent="0.15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  <c r="N4044"/>
      <c r="O4044"/>
      <c r="P4044"/>
    </row>
    <row r="4045" spans="1:16" x14ac:dyDescent="0.15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  <c r="N4045"/>
      <c r="O4045"/>
      <c r="P4045"/>
    </row>
    <row r="4046" spans="1:16" x14ac:dyDescent="0.15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  <c r="N4046"/>
      <c r="O4046"/>
      <c r="P4046"/>
    </row>
    <row r="4047" spans="1:16" x14ac:dyDescent="0.15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  <c r="N4047"/>
      <c r="O4047"/>
      <c r="P4047"/>
    </row>
    <row r="4048" spans="1:16" x14ac:dyDescent="0.15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  <c r="N4048"/>
      <c r="O4048"/>
      <c r="P4048"/>
    </row>
    <row r="4049" spans="1:16" x14ac:dyDescent="0.15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  <c r="N4049"/>
      <c r="O4049"/>
      <c r="P4049"/>
    </row>
    <row r="4050" spans="1:16" x14ac:dyDescent="0.15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  <c r="N4050"/>
      <c r="O4050"/>
      <c r="P4050"/>
    </row>
    <row r="4051" spans="1:16" x14ac:dyDescent="0.15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  <c r="N4051"/>
      <c r="O4051"/>
      <c r="P4051"/>
    </row>
    <row r="4052" spans="1:16" x14ac:dyDescent="0.15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  <c r="N4052"/>
      <c r="O4052"/>
      <c r="P4052"/>
    </row>
    <row r="4053" spans="1:16" x14ac:dyDescent="0.15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  <c r="N4053"/>
      <c r="O4053"/>
      <c r="P4053"/>
    </row>
    <row r="4054" spans="1:16" x14ac:dyDescent="0.15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  <c r="O4054"/>
      <c r="P4054"/>
    </row>
    <row r="4055" spans="1:16" x14ac:dyDescent="0.15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  <c r="N4055"/>
      <c r="O4055"/>
      <c r="P4055"/>
    </row>
    <row r="4056" spans="1:16" x14ac:dyDescent="0.15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  <c r="N4056"/>
      <c r="O4056"/>
      <c r="P4056"/>
    </row>
    <row r="4057" spans="1:16" x14ac:dyDescent="0.15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  <c r="N4057"/>
      <c r="O4057"/>
      <c r="P4057"/>
    </row>
    <row r="4058" spans="1:16" x14ac:dyDescent="0.15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  <c r="N4058"/>
      <c r="O4058"/>
      <c r="P4058"/>
    </row>
    <row r="4059" spans="1:16" x14ac:dyDescent="0.15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  <c r="N4059"/>
      <c r="O4059"/>
      <c r="P4059"/>
    </row>
    <row r="4060" spans="1:16" x14ac:dyDescent="0.15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  <c r="N4060"/>
      <c r="O4060"/>
      <c r="P4060"/>
    </row>
    <row r="4061" spans="1:16" x14ac:dyDescent="0.15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  <c r="N4061"/>
      <c r="O4061"/>
      <c r="P4061"/>
    </row>
    <row r="4062" spans="1:16" x14ac:dyDescent="0.15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  <c r="N4062"/>
      <c r="O4062"/>
      <c r="P4062"/>
    </row>
    <row r="4063" spans="1:16" x14ac:dyDescent="0.15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  <c r="N4063"/>
      <c r="O4063"/>
      <c r="P4063"/>
    </row>
    <row r="4064" spans="1:16" x14ac:dyDescent="0.15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  <c r="N4064"/>
      <c r="O4064"/>
      <c r="P4064"/>
    </row>
    <row r="4065" spans="1:16" x14ac:dyDescent="0.15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  <c r="N4065"/>
      <c r="O4065"/>
      <c r="P4065"/>
    </row>
    <row r="4066" spans="1:16" x14ac:dyDescent="0.15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  <c r="N4066"/>
      <c r="O4066"/>
      <c r="P4066"/>
    </row>
    <row r="4067" spans="1:16" x14ac:dyDescent="0.15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  <c r="N4067"/>
      <c r="O4067"/>
      <c r="P4067"/>
    </row>
    <row r="4068" spans="1:16" x14ac:dyDescent="0.15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  <c r="N4068"/>
      <c r="O4068"/>
      <c r="P4068"/>
    </row>
    <row r="4069" spans="1:16" x14ac:dyDescent="0.15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  <c r="N4069"/>
      <c r="O4069"/>
      <c r="P4069"/>
    </row>
    <row r="4070" spans="1:16" x14ac:dyDescent="0.15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  <c r="N4070"/>
      <c r="O4070"/>
      <c r="P4070"/>
    </row>
    <row r="4071" spans="1:16" x14ac:dyDescent="0.15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  <c r="N4071"/>
      <c r="O4071"/>
      <c r="P4071"/>
    </row>
    <row r="4072" spans="1:16" x14ac:dyDescent="0.15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  <c r="N4072"/>
      <c r="O4072"/>
      <c r="P4072"/>
    </row>
    <row r="4073" spans="1:16" x14ac:dyDescent="0.15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  <c r="N4073"/>
      <c r="O4073"/>
      <c r="P4073"/>
    </row>
    <row r="4074" spans="1:16" x14ac:dyDescent="0.15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  <c r="N4074"/>
      <c r="O4074"/>
      <c r="P4074"/>
    </row>
    <row r="4075" spans="1:16" x14ac:dyDescent="0.15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  <c r="N4075"/>
      <c r="O4075"/>
      <c r="P4075"/>
    </row>
    <row r="4076" spans="1:16" x14ac:dyDescent="0.15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  <c r="N4076"/>
      <c r="O4076"/>
      <c r="P4076"/>
    </row>
    <row r="4077" spans="1:16" x14ac:dyDescent="0.15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  <c r="N4077"/>
      <c r="O4077"/>
      <c r="P4077"/>
    </row>
    <row r="4078" spans="1:16" x14ac:dyDescent="0.15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  <c r="N4078"/>
      <c r="O4078"/>
      <c r="P4078"/>
    </row>
    <row r="4079" spans="1:16" x14ac:dyDescent="0.15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  <c r="N4079"/>
      <c r="O4079"/>
      <c r="P4079"/>
    </row>
    <row r="4080" spans="1:16" x14ac:dyDescent="0.15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  <c r="N4080"/>
      <c r="O4080"/>
      <c r="P4080"/>
    </row>
    <row r="4081" spans="1:16" x14ac:dyDescent="0.15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  <c r="N4081"/>
      <c r="O4081"/>
      <c r="P4081"/>
    </row>
    <row r="4082" spans="1:16" x14ac:dyDescent="0.15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  <c r="N4082"/>
      <c r="O4082"/>
      <c r="P4082"/>
    </row>
    <row r="4083" spans="1:16" x14ac:dyDescent="0.15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  <c r="N4083"/>
      <c r="O4083"/>
      <c r="P4083"/>
    </row>
    <row r="4084" spans="1:16" x14ac:dyDescent="0.15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  <c r="N4084"/>
      <c r="O4084"/>
      <c r="P4084"/>
    </row>
    <row r="4085" spans="1:16" x14ac:dyDescent="0.15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  <c r="N4085"/>
      <c r="O4085"/>
      <c r="P4085"/>
    </row>
    <row r="4086" spans="1:16" x14ac:dyDescent="0.15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  <c r="N4086"/>
      <c r="O4086"/>
      <c r="P4086"/>
    </row>
    <row r="4087" spans="1:16" x14ac:dyDescent="0.15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  <c r="N4087"/>
      <c r="O4087"/>
      <c r="P4087"/>
    </row>
    <row r="4088" spans="1:16" x14ac:dyDescent="0.15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  <c r="N4088"/>
      <c r="O4088"/>
      <c r="P4088"/>
    </row>
    <row r="4089" spans="1:16" x14ac:dyDescent="0.15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  <c r="N4089"/>
      <c r="O4089"/>
      <c r="P4089"/>
    </row>
    <row r="4090" spans="1:16" x14ac:dyDescent="0.15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  <c r="N4090"/>
      <c r="O4090"/>
      <c r="P4090"/>
    </row>
    <row r="4091" spans="1:16" x14ac:dyDescent="0.15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  <c r="N4091"/>
      <c r="O4091"/>
      <c r="P4091"/>
    </row>
    <row r="4092" spans="1:16" x14ac:dyDescent="0.15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  <c r="N4092"/>
      <c r="O4092"/>
      <c r="P4092"/>
    </row>
    <row r="4093" spans="1:16" x14ac:dyDescent="0.15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  <c r="N4093"/>
      <c r="O4093"/>
      <c r="P4093"/>
    </row>
    <row r="4094" spans="1:16" x14ac:dyDescent="0.15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  <c r="N4094"/>
      <c r="O4094"/>
      <c r="P4094"/>
    </row>
    <row r="4095" spans="1:16" x14ac:dyDescent="0.15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  <c r="N4095"/>
      <c r="O4095"/>
      <c r="P4095"/>
    </row>
    <row r="4096" spans="1:16" x14ac:dyDescent="0.15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  <c r="N4096"/>
      <c r="O4096"/>
      <c r="P4096"/>
    </row>
    <row r="4097" spans="1:16" x14ac:dyDescent="0.15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  <c r="N4097"/>
      <c r="O4097"/>
      <c r="P4097"/>
    </row>
    <row r="4098" spans="1:16" x14ac:dyDescent="0.15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  <c r="N4098"/>
      <c r="O4098"/>
      <c r="P4098"/>
    </row>
    <row r="4099" spans="1:16" x14ac:dyDescent="0.15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  <c r="N4099"/>
      <c r="O4099"/>
      <c r="P4099"/>
    </row>
    <row r="4100" spans="1:16" x14ac:dyDescent="0.15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  <c r="N4100"/>
      <c r="O4100"/>
      <c r="P4100"/>
    </row>
    <row r="4101" spans="1:16" x14ac:dyDescent="0.15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  <c r="N4101"/>
      <c r="O4101"/>
      <c r="P4101"/>
    </row>
    <row r="4102" spans="1:16" x14ac:dyDescent="0.15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  <c r="N4102"/>
      <c r="O4102"/>
      <c r="P4102"/>
    </row>
    <row r="4103" spans="1:16" x14ac:dyDescent="0.15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  <c r="N4103"/>
      <c r="O4103"/>
      <c r="P4103"/>
    </row>
    <row r="4104" spans="1:16" x14ac:dyDescent="0.15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  <c r="N4104"/>
      <c r="O4104"/>
      <c r="P4104"/>
    </row>
    <row r="4105" spans="1:16" x14ac:dyDescent="0.15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  <c r="N4105"/>
      <c r="O4105"/>
      <c r="P4105"/>
    </row>
    <row r="4106" spans="1:16" x14ac:dyDescent="0.15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  <c r="N4106"/>
      <c r="O4106"/>
      <c r="P4106"/>
    </row>
    <row r="4107" spans="1:16" x14ac:dyDescent="0.15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  <c r="N4107"/>
      <c r="O4107"/>
      <c r="P4107"/>
    </row>
    <row r="4108" spans="1:16" x14ac:dyDescent="0.15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  <c r="N4108"/>
      <c r="O4108"/>
      <c r="P4108"/>
    </row>
    <row r="4109" spans="1:16" x14ac:dyDescent="0.15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  <c r="N4109"/>
      <c r="O4109"/>
      <c r="P4109"/>
    </row>
    <row r="4110" spans="1:16" x14ac:dyDescent="0.15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  <c r="N4110"/>
      <c r="O4110"/>
      <c r="P4110"/>
    </row>
    <row r="4111" spans="1:16" x14ac:dyDescent="0.15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  <c r="N4111"/>
      <c r="O4111"/>
      <c r="P4111"/>
    </row>
    <row r="4112" spans="1:16" x14ac:dyDescent="0.15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  <c r="N4112"/>
      <c r="O4112"/>
      <c r="P4112"/>
    </row>
    <row r="4113" spans="1:16" x14ac:dyDescent="0.15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  <c r="N4113"/>
      <c r="O4113"/>
      <c r="P4113"/>
    </row>
    <row r="4114" spans="1:16" x14ac:dyDescent="0.15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  <c r="N4114"/>
      <c r="O4114"/>
      <c r="P4114"/>
    </row>
    <row r="4115" spans="1:16" x14ac:dyDescent="0.15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  <c r="N4115"/>
      <c r="O4115"/>
      <c r="P4115"/>
    </row>
    <row r="4116" spans="1:16" x14ac:dyDescent="0.15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  <c r="N4116"/>
      <c r="O4116"/>
      <c r="P4116"/>
    </row>
    <row r="4117" spans="1:16" x14ac:dyDescent="0.15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  <c r="N4117"/>
      <c r="O4117"/>
      <c r="P4117"/>
    </row>
    <row r="4118" spans="1:16" x14ac:dyDescent="0.15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  <c r="N4118"/>
      <c r="O4118"/>
      <c r="P4118"/>
    </row>
    <row r="4119" spans="1:16" x14ac:dyDescent="0.15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  <c r="N4119"/>
      <c r="O4119"/>
      <c r="P4119"/>
    </row>
    <row r="4120" spans="1:16" x14ac:dyDescent="0.15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  <c r="N4120"/>
      <c r="O4120"/>
      <c r="P4120"/>
    </row>
    <row r="4121" spans="1:16" x14ac:dyDescent="0.15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  <c r="N4121"/>
      <c r="O4121"/>
      <c r="P4121"/>
    </row>
    <row r="4122" spans="1:16" x14ac:dyDescent="0.15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  <c r="N4122"/>
      <c r="O4122"/>
      <c r="P4122"/>
    </row>
    <row r="4123" spans="1:16" x14ac:dyDescent="0.15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  <c r="N4123"/>
      <c r="O4123"/>
      <c r="P4123"/>
    </row>
    <row r="4124" spans="1:16" x14ac:dyDescent="0.15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  <c r="N4124"/>
      <c r="O4124"/>
      <c r="P4124"/>
    </row>
    <row r="4125" spans="1:16" x14ac:dyDescent="0.15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  <c r="N4125"/>
      <c r="O4125"/>
      <c r="P4125"/>
    </row>
    <row r="4126" spans="1:16" x14ac:dyDescent="0.15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  <c r="N4126"/>
      <c r="O4126"/>
      <c r="P4126"/>
    </row>
    <row r="4127" spans="1:16" x14ac:dyDescent="0.15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  <c r="N4127"/>
      <c r="O4127"/>
      <c r="P4127"/>
    </row>
    <row r="4128" spans="1:16" x14ac:dyDescent="0.15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  <c r="N4128"/>
      <c r="O4128"/>
      <c r="P4128"/>
    </row>
    <row r="4129" spans="1:16" x14ac:dyDescent="0.15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  <c r="N4129"/>
      <c r="O4129"/>
      <c r="P4129"/>
    </row>
    <row r="4130" spans="1:16" x14ac:dyDescent="0.15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  <c r="N4130"/>
      <c r="O4130"/>
      <c r="P4130"/>
    </row>
    <row r="4131" spans="1:16" x14ac:dyDescent="0.15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  <c r="N4131"/>
      <c r="O4131"/>
      <c r="P4131"/>
    </row>
    <row r="4132" spans="1:16" x14ac:dyDescent="0.15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  <c r="N4132"/>
      <c r="O4132"/>
      <c r="P4132"/>
    </row>
    <row r="4133" spans="1:16" x14ac:dyDescent="0.15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  <c r="N4133"/>
      <c r="O4133"/>
      <c r="P4133"/>
    </row>
    <row r="4134" spans="1:16" x14ac:dyDescent="0.15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  <c r="N4134"/>
      <c r="O4134"/>
      <c r="P4134"/>
    </row>
    <row r="4135" spans="1:16" x14ac:dyDescent="0.15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  <c r="N4135"/>
      <c r="O4135"/>
      <c r="P4135"/>
    </row>
    <row r="4136" spans="1:16" x14ac:dyDescent="0.15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  <c r="N4136"/>
      <c r="O4136"/>
      <c r="P4136"/>
    </row>
    <row r="4137" spans="1:16" x14ac:dyDescent="0.15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  <c r="N4137"/>
      <c r="O4137"/>
      <c r="P4137"/>
    </row>
    <row r="4138" spans="1:16" x14ac:dyDescent="0.15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  <c r="N4138"/>
      <c r="O4138"/>
      <c r="P4138"/>
    </row>
    <row r="4139" spans="1:16" x14ac:dyDescent="0.15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  <c r="N4139"/>
      <c r="O4139"/>
      <c r="P4139"/>
    </row>
    <row r="4140" spans="1:16" x14ac:dyDescent="0.15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  <c r="N4140"/>
      <c r="O4140"/>
      <c r="P4140"/>
    </row>
    <row r="4141" spans="1:16" x14ac:dyDescent="0.15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  <c r="N4141"/>
      <c r="O4141"/>
      <c r="P4141"/>
    </row>
    <row r="4142" spans="1:16" x14ac:dyDescent="0.15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  <c r="N4142"/>
      <c r="O4142"/>
      <c r="P4142"/>
    </row>
    <row r="4143" spans="1:16" x14ac:dyDescent="0.15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  <c r="N4143"/>
      <c r="O4143"/>
      <c r="P4143"/>
    </row>
    <row r="4144" spans="1:16" x14ac:dyDescent="0.15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  <c r="N4144"/>
      <c r="O4144"/>
      <c r="P4144"/>
    </row>
    <row r="4145" spans="1:16" x14ac:dyDescent="0.15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  <c r="N4145"/>
      <c r="O4145"/>
      <c r="P4145"/>
    </row>
    <row r="4146" spans="1:16" x14ac:dyDescent="0.15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  <c r="N4146"/>
      <c r="O4146"/>
      <c r="P4146"/>
    </row>
    <row r="4147" spans="1:16" x14ac:dyDescent="0.15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  <c r="N4147"/>
      <c r="O4147"/>
      <c r="P4147"/>
    </row>
    <row r="4148" spans="1:16" x14ac:dyDescent="0.15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  <c r="N4148"/>
      <c r="O4148"/>
      <c r="P4148"/>
    </row>
    <row r="4149" spans="1:16" x14ac:dyDescent="0.15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  <c r="N4149"/>
      <c r="O4149"/>
      <c r="P4149"/>
    </row>
    <row r="4150" spans="1:16" x14ac:dyDescent="0.15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  <c r="N4150"/>
      <c r="O4150"/>
      <c r="P4150"/>
    </row>
    <row r="4151" spans="1:16" x14ac:dyDescent="0.15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  <c r="N4151"/>
      <c r="O4151"/>
      <c r="P4151"/>
    </row>
    <row r="4152" spans="1:16" x14ac:dyDescent="0.15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  <c r="N4152"/>
      <c r="O4152"/>
      <c r="P4152"/>
    </row>
    <row r="4153" spans="1:16" x14ac:dyDescent="0.15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  <c r="N4153"/>
      <c r="O4153"/>
      <c r="P4153"/>
    </row>
    <row r="4154" spans="1:16" x14ac:dyDescent="0.15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  <c r="N4154"/>
      <c r="O4154"/>
      <c r="P4154"/>
    </row>
    <row r="4155" spans="1:16" x14ac:dyDescent="0.15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  <c r="N4155"/>
      <c r="O4155"/>
      <c r="P4155"/>
    </row>
    <row r="4156" spans="1:16" x14ac:dyDescent="0.15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  <c r="N4156"/>
      <c r="O4156"/>
      <c r="P4156"/>
    </row>
    <row r="4157" spans="1:16" x14ac:dyDescent="0.15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  <c r="O4157"/>
      <c r="P4157"/>
    </row>
    <row r="4158" spans="1:16" x14ac:dyDescent="0.15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  <c r="N4158"/>
      <c r="O4158"/>
      <c r="P4158"/>
    </row>
    <row r="4159" spans="1:16" x14ac:dyDescent="0.15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  <c r="N4159"/>
      <c r="O4159"/>
      <c r="P4159"/>
    </row>
    <row r="4160" spans="1:16" x14ac:dyDescent="0.15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  <c r="N4160"/>
      <c r="O4160"/>
      <c r="P4160"/>
    </row>
    <row r="4161" spans="1:16" x14ac:dyDescent="0.15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  <c r="N4161"/>
      <c r="O4161"/>
      <c r="P4161"/>
    </row>
    <row r="4162" spans="1:16" x14ac:dyDescent="0.15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  <c r="N4162"/>
      <c r="O4162"/>
      <c r="P4162"/>
    </row>
    <row r="4163" spans="1:16" x14ac:dyDescent="0.15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  <c r="N4163"/>
      <c r="O4163"/>
      <c r="P4163"/>
    </row>
    <row r="4164" spans="1:16" x14ac:dyDescent="0.15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  <c r="N4164"/>
      <c r="O4164"/>
      <c r="P4164"/>
    </row>
    <row r="4165" spans="1:16" x14ac:dyDescent="0.15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  <c r="N4165"/>
      <c r="O4165"/>
      <c r="P4165"/>
    </row>
    <row r="4166" spans="1:16" x14ac:dyDescent="0.15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  <c r="N4166"/>
      <c r="O4166"/>
      <c r="P4166"/>
    </row>
    <row r="4167" spans="1:16" x14ac:dyDescent="0.15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  <c r="N4167"/>
      <c r="O4167"/>
      <c r="P4167"/>
    </row>
    <row r="4168" spans="1:16" x14ac:dyDescent="0.15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  <c r="O4168"/>
      <c r="P4168"/>
    </row>
    <row r="4169" spans="1:16" x14ac:dyDescent="0.15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  <c r="O4169"/>
      <c r="P4169"/>
    </row>
    <row r="4170" spans="1:16" x14ac:dyDescent="0.15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  <c r="O4170"/>
      <c r="P4170"/>
    </row>
    <row r="4171" spans="1:16" x14ac:dyDescent="0.15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  <c r="O4171"/>
      <c r="P4171"/>
    </row>
    <row r="4172" spans="1:16" x14ac:dyDescent="0.15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  <c r="O4172"/>
      <c r="P4172"/>
    </row>
    <row r="4173" spans="1:16" x14ac:dyDescent="0.15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  <c r="O4173"/>
      <c r="P4173"/>
    </row>
    <row r="4174" spans="1:16" x14ac:dyDescent="0.15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  <c r="O4174"/>
      <c r="P4174"/>
    </row>
    <row r="4175" spans="1:16" x14ac:dyDescent="0.15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  <c r="O4175"/>
      <c r="P4175"/>
    </row>
    <row r="4176" spans="1:16" x14ac:dyDescent="0.15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  <c r="O4176"/>
      <c r="P4176"/>
    </row>
    <row r="4177" spans="1:16" x14ac:dyDescent="0.15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  <c r="O4177"/>
      <c r="P4177"/>
    </row>
    <row r="4178" spans="1:16" x14ac:dyDescent="0.15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  <c r="O4178"/>
      <c r="P4178"/>
    </row>
    <row r="4179" spans="1:16" x14ac:dyDescent="0.15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  <c r="O4179"/>
      <c r="P4179"/>
    </row>
    <row r="4180" spans="1:16" x14ac:dyDescent="0.15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  <c r="O4180"/>
      <c r="P4180"/>
    </row>
    <row r="4181" spans="1:16" x14ac:dyDescent="0.15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  <c r="N4181"/>
      <c r="O4181"/>
      <c r="P4181"/>
    </row>
    <row r="4182" spans="1:16" x14ac:dyDescent="0.15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  <c r="N4182"/>
      <c r="O4182"/>
      <c r="P4182"/>
    </row>
    <row r="4183" spans="1:16" x14ac:dyDescent="0.15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  <c r="N4183"/>
      <c r="O4183"/>
      <c r="P4183"/>
    </row>
    <row r="4184" spans="1:16" x14ac:dyDescent="0.15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  <c r="N4184"/>
      <c r="O4184"/>
      <c r="P4184"/>
    </row>
    <row r="4185" spans="1:16" x14ac:dyDescent="0.15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  <c r="N4185"/>
      <c r="O4185"/>
      <c r="P4185"/>
    </row>
    <row r="4186" spans="1:16" x14ac:dyDescent="0.15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  <c r="N4186"/>
      <c r="O4186"/>
      <c r="P4186"/>
    </row>
    <row r="4187" spans="1:16" x14ac:dyDescent="0.15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  <c r="N4187"/>
      <c r="O4187"/>
      <c r="P4187"/>
    </row>
    <row r="4188" spans="1:16" x14ac:dyDescent="0.15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  <c r="N4188"/>
      <c r="O4188"/>
      <c r="P4188"/>
    </row>
    <row r="4189" spans="1:16" x14ac:dyDescent="0.15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  <c r="N4189"/>
      <c r="O4189"/>
      <c r="P4189"/>
    </row>
    <row r="4190" spans="1:16" x14ac:dyDescent="0.15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  <c r="N4190"/>
      <c r="O4190"/>
      <c r="P4190"/>
    </row>
    <row r="4191" spans="1:16" x14ac:dyDescent="0.15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  <c r="N4191"/>
      <c r="O4191"/>
      <c r="P4191"/>
    </row>
    <row r="4192" spans="1:16" x14ac:dyDescent="0.15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  <c r="N4192"/>
      <c r="O4192"/>
      <c r="P4192"/>
    </row>
    <row r="4193" spans="1:16" x14ac:dyDescent="0.15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  <c r="O4193"/>
      <c r="P4193"/>
    </row>
    <row r="4194" spans="1:16" x14ac:dyDescent="0.15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  <c r="N4194"/>
      <c r="O4194"/>
      <c r="P4194"/>
    </row>
    <row r="4195" spans="1:16" x14ac:dyDescent="0.15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  <c r="N4195"/>
      <c r="O4195"/>
      <c r="P4195"/>
    </row>
    <row r="4196" spans="1:16" x14ac:dyDescent="0.15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  <c r="N4196"/>
      <c r="O4196"/>
      <c r="P4196"/>
    </row>
    <row r="4197" spans="1:16" x14ac:dyDescent="0.15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  <c r="N4197"/>
      <c r="O4197"/>
      <c r="P4197"/>
    </row>
    <row r="4198" spans="1:16" x14ac:dyDescent="0.15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  <c r="N4198"/>
      <c r="O4198"/>
      <c r="P4198"/>
    </row>
    <row r="4199" spans="1:16" x14ac:dyDescent="0.15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  <c r="N4199"/>
      <c r="O4199"/>
      <c r="P4199"/>
    </row>
    <row r="4200" spans="1:16" x14ac:dyDescent="0.15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  <c r="N4200"/>
      <c r="O4200"/>
      <c r="P4200"/>
    </row>
    <row r="4201" spans="1:16" x14ac:dyDescent="0.15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  <c r="N4201"/>
      <c r="O4201"/>
      <c r="P4201"/>
    </row>
    <row r="4202" spans="1:16" x14ac:dyDescent="0.15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  <c r="N4202"/>
      <c r="O4202"/>
      <c r="P4202"/>
    </row>
    <row r="4203" spans="1:16" x14ac:dyDescent="0.15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  <c r="N4203"/>
      <c r="O4203"/>
      <c r="P4203"/>
    </row>
    <row r="4204" spans="1:16" x14ac:dyDescent="0.15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  <c r="N4204"/>
      <c r="O4204"/>
      <c r="P4204"/>
    </row>
    <row r="4205" spans="1:16" x14ac:dyDescent="0.15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  <c r="N4205"/>
      <c r="O4205"/>
      <c r="P4205"/>
    </row>
    <row r="4206" spans="1:16" x14ac:dyDescent="0.15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  <c r="N4206"/>
      <c r="O4206"/>
      <c r="P4206"/>
    </row>
    <row r="4207" spans="1:16" x14ac:dyDescent="0.15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  <c r="N4207"/>
      <c r="O4207"/>
      <c r="P4207"/>
    </row>
    <row r="4208" spans="1:16" x14ac:dyDescent="0.15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  <c r="N4208"/>
      <c r="O4208"/>
      <c r="P4208"/>
    </row>
    <row r="4209" spans="1:16" x14ac:dyDescent="0.15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  <c r="N4209"/>
      <c r="O4209"/>
      <c r="P4209"/>
    </row>
    <row r="4210" spans="1:16" x14ac:dyDescent="0.15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  <c r="N4210"/>
      <c r="O4210"/>
      <c r="P4210"/>
    </row>
    <row r="4211" spans="1:16" x14ac:dyDescent="0.15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  <c r="N4211"/>
      <c r="O4211"/>
      <c r="P4211"/>
    </row>
    <row r="4212" spans="1:16" x14ac:dyDescent="0.15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  <c r="N4212"/>
      <c r="O4212"/>
      <c r="P4212"/>
    </row>
    <row r="4213" spans="1:16" x14ac:dyDescent="0.15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  <c r="N4213"/>
      <c r="O4213"/>
      <c r="P4213"/>
    </row>
    <row r="4214" spans="1:16" x14ac:dyDescent="0.15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  <c r="O4214"/>
      <c r="P4214"/>
    </row>
    <row r="4215" spans="1:16" x14ac:dyDescent="0.15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  <c r="O4215"/>
      <c r="P4215"/>
    </row>
    <row r="4216" spans="1:16" x14ac:dyDescent="0.15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  <c r="O4216"/>
      <c r="P4216"/>
    </row>
    <row r="4217" spans="1:16" x14ac:dyDescent="0.15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  <c r="O4217"/>
      <c r="P4217"/>
    </row>
    <row r="4218" spans="1:16" x14ac:dyDescent="0.15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  <c r="O4218"/>
      <c r="P4218"/>
    </row>
    <row r="4219" spans="1:16" x14ac:dyDescent="0.15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  <c r="O4219"/>
      <c r="P4219"/>
    </row>
    <row r="4220" spans="1:16" x14ac:dyDescent="0.15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  <c r="O4220"/>
      <c r="P4220"/>
    </row>
    <row r="4221" spans="1:16" x14ac:dyDescent="0.15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  <c r="O4221"/>
      <c r="P4221"/>
    </row>
    <row r="4222" spans="1:16" x14ac:dyDescent="0.15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  <c r="O4222"/>
      <c r="P4222"/>
    </row>
    <row r="4223" spans="1:16" x14ac:dyDescent="0.15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  <c r="O4223"/>
      <c r="P4223"/>
    </row>
    <row r="4224" spans="1:16" x14ac:dyDescent="0.15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  <c r="O4224"/>
      <c r="P4224"/>
    </row>
    <row r="4225" spans="1:16" x14ac:dyDescent="0.15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  <c r="O4225"/>
      <c r="P4225"/>
    </row>
    <row r="4226" spans="1:16" x14ac:dyDescent="0.15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  <c r="O4226"/>
      <c r="P4226"/>
    </row>
    <row r="4227" spans="1:16" x14ac:dyDescent="0.15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  <c r="O4227"/>
      <c r="P4227"/>
    </row>
    <row r="4228" spans="1:16" x14ac:dyDescent="0.15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  <c r="O4228"/>
      <c r="P4228"/>
    </row>
    <row r="4229" spans="1:16" x14ac:dyDescent="0.15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  <c r="O4229"/>
      <c r="P4229"/>
    </row>
    <row r="4230" spans="1:16" x14ac:dyDescent="0.15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  <c r="O4230"/>
      <c r="P4230"/>
    </row>
    <row r="4231" spans="1:16" x14ac:dyDescent="0.15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  <c r="O4231"/>
      <c r="P4231"/>
    </row>
    <row r="4232" spans="1:16" x14ac:dyDescent="0.15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  <c r="O4232"/>
      <c r="P4232"/>
    </row>
    <row r="4233" spans="1:16" x14ac:dyDescent="0.15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  <c r="O4233"/>
      <c r="P4233"/>
    </row>
    <row r="4234" spans="1:16" x14ac:dyDescent="0.15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  <c r="O4234"/>
      <c r="P4234"/>
    </row>
    <row r="4235" spans="1:16" x14ac:dyDescent="0.15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  <c r="O4235"/>
      <c r="P4235"/>
    </row>
    <row r="4236" spans="1:16" x14ac:dyDescent="0.15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  <c r="O4236"/>
      <c r="P4236"/>
    </row>
    <row r="4237" spans="1:16" x14ac:dyDescent="0.15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  <c r="O4237"/>
      <c r="P4237"/>
    </row>
    <row r="4238" spans="1:16" x14ac:dyDescent="0.15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  <c r="O4238"/>
      <c r="P4238"/>
    </row>
    <row r="4239" spans="1:16" x14ac:dyDescent="0.15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  <c r="O4239"/>
      <c r="P4239"/>
    </row>
    <row r="4240" spans="1:16" x14ac:dyDescent="0.15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  <c r="O4240"/>
      <c r="P4240"/>
    </row>
    <row r="4241" spans="1:16" x14ac:dyDescent="0.15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  <c r="O4241"/>
      <c r="P4241"/>
    </row>
    <row r="4242" spans="1:16" x14ac:dyDescent="0.15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  <c r="O4242"/>
      <c r="P4242"/>
    </row>
    <row r="4243" spans="1:16" x14ac:dyDescent="0.15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  <c r="O4243"/>
      <c r="P4243"/>
    </row>
    <row r="4244" spans="1:16" x14ac:dyDescent="0.15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  <c r="O4244"/>
      <c r="P4244"/>
    </row>
    <row r="4245" spans="1:16" x14ac:dyDescent="0.15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  <c r="O4245"/>
      <c r="P4245"/>
    </row>
    <row r="4246" spans="1:16" x14ac:dyDescent="0.15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  <c r="O4246"/>
      <c r="P4246"/>
    </row>
    <row r="4247" spans="1:16" x14ac:dyDescent="0.15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  <c r="O4247"/>
      <c r="P4247"/>
    </row>
    <row r="4248" spans="1:16" x14ac:dyDescent="0.15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  <c r="O4248"/>
      <c r="P4248"/>
    </row>
    <row r="4249" spans="1:16" x14ac:dyDescent="0.15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  <c r="O4249"/>
      <c r="P4249"/>
    </row>
    <row r="4250" spans="1:16" x14ac:dyDescent="0.15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  <c r="O4250"/>
      <c r="P4250"/>
    </row>
    <row r="4251" spans="1:16" x14ac:dyDescent="0.15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  <c r="O4251"/>
      <c r="P4251"/>
    </row>
    <row r="4252" spans="1:16" x14ac:dyDescent="0.15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  <c r="O4252"/>
      <c r="P4252"/>
    </row>
    <row r="4253" spans="1:16" x14ac:dyDescent="0.15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  <c r="O4253"/>
      <c r="P4253"/>
    </row>
    <row r="4254" spans="1:16" x14ac:dyDescent="0.15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  <c r="O4254"/>
      <c r="P4254"/>
    </row>
    <row r="4255" spans="1:16" x14ac:dyDescent="0.15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  <c r="O4255"/>
      <c r="P4255"/>
    </row>
    <row r="4256" spans="1:16" x14ac:dyDescent="0.15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  <c r="O4256"/>
      <c r="P4256"/>
    </row>
    <row r="4257" spans="1:16" x14ac:dyDescent="0.15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  <c r="O4257"/>
      <c r="P4257"/>
    </row>
    <row r="4258" spans="1:16" x14ac:dyDescent="0.15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  <c r="O4258"/>
      <c r="P4258"/>
    </row>
    <row r="4259" spans="1:16" x14ac:dyDescent="0.15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  <c r="O4259"/>
      <c r="P4259"/>
    </row>
    <row r="4260" spans="1:16" x14ac:dyDescent="0.15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  <c r="O4260"/>
      <c r="P4260"/>
    </row>
    <row r="4261" spans="1:16" x14ac:dyDescent="0.15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  <c r="O4261"/>
      <c r="P4261"/>
    </row>
    <row r="4262" spans="1:16" x14ac:dyDescent="0.15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  <c r="O4262"/>
      <c r="P4262"/>
    </row>
    <row r="4263" spans="1:16" x14ac:dyDescent="0.15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  <c r="O4263"/>
      <c r="P4263"/>
    </row>
    <row r="4264" spans="1:16" x14ac:dyDescent="0.15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  <c r="O4264"/>
      <c r="P4264"/>
    </row>
    <row r="4265" spans="1:16" x14ac:dyDescent="0.15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  <c r="O4265"/>
      <c r="P4265"/>
    </row>
    <row r="4266" spans="1:16" x14ac:dyDescent="0.15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  <c r="O4266"/>
      <c r="P4266"/>
    </row>
    <row r="4267" spans="1:16" x14ac:dyDescent="0.15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  <c r="O4267"/>
      <c r="P4267"/>
    </row>
    <row r="4268" spans="1:16" x14ac:dyDescent="0.15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  <c r="O4268"/>
      <c r="P4268"/>
    </row>
    <row r="4269" spans="1:16" x14ac:dyDescent="0.15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  <c r="O4269"/>
      <c r="P4269"/>
    </row>
    <row r="4270" spans="1:16" x14ac:dyDescent="0.15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  <c r="O4270"/>
      <c r="P4270"/>
    </row>
    <row r="4271" spans="1:16" x14ac:dyDescent="0.15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  <c r="O4271"/>
      <c r="P4271"/>
    </row>
    <row r="4272" spans="1:16" x14ac:dyDescent="0.15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  <c r="O4272"/>
      <c r="P4272"/>
    </row>
    <row r="4273" spans="1:16" x14ac:dyDescent="0.15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  <c r="O4273"/>
      <c r="P4273"/>
    </row>
    <row r="4274" spans="1:16" x14ac:dyDescent="0.15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  <c r="O4274"/>
      <c r="P4274"/>
    </row>
    <row r="4275" spans="1:16" x14ac:dyDescent="0.15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  <c r="O4275"/>
      <c r="P4275"/>
    </row>
    <row r="4276" spans="1:16" x14ac:dyDescent="0.15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  <c r="O4276"/>
      <c r="P4276"/>
    </row>
    <row r="4277" spans="1:16" x14ac:dyDescent="0.15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  <c r="O4277"/>
      <c r="P4277"/>
    </row>
    <row r="4278" spans="1:16" x14ac:dyDescent="0.15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  <c r="O4278"/>
      <c r="P4278"/>
    </row>
    <row r="4279" spans="1:16" x14ac:dyDescent="0.15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  <c r="O4279"/>
      <c r="P4279"/>
    </row>
    <row r="4280" spans="1:16" x14ac:dyDescent="0.15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  <c r="O4280"/>
      <c r="P4280"/>
    </row>
    <row r="4281" spans="1:16" x14ac:dyDescent="0.15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  <c r="O4281"/>
      <c r="P4281"/>
    </row>
    <row r="4282" spans="1:16" x14ac:dyDescent="0.15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  <c r="O4282"/>
      <c r="P4282"/>
    </row>
    <row r="4283" spans="1:16" x14ac:dyDescent="0.15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  <c r="O4283"/>
      <c r="P4283"/>
    </row>
    <row r="4284" spans="1:16" x14ac:dyDescent="0.15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  <c r="O4284"/>
      <c r="P4284"/>
    </row>
    <row r="4285" spans="1:16" x14ac:dyDescent="0.15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  <c r="O4285"/>
      <c r="P4285"/>
    </row>
    <row r="4286" spans="1:16" x14ac:dyDescent="0.15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  <c r="O4286"/>
      <c r="P4286"/>
    </row>
    <row r="4287" spans="1:16" x14ac:dyDescent="0.15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  <c r="O4287"/>
      <c r="P4287"/>
    </row>
    <row r="4288" spans="1:16" x14ac:dyDescent="0.15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  <c r="O4288"/>
      <c r="P4288"/>
    </row>
    <row r="4289" spans="1:16" x14ac:dyDescent="0.15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  <c r="O4289"/>
      <c r="P4289"/>
    </row>
    <row r="4290" spans="1:16" x14ac:dyDescent="0.15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  <c r="O4290"/>
      <c r="P4290"/>
    </row>
    <row r="4291" spans="1:16" x14ac:dyDescent="0.15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  <c r="O4291"/>
      <c r="P4291"/>
    </row>
    <row r="4292" spans="1:16" x14ac:dyDescent="0.15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  <c r="O4292"/>
      <c r="P4292"/>
    </row>
    <row r="4293" spans="1:16" x14ac:dyDescent="0.15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  <c r="O4293"/>
      <c r="P4293"/>
    </row>
    <row r="4294" spans="1:16" x14ac:dyDescent="0.15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  <c r="O4294"/>
      <c r="P4294"/>
    </row>
    <row r="4295" spans="1:16" x14ac:dyDescent="0.15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  <c r="O4295"/>
      <c r="P4295"/>
    </row>
    <row r="4296" spans="1:16" x14ac:dyDescent="0.15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  <c r="O4296"/>
      <c r="P4296"/>
    </row>
    <row r="4297" spans="1:16" x14ac:dyDescent="0.15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  <c r="O4297"/>
      <c r="P4297"/>
    </row>
    <row r="4298" spans="1:16" x14ac:dyDescent="0.15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  <c r="O4298"/>
      <c r="P4298"/>
    </row>
    <row r="4299" spans="1:16" x14ac:dyDescent="0.15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  <c r="O4299"/>
      <c r="P4299"/>
    </row>
    <row r="4300" spans="1:16" x14ac:dyDescent="0.15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  <c r="O4300"/>
      <c r="P4300"/>
    </row>
    <row r="4301" spans="1:16" x14ac:dyDescent="0.15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  <c r="O4301"/>
      <c r="P4301"/>
    </row>
    <row r="4302" spans="1:16" x14ac:dyDescent="0.15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  <c r="O4302"/>
      <c r="P4302"/>
    </row>
    <row r="4303" spans="1:16" x14ac:dyDescent="0.15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  <c r="O4303"/>
      <c r="P4303"/>
    </row>
    <row r="4304" spans="1:16" x14ac:dyDescent="0.15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  <c r="O4304"/>
      <c r="P4304"/>
    </row>
    <row r="4305" spans="1:16" x14ac:dyDescent="0.15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  <c r="O4305"/>
      <c r="P4305"/>
    </row>
    <row r="4306" spans="1:16" x14ac:dyDescent="0.15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  <c r="O4306"/>
      <c r="P4306"/>
    </row>
    <row r="4307" spans="1:16" x14ac:dyDescent="0.15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  <c r="O4307"/>
      <c r="P4307"/>
    </row>
    <row r="4308" spans="1:16" x14ac:dyDescent="0.15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  <c r="O4308"/>
      <c r="P4308"/>
    </row>
    <row r="4309" spans="1:16" x14ac:dyDescent="0.15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  <c r="O4309"/>
      <c r="P4309"/>
    </row>
    <row r="4310" spans="1:16" x14ac:dyDescent="0.15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  <c r="O4310"/>
      <c r="P4310"/>
    </row>
    <row r="4311" spans="1:16" x14ac:dyDescent="0.15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  <c r="O4311"/>
      <c r="P4311"/>
    </row>
    <row r="4312" spans="1:16" x14ac:dyDescent="0.15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  <c r="O4312"/>
      <c r="P4312"/>
    </row>
    <row r="4313" spans="1:16" x14ac:dyDescent="0.15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  <c r="O4313"/>
      <c r="P4313"/>
    </row>
    <row r="4314" spans="1:16" x14ac:dyDescent="0.15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  <c r="O4314"/>
      <c r="P4314"/>
    </row>
    <row r="4315" spans="1:16" x14ac:dyDescent="0.15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  <c r="O4315"/>
      <c r="P4315"/>
    </row>
    <row r="4316" spans="1:16" x14ac:dyDescent="0.15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  <c r="O4316"/>
      <c r="P4316"/>
    </row>
    <row r="4317" spans="1:16" x14ac:dyDescent="0.15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  <c r="O4317"/>
      <c r="P4317"/>
    </row>
    <row r="4318" spans="1:16" x14ac:dyDescent="0.15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  <c r="O4318"/>
      <c r="P4318"/>
    </row>
    <row r="4319" spans="1:16" x14ac:dyDescent="0.15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  <c r="O4319"/>
      <c r="P4319"/>
    </row>
    <row r="4320" spans="1:16" x14ac:dyDescent="0.15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  <c r="O4320"/>
      <c r="P4320"/>
    </row>
    <row r="4321" spans="1:16" x14ac:dyDescent="0.15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  <c r="O4321"/>
      <c r="P4321"/>
    </row>
    <row r="4322" spans="1:16" x14ac:dyDescent="0.15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  <c r="O4322"/>
      <c r="P4322"/>
    </row>
    <row r="4323" spans="1:16" x14ac:dyDescent="0.15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  <c r="O4323"/>
      <c r="P4323"/>
    </row>
    <row r="4324" spans="1:16" x14ac:dyDescent="0.15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  <c r="N4324"/>
      <c r="O4324"/>
      <c r="P4324"/>
    </row>
    <row r="4325" spans="1:16" x14ac:dyDescent="0.15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  <c r="N4325"/>
      <c r="O4325"/>
      <c r="P4325"/>
    </row>
    <row r="4326" spans="1:16" x14ac:dyDescent="0.15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  <c r="N4326"/>
      <c r="O4326"/>
      <c r="P4326"/>
    </row>
    <row r="4327" spans="1:16" x14ac:dyDescent="0.15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  <c r="N4327"/>
      <c r="O4327"/>
      <c r="P4327"/>
    </row>
    <row r="4328" spans="1:16" x14ac:dyDescent="0.15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  <c r="N4328"/>
      <c r="O4328"/>
      <c r="P4328"/>
    </row>
    <row r="4329" spans="1:16" x14ac:dyDescent="0.15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  <c r="N4329"/>
      <c r="O4329"/>
      <c r="P4329"/>
    </row>
    <row r="4330" spans="1:16" x14ac:dyDescent="0.15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  <c r="O4330"/>
      <c r="P4330"/>
    </row>
    <row r="4331" spans="1:16" x14ac:dyDescent="0.15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  <c r="N4331"/>
      <c r="O4331"/>
      <c r="P4331"/>
    </row>
    <row r="4332" spans="1:16" x14ac:dyDescent="0.15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  <c r="N4332"/>
      <c r="O4332"/>
      <c r="P4332"/>
    </row>
    <row r="4333" spans="1:16" x14ac:dyDescent="0.15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  <c r="N4333"/>
      <c r="O4333"/>
      <c r="P4333"/>
    </row>
    <row r="4334" spans="1:16" x14ac:dyDescent="0.15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  <c r="N4334"/>
      <c r="O4334"/>
      <c r="P4334"/>
    </row>
    <row r="4335" spans="1:16" x14ac:dyDescent="0.15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  <c r="N4335"/>
      <c r="O4335"/>
      <c r="P4335"/>
    </row>
    <row r="4336" spans="1:16" x14ac:dyDescent="0.15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  <c r="N4336"/>
      <c r="O4336"/>
      <c r="P4336"/>
    </row>
    <row r="4337" spans="1:16" x14ac:dyDescent="0.15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  <c r="N4337"/>
      <c r="O4337"/>
      <c r="P4337"/>
    </row>
    <row r="4338" spans="1:16" x14ac:dyDescent="0.15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  <c r="N4338"/>
      <c r="O4338"/>
      <c r="P4338"/>
    </row>
    <row r="4339" spans="1:16" x14ac:dyDescent="0.15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  <c r="N4339"/>
      <c r="O4339"/>
      <c r="P4339"/>
    </row>
    <row r="4340" spans="1:16" x14ac:dyDescent="0.15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  <c r="N4340"/>
      <c r="O4340"/>
      <c r="P4340"/>
    </row>
    <row r="4341" spans="1:16" x14ac:dyDescent="0.15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  <c r="N4341"/>
      <c r="O4341"/>
      <c r="P4341"/>
    </row>
    <row r="4342" spans="1:16" x14ac:dyDescent="0.15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  <c r="N4342"/>
      <c r="O4342"/>
      <c r="P4342"/>
    </row>
    <row r="4343" spans="1:16" x14ac:dyDescent="0.15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  <c r="N4343"/>
      <c r="O4343"/>
      <c r="P4343"/>
    </row>
    <row r="4344" spans="1:16" x14ac:dyDescent="0.15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  <c r="N4344"/>
      <c r="O4344"/>
      <c r="P4344"/>
    </row>
    <row r="4345" spans="1:16" x14ac:dyDescent="0.15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  <c r="N4345"/>
      <c r="O4345"/>
      <c r="P4345"/>
    </row>
    <row r="4346" spans="1:16" x14ac:dyDescent="0.15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  <c r="N4346"/>
      <c r="O4346"/>
      <c r="P4346"/>
    </row>
    <row r="4347" spans="1:16" x14ac:dyDescent="0.15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  <c r="N4347"/>
      <c r="O4347"/>
      <c r="P4347"/>
    </row>
    <row r="4348" spans="1:16" x14ac:dyDescent="0.15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  <c r="N4348"/>
      <c r="O4348"/>
      <c r="P4348"/>
    </row>
    <row r="4349" spans="1:16" x14ac:dyDescent="0.15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  <c r="N4349"/>
      <c r="O4349"/>
      <c r="P4349"/>
    </row>
    <row r="4350" spans="1:16" x14ac:dyDescent="0.15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  <c r="N4350"/>
      <c r="O4350"/>
      <c r="P4350"/>
    </row>
    <row r="4351" spans="1:16" x14ac:dyDescent="0.15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  <c r="N4351"/>
      <c r="O4351"/>
      <c r="P4351"/>
    </row>
    <row r="4352" spans="1:16" x14ac:dyDescent="0.15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  <c r="N4352"/>
      <c r="O4352"/>
      <c r="P4352"/>
    </row>
    <row r="4353" spans="1:16" x14ac:dyDescent="0.15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  <c r="N4353"/>
      <c r="O4353"/>
      <c r="P4353"/>
    </row>
    <row r="4354" spans="1:16" x14ac:dyDescent="0.15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  <c r="N4354"/>
      <c r="O4354"/>
      <c r="P4354"/>
    </row>
    <row r="4355" spans="1:16" x14ac:dyDescent="0.15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  <c r="N4355"/>
      <c r="O4355"/>
      <c r="P4355"/>
    </row>
    <row r="4356" spans="1:16" x14ac:dyDescent="0.15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  <c r="N4356"/>
      <c r="O4356"/>
      <c r="P4356"/>
    </row>
    <row r="4357" spans="1:16" x14ac:dyDescent="0.15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  <c r="N4357"/>
      <c r="O4357"/>
      <c r="P4357"/>
    </row>
    <row r="4358" spans="1:16" x14ac:dyDescent="0.15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  <c r="N4358"/>
      <c r="O4358"/>
      <c r="P4358"/>
    </row>
    <row r="4359" spans="1:16" x14ac:dyDescent="0.15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  <c r="N4359"/>
      <c r="O4359"/>
      <c r="P4359"/>
    </row>
    <row r="4360" spans="1:16" x14ac:dyDescent="0.15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  <c r="N4360"/>
      <c r="O4360"/>
      <c r="P4360"/>
    </row>
    <row r="4361" spans="1:16" x14ac:dyDescent="0.15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  <c r="N4361"/>
      <c r="O4361"/>
      <c r="P4361"/>
    </row>
    <row r="4362" spans="1:16" x14ac:dyDescent="0.15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  <c r="N4362"/>
      <c r="O4362"/>
      <c r="P4362"/>
    </row>
    <row r="4363" spans="1:16" x14ac:dyDescent="0.15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  <c r="N4363"/>
      <c r="O4363"/>
      <c r="P4363"/>
    </row>
    <row r="4364" spans="1:16" x14ac:dyDescent="0.15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  <c r="O4364"/>
      <c r="P4364"/>
    </row>
    <row r="4365" spans="1:16" x14ac:dyDescent="0.15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  <c r="N4365"/>
      <c r="O4365"/>
      <c r="P4365"/>
    </row>
    <row r="4366" spans="1:16" x14ac:dyDescent="0.15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  <c r="N4366"/>
      <c r="O4366"/>
      <c r="P4366"/>
    </row>
    <row r="4367" spans="1:16" x14ac:dyDescent="0.15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  <c r="N4367"/>
      <c r="O4367"/>
      <c r="P4367"/>
    </row>
    <row r="4368" spans="1:16" x14ac:dyDescent="0.15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  <c r="N4368"/>
      <c r="O4368"/>
      <c r="P4368"/>
    </row>
    <row r="4369" spans="1:16" x14ac:dyDescent="0.15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  <c r="N4369"/>
      <c r="O4369"/>
      <c r="P4369"/>
    </row>
    <row r="4370" spans="1:16" x14ac:dyDescent="0.15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  <c r="N4370"/>
      <c r="O4370"/>
      <c r="P4370"/>
    </row>
    <row r="4371" spans="1:16" x14ac:dyDescent="0.15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  <c r="N4371"/>
      <c r="O4371"/>
      <c r="P4371"/>
    </row>
    <row r="4372" spans="1:16" x14ac:dyDescent="0.15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  <c r="N4372"/>
      <c r="O4372"/>
      <c r="P4372"/>
    </row>
    <row r="4373" spans="1:16" x14ac:dyDescent="0.15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  <c r="N4373"/>
      <c r="O4373"/>
      <c r="P4373"/>
    </row>
    <row r="4374" spans="1:16" x14ac:dyDescent="0.15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  <c r="N4374"/>
      <c r="O4374"/>
      <c r="P4374"/>
    </row>
    <row r="4375" spans="1:16" x14ac:dyDescent="0.15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  <c r="N4375"/>
      <c r="O4375"/>
      <c r="P4375"/>
    </row>
    <row r="4376" spans="1:16" x14ac:dyDescent="0.15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  <c r="N4376"/>
      <c r="O4376"/>
      <c r="P4376"/>
    </row>
    <row r="4377" spans="1:16" x14ac:dyDescent="0.15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  <c r="N4377"/>
      <c r="O4377"/>
      <c r="P4377"/>
    </row>
    <row r="4378" spans="1:16" x14ac:dyDescent="0.15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  <c r="N4378"/>
      <c r="O4378"/>
      <c r="P4378"/>
    </row>
    <row r="4379" spans="1:16" x14ac:dyDescent="0.15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  <c r="N4379"/>
      <c r="O4379"/>
      <c r="P4379"/>
    </row>
    <row r="4380" spans="1:16" x14ac:dyDescent="0.15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  <c r="N4380"/>
      <c r="O4380"/>
      <c r="P4380"/>
    </row>
    <row r="4381" spans="1:16" x14ac:dyDescent="0.15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  <c r="N4381"/>
      <c r="O4381"/>
      <c r="P4381"/>
    </row>
    <row r="4382" spans="1:16" x14ac:dyDescent="0.15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  <c r="N4382"/>
      <c r="O4382"/>
      <c r="P4382"/>
    </row>
    <row r="4383" spans="1:16" x14ac:dyDescent="0.15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  <c r="N4383"/>
      <c r="O4383"/>
      <c r="P4383"/>
    </row>
    <row r="4384" spans="1:16" x14ac:dyDescent="0.15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  <c r="N4384"/>
      <c r="O4384"/>
      <c r="P4384"/>
    </row>
    <row r="4385" spans="1:16" x14ac:dyDescent="0.15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  <c r="N4385"/>
      <c r="O4385"/>
      <c r="P4385"/>
    </row>
    <row r="4386" spans="1:16" x14ac:dyDescent="0.15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  <c r="N4386"/>
      <c r="O4386"/>
      <c r="P4386"/>
    </row>
    <row r="4387" spans="1:16" x14ac:dyDescent="0.15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  <c r="N4387"/>
      <c r="O4387"/>
      <c r="P4387"/>
    </row>
    <row r="4388" spans="1:16" x14ac:dyDescent="0.15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  <c r="N4388"/>
      <c r="O4388"/>
      <c r="P4388"/>
    </row>
    <row r="4389" spans="1:16" x14ac:dyDescent="0.15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  <c r="N4389"/>
      <c r="O4389"/>
      <c r="P4389"/>
    </row>
    <row r="4390" spans="1:16" x14ac:dyDescent="0.15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  <c r="N4390"/>
      <c r="O4390"/>
      <c r="P4390"/>
    </row>
    <row r="4391" spans="1:16" x14ac:dyDescent="0.15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  <c r="N4391"/>
      <c r="O4391"/>
      <c r="P4391"/>
    </row>
    <row r="4392" spans="1:16" x14ac:dyDescent="0.15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  <c r="N4392"/>
      <c r="O4392"/>
      <c r="P4392"/>
    </row>
    <row r="4393" spans="1:16" x14ac:dyDescent="0.15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  <c r="N4393"/>
      <c r="O4393"/>
      <c r="P4393"/>
    </row>
    <row r="4394" spans="1:16" x14ac:dyDescent="0.15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  <c r="N4394"/>
      <c r="O4394"/>
      <c r="P4394"/>
    </row>
    <row r="4395" spans="1:16" x14ac:dyDescent="0.15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  <c r="N4395"/>
      <c r="O4395"/>
      <c r="P4395"/>
    </row>
    <row r="4396" spans="1:16" x14ac:dyDescent="0.15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  <c r="N4396"/>
      <c r="O4396"/>
      <c r="P4396"/>
    </row>
    <row r="4397" spans="1:16" x14ac:dyDescent="0.15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  <c r="O4397"/>
      <c r="P4397"/>
    </row>
    <row r="4398" spans="1:16" x14ac:dyDescent="0.15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  <c r="N4398"/>
      <c r="O4398"/>
      <c r="P4398"/>
    </row>
    <row r="4399" spans="1:16" x14ac:dyDescent="0.15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  <c r="N4399"/>
      <c r="O4399"/>
      <c r="P4399"/>
    </row>
    <row r="4400" spans="1:16" x14ac:dyDescent="0.15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  <c r="N4400"/>
      <c r="O4400"/>
      <c r="P4400"/>
    </row>
    <row r="4401" spans="1:16" x14ac:dyDescent="0.15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  <c r="N4401"/>
      <c r="O4401"/>
      <c r="P4401"/>
    </row>
    <row r="4402" spans="1:16" x14ac:dyDescent="0.15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  <c r="N4402"/>
      <c r="O4402"/>
      <c r="P4402"/>
    </row>
    <row r="4403" spans="1:16" x14ac:dyDescent="0.15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  <c r="N4403"/>
      <c r="O4403"/>
      <c r="P4403"/>
    </row>
    <row r="4404" spans="1:16" x14ac:dyDescent="0.15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  <c r="N4404"/>
      <c r="O4404"/>
      <c r="P4404"/>
    </row>
    <row r="4405" spans="1:16" x14ac:dyDescent="0.15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  <c r="N4405"/>
      <c r="O4405"/>
      <c r="P4405"/>
    </row>
    <row r="4406" spans="1:16" x14ac:dyDescent="0.15">
      <c r="A4406"/>
      <c r="B4406"/>
      <c r="C4406"/>
      <c r="D4406"/>
      <c r="E4406"/>
      <c r="F4406"/>
      <c r="G4406"/>
      <c r="H4406"/>
      <c r="I4406"/>
      <c r="J4406"/>
      <c r="K4406"/>
      <c r="L4406"/>
      <c r="M4406"/>
      <c r="N4406"/>
      <c r="O4406"/>
      <c r="P4406"/>
    </row>
    <row r="4407" spans="1:16" x14ac:dyDescent="0.15">
      <c r="A4407"/>
      <c r="B4407"/>
      <c r="C4407"/>
      <c r="D4407"/>
      <c r="E4407"/>
      <c r="F4407"/>
      <c r="G4407"/>
      <c r="H4407"/>
      <c r="I4407"/>
      <c r="J4407"/>
      <c r="K4407"/>
      <c r="L4407"/>
      <c r="M4407"/>
      <c r="N4407"/>
      <c r="O4407"/>
      <c r="P4407"/>
    </row>
    <row r="4408" spans="1:16" x14ac:dyDescent="0.15">
      <c r="A4408"/>
      <c r="B4408"/>
      <c r="C4408"/>
      <c r="D4408"/>
      <c r="E4408"/>
      <c r="F4408"/>
      <c r="G4408"/>
      <c r="H4408"/>
      <c r="I4408"/>
      <c r="J4408"/>
      <c r="K4408"/>
      <c r="L4408"/>
      <c r="M4408"/>
      <c r="N4408"/>
      <c r="O4408"/>
      <c r="P4408"/>
    </row>
    <row r="4409" spans="1:16" x14ac:dyDescent="0.15">
      <c r="A4409"/>
      <c r="B4409"/>
      <c r="C4409"/>
      <c r="D4409"/>
      <c r="E4409"/>
      <c r="F4409"/>
      <c r="G4409"/>
      <c r="H4409"/>
      <c r="I4409"/>
      <c r="J4409"/>
      <c r="K4409"/>
      <c r="L4409"/>
      <c r="M4409"/>
      <c r="N4409"/>
      <c r="O4409"/>
      <c r="P4409"/>
    </row>
    <row r="4410" spans="1:16" x14ac:dyDescent="0.15">
      <c r="A4410"/>
      <c r="B4410"/>
      <c r="C4410"/>
      <c r="D4410"/>
      <c r="E4410"/>
      <c r="F4410"/>
      <c r="G4410"/>
      <c r="H4410"/>
      <c r="I4410"/>
      <c r="J4410"/>
      <c r="K4410"/>
      <c r="L4410"/>
      <c r="M4410"/>
      <c r="N4410"/>
      <c r="O4410"/>
      <c r="P4410"/>
    </row>
    <row r="4411" spans="1:16" x14ac:dyDescent="0.15">
      <c r="A4411"/>
      <c r="B4411"/>
      <c r="C4411"/>
      <c r="D4411"/>
      <c r="E4411"/>
      <c r="F4411"/>
      <c r="G4411"/>
      <c r="H4411"/>
      <c r="I4411"/>
      <c r="J4411"/>
      <c r="K4411"/>
      <c r="L4411"/>
      <c r="M4411"/>
      <c r="N4411"/>
      <c r="O4411"/>
      <c r="P4411"/>
    </row>
    <row r="4412" spans="1:16" x14ac:dyDescent="0.15">
      <c r="A4412"/>
      <c r="B4412"/>
      <c r="C4412"/>
      <c r="D4412"/>
      <c r="E4412"/>
      <c r="F4412"/>
      <c r="G4412"/>
      <c r="H4412"/>
      <c r="I4412"/>
      <c r="J4412"/>
      <c r="K4412"/>
      <c r="L4412"/>
      <c r="M4412"/>
      <c r="N4412"/>
      <c r="O4412"/>
      <c r="P4412"/>
    </row>
    <row r="4413" spans="1:16" x14ac:dyDescent="0.15">
      <c r="A4413"/>
      <c r="B4413"/>
      <c r="C4413"/>
      <c r="D4413"/>
      <c r="E4413"/>
      <c r="F4413"/>
      <c r="G4413"/>
      <c r="H4413"/>
      <c r="I4413"/>
      <c r="J4413"/>
      <c r="K4413"/>
      <c r="L4413"/>
      <c r="M4413"/>
      <c r="N4413"/>
      <c r="O4413"/>
      <c r="P4413"/>
    </row>
    <row r="4414" spans="1:16" x14ac:dyDescent="0.15">
      <c r="A4414"/>
      <c r="B4414"/>
      <c r="C4414"/>
      <c r="D4414"/>
      <c r="E4414"/>
      <c r="F4414"/>
      <c r="G4414"/>
      <c r="H4414"/>
      <c r="I4414"/>
      <c r="J4414"/>
      <c r="K4414"/>
      <c r="L4414"/>
      <c r="M4414"/>
      <c r="N4414"/>
      <c r="O4414"/>
      <c r="P4414"/>
    </row>
    <row r="4415" spans="1:16" x14ac:dyDescent="0.15">
      <c r="A4415"/>
      <c r="B4415"/>
      <c r="C4415"/>
      <c r="D4415"/>
      <c r="E4415"/>
      <c r="F4415"/>
      <c r="G4415"/>
      <c r="H4415"/>
      <c r="I4415"/>
      <c r="J4415"/>
      <c r="K4415"/>
      <c r="L4415"/>
      <c r="M4415"/>
      <c r="N4415"/>
      <c r="O4415"/>
      <c r="P4415"/>
    </row>
    <row r="4416" spans="1:16" x14ac:dyDescent="0.15">
      <c r="A4416"/>
      <c r="B4416"/>
      <c r="C4416"/>
      <c r="D4416"/>
      <c r="E4416"/>
      <c r="F4416"/>
      <c r="G4416"/>
      <c r="H4416"/>
      <c r="I4416"/>
      <c r="J4416"/>
      <c r="K4416"/>
      <c r="L4416"/>
      <c r="M4416"/>
      <c r="N4416"/>
      <c r="O4416"/>
      <c r="P4416"/>
    </row>
    <row r="4417" spans="1:16" x14ac:dyDescent="0.15">
      <c r="A4417"/>
      <c r="B4417"/>
      <c r="C4417"/>
      <c r="D4417"/>
      <c r="E4417"/>
      <c r="F4417"/>
      <c r="G4417"/>
      <c r="H4417"/>
      <c r="I4417"/>
      <c r="J4417"/>
      <c r="K4417"/>
      <c r="L4417"/>
      <c r="M4417"/>
      <c r="N4417"/>
      <c r="O4417"/>
      <c r="P4417"/>
    </row>
    <row r="4418" spans="1:16" x14ac:dyDescent="0.15">
      <c r="A4418"/>
      <c r="B4418"/>
      <c r="C4418"/>
      <c r="D4418"/>
      <c r="E4418"/>
      <c r="F4418"/>
      <c r="G4418"/>
      <c r="H4418"/>
      <c r="I4418"/>
      <c r="J4418"/>
      <c r="K4418"/>
      <c r="L4418"/>
      <c r="M4418"/>
      <c r="N4418"/>
      <c r="O4418"/>
      <c r="P4418"/>
    </row>
    <row r="4419" spans="1:16" x14ac:dyDescent="0.15">
      <c r="A4419"/>
      <c r="B4419"/>
      <c r="C4419"/>
      <c r="D4419"/>
      <c r="E4419"/>
      <c r="F4419"/>
      <c r="G4419"/>
      <c r="H4419"/>
      <c r="I4419"/>
      <c r="J4419"/>
      <c r="K4419"/>
      <c r="L4419"/>
      <c r="M4419"/>
      <c r="N4419"/>
      <c r="O4419"/>
      <c r="P4419"/>
    </row>
    <row r="4420" spans="1:16" x14ac:dyDescent="0.15">
      <c r="A4420"/>
      <c r="B4420"/>
      <c r="C4420"/>
      <c r="D4420"/>
      <c r="E4420"/>
      <c r="F4420"/>
      <c r="G4420"/>
      <c r="H4420"/>
      <c r="I4420"/>
      <c r="J4420"/>
      <c r="K4420"/>
      <c r="L4420"/>
      <c r="M4420"/>
      <c r="N4420"/>
      <c r="O4420"/>
      <c r="P4420"/>
    </row>
    <row r="4421" spans="1:16" x14ac:dyDescent="0.15">
      <c r="A4421"/>
      <c r="B4421"/>
      <c r="C4421"/>
      <c r="D4421"/>
      <c r="E4421"/>
      <c r="F4421"/>
      <c r="G4421"/>
      <c r="H4421"/>
      <c r="I4421"/>
      <c r="J4421"/>
      <c r="K4421"/>
      <c r="L4421"/>
      <c r="M4421"/>
      <c r="N4421"/>
      <c r="O4421"/>
      <c r="P4421"/>
    </row>
    <row r="4422" spans="1:16" x14ac:dyDescent="0.15">
      <c r="A4422"/>
      <c r="B4422"/>
      <c r="C4422"/>
      <c r="D4422"/>
      <c r="E4422"/>
      <c r="F4422"/>
      <c r="G4422"/>
      <c r="H4422"/>
      <c r="I4422"/>
      <c r="J4422"/>
      <c r="K4422"/>
      <c r="L4422"/>
      <c r="M4422"/>
      <c r="N4422"/>
      <c r="O4422"/>
      <c r="P4422"/>
    </row>
    <row r="4423" spans="1:16" x14ac:dyDescent="0.15">
      <c r="A4423"/>
      <c r="B4423"/>
      <c r="C4423"/>
      <c r="D4423"/>
      <c r="E4423"/>
      <c r="F4423"/>
      <c r="G4423"/>
      <c r="H4423"/>
      <c r="I4423"/>
      <c r="J4423"/>
      <c r="K4423"/>
      <c r="L4423"/>
      <c r="M4423"/>
      <c r="N4423"/>
      <c r="O4423"/>
      <c r="P4423"/>
    </row>
    <row r="4424" spans="1:16" x14ac:dyDescent="0.15">
      <c r="A4424"/>
      <c r="B4424"/>
      <c r="C4424"/>
      <c r="D4424"/>
      <c r="E4424"/>
      <c r="F4424"/>
      <c r="G4424"/>
      <c r="H4424"/>
      <c r="I4424"/>
      <c r="J4424"/>
      <c r="K4424"/>
      <c r="L4424"/>
      <c r="M4424"/>
      <c r="N4424"/>
      <c r="O4424"/>
      <c r="P4424"/>
    </row>
    <row r="4425" spans="1:16" x14ac:dyDescent="0.15">
      <c r="A4425"/>
      <c r="B4425"/>
      <c r="C4425"/>
      <c r="D4425"/>
      <c r="E4425"/>
      <c r="F4425"/>
      <c r="G4425"/>
      <c r="H4425"/>
      <c r="I4425"/>
      <c r="J4425"/>
      <c r="K4425"/>
      <c r="L4425"/>
      <c r="M4425"/>
      <c r="N4425"/>
      <c r="O4425"/>
      <c r="P4425"/>
    </row>
    <row r="4426" spans="1:16" x14ac:dyDescent="0.15">
      <c r="A4426"/>
      <c r="B4426"/>
      <c r="C4426"/>
      <c r="D4426"/>
      <c r="E4426"/>
      <c r="F4426"/>
      <c r="G4426"/>
      <c r="H4426"/>
      <c r="I4426"/>
      <c r="J4426"/>
      <c r="K4426"/>
      <c r="L4426"/>
      <c r="M4426"/>
      <c r="N4426"/>
      <c r="O4426"/>
      <c r="P4426"/>
    </row>
    <row r="4427" spans="1:16" x14ac:dyDescent="0.15">
      <c r="A4427"/>
      <c r="B4427"/>
      <c r="C4427"/>
      <c r="D4427"/>
      <c r="E4427"/>
      <c r="F4427"/>
      <c r="G4427"/>
      <c r="H4427"/>
      <c r="I4427"/>
      <c r="J4427"/>
      <c r="K4427"/>
      <c r="L4427"/>
      <c r="M4427"/>
      <c r="N4427"/>
      <c r="O4427"/>
      <c r="P4427"/>
    </row>
    <row r="4428" spans="1:16" x14ac:dyDescent="0.15">
      <c r="A4428"/>
      <c r="B4428"/>
      <c r="C4428"/>
      <c r="D4428"/>
      <c r="E4428"/>
      <c r="F4428"/>
      <c r="G4428"/>
      <c r="H4428"/>
      <c r="I4428"/>
      <c r="J4428"/>
      <c r="K4428"/>
      <c r="L4428"/>
      <c r="M4428"/>
      <c r="N4428"/>
      <c r="O4428"/>
      <c r="P4428"/>
    </row>
    <row r="4429" spans="1:16" x14ac:dyDescent="0.15">
      <c r="A4429"/>
      <c r="B4429"/>
      <c r="C4429"/>
      <c r="D4429"/>
      <c r="E4429"/>
      <c r="F4429"/>
      <c r="G4429"/>
      <c r="H4429"/>
      <c r="I4429"/>
      <c r="J4429"/>
      <c r="K4429"/>
      <c r="L4429"/>
      <c r="M4429"/>
      <c r="N4429"/>
      <c r="O4429"/>
      <c r="P4429"/>
    </row>
    <row r="4430" spans="1:16" x14ac:dyDescent="0.15">
      <c r="A4430"/>
      <c r="B4430"/>
      <c r="C4430"/>
      <c r="D4430"/>
      <c r="E4430"/>
      <c r="F4430"/>
      <c r="G4430"/>
      <c r="H4430"/>
      <c r="I4430"/>
      <c r="J4430"/>
      <c r="K4430"/>
      <c r="L4430"/>
      <c r="M4430"/>
      <c r="N4430"/>
      <c r="O4430"/>
      <c r="P4430"/>
    </row>
    <row r="4431" spans="1:16" x14ac:dyDescent="0.15">
      <c r="A4431"/>
      <c r="B4431"/>
      <c r="C4431"/>
      <c r="D4431"/>
      <c r="E4431"/>
      <c r="F4431"/>
      <c r="G4431"/>
      <c r="H4431"/>
      <c r="I4431"/>
      <c r="J4431"/>
      <c r="K4431"/>
      <c r="L4431"/>
      <c r="M4431"/>
      <c r="N4431"/>
      <c r="O4431"/>
      <c r="P4431"/>
    </row>
    <row r="4432" spans="1:16" x14ac:dyDescent="0.15">
      <c r="A4432"/>
      <c r="B4432"/>
      <c r="C4432"/>
      <c r="D4432"/>
      <c r="E4432"/>
      <c r="F4432"/>
      <c r="G4432"/>
      <c r="H4432"/>
      <c r="I4432"/>
      <c r="J4432"/>
      <c r="K4432"/>
      <c r="L4432"/>
      <c r="M4432"/>
      <c r="N4432"/>
      <c r="O4432"/>
      <c r="P4432"/>
    </row>
    <row r="4433" spans="1:16" x14ac:dyDescent="0.15">
      <c r="A4433"/>
      <c r="B4433"/>
      <c r="C4433"/>
      <c r="D4433"/>
      <c r="E4433"/>
      <c r="F4433"/>
      <c r="G4433"/>
      <c r="H4433"/>
      <c r="I4433"/>
      <c r="J4433"/>
      <c r="K4433"/>
      <c r="L4433"/>
      <c r="M4433"/>
      <c r="N4433"/>
      <c r="O4433"/>
      <c r="P4433"/>
    </row>
    <row r="4434" spans="1:16" x14ac:dyDescent="0.15">
      <c r="A4434"/>
      <c r="B4434"/>
      <c r="C4434"/>
      <c r="D4434"/>
      <c r="E4434"/>
      <c r="F4434"/>
      <c r="G4434"/>
      <c r="H4434"/>
      <c r="I4434"/>
      <c r="J4434"/>
      <c r="K4434"/>
      <c r="L4434"/>
      <c r="M4434"/>
      <c r="N4434"/>
      <c r="O4434"/>
      <c r="P4434"/>
    </row>
    <row r="4435" spans="1:16" x14ac:dyDescent="0.15">
      <c r="A4435"/>
      <c r="B4435"/>
      <c r="C4435"/>
      <c r="D4435"/>
      <c r="E4435"/>
      <c r="F4435"/>
      <c r="G4435"/>
      <c r="H4435"/>
      <c r="I4435"/>
      <c r="J4435"/>
      <c r="K4435"/>
      <c r="L4435"/>
      <c r="M4435"/>
      <c r="N4435"/>
      <c r="O4435"/>
      <c r="P4435"/>
    </row>
    <row r="4436" spans="1:16" x14ac:dyDescent="0.15">
      <c r="A4436"/>
      <c r="B4436"/>
      <c r="C4436"/>
      <c r="D4436"/>
      <c r="E4436"/>
      <c r="F4436"/>
      <c r="G4436"/>
      <c r="H4436"/>
      <c r="I4436"/>
      <c r="J4436"/>
      <c r="K4436"/>
      <c r="L4436"/>
      <c r="M4436"/>
      <c r="N4436"/>
      <c r="O4436"/>
      <c r="P4436"/>
    </row>
    <row r="4437" spans="1:16" x14ac:dyDescent="0.15">
      <c r="A4437"/>
      <c r="B4437"/>
      <c r="C4437"/>
      <c r="D4437"/>
      <c r="E4437"/>
      <c r="F4437"/>
      <c r="G4437"/>
      <c r="H4437"/>
      <c r="I4437"/>
      <c r="J4437"/>
      <c r="K4437"/>
      <c r="L4437"/>
      <c r="M4437"/>
      <c r="N4437"/>
      <c r="O4437"/>
      <c r="P4437"/>
    </row>
    <row r="4438" spans="1:16" x14ac:dyDescent="0.15">
      <c r="A4438"/>
      <c r="B4438"/>
      <c r="C4438"/>
      <c r="D4438"/>
      <c r="E4438"/>
      <c r="F4438"/>
      <c r="G4438"/>
      <c r="H4438"/>
      <c r="I4438"/>
      <c r="J4438"/>
      <c r="K4438"/>
      <c r="L4438"/>
      <c r="M4438"/>
      <c r="N4438"/>
      <c r="O4438"/>
      <c r="P4438"/>
    </row>
    <row r="4439" spans="1:16" x14ac:dyDescent="0.15">
      <c r="A4439"/>
      <c r="B4439"/>
      <c r="C4439"/>
      <c r="D4439"/>
      <c r="E4439"/>
      <c r="F4439"/>
      <c r="G4439"/>
      <c r="H4439"/>
      <c r="I4439"/>
      <c r="J4439"/>
      <c r="K4439"/>
      <c r="L4439"/>
      <c r="M4439"/>
      <c r="N4439"/>
      <c r="O4439"/>
      <c r="P4439"/>
    </row>
    <row r="4440" spans="1:16" x14ac:dyDescent="0.15">
      <c r="A4440"/>
      <c r="B4440"/>
      <c r="C4440"/>
      <c r="D4440"/>
      <c r="E4440"/>
      <c r="F4440"/>
      <c r="G4440"/>
      <c r="H4440"/>
      <c r="I4440"/>
      <c r="J4440"/>
      <c r="K4440"/>
      <c r="L4440"/>
      <c r="M4440"/>
      <c r="N4440"/>
      <c r="O4440"/>
      <c r="P4440"/>
    </row>
    <row r="4441" spans="1:16" x14ac:dyDescent="0.15">
      <c r="A4441"/>
      <c r="B4441"/>
      <c r="C4441"/>
      <c r="D4441"/>
      <c r="E4441"/>
      <c r="F4441"/>
      <c r="G4441"/>
      <c r="H4441"/>
      <c r="I4441"/>
      <c r="J4441"/>
      <c r="K4441"/>
      <c r="L4441"/>
      <c r="M4441"/>
      <c r="N4441"/>
      <c r="O4441"/>
      <c r="P4441"/>
    </row>
    <row r="4442" spans="1:16" x14ac:dyDescent="0.15">
      <c r="A4442"/>
      <c r="B4442"/>
      <c r="C4442"/>
      <c r="D4442"/>
      <c r="E4442"/>
      <c r="F4442"/>
      <c r="G4442"/>
      <c r="H4442"/>
      <c r="I4442"/>
      <c r="J4442"/>
      <c r="K4442"/>
      <c r="L4442"/>
      <c r="M4442"/>
      <c r="N4442"/>
      <c r="O4442"/>
      <c r="P4442"/>
    </row>
    <row r="4443" spans="1:16" x14ac:dyDescent="0.15">
      <c r="A4443"/>
      <c r="B4443"/>
      <c r="C4443"/>
      <c r="D4443"/>
      <c r="E4443"/>
      <c r="F4443"/>
      <c r="G4443"/>
      <c r="H4443"/>
      <c r="I4443"/>
      <c r="J4443"/>
      <c r="K4443"/>
      <c r="L4443"/>
      <c r="M4443"/>
      <c r="N4443"/>
      <c r="O4443"/>
      <c r="P4443"/>
    </row>
    <row r="4444" spans="1:16" x14ac:dyDescent="0.15">
      <c r="A4444"/>
      <c r="B4444"/>
      <c r="C4444"/>
      <c r="D4444"/>
      <c r="E4444"/>
      <c r="F4444"/>
      <c r="G4444"/>
      <c r="H4444"/>
      <c r="I4444"/>
      <c r="J4444"/>
      <c r="K4444"/>
      <c r="L4444"/>
      <c r="M4444"/>
      <c r="N4444"/>
      <c r="O4444"/>
      <c r="P4444"/>
    </row>
    <row r="4445" spans="1:16" x14ac:dyDescent="0.15">
      <c r="A4445"/>
      <c r="B4445"/>
      <c r="C4445"/>
      <c r="D4445"/>
      <c r="E4445"/>
      <c r="F4445"/>
      <c r="G4445"/>
      <c r="H4445"/>
      <c r="I4445"/>
      <c r="J4445"/>
      <c r="K4445"/>
      <c r="L4445"/>
      <c r="M4445"/>
      <c r="N4445"/>
      <c r="O4445"/>
      <c r="P4445"/>
    </row>
    <row r="4446" spans="1:16" x14ac:dyDescent="0.15">
      <c r="A4446"/>
      <c r="B4446"/>
      <c r="C4446"/>
      <c r="D4446"/>
      <c r="E4446"/>
      <c r="F4446"/>
      <c r="G4446"/>
      <c r="H4446"/>
      <c r="I4446"/>
      <c r="J4446"/>
      <c r="K4446"/>
      <c r="L4446"/>
      <c r="M4446"/>
      <c r="N4446"/>
      <c r="O4446"/>
      <c r="P4446"/>
    </row>
    <row r="4447" spans="1:16" x14ac:dyDescent="0.15">
      <c r="A4447"/>
      <c r="B4447"/>
      <c r="C4447"/>
      <c r="D4447"/>
      <c r="E4447"/>
      <c r="F4447"/>
      <c r="G4447"/>
      <c r="H4447"/>
      <c r="I4447"/>
      <c r="J4447"/>
      <c r="K4447"/>
      <c r="L4447"/>
      <c r="M4447"/>
      <c r="N4447"/>
      <c r="O4447"/>
      <c r="P4447"/>
    </row>
    <row r="4448" spans="1:16" x14ac:dyDescent="0.15">
      <c r="A4448"/>
      <c r="B4448"/>
      <c r="C4448"/>
      <c r="D4448"/>
      <c r="E4448"/>
      <c r="F4448"/>
      <c r="G4448"/>
      <c r="H4448"/>
      <c r="I4448"/>
      <c r="J4448"/>
      <c r="K4448"/>
      <c r="L4448"/>
      <c r="M4448"/>
      <c r="N4448"/>
      <c r="O4448"/>
      <c r="P4448"/>
    </row>
    <row r="4449" spans="1:16" x14ac:dyDescent="0.15">
      <c r="A4449"/>
      <c r="B4449"/>
      <c r="C4449"/>
      <c r="D4449"/>
      <c r="E4449"/>
      <c r="F4449"/>
      <c r="G4449"/>
      <c r="H4449"/>
      <c r="I4449"/>
      <c r="J4449"/>
      <c r="K4449"/>
      <c r="L4449"/>
      <c r="M4449"/>
      <c r="N4449"/>
      <c r="O4449"/>
      <c r="P4449"/>
    </row>
    <row r="4450" spans="1:16" x14ac:dyDescent="0.15">
      <c r="A4450"/>
      <c r="B4450"/>
      <c r="C4450"/>
      <c r="D4450"/>
      <c r="E4450"/>
      <c r="F4450"/>
      <c r="G4450"/>
      <c r="H4450"/>
      <c r="I4450"/>
      <c r="J4450"/>
      <c r="K4450"/>
      <c r="L4450"/>
      <c r="M4450"/>
      <c r="N4450"/>
      <c r="O4450"/>
      <c r="P4450"/>
    </row>
    <row r="4451" spans="1:16" x14ac:dyDescent="0.15">
      <c r="A4451"/>
      <c r="B4451"/>
      <c r="C4451"/>
      <c r="D4451"/>
      <c r="E4451"/>
      <c r="F4451"/>
      <c r="G4451"/>
      <c r="H4451"/>
      <c r="I4451"/>
      <c r="J4451"/>
      <c r="K4451"/>
      <c r="L4451"/>
      <c r="M4451"/>
      <c r="N4451"/>
      <c r="O4451"/>
      <c r="P4451"/>
    </row>
    <row r="4452" spans="1:16" x14ac:dyDescent="0.15">
      <c r="A4452"/>
      <c r="B4452"/>
      <c r="C4452"/>
      <c r="D4452"/>
      <c r="E4452"/>
      <c r="F4452"/>
      <c r="G4452"/>
      <c r="H4452"/>
      <c r="I4452"/>
      <c r="J4452"/>
      <c r="K4452"/>
      <c r="L4452"/>
      <c r="M4452"/>
      <c r="N4452"/>
      <c r="O4452"/>
      <c r="P4452"/>
    </row>
    <row r="4453" spans="1:16" x14ac:dyDescent="0.15">
      <c r="A4453"/>
      <c r="B4453"/>
      <c r="C4453"/>
      <c r="D4453"/>
      <c r="E4453"/>
      <c r="F4453"/>
      <c r="G4453"/>
      <c r="H4453"/>
      <c r="I4453"/>
      <c r="J4453"/>
      <c r="K4453"/>
      <c r="L4453"/>
      <c r="M4453"/>
      <c r="N4453"/>
      <c r="O4453"/>
      <c r="P4453"/>
    </row>
    <row r="4454" spans="1:16" x14ac:dyDescent="0.15">
      <c r="A4454"/>
      <c r="B4454"/>
      <c r="C4454"/>
      <c r="D4454"/>
      <c r="E4454"/>
      <c r="F4454"/>
      <c r="G4454"/>
      <c r="H4454"/>
      <c r="I4454"/>
      <c r="J4454"/>
      <c r="K4454"/>
      <c r="L4454"/>
      <c r="M4454"/>
      <c r="N4454"/>
      <c r="O4454"/>
      <c r="P4454"/>
    </row>
    <row r="4455" spans="1:16" x14ac:dyDescent="0.15">
      <c r="A4455"/>
      <c r="B4455"/>
      <c r="C4455"/>
      <c r="D4455"/>
      <c r="E4455"/>
      <c r="F4455"/>
      <c r="G4455"/>
      <c r="H4455"/>
      <c r="I4455"/>
      <c r="J4455"/>
      <c r="K4455"/>
      <c r="L4455"/>
      <c r="M4455"/>
      <c r="N4455"/>
      <c r="O4455"/>
      <c r="P4455"/>
    </row>
    <row r="4456" spans="1:16" x14ac:dyDescent="0.15">
      <c r="A4456"/>
      <c r="B4456"/>
      <c r="C4456"/>
      <c r="D4456"/>
      <c r="E4456"/>
      <c r="F4456"/>
      <c r="G4456"/>
      <c r="H4456"/>
      <c r="I4456"/>
      <c r="J4456"/>
      <c r="K4456"/>
      <c r="L4456"/>
      <c r="M4456"/>
      <c r="N4456"/>
      <c r="O4456"/>
      <c r="P4456"/>
    </row>
    <row r="4457" spans="1:16" x14ac:dyDescent="0.15">
      <c r="A4457"/>
      <c r="B4457"/>
      <c r="C4457"/>
      <c r="D4457"/>
      <c r="E4457"/>
      <c r="F4457"/>
      <c r="G4457"/>
      <c r="H4457"/>
      <c r="I4457"/>
      <c r="J4457"/>
      <c r="K4457"/>
      <c r="L4457"/>
      <c r="M4457"/>
      <c r="N4457"/>
      <c r="O4457"/>
      <c r="P4457"/>
    </row>
    <row r="4458" spans="1:16" x14ac:dyDescent="0.15">
      <c r="A4458"/>
      <c r="B4458"/>
      <c r="C4458"/>
      <c r="D4458"/>
      <c r="E4458"/>
      <c r="F4458"/>
      <c r="G4458"/>
      <c r="H4458"/>
      <c r="I4458"/>
      <c r="J4458"/>
      <c r="K4458"/>
      <c r="L4458"/>
      <c r="M4458"/>
      <c r="N4458"/>
      <c r="O4458"/>
      <c r="P4458"/>
    </row>
    <row r="4459" spans="1:16" x14ac:dyDescent="0.15">
      <c r="A4459"/>
      <c r="B4459"/>
      <c r="C4459"/>
      <c r="D4459"/>
      <c r="E4459"/>
      <c r="F4459"/>
      <c r="G4459"/>
      <c r="H4459"/>
      <c r="I4459"/>
      <c r="J4459"/>
      <c r="K4459"/>
      <c r="L4459"/>
      <c r="M4459"/>
      <c r="N4459"/>
      <c r="O4459"/>
      <c r="P4459"/>
    </row>
    <row r="4460" spans="1:16" x14ac:dyDescent="0.15">
      <c r="A4460"/>
      <c r="B4460"/>
      <c r="C4460"/>
      <c r="D4460"/>
      <c r="E4460"/>
      <c r="F4460"/>
      <c r="G4460"/>
      <c r="H4460"/>
      <c r="I4460"/>
      <c r="J4460"/>
      <c r="K4460"/>
      <c r="L4460"/>
      <c r="M4460"/>
      <c r="N4460"/>
      <c r="O4460"/>
      <c r="P4460"/>
    </row>
    <row r="4461" spans="1:16" x14ac:dyDescent="0.15">
      <c r="A4461"/>
      <c r="B4461"/>
      <c r="C4461"/>
      <c r="D4461"/>
      <c r="E4461"/>
      <c r="F4461"/>
      <c r="G4461"/>
      <c r="H4461"/>
      <c r="I4461"/>
      <c r="J4461"/>
      <c r="K4461"/>
      <c r="L4461"/>
      <c r="M4461"/>
      <c r="N4461"/>
      <c r="O4461"/>
      <c r="P4461"/>
    </row>
    <row r="4462" spans="1:16" x14ac:dyDescent="0.15">
      <c r="A4462"/>
      <c r="B4462"/>
      <c r="C4462"/>
      <c r="D4462"/>
      <c r="E4462"/>
      <c r="F4462"/>
      <c r="G4462"/>
      <c r="H4462"/>
      <c r="I4462"/>
      <c r="J4462"/>
      <c r="K4462"/>
      <c r="L4462"/>
      <c r="M4462"/>
      <c r="N4462"/>
      <c r="O4462"/>
      <c r="P4462"/>
    </row>
    <row r="4463" spans="1:16" x14ac:dyDescent="0.15">
      <c r="A4463"/>
      <c r="B4463"/>
      <c r="C4463"/>
      <c r="D4463"/>
      <c r="E4463"/>
      <c r="F4463"/>
      <c r="G4463"/>
      <c r="H4463"/>
      <c r="I4463"/>
      <c r="J4463"/>
      <c r="K4463"/>
      <c r="L4463"/>
      <c r="M4463"/>
      <c r="N4463"/>
      <c r="O4463"/>
      <c r="P4463"/>
    </row>
    <row r="4464" spans="1:16" x14ac:dyDescent="0.15">
      <c r="A4464"/>
      <c r="B4464"/>
      <c r="C4464"/>
      <c r="D4464"/>
      <c r="E4464"/>
      <c r="F4464"/>
      <c r="G4464"/>
      <c r="H4464"/>
      <c r="I4464"/>
      <c r="J4464"/>
      <c r="K4464"/>
      <c r="L4464"/>
      <c r="M4464"/>
      <c r="N4464"/>
      <c r="O4464"/>
      <c r="P4464"/>
    </row>
    <row r="4465" spans="1:16" x14ac:dyDescent="0.15">
      <c r="A4465"/>
      <c r="B4465"/>
      <c r="C4465"/>
      <c r="D4465"/>
      <c r="E4465"/>
      <c r="F4465"/>
      <c r="G4465"/>
      <c r="H4465"/>
      <c r="I4465"/>
      <c r="J4465"/>
      <c r="K4465"/>
      <c r="L4465"/>
      <c r="M4465"/>
      <c r="N4465"/>
      <c r="O4465"/>
      <c r="P4465"/>
    </row>
    <row r="4466" spans="1:16" x14ac:dyDescent="0.15">
      <c r="A4466"/>
      <c r="B4466"/>
      <c r="C4466"/>
      <c r="D4466"/>
      <c r="E4466"/>
      <c r="F4466"/>
      <c r="G4466"/>
      <c r="H4466"/>
      <c r="I4466"/>
      <c r="J4466"/>
      <c r="K4466"/>
      <c r="L4466"/>
      <c r="M4466"/>
      <c r="N4466"/>
      <c r="O4466"/>
      <c r="P4466"/>
    </row>
    <row r="4467" spans="1:16" x14ac:dyDescent="0.15">
      <c r="A4467"/>
      <c r="B4467"/>
      <c r="C4467"/>
      <c r="D4467"/>
      <c r="E4467"/>
      <c r="F4467"/>
      <c r="G4467"/>
      <c r="H4467"/>
      <c r="I4467"/>
      <c r="J4467"/>
      <c r="K4467"/>
      <c r="L4467"/>
      <c r="M4467"/>
      <c r="N4467"/>
      <c r="O4467"/>
      <c r="P4467"/>
    </row>
    <row r="4468" spans="1:16" x14ac:dyDescent="0.15">
      <c r="A4468"/>
      <c r="B4468"/>
      <c r="C4468"/>
      <c r="D4468"/>
      <c r="E4468"/>
      <c r="F4468"/>
      <c r="G4468"/>
      <c r="H4468"/>
      <c r="I4468"/>
      <c r="J4468"/>
      <c r="K4468"/>
      <c r="L4468"/>
      <c r="M4468"/>
      <c r="N4468"/>
      <c r="O4468"/>
      <c r="P4468"/>
    </row>
    <row r="4469" spans="1:16" x14ac:dyDescent="0.15">
      <c r="A4469"/>
      <c r="B4469"/>
      <c r="C4469"/>
      <c r="D4469"/>
      <c r="E4469"/>
      <c r="F4469"/>
      <c r="G4469"/>
      <c r="H4469"/>
      <c r="I4469"/>
      <c r="J4469"/>
      <c r="K4469"/>
      <c r="L4469"/>
      <c r="M4469"/>
      <c r="N4469"/>
      <c r="O4469"/>
      <c r="P4469"/>
    </row>
    <row r="4470" spans="1:16" x14ac:dyDescent="0.15">
      <c r="A4470"/>
      <c r="B4470"/>
      <c r="C4470"/>
      <c r="D4470"/>
      <c r="E4470"/>
      <c r="F4470"/>
      <c r="G4470"/>
      <c r="H4470"/>
      <c r="I4470"/>
      <c r="J4470"/>
      <c r="K4470"/>
      <c r="L4470"/>
      <c r="M4470"/>
      <c r="N4470"/>
      <c r="O4470"/>
      <c r="P4470"/>
    </row>
    <row r="4471" spans="1:16" x14ac:dyDescent="0.15">
      <c r="A4471"/>
      <c r="B4471"/>
      <c r="C4471"/>
      <c r="D4471"/>
      <c r="E4471"/>
      <c r="F4471"/>
      <c r="G4471"/>
      <c r="H4471"/>
      <c r="I4471"/>
      <c r="J4471"/>
      <c r="K4471"/>
      <c r="L4471"/>
      <c r="M4471"/>
      <c r="N4471"/>
      <c r="O4471"/>
      <c r="P4471"/>
    </row>
    <row r="4472" spans="1:16" x14ac:dyDescent="0.15">
      <c r="A4472"/>
      <c r="B4472"/>
      <c r="C4472"/>
      <c r="D4472"/>
      <c r="E4472"/>
      <c r="F4472"/>
      <c r="G4472"/>
      <c r="H4472"/>
      <c r="I4472"/>
      <c r="J4472"/>
      <c r="K4472"/>
      <c r="L4472"/>
      <c r="M4472"/>
      <c r="N4472"/>
      <c r="O4472"/>
      <c r="P4472"/>
    </row>
    <row r="4473" spans="1:16" x14ac:dyDescent="0.15">
      <c r="A4473"/>
      <c r="B4473"/>
      <c r="C4473"/>
      <c r="D4473"/>
      <c r="E4473"/>
      <c r="F4473"/>
      <c r="G4473"/>
      <c r="H4473"/>
      <c r="I4473"/>
      <c r="J4473"/>
      <c r="K4473"/>
      <c r="L4473"/>
      <c r="M4473"/>
      <c r="N4473"/>
      <c r="O4473"/>
      <c r="P4473"/>
    </row>
    <row r="4474" spans="1:16" x14ac:dyDescent="0.15">
      <c r="A4474"/>
      <c r="B4474"/>
      <c r="C4474"/>
      <c r="D4474"/>
      <c r="E4474"/>
      <c r="F4474"/>
      <c r="G4474"/>
      <c r="H4474"/>
      <c r="I4474"/>
      <c r="J4474"/>
      <c r="K4474"/>
      <c r="L4474"/>
      <c r="M4474"/>
      <c r="N4474"/>
      <c r="O4474"/>
      <c r="P4474"/>
    </row>
    <row r="4475" spans="1:16" x14ac:dyDescent="0.15">
      <c r="A4475"/>
      <c r="B4475"/>
      <c r="C4475"/>
      <c r="D4475"/>
      <c r="E4475"/>
      <c r="F4475"/>
      <c r="G4475"/>
      <c r="H4475"/>
      <c r="I4475"/>
      <c r="J4475"/>
      <c r="K4475"/>
      <c r="L4475"/>
      <c r="M4475"/>
      <c r="N4475"/>
      <c r="O4475"/>
      <c r="P4475"/>
    </row>
    <row r="4476" spans="1:16" x14ac:dyDescent="0.15">
      <c r="A4476"/>
      <c r="B4476"/>
      <c r="C4476"/>
      <c r="D4476"/>
      <c r="E4476"/>
      <c r="F4476"/>
      <c r="G4476"/>
      <c r="H4476"/>
      <c r="I4476"/>
      <c r="J4476"/>
      <c r="K4476"/>
      <c r="L4476"/>
      <c r="M4476"/>
      <c r="N4476"/>
      <c r="O4476"/>
      <c r="P4476"/>
    </row>
    <row r="4477" spans="1:16" x14ac:dyDescent="0.15">
      <c r="A4477"/>
      <c r="B4477"/>
      <c r="C4477"/>
      <c r="D4477"/>
      <c r="E4477"/>
      <c r="F4477"/>
      <c r="G4477"/>
      <c r="H4477"/>
      <c r="I4477"/>
      <c r="J4477"/>
      <c r="K4477"/>
      <c r="L4477"/>
      <c r="M4477"/>
      <c r="N4477"/>
      <c r="O4477"/>
      <c r="P4477"/>
    </row>
    <row r="4478" spans="1:16" x14ac:dyDescent="0.15">
      <c r="A4478"/>
      <c r="B4478"/>
      <c r="C4478"/>
      <c r="D4478"/>
      <c r="E4478"/>
      <c r="F4478"/>
      <c r="G4478"/>
      <c r="H4478"/>
      <c r="I4478"/>
      <c r="J4478"/>
      <c r="K4478"/>
      <c r="L4478"/>
      <c r="M4478"/>
      <c r="N4478"/>
      <c r="O4478"/>
      <c r="P4478"/>
    </row>
    <row r="4479" spans="1:16" x14ac:dyDescent="0.15">
      <c r="A4479"/>
      <c r="B4479"/>
      <c r="C4479"/>
      <c r="D4479"/>
      <c r="E4479"/>
      <c r="F4479"/>
      <c r="G4479"/>
      <c r="H4479"/>
      <c r="I4479"/>
      <c r="J4479"/>
      <c r="K4479"/>
      <c r="L4479"/>
      <c r="M4479"/>
      <c r="N4479"/>
      <c r="O4479"/>
      <c r="P4479"/>
    </row>
    <row r="4480" spans="1:16" x14ac:dyDescent="0.15">
      <c r="A4480"/>
      <c r="B4480"/>
      <c r="C4480"/>
      <c r="D4480"/>
      <c r="E4480"/>
      <c r="F4480"/>
      <c r="G4480"/>
      <c r="H4480"/>
      <c r="I4480"/>
      <c r="J4480"/>
      <c r="K4480"/>
      <c r="L4480"/>
      <c r="M4480"/>
      <c r="N4480"/>
      <c r="O4480"/>
      <c r="P4480"/>
    </row>
    <row r="4481" spans="1:16" x14ac:dyDescent="0.15">
      <c r="A4481"/>
      <c r="B4481"/>
      <c r="C4481"/>
      <c r="D4481"/>
      <c r="E4481"/>
      <c r="F4481"/>
      <c r="G4481"/>
      <c r="H4481"/>
      <c r="I4481"/>
      <c r="J4481"/>
      <c r="K4481"/>
      <c r="L4481"/>
      <c r="M4481"/>
      <c r="N4481"/>
      <c r="O4481"/>
      <c r="P4481"/>
    </row>
    <row r="4482" spans="1:16" x14ac:dyDescent="0.15">
      <c r="A4482"/>
      <c r="B4482"/>
      <c r="C4482"/>
      <c r="D4482"/>
      <c r="E4482"/>
      <c r="F4482"/>
      <c r="G4482"/>
      <c r="H4482"/>
      <c r="I4482"/>
      <c r="J4482"/>
      <c r="K4482"/>
      <c r="L4482"/>
      <c r="M4482"/>
      <c r="N4482"/>
      <c r="O4482"/>
      <c r="P4482"/>
    </row>
    <row r="4483" spans="1:16" x14ac:dyDescent="0.15">
      <c r="A4483"/>
      <c r="B4483"/>
      <c r="C4483"/>
      <c r="D4483"/>
      <c r="E4483"/>
      <c r="F4483"/>
      <c r="G4483"/>
      <c r="H4483"/>
      <c r="I4483"/>
      <c r="J4483"/>
      <c r="K4483"/>
      <c r="L4483"/>
      <c r="M4483"/>
      <c r="N4483"/>
      <c r="O4483"/>
      <c r="P4483"/>
    </row>
    <row r="4484" spans="1:16" x14ac:dyDescent="0.15">
      <c r="A4484"/>
      <c r="B4484"/>
      <c r="C4484"/>
      <c r="D4484"/>
      <c r="E4484"/>
      <c r="F4484"/>
      <c r="G4484"/>
      <c r="H4484"/>
      <c r="I4484"/>
      <c r="J4484"/>
      <c r="K4484"/>
      <c r="L4484"/>
      <c r="M4484"/>
      <c r="N4484"/>
      <c r="O4484"/>
      <c r="P4484"/>
    </row>
    <row r="4485" spans="1:16" x14ac:dyDescent="0.15">
      <c r="A4485"/>
      <c r="B4485"/>
      <c r="C4485"/>
      <c r="D4485"/>
      <c r="E4485"/>
      <c r="F4485"/>
      <c r="G4485"/>
      <c r="H4485"/>
      <c r="I4485"/>
      <c r="J4485"/>
      <c r="K4485"/>
      <c r="L4485"/>
      <c r="M4485"/>
      <c r="N4485"/>
      <c r="O4485"/>
      <c r="P4485"/>
    </row>
    <row r="4486" spans="1:16" x14ac:dyDescent="0.15">
      <c r="A4486"/>
      <c r="B4486"/>
      <c r="C4486"/>
      <c r="D4486"/>
      <c r="E4486"/>
      <c r="F4486"/>
      <c r="G4486"/>
      <c r="H4486"/>
      <c r="I4486"/>
      <c r="J4486"/>
      <c r="K4486"/>
      <c r="L4486"/>
      <c r="M4486"/>
      <c r="N4486"/>
      <c r="O4486"/>
      <c r="P4486"/>
    </row>
    <row r="4487" spans="1:16" x14ac:dyDescent="0.15">
      <c r="A4487"/>
      <c r="B4487"/>
      <c r="C4487"/>
      <c r="D4487"/>
      <c r="E4487"/>
      <c r="F4487"/>
      <c r="G4487"/>
      <c r="H4487"/>
      <c r="I4487"/>
      <c r="J4487"/>
      <c r="K4487"/>
      <c r="L4487"/>
      <c r="M4487"/>
      <c r="N4487"/>
      <c r="O4487"/>
      <c r="P4487"/>
    </row>
    <row r="4488" spans="1:16" x14ac:dyDescent="0.15">
      <c r="A4488"/>
      <c r="B4488"/>
      <c r="C4488"/>
      <c r="D4488"/>
      <c r="E4488"/>
      <c r="F4488"/>
      <c r="G4488"/>
      <c r="H4488"/>
      <c r="I4488"/>
      <c r="J4488"/>
      <c r="K4488"/>
      <c r="L4488"/>
      <c r="M4488"/>
      <c r="N4488"/>
      <c r="O4488"/>
      <c r="P4488"/>
    </row>
    <row r="4489" spans="1:16" x14ac:dyDescent="0.15">
      <c r="A4489"/>
      <c r="B4489"/>
      <c r="C4489"/>
      <c r="D4489"/>
      <c r="E4489"/>
      <c r="F4489"/>
      <c r="G4489"/>
      <c r="H4489"/>
      <c r="I4489"/>
      <c r="J4489"/>
      <c r="K4489"/>
      <c r="L4489"/>
      <c r="M4489"/>
      <c r="N4489"/>
      <c r="O4489"/>
      <c r="P4489"/>
    </row>
    <row r="4490" spans="1:16" x14ac:dyDescent="0.15">
      <c r="A4490"/>
      <c r="B4490"/>
      <c r="C4490"/>
      <c r="D4490"/>
      <c r="E4490"/>
      <c r="F4490"/>
      <c r="G4490"/>
      <c r="H4490"/>
      <c r="I4490"/>
      <c r="J4490"/>
      <c r="K4490"/>
      <c r="L4490"/>
      <c r="M4490"/>
      <c r="N4490"/>
      <c r="O4490"/>
      <c r="P4490"/>
    </row>
    <row r="4491" spans="1:16" x14ac:dyDescent="0.15">
      <c r="A4491"/>
      <c r="B4491"/>
      <c r="C4491"/>
      <c r="D4491"/>
      <c r="E4491"/>
      <c r="F4491"/>
      <c r="G4491"/>
      <c r="H4491"/>
      <c r="I4491"/>
      <c r="J4491"/>
      <c r="K4491"/>
      <c r="L4491"/>
      <c r="M4491"/>
      <c r="N4491"/>
      <c r="O4491"/>
      <c r="P4491"/>
    </row>
    <row r="4492" spans="1:16" x14ac:dyDescent="0.15">
      <c r="A4492"/>
      <c r="B4492"/>
      <c r="C4492"/>
      <c r="D4492"/>
      <c r="E4492"/>
      <c r="F4492"/>
      <c r="G4492"/>
      <c r="H4492"/>
      <c r="I4492"/>
      <c r="J4492"/>
      <c r="K4492"/>
      <c r="L4492"/>
      <c r="M4492"/>
      <c r="N4492"/>
      <c r="O4492"/>
      <c r="P4492"/>
    </row>
    <row r="4493" spans="1:16" x14ac:dyDescent="0.15">
      <c r="A4493"/>
      <c r="B4493"/>
      <c r="C4493"/>
      <c r="D4493"/>
      <c r="E4493"/>
      <c r="F4493"/>
      <c r="G4493"/>
      <c r="H4493"/>
      <c r="I4493"/>
      <c r="J4493"/>
      <c r="K4493"/>
      <c r="L4493"/>
      <c r="M4493"/>
      <c r="N4493"/>
      <c r="O4493"/>
      <c r="P4493"/>
    </row>
    <row r="4494" spans="1:16" x14ac:dyDescent="0.15">
      <c r="A4494"/>
      <c r="B4494"/>
      <c r="C4494"/>
      <c r="D4494"/>
      <c r="E4494"/>
      <c r="F4494"/>
      <c r="G4494"/>
      <c r="H4494"/>
      <c r="I4494"/>
      <c r="J4494"/>
      <c r="K4494"/>
      <c r="L4494"/>
      <c r="M4494"/>
      <c r="N4494"/>
      <c r="O4494"/>
      <c r="P4494"/>
    </row>
    <row r="4495" spans="1:16" x14ac:dyDescent="0.15">
      <c r="A4495"/>
      <c r="B4495"/>
      <c r="C4495"/>
      <c r="D4495"/>
      <c r="E4495"/>
      <c r="F4495"/>
      <c r="G4495"/>
      <c r="H4495"/>
      <c r="I4495"/>
      <c r="J4495"/>
      <c r="K4495"/>
      <c r="L4495"/>
      <c r="M4495"/>
      <c r="N4495"/>
      <c r="O4495"/>
      <c r="P4495"/>
    </row>
    <row r="4496" spans="1:16" x14ac:dyDescent="0.15">
      <c r="A4496"/>
      <c r="B4496"/>
      <c r="C4496"/>
      <c r="D4496"/>
      <c r="E4496"/>
      <c r="F4496"/>
      <c r="G4496"/>
      <c r="H4496"/>
      <c r="I4496"/>
      <c r="J4496"/>
      <c r="K4496"/>
      <c r="L4496"/>
      <c r="M4496"/>
      <c r="N4496"/>
      <c r="O4496"/>
      <c r="P4496"/>
    </row>
    <row r="4497" spans="1:16" x14ac:dyDescent="0.15">
      <c r="A4497"/>
      <c r="B4497"/>
      <c r="C4497"/>
      <c r="D4497"/>
      <c r="E4497"/>
      <c r="F4497"/>
      <c r="G4497"/>
      <c r="H4497"/>
      <c r="I4497"/>
      <c r="J4497"/>
      <c r="K4497"/>
      <c r="L4497"/>
      <c r="M4497"/>
      <c r="N4497"/>
      <c r="O4497"/>
      <c r="P4497"/>
    </row>
    <row r="4498" spans="1:16" x14ac:dyDescent="0.15">
      <c r="A4498"/>
      <c r="B4498"/>
      <c r="C4498"/>
      <c r="D4498"/>
      <c r="E4498"/>
      <c r="F4498"/>
      <c r="G4498"/>
      <c r="H4498"/>
      <c r="I4498"/>
      <c r="J4498"/>
      <c r="K4498"/>
      <c r="L4498"/>
      <c r="M4498"/>
      <c r="N4498"/>
      <c r="O4498"/>
      <c r="P4498"/>
    </row>
    <row r="4499" spans="1:16" x14ac:dyDescent="0.15">
      <c r="A4499"/>
      <c r="B4499"/>
      <c r="C4499"/>
      <c r="D4499"/>
      <c r="E4499"/>
      <c r="F4499"/>
      <c r="G4499"/>
      <c r="H4499"/>
      <c r="I4499"/>
      <c r="J4499"/>
      <c r="K4499"/>
      <c r="L4499"/>
      <c r="M4499"/>
      <c r="N4499"/>
      <c r="O4499"/>
      <c r="P4499"/>
    </row>
    <row r="4500" spans="1:16" x14ac:dyDescent="0.15">
      <c r="A4500"/>
      <c r="B4500"/>
      <c r="C4500"/>
      <c r="D4500"/>
      <c r="E4500"/>
      <c r="F4500"/>
      <c r="G4500"/>
      <c r="H4500"/>
      <c r="I4500"/>
      <c r="J4500"/>
      <c r="K4500"/>
      <c r="L4500"/>
      <c r="M4500"/>
      <c r="N4500"/>
      <c r="O4500"/>
      <c r="P4500"/>
    </row>
    <row r="4501" spans="1:16" x14ac:dyDescent="0.15">
      <c r="A4501"/>
      <c r="B4501"/>
      <c r="C4501"/>
      <c r="D4501"/>
      <c r="E4501"/>
      <c r="F4501"/>
      <c r="G4501"/>
      <c r="H4501"/>
      <c r="I4501"/>
      <c r="J4501"/>
      <c r="K4501"/>
      <c r="L4501"/>
      <c r="M4501"/>
      <c r="N4501"/>
      <c r="O4501"/>
      <c r="P4501"/>
    </row>
    <row r="4502" spans="1:16" x14ac:dyDescent="0.15">
      <c r="A4502"/>
      <c r="B4502"/>
      <c r="C4502"/>
      <c r="D4502"/>
      <c r="E4502"/>
      <c r="F4502"/>
      <c r="G4502"/>
      <c r="H4502"/>
      <c r="I4502"/>
      <c r="J4502"/>
      <c r="K4502"/>
      <c r="L4502"/>
      <c r="M4502"/>
      <c r="N4502"/>
      <c r="O4502"/>
      <c r="P4502"/>
    </row>
    <row r="4503" spans="1:16" x14ac:dyDescent="0.15">
      <c r="A4503"/>
      <c r="B4503"/>
      <c r="C4503"/>
      <c r="D4503"/>
      <c r="E4503"/>
      <c r="F4503"/>
      <c r="G4503"/>
      <c r="H4503"/>
      <c r="I4503"/>
      <c r="J4503"/>
      <c r="K4503"/>
      <c r="L4503"/>
      <c r="M4503"/>
      <c r="N4503"/>
      <c r="O4503"/>
      <c r="P4503"/>
    </row>
    <row r="4504" spans="1:16" x14ac:dyDescent="0.15">
      <c r="A4504"/>
      <c r="B4504"/>
      <c r="C4504"/>
      <c r="D4504"/>
      <c r="E4504"/>
      <c r="F4504"/>
      <c r="G4504"/>
      <c r="H4504"/>
      <c r="I4504"/>
      <c r="J4504"/>
      <c r="K4504"/>
      <c r="L4504"/>
      <c r="M4504"/>
      <c r="N4504"/>
      <c r="O4504"/>
      <c r="P4504"/>
    </row>
    <row r="4505" spans="1:16" x14ac:dyDescent="0.15">
      <c r="A4505"/>
      <c r="B4505"/>
      <c r="C4505"/>
      <c r="D4505"/>
      <c r="E4505"/>
      <c r="F4505"/>
      <c r="G4505"/>
      <c r="H4505"/>
      <c r="I4505"/>
      <c r="J4505"/>
      <c r="K4505"/>
      <c r="L4505"/>
      <c r="M4505"/>
      <c r="N4505"/>
      <c r="O4505"/>
      <c r="P4505"/>
    </row>
    <row r="4506" spans="1:16" x14ac:dyDescent="0.15">
      <c r="A4506"/>
      <c r="B4506"/>
      <c r="C4506"/>
      <c r="D4506"/>
      <c r="E4506"/>
      <c r="F4506"/>
      <c r="G4506"/>
      <c r="H4506"/>
      <c r="I4506"/>
      <c r="J4506"/>
      <c r="K4506"/>
      <c r="L4506"/>
      <c r="M4506"/>
      <c r="N4506"/>
      <c r="O4506"/>
      <c r="P4506"/>
    </row>
    <row r="4507" spans="1:16" x14ac:dyDescent="0.15">
      <c r="A4507"/>
      <c r="B4507"/>
      <c r="C4507"/>
      <c r="D4507"/>
      <c r="E4507"/>
      <c r="F4507"/>
      <c r="G4507"/>
      <c r="H4507"/>
      <c r="I4507"/>
      <c r="J4507"/>
      <c r="K4507"/>
      <c r="L4507"/>
      <c r="M4507"/>
      <c r="N4507"/>
      <c r="O4507"/>
      <c r="P4507"/>
    </row>
    <row r="4508" spans="1:16" x14ac:dyDescent="0.15">
      <c r="A4508"/>
      <c r="B4508"/>
      <c r="C4508"/>
      <c r="D4508"/>
      <c r="E4508"/>
      <c r="F4508"/>
      <c r="G4508"/>
      <c r="H4508"/>
      <c r="I4508"/>
      <c r="J4508"/>
      <c r="K4508"/>
      <c r="L4508"/>
      <c r="M4508"/>
      <c r="N4508"/>
      <c r="O4508"/>
      <c r="P4508"/>
    </row>
    <row r="4509" spans="1:16" x14ac:dyDescent="0.15">
      <c r="A4509"/>
      <c r="B4509"/>
      <c r="C4509"/>
      <c r="D4509"/>
      <c r="E4509"/>
      <c r="F4509"/>
      <c r="G4509"/>
      <c r="H4509"/>
      <c r="I4509"/>
      <c r="J4509"/>
      <c r="K4509"/>
      <c r="L4509"/>
      <c r="M4509"/>
      <c r="N4509"/>
      <c r="O4509"/>
      <c r="P4509"/>
    </row>
    <row r="4510" spans="1:16" x14ac:dyDescent="0.15">
      <c r="A4510"/>
      <c r="B4510"/>
      <c r="C4510"/>
      <c r="D4510"/>
      <c r="E4510"/>
      <c r="F4510"/>
      <c r="G4510"/>
      <c r="H4510"/>
      <c r="I4510"/>
      <c r="J4510"/>
      <c r="K4510"/>
      <c r="L4510"/>
      <c r="M4510"/>
      <c r="N4510"/>
      <c r="O4510"/>
      <c r="P4510"/>
    </row>
    <row r="4511" spans="1:16" x14ac:dyDescent="0.15">
      <c r="A4511"/>
      <c r="B4511"/>
      <c r="C4511"/>
      <c r="D4511"/>
      <c r="E4511"/>
      <c r="F4511"/>
      <c r="G4511"/>
      <c r="H4511"/>
      <c r="I4511"/>
      <c r="J4511"/>
      <c r="K4511"/>
      <c r="L4511"/>
      <c r="M4511"/>
      <c r="N4511"/>
      <c r="O4511"/>
      <c r="P4511"/>
    </row>
    <row r="4512" spans="1:16" x14ac:dyDescent="0.15">
      <c r="A4512"/>
      <c r="B4512"/>
      <c r="C4512"/>
      <c r="D4512"/>
      <c r="E4512"/>
      <c r="F4512"/>
      <c r="G4512"/>
      <c r="H4512"/>
      <c r="I4512"/>
      <c r="J4512"/>
      <c r="K4512"/>
      <c r="L4512"/>
      <c r="M4512"/>
      <c r="N4512"/>
      <c r="O4512"/>
      <c r="P4512"/>
    </row>
    <row r="4513" spans="1:16" x14ac:dyDescent="0.15">
      <c r="A4513"/>
      <c r="B4513"/>
      <c r="C4513"/>
      <c r="D4513"/>
      <c r="E4513"/>
      <c r="F4513"/>
      <c r="G4513"/>
      <c r="H4513"/>
      <c r="I4513"/>
      <c r="J4513"/>
      <c r="K4513"/>
      <c r="L4513"/>
      <c r="M4513"/>
      <c r="N4513"/>
      <c r="O4513"/>
      <c r="P4513"/>
    </row>
    <row r="4514" spans="1:16" x14ac:dyDescent="0.15">
      <c r="A4514"/>
      <c r="B4514"/>
      <c r="C4514"/>
      <c r="D4514"/>
      <c r="E4514"/>
      <c r="F4514"/>
      <c r="G4514"/>
      <c r="H4514"/>
      <c r="I4514"/>
      <c r="J4514"/>
      <c r="K4514"/>
      <c r="L4514"/>
      <c r="M4514"/>
      <c r="N4514"/>
      <c r="O4514"/>
      <c r="P4514"/>
    </row>
    <row r="4515" spans="1:16" x14ac:dyDescent="0.15">
      <c r="A4515"/>
      <c r="B4515"/>
      <c r="C4515"/>
      <c r="D4515"/>
      <c r="E4515"/>
      <c r="F4515"/>
      <c r="G4515"/>
      <c r="H4515"/>
      <c r="I4515"/>
      <c r="J4515"/>
      <c r="K4515"/>
      <c r="L4515"/>
      <c r="M4515"/>
      <c r="N4515"/>
      <c r="O4515"/>
      <c r="P4515"/>
    </row>
    <row r="4516" spans="1:16" x14ac:dyDescent="0.15">
      <c r="A4516"/>
      <c r="B4516"/>
      <c r="C4516"/>
      <c r="D4516"/>
      <c r="E4516"/>
      <c r="F4516"/>
      <c r="G4516"/>
      <c r="H4516"/>
      <c r="I4516"/>
      <c r="J4516"/>
      <c r="K4516"/>
      <c r="L4516"/>
      <c r="M4516"/>
      <c r="N4516"/>
      <c r="O4516"/>
      <c r="P4516"/>
    </row>
    <row r="4517" spans="1:16" x14ac:dyDescent="0.15">
      <c r="A4517"/>
      <c r="B4517"/>
      <c r="C4517"/>
      <c r="D4517"/>
      <c r="E4517"/>
      <c r="F4517"/>
      <c r="G4517"/>
      <c r="H4517"/>
      <c r="I4517"/>
      <c r="J4517"/>
      <c r="K4517"/>
      <c r="L4517"/>
      <c r="M4517"/>
      <c r="N4517"/>
      <c r="O4517"/>
      <c r="P4517"/>
    </row>
    <row r="4518" spans="1:16" x14ac:dyDescent="0.15">
      <c r="A4518"/>
      <c r="B4518"/>
      <c r="C4518"/>
      <c r="D4518"/>
      <c r="E4518"/>
      <c r="F4518"/>
      <c r="G4518"/>
      <c r="H4518"/>
      <c r="I4518"/>
      <c r="J4518"/>
      <c r="K4518"/>
      <c r="L4518"/>
      <c r="M4518"/>
      <c r="N4518"/>
      <c r="O4518"/>
      <c r="P4518"/>
    </row>
    <row r="4519" spans="1:16" x14ac:dyDescent="0.15">
      <c r="A4519"/>
      <c r="B4519"/>
      <c r="C4519"/>
      <c r="D4519"/>
      <c r="E4519"/>
      <c r="F4519"/>
      <c r="G4519"/>
      <c r="H4519"/>
      <c r="I4519"/>
      <c r="J4519"/>
      <c r="K4519"/>
      <c r="L4519"/>
      <c r="M4519"/>
      <c r="N4519"/>
      <c r="O4519"/>
      <c r="P4519"/>
    </row>
    <row r="4520" spans="1:16" x14ac:dyDescent="0.15">
      <c r="A4520"/>
      <c r="B4520"/>
      <c r="C4520"/>
      <c r="D4520"/>
      <c r="E4520"/>
      <c r="F4520"/>
      <c r="G4520"/>
      <c r="H4520"/>
      <c r="I4520"/>
      <c r="J4520"/>
      <c r="K4520"/>
      <c r="L4520"/>
      <c r="M4520"/>
      <c r="N4520"/>
      <c r="O4520"/>
      <c r="P4520"/>
    </row>
    <row r="4521" spans="1:16" x14ac:dyDescent="0.15">
      <c r="A4521"/>
      <c r="B4521"/>
      <c r="C4521"/>
      <c r="D4521"/>
      <c r="E4521"/>
      <c r="F4521"/>
      <c r="G4521"/>
      <c r="H4521"/>
      <c r="I4521"/>
      <c r="J4521"/>
      <c r="K4521"/>
      <c r="L4521"/>
      <c r="M4521"/>
      <c r="N4521"/>
      <c r="O4521"/>
      <c r="P4521"/>
    </row>
    <row r="4522" spans="1:16" x14ac:dyDescent="0.15">
      <c r="A4522"/>
      <c r="B4522"/>
      <c r="C4522"/>
      <c r="D4522"/>
      <c r="E4522"/>
      <c r="F4522"/>
      <c r="G4522"/>
      <c r="H4522"/>
      <c r="I4522"/>
      <c r="J4522"/>
      <c r="K4522"/>
      <c r="L4522"/>
      <c r="M4522"/>
      <c r="N4522"/>
      <c r="O4522"/>
      <c r="P4522"/>
    </row>
    <row r="4523" spans="1:16" x14ac:dyDescent="0.15">
      <c r="A4523"/>
      <c r="B4523"/>
      <c r="C4523"/>
      <c r="D4523"/>
      <c r="E4523"/>
      <c r="F4523"/>
      <c r="G4523"/>
      <c r="H4523"/>
      <c r="I4523"/>
      <c r="J4523"/>
      <c r="K4523"/>
      <c r="L4523"/>
      <c r="M4523"/>
      <c r="N4523"/>
      <c r="O4523"/>
      <c r="P4523"/>
    </row>
    <row r="4524" spans="1:16" x14ac:dyDescent="0.15">
      <c r="A4524"/>
      <c r="B4524"/>
      <c r="C4524"/>
      <c r="D4524"/>
      <c r="E4524"/>
      <c r="F4524"/>
      <c r="G4524"/>
      <c r="H4524"/>
      <c r="I4524"/>
      <c r="J4524"/>
      <c r="K4524"/>
      <c r="L4524"/>
      <c r="M4524"/>
      <c r="N4524"/>
      <c r="O4524"/>
      <c r="P4524"/>
    </row>
    <row r="4525" spans="1:16" x14ac:dyDescent="0.15">
      <c r="A4525"/>
      <c r="B4525"/>
      <c r="C4525"/>
      <c r="D4525"/>
      <c r="E4525"/>
      <c r="F4525"/>
      <c r="G4525"/>
      <c r="H4525"/>
      <c r="I4525"/>
      <c r="J4525"/>
      <c r="K4525"/>
      <c r="L4525"/>
      <c r="M4525"/>
      <c r="N4525"/>
      <c r="O4525"/>
      <c r="P4525"/>
    </row>
    <row r="4526" spans="1:16" x14ac:dyDescent="0.15">
      <c r="A4526"/>
      <c r="B4526"/>
      <c r="C4526"/>
      <c r="D4526"/>
      <c r="E4526"/>
      <c r="F4526"/>
      <c r="G4526"/>
      <c r="H4526"/>
      <c r="I4526"/>
      <c r="J4526"/>
      <c r="K4526"/>
      <c r="L4526"/>
      <c r="M4526"/>
      <c r="N4526"/>
      <c r="O4526"/>
      <c r="P4526"/>
    </row>
    <row r="4527" spans="1:16" x14ac:dyDescent="0.15">
      <c r="A4527"/>
      <c r="B4527"/>
      <c r="C4527"/>
      <c r="D4527"/>
      <c r="E4527"/>
      <c r="F4527"/>
      <c r="G4527"/>
      <c r="H4527"/>
      <c r="I4527"/>
      <c r="J4527"/>
      <c r="K4527"/>
      <c r="L4527"/>
      <c r="M4527"/>
      <c r="N4527"/>
      <c r="O4527"/>
      <c r="P4527"/>
    </row>
    <row r="4528" spans="1:16" x14ac:dyDescent="0.15">
      <c r="A4528"/>
      <c r="B4528"/>
      <c r="C4528"/>
      <c r="D4528"/>
      <c r="E4528"/>
      <c r="F4528"/>
      <c r="G4528"/>
      <c r="H4528"/>
      <c r="I4528"/>
      <c r="J4528"/>
      <c r="K4528"/>
      <c r="L4528"/>
      <c r="M4528"/>
      <c r="N4528"/>
      <c r="O4528"/>
      <c r="P4528"/>
    </row>
    <row r="4529" spans="1:16" x14ac:dyDescent="0.15">
      <c r="A4529"/>
      <c r="B4529"/>
      <c r="C4529"/>
      <c r="D4529"/>
      <c r="E4529"/>
      <c r="F4529"/>
      <c r="G4529"/>
      <c r="H4529"/>
      <c r="I4529"/>
      <c r="J4529"/>
      <c r="K4529"/>
      <c r="L4529"/>
      <c r="M4529"/>
      <c r="N4529"/>
      <c r="O4529"/>
      <c r="P4529"/>
    </row>
    <row r="4530" spans="1:16" x14ac:dyDescent="0.15">
      <c r="A4530"/>
      <c r="B4530"/>
      <c r="C4530"/>
      <c r="D4530"/>
      <c r="E4530"/>
      <c r="F4530"/>
      <c r="G4530"/>
      <c r="H4530"/>
      <c r="I4530"/>
      <c r="J4530"/>
      <c r="K4530"/>
      <c r="L4530"/>
      <c r="M4530"/>
      <c r="N4530"/>
      <c r="O4530"/>
      <c r="P4530"/>
    </row>
    <row r="4531" spans="1:16" x14ac:dyDescent="0.15">
      <c r="A4531"/>
      <c r="B4531"/>
      <c r="C4531"/>
      <c r="D4531"/>
      <c r="E4531"/>
      <c r="F4531"/>
      <c r="G4531"/>
      <c r="H4531"/>
      <c r="I4531"/>
      <c r="J4531"/>
      <c r="K4531"/>
      <c r="L4531"/>
      <c r="M4531"/>
      <c r="N4531"/>
      <c r="O4531"/>
      <c r="P4531"/>
    </row>
    <row r="4532" spans="1:16" x14ac:dyDescent="0.15">
      <c r="A4532"/>
      <c r="B4532"/>
      <c r="C4532"/>
      <c r="D4532"/>
      <c r="E4532"/>
      <c r="F4532"/>
      <c r="G4532"/>
      <c r="H4532"/>
      <c r="I4532"/>
      <c r="J4532"/>
      <c r="K4532"/>
      <c r="L4532"/>
      <c r="M4532"/>
      <c r="N4532"/>
      <c r="O4532"/>
      <c r="P4532"/>
    </row>
    <row r="4533" spans="1:16" x14ac:dyDescent="0.15">
      <c r="A4533"/>
      <c r="B4533"/>
      <c r="C4533"/>
      <c r="D4533"/>
      <c r="E4533"/>
      <c r="F4533"/>
      <c r="G4533"/>
      <c r="H4533"/>
      <c r="I4533"/>
      <c r="J4533"/>
      <c r="K4533"/>
      <c r="L4533"/>
      <c r="M4533"/>
      <c r="N4533"/>
      <c r="O4533"/>
      <c r="P4533"/>
    </row>
    <row r="4534" spans="1:16" x14ac:dyDescent="0.15">
      <c r="A4534"/>
      <c r="B4534"/>
      <c r="C4534"/>
      <c r="D4534"/>
      <c r="E4534"/>
      <c r="F4534"/>
      <c r="G4534"/>
      <c r="H4534"/>
      <c r="I4534"/>
      <c r="J4534"/>
      <c r="K4534"/>
      <c r="L4534"/>
      <c r="M4534"/>
      <c r="N4534"/>
      <c r="O4534"/>
      <c r="P4534"/>
    </row>
    <row r="4535" spans="1:16" x14ac:dyDescent="0.15">
      <c r="A4535"/>
      <c r="B4535"/>
      <c r="C4535"/>
      <c r="D4535"/>
      <c r="E4535"/>
      <c r="F4535"/>
      <c r="G4535"/>
      <c r="H4535"/>
      <c r="I4535"/>
      <c r="J4535"/>
      <c r="K4535"/>
      <c r="L4535"/>
      <c r="M4535"/>
      <c r="N4535"/>
      <c r="O4535"/>
      <c r="P4535"/>
    </row>
    <row r="4536" spans="1:16" x14ac:dyDescent="0.15">
      <c r="A4536"/>
      <c r="B4536"/>
      <c r="C4536"/>
      <c r="D4536"/>
      <c r="E4536"/>
      <c r="F4536"/>
      <c r="G4536"/>
      <c r="H4536"/>
      <c r="I4536"/>
      <c r="J4536"/>
      <c r="K4536"/>
      <c r="L4536"/>
      <c r="M4536"/>
      <c r="N4536"/>
      <c r="O4536"/>
      <c r="P4536"/>
    </row>
    <row r="4537" spans="1:16" x14ac:dyDescent="0.15">
      <c r="A4537"/>
      <c r="B4537"/>
      <c r="C4537"/>
      <c r="D4537"/>
      <c r="E4537"/>
      <c r="F4537"/>
      <c r="G4537"/>
      <c r="H4537"/>
      <c r="I4537"/>
      <c r="J4537"/>
      <c r="K4537"/>
      <c r="L4537"/>
      <c r="M4537"/>
      <c r="N4537"/>
      <c r="O4537"/>
      <c r="P4537"/>
    </row>
    <row r="4538" spans="1:16" x14ac:dyDescent="0.15">
      <c r="A4538"/>
      <c r="B4538"/>
      <c r="C4538"/>
      <c r="D4538"/>
      <c r="E4538"/>
      <c r="F4538"/>
      <c r="G4538"/>
      <c r="H4538"/>
      <c r="I4538"/>
      <c r="J4538"/>
      <c r="K4538"/>
      <c r="L4538"/>
      <c r="M4538"/>
      <c r="N4538"/>
      <c r="O4538"/>
      <c r="P4538"/>
    </row>
    <row r="4539" spans="1:16" x14ac:dyDescent="0.15">
      <c r="A4539"/>
      <c r="B4539"/>
      <c r="C4539"/>
      <c r="D4539"/>
      <c r="E4539"/>
      <c r="F4539"/>
      <c r="G4539"/>
      <c r="H4539"/>
      <c r="I4539"/>
      <c r="J4539"/>
      <c r="K4539"/>
      <c r="L4539"/>
      <c r="M4539"/>
      <c r="N4539"/>
      <c r="O4539"/>
      <c r="P4539"/>
    </row>
    <row r="4540" spans="1:16" x14ac:dyDescent="0.15">
      <c r="A4540"/>
      <c r="B4540"/>
      <c r="C4540"/>
      <c r="D4540"/>
      <c r="E4540"/>
      <c r="F4540"/>
      <c r="G4540"/>
      <c r="H4540"/>
      <c r="I4540"/>
      <c r="J4540"/>
      <c r="K4540"/>
      <c r="L4540"/>
      <c r="M4540"/>
      <c r="N4540"/>
      <c r="O4540"/>
      <c r="P4540"/>
    </row>
    <row r="4541" spans="1:16" x14ac:dyDescent="0.15">
      <c r="A4541"/>
      <c r="B4541"/>
      <c r="C4541"/>
      <c r="D4541"/>
      <c r="E4541"/>
      <c r="F4541"/>
      <c r="G4541"/>
      <c r="H4541"/>
      <c r="I4541"/>
      <c r="J4541"/>
      <c r="K4541"/>
      <c r="L4541"/>
      <c r="M4541"/>
      <c r="N4541"/>
      <c r="O4541"/>
      <c r="P4541"/>
    </row>
    <row r="4542" spans="1:16" x14ac:dyDescent="0.15">
      <c r="A4542"/>
      <c r="B4542"/>
      <c r="C4542"/>
      <c r="D4542"/>
      <c r="E4542"/>
      <c r="F4542"/>
      <c r="G4542"/>
      <c r="H4542"/>
      <c r="I4542"/>
      <c r="J4542"/>
      <c r="K4542"/>
      <c r="L4542"/>
      <c r="M4542"/>
      <c r="N4542"/>
      <c r="O4542"/>
      <c r="P4542"/>
    </row>
    <row r="4543" spans="1:16" x14ac:dyDescent="0.15">
      <c r="A4543"/>
      <c r="B4543"/>
      <c r="C4543"/>
      <c r="D4543"/>
      <c r="E4543"/>
      <c r="F4543"/>
      <c r="G4543"/>
      <c r="H4543"/>
      <c r="I4543"/>
      <c r="J4543"/>
      <c r="K4543"/>
      <c r="L4543"/>
      <c r="M4543"/>
      <c r="N4543"/>
      <c r="O4543"/>
      <c r="P4543"/>
    </row>
    <row r="4544" spans="1:16" x14ac:dyDescent="0.15">
      <c r="A4544"/>
      <c r="B4544"/>
      <c r="C4544"/>
      <c r="D4544"/>
      <c r="E4544"/>
      <c r="F4544"/>
      <c r="G4544"/>
      <c r="H4544"/>
      <c r="I4544"/>
      <c r="J4544"/>
      <c r="K4544"/>
      <c r="L4544"/>
      <c r="M4544"/>
      <c r="N4544"/>
      <c r="O4544"/>
      <c r="P4544"/>
    </row>
    <row r="4545" spans="1:16" x14ac:dyDescent="0.15">
      <c r="A4545"/>
      <c r="B4545"/>
      <c r="C4545"/>
      <c r="D4545"/>
      <c r="E4545"/>
      <c r="F4545"/>
      <c r="G4545"/>
      <c r="H4545"/>
      <c r="I4545"/>
      <c r="J4545"/>
      <c r="K4545"/>
      <c r="L4545"/>
      <c r="M4545"/>
      <c r="N4545"/>
      <c r="O4545"/>
      <c r="P4545"/>
    </row>
    <row r="4546" spans="1:16" x14ac:dyDescent="0.15">
      <c r="A4546"/>
      <c r="B4546"/>
      <c r="C4546"/>
      <c r="D4546"/>
      <c r="E4546"/>
      <c r="F4546"/>
      <c r="G4546"/>
      <c r="H4546"/>
      <c r="I4546"/>
      <c r="J4546"/>
      <c r="K4546"/>
      <c r="L4546"/>
      <c r="M4546"/>
      <c r="N4546"/>
      <c r="O4546"/>
      <c r="P4546"/>
    </row>
    <row r="4547" spans="1:16" x14ac:dyDescent="0.15">
      <c r="A4547"/>
      <c r="B4547"/>
      <c r="C4547"/>
      <c r="D4547"/>
      <c r="E4547"/>
      <c r="F4547"/>
      <c r="G4547"/>
      <c r="H4547"/>
      <c r="I4547"/>
      <c r="J4547"/>
      <c r="K4547"/>
      <c r="L4547"/>
      <c r="M4547"/>
      <c r="N4547"/>
      <c r="O4547"/>
      <c r="P4547"/>
    </row>
    <row r="4548" spans="1:16" x14ac:dyDescent="0.15">
      <c r="A4548"/>
      <c r="B4548"/>
      <c r="C4548"/>
      <c r="D4548"/>
      <c r="E4548"/>
      <c r="F4548"/>
      <c r="G4548"/>
      <c r="H4548"/>
      <c r="I4548"/>
      <c r="J4548"/>
      <c r="K4548"/>
      <c r="L4548"/>
      <c r="M4548"/>
      <c r="N4548"/>
      <c r="O4548"/>
      <c r="P4548"/>
    </row>
    <row r="4549" spans="1:16" x14ac:dyDescent="0.15">
      <c r="A4549"/>
      <c r="B4549"/>
      <c r="C4549"/>
      <c r="D4549"/>
      <c r="E4549"/>
      <c r="F4549"/>
      <c r="G4549"/>
      <c r="H4549"/>
      <c r="I4549"/>
      <c r="J4549"/>
      <c r="K4549"/>
      <c r="L4549"/>
      <c r="M4549"/>
      <c r="N4549"/>
      <c r="O4549"/>
      <c r="P4549"/>
    </row>
    <row r="4550" spans="1:16" x14ac:dyDescent="0.15">
      <c r="A4550"/>
      <c r="B4550"/>
      <c r="C4550"/>
      <c r="D4550"/>
      <c r="E4550"/>
      <c r="F4550"/>
      <c r="G4550"/>
      <c r="H4550"/>
      <c r="I4550"/>
      <c r="J4550"/>
      <c r="K4550"/>
      <c r="L4550"/>
      <c r="M4550"/>
      <c r="N4550"/>
      <c r="O4550"/>
      <c r="P4550"/>
    </row>
    <row r="4551" spans="1:16" x14ac:dyDescent="0.15">
      <c r="A4551"/>
      <c r="B4551"/>
      <c r="C4551"/>
      <c r="D4551"/>
      <c r="E4551"/>
      <c r="F4551"/>
      <c r="G4551"/>
      <c r="H4551"/>
      <c r="I4551"/>
      <c r="J4551"/>
      <c r="K4551"/>
      <c r="L4551"/>
      <c r="M4551"/>
      <c r="N4551"/>
      <c r="O4551"/>
      <c r="P4551"/>
    </row>
    <row r="4552" spans="1:16" x14ac:dyDescent="0.15">
      <c r="A4552"/>
      <c r="B4552"/>
      <c r="C4552"/>
      <c r="D4552"/>
      <c r="E4552"/>
      <c r="F4552"/>
      <c r="G4552"/>
      <c r="H4552"/>
      <c r="I4552"/>
      <c r="J4552"/>
      <c r="K4552"/>
      <c r="L4552"/>
      <c r="M4552"/>
      <c r="N4552"/>
      <c r="O4552"/>
      <c r="P4552"/>
    </row>
    <row r="4553" spans="1:16" x14ac:dyDescent="0.15">
      <c r="A4553"/>
      <c r="B4553"/>
      <c r="C4553"/>
      <c r="D4553"/>
      <c r="E4553"/>
      <c r="F4553"/>
      <c r="G4553"/>
      <c r="H4553"/>
      <c r="I4553"/>
      <c r="J4553"/>
      <c r="K4553"/>
      <c r="L4553"/>
      <c r="M4553"/>
      <c r="N4553"/>
      <c r="O4553"/>
      <c r="P4553"/>
    </row>
    <row r="4554" spans="1:16" x14ac:dyDescent="0.15">
      <c r="A4554"/>
      <c r="B4554"/>
      <c r="C4554"/>
      <c r="D4554"/>
      <c r="E4554"/>
      <c r="F4554"/>
      <c r="G4554"/>
      <c r="H4554"/>
      <c r="I4554"/>
      <c r="J4554"/>
      <c r="K4554"/>
      <c r="L4554"/>
      <c r="M4554"/>
      <c r="N4554"/>
      <c r="O4554"/>
      <c r="P4554"/>
    </row>
    <row r="4555" spans="1:16" x14ac:dyDescent="0.15">
      <c r="A4555"/>
      <c r="B4555"/>
      <c r="C4555"/>
      <c r="D4555"/>
      <c r="E4555"/>
      <c r="F4555"/>
      <c r="G4555"/>
      <c r="H4555"/>
      <c r="I4555"/>
      <c r="J4555"/>
      <c r="K4555"/>
      <c r="L4555"/>
      <c r="M4555"/>
      <c r="N4555"/>
      <c r="O4555"/>
      <c r="P4555"/>
    </row>
    <row r="4556" spans="1:16" x14ac:dyDescent="0.15">
      <c r="A4556"/>
      <c r="B4556"/>
      <c r="C4556"/>
      <c r="D4556"/>
      <c r="E4556"/>
      <c r="F4556"/>
      <c r="G4556"/>
      <c r="H4556"/>
      <c r="I4556"/>
      <c r="J4556"/>
      <c r="K4556"/>
      <c r="L4556"/>
      <c r="M4556"/>
      <c r="N4556"/>
      <c r="O4556"/>
      <c r="P4556"/>
    </row>
    <row r="4557" spans="1:16" x14ac:dyDescent="0.15">
      <c r="A4557"/>
      <c r="B4557"/>
      <c r="C4557"/>
      <c r="D4557"/>
      <c r="E4557"/>
      <c r="F4557"/>
      <c r="G4557"/>
      <c r="H4557"/>
      <c r="I4557"/>
      <c r="J4557"/>
      <c r="K4557"/>
      <c r="L4557"/>
      <c r="M4557"/>
      <c r="N4557"/>
      <c r="O4557"/>
      <c r="P4557"/>
    </row>
    <row r="4558" spans="1:16" x14ac:dyDescent="0.15">
      <c r="A4558"/>
      <c r="B4558"/>
      <c r="C4558"/>
      <c r="D4558"/>
      <c r="E4558"/>
      <c r="F4558"/>
      <c r="G4558"/>
      <c r="H4558"/>
      <c r="I4558"/>
      <c r="J4558"/>
      <c r="K4558"/>
      <c r="L4558"/>
      <c r="M4558"/>
      <c r="N4558"/>
      <c r="O4558"/>
      <c r="P4558"/>
    </row>
    <row r="4559" spans="1:16" x14ac:dyDescent="0.15">
      <c r="A4559"/>
      <c r="B4559"/>
      <c r="C4559"/>
      <c r="D4559"/>
      <c r="E4559"/>
      <c r="F4559"/>
      <c r="G4559"/>
      <c r="H4559"/>
      <c r="I4559"/>
      <c r="J4559"/>
      <c r="K4559"/>
      <c r="L4559"/>
      <c r="M4559"/>
      <c r="N4559"/>
      <c r="O4559"/>
      <c r="P4559"/>
    </row>
    <row r="4560" spans="1:16" x14ac:dyDescent="0.15">
      <c r="A4560"/>
      <c r="B4560"/>
      <c r="C4560"/>
      <c r="D4560"/>
      <c r="E4560"/>
      <c r="F4560"/>
      <c r="G4560"/>
      <c r="H4560"/>
      <c r="I4560"/>
      <c r="J4560"/>
      <c r="K4560"/>
      <c r="L4560"/>
      <c r="M4560"/>
      <c r="N4560"/>
      <c r="O4560"/>
      <c r="P4560"/>
    </row>
    <row r="4561" spans="1:16" x14ac:dyDescent="0.15">
      <c r="A4561"/>
      <c r="B4561"/>
      <c r="C4561"/>
      <c r="D4561"/>
      <c r="E4561"/>
      <c r="F4561"/>
      <c r="G4561"/>
      <c r="H4561"/>
      <c r="I4561"/>
      <c r="J4561"/>
      <c r="K4561"/>
      <c r="L4561"/>
      <c r="M4561"/>
      <c r="N4561"/>
      <c r="O4561"/>
      <c r="P4561"/>
    </row>
    <row r="4562" spans="1:16" x14ac:dyDescent="0.15">
      <c r="A4562"/>
      <c r="B4562"/>
      <c r="C4562"/>
      <c r="D4562"/>
      <c r="E4562"/>
      <c r="F4562"/>
      <c r="G4562"/>
      <c r="H4562"/>
      <c r="I4562"/>
      <c r="J4562"/>
      <c r="K4562"/>
      <c r="L4562"/>
      <c r="M4562"/>
      <c r="N4562"/>
      <c r="O4562"/>
      <c r="P4562"/>
    </row>
    <row r="4563" spans="1:16" x14ac:dyDescent="0.15">
      <c r="A4563"/>
      <c r="B4563"/>
      <c r="C4563"/>
      <c r="D4563"/>
      <c r="E4563"/>
      <c r="F4563"/>
      <c r="G4563"/>
      <c r="H4563"/>
      <c r="I4563"/>
      <c r="J4563"/>
      <c r="K4563"/>
      <c r="L4563"/>
      <c r="M4563"/>
      <c r="N4563"/>
      <c r="O4563"/>
      <c r="P4563"/>
    </row>
    <row r="4564" spans="1:16" x14ac:dyDescent="0.15">
      <c r="A4564"/>
      <c r="B4564"/>
      <c r="C4564"/>
      <c r="D4564"/>
      <c r="E4564"/>
      <c r="F4564"/>
      <c r="G4564"/>
      <c r="H4564"/>
      <c r="I4564"/>
      <c r="J4564"/>
      <c r="K4564"/>
      <c r="L4564"/>
      <c r="M4564"/>
      <c r="N4564"/>
      <c r="O4564"/>
      <c r="P4564"/>
    </row>
    <row r="4565" spans="1:16" x14ac:dyDescent="0.15">
      <c r="A4565"/>
      <c r="B4565"/>
      <c r="C4565"/>
      <c r="D4565"/>
      <c r="E4565"/>
      <c r="F4565"/>
      <c r="G4565"/>
      <c r="H4565"/>
      <c r="I4565"/>
      <c r="J4565"/>
      <c r="K4565"/>
      <c r="L4565"/>
      <c r="M4565"/>
      <c r="N4565"/>
      <c r="O4565"/>
      <c r="P4565"/>
    </row>
    <row r="4566" spans="1:16" x14ac:dyDescent="0.15">
      <c r="A4566"/>
      <c r="B4566"/>
      <c r="C4566"/>
      <c r="D4566"/>
      <c r="E4566"/>
      <c r="F4566"/>
      <c r="G4566"/>
      <c r="H4566"/>
      <c r="I4566"/>
      <c r="J4566"/>
      <c r="K4566"/>
      <c r="L4566"/>
      <c r="M4566"/>
      <c r="N4566"/>
      <c r="O4566"/>
      <c r="P4566"/>
    </row>
    <row r="4567" spans="1:16" x14ac:dyDescent="0.15">
      <c r="A4567"/>
      <c r="B4567"/>
      <c r="C4567"/>
      <c r="D4567"/>
      <c r="E4567"/>
      <c r="F4567"/>
      <c r="G4567"/>
      <c r="H4567"/>
      <c r="I4567"/>
      <c r="J4567"/>
      <c r="K4567"/>
      <c r="L4567"/>
      <c r="M4567"/>
      <c r="N4567"/>
      <c r="O4567"/>
      <c r="P4567"/>
    </row>
    <row r="4568" spans="1:16" x14ac:dyDescent="0.15">
      <c r="A4568"/>
      <c r="B4568"/>
      <c r="C4568"/>
      <c r="D4568"/>
      <c r="E4568"/>
      <c r="F4568"/>
      <c r="G4568"/>
      <c r="H4568"/>
      <c r="I4568"/>
      <c r="J4568"/>
      <c r="K4568"/>
      <c r="L4568"/>
      <c r="M4568"/>
      <c r="N4568"/>
      <c r="O4568"/>
      <c r="P4568"/>
    </row>
    <row r="4569" spans="1:16" x14ac:dyDescent="0.15">
      <c r="A4569"/>
      <c r="B4569"/>
      <c r="C4569"/>
      <c r="D4569"/>
      <c r="E4569"/>
      <c r="F4569"/>
      <c r="G4569"/>
      <c r="H4569"/>
      <c r="I4569"/>
      <c r="J4569"/>
      <c r="K4569"/>
      <c r="L4569"/>
      <c r="M4569"/>
      <c r="N4569"/>
      <c r="O4569"/>
      <c r="P4569"/>
    </row>
    <row r="4570" spans="1:16" x14ac:dyDescent="0.15">
      <c r="A4570"/>
      <c r="B4570"/>
      <c r="C4570"/>
      <c r="D4570"/>
      <c r="E4570"/>
      <c r="F4570"/>
      <c r="G4570"/>
      <c r="H4570"/>
      <c r="I4570"/>
      <c r="J4570"/>
      <c r="K4570"/>
      <c r="L4570"/>
      <c r="M4570"/>
      <c r="N4570"/>
      <c r="O4570"/>
      <c r="P4570"/>
    </row>
    <row r="4571" spans="1:16" x14ac:dyDescent="0.15">
      <c r="A4571"/>
      <c r="B4571"/>
      <c r="C4571"/>
      <c r="D4571"/>
      <c r="E4571"/>
      <c r="F4571"/>
      <c r="G4571"/>
      <c r="H4571"/>
      <c r="I4571"/>
      <c r="J4571"/>
      <c r="K4571"/>
      <c r="L4571"/>
      <c r="M4571"/>
      <c r="N4571"/>
      <c r="O4571"/>
      <c r="P4571"/>
    </row>
    <row r="4572" spans="1:16" x14ac:dyDescent="0.15">
      <c r="A4572"/>
      <c r="B4572"/>
      <c r="C4572"/>
      <c r="D4572"/>
      <c r="E4572"/>
      <c r="F4572"/>
      <c r="G4572"/>
      <c r="H4572"/>
      <c r="I4572"/>
      <c r="J4572"/>
      <c r="K4572"/>
      <c r="L4572"/>
      <c r="M4572"/>
      <c r="N4572"/>
      <c r="O4572"/>
      <c r="P4572"/>
    </row>
    <row r="4573" spans="1:16" x14ac:dyDescent="0.15">
      <c r="A4573"/>
      <c r="B4573"/>
      <c r="C4573"/>
      <c r="D4573"/>
      <c r="E4573"/>
      <c r="F4573"/>
      <c r="G4573"/>
      <c r="H4573"/>
      <c r="I4573"/>
      <c r="J4573"/>
      <c r="K4573"/>
      <c r="L4573"/>
      <c r="M4573"/>
      <c r="N4573"/>
      <c r="O4573"/>
      <c r="P4573"/>
    </row>
    <row r="4574" spans="1:16" x14ac:dyDescent="0.15">
      <c r="A4574"/>
      <c r="B4574"/>
      <c r="C4574"/>
      <c r="D4574"/>
      <c r="E4574"/>
      <c r="F4574"/>
      <c r="G4574"/>
      <c r="H4574"/>
      <c r="I4574"/>
      <c r="J4574"/>
      <c r="K4574"/>
      <c r="L4574"/>
      <c r="M4574"/>
      <c r="N4574"/>
      <c r="O4574"/>
      <c r="P4574"/>
    </row>
    <row r="4575" spans="1:16" x14ac:dyDescent="0.15">
      <c r="A4575"/>
      <c r="B4575"/>
      <c r="C4575"/>
      <c r="D4575"/>
      <c r="E4575"/>
      <c r="F4575"/>
      <c r="G4575"/>
      <c r="H4575"/>
      <c r="I4575"/>
      <c r="J4575"/>
      <c r="K4575"/>
      <c r="L4575"/>
      <c r="M4575"/>
      <c r="N4575"/>
      <c r="O4575"/>
      <c r="P4575"/>
    </row>
    <row r="4576" spans="1:16" x14ac:dyDescent="0.15">
      <c r="A4576"/>
      <c r="B4576"/>
      <c r="C4576"/>
      <c r="D4576"/>
      <c r="E4576"/>
      <c r="F4576"/>
      <c r="G4576"/>
      <c r="H4576"/>
      <c r="I4576"/>
      <c r="J4576"/>
      <c r="K4576"/>
      <c r="L4576"/>
      <c r="M4576"/>
      <c r="N4576"/>
      <c r="O4576"/>
      <c r="P4576"/>
    </row>
    <row r="4577" spans="1:16" x14ac:dyDescent="0.15">
      <c r="A4577"/>
      <c r="B4577"/>
      <c r="C4577"/>
      <c r="D4577"/>
      <c r="E4577"/>
      <c r="F4577"/>
      <c r="G4577"/>
      <c r="H4577"/>
      <c r="I4577"/>
      <c r="J4577"/>
      <c r="K4577"/>
      <c r="L4577"/>
      <c r="M4577"/>
      <c r="N4577"/>
      <c r="O4577"/>
      <c r="P4577"/>
    </row>
    <row r="4578" spans="1:16" x14ac:dyDescent="0.15">
      <c r="A4578"/>
      <c r="B4578"/>
      <c r="C4578"/>
      <c r="D4578"/>
      <c r="E4578"/>
      <c r="F4578"/>
      <c r="G4578"/>
      <c r="H4578"/>
      <c r="I4578"/>
      <c r="J4578"/>
      <c r="K4578"/>
      <c r="L4578"/>
      <c r="M4578"/>
      <c r="N4578"/>
      <c r="O4578"/>
      <c r="P4578"/>
    </row>
    <row r="4579" spans="1:16" x14ac:dyDescent="0.15">
      <c r="A4579"/>
      <c r="B4579"/>
      <c r="C4579"/>
      <c r="D4579"/>
      <c r="E4579"/>
      <c r="F4579"/>
      <c r="G4579"/>
      <c r="H4579"/>
      <c r="I4579"/>
      <c r="J4579"/>
      <c r="K4579"/>
      <c r="L4579"/>
      <c r="M4579"/>
      <c r="N4579"/>
      <c r="O4579"/>
      <c r="P4579"/>
    </row>
    <row r="4580" spans="1:16" x14ac:dyDescent="0.15">
      <c r="A4580"/>
      <c r="B4580"/>
      <c r="C4580"/>
      <c r="D4580"/>
      <c r="E4580"/>
      <c r="F4580"/>
      <c r="G4580"/>
      <c r="H4580"/>
      <c r="I4580"/>
      <c r="J4580"/>
      <c r="K4580"/>
      <c r="L4580"/>
      <c r="M4580"/>
      <c r="N4580"/>
      <c r="O4580"/>
      <c r="P4580"/>
    </row>
    <row r="4581" spans="1:16" x14ac:dyDescent="0.15">
      <c r="A4581"/>
      <c r="B4581"/>
      <c r="C4581"/>
      <c r="D4581"/>
      <c r="E4581"/>
      <c r="F4581"/>
      <c r="G4581"/>
      <c r="H4581"/>
      <c r="I4581"/>
      <c r="J4581"/>
      <c r="K4581"/>
      <c r="L4581"/>
      <c r="M4581"/>
      <c r="N4581"/>
      <c r="O4581"/>
      <c r="P4581"/>
    </row>
    <row r="4582" spans="1:16" x14ac:dyDescent="0.15">
      <c r="A4582"/>
      <c r="B4582"/>
      <c r="C4582"/>
      <c r="D4582"/>
      <c r="E4582"/>
      <c r="F4582"/>
      <c r="G4582"/>
      <c r="H4582"/>
      <c r="I4582"/>
      <c r="J4582"/>
      <c r="K4582"/>
      <c r="L4582"/>
      <c r="M4582"/>
      <c r="N4582"/>
      <c r="O4582"/>
      <c r="P4582"/>
    </row>
    <row r="4583" spans="1:16" x14ac:dyDescent="0.15">
      <c r="A4583"/>
      <c r="B4583"/>
      <c r="C4583"/>
      <c r="D4583"/>
      <c r="E4583"/>
      <c r="F4583"/>
      <c r="G4583"/>
      <c r="H4583"/>
      <c r="I4583"/>
      <c r="J4583"/>
      <c r="K4583"/>
      <c r="L4583"/>
      <c r="M4583"/>
      <c r="N4583"/>
      <c r="O4583"/>
      <c r="P4583"/>
    </row>
    <row r="4584" spans="1:16" x14ac:dyDescent="0.15">
      <c r="A4584"/>
      <c r="B4584"/>
      <c r="C4584"/>
      <c r="D4584"/>
      <c r="E4584"/>
      <c r="F4584"/>
      <c r="G4584"/>
      <c r="H4584"/>
      <c r="I4584"/>
      <c r="J4584"/>
      <c r="K4584"/>
      <c r="L4584"/>
      <c r="M4584"/>
      <c r="N4584"/>
      <c r="O4584"/>
      <c r="P4584"/>
    </row>
    <row r="4585" spans="1:16" x14ac:dyDescent="0.15">
      <c r="A4585"/>
      <c r="B4585"/>
      <c r="C4585"/>
      <c r="D4585"/>
      <c r="E4585"/>
      <c r="F4585"/>
      <c r="G4585"/>
      <c r="H4585"/>
      <c r="I4585"/>
      <c r="J4585"/>
      <c r="K4585"/>
      <c r="L4585"/>
      <c r="M4585"/>
      <c r="N4585"/>
      <c r="O4585"/>
      <c r="P4585"/>
    </row>
    <row r="4586" spans="1:16" x14ac:dyDescent="0.15">
      <c r="A4586"/>
      <c r="B4586"/>
      <c r="C4586"/>
      <c r="D4586"/>
      <c r="E4586"/>
      <c r="F4586"/>
      <c r="G4586"/>
      <c r="H4586"/>
      <c r="I4586"/>
      <c r="J4586"/>
      <c r="K4586"/>
      <c r="L4586"/>
      <c r="M4586"/>
      <c r="N4586"/>
      <c r="O4586"/>
      <c r="P4586"/>
    </row>
    <row r="4587" spans="1:16" x14ac:dyDescent="0.15">
      <c r="A4587"/>
      <c r="B4587"/>
      <c r="C4587"/>
      <c r="D4587"/>
      <c r="E4587"/>
      <c r="F4587"/>
      <c r="G4587"/>
      <c r="H4587"/>
      <c r="I4587"/>
      <c r="J4587"/>
      <c r="K4587"/>
      <c r="L4587"/>
      <c r="M4587"/>
      <c r="N4587"/>
      <c r="O4587"/>
      <c r="P4587"/>
    </row>
    <row r="4588" spans="1:16" x14ac:dyDescent="0.15">
      <c r="A4588"/>
      <c r="B4588"/>
      <c r="C4588"/>
      <c r="D4588"/>
      <c r="E4588"/>
      <c r="F4588"/>
      <c r="G4588"/>
      <c r="H4588"/>
      <c r="I4588"/>
      <c r="J4588"/>
      <c r="K4588"/>
      <c r="L4588"/>
      <c r="M4588"/>
      <c r="N4588"/>
      <c r="O4588"/>
      <c r="P4588"/>
    </row>
    <row r="4589" spans="1:16" x14ac:dyDescent="0.15">
      <c r="A4589"/>
      <c r="B4589"/>
      <c r="C4589"/>
      <c r="D4589"/>
      <c r="E4589"/>
      <c r="F4589"/>
      <c r="G4589"/>
      <c r="H4589"/>
      <c r="I4589"/>
      <c r="J4589"/>
      <c r="K4589"/>
      <c r="L4589"/>
      <c r="M4589"/>
      <c r="N4589"/>
      <c r="O4589"/>
      <c r="P4589"/>
    </row>
    <row r="4590" spans="1:16" x14ac:dyDescent="0.15">
      <c r="A4590"/>
      <c r="B4590"/>
      <c r="C4590"/>
      <c r="D4590"/>
      <c r="E4590"/>
      <c r="F4590"/>
      <c r="G4590"/>
      <c r="H4590"/>
      <c r="I4590"/>
      <c r="J4590"/>
      <c r="K4590"/>
      <c r="L4590"/>
      <c r="M4590"/>
      <c r="N4590"/>
      <c r="O4590"/>
      <c r="P4590"/>
    </row>
    <row r="4591" spans="1:16" x14ac:dyDescent="0.15">
      <c r="A4591"/>
      <c r="B4591"/>
      <c r="C4591"/>
      <c r="D4591"/>
      <c r="E4591"/>
      <c r="F4591"/>
      <c r="G4591"/>
      <c r="H4591"/>
      <c r="I4591"/>
      <c r="J4591"/>
      <c r="K4591"/>
      <c r="L4591"/>
      <c r="M4591"/>
      <c r="N4591"/>
      <c r="O4591"/>
      <c r="P4591"/>
    </row>
    <row r="4592" spans="1:16" x14ac:dyDescent="0.15">
      <c r="A4592"/>
      <c r="B4592"/>
      <c r="C4592"/>
      <c r="D4592"/>
      <c r="E4592"/>
      <c r="F4592"/>
      <c r="G4592"/>
      <c r="H4592"/>
      <c r="I4592"/>
      <c r="J4592"/>
      <c r="K4592"/>
      <c r="L4592"/>
      <c r="M4592"/>
      <c r="N4592"/>
      <c r="O4592"/>
      <c r="P4592"/>
    </row>
    <row r="4593" spans="1:16" x14ac:dyDescent="0.15">
      <c r="A4593"/>
      <c r="B4593"/>
      <c r="C4593"/>
      <c r="D4593"/>
      <c r="E4593"/>
      <c r="F4593"/>
      <c r="G4593"/>
      <c r="H4593"/>
      <c r="I4593"/>
      <c r="J4593"/>
      <c r="K4593"/>
      <c r="L4593"/>
      <c r="M4593"/>
      <c r="N4593"/>
      <c r="O4593"/>
      <c r="P4593"/>
    </row>
    <row r="4594" spans="1:16" x14ac:dyDescent="0.15">
      <c r="A4594"/>
      <c r="B4594"/>
      <c r="C4594"/>
      <c r="D4594"/>
      <c r="E4594"/>
      <c r="F4594"/>
      <c r="G4594"/>
      <c r="H4594"/>
      <c r="I4594"/>
      <c r="J4594"/>
      <c r="K4594"/>
      <c r="L4594"/>
      <c r="M4594"/>
      <c r="N4594"/>
      <c r="O4594"/>
      <c r="P4594"/>
    </row>
    <row r="4595" spans="1:16" x14ac:dyDescent="0.15">
      <c r="A4595"/>
      <c r="B4595"/>
      <c r="C4595"/>
      <c r="D4595"/>
      <c r="E4595"/>
      <c r="F4595"/>
      <c r="G4595"/>
      <c r="H4595"/>
      <c r="I4595"/>
      <c r="J4595"/>
      <c r="K4595"/>
      <c r="L4595"/>
      <c r="M4595"/>
      <c r="N4595"/>
      <c r="O4595"/>
      <c r="P4595"/>
    </row>
    <row r="4596" spans="1:16" x14ac:dyDescent="0.15">
      <c r="A4596"/>
      <c r="B4596"/>
      <c r="C4596"/>
      <c r="D4596"/>
      <c r="E4596"/>
      <c r="F4596"/>
      <c r="G4596"/>
      <c r="H4596"/>
      <c r="I4596"/>
      <c r="J4596"/>
      <c r="K4596"/>
      <c r="L4596"/>
      <c r="M4596"/>
      <c r="N4596"/>
      <c r="O4596"/>
      <c r="P4596"/>
    </row>
    <row r="4597" spans="1:16" x14ac:dyDescent="0.15">
      <c r="A4597"/>
      <c r="B4597"/>
      <c r="C4597"/>
      <c r="D4597"/>
      <c r="E4597"/>
      <c r="F4597"/>
      <c r="G4597"/>
      <c r="H4597"/>
      <c r="I4597"/>
      <c r="J4597"/>
      <c r="K4597"/>
      <c r="L4597"/>
      <c r="M4597"/>
      <c r="N4597"/>
      <c r="O4597"/>
      <c r="P4597"/>
    </row>
    <row r="4598" spans="1:16" x14ac:dyDescent="0.15">
      <c r="A4598"/>
      <c r="B4598"/>
      <c r="C4598"/>
      <c r="D4598"/>
      <c r="E4598"/>
      <c r="F4598"/>
      <c r="G4598"/>
      <c r="H4598"/>
      <c r="I4598"/>
      <c r="J4598"/>
      <c r="K4598"/>
      <c r="L4598"/>
      <c r="M4598"/>
      <c r="N4598"/>
      <c r="O4598"/>
      <c r="P4598"/>
    </row>
    <row r="4599" spans="1:16" x14ac:dyDescent="0.15">
      <c r="A4599"/>
      <c r="B4599"/>
      <c r="C4599"/>
      <c r="D4599"/>
      <c r="E4599"/>
      <c r="F4599"/>
      <c r="G4599"/>
      <c r="H4599"/>
      <c r="I4599"/>
      <c r="J4599"/>
      <c r="K4599"/>
      <c r="L4599"/>
      <c r="M4599"/>
      <c r="N4599"/>
      <c r="O4599"/>
      <c r="P4599"/>
    </row>
    <row r="4600" spans="1:16" x14ac:dyDescent="0.15">
      <c r="A4600"/>
      <c r="B4600"/>
      <c r="C4600"/>
      <c r="D4600"/>
      <c r="E4600"/>
      <c r="F4600"/>
      <c r="G4600"/>
      <c r="H4600"/>
      <c r="I4600"/>
      <c r="J4600"/>
      <c r="K4600"/>
      <c r="L4600"/>
      <c r="M4600"/>
      <c r="N4600"/>
      <c r="O4600"/>
      <c r="P4600"/>
    </row>
    <row r="4601" spans="1:16" x14ac:dyDescent="0.15">
      <c r="A4601"/>
      <c r="B4601"/>
      <c r="C4601"/>
      <c r="D4601"/>
      <c r="E4601"/>
      <c r="F4601"/>
      <c r="G4601"/>
      <c r="H4601"/>
      <c r="I4601"/>
      <c r="J4601"/>
      <c r="K4601"/>
      <c r="L4601"/>
      <c r="M4601"/>
      <c r="N4601"/>
      <c r="O4601"/>
      <c r="P4601"/>
    </row>
    <row r="4602" spans="1:16" x14ac:dyDescent="0.15">
      <c r="A4602"/>
      <c r="B4602"/>
      <c r="C4602"/>
      <c r="D4602"/>
      <c r="E4602"/>
      <c r="F4602"/>
      <c r="G4602"/>
      <c r="H4602"/>
      <c r="I4602"/>
      <c r="J4602"/>
      <c r="K4602"/>
      <c r="L4602"/>
      <c r="M4602"/>
      <c r="N4602"/>
      <c r="O4602"/>
      <c r="P4602"/>
    </row>
    <row r="4603" spans="1:16" x14ac:dyDescent="0.15">
      <c r="A4603"/>
      <c r="B4603"/>
      <c r="C4603"/>
      <c r="D4603"/>
      <c r="E4603"/>
      <c r="F4603"/>
      <c r="G4603"/>
      <c r="H4603"/>
      <c r="I4603"/>
      <c r="J4603"/>
      <c r="K4603"/>
      <c r="L4603"/>
      <c r="M4603"/>
      <c r="N4603"/>
      <c r="O4603"/>
      <c r="P4603"/>
    </row>
    <row r="4604" spans="1:16" x14ac:dyDescent="0.15">
      <c r="A4604"/>
      <c r="B4604"/>
      <c r="C4604"/>
      <c r="D4604"/>
      <c r="E4604"/>
      <c r="F4604"/>
      <c r="G4604"/>
      <c r="H4604"/>
      <c r="I4604"/>
      <c r="J4604"/>
      <c r="K4604"/>
      <c r="L4604"/>
      <c r="M4604"/>
      <c r="N4604"/>
      <c r="O4604"/>
      <c r="P4604"/>
    </row>
    <row r="4605" spans="1:16" x14ac:dyDescent="0.15">
      <c r="A4605"/>
      <c r="B4605"/>
      <c r="C4605"/>
      <c r="D4605"/>
      <c r="E4605"/>
      <c r="F4605"/>
      <c r="G4605"/>
      <c r="H4605"/>
      <c r="I4605"/>
      <c r="J4605"/>
      <c r="K4605"/>
      <c r="L4605"/>
      <c r="M4605"/>
      <c r="N4605"/>
      <c r="O4605"/>
      <c r="P4605"/>
    </row>
    <row r="4606" spans="1:16" x14ac:dyDescent="0.15">
      <c r="A4606"/>
      <c r="B4606"/>
      <c r="C4606"/>
      <c r="D4606"/>
      <c r="E4606"/>
      <c r="F4606"/>
      <c r="G4606"/>
      <c r="H4606"/>
      <c r="I4606"/>
      <c r="J4606"/>
      <c r="K4606"/>
      <c r="L4606"/>
      <c r="M4606"/>
      <c r="N4606"/>
      <c r="O4606"/>
      <c r="P4606"/>
    </row>
    <row r="4607" spans="1:16" x14ac:dyDescent="0.15">
      <c r="A4607"/>
      <c r="B4607"/>
      <c r="C4607"/>
      <c r="D4607"/>
      <c r="E4607"/>
      <c r="F4607"/>
      <c r="G4607"/>
      <c r="H4607"/>
      <c r="I4607"/>
      <c r="J4607"/>
      <c r="K4607"/>
      <c r="L4607"/>
      <c r="M4607"/>
      <c r="N4607"/>
      <c r="O4607"/>
      <c r="P4607"/>
    </row>
    <row r="4608" spans="1:16" x14ac:dyDescent="0.15">
      <c r="A4608"/>
      <c r="B4608"/>
      <c r="C4608"/>
      <c r="D4608"/>
      <c r="E4608"/>
      <c r="F4608"/>
      <c r="G4608"/>
      <c r="H4608"/>
      <c r="I4608"/>
      <c r="J4608"/>
      <c r="K4608"/>
      <c r="L4608"/>
      <c r="M4608"/>
      <c r="N4608"/>
      <c r="O4608"/>
      <c r="P4608"/>
    </row>
    <row r="4609" spans="1:16" x14ac:dyDescent="0.15">
      <c r="A4609"/>
      <c r="B4609"/>
      <c r="C4609"/>
      <c r="D4609"/>
      <c r="E4609"/>
      <c r="F4609"/>
      <c r="G4609"/>
      <c r="H4609"/>
      <c r="I4609"/>
      <c r="J4609"/>
      <c r="K4609"/>
      <c r="L4609"/>
      <c r="M4609"/>
      <c r="N4609"/>
      <c r="O4609"/>
      <c r="P4609"/>
    </row>
    <row r="4610" spans="1:16" x14ac:dyDescent="0.15">
      <c r="A4610"/>
      <c r="B4610"/>
      <c r="C4610"/>
      <c r="D4610"/>
      <c r="E4610"/>
      <c r="F4610"/>
      <c r="G4610"/>
      <c r="H4610"/>
      <c r="I4610"/>
      <c r="J4610"/>
      <c r="K4610"/>
      <c r="L4610"/>
      <c r="M4610"/>
      <c r="N4610"/>
      <c r="O4610"/>
      <c r="P4610"/>
    </row>
    <row r="4611" spans="1:16" x14ac:dyDescent="0.15">
      <c r="A4611"/>
      <c r="B4611"/>
      <c r="C4611"/>
      <c r="D4611"/>
      <c r="E4611"/>
      <c r="F4611"/>
      <c r="G4611"/>
      <c r="H4611"/>
      <c r="I4611"/>
      <c r="J4611"/>
      <c r="K4611"/>
      <c r="L4611"/>
      <c r="M4611"/>
      <c r="N4611"/>
      <c r="O4611"/>
      <c r="P4611"/>
    </row>
    <row r="4612" spans="1:16" x14ac:dyDescent="0.15">
      <c r="A4612"/>
      <c r="B4612"/>
      <c r="C4612"/>
      <c r="D4612"/>
      <c r="E4612"/>
      <c r="F4612"/>
      <c r="G4612"/>
      <c r="H4612"/>
      <c r="I4612"/>
      <c r="J4612"/>
      <c r="K4612"/>
      <c r="L4612"/>
      <c r="M4612"/>
      <c r="N4612"/>
      <c r="O4612"/>
      <c r="P4612"/>
    </row>
    <row r="4613" spans="1:16" x14ac:dyDescent="0.15">
      <c r="A4613"/>
      <c r="B4613"/>
      <c r="C4613"/>
      <c r="D4613"/>
      <c r="E4613"/>
      <c r="F4613"/>
      <c r="G4613"/>
      <c r="H4613"/>
      <c r="I4613"/>
      <c r="J4613"/>
      <c r="K4613"/>
      <c r="L4613"/>
      <c r="M4613"/>
      <c r="N4613"/>
      <c r="O4613"/>
      <c r="P4613"/>
    </row>
    <row r="4614" spans="1:16" x14ac:dyDescent="0.15">
      <c r="A4614"/>
      <c r="B4614"/>
      <c r="C4614"/>
      <c r="D4614"/>
      <c r="E4614"/>
      <c r="F4614"/>
      <c r="G4614"/>
      <c r="H4614"/>
      <c r="I4614"/>
      <c r="J4614"/>
      <c r="K4614"/>
      <c r="L4614"/>
      <c r="M4614"/>
      <c r="N4614"/>
      <c r="O4614"/>
      <c r="P4614"/>
    </row>
    <row r="4615" spans="1:16" x14ac:dyDescent="0.15">
      <c r="A4615"/>
      <c r="B4615"/>
      <c r="C4615"/>
      <c r="D4615"/>
      <c r="E4615"/>
      <c r="F4615"/>
      <c r="G4615"/>
      <c r="H4615"/>
      <c r="I4615"/>
      <c r="J4615"/>
      <c r="K4615"/>
      <c r="L4615"/>
      <c r="M4615"/>
      <c r="N4615"/>
      <c r="O4615"/>
      <c r="P4615"/>
    </row>
    <row r="4616" spans="1:16" x14ac:dyDescent="0.15">
      <c r="A4616"/>
      <c r="B4616"/>
      <c r="C4616"/>
      <c r="D4616"/>
      <c r="E4616"/>
      <c r="F4616"/>
      <c r="G4616"/>
      <c r="H4616"/>
      <c r="I4616"/>
      <c r="J4616"/>
      <c r="K4616"/>
      <c r="L4616"/>
      <c r="M4616"/>
      <c r="N4616"/>
      <c r="O4616"/>
      <c r="P4616"/>
    </row>
    <row r="4617" spans="1:16" x14ac:dyDescent="0.15">
      <c r="A4617"/>
      <c r="B4617"/>
      <c r="C4617"/>
      <c r="D4617"/>
      <c r="E4617"/>
      <c r="F4617"/>
      <c r="G4617"/>
      <c r="H4617"/>
      <c r="I4617"/>
      <c r="J4617"/>
      <c r="K4617"/>
      <c r="L4617"/>
      <c r="M4617"/>
      <c r="N4617"/>
      <c r="O4617"/>
      <c r="P4617"/>
    </row>
    <row r="4618" spans="1:16" x14ac:dyDescent="0.15">
      <c r="A4618"/>
      <c r="B4618"/>
      <c r="C4618"/>
      <c r="D4618"/>
      <c r="E4618"/>
      <c r="F4618"/>
      <c r="G4618"/>
      <c r="H4618"/>
      <c r="I4618"/>
      <c r="J4618"/>
      <c r="K4618"/>
      <c r="L4618"/>
      <c r="M4618"/>
      <c r="N4618"/>
      <c r="O4618"/>
      <c r="P4618"/>
    </row>
    <row r="4619" spans="1:16" x14ac:dyDescent="0.15">
      <c r="A4619"/>
      <c r="B4619"/>
      <c r="C4619"/>
      <c r="D4619"/>
      <c r="E4619"/>
      <c r="F4619"/>
      <c r="G4619"/>
      <c r="H4619"/>
      <c r="I4619"/>
      <c r="J4619"/>
      <c r="K4619"/>
      <c r="L4619"/>
      <c r="M4619"/>
      <c r="N4619"/>
      <c r="O4619"/>
      <c r="P4619"/>
    </row>
    <row r="4620" spans="1:16" x14ac:dyDescent="0.15">
      <c r="A4620"/>
      <c r="B4620"/>
      <c r="C4620"/>
      <c r="D4620"/>
      <c r="E4620"/>
      <c r="F4620"/>
      <c r="G4620"/>
      <c r="H4620"/>
      <c r="I4620"/>
      <c r="J4620"/>
      <c r="K4620"/>
      <c r="L4620"/>
      <c r="M4620"/>
      <c r="N4620"/>
      <c r="O4620"/>
      <c r="P4620"/>
    </row>
    <row r="4621" spans="1:16" x14ac:dyDescent="0.15">
      <c r="A4621"/>
      <c r="B4621"/>
      <c r="C4621"/>
      <c r="D4621"/>
      <c r="E4621"/>
      <c r="F4621"/>
      <c r="G4621"/>
      <c r="H4621"/>
      <c r="I4621"/>
      <c r="J4621"/>
      <c r="K4621"/>
      <c r="L4621"/>
      <c r="M4621"/>
      <c r="N4621"/>
      <c r="O4621"/>
      <c r="P4621"/>
    </row>
    <row r="4622" spans="1:16" x14ac:dyDescent="0.15">
      <c r="A4622"/>
      <c r="B4622"/>
      <c r="C4622"/>
      <c r="D4622"/>
      <c r="E4622"/>
      <c r="F4622"/>
      <c r="G4622"/>
      <c r="H4622"/>
      <c r="I4622"/>
      <c r="J4622"/>
      <c r="K4622"/>
      <c r="L4622"/>
      <c r="M4622"/>
      <c r="N4622"/>
      <c r="O4622"/>
      <c r="P4622"/>
    </row>
    <row r="4623" spans="1:16" x14ac:dyDescent="0.15">
      <c r="A4623"/>
      <c r="B4623"/>
      <c r="C4623"/>
      <c r="D4623"/>
      <c r="E4623"/>
      <c r="F4623"/>
      <c r="G4623"/>
      <c r="H4623"/>
      <c r="I4623"/>
      <c r="J4623"/>
      <c r="K4623"/>
      <c r="L4623"/>
      <c r="M4623"/>
      <c r="N4623"/>
      <c r="O4623"/>
      <c r="P4623"/>
    </row>
    <row r="4624" spans="1:16" x14ac:dyDescent="0.15">
      <c r="A4624"/>
      <c r="B4624"/>
      <c r="C4624"/>
      <c r="D4624"/>
      <c r="E4624"/>
      <c r="F4624"/>
      <c r="G4624"/>
      <c r="H4624"/>
      <c r="I4624"/>
      <c r="J4624"/>
      <c r="K4624"/>
      <c r="L4624"/>
      <c r="M4624"/>
      <c r="N4624"/>
      <c r="O4624"/>
      <c r="P4624"/>
    </row>
    <row r="4625" spans="1:16" x14ac:dyDescent="0.15">
      <c r="A4625"/>
      <c r="B4625"/>
      <c r="C4625"/>
      <c r="D4625"/>
      <c r="E4625"/>
      <c r="F4625"/>
      <c r="G4625"/>
      <c r="H4625"/>
      <c r="I4625"/>
      <c r="J4625"/>
      <c r="K4625"/>
      <c r="L4625"/>
      <c r="M4625"/>
      <c r="N4625"/>
      <c r="O4625"/>
      <c r="P4625"/>
    </row>
    <row r="4626" spans="1:16" x14ac:dyDescent="0.15">
      <c r="A4626"/>
      <c r="B4626"/>
      <c r="C4626"/>
      <c r="D4626"/>
      <c r="E4626"/>
      <c r="F4626"/>
      <c r="G4626"/>
      <c r="H4626"/>
      <c r="I4626"/>
      <c r="J4626"/>
      <c r="K4626"/>
      <c r="L4626"/>
      <c r="M4626"/>
      <c r="N4626"/>
      <c r="O4626"/>
      <c r="P4626"/>
    </row>
    <row r="4627" spans="1:16" x14ac:dyDescent="0.15">
      <c r="A4627"/>
      <c r="B4627"/>
      <c r="C4627"/>
      <c r="D4627"/>
      <c r="E4627"/>
      <c r="F4627"/>
      <c r="G4627"/>
      <c r="H4627"/>
      <c r="I4627"/>
      <c r="J4627"/>
      <c r="K4627"/>
      <c r="L4627"/>
      <c r="M4627"/>
      <c r="N4627"/>
      <c r="O4627"/>
      <c r="P4627"/>
    </row>
    <row r="4628" spans="1:16" x14ac:dyDescent="0.15">
      <c r="A4628"/>
      <c r="B4628"/>
      <c r="C4628"/>
      <c r="D4628"/>
      <c r="E4628"/>
      <c r="F4628"/>
      <c r="G4628"/>
      <c r="H4628"/>
      <c r="I4628"/>
      <c r="J4628"/>
      <c r="K4628"/>
      <c r="L4628"/>
      <c r="M4628"/>
      <c r="N4628"/>
      <c r="O4628"/>
      <c r="P4628"/>
    </row>
    <row r="4629" spans="1:16" x14ac:dyDescent="0.15">
      <c r="A4629"/>
      <c r="B4629"/>
      <c r="C4629"/>
      <c r="D4629"/>
      <c r="E4629"/>
      <c r="F4629"/>
      <c r="G4629"/>
      <c r="H4629"/>
      <c r="I4629"/>
      <c r="J4629"/>
      <c r="K4629"/>
      <c r="L4629"/>
      <c r="M4629"/>
      <c r="N4629"/>
      <c r="O4629"/>
      <c r="P4629"/>
    </row>
    <row r="4630" spans="1:16" x14ac:dyDescent="0.15">
      <c r="A4630"/>
      <c r="B4630"/>
      <c r="C4630"/>
      <c r="D4630"/>
      <c r="E4630"/>
      <c r="F4630"/>
      <c r="G4630"/>
      <c r="H4630"/>
      <c r="I4630"/>
      <c r="J4630"/>
      <c r="K4630"/>
      <c r="L4630"/>
      <c r="M4630"/>
      <c r="N4630"/>
      <c r="O4630"/>
      <c r="P4630"/>
    </row>
    <row r="4631" spans="1:16" x14ac:dyDescent="0.15">
      <c r="A4631"/>
      <c r="B4631"/>
      <c r="C4631"/>
      <c r="D4631"/>
      <c r="E4631"/>
      <c r="F4631"/>
      <c r="G4631"/>
      <c r="H4631"/>
      <c r="I4631"/>
      <c r="J4631"/>
      <c r="K4631"/>
      <c r="L4631"/>
      <c r="M4631"/>
      <c r="N4631"/>
      <c r="O4631"/>
      <c r="P4631"/>
    </row>
    <row r="4632" spans="1:16" x14ac:dyDescent="0.15">
      <c r="A4632"/>
      <c r="B4632"/>
      <c r="C4632"/>
      <c r="D4632"/>
      <c r="E4632"/>
      <c r="F4632"/>
      <c r="G4632"/>
      <c r="H4632"/>
      <c r="I4632"/>
      <c r="J4632"/>
      <c r="K4632"/>
      <c r="L4632"/>
      <c r="M4632"/>
      <c r="N4632"/>
      <c r="O4632"/>
      <c r="P4632"/>
    </row>
    <row r="4633" spans="1:16" x14ac:dyDescent="0.15">
      <c r="A4633"/>
      <c r="B4633"/>
      <c r="C4633"/>
      <c r="D4633"/>
      <c r="E4633"/>
      <c r="F4633"/>
      <c r="G4633"/>
      <c r="H4633"/>
      <c r="I4633"/>
      <c r="J4633"/>
      <c r="K4633"/>
      <c r="L4633"/>
      <c r="M4633"/>
      <c r="N4633"/>
      <c r="O4633"/>
      <c r="P4633"/>
    </row>
    <row r="4634" spans="1:16" x14ac:dyDescent="0.15">
      <c r="A4634"/>
      <c r="B4634"/>
      <c r="C4634"/>
      <c r="D4634"/>
      <c r="E4634"/>
      <c r="F4634"/>
      <c r="G4634"/>
      <c r="H4634"/>
      <c r="I4634"/>
      <c r="J4634"/>
      <c r="K4634"/>
      <c r="L4634"/>
      <c r="M4634"/>
      <c r="N4634"/>
      <c r="O4634"/>
      <c r="P4634"/>
    </row>
    <row r="4635" spans="1:16" x14ac:dyDescent="0.15">
      <c r="A4635"/>
      <c r="B4635"/>
      <c r="C4635"/>
      <c r="D4635"/>
      <c r="E4635"/>
      <c r="F4635"/>
      <c r="G4635"/>
      <c r="H4635"/>
      <c r="I4635"/>
      <c r="J4635"/>
      <c r="K4635"/>
      <c r="L4635"/>
      <c r="M4635"/>
      <c r="N4635"/>
      <c r="O4635"/>
      <c r="P4635"/>
    </row>
    <row r="4636" spans="1:16" x14ac:dyDescent="0.15">
      <c r="A4636"/>
      <c r="B4636"/>
      <c r="C4636"/>
      <c r="D4636"/>
      <c r="E4636"/>
      <c r="F4636"/>
      <c r="G4636"/>
      <c r="H4636"/>
      <c r="I4636"/>
      <c r="J4636"/>
      <c r="K4636"/>
      <c r="L4636"/>
      <c r="M4636"/>
      <c r="N4636"/>
      <c r="O4636"/>
      <c r="P4636"/>
    </row>
    <row r="4637" spans="1:16" x14ac:dyDescent="0.15">
      <c r="A4637"/>
      <c r="B4637"/>
      <c r="C4637"/>
      <c r="D4637"/>
      <c r="E4637"/>
      <c r="F4637"/>
      <c r="G4637"/>
      <c r="H4637"/>
      <c r="I4637"/>
      <c r="J4637"/>
      <c r="K4637"/>
      <c r="L4637"/>
      <c r="M4637"/>
      <c r="N4637"/>
      <c r="O4637"/>
      <c r="P4637"/>
    </row>
    <row r="4638" spans="1:16" x14ac:dyDescent="0.15">
      <c r="A4638"/>
      <c r="B4638"/>
      <c r="C4638"/>
      <c r="D4638"/>
      <c r="E4638"/>
      <c r="F4638"/>
      <c r="G4638"/>
      <c r="H4638"/>
      <c r="I4638"/>
      <c r="J4638"/>
      <c r="K4638"/>
      <c r="L4638"/>
      <c r="M4638"/>
      <c r="N4638"/>
      <c r="O4638"/>
      <c r="P4638"/>
    </row>
    <row r="4639" spans="1:16" x14ac:dyDescent="0.15">
      <c r="A4639"/>
      <c r="B4639"/>
      <c r="C4639"/>
      <c r="D4639"/>
      <c r="E4639"/>
      <c r="F4639"/>
      <c r="G4639"/>
      <c r="H4639"/>
      <c r="I4639"/>
      <c r="J4639"/>
      <c r="K4639"/>
      <c r="L4639"/>
      <c r="M4639"/>
      <c r="N4639"/>
      <c r="O4639"/>
      <c r="P4639"/>
    </row>
    <row r="4640" spans="1:16" x14ac:dyDescent="0.15">
      <c r="A4640"/>
      <c r="B4640"/>
      <c r="C4640"/>
      <c r="D4640"/>
      <c r="E4640"/>
      <c r="F4640"/>
      <c r="G4640"/>
      <c r="H4640"/>
      <c r="I4640"/>
      <c r="J4640"/>
      <c r="K4640"/>
      <c r="L4640"/>
      <c r="M4640"/>
      <c r="N4640"/>
      <c r="O4640"/>
      <c r="P4640"/>
    </row>
    <row r="4641" spans="1:16" x14ac:dyDescent="0.15">
      <c r="A4641"/>
      <c r="B4641"/>
      <c r="C4641"/>
      <c r="D4641"/>
      <c r="E4641"/>
      <c r="F4641"/>
      <c r="G4641"/>
      <c r="H4641"/>
      <c r="I4641"/>
      <c r="J4641"/>
      <c r="K4641"/>
      <c r="L4641"/>
      <c r="M4641"/>
      <c r="N4641"/>
      <c r="O4641"/>
      <c r="P4641"/>
    </row>
    <row r="4642" spans="1:16" x14ac:dyDescent="0.15">
      <c r="A4642"/>
      <c r="B4642"/>
      <c r="C4642"/>
      <c r="D4642"/>
      <c r="E4642"/>
      <c r="F4642"/>
      <c r="G4642"/>
      <c r="H4642"/>
      <c r="I4642"/>
      <c r="J4642"/>
      <c r="K4642"/>
      <c r="L4642"/>
      <c r="M4642"/>
      <c r="N4642"/>
      <c r="O4642"/>
      <c r="P4642"/>
    </row>
    <row r="4643" spans="1:16" x14ac:dyDescent="0.15">
      <c r="A4643"/>
      <c r="B4643"/>
      <c r="C4643"/>
      <c r="D4643"/>
      <c r="E4643"/>
      <c r="F4643"/>
      <c r="G4643"/>
      <c r="H4643"/>
      <c r="I4643"/>
      <c r="J4643"/>
      <c r="K4643"/>
      <c r="L4643"/>
      <c r="M4643"/>
      <c r="N4643"/>
      <c r="O4643"/>
      <c r="P4643"/>
    </row>
    <row r="4644" spans="1:16" x14ac:dyDescent="0.15">
      <c r="A4644"/>
      <c r="B4644"/>
      <c r="C4644"/>
      <c r="D4644"/>
      <c r="E4644"/>
      <c r="F4644"/>
      <c r="G4644"/>
      <c r="H4644"/>
      <c r="I4644"/>
      <c r="J4644"/>
      <c r="K4644"/>
      <c r="L4644"/>
      <c r="M4644"/>
      <c r="N4644"/>
      <c r="O4644"/>
      <c r="P4644"/>
    </row>
    <row r="4645" spans="1:16" x14ac:dyDescent="0.15">
      <c r="A4645"/>
      <c r="B4645"/>
      <c r="C4645"/>
      <c r="D4645"/>
      <c r="E4645"/>
      <c r="F4645"/>
      <c r="G4645"/>
      <c r="H4645"/>
      <c r="I4645"/>
      <c r="J4645"/>
      <c r="K4645"/>
      <c r="L4645"/>
      <c r="M4645"/>
      <c r="N4645"/>
      <c r="O4645"/>
      <c r="P4645"/>
    </row>
    <row r="4646" spans="1:16" x14ac:dyDescent="0.15">
      <c r="A4646"/>
      <c r="B4646"/>
      <c r="C4646"/>
      <c r="D4646"/>
      <c r="E4646"/>
      <c r="F4646"/>
      <c r="G4646"/>
      <c r="H4646"/>
      <c r="I4646"/>
      <c r="J4646"/>
      <c r="K4646"/>
      <c r="L4646"/>
      <c r="M4646"/>
      <c r="N4646"/>
      <c r="O4646"/>
      <c r="P4646"/>
    </row>
    <row r="4647" spans="1:16" x14ac:dyDescent="0.15">
      <c r="A4647"/>
      <c r="B4647"/>
      <c r="C4647"/>
      <c r="D4647"/>
      <c r="E4647"/>
      <c r="F4647"/>
      <c r="G4647"/>
      <c r="H4647"/>
      <c r="I4647"/>
      <c r="J4647"/>
      <c r="K4647"/>
      <c r="L4647"/>
      <c r="M4647"/>
      <c r="N4647"/>
      <c r="O4647"/>
      <c r="P4647"/>
    </row>
    <row r="4648" spans="1:16" x14ac:dyDescent="0.15">
      <c r="A4648"/>
      <c r="B4648"/>
      <c r="C4648"/>
      <c r="D4648"/>
      <c r="E4648"/>
      <c r="F4648"/>
      <c r="G4648"/>
      <c r="H4648"/>
      <c r="I4648"/>
      <c r="J4648"/>
      <c r="K4648"/>
      <c r="L4648"/>
      <c r="M4648"/>
      <c r="N4648"/>
      <c r="O4648"/>
      <c r="P4648"/>
    </row>
    <row r="4649" spans="1:16" x14ac:dyDescent="0.15">
      <c r="A4649"/>
      <c r="B4649"/>
      <c r="C4649"/>
      <c r="D4649"/>
      <c r="E4649"/>
      <c r="F4649"/>
      <c r="G4649"/>
      <c r="H4649"/>
      <c r="I4649"/>
      <c r="J4649"/>
      <c r="K4649"/>
      <c r="L4649"/>
      <c r="M4649"/>
      <c r="N4649"/>
      <c r="O4649"/>
      <c r="P4649"/>
    </row>
    <row r="4650" spans="1:16" x14ac:dyDescent="0.15">
      <c r="A4650"/>
      <c r="B4650"/>
      <c r="C4650"/>
      <c r="D4650"/>
      <c r="E4650"/>
      <c r="F4650"/>
      <c r="G4650"/>
      <c r="H4650"/>
      <c r="I4650"/>
      <c r="J4650"/>
      <c r="K4650"/>
      <c r="L4650"/>
      <c r="M4650"/>
      <c r="N4650"/>
      <c r="O4650"/>
      <c r="P4650"/>
    </row>
    <row r="4651" spans="1:16" x14ac:dyDescent="0.15">
      <c r="A4651"/>
      <c r="B4651"/>
      <c r="C4651"/>
      <c r="D4651"/>
      <c r="E4651"/>
      <c r="F4651"/>
      <c r="G4651"/>
      <c r="H4651"/>
      <c r="I4651"/>
      <c r="J4651"/>
      <c r="K4651"/>
      <c r="L4651"/>
      <c r="M4651"/>
      <c r="N4651"/>
      <c r="O4651"/>
      <c r="P4651"/>
    </row>
    <row r="4652" spans="1:16" x14ac:dyDescent="0.15">
      <c r="A4652"/>
      <c r="B4652"/>
      <c r="C4652"/>
      <c r="D4652"/>
      <c r="E4652"/>
      <c r="F4652"/>
      <c r="G4652"/>
      <c r="H4652"/>
      <c r="I4652"/>
      <c r="J4652"/>
      <c r="K4652"/>
      <c r="L4652"/>
      <c r="M4652"/>
      <c r="N4652"/>
      <c r="O4652"/>
      <c r="P4652"/>
    </row>
    <row r="4653" spans="1:16" x14ac:dyDescent="0.15">
      <c r="A4653"/>
      <c r="B4653"/>
      <c r="C4653"/>
      <c r="D4653"/>
      <c r="E4653"/>
      <c r="F4653"/>
      <c r="G4653"/>
      <c r="H4653"/>
      <c r="I4653"/>
      <c r="J4653"/>
      <c r="K4653"/>
      <c r="L4653"/>
      <c r="M4653"/>
      <c r="N4653"/>
      <c r="O4653"/>
      <c r="P4653"/>
    </row>
    <row r="4654" spans="1:16" x14ac:dyDescent="0.15">
      <c r="A4654"/>
      <c r="B4654"/>
      <c r="C4654"/>
      <c r="D4654"/>
      <c r="E4654"/>
      <c r="F4654"/>
      <c r="G4654"/>
      <c r="H4654"/>
      <c r="I4654"/>
      <c r="J4654"/>
      <c r="K4654"/>
      <c r="L4654"/>
      <c r="M4654"/>
      <c r="N4654"/>
      <c r="O4654"/>
      <c r="P4654"/>
    </row>
    <row r="4655" spans="1:16" x14ac:dyDescent="0.15">
      <c r="A4655"/>
      <c r="B4655"/>
      <c r="C4655"/>
      <c r="D4655"/>
      <c r="E4655"/>
      <c r="F4655"/>
      <c r="G4655"/>
      <c r="H4655"/>
      <c r="I4655"/>
      <c r="J4655"/>
      <c r="K4655"/>
      <c r="L4655"/>
      <c r="M4655"/>
      <c r="N4655"/>
      <c r="O4655"/>
      <c r="P4655"/>
    </row>
    <row r="4656" spans="1:16" x14ac:dyDescent="0.15">
      <c r="A4656"/>
      <c r="B4656"/>
      <c r="C4656"/>
      <c r="D4656"/>
      <c r="E4656"/>
      <c r="F4656"/>
      <c r="G4656"/>
      <c r="H4656"/>
      <c r="I4656"/>
      <c r="J4656"/>
      <c r="K4656"/>
      <c r="L4656"/>
      <c r="M4656"/>
      <c r="N4656"/>
      <c r="O4656"/>
      <c r="P4656"/>
    </row>
    <row r="4657" spans="1:16" x14ac:dyDescent="0.15">
      <c r="A4657"/>
      <c r="B4657"/>
      <c r="C4657"/>
      <c r="D4657"/>
      <c r="E4657"/>
      <c r="F4657"/>
      <c r="G4657"/>
      <c r="H4657"/>
      <c r="I4657"/>
      <c r="J4657"/>
      <c r="K4657"/>
      <c r="L4657"/>
      <c r="M4657"/>
      <c r="N4657"/>
      <c r="O4657"/>
      <c r="P4657"/>
    </row>
    <row r="4658" spans="1:16" x14ac:dyDescent="0.15">
      <c r="A4658"/>
      <c r="B4658"/>
      <c r="C4658"/>
      <c r="D4658"/>
      <c r="E4658"/>
      <c r="F4658"/>
      <c r="G4658"/>
      <c r="H4658"/>
      <c r="I4658"/>
      <c r="J4658"/>
      <c r="K4658"/>
      <c r="L4658"/>
      <c r="M4658"/>
      <c r="N4658"/>
      <c r="O4658"/>
      <c r="P4658"/>
    </row>
    <row r="4659" spans="1:16" x14ac:dyDescent="0.15">
      <c r="A4659"/>
      <c r="B4659"/>
      <c r="C4659"/>
      <c r="D4659"/>
      <c r="E4659"/>
      <c r="F4659"/>
      <c r="G4659"/>
      <c r="H4659"/>
      <c r="I4659"/>
      <c r="J4659"/>
      <c r="K4659"/>
      <c r="L4659"/>
      <c r="M4659"/>
      <c r="N4659"/>
      <c r="O4659"/>
      <c r="P4659"/>
    </row>
    <row r="4660" spans="1:16" x14ac:dyDescent="0.15">
      <c r="A4660"/>
      <c r="B4660"/>
      <c r="C4660"/>
      <c r="D4660"/>
      <c r="E4660"/>
      <c r="F4660"/>
      <c r="G4660"/>
      <c r="H4660"/>
      <c r="I4660"/>
      <c r="J4660"/>
      <c r="K4660"/>
      <c r="L4660"/>
      <c r="M4660"/>
      <c r="N4660"/>
      <c r="O4660"/>
      <c r="P4660"/>
    </row>
    <row r="4661" spans="1:16" x14ac:dyDescent="0.15">
      <c r="A4661"/>
      <c r="B4661"/>
      <c r="C4661"/>
      <c r="D4661"/>
      <c r="E4661"/>
      <c r="F4661"/>
      <c r="G4661"/>
      <c r="H4661"/>
      <c r="I4661"/>
      <c r="J4661"/>
      <c r="K4661"/>
      <c r="L4661"/>
      <c r="M4661"/>
      <c r="N4661"/>
      <c r="O4661"/>
      <c r="P4661"/>
    </row>
    <row r="4662" spans="1:16" x14ac:dyDescent="0.15">
      <c r="A4662"/>
      <c r="B4662"/>
      <c r="C4662"/>
      <c r="D4662"/>
      <c r="E4662"/>
      <c r="F4662"/>
      <c r="G4662"/>
      <c r="H4662"/>
      <c r="I4662"/>
      <c r="J4662"/>
      <c r="K4662"/>
      <c r="L4662"/>
      <c r="M4662"/>
      <c r="N4662"/>
      <c r="O4662"/>
      <c r="P4662"/>
    </row>
    <row r="4663" spans="1:16" x14ac:dyDescent="0.15">
      <c r="A4663"/>
      <c r="B4663"/>
      <c r="C4663"/>
      <c r="D4663"/>
      <c r="E4663"/>
      <c r="F4663"/>
      <c r="G4663"/>
      <c r="H4663"/>
      <c r="I4663"/>
      <c r="J4663"/>
      <c r="K4663"/>
      <c r="L4663"/>
      <c r="M4663"/>
      <c r="N4663"/>
      <c r="O4663"/>
      <c r="P4663"/>
    </row>
    <row r="4664" spans="1:16" x14ac:dyDescent="0.15">
      <c r="A4664"/>
      <c r="B4664"/>
      <c r="C4664"/>
      <c r="D4664"/>
      <c r="E4664"/>
      <c r="F4664"/>
      <c r="G4664"/>
      <c r="H4664"/>
      <c r="I4664"/>
      <c r="J4664"/>
      <c r="K4664"/>
      <c r="L4664"/>
      <c r="M4664"/>
      <c r="N4664"/>
      <c r="O4664"/>
      <c r="P4664"/>
    </row>
    <row r="4665" spans="1:16" x14ac:dyDescent="0.15">
      <c r="A4665"/>
      <c r="B4665"/>
      <c r="C4665"/>
      <c r="D4665"/>
      <c r="E4665"/>
      <c r="F4665"/>
      <c r="G4665"/>
      <c r="H4665"/>
      <c r="I4665"/>
      <c r="J4665"/>
      <c r="K4665"/>
      <c r="L4665"/>
      <c r="M4665"/>
      <c r="N4665"/>
      <c r="O4665"/>
      <c r="P4665"/>
    </row>
    <row r="4666" spans="1:16" x14ac:dyDescent="0.15">
      <c r="A4666"/>
      <c r="B4666"/>
      <c r="C4666"/>
      <c r="D4666"/>
      <c r="E4666"/>
      <c r="F4666"/>
      <c r="G4666"/>
      <c r="H4666"/>
      <c r="I4666"/>
      <c r="J4666"/>
      <c r="K4666"/>
      <c r="L4666"/>
      <c r="M4666"/>
      <c r="N4666"/>
      <c r="O4666"/>
      <c r="P4666"/>
    </row>
    <row r="4667" spans="1:16" x14ac:dyDescent="0.15">
      <c r="A4667"/>
      <c r="B4667"/>
      <c r="C4667"/>
      <c r="D4667"/>
      <c r="E4667"/>
      <c r="F4667"/>
      <c r="G4667"/>
      <c r="H4667"/>
      <c r="I4667"/>
      <c r="J4667"/>
      <c r="K4667"/>
      <c r="L4667"/>
      <c r="M4667"/>
      <c r="N4667"/>
      <c r="O4667"/>
      <c r="P4667"/>
    </row>
    <row r="4668" spans="1:16" x14ac:dyDescent="0.15">
      <c r="A4668"/>
      <c r="B4668"/>
      <c r="C4668"/>
      <c r="D4668"/>
      <c r="E4668"/>
      <c r="F4668"/>
      <c r="G4668"/>
      <c r="H4668"/>
      <c r="I4668"/>
      <c r="J4668"/>
      <c r="K4668"/>
      <c r="L4668"/>
      <c r="M4668"/>
      <c r="N4668"/>
      <c r="O4668"/>
      <c r="P4668"/>
    </row>
    <row r="4669" spans="1:16" x14ac:dyDescent="0.15">
      <c r="A4669"/>
      <c r="B4669"/>
      <c r="C4669"/>
      <c r="D4669"/>
      <c r="E4669"/>
      <c r="F4669"/>
      <c r="G4669"/>
      <c r="H4669"/>
      <c r="I4669"/>
      <c r="J4669"/>
      <c r="K4669"/>
      <c r="L4669"/>
      <c r="M4669"/>
      <c r="N4669"/>
      <c r="O4669"/>
      <c r="P4669"/>
    </row>
    <row r="4670" spans="1:16" x14ac:dyDescent="0.15">
      <c r="A4670"/>
      <c r="B4670"/>
      <c r="C4670"/>
      <c r="D4670"/>
      <c r="E4670"/>
      <c r="F4670"/>
      <c r="G4670"/>
      <c r="H4670"/>
      <c r="I4670"/>
      <c r="J4670"/>
      <c r="K4670"/>
      <c r="L4670"/>
      <c r="M4670"/>
      <c r="N4670"/>
      <c r="O4670"/>
      <c r="P4670"/>
    </row>
    <row r="4671" spans="1:16" x14ac:dyDescent="0.15">
      <c r="A4671"/>
      <c r="B4671"/>
      <c r="C4671"/>
      <c r="D4671"/>
      <c r="E4671"/>
      <c r="F4671"/>
      <c r="G4671"/>
      <c r="H4671"/>
      <c r="I4671"/>
      <c r="J4671"/>
      <c r="K4671"/>
      <c r="L4671"/>
      <c r="M4671"/>
      <c r="N4671"/>
      <c r="O4671"/>
      <c r="P4671"/>
    </row>
    <row r="4672" spans="1:16" x14ac:dyDescent="0.15">
      <c r="A4672"/>
      <c r="B4672"/>
      <c r="C4672"/>
      <c r="D4672"/>
      <c r="E4672"/>
      <c r="F4672"/>
      <c r="G4672"/>
      <c r="H4672"/>
      <c r="I4672"/>
      <c r="J4672"/>
      <c r="K4672"/>
      <c r="L4672"/>
      <c r="M4672"/>
      <c r="N4672"/>
      <c r="O4672"/>
      <c r="P4672"/>
    </row>
    <row r="4673" spans="1:16" x14ac:dyDescent="0.15">
      <c r="A4673"/>
      <c r="B4673"/>
      <c r="C4673"/>
      <c r="D4673"/>
      <c r="E4673"/>
      <c r="F4673"/>
      <c r="G4673"/>
      <c r="H4673"/>
      <c r="I4673"/>
      <c r="J4673"/>
      <c r="K4673"/>
      <c r="L4673"/>
      <c r="M4673"/>
      <c r="N4673"/>
      <c r="O4673"/>
      <c r="P4673"/>
    </row>
    <row r="4674" spans="1:16" x14ac:dyDescent="0.15">
      <c r="A4674"/>
      <c r="B4674"/>
      <c r="C4674"/>
      <c r="D4674"/>
      <c r="E4674"/>
      <c r="F4674"/>
      <c r="G4674"/>
      <c r="H4674"/>
      <c r="I4674"/>
      <c r="J4674"/>
      <c r="K4674"/>
      <c r="L4674"/>
      <c r="M4674"/>
      <c r="N4674"/>
      <c r="O4674"/>
      <c r="P4674"/>
    </row>
    <row r="4675" spans="1:16" x14ac:dyDescent="0.15">
      <c r="A4675"/>
      <c r="B4675"/>
      <c r="C4675"/>
      <c r="D4675"/>
      <c r="E4675"/>
      <c r="F4675"/>
      <c r="G4675"/>
      <c r="H4675"/>
      <c r="I4675"/>
      <c r="J4675"/>
      <c r="K4675"/>
      <c r="L4675"/>
      <c r="M4675"/>
      <c r="N4675"/>
      <c r="O4675"/>
      <c r="P4675"/>
    </row>
    <row r="4676" spans="1:16" x14ac:dyDescent="0.15">
      <c r="A4676"/>
      <c r="B4676"/>
      <c r="C4676"/>
      <c r="D4676"/>
      <c r="E4676"/>
      <c r="F4676"/>
      <c r="G4676"/>
      <c r="H4676"/>
      <c r="I4676"/>
      <c r="J4676"/>
      <c r="K4676"/>
      <c r="L4676"/>
      <c r="M4676"/>
      <c r="N4676"/>
      <c r="O4676"/>
      <c r="P4676"/>
    </row>
    <row r="4677" spans="1:16" x14ac:dyDescent="0.15">
      <c r="A4677"/>
      <c r="B4677"/>
      <c r="C4677"/>
      <c r="D4677"/>
      <c r="E4677"/>
      <c r="F4677"/>
      <c r="G4677"/>
      <c r="H4677"/>
      <c r="I4677"/>
      <c r="J4677"/>
      <c r="K4677"/>
      <c r="L4677"/>
      <c r="M4677"/>
      <c r="N4677"/>
      <c r="O4677"/>
      <c r="P4677"/>
    </row>
    <row r="4678" spans="1:16" x14ac:dyDescent="0.15">
      <c r="A4678"/>
      <c r="B4678"/>
      <c r="C4678"/>
      <c r="D4678"/>
      <c r="E4678"/>
      <c r="F4678"/>
      <c r="G4678"/>
      <c r="H4678"/>
      <c r="I4678"/>
      <c r="J4678"/>
      <c r="K4678"/>
      <c r="L4678"/>
      <c r="M4678"/>
      <c r="N4678"/>
      <c r="O4678"/>
      <c r="P4678"/>
    </row>
    <row r="4679" spans="1:16" x14ac:dyDescent="0.15">
      <c r="A4679"/>
      <c r="B4679"/>
      <c r="C4679"/>
      <c r="D4679"/>
      <c r="E4679"/>
      <c r="F4679"/>
      <c r="G4679"/>
      <c r="H4679"/>
      <c r="I4679"/>
      <c r="J4679"/>
      <c r="K4679"/>
      <c r="L4679"/>
      <c r="M4679"/>
      <c r="N4679"/>
      <c r="O4679"/>
      <c r="P4679"/>
    </row>
    <row r="4680" spans="1:16" x14ac:dyDescent="0.15">
      <c r="A4680"/>
      <c r="B4680"/>
      <c r="C4680"/>
      <c r="D4680"/>
      <c r="E4680"/>
      <c r="F4680"/>
      <c r="G4680"/>
      <c r="H4680"/>
      <c r="I4680"/>
      <c r="J4680"/>
      <c r="K4680"/>
      <c r="L4680"/>
      <c r="M4680"/>
      <c r="N4680"/>
      <c r="O4680"/>
      <c r="P4680"/>
    </row>
    <row r="4681" spans="1:16" x14ac:dyDescent="0.15">
      <c r="A4681"/>
      <c r="B4681"/>
      <c r="C4681"/>
      <c r="D4681"/>
      <c r="E4681"/>
      <c r="F4681"/>
      <c r="G4681"/>
      <c r="H4681"/>
      <c r="I4681"/>
      <c r="J4681"/>
      <c r="K4681"/>
      <c r="L4681"/>
      <c r="M4681"/>
      <c r="N4681"/>
      <c r="O4681"/>
      <c r="P4681"/>
    </row>
    <row r="4682" spans="1:16" x14ac:dyDescent="0.15">
      <c r="A4682"/>
      <c r="B4682"/>
      <c r="C4682"/>
      <c r="D4682"/>
      <c r="E4682"/>
      <c r="F4682"/>
      <c r="G4682"/>
      <c r="H4682"/>
      <c r="I4682"/>
      <c r="J4682"/>
      <c r="K4682"/>
      <c r="L4682"/>
      <c r="M4682"/>
      <c r="N4682"/>
      <c r="O4682"/>
      <c r="P4682"/>
    </row>
    <row r="4683" spans="1:16" x14ac:dyDescent="0.15">
      <c r="A4683"/>
      <c r="B4683"/>
      <c r="C4683"/>
      <c r="D4683"/>
      <c r="E4683"/>
      <c r="F4683"/>
      <c r="G4683"/>
      <c r="H4683"/>
      <c r="I4683"/>
      <c r="J4683"/>
      <c r="K4683"/>
      <c r="L4683"/>
      <c r="M4683"/>
      <c r="N4683"/>
      <c r="O4683"/>
      <c r="P4683"/>
    </row>
    <row r="4684" spans="1:16" x14ac:dyDescent="0.15">
      <c r="A4684"/>
      <c r="B4684"/>
      <c r="C4684"/>
      <c r="D4684"/>
      <c r="E4684"/>
      <c r="F4684"/>
      <c r="G4684"/>
      <c r="H4684"/>
      <c r="I4684"/>
      <c r="J4684"/>
      <c r="K4684"/>
      <c r="L4684"/>
      <c r="M4684"/>
      <c r="N4684"/>
      <c r="O4684"/>
      <c r="P4684"/>
    </row>
    <row r="4685" spans="1:16" x14ac:dyDescent="0.15">
      <c r="A4685"/>
      <c r="B4685"/>
      <c r="C4685"/>
      <c r="D4685"/>
      <c r="E4685"/>
      <c r="F4685"/>
      <c r="G4685"/>
      <c r="H4685"/>
      <c r="I4685"/>
      <c r="J4685"/>
      <c r="K4685"/>
      <c r="L4685"/>
      <c r="M4685"/>
      <c r="N4685"/>
      <c r="O4685"/>
      <c r="P4685"/>
    </row>
    <row r="4686" spans="1:16" x14ac:dyDescent="0.15">
      <c r="A4686"/>
      <c r="B4686"/>
      <c r="C4686"/>
      <c r="D4686"/>
      <c r="E4686"/>
      <c r="F4686"/>
      <c r="G4686"/>
      <c r="H4686"/>
      <c r="I4686"/>
      <c r="J4686"/>
      <c r="K4686"/>
      <c r="L4686"/>
      <c r="M4686"/>
      <c r="N4686"/>
      <c r="O4686"/>
      <c r="P4686"/>
    </row>
    <row r="4687" spans="1:16" x14ac:dyDescent="0.15">
      <c r="A4687"/>
      <c r="B4687"/>
      <c r="C4687"/>
      <c r="D4687"/>
      <c r="E4687"/>
      <c r="F4687"/>
      <c r="G4687"/>
      <c r="H4687"/>
      <c r="I4687"/>
      <c r="J4687"/>
      <c r="K4687"/>
      <c r="L4687"/>
      <c r="M4687"/>
      <c r="N4687"/>
      <c r="O4687"/>
      <c r="P4687"/>
    </row>
    <row r="4688" spans="1:16" x14ac:dyDescent="0.15">
      <c r="A4688"/>
      <c r="B4688"/>
      <c r="C4688"/>
      <c r="D4688"/>
      <c r="E4688"/>
      <c r="F4688"/>
      <c r="G4688"/>
      <c r="H4688"/>
      <c r="I4688"/>
      <c r="J4688"/>
      <c r="K4688"/>
      <c r="L4688"/>
      <c r="M4688"/>
      <c r="N4688"/>
      <c r="O4688"/>
      <c r="P4688"/>
    </row>
    <row r="4689" spans="1:16" x14ac:dyDescent="0.15">
      <c r="A4689"/>
      <c r="B4689"/>
      <c r="C4689"/>
      <c r="D4689"/>
      <c r="E4689"/>
      <c r="F4689"/>
      <c r="G4689"/>
      <c r="H4689"/>
      <c r="I4689"/>
      <c r="J4689"/>
      <c r="K4689"/>
      <c r="L4689"/>
      <c r="M4689"/>
      <c r="N4689"/>
      <c r="O4689"/>
      <c r="P4689"/>
    </row>
    <row r="4690" spans="1:16" x14ac:dyDescent="0.15">
      <c r="A4690"/>
      <c r="B4690"/>
      <c r="C4690"/>
      <c r="D4690"/>
      <c r="E4690"/>
      <c r="F4690"/>
      <c r="G4690"/>
      <c r="H4690"/>
      <c r="I4690"/>
      <c r="J4690"/>
      <c r="K4690"/>
      <c r="L4690"/>
      <c r="M4690"/>
      <c r="N4690"/>
      <c r="O4690"/>
      <c r="P4690"/>
    </row>
    <row r="4691" spans="1:16" x14ac:dyDescent="0.15">
      <c r="A4691"/>
      <c r="B4691"/>
      <c r="C4691"/>
      <c r="D4691"/>
      <c r="E4691"/>
      <c r="F4691"/>
      <c r="G4691"/>
      <c r="H4691"/>
      <c r="I4691"/>
      <c r="J4691"/>
      <c r="K4691"/>
      <c r="L4691"/>
      <c r="M4691"/>
      <c r="N4691"/>
      <c r="O4691"/>
      <c r="P4691"/>
    </row>
    <row r="4692" spans="1:16" x14ac:dyDescent="0.15">
      <c r="A4692"/>
      <c r="B4692"/>
      <c r="C4692"/>
      <c r="D4692"/>
      <c r="E4692"/>
      <c r="F4692"/>
      <c r="G4692"/>
      <c r="H4692"/>
      <c r="I4692"/>
      <c r="J4692"/>
      <c r="K4692"/>
      <c r="L4692"/>
      <c r="M4692"/>
      <c r="N4692"/>
      <c r="O4692"/>
      <c r="P4692"/>
    </row>
    <row r="4693" spans="1:16" x14ac:dyDescent="0.15">
      <c r="A4693"/>
      <c r="B4693"/>
      <c r="C4693"/>
      <c r="D4693"/>
      <c r="E4693"/>
      <c r="F4693"/>
      <c r="G4693"/>
      <c r="H4693"/>
      <c r="I4693"/>
      <c r="J4693"/>
      <c r="K4693"/>
      <c r="L4693"/>
      <c r="M4693"/>
      <c r="N4693"/>
      <c r="O4693"/>
      <c r="P4693"/>
    </row>
    <row r="4694" spans="1:16" x14ac:dyDescent="0.15">
      <c r="A4694"/>
      <c r="B4694"/>
      <c r="C4694"/>
      <c r="D4694"/>
      <c r="E4694"/>
      <c r="F4694"/>
      <c r="G4694"/>
      <c r="H4694"/>
      <c r="I4694"/>
      <c r="J4694"/>
      <c r="K4694"/>
      <c r="L4694"/>
      <c r="M4694"/>
      <c r="N4694"/>
      <c r="O4694"/>
      <c r="P4694"/>
    </row>
    <row r="4695" spans="1:16" x14ac:dyDescent="0.15">
      <c r="A4695"/>
      <c r="B4695"/>
      <c r="C4695"/>
      <c r="D4695"/>
      <c r="E4695"/>
      <c r="F4695"/>
      <c r="G4695"/>
      <c r="H4695"/>
      <c r="I4695"/>
      <c r="J4695"/>
      <c r="K4695"/>
      <c r="L4695"/>
      <c r="M4695"/>
      <c r="N4695"/>
      <c r="O4695"/>
      <c r="P4695"/>
    </row>
    <row r="4696" spans="1:16" x14ac:dyDescent="0.15">
      <c r="A4696"/>
      <c r="B4696"/>
      <c r="C4696"/>
      <c r="D4696"/>
      <c r="E4696"/>
      <c r="F4696"/>
      <c r="G4696"/>
      <c r="H4696"/>
      <c r="I4696"/>
      <c r="J4696"/>
      <c r="K4696"/>
      <c r="L4696"/>
      <c r="M4696"/>
      <c r="N4696"/>
      <c r="O4696"/>
      <c r="P4696"/>
    </row>
    <row r="4697" spans="1:16" x14ac:dyDescent="0.15">
      <c r="A4697"/>
      <c r="B4697"/>
      <c r="C4697"/>
      <c r="D4697"/>
      <c r="E4697"/>
      <c r="F4697"/>
      <c r="G4697"/>
      <c r="H4697"/>
      <c r="I4697"/>
      <c r="J4697"/>
      <c r="K4697"/>
      <c r="L4697"/>
      <c r="M4697"/>
      <c r="N4697"/>
      <c r="O4697"/>
      <c r="P4697"/>
    </row>
    <row r="4698" spans="1:16" x14ac:dyDescent="0.15">
      <c r="A4698"/>
      <c r="B4698"/>
      <c r="C4698"/>
      <c r="D4698"/>
      <c r="E4698"/>
      <c r="F4698"/>
      <c r="G4698"/>
      <c r="H4698"/>
      <c r="I4698"/>
      <c r="J4698"/>
      <c r="K4698"/>
      <c r="L4698"/>
      <c r="M4698"/>
      <c r="N4698"/>
      <c r="O4698"/>
      <c r="P4698"/>
    </row>
    <row r="4699" spans="1:16" x14ac:dyDescent="0.15">
      <c r="A4699"/>
      <c r="B4699"/>
      <c r="C4699"/>
      <c r="D4699"/>
      <c r="E4699"/>
      <c r="F4699"/>
      <c r="G4699"/>
      <c r="H4699"/>
      <c r="I4699"/>
      <c r="J4699"/>
      <c r="K4699"/>
      <c r="L4699"/>
      <c r="M4699"/>
      <c r="N4699"/>
      <c r="O4699"/>
      <c r="P4699"/>
    </row>
    <row r="4700" spans="1:16" x14ac:dyDescent="0.15">
      <c r="A4700"/>
      <c r="B4700"/>
      <c r="C4700"/>
      <c r="D4700"/>
      <c r="E4700"/>
      <c r="F4700"/>
      <c r="G4700"/>
      <c r="H4700"/>
      <c r="I4700"/>
      <c r="J4700"/>
      <c r="K4700"/>
      <c r="L4700"/>
      <c r="M4700"/>
      <c r="N4700"/>
      <c r="O4700"/>
      <c r="P4700"/>
    </row>
    <row r="4701" spans="1:16" x14ac:dyDescent="0.15">
      <c r="A4701"/>
      <c r="B4701"/>
      <c r="C4701"/>
      <c r="D4701"/>
      <c r="E4701"/>
      <c r="F4701"/>
      <c r="G4701"/>
      <c r="H4701"/>
      <c r="I4701"/>
      <c r="J4701"/>
      <c r="K4701"/>
      <c r="L4701"/>
      <c r="M4701"/>
      <c r="N4701"/>
      <c r="O4701"/>
      <c r="P4701"/>
    </row>
    <row r="4702" spans="1:16" x14ac:dyDescent="0.15">
      <c r="A4702"/>
      <c r="B4702"/>
      <c r="C4702"/>
      <c r="D4702"/>
      <c r="E4702"/>
      <c r="F4702"/>
      <c r="G4702"/>
      <c r="H4702"/>
      <c r="I4702"/>
      <c r="J4702"/>
      <c r="K4702"/>
      <c r="L4702"/>
      <c r="M4702"/>
      <c r="N4702"/>
      <c r="O4702"/>
      <c r="P4702"/>
    </row>
    <row r="4703" spans="1:16" x14ac:dyDescent="0.15">
      <c r="A4703"/>
      <c r="B4703"/>
      <c r="C4703"/>
      <c r="D4703"/>
      <c r="E4703"/>
      <c r="F4703"/>
      <c r="G4703"/>
      <c r="H4703"/>
      <c r="I4703"/>
      <c r="J4703"/>
      <c r="K4703"/>
      <c r="L4703"/>
      <c r="M4703"/>
      <c r="N4703"/>
      <c r="O4703"/>
      <c r="P4703"/>
    </row>
    <row r="4704" spans="1:16" x14ac:dyDescent="0.15">
      <c r="A4704"/>
      <c r="B4704"/>
      <c r="C4704"/>
      <c r="D4704"/>
      <c r="E4704"/>
      <c r="F4704"/>
      <c r="G4704"/>
      <c r="H4704"/>
      <c r="I4704"/>
      <c r="J4704"/>
      <c r="K4704"/>
      <c r="L4704"/>
      <c r="M4704"/>
      <c r="N4704"/>
      <c r="O4704"/>
      <c r="P4704"/>
    </row>
    <row r="4705" spans="1:16" x14ac:dyDescent="0.15">
      <c r="A4705"/>
      <c r="B4705"/>
      <c r="C4705"/>
      <c r="D4705"/>
      <c r="E4705"/>
      <c r="F4705"/>
      <c r="G4705"/>
      <c r="H4705"/>
      <c r="I4705"/>
      <c r="J4705"/>
      <c r="K4705"/>
      <c r="L4705"/>
      <c r="M4705"/>
      <c r="N4705"/>
      <c r="O4705"/>
      <c r="P4705"/>
    </row>
    <row r="4706" spans="1:16" x14ac:dyDescent="0.15">
      <c r="A4706"/>
      <c r="B4706"/>
      <c r="C4706"/>
      <c r="D4706"/>
      <c r="E4706"/>
      <c r="F4706"/>
      <c r="G4706"/>
      <c r="H4706"/>
      <c r="I4706"/>
      <c r="J4706"/>
      <c r="K4706"/>
      <c r="L4706"/>
      <c r="M4706"/>
      <c r="N4706"/>
      <c r="O4706"/>
      <c r="P4706"/>
    </row>
    <row r="4707" spans="1:16" x14ac:dyDescent="0.15">
      <c r="A4707"/>
      <c r="B4707"/>
      <c r="C4707"/>
      <c r="D4707"/>
      <c r="E4707"/>
      <c r="F4707"/>
      <c r="G4707"/>
      <c r="H4707"/>
      <c r="I4707"/>
      <c r="J4707"/>
      <c r="K4707"/>
      <c r="L4707"/>
      <c r="M4707"/>
      <c r="N4707"/>
      <c r="O4707"/>
      <c r="P4707"/>
    </row>
    <row r="4708" spans="1:16" x14ac:dyDescent="0.15">
      <c r="A4708"/>
      <c r="B4708"/>
      <c r="C4708"/>
      <c r="D4708"/>
      <c r="E4708"/>
      <c r="F4708"/>
      <c r="G4708"/>
      <c r="H4708"/>
      <c r="I4708"/>
      <c r="J4708"/>
      <c r="K4708"/>
      <c r="L4708"/>
      <c r="M4708"/>
      <c r="N4708"/>
      <c r="O4708"/>
      <c r="P4708"/>
    </row>
    <row r="4709" spans="1:16" x14ac:dyDescent="0.15">
      <c r="A4709"/>
      <c r="B4709"/>
      <c r="C4709"/>
      <c r="D4709"/>
      <c r="E4709"/>
      <c r="F4709"/>
      <c r="G4709"/>
      <c r="H4709"/>
      <c r="I4709"/>
      <c r="J4709"/>
      <c r="K4709"/>
      <c r="L4709"/>
      <c r="M4709"/>
      <c r="N4709"/>
      <c r="O4709"/>
      <c r="P4709"/>
    </row>
    <row r="4710" spans="1:16" x14ac:dyDescent="0.15">
      <c r="A4710"/>
      <c r="B4710"/>
      <c r="C4710"/>
      <c r="D4710"/>
      <c r="E4710"/>
      <c r="F4710"/>
      <c r="G4710"/>
      <c r="H4710"/>
      <c r="I4710"/>
      <c r="J4710"/>
      <c r="K4710"/>
      <c r="L4710"/>
      <c r="M4710"/>
      <c r="N4710"/>
      <c r="O4710"/>
      <c r="P4710"/>
    </row>
    <row r="4711" spans="1:16" x14ac:dyDescent="0.15">
      <c r="A4711"/>
      <c r="B4711"/>
      <c r="C4711"/>
      <c r="D4711"/>
      <c r="E4711"/>
      <c r="F4711"/>
      <c r="G4711"/>
      <c r="H4711"/>
      <c r="I4711"/>
      <c r="J4711"/>
      <c r="K4711"/>
      <c r="L4711"/>
      <c r="M4711"/>
      <c r="N4711"/>
      <c r="O4711"/>
      <c r="P4711"/>
    </row>
    <row r="4712" spans="1:16" x14ac:dyDescent="0.15">
      <c r="A4712"/>
      <c r="B4712"/>
      <c r="C4712"/>
      <c r="D4712"/>
      <c r="E4712"/>
      <c r="F4712"/>
      <c r="G4712"/>
      <c r="H4712"/>
      <c r="I4712"/>
      <c r="J4712"/>
      <c r="K4712"/>
      <c r="L4712"/>
      <c r="M4712"/>
      <c r="N4712"/>
      <c r="O4712"/>
      <c r="P4712"/>
    </row>
    <row r="4713" spans="1:16" x14ac:dyDescent="0.15">
      <c r="A4713"/>
      <c r="B4713"/>
      <c r="C4713"/>
      <c r="D4713"/>
      <c r="E4713"/>
      <c r="F4713"/>
      <c r="G4713"/>
      <c r="H4713"/>
      <c r="I4713"/>
      <c r="J4713"/>
      <c r="K4713"/>
      <c r="L4713"/>
      <c r="M4713"/>
      <c r="N4713"/>
      <c r="O4713"/>
      <c r="P4713"/>
    </row>
    <row r="4714" spans="1:16" x14ac:dyDescent="0.15">
      <c r="A4714"/>
      <c r="B4714"/>
      <c r="C4714"/>
      <c r="D4714"/>
      <c r="E4714"/>
      <c r="F4714"/>
      <c r="G4714"/>
      <c r="H4714"/>
      <c r="I4714"/>
      <c r="J4714"/>
      <c r="K4714"/>
      <c r="L4714"/>
      <c r="M4714"/>
      <c r="N4714"/>
      <c r="O4714"/>
      <c r="P4714"/>
    </row>
    <row r="4715" spans="1:16" x14ac:dyDescent="0.15">
      <c r="A4715"/>
      <c r="B4715"/>
      <c r="C4715"/>
      <c r="D4715"/>
      <c r="E4715"/>
      <c r="F4715"/>
      <c r="G4715"/>
      <c r="H4715"/>
      <c r="I4715"/>
      <c r="J4715"/>
      <c r="K4715"/>
      <c r="L4715"/>
      <c r="M4715"/>
      <c r="N4715"/>
      <c r="O4715"/>
      <c r="P4715"/>
    </row>
    <row r="4716" spans="1:16" x14ac:dyDescent="0.15">
      <c r="A4716"/>
      <c r="B4716"/>
      <c r="C4716"/>
      <c r="D4716"/>
      <c r="E4716"/>
      <c r="F4716"/>
      <c r="G4716"/>
      <c r="H4716"/>
      <c r="I4716"/>
      <c r="J4716"/>
      <c r="K4716"/>
      <c r="L4716"/>
      <c r="M4716"/>
      <c r="N4716"/>
      <c r="O4716"/>
      <c r="P4716"/>
    </row>
    <row r="4717" spans="1:16" x14ac:dyDescent="0.15">
      <c r="A4717"/>
      <c r="B4717"/>
      <c r="C4717"/>
      <c r="D4717"/>
      <c r="E4717"/>
      <c r="F4717"/>
      <c r="G4717"/>
      <c r="H4717"/>
      <c r="I4717"/>
      <c r="J4717"/>
      <c r="K4717"/>
      <c r="L4717"/>
      <c r="M4717"/>
      <c r="N4717"/>
      <c r="O4717"/>
      <c r="P4717"/>
    </row>
    <row r="4718" spans="1:16" x14ac:dyDescent="0.15">
      <c r="A4718"/>
      <c r="B4718"/>
      <c r="C4718"/>
      <c r="D4718"/>
      <c r="E4718"/>
      <c r="F4718"/>
      <c r="G4718"/>
      <c r="H4718"/>
      <c r="I4718"/>
      <c r="J4718"/>
      <c r="K4718"/>
      <c r="L4718"/>
      <c r="M4718"/>
      <c r="N4718"/>
      <c r="O4718"/>
      <c r="P4718"/>
    </row>
    <row r="4719" spans="1:16" x14ac:dyDescent="0.15">
      <c r="A4719"/>
      <c r="B4719"/>
      <c r="C4719"/>
      <c r="D4719"/>
      <c r="E4719"/>
      <c r="F4719"/>
      <c r="G4719"/>
      <c r="H4719"/>
      <c r="I4719"/>
      <c r="J4719"/>
      <c r="K4719"/>
      <c r="L4719"/>
      <c r="M4719"/>
      <c r="N4719"/>
      <c r="O4719"/>
      <c r="P4719"/>
    </row>
    <row r="4720" spans="1:16" x14ac:dyDescent="0.15">
      <c r="A4720"/>
      <c r="B4720"/>
      <c r="C4720"/>
      <c r="D4720"/>
      <c r="E4720"/>
      <c r="F4720"/>
      <c r="G4720"/>
      <c r="H4720"/>
      <c r="I4720"/>
      <c r="J4720"/>
      <c r="K4720"/>
      <c r="L4720"/>
      <c r="M4720"/>
      <c r="N4720"/>
      <c r="O4720"/>
      <c r="P4720"/>
    </row>
    <row r="4721" spans="1:16" x14ac:dyDescent="0.15">
      <c r="A4721"/>
      <c r="B4721"/>
      <c r="C4721"/>
      <c r="D4721"/>
      <c r="E4721"/>
      <c r="F4721"/>
      <c r="G4721"/>
      <c r="H4721"/>
      <c r="I4721"/>
      <c r="J4721"/>
      <c r="K4721"/>
      <c r="L4721"/>
      <c r="M4721"/>
      <c r="N4721"/>
      <c r="O4721"/>
      <c r="P4721"/>
    </row>
    <row r="4722" spans="1:16" x14ac:dyDescent="0.15">
      <c r="A4722"/>
      <c r="B4722"/>
      <c r="C4722"/>
      <c r="D4722"/>
      <c r="E4722"/>
      <c r="F4722"/>
      <c r="G4722"/>
      <c r="H4722"/>
      <c r="I4722"/>
      <c r="J4722"/>
      <c r="K4722"/>
      <c r="L4722"/>
      <c r="M4722"/>
      <c r="N4722"/>
      <c r="O4722"/>
      <c r="P4722"/>
    </row>
    <row r="4723" spans="1:16" x14ac:dyDescent="0.15">
      <c r="A4723"/>
      <c r="B4723"/>
      <c r="C4723"/>
      <c r="D4723"/>
      <c r="E4723"/>
      <c r="F4723"/>
      <c r="G4723"/>
      <c r="H4723"/>
      <c r="I4723"/>
      <c r="J4723"/>
      <c r="K4723"/>
      <c r="L4723"/>
      <c r="M4723"/>
      <c r="N4723"/>
      <c r="O4723"/>
      <c r="P4723"/>
    </row>
    <row r="4724" spans="1:16" x14ac:dyDescent="0.15">
      <c r="A4724"/>
      <c r="B4724"/>
      <c r="C4724"/>
      <c r="D4724"/>
      <c r="E4724"/>
      <c r="F4724"/>
      <c r="G4724"/>
      <c r="H4724"/>
      <c r="I4724"/>
      <c r="J4724"/>
      <c r="K4724"/>
      <c r="L4724"/>
      <c r="M4724"/>
      <c r="N4724"/>
      <c r="O4724"/>
      <c r="P4724"/>
    </row>
    <row r="4725" spans="1:16" x14ac:dyDescent="0.15">
      <c r="A4725"/>
      <c r="B4725"/>
      <c r="C4725"/>
      <c r="D4725"/>
      <c r="E4725"/>
      <c r="F4725"/>
      <c r="G4725"/>
      <c r="H4725"/>
      <c r="I4725"/>
      <c r="J4725"/>
      <c r="K4725"/>
      <c r="L4725"/>
      <c r="M4725"/>
      <c r="N4725"/>
      <c r="O4725"/>
      <c r="P4725"/>
    </row>
    <row r="4726" spans="1:16" x14ac:dyDescent="0.15">
      <c r="A4726"/>
      <c r="B4726"/>
      <c r="C4726"/>
      <c r="D4726"/>
      <c r="E4726"/>
      <c r="F4726"/>
      <c r="G4726"/>
      <c r="H4726"/>
      <c r="I4726"/>
      <c r="J4726"/>
      <c r="K4726"/>
      <c r="L4726"/>
      <c r="M4726"/>
      <c r="N4726"/>
      <c r="O4726"/>
      <c r="P4726"/>
    </row>
    <row r="4727" spans="1:16" x14ac:dyDescent="0.15">
      <c r="A4727"/>
      <c r="B4727"/>
      <c r="C4727"/>
      <c r="D4727"/>
      <c r="E4727"/>
      <c r="F4727"/>
      <c r="G4727"/>
      <c r="H4727"/>
      <c r="I4727"/>
      <c r="J4727"/>
      <c r="K4727"/>
      <c r="L4727"/>
      <c r="M4727"/>
      <c r="N4727"/>
      <c r="O4727"/>
      <c r="P4727"/>
    </row>
    <row r="4728" spans="1:16" x14ac:dyDescent="0.15">
      <c r="A4728"/>
      <c r="B4728"/>
      <c r="C4728"/>
      <c r="D4728"/>
      <c r="E4728"/>
      <c r="F4728"/>
      <c r="G4728"/>
      <c r="H4728"/>
      <c r="I4728"/>
      <c r="J4728"/>
      <c r="K4728"/>
      <c r="L4728"/>
      <c r="M4728"/>
      <c r="N4728"/>
      <c r="O4728"/>
      <c r="P4728"/>
    </row>
    <row r="4729" spans="1:16" x14ac:dyDescent="0.15">
      <c r="A4729"/>
      <c r="B4729"/>
      <c r="C4729"/>
      <c r="D4729"/>
      <c r="E4729"/>
      <c r="F4729"/>
      <c r="G4729"/>
      <c r="H4729"/>
      <c r="I4729"/>
      <c r="J4729"/>
      <c r="K4729"/>
      <c r="L4729"/>
      <c r="M4729"/>
      <c r="N4729"/>
      <c r="O4729"/>
      <c r="P4729"/>
    </row>
    <row r="4730" spans="1:16" x14ac:dyDescent="0.15">
      <c r="A4730"/>
      <c r="B4730"/>
      <c r="C4730"/>
      <c r="D4730"/>
      <c r="E4730"/>
      <c r="F4730"/>
      <c r="G4730"/>
      <c r="H4730"/>
      <c r="I4730"/>
      <c r="J4730"/>
      <c r="K4730"/>
      <c r="L4730"/>
      <c r="M4730"/>
      <c r="N4730"/>
      <c r="O4730"/>
      <c r="P4730"/>
    </row>
    <row r="4731" spans="1:16" x14ac:dyDescent="0.15">
      <c r="A4731"/>
      <c r="B4731"/>
      <c r="C4731"/>
      <c r="D4731"/>
      <c r="E4731"/>
      <c r="F4731"/>
      <c r="G4731"/>
      <c r="H4731"/>
      <c r="I4731"/>
      <c r="J4731"/>
      <c r="K4731"/>
      <c r="L4731"/>
      <c r="M4731"/>
      <c r="N4731"/>
      <c r="O4731"/>
      <c r="P4731"/>
    </row>
    <row r="4732" spans="1:16" x14ac:dyDescent="0.15">
      <c r="A4732"/>
      <c r="B4732"/>
      <c r="C4732"/>
      <c r="D4732"/>
      <c r="E4732"/>
      <c r="F4732"/>
      <c r="G4732"/>
      <c r="H4732"/>
      <c r="I4732"/>
      <c r="J4732"/>
      <c r="K4732"/>
      <c r="L4732"/>
      <c r="M4732"/>
      <c r="N4732"/>
      <c r="O4732"/>
      <c r="P4732"/>
    </row>
    <row r="4733" spans="1:16" x14ac:dyDescent="0.15">
      <c r="A4733"/>
      <c r="B4733"/>
      <c r="C4733"/>
      <c r="D4733"/>
      <c r="E4733"/>
      <c r="F4733"/>
      <c r="G4733"/>
      <c r="H4733"/>
      <c r="I4733"/>
      <c r="J4733"/>
      <c r="K4733"/>
      <c r="L4733"/>
      <c r="M4733"/>
      <c r="N4733"/>
      <c r="O4733"/>
      <c r="P4733"/>
    </row>
    <row r="4734" spans="1:16" x14ac:dyDescent="0.15">
      <c r="A4734"/>
      <c r="B4734"/>
      <c r="C4734"/>
      <c r="D4734"/>
      <c r="E4734"/>
      <c r="F4734"/>
      <c r="G4734"/>
      <c r="H4734"/>
      <c r="I4734"/>
      <c r="J4734"/>
      <c r="K4734"/>
      <c r="L4734"/>
      <c r="M4734"/>
      <c r="N4734"/>
      <c r="O4734"/>
      <c r="P4734"/>
    </row>
    <row r="4735" spans="1:16" x14ac:dyDescent="0.15">
      <c r="A4735"/>
      <c r="B4735"/>
      <c r="C4735"/>
      <c r="D4735"/>
      <c r="E4735"/>
      <c r="F4735"/>
      <c r="G4735"/>
      <c r="H4735"/>
      <c r="I4735"/>
      <c r="J4735"/>
      <c r="K4735"/>
      <c r="L4735"/>
      <c r="M4735"/>
      <c r="N4735"/>
      <c r="O4735"/>
      <c r="P4735"/>
    </row>
    <row r="4736" spans="1:16" x14ac:dyDescent="0.15">
      <c r="A4736"/>
      <c r="B4736"/>
      <c r="C4736"/>
      <c r="D4736"/>
      <c r="E4736"/>
      <c r="F4736"/>
      <c r="G4736"/>
      <c r="H4736"/>
      <c r="I4736"/>
      <c r="J4736"/>
      <c r="K4736"/>
      <c r="L4736"/>
      <c r="M4736"/>
      <c r="N4736"/>
      <c r="O4736"/>
      <c r="P4736"/>
    </row>
    <row r="4737" spans="1:16" x14ac:dyDescent="0.15">
      <c r="A4737"/>
      <c r="B4737"/>
      <c r="C4737"/>
      <c r="D4737"/>
      <c r="E4737"/>
      <c r="F4737"/>
      <c r="G4737"/>
      <c r="H4737"/>
      <c r="I4737"/>
      <c r="J4737"/>
      <c r="K4737"/>
      <c r="L4737"/>
      <c r="M4737"/>
      <c r="N4737"/>
      <c r="O4737"/>
      <c r="P4737"/>
    </row>
    <row r="4738" spans="1:16" x14ac:dyDescent="0.15">
      <c r="A4738"/>
      <c r="B4738"/>
      <c r="C4738"/>
      <c r="D4738"/>
      <c r="E4738"/>
      <c r="F4738"/>
      <c r="G4738"/>
      <c r="H4738"/>
      <c r="I4738"/>
      <c r="J4738"/>
      <c r="K4738"/>
      <c r="L4738"/>
      <c r="M4738"/>
      <c r="N4738"/>
      <c r="O4738"/>
      <c r="P4738"/>
    </row>
    <row r="4739" spans="1:16" x14ac:dyDescent="0.15">
      <c r="A4739"/>
      <c r="B4739"/>
      <c r="C4739"/>
      <c r="D4739"/>
      <c r="E4739"/>
      <c r="F4739"/>
      <c r="G4739"/>
      <c r="H4739"/>
      <c r="I4739"/>
      <c r="J4739"/>
      <c r="K4739"/>
      <c r="L4739"/>
      <c r="M4739"/>
      <c r="N4739"/>
      <c r="O4739"/>
      <c r="P4739"/>
    </row>
    <row r="4740" spans="1:16" x14ac:dyDescent="0.15">
      <c r="A4740"/>
      <c r="B4740"/>
      <c r="C4740"/>
      <c r="D4740"/>
      <c r="E4740"/>
      <c r="F4740"/>
      <c r="G4740"/>
      <c r="H4740"/>
      <c r="I4740"/>
      <c r="J4740"/>
      <c r="K4740"/>
      <c r="L4740"/>
      <c r="M4740"/>
      <c r="N4740"/>
      <c r="O4740"/>
      <c r="P4740"/>
    </row>
    <row r="4741" spans="1:16" x14ac:dyDescent="0.15">
      <c r="A4741"/>
      <c r="B4741"/>
      <c r="C4741"/>
      <c r="D4741"/>
      <c r="E4741"/>
      <c r="F4741"/>
      <c r="G4741"/>
      <c r="H4741"/>
      <c r="I4741"/>
      <c r="J4741"/>
      <c r="K4741"/>
      <c r="L4741"/>
      <c r="M4741"/>
      <c r="N4741"/>
      <c r="O4741"/>
      <c r="P4741"/>
    </row>
    <row r="4742" spans="1:16" x14ac:dyDescent="0.15">
      <c r="A4742"/>
      <c r="B4742"/>
      <c r="C4742"/>
      <c r="D4742"/>
      <c r="E4742"/>
      <c r="F4742"/>
      <c r="G4742"/>
      <c r="H4742"/>
      <c r="I4742"/>
      <c r="J4742"/>
      <c r="K4742"/>
      <c r="L4742"/>
      <c r="M4742"/>
      <c r="N4742"/>
      <c r="O4742"/>
      <c r="P4742"/>
    </row>
    <row r="4743" spans="1:16" x14ac:dyDescent="0.15">
      <c r="A4743"/>
      <c r="B4743"/>
      <c r="C4743"/>
      <c r="D4743"/>
      <c r="E4743"/>
      <c r="F4743"/>
      <c r="G4743"/>
      <c r="H4743"/>
      <c r="I4743"/>
      <c r="J4743"/>
      <c r="K4743"/>
      <c r="L4743"/>
      <c r="M4743"/>
      <c r="N4743"/>
      <c r="O4743"/>
      <c r="P4743"/>
    </row>
    <row r="4744" spans="1:16" x14ac:dyDescent="0.15">
      <c r="A4744"/>
      <c r="B4744"/>
      <c r="C4744"/>
      <c r="D4744"/>
      <c r="E4744"/>
      <c r="F4744"/>
      <c r="G4744"/>
      <c r="H4744"/>
      <c r="I4744"/>
      <c r="J4744"/>
      <c r="K4744"/>
      <c r="L4744"/>
      <c r="M4744"/>
      <c r="N4744"/>
      <c r="O4744"/>
      <c r="P4744"/>
    </row>
    <row r="4745" spans="1:16" x14ac:dyDescent="0.15">
      <c r="A4745"/>
      <c r="B4745"/>
      <c r="C4745"/>
      <c r="D4745"/>
      <c r="E4745"/>
      <c r="F4745"/>
      <c r="G4745"/>
      <c r="H4745"/>
      <c r="I4745"/>
      <c r="J4745"/>
      <c r="K4745"/>
      <c r="L4745"/>
      <c r="M4745"/>
      <c r="N4745"/>
      <c r="O4745"/>
      <c r="P4745"/>
    </row>
    <row r="4746" spans="1:16" x14ac:dyDescent="0.15">
      <c r="A4746"/>
      <c r="B4746"/>
      <c r="C4746"/>
      <c r="D4746"/>
      <c r="E4746"/>
      <c r="F4746"/>
      <c r="G4746"/>
      <c r="H4746"/>
      <c r="I4746"/>
      <c r="J4746"/>
      <c r="K4746"/>
      <c r="L4746"/>
      <c r="M4746"/>
      <c r="N4746"/>
      <c r="O4746"/>
      <c r="P4746"/>
    </row>
    <row r="4747" spans="1:16" x14ac:dyDescent="0.15">
      <c r="A4747"/>
      <c r="B4747"/>
      <c r="C4747"/>
      <c r="D4747"/>
      <c r="E4747"/>
      <c r="F4747"/>
      <c r="G4747"/>
      <c r="H4747"/>
      <c r="I4747"/>
      <c r="J4747"/>
      <c r="K4747"/>
      <c r="L4747"/>
      <c r="M4747"/>
      <c r="N4747"/>
      <c r="O4747"/>
      <c r="P4747"/>
    </row>
    <row r="4748" spans="1:16" x14ac:dyDescent="0.15">
      <c r="A4748"/>
      <c r="B4748"/>
      <c r="C4748"/>
      <c r="D4748"/>
      <c r="E4748"/>
      <c r="F4748"/>
      <c r="G4748"/>
      <c r="H4748"/>
      <c r="I4748"/>
      <c r="J4748"/>
      <c r="K4748"/>
      <c r="L4748"/>
      <c r="M4748"/>
      <c r="N4748"/>
      <c r="O4748"/>
      <c r="P4748"/>
    </row>
    <row r="4749" spans="1:16" x14ac:dyDescent="0.15">
      <c r="A4749"/>
      <c r="B4749"/>
      <c r="C4749"/>
      <c r="D4749"/>
      <c r="E4749"/>
      <c r="F4749"/>
      <c r="G4749"/>
      <c r="H4749"/>
      <c r="I4749"/>
      <c r="J4749"/>
      <c r="K4749"/>
      <c r="L4749"/>
      <c r="M4749"/>
      <c r="N4749"/>
      <c r="O4749"/>
      <c r="P4749"/>
    </row>
    <row r="4750" spans="1:16" x14ac:dyDescent="0.15">
      <c r="A4750"/>
      <c r="B4750"/>
      <c r="C4750"/>
      <c r="D4750"/>
      <c r="E4750"/>
      <c r="F4750"/>
      <c r="G4750"/>
      <c r="H4750"/>
      <c r="I4750"/>
      <c r="J4750"/>
      <c r="K4750"/>
      <c r="L4750"/>
      <c r="M4750"/>
      <c r="N4750"/>
      <c r="O4750"/>
      <c r="P4750"/>
    </row>
    <row r="4751" spans="1:16" x14ac:dyDescent="0.15">
      <c r="A4751"/>
      <c r="B4751"/>
      <c r="C4751"/>
      <c r="D4751"/>
      <c r="E4751"/>
      <c r="F4751"/>
      <c r="G4751"/>
      <c r="H4751"/>
      <c r="I4751"/>
      <c r="J4751"/>
      <c r="K4751"/>
      <c r="L4751"/>
      <c r="M4751"/>
      <c r="N4751"/>
      <c r="O4751"/>
      <c r="P4751"/>
    </row>
    <row r="4752" spans="1:16" x14ac:dyDescent="0.15">
      <c r="A4752"/>
      <c r="B4752"/>
      <c r="C4752"/>
      <c r="D4752"/>
      <c r="E4752"/>
      <c r="F4752"/>
      <c r="G4752"/>
      <c r="H4752"/>
      <c r="I4752"/>
      <c r="J4752"/>
      <c r="K4752"/>
      <c r="L4752"/>
      <c r="M4752"/>
      <c r="N4752"/>
      <c r="O4752"/>
      <c r="P4752"/>
    </row>
    <row r="4753" spans="1:16" x14ac:dyDescent="0.15">
      <c r="A4753"/>
      <c r="B4753"/>
      <c r="C4753"/>
      <c r="D4753"/>
      <c r="E4753"/>
      <c r="F4753"/>
      <c r="G4753"/>
      <c r="H4753"/>
      <c r="I4753"/>
      <c r="J4753"/>
      <c r="K4753"/>
      <c r="L4753"/>
      <c r="M4753"/>
      <c r="N4753"/>
      <c r="O4753"/>
      <c r="P4753"/>
    </row>
    <row r="4754" spans="1:16" x14ac:dyDescent="0.15">
      <c r="A4754"/>
      <c r="B4754"/>
      <c r="C4754"/>
      <c r="D4754"/>
      <c r="E4754"/>
      <c r="F4754"/>
      <c r="G4754"/>
      <c r="H4754"/>
      <c r="I4754"/>
      <c r="J4754"/>
      <c r="K4754"/>
      <c r="L4754"/>
      <c r="M4754"/>
      <c r="N4754"/>
      <c r="O4754"/>
      <c r="P4754"/>
    </row>
    <row r="4755" spans="1:16" x14ac:dyDescent="0.15">
      <c r="A4755"/>
      <c r="B4755"/>
      <c r="C4755"/>
      <c r="D4755"/>
      <c r="E4755"/>
      <c r="F4755"/>
      <c r="G4755"/>
      <c r="H4755"/>
      <c r="I4755"/>
      <c r="J4755"/>
      <c r="K4755"/>
      <c r="L4755"/>
      <c r="M4755"/>
      <c r="N4755"/>
      <c r="O4755"/>
      <c r="P4755"/>
    </row>
    <row r="4756" spans="1:16" x14ac:dyDescent="0.15">
      <c r="A4756"/>
      <c r="B4756"/>
      <c r="C4756"/>
      <c r="D4756"/>
      <c r="E4756"/>
      <c r="F4756"/>
      <c r="G4756"/>
      <c r="H4756"/>
      <c r="I4756"/>
      <c r="J4756"/>
      <c r="K4756"/>
      <c r="L4756"/>
      <c r="M4756"/>
      <c r="N4756"/>
      <c r="O4756"/>
      <c r="P4756"/>
    </row>
    <row r="4757" spans="1:16" x14ac:dyDescent="0.15">
      <c r="A4757"/>
      <c r="B4757"/>
      <c r="C4757"/>
      <c r="D4757"/>
      <c r="E4757"/>
      <c r="F4757"/>
      <c r="G4757"/>
      <c r="H4757"/>
      <c r="I4757"/>
      <c r="J4757"/>
      <c r="K4757"/>
      <c r="L4757"/>
      <c r="M4757"/>
      <c r="N4757"/>
      <c r="O4757"/>
      <c r="P4757"/>
    </row>
    <row r="4758" spans="1:16" x14ac:dyDescent="0.15">
      <c r="A4758"/>
      <c r="B4758"/>
      <c r="C4758"/>
      <c r="D4758"/>
      <c r="E4758"/>
      <c r="F4758"/>
      <c r="G4758"/>
      <c r="H4758"/>
      <c r="I4758"/>
      <c r="J4758"/>
      <c r="K4758"/>
      <c r="L4758"/>
      <c r="M4758"/>
      <c r="N4758"/>
      <c r="O4758"/>
      <c r="P4758"/>
    </row>
    <row r="4759" spans="1:16" x14ac:dyDescent="0.15">
      <c r="A4759"/>
      <c r="B4759"/>
      <c r="C4759"/>
      <c r="D4759"/>
      <c r="E4759"/>
      <c r="F4759"/>
      <c r="G4759"/>
      <c r="H4759"/>
      <c r="I4759"/>
      <c r="J4759"/>
      <c r="K4759"/>
      <c r="L4759"/>
      <c r="M4759"/>
      <c r="N4759"/>
      <c r="O4759"/>
      <c r="P4759"/>
    </row>
    <row r="4760" spans="1:16" x14ac:dyDescent="0.15">
      <c r="A4760"/>
      <c r="B4760"/>
      <c r="C4760"/>
      <c r="D4760"/>
      <c r="E4760"/>
      <c r="F4760"/>
      <c r="G4760"/>
      <c r="H4760"/>
      <c r="I4760"/>
      <c r="J4760"/>
      <c r="K4760"/>
      <c r="L4760"/>
      <c r="M4760"/>
      <c r="N4760"/>
      <c r="O4760"/>
      <c r="P4760"/>
    </row>
    <row r="4761" spans="1:16" x14ac:dyDescent="0.15">
      <c r="A4761"/>
      <c r="B4761"/>
      <c r="C4761"/>
      <c r="D4761"/>
      <c r="E4761"/>
      <c r="F4761"/>
      <c r="G4761"/>
      <c r="H4761"/>
      <c r="I4761"/>
      <c r="J4761"/>
      <c r="K4761"/>
      <c r="L4761"/>
      <c r="M4761"/>
      <c r="N4761"/>
      <c r="O4761"/>
      <c r="P4761"/>
    </row>
    <row r="4762" spans="1:16" x14ac:dyDescent="0.15">
      <c r="A4762"/>
      <c r="B4762"/>
      <c r="C4762"/>
      <c r="D4762"/>
      <c r="E4762"/>
      <c r="F4762"/>
      <c r="G4762"/>
      <c r="H4762"/>
      <c r="I4762"/>
      <c r="J4762"/>
      <c r="K4762"/>
      <c r="L4762"/>
      <c r="M4762"/>
      <c r="N4762"/>
      <c r="O4762"/>
      <c r="P4762"/>
    </row>
    <row r="4763" spans="1:16" x14ac:dyDescent="0.15">
      <c r="A4763"/>
      <c r="B4763"/>
      <c r="C4763"/>
      <c r="D4763"/>
      <c r="E4763"/>
      <c r="F4763"/>
      <c r="G4763"/>
      <c r="H4763"/>
      <c r="I4763"/>
      <c r="J4763"/>
      <c r="K4763"/>
      <c r="L4763"/>
      <c r="M4763"/>
      <c r="N4763"/>
      <c r="O4763"/>
      <c r="P4763"/>
    </row>
    <row r="4764" spans="1:16" x14ac:dyDescent="0.15">
      <c r="A4764"/>
      <c r="B4764"/>
      <c r="C4764"/>
      <c r="D4764"/>
      <c r="E4764"/>
      <c r="F4764"/>
      <c r="G4764"/>
      <c r="H4764"/>
      <c r="I4764"/>
      <c r="J4764"/>
      <c r="K4764"/>
      <c r="L4764"/>
      <c r="M4764"/>
      <c r="N4764"/>
      <c r="O4764"/>
      <c r="P4764"/>
    </row>
    <row r="4765" spans="1:16" x14ac:dyDescent="0.15">
      <c r="A4765"/>
      <c r="B4765"/>
      <c r="C4765"/>
      <c r="D4765"/>
      <c r="E4765"/>
      <c r="F4765"/>
      <c r="G4765"/>
      <c r="H4765"/>
      <c r="I4765"/>
      <c r="J4765"/>
      <c r="K4765"/>
      <c r="L4765"/>
      <c r="M4765"/>
      <c r="N4765"/>
      <c r="O4765"/>
      <c r="P4765"/>
    </row>
    <row r="4766" spans="1:16" x14ac:dyDescent="0.15">
      <c r="A4766"/>
      <c r="B4766"/>
      <c r="C4766"/>
      <c r="D4766"/>
      <c r="E4766"/>
      <c r="F4766"/>
      <c r="G4766"/>
      <c r="H4766"/>
      <c r="I4766"/>
      <c r="J4766"/>
      <c r="K4766"/>
      <c r="L4766"/>
      <c r="M4766"/>
      <c r="N4766"/>
      <c r="O4766"/>
      <c r="P4766"/>
    </row>
    <row r="4767" spans="1:16" x14ac:dyDescent="0.15">
      <c r="A4767"/>
      <c r="B4767"/>
      <c r="C4767"/>
      <c r="D4767"/>
      <c r="E4767"/>
      <c r="F4767"/>
      <c r="G4767"/>
      <c r="H4767"/>
      <c r="I4767"/>
      <c r="J4767"/>
      <c r="K4767"/>
      <c r="L4767"/>
      <c r="M4767"/>
      <c r="N4767"/>
      <c r="O4767"/>
      <c r="P4767"/>
    </row>
    <row r="4768" spans="1:16" x14ac:dyDescent="0.15">
      <c r="A4768"/>
      <c r="B4768"/>
      <c r="C4768"/>
      <c r="D4768"/>
      <c r="E4768"/>
      <c r="F4768"/>
      <c r="G4768"/>
      <c r="H4768"/>
      <c r="I4768"/>
      <c r="J4768"/>
      <c r="K4768"/>
      <c r="L4768"/>
      <c r="M4768"/>
      <c r="N4768"/>
      <c r="O4768"/>
      <c r="P4768"/>
    </row>
    <row r="4769" spans="1:16" x14ac:dyDescent="0.15">
      <c r="A4769"/>
      <c r="B4769"/>
      <c r="C4769"/>
      <c r="D4769"/>
      <c r="E4769"/>
      <c r="F4769"/>
      <c r="G4769"/>
      <c r="H4769"/>
      <c r="I4769"/>
      <c r="J4769"/>
      <c r="K4769"/>
      <c r="L4769"/>
      <c r="M4769"/>
      <c r="N4769"/>
      <c r="O4769"/>
      <c r="P4769"/>
    </row>
    <row r="4770" spans="1:16" x14ac:dyDescent="0.15">
      <c r="A4770"/>
      <c r="B4770"/>
      <c r="C4770"/>
      <c r="D4770"/>
      <c r="E4770"/>
      <c r="F4770"/>
      <c r="G4770"/>
      <c r="H4770"/>
      <c r="I4770"/>
      <c r="J4770"/>
      <c r="K4770"/>
      <c r="L4770"/>
      <c r="M4770"/>
      <c r="N4770"/>
      <c r="O4770"/>
      <c r="P4770"/>
    </row>
    <row r="4771" spans="1:16" x14ac:dyDescent="0.15">
      <c r="A4771"/>
      <c r="B4771"/>
      <c r="C4771"/>
      <c r="D4771"/>
      <c r="E4771"/>
      <c r="F4771"/>
      <c r="G4771"/>
      <c r="H4771"/>
      <c r="I4771"/>
      <c r="J4771"/>
      <c r="K4771"/>
      <c r="L4771"/>
      <c r="M4771"/>
      <c r="N4771"/>
      <c r="O4771"/>
      <c r="P4771"/>
    </row>
    <row r="4772" spans="1:16" x14ac:dyDescent="0.15">
      <c r="A4772"/>
      <c r="B4772"/>
      <c r="C4772"/>
      <c r="D4772"/>
      <c r="E4772"/>
      <c r="F4772"/>
      <c r="G4772"/>
      <c r="H4772"/>
      <c r="I4772"/>
      <c r="J4772"/>
      <c r="K4772"/>
      <c r="L4772"/>
      <c r="M4772"/>
      <c r="N4772"/>
      <c r="O4772"/>
      <c r="P4772"/>
    </row>
    <row r="4773" spans="1:16" x14ac:dyDescent="0.15">
      <c r="A4773"/>
      <c r="B4773"/>
      <c r="C4773"/>
      <c r="D4773"/>
      <c r="E4773"/>
      <c r="F4773"/>
      <c r="G4773"/>
      <c r="H4773"/>
      <c r="I4773"/>
      <c r="J4773"/>
      <c r="K4773"/>
      <c r="L4773"/>
      <c r="M4773"/>
      <c r="N4773"/>
      <c r="O4773"/>
      <c r="P4773"/>
    </row>
    <row r="4774" spans="1:16" x14ac:dyDescent="0.15">
      <c r="A4774"/>
      <c r="B4774"/>
      <c r="C4774"/>
      <c r="D4774"/>
      <c r="E4774"/>
      <c r="F4774"/>
      <c r="G4774"/>
      <c r="H4774"/>
      <c r="I4774"/>
      <c r="J4774"/>
      <c r="K4774"/>
      <c r="L4774"/>
      <c r="M4774"/>
      <c r="N4774"/>
      <c r="O4774"/>
      <c r="P4774"/>
    </row>
    <row r="4775" spans="1:16" x14ac:dyDescent="0.15">
      <c r="A4775"/>
      <c r="B4775"/>
      <c r="C4775"/>
      <c r="D4775"/>
      <c r="E4775"/>
      <c r="F4775"/>
      <c r="G4775"/>
      <c r="H4775"/>
      <c r="I4775"/>
      <c r="J4775"/>
      <c r="K4775"/>
      <c r="L4775"/>
      <c r="M4775"/>
      <c r="N4775"/>
      <c r="O4775"/>
      <c r="P4775"/>
    </row>
    <row r="4776" spans="1:16" x14ac:dyDescent="0.15">
      <c r="A4776"/>
      <c r="B4776"/>
      <c r="C4776"/>
      <c r="D4776"/>
      <c r="E4776"/>
      <c r="F4776"/>
      <c r="G4776"/>
      <c r="H4776"/>
      <c r="I4776"/>
      <c r="J4776"/>
      <c r="K4776"/>
      <c r="L4776"/>
      <c r="M4776"/>
      <c r="N4776"/>
      <c r="O4776"/>
      <c r="P4776"/>
    </row>
    <row r="4777" spans="1:16" x14ac:dyDescent="0.15">
      <c r="A4777"/>
      <c r="B4777"/>
      <c r="C4777"/>
      <c r="D4777"/>
      <c r="E4777"/>
      <c r="F4777"/>
      <c r="G4777"/>
      <c r="H4777"/>
      <c r="I4777"/>
      <c r="J4777"/>
      <c r="K4777"/>
      <c r="L4777"/>
      <c r="M4777"/>
      <c r="N4777"/>
      <c r="O4777"/>
      <c r="P4777"/>
    </row>
    <row r="4778" spans="1:16" x14ac:dyDescent="0.15">
      <c r="A4778"/>
      <c r="B4778"/>
      <c r="C4778"/>
      <c r="D4778"/>
      <c r="E4778"/>
      <c r="F4778"/>
      <c r="G4778"/>
      <c r="H4778"/>
      <c r="I4778"/>
      <c r="J4778"/>
      <c r="K4778"/>
      <c r="L4778"/>
      <c r="M4778"/>
      <c r="N4778"/>
      <c r="O4778"/>
      <c r="P4778"/>
    </row>
    <row r="4779" spans="1:16" x14ac:dyDescent="0.15">
      <c r="A4779"/>
      <c r="B4779"/>
      <c r="C4779"/>
      <c r="D4779"/>
      <c r="E4779"/>
      <c r="F4779"/>
      <c r="G4779"/>
      <c r="H4779"/>
      <c r="I4779"/>
      <c r="J4779"/>
      <c r="K4779"/>
      <c r="L4779"/>
      <c r="M4779"/>
      <c r="N4779"/>
      <c r="O4779"/>
      <c r="P4779"/>
    </row>
    <row r="4780" spans="1:16" x14ac:dyDescent="0.15">
      <c r="A4780"/>
      <c r="B4780"/>
      <c r="C4780"/>
      <c r="D4780"/>
      <c r="E4780"/>
      <c r="F4780"/>
      <c r="G4780"/>
      <c r="H4780"/>
      <c r="I4780"/>
      <c r="J4780"/>
      <c r="K4780"/>
      <c r="L4780"/>
      <c r="M4780"/>
      <c r="N4780"/>
      <c r="O4780"/>
      <c r="P4780"/>
    </row>
    <row r="4781" spans="1:16" x14ac:dyDescent="0.15">
      <c r="A4781"/>
      <c r="B4781"/>
      <c r="C4781"/>
      <c r="D4781"/>
      <c r="E4781"/>
      <c r="F4781"/>
      <c r="G4781"/>
      <c r="H4781"/>
      <c r="I4781"/>
      <c r="J4781"/>
      <c r="K4781"/>
      <c r="L4781"/>
      <c r="M4781"/>
      <c r="N4781"/>
      <c r="O4781"/>
      <c r="P4781"/>
    </row>
    <row r="4782" spans="1:16" x14ac:dyDescent="0.15">
      <c r="A4782"/>
      <c r="B4782"/>
      <c r="C4782"/>
      <c r="D4782"/>
      <c r="E4782"/>
      <c r="F4782"/>
      <c r="G4782"/>
      <c r="H4782"/>
      <c r="I4782"/>
      <c r="J4782"/>
      <c r="K4782"/>
      <c r="L4782"/>
      <c r="M4782"/>
      <c r="N4782"/>
      <c r="O4782"/>
      <c r="P4782"/>
    </row>
    <row r="4783" spans="1:16" x14ac:dyDescent="0.15">
      <c r="A4783"/>
      <c r="B4783"/>
      <c r="C4783"/>
      <c r="D4783"/>
      <c r="E4783"/>
      <c r="F4783"/>
      <c r="G4783"/>
      <c r="H4783"/>
      <c r="I4783"/>
      <c r="J4783"/>
      <c r="K4783"/>
      <c r="L4783"/>
      <c r="M4783"/>
      <c r="N4783"/>
      <c r="O4783"/>
      <c r="P4783"/>
    </row>
    <row r="4784" spans="1:16" x14ac:dyDescent="0.15">
      <c r="A4784"/>
      <c r="B4784"/>
      <c r="C4784"/>
      <c r="D4784"/>
      <c r="E4784"/>
      <c r="F4784"/>
      <c r="G4784"/>
      <c r="H4784"/>
      <c r="I4784"/>
      <c r="J4784"/>
      <c r="K4784"/>
      <c r="L4784"/>
      <c r="M4784"/>
      <c r="N4784"/>
      <c r="O4784"/>
      <c r="P4784"/>
    </row>
    <row r="4785" spans="1:16" x14ac:dyDescent="0.15">
      <c r="A4785"/>
      <c r="B4785"/>
      <c r="C4785"/>
      <c r="D4785"/>
      <c r="E4785"/>
      <c r="F4785"/>
      <c r="G4785"/>
      <c r="H4785"/>
      <c r="I4785"/>
      <c r="J4785"/>
      <c r="K4785"/>
      <c r="L4785"/>
      <c r="M4785"/>
      <c r="N4785"/>
      <c r="O4785"/>
      <c r="P4785"/>
    </row>
    <row r="4786" spans="1:16" x14ac:dyDescent="0.15">
      <c r="A4786"/>
      <c r="B4786"/>
      <c r="C4786"/>
      <c r="D4786"/>
      <c r="E4786"/>
      <c r="F4786"/>
      <c r="G4786"/>
      <c r="H4786"/>
      <c r="I4786"/>
      <c r="J4786"/>
      <c r="K4786"/>
      <c r="L4786"/>
      <c r="M4786"/>
      <c r="N4786"/>
      <c r="O4786"/>
      <c r="P4786"/>
    </row>
    <row r="4787" spans="1:16" x14ac:dyDescent="0.15">
      <c r="A4787"/>
      <c r="B4787"/>
      <c r="C4787"/>
      <c r="D4787"/>
      <c r="E4787"/>
      <c r="F4787"/>
      <c r="G4787"/>
      <c r="H4787"/>
      <c r="I4787"/>
      <c r="J4787"/>
      <c r="K4787"/>
      <c r="L4787"/>
      <c r="M4787"/>
      <c r="N4787"/>
      <c r="O4787"/>
      <c r="P4787"/>
    </row>
    <row r="4788" spans="1:16" x14ac:dyDescent="0.15">
      <c r="A4788"/>
      <c r="B4788"/>
      <c r="C4788"/>
      <c r="D4788"/>
      <c r="E4788"/>
      <c r="F4788"/>
      <c r="G4788"/>
      <c r="H4788"/>
      <c r="I4788"/>
      <c r="J4788"/>
      <c r="K4788"/>
      <c r="L4788"/>
      <c r="M4788"/>
      <c r="N4788"/>
      <c r="O4788"/>
      <c r="P4788"/>
    </row>
    <row r="4789" spans="1:16" x14ac:dyDescent="0.15">
      <c r="A4789"/>
      <c r="B4789"/>
      <c r="C4789"/>
      <c r="D4789"/>
      <c r="E4789"/>
      <c r="F4789"/>
      <c r="G4789"/>
      <c r="H4789"/>
      <c r="I4789"/>
      <c r="J4789"/>
      <c r="K4789"/>
      <c r="L4789"/>
      <c r="M4789"/>
      <c r="N4789"/>
      <c r="O4789"/>
      <c r="P4789"/>
    </row>
    <row r="4790" spans="1:16" x14ac:dyDescent="0.15">
      <c r="A4790"/>
      <c r="B4790"/>
      <c r="C4790"/>
      <c r="D4790"/>
      <c r="E4790"/>
      <c r="F4790"/>
      <c r="G4790"/>
      <c r="H4790"/>
      <c r="I4790"/>
      <c r="J4790"/>
      <c r="K4790"/>
      <c r="L4790"/>
      <c r="M4790"/>
      <c r="N4790"/>
      <c r="O4790"/>
      <c r="P4790"/>
    </row>
    <row r="4791" spans="1:16" x14ac:dyDescent="0.15">
      <c r="A4791"/>
      <c r="B4791"/>
      <c r="C4791"/>
      <c r="D4791"/>
      <c r="E4791"/>
      <c r="F4791"/>
      <c r="G4791"/>
      <c r="H4791"/>
      <c r="I4791"/>
      <c r="J4791"/>
      <c r="K4791"/>
      <c r="L4791"/>
      <c r="M4791"/>
      <c r="N4791"/>
      <c r="O4791"/>
      <c r="P4791"/>
    </row>
    <row r="4792" spans="1:16" x14ac:dyDescent="0.15">
      <c r="A4792"/>
      <c r="B4792"/>
      <c r="C4792"/>
      <c r="D4792"/>
      <c r="E4792"/>
      <c r="F4792"/>
      <c r="G4792"/>
      <c r="H4792"/>
      <c r="I4792"/>
      <c r="J4792"/>
      <c r="K4792"/>
      <c r="L4792"/>
      <c r="M4792"/>
      <c r="N4792"/>
      <c r="O4792"/>
      <c r="P4792"/>
    </row>
    <row r="4793" spans="1:16" x14ac:dyDescent="0.15">
      <c r="A4793"/>
      <c r="B4793"/>
      <c r="C4793"/>
      <c r="D4793"/>
      <c r="E4793"/>
      <c r="F4793"/>
      <c r="G4793"/>
      <c r="H4793"/>
      <c r="I4793"/>
      <c r="J4793"/>
      <c r="K4793"/>
      <c r="L4793"/>
      <c r="M4793"/>
      <c r="N4793"/>
      <c r="O4793"/>
      <c r="P4793"/>
    </row>
    <row r="4794" spans="1:16" x14ac:dyDescent="0.15">
      <c r="A4794"/>
      <c r="B4794"/>
      <c r="C4794"/>
      <c r="D4794"/>
      <c r="E4794"/>
      <c r="F4794"/>
      <c r="G4794"/>
      <c r="H4794"/>
      <c r="I4794"/>
      <c r="J4794"/>
      <c r="K4794"/>
      <c r="L4794"/>
      <c r="M4794"/>
      <c r="N4794"/>
      <c r="O4794"/>
      <c r="P4794"/>
    </row>
    <row r="4795" spans="1:16" x14ac:dyDescent="0.15">
      <c r="A4795"/>
      <c r="B4795"/>
      <c r="C4795"/>
      <c r="D4795"/>
      <c r="E4795"/>
      <c r="F4795"/>
      <c r="G4795"/>
      <c r="H4795"/>
      <c r="I4795"/>
      <c r="J4795"/>
      <c r="K4795"/>
      <c r="L4795"/>
      <c r="M4795"/>
      <c r="N4795"/>
      <c r="O4795"/>
      <c r="P4795"/>
    </row>
    <row r="4796" spans="1:16" x14ac:dyDescent="0.15">
      <c r="A4796"/>
      <c r="B4796"/>
      <c r="C4796"/>
      <c r="D4796"/>
      <c r="E4796"/>
      <c r="F4796"/>
      <c r="G4796"/>
      <c r="H4796"/>
      <c r="I4796"/>
      <c r="J4796"/>
      <c r="K4796"/>
      <c r="L4796"/>
      <c r="M4796"/>
      <c r="N4796"/>
      <c r="O4796"/>
      <c r="P4796"/>
    </row>
    <row r="4797" spans="1:16" x14ac:dyDescent="0.15">
      <c r="A4797"/>
      <c r="B4797"/>
      <c r="C4797"/>
      <c r="D4797"/>
      <c r="E4797"/>
      <c r="F4797"/>
      <c r="G4797"/>
      <c r="H4797"/>
      <c r="I4797"/>
      <c r="J4797"/>
      <c r="K4797"/>
      <c r="L4797"/>
      <c r="M4797"/>
      <c r="N4797"/>
      <c r="O4797"/>
      <c r="P4797"/>
    </row>
    <row r="4798" spans="1:16" x14ac:dyDescent="0.15">
      <c r="A4798"/>
      <c r="B4798"/>
      <c r="C4798"/>
      <c r="D4798"/>
      <c r="E4798"/>
      <c r="F4798"/>
      <c r="G4798"/>
      <c r="H4798"/>
      <c r="I4798"/>
      <c r="J4798"/>
      <c r="K4798"/>
      <c r="L4798"/>
      <c r="M4798"/>
      <c r="N4798"/>
      <c r="O4798"/>
      <c r="P4798"/>
    </row>
    <row r="4799" spans="1:16" x14ac:dyDescent="0.15">
      <c r="A4799"/>
      <c r="B4799"/>
      <c r="C4799"/>
      <c r="D4799"/>
      <c r="E4799"/>
      <c r="F4799"/>
      <c r="G4799"/>
      <c r="H4799"/>
      <c r="I4799"/>
      <c r="J4799"/>
      <c r="K4799"/>
      <c r="L4799"/>
      <c r="M4799"/>
      <c r="N4799"/>
      <c r="O4799"/>
      <c r="P4799"/>
    </row>
    <row r="4800" spans="1:16" x14ac:dyDescent="0.15">
      <c r="A4800"/>
      <c r="B4800"/>
      <c r="C4800"/>
      <c r="D4800"/>
      <c r="E4800"/>
      <c r="F4800"/>
      <c r="G4800"/>
      <c r="H4800"/>
      <c r="I4800"/>
      <c r="J4800"/>
      <c r="K4800"/>
      <c r="L4800"/>
      <c r="M4800"/>
      <c r="N4800"/>
      <c r="O4800"/>
      <c r="P4800"/>
    </row>
    <row r="4801" spans="1:16" x14ac:dyDescent="0.15">
      <c r="A4801"/>
      <c r="B4801"/>
      <c r="C4801"/>
      <c r="D4801"/>
      <c r="E4801"/>
      <c r="F4801"/>
      <c r="G4801"/>
      <c r="H4801"/>
      <c r="I4801"/>
      <c r="J4801"/>
      <c r="K4801"/>
      <c r="L4801"/>
      <c r="M4801"/>
      <c r="N4801"/>
      <c r="O4801"/>
      <c r="P4801"/>
    </row>
    <row r="4802" spans="1:16" x14ac:dyDescent="0.15">
      <c r="A4802"/>
      <c r="B4802"/>
      <c r="C4802"/>
      <c r="D4802"/>
      <c r="E4802"/>
      <c r="F4802"/>
      <c r="G4802"/>
      <c r="H4802"/>
      <c r="I4802"/>
      <c r="J4802"/>
      <c r="K4802"/>
      <c r="L4802"/>
      <c r="M4802"/>
      <c r="N4802"/>
      <c r="O4802"/>
      <c r="P4802"/>
    </row>
    <row r="4803" spans="1:16" x14ac:dyDescent="0.15">
      <c r="A4803"/>
      <c r="B4803"/>
      <c r="C4803"/>
      <c r="D4803"/>
      <c r="E4803"/>
      <c r="F4803"/>
      <c r="G4803"/>
      <c r="H4803"/>
      <c r="I4803"/>
      <c r="J4803"/>
      <c r="K4803"/>
      <c r="L4803"/>
      <c r="M4803"/>
      <c r="N4803"/>
      <c r="O4803"/>
      <c r="P4803"/>
    </row>
    <row r="4804" spans="1:16" x14ac:dyDescent="0.15">
      <c r="A4804"/>
      <c r="B4804"/>
      <c r="C4804"/>
      <c r="D4804"/>
      <c r="E4804"/>
      <c r="F4804"/>
      <c r="G4804"/>
      <c r="H4804"/>
      <c r="I4804"/>
      <c r="J4804"/>
      <c r="K4804"/>
      <c r="L4804"/>
      <c r="M4804"/>
      <c r="N4804"/>
      <c r="O4804"/>
      <c r="P4804"/>
    </row>
    <row r="4805" spans="1:16" x14ac:dyDescent="0.15">
      <c r="A4805"/>
      <c r="B4805"/>
      <c r="C4805"/>
      <c r="D4805"/>
      <c r="E4805"/>
      <c r="F4805"/>
      <c r="G4805"/>
      <c r="H4805"/>
      <c r="I4805"/>
      <c r="J4805"/>
      <c r="K4805"/>
      <c r="L4805"/>
      <c r="M4805"/>
      <c r="N4805"/>
      <c r="O4805"/>
      <c r="P4805"/>
    </row>
    <row r="4806" spans="1:16" x14ac:dyDescent="0.15">
      <c r="A4806"/>
      <c r="B4806"/>
      <c r="C4806"/>
      <c r="D4806"/>
      <c r="E4806"/>
      <c r="F4806"/>
      <c r="G4806"/>
      <c r="H4806"/>
      <c r="I4806"/>
      <c r="J4806"/>
      <c r="K4806"/>
      <c r="L4806"/>
      <c r="M4806"/>
      <c r="N4806"/>
      <c r="O4806"/>
      <c r="P4806"/>
    </row>
    <row r="4807" spans="1:16" x14ac:dyDescent="0.15">
      <c r="A4807"/>
      <c r="B4807"/>
      <c r="C4807"/>
      <c r="D4807"/>
      <c r="E4807"/>
      <c r="F4807"/>
      <c r="G4807"/>
      <c r="H4807"/>
      <c r="I4807"/>
      <c r="J4807"/>
      <c r="K4807"/>
      <c r="L4807"/>
      <c r="M4807"/>
      <c r="N4807"/>
      <c r="O4807"/>
      <c r="P4807"/>
    </row>
    <row r="4808" spans="1:16" x14ac:dyDescent="0.15">
      <c r="A4808"/>
      <c r="B4808"/>
      <c r="C4808"/>
      <c r="D4808"/>
      <c r="E4808"/>
      <c r="F4808"/>
      <c r="G4808"/>
      <c r="H4808"/>
      <c r="I4808"/>
      <c r="J4808"/>
      <c r="K4808"/>
      <c r="L4808"/>
      <c r="M4808"/>
      <c r="N4808"/>
      <c r="O4808"/>
      <c r="P4808"/>
    </row>
    <row r="4809" spans="1:16" x14ac:dyDescent="0.15">
      <c r="A4809"/>
      <c r="B4809"/>
      <c r="C4809"/>
      <c r="D4809"/>
      <c r="E4809"/>
      <c r="F4809"/>
      <c r="G4809"/>
      <c r="H4809"/>
      <c r="I4809"/>
      <c r="J4809"/>
      <c r="K4809"/>
      <c r="L4809"/>
      <c r="M4809"/>
      <c r="N4809"/>
      <c r="O4809"/>
      <c r="P4809"/>
    </row>
    <row r="4810" spans="1:16" x14ac:dyDescent="0.15">
      <c r="A4810"/>
      <c r="B4810"/>
      <c r="C4810"/>
      <c r="D4810"/>
      <c r="E4810"/>
      <c r="F4810"/>
      <c r="G4810"/>
      <c r="H4810"/>
      <c r="I4810"/>
      <c r="J4810"/>
      <c r="K4810"/>
      <c r="L4810"/>
      <c r="M4810"/>
      <c r="N4810"/>
      <c r="O4810"/>
      <c r="P4810"/>
    </row>
    <row r="4811" spans="1:16" x14ac:dyDescent="0.15">
      <c r="A4811"/>
      <c r="B4811"/>
      <c r="C4811"/>
      <c r="D4811"/>
      <c r="E4811"/>
      <c r="F4811"/>
      <c r="G4811"/>
      <c r="H4811"/>
      <c r="I4811"/>
      <c r="J4811"/>
      <c r="K4811"/>
      <c r="L4811"/>
      <c r="M4811"/>
      <c r="N4811"/>
      <c r="O4811"/>
      <c r="P4811"/>
    </row>
    <row r="4812" spans="1:16" x14ac:dyDescent="0.15">
      <c r="A4812"/>
      <c r="B4812"/>
      <c r="C4812"/>
      <c r="D4812"/>
      <c r="E4812"/>
      <c r="F4812"/>
      <c r="G4812"/>
      <c r="H4812"/>
      <c r="I4812"/>
      <c r="J4812"/>
      <c r="K4812"/>
      <c r="L4812"/>
      <c r="M4812"/>
      <c r="N4812"/>
      <c r="O4812"/>
      <c r="P4812"/>
    </row>
    <row r="4813" spans="1:16" x14ac:dyDescent="0.15">
      <c r="A4813"/>
      <c r="B4813"/>
      <c r="C4813"/>
      <c r="D4813"/>
      <c r="E4813"/>
      <c r="F4813"/>
      <c r="G4813"/>
      <c r="H4813"/>
      <c r="I4813"/>
      <c r="J4813"/>
      <c r="K4813"/>
      <c r="L4813"/>
      <c r="M4813"/>
      <c r="N4813"/>
      <c r="O4813"/>
      <c r="P4813"/>
    </row>
    <row r="4814" spans="1:16" x14ac:dyDescent="0.15">
      <c r="A4814"/>
      <c r="B4814"/>
      <c r="C4814"/>
      <c r="D4814"/>
      <c r="E4814"/>
      <c r="F4814"/>
      <c r="G4814"/>
      <c r="H4814"/>
      <c r="I4814"/>
      <c r="J4814"/>
      <c r="K4814"/>
      <c r="L4814"/>
      <c r="M4814"/>
      <c r="N4814"/>
      <c r="O4814"/>
      <c r="P4814"/>
    </row>
    <row r="4815" spans="1:16" x14ac:dyDescent="0.15">
      <c r="A4815"/>
      <c r="B4815"/>
      <c r="C4815"/>
      <c r="D4815"/>
      <c r="E4815"/>
      <c r="F4815"/>
      <c r="G4815"/>
      <c r="H4815"/>
      <c r="I4815"/>
      <c r="J4815"/>
      <c r="K4815"/>
      <c r="L4815"/>
      <c r="M4815"/>
      <c r="N4815"/>
      <c r="O4815"/>
      <c r="P4815"/>
    </row>
    <row r="4816" spans="1:16" x14ac:dyDescent="0.15">
      <c r="A4816"/>
      <c r="B4816"/>
      <c r="C4816"/>
      <c r="D4816"/>
      <c r="E4816"/>
      <c r="F4816"/>
      <c r="G4816"/>
      <c r="H4816"/>
      <c r="I4816"/>
      <c r="J4816"/>
      <c r="K4816"/>
      <c r="L4816"/>
      <c r="M4816"/>
      <c r="N4816"/>
      <c r="O4816"/>
      <c r="P4816"/>
    </row>
    <row r="4817" spans="1:16" x14ac:dyDescent="0.15">
      <c r="A4817"/>
      <c r="B4817"/>
      <c r="C4817"/>
      <c r="D4817"/>
      <c r="E4817"/>
      <c r="F4817"/>
      <c r="G4817"/>
      <c r="H4817"/>
      <c r="I4817"/>
      <c r="J4817"/>
      <c r="K4817"/>
      <c r="L4817"/>
      <c r="M4817"/>
      <c r="N4817"/>
      <c r="O4817"/>
      <c r="P4817"/>
    </row>
    <row r="4818" spans="1:16" x14ac:dyDescent="0.15">
      <c r="A4818"/>
      <c r="B4818"/>
      <c r="C4818"/>
      <c r="D4818"/>
      <c r="E4818"/>
      <c r="F4818"/>
      <c r="G4818"/>
      <c r="H4818"/>
      <c r="I4818"/>
      <c r="J4818"/>
      <c r="K4818"/>
      <c r="L4818"/>
      <c r="M4818"/>
      <c r="N4818"/>
      <c r="O4818"/>
      <c r="P4818"/>
    </row>
    <row r="4819" spans="1:16" x14ac:dyDescent="0.15">
      <c r="A4819"/>
      <c r="B4819"/>
      <c r="C4819"/>
      <c r="D4819"/>
      <c r="E4819"/>
      <c r="F4819"/>
      <c r="G4819"/>
      <c r="H4819"/>
      <c r="I4819"/>
      <c r="J4819"/>
      <c r="K4819"/>
      <c r="L4819"/>
      <c r="M4819"/>
      <c r="N4819"/>
      <c r="O4819"/>
      <c r="P4819"/>
    </row>
    <row r="4820" spans="1:16" x14ac:dyDescent="0.15">
      <c r="A4820"/>
      <c r="B4820"/>
      <c r="C4820"/>
      <c r="D4820"/>
      <c r="E4820"/>
      <c r="F4820"/>
      <c r="G4820"/>
      <c r="H4820"/>
      <c r="I4820"/>
      <c r="J4820"/>
      <c r="K4820"/>
      <c r="L4820"/>
      <c r="M4820"/>
      <c r="N4820"/>
      <c r="O4820"/>
      <c r="P4820"/>
    </row>
    <row r="4821" spans="1:16" x14ac:dyDescent="0.15">
      <c r="A4821"/>
      <c r="B4821"/>
      <c r="C4821"/>
      <c r="D4821"/>
      <c r="E4821"/>
      <c r="F4821"/>
      <c r="G4821"/>
      <c r="H4821"/>
      <c r="I4821"/>
      <c r="J4821"/>
      <c r="K4821"/>
      <c r="L4821"/>
      <c r="M4821"/>
      <c r="N4821"/>
      <c r="O4821"/>
      <c r="P4821"/>
    </row>
    <row r="4822" spans="1:16" x14ac:dyDescent="0.15">
      <c r="A4822"/>
      <c r="B4822"/>
      <c r="C4822"/>
      <c r="D4822"/>
      <c r="E4822"/>
      <c r="F4822"/>
      <c r="G4822"/>
      <c r="H4822"/>
      <c r="I4822"/>
      <c r="J4822"/>
      <c r="K4822"/>
      <c r="L4822"/>
      <c r="M4822"/>
      <c r="N4822"/>
      <c r="O4822"/>
      <c r="P4822"/>
    </row>
    <row r="4823" spans="1:16" x14ac:dyDescent="0.15">
      <c r="A4823"/>
      <c r="B4823"/>
      <c r="C4823"/>
      <c r="D4823"/>
      <c r="E4823"/>
      <c r="F4823"/>
      <c r="G4823"/>
      <c r="H4823"/>
      <c r="I4823"/>
      <c r="J4823"/>
      <c r="K4823"/>
      <c r="L4823"/>
      <c r="M4823"/>
      <c r="N4823"/>
      <c r="O4823"/>
      <c r="P4823"/>
    </row>
    <row r="4824" spans="1:16" x14ac:dyDescent="0.15">
      <c r="A4824"/>
      <c r="B4824"/>
      <c r="C4824"/>
      <c r="D4824"/>
      <c r="E4824"/>
      <c r="F4824"/>
      <c r="G4824"/>
      <c r="H4824"/>
      <c r="I4824"/>
      <c r="J4824"/>
      <c r="K4824"/>
      <c r="L4824"/>
      <c r="M4824"/>
      <c r="N4824"/>
      <c r="O4824"/>
      <c r="P4824"/>
    </row>
    <row r="4825" spans="1:16" x14ac:dyDescent="0.15">
      <c r="A4825"/>
      <c r="B4825"/>
      <c r="C4825"/>
      <c r="D4825"/>
      <c r="E4825"/>
      <c r="F4825"/>
      <c r="G4825"/>
      <c r="H4825"/>
      <c r="I4825"/>
      <c r="J4825"/>
      <c r="K4825"/>
      <c r="L4825"/>
      <c r="M4825"/>
      <c r="N4825"/>
      <c r="O4825"/>
      <c r="P4825"/>
    </row>
    <row r="4826" spans="1:16" x14ac:dyDescent="0.15">
      <c r="A4826"/>
      <c r="B4826"/>
      <c r="C4826"/>
      <c r="D4826"/>
      <c r="E4826"/>
      <c r="F4826"/>
      <c r="G4826"/>
      <c r="H4826"/>
      <c r="I4826"/>
      <c r="J4826"/>
      <c r="K4826"/>
      <c r="L4826"/>
      <c r="M4826"/>
      <c r="N4826"/>
      <c r="O4826"/>
      <c r="P4826"/>
    </row>
    <row r="4827" spans="1:16" x14ac:dyDescent="0.15">
      <c r="A4827"/>
      <c r="B4827"/>
      <c r="C4827"/>
      <c r="D4827"/>
      <c r="E4827"/>
      <c r="F4827"/>
      <c r="G4827"/>
      <c r="H4827"/>
      <c r="I4827"/>
      <c r="J4827"/>
      <c r="K4827"/>
      <c r="L4827"/>
      <c r="M4827"/>
      <c r="N4827"/>
      <c r="O4827"/>
      <c r="P4827"/>
    </row>
    <row r="4828" spans="1:16" x14ac:dyDescent="0.15">
      <c r="A4828"/>
      <c r="B4828"/>
      <c r="C4828"/>
      <c r="D4828"/>
      <c r="E4828"/>
      <c r="F4828"/>
      <c r="G4828"/>
      <c r="H4828"/>
      <c r="I4828"/>
      <c r="J4828"/>
      <c r="K4828"/>
      <c r="L4828"/>
      <c r="M4828"/>
      <c r="N4828"/>
      <c r="O4828"/>
      <c r="P4828"/>
    </row>
    <row r="4829" spans="1:16" x14ac:dyDescent="0.15">
      <c r="A4829"/>
      <c r="B4829"/>
      <c r="C4829"/>
      <c r="D4829"/>
      <c r="E4829"/>
      <c r="F4829"/>
      <c r="G4829"/>
      <c r="H4829"/>
      <c r="I4829"/>
      <c r="J4829"/>
      <c r="K4829"/>
      <c r="L4829"/>
      <c r="M4829"/>
      <c r="N4829"/>
      <c r="O4829"/>
      <c r="P4829"/>
    </row>
    <row r="4830" spans="1:16" x14ac:dyDescent="0.15">
      <c r="A4830"/>
      <c r="B4830"/>
      <c r="C4830"/>
      <c r="D4830"/>
      <c r="E4830"/>
      <c r="F4830"/>
      <c r="G4830"/>
      <c r="H4830"/>
      <c r="I4830"/>
      <c r="J4830"/>
      <c r="K4830"/>
      <c r="L4830"/>
      <c r="M4830"/>
      <c r="N4830"/>
      <c r="O4830"/>
      <c r="P4830"/>
    </row>
    <row r="4831" spans="1:16" x14ac:dyDescent="0.15">
      <c r="A4831"/>
      <c r="B4831"/>
      <c r="C4831"/>
      <c r="D4831"/>
      <c r="E4831"/>
      <c r="F4831"/>
      <c r="G4831"/>
      <c r="H4831"/>
      <c r="I4831"/>
      <c r="J4831"/>
      <c r="K4831"/>
      <c r="L4831"/>
      <c r="M4831"/>
      <c r="N4831"/>
      <c r="O4831"/>
      <c r="P4831"/>
    </row>
    <row r="4832" spans="1:16" x14ac:dyDescent="0.15">
      <c r="A4832"/>
      <c r="B4832"/>
      <c r="C4832"/>
      <c r="D4832"/>
      <c r="E4832"/>
      <c r="F4832"/>
      <c r="G4832"/>
      <c r="H4832"/>
      <c r="I4832"/>
      <c r="J4832"/>
      <c r="K4832"/>
      <c r="L4832"/>
      <c r="M4832"/>
      <c r="N4832"/>
      <c r="O4832"/>
      <c r="P4832"/>
    </row>
    <row r="4833" spans="1:16" x14ac:dyDescent="0.15">
      <c r="A4833"/>
      <c r="B4833"/>
      <c r="C4833"/>
      <c r="D4833"/>
      <c r="E4833"/>
      <c r="F4833"/>
      <c r="G4833"/>
      <c r="H4833"/>
      <c r="I4833"/>
      <c r="J4833"/>
      <c r="K4833"/>
      <c r="L4833"/>
      <c r="M4833"/>
      <c r="N4833"/>
      <c r="O4833"/>
      <c r="P4833"/>
    </row>
    <row r="4834" spans="1:16" x14ac:dyDescent="0.15">
      <c r="A4834"/>
      <c r="B4834"/>
      <c r="C4834"/>
      <c r="D4834"/>
      <c r="E4834"/>
      <c r="F4834"/>
      <c r="G4834"/>
      <c r="H4834"/>
      <c r="I4834"/>
      <c r="J4834"/>
      <c r="K4834"/>
      <c r="L4834"/>
      <c r="M4834"/>
      <c r="N4834"/>
      <c r="O4834"/>
      <c r="P4834"/>
    </row>
    <row r="4835" spans="1:16" x14ac:dyDescent="0.15">
      <c r="A4835"/>
      <c r="B4835"/>
      <c r="C4835"/>
      <c r="D4835"/>
      <c r="E4835"/>
      <c r="F4835"/>
      <c r="G4835"/>
      <c r="H4835"/>
      <c r="I4835"/>
      <c r="J4835"/>
      <c r="K4835"/>
      <c r="L4835"/>
      <c r="M4835"/>
      <c r="N4835"/>
      <c r="O4835"/>
      <c r="P4835"/>
    </row>
    <row r="4836" spans="1:16" x14ac:dyDescent="0.15">
      <c r="A4836"/>
      <c r="B4836"/>
      <c r="C4836"/>
      <c r="D4836"/>
      <c r="E4836"/>
      <c r="F4836"/>
      <c r="G4836"/>
      <c r="H4836"/>
      <c r="I4836"/>
      <c r="J4836"/>
      <c r="K4836"/>
      <c r="L4836"/>
      <c r="M4836"/>
      <c r="N4836"/>
      <c r="O4836"/>
      <c r="P4836"/>
    </row>
    <row r="4837" spans="1:16" x14ac:dyDescent="0.15">
      <c r="A4837"/>
      <c r="B4837"/>
      <c r="C4837"/>
      <c r="D4837"/>
      <c r="E4837"/>
      <c r="F4837"/>
      <c r="G4837"/>
      <c r="H4837"/>
      <c r="I4837"/>
      <c r="J4837"/>
      <c r="K4837"/>
      <c r="L4837"/>
      <c r="M4837"/>
      <c r="N4837"/>
      <c r="O4837"/>
      <c r="P4837"/>
    </row>
    <row r="4838" spans="1:16" x14ac:dyDescent="0.15">
      <c r="A4838"/>
      <c r="B4838"/>
      <c r="C4838"/>
      <c r="D4838"/>
      <c r="E4838"/>
      <c r="F4838"/>
      <c r="G4838"/>
      <c r="H4838"/>
      <c r="I4838"/>
      <c r="J4838"/>
      <c r="K4838"/>
      <c r="L4838"/>
      <c r="M4838"/>
      <c r="N4838"/>
      <c r="O4838"/>
      <c r="P4838"/>
    </row>
    <row r="4839" spans="1:16" x14ac:dyDescent="0.15">
      <c r="A4839"/>
      <c r="B4839"/>
      <c r="C4839"/>
      <c r="D4839"/>
      <c r="E4839"/>
      <c r="F4839"/>
      <c r="G4839"/>
      <c r="H4839"/>
      <c r="I4839"/>
      <c r="J4839"/>
      <c r="K4839"/>
      <c r="L4839"/>
      <c r="M4839"/>
      <c r="N4839"/>
      <c r="O4839"/>
      <c r="P4839"/>
    </row>
    <row r="4840" spans="1:16" x14ac:dyDescent="0.15">
      <c r="A4840"/>
      <c r="B4840"/>
      <c r="C4840"/>
      <c r="D4840"/>
      <c r="E4840"/>
      <c r="F4840"/>
      <c r="G4840"/>
      <c r="H4840"/>
      <c r="I4840"/>
      <c r="J4840"/>
      <c r="K4840"/>
      <c r="L4840"/>
      <c r="M4840"/>
      <c r="N4840"/>
      <c r="O4840"/>
      <c r="P4840"/>
    </row>
    <row r="4841" spans="1:16" x14ac:dyDescent="0.15">
      <c r="A4841"/>
      <c r="B4841"/>
      <c r="C4841"/>
      <c r="D4841"/>
      <c r="E4841"/>
      <c r="F4841"/>
      <c r="G4841"/>
      <c r="H4841"/>
      <c r="I4841"/>
      <c r="J4841"/>
      <c r="K4841"/>
      <c r="L4841"/>
      <c r="M4841"/>
      <c r="N4841"/>
      <c r="O4841"/>
      <c r="P4841"/>
    </row>
    <row r="4842" spans="1:16" x14ac:dyDescent="0.15">
      <c r="A4842"/>
      <c r="B4842"/>
      <c r="C4842"/>
      <c r="D4842"/>
      <c r="E4842"/>
      <c r="F4842"/>
      <c r="G4842"/>
      <c r="H4842"/>
      <c r="I4842"/>
      <c r="J4842"/>
      <c r="K4842"/>
      <c r="L4842"/>
      <c r="M4842"/>
      <c r="N4842"/>
      <c r="O4842"/>
      <c r="P4842"/>
    </row>
    <row r="4843" spans="1:16" x14ac:dyDescent="0.15">
      <c r="A4843"/>
      <c r="B4843"/>
      <c r="C4843"/>
      <c r="D4843"/>
      <c r="E4843"/>
      <c r="F4843"/>
      <c r="G4843"/>
      <c r="H4843"/>
      <c r="I4843"/>
      <c r="J4843"/>
      <c r="K4843"/>
      <c r="L4843"/>
      <c r="M4843"/>
      <c r="N4843"/>
      <c r="O4843"/>
      <c r="P4843"/>
    </row>
    <row r="4844" spans="1:16" x14ac:dyDescent="0.15">
      <c r="A4844"/>
      <c r="B4844"/>
      <c r="C4844"/>
      <c r="D4844"/>
      <c r="E4844"/>
      <c r="F4844"/>
      <c r="G4844"/>
      <c r="H4844"/>
      <c r="I4844"/>
      <c r="J4844"/>
      <c r="K4844"/>
      <c r="L4844"/>
      <c r="M4844"/>
      <c r="N4844"/>
      <c r="O4844"/>
      <c r="P4844"/>
    </row>
    <row r="4845" spans="1:16" x14ac:dyDescent="0.15">
      <c r="A4845"/>
      <c r="B4845"/>
      <c r="C4845"/>
      <c r="D4845"/>
      <c r="E4845"/>
      <c r="F4845"/>
      <c r="G4845"/>
      <c r="H4845"/>
      <c r="I4845"/>
      <c r="J4845"/>
      <c r="K4845"/>
      <c r="L4845"/>
      <c r="M4845"/>
      <c r="N4845"/>
      <c r="O4845"/>
      <c r="P4845"/>
    </row>
    <row r="4846" spans="1:16" x14ac:dyDescent="0.15">
      <c r="A4846"/>
      <c r="B4846"/>
      <c r="C4846"/>
      <c r="D4846"/>
      <c r="E4846"/>
      <c r="F4846"/>
      <c r="G4846"/>
      <c r="H4846"/>
      <c r="I4846"/>
      <c r="J4846"/>
      <c r="K4846"/>
      <c r="L4846"/>
      <c r="M4846"/>
      <c r="N4846"/>
      <c r="O4846"/>
      <c r="P4846"/>
    </row>
    <row r="4847" spans="1:16" x14ac:dyDescent="0.15">
      <c r="A4847"/>
      <c r="B4847"/>
      <c r="C4847"/>
      <c r="D4847"/>
      <c r="E4847"/>
      <c r="F4847"/>
      <c r="G4847"/>
      <c r="H4847"/>
      <c r="I4847"/>
      <c r="J4847"/>
      <c r="K4847"/>
      <c r="L4847"/>
      <c r="M4847"/>
      <c r="N4847"/>
      <c r="O4847"/>
      <c r="P4847"/>
    </row>
    <row r="4848" spans="1:16" x14ac:dyDescent="0.15">
      <c r="A4848"/>
      <c r="B4848"/>
      <c r="C4848"/>
      <c r="D4848"/>
      <c r="E4848"/>
      <c r="F4848"/>
      <c r="G4848"/>
      <c r="H4848"/>
      <c r="I4848"/>
      <c r="J4848"/>
      <c r="K4848"/>
      <c r="L4848"/>
      <c r="M4848"/>
      <c r="N4848"/>
      <c r="O4848"/>
      <c r="P4848"/>
    </row>
    <row r="4849" spans="1:16" x14ac:dyDescent="0.15">
      <c r="A4849"/>
      <c r="B4849"/>
      <c r="C4849"/>
      <c r="D4849"/>
      <c r="E4849"/>
      <c r="F4849"/>
      <c r="G4849"/>
      <c r="H4849"/>
      <c r="I4849"/>
      <c r="J4849"/>
      <c r="K4849"/>
      <c r="L4849"/>
      <c r="M4849"/>
      <c r="N4849"/>
      <c r="O4849"/>
      <c r="P4849"/>
    </row>
    <row r="4850" spans="1:16" x14ac:dyDescent="0.15">
      <c r="A4850"/>
      <c r="B4850"/>
      <c r="C4850"/>
      <c r="D4850"/>
      <c r="E4850"/>
      <c r="F4850"/>
      <c r="G4850"/>
      <c r="H4850"/>
      <c r="I4850"/>
      <c r="J4850"/>
      <c r="K4850"/>
      <c r="L4850"/>
      <c r="M4850"/>
      <c r="N4850"/>
      <c r="O4850"/>
      <c r="P4850"/>
    </row>
    <row r="4851" spans="1:16" x14ac:dyDescent="0.15">
      <c r="A4851"/>
      <c r="B4851"/>
      <c r="C4851"/>
      <c r="D4851"/>
      <c r="E4851"/>
      <c r="F4851"/>
      <c r="G4851"/>
      <c r="H4851"/>
      <c r="I4851"/>
      <c r="J4851"/>
      <c r="K4851"/>
      <c r="L4851"/>
      <c r="M4851"/>
      <c r="N4851"/>
      <c r="O4851"/>
      <c r="P4851"/>
    </row>
    <row r="4852" spans="1:16" x14ac:dyDescent="0.15">
      <c r="A4852"/>
      <c r="B4852"/>
      <c r="C4852"/>
      <c r="D4852"/>
      <c r="E4852"/>
      <c r="F4852"/>
      <c r="G4852"/>
      <c r="H4852"/>
      <c r="I4852"/>
      <c r="J4852"/>
      <c r="K4852"/>
      <c r="L4852"/>
      <c r="M4852"/>
      <c r="N4852"/>
      <c r="O4852"/>
      <c r="P4852"/>
    </row>
    <row r="4853" spans="1:16" x14ac:dyDescent="0.15">
      <c r="A4853"/>
      <c r="B4853"/>
      <c r="C4853"/>
      <c r="D4853"/>
      <c r="E4853"/>
      <c r="F4853"/>
      <c r="G4853"/>
      <c r="H4853"/>
      <c r="I4853"/>
      <c r="J4853"/>
      <c r="K4853"/>
      <c r="L4853"/>
      <c r="M4853"/>
      <c r="N4853"/>
      <c r="O4853"/>
      <c r="P4853"/>
    </row>
    <row r="4854" spans="1:16" x14ac:dyDescent="0.15">
      <c r="A4854"/>
      <c r="B4854"/>
      <c r="C4854"/>
      <c r="D4854"/>
      <c r="E4854"/>
      <c r="F4854"/>
      <c r="G4854"/>
      <c r="H4854"/>
      <c r="I4854"/>
      <c r="J4854"/>
      <c r="K4854"/>
      <c r="L4854"/>
      <c r="M4854"/>
      <c r="N4854"/>
      <c r="O4854"/>
      <c r="P4854"/>
    </row>
    <row r="4855" spans="1:16" x14ac:dyDescent="0.15">
      <c r="A4855"/>
      <c r="B4855"/>
      <c r="C4855"/>
      <c r="D4855"/>
      <c r="E4855"/>
      <c r="F4855"/>
      <c r="G4855"/>
      <c r="H4855"/>
      <c r="I4855"/>
      <c r="J4855"/>
      <c r="K4855"/>
      <c r="L4855"/>
      <c r="M4855"/>
      <c r="N4855"/>
      <c r="O4855"/>
      <c r="P4855"/>
    </row>
    <row r="4856" spans="1:16" x14ac:dyDescent="0.15">
      <c r="A4856"/>
      <c r="B4856"/>
      <c r="C4856"/>
      <c r="D4856"/>
      <c r="E4856"/>
      <c r="F4856"/>
      <c r="G4856"/>
      <c r="H4856"/>
      <c r="I4856"/>
      <c r="J4856"/>
      <c r="K4856"/>
      <c r="L4856"/>
      <c r="M4856"/>
      <c r="N4856"/>
      <c r="O4856"/>
      <c r="P4856"/>
    </row>
    <row r="4857" spans="1:16" x14ac:dyDescent="0.15">
      <c r="A4857"/>
      <c r="B4857"/>
      <c r="C4857"/>
      <c r="D4857"/>
      <c r="E4857"/>
      <c r="F4857"/>
      <c r="G4857"/>
      <c r="H4857"/>
      <c r="I4857"/>
      <c r="J4857"/>
      <c r="K4857"/>
      <c r="L4857"/>
      <c r="M4857"/>
      <c r="N4857"/>
      <c r="O4857"/>
      <c r="P4857"/>
    </row>
    <row r="4858" spans="1:16" x14ac:dyDescent="0.15">
      <c r="A4858"/>
      <c r="B4858"/>
      <c r="C4858"/>
      <c r="D4858"/>
      <c r="E4858"/>
      <c r="F4858"/>
      <c r="G4858"/>
      <c r="H4858"/>
      <c r="I4858"/>
      <c r="J4858"/>
      <c r="K4858"/>
      <c r="L4858"/>
      <c r="M4858"/>
      <c r="N4858"/>
      <c r="O4858"/>
      <c r="P4858"/>
    </row>
    <row r="4859" spans="1:16" x14ac:dyDescent="0.15">
      <c r="A4859"/>
      <c r="B4859"/>
      <c r="C4859"/>
      <c r="D4859"/>
      <c r="E4859"/>
      <c r="F4859"/>
      <c r="G4859"/>
      <c r="H4859"/>
      <c r="I4859"/>
      <c r="J4859"/>
      <c r="K4859"/>
      <c r="L4859"/>
      <c r="M4859"/>
      <c r="N4859"/>
      <c r="O4859"/>
      <c r="P4859"/>
    </row>
    <row r="4860" spans="1:16" x14ac:dyDescent="0.15">
      <c r="A4860"/>
      <c r="B4860"/>
      <c r="C4860"/>
      <c r="D4860"/>
      <c r="E4860"/>
      <c r="F4860"/>
      <c r="G4860"/>
      <c r="H4860"/>
      <c r="I4860"/>
      <c r="J4860"/>
      <c r="K4860"/>
      <c r="L4860"/>
      <c r="M4860"/>
      <c r="N4860"/>
      <c r="O4860"/>
      <c r="P4860"/>
    </row>
    <row r="4861" spans="1:16" x14ac:dyDescent="0.15">
      <c r="A4861"/>
      <c r="B4861"/>
      <c r="C4861"/>
      <c r="D4861"/>
      <c r="E4861"/>
      <c r="F4861"/>
      <c r="G4861"/>
      <c r="H4861"/>
      <c r="I4861"/>
      <c r="J4861"/>
      <c r="K4861"/>
      <c r="L4861"/>
      <c r="M4861"/>
      <c r="N4861"/>
      <c r="O4861"/>
      <c r="P4861"/>
    </row>
    <row r="4862" spans="1:16" x14ac:dyDescent="0.15">
      <c r="A4862"/>
      <c r="B4862"/>
      <c r="C4862"/>
      <c r="D4862"/>
      <c r="E4862"/>
      <c r="F4862"/>
      <c r="G4862"/>
      <c r="H4862"/>
      <c r="I4862"/>
      <c r="J4862"/>
      <c r="K4862"/>
      <c r="L4862"/>
      <c r="M4862"/>
      <c r="N4862"/>
      <c r="O4862"/>
      <c r="P4862"/>
    </row>
    <row r="4863" spans="1:16" x14ac:dyDescent="0.15">
      <c r="A4863"/>
      <c r="B4863"/>
      <c r="C4863"/>
      <c r="D4863"/>
      <c r="E4863"/>
      <c r="F4863"/>
      <c r="G4863"/>
      <c r="H4863"/>
      <c r="I4863"/>
      <c r="J4863"/>
      <c r="K4863"/>
      <c r="L4863"/>
      <c r="M4863"/>
      <c r="N4863"/>
      <c r="O4863"/>
      <c r="P4863"/>
    </row>
    <row r="4864" spans="1:16" x14ac:dyDescent="0.15">
      <c r="A4864"/>
      <c r="B4864"/>
      <c r="C4864"/>
      <c r="D4864"/>
      <c r="E4864"/>
      <c r="F4864"/>
      <c r="G4864"/>
      <c r="H4864"/>
      <c r="I4864"/>
      <c r="J4864"/>
      <c r="K4864"/>
      <c r="L4864"/>
      <c r="M4864"/>
      <c r="N4864"/>
      <c r="O4864"/>
      <c r="P4864"/>
    </row>
    <row r="4865" spans="1:16" x14ac:dyDescent="0.15">
      <c r="A4865"/>
      <c r="B4865"/>
      <c r="C4865"/>
      <c r="D4865"/>
      <c r="E4865"/>
      <c r="F4865"/>
      <c r="G4865"/>
      <c r="H4865"/>
      <c r="I4865"/>
      <c r="J4865"/>
      <c r="K4865"/>
      <c r="L4865"/>
      <c r="M4865"/>
      <c r="N4865"/>
      <c r="O4865"/>
      <c r="P4865"/>
    </row>
    <row r="4866" spans="1:16" x14ac:dyDescent="0.15">
      <c r="A4866"/>
      <c r="B4866"/>
      <c r="C4866"/>
      <c r="D4866"/>
      <c r="E4866"/>
      <c r="F4866"/>
      <c r="G4866"/>
      <c r="H4866"/>
      <c r="I4866"/>
      <c r="J4866"/>
      <c r="K4866"/>
      <c r="L4866"/>
      <c r="M4866"/>
      <c r="N4866"/>
      <c r="O4866"/>
      <c r="P4866"/>
    </row>
    <row r="4867" spans="1:16" x14ac:dyDescent="0.15">
      <c r="A4867"/>
      <c r="B4867"/>
      <c r="C4867"/>
      <c r="D4867"/>
      <c r="E4867"/>
      <c r="F4867"/>
      <c r="G4867"/>
      <c r="H4867"/>
      <c r="I4867"/>
      <c r="J4867"/>
      <c r="K4867"/>
      <c r="L4867"/>
      <c r="M4867"/>
      <c r="N4867"/>
      <c r="O4867"/>
      <c r="P4867"/>
    </row>
    <row r="4868" spans="1:16" x14ac:dyDescent="0.15">
      <c r="A4868"/>
      <c r="B4868"/>
      <c r="C4868"/>
      <c r="D4868"/>
      <c r="E4868"/>
      <c r="F4868"/>
      <c r="G4868"/>
      <c r="H4868"/>
      <c r="I4868"/>
      <c r="J4868"/>
      <c r="K4868"/>
      <c r="L4868"/>
      <c r="M4868"/>
      <c r="N4868"/>
      <c r="O4868"/>
      <c r="P4868"/>
    </row>
    <row r="4869" spans="1:16" x14ac:dyDescent="0.15">
      <c r="A4869"/>
      <c r="B4869"/>
      <c r="C4869"/>
      <c r="D4869"/>
      <c r="E4869"/>
      <c r="F4869"/>
      <c r="G4869"/>
      <c r="H4869"/>
      <c r="I4869"/>
      <c r="J4869"/>
      <c r="K4869"/>
      <c r="L4869"/>
      <c r="M4869"/>
      <c r="N4869"/>
      <c r="O4869"/>
      <c r="P4869"/>
    </row>
    <row r="4870" spans="1:16" x14ac:dyDescent="0.15">
      <c r="A4870"/>
      <c r="B4870"/>
      <c r="C4870"/>
      <c r="D4870"/>
      <c r="E4870"/>
      <c r="F4870"/>
      <c r="G4870"/>
      <c r="H4870"/>
      <c r="I4870"/>
      <c r="J4870"/>
      <c r="K4870"/>
      <c r="L4870"/>
      <c r="M4870"/>
      <c r="N4870"/>
      <c r="O4870"/>
      <c r="P4870"/>
    </row>
    <row r="4871" spans="1:16" x14ac:dyDescent="0.15">
      <c r="A4871"/>
      <c r="B4871"/>
      <c r="C4871"/>
      <c r="D4871"/>
      <c r="E4871"/>
      <c r="F4871"/>
      <c r="G4871"/>
      <c r="H4871"/>
      <c r="I4871"/>
      <c r="J4871"/>
      <c r="K4871"/>
      <c r="L4871"/>
      <c r="M4871"/>
      <c r="N4871"/>
      <c r="O4871"/>
      <c r="P4871"/>
    </row>
    <row r="4872" spans="1:16" x14ac:dyDescent="0.15">
      <c r="A4872"/>
      <c r="B4872"/>
      <c r="C4872"/>
      <c r="D4872"/>
      <c r="E4872"/>
      <c r="F4872"/>
      <c r="G4872"/>
      <c r="H4872"/>
      <c r="I4872"/>
      <c r="J4872"/>
      <c r="K4872"/>
      <c r="L4872"/>
      <c r="M4872"/>
      <c r="N4872"/>
      <c r="O4872"/>
      <c r="P4872"/>
    </row>
    <row r="4873" spans="1:16" x14ac:dyDescent="0.15">
      <c r="A4873"/>
      <c r="B4873"/>
      <c r="C4873"/>
      <c r="D4873"/>
      <c r="E4873"/>
      <c r="F4873"/>
      <c r="G4873"/>
      <c r="H4873"/>
      <c r="I4873"/>
      <c r="J4873"/>
      <c r="K4873"/>
      <c r="L4873"/>
      <c r="M4873"/>
      <c r="N4873"/>
      <c r="O4873"/>
      <c r="P4873"/>
    </row>
    <row r="4874" spans="1:16" x14ac:dyDescent="0.15">
      <c r="A4874"/>
      <c r="B4874"/>
      <c r="C4874"/>
      <c r="D4874"/>
      <c r="E4874"/>
      <c r="F4874"/>
      <c r="G4874"/>
      <c r="H4874"/>
      <c r="I4874"/>
      <c r="J4874"/>
      <c r="K4874"/>
      <c r="L4874"/>
      <c r="M4874"/>
      <c r="N4874"/>
      <c r="O4874"/>
      <c r="P4874"/>
    </row>
    <row r="4875" spans="1:16" x14ac:dyDescent="0.15">
      <c r="A4875"/>
      <c r="B4875"/>
      <c r="C4875"/>
      <c r="D4875"/>
      <c r="E4875"/>
      <c r="F4875"/>
      <c r="G4875"/>
      <c r="H4875"/>
      <c r="I4875"/>
      <c r="J4875"/>
      <c r="K4875"/>
      <c r="L4875"/>
      <c r="M4875"/>
      <c r="N4875"/>
      <c r="O4875"/>
      <c r="P4875"/>
    </row>
    <row r="4876" spans="1:16" x14ac:dyDescent="0.15">
      <c r="A4876"/>
      <c r="B4876"/>
      <c r="C4876"/>
      <c r="D4876"/>
      <c r="E4876"/>
      <c r="F4876"/>
      <c r="G4876"/>
      <c r="H4876"/>
      <c r="I4876"/>
      <c r="J4876"/>
      <c r="K4876"/>
      <c r="L4876"/>
      <c r="M4876"/>
      <c r="N4876"/>
      <c r="O4876"/>
      <c r="P4876"/>
    </row>
    <row r="4877" spans="1:16" x14ac:dyDescent="0.15">
      <c r="A4877"/>
      <c r="B4877"/>
      <c r="C4877"/>
      <c r="D4877"/>
      <c r="E4877"/>
      <c r="F4877"/>
      <c r="G4877"/>
      <c r="H4877"/>
      <c r="I4877"/>
      <c r="J4877"/>
      <c r="K4877"/>
      <c r="L4877"/>
      <c r="M4877"/>
      <c r="N4877"/>
      <c r="O4877"/>
      <c r="P4877"/>
    </row>
    <row r="4878" spans="1:16" x14ac:dyDescent="0.15">
      <c r="A4878"/>
      <c r="B4878"/>
      <c r="C4878"/>
      <c r="D4878"/>
      <c r="E4878"/>
      <c r="F4878"/>
      <c r="G4878"/>
      <c r="H4878"/>
      <c r="I4878"/>
      <c r="J4878"/>
      <c r="K4878"/>
      <c r="L4878"/>
      <c r="M4878"/>
      <c r="N4878"/>
      <c r="O4878"/>
      <c r="P4878"/>
    </row>
    <row r="4879" spans="1:16" x14ac:dyDescent="0.15">
      <c r="A4879"/>
      <c r="B4879"/>
      <c r="C4879"/>
      <c r="D4879"/>
      <c r="E4879"/>
      <c r="F4879"/>
      <c r="G4879"/>
      <c r="H4879"/>
      <c r="I4879"/>
      <c r="J4879"/>
      <c r="K4879"/>
      <c r="L4879"/>
      <c r="M4879"/>
      <c r="N4879"/>
      <c r="O4879"/>
      <c r="P4879"/>
    </row>
    <row r="4880" spans="1:16" x14ac:dyDescent="0.15">
      <c r="A4880"/>
      <c r="B4880"/>
      <c r="C4880"/>
      <c r="D4880"/>
      <c r="E4880"/>
      <c r="F4880"/>
      <c r="G4880"/>
      <c r="H4880"/>
      <c r="I4880"/>
      <c r="J4880"/>
      <c r="K4880"/>
      <c r="L4880"/>
      <c r="M4880"/>
      <c r="N4880"/>
      <c r="O4880"/>
      <c r="P4880"/>
    </row>
    <row r="4881" spans="1:16" x14ac:dyDescent="0.15">
      <c r="A4881"/>
      <c r="B4881"/>
      <c r="C4881"/>
      <c r="D4881"/>
      <c r="E4881"/>
      <c r="F4881"/>
      <c r="G4881"/>
      <c r="H4881"/>
      <c r="I4881"/>
      <c r="J4881"/>
      <c r="K4881"/>
      <c r="L4881"/>
      <c r="M4881"/>
      <c r="N4881"/>
      <c r="O4881"/>
      <c r="P4881"/>
    </row>
    <row r="4882" spans="1:16" x14ac:dyDescent="0.15">
      <c r="A4882"/>
      <c r="B4882"/>
      <c r="C4882"/>
      <c r="D4882"/>
      <c r="E4882"/>
      <c r="F4882"/>
      <c r="G4882"/>
      <c r="H4882"/>
      <c r="I4882"/>
      <c r="J4882"/>
      <c r="K4882"/>
      <c r="L4882"/>
      <c r="M4882"/>
      <c r="N4882"/>
      <c r="O4882"/>
      <c r="P4882"/>
    </row>
    <row r="4883" spans="1:16" x14ac:dyDescent="0.15">
      <c r="A4883"/>
      <c r="B4883"/>
      <c r="C4883"/>
      <c r="D4883"/>
      <c r="E4883"/>
      <c r="F4883"/>
      <c r="G4883"/>
      <c r="H4883"/>
      <c r="I4883"/>
      <c r="J4883"/>
      <c r="K4883"/>
      <c r="L4883"/>
      <c r="M4883"/>
      <c r="N4883"/>
      <c r="O4883"/>
      <c r="P4883"/>
    </row>
    <row r="4884" spans="1:16" x14ac:dyDescent="0.15">
      <c r="A4884"/>
      <c r="B4884"/>
      <c r="C4884"/>
      <c r="D4884"/>
      <c r="E4884"/>
      <c r="F4884"/>
      <c r="G4884"/>
      <c r="H4884"/>
      <c r="I4884"/>
      <c r="J4884"/>
      <c r="K4884"/>
      <c r="L4884"/>
      <c r="M4884"/>
      <c r="N4884"/>
      <c r="O4884"/>
      <c r="P4884"/>
    </row>
    <row r="4885" spans="1:16" x14ac:dyDescent="0.15">
      <c r="A4885"/>
      <c r="B4885"/>
      <c r="C4885"/>
      <c r="D4885"/>
      <c r="E4885"/>
      <c r="F4885"/>
      <c r="G4885"/>
      <c r="H4885"/>
      <c r="I4885"/>
      <c r="J4885"/>
      <c r="K4885"/>
      <c r="L4885"/>
      <c r="M4885"/>
      <c r="N4885"/>
      <c r="O4885"/>
      <c r="P4885"/>
    </row>
    <row r="4886" spans="1:16" x14ac:dyDescent="0.15">
      <c r="A4886"/>
      <c r="B4886"/>
      <c r="C4886"/>
      <c r="D4886"/>
      <c r="E4886"/>
      <c r="F4886"/>
      <c r="G4886"/>
      <c r="H4886"/>
      <c r="I4886"/>
      <c r="J4886"/>
      <c r="K4886"/>
      <c r="L4886"/>
      <c r="M4886"/>
      <c r="N4886"/>
      <c r="O4886"/>
      <c r="P4886"/>
    </row>
    <row r="4887" spans="1:16" x14ac:dyDescent="0.15">
      <c r="A4887"/>
      <c r="B4887"/>
      <c r="C4887"/>
      <c r="D4887"/>
      <c r="E4887"/>
      <c r="F4887"/>
      <c r="G4887"/>
      <c r="H4887"/>
      <c r="I4887"/>
      <c r="J4887"/>
      <c r="K4887"/>
      <c r="L4887"/>
      <c r="M4887"/>
      <c r="N4887"/>
      <c r="O4887"/>
      <c r="P4887"/>
    </row>
    <row r="4888" spans="1:16" x14ac:dyDescent="0.15">
      <c r="A4888"/>
      <c r="B4888"/>
      <c r="C4888"/>
      <c r="D4888"/>
      <c r="E4888"/>
      <c r="F4888"/>
      <c r="G4888"/>
      <c r="H4888"/>
      <c r="I4888"/>
      <c r="J4888"/>
      <c r="K4888"/>
      <c r="L4888"/>
      <c r="M4888"/>
      <c r="N4888"/>
      <c r="O4888"/>
      <c r="P4888"/>
    </row>
    <row r="4889" spans="1:16" x14ac:dyDescent="0.15">
      <c r="A4889"/>
      <c r="B4889"/>
      <c r="C4889"/>
      <c r="D4889"/>
      <c r="E4889"/>
      <c r="F4889"/>
      <c r="G4889"/>
      <c r="H4889"/>
      <c r="I4889"/>
      <c r="J4889"/>
      <c r="K4889"/>
      <c r="L4889"/>
      <c r="M4889"/>
      <c r="N4889"/>
      <c r="O4889"/>
      <c r="P4889"/>
    </row>
    <row r="4890" spans="1:16" x14ac:dyDescent="0.15">
      <c r="A4890"/>
      <c r="B4890"/>
      <c r="C4890"/>
      <c r="D4890"/>
      <c r="E4890"/>
      <c r="F4890"/>
      <c r="G4890"/>
      <c r="H4890"/>
      <c r="I4890"/>
      <c r="J4890"/>
      <c r="K4890"/>
      <c r="L4890"/>
      <c r="M4890"/>
      <c r="N4890"/>
      <c r="O4890"/>
      <c r="P4890"/>
    </row>
    <row r="4891" spans="1:16" x14ac:dyDescent="0.15">
      <c r="A4891"/>
      <c r="B4891"/>
      <c r="C4891"/>
      <c r="D4891"/>
      <c r="E4891"/>
      <c r="F4891"/>
      <c r="G4891"/>
      <c r="H4891"/>
      <c r="I4891"/>
      <c r="J4891"/>
      <c r="K4891"/>
      <c r="L4891"/>
      <c r="M4891"/>
      <c r="N4891"/>
      <c r="O4891"/>
      <c r="P4891"/>
    </row>
    <row r="4892" spans="1:16" x14ac:dyDescent="0.15">
      <c r="A4892"/>
      <c r="B4892"/>
      <c r="C4892"/>
      <c r="D4892"/>
      <c r="E4892"/>
      <c r="F4892"/>
      <c r="G4892"/>
      <c r="H4892"/>
      <c r="I4892"/>
      <c r="J4892"/>
      <c r="K4892"/>
      <c r="L4892"/>
      <c r="M4892"/>
      <c r="N4892"/>
      <c r="O4892"/>
      <c r="P4892"/>
    </row>
    <row r="4893" spans="1:16" x14ac:dyDescent="0.15">
      <c r="A4893"/>
      <c r="B4893"/>
      <c r="C4893"/>
      <c r="D4893"/>
      <c r="E4893"/>
      <c r="F4893"/>
      <c r="G4893"/>
      <c r="H4893"/>
      <c r="I4893"/>
      <c r="J4893"/>
      <c r="K4893"/>
      <c r="L4893"/>
      <c r="M4893"/>
      <c r="N4893"/>
      <c r="O4893"/>
      <c r="P4893"/>
    </row>
    <row r="4894" spans="1:16" x14ac:dyDescent="0.15">
      <c r="A4894"/>
      <c r="B4894"/>
      <c r="C4894"/>
      <c r="D4894"/>
      <c r="E4894"/>
      <c r="F4894"/>
      <c r="G4894"/>
      <c r="H4894"/>
      <c r="I4894"/>
      <c r="J4894"/>
      <c r="K4894"/>
      <c r="L4894"/>
      <c r="M4894"/>
      <c r="N4894"/>
      <c r="O4894"/>
      <c r="P4894"/>
    </row>
    <row r="4895" spans="1:16" x14ac:dyDescent="0.15">
      <c r="A4895"/>
      <c r="B4895"/>
      <c r="C4895"/>
      <c r="D4895"/>
      <c r="E4895"/>
      <c r="F4895"/>
      <c r="G4895"/>
      <c r="H4895"/>
      <c r="I4895"/>
      <c r="J4895"/>
      <c r="K4895"/>
      <c r="L4895"/>
      <c r="M4895"/>
      <c r="N4895"/>
      <c r="O4895"/>
      <c r="P4895"/>
    </row>
    <row r="4896" spans="1:16" x14ac:dyDescent="0.15">
      <c r="A4896"/>
      <c r="B4896"/>
      <c r="C4896"/>
      <c r="D4896"/>
      <c r="E4896"/>
      <c r="F4896"/>
      <c r="G4896"/>
      <c r="H4896"/>
      <c r="I4896"/>
      <c r="J4896"/>
      <c r="K4896"/>
      <c r="L4896"/>
      <c r="M4896"/>
      <c r="N4896"/>
      <c r="O4896"/>
      <c r="P4896"/>
    </row>
    <row r="4897" spans="1:16" x14ac:dyDescent="0.15">
      <c r="A4897"/>
      <c r="B4897"/>
      <c r="C4897"/>
      <c r="D4897"/>
      <c r="E4897"/>
      <c r="F4897"/>
      <c r="G4897"/>
      <c r="H4897"/>
      <c r="I4897"/>
      <c r="J4897"/>
      <c r="K4897"/>
      <c r="L4897"/>
      <c r="M4897"/>
      <c r="N4897"/>
      <c r="O4897"/>
      <c r="P4897"/>
    </row>
    <row r="4898" spans="1:16" x14ac:dyDescent="0.15">
      <c r="A4898"/>
      <c r="B4898"/>
      <c r="C4898"/>
      <c r="D4898"/>
      <c r="E4898"/>
      <c r="F4898"/>
      <c r="G4898"/>
      <c r="H4898"/>
      <c r="I4898"/>
      <c r="J4898"/>
      <c r="K4898"/>
      <c r="L4898"/>
      <c r="M4898"/>
      <c r="N4898"/>
      <c r="O4898"/>
      <c r="P4898"/>
    </row>
    <row r="4899" spans="1:16" x14ac:dyDescent="0.15">
      <c r="A4899"/>
      <c r="B4899"/>
      <c r="C4899"/>
      <c r="D4899"/>
      <c r="E4899"/>
      <c r="F4899"/>
      <c r="G4899"/>
      <c r="H4899"/>
      <c r="I4899"/>
      <c r="J4899"/>
      <c r="K4899"/>
      <c r="L4899"/>
      <c r="M4899"/>
      <c r="N4899"/>
      <c r="O4899"/>
      <c r="P4899"/>
    </row>
    <row r="4900" spans="1:16" x14ac:dyDescent="0.15">
      <c r="A4900"/>
      <c r="B4900"/>
      <c r="C4900"/>
      <c r="D4900"/>
      <c r="E4900"/>
      <c r="F4900"/>
      <c r="G4900"/>
      <c r="H4900"/>
      <c r="I4900"/>
      <c r="J4900"/>
      <c r="K4900"/>
      <c r="L4900"/>
      <c r="M4900"/>
      <c r="N4900"/>
      <c r="O4900"/>
      <c r="P4900"/>
    </row>
    <row r="4901" spans="1:16" x14ac:dyDescent="0.15">
      <c r="A4901"/>
      <c r="B4901"/>
      <c r="C4901"/>
      <c r="D4901"/>
      <c r="E4901"/>
      <c r="F4901"/>
      <c r="G4901"/>
      <c r="H4901"/>
      <c r="I4901"/>
      <c r="J4901"/>
      <c r="K4901"/>
      <c r="L4901"/>
      <c r="M4901"/>
      <c r="N4901"/>
      <c r="O4901"/>
      <c r="P4901"/>
    </row>
    <row r="4902" spans="1:16" x14ac:dyDescent="0.15">
      <c r="A4902"/>
      <c r="B4902"/>
      <c r="C4902"/>
      <c r="D4902"/>
      <c r="E4902"/>
      <c r="F4902"/>
      <c r="G4902"/>
      <c r="H4902"/>
      <c r="I4902"/>
      <c r="J4902"/>
      <c r="K4902"/>
      <c r="L4902"/>
      <c r="M4902"/>
      <c r="N4902"/>
      <c r="O4902"/>
      <c r="P4902"/>
    </row>
    <row r="4903" spans="1:16" x14ac:dyDescent="0.15">
      <c r="A4903"/>
      <c r="B4903"/>
      <c r="C4903"/>
      <c r="D4903"/>
      <c r="E4903"/>
      <c r="F4903"/>
      <c r="G4903"/>
      <c r="H4903"/>
      <c r="I4903"/>
      <c r="J4903"/>
      <c r="K4903"/>
      <c r="L4903"/>
      <c r="M4903"/>
      <c r="N4903"/>
      <c r="O4903"/>
      <c r="P4903"/>
    </row>
    <row r="4904" spans="1:16" x14ac:dyDescent="0.15">
      <c r="A4904"/>
      <c r="B4904"/>
      <c r="C4904"/>
      <c r="D4904"/>
      <c r="E4904"/>
      <c r="F4904"/>
      <c r="G4904"/>
      <c r="H4904"/>
      <c r="I4904"/>
      <c r="J4904"/>
      <c r="K4904"/>
      <c r="L4904"/>
      <c r="M4904"/>
      <c r="N4904"/>
      <c r="O4904"/>
      <c r="P4904"/>
    </row>
    <row r="4905" spans="1:16" x14ac:dyDescent="0.15">
      <c r="A4905"/>
      <c r="B4905"/>
      <c r="C4905"/>
      <c r="D4905"/>
      <c r="E4905"/>
      <c r="F4905"/>
      <c r="G4905"/>
      <c r="H4905"/>
      <c r="I4905"/>
      <c r="J4905"/>
      <c r="K4905"/>
      <c r="L4905"/>
      <c r="M4905"/>
      <c r="N4905"/>
      <c r="O4905"/>
      <c r="P4905"/>
    </row>
    <row r="4906" spans="1:16" x14ac:dyDescent="0.15">
      <c r="A4906"/>
      <c r="B4906"/>
      <c r="C4906"/>
      <c r="D4906"/>
      <c r="E4906"/>
      <c r="F4906"/>
      <c r="G4906"/>
      <c r="H4906"/>
      <c r="I4906"/>
      <c r="J4906"/>
      <c r="K4906"/>
      <c r="L4906"/>
      <c r="M4906"/>
      <c r="N4906"/>
      <c r="O4906"/>
      <c r="P4906"/>
    </row>
    <row r="4907" spans="1:16" x14ac:dyDescent="0.15">
      <c r="A4907"/>
      <c r="B4907"/>
      <c r="C4907"/>
      <c r="D4907"/>
      <c r="E4907"/>
      <c r="F4907"/>
      <c r="G4907"/>
      <c r="H4907"/>
      <c r="I4907"/>
      <c r="J4907"/>
      <c r="K4907"/>
      <c r="L4907"/>
      <c r="M4907"/>
      <c r="N4907"/>
      <c r="O4907"/>
      <c r="P4907"/>
    </row>
    <row r="4908" spans="1:16" x14ac:dyDescent="0.15">
      <c r="A4908"/>
      <c r="B4908"/>
      <c r="C4908"/>
      <c r="D4908"/>
      <c r="E4908"/>
      <c r="F4908"/>
      <c r="G4908"/>
      <c r="H4908"/>
      <c r="I4908"/>
      <c r="J4908"/>
      <c r="K4908"/>
      <c r="L4908"/>
      <c r="M4908"/>
      <c r="N4908"/>
      <c r="O4908"/>
      <c r="P4908"/>
    </row>
    <row r="4909" spans="1:16" x14ac:dyDescent="0.15">
      <c r="A4909"/>
      <c r="B4909"/>
      <c r="C4909"/>
      <c r="D4909"/>
      <c r="E4909"/>
      <c r="F4909"/>
      <c r="G4909"/>
      <c r="H4909"/>
      <c r="I4909"/>
      <c r="J4909"/>
      <c r="K4909"/>
      <c r="L4909"/>
      <c r="M4909"/>
      <c r="N4909"/>
      <c r="O4909"/>
      <c r="P4909"/>
    </row>
    <row r="4910" spans="1:16" x14ac:dyDescent="0.15">
      <c r="A4910"/>
      <c r="B4910"/>
      <c r="C4910"/>
      <c r="D4910"/>
      <c r="E4910"/>
      <c r="F4910"/>
      <c r="G4910"/>
      <c r="H4910"/>
      <c r="I4910"/>
      <c r="J4910"/>
      <c r="K4910"/>
      <c r="L4910"/>
      <c r="M4910"/>
      <c r="N4910"/>
      <c r="O4910"/>
      <c r="P4910"/>
    </row>
    <row r="4911" spans="1:16" x14ac:dyDescent="0.15">
      <c r="A4911"/>
      <c r="B4911"/>
      <c r="C4911"/>
      <c r="D4911"/>
      <c r="E4911"/>
      <c r="F4911"/>
      <c r="G4911"/>
      <c r="H4911"/>
      <c r="I4911"/>
      <c r="J4911"/>
      <c r="K4911"/>
      <c r="L4911"/>
      <c r="M4911"/>
      <c r="N4911"/>
      <c r="O4911"/>
      <c r="P4911"/>
    </row>
    <row r="4912" spans="1:16" x14ac:dyDescent="0.15">
      <c r="A4912"/>
      <c r="B4912"/>
      <c r="C4912"/>
      <c r="D4912"/>
      <c r="E4912"/>
      <c r="F4912"/>
      <c r="G4912"/>
      <c r="H4912"/>
      <c r="I4912"/>
      <c r="J4912"/>
      <c r="K4912"/>
      <c r="L4912"/>
      <c r="M4912"/>
      <c r="N4912"/>
      <c r="O4912"/>
      <c r="P4912"/>
    </row>
    <row r="4913" spans="1:16" x14ac:dyDescent="0.15">
      <c r="A4913"/>
      <c r="B4913"/>
      <c r="C4913"/>
      <c r="D4913"/>
      <c r="E4913"/>
      <c r="F4913"/>
      <c r="G4913"/>
      <c r="H4913"/>
      <c r="I4913"/>
      <c r="J4913"/>
      <c r="K4913"/>
      <c r="L4913"/>
      <c r="M4913"/>
      <c r="N4913"/>
      <c r="O4913"/>
      <c r="P4913"/>
    </row>
    <row r="4914" spans="1:16" x14ac:dyDescent="0.15">
      <c r="A4914"/>
      <c r="B4914"/>
      <c r="C4914"/>
      <c r="D4914"/>
      <c r="E4914"/>
      <c r="F4914"/>
      <c r="G4914"/>
      <c r="H4914"/>
      <c r="I4914"/>
      <c r="J4914"/>
      <c r="K4914"/>
      <c r="L4914"/>
      <c r="M4914"/>
      <c r="N4914"/>
      <c r="O4914"/>
      <c r="P4914"/>
    </row>
    <row r="4915" spans="1:16" x14ac:dyDescent="0.15">
      <c r="A4915"/>
      <c r="B4915"/>
      <c r="C4915"/>
      <c r="D4915"/>
      <c r="E4915"/>
      <c r="F4915"/>
      <c r="G4915"/>
      <c r="H4915"/>
      <c r="I4915"/>
      <c r="J4915"/>
      <c r="K4915"/>
      <c r="L4915"/>
      <c r="M4915"/>
      <c r="N4915"/>
      <c r="O4915"/>
      <c r="P4915"/>
    </row>
    <row r="4916" spans="1:16" x14ac:dyDescent="0.15">
      <c r="A4916"/>
      <c r="B4916"/>
      <c r="C4916"/>
      <c r="D4916"/>
      <c r="E4916"/>
      <c r="F4916"/>
      <c r="G4916"/>
      <c r="H4916"/>
      <c r="I4916"/>
      <c r="J4916"/>
      <c r="K4916"/>
      <c r="L4916"/>
      <c r="M4916"/>
      <c r="N4916"/>
      <c r="O4916"/>
      <c r="P4916"/>
    </row>
    <row r="4917" spans="1:16" x14ac:dyDescent="0.15">
      <c r="A4917"/>
      <c r="B4917"/>
      <c r="C4917"/>
      <c r="D4917"/>
      <c r="E4917"/>
      <c r="F4917"/>
      <c r="G4917"/>
      <c r="H4917"/>
      <c r="I4917"/>
      <c r="J4917"/>
      <c r="K4917"/>
      <c r="L4917"/>
      <c r="M4917"/>
      <c r="N4917"/>
      <c r="O4917"/>
      <c r="P4917"/>
    </row>
    <row r="4918" spans="1:16" x14ac:dyDescent="0.15">
      <c r="A4918"/>
      <c r="B4918"/>
      <c r="C4918"/>
      <c r="D4918"/>
      <c r="E4918"/>
      <c r="F4918"/>
      <c r="G4918"/>
      <c r="H4918"/>
      <c r="I4918"/>
      <c r="J4918"/>
      <c r="K4918"/>
      <c r="L4918"/>
      <c r="M4918"/>
      <c r="N4918"/>
      <c r="O4918"/>
      <c r="P4918"/>
    </row>
    <row r="4919" spans="1:16" x14ac:dyDescent="0.15">
      <c r="A4919"/>
      <c r="B4919"/>
      <c r="C4919"/>
      <c r="D4919"/>
      <c r="E4919"/>
      <c r="F4919"/>
      <c r="G4919"/>
      <c r="H4919"/>
      <c r="I4919"/>
      <c r="J4919"/>
      <c r="K4919"/>
      <c r="L4919"/>
      <c r="M4919"/>
      <c r="N4919"/>
      <c r="O4919"/>
      <c r="P4919"/>
    </row>
    <row r="4920" spans="1:16" x14ac:dyDescent="0.15">
      <c r="A4920"/>
      <c r="B4920"/>
      <c r="C4920"/>
      <c r="D4920"/>
      <c r="E4920"/>
      <c r="F4920"/>
      <c r="G4920"/>
      <c r="H4920"/>
      <c r="I4920"/>
      <c r="J4920"/>
      <c r="K4920"/>
      <c r="L4920"/>
      <c r="M4920"/>
      <c r="N4920"/>
      <c r="O4920"/>
      <c r="P4920"/>
    </row>
    <row r="4921" spans="1:16" x14ac:dyDescent="0.15">
      <c r="A4921"/>
      <c r="B4921"/>
      <c r="C4921"/>
      <c r="D4921"/>
      <c r="E4921"/>
      <c r="F4921"/>
      <c r="G4921"/>
      <c r="H4921"/>
      <c r="I4921"/>
      <c r="J4921"/>
      <c r="K4921"/>
      <c r="L4921"/>
      <c r="M4921"/>
      <c r="N4921"/>
      <c r="O4921"/>
      <c r="P4921"/>
    </row>
    <row r="4922" spans="1:16" x14ac:dyDescent="0.15">
      <c r="A4922"/>
      <c r="B4922"/>
      <c r="C4922"/>
      <c r="D4922"/>
      <c r="E4922"/>
      <c r="F4922"/>
      <c r="G4922"/>
      <c r="H4922"/>
      <c r="I4922"/>
      <c r="J4922"/>
      <c r="K4922"/>
      <c r="L4922"/>
      <c r="M4922"/>
      <c r="N4922"/>
      <c r="O4922"/>
      <c r="P4922"/>
    </row>
    <row r="4923" spans="1:16" x14ac:dyDescent="0.15">
      <c r="A4923"/>
      <c r="B4923"/>
      <c r="C4923"/>
      <c r="D4923"/>
      <c r="E4923"/>
      <c r="F4923"/>
      <c r="G4923"/>
      <c r="H4923"/>
      <c r="I4923"/>
      <c r="J4923"/>
      <c r="K4923"/>
      <c r="L4923"/>
      <c r="M4923"/>
      <c r="N4923"/>
      <c r="O4923"/>
      <c r="P4923"/>
    </row>
    <row r="4924" spans="1:16" x14ac:dyDescent="0.15">
      <c r="A4924"/>
      <c r="B4924"/>
      <c r="C4924"/>
      <c r="D4924"/>
      <c r="E4924"/>
      <c r="F4924"/>
      <c r="G4924"/>
      <c r="H4924"/>
      <c r="I4924"/>
      <c r="J4924"/>
      <c r="K4924"/>
      <c r="L4924"/>
      <c r="M4924"/>
      <c r="N4924"/>
      <c r="O4924"/>
      <c r="P4924"/>
    </row>
    <row r="4925" spans="1:16" x14ac:dyDescent="0.15">
      <c r="A4925"/>
      <c r="B4925"/>
      <c r="C4925"/>
      <c r="D4925"/>
      <c r="E4925"/>
      <c r="F4925"/>
      <c r="G4925"/>
      <c r="H4925"/>
      <c r="I4925"/>
      <c r="J4925"/>
      <c r="K4925"/>
      <c r="L4925"/>
      <c r="M4925"/>
      <c r="N4925"/>
      <c r="O4925"/>
      <c r="P4925"/>
    </row>
    <row r="4926" spans="1:16" x14ac:dyDescent="0.15">
      <c r="A4926"/>
      <c r="B4926"/>
      <c r="C4926"/>
      <c r="D4926"/>
      <c r="E4926"/>
      <c r="F4926"/>
      <c r="G4926"/>
      <c r="H4926"/>
      <c r="I4926"/>
      <c r="J4926"/>
      <c r="K4926"/>
      <c r="L4926"/>
      <c r="M4926"/>
      <c r="N4926"/>
      <c r="O4926"/>
      <c r="P4926"/>
    </row>
    <row r="4927" spans="1:16" x14ac:dyDescent="0.15">
      <c r="A4927"/>
      <c r="B4927"/>
      <c r="C4927"/>
      <c r="D4927"/>
      <c r="E4927"/>
      <c r="F4927"/>
      <c r="G4927"/>
      <c r="H4927"/>
      <c r="I4927"/>
      <c r="J4927"/>
      <c r="K4927"/>
      <c r="L4927"/>
      <c r="M4927"/>
      <c r="N4927"/>
      <c r="O4927"/>
      <c r="P4927"/>
    </row>
    <row r="4928" spans="1:16" x14ac:dyDescent="0.15">
      <c r="A4928"/>
      <c r="B4928"/>
      <c r="C4928"/>
      <c r="D4928"/>
      <c r="E4928"/>
      <c r="F4928"/>
      <c r="G4928"/>
      <c r="H4928"/>
      <c r="I4928"/>
      <c r="J4928"/>
      <c r="K4928"/>
      <c r="L4928"/>
      <c r="M4928"/>
      <c r="N4928"/>
      <c r="O4928"/>
      <c r="P4928"/>
    </row>
    <row r="4929" spans="1:16" x14ac:dyDescent="0.15">
      <c r="A4929"/>
      <c r="B4929"/>
      <c r="C4929"/>
      <c r="D4929"/>
      <c r="E4929"/>
      <c r="F4929"/>
      <c r="G4929"/>
      <c r="H4929"/>
      <c r="I4929"/>
      <c r="J4929"/>
      <c r="K4929"/>
      <c r="L4929"/>
      <c r="M4929"/>
      <c r="N4929"/>
      <c r="O4929"/>
      <c r="P4929"/>
    </row>
    <row r="4930" spans="1:16" x14ac:dyDescent="0.15">
      <c r="A4930"/>
      <c r="B4930"/>
      <c r="C4930"/>
      <c r="D4930"/>
      <c r="E4930"/>
      <c r="F4930"/>
      <c r="G4930"/>
      <c r="H4930"/>
      <c r="I4930"/>
      <c r="J4930"/>
      <c r="K4930"/>
      <c r="L4930"/>
      <c r="M4930"/>
      <c r="N4930"/>
      <c r="O4930"/>
      <c r="P4930"/>
    </row>
    <row r="4931" spans="1:16" x14ac:dyDescent="0.15">
      <c r="A4931"/>
      <c r="B4931"/>
      <c r="C4931"/>
      <c r="D4931"/>
      <c r="E4931"/>
      <c r="F4931"/>
      <c r="G4931"/>
      <c r="H4931"/>
      <c r="I4931"/>
      <c r="J4931"/>
      <c r="K4931"/>
      <c r="L4931"/>
      <c r="M4931"/>
      <c r="N4931"/>
      <c r="O4931"/>
      <c r="P4931"/>
    </row>
    <row r="4932" spans="1:16" x14ac:dyDescent="0.15">
      <c r="A4932"/>
      <c r="B4932"/>
      <c r="C4932"/>
      <c r="D4932"/>
      <c r="E4932"/>
      <c r="F4932"/>
      <c r="G4932"/>
      <c r="H4932"/>
      <c r="I4932"/>
      <c r="J4932"/>
      <c r="K4932"/>
      <c r="L4932"/>
      <c r="M4932"/>
      <c r="N4932"/>
      <c r="O4932"/>
      <c r="P4932"/>
    </row>
    <row r="4933" spans="1:16" x14ac:dyDescent="0.15">
      <c r="A4933"/>
      <c r="B4933"/>
      <c r="C4933"/>
      <c r="D4933"/>
      <c r="E4933"/>
      <c r="F4933"/>
      <c r="G4933"/>
      <c r="H4933"/>
      <c r="I4933"/>
      <c r="J4933"/>
      <c r="K4933"/>
      <c r="L4933"/>
      <c r="M4933"/>
      <c r="N4933"/>
      <c r="O4933"/>
      <c r="P4933"/>
    </row>
    <row r="4934" spans="1:16" x14ac:dyDescent="0.15">
      <c r="A4934"/>
      <c r="B4934"/>
      <c r="C4934"/>
      <c r="D4934"/>
      <c r="E4934"/>
      <c r="F4934"/>
      <c r="G4934"/>
      <c r="H4934"/>
      <c r="I4934"/>
      <c r="J4934"/>
      <c r="K4934"/>
      <c r="L4934"/>
      <c r="M4934"/>
      <c r="N4934"/>
      <c r="O4934"/>
      <c r="P4934"/>
    </row>
    <row r="4935" spans="1:16" x14ac:dyDescent="0.15">
      <c r="A4935"/>
      <c r="B4935"/>
      <c r="C4935"/>
      <c r="D4935"/>
      <c r="E4935"/>
      <c r="F4935"/>
      <c r="G4935"/>
      <c r="H4935"/>
      <c r="I4935"/>
      <c r="J4935"/>
      <c r="K4935"/>
      <c r="L4935"/>
      <c r="M4935"/>
      <c r="N4935"/>
      <c r="O4935"/>
      <c r="P4935"/>
    </row>
    <row r="4936" spans="1:16" x14ac:dyDescent="0.15">
      <c r="A4936"/>
      <c r="B4936"/>
      <c r="C4936"/>
      <c r="D4936"/>
      <c r="E4936"/>
      <c r="F4936"/>
      <c r="G4936"/>
      <c r="H4936"/>
      <c r="I4936"/>
      <c r="J4936"/>
      <c r="K4936"/>
      <c r="L4936"/>
      <c r="M4936"/>
      <c r="N4936"/>
      <c r="O4936"/>
      <c r="P4936"/>
    </row>
    <row r="4937" spans="1:16" x14ac:dyDescent="0.15">
      <c r="A4937"/>
      <c r="B4937"/>
      <c r="C4937"/>
      <c r="D4937"/>
      <c r="E4937"/>
      <c r="F4937"/>
      <c r="G4937"/>
      <c r="H4937"/>
      <c r="I4937"/>
      <c r="J4937"/>
      <c r="K4937"/>
      <c r="L4937"/>
      <c r="M4937"/>
      <c r="N4937"/>
      <c r="O4937"/>
      <c r="P4937"/>
    </row>
    <row r="4938" spans="1:16" x14ac:dyDescent="0.15">
      <c r="A4938"/>
      <c r="B4938"/>
      <c r="C4938"/>
      <c r="D4938"/>
      <c r="E4938"/>
      <c r="F4938"/>
      <c r="G4938"/>
      <c r="H4938"/>
      <c r="I4938"/>
      <c r="J4938"/>
      <c r="K4938"/>
      <c r="L4938"/>
      <c r="M4938"/>
      <c r="N4938"/>
      <c r="O4938"/>
      <c r="P4938"/>
    </row>
    <row r="4939" spans="1:16" x14ac:dyDescent="0.15">
      <c r="A4939"/>
      <c r="B4939"/>
      <c r="C4939"/>
      <c r="D4939"/>
      <c r="E4939"/>
      <c r="F4939"/>
      <c r="G4939"/>
      <c r="H4939"/>
      <c r="I4939"/>
      <c r="J4939"/>
      <c r="K4939"/>
      <c r="L4939"/>
      <c r="M4939"/>
      <c r="N4939"/>
      <c r="O4939"/>
      <c r="P4939"/>
    </row>
    <row r="4940" spans="1:16" x14ac:dyDescent="0.15">
      <c r="A4940"/>
      <c r="B4940"/>
      <c r="C4940"/>
      <c r="D4940"/>
      <c r="E4940"/>
      <c r="F4940"/>
      <c r="G4940"/>
      <c r="H4940"/>
      <c r="I4940"/>
      <c r="J4940"/>
      <c r="K4940"/>
      <c r="L4940"/>
      <c r="M4940"/>
      <c r="N4940"/>
      <c r="O4940"/>
      <c r="P4940"/>
    </row>
    <row r="4941" spans="1:16" x14ac:dyDescent="0.15">
      <c r="A4941"/>
      <c r="B4941"/>
      <c r="C4941"/>
      <c r="D4941"/>
      <c r="E4941"/>
      <c r="F4941"/>
      <c r="G4941"/>
      <c r="H4941"/>
      <c r="I4941"/>
      <c r="J4941"/>
      <c r="K4941"/>
      <c r="L4941"/>
      <c r="M4941"/>
      <c r="N4941"/>
      <c r="O4941"/>
      <c r="P4941"/>
    </row>
    <row r="4942" spans="1:16" x14ac:dyDescent="0.15">
      <c r="A4942"/>
      <c r="B4942"/>
      <c r="C4942"/>
      <c r="D4942"/>
      <c r="E4942"/>
      <c r="F4942"/>
      <c r="G4942"/>
      <c r="H4942"/>
      <c r="I4942"/>
      <c r="J4942"/>
      <c r="K4942"/>
      <c r="L4942"/>
      <c r="M4942"/>
      <c r="N4942"/>
      <c r="O4942"/>
      <c r="P4942"/>
    </row>
    <row r="4943" spans="1:16" x14ac:dyDescent="0.15">
      <c r="A4943"/>
      <c r="B4943"/>
      <c r="C4943"/>
      <c r="D4943"/>
      <c r="E4943"/>
      <c r="F4943"/>
      <c r="G4943"/>
      <c r="H4943"/>
      <c r="I4943"/>
      <c r="J4943"/>
      <c r="K4943"/>
      <c r="L4943"/>
      <c r="M4943"/>
      <c r="N4943"/>
      <c r="O4943"/>
      <c r="P4943"/>
    </row>
    <row r="4944" spans="1:16" x14ac:dyDescent="0.15">
      <c r="A4944"/>
      <c r="B4944"/>
      <c r="C4944"/>
      <c r="D4944"/>
      <c r="E4944"/>
      <c r="F4944"/>
      <c r="G4944"/>
      <c r="H4944"/>
      <c r="I4944"/>
      <c r="J4944"/>
      <c r="K4944"/>
      <c r="L4944"/>
      <c r="M4944"/>
      <c r="N4944"/>
      <c r="O4944"/>
      <c r="P4944"/>
    </row>
    <row r="4945" spans="1:16" x14ac:dyDescent="0.15">
      <c r="A4945"/>
      <c r="B4945"/>
      <c r="C4945"/>
      <c r="D4945"/>
      <c r="E4945"/>
      <c r="F4945"/>
      <c r="G4945"/>
      <c r="H4945"/>
      <c r="I4945"/>
      <c r="J4945"/>
      <c r="K4945"/>
      <c r="L4945"/>
      <c r="M4945"/>
      <c r="N4945"/>
      <c r="O4945"/>
      <c r="P4945"/>
    </row>
    <row r="4946" spans="1:16" x14ac:dyDescent="0.15">
      <c r="A4946"/>
      <c r="B4946"/>
      <c r="C4946"/>
      <c r="D4946"/>
      <c r="E4946"/>
      <c r="F4946"/>
      <c r="G4946"/>
      <c r="H4946"/>
      <c r="I4946"/>
      <c r="J4946"/>
      <c r="K4946"/>
      <c r="L4946"/>
      <c r="M4946"/>
      <c r="N4946"/>
      <c r="O4946"/>
      <c r="P4946"/>
    </row>
    <row r="4947" spans="1:16" x14ac:dyDescent="0.15">
      <c r="A4947"/>
      <c r="B4947"/>
      <c r="C4947"/>
      <c r="D4947"/>
      <c r="E4947"/>
      <c r="F4947"/>
      <c r="G4947"/>
      <c r="H4947"/>
      <c r="I4947"/>
      <c r="J4947"/>
      <c r="K4947"/>
      <c r="L4947"/>
      <c r="M4947"/>
      <c r="N4947"/>
      <c r="O4947"/>
      <c r="P4947"/>
    </row>
    <row r="4948" spans="1:16" x14ac:dyDescent="0.15">
      <c r="A4948"/>
      <c r="B4948"/>
      <c r="C4948"/>
      <c r="D4948"/>
      <c r="E4948"/>
      <c r="F4948"/>
      <c r="G4948"/>
      <c r="H4948"/>
      <c r="I4948"/>
      <c r="J4948"/>
      <c r="K4948"/>
      <c r="L4948"/>
      <c r="M4948"/>
      <c r="N4948"/>
      <c r="O4948"/>
      <c r="P4948"/>
    </row>
    <row r="4949" spans="1:16" x14ac:dyDescent="0.15">
      <c r="A4949"/>
      <c r="B4949"/>
      <c r="C4949"/>
      <c r="D4949"/>
      <c r="E4949"/>
      <c r="F4949"/>
      <c r="G4949"/>
      <c r="H4949"/>
      <c r="I4949"/>
      <c r="J4949"/>
      <c r="K4949"/>
      <c r="L4949"/>
      <c r="M4949"/>
      <c r="N4949"/>
      <c r="O4949"/>
      <c r="P4949"/>
    </row>
    <row r="4950" spans="1:16" x14ac:dyDescent="0.15">
      <c r="A4950"/>
      <c r="B4950"/>
      <c r="C4950"/>
      <c r="D4950"/>
      <c r="E4950"/>
      <c r="F4950"/>
      <c r="G4950"/>
      <c r="H4950"/>
      <c r="I4950"/>
      <c r="J4950"/>
      <c r="K4950"/>
      <c r="L4950"/>
      <c r="M4950"/>
      <c r="N4950"/>
      <c r="O4950"/>
      <c r="P4950"/>
    </row>
    <row r="4951" spans="1:16" x14ac:dyDescent="0.15">
      <c r="A4951"/>
      <c r="B4951"/>
      <c r="C4951"/>
      <c r="D4951"/>
      <c r="E4951"/>
      <c r="F4951"/>
      <c r="G4951"/>
      <c r="H4951"/>
      <c r="I4951"/>
      <c r="J4951"/>
      <c r="K4951"/>
      <c r="L4951"/>
      <c r="M4951"/>
      <c r="N4951"/>
      <c r="O4951"/>
      <c r="P4951"/>
    </row>
    <row r="4952" spans="1:16" x14ac:dyDescent="0.15">
      <c r="A4952"/>
      <c r="B4952"/>
      <c r="C4952"/>
      <c r="D4952"/>
      <c r="E4952"/>
      <c r="F4952"/>
      <c r="G4952"/>
      <c r="H4952"/>
      <c r="I4952"/>
      <c r="J4952"/>
      <c r="K4952"/>
      <c r="L4952"/>
      <c r="M4952"/>
      <c r="N4952"/>
      <c r="O4952"/>
      <c r="P4952"/>
    </row>
    <row r="4953" spans="1:16" x14ac:dyDescent="0.15">
      <c r="A4953"/>
      <c r="B4953"/>
      <c r="C4953"/>
      <c r="D4953"/>
      <c r="E4953"/>
      <c r="F4953"/>
      <c r="G4953"/>
      <c r="H4953"/>
      <c r="I4953"/>
      <c r="J4953"/>
      <c r="K4953"/>
      <c r="L4953"/>
      <c r="M4953"/>
      <c r="N4953"/>
      <c r="O4953"/>
      <c r="P4953"/>
    </row>
    <row r="4954" spans="1:16" x14ac:dyDescent="0.15">
      <c r="A4954"/>
      <c r="B4954"/>
      <c r="C4954"/>
      <c r="D4954"/>
      <c r="E4954"/>
      <c r="F4954"/>
      <c r="G4954"/>
      <c r="H4954"/>
      <c r="I4954"/>
      <c r="J4954"/>
      <c r="K4954"/>
      <c r="L4954"/>
      <c r="M4954"/>
      <c r="N4954"/>
      <c r="O4954"/>
      <c r="P4954"/>
    </row>
    <row r="4955" spans="1:16" x14ac:dyDescent="0.15">
      <c r="A4955"/>
      <c r="B4955"/>
      <c r="C4955"/>
      <c r="D4955"/>
      <c r="E4955"/>
      <c r="F4955"/>
      <c r="G4955"/>
      <c r="H4955"/>
      <c r="I4955"/>
      <c r="J4955"/>
      <c r="K4955"/>
      <c r="L4955"/>
      <c r="M4955"/>
      <c r="N4955"/>
      <c r="O4955"/>
      <c r="P4955"/>
    </row>
    <row r="4956" spans="1:16" x14ac:dyDescent="0.15">
      <c r="A4956"/>
      <c r="B4956"/>
      <c r="C4956"/>
      <c r="D4956"/>
      <c r="E4956"/>
      <c r="F4956"/>
      <c r="G4956"/>
      <c r="H4956"/>
      <c r="I4956"/>
      <c r="J4956"/>
      <c r="K4956"/>
      <c r="L4956"/>
      <c r="M4956"/>
      <c r="N4956"/>
      <c r="O4956"/>
      <c r="P4956"/>
    </row>
    <row r="4957" spans="1:16" x14ac:dyDescent="0.15">
      <c r="A4957"/>
      <c r="B4957"/>
      <c r="C4957"/>
      <c r="D4957"/>
      <c r="E4957"/>
      <c r="F4957"/>
      <c r="G4957"/>
      <c r="H4957"/>
      <c r="I4957"/>
      <c r="J4957"/>
      <c r="K4957"/>
      <c r="L4957"/>
      <c r="M4957"/>
      <c r="N4957"/>
      <c r="O4957"/>
      <c r="P4957"/>
    </row>
    <row r="4958" spans="1:16" x14ac:dyDescent="0.15">
      <c r="A4958"/>
      <c r="B4958"/>
      <c r="C4958"/>
      <c r="D4958"/>
      <c r="E4958"/>
      <c r="F4958"/>
      <c r="G4958"/>
      <c r="H4958"/>
      <c r="I4958"/>
      <c r="J4958"/>
      <c r="K4958"/>
      <c r="L4958"/>
      <c r="M4958"/>
      <c r="N4958"/>
      <c r="O4958"/>
      <c r="P4958"/>
    </row>
    <row r="4959" spans="1:16" x14ac:dyDescent="0.15">
      <c r="A4959"/>
      <c r="B4959"/>
      <c r="C4959"/>
      <c r="D4959"/>
      <c r="E4959"/>
      <c r="F4959"/>
      <c r="G4959"/>
      <c r="H4959"/>
      <c r="I4959"/>
      <c r="J4959"/>
      <c r="K4959"/>
      <c r="L4959"/>
      <c r="M4959"/>
      <c r="N4959"/>
      <c r="O4959"/>
      <c r="P4959"/>
    </row>
    <row r="4960" spans="1:16" x14ac:dyDescent="0.15">
      <c r="A4960"/>
      <c r="B4960"/>
      <c r="C4960"/>
      <c r="D4960"/>
      <c r="E4960"/>
      <c r="F4960"/>
      <c r="G4960"/>
      <c r="H4960"/>
      <c r="I4960"/>
      <c r="J4960"/>
      <c r="K4960"/>
      <c r="L4960"/>
      <c r="M4960"/>
      <c r="N4960"/>
      <c r="O4960"/>
      <c r="P4960"/>
    </row>
    <row r="4961" spans="1:16" x14ac:dyDescent="0.15">
      <c r="A4961"/>
      <c r="B4961"/>
      <c r="C4961"/>
      <c r="D4961"/>
      <c r="E4961"/>
      <c r="F4961"/>
      <c r="G4961"/>
      <c r="H4961"/>
      <c r="I4961"/>
      <c r="J4961"/>
      <c r="K4961"/>
      <c r="L4961"/>
      <c r="M4961"/>
      <c r="N4961"/>
      <c r="O4961"/>
      <c r="P4961"/>
    </row>
    <row r="4962" spans="1:16" x14ac:dyDescent="0.15">
      <c r="A4962"/>
      <c r="B4962"/>
      <c r="C4962"/>
      <c r="D4962"/>
      <c r="E4962"/>
      <c r="F4962"/>
      <c r="G4962"/>
      <c r="H4962"/>
      <c r="I4962"/>
      <c r="J4962"/>
      <c r="K4962"/>
      <c r="L4962"/>
      <c r="M4962"/>
      <c r="N4962"/>
      <c r="O4962"/>
      <c r="P4962"/>
    </row>
    <row r="4963" spans="1:16" x14ac:dyDescent="0.15">
      <c r="A4963"/>
      <c r="B4963"/>
      <c r="C4963"/>
      <c r="D4963"/>
      <c r="E4963"/>
      <c r="F4963"/>
      <c r="G4963"/>
      <c r="H4963"/>
      <c r="I4963"/>
      <c r="J4963"/>
      <c r="K4963"/>
      <c r="L4963"/>
      <c r="M4963"/>
      <c r="N4963"/>
      <c r="O4963"/>
      <c r="P4963"/>
    </row>
    <row r="4964" spans="1:16" x14ac:dyDescent="0.15">
      <c r="A4964"/>
      <c r="B4964"/>
      <c r="C4964"/>
      <c r="D4964"/>
      <c r="E4964"/>
      <c r="F4964"/>
      <c r="G4964"/>
      <c r="H4964"/>
      <c r="I4964"/>
      <c r="J4964"/>
      <c r="K4964"/>
      <c r="L4964"/>
      <c r="M4964"/>
      <c r="N4964"/>
      <c r="O4964"/>
      <c r="P4964"/>
    </row>
    <row r="4965" spans="1:16" x14ac:dyDescent="0.15">
      <c r="A4965"/>
      <c r="B4965"/>
      <c r="C4965"/>
      <c r="D4965"/>
      <c r="E4965"/>
      <c r="F4965"/>
      <c r="G4965"/>
      <c r="H4965"/>
      <c r="I4965"/>
      <c r="J4965"/>
      <c r="K4965"/>
      <c r="L4965"/>
      <c r="M4965"/>
      <c r="N4965"/>
      <c r="O4965"/>
      <c r="P4965"/>
    </row>
    <row r="4966" spans="1:16" x14ac:dyDescent="0.15">
      <c r="A4966"/>
      <c r="B4966"/>
      <c r="C4966"/>
      <c r="D4966"/>
      <c r="E4966"/>
      <c r="F4966"/>
      <c r="G4966"/>
      <c r="H4966"/>
      <c r="I4966"/>
      <c r="J4966"/>
      <c r="K4966"/>
      <c r="L4966"/>
      <c r="M4966"/>
      <c r="N4966"/>
      <c r="O4966"/>
      <c r="P4966"/>
    </row>
    <row r="4967" spans="1:16" x14ac:dyDescent="0.15">
      <c r="A4967"/>
      <c r="B4967"/>
      <c r="C4967"/>
      <c r="D4967"/>
      <c r="E4967"/>
      <c r="F4967"/>
      <c r="G4967"/>
      <c r="H4967"/>
      <c r="I4967"/>
      <c r="J4967"/>
      <c r="K4967"/>
      <c r="L4967"/>
      <c r="M4967"/>
      <c r="N4967"/>
      <c r="O4967"/>
      <c r="P4967"/>
    </row>
    <row r="4968" spans="1:16" x14ac:dyDescent="0.15">
      <c r="A4968"/>
      <c r="B4968"/>
      <c r="C4968"/>
      <c r="D4968"/>
      <c r="E4968"/>
      <c r="F4968"/>
      <c r="G4968"/>
      <c r="H4968"/>
      <c r="I4968"/>
      <c r="J4968"/>
      <c r="K4968"/>
      <c r="L4968"/>
      <c r="M4968"/>
      <c r="N4968"/>
      <c r="O4968"/>
      <c r="P4968"/>
    </row>
    <row r="4969" spans="1:16" x14ac:dyDescent="0.15">
      <c r="A4969"/>
      <c r="B4969"/>
      <c r="C4969"/>
      <c r="D4969"/>
      <c r="E4969"/>
      <c r="F4969"/>
      <c r="G4969"/>
      <c r="H4969"/>
      <c r="I4969"/>
      <c r="J4969"/>
      <c r="K4969"/>
      <c r="L4969"/>
      <c r="M4969"/>
      <c r="N4969"/>
      <c r="O4969"/>
      <c r="P4969"/>
    </row>
    <row r="4970" spans="1:16" x14ac:dyDescent="0.15">
      <c r="A4970"/>
      <c r="B4970"/>
      <c r="C4970"/>
      <c r="D4970"/>
      <c r="E4970"/>
      <c r="F4970"/>
      <c r="G4970"/>
      <c r="H4970"/>
      <c r="I4970"/>
      <c r="J4970"/>
      <c r="K4970"/>
      <c r="L4970"/>
      <c r="M4970"/>
      <c r="N4970"/>
      <c r="O4970"/>
      <c r="P4970"/>
    </row>
    <row r="4971" spans="1:16" x14ac:dyDescent="0.15">
      <c r="A4971"/>
      <c r="B4971"/>
      <c r="C4971"/>
      <c r="D4971"/>
      <c r="E4971"/>
      <c r="F4971"/>
      <c r="G4971"/>
      <c r="H4971"/>
      <c r="I4971"/>
      <c r="J4971"/>
      <c r="K4971"/>
      <c r="L4971"/>
      <c r="M4971"/>
      <c r="N4971"/>
      <c r="O4971"/>
      <c r="P4971"/>
    </row>
    <row r="4972" spans="1:16" x14ac:dyDescent="0.15">
      <c r="A4972"/>
      <c r="B4972"/>
      <c r="C4972"/>
      <c r="D4972"/>
      <c r="E4972"/>
      <c r="F4972"/>
      <c r="G4972"/>
      <c r="H4972"/>
      <c r="I4972"/>
      <c r="J4972"/>
      <c r="K4972"/>
      <c r="L4972"/>
      <c r="M4972"/>
      <c r="N4972"/>
      <c r="O4972"/>
      <c r="P4972"/>
    </row>
    <row r="4973" spans="1:16" x14ac:dyDescent="0.15">
      <c r="A4973"/>
      <c r="B4973"/>
      <c r="C4973"/>
      <c r="D4973"/>
      <c r="E4973"/>
      <c r="F4973"/>
      <c r="G4973"/>
      <c r="H4973"/>
      <c r="I4973"/>
      <c r="J4973"/>
      <c r="K4973"/>
      <c r="L4973"/>
      <c r="M4973"/>
      <c r="N4973"/>
      <c r="O4973"/>
      <c r="P4973"/>
    </row>
    <row r="4974" spans="1:16" x14ac:dyDescent="0.15">
      <c r="A4974"/>
      <c r="B4974"/>
      <c r="C4974"/>
      <c r="D4974"/>
      <c r="E4974"/>
      <c r="F4974"/>
      <c r="G4974"/>
      <c r="H4974"/>
      <c r="I4974"/>
      <c r="J4974"/>
      <c r="K4974"/>
      <c r="L4974"/>
      <c r="M4974"/>
      <c r="N4974"/>
      <c r="O4974"/>
      <c r="P4974"/>
    </row>
    <row r="4975" spans="1:16" x14ac:dyDescent="0.15">
      <c r="A4975"/>
      <c r="B4975"/>
      <c r="C4975"/>
      <c r="D4975"/>
      <c r="E4975"/>
      <c r="F4975"/>
      <c r="G4975"/>
      <c r="H4975"/>
      <c r="I4975"/>
      <c r="J4975"/>
      <c r="K4975"/>
      <c r="L4975"/>
      <c r="M4975"/>
      <c r="N4975"/>
      <c r="O4975"/>
      <c r="P4975"/>
    </row>
    <row r="4976" spans="1:16" x14ac:dyDescent="0.15">
      <c r="A4976"/>
      <c r="B4976"/>
      <c r="C4976"/>
      <c r="D4976"/>
      <c r="E4976"/>
      <c r="F4976"/>
      <c r="G4976"/>
      <c r="H4976"/>
      <c r="I4976"/>
      <c r="J4976"/>
      <c r="K4976"/>
      <c r="L4976"/>
      <c r="M4976"/>
      <c r="N4976"/>
      <c r="O4976"/>
      <c r="P4976"/>
    </row>
    <row r="4977" spans="1:16" x14ac:dyDescent="0.15">
      <c r="A4977"/>
      <c r="B4977"/>
      <c r="C4977"/>
      <c r="D4977"/>
      <c r="E4977"/>
      <c r="F4977"/>
      <c r="G4977"/>
      <c r="H4977"/>
      <c r="I4977"/>
      <c r="J4977"/>
      <c r="K4977"/>
      <c r="L4977"/>
      <c r="M4977"/>
      <c r="N4977"/>
      <c r="O4977"/>
      <c r="P4977"/>
    </row>
    <row r="4978" spans="1:16" x14ac:dyDescent="0.15">
      <c r="A4978"/>
      <c r="B4978"/>
      <c r="C4978"/>
      <c r="D4978"/>
      <c r="E4978"/>
      <c r="F4978"/>
      <c r="G4978"/>
      <c r="H4978"/>
      <c r="I4978"/>
      <c r="J4978"/>
      <c r="K4978"/>
      <c r="L4978"/>
      <c r="M4978"/>
      <c r="N4978"/>
      <c r="O4978"/>
      <c r="P4978"/>
    </row>
    <row r="4979" spans="1:16" x14ac:dyDescent="0.15">
      <c r="A4979"/>
      <c r="B4979"/>
      <c r="C4979"/>
      <c r="D4979"/>
      <c r="E4979"/>
      <c r="F4979"/>
      <c r="G4979"/>
      <c r="H4979"/>
      <c r="I4979"/>
      <c r="J4979"/>
      <c r="K4979"/>
      <c r="L4979"/>
      <c r="M4979"/>
      <c r="N4979"/>
      <c r="O4979"/>
      <c r="P4979"/>
    </row>
    <row r="4980" spans="1:16" x14ac:dyDescent="0.15">
      <c r="A4980"/>
      <c r="B4980"/>
      <c r="C4980"/>
      <c r="D4980"/>
      <c r="E4980"/>
      <c r="F4980"/>
      <c r="G4980"/>
      <c r="H4980"/>
      <c r="I4980"/>
      <c r="J4980"/>
      <c r="K4980"/>
      <c r="L4980"/>
      <c r="M4980"/>
      <c r="N4980"/>
      <c r="O4980"/>
      <c r="P4980"/>
    </row>
    <row r="4981" spans="1:16" x14ac:dyDescent="0.15">
      <c r="A4981"/>
      <c r="B4981"/>
      <c r="C4981"/>
      <c r="D4981"/>
      <c r="E4981"/>
      <c r="F4981"/>
      <c r="G4981"/>
      <c r="H4981"/>
      <c r="I4981"/>
      <c r="J4981"/>
      <c r="K4981"/>
      <c r="L4981"/>
      <c r="M4981"/>
      <c r="N4981"/>
      <c r="O4981"/>
      <c r="P4981"/>
    </row>
    <row r="4982" spans="1:16" x14ac:dyDescent="0.15">
      <c r="A4982"/>
      <c r="B4982"/>
      <c r="C4982"/>
      <c r="D4982"/>
      <c r="E4982"/>
      <c r="F4982"/>
      <c r="G4982"/>
      <c r="H4982"/>
      <c r="I4982"/>
      <c r="J4982"/>
      <c r="K4982"/>
      <c r="L4982"/>
      <c r="M4982"/>
      <c r="N4982"/>
      <c r="O4982"/>
      <c r="P4982"/>
    </row>
    <row r="4983" spans="1:16" x14ac:dyDescent="0.15">
      <c r="A4983"/>
      <c r="B4983"/>
      <c r="C4983"/>
      <c r="D4983"/>
      <c r="E4983"/>
      <c r="F4983"/>
      <c r="G4983"/>
      <c r="H4983"/>
      <c r="I4983"/>
      <c r="J4983"/>
      <c r="K4983"/>
      <c r="L4983"/>
      <c r="M4983"/>
      <c r="N4983"/>
      <c r="O4983"/>
      <c r="P4983"/>
    </row>
    <row r="4984" spans="1:16" x14ac:dyDescent="0.15">
      <c r="A4984"/>
      <c r="B4984"/>
      <c r="C4984"/>
      <c r="D4984"/>
      <c r="E4984"/>
      <c r="F4984"/>
      <c r="G4984"/>
      <c r="H4984"/>
      <c r="I4984"/>
      <c r="J4984"/>
      <c r="K4984"/>
      <c r="L4984"/>
      <c r="M4984"/>
      <c r="N4984"/>
      <c r="O4984"/>
      <c r="P4984"/>
    </row>
    <row r="4985" spans="1:16" x14ac:dyDescent="0.15">
      <c r="A4985"/>
      <c r="B4985"/>
      <c r="C4985"/>
      <c r="D4985"/>
      <c r="E4985"/>
      <c r="F4985"/>
      <c r="G4985"/>
      <c r="H4985"/>
      <c r="I4985"/>
      <c r="J4985"/>
      <c r="K4985"/>
      <c r="L4985"/>
      <c r="M4985"/>
      <c r="N4985"/>
      <c r="O4985"/>
      <c r="P4985"/>
    </row>
    <row r="4986" spans="1:16" x14ac:dyDescent="0.15">
      <c r="A4986"/>
      <c r="B4986"/>
      <c r="C4986"/>
      <c r="D4986"/>
      <c r="E4986"/>
      <c r="F4986"/>
      <c r="G4986"/>
      <c r="H4986"/>
      <c r="I4986"/>
      <c r="J4986"/>
      <c r="K4986"/>
      <c r="L4986"/>
      <c r="M4986"/>
      <c r="N4986"/>
      <c r="O4986"/>
      <c r="P4986"/>
    </row>
    <row r="4987" spans="1:16" x14ac:dyDescent="0.15">
      <c r="A4987"/>
      <c r="B4987"/>
      <c r="C4987"/>
      <c r="D4987"/>
      <c r="E4987"/>
      <c r="F4987"/>
      <c r="G4987"/>
      <c r="H4987"/>
      <c r="I4987"/>
      <c r="J4987"/>
      <c r="K4987"/>
      <c r="L4987"/>
      <c r="M4987"/>
      <c r="N4987"/>
      <c r="O4987"/>
      <c r="P4987"/>
    </row>
    <row r="4988" spans="1:16" x14ac:dyDescent="0.15">
      <c r="A4988"/>
      <c r="B4988"/>
      <c r="C4988"/>
      <c r="D4988"/>
      <c r="E4988"/>
      <c r="F4988"/>
      <c r="G4988"/>
      <c r="H4988"/>
      <c r="I4988"/>
      <c r="J4988"/>
      <c r="K4988"/>
      <c r="L4988"/>
      <c r="M4988"/>
      <c r="N4988"/>
      <c r="O4988"/>
      <c r="P4988"/>
    </row>
    <row r="4989" spans="1:16" x14ac:dyDescent="0.15">
      <c r="A4989"/>
      <c r="B4989"/>
      <c r="C4989"/>
      <c r="D4989"/>
      <c r="E4989"/>
      <c r="F4989"/>
      <c r="G4989"/>
      <c r="H4989"/>
      <c r="I4989"/>
      <c r="J4989"/>
      <c r="K4989"/>
      <c r="L4989"/>
      <c r="M4989"/>
      <c r="N4989"/>
      <c r="O4989"/>
      <c r="P4989"/>
    </row>
    <row r="4990" spans="1:16" x14ac:dyDescent="0.15">
      <c r="A4990"/>
      <c r="B4990"/>
      <c r="C4990"/>
      <c r="D4990"/>
      <c r="E4990"/>
      <c r="F4990"/>
      <c r="G4990"/>
      <c r="H4990"/>
      <c r="I4990"/>
      <c r="J4990"/>
      <c r="K4990"/>
      <c r="L4990"/>
      <c r="M4990"/>
      <c r="N4990"/>
      <c r="O4990"/>
      <c r="P4990"/>
    </row>
    <row r="4991" spans="1:16" x14ac:dyDescent="0.15">
      <c r="A4991"/>
      <c r="B4991"/>
      <c r="C4991"/>
      <c r="D4991"/>
      <c r="E4991"/>
      <c r="F4991"/>
      <c r="G4991"/>
      <c r="H4991"/>
      <c r="I4991"/>
      <c r="J4991"/>
      <c r="K4991"/>
      <c r="L4991"/>
      <c r="M4991"/>
      <c r="N4991"/>
      <c r="O4991"/>
      <c r="P4991"/>
    </row>
    <row r="4992" spans="1:16" x14ac:dyDescent="0.15">
      <c r="A4992"/>
      <c r="B4992"/>
      <c r="C4992"/>
      <c r="D4992"/>
      <c r="E4992"/>
      <c r="F4992"/>
      <c r="G4992"/>
      <c r="H4992"/>
      <c r="I4992"/>
      <c r="J4992"/>
      <c r="K4992"/>
      <c r="L4992"/>
      <c r="M4992"/>
      <c r="N4992"/>
      <c r="O4992"/>
      <c r="P4992"/>
    </row>
    <row r="4993" spans="1:16" x14ac:dyDescent="0.15">
      <c r="A4993"/>
      <c r="B4993"/>
      <c r="C4993"/>
      <c r="D4993"/>
      <c r="E4993"/>
      <c r="F4993"/>
      <c r="G4993"/>
      <c r="H4993"/>
      <c r="I4993"/>
      <c r="J4993"/>
      <c r="K4993"/>
      <c r="L4993"/>
      <c r="M4993"/>
      <c r="N4993"/>
      <c r="O4993"/>
      <c r="P4993"/>
    </row>
    <row r="4994" spans="1:16" x14ac:dyDescent="0.15">
      <c r="A4994"/>
      <c r="B4994"/>
      <c r="C4994"/>
      <c r="D4994"/>
      <c r="E4994"/>
      <c r="F4994"/>
      <c r="G4994"/>
      <c r="H4994"/>
      <c r="I4994"/>
      <c r="J4994"/>
      <c r="K4994"/>
      <c r="L4994"/>
      <c r="M4994"/>
      <c r="N4994"/>
      <c r="O4994"/>
      <c r="P4994"/>
    </row>
    <row r="4995" spans="1:16" x14ac:dyDescent="0.15">
      <c r="A4995"/>
      <c r="B4995"/>
      <c r="C4995"/>
      <c r="D4995"/>
      <c r="E4995"/>
      <c r="F4995"/>
      <c r="G4995"/>
      <c r="H4995"/>
      <c r="I4995"/>
      <c r="J4995"/>
      <c r="K4995"/>
      <c r="L4995"/>
      <c r="M4995"/>
      <c r="N4995"/>
      <c r="O4995"/>
      <c r="P4995"/>
    </row>
    <row r="4996" spans="1:16" x14ac:dyDescent="0.15">
      <c r="A4996"/>
      <c r="B4996"/>
      <c r="C4996"/>
      <c r="D4996"/>
      <c r="E4996"/>
      <c r="F4996"/>
      <c r="G4996"/>
      <c r="H4996"/>
      <c r="I4996"/>
      <c r="J4996"/>
      <c r="K4996"/>
      <c r="L4996"/>
      <c r="M4996"/>
      <c r="N4996"/>
      <c r="O4996"/>
      <c r="P4996"/>
    </row>
    <row r="4997" spans="1:16" x14ac:dyDescent="0.15">
      <c r="A4997"/>
      <c r="B4997"/>
      <c r="C4997"/>
      <c r="D4997"/>
      <c r="E4997"/>
      <c r="F4997"/>
      <c r="G4997"/>
      <c r="H4997"/>
      <c r="I4997"/>
      <c r="J4997"/>
      <c r="K4997"/>
      <c r="L4997"/>
      <c r="M4997"/>
      <c r="N4997"/>
      <c r="O4997"/>
      <c r="P4997"/>
    </row>
    <row r="4998" spans="1:16" x14ac:dyDescent="0.15">
      <c r="A4998"/>
      <c r="B4998"/>
      <c r="C4998"/>
      <c r="D4998"/>
      <c r="E4998"/>
      <c r="F4998"/>
      <c r="G4998"/>
      <c r="H4998"/>
      <c r="I4998"/>
      <c r="J4998"/>
      <c r="K4998"/>
      <c r="L4998"/>
      <c r="M4998"/>
      <c r="N4998"/>
      <c r="O4998"/>
      <c r="P4998"/>
    </row>
    <row r="4999" spans="1:16" x14ac:dyDescent="0.15">
      <c r="A4999"/>
      <c r="B4999"/>
      <c r="C4999"/>
      <c r="D4999"/>
      <c r="E4999"/>
      <c r="F4999"/>
      <c r="G4999"/>
      <c r="H4999"/>
      <c r="I4999"/>
      <c r="J4999"/>
      <c r="K4999"/>
      <c r="L4999"/>
      <c r="M4999"/>
      <c r="N4999"/>
      <c r="O4999"/>
      <c r="P4999"/>
    </row>
    <row r="5000" spans="1:16" x14ac:dyDescent="0.15">
      <c r="A5000"/>
      <c r="B5000"/>
      <c r="C5000"/>
      <c r="D5000"/>
      <c r="E5000"/>
      <c r="F5000"/>
      <c r="G5000"/>
      <c r="H5000"/>
      <c r="I5000"/>
      <c r="J5000"/>
      <c r="K5000"/>
      <c r="L5000"/>
      <c r="M5000"/>
      <c r="N5000"/>
      <c r="O5000"/>
      <c r="P5000"/>
    </row>
    <row r="5001" spans="1:16" x14ac:dyDescent="0.15">
      <c r="A5001"/>
      <c r="B5001"/>
      <c r="C5001"/>
      <c r="D5001"/>
      <c r="E5001"/>
      <c r="F5001"/>
      <c r="G5001"/>
      <c r="H5001"/>
      <c r="I5001"/>
      <c r="J5001"/>
      <c r="K5001"/>
      <c r="L5001"/>
      <c r="M5001"/>
      <c r="N5001"/>
      <c r="O5001"/>
      <c r="P5001"/>
    </row>
    <row r="5002" spans="1:16" x14ac:dyDescent="0.15">
      <c r="A5002"/>
      <c r="B5002"/>
      <c r="C5002"/>
      <c r="D5002"/>
      <c r="E5002"/>
      <c r="F5002"/>
      <c r="G5002"/>
      <c r="H5002"/>
      <c r="I5002"/>
      <c r="J5002"/>
      <c r="K5002"/>
      <c r="L5002"/>
      <c r="M5002"/>
      <c r="N5002"/>
      <c r="O5002"/>
      <c r="P5002"/>
    </row>
    <row r="5003" spans="1:16" x14ac:dyDescent="0.15">
      <c r="A5003"/>
      <c r="B5003"/>
      <c r="C5003"/>
      <c r="D5003"/>
      <c r="E5003"/>
      <c r="F5003"/>
      <c r="G5003"/>
      <c r="H5003"/>
      <c r="I5003"/>
      <c r="J5003"/>
      <c r="K5003"/>
      <c r="L5003"/>
      <c r="M5003"/>
      <c r="N5003"/>
      <c r="O5003"/>
      <c r="P5003"/>
    </row>
    <row r="5004" spans="1:16" x14ac:dyDescent="0.15">
      <c r="A5004"/>
      <c r="B5004"/>
      <c r="C5004"/>
      <c r="D5004"/>
      <c r="E5004"/>
      <c r="F5004"/>
      <c r="G5004"/>
      <c r="H5004"/>
      <c r="I5004"/>
      <c r="J5004"/>
      <c r="K5004"/>
      <c r="L5004"/>
      <c r="M5004"/>
      <c r="N5004"/>
      <c r="O5004"/>
      <c r="P5004"/>
    </row>
    <row r="5005" spans="1:16" x14ac:dyDescent="0.15">
      <c r="A5005"/>
      <c r="B5005"/>
      <c r="C5005"/>
      <c r="D5005"/>
      <c r="E5005"/>
      <c r="F5005"/>
      <c r="G5005"/>
      <c r="H5005"/>
      <c r="I5005"/>
      <c r="J5005"/>
      <c r="K5005"/>
      <c r="L5005"/>
      <c r="M5005"/>
      <c r="N5005"/>
      <c r="O5005"/>
      <c r="P5005"/>
    </row>
    <row r="5006" spans="1:16" x14ac:dyDescent="0.15">
      <c r="A5006"/>
      <c r="B5006"/>
      <c r="C5006"/>
      <c r="D5006"/>
      <c r="E5006"/>
      <c r="F5006"/>
      <c r="G5006"/>
      <c r="H5006"/>
      <c r="I5006"/>
      <c r="J5006"/>
      <c r="K5006"/>
      <c r="L5006"/>
      <c r="M5006"/>
      <c r="N5006"/>
      <c r="O5006"/>
      <c r="P5006"/>
    </row>
    <row r="5007" spans="1:16" x14ac:dyDescent="0.15">
      <c r="A5007"/>
      <c r="B5007"/>
      <c r="C5007"/>
      <c r="D5007"/>
      <c r="E5007"/>
      <c r="F5007"/>
      <c r="G5007"/>
      <c r="H5007"/>
      <c r="I5007"/>
      <c r="J5007"/>
      <c r="K5007"/>
      <c r="L5007"/>
      <c r="M5007"/>
      <c r="N5007"/>
      <c r="O5007"/>
      <c r="P5007"/>
    </row>
    <row r="5008" spans="1:16" x14ac:dyDescent="0.15">
      <c r="A5008"/>
      <c r="B5008"/>
      <c r="C5008"/>
      <c r="D5008"/>
      <c r="E5008"/>
      <c r="F5008"/>
      <c r="G5008"/>
      <c r="H5008"/>
      <c r="I5008"/>
      <c r="J5008"/>
      <c r="K5008"/>
      <c r="L5008"/>
      <c r="M5008"/>
      <c r="N5008"/>
      <c r="O5008"/>
      <c r="P5008"/>
    </row>
    <row r="5009" spans="1:16" x14ac:dyDescent="0.15">
      <c r="A5009"/>
      <c r="B5009"/>
      <c r="C5009"/>
      <c r="D5009"/>
      <c r="E5009"/>
      <c r="F5009"/>
      <c r="G5009"/>
      <c r="H5009"/>
      <c r="I5009"/>
      <c r="J5009"/>
      <c r="K5009"/>
      <c r="L5009"/>
      <c r="M5009"/>
      <c r="N5009"/>
      <c r="O5009"/>
      <c r="P5009"/>
    </row>
    <row r="5010" spans="1:16" x14ac:dyDescent="0.15">
      <c r="A5010"/>
      <c r="B5010"/>
      <c r="C5010"/>
      <c r="D5010"/>
      <c r="E5010"/>
      <c r="F5010"/>
      <c r="G5010"/>
      <c r="H5010"/>
      <c r="I5010"/>
      <c r="J5010"/>
      <c r="K5010"/>
      <c r="L5010"/>
      <c r="M5010"/>
      <c r="N5010"/>
      <c r="O5010"/>
      <c r="P5010"/>
    </row>
    <row r="5011" spans="1:16" x14ac:dyDescent="0.15">
      <c r="A5011"/>
      <c r="B5011"/>
      <c r="C5011"/>
      <c r="D5011"/>
      <c r="E5011"/>
      <c r="F5011"/>
      <c r="G5011"/>
      <c r="H5011"/>
      <c r="I5011"/>
      <c r="J5011"/>
      <c r="K5011"/>
      <c r="L5011"/>
      <c r="M5011"/>
      <c r="N5011"/>
      <c r="O5011"/>
      <c r="P5011"/>
    </row>
    <row r="5012" spans="1:16" x14ac:dyDescent="0.15">
      <c r="A5012"/>
      <c r="B5012"/>
      <c r="C5012"/>
      <c r="D5012"/>
      <c r="E5012"/>
      <c r="F5012"/>
      <c r="G5012"/>
      <c r="H5012"/>
      <c r="I5012"/>
      <c r="J5012"/>
      <c r="K5012"/>
      <c r="L5012"/>
      <c r="M5012"/>
      <c r="N5012"/>
      <c r="O5012"/>
      <c r="P5012"/>
    </row>
    <row r="5013" spans="1:16" x14ac:dyDescent="0.15">
      <c r="A5013"/>
      <c r="B5013"/>
      <c r="C5013"/>
      <c r="D5013"/>
      <c r="E5013"/>
      <c r="F5013"/>
      <c r="G5013"/>
      <c r="H5013"/>
      <c r="I5013"/>
      <c r="J5013"/>
      <c r="K5013"/>
      <c r="L5013"/>
      <c r="M5013"/>
      <c r="N5013"/>
      <c r="O5013"/>
      <c r="P5013"/>
    </row>
    <row r="5014" spans="1:16" x14ac:dyDescent="0.15">
      <c r="A5014"/>
      <c r="B5014"/>
      <c r="C5014"/>
      <c r="D5014"/>
      <c r="E5014"/>
      <c r="F5014"/>
      <c r="G5014"/>
      <c r="H5014"/>
      <c r="I5014"/>
      <c r="J5014"/>
      <c r="K5014"/>
      <c r="L5014"/>
      <c r="M5014"/>
      <c r="N5014"/>
      <c r="O5014"/>
      <c r="P5014"/>
    </row>
    <row r="5015" spans="1:16" x14ac:dyDescent="0.15">
      <c r="A5015"/>
      <c r="B5015"/>
      <c r="C5015"/>
      <c r="D5015"/>
      <c r="E5015"/>
      <c r="F5015"/>
      <c r="G5015"/>
      <c r="H5015"/>
      <c r="I5015"/>
      <c r="J5015"/>
      <c r="K5015"/>
      <c r="L5015"/>
      <c r="M5015"/>
      <c r="N5015"/>
      <c r="O5015"/>
      <c r="P5015"/>
    </row>
    <row r="5016" spans="1:16" x14ac:dyDescent="0.15">
      <c r="A5016"/>
      <c r="B5016"/>
      <c r="C5016"/>
      <c r="D5016"/>
      <c r="E5016"/>
      <c r="F5016"/>
      <c r="G5016"/>
      <c r="H5016"/>
      <c r="I5016"/>
      <c r="J5016"/>
      <c r="K5016"/>
      <c r="L5016"/>
      <c r="M5016"/>
      <c r="N5016"/>
      <c r="O5016"/>
      <c r="P5016"/>
    </row>
    <row r="5017" spans="1:16" x14ac:dyDescent="0.15">
      <c r="A5017"/>
      <c r="B5017"/>
      <c r="C5017"/>
      <c r="D5017"/>
      <c r="E5017"/>
      <c r="F5017"/>
      <c r="G5017"/>
      <c r="H5017"/>
      <c r="I5017"/>
      <c r="J5017"/>
      <c r="K5017"/>
      <c r="L5017"/>
      <c r="M5017"/>
      <c r="N5017"/>
      <c r="O5017"/>
      <c r="P5017"/>
    </row>
    <row r="5018" spans="1:16" x14ac:dyDescent="0.15">
      <c r="A5018"/>
      <c r="B5018"/>
      <c r="C5018"/>
      <c r="D5018"/>
      <c r="E5018"/>
      <c r="F5018"/>
      <c r="G5018"/>
      <c r="H5018"/>
      <c r="I5018"/>
      <c r="J5018"/>
      <c r="K5018"/>
      <c r="L5018"/>
      <c r="M5018"/>
      <c r="N5018"/>
      <c r="O5018"/>
      <c r="P5018"/>
    </row>
    <row r="5019" spans="1:16" x14ac:dyDescent="0.15">
      <c r="A5019"/>
      <c r="B5019"/>
      <c r="C5019"/>
      <c r="D5019"/>
      <c r="E5019"/>
      <c r="F5019"/>
      <c r="G5019"/>
      <c r="H5019"/>
      <c r="I5019"/>
      <c r="J5019"/>
      <c r="K5019"/>
      <c r="L5019"/>
      <c r="M5019"/>
      <c r="N5019"/>
      <c r="O5019"/>
      <c r="P5019"/>
    </row>
    <row r="5020" spans="1:16" x14ac:dyDescent="0.15">
      <c r="A5020"/>
      <c r="B5020"/>
      <c r="C5020"/>
      <c r="D5020"/>
      <c r="E5020"/>
      <c r="F5020"/>
      <c r="G5020"/>
      <c r="H5020"/>
      <c r="I5020"/>
      <c r="J5020"/>
      <c r="K5020"/>
      <c r="L5020"/>
      <c r="M5020"/>
      <c r="N5020"/>
      <c r="O5020"/>
      <c r="P5020"/>
    </row>
    <row r="5021" spans="1:16" x14ac:dyDescent="0.15">
      <c r="A5021"/>
      <c r="B5021"/>
      <c r="C5021"/>
      <c r="D5021"/>
      <c r="E5021"/>
      <c r="F5021"/>
      <c r="G5021"/>
      <c r="H5021"/>
      <c r="I5021"/>
      <c r="J5021"/>
      <c r="K5021"/>
      <c r="L5021"/>
      <c r="M5021"/>
      <c r="N5021"/>
      <c r="O5021"/>
      <c r="P5021"/>
    </row>
    <row r="5022" spans="1:16" x14ac:dyDescent="0.15">
      <c r="A5022"/>
      <c r="B5022"/>
      <c r="C5022"/>
      <c r="D5022"/>
      <c r="E5022"/>
      <c r="F5022"/>
      <c r="G5022"/>
      <c r="H5022"/>
      <c r="I5022"/>
      <c r="J5022"/>
      <c r="K5022"/>
      <c r="L5022"/>
      <c r="M5022"/>
      <c r="N5022"/>
      <c r="O5022"/>
      <c r="P5022"/>
    </row>
    <row r="5023" spans="1:16" x14ac:dyDescent="0.15">
      <c r="A5023"/>
      <c r="B5023"/>
      <c r="C5023"/>
      <c r="D5023"/>
      <c r="E5023"/>
      <c r="F5023"/>
      <c r="G5023"/>
      <c r="H5023"/>
      <c r="I5023"/>
      <c r="J5023"/>
      <c r="K5023"/>
      <c r="L5023"/>
      <c r="M5023"/>
      <c r="N5023"/>
      <c r="O5023"/>
      <c r="P5023"/>
    </row>
    <row r="5024" spans="1:16" x14ac:dyDescent="0.15">
      <c r="A5024"/>
      <c r="B5024"/>
      <c r="C5024"/>
      <c r="D5024"/>
      <c r="E5024"/>
      <c r="F5024"/>
      <c r="G5024"/>
      <c r="H5024"/>
      <c r="I5024"/>
      <c r="J5024"/>
      <c r="K5024"/>
      <c r="L5024"/>
      <c r="M5024"/>
      <c r="N5024"/>
      <c r="O5024"/>
      <c r="P5024"/>
    </row>
    <row r="5025" spans="1:16" x14ac:dyDescent="0.15">
      <c r="A5025"/>
      <c r="B5025"/>
      <c r="C5025"/>
      <c r="D5025"/>
      <c r="E5025"/>
      <c r="F5025"/>
      <c r="G5025"/>
      <c r="H5025"/>
      <c r="I5025"/>
      <c r="J5025"/>
      <c r="K5025"/>
      <c r="L5025"/>
      <c r="M5025"/>
      <c r="N5025"/>
      <c r="O5025"/>
      <c r="P5025"/>
    </row>
    <row r="5026" spans="1:16" x14ac:dyDescent="0.15">
      <c r="A5026"/>
      <c r="B5026"/>
      <c r="C5026"/>
      <c r="D5026"/>
      <c r="E5026"/>
      <c r="F5026"/>
      <c r="G5026"/>
      <c r="H5026"/>
      <c r="I5026"/>
      <c r="J5026"/>
      <c r="K5026"/>
      <c r="L5026"/>
      <c r="M5026"/>
      <c r="N5026"/>
      <c r="O5026"/>
      <c r="P5026"/>
    </row>
    <row r="5027" spans="1:16" x14ac:dyDescent="0.15">
      <c r="A5027"/>
      <c r="B5027"/>
      <c r="C5027"/>
      <c r="D5027"/>
      <c r="E5027"/>
      <c r="F5027"/>
      <c r="G5027"/>
      <c r="H5027"/>
      <c r="I5027"/>
      <c r="J5027"/>
      <c r="K5027"/>
      <c r="L5027"/>
      <c r="M5027"/>
      <c r="N5027"/>
      <c r="O5027"/>
      <c r="P5027"/>
    </row>
    <row r="5028" spans="1:16" x14ac:dyDescent="0.15">
      <c r="A5028"/>
      <c r="B5028"/>
      <c r="C5028"/>
      <c r="D5028"/>
      <c r="E5028"/>
      <c r="F5028"/>
      <c r="G5028"/>
      <c r="H5028"/>
      <c r="I5028"/>
      <c r="J5028"/>
      <c r="K5028"/>
      <c r="L5028"/>
      <c r="M5028"/>
      <c r="N5028"/>
      <c r="O5028"/>
      <c r="P5028"/>
    </row>
    <row r="5029" spans="1:16" x14ac:dyDescent="0.15">
      <c r="A5029"/>
      <c r="B5029"/>
      <c r="C5029"/>
      <c r="D5029"/>
      <c r="E5029"/>
      <c r="F5029"/>
      <c r="G5029"/>
      <c r="H5029"/>
      <c r="I5029"/>
      <c r="J5029"/>
      <c r="K5029"/>
      <c r="L5029"/>
      <c r="M5029"/>
      <c r="N5029"/>
      <c r="O5029"/>
      <c r="P5029"/>
    </row>
    <row r="5030" spans="1:16" x14ac:dyDescent="0.15">
      <c r="A5030"/>
      <c r="B5030"/>
      <c r="C5030"/>
      <c r="D5030"/>
      <c r="E5030"/>
      <c r="F5030"/>
      <c r="G5030"/>
      <c r="H5030"/>
      <c r="I5030"/>
      <c r="J5030"/>
      <c r="K5030"/>
      <c r="L5030"/>
      <c r="M5030"/>
      <c r="N5030"/>
      <c r="O5030"/>
      <c r="P5030"/>
    </row>
    <row r="5031" spans="1:16" x14ac:dyDescent="0.15">
      <c r="A5031"/>
      <c r="B5031"/>
      <c r="C5031"/>
      <c r="D5031"/>
      <c r="E5031"/>
      <c r="F5031"/>
      <c r="G5031"/>
      <c r="H5031"/>
      <c r="I5031"/>
      <c r="J5031"/>
      <c r="K5031"/>
      <c r="L5031"/>
      <c r="M5031"/>
      <c r="N5031"/>
      <c r="O5031"/>
      <c r="P5031"/>
    </row>
    <row r="5032" spans="1:16" x14ac:dyDescent="0.15">
      <c r="A5032"/>
      <c r="B5032"/>
      <c r="C5032"/>
      <c r="D5032"/>
      <c r="E5032"/>
      <c r="F5032"/>
      <c r="G5032"/>
      <c r="H5032"/>
      <c r="I5032"/>
      <c r="J5032"/>
      <c r="K5032"/>
      <c r="L5032"/>
      <c r="M5032"/>
      <c r="N5032"/>
      <c r="O5032"/>
      <c r="P5032"/>
    </row>
    <row r="5033" spans="1:16" x14ac:dyDescent="0.15">
      <c r="A5033"/>
      <c r="B5033"/>
      <c r="C5033"/>
      <c r="D5033"/>
      <c r="E5033"/>
      <c r="F5033"/>
      <c r="G5033"/>
      <c r="H5033"/>
      <c r="I5033"/>
      <c r="J5033"/>
      <c r="K5033"/>
      <c r="L5033"/>
      <c r="M5033"/>
      <c r="N5033"/>
      <c r="O5033"/>
      <c r="P5033"/>
    </row>
    <row r="5034" spans="1:16" x14ac:dyDescent="0.15">
      <c r="A5034"/>
      <c r="B5034"/>
      <c r="C5034"/>
      <c r="D5034"/>
      <c r="E5034"/>
      <c r="F5034"/>
      <c r="G5034"/>
      <c r="H5034"/>
      <c r="I5034"/>
      <c r="J5034"/>
      <c r="K5034"/>
      <c r="L5034"/>
      <c r="M5034"/>
      <c r="N5034"/>
      <c r="O5034"/>
      <c r="P5034"/>
    </row>
    <row r="5035" spans="1:16" x14ac:dyDescent="0.15">
      <c r="A5035"/>
      <c r="B5035"/>
      <c r="C5035"/>
      <c r="D5035"/>
      <c r="E5035"/>
      <c r="F5035"/>
      <c r="G5035"/>
      <c r="H5035"/>
      <c r="I5035"/>
      <c r="J5035"/>
      <c r="K5035"/>
      <c r="L5035"/>
      <c r="M5035"/>
      <c r="N5035"/>
      <c r="O5035"/>
      <c r="P5035"/>
    </row>
    <row r="5036" spans="1:16" x14ac:dyDescent="0.15">
      <c r="A5036"/>
      <c r="B5036"/>
      <c r="C5036"/>
      <c r="D5036"/>
      <c r="E5036"/>
      <c r="F5036"/>
      <c r="G5036"/>
      <c r="H5036"/>
      <c r="I5036"/>
      <c r="J5036"/>
      <c r="K5036"/>
      <c r="L5036"/>
      <c r="M5036"/>
      <c r="N5036"/>
      <c r="O5036"/>
      <c r="P5036"/>
    </row>
    <row r="5037" spans="1:16" x14ac:dyDescent="0.15">
      <c r="A5037"/>
      <c r="B5037"/>
      <c r="C5037"/>
      <c r="D5037"/>
      <c r="E5037"/>
      <c r="F5037"/>
      <c r="G5037"/>
      <c r="H5037"/>
      <c r="I5037"/>
      <c r="J5037"/>
      <c r="K5037"/>
      <c r="L5037"/>
      <c r="M5037"/>
      <c r="N5037"/>
      <c r="O5037"/>
      <c r="P5037"/>
    </row>
    <row r="5038" spans="1:16" x14ac:dyDescent="0.15">
      <c r="A5038"/>
      <c r="B5038"/>
      <c r="C5038"/>
      <c r="D5038"/>
      <c r="E5038"/>
      <c r="F5038"/>
      <c r="G5038"/>
      <c r="H5038"/>
      <c r="I5038"/>
      <c r="J5038"/>
      <c r="K5038"/>
      <c r="L5038"/>
      <c r="M5038"/>
      <c r="N5038"/>
      <c r="O5038"/>
      <c r="P5038"/>
    </row>
    <row r="5039" spans="1:16" x14ac:dyDescent="0.15">
      <c r="A5039"/>
      <c r="B5039"/>
      <c r="C5039"/>
      <c r="D5039"/>
      <c r="E5039"/>
      <c r="F5039"/>
      <c r="G5039"/>
      <c r="H5039"/>
      <c r="I5039"/>
      <c r="J5039"/>
      <c r="K5039"/>
      <c r="L5039"/>
      <c r="M5039"/>
      <c r="N5039"/>
      <c r="O5039"/>
      <c r="P5039"/>
    </row>
    <row r="5040" spans="1:16" x14ac:dyDescent="0.15">
      <c r="A5040"/>
      <c r="B5040"/>
      <c r="C5040"/>
      <c r="D5040"/>
      <c r="E5040"/>
      <c r="F5040"/>
      <c r="G5040"/>
      <c r="H5040"/>
      <c r="I5040"/>
      <c r="J5040"/>
      <c r="K5040"/>
      <c r="L5040"/>
      <c r="M5040"/>
      <c r="N5040"/>
      <c r="O5040"/>
      <c r="P5040"/>
    </row>
    <row r="5041" spans="1:16" x14ac:dyDescent="0.15">
      <c r="A5041"/>
      <c r="B5041"/>
      <c r="C5041"/>
      <c r="D5041"/>
      <c r="E5041"/>
      <c r="F5041"/>
      <c r="G5041"/>
      <c r="H5041"/>
      <c r="I5041"/>
      <c r="J5041"/>
      <c r="K5041"/>
      <c r="L5041"/>
      <c r="M5041"/>
      <c r="N5041"/>
      <c r="O5041"/>
      <c r="P5041"/>
    </row>
    <row r="5042" spans="1:16" x14ac:dyDescent="0.15">
      <c r="A5042"/>
      <c r="B5042"/>
      <c r="C5042"/>
      <c r="D5042"/>
      <c r="E5042"/>
      <c r="F5042"/>
      <c r="G5042"/>
      <c r="H5042"/>
      <c r="I5042"/>
      <c r="J5042"/>
      <c r="K5042"/>
      <c r="L5042"/>
      <c r="M5042"/>
      <c r="N5042"/>
      <c r="O5042"/>
      <c r="P5042"/>
    </row>
    <row r="5043" spans="1:16" x14ac:dyDescent="0.15">
      <c r="A5043"/>
      <c r="B5043"/>
      <c r="C5043"/>
      <c r="D5043"/>
      <c r="E5043"/>
      <c r="F5043"/>
      <c r="G5043"/>
      <c r="H5043"/>
      <c r="I5043"/>
      <c r="J5043"/>
      <c r="K5043"/>
      <c r="L5043"/>
      <c r="M5043"/>
      <c r="N5043"/>
      <c r="O5043"/>
      <c r="P5043"/>
    </row>
    <row r="5044" spans="1:16" x14ac:dyDescent="0.15">
      <c r="A5044"/>
      <c r="B5044"/>
      <c r="C5044"/>
      <c r="D5044"/>
      <c r="E5044"/>
      <c r="F5044"/>
      <c r="G5044"/>
      <c r="H5044"/>
      <c r="I5044"/>
      <c r="J5044"/>
      <c r="K5044"/>
      <c r="L5044"/>
      <c r="M5044"/>
      <c r="N5044"/>
      <c r="O5044"/>
      <c r="P5044"/>
    </row>
    <row r="5045" spans="1:16" x14ac:dyDescent="0.15">
      <c r="A5045"/>
      <c r="B5045"/>
      <c r="C5045"/>
      <c r="D5045"/>
      <c r="E5045"/>
      <c r="F5045"/>
      <c r="G5045"/>
      <c r="H5045"/>
      <c r="I5045"/>
      <c r="J5045"/>
      <c r="K5045"/>
      <c r="L5045"/>
      <c r="M5045"/>
      <c r="N5045"/>
      <c r="O5045"/>
      <c r="P5045"/>
    </row>
    <row r="5046" spans="1:16" x14ac:dyDescent="0.15">
      <c r="A5046"/>
      <c r="B5046"/>
      <c r="C5046"/>
      <c r="D5046"/>
      <c r="E5046"/>
      <c r="F5046"/>
      <c r="G5046"/>
      <c r="H5046"/>
      <c r="I5046"/>
      <c r="J5046"/>
      <c r="K5046"/>
      <c r="L5046"/>
      <c r="M5046"/>
      <c r="N5046"/>
      <c r="O5046"/>
      <c r="P5046"/>
    </row>
    <row r="5047" spans="1:16" x14ac:dyDescent="0.15">
      <c r="A5047"/>
      <c r="B5047"/>
      <c r="C5047"/>
      <c r="D5047"/>
      <c r="E5047"/>
      <c r="F5047"/>
      <c r="G5047"/>
      <c r="H5047"/>
      <c r="I5047"/>
      <c r="J5047"/>
      <c r="K5047"/>
      <c r="L5047"/>
      <c r="M5047"/>
      <c r="N5047"/>
      <c r="O5047"/>
      <c r="P5047"/>
    </row>
    <row r="5048" spans="1:16" x14ac:dyDescent="0.15">
      <c r="A5048"/>
      <c r="B5048"/>
      <c r="C5048"/>
      <c r="D5048"/>
      <c r="E5048"/>
      <c r="F5048"/>
      <c r="G5048"/>
      <c r="H5048"/>
      <c r="I5048"/>
      <c r="J5048"/>
      <c r="K5048"/>
      <c r="L5048"/>
      <c r="M5048"/>
      <c r="N5048"/>
      <c r="O5048"/>
      <c r="P5048"/>
    </row>
    <row r="5049" spans="1:16" x14ac:dyDescent="0.15">
      <c r="A5049"/>
      <c r="B5049"/>
      <c r="C5049"/>
      <c r="D5049"/>
      <c r="E5049"/>
      <c r="F5049"/>
      <c r="G5049"/>
      <c r="H5049"/>
      <c r="I5049"/>
      <c r="J5049"/>
      <c r="K5049"/>
      <c r="L5049"/>
      <c r="M5049"/>
      <c r="N5049"/>
      <c r="O5049"/>
      <c r="P5049"/>
    </row>
    <row r="5050" spans="1:16" x14ac:dyDescent="0.15">
      <c r="A5050"/>
      <c r="B5050"/>
      <c r="C5050"/>
      <c r="D5050"/>
      <c r="E5050"/>
      <c r="F5050"/>
      <c r="G5050"/>
      <c r="H5050"/>
      <c r="I5050"/>
      <c r="J5050"/>
      <c r="K5050"/>
      <c r="L5050"/>
      <c r="M5050"/>
      <c r="N5050"/>
      <c r="O5050"/>
      <c r="P5050"/>
    </row>
    <row r="5051" spans="1:16" x14ac:dyDescent="0.15">
      <c r="A5051"/>
      <c r="B5051"/>
      <c r="C5051"/>
      <c r="D5051"/>
      <c r="E5051"/>
      <c r="F5051"/>
      <c r="G5051"/>
      <c r="H5051"/>
      <c r="I5051"/>
      <c r="J5051"/>
      <c r="K5051"/>
      <c r="L5051"/>
      <c r="M5051"/>
      <c r="N5051"/>
      <c r="O5051"/>
      <c r="P5051"/>
    </row>
    <row r="5052" spans="1:16" x14ac:dyDescent="0.15">
      <c r="A5052"/>
      <c r="B5052"/>
      <c r="C5052"/>
      <c r="D5052"/>
      <c r="E5052"/>
      <c r="F5052"/>
      <c r="G5052"/>
      <c r="H5052"/>
      <c r="I5052"/>
      <c r="J5052"/>
      <c r="K5052"/>
      <c r="L5052"/>
      <c r="M5052"/>
      <c r="N5052"/>
      <c r="O5052"/>
      <c r="P5052"/>
    </row>
    <row r="5053" spans="1:16" x14ac:dyDescent="0.15">
      <c r="A5053"/>
      <c r="B5053"/>
      <c r="C5053"/>
      <c r="D5053"/>
      <c r="E5053"/>
      <c r="F5053"/>
      <c r="G5053"/>
      <c r="H5053"/>
      <c r="I5053"/>
      <c r="J5053"/>
      <c r="K5053"/>
      <c r="L5053"/>
      <c r="M5053"/>
      <c r="N5053"/>
      <c r="O5053"/>
      <c r="P5053"/>
    </row>
    <row r="5054" spans="1:16" x14ac:dyDescent="0.15">
      <c r="A5054"/>
      <c r="B5054"/>
      <c r="C5054"/>
      <c r="D5054"/>
      <c r="E5054"/>
      <c r="F5054"/>
      <c r="G5054"/>
      <c r="H5054"/>
      <c r="I5054"/>
      <c r="J5054"/>
      <c r="K5054"/>
      <c r="L5054"/>
      <c r="M5054"/>
      <c r="N5054"/>
      <c r="O5054"/>
      <c r="P5054"/>
    </row>
    <row r="5055" spans="1:16" x14ac:dyDescent="0.15">
      <c r="A5055"/>
      <c r="B5055"/>
      <c r="C5055"/>
      <c r="D5055"/>
      <c r="E5055"/>
      <c r="F5055"/>
      <c r="G5055"/>
      <c r="H5055"/>
      <c r="I5055"/>
      <c r="J5055"/>
      <c r="K5055"/>
      <c r="L5055"/>
      <c r="M5055"/>
      <c r="N5055"/>
      <c r="O5055"/>
      <c r="P5055"/>
    </row>
    <row r="5056" spans="1:16" x14ac:dyDescent="0.15">
      <c r="A5056"/>
      <c r="B5056"/>
      <c r="C5056"/>
      <c r="D5056"/>
      <c r="E5056"/>
      <c r="F5056"/>
      <c r="G5056"/>
      <c r="H5056"/>
      <c r="I5056"/>
      <c r="J5056"/>
      <c r="K5056"/>
      <c r="L5056"/>
      <c r="M5056"/>
      <c r="N5056"/>
      <c r="O5056"/>
      <c r="P5056"/>
    </row>
    <row r="5057" spans="1:16" x14ac:dyDescent="0.15">
      <c r="A5057"/>
      <c r="B5057"/>
      <c r="C5057"/>
      <c r="D5057"/>
      <c r="E5057"/>
      <c r="F5057"/>
      <c r="G5057"/>
      <c r="H5057"/>
      <c r="I5057"/>
      <c r="J5057"/>
      <c r="K5057"/>
      <c r="L5057"/>
      <c r="M5057"/>
      <c r="N5057"/>
      <c r="O5057"/>
      <c r="P5057"/>
    </row>
    <row r="5058" spans="1:16" x14ac:dyDescent="0.15">
      <c r="A5058"/>
      <c r="B5058"/>
      <c r="C5058"/>
      <c r="D5058"/>
      <c r="E5058"/>
      <c r="F5058"/>
      <c r="G5058"/>
      <c r="H5058"/>
      <c r="I5058"/>
      <c r="J5058"/>
      <c r="K5058"/>
      <c r="L5058"/>
      <c r="M5058"/>
      <c r="N5058"/>
      <c r="O5058"/>
      <c r="P5058"/>
    </row>
    <row r="5059" spans="1:16" x14ac:dyDescent="0.15">
      <c r="A5059"/>
      <c r="B5059"/>
      <c r="C5059"/>
      <c r="D5059"/>
      <c r="E5059"/>
      <c r="F5059"/>
      <c r="G5059"/>
      <c r="H5059"/>
      <c r="I5059"/>
      <c r="J5059"/>
      <c r="K5059"/>
      <c r="L5059"/>
      <c r="M5059"/>
      <c r="N5059"/>
      <c r="O5059"/>
      <c r="P5059"/>
    </row>
    <row r="5060" spans="1:16" x14ac:dyDescent="0.15">
      <c r="A5060"/>
      <c r="B5060"/>
      <c r="C5060"/>
      <c r="D5060"/>
      <c r="E5060"/>
      <c r="F5060"/>
      <c r="G5060"/>
      <c r="H5060"/>
      <c r="I5060"/>
      <c r="J5060"/>
      <c r="K5060"/>
      <c r="L5060"/>
      <c r="M5060"/>
      <c r="N5060"/>
      <c r="O5060"/>
      <c r="P5060"/>
    </row>
    <row r="5061" spans="1:16" x14ac:dyDescent="0.15">
      <c r="A5061"/>
      <c r="B5061"/>
      <c r="C5061"/>
      <c r="D5061"/>
      <c r="E5061"/>
      <c r="F5061"/>
      <c r="G5061"/>
      <c r="H5061"/>
      <c r="I5061"/>
      <c r="J5061"/>
      <c r="K5061"/>
      <c r="L5061"/>
      <c r="M5061"/>
      <c r="N5061"/>
      <c r="O5061"/>
      <c r="P5061"/>
    </row>
    <row r="5062" spans="1:16" x14ac:dyDescent="0.15">
      <c r="A5062"/>
      <c r="B5062"/>
      <c r="C5062"/>
      <c r="D5062"/>
      <c r="E5062"/>
      <c r="F5062"/>
      <c r="G5062"/>
      <c r="H5062"/>
      <c r="I5062"/>
      <c r="J5062"/>
      <c r="K5062"/>
      <c r="L5062"/>
      <c r="M5062"/>
      <c r="N5062"/>
      <c r="O5062"/>
      <c r="P5062"/>
    </row>
    <row r="5063" spans="1:16" x14ac:dyDescent="0.15">
      <c r="A5063"/>
      <c r="B5063"/>
      <c r="C5063"/>
      <c r="D5063"/>
      <c r="E5063"/>
      <c r="F5063"/>
      <c r="G5063"/>
      <c r="H5063"/>
      <c r="I5063"/>
      <c r="J5063"/>
      <c r="K5063"/>
      <c r="L5063"/>
      <c r="M5063"/>
      <c r="N5063"/>
      <c r="O5063"/>
      <c r="P5063"/>
    </row>
    <row r="5064" spans="1:16" x14ac:dyDescent="0.15">
      <c r="A5064"/>
      <c r="B5064"/>
      <c r="C5064"/>
      <c r="D5064"/>
      <c r="E5064"/>
      <c r="F5064"/>
      <c r="G5064"/>
      <c r="H5064"/>
      <c r="I5064"/>
      <c r="J5064"/>
      <c r="K5064"/>
      <c r="L5064"/>
      <c r="M5064"/>
      <c r="N5064"/>
      <c r="O5064"/>
      <c r="P5064"/>
    </row>
    <row r="5065" spans="1:16" x14ac:dyDescent="0.15">
      <c r="A5065"/>
      <c r="B5065"/>
      <c r="C5065"/>
      <c r="D5065"/>
      <c r="E5065"/>
      <c r="F5065"/>
      <c r="G5065"/>
      <c r="H5065"/>
      <c r="I5065"/>
      <c r="J5065"/>
      <c r="K5065"/>
      <c r="L5065"/>
      <c r="M5065"/>
      <c r="N5065"/>
      <c r="O5065"/>
      <c r="P5065"/>
    </row>
    <row r="5066" spans="1:16" x14ac:dyDescent="0.15">
      <c r="A5066"/>
      <c r="B5066"/>
      <c r="C5066"/>
      <c r="D5066"/>
      <c r="E5066"/>
      <c r="F5066"/>
      <c r="G5066"/>
      <c r="H5066"/>
      <c r="I5066"/>
      <c r="J5066"/>
      <c r="K5066"/>
      <c r="L5066"/>
      <c r="M5066"/>
      <c r="N5066"/>
      <c r="O5066"/>
      <c r="P5066"/>
    </row>
    <row r="5067" spans="1:16" x14ac:dyDescent="0.15">
      <c r="A5067"/>
      <c r="B5067"/>
      <c r="C5067"/>
      <c r="D5067"/>
      <c r="E5067"/>
      <c r="F5067"/>
      <c r="G5067"/>
      <c r="H5067"/>
      <c r="I5067"/>
      <c r="J5067"/>
      <c r="K5067"/>
      <c r="L5067"/>
      <c r="M5067"/>
      <c r="N5067"/>
      <c r="O5067"/>
      <c r="P5067"/>
    </row>
    <row r="5068" spans="1:16" x14ac:dyDescent="0.15">
      <c r="A5068"/>
      <c r="B5068"/>
      <c r="C5068"/>
      <c r="D5068"/>
      <c r="E5068"/>
      <c r="F5068"/>
      <c r="G5068"/>
      <c r="H5068"/>
      <c r="I5068"/>
      <c r="J5068"/>
      <c r="K5068"/>
      <c r="L5068"/>
      <c r="M5068"/>
      <c r="N5068"/>
      <c r="O5068"/>
      <c r="P5068"/>
    </row>
    <row r="5069" spans="1:16" x14ac:dyDescent="0.15">
      <c r="A5069"/>
      <c r="B5069"/>
      <c r="C5069"/>
      <c r="D5069"/>
      <c r="E5069"/>
      <c r="F5069"/>
      <c r="G5069"/>
      <c r="H5069"/>
      <c r="I5069"/>
      <c r="J5069"/>
      <c r="K5069"/>
      <c r="L5069"/>
      <c r="M5069"/>
      <c r="N5069"/>
      <c r="O5069"/>
      <c r="P5069"/>
    </row>
    <row r="5070" spans="1:16" x14ac:dyDescent="0.15">
      <c r="A5070"/>
      <c r="B5070"/>
      <c r="C5070"/>
      <c r="D5070"/>
      <c r="E5070"/>
      <c r="F5070"/>
      <c r="G5070"/>
      <c r="H5070"/>
      <c r="I5070"/>
      <c r="J5070"/>
      <c r="K5070"/>
      <c r="L5070"/>
      <c r="M5070"/>
      <c r="N5070"/>
      <c r="O5070"/>
      <c r="P5070"/>
    </row>
    <row r="5071" spans="1:16" x14ac:dyDescent="0.15">
      <c r="A5071"/>
      <c r="B5071"/>
      <c r="C5071"/>
      <c r="D5071"/>
      <c r="E5071"/>
      <c r="F5071"/>
      <c r="G5071"/>
      <c r="H5071"/>
      <c r="I5071"/>
      <c r="J5071"/>
      <c r="K5071"/>
      <c r="L5071"/>
      <c r="M5071"/>
      <c r="N5071"/>
      <c r="O5071"/>
      <c r="P5071"/>
    </row>
    <row r="5072" spans="1:16" x14ac:dyDescent="0.15">
      <c r="A5072"/>
      <c r="B5072"/>
      <c r="C5072"/>
      <c r="D5072"/>
      <c r="E5072"/>
      <c r="F5072"/>
      <c r="G5072"/>
      <c r="H5072"/>
      <c r="I5072"/>
      <c r="J5072"/>
      <c r="K5072"/>
      <c r="L5072"/>
      <c r="M5072"/>
      <c r="N5072"/>
      <c r="O5072"/>
      <c r="P5072"/>
    </row>
    <row r="5073" spans="1:16" x14ac:dyDescent="0.15">
      <c r="A5073"/>
      <c r="B5073"/>
      <c r="C5073"/>
      <c r="D5073"/>
      <c r="E5073"/>
      <c r="F5073"/>
      <c r="G5073"/>
      <c r="H5073"/>
      <c r="I5073"/>
      <c r="J5073"/>
      <c r="K5073"/>
      <c r="L5073"/>
      <c r="M5073"/>
      <c r="N5073"/>
      <c r="O5073"/>
      <c r="P5073"/>
    </row>
    <row r="5074" spans="1:16" x14ac:dyDescent="0.15">
      <c r="A5074"/>
      <c r="B5074"/>
      <c r="C5074"/>
      <c r="D5074"/>
      <c r="E5074"/>
      <c r="F5074"/>
      <c r="G5074"/>
      <c r="H5074"/>
      <c r="I5074"/>
      <c r="J5074"/>
      <c r="K5074"/>
      <c r="L5074"/>
      <c r="M5074"/>
      <c r="N5074"/>
      <c r="O5074"/>
      <c r="P5074"/>
    </row>
    <row r="5075" spans="1:16" x14ac:dyDescent="0.15">
      <c r="A5075"/>
      <c r="B5075"/>
      <c r="C5075"/>
      <c r="D5075"/>
      <c r="E5075"/>
      <c r="F5075"/>
      <c r="G5075"/>
      <c r="H5075"/>
      <c r="I5075"/>
      <c r="J5075"/>
      <c r="K5075"/>
      <c r="L5075"/>
      <c r="M5075"/>
      <c r="N5075"/>
      <c r="O5075"/>
      <c r="P5075"/>
    </row>
    <row r="5076" spans="1:16" x14ac:dyDescent="0.15">
      <c r="A5076"/>
      <c r="B5076"/>
      <c r="C5076"/>
      <c r="D5076"/>
      <c r="E5076"/>
      <c r="F5076"/>
      <c r="G5076"/>
      <c r="H5076"/>
      <c r="I5076"/>
      <c r="J5076"/>
      <c r="K5076"/>
      <c r="L5076"/>
      <c r="M5076"/>
      <c r="N5076"/>
      <c r="O5076"/>
      <c r="P5076"/>
    </row>
    <row r="5077" spans="1:16" x14ac:dyDescent="0.15">
      <c r="A5077"/>
      <c r="B5077"/>
      <c r="C5077"/>
      <c r="D5077"/>
      <c r="E5077"/>
      <c r="F5077"/>
      <c r="G5077"/>
      <c r="H5077"/>
      <c r="I5077"/>
      <c r="J5077"/>
      <c r="K5077"/>
      <c r="L5077"/>
      <c r="M5077"/>
      <c r="N5077"/>
      <c r="O5077"/>
      <c r="P5077"/>
    </row>
    <row r="5078" spans="1:16" x14ac:dyDescent="0.15">
      <c r="A5078"/>
      <c r="B5078"/>
      <c r="C5078"/>
      <c r="D5078"/>
      <c r="E5078"/>
      <c r="F5078"/>
      <c r="G5078"/>
      <c r="H5078"/>
      <c r="I5078"/>
      <c r="J5078"/>
      <c r="K5078"/>
      <c r="L5078"/>
      <c r="M5078"/>
      <c r="N5078"/>
      <c r="O5078"/>
      <c r="P5078"/>
    </row>
    <row r="5079" spans="1:16" x14ac:dyDescent="0.15">
      <c r="A5079"/>
      <c r="B5079"/>
      <c r="C5079"/>
      <c r="D5079"/>
      <c r="E5079"/>
      <c r="F5079"/>
      <c r="G5079"/>
      <c r="H5079"/>
      <c r="I5079"/>
      <c r="J5079"/>
      <c r="K5079"/>
      <c r="L5079"/>
      <c r="M5079"/>
      <c r="N5079"/>
      <c r="O5079"/>
      <c r="P5079"/>
    </row>
    <row r="5080" spans="1:16" x14ac:dyDescent="0.15">
      <c r="A5080"/>
      <c r="B5080"/>
      <c r="C5080"/>
      <c r="D5080"/>
      <c r="E5080"/>
      <c r="F5080"/>
      <c r="G5080"/>
      <c r="H5080"/>
      <c r="I5080"/>
      <c r="J5080"/>
      <c r="K5080"/>
      <c r="L5080"/>
      <c r="M5080"/>
      <c r="N5080"/>
      <c r="O5080"/>
      <c r="P5080"/>
    </row>
    <row r="5081" spans="1:16" x14ac:dyDescent="0.15">
      <c r="A5081"/>
      <c r="B5081"/>
      <c r="C5081"/>
      <c r="D5081"/>
      <c r="E5081"/>
      <c r="F5081"/>
      <c r="G5081"/>
      <c r="H5081"/>
      <c r="I5081"/>
      <c r="J5081"/>
      <c r="K5081"/>
      <c r="L5081"/>
      <c r="M5081"/>
      <c r="N5081"/>
      <c r="O5081"/>
      <c r="P5081"/>
    </row>
    <row r="5082" spans="1:16" x14ac:dyDescent="0.15">
      <c r="A5082"/>
      <c r="B5082"/>
      <c r="C5082"/>
      <c r="D5082"/>
      <c r="E5082"/>
      <c r="F5082"/>
      <c r="G5082"/>
      <c r="H5082"/>
      <c r="I5082"/>
      <c r="J5082"/>
      <c r="K5082"/>
      <c r="L5082"/>
      <c r="M5082"/>
      <c r="N5082"/>
      <c r="O5082"/>
      <c r="P5082"/>
    </row>
    <row r="5083" spans="1:16" x14ac:dyDescent="0.15">
      <c r="A5083"/>
      <c r="B5083"/>
      <c r="C5083"/>
      <c r="D5083"/>
      <c r="E5083"/>
      <c r="F5083"/>
      <c r="G5083"/>
      <c r="H5083"/>
      <c r="I5083"/>
      <c r="J5083"/>
      <c r="K5083"/>
      <c r="L5083"/>
      <c r="M5083"/>
      <c r="N5083"/>
      <c r="O5083"/>
      <c r="P5083"/>
    </row>
    <row r="5084" spans="1:16" x14ac:dyDescent="0.15">
      <c r="A5084"/>
      <c r="B5084"/>
      <c r="C5084"/>
      <c r="D5084"/>
      <c r="E5084"/>
      <c r="F5084"/>
      <c r="G5084"/>
      <c r="H5084"/>
      <c r="I5084"/>
      <c r="J5084"/>
      <c r="K5084"/>
      <c r="L5084"/>
      <c r="M5084"/>
      <c r="N5084"/>
      <c r="O5084"/>
      <c r="P5084"/>
    </row>
    <row r="5085" spans="1:16" x14ac:dyDescent="0.15">
      <c r="A5085"/>
      <c r="B5085"/>
      <c r="C5085"/>
      <c r="D5085"/>
      <c r="E5085"/>
      <c r="F5085"/>
      <c r="G5085"/>
      <c r="H5085"/>
      <c r="I5085"/>
      <c r="J5085"/>
      <c r="K5085"/>
      <c r="L5085"/>
      <c r="M5085"/>
      <c r="N5085"/>
      <c r="O5085"/>
      <c r="P5085"/>
    </row>
    <row r="5086" spans="1:16" x14ac:dyDescent="0.15">
      <c r="A5086"/>
      <c r="B5086"/>
      <c r="C5086"/>
      <c r="D5086"/>
      <c r="E5086"/>
      <c r="F5086"/>
      <c r="G5086"/>
      <c r="H5086"/>
      <c r="I5086"/>
      <c r="J5086"/>
      <c r="K5086"/>
      <c r="L5086"/>
      <c r="M5086"/>
      <c r="N5086"/>
      <c r="O5086"/>
      <c r="P5086"/>
    </row>
    <row r="5087" spans="1:16" x14ac:dyDescent="0.15">
      <c r="A5087"/>
      <c r="B5087"/>
      <c r="C5087"/>
      <c r="D5087"/>
      <c r="E5087"/>
      <c r="F5087"/>
      <c r="G5087"/>
      <c r="H5087"/>
      <c r="I5087"/>
      <c r="J5087"/>
      <c r="K5087"/>
      <c r="L5087"/>
      <c r="M5087"/>
      <c r="N5087"/>
      <c r="O5087"/>
      <c r="P5087"/>
    </row>
    <row r="5088" spans="1:16" x14ac:dyDescent="0.15">
      <c r="A5088"/>
      <c r="B5088"/>
      <c r="C5088"/>
      <c r="D5088"/>
      <c r="E5088"/>
      <c r="F5088"/>
      <c r="G5088"/>
      <c r="H5088"/>
      <c r="I5088"/>
      <c r="J5088"/>
      <c r="K5088"/>
      <c r="L5088"/>
      <c r="M5088"/>
      <c r="N5088"/>
      <c r="O5088"/>
      <c r="P5088"/>
    </row>
    <row r="5089" spans="1:16" x14ac:dyDescent="0.15">
      <c r="A5089"/>
      <c r="B5089"/>
      <c r="C5089"/>
      <c r="D5089"/>
      <c r="E5089"/>
      <c r="F5089"/>
      <c r="G5089"/>
      <c r="H5089"/>
      <c r="I5089"/>
      <c r="J5089"/>
      <c r="K5089"/>
      <c r="L5089"/>
      <c r="M5089"/>
      <c r="N5089"/>
      <c r="O5089"/>
      <c r="P5089"/>
    </row>
    <row r="5090" spans="1:16" x14ac:dyDescent="0.15">
      <c r="A5090"/>
      <c r="B5090"/>
      <c r="C5090"/>
      <c r="D5090"/>
      <c r="E5090"/>
      <c r="F5090"/>
      <c r="G5090"/>
      <c r="H5090"/>
      <c r="I5090"/>
      <c r="J5090"/>
      <c r="K5090"/>
      <c r="L5090"/>
      <c r="M5090"/>
      <c r="N5090"/>
      <c r="O5090"/>
      <c r="P5090"/>
    </row>
    <row r="5091" spans="1:16" x14ac:dyDescent="0.15">
      <c r="A5091"/>
      <c r="B5091"/>
      <c r="C5091"/>
      <c r="D5091"/>
      <c r="E5091"/>
      <c r="F5091"/>
      <c r="G5091"/>
      <c r="H5091"/>
      <c r="I5091"/>
      <c r="J5091"/>
      <c r="K5091"/>
      <c r="L5091"/>
      <c r="M5091"/>
      <c r="N5091"/>
      <c r="O5091"/>
      <c r="P5091"/>
    </row>
    <row r="5092" spans="1:16" x14ac:dyDescent="0.15">
      <c r="A5092"/>
      <c r="B5092"/>
      <c r="C5092"/>
      <c r="D5092"/>
      <c r="E5092"/>
      <c r="F5092"/>
      <c r="G5092"/>
      <c r="H5092"/>
      <c r="I5092"/>
      <c r="J5092"/>
      <c r="K5092"/>
      <c r="L5092"/>
      <c r="M5092"/>
      <c r="N5092"/>
      <c r="O5092"/>
      <c r="P5092"/>
    </row>
    <row r="5093" spans="1:16" x14ac:dyDescent="0.15">
      <c r="A5093"/>
      <c r="B5093"/>
      <c r="C5093"/>
      <c r="D5093"/>
      <c r="E5093"/>
      <c r="F5093"/>
      <c r="G5093"/>
      <c r="H5093"/>
      <c r="I5093"/>
      <c r="J5093"/>
      <c r="K5093"/>
      <c r="L5093"/>
      <c r="M5093"/>
      <c r="N5093"/>
      <c r="O5093"/>
      <c r="P5093"/>
    </row>
    <row r="5094" spans="1:16" x14ac:dyDescent="0.15">
      <c r="A5094"/>
      <c r="B5094"/>
      <c r="C5094"/>
      <c r="D5094"/>
      <c r="E5094"/>
      <c r="F5094"/>
      <c r="G5094"/>
      <c r="H5094"/>
      <c r="I5094"/>
      <c r="J5094"/>
      <c r="K5094"/>
      <c r="L5094"/>
      <c r="M5094"/>
      <c r="N5094"/>
      <c r="O5094"/>
      <c r="P5094"/>
    </row>
    <row r="5095" spans="1:16" x14ac:dyDescent="0.15">
      <c r="A5095"/>
      <c r="B5095"/>
      <c r="C5095"/>
      <c r="D5095"/>
      <c r="E5095"/>
      <c r="F5095"/>
      <c r="G5095"/>
      <c r="H5095"/>
      <c r="I5095"/>
      <c r="J5095"/>
      <c r="K5095"/>
      <c r="L5095"/>
      <c r="M5095"/>
      <c r="N5095"/>
      <c r="O5095"/>
      <c r="P5095"/>
    </row>
    <row r="5096" spans="1:16" x14ac:dyDescent="0.15">
      <c r="A5096"/>
      <c r="B5096"/>
      <c r="C5096"/>
      <c r="D5096"/>
      <c r="E5096"/>
      <c r="F5096"/>
      <c r="G5096"/>
      <c r="H5096"/>
      <c r="I5096"/>
      <c r="J5096"/>
      <c r="K5096"/>
      <c r="L5096"/>
      <c r="M5096"/>
      <c r="N5096"/>
      <c r="O5096"/>
      <c r="P5096"/>
    </row>
    <row r="5097" spans="1:16" x14ac:dyDescent="0.15">
      <c r="A5097"/>
      <c r="B5097"/>
      <c r="C5097"/>
      <c r="D5097"/>
      <c r="E5097"/>
      <c r="F5097"/>
      <c r="G5097"/>
      <c r="H5097"/>
      <c r="I5097"/>
      <c r="J5097"/>
      <c r="K5097"/>
      <c r="L5097"/>
      <c r="M5097"/>
      <c r="N5097"/>
      <c r="O5097"/>
      <c r="P5097"/>
    </row>
    <row r="5098" spans="1:16" x14ac:dyDescent="0.15">
      <c r="A5098"/>
      <c r="B5098"/>
      <c r="C5098"/>
      <c r="D5098"/>
      <c r="E5098"/>
      <c r="F5098"/>
      <c r="G5098"/>
      <c r="H5098"/>
      <c r="I5098"/>
      <c r="J5098"/>
      <c r="K5098"/>
      <c r="L5098"/>
      <c r="M5098"/>
      <c r="N5098"/>
      <c r="O5098"/>
      <c r="P5098"/>
    </row>
    <row r="5099" spans="1:16" x14ac:dyDescent="0.15">
      <c r="A5099"/>
      <c r="B5099"/>
      <c r="C5099"/>
      <c r="D5099"/>
      <c r="E5099"/>
      <c r="F5099"/>
      <c r="G5099"/>
      <c r="H5099"/>
      <c r="I5099"/>
      <c r="J5099"/>
      <c r="K5099"/>
      <c r="L5099"/>
      <c r="M5099"/>
      <c r="N5099"/>
      <c r="O5099"/>
      <c r="P5099"/>
    </row>
    <row r="5100" spans="1:16" x14ac:dyDescent="0.15">
      <c r="A5100"/>
      <c r="B5100"/>
      <c r="C5100"/>
      <c r="D5100"/>
      <c r="E5100"/>
      <c r="F5100"/>
      <c r="G5100"/>
      <c r="H5100"/>
      <c r="I5100"/>
      <c r="J5100"/>
      <c r="K5100"/>
      <c r="L5100"/>
      <c r="M5100"/>
      <c r="N5100"/>
      <c r="O5100"/>
      <c r="P5100"/>
    </row>
    <row r="5101" spans="1:16" x14ac:dyDescent="0.15">
      <c r="A5101"/>
      <c r="B5101"/>
      <c r="C5101"/>
      <c r="D5101"/>
      <c r="E5101"/>
      <c r="F5101"/>
      <c r="G5101"/>
      <c r="H5101"/>
      <c r="I5101"/>
      <c r="J5101"/>
      <c r="K5101"/>
      <c r="L5101"/>
      <c r="M5101"/>
      <c r="N5101"/>
      <c r="O5101"/>
      <c r="P5101"/>
    </row>
    <row r="5102" spans="1:16" x14ac:dyDescent="0.15">
      <c r="A5102"/>
      <c r="B5102"/>
      <c r="C5102"/>
      <c r="D5102"/>
      <c r="E5102"/>
      <c r="F5102"/>
      <c r="G5102"/>
      <c r="H5102"/>
      <c r="I5102"/>
      <c r="J5102"/>
      <c r="K5102"/>
      <c r="L5102"/>
      <c r="M5102"/>
      <c r="N5102"/>
      <c r="O5102"/>
      <c r="P5102"/>
    </row>
    <row r="5103" spans="1:16" x14ac:dyDescent="0.15">
      <c r="A5103"/>
      <c r="B5103"/>
      <c r="C5103"/>
      <c r="D5103"/>
      <c r="E5103"/>
      <c r="F5103"/>
      <c r="G5103"/>
      <c r="H5103"/>
      <c r="I5103"/>
      <c r="J5103"/>
      <c r="K5103"/>
      <c r="L5103"/>
      <c r="M5103"/>
      <c r="N5103"/>
      <c r="O5103"/>
      <c r="P5103"/>
    </row>
    <row r="5104" spans="1:16" x14ac:dyDescent="0.15">
      <c r="A5104"/>
      <c r="B5104"/>
      <c r="C5104"/>
      <c r="D5104"/>
      <c r="E5104"/>
      <c r="F5104"/>
      <c r="G5104"/>
      <c r="H5104"/>
      <c r="I5104"/>
      <c r="J5104"/>
      <c r="K5104"/>
      <c r="L5104"/>
      <c r="M5104"/>
      <c r="N5104"/>
      <c r="O5104"/>
      <c r="P5104"/>
    </row>
    <row r="5105" spans="1:16" x14ac:dyDescent="0.15">
      <c r="A5105"/>
      <c r="B5105"/>
      <c r="C5105"/>
      <c r="D5105"/>
      <c r="E5105"/>
      <c r="F5105"/>
      <c r="G5105"/>
      <c r="H5105"/>
      <c r="I5105"/>
      <c r="J5105"/>
      <c r="K5105"/>
      <c r="L5105"/>
      <c r="M5105"/>
      <c r="N5105"/>
      <c r="O5105"/>
      <c r="P5105"/>
    </row>
    <row r="5106" spans="1:16" x14ac:dyDescent="0.15">
      <c r="A5106"/>
      <c r="B5106"/>
      <c r="C5106"/>
      <c r="D5106"/>
      <c r="E5106"/>
      <c r="F5106"/>
      <c r="G5106"/>
      <c r="H5106"/>
      <c r="I5106"/>
      <c r="J5106"/>
      <c r="K5106"/>
      <c r="L5106"/>
      <c r="M5106"/>
      <c r="N5106"/>
      <c r="O5106"/>
      <c r="P5106"/>
    </row>
    <row r="5107" spans="1:16" x14ac:dyDescent="0.15">
      <c r="A5107"/>
      <c r="B5107"/>
      <c r="C5107"/>
      <c r="D5107"/>
      <c r="E5107"/>
      <c r="F5107"/>
      <c r="G5107"/>
      <c r="H5107"/>
      <c r="I5107"/>
      <c r="J5107"/>
      <c r="K5107"/>
      <c r="L5107"/>
      <c r="M5107"/>
      <c r="N5107"/>
      <c r="O5107"/>
      <c r="P5107"/>
    </row>
    <row r="5108" spans="1:16" x14ac:dyDescent="0.15">
      <c r="A5108"/>
      <c r="B5108"/>
      <c r="C5108"/>
      <c r="D5108"/>
      <c r="E5108"/>
      <c r="F5108"/>
      <c r="G5108"/>
      <c r="H5108"/>
      <c r="I5108"/>
      <c r="J5108"/>
      <c r="K5108"/>
      <c r="L5108"/>
      <c r="M5108"/>
      <c r="N5108"/>
      <c r="O5108"/>
      <c r="P5108"/>
    </row>
    <row r="5109" spans="1:16" x14ac:dyDescent="0.15">
      <c r="A5109"/>
      <c r="B5109"/>
      <c r="C5109"/>
      <c r="D5109"/>
      <c r="E5109"/>
      <c r="F5109"/>
      <c r="G5109"/>
      <c r="H5109"/>
      <c r="I5109"/>
      <c r="J5109"/>
      <c r="K5109"/>
      <c r="L5109"/>
      <c r="M5109"/>
      <c r="N5109"/>
      <c r="O5109"/>
      <c r="P5109"/>
    </row>
    <row r="5110" spans="1:16" x14ac:dyDescent="0.15">
      <c r="A5110"/>
      <c r="B5110"/>
      <c r="C5110"/>
      <c r="D5110"/>
      <c r="E5110"/>
      <c r="F5110"/>
      <c r="G5110"/>
      <c r="H5110"/>
      <c r="I5110"/>
      <c r="J5110"/>
      <c r="K5110"/>
      <c r="L5110"/>
      <c r="M5110"/>
      <c r="N5110"/>
      <c r="O5110"/>
      <c r="P5110"/>
    </row>
    <row r="5111" spans="1:16" x14ac:dyDescent="0.15">
      <c r="A5111"/>
      <c r="B5111"/>
      <c r="C5111"/>
      <c r="D5111"/>
      <c r="E5111"/>
      <c r="F5111"/>
      <c r="G5111"/>
      <c r="H5111"/>
      <c r="I5111"/>
      <c r="J5111"/>
      <c r="K5111"/>
      <c r="L5111"/>
      <c r="M5111"/>
      <c r="N5111"/>
      <c r="O5111"/>
      <c r="P5111"/>
    </row>
    <row r="5112" spans="1:16" x14ac:dyDescent="0.15">
      <c r="A5112"/>
      <c r="B5112"/>
      <c r="C5112"/>
      <c r="D5112"/>
      <c r="E5112"/>
      <c r="F5112"/>
      <c r="G5112"/>
      <c r="H5112"/>
      <c r="I5112"/>
      <c r="J5112"/>
      <c r="K5112"/>
      <c r="L5112"/>
      <c r="M5112"/>
      <c r="N5112"/>
      <c r="O5112"/>
      <c r="P5112"/>
    </row>
    <row r="5113" spans="1:16" x14ac:dyDescent="0.15">
      <c r="A5113"/>
      <c r="B5113"/>
      <c r="C5113"/>
      <c r="D5113"/>
      <c r="E5113"/>
      <c r="F5113"/>
      <c r="G5113"/>
      <c r="H5113"/>
      <c r="I5113"/>
      <c r="J5113"/>
      <c r="K5113"/>
      <c r="L5113"/>
      <c r="M5113"/>
      <c r="N5113"/>
      <c r="O5113"/>
      <c r="P5113"/>
    </row>
    <row r="5114" spans="1:16" x14ac:dyDescent="0.15">
      <c r="A5114"/>
      <c r="B5114"/>
      <c r="C5114"/>
      <c r="D5114"/>
      <c r="E5114"/>
      <c r="F5114"/>
      <c r="G5114"/>
      <c r="H5114"/>
      <c r="I5114"/>
      <c r="J5114"/>
      <c r="K5114"/>
      <c r="L5114"/>
      <c r="M5114"/>
      <c r="N5114"/>
      <c r="O5114"/>
      <c r="P5114"/>
    </row>
    <row r="5115" spans="1:16" x14ac:dyDescent="0.15">
      <c r="A5115"/>
      <c r="B5115"/>
      <c r="C5115"/>
      <c r="D5115"/>
      <c r="E5115"/>
      <c r="F5115"/>
      <c r="G5115"/>
      <c r="H5115"/>
      <c r="I5115"/>
      <c r="J5115"/>
      <c r="K5115"/>
      <c r="L5115"/>
      <c r="M5115"/>
      <c r="N5115"/>
      <c r="O5115"/>
      <c r="P5115"/>
    </row>
    <row r="5116" spans="1:16" x14ac:dyDescent="0.15">
      <c r="A5116"/>
      <c r="B5116"/>
      <c r="C5116"/>
      <c r="D5116"/>
      <c r="E5116"/>
      <c r="F5116"/>
      <c r="G5116"/>
      <c r="H5116"/>
      <c r="I5116"/>
      <c r="J5116"/>
      <c r="K5116"/>
      <c r="L5116"/>
      <c r="M5116"/>
      <c r="N5116"/>
      <c r="O5116"/>
      <c r="P5116"/>
    </row>
    <row r="5117" spans="1:16" x14ac:dyDescent="0.15">
      <c r="A5117"/>
      <c r="B5117"/>
      <c r="C5117"/>
      <c r="D5117"/>
      <c r="E5117"/>
      <c r="F5117"/>
      <c r="G5117"/>
      <c r="H5117"/>
      <c r="I5117"/>
      <c r="J5117"/>
      <c r="K5117"/>
      <c r="L5117"/>
      <c r="M5117"/>
      <c r="N5117"/>
      <c r="O5117"/>
      <c r="P5117"/>
    </row>
    <row r="5118" spans="1:16" x14ac:dyDescent="0.15">
      <c r="A5118"/>
      <c r="B5118"/>
      <c r="C5118"/>
      <c r="D5118"/>
      <c r="E5118"/>
      <c r="F5118"/>
      <c r="G5118"/>
      <c r="H5118"/>
      <c r="I5118"/>
      <c r="J5118"/>
      <c r="K5118"/>
      <c r="L5118"/>
      <c r="M5118"/>
      <c r="N5118"/>
      <c r="O5118"/>
      <c r="P5118"/>
    </row>
    <row r="5119" spans="1:16" x14ac:dyDescent="0.15">
      <c r="A5119"/>
      <c r="B5119"/>
      <c r="C5119"/>
      <c r="D5119"/>
      <c r="E5119"/>
      <c r="F5119"/>
      <c r="G5119"/>
      <c r="H5119"/>
      <c r="I5119"/>
      <c r="J5119"/>
      <c r="K5119"/>
      <c r="L5119"/>
      <c r="M5119"/>
      <c r="N5119"/>
      <c r="O5119"/>
      <c r="P5119"/>
    </row>
    <row r="5120" spans="1:16" x14ac:dyDescent="0.15">
      <c r="A5120"/>
      <c r="B5120"/>
      <c r="C5120"/>
      <c r="D5120"/>
      <c r="E5120"/>
      <c r="F5120"/>
      <c r="G5120"/>
      <c r="H5120"/>
      <c r="I5120"/>
      <c r="J5120"/>
      <c r="K5120"/>
      <c r="L5120"/>
      <c r="M5120"/>
      <c r="N5120"/>
      <c r="O5120"/>
      <c r="P5120"/>
    </row>
    <row r="5121" spans="1:16" x14ac:dyDescent="0.15">
      <c r="A5121"/>
      <c r="B5121"/>
      <c r="C5121"/>
      <c r="D5121"/>
      <c r="E5121"/>
      <c r="F5121"/>
      <c r="G5121"/>
      <c r="H5121"/>
      <c r="I5121"/>
      <c r="J5121"/>
      <c r="K5121"/>
      <c r="L5121"/>
      <c r="M5121"/>
      <c r="N5121"/>
      <c r="O5121"/>
      <c r="P5121"/>
    </row>
    <row r="5122" spans="1:16" x14ac:dyDescent="0.15">
      <c r="A5122"/>
      <c r="B5122"/>
      <c r="C5122"/>
      <c r="D5122"/>
      <c r="E5122"/>
      <c r="F5122"/>
      <c r="G5122"/>
      <c r="H5122"/>
      <c r="I5122"/>
      <c r="J5122"/>
      <c r="K5122"/>
      <c r="L5122"/>
      <c r="M5122"/>
      <c r="N5122"/>
      <c r="O5122"/>
      <c r="P5122"/>
    </row>
    <row r="5123" spans="1:16" x14ac:dyDescent="0.15">
      <c r="A5123"/>
      <c r="B5123"/>
      <c r="C5123"/>
      <c r="D5123"/>
      <c r="E5123"/>
      <c r="F5123"/>
      <c r="G5123"/>
      <c r="H5123"/>
      <c r="I5123"/>
      <c r="J5123"/>
      <c r="K5123"/>
      <c r="L5123"/>
      <c r="M5123"/>
      <c r="N5123"/>
      <c r="O5123"/>
      <c r="P5123"/>
    </row>
    <row r="5124" spans="1:16" x14ac:dyDescent="0.15">
      <c r="A5124"/>
      <c r="B5124"/>
      <c r="C5124"/>
      <c r="D5124"/>
      <c r="E5124"/>
      <c r="F5124"/>
      <c r="G5124"/>
      <c r="H5124"/>
      <c r="I5124"/>
      <c r="J5124"/>
      <c r="K5124"/>
      <c r="L5124"/>
      <c r="M5124"/>
      <c r="N5124"/>
      <c r="O5124"/>
      <c r="P5124"/>
    </row>
    <row r="5125" spans="1:16" x14ac:dyDescent="0.15">
      <c r="A5125"/>
      <c r="B5125"/>
      <c r="C5125"/>
      <c r="D5125"/>
      <c r="E5125"/>
      <c r="F5125"/>
      <c r="G5125"/>
      <c r="H5125"/>
      <c r="I5125"/>
      <c r="J5125"/>
      <c r="K5125"/>
      <c r="L5125"/>
      <c r="M5125"/>
      <c r="N5125"/>
      <c r="O5125"/>
      <c r="P5125"/>
    </row>
    <row r="5126" spans="1:16" x14ac:dyDescent="0.15">
      <c r="A5126"/>
      <c r="B5126"/>
      <c r="C5126"/>
      <c r="D5126"/>
      <c r="E5126"/>
      <c r="F5126"/>
      <c r="G5126"/>
      <c r="H5126"/>
      <c r="I5126"/>
      <c r="J5126"/>
      <c r="K5126"/>
      <c r="L5126"/>
      <c r="M5126"/>
      <c r="N5126"/>
      <c r="O5126"/>
      <c r="P5126"/>
    </row>
    <row r="5127" spans="1:16" x14ac:dyDescent="0.15">
      <c r="A5127"/>
      <c r="B5127"/>
      <c r="C5127"/>
      <c r="D5127"/>
      <c r="E5127"/>
      <c r="F5127"/>
      <c r="G5127"/>
      <c r="H5127"/>
      <c r="I5127"/>
      <c r="J5127"/>
      <c r="K5127"/>
      <c r="L5127"/>
      <c r="M5127"/>
      <c r="N5127"/>
      <c r="O5127"/>
      <c r="P5127"/>
    </row>
    <row r="5128" spans="1:16" x14ac:dyDescent="0.15">
      <c r="A5128"/>
      <c r="B5128"/>
      <c r="C5128"/>
      <c r="D5128"/>
      <c r="E5128"/>
      <c r="F5128"/>
      <c r="G5128"/>
      <c r="H5128"/>
      <c r="I5128"/>
      <c r="J5128"/>
      <c r="K5128"/>
      <c r="L5128"/>
      <c r="M5128"/>
      <c r="N5128"/>
      <c r="O5128"/>
      <c r="P5128"/>
    </row>
    <row r="5129" spans="1:16" x14ac:dyDescent="0.15">
      <c r="A5129"/>
      <c r="B5129"/>
      <c r="C5129"/>
      <c r="D5129"/>
      <c r="E5129"/>
      <c r="F5129"/>
      <c r="G5129"/>
      <c r="H5129"/>
      <c r="I5129"/>
      <c r="J5129"/>
      <c r="K5129"/>
      <c r="L5129"/>
      <c r="M5129"/>
      <c r="N5129"/>
      <c r="O5129"/>
      <c r="P5129"/>
    </row>
    <row r="5130" spans="1:16" x14ac:dyDescent="0.15">
      <c r="A5130"/>
      <c r="B5130"/>
      <c r="C5130"/>
      <c r="D5130"/>
      <c r="E5130"/>
      <c r="F5130"/>
      <c r="G5130"/>
      <c r="H5130"/>
      <c r="I5130"/>
      <c r="J5130"/>
      <c r="K5130"/>
      <c r="L5130"/>
      <c r="M5130"/>
      <c r="N5130"/>
      <c r="O5130"/>
      <c r="P5130"/>
    </row>
    <row r="5131" spans="1:16" x14ac:dyDescent="0.15">
      <c r="A5131"/>
      <c r="B5131"/>
      <c r="C5131"/>
      <c r="D5131"/>
      <c r="E5131"/>
      <c r="F5131"/>
      <c r="G5131"/>
      <c r="H5131"/>
      <c r="I5131"/>
      <c r="J5131"/>
      <c r="K5131"/>
      <c r="L5131"/>
      <c r="M5131"/>
      <c r="N5131"/>
      <c r="O5131"/>
      <c r="P5131"/>
    </row>
    <row r="5132" spans="1:16" x14ac:dyDescent="0.15">
      <c r="A5132"/>
      <c r="B5132"/>
      <c r="C5132"/>
      <c r="D5132"/>
      <c r="E5132"/>
      <c r="F5132"/>
      <c r="G5132"/>
      <c r="H5132"/>
      <c r="I5132"/>
      <c r="J5132"/>
      <c r="K5132"/>
      <c r="L5132"/>
      <c r="M5132"/>
      <c r="N5132"/>
      <c r="O5132"/>
      <c r="P5132"/>
    </row>
    <row r="5133" spans="1:16" x14ac:dyDescent="0.15">
      <c r="A5133"/>
      <c r="B5133"/>
      <c r="C5133"/>
      <c r="D5133"/>
      <c r="E5133"/>
      <c r="F5133"/>
      <c r="G5133"/>
      <c r="H5133"/>
      <c r="I5133"/>
      <c r="J5133"/>
      <c r="K5133"/>
      <c r="L5133"/>
      <c r="M5133"/>
      <c r="N5133"/>
      <c r="O5133"/>
      <c r="P5133"/>
    </row>
    <row r="5134" spans="1:16" x14ac:dyDescent="0.15">
      <c r="A5134"/>
      <c r="B5134"/>
      <c r="C5134"/>
      <c r="D5134"/>
      <c r="E5134"/>
      <c r="F5134"/>
      <c r="G5134"/>
      <c r="H5134"/>
      <c r="I5134"/>
      <c r="J5134"/>
      <c r="K5134"/>
      <c r="L5134"/>
      <c r="M5134"/>
      <c r="N5134"/>
      <c r="O5134"/>
      <c r="P5134"/>
    </row>
    <row r="5135" spans="1:16" x14ac:dyDescent="0.15">
      <c r="A5135"/>
      <c r="B5135"/>
      <c r="C5135"/>
      <c r="D5135"/>
      <c r="E5135"/>
      <c r="F5135"/>
      <c r="G5135"/>
      <c r="H5135"/>
      <c r="I5135"/>
      <c r="J5135"/>
      <c r="K5135"/>
      <c r="L5135"/>
      <c r="M5135"/>
      <c r="N5135"/>
      <c r="O5135"/>
      <c r="P5135"/>
    </row>
    <row r="5136" spans="1:16" x14ac:dyDescent="0.15">
      <c r="A5136"/>
      <c r="B5136"/>
      <c r="C5136"/>
      <c r="D5136"/>
      <c r="E5136"/>
      <c r="F5136"/>
      <c r="G5136"/>
      <c r="H5136"/>
      <c r="I5136"/>
      <c r="J5136"/>
      <c r="K5136"/>
      <c r="L5136"/>
      <c r="M5136"/>
      <c r="N5136"/>
      <c r="O5136"/>
      <c r="P5136"/>
    </row>
    <row r="5137" spans="1:16" x14ac:dyDescent="0.15">
      <c r="A5137"/>
      <c r="B5137"/>
      <c r="C5137"/>
      <c r="D5137"/>
      <c r="E5137"/>
      <c r="F5137"/>
      <c r="G5137"/>
      <c r="H5137"/>
      <c r="I5137"/>
      <c r="J5137"/>
      <c r="K5137"/>
      <c r="L5137"/>
      <c r="M5137"/>
      <c r="N5137"/>
      <c r="O5137"/>
      <c r="P5137"/>
    </row>
    <row r="5138" spans="1:16" x14ac:dyDescent="0.15">
      <c r="A5138"/>
      <c r="B5138"/>
      <c r="C5138"/>
      <c r="D5138"/>
      <c r="E5138"/>
      <c r="F5138"/>
      <c r="G5138"/>
      <c r="H5138"/>
      <c r="I5138"/>
      <c r="J5138"/>
      <c r="K5138"/>
      <c r="L5138"/>
      <c r="M5138"/>
      <c r="N5138"/>
      <c r="O5138"/>
      <c r="P5138"/>
    </row>
    <row r="5139" spans="1:16" x14ac:dyDescent="0.15">
      <c r="A5139"/>
      <c r="B5139"/>
      <c r="C5139"/>
      <c r="D5139"/>
      <c r="E5139"/>
      <c r="F5139"/>
      <c r="G5139"/>
      <c r="H5139"/>
      <c r="I5139"/>
      <c r="J5139"/>
      <c r="K5139"/>
      <c r="L5139"/>
      <c r="M5139"/>
      <c r="N5139"/>
      <c r="O5139"/>
      <c r="P5139"/>
    </row>
    <row r="5140" spans="1:16" x14ac:dyDescent="0.15">
      <c r="A5140"/>
      <c r="B5140"/>
      <c r="C5140"/>
      <c r="D5140"/>
      <c r="E5140"/>
      <c r="F5140"/>
      <c r="G5140"/>
      <c r="H5140"/>
      <c r="I5140"/>
      <c r="J5140"/>
      <c r="K5140"/>
      <c r="L5140"/>
      <c r="M5140"/>
      <c r="N5140"/>
      <c r="O5140"/>
      <c r="P5140"/>
    </row>
    <row r="5141" spans="1:16" x14ac:dyDescent="0.15">
      <c r="A5141"/>
      <c r="B5141"/>
      <c r="C5141"/>
      <c r="D5141"/>
      <c r="E5141"/>
      <c r="F5141"/>
      <c r="G5141"/>
      <c r="H5141"/>
      <c r="I5141"/>
      <c r="J5141"/>
      <c r="K5141"/>
      <c r="L5141"/>
      <c r="M5141"/>
      <c r="N5141"/>
      <c r="O5141"/>
      <c r="P5141"/>
    </row>
    <row r="5142" spans="1:16" x14ac:dyDescent="0.15">
      <c r="A5142"/>
      <c r="B5142"/>
      <c r="C5142"/>
      <c r="D5142"/>
      <c r="E5142"/>
      <c r="F5142"/>
      <c r="G5142"/>
      <c r="H5142"/>
      <c r="I5142"/>
      <c r="J5142"/>
      <c r="K5142"/>
      <c r="L5142"/>
      <c r="M5142"/>
      <c r="N5142"/>
      <c r="O5142"/>
      <c r="P5142"/>
    </row>
    <row r="5143" spans="1:16" x14ac:dyDescent="0.15">
      <c r="A5143"/>
      <c r="B5143"/>
      <c r="C5143"/>
      <c r="D5143"/>
      <c r="E5143"/>
      <c r="F5143"/>
      <c r="G5143"/>
      <c r="H5143"/>
      <c r="I5143"/>
      <c r="J5143"/>
      <c r="K5143"/>
      <c r="L5143"/>
      <c r="M5143"/>
      <c r="N5143"/>
      <c r="O5143"/>
      <c r="P5143"/>
    </row>
    <row r="5144" spans="1:16" x14ac:dyDescent="0.15">
      <c r="A5144"/>
      <c r="B5144"/>
      <c r="C5144"/>
      <c r="D5144"/>
      <c r="E5144"/>
      <c r="F5144"/>
      <c r="G5144"/>
      <c r="H5144"/>
      <c r="I5144"/>
      <c r="J5144"/>
      <c r="K5144"/>
      <c r="L5144"/>
      <c r="M5144"/>
      <c r="N5144"/>
      <c r="O5144"/>
      <c r="P5144"/>
    </row>
    <row r="5145" spans="1:16" x14ac:dyDescent="0.15">
      <c r="A5145"/>
      <c r="B5145"/>
      <c r="C5145"/>
      <c r="D5145"/>
      <c r="E5145"/>
      <c r="F5145"/>
      <c r="G5145"/>
      <c r="H5145"/>
      <c r="I5145"/>
      <c r="J5145"/>
      <c r="K5145"/>
      <c r="L5145"/>
      <c r="M5145"/>
      <c r="N5145"/>
      <c r="O5145"/>
      <c r="P5145"/>
    </row>
    <row r="5146" spans="1:16" x14ac:dyDescent="0.15">
      <c r="A5146"/>
      <c r="B5146"/>
      <c r="C5146"/>
      <c r="D5146"/>
      <c r="E5146"/>
      <c r="F5146"/>
      <c r="G5146"/>
      <c r="H5146"/>
      <c r="I5146"/>
      <c r="J5146"/>
      <c r="K5146"/>
      <c r="L5146"/>
      <c r="M5146"/>
      <c r="N5146"/>
      <c r="O5146"/>
      <c r="P5146"/>
    </row>
    <row r="5147" spans="1:16" x14ac:dyDescent="0.15">
      <c r="A5147"/>
      <c r="B5147"/>
      <c r="C5147"/>
      <c r="D5147"/>
      <c r="E5147"/>
      <c r="F5147"/>
      <c r="G5147"/>
      <c r="H5147"/>
      <c r="I5147"/>
      <c r="J5147"/>
      <c r="K5147"/>
      <c r="L5147"/>
      <c r="M5147"/>
      <c r="N5147"/>
      <c r="O5147"/>
      <c r="P5147"/>
    </row>
    <row r="5148" spans="1:16" x14ac:dyDescent="0.15">
      <c r="A5148"/>
      <c r="B5148"/>
      <c r="C5148"/>
      <c r="D5148"/>
      <c r="E5148"/>
      <c r="F5148"/>
      <c r="G5148"/>
      <c r="H5148"/>
      <c r="I5148"/>
      <c r="J5148"/>
      <c r="K5148"/>
      <c r="L5148"/>
      <c r="M5148"/>
      <c r="N5148"/>
      <c r="O5148"/>
      <c r="P5148"/>
    </row>
    <row r="5149" spans="1:16" x14ac:dyDescent="0.15">
      <c r="A5149"/>
      <c r="B5149"/>
      <c r="C5149"/>
      <c r="D5149"/>
      <c r="E5149"/>
      <c r="F5149"/>
      <c r="G5149"/>
      <c r="H5149"/>
      <c r="I5149"/>
      <c r="J5149"/>
      <c r="K5149"/>
      <c r="L5149"/>
      <c r="M5149"/>
      <c r="N5149"/>
      <c r="O5149"/>
      <c r="P5149"/>
    </row>
    <row r="5150" spans="1:16" x14ac:dyDescent="0.15">
      <c r="A5150"/>
      <c r="B5150"/>
      <c r="C5150"/>
      <c r="D5150"/>
      <c r="E5150"/>
      <c r="F5150"/>
      <c r="G5150"/>
      <c r="H5150"/>
      <c r="I5150"/>
      <c r="J5150"/>
      <c r="K5150"/>
      <c r="L5150"/>
      <c r="M5150"/>
      <c r="N5150"/>
      <c r="O5150"/>
      <c r="P5150"/>
    </row>
    <row r="5151" spans="1:16" x14ac:dyDescent="0.15">
      <c r="A5151"/>
      <c r="B5151"/>
      <c r="C5151"/>
      <c r="D5151"/>
      <c r="E5151"/>
      <c r="F5151"/>
      <c r="G5151"/>
      <c r="H5151"/>
      <c r="I5151"/>
      <c r="J5151"/>
      <c r="K5151"/>
      <c r="L5151"/>
      <c r="M5151"/>
      <c r="N5151"/>
      <c r="O5151"/>
      <c r="P5151"/>
    </row>
    <row r="5152" spans="1:16" x14ac:dyDescent="0.15">
      <c r="A5152"/>
      <c r="B5152"/>
      <c r="C5152"/>
      <c r="D5152"/>
      <c r="E5152"/>
      <c r="F5152"/>
      <c r="G5152"/>
      <c r="H5152"/>
      <c r="I5152"/>
      <c r="J5152"/>
      <c r="K5152"/>
      <c r="L5152"/>
      <c r="M5152"/>
      <c r="N5152"/>
      <c r="O5152"/>
      <c r="P5152"/>
    </row>
    <row r="5153" spans="1:16" x14ac:dyDescent="0.15">
      <c r="A5153"/>
      <c r="B5153"/>
      <c r="C5153"/>
      <c r="D5153"/>
      <c r="E5153"/>
      <c r="F5153"/>
      <c r="G5153"/>
      <c r="H5153"/>
      <c r="I5153"/>
      <c r="J5153"/>
      <c r="K5153"/>
      <c r="L5153"/>
      <c r="M5153"/>
      <c r="N5153"/>
      <c r="O5153"/>
      <c r="P5153"/>
    </row>
    <row r="5154" spans="1:16" x14ac:dyDescent="0.15">
      <c r="A5154"/>
      <c r="B5154"/>
      <c r="C5154"/>
      <c r="D5154"/>
      <c r="E5154"/>
      <c r="F5154"/>
      <c r="G5154"/>
      <c r="H5154"/>
      <c r="I5154"/>
      <c r="J5154"/>
      <c r="K5154"/>
      <c r="L5154"/>
      <c r="M5154"/>
      <c r="N5154"/>
      <c r="O5154"/>
      <c r="P5154"/>
    </row>
    <row r="5155" spans="1:16" x14ac:dyDescent="0.15">
      <c r="A5155"/>
      <c r="B5155"/>
      <c r="C5155"/>
      <c r="D5155"/>
      <c r="E5155"/>
      <c r="F5155"/>
      <c r="G5155"/>
      <c r="H5155"/>
      <c r="I5155"/>
      <c r="J5155"/>
      <c r="K5155"/>
      <c r="L5155"/>
      <c r="M5155"/>
      <c r="N5155"/>
      <c r="O5155"/>
      <c r="P5155"/>
    </row>
    <row r="5156" spans="1:16" x14ac:dyDescent="0.15">
      <c r="A5156"/>
      <c r="B5156"/>
      <c r="C5156"/>
      <c r="D5156"/>
      <c r="E5156"/>
      <c r="F5156"/>
      <c r="G5156"/>
      <c r="H5156"/>
      <c r="I5156"/>
      <c r="J5156"/>
      <c r="K5156"/>
      <c r="L5156"/>
      <c r="M5156"/>
      <c r="N5156"/>
      <c r="O5156"/>
      <c r="P5156"/>
    </row>
    <row r="5157" spans="1:16" x14ac:dyDescent="0.15">
      <c r="A5157"/>
      <c r="B5157"/>
      <c r="C5157"/>
      <c r="D5157"/>
      <c r="E5157"/>
      <c r="F5157"/>
      <c r="G5157"/>
      <c r="H5157"/>
      <c r="I5157"/>
      <c r="J5157"/>
      <c r="K5157"/>
      <c r="L5157"/>
      <c r="M5157"/>
      <c r="N5157"/>
      <c r="O5157"/>
      <c r="P5157"/>
    </row>
    <row r="5158" spans="1:16" x14ac:dyDescent="0.15">
      <c r="A5158"/>
      <c r="B5158"/>
      <c r="C5158"/>
      <c r="D5158"/>
      <c r="E5158"/>
      <c r="F5158"/>
      <c r="G5158"/>
      <c r="H5158"/>
      <c r="I5158"/>
      <c r="J5158"/>
      <c r="K5158"/>
      <c r="L5158"/>
      <c r="M5158"/>
      <c r="N5158"/>
      <c r="O5158"/>
      <c r="P5158"/>
    </row>
    <row r="5159" spans="1:16" x14ac:dyDescent="0.15">
      <c r="A5159"/>
      <c r="B5159"/>
      <c r="C5159"/>
      <c r="D5159"/>
      <c r="E5159"/>
      <c r="F5159"/>
      <c r="G5159"/>
      <c r="H5159"/>
      <c r="I5159"/>
      <c r="J5159"/>
      <c r="K5159"/>
      <c r="L5159"/>
      <c r="M5159"/>
      <c r="N5159"/>
      <c r="O5159"/>
      <c r="P5159"/>
    </row>
    <row r="5160" spans="1:16" x14ac:dyDescent="0.15">
      <c r="A5160"/>
      <c r="B5160"/>
      <c r="C5160"/>
      <c r="D5160"/>
      <c r="E5160"/>
      <c r="F5160"/>
      <c r="G5160"/>
      <c r="H5160"/>
      <c r="I5160"/>
      <c r="J5160"/>
      <c r="K5160"/>
      <c r="L5160"/>
      <c r="M5160"/>
      <c r="N5160"/>
      <c r="O5160"/>
      <c r="P5160"/>
    </row>
    <row r="5161" spans="1:16" x14ac:dyDescent="0.15">
      <c r="A5161"/>
      <c r="B5161"/>
      <c r="C5161"/>
      <c r="D5161"/>
      <c r="E5161"/>
      <c r="F5161"/>
      <c r="G5161"/>
      <c r="H5161"/>
      <c r="I5161"/>
      <c r="J5161"/>
      <c r="K5161"/>
      <c r="L5161"/>
      <c r="M5161"/>
      <c r="N5161"/>
      <c r="O5161"/>
      <c r="P5161"/>
    </row>
    <row r="5162" spans="1:16" x14ac:dyDescent="0.15">
      <c r="A5162"/>
      <c r="B5162"/>
      <c r="C5162"/>
      <c r="D5162"/>
      <c r="E5162"/>
      <c r="F5162"/>
      <c r="G5162"/>
      <c r="H5162"/>
      <c r="I5162"/>
      <c r="J5162"/>
      <c r="K5162"/>
      <c r="L5162"/>
      <c r="M5162"/>
      <c r="N5162"/>
      <c r="O5162"/>
      <c r="P5162"/>
    </row>
    <row r="5163" spans="1:16" x14ac:dyDescent="0.15">
      <c r="A5163"/>
      <c r="B5163"/>
      <c r="C5163"/>
      <c r="D5163"/>
      <c r="E5163"/>
      <c r="F5163"/>
      <c r="G5163"/>
      <c r="H5163"/>
      <c r="I5163"/>
      <c r="J5163"/>
      <c r="K5163"/>
      <c r="L5163"/>
      <c r="M5163"/>
      <c r="N5163"/>
      <c r="O5163"/>
      <c r="P5163"/>
    </row>
    <row r="5164" spans="1:16" x14ac:dyDescent="0.15">
      <c r="A5164"/>
      <c r="B5164"/>
      <c r="C5164"/>
      <c r="D5164"/>
      <c r="E5164"/>
      <c r="F5164"/>
      <c r="G5164"/>
      <c r="H5164"/>
      <c r="I5164"/>
      <c r="J5164"/>
      <c r="K5164"/>
      <c r="L5164"/>
      <c r="M5164"/>
      <c r="N5164"/>
      <c r="O5164"/>
      <c r="P5164"/>
    </row>
    <row r="5165" spans="1:16" x14ac:dyDescent="0.15">
      <c r="A5165"/>
      <c r="B5165"/>
      <c r="C5165"/>
      <c r="D5165"/>
      <c r="E5165"/>
      <c r="F5165"/>
      <c r="G5165"/>
      <c r="H5165"/>
      <c r="I5165"/>
      <c r="J5165"/>
      <c r="K5165"/>
      <c r="L5165"/>
      <c r="M5165"/>
      <c r="N5165"/>
      <c r="O5165"/>
      <c r="P5165"/>
    </row>
    <row r="5166" spans="1:16" x14ac:dyDescent="0.15">
      <c r="A5166"/>
      <c r="B5166"/>
      <c r="C5166"/>
      <c r="D5166"/>
      <c r="E5166"/>
      <c r="F5166"/>
      <c r="G5166"/>
      <c r="H5166"/>
      <c r="I5166"/>
      <c r="J5166"/>
      <c r="K5166"/>
      <c r="L5166"/>
      <c r="M5166"/>
      <c r="N5166"/>
      <c r="O5166"/>
      <c r="P5166"/>
    </row>
    <row r="5167" spans="1:16" x14ac:dyDescent="0.15">
      <c r="A5167"/>
      <c r="B5167"/>
      <c r="C5167"/>
      <c r="D5167"/>
      <c r="E5167"/>
      <c r="F5167"/>
      <c r="G5167"/>
      <c r="H5167"/>
      <c r="I5167"/>
      <c r="J5167"/>
      <c r="K5167"/>
      <c r="L5167"/>
      <c r="M5167"/>
      <c r="N5167"/>
      <c r="O5167"/>
      <c r="P5167"/>
    </row>
    <row r="5168" spans="1:16" x14ac:dyDescent="0.15">
      <c r="A5168"/>
      <c r="B5168"/>
      <c r="C5168"/>
      <c r="D5168"/>
      <c r="E5168"/>
      <c r="F5168"/>
      <c r="G5168"/>
      <c r="H5168"/>
      <c r="I5168"/>
      <c r="J5168"/>
      <c r="K5168"/>
      <c r="L5168"/>
      <c r="M5168"/>
      <c r="N5168"/>
      <c r="O5168"/>
      <c r="P5168"/>
    </row>
    <row r="5169" spans="1:16" x14ac:dyDescent="0.15">
      <c r="A5169"/>
      <c r="B5169"/>
      <c r="C5169"/>
      <c r="D5169"/>
      <c r="E5169"/>
      <c r="F5169"/>
      <c r="G5169"/>
      <c r="H5169"/>
      <c r="I5169"/>
      <c r="J5169"/>
      <c r="K5169"/>
      <c r="L5169"/>
      <c r="M5169"/>
      <c r="N5169"/>
      <c r="O5169"/>
      <c r="P5169"/>
    </row>
    <row r="5170" spans="1:16" x14ac:dyDescent="0.15">
      <c r="A5170"/>
      <c r="B5170"/>
      <c r="C5170"/>
      <c r="D5170"/>
      <c r="E5170"/>
      <c r="F5170"/>
      <c r="G5170"/>
      <c r="H5170"/>
      <c r="I5170"/>
      <c r="J5170"/>
      <c r="K5170"/>
      <c r="L5170"/>
      <c r="M5170"/>
      <c r="N5170"/>
      <c r="O5170"/>
      <c r="P5170"/>
    </row>
    <row r="5171" spans="1:16" x14ac:dyDescent="0.15">
      <c r="A5171"/>
      <c r="B5171"/>
      <c r="C5171"/>
      <c r="D5171"/>
      <c r="E5171"/>
      <c r="F5171"/>
      <c r="G5171"/>
      <c r="H5171"/>
      <c r="I5171"/>
      <c r="J5171"/>
      <c r="K5171"/>
      <c r="L5171"/>
      <c r="M5171"/>
      <c r="N5171"/>
      <c r="O5171"/>
      <c r="P5171"/>
    </row>
    <row r="5172" spans="1:16" x14ac:dyDescent="0.15">
      <c r="A5172"/>
      <c r="B5172"/>
      <c r="C5172"/>
      <c r="D5172"/>
      <c r="E5172"/>
      <c r="F5172"/>
      <c r="G5172"/>
      <c r="H5172"/>
      <c r="I5172"/>
      <c r="J5172"/>
      <c r="K5172"/>
      <c r="L5172"/>
      <c r="M5172"/>
      <c r="N5172"/>
      <c r="O5172"/>
      <c r="P5172"/>
    </row>
    <row r="5173" spans="1:16" x14ac:dyDescent="0.15">
      <c r="A5173"/>
      <c r="B5173"/>
      <c r="C5173"/>
      <c r="D5173"/>
      <c r="E5173"/>
      <c r="F5173"/>
      <c r="G5173"/>
      <c r="H5173"/>
      <c r="I5173"/>
      <c r="J5173"/>
      <c r="K5173"/>
      <c r="L5173"/>
      <c r="M5173"/>
      <c r="N5173"/>
      <c r="O5173"/>
      <c r="P5173"/>
    </row>
    <row r="5174" spans="1:16" x14ac:dyDescent="0.15">
      <c r="A5174"/>
      <c r="B5174"/>
      <c r="C5174"/>
      <c r="D5174"/>
      <c r="E5174"/>
      <c r="F5174"/>
      <c r="G5174"/>
      <c r="H5174"/>
      <c r="I5174"/>
      <c r="J5174"/>
      <c r="K5174"/>
      <c r="L5174"/>
      <c r="M5174"/>
      <c r="N5174"/>
      <c r="O5174"/>
      <c r="P5174"/>
    </row>
    <row r="5175" spans="1:16" x14ac:dyDescent="0.15">
      <c r="A5175"/>
      <c r="B5175"/>
      <c r="C5175"/>
      <c r="D5175"/>
      <c r="E5175"/>
      <c r="F5175"/>
      <c r="G5175"/>
      <c r="H5175"/>
      <c r="I5175"/>
      <c r="J5175"/>
      <c r="K5175"/>
      <c r="L5175"/>
      <c r="M5175"/>
      <c r="N5175"/>
      <c r="O5175"/>
      <c r="P5175"/>
    </row>
    <row r="5176" spans="1:16" x14ac:dyDescent="0.15">
      <c r="A5176"/>
      <c r="B5176"/>
      <c r="C5176"/>
      <c r="D5176"/>
      <c r="E5176"/>
      <c r="F5176"/>
      <c r="G5176"/>
      <c r="H5176"/>
      <c r="I5176"/>
      <c r="J5176"/>
      <c r="K5176"/>
      <c r="L5176"/>
      <c r="M5176"/>
      <c r="N5176"/>
      <c r="O5176"/>
      <c r="P5176"/>
    </row>
    <row r="5177" spans="1:16" x14ac:dyDescent="0.15">
      <c r="A5177"/>
      <c r="B5177"/>
      <c r="C5177"/>
      <c r="D5177"/>
      <c r="E5177"/>
      <c r="F5177"/>
      <c r="G5177"/>
      <c r="H5177"/>
      <c r="I5177"/>
      <c r="J5177"/>
      <c r="K5177"/>
      <c r="L5177"/>
      <c r="M5177"/>
      <c r="N5177"/>
      <c r="O5177"/>
      <c r="P5177"/>
    </row>
    <row r="5178" spans="1:16" x14ac:dyDescent="0.15">
      <c r="A5178"/>
      <c r="B5178"/>
      <c r="C5178"/>
      <c r="D5178"/>
      <c r="E5178"/>
      <c r="F5178"/>
      <c r="G5178"/>
      <c r="H5178"/>
      <c r="I5178"/>
      <c r="J5178"/>
      <c r="K5178"/>
      <c r="L5178"/>
      <c r="M5178"/>
      <c r="N5178"/>
      <c r="O5178"/>
      <c r="P5178"/>
    </row>
    <row r="5179" spans="1:16" x14ac:dyDescent="0.15">
      <c r="A5179"/>
      <c r="B5179"/>
      <c r="C5179"/>
      <c r="D5179"/>
      <c r="E5179"/>
      <c r="F5179"/>
      <c r="G5179"/>
      <c r="H5179"/>
      <c r="I5179"/>
      <c r="J5179"/>
      <c r="K5179"/>
      <c r="L5179"/>
      <c r="M5179"/>
      <c r="N5179"/>
      <c r="O5179"/>
      <c r="P5179"/>
    </row>
    <row r="5180" spans="1:16" x14ac:dyDescent="0.15">
      <c r="A5180"/>
      <c r="B5180"/>
      <c r="C5180"/>
      <c r="D5180"/>
      <c r="E5180"/>
      <c r="F5180"/>
      <c r="G5180"/>
      <c r="H5180"/>
      <c r="I5180"/>
      <c r="J5180"/>
      <c r="K5180"/>
      <c r="L5180"/>
      <c r="M5180"/>
      <c r="N5180"/>
      <c r="O5180"/>
      <c r="P5180"/>
    </row>
    <row r="5181" spans="1:16" x14ac:dyDescent="0.15">
      <c r="A5181"/>
      <c r="B5181"/>
      <c r="C5181"/>
      <c r="D5181"/>
      <c r="E5181"/>
      <c r="F5181"/>
      <c r="G5181"/>
      <c r="H5181"/>
      <c r="I5181"/>
      <c r="J5181"/>
      <c r="K5181"/>
      <c r="L5181"/>
      <c r="M5181"/>
      <c r="N5181"/>
      <c r="O5181"/>
      <c r="P5181"/>
    </row>
    <row r="5182" spans="1:16" x14ac:dyDescent="0.15">
      <c r="A5182"/>
      <c r="B5182"/>
      <c r="C5182"/>
      <c r="D5182"/>
      <c r="E5182"/>
      <c r="F5182"/>
      <c r="G5182"/>
      <c r="H5182"/>
      <c r="I5182"/>
      <c r="J5182"/>
      <c r="K5182"/>
      <c r="L5182"/>
      <c r="M5182"/>
      <c r="N5182"/>
      <c r="O5182"/>
      <c r="P5182"/>
    </row>
    <row r="5183" spans="1:16" x14ac:dyDescent="0.15">
      <c r="A5183"/>
      <c r="B5183"/>
      <c r="C5183"/>
      <c r="D5183"/>
      <c r="E5183"/>
      <c r="F5183"/>
      <c r="G5183"/>
      <c r="H5183"/>
      <c r="I5183"/>
      <c r="J5183"/>
      <c r="K5183"/>
      <c r="L5183"/>
      <c r="M5183"/>
      <c r="N5183"/>
      <c r="O5183"/>
      <c r="P5183"/>
    </row>
    <row r="5184" spans="1:16" x14ac:dyDescent="0.15">
      <c r="A5184"/>
      <c r="B5184"/>
      <c r="C5184"/>
      <c r="D5184"/>
      <c r="E5184"/>
      <c r="F5184"/>
      <c r="G5184"/>
      <c r="H5184"/>
      <c r="I5184"/>
      <c r="J5184"/>
      <c r="K5184"/>
      <c r="L5184"/>
      <c r="M5184"/>
      <c r="N5184"/>
      <c r="O5184"/>
      <c r="P5184"/>
    </row>
    <row r="5185" spans="1:16" x14ac:dyDescent="0.15">
      <c r="A5185"/>
      <c r="B5185"/>
      <c r="C5185"/>
      <c r="D5185"/>
      <c r="E5185"/>
      <c r="F5185"/>
      <c r="G5185"/>
      <c r="H5185"/>
      <c r="I5185"/>
      <c r="J5185"/>
      <c r="K5185"/>
      <c r="L5185"/>
      <c r="M5185"/>
      <c r="N5185"/>
      <c r="O5185"/>
      <c r="P5185"/>
    </row>
    <row r="5186" spans="1:16" x14ac:dyDescent="0.15">
      <c r="A5186"/>
      <c r="B5186"/>
      <c r="C5186"/>
      <c r="D5186"/>
      <c r="E5186"/>
      <c r="F5186"/>
      <c r="G5186"/>
      <c r="H5186"/>
      <c r="I5186"/>
      <c r="J5186"/>
      <c r="K5186"/>
      <c r="L5186"/>
      <c r="M5186"/>
      <c r="N5186"/>
      <c r="O5186"/>
      <c r="P5186"/>
    </row>
    <row r="5187" spans="1:16" x14ac:dyDescent="0.15">
      <c r="A5187"/>
      <c r="B5187"/>
      <c r="C5187"/>
      <c r="D5187"/>
      <c r="E5187"/>
      <c r="F5187"/>
      <c r="G5187"/>
      <c r="H5187"/>
      <c r="I5187"/>
      <c r="J5187"/>
      <c r="K5187"/>
      <c r="L5187"/>
      <c r="M5187"/>
      <c r="N5187"/>
      <c r="O5187"/>
      <c r="P5187"/>
    </row>
    <row r="5188" spans="1:16" x14ac:dyDescent="0.15">
      <c r="A5188"/>
      <c r="B5188"/>
      <c r="C5188"/>
      <c r="D5188"/>
      <c r="E5188"/>
      <c r="F5188"/>
      <c r="G5188"/>
      <c r="H5188"/>
      <c r="I5188"/>
      <c r="J5188"/>
      <c r="K5188"/>
      <c r="L5188"/>
      <c r="M5188"/>
      <c r="N5188"/>
      <c r="O5188"/>
      <c r="P5188"/>
    </row>
    <row r="5189" spans="1:16" x14ac:dyDescent="0.15">
      <c r="A5189"/>
      <c r="B5189"/>
      <c r="C5189"/>
      <c r="D5189"/>
      <c r="E5189"/>
      <c r="F5189"/>
      <c r="G5189"/>
      <c r="H5189"/>
      <c r="I5189"/>
      <c r="J5189"/>
      <c r="K5189"/>
      <c r="L5189"/>
      <c r="M5189"/>
      <c r="N5189"/>
      <c r="O5189"/>
      <c r="P5189"/>
    </row>
    <row r="5190" spans="1:16" x14ac:dyDescent="0.15">
      <c r="A5190"/>
      <c r="B5190"/>
      <c r="C5190"/>
      <c r="D5190"/>
      <c r="E5190"/>
      <c r="F5190"/>
      <c r="G5190"/>
      <c r="H5190"/>
      <c r="I5190"/>
      <c r="J5190"/>
      <c r="K5190"/>
      <c r="L5190"/>
      <c r="M5190"/>
      <c r="N5190"/>
      <c r="O5190"/>
      <c r="P5190"/>
    </row>
    <row r="5191" spans="1:16" x14ac:dyDescent="0.15">
      <c r="A5191"/>
      <c r="B5191"/>
      <c r="C5191"/>
      <c r="D5191"/>
      <c r="E5191"/>
      <c r="F5191"/>
      <c r="G5191"/>
      <c r="H5191"/>
      <c r="I5191"/>
      <c r="J5191"/>
      <c r="K5191"/>
      <c r="L5191"/>
      <c r="M5191"/>
      <c r="N5191"/>
      <c r="O5191"/>
      <c r="P5191"/>
    </row>
    <row r="5192" spans="1:16" x14ac:dyDescent="0.15">
      <c r="A5192"/>
      <c r="B5192"/>
      <c r="C5192"/>
      <c r="D5192"/>
      <c r="E5192"/>
      <c r="F5192"/>
      <c r="G5192"/>
      <c r="H5192"/>
      <c r="I5192"/>
      <c r="J5192"/>
      <c r="K5192"/>
      <c r="L5192"/>
      <c r="M5192"/>
      <c r="N5192"/>
      <c r="O5192"/>
      <c r="P5192"/>
    </row>
    <row r="5193" spans="1:16" x14ac:dyDescent="0.15">
      <c r="A5193"/>
      <c r="B5193"/>
      <c r="C5193"/>
      <c r="D5193"/>
      <c r="E5193"/>
      <c r="F5193"/>
      <c r="G5193"/>
      <c r="H5193"/>
      <c r="I5193"/>
      <c r="J5193"/>
      <c r="K5193"/>
      <c r="L5193"/>
      <c r="M5193"/>
      <c r="N5193"/>
      <c r="O5193"/>
      <c r="P5193"/>
    </row>
    <row r="5194" spans="1:16" x14ac:dyDescent="0.15">
      <c r="A5194"/>
      <c r="B5194"/>
      <c r="C5194"/>
      <c r="D5194"/>
      <c r="E5194"/>
      <c r="F5194"/>
      <c r="G5194"/>
      <c r="H5194"/>
      <c r="I5194"/>
      <c r="J5194"/>
      <c r="K5194"/>
      <c r="L5194"/>
      <c r="M5194"/>
      <c r="N5194"/>
      <c r="O5194"/>
      <c r="P5194"/>
    </row>
    <row r="5195" spans="1:16" x14ac:dyDescent="0.15">
      <c r="A5195"/>
      <c r="B5195"/>
      <c r="C5195"/>
      <c r="D5195"/>
      <c r="E5195"/>
      <c r="F5195"/>
      <c r="G5195"/>
      <c r="H5195"/>
      <c r="I5195"/>
      <c r="J5195"/>
      <c r="K5195"/>
      <c r="L5195"/>
      <c r="M5195"/>
      <c r="N5195"/>
      <c r="O5195"/>
      <c r="P5195"/>
    </row>
    <row r="5196" spans="1:16" x14ac:dyDescent="0.15">
      <c r="A5196"/>
      <c r="B5196"/>
      <c r="C5196"/>
      <c r="D5196"/>
      <c r="E5196"/>
      <c r="F5196"/>
      <c r="G5196"/>
      <c r="H5196"/>
      <c r="I5196"/>
      <c r="J5196"/>
      <c r="K5196"/>
      <c r="L5196"/>
      <c r="M5196"/>
      <c r="N5196"/>
      <c r="O5196"/>
      <c r="P5196"/>
    </row>
    <row r="5197" spans="1:16" x14ac:dyDescent="0.15">
      <c r="A5197"/>
      <c r="B5197"/>
      <c r="C5197"/>
      <c r="D5197"/>
      <c r="E5197"/>
      <c r="F5197"/>
      <c r="G5197"/>
      <c r="H5197"/>
      <c r="I5197"/>
      <c r="J5197"/>
      <c r="K5197"/>
      <c r="L5197"/>
      <c r="M5197"/>
      <c r="N5197"/>
      <c r="O5197"/>
      <c r="P5197"/>
    </row>
    <row r="5198" spans="1:16" x14ac:dyDescent="0.15">
      <c r="A5198"/>
      <c r="B5198"/>
      <c r="C5198"/>
      <c r="D5198"/>
      <c r="E5198"/>
      <c r="F5198"/>
      <c r="G5198"/>
      <c r="H5198"/>
      <c r="I5198"/>
      <c r="J5198"/>
      <c r="K5198"/>
      <c r="L5198"/>
      <c r="M5198"/>
      <c r="N5198"/>
      <c r="O5198"/>
      <c r="P5198"/>
    </row>
    <row r="5199" spans="1:16" x14ac:dyDescent="0.15">
      <c r="A5199"/>
      <c r="B5199"/>
      <c r="C5199"/>
      <c r="D5199"/>
      <c r="E5199"/>
      <c r="F5199"/>
      <c r="G5199"/>
      <c r="H5199"/>
      <c r="I5199"/>
      <c r="J5199"/>
      <c r="K5199"/>
      <c r="L5199"/>
      <c r="M5199"/>
      <c r="N5199"/>
      <c r="O5199"/>
      <c r="P5199"/>
    </row>
    <row r="5200" spans="1:16" x14ac:dyDescent="0.15">
      <c r="A5200"/>
      <c r="B5200"/>
      <c r="C5200"/>
      <c r="D5200"/>
      <c r="E5200"/>
      <c r="F5200"/>
      <c r="G5200"/>
      <c r="H5200"/>
      <c r="I5200"/>
      <c r="J5200"/>
      <c r="K5200"/>
      <c r="L5200"/>
      <c r="M5200"/>
      <c r="N5200"/>
      <c r="O5200"/>
      <c r="P5200"/>
    </row>
    <row r="5201" spans="1:16" x14ac:dyDescent="0.15">
      <c r="A5201"/>
      <c r="B5201"/>
      <c r="C5201"/>
      <c r="D5201"/>
      <c r="E5201"/>
      <c r="F5201"/>
      <c r="G5201"/>
      <c r="H5201"/>
      <c r="I5201"/>
      <c r="J5201"/>
      <c r="K5201"/>
      <c r="L5201"/>
      <c r="M5201"/>
      <c r="N5201"/>
      <c r="O5201"/>
      <c r="P5201"/>
    </row>
    <row r="5202" spans="1:16" x14ac:dyDescent="0.15">
      <c r="A5202"/>
      <c r="B5202"/>
      <c r="C5202"/>
      <c r="D5202"/>
      <c r="E5202"/>
      <c r="F5202"/>
      <c r="G5202"/>
      <c r="H5202"/>
      <c r="I5202"/>
      <c r="J5202"/>
      <c r="K5202"/>
      <c r="L5202"/>
      <c r="M5202"/>
      <c r="N5202"/>
      <c r="O5202"/>
      <c r="P5202"/>
    </row>
    <row r="5203" spans="1:16" x14ac:dyDescent="0.15">
      <c r="A5203"/>
      <c r="B5203"/>
      <c r="C5203"/>
      <c r="D5203"/>
      <c r="E5203"/>
      <c r="F5203"/>
      <c r="G5203"/>
      <c r="H5203"/>
      <c r="I5203"/>
      <c r="J5203"/>
      <c r="K5203"/>
      <c r="L5203"/>
      <c r="M5203"/>
      <c r="N5203"/>
      <c r="O5203"/>
      <c r="P5203"/>
    </row>
    <row r="5204" spans="1:16" x14ac:dyDescent="0.15">
      <c r="A5204"/>
      <c r="B5204"/>
      <c r="C5204"/>
      <c r="D5204"/>
      <c r="E5204"/>
      <c r="F5204"/>
      <c r="G5204"/>
      <c r="H5204"/>
      <c r="I5204"/>
      <c r="J5204"/>
      <c r="K5204"/>
      <c r="L5204"/>
      <c r="M5204"/>
      <c r="N5204"/>
      <c r="O5204"/>
      <c r="P5204"/>
    </row>
    <row r="5205" spans="1:16" x14ac:dyDescent="0.15">
      <c r="A5205"/>
      <c r="B5205"/>
      <c r="C5205"/>
      <c r="D5205"/>
      <c r="E5205"/>
      <c r="F5205"/>
      <c r="G5205"/>
      <c r="H5205"/>
      <c r="I5205"/>
      <c r="J5205"/>
      <c r="K5205"/>
      <c r="L5205"/>
      <c r="M5205"/>
      <c r="N5205"/>
      <c r="O5205"/>
      <c r="P5205"/>
    </row>
    <row r="5206" spans="1:16" x14ac:dyDescent="0.15">
      <c r="A5206"/>
      <c r="B5206"/>
      <c r="C5206"/>
      <c r="D5206"/>
      <c r="E5206"/>
      <c r="F5206"/>
      <c r="G5206"/>
      <c r="H5206"/>
      <c r="I5206"/>
      <c r="J5206"/>
      <c r="K5206"/>
      <c r="L5206"/>
      <c r="M5206"/>
      <c r="N5206"/>
      <c r="O5206"/>
      <c r="P5206"/>
    </row>
    <row r="5207" spans="1:16" x14ac:dyDescent="0.15">
      <c r="A5207"/>
      <c r="B5207"/>
      <c r="C5207"/>
      <c r="D5207"/>
      <c r="E5207"/>
      <c r="F5207"/>
      <c r="G5207"/>
      <c r="H5207"/>
      <c r="I5207"/>
      <c r="J5207"/>
      <c r="K5207"/>
      <c r="L5207"/>
      <c r="M5207"/>
      <c r="N5207"/>
      <c r="O5207"/>
      <c r="P5207"/>
    </row>
    <row r="5208" spans="1:16" x14ac:dyDescent="0.15">
      <c r="A5208"/>
      <c r="B5208"/>
      <c r="C5208"/>
      <c r="D5208"/>
      <c r="E5208"/>
      <c r="F5208"/>
      <c r="G5208"/>
      <c r="H5208"/>
      <c r="I5208"/>
      <c r="J5208"/>
      <c r="K5208"/>
      <c r="L5208"/>
      <c r="M5208"/>
      <c r="N5208"/>
      <c r="O5208"/>
      <c r="P5208"/>
    </row>
    <row r="5209" spans="1:16" x14ac:dyDescent="0.15">
      <c r="A5209"/>
      <c r="B5209"/>
      <c r="C5209"/>
      <c r="D5209"/>
      <c r="E5209"/>
      <c r="F5209"/>
      <c r="G5209"/>
      <c r="H5209"/>
      <c r="I5209"/>
      <c r="J5209"/>
      <c r="K5209"/>
      <c r="L5209"/>
      <c r="M5209"/>
      <c r="N5209"/>
      <c r="O5209"/>
      <c r="P5209"/>
    </row>
    <row r="5210" spans="1:16" x14ac:dyDescent="0.15">
      <c r="A5210"/>
      <c r="B5210"/>
      <c r="C5210"/>
      <c r="D5210"/>
      <c r="E5210"/>
      <c r="F5210"/>
      <c r="G5210"/>
      <c r="H5210"/>
      <c r="I5210"/>
      <c r="J5210"/>
      <c r="K5210"/>
      <c r="L5210"/>
      <c r="M5210"/>
      <c r="N5210"/>
      <c r="O5210"/>
      <c r="P5210"/>
    </row>
    <row r="5211" spans="1:16" x14ac:dyDescent="0.15">
      <c r="A5211"/>
      <c r="B5211"/>
      <c r="C5211"/>
      <c r="D5211"/>
      <c r="E5211"/>
      <c r="F5211"/>
      <c r="G5211"/>
      <c r="H5211"/>
      <c r="I5211"/>
      <c r="J5211"/>
      <c r="K5211"/>
      <c r="L5211"/>
      <c r="M5211"/>
      <c r="N5211"/>
      <c r="O5211"/>
      <c r="P5211"/>
    </row>
    <row r="5212" spans="1:16" x14ac:dyDescent="0.15">
      <c r="A5212"/>
      <c r="B5212"/>
      <c r="C5212"/>
      <c r="D5212"/>
      <c r="E5212"/>
      <c r="F5212"/>
      <c r="G5212"/>
      <c r="H5212"/>
      <c r="I5212"/>
      <c r="J5212"/>
      <c r="K5212"/>
      <c r="L5212"/>
      <c r="M5212"/>
      <c r="N5212"/>
      <c r="O5212"/>
      <c r="P5212"/>
    </row>
    <row r="5213" spans="1:16" x14ac:dyDescent="0.15">
      <c r="A5213"/>
      <c r="B5213"/>
      <c r="C5213"/>
      <c r="D5213"/>
      <c r="E5213"/>
      <c r="F5213"/>
      <c r="G5213"/>
      <c r="H5213"/>
      <c r="I5213"/>
      <c r="J5213"/>
      <c r="K5213"/>
      <c r="L5213"/>
      <c r="M5213"/>
      <c r="N5213"/>
      <c r="O5213"/>
      <c r="P5213"/>
    </row>
    <row r="5214" spans="1:16" x14ac:dyDescent="0.15">
      <c r="A5214"/>
      <c r="B5214"/>
      <c r="C5214"/>
      <c r="D5214"/>
      <c r="E5214"/>
      <c r="F5214"/>
      <c r="G5214"/>
      <c r="H5214"/>
      <c r="I5214"/>
      <c r="J5214"/>
      <c r="K5214"/>
      <c r="L5214"/>
      <c r="M5214"/>
      <c r="N5214"/>
      <c r="O5214"/>
      <c r="P5214"/>
    </row>
    <row r="5215" spans="1:16" x14ac:dyDescent="0.15">
      <c r="A5215"/>
      <c r="B5215"/>
      <c r="C5215"/>
      <c r="D5215"/>
      <c r="E5215"/>
      <c r="F5215"/>
      <c r="G5215"/>
      <c r="H5215"/>
      <c r="I5215"/>
      <c r="J5215"/>
      <c r="K5215"/>
      <c r="L5215"/>
      <c r="M5215"/>
      <c r="N5215"/>
      <c r="O5215"/>
      <c r="P5215"/>
    </row>
    <row r="5216" spans="1:16" x14ac:dyDescent="0.15">
      <c r="A5216"/>
      <c r="B5216"/>
      <c r="C5216"/>
      <c r="D5216"/>
      <c r="E5216"/>
      <c r="F5216"/>
      <c r="G5216"/>
      <c r="H5216"/>
      <c r="I5216"/>
      <c r="J5216"/>
      <c r="K5216"/>
      <c r="L5216"/>
      <c r="M5216"/>
      <c r="N5216"/>
      <c r="O5216"/>
      <c r="P5216"/>
    </row>
    <row r="5217" spans="1:16" x14ac:dyDescent="0.15">
      <c r="A5217"/>
      <c r="B5217"/>
      <c r="C5217"/>
      <c r="D5217"/>
      <c r="E5217"/>
      <c r="F5217"/>
      <c r="G5217"/>
      <c r="H5217"/>
      <c r="I5217"/>
      <c r="J5217"/>
      <c r="K5217"/>
      <c r="L5217"/>
      <c r="M5217"/>
      <c r="N5217"/>
      <c r="O5217"/>
      <c r="P5217"/>
    </row>
    <row r="5218" spans="1:16" x14ac:dyDescent="0.15">
      <c r="A5218"/>
      <c r="B5218"/>
      <c r="C5218"/>
      <c r="D5218"/>
      <c r="E5218"/>
      <c r="F5218"/>
      <c r="G5218"/>
      <c r="H5218"/>
      <c r="I5218"/>
      <c r="J5218"/>
      <c r="K5218"/>
      <c r="L5218"/>
      <c r="M5218"/>
      <c r="N5218"/>
      <c r="O5218"/>
      <c r="P5218"/>
    </row>
    <row r="5219" spans="1:16" x14ac:dyDescent="0.15">
      <c r="A5219"/>
      <c r="B5219"/>
      <c r="C5219"/>
      <c r="D5219"/>
      <c r="E5219"/>
      <c r="F5219"/>
      <c r="G5219"/>
      <c r="H5219"/>
      <c r="I5219"/>
      <c r="J5219"/>
      <c r="K5219"/>
      <c r="L5219"/>
      <c r="M5219"/>
      <c r="N5219"/>
      <c r="O5219"/>
      <c r="P5219"/>
    </row>
    <row r="5220" spans="1:16" x14ac:dyDescent="0.15">
      <c r="A5220"/>
      <c r="B5220"/>
      <c r="C5220"/>
      <c r="D5220"/>
      <c r="E5220"/>
      <c r="F5220"/>
      <c r="G5220"/>
      <c r="H5220"/>
      <c r="I5220"/>
      <c r="J5220"/>
      <c r="K5220"/>
      <c r="L5220"/>
      <c r="M5220"/>
      <c r="N5220"/>
      <c r="O5220"/>
      <c r="P5220"/>
    </row>
    <row r="5221" spans="1:16" x14ac:dyDescent="0.15">
      <c r="A5221"/>
      <c r="B5221"/>
      <c r="C5221"/>
      <c r="D5221"/>
      <c r="E5221"/>
      <c r="F5221"/>
      <c r="G5221"/>
      <c r="H5221"/>
      <c r="I5221"/>
      <c r="J5221"/>
      <c r="K5221"/>
      <c r="L5221"/>
      <c r="M5221"/>
      <c r="N5221"/>
      <c r="O5221"/>
      <c r="P5221"/>
    </row>
    <row r="5222" spans="1:16" x14ac:dyDescent="0.15">
      <c r="A5222"/>
      <c r="B5222"/>
      <c r="C5222"/>
      <c r="D5222"/>
      <c r="E5222"/>
      <c r="F5222"/>
      <c r="G5222"/>
      <c r="H5222"/>
      <c r="I5222"/>
      <c r="J5222"/>
      <c r="K5222"/>
      <c r="L5222"/>
      <c r="M5222"/>
      <c r="N5222"/>
      <c r="O5222"/>
      <c r="P5222"/>
    </row>
    <row r="5223" spans="1:16" x14ac:dyDescent="0.15">
      <c r="A5223"/>
      <c r="B5223"/>
      <c r="C5223"/>
      <c r="D5223"/>
      <c r="E5223"/>
      <c r="F5223"/>
      <c r="G5223"/>
      <c r="H5223"/>
      <c r="I5223"/>
      <c r="J5223"/>
      <c r="K5223"/>
      <c r="L5223"/>
      <c r="M5223"/>
      <c r="N5223"/>
      <c r="O5223"/>
      <c r="P5223"/>
    </row>
    <row r="5224" spans="1:16" x14ac:dyDescent="0.15">
      <c r="A5224"/>
      <c r="B5224"/>
      <c r="C5224"/>
      <c r="D5224"/>
      <c r="E5224"/>
      <c r="F5224"/>
      <c r="G5224"/>
      <c r="H5224"/>
      <c r="I5224"/>
      <c r="J5224"/>
      <c r="K5224"/>
      <c r="L5224"/>
      <c r="M5224"/>
      <c r="N5224"/>
      <c r="O5224"/>
      <c r="P5224"/>
    </row>
    <row r="5225" spans="1:16" x14ac:dyDescent="0.15">
      <c r="A5225"/>
      <c r="B5225"/>
      <c r="C5225"/>
      <c r="D5225"/>
      <c r="E5225"/>
      <c r="F5225"/>
      <c r="G5225"/>
      <c r="H5225"/>
      <c r="I5225"/>
      <c r="J5225"/>
      <c r="K5225"/>
      <c r="L5225"/>
      <c r="M5225"/>
      <c r="N5225"/>
      <c r="O5225"/>
      <c r="P5225"/>
    </row>
    <row r="5226" spans="1:16" x14ac:dyDescent="0.15">
      <c r="A5226"/>
      <c r="B5226"/>
      <c r="C5226"/>
      <c r="D5226"/>
      <c r="E5226"/>
      <c r="F5226"/>
      <c r="G5226"/>
      <c r="H5226"/>
      <c r="I5226"/>
      <c r="J5226"/>
      <c r="K5226"/>
      <c r="L5226"/>
      <c r="M5226"/>
      <c r="N5226"/>
      <c r="O5226"/>
      <c r="P5226"/>
    </row>
    <row r="5227" spans="1:16" x14ac:dyDescent="0.15">
      <c r="A5227"/>
      <c r="B5227"/>
      <c r="C5227"/>
      <c r="D5227"/>
      <c r="E5227"/>
      <c r="F5227"/>
      <c r="G5227"/>
      <c r="H5227"/>
      <c r="I5227"/>
      <c r="J5227"/>
      <c r="K5227"/>
      <c r="L5227"/>
      <c r="M5227"/>
      <c r="N5227"/>
      <c r="O5227"/>
      <c r="P5227"/>
    </row>
    <row r="5228" spans="1:16" x14ac:dyDescent="0.15">
      <c r="A5228"/>
      <c r="B5228"/>
      <c r="C5228"/>
      <c r="D5228"/>
      <c r="E5228"/>
      <c r="F5228"/>
      <c r="G5228"/>
      <c r="H5228"/>
      <c r="I5228"/>
      <c r="J5228"/>
      <c r="K5228"/>
      <c r="L5228"/>
      <c r="M5228"/>
      <c r="N5228"/>
      <c r="O5228"/>
      <c r="P5228"/>
    </row>
    <row r="5229" spans="1:16" x14ac:dyDescent="0.15">
      <c r="A5229"/>
      <c r="B5229"/>
      <c r="C5229"/>
      <c r="D5229"/>
      <c r="E5229"/>
      <c r="F5229"/>
      <c r="G5229"/>
      <c r="H5229"/>
      <c r="I5229"/>
      <c r="J5229"/>
      <c r="K5229"/>
      <c r="L5229"/>
      <c r="M5229"/>
      <c r="N5229"/>
      <c r="O5229"/>
      <c r="P5229"/>
    </row>
    <row r="5230" spans="1:16" x14ac:dyDescent="0.15">
      <c r="A5230"/>
      <c r="B5230"/>
      <c r="C5230"/>
      <c r="D5230"/>
      <c r="E5230"/>
      <c r="F5230"/>
      <c r="G5230"/>
      <c r="H5230"/>
      <c r="I5230"/>
      <c r="J5230"/>
      <c r="K5230"/>
      <c r="L5230"/>
      <c r="M5230"/>
      <c r="N5230"/>
      <c r="O5230"/>
      <c r="P5230"/>
    </row>
    <row r="5231" spans="1:16" x14ac:dyDescent="0.15">
      <c r="A5231"/>
      <c r="B5231"/>
      <c r="C5231"/>
      <c r="D5231"/>
      <c r="E5231"/>
      <c r="F5231"/>
      <c r="G5231"/>
      <c r="H5231"/>
      <c r="I5231"/>
      <c r="J5231"/>
      <c r="K5231"/>
      <c r="L5231"/>
      <c r="M5231"/>
      <c r="N5231"/>
      <c r="O5231"/>
      <c r="P5231"/>
    </row>
    <row r="5232" spans="1:16" x14ac:dyDescent="0.15">
      <c r="A5232"/>
      <c r="B5232"/>
      <c r="C5232"/>
      <c r="D5232"/>
      <c r="E5232"/>
      <c r="F5232"/>
      <c r="G5232"/>
      <c r="H5232"/>
      <c r="I5232"/>
      <c r="J5232"/>
      <c r="K5232"/>
      <c r="L5232"/>
      <c r="M5232"/>
      <c r="N5232"/>
      <c r="O5232"/>
      <c r="P5232"/>
    </row>
    <row r="5233" spans="1:16" x14ac:dyDescent="0.15">
      <c r="A5233"/>
      <c r="B5233"/>
      <c r="C5233"/>
      <c r="D5233"/>
      <c r="E5233"/>
      <c r="F5233"/>
      <c r="G5233"/>
      <c r="H5233"/>
      <c r="I5233"/>
      <c r="J5233"/>
      <c r="K5233"/>
      <c r="L5233"/>
      <c r="M5233"/>
      <c r="N5233"/>
      <c r="O5233"/>
      <c r="P5233"/>
    </row>
    <row r="5234" spans="1:16" x14ac:dyDescent="0.15">
      <c r="A5234"/>
      <c r="B5234"/>
      <c r="C5234"/>
      <c r="D5234"/>
      <c r="E5234"/>
      <c r="F5234"/>
      <c r="G5234"/>
      <c r="H5234"/>
      <c r="I5234"/>
      <c r="J5234"/>
      <c r="K5234"/>
      <c r="L5234"/>
      <c r="M5234"/>
      <c r="N5234"/>
      <c r="O5234"/>
      <c r="P5234"/>
    </row>
    <row r="5235" spans="1:16" x14ac:dyDescent="0.15">
      <c r="A5235"/>
      <c r="B5235"/>
      <c r="C5235"/>
      <c r="D5235"/>
      <c r="E5235"/>
      <c r="F5235"/>
      <c r="G5235"/>
      <c r="H5235"/>
      <c r="I5235"/>
      <c r="J5235"/>
      <c r="K5235"/>
      <c r="L5235"/>
      <c r="M5235"/>
      <c r="N5235"/>
      <c r="O5235"/>
      <c r="P5235"/>
    </row>
    <row r="5236" spans="1:16" x14ac:dyDescent="0.15">
      <c r="A5236"/>
      <c r="B5236"/>
      <c r="C5236"/>
      <c r="D5236"/>
      <c r="E5236"/>
      <c r="F5236"/>
      <c r="G5236"/>
      <c r="H5236"/>
      <c r="I5236"/>
      <c r="J5236"/>
      <c r="K5236"/>
      <c r="L5236"/>
      <c r="M5236"/>
      <c r="N5236"/>
      <c r="O5236"/>
      <c r="P5236"/>
    </row>
    <row r="5237" spans="1:16" x14ac:dyDescent="0.15">
      <c r="A5237"/>
      <c r="B5237"/>
      <c r="C5237"/>
      <c r="D5237"/>
      <c r="E5237"/>
      <c r="F5237"/>
      <c r="G5237"/>
      <c r="H5237"/>
      <c r="I5237"/>
      <c r="J5237"/>
      <c r="K5237"/>
      <c r="L5237"/>
      <c r="M5237"/>
      <c r="N5237"/>
      <c r="O5237"/>
      <c r="P5237"/>
    </row>
    <row r="5238" spans="1:16" x14ac:dyDescent="0.15">
      <c r="A5238"/>
      <c r="B5238"/>
      <c r="C5238"/>
      <c r="D5238"/>
      <c r="E5238"/>
      <c r="F5238"/>
      <c r="G5238"/>
      <c r="H5238"/>
      <c r="I5238"/>
      <c r="J5238"/>
      <c r="K5238"/>
      <c r="L5238"/>
      <c r="M5238"/>
      <c r="N5238"/>
      <c r="O5238"/>
      <c r="P5238"/>
    </row>
    <row r="5239" spans="1:16" x14ac:dyDescent="0.15">
      <c r="A5239"/>
      <c r="B5239"/>
      <c r="C5239"/>
      <c r="D5239"/>
      <c r="E5239"/>
      <c r="F5239"/>
      <c r="G5239"/>
      <c r="H5239"/>
      <c r="I5239"/>
      <c r="J5239"/>
      <c r="K5239"/>
      <c r="L5239"/>
      <c r="M5239"/>
      <c r="N5239"/>
      <c r="O5239"/>
      <c r="P5239"/>
    </row>
    <row r="5240" spans="1:16" x14ac:dyDescent="0.15">
      <c r="A5240"/>
      <c r="B5240"/>
      <c r="C5240"/>
      <c r="D5240"/>
      <c r="E5240"/>
      <c r="F5240"/>
      <c r="G5240"/>
      <c r="H5240"/>
      <c r="I5240"/>
      <c r="J5240"/>
      <c r="K5240"/>
      <c r="L5240"/>
      <c r="M5240"/>
      <c r="N5240"/>
      <c r="O5240"/>
      <c r="P5240"/>
    </row>
    <row r="5241" spans="1:16" x14ac:dyDescent="0.15">
      <c r="A5241"/>
      <c r="B5241"/>
      <c r="C5241"/>
      <c r="D5241"/>
      <c r="E5241"/>
      <c r="F5241"/>
      <c r="G5241"/>
      <c r="H5241"/>
      <c r="I5241"/>
      <c r="J5241"/>
      <c r="K5241"/>
      <c r="L5241"/>
      <c r="M5241"/>
      <c r="N5241"/>
      <c r="O5241"/>
      <c r="P5241"/>
    </row>
    <row r="5242" spans="1:16" x14ac:dyDescent="0.15">
      <c r="A5242"/>
      <c r="B5242"/>
      <c r="C5242"/>
      <c r="D5242"/>
      <c r="E5242"/>
      <c r="F5242"/>
      <c r="G5242"/>
      <c r="H5242"/>
      <c r="I5242"/>
      <c r="J5242"/>
      <c r="K5242"/>
      <c r="L5242"/>
      <c r="M5242"/>
      <c r="N5242"/>
      <c r="O5242"/>
      <c r="P5242"/>
    </row>
    <row r="5243" spans="1:16" x14ac:dyDescent="0.15">
      <c r="A5243"/>
      <c r="B5243"/>
      <c r="C5243"/>
      <c r="D5243"/>
      <c r="E5243"/>
      <c r="F5243"/>
      <c r="G5243"/>
      <c r="H5243"/>
      <c r="I5243"/>
      <c r="J5243"/>
      <c r="K5243"/>
      <c r="L5243"/>
      <c r="M5243"/>
      <c r="N5243"/>
      <c r="O5243"/>
      <c r="P5243"/>
    </row>
    <row r="5244" spans="1:16" x14ac:dyDescent="0.15">
      <c r="A5244"/>
      <c r="B5244"/>
      <c r="C5244"/>
      <c r="D5244"/>
      <c r="E5244"/>
      <c r="F5244"/>
      <c r="G5244"/>
      <c r="H5244"/>
      <c r="I5244"/>
      <c r="J5244"/>
      <c r="K5244"/>
      <c r="L5244"/>
      <c r="M5244"/>
      <c r="N5244"/>
      <c r="O5244"/>
      <c r="P5244"/>
    </row>
    <row r="5245" spans="1:16" x14ac:dyDescent="0.15">
      <c r="A5245"/>
      <c r="B5245"/>
      <c r="C5245"/>
      <c r="D5245"/>
      <c r="E5245"/>
      <c r="F5245"/>
      <c r="G5245"/>
      <c r="H5245"/>
      <c r="I5245"/>
      <c r="J5245"/>
      <c r="K5245"/>
      <c r="L5245"/>
      <c r="M5245"/>
      <c r="N5245"/>
      <c r="O5245"/>
      <c r="P5245"/>
    </row>
    <row r="5246" spans="1:16" x14ac:dyDescent="0.15">
      <c r="A5246"/>
      <c r="B5246"/>
      <c r="C5246"/>
      <c r="D5246"/>
      <c r="E5246"/>
      <c r="F5246"/>
      <c r="G5246"/>
      <c r="H5246"/>
      <c r="I5246"/>
      <c r="J5246"/>
      <c r="K5246"/>
      <c r="L5246"/>
      <c r="M5246"/>
      <c r="N5246"/>
      <c r="O5246"/>
      <c r="P5246"/>
    </row>
    <row r="5247" spans="1:16" x14ac:dyDescent="0.15">
      <c r="A5247"/>
      <c r="B5247"/>
      <c r="C5247"/>
      <c r="D5247"/>
      <c r="E5247"/>
      <c r="F5247"/>
      <c r="G5247"/>
      <c r="H5247"/>
      <c r="I5247"/>
      <c r="J5247"/>
      <c r="K5247"/>
      <c r="L5247"/>
      <c r="M5247"/>
      <c r="N5247"/>
      <c r="O5247"/>
      <c r="P5247"/>
    </row>
    <row r="5248" spans="1:16" x14ac:dyDescent="0.15">
      <c r="A5248"/>
      <c r="B5248"/>
      <c r="C5248"/>
      <c r="D5248"/>
      <c r="E5248"/>
      <c r="F5248"/>
      <c r="G5248"/>
      <c r="H5248"/>
      <c r="I5248"/>
      <c r="J5248"/>
      <c r="K5248"/>
      <c r="L5248"/>
      <c r="M5248"/>
      <c r="N5248"/>
      <c r="O5248"/>
      <c r="P5248"/>
    </row>
    <row r="5249" spans="1:16" x14ac:dyDescent="0.15">
      <c r="A5249"/>
      <c r="B5249"/>
      <c r="C5249"/>
      <c r="D5249"/>
      <c r="E5249"/>
      <c r="F5249"/>
      <c r="G5249"/>
      <c r="H5249"/>
      <c r="I5249"/>
      <c r="J5249"/>
      <c r="K5249"/>
      <c r="L5249"/>
      <c r="M5249"/>
      <c r="N5249"/>
      <c r="O5249"/>
      <c r="P5249"/>
    </row>
    <row r="5250" spans="1:16" x14ac:dyDescent="0.15">
      <c r="A5250"/>
      <c r="B5250"/>
      <c r="C5250"/>
      <c r="D5250"/>
      <c r="E5250"/>
      <c r="F5250"/>
      <c r="G5250"/>
      <c r="H5250"/>
      <c r="I5250"/>
      <c r="J5250"/>
      <c r="K5250"/>
      <c r="L5250"/>
      <c r="M5250"/>
      <c r="N5250"/>
      <c r="O5250"/>
      <c r="P5250"/>
    </row>
    <row r="5251" spans="1:16" x14ac:dyDescent="0.15">
      <c r="A5251"/>
      <c r="B5251"/>
      <c r="C5251"/>
      <c r="D5251"/>
      <c r="E5251"/>
      <c r="F5251"/>
      <c r="G5251"/>
      <c r="H5251"/>
      <c r="I5251"/>
      <c r="J5251"/>
      <c r="K5251"/>
      <c r="L5251"/>
      <c r="M5251"/>
      <c r="N5251"/>
      <c r="O5251"/>
      <c r="P5251"/>
    </row>
    <row r="5252" spans="1:16" x14ac:dyDescent="0.15">
      <c r="A5252"/>
      <c r="B5252"/>
      <c r="C5252"/>
      <c r="D5252"/>
      <c r="E5252"/>
      <c r="F5252"/>
      <c r="G5252"/>
      <c r="H5252"/>
      <c r="I5252"/>
      <c r="J5252"/>
      <c r="K5252"/>
      <c r="L5252"/>
      <c r="M5252"/>
      <c r="N5252"/>
      <c r="O5252"/>
      <c r="P5252"/>
    </row>
    <row r="5253" spans="1:16" x14ac:dyDescent="0.15">
      <c r="A5253"/>
      <c r="B5253"/>
      <c r="C5253"/>
      <c r="D5253"/>
      <c r="E5253"/>
      <c r="F5253"/>
      <c r="G5253"/>
      <c r="H5253"/>
      <c r="I5253"/>
      <c r="J5253"/>
      <c r="K5253"/>
      <c r="L5253"/>
      <c r="M5253"/>
      <c r="N5253"/>
      <c r="O5253"/>
      <c r="P5253"/>
    </row>
    <row r="5254" spans="1:16" x14ac:dyDescent="0.15">
      <c r="A5254"/>
      <c r="B5254"/>
      <c r="C5254"/>
      <c r="D5254"/>
      <c r="E5254"/>
      <c r="F5254"/>
      <c r="G5254"/>
      <c r="H5254"/>
      <c r="I5254"/>
      <c r="J5254"/>
      <c r="K5254"/>
      <c r="L5254"/>
      <c r="M5254"/>
      <c r="N5254"/>
      <c r="O5254"/>
      <c r="P5254"/>
    </row>
    <row r="5255" spans="1:16" x14ac:dyDescent="0.15">
      <c r="A5255"/>
      <c r="B5255"/>
      <c r="C5255"/>
      <c r="D5255"/>
      <c r="E5255"/>
      <c r="F5255"/>
      <c r="G5255"/>
      <c r="H5255"/>
      <c r="I5255"/>
      <c r="J5255"/>
      <c r="K5255"/>
      <c r="L5255"/>
      <c r="M5255"/>
      <c r="N5255"/>
      <c r="O5255"/>
      <c r="P5255"/>
    </row>
    <row r="5256" spans="1:16" x14ac:dyDescent="0.15">
      <c r="A5256"/>
      <c r="B5256"/>
      <c r="C5256"/>
      <c r="D5256"/>
      <c r="E5256"/>
      <c r="F5256"/>
      <c r="G5256"/>
      <c r="H5256"/>
      <c r="I5256"/>
      <c r="J5256"/>
      <c r="K5256"/>
      <c r="L5256"/>
      <c r="M5256"/>
      <c r="N5256"/>
      <c r="O5256"/>
      <c r="P5256"/>
    </row>
    <row r="5257" spans="1:16" x14ac:dyDescent="0.15">
      <c r="A5257"/>
      <c r="B5257"/>
      <c r="C5257"/>
      <c r="D5257"/>
      <c r="E5257"/>
      <c r="F5257"/>
      <c r="G5257"/>
      <c r="H5257"/>
      <c r="I5257"/>
      <c r="J5257"/>
      <c r="K5257"/>
      <c r="L5257"/>
      <c r="M5257"/>
      <c r="N5257"/>
      <c r="O5257"/>
      <c r="P5257"/>
    </row>
    <row r="5258" spans="1:16" x14ac:dyDescent="0.15">
      <c r="A5258"/>
      <c r="B5258"/>
      <c r="C5258"/>
      <c r="D5258"/>
      <c r="E5258"/>
      <c r="F5258"/>
      <c r="G5258"/>
      <c r="H5258"/>
      <c r="I5258"/>
      <c r="J5258"/>
      <c r="K5258"/>
      <c r="L5258"/>
      <c r="M5258"/>
      <c r="N5258"/>
      <c r="O5258"/>
      <c r="P5258"/>
    </row>
    <row r="5259" spans="1:16" x14ac:dyDescent="0.15">
      <c r="A5259"/>
      <c r="B5259"/>
      <c r="C5259"/>
      <c r="D5259"/>
      <c r="E5259"/>
      <c r="F5259"/>
      <c r="G5259"/>
      <c r="H5259"/>
      <c r="I5259"/>
      <c r="J5259"/>
      <c r="K5259"/>
      <c r="L5259"/>
      <c r="M5259"/>
      <c r="N5259"/>
      <c r="O5259"/>
      <c r="P5259"/>
    </row>
    <row r="5260" spans="1:16" x14ac:dyDescent="0.15">
      <c r="A5260"/>
      <c r="B5260"/>
      <c r="C5260"/>
      <c r="D5260"/>
      <c r="E5260"/>
      <c r="F5260"/>
      <c r="G5260"/>
      <c r="H5260"/>
      <c r="I5260"/>
      <c r="J5260"/>
      <c r="K5260"/>
      <c r="L5260"/>
      <c r="M5260"/>
      <c r="N5260"/>
      <c r="O5260"/>
      <c r="P5260"/>
    </row>
    <row r="5261" spans="1:16" x14ac:dyDescent="0.15">
      <c r="A5261"/>
      <c r="B5261"/>
      <c r="C5261"/>
      <c r="D5261"/>
      <c r="E5261"/>
      <c r="F5261"/>
      <c r="G5261"/>
      <c r="H5261"/>
      <c r="I5261"/>
      <c r="J5261"/>
      <c r="K5261"/>
      <c r="L5261"/>
      <c r="M5261"/>
      <c r="N5261"/>
      <c r="O5261"/>
      <c r="P5261"/>
    </row>
    <row r="5262" spans="1:16" x14ac:dyDescent="0.15">
      <c r="A5262"/>
      <c r="B5262"/>
      <c r="C5262"/>
      <c r="D5262"/>
      <c r="E5262"/>
      <c r="F5262"/>
      <c r="G5262"/>
      <c r="H5262"/>
      <c r="I5262"/>
      <c r="J5262"/>
      <c r="K5262"/>
      <c r="L5262"/>
      <c r="M5262"/>
      <c r="N5262"/>
      <c r="O5262"/>
      <c r="P5262"/>
    </row>
    <row r="5263" spans="1:16" x14ac:dyDescent="0.15">
      <c r="A5263"/>
      <c r="B5263"/>
      <c r="C5263"/>
      <c r="D5263"/>
      <c r="E5263"/>
      <c r="F5263"/>
      <c r="G5263"/>
      <c r="H5263"/>
      <c r="I5263"/>
      <c r="J5263"/>
      <c r="K5263"/>
      <c r="L5263"/>
      <c r="M5263"/>
      <c r="N5263"/>
      <c r="O5263"/>
      <c r="P5263"/>
    </row>
    <row r="5264" spans="1:16" x14ac:dyDescent="0.15">
      <c r="A5264"/>
      <c r="B5264"/>
      <c r="C5264"/>
      <c r="D5264"/>
      <c r="E5264"/>
      <c r="F5264"/>
      <c r="G5264"/>
      <c r="H5264"/>
      <c r="I5264"/>
      <c r="J5264"/>
      <c r="K5264"/>
      <c r="L5264"/>
      <c r="M5264"/>
      <c r="N5264"/>
      <c r="O5264"/>
      <c r="P5264"/>
    </row>
    <row r="5265" spans="1:16" x14ac:dyDescent="0.15">
      <c r="A5265"/>
      <c r="B5265"/>
      <c r="C5265"/>
      <c r="D5265"/>
      <c r="E5265"/>
      <c r="F5265"/>
      <c r="G5265"/>
      <c r="H5265"/>
      <c r="I5265"/>
      <c r="J5265"/>
      <c r="K5265"/>
      <c r="L5265"/>
      <c r="M5265"/>
      <c r="N5265"/>
      <c r="O5265"/>
      <c r="P5265"/>
    </row>
    <row r="5266" spans="1:16" x14ac:dyDescent="0.15">
      <c r="A5266"/>
      <c r="B5266"/>
      <c r="C5266"/>
      <c r="D5266"/>
      <c r="E5266"/>
      <c r="F5266"/>
      <c r="G5266"/>
      <c r="H5266"/>
      <c r="I5266"/>
      <c r="J5266"/>
      <c r="K5266"/>
      <c r="L5266"/>
      <c r="M5266"/>
      <c r="N5266"/>
      <c r="O5266"/>
      <c r="P5266"/>
    </row>
    <row r="5267" spans="1:16" x14ac:dyDescent="0.15">
      <c r="A5267"/>
      <c r="B5267"/>
      <c r="C5267"/>
      <c r="D5267"/>
      <c r="E5267"/>
      <c r="F5267"/>
      <c r="G5267"/>
      <c r="H5267"/>
      <c r="I5267"/>
      <c r="J5267"/>
      <c r="K5267"/>
      <c r="L5267"/>
      <c r="M5267"/>
      <c r="N5267"/>
      <c r="O5267"/>
      <c r="P5267"/>
    </row>
    <row r="5268" spans="1:16" x14ac:dyDescent="0.15">
      <c r="A5268"/>
      <c r="B5268"/>
      <c r="C5268"/>
      <c r="D5268"/>
      <c r="E5268"/>
      <c r="F5268"/>
      <c r="G5268"/>
      <c r="H5268"/>
      <c r="I5268"/>
      <c r="J5268"/>
      <c r="K5268"/>
      <c r="L5268"/>
      <c r="M5268"/>
      <c r="N5268"/>
      <c r="O5268"/>
      <c r="P5268"/>
    </row>
    <row r="5269" spans="1:16" x14ac:dyDescent="0.15">
      <c r="A5269"/>
      <c r="B5269"/>
      <c r="C5269"/>
      <c r="D5269"/>
      <c r="E5269"/>
      <c r="F5269"/>
      <c r="G5269"/>
      <c r="H5269"/>
      <c r="I5269"/>
      <c r="J5269"/>
      <c r="K5269"/>
      <c r="L5269"/>
      <c r="M5269"/>
      <c r="N5269"/>
      <c r="O5269"/>
      <c r="P5269"/>
    </row>
    <row r="5270" spans="1:16" x14ac:dyDescent="0.15">
      <c r="A5270"/>
      <c r="B5270"/>
      <c r="C5270"/>
      <c r="D5270"/>
      <c r="E5270"/>
      <c r="F5270"/>
      <c r="G5270"/>
      <c r="H5270"/>
      <c r="I5270"/>
      <c r="J5270"/>
      <c r="K5270"/>
      <c r="L5270"/>
      <c r="M5270"/>
      <c r="N5270"/>
      <c r="O5270"/>
      <c r="P5270"/>
    </row>
    <row r="5271" spans="1:16" x14ac:dyDescent="0.15">
      <c r="A5271"/>
      <c r="B5271"/>
      <c r="C5271"/>
      <c r="D5271"/>
      <c r="E5271"/>
      <c r="F5271"/>
      <c r="G5271"/>
      <c r="H5271"/>
      <c r="I5271"/>
      <c r="J5271"/>
      <c r="K5271"/>
      <c r="L5271"/>
      <c r="M5271"/>
      <c r="N5271"/>
      <c r="O5271"/>
      <c r="P5271"/>
    </row>
    <row r="5272" spans="1:16" x14ac:dyDescent="0.15">
      <c r="A5272"/>
      <c r="B5272"/>
      <c r="C5272"/>
      <c r="D5272"/>
      <c r="E5272"/>
      <c r="F5272"/>
      <c r="G5272"/>
      <c r="H5272"/>
      <c r="I5272"/>
      <c r="J5272"/>
      <c r="K5272"/>
      <c r="L5272"/>
      <c r="M5272"/>
      <c r="N5272"/>
      <c r="O5272"/>
      <c r="P5272"/>
    </row>
    <row r="5273" spans="1:16" x14ac:dyDescent="0.15">
      <c r="A5273"/>
      <c r="B5273"/>
      <c r="C5273"/>
      <c r="D5273"/>
      <c r="E5273"/>
      <c r="F5273"/>
      <c r="G5273"/>
      <c r="H5273"/>
      <c r="I5273"/>
      <c r="J5273"/>
      <c r="K5273"/>
      <c r="L5273"/>
      <c r="M5273"/>
      <c r="N5273"/>
      <c r="O5273"/>
      <c r="P5273"/>
    </row>
    <row r="5274" spans="1:16" x14ac:dyDescent="0.15">
      <c r="A5274"/>
      <c r="B5274"/>
      <c r="C5274"/>
      <c r="D5274"/>
      <c r="E5274"/>
      <c r="F5274"/>
      <c r="G5274"/>
      <c r="H5274"/>
      <c r="I5274"/>
      <c r="J5274"/>
      <c r="K5274"/>
      <c r="L5274"/>
      <c r="M5274"/>
      <c r="N5274"/>
      <c r="O5274"/>
      <c r="P5274"/>
    </row>
    <row r="5275" spans="1:16" x14ac:dyDescent="0.15">
      <c r="A5275"/>
      <c r="B5275"/>
      <c r="C5275"/>
      <c r="D5275"/>
      <c r="E5275"/>
      <c r="F5275"/>
      <c r="G5275"/>
      <c r="H5275"/>
      <c r="I5275"/>
      <c r="J5275"/>
      <c r="K5275"/>
      <c r="L5275"/>
      <c r="M5275"/>
      <c r="N5275"/>
      <c r="O5275"/>
      <c r="P5275"/>
    </row>
    <row r="5276" spans="1:16" x14ac:dyDescent="0.15">
      <c r="A5276"/>
      <c r="B5276"/>
      <c r="C5276"/>
      <c r="D5276"/>
      <c r="E5276"/>
      <c r="F5276"/>
      <c r="G5276"/>
      <c r="H5276"/>
      <c r="I5276"/>
      <c r="J5276"/>
      <c r="K5276"/>
      <c r="L5276"/>
      <c r="M5276"/>
      <c r="N5276"/>
      <c r="O5276"/>
      <c r="P5276"/>
    </row>
    <row r="5277" spans="1:16" x14ac:dyDescent="0.15">
      <c r="A5277"/>
      <c r="B5277"/>
      <c r="C5277"/>
      <c r="D5277"/>
      <c r="E5277"/>
      <c r="F5277"/>
      <c r="G5277"/>
      <c r="H5277"/>
      <c r="I5277"/>
      <c r="J5277"/>
      <c r="K5277"/>
      <c r="L5277"/>
      <c r="M5277"/>
      <c r="N5277"/>
      <c r="O5277"/>
      <c r="P5277"/>
    </row>
    <row r="5278" spans="1:16" x14ac:dyDescent="0.15">
      <c r="A5278"/>
      <c r="B5278"/>
      <c r="C5278"/>
      <c r="D5278"/>
      <c r="E5278"/>
      <c r="F5278"/>
      <c r="G5278"/>
      <c r="H5278"/>
      <c r="I5278"/>
      <c r="J5278"/>
      <c r="K5278"/>
      <c r="L5278"/>
      <c r="M5278"/>
      <c r="N5278"/>
      <c r="O5278"/>
      <c r="P5278"/>
    </row>
    <row r="5279" spans="1:16" x14ac:dyDescent="0.15">
      <c r="A5279"/>
      <c r="B5279"/>
      <c r="C5279"/>
      <c r="D5279"/>
      <c r="E5279"/>
      <c r="F5279"/>
      <c r="G5279"/>
      <c r="H5279"/>
      <c r="I5279"/>
      <c r="J5279"/>
      <c r="K5279"/>
      <c r="L5279"/>
      <c r="M5279"/>
      <c r="N5279"/>
      <c r="O5279"/>
      <c r="P5279"/>
    </row>
    <row r="5280" spans="1:16" x14ac:dyDescent="0.15">
      <c r="A5280"/>
      <c r="B5280"/>
      <c r="C5280"/>
      <c r="D5280"/>
      <c r="E5280"/>
      <c r="F5280"/>
      <c r="G5280"/>
      <c r="H5280"/>
      <c r="I5280"/>
      <c r="J5280"/>
      <c r="K5280"/>
      <c r="L5280"/>
      <c r="M5280"/>
      <c r="N5280"/>
      <c r="O5280"/>
      <c r="P5280"/>
    </row>
    <row r="5281" spans="1:16" x14ac:dyDescent="0.15">
      <c r="A5281"/>
      <c r="B5281"/>
      <c r="C5281"/>
      <c r="D5281"/>
      <c r="E5281"/>
      <c r="F5281"/>
      <c r="G5281"/>
      <c r="H5281"/>
      <c r="I5281"/>
      <c r="J5281"/>
      <c r="K5281"/>
      <c r="L5281"/>
      <c r="M5281"/>
      <c r="N5281"/>
      <c r="O5281"/>
      <c r="P5281"/>
    </row>
    <row r="5282" spans="1:16" x14ac:dyDescent="0.15">
      <c r="A5282"/>
      <c r="B5282"/>
      <c r="C5282"/>
      <c r="D5282"/>
      <c r="E5282"/>
      <c r="F5282"/>
      <c r="G5282"/>
      <c r="H5282"/>
      <c r="I5282"/>
      <c r="J5282"/>
      <c r="K5282"/>
      <c r="L5282"/>
      <c r="M5282"/>
      <c r="N5282"/>
      <c r="O5282"/>
      <c r="P5282"/>
    </row>
    <row r="5283" spans="1:16" x14ac:dyDescent="0.15">
      <c r="A5283"/>
      <c r="B5283"/>
      <c r="C5283"/>
      <c r="D5283"/>
      <c r="E5283"/>
      <c r="F5283"/>
      <c r="G5283"/>
      <c r="H5283"/>
      <c r="I5283"/>
      <c r="J5283"/>
      <c r="K5283"/>
      <c r="L5283"/>
      <c r="M5283"/>
      <c r="N5283"/>
      <c r="O5283"/>
      <c r="P5283"/>
    </row>
    <row r="5284" spans="1:16" x14ac:dyDescent="0.15">
      <c r="A5284"/>
      <c r="B5284"/>
      <c r="C5284"/>
      <c r="D5284"/>
      <c r="E5284"/>
      <c r="F5284"/>
      <c r="G5284"/>
      <c r="H5284"/>
      <c r="I5284"/>
      <c r="J5284"/>
      <c r="K5284"/>
      <c r="L5284"/>
      <c r="M5284"/>
      <c r="N5284"/>
      <c r="O5284"/>
      <c r="P5284"/>
    </row>
    <row r="5285" spans="1:16" x14ac:dyDescent="0.15">
      <c r="A5285"/>
      <c r="B5285"/>
      <c r="C5285"/>
      <c r="D5285"/>
      <c r="E5285"/>
      <c r="F5285"/>
      <c r="G5285"/>
      <c r="H5285"/>
      <c r="I5285"/>
      <c r="J5285"/>
      <c r="K5285"/>
      <c r="L5285"/>
      <c r="M5285"/>
      <c r="N5285"/>
      <c r="O5285"/>
      <c r="P5285"/>
    </row>
    <row r="5286" spans="1:16" x14ac:dyDescent="0.15">
      <c r="A5286"/>
      <c r="B5286"/>
      <c r="C5286"/>
      <c r="D5286"/>
      <c r="E5286"/>
      <c r="F5286"/>
      <c r="G5286"/>
      <c r="H5286"/>
      <c r="I5286"/>
      <c r="J5286"/>
      <c r="K5286"/>
      <c r="L5286"/>
      <c r="M5286"/>
      <c r="N5286"/>
      <c r="O5286"/>
      <c r="P5286"/>
    </row>
    <row r="5287" spans="1:16" x14ac:dyDescent="0.15">
      <c r="A5287"/>
      <c r="B5287"/>
      <c r="C5287"/>
      <c r="D5287"/>
      <c r="E5287"/>
      <c r="F5287"/>
      <c r="G5287"/>
      <c r="H5287"/>
      <c r="I5287"/>
      <c r="J5287"/>
      <c r="K5287"/>
      <c r="L5287"/>
      <c r="M5287"/>
      <c r="N5287"/>
      <c r="O5287"/>
      <c r="P5287"/>
    </row>
    <row r="5288" spans="1:16" x14ac:dyDescent="0.15">
      <c r="A5288"/>
      <c r="B5288"/>
      <c r="C5288"/>
      <c r="D5288"/>
      <c r="E5288"/>
      <c r="F5288"/>
      <c r="G5288"/>
      <c r="H5288"/>
      <c r="I5288"/>
      <c r="J5288"/>
      <c r="K5288"/>
      <c r="L5288"/>
      <c r="M5288"/>
      <c r="N5288"/>
      <c r="O5288"/>
      <c r="P5288"/>
    </row>
    <row r="5289" spans="1:16" x14ac:dyDescent="0.15">
      <c r="A5289"/>
      <c r="B5289"/>
      <c r="C5289"/>
      <c r="D5289"/>
      <c r="E5289"/>
      <c r="F5289"/>
      <c r="G5289"/>
      <c r="H5289"/>
      <c r="I5289"/>
      <c r="J5289"/>
      <c r="K5289"/>
      <c r="L5289"/>
      <c r="M5289"/>
      <c r="N5289"/>
      <c r="O5289"/>
      <c r="P5289"/>
    </row>
    <row r="5290" spans="1:16" x14ac:dyDescent="0.15">
      <c r="A5290"/>
      <c r="B5290"/>
      <c r="C5290"/>
      <c r="D5290"/>
      <c r="E5290"/>
      <c r="F5290"/>
      <c r="G5290"/>
      <c r="H5290"/>
      <c r="I5290"/>
      <c r="J5290"/>
      <c r="K5290"/>
      <c r="L5290"/>
      <c r="M5290"/>
      <c r="N5290"/>
      <c r="O5290"/>
      <c r="P5290"/>
    </row>
    <row r="5291" spans="1:16" x14ac:dyDescent="0.15">
      <c r="A5291"/>
      <c r="B5291"/>
      <c r="C5291"/>
      <c r="D5291"/>
      <c r="E5291"/>
      <c r="F5291"/>
      <c r="G5291"/>
      <c r="H5291"/>
      <c r="I5291"/>
      <c r="J5291"/>
      <c r="K5291"/>
      <c r="L5291"/>
      <c r="M5291"/>
      <c r="N5291"/>
      <c r="O5291"/>
      <c r="P5291"/>
    </row>
    <row r="5292" spans="1:16" x14ac:dyDescent="0.15">
      <c r="A5292"/>
      <c r="B5292"/>
      <c r="C5292"/>
      <c r="D5292"/>
      <c r="E5292"/>
      <c r="F5292"/>
      <c r="G5292"/>
      <c r="H5292"/>
      <c r="I5292"/>
      <c r="J5292"/>
      <c r="K5292"/>
      <c r="L5292"/>
      <c r="M5292"/>
      <c r="N5292"/>
      <c r="O5292"/>
      <c r="P5292"/>
    </row>
    <row r="5293" spans="1:16" x14ac:dyDescent="0.15">
      <c r="A5293"/>
      <c r="B5293"/>
      <c r="C5293"/>
      <c r="D5293"/>
      <c r="E5293"/>
      <c r="F5293"/>
      <c r="G5293"/>
      <c r="H5293"/>
      <c r="I5293"/>
      <c r="J5293"/>
      <c r="K5293"/>
      <c r="L5293"/>
      <c r="M5293"/>
      <c r="N5293"/>
      <c r="O5293"/>
      <c r="P5293"/>
    </row>
    <row r="5294" spans="1:16" x14ac:dyDescent="0.15">
      <c r="A5294"/>
      <c r="B5294"/>
      <c r="C5294"/>
      <c r="D5294"/>
      <c r="E5294"/>
      <c r="F5294"/>
      <c r="G5294"/>
      <c r="H5294"/>
      <c r="I5294"/>
      <c r="J5294"/>
      <c r="K5294"/>
      <c r="L5294"/>
      <c r="M5294"/>
      <c r="N5294"/>
      <c r="O5294"/>
      <c r="P5294"/>
    </row>
    <row r="5295" spans="1:16" x14ac:dyDescent="0.15">
      <c r="A5295"/>
      <c r="B5295"/>
      <c r="C5295"/>
      <c r="D5295"/>
      <c r="E5295"/>
      <c r="F5295"/>
      <c r="G5295"/>
      <c r="H5295"/>
      <c r="I5295"/>
      <c r="J5295"/>
      <c r="K5295"/>
      <c r="L5295"/>
      <c r="M5295"/>
      <c r="N5295"/>
      <c r="O5295"/>
      <c r="P5295"/>
    </row>
    <row r="5296" spans="1:16" x14ac:dyDescent="0.15">
      <c r="A5296"/>
      <c r="B5296"/>
      <c r="C5296"/>
      <c r="D5296"/>
      <c r="E5296"/>
      <c r="F5296"/>
      <c r="G5296"/>
      <c r="H5296"/>
      <c r="I5296"/>
      <c r="J5296"/>
      <c r="K5296"/>
      <c r="L5296"/>
      <c r="M5296"/>
      <c r="N5296"/>
      <c r="O5296"/>
      <c r="P5296"/>
    </row>
    <row r="5297" spans="1:16" x14ac:dyDescent="0.15">
      <c r="A5297"/>
      <c r="B5297"/>
      <c r="C5297"/>
      <c r="D5297"/>
      <c r="E5297"/>
      <c r="F5297"/>
      <c r="G5297"/>
      <c r="H5297"/>
      <c r="I5297"/>
      <c r="J5297"/>
      <c r="K5297"/>
      <c r="L5297"/>
      <c r="M5297"/>
      <c r="N5297"/>
      <c r="O5297"/>
      <c r="P5297"/>
    </row>
    <row r="5298" spans="1:16" x14ac:dyDescent="0.15">
      <c r="A5298"/>
      <c r="B5298"/>
      <c r="C5298"/>
      <c r="D5298"/>
      <c r="E5298"/>
      <c r="F5298"/>
      <c r="G5298"/>
      <c r="H5298"/>
      <c r="I5298"/>
      <c r="J5298"/>
      <c r="K5298"/>
      <c r="L5298"/>
      <c r="M5298"/>
      <c r="N5298"/>
      <c r="O5298"/>
      <c r="P5298"/>
    </row>
    <row r="5299" spans="1:16" x14ac:dyDescent="0.15">
      <c r="A5299"/>
      <c r="B5299"/>
      <c r="C5299"/>
      <c r="D5299"/>
      <c r="E5299"/>
      <c r="F5299"/>
      <c r="G5299"/>
      <c r="H5299"/>
      <c r="I5299"/>
      <c r="J5299"/>
      <c r="K5299"/>
      <c r="L5299"/>
      <c r="M5299"/>
      <c r="N5299"/>
      <c r="O5299"/>
      <c r="P5299"/>
    </row>
    <row r="5300" spans="1:16" x14ac:dyDescent="0.15">
      <c r="A5300"/>
      <c r="B5300"/>
      <c r="C5300"/>
      <c r="D5300"/>
      <c r="E5300"/>
      <c r="F5300"/>
      <c r="G5300"/>
      <c r="H5300"/>
      <c r="I5300"/>
      <c r="J5300"/>
      <c r="K5300"/>
      <c r="L5300"/>
      <c r="M5300"/>
      <c r="N5300"/>
      <c r="O5300"/>
      <c r="P5300"/>
    </row>
    <row r="5301" spans="1:16" x14ac:dyDescent="0.15">
      <c r="A5301"/>
      <c r="B5301"/>
      <c r="C5301"/>
      <c r="D5301"/>
      <c r="E5301"/>
      <c r="F5301"/>
      <c r="G5301"/>
      <c r="H5301"/>
      <c r="I5301"/>
      <c r="J5301"/>
      <c r="K5301"/>
      <c r="L5301"/>
      <c r="M5301"/>
      <c r="N5301"/>
      <c r="O5301"/>
      <c r="P5301"/>
    </row>
    <row r="5302" spans="1:16" x14ac:dyDescent="0.15">
      <c r="A5302"/>
      <c r="B5302"/>
      <c r="C5302"/>
      <c r="D5302"/>
      <c r="E5302"/>
      <c r="F5302"/>
      <c r="G5302"/>
      <c r="H5302"/>
      <c r="I5302"/>
      <c r="J5302"/>
      <c r="K5302"/>
      <c r="L5302"/>
      <c r="M5302"/>
      <c r="N5302"/>
      <c r="O5302"/>
      <c r="P5302"/>
    </row>
    <row r="5303" spans="1:16" x14ac:dyDescent="0.15">
      <c r="A5303"/>
      <c r="B5303"/>
      <c r="C5303"/>
      <c r="D5303"/>
      <c r="E5303"/>
      <c r="F5303"/>
      <c r="G5303"/>
      <c r="H5303"/>
      <c r="I5303"/>
      <c r="J5303"/>
      <c r="K5303"/>
      <c r="L5303"/>
      <c r="M5303"/>
      <c r="N5303"/>
      <c r="O5303"/>
      <c r="P5303"/>
    </row>
    <row r="5304" spans="1:16" x14ac:dyDescent="0.15">
      <c r="A5304"/>
      <c r="B5304"/>
      <c r="C5304"/>
      <c r="D5304"/>
      <c r="E5304"/>
      <c r="F5304"/>
      <c r="G5304"/>
      <c r="H5304"/>
      <c r="I5304"/>
      <c r="J5304"/>
      <c r="K5304"/>
      <c r="L5304"/>
      <c r="M5304"/>
      <c r="N5304"/>
      <c r="O5304"/>
      <c r="P5304"/>
    </row>
    <row r="5305" spans="1:16" x14ac:dyDescent="0.15">
      <c r="A5305"/>
      <c r="B5305"/>
      <c r="C5305"/>
      <c r="D5305"/>
      <c r="E5305"/>
      <c r="F5305"/>
      <c r="G5305"/>
      <c r="H5305"/>
      <c r="I5305"/>
      <c r="J5305"/>
      <c r="K5305"/>
      <c r="L5305"/>
      <c r="M5305"/>
      <c r="N5305"/>
      <c r="O5305"/>
      <c r="P5305"/>
    </row>
    <row r="5306" spans="1:16" x14ac:dyDescent="0.15">
      <c r="A5306"/>
      <c r="B5306"/>
      <c r="C5306"/>
      <c r="D5306"/>
      <c r="E5306"/>
      <c r="F5306"/>
      <c r="G5306"/>
      <c r="H5306"/>
      <c r="I5306"/>
      <c r="J5306"/>
      <c r="K5306"/>
      <c r="L5306"/>
      <c r="M5306"/>
      <c r="N5306"/>
      <c r="O5306"/>
      <c r="P5306"/>
    </row>
    <row r="5307" spans="1:16" x14ac:dyDescent="0.15">
      <c r="A5307"/>
      <c r="B5307"/>
      <c r="C5307"/>
      <c r="D5307"/>
      <c r="E5307"/>
      <c r="F5307"/>
      <c r="G5307"/>
      <c r="H5307"/>
      <c r="I5307"/>
      <c r="J5307"/>
      <c r="K5307"/>
      <c r="L5307"/>
      <c r="M5307"/>
      <c r="N5307"/>
      <c r="O5307"/>
      <c r="P5307"/>
    </row>
    <row r="5308" spans="1:16" x14ac:dyDescent="0.15">
      <c r="A5308"/>
      <c r="B5308"/>
      <c r="C5308"/>
      <c r="D5308"/>
      <c r="E5308"/>
      <c r="F5308"/>
      <c r="G5308"/>
      <c r="H5308"/>
      <c r="I5308"/>
      <c r="J5308"/>
      <c r="K5308"/>
      <c r="L5308"/>
      <c r="M5308"/>
      <c r="N5308"/>
      <c r="O5308"/>
      <c r="P5308"/>
    </row>
    <row r="5309" spans="1:16" x14ac:dyDescent="0.15">
      <c r="A5309"/>
      <c r="B5309"/>
      <c r="C5309"/>
      <c r="D5309"/>
      <c r="E5309"/>
      <c r="F5309"/>
      <c r="G5309"/>
      <c r="H5309"/>
      <c r="I5309"/>
      <c r="J5309"/>
      <c r="K5309"/>
      <c r="L5309"/>
      <c r="M5309"/>
      <c r="N5309"/>
      <c r="O5309"/>
      <c r="P5309"/>
    </row>
    <row r="5310" spans="1:16" x14ac:dyDescent="0.15">
      <c r="A5310"/>
      <c r="B5310"/>
      <c r="C5310"/>
      <c r="D5310"/>
      <c r="E5310"/>
      <c r="F5310"/>
      <c r="G5310"/>
      <c r="H5310"/>
      <c r="I5310"/>
      <c r="J5310"/>
      <c r="K5310"/>
      <c r="L5310"/>
      <c r="M5310"/>
      <c r="N5310"/>
      <c r="O5310"/>
      <c r="P5310"/>
    </row>
    <row r="5311" spans="1:16" x14ac:dyDescent="0.15">
      <c r="A5311"/>
      <c r="B5311"/>
      <c r="C5311"/>
      <c r="D5311"/>
      <c r="E5311"/>
      <c r="F5311"/>
      <c r="G5311"/>
      <c r="H5311"/>
      <c r="I5311"/>
      <c r="J5311"/>
      <c r="K5311"/>
      <c r="L5311"/>
      <c r="M5311"/>
      <c r="N5311"/>
      <c r="O5311"/>
      <c r="P5311"/>
    </row>
    <row r="5312" spans="1:16" x14ac:dyDescent="0.15">
      <c r="A5312"/>
      <c r="B5312"/>
      <c r="C5312"/>
      <c r="D5312"/>
      <c r="E5312"/>
      <c r="F5312"/>
      <c r="G5312"/>
      <c r="H5312"/>
      <c r="I5312"/>
      <c r="J5312"/>
      <c r="K5312"/>
      <c r="L5312"/>
      <c r="M5312"/>
      <c r="N5312"/>
      <c r="O5312"/>
      <c r="P5312"/>
    </row>
    <row r="5313" spans="1:16" x14ac:dyDescent="0.15">
      <c r="A5313"/>
      <c r="B5313"/>
      <c r="C5313"/>
      <c r="D5313"/>
      <c r="E5313"/>
      <c r="F5313"/>
      <c r="G5313"/>
      <c r="H5313"/>
      <c r="I5313"/>
      <c r="J5313"/>
      <c r="K5313"/>
      <c r="L5313"/>
      <c r="M5313"/>
      <c r="N5313"/>
      <c r="O5313"/>
      <c r="P5313"/>
    </row>
    <row r="5314" spans="1:16" x14ac:dyDescent="0.15">
      <c r="A5314"/>
      <c r="B5314"/>
      <c r="C5314"/>
      <c r="D5314"/>
      <c r="E5314"/>
      <c r="F5314"/>
      <c r="G5314"/>
      <c r="H5314"/>
      <c r="I5314"/>
      <c r="J5314"/>
      <c r="K5314"/>
      <c r="L5314"/>
      <c r="M5314"/>
      <c r="N5314"/>
      <c r="O5314"/>
      <c r="P5314"/>
    </row>
    <row r="5315" spans="1:16" x14ac:dyDescent="0.15">
      <c r="A5315"/>
      <c r="B5315"/>
      <c r="C5315"/>
      <c r="D5315"/>
      <c r="E5315"/>
      <c r="F5315"/>
      <c r="G5315"/>
      <c r="H5315"/>
      <c r="I5315"/>
      <c r="J5315"/>
      <c r="K5315"/>
      <c r="L5315"/>
      <c r="M5315"/>
      <c r="N5315"/>
      <c r="O5315"/>
      <c r="P5315"/>
    </row>
    <row r="5316" spans="1:16" x14ac:dyDescent="0.15">
      <c r="A5316"/>
      <c r="B5316"/>
      <c r="C5316"/>
      <c r="D5316"/>
      <c r="E5316"/>
      <c r="F5316"/>
      <c r="G5316"/>
      <c r="H5316"/>
      <c r="I5316"/>
      <c r="J5316"/>
      <c r="K5316"/>
      <c r="L5316"/>
      <c r="M5316"/>
      <c r="N5316"/>
      <c r="O5316"/>
      <c r="P5316"/>
    </row>
    <row r="5317" spans="1:16" x14ac:dyDescent="0.15">
      <c r="A5317"/>
      <c r="B5317"/>
      <c r="C5317"/>
      <c r="D5317"/>
      <c r="E5317"/>
      <c r="F5317"/>
      <c r="G5317"/>
      <c r="H5317"/>
      <c r="I5317"/>
      <c r="J5317"/>
      <c r="K5317"/>
      <c r="L5317"/>
      <c r="M5317"/>
      <c r="N5317"/>
      <c r="O5317"/>
      <c r="P5317"/>
    </row>
    <row r="5318" spans="1:16" x14ac:dyDescent="0.15">
      <c r="A5318"/>
      <c r="B5318"/>
      <c r="C5318"/>
      <c r="D5318"/>
      <c r="E5318"/>
      <c r="F5318"/>
      <c r="G5318"/>
      <c r="H5318"/>
      <c r="I5318"/>
      <c r="J5318"/>
      <c r="K5318"/>
      <c r="L5318"/>
      <c r="M5318"/>
      <c r="N5318"/>
      <c r="O5318"/>
      <c r="P5318"/>
    </row>
    <row r="5319" spans="1:16" x14ac:dyDescent="0.15">
      <c r="A5319"/>
      <c r="B5319"/>
      <c r="C5319"/>
      <c r="D5319"/>
      <c r="E5319"/>
      <c r="F5319"/>
      <c r="G5319"/>
      <c r="H5319"/>
      <c r="I5319"/>
      <c r="J5319"/>
      <c r="K5319"/>
      <c r="L5319"/>
      <c r="M5319"/>
      <c r="N5319"/>
      <c r="O5319"/>
      <c r="P5319"/>
    </row>
    <row r="5320" spans="1:16" x14ac:dyDescent="0.15">
      <c r="A5320"/>
      <c r="B5320"/>
      <c r="C5320"/>
      <c r="D5320"/>
      <c r="E5320"/>
      <c r="F5320"/>
      <c r="G5320"/>
      <c r="H5320"/>
      <c r="I5320"/>
      <c r="J5320"/>
      <c r="K5320"/>
      <c r="L5320"/>
      <c r="M5320"/>
      <c r="N5320"/>
      <c r="O5320"/>
      <c r="P5320"/>
    </row>
    <row r="5321" spans="1:16" x14ac:dyDescent="0.15">
      <c r="A5321"/>
      <c r="B5321"/>
      <c r="C5321"/>
      <c r="D5321"/>
      <c r="E5321"/>
      <c r="F5321"/>
      <c r="G5321"/>
      <c r="H5321"/>
      <c r="I5321"/>
      <c r="J5321"/>
      <c r="K5321"/>
      <c r="L5321"/>
      <c r="M5321"/>
      <c r="N5321"/>
      <c r="O5321"/>
      <c r="P5321"/>
    </row>
    <row r="5322" spans="1:16" x14ac:dyDescent="0.15">
      <c r="A5322"/>
      <c r="B5322"/>
      <c r="C5322"/>
      <c r="D5322"/>
      <c r="E5322"/>
      <c r="F5322"/>
      <c r="G5322"/>
      <c r="H5322"/>
      <c r="I5322"/>
      <c r="J5322"/>
      <c r="K5322"/>
      <c r="L5322"/>
      <c r="M5322"/>
      <c r="N5322"/>
      <c r="O5322"/>
      <c r="P5322"/>
    </row>
    <row r="5323" spans="1:16" x14ac:dyDescent="0.15">
      <c r="A5323"/>
      <c r="B5323"/>
      <c r="C5323"/>
      <c r="D5323"/>
      <c r="E5323"/>
      <c r="F5323"/>
      <c r="G5323"/>
      <c r="H5323"/>
      <c r="I5323"/>
      <c r="J5323"/>
      <c r="K5323"/>
      <c r="L5323"/>
      <c r="M5323"/>
      <c r="N5323"/>
      <c r="O5323"/>
      <c r="P5323"/>
    </row>
    <row r="5324" spans="1:16" x14ac:dyDescent="0.15">
      <c r="A5324"/>
      <c r="B5324"/>
      <c r="C5324"/>
      <c r="D5324"/>
      <c r="E5324"/>
      <c r="F5324"/>
      <c r="G5324"/>
      <c r="H5324"/>
      <c r="I5324"/>
      <c r="J5324"/>
      <c r="K5324"/>
      <c r="L5324"/>
      <c r="M5324"/>
      <c r="N5324"/>
      <c r="O5324"/>
      <c r="P5324"/>
    </row>
    <row r="5325" spans="1:16" x14ac:dyDescent="0.15">
      <c r="A5325"/>
      <c r="B5325"/>
      <c r="C5325"/>
      <c r="D5325"/>
      <c r="E5325"/>
      <c r="F5325"/>
      <c r="G5325"/>
      <c r="H5325"/>
      <c r="I5325"/>
      <c r="J5325"/>
      <c r="K5325"/>
      <c r="L5325"/>
      <c r="M5325"/>
      <c r="N5325"/>
      <c r="O5325"/>
      <c r="P5325"/>
    </row>
    <row r="5326" spans="1:16" x14ac:dyDescent="0.15">
      <c r="A5326"/>
      <c r="B5326"/>
      <c r="C5326"/>
      <c r="D5326"/>
      <c r="E5326"/>
      <c r="F5326"/>
      <c r="G5326"/>
      <c r="H5326"/>
      <c r="I5326"/>
      <c r="J5326"/>
      <c r="K5326"/>
      <c r="L5326"/>
      <c r="M5326"/>
      <c r="N5326"/>
      <c r="O5326"/>
      <c r="P5326"/>
    </row>
    <row r="5327" spans="1:16" x14ac:dyDescent="0.15">
      <c r="A5327"/>
      <c r="B5327"/>
      <c r="C5327"/>
      <c r="D5327"/>
      <c r="E5327"/>
      <c r="F5327"/>
      <c r="G5327"/>
      <c r="H5327"/>
      <c r="I5327"/>
      <c r="J5327"/>
      <c r="K5327"/>
      <c r="L5327"/>
      <c r="M5327"/>
      <c r="N5327"/>
      <c r="O5327"/>
      <c r="P5327"/>
    </row>
    <row r="5328" spans="1:16" x14ac:dyDescent="0.15">
      <c r="A5328"/>
      <c r="B5328"/>
      <c r="C5328"/>
      <c r="D5328"/>
      <c r="E5328"/>
      <c r="F5328"/>
      <c r="G5328"/>
      <c r="H5328"/>
      <c r="I5328"/>
      <c r="J5328"/>
      <c r="K5328"/>
      <c r="L5328"/>
      <c r="M5328"/>
      <c r="N5328"/>
      <c r="O5328"/>
      <c r="P5328"/>
    </row>
    <row r="5329" spans="1:16" x14ac:dyDescent="0.15">
      <c r="A5329"/>
      <c r="B5329"/>
      <c r="C5329"/>
      <c r="D5329"/>
      <c r="E5329"/>
      <c r="F5329"/>
      <c r="G5329"/>
      <c r="H5329"/>
      <c r="I5329"/>
      <c r="J5329"/>
      <c r="K5329"/>
      <c r="L5329"/>
      <c r="M5329"/>
      <c r="N5329"/>
      <c r="O5329"/>
      <c r="P5329"/>
    </row>
    <row r="5330" spans="1:16" x14ac:dyDescent="0.15">
      <c r="A5330"/>
      <c r="B5330"/>
      <c r="C5330"/>
      <c r="D5330"/>
      <c r="E5330"/>
      <c r="F5330"/>
      <c r="G5330"/>
      <c r="H5330"/>
      <c r="I5330"/>
      <c r="J5330"/>
      <c r="K5330"/>
      <c r="L5330"/>
      <c r="M5330"/>
      <c r="N5330"/>
      <c r="O5330"/>
      <c r="P5330"/>
    </row>
    <row r="5331" spans="1:16" x14ac:dyDescent="0.15">
      <c r="A5331"/>
      <c r="B5331"/>
      <c r="C5331"/>
      <c r="D5331"/>
      <c r="E5331"/>
      <c r="F5331"/>
      <c r="G5331"/>
      <c r="H5331"/>
      <c r="I5331"/>
      <c r="J5331"/>
      <c r="K5331"/>
      <c r="L5331"/>
      <c r="M5331"/>
      <c r="N5331"/>
      <c r="O5331"/>
      <c r="P5331"/>
    </row>
    <row r="5332" spans="1:16" x14ac:dyDescent="0.15">
      <c r="A5332"/>
      <c r="B5332"/>
      <c r="C5332"/>
      <c r="D5332"/>
      <c r="E5332"/>
      <c r="F5332"/>
      <c r="G5332"/>
      <c r="H5332"/>
      <c r="I5332"/>
      <c r="J5332"/>
      <c r="K5332"/>
      <c r="L5332"/>
      <c r="M5332"/>
      <c r="N5332"/>
      <c r="O5332"/>
      <c r="P5332"/>
    </row>
    <row r="5333" spans="1:16" x14ac:dyDescent="0.15">
      <c r="A5333"/>
      <c r="B5333"/>
      <c r="C5333"/>
      <c r="D5333"/>
      <c r="E5333"/>
      <c r="F5333"/>
      <c r="G5333"/>
      <c r="H5333"/>
      <c r="I5333"/>
      <c r="J5333"/>
      <c r="K5333"/>
      <c r="L5333"/>
      <c r="M5333"/>
      <c r="N5333"/>
      <c r="O5333"/>
      <c r="P5333"/>
    </row>
    <row r="5334" spans="1:16" x14ac:dyDescent="0.15">
      <c r="A5334"/>
      <c r="B5334"/>
      <c r="C5334"/>
      <c r="D5334"/>
      <c r="E5334"/>
      <c r="F5334"/>
      <c r="G5334"/>
      <c r="H5334"/>
      <c r="I5334"/>
      <c r="J5334"/>
      <c r="K5334"/>
      <c r="L5334"/>
      <c r="M5334"/>
      <c r="N5334"/>
      <c r="O5334"/>
      <c r="P5334"/>
    </row>
    <row r="5335" spans="1:16" x14ac:dyDescent="0.15">
      <c r="A5335"/>
      <c r="B5335"/>
      <c r="C5335"/>
      <c r="D5335"/>
      <c r="E5335"/>
      <c r="F5335"/>
      <c r="G5335"/>
      <c r="H5335"/>
      <c r="I5335"/>
      <c r="J5335"/>
      <c r="K5335"/>
      <c r="L5335"/>
      <c r="M5335"/>
      <c r="N5335"/>
      <c r="O5335"/>
      <c r="P5335"/>
    </row>
    <row r="5336" spans="1:16" x14ac:dyDescent="0.15">
      <c r="A5336"/>
      <c r="B5336"/>
      <c r="C5336"/>
      <c r="D5336"/>
      <c r="E5336"/>
      <c r="F5336"/>
      <c r="G5336"/>
      <c r="H5336"/>
      <c r="I5336"/>
      <c r="J5336"/>
      <c r="K5336"/>
      <c r="L5336"/>
      <c r="M5336"/>
      <c r="N5336"/>
      <c r="O5336"/>
      <c r="P5336"/>
    </row>
    <row r="5337" spans="1:16" x14ac:dyDescent="0.15">
      <c r="A5337"/>
      <c r="B5337"/>
      <c r="C5337"/>
      <c r="D5337"/>
      <c r="E5337"/>
      <c r="F5337"/>
      <c r="G5337"/>
      <c r="H5337"/>
      <c r="I5337"/>
      <c r="J5337"/>
      <c r="K5337"/>
      <c r="L5337"/>
      <c r="M5337"/>
      <c r="N5337"/>
      <c r="O5337"/>
      <c r="P5337"/>
    </row>
    <row r="5338" spans="1:16" x14ac:dyDescent="0.15">
      <c r="A5338"/>
      <c r="B5338"/>
      <c r="C5338"/>
      <c r="D5338"/>
      <c r="E5338"/>
      <c r="F5338"/>
      <c r="G5338"/>
      <c r="H5338"/>
      <c r="I5338"/>
      <c r="J5338"/>
      <c r="K5338"/>
      <c r="L5338"/>
      <c r="M5338"/>
      <c r="N5338"/>
      <c r="O5338"/>
      <c r="P5338"/>
    </row>
    <row r="5339" spans="1:16" x14ac:dyDescent="0.15">
      <c r="A5339"/>
      <c r="B5339"/>
      <c r="C5339"/>
      <c r="D5339"/>
      <c r="E5339"/>
      <c r="F5339"/>
      <c r="G5339"/>
      <c r="H5339"/>
      <c r="I5339"/>
      <c r="J5339"/>
      <c r="K5339"/>
      <c r="L5339"/>
      <c r="M5339"/>
      <c r="N5339"/>
      <c r="O5339"/>
      <c r="P5339"/>
    </row>
    <row r="5340" spans="1:16" x14ac:dyDescent="0.15">
      <c r="A5340"/>
      <c r="B5340"/>
      <c r="C5340"/>
      <c r="D5340"/>
      <c r="E5340"/>
      <c r="F5340"/>
      <c r="G5340"/>
      <c r="H5340"/>
      <c r="I5340"/>
      <c r="J5340"/>
      <c r="K5340"/>
      <c r="L5340"/>
      <c r="M5340"/>
      <c r="N5340"/>
      <c r="O5340"/>
      <c r="P5340"/>
    </row>
    <row r="5341" spans="1:16" x14ac:dyDescent="0.15">
      <c r="A5341"/>
      <c r="B5341"/>
      <c r="C5341"/>
      <c r="D5341"/>
      <c r="E5341"/>
      <c r="F5341"/>
      <c r="G5341"/>
      <c r="H5341"/>
      <c r="I5341"/>
      <c r="J5341"/>
      <c r="K5341"/>
      <c r="L5341"/>
      <c r="M5341"/>
      <c r="N5341"/>
      <c r="O5341"/>
      <c r="P5341"/>
    </row>
    <row r="5342" spans="1:16" x14ac:dyDescent="0.15">
      <c r="A5342"/>
      <c r="B5342"/>
      <c r="C5342"/>
      <c r="D5342"/>
      <c r="E5342"/>
      <c r="F5342"/>
      <c r="G5342"/>
      <c r="H5342"/>
      <c r="I5342"/>
      <c r="J5342"/>
      <c r="K5342"/>
      <c r="L5342"/>
      <c r="M5342"/>
      <c r="N5342"/>
      <c r="O5342"/>
      <c r="P5342"/>
    </row>
    <row r="5343" spans="1:16" x14ac:dyDescent="0.15">
      <c r="A5343"/>
      <c r="B5343"/>
      <c r="C5343"/>
      <c r="D5343"/>
      <c r="E5343"/>
      <c r="F5343"/>
      <c r="G5343"/>
      <c r="H5343"/>
      <c r="I5343"/>
      <c r="J5343"/>
      <c r="K5343"/>
      <c r="L5343"/>
      <c r="M5343"/>
      <c r="N5343"/>
      <c r="O5343"/>
      <c r="P5343"/>
    </row>
    <row r="5344" spans="1:16" x14ac:dyDescent="0.15">
      <c r="A5344"/>
      <c r="B5344"/>
      <c r="C5344"/>
      <c r="D5344"/>
      <c r="E5344"/>
      <c r="F5344"/>
      <c r="G5344"/>
      <c r="H5344"/>
      <c r="I5344"/>
      <c r="J5344"/>
      <c r="K5344"/>
      <c r="L5344"/>
      <c r="M5344"/>
      <c r="N5344"/>
      <c r="O5344"/>
      <c r="P5344"/>
    </row>
    <row r="5345" spans="1:16" x14ac:dyDescent="0.15">
      <c r="A5345"/>
      <c r="B5345"/>
      <c r="C5345"/>
      <c r="D5345"/>
      <c r="E5345"/>
      <c r="F5345"/>
      <c r="G5345"/>
      <c r="H5345"/>
      <c r="I5345"/>
      <c r="J5345"/>
      <c r="K5345"/>
      <c r="L5345"/>
      <c r="M5345"/>
      <c r="N5345"/>
      <c r="O5345"/>
      <c r="P5345"/>
    </row>
    <row r="5346" spans="1:16" x14ac:dyDescent="0.15">
      <c r="A5346"/>
      <c r="B5346"/>
      <c r="C5346"/>
      <c r="D5346"/>
      <c r="E5346"/>
      <c r="F5346"/>
      <c r="G5346"/>
      <c r="H5346"/>
      <c r="I5346"/>
      <c r="J5346"/>
      <c r="K5346"/>
      <c r="L5346"/>
      <c r="M5346"/>
      <c r="N5346"/>
      <c r="O5346"/>
      <c r="P5346"/>
    </row>
    <row r="5347" spans="1:16" x14ac:dyDescent="0.15">
      <c r="A5347"/>
      <c r="B5347"/>
      <c r="C5347"/>
      <c r="D5347"/>
      <c r="E5347"/>
      <c r="F5347"/>
      <c r="G5347"/>
      <c r="H5347"/>
      <c r="I5347"/>
      <c r="J5347"/>
      <c r="K5347"/>
      <c r="L5347"/>
      <c r="M5347"/>
      <c r="N5347"/>
      <c r="O5347"/>
      <c r="P5347"/>
    </row>
    <row r="5348" spans="1:16" x14ac:dyDescent="0.15">
      <c r="A5348"/>
      <c r="B5348"/>
      <c r="C5348"/>
      <c r="D5348"/>
      <c r="E5348"/>
      <c r="F5348"/>
      <c r="G5348"/>
      <c r="H5348"/>
      <c r="I5348"/>
      <c r="J5348"/>
      <c r="K5348"/>
      <c r="L5348"/>
      <c r="M5348"/>
      <c r="N5348"/>
      <c r="O5348"/>
      <c r="P5348"/>
    </row>
    <row r="5349" spans="1:16" x14ac:dyDescent="0.15">
      <c r="A5349"/>
      <c r="B5349"/>
      <c r="C5349"/>
      <c r="D5349"/>
      <c r="E5349"/>
      <c r="F5349"/>
      <c r="G5349"/>
      <c r="H5349"/>
      <c r="I5349"/>
      <c r="J5349"/>
      <c r="K5349"/>
      <c r="L5349"/>
      <c r="M5349"/>
      <c r="N5349"/>
      <c r="O5349"/>
      <c r="P5349"/>
    </row>
    <row r="5350" spans="1:16" x14ac:dyDescent="0.15">
      <c r="A5350"/>
      <c r="B5350"/>
      <c r="C5350"/>
      <c r="D5350"/>
      <c r="E5350"/>
      <c r="F5350"/>
      <c r="G5350"/>
      <c r="H5350"/>
      <c r="I5350"/>
      <c r="J5350"/>
      <c r="K5350"/>
      <c r="L5350"/>
      <c r="M5350"/>
      <c r="N5350"/>
      <c r="O5350"/>
      <c r="P5350"/>
    </row>
    <row r="5351" spans="1:16" x14ac:dyDescent="0.15">
      <c r="A5351"/>
      <c r="B5351"/>
      <c r="C5351"/>
      <c r="D5351"/>
      <c r="E5351"/>
      <c r="F5351"/>
      <c r="G5351"/>
      <c r="H5351"/>
      <c r="I5351"/>
      <c r="J5351"/>
      <c r="K5351"/>
      <c r="L5351"/>
      <c r="M5351"/>
      <c r="N5351"/>
      <c r="O5351"/>
      <c r="P5351"/>
    </row>
    <row r="5352" spans="1:16" x14ac:dyDescent="0.15">
      <c r="A5352"/>
      <c r="B5352"/>
      <c r="C5352"/>
      <c r="D5352"/>
      <c r="E5352"/>
      <c r="F5352"/>
      <c r="G5352"/>
      <c r="H5352"/>
      <c r="I5352"/>
      <c r="J5352"/>
      <c r="K5352"/>
      <c r="L5352"/>
      <c r="M5352"/>
      <c r="N5352"/>
      <c r="O5352"/>
      <c r="P5352"/>
    </row>
    <row r="5353" spans="1:16" x14ac:dyDescent="0.15">
      <c r="A5353"/>
      <c r="B5353"/>
      <c r="C5353"/>
      <c r="D5353"/>
      <c r="E5353"/>
      <c r="F5353"/>
      <c r="G5353"/>
      <c r="H5353"/>
      <c r="I5353"/>
      <c r="J5353"/>
      <c r="K5353"/>
      <c r="L5353"/>
      <c r="M5353"/>
      <c r="N5353"/>
      <c r="O5353"/>
      <c r="P5353"/>
    </row>
    <row r="5354" spans="1:16" x14ac:dyDescent="0.15">
      <c r="A5354"/>
      <c r="B5354"/>
      <c r="C5354"/>
      <c r="D5354"/>
      <c r="E5354"/>
      <c r="F5354"/>
      <c r="G5354"/>
      <c r="H5354"/>
      <c r="I5354"/>
      <c r="J5354"/>
      <c r="K5354"/>
      <c r="L5354"/>
      <c r="M5354"/>
      <c r="N5354"/>
      <c r="O5354"/>
      <c r="P5354"/>
    </row>
    <row r="5355" spans="1:16" x14ac:dyDescent="0.15">
      <c r="A5355"/>
      <c r="B5355"/>
      <c r="C5355"/>
      <c r="D5355"/>
      <c r="E5355"/>
      <c r="F5355"/>
      <c r="G5355"/>
      <c r="H5355"/>
      <c r="I5355"/>
      <c r="J5355"/>
      <c r="K5355"/>
      <c r="L5355"/>
      <c r="M5355"/>
      <c r="N5355"/>
      <c r="O5355"/>
      <c r="P5355"/>
    </row>
    <row r="5356" spans="1:16" x14ac:dyDescent="0.15">
      <c r="A5356"/>
      <c r="B5356"/>
      <c r="C5356"/>
      <c r="D5356"/>
      <c r="E5356"/>
      <c r="F5356"/>
      <c r="G5356"/>
      <c r="H5356"/>
      <c r="I5356"/>
      <c r="J5356"/>
      <c r="K5356"/>
      <c r="L5356"/>
      <c r="M5356"/>
      <c r="N5356"/>
      <c r="O5356"/>
      <c r="P5356"/>
    </row>
    <row r="5357" spans="1:16" x14ac:dyDescent="0.15">
      <c r="A5357"/>
      <c r="B5357"/>
      <c r="C5357"/>
      <c r="D5357"/>
      <c r="E5357"/>
      <c r="F5357"/>
      <c r="G5357"/>
      <c r="H5357"/>
      <c r="I5357"/>
      <c r="J5357"/>
      <c r="K5357"/>
      <c r="L5357"/>
      <c r="M5357"/>
      <c r="N5357"/>
      <c r="O5357"/>
      <c r="P5357"/>
    </row>
    <row r="5358" spans="1:16" x14ac:dyDescent="0.15">
      <c r="A5358"/>
      <c r="B5358"/>
      <c r="C5358"/>
      <c r="D5358"/>
      <c r="E5358"/>
      <c r="F5358"/>
      <c r="G5358"/>
      <c r="H5358"/>
      <c r="I5358"/>
      <c r="J5358"/>
      <c r="K5358"/>
      <c r="L5358"/>
      <c r="M5358"/>
      <c r="N5358"/>
      <c r="O5358"/>
      <c r="P5358"/>
    </row>
    <row r="5359" spans="1:16" x14ac:dyDescent="0.15">
      <c r="A5359"/>
      <c r="B5359"/>
      <c r="C5359"/>
      <c r="D5359"/>
      <c r="E5359"/>
      <c r="F5359"/>
      <c r="G5359"/>
      <c r="H5359"/>
      <c r="I5359"/>
      <c r="J5359"/>
      <c r="K5359"/>
      <c r="L5359"/>
      <c r="M5359"/>
      <c r="N5359"/>
      <c r="O5359"/>
      <c r="P5359"/>
    </row>
    <row r="5360" spans="1:16" x14ac:dyDescent="0.15">
      <c r="A5360"/>
      <c r="B5360"/>
      <c r="C5360"/>
      <c r="D5360"/>
      <c r="E5360"/>
      <c r="F5360"/>
      <c r="G5360"/>
      <c r="H5360"/>
      <c r="I5360"/>
      <c r="J5360"/>
      <c r="K5360"/>
      <c r="L5360"/>
      <c r="M5360"/>
      <c r="N5360"/>
      <c r="O5360"/>
      <c r="P5360"/>
    </row>
    <row r="5361" spans="1:16" x14ac:dyDescent="0.15">
      <c r="A5361"/>
      <c r="B5361"/>
      <c r="C5361"/>
      <c r="D5361"/>
      <c r="E5361"/>
      <c r="F5361"/>
      <c r="G5361"/>
      <c r="H5361"/>
      <c r="I5361"/>
      <c r="J5361"/>
      <c r="K5361"/>
      <c r="L5361"/>
      <c r="M5361"/>
      <c r="N5361"/>
      <c r="O5361"/>
      <c r="P5361"/>
    </row>
    <row r="5362" spans="1:16" x14ac:dyDescent="0.15">
      <c r="A5362"/>
      <c r="B5362"/>
      <c r="C5362"/>
      <c r="D5362"/>
      <c r="E5362"/>
      <c r="F5362"/>
      <c r="G5362"/>
      <c r="H5362"/>
      <c r="I5362"/>
      <c r="J5362"/>
      <c r="K5362"/>
      <c r="L5362"/>
      <c r="M5362"/>
      <c r="N5362"/>
      <c r="O5362"/>
      <c r="P5362"/>
    </row>
    <row r="5363" spans="1:16" x14ac:dyDescent="0.15">
      <c r="A5363"/>
      <c r="B5363"/>
      <c r="C5363"/>
      <c r="D5363"/>
      <c r="E5363"/>
      <c r="F5363"/>
      <c r="G5363"/>
      <c r="H5363"/>
      <c r="I5363"/>
      <c r="J5363"/>
      <c r="K5363"/>
      <c r="L5363"/>
      <c r="M5363"/>
      <c r="N5363"/>
      <c r="O5363"/>
      <c r="P5363"/>
    </row>
    <row r="5364" spans="1:16" x14ac:dyDescent="0.15">
      <c r="A5364"/>
      <c r="B5364"/>
      <c r="C5364"/>
      <c r="D5364"/>
      <c r="E5364"/>
      <c r="F5364"/>
      <c r="G5364"/>
      <c r="H5364"/>
      <c r="I5364"/>
      <c r="J5364"/>
      <c r="K5364"/>
      <c r="L5364"/>
      <c r="M5364"/>
      <c r="N5364"/>
      <c r="O5364"/>
      <c r="P5364"/>
    </row>
    <row r="5365" spans="1:16" x14ac:dyDescent="0.15">
      <c r="A5365"/>
      <c r="B5365"/>
      <c r="C5365"/>
      <c r="D5365"/>
      <c r="E5365"/>
      <c r="F5365"/>
      <c r="G5365"/>
      <c r="H5365"/>
      <c r="I5365"/>
      <c r="J5365"/>
      <c r="K5365"/>
      <c r="L5365"/>
      <c r="M5365"/>
      <c r="N5365"/>
      <c r="O5365"/>
      <c r="P5365"/>
    </row>
    <row r="5366" spans="1:16" x14ac:dyDescent="0.15">
      <c r="A5366"/>
      <c r="B5366"/>
      <c r="C5366"/>
      <c r="D5366"/>
      <c r="E5366"/>
      <c r="F5366"/>
      <c r="G5366"/>
      <c r="H5366"/>
      <c r="I5366"/>
      <c r="J5366"/>
      <c r="K5366"/>
      <c r="L5366"/>
      <c r="M5366"/>
      <c r="N5366"/>
      <c r="O5366"/>
      <c r="P5366"/>
    </row>
    <row r="5367" spans="1:16" x14ac:dyDescent="0.15">
      <c r="A5367"/>
      <c r="B5367"/>
      <c r="C5367"/>
      <c r="D5367"/>
      <c r="E5367"/>
      <c r="F5367"/>
      <c r="G5367"/>
      <c r="H5367"/>
      <c r="I5367"/>
      <c r="J5367"/>
      <c r="K5367"/>
      <c r="L5367"/>
      <c r="M5367"/>
      <c r="N5367"/>
      <c r="O5367"/>
      <c r="P5367"/>
    </row>
    <row r="5368" spans="1:16" x14ac:dyDescent="0.15">
      <c r="A5368"/>
      <c r="B5368"/>
      <c r="C5368"/>
      <c r="D5368"/>
      <c r="E5368"/>
      <c r="F5368"/>
      <c r="G5368"/>
      <c r="H5368"/>
      <c r="I5368"/>
      <c r="J5368"/>
      <c r="K5368"/>
      <c r="L5368"/>
      <c r="M5368"/>
      <c r="N5368"/>
      <c r="O5368"/>
      <c r="P5368"/>
    </row>
    <row r="5369" spans="1:16" x14ac:dyDescent="0.15">
      <c r="A5369"/>
      <c r="B5369"/>
      <c r="C5369"/>
      <c r="D5369"/>
      <c r="E5369"/>
      <c r="F5369"/>
      <c r="G5369"/>
      <c r="H5369"/>
      <c r="I5369"/>
      <c r="J5369"/>
      <c r="K5369"/>
      <c r="L5369"/>
      <c r="M5369"/>
      <c r="N5369"/>
      <c r="O5369"/>
      <c r="P5369"/>
    </row>
    <row r="5370" spans="1:16" x14ac:dyDescent="0.15">
      <c r="A5370"/>
      <c r="B5370"/>
      <c r="C5370"/>
      <c r="D5370"/>
      <c r="E5370"/>
      <c r="F5370"/>
      <c r="G5370"/>
      <c r="H5370"/>
      <c r="I5370"/>
      <c r="J5370"/>
      <c r="K5370"/>
      <c r="L5370"/>
      <c r="M5370"/>
      <c r="N5370"/>
      <c r="O5370"/>
      <c r="P5370"/>
    </row>
    <row r="5371" spans="1:16" x14ac:dyDescent="0.15">
      <c r="A5371"/>
      <c r="B5371"/>
      <c r="C5371"/>
      <c r="D5371"/>
      <c r="E5371"/>
      <c r="F5371"/>
      <c r="G5371"/>
      <c r="H5371"/>
      <c r="I5371"/>
      <c r="J5371"/>
      <c r="K5371"/>
      <c r="L5371"/>
      <c r="M5371"/>
      <c r="N5371"/>
      <c r="O5371"/>
      <c r="P5371"/>
    </row>
    <row r="5372" spans="1:16" x14ac:dyDescent="0.15">
      <c r="A5372"/>
      <c r="B5372"/>
      <c r="C5372"/>
      <c r="D5372"/>
      <c r="E5372"/>
      <c r="F5372"/>
      <c r="G5372"/>
      <c r="H5372"/>
      <c r="I5372"/>
      <c r="J5372"/>
      <c r="K5372"/>
      <c r="L5372"/>
      <c r="M5372"/>
      <c r="N5372"/>
      <c r="O5372"/>
      <c r="P5372"/>
    </row>
    <row r="5373" spans="1:16" x14ac:dyDescent="0.15">
      <c r="A5373"/>
      <c r="B5373"/>
      <c r="C5373"/>
      <c r="D5373"/>
      <c r="E5373"/>
      <c r="F5373"/>
      <c r="G5373"/>
      <c r="H5373"/>
      <c r="I5373"/>
      <c r="J5373"/>
      <c r="K5373"/>
      <c r="L5373"/>
      <c r="M5373"/>
      <c r="N5373"/>
      <c r="O5373"/>
      <c r="P5373"/>
    </row>
    <row r="5374" spans="1:16" x14ac:dyDescent="0.15">
      <c r="A5374"/>
      <c r="B5374"/>
      <c r="C5374"/>
      <c r="D5374"/>
      <c r="E5374"/>
      <c r="F5374"/>
      <c r="G5374"/>
      <c r="H5374"/>
      <c r="I5374"/>
      <c r="J5374"/>
      <c r="K5374"/>
      <c r="L5374"/>
      <c r="M5374"/>
      <c r="N5374"/>
      <c r="O5374"/>
      <c r="P5374"/>
    </row>
    <row r="5375" spans="1:16" x14ac:dyDescent="0.15">
      <c r="A5375"/>
      <c r="B5375"/>
      <c r="C5375"/>
      <c r="D5375"/>
      <c r="E5375"/>
      <c r="F5375"/>
      <c r="G5375"/>
      <c r="H5375"/>
      <c r="I5375"/>
      <c r="J5375"/>
      <c r="K5375"/>
      <c r="L5375"/>
      <c r="M5375"/>
      <c r="N5375"/>
      <c r="O5375"/>
      <c r="P5375"/>
    </row>
    <row r="5376" spans="1:16" x14ac:dyDescent="0.15">
      <c r="A5376"/>
      <c r="B5376"/>
      <c r="C5376"/>
      <c r="D5376"/>
      <c r="E5376"/>
      <c r="F5376"/>
      <c r="G5376"/>
      <c r="H5376"/>
      <c r="I5376"/>
      <c r="J5376"/>
      <c r="K5376"/>
      <c r="L5376"/>
      <c r="M5376"/>
      <c r="N5376"/>
      <c r="O5376"/>
      <c r="P5376"/>
    </row>
    <row r="5377" spans="1:16" x14ac:dyDescent="0.15">
      <c r="A5377"/>
      <c r="B5377"/>
      <c r="C5377"/>
      <c r="D5377"/>
      <c r="E5377"/>
      <c r="F5377"/>
      <c r="G5377"/>
      <c r="H5377"/>
      <c r="I5377"/>
      <c r="J5377"/>
      <c r="K5377"/>
      <c r="L5377"/>
      <c r="M5377"/>
      <c r="N5377"/>
      <c r="O5377"/>
      <c r="P5377"/>
    </row>
    <row r="5378" spans="1:16" x14ac:dyDescent="0.15">
      <c r="A5378"/>
      <c r="B5378"/>
      <c r="C5378"/>
      <c r="D5378"/>
      <c r="E5378"/>
      <c r="F5378"/>
      <c r="G5378"/>
      <c r="H5378"/>
      <c r="I5378"/>
      <c r="J5378"/>
      <c r="K5378"/>
      <c r="L5378"/>
      <c r="M5378"/>
      <c r="N5378"/>
      <c r="O5378"/>
      <c r="P5378"/>
    </row>
    <row r="5379" spans="1:16" x14ac:dyDescent="0.15">
      <c r="A5379"/>
      <c r="B5379"/>
      <c r="C5379"/>
      <c r="D5379"/>
      <c r="E5379"/>
      <c r="F5379"/>
      <c r="G5379"/>
      <c r="H5379"/>
      <c r="I5379"/>
      <c r="J5379"/>
      <c r="K5379"/>
      <c r="L5379"/>
      <c r="M5379"/>
      <c r="N5379"/>
      <c r="O5379"/>
      <c r="P5379"/>
    </row>
    <row r="5380" spans="1:16" x14ac:dyDescent="0.15">
      <c r="A5380"/>
      <c r="B5380"/>
      <c r="C5380"/>
      <c r="D5380"/>
      <c r="E5380"/>
      <c r="F5380"/>
      <c r="G5380"/>
      <c r="H5380"/>
      <c r="I5380"/>
      <c r="J5380"/>
      <c r="K5380"/>
      <c r="L5380"/>
      <c r="M5380"/>
      <c r="N5380"/>
      <c r="O5380"/>
      <c r="P5380"/>
    </row>
    <row r="5381" spans="1:16" x14ac:dyDescent="0.15">
      <c r="A5381"/>
      <c r="B5381"/>
      <c r="C5381"/>
      <c r="D5381"/>
      <c r="E5381"/>
      <c r="F5381"/>
      <c r="G5381"/>
      <c r="H5381"/>
      <c r="I5381"/>
      <c r="J5381"/>
      <c r="K5381"/>
      <c r="L5381"/>
      <c r="M5381"/>
      <c r="N5381"/>
      <c r="O5381"/>
      <c r="P5381"/>
    </row>
    <row r="5382" spans="1:16" x14ac:dyDescent="0.15">
      <c r="A5382"/>
      <c r="B5382"/>
      <c r="C5382"/>
      <c r="D5382"/>
      <c r="E5382"/>
      <c r="F5382"/>
      <c r="G5382"/>
      <c r="H5382"/>
      <c r="I5382"/>
      <c r="J5382"/>
      <c r="K5382"/>
      <c r="L5382"/>
      <c r="M5382"/>
      <c r="N5382"/>
      <c r="O5382"/>
      <c r="P5382"/>
    </row>
    <row r="5383" spans="1:16" x14ac:dyDescent="0.15">
      <c r="A5383"/>
      <c r="B5383"/>
      <c r="C5383"/>
      <c r="D5383"/>
      <c r="E5383"/>
      <c r="F5383"/>
      <c r="G5383"/>
      <c r="H5383"/>
      <c r="I5383"/>
      <c r="J5383"/>
      <c r="K5383"/>
      <c r="L5383"/>
      <c r="M5383"/>
      <c r="N5383"/>
      <c r="O5383"/>
      <c r="P5383"/>
    </row>
    <row r="5384" spans="1:16" x14ac:dyDescent="0.15">
      <c r="A5384"/>
      <c r="B5384"/>
      <c r="C5384"/>
      <c r="D5384"/>
      <c r="E5384"/>
      <c r="F5384"/>
      <c r="G5384"/>
      <c r="H5384"/>
      <c r="I5384"/>
      <c r="J5384"/>
      <c r="K5384"/>
      <c r="L5384"/>
      <c r="M5384"/>
      <c r="N5384"/>
      <c r="O5384"/>
      <c r="P5384"/>
    </row>
    <row r="5385" spans="1:16" x14ac:dyDescent="0.15">
      <c r="A5385"/>
      <c r="B5385"/>
      <c r="C5385"/>
      <c r="D5385"/>
      <c r="E5385"/>
      <c r="F5385"/>
      <c r="G5385"/>
      <c r="H5385"/>
      <c r="I5385"/>
      <c r="J5385"/>
      <c r="K5385"/>
      <c r="L5385"/>
      <c r="M5385"/>
      <c r="N5385"/>
      <c r="O5385"/>
      <c r="P5385"/>
    </row>
    <row r="5386" spans="1:16" x14ac:dyDescent="0.15">
      <c r="A5386"/>
      <c r="B5386"/>
      <c r="C5386"/>
      <c r="D5386"/>
      <c r="E5386"/>
      <c r="F5386"/>
      <c r="G5386"/>
      <c r="H5386"/>
      <c r="I5386"/>
      <c r="J5386"/>
      <c r="K5386"/>
      <c r="L5386"/>
      <c r="M5386"/>
      <c r="N5386"/>
      <c r="O5386"/>
      <c r="P5386"/>
    </row>
    <row r="5387" spans="1:16" x14ac:dyDescent="0.15">
      <c r="A5387"/>
      <c r="B5387"/>
      <c r="C5387"/>
      <c r="D5387"/>
      <c r="E5387"/>
      <c r="F5387"/>
      <c r="G5387"/>
      <c r="H5387"/>
      <c r="I5387"/>
      <c r="J5387"/>
      <c r="K5387"/>
      <c r="L5387"/>
      <c r="M5387"/>
      <c r="N5387"/>
      <c r="O5387"/>
      <c r="P5387"/>
    </row>
    <row r="5388" spans="1:16" x14ac:dyDescent="0.15">
      <c r="A5388"/>
      <c r="B5388"/>
      <c r="C5388"/>
      <c r="D5388"/>
      <c r="E5388"/>
      <c r="F5388"/>
      <c r="G5388"/>
      <c r="H5388"/>
      <c r="I5388"/>
      <c r="J5388"/>
      <c r="K5388"/>
      <c r="L5388"/>
      <c r="M5388"/>
      <c r="N5388"/>
      <c r="O5388"/>
      <c r="P5388"/>
    </row>
    <row r="5389" spans="1:16" x14ac:dyDescent="0.15">
      <c r="A5389"/>
      <c r="B5389"/>
      <c r="C5389"/>
      <c r="D5389"/>
      <c r="E5389"/>
      <c r="F5389"/>
      <c r="G5389"/>
      <c r="H5389"/>
      <c r="I5389"/>
      <c r="J5389"/>
      <c r="K5389"/>
      <c r="L5389"/>
      <c r="M5389"/>
      <c r="N5389"/>
      <c r="O5389"/>
      <c r="P5389"/>
    </row>
    <row r="5390" spans="1:16" x14ac:dyDescent="0.15">
      <c r="A5390"/>
      <c r="B5390"/>
      <c r="C5390"/>
      <c r="D5390"/>
      <c r="E5390"/>
      <c r="F5390"/>
      <c r="G5390"/>
      <c r="H5390"/>
      <c r="I5390"/>
      <c r="J5390"/>
      <c r="K5390"/>
      <c r="L5390"/>
      <c r="M5390"/>
      <c r="N5390"/>
      <c r="O5390"/>
      <c r="P5390"/>
    </row>
    <row r="5391" spans="1:16" x14ac:dyDescent="0.15">
      <c r="A5391"/>
      <c r="B5391"/>
      <c r="C5391"/>
      <c r="D5391"/>
      <c r="E5391"/>
      <c r="F5391"/>
      <c r="G5391"/>
      <c r="H5391"/>
      <c r="I5391"/>
      <c r="J5391"/>
      <c r="K5391"/>
      <c r="L5391"/>
      <c r="M5391"/>
      <c r="N5391"/>
      <c r="O5391"/>
      <c r="P5391"/>
    </row>
    <row r="5392" spans="1:16" x14ac:dyDescent="0.15">
      <c r="A5392"/>
      <c r="B5392"/>
      <c r="C5392"/>
      <c r="D5392"/>
      <c r="E5392"/>
      <c r="F5392"/>
      <c r="G5392"/>
      <c r="H5392"/>
      <c r="I5392"/>
      <c r="J5392"/>
      <c r="K5392"/>
      <c r="L5392"/>
      <c r="M5392"/>
      <c r="N5392"/>
      <c r="O5392"/>
      <c r="P5392"/>
    </row>
    <row r="5393" spans="1:16" x14ac:dyDescent="0.15">
      <c r="A5393"/>
      <c r="B5393"/>
      <c r="C5393"/>
      <c r="D5393"/>
      <c r="E5393"/>
      <c r="F5393"/>
      <c r="G5393"/>
      <c r="H5393"/>
      <c r="I5393"/>
      <c r="J5393"/>
      <c r="K5393"/>
      <c r="L5393"/>
      <c r="M5393"/>
      <c r="N5393"/>
      <c r="O5393"/>
      <c r="P5393"/>
    </row>
    <row r="5394" spans="1:16" x14ac:dyDescent="0.15">
      <c r="A5394"/>
      <c r="B5394"/>
      <c r="C5394"/>
      <c r="D5394"/>
      <c r="E5394"/>
      <c r="F5394"/>
      <c r="G5394"/>
      <c r="H5394"/>
      <c r="I5394"/>
      <c r="J5394"/>
      <c r="K5394"/>
      <c r="L5394"/>
      <c r="M5394"/>
      <c r="N5394"/>
      <c r="O5394"/>
      <c r="P5394"/>
    </row>
    <row r="5395" spans="1:16" x14ac:dyDescent="0.15">
      <c r="A5395"/>
      <c r="B5395"/>
      <c r="C5395"/>
      <c r="D5395"/>
      <c r="E5395"/>
      <c r="F5395"/>
      <c r="G5395"/>
      <c r="H5395"/>
      <c r="I5395"/>
      <c r="J5395"/>
      <c r="K5395"/>
      <c r="L5395"/>
      <c r="M5395"/>
      <c r="N5395"/>
      <c r="O5395"/>
      <c r="P5395"/>
    </row>
    <row r="5396" spans="1:16" x14ac:dyDescent="0.15">
      <c r="A5396"/>
      <c r="B5396"/>
      <c r="C5396"/>
      <c r="D5396"/>
      <c r="E5396"/>
      <c r="F5396"/>
      <c r="G5396"/>
      <c r="H5396"/>
      <c r="I5396"/>
      <c r="J5396"/>
      <c r="K5396"/>
      <c r="L5396"/>
      <c r="M5396"/>
      <c r="N5396"/>
      <c r="O5396"/>
      <c r="P5396"/>
    </row>
    <row r="5397" spans="1:16" x14ac:dyDescent="0.15">
      <c r="A5397"/>
      <c r="B5397"/>
      <c r="C5397"/>
      <c r="D5397"/>
      <c r="E5397"/>
      <c r="F5397"/>
      <c r="G5397"/>
      <c r="H5397"/>
      <c r="I5397"/>
      <c r="J5397"/>
      <c r="K5397"/>
      <c r="L5397"/>
      <c r="M5397"/>
      <c r="N5397"/>
      <c r="O5397"/>
      <c r="P5397"/>
    </row>
    <row r="5398" spans="1:16" x14ac:dyDescent="0.15">
      <c r="A5398"/>
      <c r="B5398"/>
      <c r="C5398"/>
      <c r="D5398"/>
      <c r="E5398"/>
      <c r="F5398"/>
      <c r="G5398"/>
      <c r="H5398"/>
      <c r="I5398"/>
      <c r="J5398"/>
      <c r="K5398"/>
      <c r="L5398"/>
      <c r="M5398"/>
      <c r="N5398"/>
      <c r="O5398"/>
      <c r="P5398"/>
    </row>
    <row r="5399" spans="1:16" x14ac:dyDescent="0.15">
      <c r="A5399"/>
      <c r="B5399"/>
      <c r="C5399"/>
      <c r="D5399"/>
      <c r="E5399"/>
      <c r="F5399"/>
      <c r="G5399"/>
      <c r="H5399"/>
      <c r="I5399"/>
      <c r="J5399"/>
      <c r="K5399"/>
      <c r="L5399"/>
      <c r="M5399"/>
      <c r="N5399"/>
      <c r="O5399"/>
      <c r="P5399"/>
    </row>
    <row r="5400" spans="1:16" x14ac:dyDescent="0.15">
      <c r="A5400"/>
      <c r="B5400"/>
      <c r="C5400"/>
      <c r="D5400"/>
      <c r="E5400"/>
      <c r="F5400"/>
      <c r="G5400"/>
      <c r="H5400"/>
      <c r="I5400"/>
      <c r="J5400"/>
      <c r="K5400"/>
      <c r="L5400"/>
      <c r="M5400"/>
      <c r="N5400"/>
      <c r="O5400"/>
      <c r="P5400"/>
    </row>
    <row r="5401" spans="1:16" x14ac:dyDescent="0.15">
      <c r="A5401"/>
      <c r="B5401"/>
      <c r="C5401"/>
      <c r="D5401"/>
      <c r="E5401"/>
      <c r="F5401"/>
      <c r="G5401"/>
      <c r="H5401"/>
      <c r="I5401"/>
      <c r="J5401"/>
      <c r="K5401"/>
      <c r="L5401"/>
      <c r="M5401"/>
      <c r="N5401"/>
      <c r="O5401"/>
      <c r="P5401"/>
    </row>
    <row r="5402" spans="1:16" x14ac:dyDescent="0.15">
      <c r="A5402"/>
      <c r="B5402"/>
      <c r="C5402"/>
      <c r="D5402"/>
      <c r="E5402"/>
      <c r="F5402"/>
      <c r="G5402"/>
      <c r="H5402"/>
      <c r="I5402"/>
      <c r="J5402"/>
      <c r="K5402"/>
      <c r="L5402"/>
      <c r="M5402"/>
      <c r="N5402"/>
      <c r="O5402"/>
      <c r="P5402"/>
    </row>
    <row r="5403" spans="1:16" x14ac:dyDescent="0.15">
      <c r="A5403"/>
      <c r="B5403"/>
      <c r="C5403"/>
      <c r="D5403"/>
      <c r="E5403"/>
      <c r="F5403"/>
      <c r="G5403"/>
      <c r="H5403"/>
      <c r="I5403"/>
      <c r="J5403"/>
      <c r="K5403"/>
      <c r="L5403"/>
      <c r="M5403"/>
      <c r="N5403"/>
      <c r="O5403"/>
      <c r="P5403"/>
    </row>
    <row r="5404" spans="1:16" x14ac:dyDescent="0.15">
      <c r="A5404"/>
      <c r="B5404"/>
      <c r="C5404"/>
      <c r="D5404"/>
      <c r="E5404"/>
      <c r="F5404"/>
      <c r="G5404"/>
      <c r="H5404"/>
      <c r="I5404"/>
      <c r="J5404"/>
      <c r="K5404"/>
      <c r="L5404"/>
      <c r="M5404"/>
      <c r="N5404"/>
      <c r="O5404"/>
      <c r="P5404"/>
    </row>
    <row r="5405" spans="1:16" x14ac:dyDescent="0.15">
      <c r="A5405"/>
      <c r="B5405"/>
      <c r="C5405"/>
      <c r="D5405"/>
      <c r="E5405"/>
      <c r="F5405"/>
      <c r="G5405"/>
      <c r="H5405"/>
      <c r="I5405"/>
      <c r="J5405"/>
      <c r="K5405"/>
      <c r="L5405"/>
      <c r="M5405"/>
      <c r="N5405"/>
      <c r="O5405"/>
      <c r="P5405"/>
    </row>
    <row r="5406" spans="1:16" x14ac:dyDescent="0.15">
      <c r="A5406"/>
      <c r="B5406"/>
      <c r="C5406"/>
      <c r="D5406"/>
      <c r="E5406"/>
      <c r="F5406"/>
      <c r="G5406"/>
      <c r="H5406"/>
      <c r="I5406"/>
      <c r="J5406"/>
      <c r="K5406"/>
      <c r="L5406"/>
      <c r="M5406"/>
      <c r="N5406"/>
      <c r="O5406"/>
      <c r="P5406"/>
    </row>
    <row r="5407" spans="1:16" x14ac:dyDescent="0.15">
      <c r="A5407"/>
      <c r="B5407"/>
      <c r="C5407"/>
      <c r="D5407"/>
      <c r="E5407"/>
      <c r="F5407"/>
      <c r="G5407"/>
      <c r="H5407"/>
      <c r="I5407"/>
      <c r="J5407"/>
      <c r="K5407"/>
      <c r="L5407"/>
      <c r="M5407"/>
      <c r="N5407"/>
      <c r="O5407"/>
      <c r="P5407"/>
    </row>
    <row r="5408" spans="1:16" x14ac:dyDescent="0.15">
      <c r="A5408"/>
      <c r="B5408"/>
      <c r="C5408"/>
      <c r="D5408"/>
      <c r="E5408"/>
      <c r="F5408"/>
      <c r="G5408"/>
      <c r="H5408"/>
      <c r="I5408"/>
      <c r="J5408"/>
      <c r="K5408"/>
      <c r="L5408"/>
      <c r="M5408"/>
      <c r="N5408"/>
      <c r="O5408"/>
      <c r="P5408"/>
    </row>
    <row r="5409" spans="1:16" x14ac:dyDescent="0.15">
      <c r="A5409"/>
      <c r="B5409"/>
      <c r="C5409"/>
      <c r="D5409"/>
      <c r="E5409"/>
      <c r="F5409"/>
      <c r="G5409"/>
      <c r="H5409"/>
      <c r="I5409"/>
      <c r="J5409"/>
      <c r="K5409"/>
      <c r="L5409"/>
      <c r="M5409"/>
      <c r="N5409"/>
      <c r="O5409"/>
      <c r="P5409"/>
    </row>
    <row r="5410" spans="1:16" x14ac:dyDescent="0.15">
      <c r="A5410"/>
      <c r="B5410"/>
      <c r="C5410"/>
      <c r="D5410"/>
      <c r="E5410"/>
      <c r="F5410"/>
      <c r="G5410"/>
      <c r="H5410"/>
      <c r="I5410"/>
      <c r="J5410"/>
      <c r="K5410"/>
      <c r="L5410"/>
      <c r="M5410"/>
      <c r="N5410"/>
      <c r="O5410"/>
      <c r="P5410"/>
    </row>
    <row r="5411" spans="1:16" x14ac:dyDescent="0.15">
      <c r="A5411"/>
      <c r="B5411"/>
      <c r="C5411"/>
      <c r="D5411"/>
      <c r="E5411"/>
      <c r="F5411"/>
      <c r="G5411"/>
      <c r="H5411"/>
      <c r="I5411"/>
      <c r="J5411"/>
      <c r="K5411"/>
      <c r="L5411"/>
      <c r="M5411"/>
      <c r="N5411"/>
      <c r="O5411"/>
      <c r="P5411"/>
    </row>
    <row r="5412" spans="1:16" x14ac:dyDescent="0.15">
      <c r="A5412"/>
      <c r="B5412"/>
      <c r="C5412"/>
      <c r="D5412"/>
      <c r="E5412"/>
      <c r="F5412"/>
      <c r="G5412"/>
      <c r="H5412"/>
      <c r="I5412"/>
      <c r="J5412"/>
      <c r="K5412"/>
      <c r="L5412"/>
      <c r="M5412"/>
      <c r="N5412"/>
      <c r="O5412"/>
      <c r="P5412"/>
    </row>
    <row r="5413" spans="1:16" x14ac:dyDescent="0.15">
      <c r="A5413"/>
      <c r="B5413"/>
      <c r="C5413"/>
      <c r="D5413"/>
      <c r="E5413"/>
      <c r="F5413"/>
      <c r="G5413"/>
      <c r="H5413"/>
      <c r="I5413"/>
      <c r="J5413"/>
      <c r="K5413"/>
      <c r="L5413"/>
      <c r="M5413"/>
      <c r="N5413"/>
      <c r="O5413"/>
      <c r="P5413"/>
    </row>
    <row r="5414" spans="1:16" x14ac:dyDescent="0.15">
      <c r="A5414"/>
      <c r="B5414"/>
      <c r="C5414"/>
      <c r="D5414"/>
      <c r="E5414"/>
      <c r="F5414"/>
      <c r="G5414"/>
      <c r="H5414"/>
      <c r="I5414"/>
      <c r="J5414"/>
      <c r="K5414"/>
      <c r="L5414"/>
      <c r="M5414"/>
      <c r="N5414"/>
      <c r="O5414"/>
      <c r="P5414"/>
    </row>
    <row r="5415" spans="1:16" x14ac:dyDescent="0.15">
      <c r="A5415"/>
      <c r="B5415"/>
      <c r="C5415"/>
      <c r="D5415"/>
      <c r="E5415"/>
      <c r="F5415"/>
      <c r="G5415"/>
      <c r="H5415"/>
      <c r="I5415"/>
      <c r="J5415"/>
      <c r="K5415"/>
      <c r="L5415"/>
      <c r="M5415"/>
      <c r="N5415"/>
      <c r="O5415"/>
      <c r="P5415"/>
    </row>
    <row r="5416" spans="1:16" x14ac:dyDescent="0.15">
      <c r="A5416"/>
      <c r="B5416"/>
      <c r="C5416"/>
      <c r="D5416"/>
      <c r="E5416"/>
      <c r="F5416"/>
      <c r="G5416"/>
      <c r="H5416"/>
      <c r="I5416"/>
      <c r="J5416"/>
      <c r="K5416"/>
      <c r="L5416"/>
      <c r="M5416"/>
      <c r="N5416"/>
      <c r="O5416"/>
      <c r="P5416"/>
    </row>
    <row r="5417" spans="1:16" x14ac:dyDescent="0.15">
      <c r="A5417"/>
      <c r="B5417"/>
      <c r="C5417"/>
      <c r="D5417"/>
      <c r="E5417"/>
      <c r="F5417"/>
      <c r="G5417"/>
      <c r="H5417"/>
      <c r="I5417"/>
      <c r="J5417"/>
      <c r="K5417"/>
      <c r="L5417"/>
      <c r="M5417"/>
      <c r="N5417"/>
      <c r="O5417"/>
      <c r="P5417"/>
    </row>
    <row r="5418" spans="1:16" x14ac:dyDescent="0.15">
      <c r="A5418"/>
      <c r="B5418"/>
      <c r="C5418"/>
      <c r="D5418"/>
      <c r="E5418"/>
      <c r="F5418"/>
      <c r="G5418"/>
      <c r="H5418"/>
      <c r="I5418"/>
      <c r="J5418"/>
      <c r="K5418"/>
      <c r="L5418"/>
      <c r="M5418"/>
      <c r="N5418"/>
      <c r="O5418"/>
      <c r="P5418"/>
    </row>
    <row r="5419" spans="1:16" x14ac:dyDescent="0.15">
      <c r="A5419"/>
      <c r="B5419"/>
      <c r="C5419"/>
      <c r="D5419"/>
      <c r="E5419"/>
      <c r="F5419"/>
      <c r="G5419"/>
      <c r="H5419"/>
      <c r="I5419"/>
      <c r="J5419"/>
      <c r="K5419"/>
      <c r="L5419"/>
      <c r="M5419"/>
      <c r="N5419"/>
      <c r="O5419"/>
      <c r="P5419"/>
    </row>
    <row r="5420" spans="1:16" x14ac:dyDescent="0.15">
      <c r="A5420"/>
      <c r="B5420"/>
      <c r="C5420"/>
      <c r="D5420"/>
      <c r="E5420"/>
      <c r="F5420"/>
      <c r="G5420"/>
      <c r="H5420"/>
      <c r="I5420"/>
      <c r="J5420"/>
      <c r="K5420"/>
      <c r="L5420"/>
      <c r="M5420"/>
      <c r="N5420"/>
      <c r="O5420"/>
      <c r="P5420"/>
    </row>
    <row r="5421" spans="1:16" x14ac:dyDescent="0.15">
      <c r="A5421"/>
      <c r="B5421"/>
      <c r="C5421"/>
      <c r="D5421"/>
      <c r="E5421"/>
      <c r="F5421"/>
      <c r="G5421"/>
      <c r="H5421"/>
      <c r="I5421"/>
      <c r="J5421"/>
      <c r="K5421"/>
      <c r="L5421"/>
      <c r="M5421"/>
      <c r="N5421"/>
      <c r="O5421"/>
      <c r="P5421"/>
    </row>
    <row r="5422" spans="1:16" x14ac:dyDescent="0.15">
      <c r="A5422"/>
      <c r="B5422"/>
      <c r="C5422"/>
      <c r="D5422"/>
      <c r="E5422"/>
      <c r="F5422"/>
      <c r="G5422"/>
      <c r="H5422"/>
      <c r="I5422"/>
      <c r="J5422"/>
      <c r="K5422"/>
      <c r="L5422"/>
      <c r="M5422"/>
      <c r="N5422"/>
      <c r="O5422"/>
      <c r="P5422"/>
    </row>
    <row r="5423" spans="1:16" x14ac:dyDescent="0.15">
      <c r="A5423"/>
      <c r="B5423"/>
      <c r="C5423"/>
      <c r="D5423"/>
      <c r="E5423"/>
      <c r="F5423"/>
      <c r="G5423"/>
      <c r="H5423"/>
      <c r="I5423"/>
      <c r="J5423"/>
      <c r="K5423"/>
      <c r="L5423"/>
      <c r="M5423"/>
      <c r="N5423"/>
      <c r="O5423"/>
      <c r="P5423"/>
    </row>
    <row r="5424" spans="1:16" x14ac:dyDescent="0.15">
      <c r="A5424"/>
      <c r="B5424"/>
      <c r="C5424"/>
      <c r="D5424"/>
      <c r="E5424"/>
      <c r="F5424"/>
      <c r="G5424"/>
      <c r="H5424"/>
      <c r="I5424"/>
      <c r="J5424"/>
      <c r="K5424"/>
      <c r="L5424"/>
      <c r="M5424"/>
      <c r="N5424"/>
      <c r="O5424"/>
      <c r="P5424"/>
    </row>
    <row r="5425" spans="1:16" x14ac:dyDescent="0.15">
      <c r="A5425"/>
      <c r="B5425"/>
      <c r="C5425"/>
      <c r="D5425"/>
      <c r="E5425"/>
      <c r="F5425"/>
      <c r="G5425"/>
      <c r="H5425"/>
      <c r="I5425"/>
      <c r="J5425"/>
      <c r="K5425"/>
      <c r="L5425"/>
      <c r="M5425"/>
      <c r="N5425"/>
      <c r="O5425"/>
      <c r="P5425"/>
    </row>
    <row r="5426" spans="1:16" x14ac:dyDescent="0.15">
      <c r="A5426"/>
      <c r="B5426"/>
      <c r="C5426"/>
      <c r="D5426"/>
      <c r="E5426"/>
      <c r="F5426"/>
      <c r="G5426"/>
      <c r="H5426"/>
      <c r="I5426"/>
      <c r="J5426"/>
      <c r="K5426"/>
      <c r="L5426"/>
      <c r="M5426"/>
      <c r="N5426"/>
      <c r="O5426"/>
      <c r="P5426"/>
    </row>
    <row r="5427" spans="1:16" x14ac:dyDescent="0.15">
      <c r="A5427"/>
      <c r="B5427"/>
      <c r="C5427"/>
      <c r="D5427"/>
      <c r="E5427"/>
      <c r="F5427"/>
      <c r="G5427"/>
      <c r="H5427"/>
      <c r="I5427"/>
      <c r="J5427"/>
      <c r="K5427"/>
      <c r="L5427"/>
      <c r="M5427"/>
      <c r="N5427"/>
      <c r="O5427"/>
      <c r="P5427"/>
    </row>
    <row r="5428" spans="1:16" x14ac:dyDescent="0.15">
      <c r="A5428"/>
      <c r="B5428"/>
      <c r="C5428"/>
      <c r="D5428"/>
      <c r="E5428"/>
      <c r="F5428"/>
      <c r="G5428"/>
      <c r="H5428"/>
      <c r="I5428"/>
      <c r="J5428"/>
      <c r="K5428"/>
      <c r="L5428"/>
      <c r="M5428"/>
      <c r="N5428"/>
      <c r="O5428"/>
      <c r="P5428"/>
    </row>
    <row r="5429" spans="1:16" x14ac:dyDescent="0.15">
      <c r="A5429"/>
      <c r="B5429"/>
      <c r="C5429"/>
      <c r="D5429"/>
      <c r="E5429"/>
      <c r="F5429"/>
      <c r="G5429"/>
      <c r="H5429"/>
      <c r="I5429"/>
      <c r="J5429"/>
      <c r="K5429"/>
      <c r="L5429"/>
      <c r="M5429"/>
      <c r="N5429"/>
      <c r="O5429"/>
      <c r="P5429"/>
    </row>
    <row r="5430" spans="1:16" x14ac:dyDescent="0.15">
      <c r="A5430"/>
      <c r="B5430"/>
      <c r="C5430"/>
      <c r="D5430"/>
      <c r="E5430"/>
      <c r="F5430"/>
      <c r="G5430"/>
      <c r="H5430"/>
      <c r="I5430"/>
      <c r="J5430"/>
      <c r="K5430"/>
      <c r="L5430"/>
      <c r="M5430"/>
      <c r="N5430"/>
      <c r="O5430"/>
      <c r="P5430"/>
    </row>
    <row r="5431" spans="1:16" x14ac:dyDescent="0.15">
      <c r="A5431"/>
      <c r="B5431"/>
      <c r="C5431"/>
      <c r="D5431"/>
      <c r="E5431"/>
      <c r="F5431"/>
      <c r="G5431"/>
      <c r="H5431"/>
      <c r="I5431"/>
      <c r="J5431"/>
      <c r="K5431"/>
      <c r="L5431"/>
      <c r="M5431"/>
      <c r="N5431"/>
      <c r="O5431"/>
      <c r="P5431"/>
    </row>
    <row r="5432" spans="1:16" x14ac:dyDescent="0.15">
      <c r="A5432"/>
      <c r="B5432"/>
      <c r="C5432"/>
      <c r="D5432"/>
      <c r="E5432"/>
      <c r="F5432"/>
      <c r="G5432"/>
      <c r="H5432"/>
      <c r="I5432"/>
      <c r="J5432"/>
      <c r="K5432"/>
      <c r="L5432"/>
      <c r="M5432"/>
      <c r="N5432"/>
      <c r="O5432"/>
      <c r="P5432"/>
    </row>
    <row r="5433" spans="1:16" x14ac:dyDescent="0.15">
      <c r="A5433"/>
      <c r="B5433"/>
      <c r="C5433"/>
      <c r="D5433"/>
      <c r="E5433"/>
      <c r="F5433"/>
      <c r="G5433"/>
      <c r="H5433"/>
      <c r="I5433"/>
      <c r="J5433"/>
      <c r="K5433"/>
      <c r="L5433"/>
      <c r="M5433"/>
      <c r="N5433"/>
      <c r="O5433"/>
      <c r="P5433"/>
    </row>
    <row r="5434" spans="1:16" x14ac:dyDescent="0.15">
      <c r="A5434"/>
      <c r="B5434"/>
      <c r="C5434"/>
      <c r="D5434"/>
      <c r="E5434"/>
      <c r="F5434"/>
      <c r="G5434"/>
      <c r="H5434"/>
      <c r="I5434"/>
      <c r="J5434"/>
      <c r="K5434"/>
      <c r="L5434"/>
      <c r="M5434"/>
      <c r="N5434"/>
      <c r="O5434"/>
      <c r="P5434"/>
    </row>
    <row r="5435" spans="1:16" x14ac:dyDescent="0.15">
      <c r="A5435"/>
      <c r="B5435"/>
      <c r="C5435"/>
      <c r="D5435"/>
      <c r="E5435"/>
      <c r="F5435"/>
      <c r="G5435"/>
      <c r="H5435"/>
      <c r="I5435"/>
      <c r="J5435"/>
      <c r="K5435"/>
      <c r="L5435"/>
      <c r="M5435"/>
      <c r="N5435"/>
      <c r="O5435"/>
      <c r="P5435"/>
    </row>
    <row r="5436" spans="1:16" x14ac:dyDescent="0.15">
      <c r="A5436"/>
      <c r="B5436"/>
      <c r="C5436"/>
      <c r="D5436"/>
      <c r="E5436"/>
      <c r="F5436"/>
      <c r="G5436"/>
      <c r="H5436"/>
      <c r="I5436"/>
      <c r="J5436"/>
      <c r="K5436"/>
      <c r="L5436"/>
      <c r="M5436"/>
      <c r="N5436"/>
      <c r="O5436"/>
      <c r="P5436"/>
    </row>
    <row r="5437" spans="1:16" x14ac:dyDescent="0.15">
      <c r="A5437"/>
      <c r="B5437"/>
      <c r="C5437"/>
      <c r="D5437"/>
      <c r="E5437"/>
      <c r="F5437"/>
      <c r="G5437"/>
      <c r="H5437"/>
      <c r="I5437"/>
      <c r="J5437"/>
      <c r="K5437"/>
      <c r="L5437"/>
      <c r="M5437"/>
      <c r="N5437"/>
      <c r="O5437"/>
      <c r="P5437"/>
    </row>
    <row r="5438" spans="1:16" x14ac:dyDescent="0.15">
      <c r="A5438"/>
      <c r="B5438"/>
      <c r="C5438"/>
      <c r="D5438"/>
      <c r="E5438"/>
      <c r="F5438"/>
      <c r="G5438"/>
      <c r="H5438"/>
      <c r="I5438"/>
      <c r="J5438"/>
      <c r="K5438"/>
      <c r="L5438"/>
      <c r="M5438"/>
      <c r="N5438"/>
      <c r="O5438"/>
      <c r="P5438"/>
    </row>
    <row r="5439" spans="1:16" x14ac:dyDescent="0.15">
      <c r="A5439"/>
      <c r="B5439"/>
      <c r="C5439"/>
      <c r="D5439"/>
      <c r="E5439"/>
      <c r="F5439"/>
      <c r="G5439"/>
      <c r="H5439"/>
      <c r="I5439"/>
      <c r="J5439"/>
      <c r="K5439"/>
      <c r="L5439"/>
      <c r="M5439"/>
      <c r="N5439"/>
      <c r="O5439"/>
      <c r="P5439"/>
    </row>
    <row r="5440" spans="1:16" x14ac:dyDescent="0.15">
      <c r="A5440"/>
      <c r="B5440"/>
      <c r="C5440"/>
      <c r="D5440"/>
      <c r="E5440"/>
      <c r="F5440"/>
      <c r="G5440"/>
      <c r="H5440"/>
      <c r="I5440"/>
      <c r="J5440"/>
      <c r="K5440"/>
      <c r="L5440"/>
      <c r="M5440"/>
      <c r="N5440"/>
      <c r="O5440"/>
      <c r="P5440"/>
    </row>
    <row r="5441" spans="1:16" x14ac:dyDescent="0.15">
      <c r="A5441"/>
      <c r="B5441"/>
      <c r="C5441"/>
      <c r="D5441"/>
      <c r="E5441"/>
      <c r="F5441"/>
      <c r="G5441"/>
      <c r="H5441"/>
      <c r="I5441"/>
      <c r="J5441"/>
      <c r="K5441"/>
      <c r="L5441"/>
      <c r="M5441"/>
      <c r="N5441"/>
      <c r="O5441"/>
      <c r="P5441"/>
    </row>
    <row r="5442" spans="1:16" x14ac:dyDescent="0.15">
      <c r="A5442"/>
      <c r="B5442"/>
      <c r="C5442"/>
      <c r="D5442"/>
      <c r="E5442"/>
      <c r="F5442"/>
      <c r="G5442"/>
      <c r="H5442"/>
      <c r="I5442"/>
      <c r="J5442"/>
      <c r="K5442"/>
      <c r="L5442"/>
      <c r="M5442"/>
      <c r="N5442"/>
      <c r="O5442"/>
      <c r="P5442"/>
    </row>
    <row r="5443" spans="1:16" x14ac:dyDescent="0.15">
      <c r="A5443"/>
      <c r="B5443"/>
      <c r="C5443"/>
      <c r="D5443"/>
      <c r="E5443"/>
      <c r="F5443"/>
      <c r="G5443"/>
      <c r="H5443"/>
      <c r="I5443"/>
      <c r="J5443"/>
      <c r="K5443"/>
      <c r="L5443"/>
      <c r="M5443"/>
      <c r="N5443"/>
      <c r="O5443"/>
      <c r="P5443"/>
    </row>
    <row r="5444" spans="1:16" x14ac:dyDescent="0.15">
      <c r="A5444"/>
      <c r="B5444"/>
      <c r="C5444"/>
      <c r="D5444"/>
      <c r="E5444"/>
      <c r="F5444"/>
      <c r="G5444"/>
      <c r="H5444"/>
      <c r="I5444"/>
      <c r="J5444"/>
      <c r="K5444"/>
      <c r="L5444"/>
      <c r="M5444"/>
      <c r="N5444"/>
      <c r="O5444"/>
      <c r="P5444"/>
    </row>
    <row r="5445" spans="1:16" x14ac:dyDescent="0.15">
      <c r="A5445"/>
      <c r="B5445"/>
      <c r="C5445"/>
      <c r="D5445"/>
      <c r="E5445"/>
      <c r="F5445"/>
      <c r="G5445"/>
      <c r="H5445"/>
      <c r="I5445"/>
      <c r="J5445"/>
      <c r="K5445"/>
      <c r="L5445"/>
      <c r="M5445"/>
      <c r="N5445"/>
      <c r="O5445"/>
      <c r="P5445"/>
    </row>
    <row r="5446" spans="1:16" x14ac:dyDescent="0.15">
      <c r="A5446"/>
      <c r="B5446"/>
      <c r="C5446"/>
      <c r="D5446"/>
      <c r="E5446"/>
      <c r="F5446"/>
      <c r="G5446"/>
      <c r="H5446"/>
      <c r="I5446"/>
      <c r="J5446"/>
      <c r="K5446"/>
      <c r="L5446"/>
      <c r="M5446"/>
      <c r="N5446"/>
      <c r="O5446"/>
      <c r="P5446"/>
    </row>
    <row r="5447" spans="1:16" x14ac:dyDescent="0.15">
      <c r="A5447"/>
      <c r="B5447"/>
      <c r="C5447"/>
      <c r="D5447"/>
      <c r="E5447"/>
      <c r="F5447"/>
      <c r="G5447"/>
      <c r="H5447"/>
      <c r="I5447"/>
      <c r="J5447"/>
      <c r="K5447"/>
      <c r="L5447"/>
      <c r="M5447"/>
      <c r="N5447"/>
      <c r="O5447"/>
      <c r="P5447"/>
    </row>
    <row r="5448" spans="1:16" x14ac:dyDescent="0.15">
      <c r="A5448"/>
      <c r="B5448"/>
      <c r="C5448"/>
      <c r="D5448"/>
      <c r="E5448"/>
      <c r="F5448"/>
      <c r="G5448"/>
      <c r="H5448"/>
      <c r="I5448"/>
      <c r="J5448"/>
      <c r="K5448"/>
      <c r="L5448"/>
      <c r="M5448"/>
      <c r="N5448"/>
      <c r="O5448"/>
      <c r="P5448"/>
    </row>
    <row r="5449" spans="1:16" x14ac:dyDescent="0.15">
      <c r="A5449"/>
      <c r="B5449"/>
      <c r="C5449"/>
      <c r="D5449"/>
      <c r="E5449"/>
      <c r="F5449"/>
      <c r="G5449"/>
      <c r="H5449"/>
      <c r="I5449"/>
      <c r="J5449"/>
      <c r="K5449"/>
      <c r="L5449"/>
      <c r="M5449"/>
      <c r="N5449"/>
      <c r="O5449"/>
      <c r="P5449"/>
    </row>
    <row r="5450" spans="1:16" x14ac:dyDescent="0.15">
      <c r="A5450"/>
      <c r="B5450"/>
      <c r="C5450"/>
      <c r="D5450"/>
      <c r="E5450"/>
      <c r="F5450"/>
      <c r="G5450"/>
      <c r="H5450"/>
      <c r="I5450"/>
      <c r="J5450"/>
      <c r="K5450"/>
      <c r="L5450"/>
      <c r="M5450"/>
      <c r="N5450"/>
      <c r="O5450"/>
      <c r="P5450"/>
    </row>
    <row r="5451" spans="1:16" x14ac:dyDescent="0.15">
      <c r="A5451"/>
      <c r="B5451"/>
      <c r="C5451"/>
      <c r="D5451"/>
      <c r="E5451"/>
      <c r="F5451"/>
      <c r="G5451"/>
      <c r="H5451"/>
      <c r="I5451"/>
      <c r="J5451"/>
      <c r="K5451"/>
      <c r="L5451"/>
      <c r="M5451"/>
      <c r="N5451"/>
      <c r="O5451"/>
      <c r="P5451"/>
    </row>
    <row r="5452" spans="1:16" x14ac:dyDescent="0.15">
      <c r="A5452"/>
      <c r="B5452"/>
      <c r="C5452"/>
      <c r="D5452"/>
      <c r="E5452"/>
      <c r="F5452"/>
      <c r="G5452"/>
      <c r="H5452"/>
      <c r="I5452"/>
      <c r="J5452"/>
      <c r="K5452"/>
      <c r="L5452"/>
      <c r="M5452"/>
      <c r="N5452"/>
      <c r="O5452"/>
      <c r="P5452"/>
    </row>
    <row r="5453" spans="1:16" x14ac:dyDescent="0.15">
      <c r="A5453"/>
      <c r="B5453"/>
      <c r="C5453"/>
      <c r="D5453"/>
      <c r="E5453"/>
      <c r="F5453"/>
      <c r="G5453"/>
      <c r="H5453"/>
      <c r="I5453"/>
      <c r="J5453"/>
      <c r="K5453"/>
      <c r="L5453"/>
      <c r="M5453"/>
      <c r="N5453"/>
      <c r="O5453"/>
      <c r="P5453"/>
    </row>
    <row r="5454" spans="1:16" x14ac:dyDescent="0.15">
      <c r="A5454"/>
      <c r="B5454"/>
      <c r="C5454"/>
      <c r="D5454"/>
      <c r="E5454"/>
      <c r="F5454"/>
      <c r="G5454"/>
      <c r="H5454"/>
      <c r="I5454"/>
      <c r="J5454"/>
      <c r="K5454"/>
      <c r="L5454"/>
      <c r="M5454"/>
      <c r="N5454"/>
      <c r="O5454"/>
      <c r="P5454"/>
    </row>
    <row r="5455" spans="1:16" x14ac:dyDescent="0.15">
      <c r="A5455"/>
      <c r="B5455"/>
      <c r="C5455"/>
      <c r="D5455"/>
      <c r="E5455"/>
      <c r="F5455"/>
      <c r="G5455"/>
      <c r="H5455"/>
      <c r="I5455"/>
      <c r="J5455"/>
      <c r="K5455"/>
      <c r="L5455"/>
      <c r="M5455"/>
      <c r="N5455"/>
      <c r="O5455"/>
      <c r="P5455"/>
    </row>
    <row r="5456" spans="1:16" x14ac:dyDescent="0.15">
      <c r="A5456"/>
      <c r="B5456"/>
      <c r="C5456"/>
      <c r="D5456"/>
      <c r="E5456"/>
      <c r="F5456"/>
      <c r="G5456"/>
      <c r="H5456"/>
      <c r="I5456"/>
      <c r="J5456"/>
      <c r="K5456"/>
      <c r="L5456"/>
      <c r="M5456"/>
      <c r="N5456"/>
      <c r="O5456"/>
      <c r="P5456"/>
    </row>
    <row r="5457" spans="1:16" x14ac:dyDescent="0.15">
      <c r="A5457"/>
      <c r="B5457"/>
      <c r="C5457"/>
      <c r="D5457"/>
      <c r="E5457"/>
      <c r="F5457"/>
      <c r="G5457"/>
      <c r="H5457"/>
      <c r="I5457"/>
      <c r="J5457"/>
      <c r="K5457"/>
      <c r="L5457"/>
      <c r="M5457"/>
      <c r="N5457"/>
      <c r="O5457"/>
      <c r="P5457"/>
    </row>
    <row r="5458" spans="1:16" x14ac:dyDescent="0.15">
      <c r="A5458"/>
      <c r="B5458"/>
      <c r="C5458"/>
      <c r="D5458"/>
      <c r="E5458"/>
      <c r="F5458"/>
      <c r="G5458"/>
      <c r="H5458"/>
      <c r="I5458"/>
      <c r="J5458"/>
      <c r="K5458"/>
      <c r="L5458"/>
      <c r="M5458"/>
      <c r="N5458"/>
      <c r="O5458"/>
      <c r="P5458"/>
    </row>
    <row r="5459" spans="1:16" x14ac:dyDescent="0.15">
      <c r="A5459"/>
      <c r="B5459"/>
      <c r="C5459"/>
      <c r="D5459"/>
      <c r="E5459"/>
      <c r="F5459"/>
      <c r="G5459"/>
      <c r="H5459"/>
      <c r="I5459"/>
      <c r="J5459"/>
      <c r="K5459"/>
      <c r="L5459"/>
      <c r="M5459"/>
      <c r="N5459"/>
      <c r="O5459"/>
      <c r="P5459"/>
    </row>
    <row r="5460" spans="1:16" x14ac:dyDescent="0.15">
      <c r="A5460"/>
      <c r="B5460"/>
      <c r="C5460"/>
      <c r="D5460"/>
      <c r="E5460"/>
      <c r="F5460"/>
      <c r="G5460"/>
      <c r="H5460"/>
      <c r="I5460"/>
      <c r="J5460"/>
      <c r="K5460"/>
      <c r="L5460"/>
      <c r="M5460"/>
      <c r="N5460"/>
      <c r="O5460"/>
      <c r="P5460"/>
    </row>
    <row r="5461" spans="1:16" x14ac:dyDescent="0.15">
      <c r="A5461"/>
      <c r="B5461"/>
      <c r="C5461"/>
      <c r="D5461"/>
      <c r="E5461"/>
      <c r="F5461"/>
      <c r="G5461"/>
      <c r="H5461"/>
      <c r="I5461"/>
      <c r="J5461"/>
      <c r="K5461"/>
      <c r="L5461"/>
      <c r="M5461"/>
      <c r="N5461"/>
      <c r="O5461"/>
      <c r="P5461"/>
    </row>
    <row r="5462" spans="1:16" x14ac:dyDescent="0.15">
      <c r="A5462"/>
      <c r="B5462"/>
      <c r="C5462"/>
      <c r="D5462"/>
      <c r="E5462"/>
      <c r="F5462"/>
      <c r="G5462"/>
      <c r="H5462"/>
      <c r="I5462"/>
      <c r="J5462"/>
      <c r="K5462"/>
      <c r="L5462"/>
      <c r="M5462"/>
      <c r="N5462"/>
      <c r="O5462"/>
      <c r="P5462"/>
    </row>
    <row r="5463" spans="1:16" x14ac:dyDescent="0.15">
      <c r="A5463"/>
      <c r="B5463"/>
      <c r="C5463"/>
      <c r="D5463"/>
      <c r="E5463"/>
      <c r="F5463"/>
      <c r="G5463"/>
      <c r="H5463"/>
      <c r="I5463"/>
      <c r="J5463"/>
      <c r="K5463"/>
      <c r="L5463"/>
      <c r="M5463"/>
      <c r="N5463"/>
      <c r="O5463"/>
      <c r="P5463"/>
    </row>
    <row r="5464" spans="1:16" x14ac:dyDescent="0.15">
      <c r="A5464"/>
      <c r="B5464"/>
      <c r="C5464"/>
      <c r="D5464"/>
      <c r="E5464"/>
      <c r="F5464"/>
      <c r="G5464"/>
      <c r="H5464"/>
      <c r="I5464"/>
      <c r="J5464"/>
      <c r="K5464"/>
      <c r="L5464"/>
      <c r="M5464"/>
      <c r="N5464"/>
      <c r="O5464"/>
      <c r="P5464"/>
    </row>
    <row r="5465" spans="1:16" x14ac:dyDescent="0.15">
      <c r="A5465"/>
      <c r="B5465"/>
      <c r="C5465"/>
      <c r="D5465"/>
      <c r="E5465"/>
      <c r="F5465"/>
      <c r="G5465"/>
      <c r="H5465"/>
      <c r="I5465"/>
      <c r="J5465"/>
      <c r="K5465"/>
      <c r="L5465"/>
      <c r="M5465"/>
      <c r="N5465"/>
      <c r="O5465"/>
      <c r="P5465"/>
    </row>
    <row r="5466" spans="1:16" x14ac:dyDescent="0.15">
      <c r="A5466"/>
      <c r="B5466"/>
      <c r="C5466"/>
      <c r="D5466"/>
      <c r="E5466"/>
      <c r="F5466"/>
      <c r="G5466"/>
      <c r="H5466"/>
      <c r="I5466"/>
      <c r="J5466"/>
      <c r="K5466"/>
      <c r="L5466"/>
      <c r="M5466"/>
      <c r="N5466"/>
      <c r="O5466"/>
      <c r="P5466"/>
    </row>
    <row r="5467" spans="1:16" x14ac:dyDescent="0.15">
      <c r="A5467"/>
      <c r="B5467"/>
      <c r="C5467"/>
      <c r="D5467"/>
      <c r="E5467"/>
      <c r="F5467"/>
      <c r="G5467"/>
      <c r="H5467"/>
      <c r="I5467"/>
      <c r="J5467"/>
      <c r="K5467"/>
      <c r="L5467"/>
      <c r="M5467"/>
      <c r="N5467"/>
      <c r="O5467"/>
      <c r="P5467"/>
    </row>
    <row r="5468" spans="1:16" x14ac:dyDescent="0.15">
      <c r="A5468"/>
      <c r="B5468"/>
      <c r="C5468"/>
      <c r="D5468"/>
      <c r="E5468"/>
      <c r="F5468"/>
      <c r="G5468"/>
      <c r="H5468"/>
      <c r="I5468"/>
      <c r="J5468"/>
      <c r="K5468"/>
      <c r="L5468"/>
      <c r="M5468"/>
      <c r="N5468"/>
      <c r="O5468"/>
      <c r="P5468"/>
    </row>
    <row r="5469" spans="1:16" x14ac:dyDescent="0.15">
      <c r="A5469"/>
      <c r="B5469"/>
      <c r="C5469"/>
      <c r="D5469"/>
      <c r="E5469"/>
      <c r="F5469"/>
      <c r="G5469"/>
      <c r="H5469"/>
      <c r="I5469"/>
      <c r="J5469"/>
      <c r="K5469"/>
      <c r="L5469"/>
      <c r="M5469"/>
      <c r="N5469"/>
      <c r="O5469"/>
      <c r="P5469"/>
    </row>
    <row r="5470" spans="1:16" x14ac:dyDescent="0.15">
      <c r="A5470"/>
      <c r="B5470"/>
      <c r="C5470"/>
      <c r="D5470"/>
      <c r="E5470"/>
      <c r="F5470"/>
      <c r="G5470"/>
      <c r="H5470"/>
      <c r="I5470"/>
      <c r="J5470"/>
      <c r="K5470"/>
      <c r="L5470"/>
      <c r="M5470"/>
      <c r="N5470"/>
      <c r="O5470"/>
      <c r="P5470"/>
    </row>
    <row r="5471" spans="1:16" x14ac:dyDescent="0.15">
      <c r="A5471"/>
      <c r="B5471"/>
      <c r="C5471"/>
      <c r="D5471"/>
      <c r="E5471"/>
      <c r="F5471"/>
      <c r="G5471"/>
      <c r="H5471"/>
      <c r="I5471"/>
      <c r="J5471"/>
      <c r="K5471"/>
      <c r="L5471"/>
      <c r="M5471"/>
      <c r="N5471"/>
      <c r="O5471"/>
      <c r="P5471"/>
    </row>
    <row r="5472" spans="1:16" x14ac:dyDescent="0.15">
      <c r="A5472"/>
      <c r="B5472"/>
      <c r="C5472"/>
      <c r="D5472"/>
      <c r="E5472"/>
      <c r="F5472"/>
      <c r="G5472"/>
      <c r="H5472"/>
      <c r="I5472"/>
      <c r="J5472"/>
      <c r="K5472"/>
      <c r="L5472"/>
      <c r="M5472"/>
      <c r="N5472"/>
      <c r="O5472"/>
      <c r="P5472"/>
    </row>
    <row r="5473" spans="1:16" x14ac:dyDescent="0.15">
      <c r="A5473"/>
      <c r="B5473"/>
      <c r="C5473"/>
      <c r="D5473"/>
      <c r="E5473"/>
      <c r="F5473"/>
      <c r="G5473"/>
      <c r="H5473"/>
      <c r="I5473"/>
      <c r="J5473"/>
      <c r="K5473"/>
      <c r="L5473"/>
      <c r="M5473"/>
      <c r="N5473"/>
      <c r="O5473"/>
      <c r="P5473"/>
    </row>
    <row r="5474" spans="1:16" x14ac:dyDescent="0.15">
      <c r="A5474"/>
      <c r="B5474"/>
      <c r="C5474"/>
      <c r="D5474"/>
      <c r="E5474"/>
      <c r="F5474"/>
      <c r="G5474"/>
      <c r="H5474"/>
      <c r="I5474"/>
      <c r="J5474"/>
      <c r="K5474"/>
      <c r="L5474"/>
      <c r="M5474"/>
      <c r="N5474"/>
      <c r="O5474"/>
      <c r="P5474"/>
    </row>
    <row r="5475" spans="1:16" x14ac:dyDescent="0.15">
      <c r="A5475"/>
      <c r="B5475"/>
      <c r="C5475"/>
      <c r="D5475"/>
      <c r="E5475"/>
      <c r="F5475"/>
      <c r="G5475"/>
      <c r="H5475"/>
      <c r="I5475"/>
      <c r="J5475"/>
      <c r="K5475"/>
      <c r="L5475"/>
      <c r="M5475"/>
      <c r="N5475"/>
      <c r="O5475"/>
      <c r="P5475"/>
    </row>
    <row r="5476" spans="1:16" x14ac:dyDescent="0.15">
      <c r="A5476"/>
      <c r="B5476"/>
      <c r="C5476"/>
      <c r="D5476"/>
      <c r="E5476"/>
      <c r="F5476"/>
      <c r="G5476"/>
      <c r="H5476"/>
      <c r="I5476"/>
      <c r="J5476"/>
      <c r="K5476"/>
      <c r="L5476"/>
      <c r="M5476"/>
      <c r="N5476"/>
      <c r="O5476"/>
      <c r="P5476"/>
    </row>
    <row r="5477" spans="1:16" x14ac:dyDescent="0.15">
      <c r="A5477"/>
      <c r="B5477"/>
      <c r="C5477"/>
      <c r="D5477"/>
      <c r="E5477"/>
      <c r="F5477"/>
      <c r="G5477"/>
      <c r="H5477"/>
      <c r="I5477"/>
      <c r="J5477"/>
      <c r="K5477"/>
      <c r="L5477"/>
      <c r="M5477"/>
      <c r="N5477"/>
      <c r="O5477"/>
      <c r="P5477"/>
    </row>
    <row r="5478" spans="1:16" x14ac:dyDescent="0.15">
      <c r="A5478"/>
      <c r="B5478"/>
      <c r="C5478"/>
      <c r="D5478"/>
      <c r="E5478"/>
      <c r="F5478"/>
      <c r="G5478"/>
      <c r="H5478"/>
      <c r="I5478"/>
      <c r="J5478"/>
      <c r="K5478"/>
      <c r="L5478"/>
      <c r="M5478"/>
      <c r="N5478"/>
      <c r="O5478"/>
      <c r="P5478"/>
    </row>
    <row r="5479" spans="1:16" x14ac:dyDescent="0.15">
      <c r="A5479"/>
      <c r="B5479"/>
      <c r="C5479"/>
      <c r="D5479"/>
      <c r="E5479"/>
      <c r="F5479"/>
      <c r="G5479"/>
      <c r="H5479"/>
      <c r="I5479"/>
      <c r="J5479"/>
      <c r="K5479"/>
      <c r="L5479"/>
      <c r="M5479"/>
      <c r="N5479"/>
      <c r="O5479"/>
      <c r="P5479"/>
    </row>
    <row r="5480" spans="1:16" x14ac:dyDescent="0.15">
      <c r="A5480"/>
      <c r="B5480"/>
      <c r="C5480"/>
      <c r="D5480"/>
      <c r="E5480"/>
      <c r="F5480"/>
      <c r="G5480"/>
      <c r="H5480"/>
      <c r="I5480"/>
      <c r="J5480"/>
      <c r="K5480"/>
      <c r="L5480"/>
      <c r="M5480"/>
      <c r="N5480"/>
      <c r="O5480"/>
      <c r="P5480"/>
    </row>
    <row r="5481" spans="1:16" x14ac:dyDescent="0.15">
      <c r="A5481"/>
      <c r="B5481"/>
      <c r="C5481"/>
      <c r="D5481"/>
      <c r="E5481"/>
      <c r="F5481"/>
      <c r="G5481"/>
      <c r="H5481"/>
      <c r="I5481"/>
      <c r="J5481"/>
      <c r="K5481"/>
      <c r="L5481"/>
      <c r="M5481"/>
      <c r="N5481"/>
      <c r="O5481"/>
      <c r="P5481"/>
    </row>
    <row r="5482" spans="1:16" x14ac:dyDescent="0.15">
      <c r="A5482"/>
      <c r="B5482"/>
      <c r="C5482"/>
      <c r="D5482"/>
      <c r="E5482"/>
      <c r="F5482"/>
      <c r="G5482"/>
      <c r="H5482"/>
      <c r="I5482"/>
      <c r="J5482"/>
      <c r="K5482"/>
      <c r="L5482"/>
      <c r="M5482"/>
      <c r="N5482"/>
      <c r="O5482"/>
      <c r="P5482"/>
    </row>
    <row r="5483" spans="1:16" x14ac:dyDescent="0.15">
      <c r="A5483"/>
      <c r="B5483"/>
      <c r="C5483"/>
      <c r="D5483"/>
      <c r="E5483"/>
      <c r="F5483"/>
      <c r="G5483"/>
      <c r="H5483"/>
      <c r="I5483"/>
      <c r="J5483"/>
      <c r="K5483"/>
      <c r="L5483"/>
      <c r="M5483"/>
      <c r="N5483"/>
      <c r="O5483"/>
      <c r="P5483"/>
    </row>
    <row r="5484" spans="1:16" x14ac:dyDescent="0.15">
      <c r="A5484"/>
      <c r="B5484"/>
      <c r="C5484"/>
      <c r="D5484"/>
      <c r="E5484"/>
      <c r="F5484"/>
      <c r="G5484"/>
      <c r="H5484"/>
      <c r="I5484"/>
      <c r="J5484"/>
      <c r="K5484"/>
      <c r="L5484"/>
      <c r="M5484"/>
      <c r="N5484"/>
      <c r="O5484"/>
      <c r="P5484"/>
    </row>
    <row r="5485" spans="1:16" x14ac:dyDescent="0.15">
      <c r="A5485"/>
      <c r="B5485"/>
      <c r="C5485"/>
      <c r="D5485"/>
      <c r="E5485"/>
      <c r="F5485"/>
      <c r="G5485"/>
      <c r="H5485"/>
      <c r="I5485"/>
      <c r="J5485"/>
      <c r="K5485"/>
      <c r="L5485"/>
      <c r="M5485"/>
      <c r="N5485"/>
      <c r="O5485"/>
      <c r="P5485"/>
    </row>
    <row r="5486" spans="1:16" x14ac:dyDescent="0.15">
      <c r="A5486"/>
      <c r="B5486"/>
      <c r="C5486"/>
      <c r="D5486"/>
      <c r="E5486"/>
      <c r="F5486"/>
      <c r="G5486"/>
      <c r="H5486"/>
      <c r="I5486"/>
      <c r="J5486"/>
      <c r="K5486"/>
      <c r="L5486"/>
      <c r="M5486"/>
      <c r="N5486"/>
      <c r="O5486"/>
      <c r="P5486"/>
    </row>
    <row r="5487" spans="1:16" x14ac:dyDescent="0.15">
      <c r="A5487"/>
      <c r="B5487"/>
      <c r="C5487"/>
      <c r="D5487"/>
      <c r="E5487"/>
      <c r="F5487"/>
      <c r="G5487"/>
      <c r="H5487"/>
      <c r="I5487"/>
      <c r="J5487"/>
      <c r="K5487"/>
      <c r="L5487"/>
      <c r="M5487"/>
      <c r="N5487"/>
      <c r="O5487"/>
      <c r="P5487"/>
    </row>
    <row r="5488" spans="1:16" x14ac:dyDescent="0.15">
      <c r="A5488"/>
      <c r="B5488"/>
      <c r="C5488"/>
      <c r="D5488"/>
      <c r="E5488"/>
      <c r="F5488"/>
      <c r="G5488"/>
      <c r="H5488"/>
      <c r="I5488"/>
      <c r="J5488"/>
      <c r="K5488"/>
      <c r="L5488"/>
      <c r="M5488"/>
      <c r="N5488"/>
      <c r="O5488"/>
      <c r="P5488"/>
    </row>
    <row r="5489" spans="1:16" x14ac:dyDescent="0.15">
      <c r="A5489"/>
      <c r="B5489"/>
      <c r="C5489"/>
      <c r="D5489"/>
      <c r="E5489"/>
      <c r="F5489"/>
      <c r="G5489"/>
      <c r="H5489"/>
      <c r="I5489"/>
      <c r="J5489"/>
      <c r="K5489"/>
      <c r="L5489"/>
      <c r="M5489"/>
      <c r="N5489"/>
      <c r="O5489"/>
      <c r="P5489"/>
    </row>
    <row r="5490" spans="1:16" x14ac:dyDescent="0.15">
      <c r="A5490"/>
      <c r="B5490"/>
      <c r="C5490"/>
      <c r="D5490"/>
      <c r="E5490"/>
      <c r="F5490"/>
      <c r="G5490"/>
      <c r="H5490"/>
      <c r="I5490"/>
      <c r="J5490"/>
      <c r="K5490"/>
      <c r="L5490"/>
      <c r="M5490"/>
      <c r="N5490"/>
      <c r="O5490"/>
      <c r="P5490"/>
    </row>
    <row r="5491" spans="1:16" x14ac:dyDescent="0.15">
      <c r="A5491"/>
      <c r="B5491"/>
      <c r="C5491"/>
      <c r="D5491"/>
      <c r="E5491"/>
      <c r="F5491"/>
      <c r="G5491"/>
      <c r="H5491"/>
      <c r="I5491"/>
      <c r="J5491"/>
      <c r="K5491"/>
      <c r="L5491"/>
      <c r="M5491"/>
      <c r="N5491"/>
      <c r="O5491"/>
      <c r="P5491"/>
    </row>
    <row r="5492" spans="1:16" x14ac:dyDescent="0.15">
      <c r="A5492"/>
      <c r="B5492"/>
      <c r="C5492"/>
      <c r="D5492"/>
      <c r="E5492"/>
      <c r="F5492"/>
      <c r="G5492"/>
      <c r="H5492"/>
      <c r="I5492"/>
      <c r="J5492"/>
      <c r="K5492"/>
      <c r="L5492"/>
      <c r="M5492"/>
      <c r="N5492"/>
      <c r="O5492"/>
      <c r="P5492"/>
    </row>
    <row r="5493" spans="1:16" x14ac:dyDescent="0.15">
      <c r="A5493"/>
      <c r="B5493"/>
      <c r="C5493"/>
      <c r="D5493"/>
      <c r="E5493"/>
      <c r="F5493"/>
      <c r="G5493"/>
      <c r="H5493"/>
      <c r="I5493"/>
      <c r="J5493"/>
      <c r="K5493"/>
      <c r="L5493"/>
      <c r="M5493"/>
      <c r="N5493"/>
      <c r="O5493"/>
      <c r="P5493"/>
    </row>
    <row r="5494" spans="1:16" x14ac:dyDescent="0.15">
      <c r="A5494"/>
      <c r="B5494"/>
      <c r="C5494"/>
      <c r="D5494"/>
      <c r="E5494"/>
      <c r="F5494"/>
      <c r="G5494"/>
      <c r="H5494"/>
      <c r="I5494"/>
      <c r="J5494"/>
      <c r="K5494"/>
      <c r="L5494"/>
      <c r="M5494"/>
      <c r="N5494"/>
      <c r="O5494"/>
      <c r="P5494"/>
    </row>
    <row r="5495" spans="1:16" x14ac:dyDescent="0.15">
      <c r="A5495"/>
      <c r="B5495"/>
      <c r="C5495"/>
      <c r="D5495"/>
      <c r="E5495"/>
      <c r="F5495"/>
      <c r="G5495"/>
      <c r="H5495"/>
      <c r="I5495"/>
      <c r="J5495"/>
      <c r="K5495"/>
      <c r="L5495"/>
      <c r="M5495"/>
      <c r="N5495"/>
      <c r="O5495"/>
      <c r="P5495"/>
    </row>
    <row r="5496" spans="1:16" x14ac:dyDescent="0.15">
      <c r="A5496"/>
      <c r="B5496"/>
      <c r="C5496"/>
      <c r="D5496"/>
      <c r="E5496"/>
      <c r="F5496"/>
      <c r="G5496"/>
      <c r="H5496"/>
      <c r="I5496"/>
      <c r="J5496"/>
      <c r="K5496"/>
      <c r="L5496"/>
      <c r="M5496"/>
      <c r="N5496"/>
      <c r="O5496"/>
      <c r="P5496"/>
    </row>
    <row r="5497" spans="1:16" x14ac:dyDescent="0.15">
      <c r="A5497"/>
      <c r="B5497"/>
      <c r="C5497"/>
      <c r="D5497"/>
      <c r="E5497"/>
      <c r="F5497"/>
      <c r="G5497"/>
      <c r="H5497"/>
      <c r="I5497"/>
      <c r="J5497"/>
      <c r="K5497"/>
      <c r="L5497"/>
      <c r="M5497"/>
      <c r="N5497"/>
      <c r="O5497"/>
      <c r="P5497"/>
    </row>
    <row r="5498" spans="1:16" x14ac:dyDescent="0.15">
      <c r="A5498"/>
      <c r="B5498"/>
      <c r="C5498"/>
      <c r="D5498"/>
      <c r="E5498"/>
      <c r="F5498"/>
      <c r="G5498"/>
      <c r="H5498"/>
      <c r="I5498"/>
      <c r="J5498"/>
      <c r="K5498"/>
      <c r="L5498"/>
      <c r="M5498"/>
      <c r="N5498"/>
      <c r="O5498"/>
      <c r="P5498"/>
    </row>
    <row r="5499" spans="1:16" x14ac:dyDescent="0.15">
      <c r="A5499"/>
      <c r="B5499"/>
      <c r="C5499"/>
      <c r="D5499"/>
      <c r="E5499"/>
      <c r="F5499"/>
      <c r="G5499"/>
      <c r="H5499"/>
      <c r="I5499"/>
      <c r="J5499"/>
      <c r="K5499"/>
      <c r="L5499"/>
      <c r="M5499"/>
      <c r="N5499"/>
      <c r="O5499"/>
      <c r="P5499"/>
    </row>
    <row r="5500" spans="1:16" x14ac:dyDescent="0.15">
      <c r="A5500"/>
      <c r="B5500"/>
      <c r="C5500"/>
      <c r="D5500"/>
      <c r="E5500"/>
      <c r="F5500"/>
      <c r="G5500"/>
      <c r="H5500"/>
      <c r="I5500"/>
      <c r="J5500"/>
      <c r="K5500"/>
      <c r="L5500"/>
      <c r="M5500"/>
      <c r="N5500"/>
      <c r="O5500"/>
      <c r="P5500"/>
    </row>
    <row r="5501" spans="1:16" x14ac:dyDescent="0.15">
      <c r="A5501"/>
      <c r="B5501"/>
      <c r="C5501"/>
      <c r="D5501"/>
      <c r="E5501"/>
      <c r="F5501"/>
      <c r="G5501"/>
      <c r="H5501"/>
      <c r="I5501"/>
      <c r="J5501"/>
      <c r="K5501"/>
      <c r="L5501"/>
      <c r="M5501"/>
      <c r="N5501"/>
      <c r="O5501"/>
      <c r="P5501"/>
    </row>
    <row r="5502" spans="1:16" x14ac:dyDescent="0.15">
      <c r="A5502"/>
      <c r="B5502"/>
      <c r="C5502"/>
      <c r="D5502"/>
      <c r="E5502"/>
      <c r="F5502"/>
      <c r="G5502"/>
      <c r="H5502"/>
      <c r="I5502"/>
      <c r="J5502"/>
      <c r="K5502"/>
      <c r="L5502"/>
      <c r="M5502"/>
      <c r="N5502"/>
      <c r="O5502"/>
      <c r="P5502"/>
    </row>
    <row r="5503" spans="1:16" x14ac:dyDescent="0.15">
      <c r="A5503"/>
      <c r="B5503"/>
      <c r="C5503"/>
      <c r="D5503"/>
      <c r="E5503"/>
      <c r="F5503"/>
      <c r="G5503"/>
      <c r="H5503"/>
      <c r="I5503"/>
      <c r="J5503"/>
      <c r="K5503"/>
      <c r="L5503"/>
      <c r="M5503"/>
      <c r="N5503"/>
      <c r="O5503"/>
      <c r="P5503"/>
    </row>
    <row r="5504" spans="1:16" x14ac:dyDescent="0.15">
      <c r="A5504"/>
      <c r="B5504"/>
      <c r="C5504"/>
      <c r="D5504"/>
      <c r="E5504"/>
      <c r="F5504"/>
      <c r="G5504"/>
      <c r="H5504"/>
      <c r="I5504"/>
      <c r="J5504"/>
      <c r="K5504"/>
      <c r="L5504"/>
      <c r="M5504"/>
      <c r="N5504"/>
      <c r="O5504"/>
      <c r="P5504"/>
    </row>
    <row r="5505" spans="1:16" x14ac:dyDescent="0.15">
      <c r="A5505"/>
      <c r="B5505"/>
      <c r="C5505"/>
      <c r="D5505"/>
      <c r="E5505"/>
      <c r="F5505"/>
      <c r="G5505"/>
      <c r="H5505"/>
      <c r="I5505"/>
      <c r="J5505"/>
      <c r="K5505"/>
      <c r="L5505"/>
      <c r="M5505"/>
      <c r="N5505"/>
      <c r="O5505"/>
      <c r="P5505"/>
    </row>
    <row r="5506" spans="1:16" x14ac:dyDescent="0.15">
      <c r="A5506"/>
      <c r="B5506"/>
      <c r="C5506"/>
      <c r="D5506"/>
      <c r="E5506"/>
      <c r="F5506"/>
      <c r="G5506"/>
      <c r="H5506"/>
      <c r="I5506"/>
      <c r="J5506"/>
      <c r="K5506"/>
      <c r="L5506"/>
      <c r="M5506"/>
      <c r="N5506"/>
      <c r="O5506"/>
      <c r="P5506"/>
    </row>
    <row r="5507" spans="1:16" x14ac:dyDescent="0.15">
      <c r="A5507"/>
      <c r="B5507"/>
      <c r="C5507"/>
      <c r="D5507"/>
      <c r="E5507"/>
      <c r="F5507"/>
      <c r="G5507"/>
      <c r="H5507"/>
      <c r="I5507"/>
      <c r="J5507"/>
      <c r="K5507"/>
      <c r="L5507"/>
      <c r="M5507"/>
      <c r="N5507"/>
      <c r="O5507"/>
      <c r="P5507"/>
    </row>
    <row r="5508" spans="1:16" x14ac:dyDescent="0.15">
      <c r="A5508"/>
      <c r="B5508"/>
      <c r="C5508"/>
      <c r="D5508"/>
      <c r="E5508"/>
      <c r="F5508"/>
      <c r="G5508"/>
      <c r="H5508"/>
      <c r="I5508"/>
      <c r="J5508"/>
      <c r="K5508"/>
      <c r="L5508"/>
      <c r="M5508"/>
      <c r="N5508"/>
      <c r="O5508"/>
      <c r="P5508"/>
    </row>
    <row r="5509" spans="1:16" x14ac:dyDescent="0.15">
      <c r="A5509"/>
      <c r="B5509"/>
      <c r="C5509"/>
      <c r="D5509"/>
      <c r="E5509"/>
      <c r="F5509"/>
      <c r="G5509"/>
      <c r="H5509"/>
      <c r="I5509"/>
      <c r="J5509"/>
      <c r="K5509"/>
      <c r="L5509"/>
      <c r="M5509"/>
      <c r="N5509"/>
      <c r="O5509"/>
      <c r="P5509"/>
    </row>
    <row r="5510" spans="1:16" x14ac:dyDescent="0.15">
      <c r="A5510"/>
      <c r="B5510"/>
      <c r="C5510"/>
      <c r="D5510"/>
      <c r="E5510"/>
      <c r="F5510"/>
      <c r="G5510"/>
      <c r="H5510"/>
      <c r="I5510"/>
      <c r="J5510"/>
      <c r="K5510"/>
      <c r="L5510"/>
      <c r="M5510"/>
      <c r="N5510"/>
      <c r="O5510"/>
      <c r="P5510"/>
    </row>
    <row r="5511" spans="1:16" x14ac:dyDescent="0.15">
      <c r="A5511"/>
      <c r="B5511"/>
      <c r="C5511"/>
      <c r="D5511"/>
      <c r="E5511"/>
      <c r="F5511"/>
      <c r="G5511"/>
      <c r="H5511"/>
      <c r="I5511"/>
      <c r="J5511"/>
      <c r="K5511"/>
      <c r="L5511"/>
      <c r="M5511"/>
      <c r="N5511"/>
      <c r="O5511"/>
      <c r="P5511"/>
    </row>
    <row r="5512" spans="1:16" x14ac:dyDescent="0.15">
      <c r="A5512"/>
      <c r="B5512"/>
      <c r="C5512"/>
      <c r="D5512"/>
      <c r="E5512"/>
      <c r="F5512"/>
      <c r="G5512"/>
      <c r="H5512"/>
      <c r="I5512"/>
      <c r="J5512"/>
      <c r="K5512"/>
      <c r="L5512"/>
      <c r="M5512"/>
      <c r="N5512"/>
      <c r="O5512"/>
      <c r="P5512"/>
    </row>
    <row r="5513" spans="1:16" x14ac:dyDescent="0.15">
      <c r="A5513"/>
      <c r="B5513"/>
      <c r="C5513"/>
      <c r="D5513"/>
      <c r="E5513"/>
      <c r="F5513"/>
      <c r="G5513"/>
      <c r="H5513"/>
      <c r="I5513"/>
      <c r="J5513"/>
      <c r="K5513"/>
      <c r="L5513"/>
      <c r="M5513"/>
      <c r="N5513"/>
      <c r="O5513"/>
      <c r="P5513"/>
    </row>
    <row r="5514" spans="1:16" x14ac:dyDescent="0.15">
      <c r="A5514"/>
      <c r="B5514"/>
      <c r="C5514"/>
      <c r="D5514"/>
      <c r="E5514"/>
      <c r="F5514"/>
      <c r="G5514"/>
      <c r="H5514"/>
      <c r="I5514"/>
      <c r="J5514"/>
      <c r="K5514"/>
      <c r="L5514"/>
      <c r="M5514"/>
      <c r="N5514"/>
      <c r="O5514"/>
      <c r="P5514"/>
    </row>
    <row r="5515" spans="1:16" x14ac:dyDescent="0.15">
      <c r="A5515"/>
      <c r="B5515"/>
      <c r="C5515"/>
      <c r="D5515"/>
      <c r="E5515"/>
      <c r="F5515"/>
      <c r="G5515"/>
      <c r="H5515"/>
      <c r="I5515"/>
      <c r="J5515"/>
      <c r="K5515"/>
      <c r="L5515"/>
      <c r="M5515"/>
      <c r="N5515"/>
      <c r="O5515"/>
      <c r="P5515"/>
    </row>
    <row r="5516" spans="1:16" x14ac:dyDescent="0.15">
      <c r="A5516"/>
      <c r="B5516"/>
      <c r="C5516"/>
      <c r="D5516"/>
      <c r="E5516"/>
      <c r="F5516"/>
      <c r="G5516"/>
      <c r="H5516"/>
      <c r="I5516"/>
      <c r="J5516"/>
      <c r="K5516"/>
      <c r="L5516"/>
      <c r="M5516"/>
      <c r="N5516"/>
      <c r="O5516"/>
      <c r="P5516"/>
    </row>
    <row r="5517" spans="1:16" x14ac:dyDescent="0.15">
      <c r="A5517"/>
      <c r="B5517"/>
      <c r="C5517"/>
      <c r="D5517"/>
      <c r="E5517"/>
      <c r="F5517"/>
      <c r="G5517"/>
      <c r="H5517"/>
      <c r="I5517"/>
      <c r="J5517"/>
      <c r="K5517"/>
      <c r="L5517"/>
      <c r="M5517"/>
      <c r="N5517"/>
      <c r="O5517"/>
      <c r="P5517"/>
    </row>
    <row r="5518" spans="1:16" x14ac:dyDescent="0.15">
      <c r="A5518"/>
      <c r="B5518"/>
      <c r="C5518"/>
      <c r="D5518"/>
      <c r="E5518"/>
      <c r="F5518"/>
      <c r="G5518"/>
      <c r="H5518"/>
      <c r="I5518"/>
      <c r="J5518"/>
      <c r="K5518"/>
      <c r="L5518"/>
      <c r="M5518"/>
      <c r="N5518"/>
      <c r="O5518"/>
      <c r="P5518"/>
    </row>
    <row r="5519" spans="1:16" x14ac:dyDescent="0.15">
      <c r="A5519"/>
      <c r="B5519"/>
      <c r="C5519"/>
      <c r="D5519"/>
      <c r="E5519"/>
      <c r="F5519"/>
      <c r="G5519"/>
      <c r="H5519"/>
      <c r="I5519"/>
      <c r="J5519"/>
      <c r="K5519"/>
      <c r="L5519"/>
      <c r="M5519"/>
      <c r="N5519"/>
      <c r="O5519"/>
      <c r="P5519"/>
    </row>
    <row r="5520" spans="1:16" x14ac:dyDescent="0.15">
      <c r="A5520"/>
      <c r="B5520"/>
      <c r="C5520"/>
      <c r="D5520"/>
      <c r="E5520"/>
      <c r="F5520"/>
      <c r="G5520"/>
      <c r="H5520"/>
      <c r="I5520"/>
      <c r="J5520"/>
      <c r="K5520"/>
      <c r="L5520"/>
      <c r="M5520"/>
      <c r="N5520"/>
      <c r="O5520"/>
      <c r="P5520"/>
    </row>
    <row r="5521" spans="1:16" x14ac:dyDescent="0.15">
      <c r="A5521"/>
      <c r="B5521"/>
      <c r="C5521"/>
      <c r="D5521"/>
      <c r="E5521"/>
      <c r="F5521"/>
      <c r="G5521"/>
      <c r="H5521"/>
      <c r="I5521"/>
      <c r="J5521"/>
      <c r="K5521"/>
      <c r="L5521"/>
      <c r="M5521"/>
      <c r="N5521"/>
      <c r="O5521"/>
      <c r="P5521"/>
    </row>
    <row r="5522" spans="1:16" x14ac:dyDescent="0.15">
      <c r="A5522"/>
      <c r="B5522"/>
      <c r="C5522"/>
      <c r="D5522"/>
      <c r="E5522"/>
      <c r="F5522"/>
      <c r="G5522"/>
      <c r="H5522"/>
      <c r="I5522"/>
      <c r="J5522"/>
      <c r="K5522"/>
      <c r="L5522"/>
      <c r="M5522"/>
      <c r="N5522"/>
      <c r="O5522"/>
      <c r="P5522"/>
    </row>
    <row r="5523" spans="1:16" x14ac:dyDescent="0.15">
      <c r="A5523"/>
      <c r="B5523"/>
      <c r="C5523"/>
      <c r="D5523"/>
      <c r="E5523"/>
      <c r="F5523"/>
      <c r="G5523"/>
      <c r="H5523"/>
      <c r="I5523"/>
      <c r="J5523"/>
      <c r="K5523"/>
      <c r="L5523"/>
      <c r="M5523"/>
      <c r="N5523"/>
      <c r="O5523"/>
      <c r="P5523"/>
    </row>
    <row r="5524" spans="1:16" x14ac:dyDescent="0.15">
      <c r="A5524"/>
      <c r="B5524"/>
      <c r="C5524"/>
      <c r="D5524"/>
      <c r="E5524"/>
      <c r="F5524"/>
      <c r="G5524"/>
      <c r="H5524"/>
      <c r="I5524"/>
      <c r="J5524"/>
      <c r="K5524"/>
      <c r="L5524"/>
      <c r="M5524"/>
      <c r="N5524"/>
      <c r="O5524"/>
      <c r="P5524"/>
    </row>
    <row r="5525" spans="1:16" x14ac:dyDescent="0.15">
      <c r="A5525"/>
      <c r="B5525"/>
      <c r="C5525"/>
      <c r="D5525"/>
      <c r="E5525"/>
      <c r="F5525"/>
      <c r="G5525"/>
      <c r="H5525"/>
      <c r="I5525"/>
      <c r="J5525"/>
      <c r="K5525"/>
      <c r="L5525"/>
      <c r="M5525"/>
      <c r="N5525"/>
      <c r="O5525"/>
      <c r="P5525"/>
    </row>
    <row r="5526" spans="1:16" x14ac:dyDescent="0.15">
      <c r="A5526"/>
      <c r="B5526"/>
      <c r="C5526"/>
      <c r="D5526"/>
      <c r="E5526"/>
      <c r="F5526"/>
      <c r="G5526"/>
      <c r="H5526"/>
      <c r="I5526"/>
      <c r="J5526"/>
      <c r="K5526"/>
      <c r="L5526"/>
      <c r="M5526"/>
      <c r="N5526"/>
      <c r="O5526"/>
      <c r="P5526"/>
    </row>
    <row r="5527" spans="1:16" x14ac:dyDescent="0.15">
      <c r="A5527"/>
      <c r="B5527"/>
      <c r="C5527"/>
      <c r="D5527"/>
      <c r="E5527"/>
      <c r="F5527"/>
      <c r="G5527"/>
      <c r="H5527"/>
      <c r="I5527"/>
      <c r="J5527"/>
      <c r="K5527"/>
      <c r="L5527"/>
      <c r="M5527"/>
      <c r="N5527"/>
      <c r="O5527"/>
      <c r="P5527"/>
    </row>
    <row r="5528" spans="1:16" x14ac:dyDescent="0.15">
      <c r="A5528"/>
      <c r="B5528"/>
      <c r="C5528"/>
      <c r="D5528"/>
      <c r="E5528"/>
      <c r="F5528"/>
      <c r="G5528"/>
      <c r="H5528"/>
      <c r="I5528"/>
      <c r="J5528"/>
      <c r="K5528"/>
      <c r="L5528"/>
      <c r="M5528"/>
      <c r="N5528"/>
      <c r="O5528"/>
      <c r="P5528"/>
    </row>
    <row r="5529" spans="1:16" x14ac:dyDescent="0.15">
      <c r="A5529"/>
      <c r="B5529"/>
      <c r="C5529"/>
      <c r="D5529"/>
      <c r="E5529"/>
      <c r="F5529"/>
      <c r="G5529"/>
      <c r="H5529"/>
      <c r="I5529"/>
      <c r="J5529"/>
      <c r="K5529"/>
      <c r="L5529"/>
      <c r="M5529"/>
      <c r="N5529"/>
      <c r="O5529"/>
      <c r="P5529"/>
    </row>
    <row r="5530" spans="1:16" x14ac:dyDescent="0.15">
      <c r="A5530"/>
      <c r="B5530"/>
      <c r="C5530"/>
      <c r="D5530"/>
      <c r="E5530"/>
      <c r="F5530"/>
      <c r="G5530"/>
      <c r="H5530"/>
      <c r="I5530"/>
      <c r="J5530"/>
      <c r="K5530"/>
      <c r="L5530"/>
      <c r="M5530"/>
      <c r="N5530"/>
      <c r="O5530"/>
      <c r="P5530"/>
    </row>
    <row r="5531" spans="1:16" x14ac:dyDescent="0.15">
      <c r="A5531"/>
      <c r="B5531"/>
      <c r="C5531"/>
      <c r="D5531"/>
      <c r="E5531"/>
      <c r="F5531"/>
      <c r="G5531"/>
      <c r="H5531"/>
      <c r="I5531"/>
      <c r="J5531"/>
      <c r="K5531"/>
      <c r="L5531"/>
      <c r="M5531"/>
      <c r="N5531"/>
      <c r="O5531"/>
      <c r="P5531"/>
    </row>
    <row r="5532" spans="1:16" x14ac:dyDescent="0.15">
      <c r="A5532"/>
      <c r="B5532"/>
      <c r="C5532"/>
      <c r="D5532"/>
      <c r="E5532"/>
      <c r="F5532"/>
      <c r="G5532"/>
      <c r="H5532"/>
      <c r="I5532"/>
      <c r="J5532"/>
      <c r="K5532"/>
      <c r="L5532"/>
      <c r="M5532"/>
      <c r="N5532"/>
      <c r="O5532"/>
      <c r="P5532"/>
    </row>
    <row r="5533" spans="1:16" x14ac:dyDescent="0.15">
      <c r="A5533"/>
      <c r="B5533"/>
      <c r="C5533"/>
      <c r="D5533"/>
      <c r="E5533"/>
      <c r="F5533"/>
      <c r="G5533"/>
      <c r="H5533"/>
      <c r="I5533"/>
      <c r="J5533"/>
      <c r="K5533"/>
      <c r="L5533"/>
      <c r="M5533"/>
      <c r="N5533"/>
      <c r="O5533"/>
      <c r="P5533"/>
    </row>
    <row r="5534" spans="1:16" x14ac:dyDescent="0.15">
      <c r="A5534"/>
      <c r="B5534"/>
      <c r="C5534"/>
      <c r="D5534"/>
      <c r="E5534"/>
      <c r="F5534"/>
      <c r="G5534"/>
      <c r="H5534"/>
      <c r="I5534"/>
      <c r="J5534"/>
      <c r="K5534"/>
      <c r="L5534"/>
      <c r="M5534"/>
      <c r="N5534"/>
      <c r="O5534"/>
      <c r="P5534"/>
    </row>
    <row r="5535" spans="1:16" x14ac:dyDescent="0.15">
      <c r="A5535"/>
      <c r="B5535"/>
      <c r="C5535"/>
      <c r="D5535"/>
      <c r="E5535"/>
      <c r="F5535"/>
      <c r="G5535"/>
      <c r="H5535"/>
      <c r="I5535"/>
      <c r="J5535"/>
      <c r="K5535"/>
      <c r="L5535"/>
      <c r="M5535"/>
      <c r="N5535"/>
      <c r="O5535"/>
      <c r="P5535"/>
    </row>
    <row r="5536" spans="1:16" x14ac:dyDescent="0.15">
      <c r="A5536"/>
      <c r="B5536"/>
      <c r="C5536"/>
      <c r="D5536"/>
      <c r="E5536"/>
      <c r="F5536"/>
      <c r="G5536"/>
      <c r="H5536"/>
      <c r="I5536"/>
      <c r="J5536"/>
      <c r="K5536"/>
      <c r="L5536"/>
      <c r="M5536"/>
      <c r="N5536"/>
      <c r="O5536"/>
      <c r="P5536"/>
    </row>
    <row r="5537" spans="1:16" x14ac:dyDescent="0.15">
      <c r="A5537"/>
      <c r="B5537"/>
      <c r="C5537"/>
      <c r="D5537"/>
      <c r="E5537"/>
      <c r="F5537"/>
      <c r="G5537"/>
      <c r="H5537"/>
      <c r="I5537"/>
      <c r="J5537"/>
      <c r="K5537"/>
      <c r="L5537"/>
      <c r="M5537"/>
      <c r="N5537"/>
      <c r="O5537"/>
      <c r="P5537"/>
    </row>
    <row r="5538" spans="1:16" x14ac:dyDescent="0.15">
      <c r="A5538"/>
      <c r="B5538"/>
      <c r="C5538"/>
      <c r="D5538"/>
      <c r="E5538"/>
      <c r="F5538"/>
      <c r="G5538"/>
      <c r="H5538"/>
      <c r="I5538"/>
      <c r="J5538"/>
      <c r="K5538"/>
      <c r="L5538"/>
      <c r="M5538"/>
      <c r="N5538"/>
      <c r="O5538"/>
      <c r="P5538"/>
    </row>
    <row r="5539" spans="1:16" x14ac:dyDescent="0.15">
      <c r="A5539"/>
      <c r="B5539"/>
      <c r="C5539"/>
      <c r="D5539"/>
      <c r="E5539"/>
      <c r="F5539"/>
      <c r="G5539"/>
      <c r="H5539"/>
      <c r="I5539"/>
      <c r="J5539"/>
      <c r="K5539"/>
      <c r="L5539"/>
      <c r="M5539"/>
      <c r="N5539"/>
      <c r="O5539"/>
      <c r="P5539"/>
    </row>
    <row r="5540" spans="1:16" x14ac:dyDescent="0.15">
      <c r="A5540"/>
      <c r="B5540"/>
      <c r="C5540"/>
      <c r="D5540"/>
      <c r="E5540"/>
      <c r="F5540"/>
      <c r="G5540"/>
      <c r="H5540"/>
      <c r="I5540"/>
      <c r="J5540"/>
      <c r="K5540"/>
      <c r="L5540"/>
      <c r="M5540"/>
      <c r="N5540"/>
      <c r="O5540"/>
      <c r="P5540"/>
    </row>
    <row r="5541" spans="1:16" x14ac:dyDescent="0.15">
      <c r="A5541"/>
      <c r="B5541"/>
      <c r="C5541"/>
      <c r="D5541"/>
      <c r="E5541"/>
      <c r="F5541"/>
      <c r="G5541"/>
      <c r="H5541"/>
      <c r="I5541"/>
      <c r="J5541"/>
      <c r="K5541"/>
      <c r="L5541"/>
      <c r="M5541"/>
      <c r="N5541"/>
      <c r="O5541"/>
      <c r="P5541"/>
    </row>
    <row r="5542" spans="1:16" x14ac:dyDescent="0.15">
      <c r="A5542"/>
      <c r="B5542"/>
      <c r="C5542"/>
      <c r="D5542"/>
      <c r="E5542"/>
      <c r="F5542"/>
      <c r="G5542"/>
      <c r="H5542"/>
      <c r="I5542"/>
      <c r="J5542"/>
      <c r="K5542"/>
      <c r="L5542"/>
      <c r="M5542"/>
      <c r="N5542"/>
      <c r="O5542"/>
      <c r="P5542"/>
    </row>
    <row r="5543" spans="1:16" x14ac:dyDescent="0.15">
      <c r="A5543"/>
      <c r="B5543"/>
      <c r="C5543"/>
      <c r="D5543"/>
      <c r="E5543"/>
      <c r="F5543"/>
      <c r="G5543"/>
      <c r="H5543"/>
      <c r="I5543"/>
      <c r="J5543"/>
      <c r="K5543"/>
      <c r="L5543"/>
      <c r="M5543"/>
      <c r="N5543"/>
      <c r="O5543"/>
      <c r="P5543"/>
    </row>
    <row r="5544" spans="1:16" x14ac:dyDescent="0.15">
      <c r="A5544"/>
      <c r="B5544"/>
      <c r="C5544"/>
      <c r="D5544"/>
      <c r="E5544"/>
      <c r="F5544"/>
      <c r="G5544"/>
      <c r="H5544"/>
      <c r="I5544"/>
      <c r="J5544"/>
      <c r="K5544"/>
      <c r="L5544"/>
      <c r="M5544"/>
      <c r="N5544"/>
      <c r="O5544"/>
      <c r="P5544"/>
    </row>
    <row r="5545" spans="1:16" x14ac:dyDescent="0.15">
      <c r="A5545"/>
      <c r="B5545"/>
      <c r="C5545"/>
      <c r="D5545"/>
      <c r="E5545"/>
      <c r="F5545"/>
      <c r="G5545"/>
      <c r="H5545"/>
      <c r="I5545"/>
      <c r="J5545"/>
      <c r="K5545"/>
      <c r="L5545"/>
      <c r="M5545"/>
      <c r="N5545"/>
      <c r="O5545"/>
      <c r="P5545"/>
    </row>
    <row r="5546" spans="1:16" x14ac:dyDescent="0.15">
      <c r="A5546"/>
      <c r="B5546"/>
      <c r="C5546"/>
      <c r="D5546"/>
      <c r="E5546"/>
      <c r="F5546"/>
      <c r="G5546"/>
      <c r="H5546"/>
      <c r="I5546"/>
      <c r="J5546"/>
      <c r="K5546"/>
      <c r="L5546"/>
      <c r="M5546"/>
      <c r="N5546"/>
      <c r="O5546"/>
      <c r="P5546"/>
    </row>
    <row r="5547" spans="1:16" x14ac:dyDescent="0.15">
      <c r="A5547"/>
      <c r="B5547"/>
      <c r="C5547"/>
      <c r="D5547"/>
      <c r="E5547"/>
      <c r="F5547"/>
      <c r="G5547"/>
      <c r="H5547"/>
      <c r="I5547"/>
      <c r="J5547"/>
      <c r="K5547"/>
      <c r="L5547"/>
      <c r="M5547"/>
      <c r="N5547"/>
      <c r="O5547"/>
      <c r="P5547"/>
    </row>
    <row r="5548" spans="1:16" x14ac:dyDescent="0.15">
      <c r="A5548"/>
      <c r="B5548"/>
      <c r="C5548"/>
      <c r="D5548"/>
      <c r="E5548"/>
      <c r="F5548"/>
      <c r="G5548"/>
      <c r="H5548"/>
      <c r="I5548"/>
      <c r="J5548"/>
      <c r="K5548"/>
      <c r="L5548"/>
      <c r="M5548"/>
      <c r="N5548"/>
      <c r="O5548"/>
      <c r="P5548"/>
    </row>
    <row r="5549" spans="1:16" x14ac:dyDescent="0.15">
      <c r="A5549"/>
      <c r="B5549"/>
      <c r="C5549"/>
      <c r="D5549"/>
      <c r="E5549"/>
      <c r="F5549"/>
      <c r="G5549"/>
      <c r="H5549"/>
      <c r="I5549"/>
      <c r="J5549"/>
      <c r="K5549"/>
      <c r="L5549"/>
      <c r="M5549"/>
      <c r="N5549"/>
      <c r="O5549"/>
      <c r="P5549"/>
    </row>
    <row r="5550" spans="1:16" x14ac:dyDescent="0.15">
      <c r="A5550"/>
      <c r="B5550"/>
      <c r="C5550"/>
      <c r="D5550"/>
      <c r="E5550"/>
      <c r="F5550"/>
      <c r="G5550"/>
      <c r="H5550"/>
      <c r="I5550"/>
      <c r="J5550"/>
      <c r="K5550"/>
      <c r="L5550"/>
      <c r="M5550"/>
      <c r="N5550"/>
      <c r="O5550"/>
      <c r="P5550"/>
    </row>
    <row r="5551" spans="1:16" x14ac:dyDescent="0.15">
      <c r="A5551"/>
      <c r="B5551"/>
      <c r="C5551"/>
      <c r="D5551"/>
      <c r="E5551"/>
      <c r="F5551"/>
      <c r="G5551"/>
      <c r="H5551"/>
      <c r="I5551"/>
      <c r="J5551"/>
      <c r="K5551"/>
      <c r="L5551"/>
      <c r="M5551"/>
      <c r="N5551"/>
      <c r="O5551"/>
      <c r="P5551"/>
    </row>
    <row r="5552" spans="1:16" x14ac:dyDescent="0.15">
      <c r="A5552"/>
      <c r="B5552"/>
      <c r="C5552"/>
      <c r="D5552"/>
      <c r="E5552"/>
      <c r="F5552"/>
      <c r="G5552"/>
      <c r="H5552"/>
      <c r="I5552"/>
      <c r="J5552"/>
      <c r="K5552"/>
      <c r="L5552"/>
      <c r="M5552"/>
      <c r="N5552"/>
      <c r="O5552"/>
      <c r="P5552"/>
    </row>
    <row r="5553" spans="1:16" x14ac:dyDescent="0.15">
      <c r="A5553"/>
      <c r="B5553"/>
      <c r="C5553"/>
      <c r="D5553"/>
      <c r="E5553"/>
      <c r="F5553"/>
      <c r="G5553"/>
      <c r="H5553"/>
      <c r="I5553"/>
      <c r="J5553"/>
      <c r="K5553"/>
      <c r="L5553"/>
      <c r="M5553"/>
      <c r="N5553"/>
      <c r="O5553"/>
      <c r="P5553"/>
    </row>
    <row r="5554" spans="1:16" x14ac:dyDescent="0.15">
      <c r="A5554"/>
      <c r="B5554"/>
      <c r="C5554"/>
      <c r="D5554"/>
      <c r="E5554"/>
      <c r="F5554"/>
      <c r="G5554"/>
      <c r="H5554"/>
      <c r="I5554"/>
      <c r="J5554"/>
      <c r="K5554"/>
      <c r="L5554"/>
      <c r="M5554"/>
      <c r="N5554"/>
      <c r="O5554"/>
      <c r="P5554"/>
    </row>
    <row r="5555" spans="1:16" x14ac:dyDescent="0.15">
      <c r="A5555"/>
      <c r="B5555"/>
      <c r="C5555"/>
      <c r="D5555"/>
      <c r="E5555"/>
      <c r="F5555"/>
      <c r="G5555"/>
      <c r="H5555"/>
      <c r="I5555"/>
      <c r="J5555"/>
      <c r="K5555"/>
      <c r="L5555"/>
      <c r="M5555"/>
      <c r="N5555"/>
      <c r="O5555"/>
      <c r="P5555"/>
    </row>
    <row r="5556" spans="1:16" x14ac:dyDescent="0.15">
      <c r="A5556"/>
      <c r="B5556"/>
      <c r="C5556"/>
      <c r="D5556"/>
      <c r="E5556"/>
      <c r="F5556"/>
      <c r="G5556"/>
      <c r="H5556"/>
      <c r="I5556"/>
      <c r="J5556"/>
      <c r="K5556"/>
      <c r="L5556"/>
      <c r="M5556"/>
      <c r="N5556"/>
      <c r="O5556"/>
      <c r="P5556"/>
    </row>
    <row r="5557" spans="1:16" x14ac:dyDescent="0.15">
      <c r="A5557"/>
      <c r="B5557"/>
      <c r="C5557"/>
      <c r="D5557"/>
      <c r="E5557"/>
      <c r="F5557"/>
      <c r="G5557"/>
      <c r="H5557"/>
      <c r="I5557"/>
      <c r="J5557"/>
      <c r="K5557"/>
      <c r="L5557"/>
      <c r="M5557"/>
      <c r="N5557"/>
      <c r="O5557"/>
      <c r="P5557"/>
    </row>
    <row r="5558" spans="1:16" x14ac:dyDescent="0.15">
      <c r="A5558"/>
      <c r="B5558"/>
      <c r="C5558"/>
      <c r="D5558"/>
      <c r="E5558"/>
      <c r="F5558"/>
      <c r="G5558"/>
      <c r="H5558"/>
      <c r="I5558"/>
      <c r="J5558"/>
      <c r="K5558"/>
      <c r="L5558"/>
      <c r="M5558"/>
      <c r="N5558"/>
      <c r="O5558"/>
      <c r="P5558"/>
    </row>
    <row r="5559" spans="1:16" x14ac:dyDescent="0.15">
      <c r="A5559"/>
      <c r="B5559"/>
      <c r="C5559"/>
      <c r="D5559"/>
      <c r="E5559"/>
      <c r="F5559"/>
      <c r="G5559"/>
      <c r="H5559"/>
      <c r="I5559"/>
      <c r="J5559"/>
      <c r="K5559"/>
      <c r="L5559"/>
      <c r="M5559"/>
      <c r="N5559"/>
      <c r="O5559"/>
      <c r="P5559"/>
    </row>
    <row r="5560" spans="1:16" x14ac:dyDescent="0.15">
      <c r="A5560"/>
      <c r="B5560"/>
      <c r="C5560"/>
      <c r="D5560"/>
      <c r="E5560"/>
      <c r="F5560"/>
      <c r="G5560"/>
      <c r="H5560"/>
      <c r="I5560"/>
      <c r="J5560"/>
      <c r="K5560"/>
      <c r="L5560"/>
      <c r="M5560"/>
      <c r="N5560"/>
      <c r="O5560"/>
      <c r="P5560"/>
    </row>
    <row r="5561" spans="1:16" x14ac:dyDescent="0.15">
      <c r="A5561"/>
      <c r="B5561"/>
      <c r="C5561"/>
      <c r="D5561"/>
      <c r="E5561"/>
      <c r="F5561"/>
      <c r="G5561"/>
      <c r="H5561"/>
      <c r="I5561"/>
      <c r="J5561"/>
      <c r="K5561"/>
      <c r="L5561"/>
      <c r="M5561"/>
      <c r="N5561"/>
      <c r="O5561"/>
      <c r="P5561"/>
    </row>
    <row r="5562" spans="1:16" x14ac:dyDescent="0.15">
      <c r="A5562"/>
      <c r="B5562"/>
      <c r="C5562"/>
      <c r="D5562"/>
      <c r="E5562"/>
      <c r="F5562"/>
      <c r="G5562"/>
      <c r="H5562"/>
      <c r="I5562"/>
      <c r="J5562"/>
      <c r="K5562"/>
      <c r="L5562"/>
      <c r="M5562"/>
      <c r="N5562"/>
      <c r="O5562"/>
      <c r="P5562"/>
    </row>
    <row r="5563" spans="1:16" x14ac:dyDescent="0.15">
      <c r="A5563"/>
      <c r="B5563"/>
      <c r="C5563"/>
      <c r="D5563"/>
      <c r="E5563"/>
      <c r="F5563"/>
      <c r="G5563"/>
      <c r="H5563"/>
      <c r="I5563"/>
      <c r="J5563"/>
      <c r="K5563"/>
      <c r="L5563"/>
      <c r="M5563"/>
      <c r="N5563"/>
      <c r="O5563"/>
      <c r="P5563"/>
    </row>
    <row r="5564" spans="1:16" x14ac:dyDescent="0.15">
      <c r="A5564"/>
      <c r="B5564"/>
      <c r="C5564"/>
      <c r="D5564"/>
      <c r="E5564"/>
      <c r="F5564"/>
      <c r="G5564"/>
      <c r="H5564"/>
      <c r="I5564"/>
      <c r="J5564"/>
      <c r="K5564"/>
      <c r="L5564"/>
      <c r="M5564"/>
      <c r="N5564"/>
      <c r="O5564"/>
      <c r="P5564"/>
    </row>
    <row r="5565" spans="1:16" x14ac:dyDescent="0.15">
      <c r="A5565"/>
      <c r="B5565"/>
      <c r="C5565"/>
      <c r="D5565"/>
      <c r="E5565"/>
      <c r="F5565"/>
      <c r="G5565"/>
      <c r="H5565"/>
      <c r="I5565"/>
      <c r="J5565"/>
      <c r="K5565"/>
      <c r="L5565"/>
      <c r="M5565"/>
      <c r="N5565"/>
      <c r="O5565"/>
      <c r="P5565"/>
    </row>
    <row r="5566" spans="1:16" x14ac:dyDescent="0.15">
      <c r="A5566"/>
      <c r="B5566"/>
      <c r="C5566"/>
      <c r="D5566"/>
      <c r="E5566"/>
      <c r="F5566"/>
      <c r="G5566"/>
      <c r="H5566"/>
      <c r="I5566"/>
      <c r="J5566"/>
      <c r="K5566"/>
      <c r="L5566"/>
      <c r="M5566"/>
      <c r="N5566"/>
      <c r="O5566"/>
      <c r="P5566"/>
    </row>
    <row r="5567" spans="1:16" x14ac:dyDescent="0.15">
      <c r="A5567"/>
      <c r="B5567"/>
      <c r="C5567"/>
      <c r="D5567"/>
      <c r="E5567"/>
      <c r="F5567"/>
      <c r="G5567"/>
      <c r="H5567"/>
      <c r="I5567"/>
      <c r="J5567"/>
      <c r="K5567"/>
      <c r="L5567"/>
      <c r="M5567"/>
      <c r="N5567"/>
      <c r="O5567"/>
      <c r="P5567"/>
    </row>
    <row r="5568" spans="1:16" x14ac:dyDescent="0.15">
      <c r="A5568"/>
      <c r="B5568"/>
      <c r="C5568"/>
      <c r="D5568"/>
      <c r="E5568"/>
      <c r="F5568"/>
      <c r="G5568"/>
      <c r="H5568"/>
      <c r="I5568"/>
      <c r="J5568"/>
      <c r="K5568"/>
      <c r="L5568"/>
      <c r="M5568"/>
      <c r="N5568"/>
      <c r="O5568"/>
      <c r="P5568"/>
    </row>
    <row r="5569" spans="1:16" x14ac:dyDescent="0.15">
      <c r="A5569"/>
      <c r="B5569"/>
      <c r="C5569"/>
      <c r="D5569"/>
      <c r="E5569"/>
      <c r="F5569"/>
      <c r="G5569"/>
      <c r="H5569"/>
      <c r="I5569"/>
      <c r="J5569"/>
      <c r="K5569"/>
      <c r="L5569"/>
      <c r="M5569"/>
      <c r="N5569"/>
      <c r="O5569"/>
      <c r="P5569"/>
    </row>
    <row r="5570" spans="1:16" x14ac:dyDescent="0.15">
      <c r="A5570"/>
      <c r="B5570"/>
      <c r="C5570"/>
      <c r="D5570"/>
      <c r="E5570"/>
      <c r="F5570"/>
      <c r="G5570"/>
      <c r="H5570"/>
      <c r="I5570"/>
      <c r="J5570"/>
      <c r="K5570"/>
      <c r="L5570"/>
      <c r="M5570"/>
      <c r="N5570"/>
      <c r="O5570"/>
      <c r="P5570"/>
    </row>
    <row r="5571" spans="1:16" x14ac:dyDescent="0.15">
      <c r="A5571"/>
      <c r="B5571"/>
      <c r="C5571"/>
      <c r="D5571"/>
      <c r="E5571"/>
      <c r="F5571"/>
      <c r="G5571"/>
      <c r="H5571"/>
      <c r="I5571"/>
      <c r="J5571"/>
      <c r="K5571"/>
      <c r="L5571"/>
      <c r="M5571"/>
      <c r="N5571"/>
      <c r="O5571"/>
      <c r="P5571"/>
    </row>
    <row r="5572" spans="1:16" x14ac:dyDescent="0.15">
      <c r="A5572"/>
      <c r="B5572"/>
      <c r="C5572"/>
      <c r="D5572"/>
      <c r="E5572"/>
      <c r="F5572"/>
      <c r="G5572"/>
      <c r="H5572"/>
      <c r="I5572"/>
      <c r="J5572"/>
      <c r="K5572"/>
      <c r="L5572"/>
      <c r="M5572"/>
      <c r="N5572"/>
      <c r="O5572"/>
      <c r="P5572"/>
    </row>
    <row r="5573" spans="1:16" x14ac:dyDescent="0.15">
      <c r="A5573"/>
      <c r="B5573"/>
      <c r="C5573"/>
      <c r="D5573"/>
      <c r="E5573"/>
      <c r="F5573"/>
      <c r="G5573"/>
      <c r="H5573"/>
      <c r="I5573"/>
      <c r="J5573"/>
      <c r="K5573"/>
      <c r="L5573"/>
      <c r="M5573"/>
      <c r="N5573"/>
      <c r="O5573"/>
      <c r="P5573"/>
    </row>
    <row r="5574" spans="1:16" x14ac:dyDescent="0.15">
      <c r="A5574"/>
      <c r="B5574"/>
      <c r="C5574"/>
      <c r="D5574"/>
      <c r="E5574"/>
      <c r="F5574"/>
      <c r="G5574"/>
      <c r="H5574"/>
      <c r="I5574"/>
      <c r="J5574"/>
      <c r="K5574"/>
      <c r="L5574"/>
      <c r="M5574"/>
      <c r="N5574"/>
      <c r="O5574"/>
      <c r="P5574"/>
    </row>
    <row r="5575" spans="1:16" x14ac:dyDescent="0.15">
      <c r="A5575"/>
      <c r="B5575"/>
      <c r="C5575"/>
      <c r="D5575"/>
      <c r="E5575"/>
      <c r="F5575"/>
      <c r="G5575"/>
      <c r="H5575"/>
      <c r="I5575"/>
      <c r="J5575"/>
      <c r="K5575"/>
      <c r="L5575"/>
      <c r="M5575"/>
      <c r="N5575"/>
      <c r="O5575"/>
      <c r="P5575"/>
    </row>
    <row r="5576" spans="1:16" x14ac:dyDescent="0.15">
      <c r="A5576"/>
      <c r="B5576"/>
      <c r="C5576"/>
      <c r="D5576"/>
      <c r="E5576"/>
      <c r="F5576"/>
      <c r="G5576"/>
      <c r="H5576"/>
      <c r="I5576"/>
      <c r="J5576"/>
      <c r="K5576"/>
      <c r="L5576"/>
      <c r="M5576"/>
      <c r="N5576"/>
      <c r="O5576"/>
      <c r="P5576"/>
    </row>
    <row r="5577" spans="1:16" x14ac:dyDescent="0.15">
      <c r="A5577"/>
      <c r="B5577"/>
      <c r="C5577"/>
      <c r="D5577"/>
      <c r="E5577"/>
      <c r="F5577"/>
      <c r="G5577"/>
      <c r="H5577"/>
      <c r="I5577"/>
      <c r="J5577"/>
      <c r="K5577"/>
      <c r="L5577"/>
      <c r="M5577"/>
      <c r="N5577"/>
      <c r="O5577"/>
      <c r="P5577"/>
    </row>
    <row r="5578" spans="1:16" x14ac:dyDescent="0.15">
      <c r="A5578"/>
      <c r="B5578"/>
      <c r="C5578"/>
      <c r="D5578"/>
      <c r="E5578"/>
      <c r="F5578"/>
      <c r="G5578"/>
      <c r="H5578"/>
      <c r="I5578"/>
      <c r="J5578"/>
      <c r="K5578"/>
      <c r="L5578"/>
      <c r="M5578"/>
      <c r="N5578"/>
      <c r="O5578"/>
      <c r="P5578"/>
    </row>
    <row r="5579" spans="1:16" x14ac:dyDescent="0.15">
      <c r="A5579"/>
      <c r="B5579"/>
      <c r="C5579"/>
      <c r="D5579"/>
      <c r="E5579"/>
      <c r="F5579"/>
      <c r="G5579"/>
      <c r="H5579"/>
      <c r="I5579"/>
      <c r="J5579"/>
      <c r="K5579"/>
      <c r="L5579"/>
      <c r="M5579"/>
      <c r="N5579"/>
      <c r="O5579"/>
      <c r="P5579"/>
    </row>
    <row r="5580" spans="1:16" x14ac:dyDescent="0.15">
      <c r="A5580"/>
      <c r="B5580"/>
      <c r="C5580"/>
      <c r="D5580"/>
      <c r="E5580"/>
      <c r="F5580"/>
      <c r="G5580"/>
      <c r="H5580"/>
      <c r="I5580"/>
      <c r="J5580"/>
      <c r="K5580"/>
      <c r="L5580"/>
      <c r="M5580"/>
      <c r="N5580"/>
      <c r="O5580"/>
      <c r="P5580"/>
    </row>
    <row r="5581" spans="1:16" x14ac:dyDescent="0.15">
      <c r="A5581"/>
      <c r="B5581"/>
      <c r="C5581"/>
      <c r="D5581"/>
      <c r="E5581"/>
      <c r="F5581"/>
      <c r="G5581"/>
      <c r="H5581"/>
      <c r="I5581"/>
      <c r="J5581"/>
      <c r="K5581"/>
      <c r="L5581"/>
      <c r="M5581"/>
      <c r="N5581"/>
      <c r="O5581"/>
      <c r="P5581"/>
    </row>
    <row r="5582" spans="1:16" x14ac:dyDescent="0.15">
      <c r="A5582"/>
      <c r="B5582"/>
      <c r="C5582"/>
      <c r="D5582"/>
      <c r="E5582"/>
      <c r="F5582"/>
      <c r="G5582"/>
      <c r="H5582"/>
      <c r="I5582"/>
      <c r="J5582"/>
      <c r="K5582"/>
      <c r="L5582"/>
      <c r="M5582"/>
      <c r="N5582"/>
      <c r="O5582"/>
      <c r="P5582"/>
    </row>
    <row r="5583" spans="1:16" x14ac:dyDescent="0.15">
      <c r="A5583"/>
      <c r="B5583"/>
      <c r="C5583"/>
      <c r="D5583"/>
      <c r="E5583"/>
      <c r="F5583"/>
      <c r="G5583"/>
      <c r="H5583"/>
      <c r="I5583"/>
      <c r="J5583"/>
      <c r="K5583"/>
      <c r="L5583"/>
      <c r="M5583"/>
      <c r="N5583"/>
      <c r="O5583"/>
      <c r="P5583"/>
    </row>
    <row r="5584" spans="1:16" x14ac:dyDescent="0.15">
      <c r="A5584"/>
      <c r="B5584"/>
      <c r="C5584"/>
      <c r="D5584"/>
      <c r="E5584"/>
      <c r="F5584"/>
      <c r="G5584"/>
      <c r="H5584"/>
      <c r="I5584"/>
      <c r="J5584"/>
      <c r="K5584"/>
      <c r="L5584"/>
      <c r="M5584"/>
      <c r="N5584"/>
      <c r="O5584"/>
      <c r="P5584"/>
    </row>
    <row r="5585" spans="1:16" x14ac:dyDescent="0.15">
      <c r="A5585"/>
      <c r="B5585"/>
      <c r="C5585"/>
      <c r="D5585"/>
      <c r="E5585"/>
      <c r="F5585"/>
      <c r="G5585"/>
      <c r="H5585"/>
      <c r="I5585"/>
      <c r="J5585"/>
      <c r="K5585"/>
      <c r="L5585"/>
      <c r="M5585"/>
      <c r="N5585"/>
      <c r="O5585"/>
      <c r="P5585"/>
    </row>
    <row r="5586" spans="1:16" x14ac:dyDescent="0.15">
      <c r="A5586"/>
      <c r="B5586"/>
      <c r="C5586"/>
      <c r="D5586"/>
      <c r="E5586"/>
      <c r="F5586"/>
      <c r="G5586"/>
      <c r="H5586"/>
      <c r="I5586"/>
      <c r="J5586"/>
      <c r="K5586"/>
      <c r="L5586"/>
      <c r="M5586"/>
      <c r="N5586"/>
      <c r="O5586"/>
      <c r="P5586"/>
    </row>
    <row r="5587" spans="1:16" x14ac:dyDescent="0.15">
      <c r="A5587"/>
      <c r="B5587"/>
      <c r="C5587"/>
      <c r="D5587"/>
      <c r="E5587"/>
      <c r="F5587"/>
      <c r="G5587"/>
      <c r="H5587"/>
      <c r="I5587"/>
      <c r="J5587"/>
      <c r="K5587"/>
      <c r="L5587"/>
      <c r="M5587"/>
      <c r="N5587"/>
      <c r="O5587"/>
      <c r="P5587"/>
    </row>
    <row r="5588" spans="1:16" x14ac:dyDescent="0.15">
      <c r="A5588"/>
      <c r="B5588"/>
      <c r="C5588"/>
      <c r="D5588"/>
      <c r="E5588"/>
      <c r="F5588"/>
      <c r="G5588"/>
      <c r="H5588"/>
      <c r="I5588"/>
      <c r="J5588"/>
      <c r="K5588"/>
      <c r="L5588"/>
      <c r="M5588"/>
      <c r="N5588"/>
      <c r="O5588"/>
      <c r="P5588"/>
    </row>
    <row r="5589" spans="1:16" x14ac:dyDescent="0.15">
      <c r="A5589"/>
      <c r="B5589"/>
      <c r="C5589"/>
      <c r="D5589"/>
      <c r="E5589"/>
      <c r="F5589"/>
      <c r="G5589"/>
      <c r="H5589"/>
      <c r="I5589"/>
      <c r="J5589"/>
      <c r="K5589"/>
      <c r="L5589"/>
      <c r="M5589"/>
      <c r="N5589"/>
      <c r="O5589"/>
      <c r="P5589"/>
    </row>
    <row r="5590" spans="1:16" x14ac:dyDescent="0.15">
      <c r="A5590"/>
      <c r="B5590"/>
      <c r="C5590"/>
      <c r="D5590"/>
      <c r="E5590"/>
      <c r="F5590"/>
      <c r="G5590"/>
      <c r="H5590"/>
      <c r="I5590"/>
      <c r="J5590"/>
      <c r="K5590"/>
      <c r="L5590"/>
      <c r="M5590"/>
      <c r="N5590"/>
      <c r="O5590"/>
      <c r="P5590"/>
    </row>
    <row r="5591" spans="1:16" x14ac:dyDescent="0.15">
      <c r="A5591"/>
      <c r="B5591"/>
      <c r="C5591"/>
      <c r="D5591"/>
      <c r="E5591"/>
      <c r="F5591"/>
      <c r="G5591"/>
      <c r="H5591"/>
      <c r="I5591"/>
      <c r="J5591"/>
      <c r="K5591"/>
      <c r="L5591"/>
      <c r="M5591"/>
      <c r="N5591"/>
      <c r="O5591"/>
      <c r="P5591"/>
    </row>
    <row r="5592" spans="1:16" x14ac:dyDescent="0.15">
      <c r="A5592"/>
      <c r="B5592"/>
      <c r="C5592"/>
      <c r="D5592"/>
      <c r="E5592"/>
      <c r="F5592"/>
      <c r="G5592"/>
      <c r="H5592"/>
      <c r="I5592"/>
      <c r="J5592"/>
      <c r="K5592"/>
      <c r="L5592"/>
      <c r="M5592"/>
      <c r="N5592"/>
      <c r="O5592"/>
      <c r="P5592"/>
    </row>
    <row r="5593" spans="1:16" x14ac:dyDescent="0.15">
      <c r="A5593"/>
      <c r="B5593"/>
      <c r="C5593"/>
      <c r="D5593"/>
      <c r="E5593"/>
      <c r="F5593"/>
      <c r="G5593"/>
      <c r="H5593"/>
      <c r="I5593"/>
      <c r="J5593"/>
      <c r="K5593"/>
      <c r="L5593"/>
      <c r="M5593"/>
      <c r="N5593"/>
      <c r="O5593"/>
      <c r="P5593"/>
    </row>
    <row r="5594" spans="1:16" x14ac:dyDescent="0.15">
      <c r="A5594"/>
      <c r="B5594"/>
      <c r="C5594"/>
      <c r="D5594"/>
      <c r="E5594"/>
      <c r="F5594"/>
      <c r="G5594"/>
      <c r="H5594"/>
      <c r="I5594"/>
      <c r="J5594"/>
      <c r="K5594"/>
      <c r="L5594"/>
      <c r="M5594"/>
      <c r="N5594"/>
      <c r="O5594"/>
      <c r="P5594"/>
    </row>
    <row r="5595" spans="1:16" x14ac:dyDescent="0.15">
      <c r="A5595"/>
      <c r="B5595"/>
      <c r="C5595"/>
      <c r="D5595"/>
      <c r="E5595"/>
      <c r="F5595"/>
      <c r="G5595"/>
      <c r="H5595"/>
      <c r="I5595"/>
      <c r="J5595"/>
      <c r="K5595"/>
      <c r="L5595"/>
      <c r="M5595"/>
      <c r="N5595"/>
      <c r="O5595"/>
      <c r="P5595"/>
    </row>
    <row r="5596" spans="1:16" x14ac:dyDescent="0.15">
      <c r="A5596"/>
      <c r="B5596"/>
      <c r="C5596"/>
      <c r="D5596"/>
      <c r="E5596"/>
      <c r="F5596"/>
      <c r="G5596"/>
      <c r="H5596"/>
      <c r="I5596"/>
      <c r="J5596"/>
      <c r="K5596"/>
      <c r="L5596"/>
      <c r="M5596"/>
      <c r="N5596"/>
      <c r="O5596"/>
      <c r="P5596"/>
    </row>
    <row r="5597" spans="1:16" x14ac:dyDescent="0.15">
      <c r="A5597"/>
      <c r="B5597"/>
      <c r="C5597"/>
      <c r="D5597"/>
      <c r="E5597"/>
      <c r="F5597"/>
      <c r="G5597"/>
      <c r="H5597"/>
      <c r="I5597"/>
      <c r="J5597"/>
      <c r="K5597"/>
      <c r="L5597"/>
      <c r="M5597"/>
      <c r="N5597"/>
      <c r="O5597"/>
      <c r="P5597"/>
    </row>
    <row r="5598" spans="1:16" x14ac:dyDescent="0.15">
      <c r="A5598"/>
      <c r="B5598"/>
      <c r="C5598"/>
      <c r="D5598"/>
      <c r="E5598"/>
      <c r="F5598"/>
      <c r="G5598"/>
      <c r="H5598"/>
      <c r="I5598"/>
      <c r="J5598"/>
      <c r="K5598"/>
      <c r="L5598"/>
      <c r="M5598"/>
      <c r="N5598"/>
      <c r="O5598"/>
      <c r="P5598"/>
    </row>
    <row r="5599" spans="1:16" x14ac:dyDescent="0.15">
      <c r="A5599"/>
      <c r="B5599"/>
      <c r="C5599"/>
      <c r="D5599"/>
      <c r="E5599"/>
      <c r="F5599"/>
      <c r="G5599"/>
      <c r="H5599"/>
      <c r="I5599"/>
      <c r="J5599"/>
      <c r="K5599"/>
      <c r="L5599"/>
      <c r="M5599"/>
      <c r="N5599"/>
      <c r="O5599"/>
      <c r="P5599"/>
    </row>
    <row r="5600" spans="1:16" x14ac:dyDescent="0.15">
      <c r="A5600"/>
      <c r="B5600"/>
      <c r="C5600"/>
      <c r="D5600"/>
      <c r="E5600"/>
      <c r="F5600"/>
      <c r="G5600"/>
      <c r="H5600"/>
      <c r="I5600"/>
      <c r="J5600"/>
      <c r="K5600"/>
      <c r="L5600"/>
      <c r="M5600"/>
      <c r="N5600"/>
      <c r="O5600"/>
      <c r="P5600"/>
    </row>
    <row r="5601" spans="1:16" x14ac:dyDescent="0.15">
      <c r="A5601"/>
      <c r="B5601"/>
      <c r="C5601"/>
      <c r="D5601"/>
      <c r="E5601"/>
      <c r="F5601"/>
      <c r="G5601"/>
      <c r="H5601"/>
      <c r="I5601"/>
      <c r="J5601"/>
      <c r="K5601"/>
      <c r="L5601"/>
      <c r="M5601"/>
      <c r="N5601"/>
      <c r="O5601"/>
      <c r="P5601"/>
    </row>
    <row r="5602" spans="1:16" x14ac:dyDescent="0.15">
      <c r="A5602"/>
      <c r="B5602"/>
      <c r="C5602"/>
      <c r="D5602"/>
      <c r="E5602"/>
      <c r="F5602"/>
      <c r="G5602"/>
      <c r="H5602"/>
      <c r="I5602"/>
      <c r="J5602"/>
      <c r="K5602"/>
      <c r="L5602"/>
      <c r="M5602"/>
      <c r="N5602"/>
      <c r="O5602"/>
      <c r="P5602"/>
    </row>
    <row r="5603" spans="1:16" x14ac:dyDescent="0.15">
      <c r="A5603"/>
      <c r="B5603"/>
      <c r="C5603"/>
      <c r="D5603"/>
      <c r="E5603"/>
      <c r="F5603"/>
      <c r="G5603"/>
      <c r="H5603"/>
      <c r="I5603"/>
      <c r="J5603"/>
      <c r="K5603"/>
      <c r="L5603"/>
      <c r="M5603"/>
      <c r="N5603"/>
      <c r="O5603"/>
      <c r="P5603"/>
    </row>
    <row r="5604" spans="1:16" x14ac:dyDescent="0.15">
      <c r="A5604"/>
      <c r="B5604"/>
      <c r="C5604"/>
      <c r="D5604"/>
      <c r="E5604"/>
      <c r="F5604"/>
      <c r="G5604"/>
      <c r="H5604"/>
      <c r="I5604"/>
      <c r="J5604"/>
      <c r="K5604"/>
      <c r="L5604"/>
      <c r="M5604"/>
      <c r="N5604"/>
      <c r="O5604"/>
      <c r="P5604"/>
    </row>
    <row r="5605" spans="1:16" x14ac:dyDescent="0.15">
      <c r="A5605"/>
      <c r="B5605"/>
      <c r="C5605"/>
      <c r="D5605"/>
      <c r="E5605"/>
      <c r="F5605"/>
      <c r="G5605"/>
      <c r="H5605"/>
      <c r="I5605"/>
      <c r="J5605"/>
      <c r="K5605"/>
      <c r="L5605"/>
      <c r="M5605"/>
      <c r="N5605"/>
      <c r="O5605"/>
      <c r="P5605"/>
    </row>
    <row r="5606" spans="1:16" x14ac:dyDescent="0.15">
      <c r="A5606"/>
      <c r="B5606"/>
      <c r="C5606"/>
      <c r="D5606"/>
      <c r="E5606"/>
      <c r="F5606"/>
      <c r="G5606"/>
      <c r="H5606"/>
      <c r="I5606"/>
      <c r="J5606"/>
      <c r="K5606"/>
      <c r="L5606"/>
      <c r="M5606"/>
      <c r="N5606"/>
      <c r="O5606"/>
      <c r="P5606"/>
    </row>
    <row r="5607" spans="1:16" x14ac:dyDescent="0.15">
      <c r="A5607"/>
      <c r="B5607"/>
      <c r="C5607"/>
      <c r="D5607"/>
      <c r="E5607"/>
      <c r="F5607"/>
      <c r="G5607"/>
      <c r="H5607"/>
      <c r="I5607"/>
      <c r="J5607"/>
      <c r="K5607"/>
      <c r="L5607"/>
      <c r="M5607"/>
      <c r="N5607"/>
      <c r="O5607"/>
      <c r="P5607"/>
    </row>
    <row r="5608" spans="1:16" x14ac:dyDescent="0.15">
      <c r="A5608"/>
      <c r="B5608"/>
      <c r="C5608"/>
      <c r="D5608"/>
      <c r="E5608"/>
      <c r="F5608"/>
      <c r="G5608"/>
      <c r="H5608"/>
      <c r="I5608"/>
      <c r="J5608"/>
      <c r="K5608"/>
      <c r="L5608"/>
      <c r="M5608"/>
      <c r="N5608"/>
      <c r="O5608"/>
      <c r="P5608"/>
    </row>
    <row r="5609" spans="1:16" x14ac:dyDescent="0.15">
      <c r="A5609"/>
      <c r="B5609"/>
      <c r="C5609"/>
      <c r="D5609"/>
      <c r="E5609"/>
      <c r="F5609"/>
      <c r="G5609"/>
      <c r="H5609"/>
      <c r="I5609"/>
      <c r="J5609"/>
      <c r="K5609"/>
      <c r="L5609"/>
      <c r="M5609"/>
      <c r="N5609"/>
      <c r="O5609"/>
      <c r="P5609"/>
    </row>
    <row r="5610" spans="1:16" x14ac:dyDescent="0.15">
      <c r="A5610"/>
      <c r="B5610"/>
      <c r="C5610"/>
      <c r="D5610"/>
      <c r="E5610"/>
      <c r="F5610"/>
      <c r="G5610"/>
      <c r="H5610"/>
      <c r="I5610"/>
      <c r="J5610"/>
      <c r="K5610"/>
      <c r="L5610"/>
      <c r="M5610"/>
      <c r="N5610"/>
      <c r="O5610"/>
      <c r="P5610"/>
    </row>
    <row r="5611" spans="1:16" x14ac:dyDescent="0.15">
      <c r="A5611"/>
      <c r="B5611"/>
      <c r="C5611"/>
      <c r="D5611"/>
      <c r="E5611"/>
      <c r="F5611"/>
      <c r="G5611"/>
      <c r="H5611"/>
      <c r="I5611"/>
      <c r="J5611"/>
      <c r="K5611"/>
      <c r="L5611"/>
      <c r="M5611"/>
      <c r="N5611"/>
      <c r="O5611"/>
      <c r="P5611"/>
    </row>
    <row r="5612" spans="1:16" x14ac:dyDescent="0.15">
      <c r="A5612"/>
      <c r="B5612"/>
      <c r="C5612"/>
      <c r="D5612"/>
      <c r="E5612"/>
      <c r="F5612"/>
      <c r="G5612"/>
      <c r="H5612"/>
      <c r="I5612"/>
      <c r="J5612"/>
      <c r="K5612"/>
      <c r="L5612"/>
      <c r="M5612"/>
      <c r="N5612"/>
      <c r="O5612"/>
      <c r="P5612"/>
    </row>
    <row r="5613" spans="1:16" x14ac:dyDescent="0.15">
      <c r="A5613"/>
      <c r="B5613"/>
      <c r="C5613"/>
      <c r="D5613"/>
      <c r="E5613"/>
      <c r="F5613"/>
      <c r="G5613"/>
      <c r="H5613"/>
      <c r="I5613"/>
      <c r="J5613"/>
      <c r="K5613"/>
      <c r="L5613"/>
      <c r="M5613"/>
      <c r="N5613"/>
      <c r="O5613"/>
      <c r="P5613"/>
    </row>
    <row r="5614" spans="1:16" x14ac:dyDescent="0.15">
      <c r="A5614"/>
      <c r="B5614"/>
      <c r="C5614"/>
      <c r="D5614"/>
      <c r="E5614"/>
      <c r="F5614"/>
      <c r="G5614"/>
      <c r="H5614"/>
      <c r="I5614"/>
      <c r="J5614"/>
      <c r="K5614"/>
      <c r="L5614"/>
      <c r="M5614"/>
      <c r="N5614"/>
      <c r="O5614"/>
      <c r="P5614"/>
    </row>
    <row r="5615" spans="1:16" x14ac:dyDescent="0.15">
      <c r="A5615"/>
      <c r="B5615"/>
      <c r="C5615"/>
      <c r="D5615"/>
      <c r="E5615"/>
      <c r="F5615"/>
      <c r="G5615"/>
      <c r="H5615"/>
      <c r="I5615"/>
      <c r="J5615"/>
      <c r="K5615"/>
      <c r="L5615"/>
      <c r="M5615"/>
      <c r="N5615"/>
      <c r="O5615"/>
      <c r="P5615"/>
    </row>
    <row r="5616" spans="1:16" x14ac:dyDescent="0.15">
      <c r="A5616"/>
      <c r="B5616"/>
      <c r="C5616"/>
      <c r="D5616"/>
      <c r="E5616"/>
      <c r="F5616"/>
      <c r="G5616"/>
      <c r="H5616"/>
      <c r="I5616"/>
      <c r="J5616"/>
      <c r="K5616"/>
      <c r="L5616"/>
      <c r="M5616"/>
      <c r="N5616"/>
      <c r="O5616"/>
      <c r="P5616"/>
    </row>
    <row r="5617" spans="1:16" x14ac:dyDescent="0.15">
      <c r="A5617"/>
      <c r="B5617"/>
      <c r="C5617"/>
      <c r="D5617"/>
      <c r="E5617"/>
      <c r="F5617"/>
      <c r="G5617"/>
      <c r="H5617"/>
      <c r="I5617"/>
      <c r="J5617"/>
      <c r="K5617"/>
      <c r="L5617"/>
      <c r="M5617"/>
      <c r="N5617"/>
      <c r="O5617"/>
      <c r="P5617"/>
    </row>
    <row r="5618" spans="1:16" x14ac:dyDescent="0.15">
      <c r="A5618"/>
      <c r="B5618"/>
      <c r="C5618"/>
      <c r="D5618"/>
      <c r="E5618"/>
      <c r="F5618"/>
      <c r="G5618"/>
      <c r="H5618"/>
      <c r="I5618"/>
      <c r="J5618"/>
      <c r="K5618"/>
      <c r="L5618"/>
      <c r="M5618"/>
      <c r="N5618"/>
      <c r="O5618"/>
      <c r="P5618"/>
    </row>
    <row r="5619" spans="1:16" x14ac:dyDescent="0.15">
      <c r="A5619"/>
      <c r="B5619"/>
      <c r="C5619"/>
      <c r="D5619"/>
      <c r="E5619"/>
      <c r="F5619"/>
      <c r="G5619"/>
      <c r="H5619"/>
      <c r="I5619"/>
      <c r="J5619"/>
      <c r="K5619"/>
      <c r="L5619"/>
      <c r="M5619"/>
      <c r="N5619"/>
      <c r="O5619"/>
      <c r="P5619"/>
    </row>
    <row r="5620" spans="1:16" x14ac:dyDescent="0.15">
      <c r="A5620"/>
      <c r="B5620"/>
      <c r="C5620"/>
      <c r="D5620"/>
      <c r="E5620"/>
      <c r="F5620"/>
      <c r="G5620"/>
      <c r="H5620"/>
      <c r="I5620"/>
      <c r="J5620"/>
      <c r="K5620"/>
      <c r="L5620"/>
      <c r="M5620"/>
      <c r="N5620"/>
      <c r="O5620"/>
      <c r="P5620"/>
    </row>
    <row r="5621" spans="1:16" x14ac:dyDescent="0.15">
      <c r="A5621"/>
      <c r="B5621"/>
      <c r="C5621"/>
      <c r="D5621"/>
      <c r="E5621"/>
      <c r="F5621"/>
      <c r="G5621"/>
      <c r="H5621"/>
      <c r="I5621"/>
      <c r="J5621"/>
      <c r="K5621"/>
      <c r="L5621"/>
      <c r="M5621"/>
      <c r="N5621"/>
      <c r="O5621"/>
      <c r="P5621"/>
    </row>
    <row r="5622" spans="1:16" x14ac:dyDescent="0.15">
      <c r="A5622"/>
      <c r="B5622"/>
      <c r="C5622"/>
      <c r="D5622"/>
      <c r="E5622"/>
      <c r="F5622"/>
      <c r="G5622"/>
      <c r="H5622"/>
      <c r="I5622"/>
      <c r="J5622"/>
      <c r="K5622"/>
      <c r="L5622"/>
      <c r="M5622"/>
      <c r="N5622"/>
      <c r="O5622"/>
      <c r="P5622"/>
    </row>
    <row r="5623" spans="1:16" x14ac:dyDescent="0.15">
      <c r="A5623"/>
      <c r="B5623"/>
      <c r="C5623"/>
      <c r="D5623"/>
      <c r="E5623"/>
      <c r="F5623"/>
      <c r="G5623"/>
      <c r="H5623"/>
      <c r="I5623"/>
      <c r="J5623"/>
      <c r="K5623"/>
      <c r="L5623"/>
      <c r="M5623"/>
      <c r="N5623"/>
      <c r="O5623"/>
      <c r="P5623"/>
    </row>
    <row r="5624" spans="1:16" x14ac:dyDescent="0.15">
      <c r="A5624"/>
      <c r="B5624"/>
      <c r="C5624"/>
      <c r="D5624"/>
      <c r="E5624"/>
      <c r="F5624"/>
      <c r="G5624"/>
      <c r="H5624"/>
      <c r="I5624"/>
      <c r="J5624"/>
      <c r="K5624"/>
      <c r="L5624"/>
      <c r="M5624"/>
      <c r="N5624"/>
      <c r="O5624"/>
      <c r="P5624"/>
    </row>
    <row r="5625" spans="1:16" x14ac:dyDescent="0.15">
      <c r="A5625"/>
      <c r="B5625"/>
      <c r="C5625"/>
      <c r="D5625"/>
      <c r="E5625"/>
      <c r="F5625"/>
      <c r="G5625"/>
      <c r="H5625"/>
      <c r="I5625"/>
      <c r="J5625"/>
      <c r="K5625"/>
      <c r="L5625"/>
      <c r="M5625"/>
      <c r="N5625"/>
      <c r="O5625"/>
      <c r="P5625"/>
    </row>
    <row r="5626" spans="1:16" x14ac:dyDescent="0.15">
      <c r="A5626"/>
      <c r="B5626"/>
      <c r="C5626"/>
      <c r="D5626"/>
      <c r="E5626"/>
      <c r="F5626"/>
      <c r="G5626"/>
      <c r="H5626"/>
      <c r="I5626"/>
      <c r="J5626"/>
      <c r="K5626"/>
      <c r="L5626"/>
      <c r="M5626"/>
      <c r="N5626"/>
      <c r="O5626"/>
      <c r="P5626"/>
    </row>
    <row r="5627" spans="1:16" x14ac:dyDescent="0.15">
      <c r="A5627"/>
      <c r="B5627"/>
      <c r="C5627"/>
      <c r="D5627"/>
      <c r="E5627"/>
      <c r="F5627"/>
      <c r="G5627"/>
      <c r="H5627"/>
      <c r="I5627"/>
      <c r="J5627"/>
      <c r="K5627"/>
      <c r="L5627"/>
      <c r="M5627"/>
      <c r="N5627"/>
      <c r="O5627"/>
      <c r="P5627"/>
    </row>
    <row r="5628" spans="1:16" x14ac:dyDescent="0.15">
      <c r="A5628"/>
      <c r="B5628"/>
      <c r="C5628"/>
      <c r="D5628"/>
      <c r="E5628"/>
      <c r="F5628"/>
      <c r="G5628"/>
      <c r="H5628"/>
      <c r="I5628"/>
      <c r="J5628"/>
      <c r="K5628"/>
      <c r="L5628"/>
      <c r="M5628"/>
      <c r="N5628"/>
      <c r="O5628"/>
      <c r="P5628"/>
    </row>
    <row r="5629" spans="1:16" x14ac:dyDescent="0.15">
      <c r="A5629"/>
      <c r="B5629"/>
      <c r="C5629"/>
      <c r="D5629"/>
      <c r="E5629"/>
      <c r="F5629"/>
      <c r="G5629"/>
      <c r="H5629"/>
      <c r="I5629"/>
      <c r="J5629"/>
      <c r="K5629"/>
      <c r="L5629"/>
      <c r="M5629"/>
      <c r="N5629"/>
      <c r="O5629"/>
      <c r="P5629"/>
    </row>
    <row r="5630" spans="1:16" x14ac:dyDescent="0.15">
      <c r="A5630"/>
      <c r="B5630"/>
      <c r="C5630"/>
      <c r="D5630"/>
      <c r="E5630"/>
      <c r="F5630"/>
      <c r="G5630"/>
      <c r="H5630"/>
      <c r="I5630"/>
      <c r="J5630"/>
      <c r="K5630"/>
      <c r="L5630"/>
      <c r="M5630"/>
      <c r="N5630"/>
      <c r="O5630"/>
      <c r="P5630"/>
    </row>
    <row r="5631" spans="1:16" x14ac:dyDescent="0.15">
      <c r="A5631"/>
      <c r="B5631"/>
      <c r="C5631"/>
      <c r="D5631"/>
      <c r="E5631"/>
      <c r="F5631"/>
      <c r="G5631"/>
      <c r="H5631"/>
      <c r="I5631"/>
      <c r="J5631"/>
      <c r="K5631"/>
      <c r="L5631"/>
      <c r="M5631"/>
      <c r="N5631"/>
      <c r="O5631"/>
      <c r="P5631"/>
    </row>
    <row r="5632" spans="1:16" x14ac:dyDescent="0.15">
      <c r="A5632"/>
      <c r="B5632"/>
      <c r="C5632"/>
      <c r="D5632"/>
      <c r="E5632"/>
      <c r="F5632"/>
      <c r="G5632"/>
      <c r="H5632"/>
      <c r="I5632"/>
      <c r="J5632"/>
      <c r="K5632"/>
      <c r="L5632"/>
      <c r="M5632"/>
      <c r="N5632"/>
      <c r="O5632"/>
      <c r="P5632"/>
    </row>
    <row r="5633" spans="1:16" x14ac:dyDescent="0.15">
      <c r="A5633"/>
      <c r="B5633"/>
      <c r="C5633"/>
      <c r="D5633"/>
      <c r="E5633"/>
      <c r="F5633"/>
      <c r="G5633"/>
      <c r="H5633"/>
      <c r="I5633"/>
      <c r="J5633"/>
      <c r="K5633"/>
      <c r="L5633"/>
      <c r="M5633"/>
      <c r="N5633"/>
      <c r="O5633"/>
      <c r="P5633"/>
    </row>
    <row r="5634" spans="1:16" x14ac:dyDescent="0.15">
      <c r="A5634"/>
      <c r="B5634"/>
      <c r="C5634"/>
      <c r="D5634"/>
      <c r="E5634"/>
      <c r="F5634"/>
      <c r="G5634"/>
      <c r="H5634"/>
      <c r="I5634"/>
      <c r="J5634"/>
      <c r="K5634"/>
      <c r="L5634"/>
      <c r="M5634"/>
      <c r="N5634"/>
      <c r="O5634"/>
      <c r="P5634"/>
    </row>
    <row r="5635" spans="1:16" x14ac:dyDescent="0.15">
      <c r="A5635"/>
      <c r="B5635"/>
      <c r="C5635"/>
      <c r="D5635"/>
      <c r="E5635"/>
      <c r="F5635"/>
      <c r="G5635"/>
      <c r="H5635"/>
      <c r="I5635"/>
      <c r="J5635"/>
      <c r="K5635"/>
      <c r="L5635"/>
      <c r="M5635"/>
      <c r="N5635"/>
      <c r="O5635"/>
      <c r="P5635"/>
    </row>
    <row r="5636" spans="1:16" x14ac:dyDescent="0.15">
      <c r="A5636"/>
      <c r="B5636"/>
      <c r="C5636"/>
      <c r="D5636"/>
      <c r="E5636"/>
      <c r="F5636"/>
      <c r="G5636"/>
      <c r="H5636"/>
      <c r="I5636"/>
      <c r="J5636"/>
      <c r="K5636"/>
      <c r="L5636"/>
      <c r="M5636"/>
      <c r="N5636"/>
      <c r="O5636"/>
      <c r="P5636"/>
    </row>
    <row r="5637" spans="1:16" x14ac:dyDescent="0.15">
      <c r="A5637"/>
      <c r="B5637"/>
      <c r="C5637"/>
      <c r="D5637"/>
      <c r="E5637"/>
      <c r="F5637"/>
      <c r="G5637"/>
      <c r="H5637"/>
      <c r="I5637"/>
      <c r="J5637"/>
      <c r="K5637"/>
      <c r="L5637"/>
      <c r="M5637"/>
      <c r="N5637"/>
      <c r="O5637"/>
      <c r="P5637"/>
    </row>
    <row r="5638" spans="1:16" x14ac:dyDescent="0.15">
      <c r="A5638"/>
      <c r="B5638"/>
      <c r="C5638"/>
      <c r="D5638"/>
      <c r="E5638"/>
      <c r="F5638"/>
      <c r="G5638"/>
      <c r="H5638"/>
      <c r="I5638"/>
      <c r="J5638"/>
      <c r="K5638"/>
      <c r="L5638"/>
      <c r="M5638"/>
      <c r="N5638"/>
      <c r="O5638"/>
      <c r="P5638"/>
    </row>
    <row r="5639" spans="1:16" x14ac:dyDescent="0.15">
      <c r="A5639"/>
      <c r="B5639"/>
      <c r="C5639"/>
      <c r="D5639"/>
      <c r="E5639"/>
      <c r="F5639"/>
      <c r="G5639"/>
      <c r="H5639"/>
      <c r="I5639"/>
      <c r="J5639"/>
      <c r="K5639"/>
      <c r="L5639"/>
      <c r="M5639"/>
      <c r="N5639"/>
      <c r="O5639"/>
      <c r="P5639"/>
    </row>
    <row r="5640" spans="1:16" x14ac:dyDescent="0.15">
      <c r="A5640"/>
      <c r="B5640"/>
      <c r="C5640"/>
      <c r="D5640"/>
      <c r="E5640"/>
      <c r="F5640"/>
      <c r="G5640"/>
      <c r="H5640"/>
      <c r="I5640"/>
      <c r="J5640"/>
      <c r="K5640"/>
      <c r="L5640"/>
      <c r="M5640"/>
      <c r="N5640"/>
      <c r="O5640"/>
      <c r="P5640"/>
    </row>
    <row r="5641" spans="1:16" x14ac:dyDescent="0.15">
      <c r="A5641"/>
      <c r="B5641"/>
      <c r="C5641"/>
      <c r="D5641"/>
      <c r="E5641"/>
      <c r="F5641"/>
      <c r="G5641"/>
      <c r="H5641"/>
      <c r="I5641"/>
      <c r="J5641"/>
      <c r="K5641"/>
      <c r="L5641"/>
      <c r="M5641"/>
      <c r="N5641"/>
      <c r="O5641"/>
      <c r="P5641"/>
    </row>
    <row r="5642" spans="1:16" x14ac:dyDescent="0.15">
      <c r="A5642"/>
      <c r="B5642"/>
      <c r="C5642"/>
      <c r="D5642"/>
      <c r="E5642"/>
      <c r="F5642"/>
      <c r="G5642"/>
      <c r="H5642"/>
      <c r="I5642"/>
      <c r="J5642"/>
      <c r="K5642"/>
      <c r="L5642"/>
      <c r="M5642"/>
      <c r="N5642"/>
      <c r="O5642"/>
      <c r="P5642"/>
    </row>
    <row r="5643" spans="1:16" x14ac:dyDescent="0.15">
      <c r="A5643"/>
      <c r="B5643"/>
      <c r="C5643"/>
      <c r="D5643"/>
      <c r="E5643"/>
      <c r="F5643"/>
      <c r="G5643"/>
      <c r="H5643"/>
      <c r="I5643"/>
      <c r="J5643"/>
      <c r="K5643"/>
      <c r="L5643"/>
      <c r="M5643"/>
      <c r="N5643"/>
      <c r="O5643"/>
      <c r="P5643"/>
    </row>
    <row r="5644" spans="1:16" x14ac:dyDescent="0.15">
      <c r="A5644"/>
      <c r="B5644"/>
      <c r="C5644"/>
      <c r="D5644"/>
      <c r="E5644"/>
      <c r="F5644"/>
      <c r="G5644"/>
      <c r="H5644"/>
      <c r="I5644"/>
      <c r="J5644"/>
      <c r="K5644"/>
      <c r="L5644"/>
      <c r="M5644"/>
      <c r="N5644"/>
      <c r="O5644"/>
      <c r="P5644"/>
    </row>
    <row r="5645" spans="1:16" x14ac:dyDescent="0.15">
      <c r="A5645"/>
      <c r="B5645"/>
      <c r="C5645"/>
      <c r="D5645"/>
      <c r="E5645"/>
      <c r="F5645"/>
      <c r="G5645"/>
      <c r="H5645"/>
      <c r="I5645"/>
      <c r="J5645"/>
      <c r="K5645"/>
      <c r="L5645"/>
      <c r="M5645"/>
      <c r="N5645"/>
      <c r="O5645"/>
      <c r="P5645"/>
    </row>
    <row r="5646" spans="1:16" x14ac:dyDescent="0.15">
      <c r="A5646"/>
      <c r="B5646"/>
      <c r="C5646"/>
      <c r="D5646"/>
      <c r="E5646"/>
      <c r="F5646"/>
      <c r="G5646"/>
      <c r="H5646"/>
      <c r="I5646"/>
      <c r="J5646"/>
      <c r="K5646"/>
      <c r="L5646"/>
      <c r="M5646"/>
      <c r="N5646"/>
      <c r="O5646"/>
      <c r="P5646"/>
    </row>
    <row r="5647" spans="1:16" x14ac:dyDescent="0.15">
      <c r="A5647"/>
      <c r="B5647"/>
      <c r="C5647"/>
      <c r="D5647"/>
      <c r="E5647"/>
      <c r="F5647"/>
      <c r="G5647"/>
      <c r="H5647"/>
      <c r="I5647"/>
      <c r="J5647"/>
      <c r="K5647"/>
      <c r="L5647"/>
      <c r="M5647"/>
      <c r="N5647"/>
      <c r="O5647"/>
      <c r="P5647"/>
    </row>
    <row r="5648" spans="1:16" x14ac:dyDescent="0.15">
      <c r="A5648"/>
      <c r="B5648"/>
      <c r="C5648"/>
      <c r="D5648"/>
      <c r="E5648"/>
      <c r="F5648"/>
      <c r="G5648"/>
      <c r="H5648"/>
      <c r="I5648"/>
      <c r="J5648"/>
      <c r="K5648"/>
      <c r="L5648"/>
      <c r="M5648"/>
      <c r="N5648"/>
      <c r="O5648"/>
      <c r="P5648"/>
    </row>
    <row r="5649" spans="1:16" x14ac:dyDescent="0.15">
      <c r="A5649"/>
      <c r="B5649"/>
      <c r="C5649"/>
      <c r="D5649"/>
      <c r="E5649"/>
      <c r="F5649"/>
      <c r="G5649"/>
      <c r="H5649"/>
      <c r="I5649"/>
      <c r="J5649"/>
      <c r="K5649"/>
      <c r="L5649"/>
      <c r="M5649"/>
      <c r="N5649"/>
      <c r="O5649"/>
      <c r="P5649"/>
    </row>
    <row r="5650" spans="1:16" x14ac:dyDescent="0.15">
      <c r="A5650"/>
      <c r="B5650"/>
      <c r="C5650"/>
      <c r="D5650"/>
      <c r="E5650"/>
      <c r="F5650"/>
      <c r="G5650"/>
      <c r="H5650"/>
      <c r="I5650"/>
      <c r="J5650"/>
      <c r="K5650"/>
      <c r="L5650"/>
      <c r="M5650"/>
      <c r="N5650"/>
      <c r="O5650"/>
      <c r="P5650"/>
    </row>
    <row r="5651" spans="1:16" x14ac:dyDescent="0.15">
      <c r="A5651"/>
      <c r="B5651"/>
      <c r="C5651"/>
      <c r="D5651"/>
      <c r="E5651"/>
      <c r="F5651"/>
      <c r="G5651"/>
      <c r="H5651"/>
      <c r="I5651"/>
      <c r="J5651"/>
      <c r="K5651"/>
      <c r="L5651"/>
      <c r="M5651"/>
      <c r="N5651"/>
      <c r="O5651"/>
      <c r="P5651"/>
    </row>
    <row r="5652" spans="1:16" x14ac:dyDescent="0.15">
      <c r="A5652"/>
      <c r="B5652"/>
      <c r="C5652"/>
      <c r="D5652"/>
      <c r="E5652"/>
      <c r="F5652"/>
      <c r="G5652"/>
      <c r="H5652"/>
      <c r="I5652"/>
      <c r="J5652"/>
      <c r="K5652"/>
      <c r="L5652"/>
      <c r="M5652"/>
      <c r="N5652"/>
      <c r="O5652"/>
      <c r="P5652"/>
    </row>
    <row r="5653" spans="1:16" x14ac:dyDescent="0.15">
      <c r="A5653"/>
      <c r="B5653"/>
      <c r="C5653"/>
      <c r="D5653"/>
      <c r="E5653"/>
      <c r="F5653"/>
      <c r="G5653"/>
      <c r="H5653"/>
      <c r="I5653"/>
      <c r="J5653"/>
      <c r="K5653"/>
      <c r="L5653"/>
      <c r="M5653"/>
      <c r="N5653"/>
      <c r="O5653"/>
      <c r="P5653"/>
    </row>
    <row r="5654" spans="1:16" x14ac:dyDescent="0.15">
      <c r="A5654"/>
      <c r="B5654"/>
      <c r="C5654"/>
      <c r="D5654"/>
      <c r="E5654"/>
      <c r="F5654"/>
      <c r="G5654"/>
      <c r="H5654"/>
      <c r="I5654"/>
      <c r="J5654"/>
      <c r="K5654"/>
      <c r="L5654"/>
      <c r="M5654"/>
      <c r="N5654"/>
      <c r="O5654"/>
      <c r="P5654"/>
    </row>
    <row r="5655" spans="1:16" x14ac:dyDescent="0.15">
      <c r="A5655"/>
      <c r="B5655"/>
      <c r="C5655"/>
      <c r="D5655"/>
      <c r="E5655"/>
      <c r="F5655"/>
      <c r="G5655"/>
      <c r="H5655"/>
      <c r="I5655"/>
      <c r="J5655"/>
      <c r="K5655"/>
      <c r="L5655"/>
      <c r="M5655"/>
      <c r="N5655"/>
      <c r="O5655"/>
      <c r="P5655"/>
    </row>
    <row r="5656" spans="1:16" x14ac:dyDescent="0.15">
      <c r="A5656"/>
      <c r="B5656"/>
      <c r="C5656"/>
      <c r="D5656"/>
      <c r="E5656"/>
      <c r="F5656"/>
      <c r="G5656"/>
      <c r="H5656"/>
      <c r="I5656"/>
      <c r="J5656"/>
      <c r="K5656"/>
      <c r="L5656"/>
      <c r="M5656"/>
      <c r="N5656"/>
      <c r="O5656"/>
      <c r="P5656"/>
    </row>
    <row r="5657" spans="1:16" x14ac:dyDescent="0.15">
      <c r="A5657"/>
      <c r="B5657"/>
      <c r="C5657"/>
      <c r="D5657"/>
      <c r="E5657"/>
      <c r="F5657"/>
      <c r="G5657"/>
      <c r="H5657"/>
      <c r="I5657"/>
      <c r="J5657"/>
      <c r="K5657"/>
      <c r="L5657"/>
      <c r="M5657"/>
      <c r="N5657"/>
      <c r="O5657"/>
      <c r="P5657"/>
    </row>
    <row r="5658" spans="1:16" x14ac:dyDescent="0.15">
      <c r="A5658"/>
      <c r="B5658"/>
      <c r="C5658"/>
      <c r="D5658"/>
      <c r="E5658"/>
      <c r="F5658"/>
      <c r="G5658"/>
      <c r="H5658"/>
      <c r="I5658"/>
      <c r="J5658"/>
      <c r="K5658"/>
      <c r="L5658"/>
      <c r="M5658"/>
      <c r="N5658"/>
      <c r="O5658"/>
      <c r="P5658"/>
    </row>
    <row r="5659" spans="1:16" x14ac:dyDescent="0.15">
      <c r="A5659"/>
      <c r="B5659"/>
      <c r="C5659"/>
      <c r="D5659"/>
      <c r="E5659"/>
      <c r="F5659"/>
      <c r="G5659"/>
      <c r="H5659"/>
      <c r="I5659"/>
      <c r="J5659"/>
      <c r="K5659"/>
      <c r="L5659"/>
      <c r="M5659"/>
      <c r="N5659"/>
      <c r="O5659"/>
      <c r="P5659"/>
    </row>
    <row r="5660" spans="1:16" x14ac:dyDescent="0.15">
      <c r="A5660"/>
      <c r="B5660"/>
      <c r="C5660"/>
      <c r="D5660"/>
      <c r="E5660"/>
      <c r="F5660"/>
      <c r="G5660"/>
      <c r="H5660"/>
      <c r="I5660"/>
      <c r="J5660"/>
      <c r="K5660"/>
      <c r="L5660"/>
      <c r="M5660"/>
      <c r="N5660"/>
      <c r="O5660"/>
      <c r="P5660"/>
    </row>
    <row r="5661" spans="1:16" x14ac:dyDescent="0.15">
      <c r="A5661"/>
      <c r="B5661"/>
      <c r="C5661"/>
      <c r="D5661"/>
      <c r="E5661"/>
      <c r="F5661"/>
      <c r="G5661"/>
      <c r="H5661"/>
      <c r="I5661"/>
      <c r="J5661"/>
      <c r="K5661"/>
      <c r="L5661"/>
      <c r="M5661"/>
      <c r="N5661"/>
      <c r="O5661"/>
      <c r="P5661"/>
    </row>
    <row r="5662" spans="1:16" x14ac:dyDescent="0.15">
      <c r="A5662"/>
      <c r="B5662"/>
      <c r="C5662"/>
      <c r="D5662"/>
      <c r="E5662"/>
      <c r="F5662"/>
      <c r="G5662"/>
      <c r="H5662"/>
      <c r="I5662"/>
      <c r="J5662"/>
      <c r="K5662"/>
      <c r="L5662"/>
      <c r="M5662"/>
      <c r="N5662"/>
      <c r="O5662"/>
      <c r="P5662"/>
    </row>
    <row r="5663" spans="1:16" x14ac:dyDescent="0.15">
      <c r="A5663"/>
      <c r="B5663"/>
      <c r="C5663"/>
      <c r="D5663"/>
      <c r="E5663"/>
      <c r="F5663"/>
      <c r="G5663"/>
      <c r="H5663"/>
      <c r="I5663"/>
      <c r="J5663"/>
      <c r="K5663"/>
      <c r="L5663"/>
      <c r="M5663"/>
      <c r="N5663"/>
      <c r="O5663"/>
      <c r="P5663"/>
    </row>
    <row r="5664" spans="1:16" x14ac:dyDescent="0.15">
      <c r="A5664"/>
      <c r="B5664"/>
      <c r="C5664"/>
      <c r="D5664"/>
      <c r="E5664"/>
      <c r="F5664"/>
      <c r="G5664"/>
      <c r="H5664"/>
      <c r="I5664"/>
      <c r="J5664"/>
      <c r="K5664"/>
      <c r="L5664"/>
      <c r="M5664"/>
      <c r="N5664"/>
      <c r="O5664"/>
      <c r="P5664"/>
    </row>
    <row r="5665" spans="1:16" x14ac:dyDescent="0.15">
      <c r="A5665"/>
      <c r="B5665"/>
      <c r="C5665"/>
      <c r="D5665"/>
      <c r="E5665"/>
      <c r="F5665"/>
      <c r="G5665"/>
      <c r="H5665"/>
      <c r="I5665"/>
      <c r="J5665"/>
      <c r="K5665"/>
      <c r="L5665"/>
      <c r="M5665"/>
      <c r="N5665"/>
      <c r="O5665"/>
      <c r="P5665"/>
    </row>
    <row r="5666" spans="1:16" x14ac:dyDescent="0.15">
      <c r="A5666"/>
      <c r="B5666"/>
      <c r="C5666"/>
      <c r="D5666"/>
      <c r="E5666"/>
      <c r="F5666"/>
      <c r="G5666"/>
      <c r="H5666"/>
      <c r="I5666"/>
      <c r="J5666"/>
      <c r="K5666"/>
      <c r="L5666"/>
      <c r="M5666"/>
      <c r="N5666"/>
      <c r="O5666"/>
      <c r="P5666"/>
    </row>
    <row r="5667" spans="1:16" x14ac:dyDescent="0.15">
      <c r="A5667"/>
      <c r="B5667"/>
      <c r="C5667"/>
      <c r="D5667"/>
      <c r="E5667"/>
      <c r="F5667"/>
      <c r="G5667"/>
      <c r="H5667"/>
      <c r="I5667"/>
      <c r="J5667"/>
      <c r="K5667"/>
      <c r="L5667"/>
      <c r="M5667"/>
      <c r="N5667"/>
      <c r="O5667"/>
      <c r="P5667"/>
    </row>
    <row r="5668" spans="1:16" x14ac:dyDescent="0.15">
      <c r="A5668"/>
      <c r="B5668"/>
      <c r="C5668"/>
      <c r="D5668"/>
      <c r="E5668"/>
      <c r="F5668"/>
      <c r="G5668"/>
      <c r="H5668"/>
      <c r="I5668"/>
      <c r="J5668"/>
      <c r="K5668"/>
      <c r="L5668"/>
      <c r="M5668"/>
      <c r="N5668"/>
      <c r="O5668"/>
      <c r="P5668"/>
    </row>
    <row r="5669" spans="1:16" x14ac:dyDescent="0.15">
      <c r="A5669"/>
      <c r="B5669"/>
      <c r="C5669"/>
      <c r="D5669"/>
      <c r="E5669"/>
      <c r="F5669"/>
      <c r="G5669"/>
      <c r="H5669"/>
      <c r="I5669"/>
      <c r="J5669"/>
      <c r="K5669"/>
      <c r="L5669"/>
      <c r="M5669"/>
      <c r="N5669"/>
      <c r="O5669"/>
      <c r="P5669"/>
    </row>
    <row r="5670" spans="1:16" x14ac:dyDescent="0.15">
      <c r="A5670"/>
      <c r="B5670"/>
      <c r="C5670"/>
      <c r="D5670"/>
      <c r="E5670"/>
      <c r="F5670"/>
      <c r="G5670"/>
      <c r="H5670"/>
      <c r="I5670"/>
      <c r="J5670"/>
      <c r="K5670"/>
      <c r="L5670"/>
      <c r="M5670"/>
      <c r="N5670"/>
      <c r="O5670"/>
      <c r="P5670"/>
    </row>
    <row r="5671" spans="1:16" x14ac:dyDescent="0.15">
      <c r="A5671"/>
      <c r="B5671"/>
      <c r="C5671"/>
      <c r="D5671"/>
      <c r="E5671"/>
      <c r="F5671"/>
      <c r="G5671"/>
      <c r="H5671"/>
      <c r="I5671"/>
      <c r="J5671"/>
      <c r="K5671"/>
      <c r="L5671"/>
      <c r="M5671"/>
      <c r="N5671"/>
      <c r="O5671"/>
      <c r="P5671"/>
    </row>
    <row r="5672" spans="1:16" x14ac:dyDescent="0.15">
      <c r="A5672"/>
      <c r="B5672"/>
      <c r="C5672"/>
      <c r="D5672"/>
      <c r="E5672"/>
      <c r="F5672"/>
      <c r="G5672"/>
      <c r="H5672"/>
      <c r="I5672"/>
      <c r="J5672"/>
      <c r="K5672"/>
      <c r="L5672"/>
      <c r="M5672"/>
      <c r="N5672"/>
      <c r="O5672"/>
      <c r="P5672"/>
    </row>
    <row r="5673" spans="1:16" x14ac:dyDescent="0.15">
      <c r="A5673"/>
      <c r="B5673"/>
      <c r="C5673"/>
      <c r="D5673"/>
      <c r="E5673"/>
      <c r="F5673"/>
      <c r="G5673"/>
      <c r="H5673"/>
      <c r="I5673"/>
      <c r="J5673"/>
      <c r="K5673"/>
      <c r="L5673"/>
      <c r="M5673"/>
      <c r="N5673"/>
      <c r="O5673"/>
      <c r="P5673"/>
    </row>
    <row r="5674" spans="1:16" x14ac:dyDescent="0.15">
      <c r="A5674"/>
      <c r="B5674"/>
      <c r="C5674"/>
      <c r="D5674"/>
      <c r="E5674"/>
      <c r="F5674"/>
      <c r="G5674"/>
      <c r="H5674"/>
      <c r="I5674"/>
      <c r="J5674"/>
      <c r="K5674"/>
      <c r="L5674"/>
      <c r="M5674"/>
      <c r="N5674"/>
      <c r="O5674"/>
      <c r="P5674"/>
    </row>
    <row r="5675" spans="1:16" x14ac:dyDescent="0.15">
      <c r="A5675"/>
      <c r="B5675"/>
      <c r="C5675"/>
      <c r="D5675"/>
      <c r="E5675"/>
      <c r="F5675"/>
      <c r="G5675"/>
      <c r="H5675"/>
      <c r="I5675"/>
      <c r="J5675"/>
      <c r="K5675"/>
      <c r="L5675"/>
      <c r="M5675"/>
      <c r="N5675"/>
      <c r="O5675"/>
      <c r="P5675"/>
    </row>
    <row r="5676" spans="1:16" x14ac:dyDescent="0.15">
      <c r="A5676"/>
      <c r="B5676"/>
      <c r="C5676"/>
      <c r="D5676"/>
      <c r="E5676"/>
      <c r="F5676"/>
      <c r="G5676"/>
      <c r="H5676"/>
      <c r="I5676"/>
      <c r="J5676"/>
      <c r="K5676"/>
      <c r="L5676"/>
      <c r="M5676"/>
      <c r="N5676"/>
      <c r="O5676"/>
      <c r="P5676"/>
    </row>
    <row r="5677" spans="1:16" x14ac:dyDescent="0.15">
      <c r="A5677"/>
      <c r="B5677"/>
      <c r="C5677"/>
      <c r="D5677"/>
      <c r="E5677"/>
      <c r="F5677"/>
      <c r="G5677"/>
      <c r="H5677"/>
      <c r="I5677"/>
      <c r="J5677"/>
      <c r="K5677"/>
      <c r="L5677"/>
      <c r="M5677"/>
      <c r="N5677"/>
      <c r="O5677"/>
      <c r="P5677"/>
    </row>
    <row r="5678" spans="1:16" x14ac:dyDescent="0.15">
      <c r="A5678"/>
      <c r="B5678"/>
      <c r="C5678"/>
      <c r="D5678"/>
      <c r="E5678"/>
      <c r="F5678"/>
      <c r="G5678"/>
      <c r="H5678"/>
      <c r="I5678"/>
      <c r="J5678"/>
      <c r="K5678"/>
      <c r="L5678"/>
      <c r="M5678"/>
      <c r="N5678"/>
      <c r="O5678"/>
      <c r="P5678"/>
    </row>
    <row r="5679" spans="1:16" x14ac:dyDescent="0.15">
      <c r="A5679"/>
      <c r="B5679"/>
      <c r="C5679"/>
      <c r="D5679"/>
      <c r="E5679"/>
      <c r="F5679"/>
      <c r="G5679"/>
      <c r="H5679"/>
      <c r="I5679"/>
      <c r="J5679"/>
      <c r="K5679"/>
      <c r="L5679"/>
      <c r="M5679"/>
      <c r="N5679"/>
      <c r="O5679"/>
      <c r="P5679"/>
    </row>
    <row r="5680" spans="1:16" x14ac:dyDescent="0.15">
      <c r="A5680"/>
      <c r="B5680"/>
      <c r="C5680"/>
      <c r="D5680"/>
      <c r="E5680"/>
      <c r="F5680"/>
      <c r="G5680"/>
      <c r="H5680"/>
      <c r="I5680"/>
      <c r="J5680"/>
      <c r="K5680"/>
      <c r="L5680"/>
      <c r="M5680"/>
      <c r="N5680"/>
      <c r="O5680"/>
      <c r="P5680"/>
    </row>
    <row r="5681" spans="1:16" x14ac:dyDescent="0.15">
      <c r="A5681"/>
      <c r="B5681"/>
      <c r="C5681"/>
      <c r="D5681"/>
      <c r="E5681"/>
      <c r="F5681"/>
      <c r="G5681"/>
      <c r="H5681"/>
      <c r="I5681"/>
      <c r="J5681"/>
      <c r="K5681"/>
      <c r="L5681"/>
      <c r="M5681"/>
      <c r="N5681"/>
      <c r="O5681"/>
      <c r="P5681"/>
    </row>
    <row r="5682" spans="1:16" x14ac:dyDescent="0.15">
      <c r="A5682"/>
      <c r="B5682"/>
      <c r="C5682"/>
      <c r="D5682"/>
      <c r="E5682"/>
      <c r="F5682"/>
      <c r="G5682"/>
      <c r="H5682"/>
      <c r="I5682"/>
      <c r="J5682"/>
      <c r="K5682"/>
      <c r="L5682"/>
      <c r="M5682"/>
      <c r="N5682"/>
      <c r="O5682"/>
      <c r="P5682"/>
    </row>
    <row r="5683" spans="1:16" x14ac:dyDescent="0.15">
      <c r="A5683"/>
      <c r="B5683"/>
      <c r="C5683"/>
      <c r="D5683"/>
      <c r="E5683"/>
      <c r="F5683"/>
      <c r="G5683"/>
      <c r="H5683"/>
      <c r="I5683"/>
      <c r="J5683"/>
      <c r="K5683"/>
      <c r="L5683"/>
      <c r="M5683"/>
      <c r="N5683"/>
      <c r="O5683"/>
      <c r="P5683"/>
    </row>
    <row r="5684" spans="1:16" x14ac:dyDescent="0.15">
      <c r="A5684"/>
      <c r="B5684"/>
      <c r="C5684"/>
      <c r="D5684"/>
      <c r="E5684"/>
      <c r="F5684"/>
      <c r="G5684"/>
      <c r="H5684"/>
      <c r="I5684"/>
      <c r="J5684"/>
      <c r="K5684"/>
      <c r="L5684"/>
      <c r="M5684"/>
      <c r="N5684"/>
      <c r="O5684"/>
      <c r="P5684"/>
    </row>
    <row r="5685" spans="1:16" x14ac:dyDescent="0.15">
      <c r="A5685"/>
      <c r="B5685"/>
      <c r="C5685"/>
      <c r="D5685"/>
      <c r="E5685"/>
      <c r="F5685"/>
      <c r="G5685"/>
      <c r="H5685"/>
      <c r="I5685"/>
      <c r="J5685"/>
      <c r="K5685"/>
      <c r="L5685"/>
      <c r="M5685"/>
      <c r="N5685"/>
      <c r="O5685"/>
      <c r="P5685"/>
    </row>
    <row r="5686" spans="1:16" x14ac:dyDescent="0.15">
      <c r="A5686"/>
      <c r="B5686"/>
      <c r="C5686"/>
      <c r="D5686"/>
      <c r="E5686"/>
      <c r="F5686"/>
      <c r="G5686"/>
      <c r="H5686"/>
      <c r="I5686"/>
      <c r="J5686"/>
      <c r="K5686"/>
      <c r="L5686"/>
      <c r="M5686"/>
      <c r="N5686"/>
      <c r="O5686"/>
      <c r="P5686"/>
    </row>
    <row r="5687" spans="1:16" x14ac:dyDescent="0.15">
      <c r="A5687"/>
      <c r="B5687"/>
      <c r="C5687"/>
      <c r="D5687"/>
      <c r="E5687"/>
      <c r="F5687"/>
      <c r="G5687"/>
      <c r="H5687"/>
      <c r="I5687"/>
      <c r="J5687"/>
      <c r="K5687"/>
      <c r="L5687"/>
      <c r="M5687"/>
      <c r="N5687"/>
      <c r="O5687"/>
      <c r="P5687"/>
    </row>
    <row r="5688" spans="1:16" x14ac:dyDescent="0.15">
      <c r="A5688"/>
      <c r="B5688"/>
      <c r="C5688"/>
      <c r="D5688"/>
      <c r="E5688"/>
      <c r="F5688"/>
      <c r="G5688"/>
      <c r="H5688"/>
      <c r="I5688"/>
      <c r="J5688"/>
      <c r="K5688"/>
      <c r="L5688"/>
      <c r="M5688"/>
      <c r="N5688"/>
      <c r="O5688"/>
      <c r="P5688"/>
    </row>
    <row r="5689" spans="1:16" x14ac:dyDescent="0.15">
      <c r="A5689"/>
      <c r="B5689"/>
      <c r="C5689"/>
      <c r="D5689"/>
      <c r="E5689"/>
      <c r="F5689"/>
      <c r="G5689"/>
      <c r="H5689"/>
      <c r="I5689"/>
      <c r="J5689"/>
      <c r="K5689"/>
      <c r="L5689"/>
      <c r="M5689"/>
      <c r="N5689"/>
      <c r="O5689"/>
      <c r="P5689"/>
    </row>
    <row r="5690" spans="1:16" x14ac:dyDescent="0.15">
      <c r="A5690"/>
      <c r="B5690"/>
      <c r="C5690"/>
      <c r="D5690"/>
      <c r="E5690"/>
      <c r="F5690"/>
      <c r="G5690"/>
      <c r="H5690"/>
      <c r="I5690"/>
      <c r="J5690"/>
      <c r="K5690"/>
      <c r="L5690"/>
      <c r="M5690"/>
      <c r="N5690"/>
      <c r="O5690"/>
      <c r="P5690"/>
    </row>
    <row r="5691" spans="1:16" x14ac:dyDescent="0.15">
      <c r="A5691"/>
      <c r="B5691"/>
      <c r="C5691"/>
      <c r="D5691"/>
      <c r="E5691"/>
      <c r="F5691"/>
      <c r="G5691"/>
      <c r="H5691"/>
      <c r="I5691"/>
      <c r="J5691"/>
      <c r="K5691"/>
      <c r="L5691"/>
      <c r="M5691"/>
      <c r="N5691"/>
      <c r="O5691"/>
      <c r="P5691"/>
    </row>
    <row r="5692" spans="1:16" x14ac:dyDescent="0.15">
      <c r="A5692"/>
      <c r="B5692"/>
      <c r="C5692"/>
      <c r="D5692"/>
      <c r="E5692"/>
      <c r="F5692"/>
      <c r="G5692"/>
      <c r="H5692"/>
      <c r="I5692"/>
      <c r="J5692"/>
      <c r="K5692"/>
      <c r="L5692"/>
      <c r="M5692"/>
      <c r="N5692"/>
      <c r="O5692"/>
      <c r="P5692"/>
    </row>
    <row r="5693" spans="1:16" x14ac:dyDescent="0.15">
      <c r="A5693"/>
      <c r="B5693"/>
      <c r="C5693"/>
      <c r="D5693"/>
      <c r="E5693"/>
      <c r="F5693"/>
      <c r="G5693"/>
      <c r="H5693"/>
      <c r="I5693"/>
      <c r="J5693"/>
      <c r="K5693"/>
      <c r="L5693"/>
      <c r="M5693"/>
      <c r="N5693"/>
      <c r="O5693"/>
      <c r="P5693"/>
    </row>
    <row r="5694" spans="1:16" x14ac:dyDescent="0.15">
      <c r="A5694"/>
      <c r="B5694"/>
      <c r="C5694"/>
      <c r="D5694"/>
      <c r="E5694"/>
      <c r="F5694"/>
      <c r="G5694"/>
      <c r="H5694"/>
      <c r="I5694"/>
      <c r="J5694"/>
      <c r="K5694"/>
      <c r="L5694"/>
      <c r="M5694"/>
      <c r="N5694"/>
      <c r="O5694"/>
      <c r="P5694"/>
    </row>
    <row r="5695" spans="1:16" x14ac:dyDescent="0.15">
      <c r="A5695"/>
      <c r="B5695"/>
      <c r="C5695"/>
      <c r="D5695"/>
      <c r="E5695"/>
      <c r="F5695"/>
      <c r="G5695"/>
      <c r="H5695"/>
      <c r="I5695"/>
      <c r="J5695"/>
      <c r="K5695"/>
      <c r="L5695"/>
      <c r="M5695"/>
      <c r="N5695"/>
      <c r="O5695"/>
      <c r="P5695"/>
    </row>
    <row r="5696" spans="1:16" x14ac:dyDescent="0.15">
      <c r="A5696"/>
      <c r="B5696"/>
      <c r="C5696"/>
      <c r="D5696"/>
      <c r="E5696"/>
      <c r="F5696"/>
      <c r="G5696"/>
      <c r="H5696"/>
      <c r="I5696"/>
      <c r="J5696"/>
      <c r="K5696"/>
      <c r="L5696"/>
      <c r="M5696"/>
      <c r="N5696"/>
      <c r="O5696"/>
      <c r="P5696"/>
    </row>
    <row r="5697" spans="1:16" x14ac:dyDescent="0.15">
      <c r="A5697"/>
      <c r="B5697"/>
      <c r="C5697"/>
      <c r="D5697"/>
      <c r="E5697"/>
      <c r="F5697"/>
      <c r="G5697"/>
      <c r="H5697"/>
      <c r="I5697"/>
      <c r="J5697"/>
      <c r="K5697"/>
      <c r="L5697"/>
      <c r="M5697"/>
      <c r="N5697"/>
      <c r="O5697"/>
      <c r="P5697"/>
    </row>
    <row r="5698" spans="1:16" x14ac:dyDescent="0.15">
      <c r="A5698"/>
      <c r="B5698"/>
      <c r="C5698"/>
      <c r="D5698"/>
      <c r="E5698"/>
      <c r="F5698"/>
      <c r="G5698"/>
      <c r="H5698"/>
      <c r="I5698"/>
      <c r="J5698"/>
      <c r="K5698"/>
      <c r="L5698"/>
      <c r="M5698"/>
      <c r="N5698"/>
      <c r="O5698"/>
      <c r="P5698"/>
    </row>
    <row r="5699" spans="1:16" x14ac:dyDescent="0.15">
      <c r="A5699"/>
      <c r="B5699"/>
      <c r="C5699"/>
      <c r="D5699"/>
      <c r="E5699"/>
      <c r="F5699"/>
      <c r="G5699"/>
      <c r="H5699"/>
      <c r="I5699"/>
      <c r="J5699"/>
      <c r="K5699"/>
      <c r="L5699"/>
      <c r="M5699"/>
      <c r="N5699"/>
      <c r="O5699"/>
      <c r="P5699"/>
    </row>
    <row r="5700" spans="1:16" x14ac:dyDescent="0.15">
      <c r="A5700"/>
      <c r="B5700"/>
      <c r="C5700"/>
      <c r="D5700"/>
      <c r="E5700"/>
      <c r="F5700"/>
      <c r="G5700"/>
      <c r="H5700"/>
      <c r="I5700"/>
      <c r="J5700"/>
      <c r="K5700"/>
      <c r="L5700"/>
      <c r="M5700"/>
      <c r="N5700"/>
      <c r="O5700"/>
      <c r="P5700"/>
    </row>
    <row r="5701" spans="1:16" x14ac:dyDescent="0.15">
      <c r="A5701"/>
      <c r="B5701"/>
      <c r="C5701"/>
      <c r="D5701"/>
      <c r="E5701"/>
      <c r="F5701"/>
      <c r="G5701"/>
      <c r="H5701"/>
      <c r="I5701"/>
      <c r="J5701"/>
      <c r="K5701"/>
      <c r="L5701"/>
      <c r="M5701"/>
      <c r="N5701"/>
      <c r="O5701"/>
      <c r="P5701"/>
    </row>
    <row r="5702" spans="1:16" x14ac:dyDescent="0.15">
      <c r="A5702"/>
      <c r="B5702"/>
      <c r="C5702"/>
      <c r="D5702"/>
      <c r="E5702"/>
      <c r="F5702"/>
      <c r="G5702"/>
      <c r="H5702"/>
      <c r="I5702"/>
      <c r="J5702"/>
      <c r="K5702"/>
      <c r="L5702"/>
      <c r="M5702"/>
      <c r="N5702"/>
      <c r="O5702"/>
      <c r="P5702"/>
    </row>
    <row r="5703" spans="1:16" x14ac:dyDescent="0.15">
      <c r="A5703"/>
      <c r="B5703"/>
      <c r="C5703"/>
      <c r="D5703"/>
      <c r="E5703"/>
      <c r="F5703"/>
      <c r="G5703"/>
      <c r="H5703"/>
      <c r="I5703"/>
      <c r="J5703"/>
      <c r="K5703"/>
      <c r="L5703"/>
      <c r="M5703"/>
      <c r="N5703"/>
      <c r="O5703"/>
      <c r="P5703"/>
    </row>
    <row r="5704" spans="1:16" x14ac:dyDescent="0.15">
      <c r="A5704"/>
      <c r="B5704"/>
      <c r="C5704"/>
      <c r="D5704"/>
      <c r="E5704"/>
      <c r="F5704"/>
      <c r="G5704"/>
      <c r="H5704"/>
      <c r="I5704"/>
      <c r="J5704"/>
      <c r="K5704"/>
      <c r="L5704"/>
      <c r="M5704"/>
      <c r="N5704"/>
      <c r="O5704"/>
      <c r="P5704"/>
    </row>
    <row r="5705" spans="1:16" x14ac:dyDescent="0.15">
      <c r="A5705"/>
      <c r="B5705"/>
      <c r="C5705"/>
      <c r="D5705"/>
      <c r="E5705"/>
      <c r="F5705"/>
      <c r="G5705"/>
      <c r="H5705"/>
      <c r="I5705"/>
      <c r="J5705"/>
      <c r="K5705"/>
      <c r="L5705"/>
      <c r="M5705"/>
      <c r="N5705"/>
      <c r="O5705"/>
      <c r="P5705"/>
    </row>
    <row r="5706" spans="1:16" x14ac:dyDescent="0.15">
      <c r="A5706"/>
      <c r="B5706"/>
      <c r="C5706"/>
      <c r="D5706"/>
      <c r="E5706"/>
      <c r="F5706"/>
      <c r="G5706"/>
      <c r="H5706"/>
      <c r="I5706"/>
      <c r="J5706"/>
      <c r="K5706"/>
      <c r="L5706"/>
      <c r="M5706"/>
      <c r="N5706"/>
      <c r="O5706"/>
      <c r="P5706"/>
    </row>
    <row r="5707" spans="1:16" x14ac:dyDescent="0.15">
      <c r="A5707"/>
      <c r="B5707"/>
      <c r="C5707"/>
      <c r="D5707"/>
      <c r="E5707"/>
      <c r="F5707"/>
      <c r="G5707"/>
      <c r="H5707"/>
      <c r="I5707"/>
      <c r="J5707"/>
      <c r="K5707"/>
      <c r="L5707"/>
      <c r="M5707"/>
      <c r="N5707"/>
      <c r="O5707"/>
      <c r="P5707"/>
    </row>
    <row r="5708" spans="1:16" x14ac:dyDescent="0.15">
      <c r="A5708"/>
      <c r="B5708"/>
      <c r="C5708"/>
      <c r="D5708"/>
      <c r="E5708"/>
      <c r="F5708"/>
      <c r="G5708"/>
      <c r="H5708"/>
      <c r="I5708"/>
      <c r="J5708"/>
      <c r="K5708"/>
      <c r="L5708"/>
      <c r="M5708"/>
      <c r="N5708"/>
      <c r="O5708"/>
      <c r="P5708"/>
    </row>
    <row r="5709" spans="1:16" x14ac:dyDescent="0.15">
      <c r="A5709"/>
      <c r="B5709"/>
      <c r="C5709"/>
      <c r="D5709"/>
      <c r="E5709"/>
      <c r="F5709"/>
      <c r="G5709"/>
      <c r="H5709"/>
      <c r="I5709"/>
      <c r="J5709"/>
      <c r="K5709"/>
      <c r="L5709"/>
      <c r="M5709"/>
      <c r="N5709"/>
      <c r="O5709"/>
      <c r="P5709"/>
    </row>
    <row r="5710" spans="1:16" x14ac:dyDescent="0.15">
      <c r="A5710"/>
      <c r="B5710"/>
      <c r="C5710"/>
      <c r="D5710"/>
      <c r="E5710"/>
      <c r="F5710"/>
      <c r="G5710"/>
      <c r="H5710"/>
      <c r="I5710"/>
      <c r="J5710"/>
      <c r="K5710"/>
      <c r="L5710"/>
      <c r="M5710"/>
      <c r="N5710"/>
      <c r="O5710"/>
      <c r="P5710"/>
    </row>
    <row r="5711" spans="1:16" x14ac:dyDescent="0.15">
      <c r="A5711"/>
      <c r="B5711"/>
      <c r="C5711"/>
      <c r="D5711"/>
      <c r="E5711"/>
      <c r="F5711"/>
      <c r="G5711"/>
      <c r="H5711"/>
      <c r="I5711"/>
      <c r="J5711"/>
      <c r="K5711"/>
      <c r="L5711"/>
      <c r="M5711"/>
      <c r="N5711"/>
      <c r="O5711"/>
      <c r="P5711"/>
    </row>
    <row r="5712" spans="1:16" x14ac:dyDescent="0.15">
      <c r="A5712"/>
      <c r="B5712"/>
      <c r="C5712"/>
      <c r="D5712"/>
      <c r="E5712"/>
      <c r="F5712"/>
      <c r="G5712"/>
      <c r="H5712"/>
      <c r="I5712"/>
      <c r="J5712"/>
      <c r="K5712"/>
      <c r="L5712"/>
      <c r="M5712"/>
      <c r="N5712"/>
      <c r="O5712"/>
      <c r="P5712"/>
    </row>
    <row r="5713" spans="1:16" x14ac:dyDescent="0.15">
      <c r="A5713"/>
      <c r="B5713"/>
      <c r="C5713"/>
      <c r="D5713"/>
      <c r="E5713"/>
      <c r="F5713"/>
      <c r="G5713"/>
      <c r="H5713"/>
      <c r="I5713"/>
      <c r="J5713"/>
      <c r="K5713"/>
      <c r="L5713"/>
      <c r="M5713"/>
      <c r="N5713"/>
      <c r="O5713"/>
      <c r="P5713"/>
    </row>
    <row r="5714" spans="1:16" x14ac:dyDescent="0.15">
      <c r="A5714"/>
      <c r="B5714"/>
      <c r="C5714"/>
      <c r="D5714"/>
      <c r="E5714"/>
      <c r="F5714"/>
      <c r="G5714"/>
      <c r="H5714"/>
      <c r="I5714"/>
      <c r="J5714"/>
      <c r="K5714"/>
      <c r="L5714"/>
      <c r="M5714"/>
      <c r="N5714"/>
      <c r="O5714"/>
      <c r="P5714"/>
    </row>
    <row r="5715" spans="1:16" x14ac:dyDescent="0.15">
      <c r="A5715"/>
      <c r="B5715"/>
      <c r="C5715"/>
      <c r="D5715"/>
      <c r="E5715"/>
      <c r="F5715"/>
      <c r="G5715"/>
      <c r="H5715"/>
      <c r="I5715"/>
      <c r="J5715"/>
      <c r="K5715"/>
      <c r="L5715"/>
      <c r="M5715"/>
      <c r="N5715"/>
      <c r="O5715"/>
      <c r="P5715"/>
    </row>
    <row r="5716" spans="1:16" x14ac:dyDescent="0.15">
      <c r="A5716"/>
      <c r="B5716"/>
      <c r="C5716"/>
      <c r="D5716"/>
      <c r="E5716"/>
      <c r="F5716"/>
      <c r="G5716"/>
      <c r="H5716"/>
      <c r="I5716"/>
      <c r="J5716"/>
      <c r="K5716"/>
      <c r="L5716"/>
      <c r="M5716"/>
      <c r="N5716"/>
      <c r="O5716"/>
      <c r="P5716"/>
    </row>
    <row r="5717" spans="1:16" x14ac:dyDescent="0.15">
      <c r="A5717"/>
      <c r="B5717"/>
      <c r="C5717"/>
      <c r="D5717"/>
      <c r="E5717"/>
      <c r="F5717"/>
      <c r="G5717"/>
      <c r="H5717"/>
      <c r="I5717"/>
      <c r="J5717"/>
      <c r="K5717"/>
      <c r="L5717"/>
      <c r="M5717"/>
      <c r="N5717"/>
      <c r="O5717"/>
      <c r="P5717"/>
    </row>
    <row r="5718" spans="1:16" x14ac:dyDescent="0.15">
      <c r="A5718"/>
      <c r="B5718"/>
      <c r="C5718"/>
      <c r="D5718"/>
      <c r="E5718"/>
      <c r="F5718"/>
      <c r="G5718"/>
      <c r="H5718"/>
      <c r="I5718"/>
      <c r="J5718"/>
      <c r="K5718"/>
      <c r="L5718"/>
      <c r="M5718"/>
      <c r="N5718"/>
      <c r="O5718"/>
      <c r="P5718"/>
    </row>
    <row r="5719" spans="1:16" x14ac:dyDescent="0.15">
      <c r="A5719"/>
      <c r="B5719"/>
      <c r="C5719"/>
      <c r="D5719"/>
      <c r="E5719"/>
      <c r="F5719"/>
      <c r="G5719"/>
      <c r="H5719"/>
      <c r="I5719"/>
      <c r="J5719"/>
      <c r="K5719"/>
      <c r="L5719"/>
      <c r="M5719"/>
      <c r="N5719"/>
      <c r="O5719"/>
      <c r="P5719"/>
    </row>
    <row r="5720" spans="1:16" x14ac:dyDescent="0.15">
      <c r="A5720"/>
      <c r="B5720"/>
      <c r="C5720"/>
      <c r="D5720"/>
      <c r="E5720"/>
      <c r="F5720"/>
      <c r="G5720"/>
      <c r="H5720"/>
      <c r="I5720"/>
      <c r="J5720"/>
      <c r="K5720"/>
      <c r="L5720"/>
      <c r="M5720"/>
      <c r="N5720"/>
      <c r="O5720"/>
      <c r="P5720"/>
    </row>
    <row r="5721" spans="1:16" x14ac:dyDescent="0.15">
      <c r="A5721"/>
      <c r="B5721"/>
      <c r="C5721"/>
      <c r="D5721"/>
      <c r="E5721"/>
      <c r="F5721"/>
      <c r="G5721"/>
      <c r="H5721"/>
      <c r="I5721"/>
      <c r="J5721"/>
      <c r="K5721"/>
      <c r="L5721"/>
      <c r="M5721"/>
      <c r="N5721"/>
      <c r="O5721"/>
      <c r="P5721"/>
    </row>
    <row r="5722" spans="1:16" x14ac:dyDescent="0.15">
      <c r="A5722"/>
      <c r="B5722"/>
      <c r="C5722"/>
      <c r="D5722"/>
      <c r="E5722"/>
      <c r="F5722"/>
      <c r="G5722"/>
      <c r="H5722"/>
      <c r="I5722"/>
      <c r="J5722"/>
      <c r="K5722"/>
      <c r="L5722"/>
      <c r="M5722"/>
      <c r="N5722"/>
      <c r="O5722"/>
      <c r="P5722"/>
    </row>
    <row r="5723" spans="1:16" x14ac:dyDescent="0.15">
      <c r="A5723"/>
      <c r="B5723"/>
      <c r="C5723"/>
      <c r="D5723"/>
      <c r="E5723"/>
      <c r="F5723"/>
      <c r="G5723"/>
      <c r="H5723"/>
      <c r="I5723"/>
      <c r="J5723"/>
      <c r="K5723"/>
      <c r="L5723"/>
      <c r="M5723"/>
      <c r="N5723"/>
      <c r="O5723"/>
      <c r="P5723"/>
    </row>
    <row r="5724" spans="1:16" x14ac:dyDescent="0.15">
      <c r="A5724"/>
      <c r="B5724"/>
      <c r="C5724"/>
      <c r="D5724"/>
      <c r="E5724"/>
      <c r="F5724"/>
      <c r="G5724"/>
      <c r="H5724"/>
      <c r="I5724"/>
      <c r="J5724"/>
      <c r="K5724"/>
      <c r="L5724"/>
      <c r="M5724"/>
      <c r="N5724"/>
      <c r="O5724"/>
      <c r="P5724"/>
    </row>
    <row r="5725" spans="1:16" x14ac:dyDescent="0.15">
      <c r="A5725"/>
      <c r="B5725"/>
      <c r="C5725"/>
      <c r="D5725"/>
      <c r="E5725"/>
      <c r="F5725"/>
      <c r="G5725"/>
      <c r="H5725"/>
      <c r="I5725"/>
      <c r="J5725"/>
      <c r="K5725"/>
      <c r="L5725"/>
      <c r="M5725"/>
      <c r="N5725"/>
      <c r="O5725"/>
      <c r="P5725"/>
    </row>
    <row r="5726" spans="1:16" x14ac:dyDescent="0.15">
      <c r="A5726"/>
      <c r="B5726"/>
      <c r="C5726"/>
      <c r="D5726"/>
      <c r="E5726"/>
      <c r="F5726"/>
      <c r="G5726"/>
      <c r="H5726"/>
      <c r="I5726"/>
      <c r="J5726"/>
      <c r="K5726"/>
      <c r="L5726"/>
      <c r="M5726"/>
      <c r="N5726"/>
      <c r="O5726"/>
      <c r="P5726"/>
    </row>
    <row r="5727" spans="1:16" x14ac:dyDescent="0.15">
      <c r="A5727"/>
      <c r="B5727"/>
      <c r="C5727"/>
      <c r="D5727"/>
      <c r="E5727"/>
      <c r="F5727"/>
      <c r="G5727"/>
      <c r="H5727"/>
      <c r="I5727"/>
      <c r="J5727"/>
      <c r="K5727"/>
      <c r="L5727"/>
      <c r="M5727"/>
      <c r="N5727"/>
      <c r="O5727"/>
      <c r="P5727"/>
    </row>
    <row r="5728" spans="1:16" x14ac:dyDescent="0.15">
      <c r="A5728"/>
      <c r="B5728"/>
      <c r="C5728"/>
      <c r="D5728"/>
      <c r="E5728"/>
      <c r="F5728"/>
      <c r="G5728"/>
      <c r="H5728"/>
      <c r="I5728"/>
      <c r="J5728"/>
      <c r="K5728"/>
      <c r="L5728"/>
      <c r="M5728"/>
      <c r="N5728"/>
      <c r="O5728"/>
      <c r="P5728"/>
    </row>
    <row r="5729" spans="1:16" x14ac:dyDescent="0.15">
      <c r="A5729"/>
      <c r="B5729"/>
      <c r="C5729"/>
      <c r="D5729"/>
      <c r="E5729"/>
      <c r="F5729"/>
      <c r="G5729"/>
      <c r="H5729"/>
      <c r="I5729"/>
      <c r="J5729"/>
      <c r="K5729"/>
      <c r="L5729"/>
      <c r="M5729"/>
      <c r="N5729"/>
      <c r="O5729"/>
      <c r="P5729"/>
    </row>
    <row r="5730" spans="1:16" x14ac:dyDescent="0.15">
      <c r="A5730"/>
      <c r="B5730"/>
      <c r="C5730"/>
      <c r="D5730"/>
      <c r="E5730"/>
      <c r="F5730"/>
      <c r="G5730"/>
      <c r="H5730"/>
      <c r="I5730"/>
      <c r="J5730"/>
      <c r="K5730"/>
      <c r="L5730"/>
      <c r="M5730"/>
      <c r="N5730"/>
      <c r="O5730"/>
      <c r="P5730"/>
    </row>
    <row r="5731" spans="1:16" x14ac:dyDescent="0.15">
      <c r="A5731"/>
      <c r="B5731"/>
      <c r="C5731"/>
      <c r="D5731"/>
      <c r="E5731"/>
      <c r="F5731"/>
      <c r="G5731"/>
      <c r="H5731"/>
      <c r="I5731"/>
      <c r="J5731"/>
      <c r="K5731"/>
      <c r="L5731"/>
      <c r="M5731"/>
      <c r="N5731"/>
      <c r="O5731"/>
      <c r="P5731"/>
    </row>
    <row r="5732" spans="1:16" x14ac:dyDescent="0.15">
      <c r="A5732"/>
      <c r="B5732"/>
      <c r="C5732"/>
      <c r="D5732"/>
      <c r="E5732"/>
      <c r="F5732"/>
      <c r="G5732"/>
      <c r="H5732"/>
      <c r="I5732"/>
      <c r="J5732"/>
      <c r="K5732"/>
      <c r="L5732"/>
      <c r="M5732"/>
      <c r="N5732"/>
      <c r="O5732"/>
      <c r="P5732"/>
    </row>
    <row r="5733" spans="1:16" x14ac:dyDescent="0.15">
      <c r="A5733"/>
      <c r="B5733"/>
      <c r="C5733"/>
      <c r="D5733"/>
      <c r="E5733"/>
      <c r="F5733"/>
      <c r="G5733"/>
      <c r="H5733"/>
      <c r="I5733"/>
      <c r="J5733"/>
      <c r="K5733"/>
      <c r="L5733"/>
      <c r="M5733"/>
      <c r="N5733"/>
      <c r="O5733"/>
      <c r="P5733"/>
    </row>
    <row r="5734" spans="1:16" x14ac:dyDescent="0.15">
      <c r="A5734"/>
      <c r="B5734"/>
      <c r="C5734"/>
      <c r="D5734"/>
      <c r="E5734"/>
      <c r="F5734"/>
      <c r="G5734"/>
      <c r="H5734"/>
      <c r="I5734"/>
      <c r="J5734"/>
      <c r="K5734"/>
      <c r="L5734"/>
      <c r="M5734"/>
      <c r="N5734"/>
      <c r="O5734"/>
      <c r="P5734"/>
    </row>
    <row r="5735" spans="1:16" x14ac:dyDescent="0.15">
      <c r="A5735"/>
      <c r="B5735"/>
      <c r="C5735"/>
      <c r="D5735"/>
      <c r="E5735"/>
      <c r="F5735"/>
      <c r="G5735"/>
      <c r="H5735"/>
      <c r="I5735"/>
      <c r="J5735"/>
      <c r="K5735"/>
      <c r="L5735"/>
      <c r="M5735"/>
      <c r="N5735"/>
      <c r="O5735"/>
      <c r="P5735"/>
    </row>
    <row r="5736" spans="1:16" x14ac:dyDescent="0.15">
      <c r="A5736"/>
      <c r="B5736"/>
      <c r="C5736"/>
      <c r="D5736"/>
      <c r="E5736"/>
      <c r="F5736"/>
      <c r="G5736"/>
      <c r="H5736"/>
      <c r="I5736"/>
      <c r="J5736"/>
      <c r="K5736"/>
      <c r="L5736"/>
      <c r="M5736"/>
      <c r="N5736"/>
      <c r="O5736"/>
      <c r="P5736"/>
    </row>
    <row r="5737" spans="1:16" x14ac:dyDescent="0.15">
      <c r="A5737"/>
      <c r="B5737"/>
      <c r="C5737"/>
      <c r="D5737"/>
      <c r="E5737"/>
      <c r="F5737"/>
      <c r="G5737"/>
      <c r="H5737"/>
      <c r="I5737"/>
      <c r="J5737"/>
      <c r="K5737"/>
      <c r="L5737"/>
      <c r="M5737"/>
      <c r="N5737"/>
      <c r="O5737"/>
      <c r="P5737"/>
    </row>
    <row r="5738" spans="1:16" x14ac:dyDescent="0.15">
      <c r="A5738"/>
      <c r="B5738"/>
      <c r="C5738"/>
      <c r="D5738"/>
      <c r="E5738"/>
      <c r="F5738"/>
      <c r="G5738"/>
      <c r="H5738"/>
      <c r="I5738"/>
      <c r="J5738"/>
      <c r="K5738"/>
      <c r="L5738"/>
      <c r="M5738"/>
      <c r="N5738"/>
      <c r="O5738"/>
      <c r="P5738"/>
    </row>
    <row r="5739" spans="1:16" x14ac:dyDescent="0.15">
      <c r="A5739"/>
      <c r="B5739"/>
      <c r="C5739"/>
      <c r="D5739"/>
      <c r="E5739"/>
      <c r="F5739"/>
      <c r="G5739"/>
      <c r="H5739"/>
      <c r="I5739"/>
      <c r="J5739"/>
      <c r="K5739"/>
      <c r="L5739"/>
      <c r="M5739"/>
      <c r="N5739"/>
      <c r="O5739"/>
      <c r="P5739"/>
    </row>
    <row r="5740" spans="1:16" x14ac:dyDescent="0.15">
      <c r="A5740"/>
      <c r="B5740"/>
      <c r="C5740"/>
      <c r="D5740"/>
      <c r="E5740"/>
      <c r="F5740"/>
      <c r="G5740"/>
      <c r="H5740"/>
      <c r="I5740"/>
      <c r="J5740"/>
      <c r="K5740"/>
      <c r="L5740"/>
      <c r="M5740"/>
      <c r="N5740"/>
      <c r="O5740"/>
      <c r="P5740"/>
    </row>
    <row r="5741" spans="1:16" x14ac:dyDescent="0.15">
      <c r="A5741"/>
      <c r="B5741"/>
      <c r="C5741"/>
      <c r="D5741"/>
      <c r="E5741"/>
      <c r="F5741"/>
      <c r="G5741"/>
      <c r="H5741"/>
      <c r="I5741"/>
      <c r="J5741"/>
      <c r="K5741"/>
      <c r="L5741"/>
      <c r="M5741"/>
      <c r="N5741"/>
      <c r="O5741"/>
      <c r="P5741"/>
    </row>
    <row r="5742" spans="1:16" x14ac:dyDescent="0.15">
      <c r="A5742"/>
      <c r="B5742"/>
      <c r="C5742"/>
      <c r="D5742"/>
      <c r="E5742"/>
      <c r="F5742"/>
      <c r="G5742"/>
      <c r="H5742"/>
      <c r="I5742"/>
      <c r="J5742"/>
      <c r="K5742"/>
      <c r="L5742"/>
      <c r="M5742"/>
      <c r="N5742"/>
      <c r="O5742"/>
      <c r="P5742"/>
    </row>
    <row r="5743" spans="1:16" x14ac:dyDescent="0.15">
      <c r="A5743"/>
      <c r="B5743"/>
      <c r="C5743"/>
      <c r="D5743"/>
      <c r="E5743"/>
      <c r="F5743"/>
      <c r="G5743"/>
      <c r="H5743"/>
      <c r="I5743"/>
      <c r="J5743"/>
      <c r="K5743"/>
      <c r="L5743"/>
      <c r="M5743"/>
      <c r="N5743"/>
      <c r="O5743"/>
      <c r="P5743"/>
    </row>
    <row r="5744" spans="1:16" x14ac:dyDescent="0.15">
      <c r="A5744"/>
      <c r="B5744"/>
      <c r="C5744"/>
      <c r="D5744"/>
      <c r="E5744"/>
      <c r="F5744"/>
      <c r="G5744"/>
      <c r="H5744"/>
      <c r="I5744"/>
      <c r="J5744"/>
      <c r="K5744"/>
      <c r="L5744"/>
      <c r="M5744"/>
      <c r="N5744"/>
      <c r="O5744"/>
      <c r="P5744"/>
    </row>
    <row r="5745" spans="1:16" x14ac:dyDescent="0.15">
      <c r="A5745"/>
      <c r="B5745"/>
      <c r="C5745"/>
      <c r="D5745"/>
      <c r="E5745"/>
      <c r="F5745"/>
      <c r="G5745"/>
      <c r="H5745"/>
      <c r="I5745"/>
      <c r="J5745"/>
      <c r="K5745"/>
      <c r="L5745"/>
      <c r="M5745"/>
      <c r="N5745"/>
      <c r="O5745"/>
      <c r="P5745"/>
    </row>
    <row r="5746" spans="1:16" x14ac:dyDescent="0.15">
      <c r="A5746"/>
      <c r="B5746"/>
      <c r="C5746"/>
      <c r="D5746"/>
      <c r="E5746"/>
      <c r="F5746"/>
      <c r="G5746"/>
      <c r="H5746"/>
      <c r="I5746"/>
      <c r="J5746"/>
      <c r="K5746"/>
      <c r="L5746"/>
      <c r="M5746"/>
      <c r="N5746"/>
      <c r="O5746"/>
      <c r="P5746"/>
    </row>
    <row r="5747" spans="1:16" x14ac:dyDescent="0.15">
      <c r="A5747"/>
      <c r="B5747"/>
      <c r="C5747"/>
      <c r="D5747"/>
      <c r="E5747"/>
      <c r="F5747"/>
      <c r="G5747"/>
      <c r="H5747"/>
      <c r="I5747"/>
      <c r="J5747"/>
      <c r="K5747"/>
      <c r="L5747"/>
      <c r="M5747"/>
      <c r="N5747"/>
      <c r="O5747"/>
      <c r="P5747"/>
    </row>
    <row r="5748" spans="1:16" x14ac:dyDescent="0.15">
      <c r="A5748"/>
      <c r="B5748"/>
      <c r="C5748"/>
      <c r="D5748"/>
      <c r="E5748"/>
      <c r="F5748"/>
      <c r="G5748"/>
      <c r="H5748"/>
      <c r="I5748"/>
      <c r="J5748"/>
      <c r="K5748"/>
      <c r="L5748"/>
      <c r="M5748"/>
      <c r="N5748"/>
      <c r="O5748"/>
      <c r="P5748"/>
    </row>
    <row r="5749" spans="1:16" x14ac:dyDescent="0.15">
      <c r="A5749"/>
      <c r="B5749"/>
      <c r="C5749"/>
      <c r="D5749"/>
      <c r="E5749"/>
      <c r="F5749"/>
      <c r="G5749"/>
      <c r="H5749"/>
      <c r="I5749"/>
      <c r="J5749"/>
      <c r="K5749"/>
      <c r="L5749"/>
      <c r="M5749"/>
      <c r="N5749"/>
      <c r="O5749"/>
      <c r="P5749"/>
    </row>
    <row r="5750" spans="1:16" x14ac:dyDescent="0.15">
      <c r="A5750"/>
      <c r="B5750"/>
      <c r="C5750"/>
      <c r="D5750"/>
      <c r="E5750"/>
      <c r="F5750"/>
      <c r="G5750"/>
      <c r="H5750"/>
      <c r="I5750"/>
      <c r="J5750"/>
      <c r="K5750"/>
      <c r="L5750"/>
      <c r="M5750"/>
      <c r="N5750"/>
      <c r="O5750"/>
      <c r="P5750"/>
    </row>
    <row r="5751" spans="1:16" x14ac:dyDescent="0.15">
      <c r="A5751"/>
      <c r="B5751"/>
      <c r="C5751"/>
      <c r="D5751"/>
      <c r="E5751"/>
      <c r="F5751"/>
      <c r="G5751"/>
      <c r="H5751"/>
      <c r="I5751"/>
      <c r="J5751"/>
      <c r="K5751"/>
      <c r="L5751"/>
      <c r="M5751"/>
      <c r="N5751"/>
      <c r="O5751"/>
      <c r="P5751"/>
    </row>
    <row r="5752" spans="1:16" x14ac:dyDescent="0.15">
      <c r="A5752"/>
      <c r="B5752"/>
      <c r="C5752"/>
      <c r="D5752"/>
      <c r="E5752"/>
      <c r="F5752"/>
      <c r="G5752"/>
      <c r="H5752"/>
      <c r="I5752"/>
      <c r="J5752"/>
      <c r="K5752"/>
      <c r="L5752"/>
      <c r="M5752"/>
      <c r="N5752"/>
      <c r="O5752"/>
      <c r="P5752"/>
    </row>
    <row r="5753" spans="1:16" x14ac:dyDescent="0.15">
      <c r="A5753"/>
      <c r="B5753"/>
      <c r="C5753"/>
      <c r="D5753"/>
      <c r="E5753"/>
      <c r="F5753"/>
      <c r="G5753"/>
      <c r="H5753"/>
      <c r="I5753"/>
      <c r="J5753"/>
      <c r="K5753"/>
      <c r="L5753"/>
      <c r="M5753"/>
      <c r="N5753"/>
      <c r="O5753"/>
      <c r="P5753"/>
    </row>
    <row r="5754" spans="1:16" x14ac:dyDescent="0.15">
      <c r="A5754"/>
      <c r="B5754"/>
      <c r="C5754"/>
      <c r="D5754"/>
      <c r="E5754"/>
      <c r="F5754"/>
      <c r="G5754"/>
      <c r="H5754"/>
      <c r="I5754"/>
      <c r="J5754"/>
      <c r="K5754"/>
      <c r="L5754"/>
      <c r="M5754"/>
      <c r="N5754"/>
      <c r="O5754"/>
      <c r="P5754"/>
    </row>
    <row r="5755" spans="1:16" x14ac:dyDescent="0.15">
      <c r="A5755"/>
      <c r="B5755"/>
      <c r="C5755"/>
      <c r="D5755"/>
      <c r="E5755"/>
      <c r="F5755"/>
      <c r="G5755"/>
      <c r="H5755"/>
      <c r="I5755"/>
      <c r="J5755"/>
      <c r="K5755"/>
      <c r="L5755"/>
      <c r="M5755"/>
      <c r="N5755"/>
      <c r="O5755"/>
      <c r="P5755"/>
    </row>
    <row r="5756" spans="1:16" x14ac:dyDescent="0.15">
      <c r="A5756"/>
      <c r="B5756"/>
      <c r="C5756"/>
      <c r="D5756"/>
      <c r="E5756"/>
      <c r="F5756"/>
      <c r="G5756"/>
      <c r="H5756"/>
      <c r="I5756"/>
      <c r="J5756"/>
      <c r="K5756"/>
      <c r="L5756"/>
      <c r="M5756"/>
      <c r="N5756"/>
      <c r="O5756"/>
      <c r="P5756"/>
    </row>
    <row r="5757" spans="1:16" x14ac:dyDescent="0.15">
      <c r="A5757"/>
      <c r="B5757"/>
      <c r="C5757"/>
      <c r="D5757"/>
      <c r="E5757"/>
      <c r="F5757"/>
      <c r="G5757"/>
      <c r="H5757"/>
      <c r="I5757"/>
      <c r="J5757"/>
      <c r="K5757"/>
      <c r="L5757"/>
      <c r="M5757"/>
      <c r="N5757"/>
      <c r="O5757"/>
      <c r="P5757"/>
    </row>
    <row r="5758" spans="1:16" x14ac:dyDescent="0.15">
      <c r="A5758"/>
      <c r="B5758"/>
      <c r="C5758"/>
      <c r="D5758"/>
      <c r="E5758"/>
      <c r="F5758"/>
      <c r="G5758"/>
      <c r="H5758"/>
      <c r="I5758"/>
      <c r="J5758"/>
      <c r="K5758"/>
      <c r="L5758"/>
      <c r="M5758"/>
      <c r="N5758"/>
      <c r="O5758"/>
      <c r="P5758"/>
    </row>
    <row r="5759" spans="1:16" x14ac:dyDescent="0.15">
      <c r="A5759"/>
      <c r="B5759"/>
      <c r="C5759"/>
      <c r="D5759"/>
      <c r="E5759"/>
      <c r="F5759"/>
      <c r="G5759"/>
      <c r="H5759"/>
      <c r="I5759"/>
      <c r="J5759"/>
      <c r="K5759"/>
      <c r="L5759"/>
      <c r="M5759"/>
      <c r="N5759"/>
      <c r="O5759"/>
      <c r="P5759"/>
    </row>
    <row r="5760" spans="1:16" x14ac:dyDescent="0.15">
      <c r="A5760"/>
      <c r="B5760"/>
      <c r="C5760"/>
      <c r="D5760"/>
      <c r="E5760"/>
      <c r="F5760"/>
      <c r="G5760"/>
      <c r="H5760"/>
      <c r="I5760"/>
      <c r="J5760"/>
      <c r="K5760"/>
      <c r="L5760"/>
      <c r="M5760"/>
      <c r="N5760"/>
      <c r="O5760"/>
      <c r="P5760"/>
    </row>
    <row r="5761" spans="1:16" x14ac:dyDescent="0.15">
      <c r="A5761"/>
      <c r="B5761"/>
      <c r="C5761"/>
      <c r="D5761"/>
      <c r="E5761"/>
      <c r="F5761"/>
      <c r="G5761"/>
      <c r="H5761"/>
      <c r="I5761"/>
      <c r="J5761"/>
      <c r="K5761"/>
      <c r="L5761"/>
      <c r="M5761"/>
      <c r="N5761"/>
      <c r="O5761"/>
      <c r="P5761"/>
    </row>
    <row r="5762" spans="1:16" x14ac:dyDescent="0.15">
      <c r="A5762"/>
      <c r="B5762"/>
      <c r="C5762"/>
      <c r="D5762"/>
      <c r="E5762"/>
      <c r="F5762"/>
      <c r="G5762"/>
      <c r="H5762"/>
      <c r="I5762"/>
      <c r="J5762"/>
      <c r="K5762"/>
      <c r="L5762"/>
      <c r="M5762"/>
      <c r="N5762"/>
      <c r="O5762"/>
      <c r="P5762"/>
    </row>
    <row r="5763" spans="1:16" x14ac:dyDescent="0.15">
      <c r="A5763"/>
      <c r="B5763"/>
      <c r="C5763"/>
      <c r="D5763"/>
      <c r="E5763"/>
      <c r="F5763"/>
      <c r="G5763"/>
      <c r="H5763"/>
      <c r="I5763"/>
      <c r="J5763"/>
      <c r="K5763"/>
      <c r="L5763"/>
      <c r="M5763"/>
      <c r="N5763"/>
      <c r="O5763"/>
      <c r="P5763"/>
    </row>
    <row r="5764" spans="1:16" x14ac:dyDescent="0.15">
      <c r="A5764"/>
      <c r="B5764"/>
      <c r="C5764"/>
      <c r="D5764"/>
      <c r="E5764"/>
      <c r="F5764"/>
      <c r="G5764"/>
      <c r="H5764"/>
      <c r="I5764"/>
      <c r="J5764"/>
      <c r="K5764"/>
      <c r="L5764"/>
      <c r="M5764"/>
      <c r="N5764"/>
      <c r="O5764"/>
      <c r="P5764"/>
    </row>
    <row r="5765" spans="1:16" x14ac:dyDescent="0.15">
      <c r="A5765"/>
      <c r="B5765"/>
      <c r="C5765"/>
      <c r="D5765"/>
      <c r="E5765"/>
      <c r="F5765"/>
      <c r="G5765"/>
      <c r="H5765"/>
      <c r="I5765"/>
      <c r="J5765"/>
      <c r="K5765"/>
      <c r="L5765"/>
      <c r="M5765"/>
      <c r="N5765"/>
      <c r="O5765"/>
      <c r="P5765"/>
    </row>
    <row r="5766" spans="1:16" x14ac:dyDescent="0.15">
      <c r="A5766"/>
      <c r="B5766"/>
      <c r="C5766"/>
      <c r="D5766"/>
      <c r="E5766"/>
      <c r="F5766"/>
      <c r="G5766"/>
      <c r="H5766"/>
      <c r="I5766"/>
      <c r="J5766"/>
      <c r="K5766"/>
      <c r="L5766"/>
      <c r="M5766"/>
      <c r="N5766"/>
      <c r="O5766"/>
      <c r="P5766"/>
    </row>
    <row r="5767" spans="1:16" x14ac:dyDescent="0.15">
      <c r="A5767"/>
      <c r="B5767"/>
      <c r="C5767"/>
      <c r="D5767"/>
      <c r="E5767"/>
      <c r="F5767"/>
      <c r="G5767"/>
      <c r="H5767"/>
      <c r="I5767"/>
      <c r="J5767"/>
      <c r="K5767"/>
      <c r="L5767"/>
      <c r="M5767"/>
      <c r="N5767"/>
      <c r="O5767"/>
      <c r="P5767"/>
    </row>
    <row r="5768" spans="1:16" x14ac:dyDescent="0.15">
      <c r="A5768"/>
      <c r="B5768"/>
      <c r="C5768"/>
      <c r="D5768"/>
      <c r="E5768"/>
      <c r="F5768"/>
      <c r="G5768"/>
      <c r="H5768"/>
      <c r="I5768"/>
      <c r="J5768"/>
      <c r="K5768"/>
      <c r="L5768"/>
      <c r="M5768"/>
      <c r="N5768"/>
      <c r="O5768"/>
      <c r="P5768"/>
    </row>
    <row r="5769" spans="1:16" x14ac:dyDescent="0.15">
      <c r="A5769"/>
      <c r="B5769"/>
      <c r="C5769"/>
      <c r="D5769"/>
      <c r="E5769"/>
      <c r="F5769"/>
      <c r="G5769"/>
      <c r="H5769"/>
      <c r="I5769"/>
      <c r="J5769"/>
      <c r="K5769"/>
      <c r="L5769"/>
      <c r="M5769"/>
      <c r="N5769"/>
      <c r="O5769"/>
      <c r="P5769"/>
    </row>
    <row r="5770" spans="1:16" x14ac:dyDescent="0.15">
      <c r="A5770"/>
      <c r="B5770"/>
      <c r="C5770"/>
      <c r="D5770"/>
      <c r="E5770"/>
      <c r="F5770"/>
      <c r="G5770"/>
      <c r="H5770"/>
      <c r="I5770"/>
      <c r="J5770"/>
      <c r="K5770"/>
      <c r="L5770"/>
      <c r="M5770"/>
      <c r="N5770"/>
      <c r="O5770"/>
      <c r="P5770"/>
    </row>
    <row r="5771" spans="1:16" x14ac:dyDescent="0.15">
      <c r="A5771"/>
      <c r="B5771"/>
      <c r="C5771"/>
      <c r="D5771"/>
      <c r="E5771"/>
      <c r="F5771"/>
      <c r="G5771"/>
      <c r="H5771"/>
      <c r="I5771"/>
      <c r="J5771"/>
      <c r="K5771"/>
      <c r="L5771"/>
      <c r="M5771"/>
      <c r="N5771"/>
      <c r="O5771"/>
      <c r="P5771"/>
    </row>
    <row r="5772" spans="1:16" x14ac:dyDescent="0.15">
      <c r="A5772"/>
      <c r="B5772"/>
      <c r="C5772"/>
      <c r="D5772"/>
      <c r="E5772"/>
      <c r="F5772"/>
      <c r="G5772"/>
      <c r="H5772"/>
      <c r="I5772"/>
      <c r="J5772"/>
      <c r="K5772"/>
      <c r="L5772"/>
      <c r="M5772"/>
      <c r="N5772"/>
      <c r="O5772"/>
      <c r="P5772"/>
    </row>
    <row r="5773" spans="1:16" x14ac:dyDescent="0.15">
      <c r="A5773"/>
      <c r="B5773"/>
      <c r="C5773"/>
      <c r="D5773"/>
      <c r="E5773"/>
      <c r="F5773"/>
      <c r="G5773"/>
      <c r="H5773"/>
      <c r="I5773"/>
      <c r="J5773"/>
      <c r="K5773"/>
      <c r="L5773"/>
      <c r="M5773"/>
      <c r="N5773"/>
      <c r="O5773"/>
      <c r="P5773"/>
    </row>
    <row r="5774" spans="1:16" x14ac:dyDescent="0.15">
      <c r="A5774"/>
      <c r="B5774"/>
      <c r="C5774"/>
      <c r="D5774"/>
      <c r="E5774"/>
      <c r="F5774"/>
      <c r="G5774"/>
      <c r="H5774"/>
      <c r="I5774"/>
      <c r="J5774"/>
      <c r="K5774"/>
      <c r="L5774"/>
      <c r="M5774"/>
      <c r="N5774"/>
      <c r="O5774"/>
      <c r="P5774"/>
    </row>
    <row r="5775" spans="1:16" x14ac:dyDescent="0.15">
      <c r="A5775"/>
      <c r="B5775"/>
      <c r="C5775"/>
      <c r="D5775"/>
      <c r="E5775"/>
      <c r="F5775"/>
      <c r="G5775"/>
      <c r="H5775"/>
      <c r="I5775"/>
      <c r="J5775"/>
      <c r="K5775"/>
      <c r="L5775"/>
      <c r="M5775"/>
      <c r="N5775"/>
      <c r="O5775"/>
      <c r="P5775"/>
    </row>
    <row r="5776" spans="1:16" x14ac:dyDescent="0.15">
      <c r="A5776"/>
      <c r="B5776"/>
      <c r="C5776"/>
      <c r="D5776"/>
      <c r="E5776"/>
      <c r="F5776"/>
      <c r="G5776"/>
      <c r="H5776"/>
      <c r="I5776"/>
      <c r="J5776"/>
      <c r="K5776"/>
      <c r="L5776"/>
      <c r="M5776"/>
      <c r="N5776"/>
      <c r="O5776"/>
      <c r="P5776"/>
    </row>
    <row r="5777" spans="1:16" x14ac:dyDescent="0.15">
      <c r="A5777"/>
      <c r="B5777"/>
      <c r="C5777"/>
      <c r="D5777"/>
      <c r="E5777"/>
      <c r="F5777"/>
      <c r="G5777"/>
      <c r="H5777"/>
      <c r="I5777"/>
      <c r="J5777"/>
      <c r="K5777"/>
      <c r="L5777"/>
      <c r="M5777"/>
      <c r="N5777"/>
      <c r="O5777"/>
      <c r="P5777"/>
    </row>
    <row r="5778" spans="1:16" x14ac:dyDescent="0.15">
      <c r="A5778"/>
      <c r="B5778"/>
      <c r="C5778"/>
      <c r="D5778"/>
      <c r="E5778"/>
      <c r="F5778"/>
      <c r="G5778"/>
      <c r="H5778"/>
      <c r="I5778"/>
      <c r="J5778"/>
      <c r="K5778"/>
      <c r="L5778"/>
      <c r="M5778"/>
      <c r="N5778"/>
      <c r="O5778"/>
      <c r="P5778"/>
    </row>
    <row r="5779" spans="1:16" x14ac:dyDescent="0.15">
      <c r="A5779"/>
      <c r="B5779"/>
      <c r="C5779"/>
      <c r="D5779"/>
      <c r="E5779"/>
      <c r="F5779"/>
      <c r="G5779"/>
      <c r="H5779"/>
      <c r="I5779"/>
      <c r="J5779"/>
      <c r="K5779"/>
      <c r="L5779"/>
      <c r="M5779"/>
      <c r="N5779"/>
      <c r="O5779"/>
      <c r="P5779"/>
    </row>
    <row r="5780" spans="1:16" x14ac:dyDescent="0.15">
      <c r="A5780"/>
      <c r="B5780"/>
      <c r="C5780"/>
      <c r="D5780"/>
      <c r="E5780"/>
      <c r="F5780"/>
      <c r="G5780"/>
      <c r="H5780"/>
      <c r="I5780"/>
      <c r="J5780"/>
      <c r="K5780"/>
      <c r="L5780"/>
      <c r="M5780"/>
      <c r="N5780"/>
      <c r="O5780"/>
      <c r="P5780"/>
    </row>
    <row r="5781" spans="1:16" x14ac:dyDescent="0.15">
      <c r="A5781"/>
      <c r="B5781"/>
      <c r="C5781"/>
      <c r="D5781"/>
      <c r="E5781"/>
      <c r="F5781"/>
      <c r="G5781"/>
      <c r="H5781"/>
      <c r="I5781"/>
      <c r="J5781"/>
      <c r="K5781"/>
      <c r="L5781"/>
      <c r="M5781"/>
      <c r="N5781"/>
      <c r="O5781"/>
      <c r="P5781"/>
    </row>
    <row r="5782" spans="1:16" x14ac:dyDescent="0.15">
      <c r="A5782"/>
      <c r="B5782"/>
      <c r="C5782"/>
      <c r="D5782"/>
      <c r="E5782"/>
      <c r="F5782"/>
      <c r="G5782"/>
      <c r="H5782"/>
      <c r="I5782"/>
      <c r="J5782"/>
      <c r="K5782"/>
      <c r="L5782"/>
      <c r="M5782"/>
      <c r="N5782"/>
      <c r="O5782"/>
      <c r="P5782"/>
    </row>
    <row r="5783" spans="1:16" x14ac:dyDescent="0.15">
      <c r="A5783"/>
      <c r="B5783"/>
      <c r="C5783"/>
      <c r="D5783"/>
      <c r="E5783"/>
      <c r="F5783"/>
      <c r="G5783"/>
      <c r="H5783"/>
      <c r="I5783"/>
      <c r="J5783"/>
      <c r="K5783"/>
      <c r="L5783"/>
      <c r="M5783"/>
      <c r="N5783"/>
      <c r="O5783"/>
      <c r="P5783"/>
    </row>
    <row r="5784" spans="1:16" x14ac:dyDescent="0.15">
      <c r="A5784"/>
      <c r="B5784"/>
      <c r="C5784"/>
      <c r="D5784"/>
      <c r="E5784"/>
      <c r="F5784"/>
      <c r="G5784"/>
      <c r="H5784"/>
      <c r="I5784"/>
      <c r="J5784"/>
      <c r="K5784"/>
      <c r="L5784"/>
      <c r="M5784"/>
      <c r="N5784"/>
      <c r="O5784"/>
      <c r="P5784"/>
    </row>
    <row r="5785" spans="1:16" x14ac:dyDescent="0.15">
      <c r="A5785"/>
      <c r="B5785"/>
      <c r="C5785"/>
      <c r="D5785"/>
      <c r="E5785"/>
      <c r="F5785"/>
      <c r="G5785"/>
      <c r="H5785"/>
      <c r="I5785"/>
      <c r="J5785"/>
      <c r="K5785"/>
      <c r="L5785"/>
      <c r="M5785"/>
      <c r="N5785"/>
      <c r="O5785"/>
      <c r="P5785"/>
    </row>
    <row r="5786" spans="1:16" x14ac:dyDescent="0.15">
      <c r="A5786"/>
      <c r="B5786"/>
      <c r="C5786"/>
      <c r="D5786"/>
      <c r="E5786"/>
      <c r="F5786"/>
      <c r="G5786"/>
      <c r="H5786"/>
      <c r="I5786"/>
      <c r="J5786"/>
      <c r="K5786"/>
      <c r="L5786"/>
      <c r="M5786"/>
      <c r="N5786"/>
      <c r="O5786"/>
      <c r="P5786"/>
    </row>
    <row r="5787" spans="1:16" x14ac:dyDescent="0.15">
      <c r="A5787"/>
      <c r="B5787"/>
      <c r="C5787"/>
      <c r="D5787"/>
      <c r="E5787"/>
      <c r="F5787"/>
      <c r="G5787"/>
      <c r="H5787"/>
      <c r="I5787"/>
      <c r="J5787"/>
      <c r="K5787"/>
      <c r="L5787"/>
      <c r="M5787"/>
      <c r="N5787"/>
      <c r="O5787"/>
      <c r="P5787"/>
    </row>
    <row r="5788" spans="1:16" x14ac:dyDescent="0.15">
      <c r="A5788"/>
      <c r="B5788"/>
      <c r="C5788"/>
      <c r="D5788"/>
      <c r="E5788"/>
      <c r="F5788"/>
      <c r="G5788"/>
      <c r="H5788"/>
      <c r="I5788"/>
      <c r="J5788"/>
      <c r="K5788"/>
      <c r="L5788"/>
      <c r="M5788"/>
      <c r="N5788"/>
      <c r="O5788"/>
      <c r="P5788"/>
    </row>
    <row r="5789" spans="1:16" x14ac:dyDescent="0.15">
      <c r="A5789"/>
      <c r="B5789"/>
      <c r="C5789"/>
      <c r="D5789"/>
      <c r="E5789"/>
      <c r="F5789"/>
      <c r="G5789"/>
      <c r="H5789"/>
      <c r="I5789"/>
      <c r="J5789"/>
      <c r="K5789"/>
      <c r="L5789"/>
      <c r="M5789"/>
      <c r="N5789"/>
      <c r="O5789"/>
      <c r="P5789"/>
    </row>
    <row r="5790" spans="1:16" x14ac:dyDescent="0.15">
      <c r="A5790"/>
      <c r="B5790"/>
      <c r="C5790"/>
      <c r="D5790"/>
      <c r="E5790"/>
      <c r="F5790"/>
      <c r="G5790"/>
      <c r="H5790"/>
      <c r="I5790"/>
      <c r="J5790"/>
      <c r="K5790"/>
      <c r="L5790"/>
      <c r="M5790"/>
      <c r="N5790"/>
      <c r="O5790"/>
      <c r="P5790"/>
    </row>
    <row r="5791" spans="1:16" x14ac:dyDescent="0.15">
      <c r="A5791"/>
      <c r="B5791"/>
      <c r="C5791"/>
      <c r="D5791"/>
      <c r="E5791"/>
      <c r="F5791"/>
      <c r="G5791"/>
      <c r="H5791"/>
      <c r="I5791"/>
      <c r="J5791"/>
      <c r="K5791"/>
      <c r="L5791"/>
      <c r="M5791"/>
      <c r="N5791"/>
      <c r="O5791"/>
      <c r="P5791"/>
    </row>
    <row r="5792" spans="1:16" x14ac:dyDescent="0.15">
      <c r="A5792"/>
      <c r="B5792"/>
      <c r="C5792"/>
      <c r="D5792"/>
      <c r="E5792"/>
      <c r="F5792"/>
      <c r="G5792"/>
      <c r="H5792"/>
      <c r="I5792"/>
      <c r="J5792"/>
      <c r="K5792"/>
      <c r="L5792"/>
      <c r="M5792"/>
      <c r="N5792"/>
      <c r="O5792"/>
      <c r="P5792"/>
    </row>
    <row r="5793" spans="1:16" x14ac:dyDescent="0.15">
      <c r="A5793"/>
      <c r="B5793"/>
      <c r="C5793"/>
      <c r="D5793"/>
      <c r="E5793"/>
      <c r="F5793"/>
      <c r="G5793"/>
      <c r="H5793"/>
      <c r="I5793"/>
      <c r="J5793"/>
      <c r="K5793"/>
      <c r="L5793"/>
      <c r="M5793"/>
      <c r="N5793"/>
      <c r="O5793"/>
      <c r="P5793"/>
    </row>
    <row r="5794" spans="1:16" x14ac:dyDescent="0.15">
      <c r="A5794"/>
      <c r="B5794"/>
      <c r="C5794"/>
      <c r="D5794"/>
      <c r="E5794"/>
      <c r="F5794"/>
      <c r="G5794"/>
      <c r="H5794"/>
      <c r="I5794"/>
      <c r="J5794"/>
      <c r="K5794"/>
      <c r="L5794"/>
      <c r="M5794"/>
      <c r="N5794"/>
      <c r="O5794"/>
      <c r="P5794"/>
    </row>
    <row r="5795" spans="1:16" x14ac:dyDescent="0.15">
      <c r="A5795"/>
      <c r="B5795"/>
      <c r="C5795"/>
      <c r="D5795"/>
      <c r="E5795"/>
      <c r="F5795"/>
      <c r="G5795"/>
      <c r="H5795"/>
      <c r="I5795"/>
      <c r="J5795"/>
      <c r="K5795"/>
      <c r="L5795"/>
      <c r="M5795"/>
      <c r="N5795"/>
      <c r="O5795"/>
      <c r="P5795"/>
    </row>
    <row r="5796" spans="1:16" x14ac:dyDescent="0.15">
      <c r="A5796"/>
      <c r="B5796"/>
      <c r="C5796"/>
      <c r="D5796"/>
      <c r="E5796"/>
      <c r="F5796"/>
      <c r="G5796"/>
      <c r="H5796"/>
      <c r="I5796"/>
      <c r="J5796"/>
      <c r="K5796"/>
      <c r="L5796"/>
      <c r="M5796"/>
      <c r="N5796"/>
      <c r="O5796"/>
      <c r="P5796"/>
    </row>
    <row r="5797" spans="1:16" x14ac:dyDescent="0.15">
      <c r="A5797"/>
      <c r="B5797"/>
      <c r="C5797"/>
      <c r="D5797"/>
      <c r="E5797"/>
      <c r="F5797"/>
      <c r="G5797"/>
      <c r="H5797"/>
      <c r="I5797"/>
      <c r="J5797"/>
      <c r="K5797"/>
      <c r="L5797"/>
      <c r="M5797"/>
      <c r="N5797"/>
      <c r="O5797"/>
      <c r="P5797"/>
    </row>
    <row r="5798" spans="1:16" x14ac:dyDescent="0.15">
      <c r="A5798"/>
      <c r="B5798"/>
      <c r="C5798"/>
      <c r="D5798"/>
      <c r="E5798"/>
      <c r="F5798"/>
      <c r="G5798"/>
      <c r="H5798"/>
      <c r="I5798"/>
      <c r="J5798"/>
      <c r="K5798"/>
      <c r="L5798"/>
      <c r="M5798"/>
      <c r="N5798"/>
      <c r="O5798"/>
      <c r="P5798"/>
    </row>
    <row r="5799" spans="1:16" x14ac:dyDescent="0.15">
      <c r="A5799"/>
      <c r="B5799"/>
      <c r="C5799"/>
      <c r="D5799"/>
      <c r="E5799"/>
      <c r="F5799"/>
      <c r="G5799"/>
      <c r="H5799"/>
      <c r="I5799"/>
      <c r="J5799"/>
      <c r="K5799"/>
      <c r="L5799"/>
      <c r="M5799"/>
      <c r="N5799"/>
      <c r="O5799"/>
      <c r="P5799"/>
    </row>
    <row r="5800" spans="1:16" x14ac:dyDescent="0.15">
      <c r="A5800"/>
      <c r="B5800"/>
      <c r="C5800"/>
      <c r="D5800"/>
      <c r="E5800"/>
      <c r="F5800"/>
      <c r="G5800"/>
      <c r="H5800"/>
      <c r="I5800"/>
      <c r="J5800"/>
      <c r="K5800"/>
      <c r="L5800"/>
      <c r="M5800"/>
      <c r="N5800"/>
      <c r="O5800"/>
      <c r="P5800"/>
    </row>
    <row r="5801" spans="1:16" x14ac:dyDescent="0.15">
      <c r="A5801"/>
      <c r="B5801"/>
      <c r="C5801"/>
      <c r="D5801"/>
      <c r="E5801"/>
      <c r="F5801"/>
      <c r="G5801"/>
      <c r="H5801"/>
      <c r="I5801"/>
      <c r="J5801"/>
      <c r="K5801"/>
      <c r="L5801"/>
      <c r="M5801"/>
      <c r="N5801"/>
      <c r="O5801"/>
      <c r="P5801"/>
    </row>
    <row r="5802" spans="1:16" x14ac:dyDescent="0.15">
      <c r="A5802"/>
      <c r="B5802"/>
      <c r="C5802"/>
      <c r="D5802"/>
      <c r="E5802"/>
      <c r="F5802"/>
      <c r="G5802"/>
      <c r="H5802"/>
      <c r="I5802"/>
      <c r="J5802"/>
      <c r="K5802"/>
      <c r="L5802"/>
      <c r="M5802"/>
      <c r="N5802"/>
      <c r="O5802"/>
      <c r="P5802"/>
    </row>
    <row r="5803" spans="1:16" x14ac:dyDescent="0.15">
      <c r="A5803"/>
      <c r="B5803"/>
      <c r="C5803"/>
      <c r="D5803"/>
      <c r="E5803"/>
      <c r="F5803"/>
      <c r="G5803"/>
      <c r="H5803"/>
      <c r="I5803"/>
      <c r="J5803"/>
      <c r="K5803"/>
      <c r="L5803"/>
      <c r="M5803"/>
      <c r="N5803"/>
      <c r="O5803"/>
      <c r="P5803"/>
    </row>
    <row r="5804" spans="1:16" x14ac:dyDescent="0.15">
      <c r="A5804"/>
      <c r="B5804"/>
      <c r="C5804"/>
      <c r="D5804"/>
      <c r="E5804"/>
      <c r="F5804"/>
      <c r="G5804"/>
      <c r="H5804"/>
      <c r="I5804"/>
      <c r="J5804"/>
      <c r="K5804"/>
      <c r="L5804"/>
      <c r="M5804"/>
      <c r="N5804"/>
      <c r="O5804"/>
      <c r="P5804"/>
    </row>
    <row r="5805" spans="1:16" x14ac:dyDescent="0.15">
      <c r="A5805"/>
      <c r="B5805"/>
      <c r="C5805"/>
      <c r="D5805"/>
      <c r="E5805"/>
      <c r="F5805"/>
      <c r="G5805"/>
      <c r="H5805"/>
      <c r="I5805"/>
      <c r="J5805"/>
      <c r="K5805"/>
      <c r="L5805"/>
      <c r="M5805"/>
      <c r="N5805"/>
      <c r="O5805"/>
      <c r="P5805"/>
    </row>
    <row r="5806" spans="1:16" x14ac:dyDescent="0.15">
      <c r="A5806"/>
      <c r="B5806"/>
      <c r="C5806"/>
      <c r="D5806"/>
      <c r="E5806"/>
      <c r="F5806"/>
      <c r="G5806"/>
      <c r="H5806"/>
      <c r="I5806"/>
      <c r="J5806"/>
      <c r="K5806"/>
      <c r="L5806"/>
      <c r="M5806"/>
      <c r="N5806"/>
      <c r="O5806"/>
      <c r="P5806"/>
    </row>
    <row r="5807" spans="1:16" x14ac:dyDescent="0.15">
      <c r="A5807"/>
      <c r="B5807"/>
      <c r="C5807"/>
      <c r="D5807"/>
      <c r="E5807"/>
      <c r="F5807"/>
      <c r="G5807"/>
      <c r="H5807"/>
      <c r="I5807"/>
      <c r="J5807"/>
      <c r="K5807"/>
      <c r="L5807"/>
      <c r="M5807"/>
      <c r="N5807"/>
      <c r="O5807"/>
      <c r="P5807"/>
    </row>
    <row r="5808" spans="1:16" x14ac:dyDescent="0.15">
      <c r="A5808"/>
      <c r="B5808"/>
      <c r="C5808"/>
      <c r="D5808"/>
      <c r="E5808"/>
      <c r="F5808"/>
      <c r="G5808"/>
      <c r="H5808"/>
      <c r="I5808"/>
      <c r="J5808"/>
      <c r="K5808"/>
      <c r="L5808"/>
      <c r="M5808"/>
      <c r="N5808"/>
      <c r="O5808"/>
      <c r="P5808"/>
    </row>
    <row r="5809" spans="1:16" x14ac:dyDescent="0.15">
      <c r="A5809"/>
      <c r="B5809"/>
      <c r="C5809"/>
      <c r="D5809"/>
      <c r="E5809"/>
      <c r="F5809"/>
      <c r="G5809"/>
      <c r="H5809"/>
      <c r="I5809"/>
      <c r="J5809"/>
      <c r="K5809"/>
      <c r="L5809"/>
      <c r="M5809"/>
      <c r="N5809"/>
      <c r="O5809"/>
      <c r="P5809"/>
    </row>
    <row r="5810" spans="1:16" x14ac:dyDescent="0.15">
      <c r="A5810"/>
      <c r="B5810"/>
      <c r="C5810"/>
      <c r="D5810"/>
      <c r="E5810"/>
      <c r="F5810"/>
      <c r="G5810"/>
      <c r="H5810"/>
      <c r="I5810"/>
      <c r="J5810"/>
      <c r="K5810"/>
      <c r="L5810"/>
      <c r="M5810"/>
      <c r="N5810"/>
      <c r="O5810"/>
      <c r="P5810"/>
    </row>
    <row r="5811" spans="1:16" x14ac:dyDescent="0.15">
      <c r="A5811"/>
      <c r="B5811"/>
      <c r="C5811"/>
      <c r="D5811"/>
      <c r="E5811"/>
      <c r="F5811"/>
      <c r="G5811"/>
      <c r="H5811"/>
      <c r="I5811"/>
      <c r="J5811"/>
      <c r="K5811"/>
      <c r="L5811"/>
      <c r="M5811"/>
      <c r="N5811"/>
      <c r="O5811"/>
      <c r="P5811"/>
    </row>
    <row r="5812" spans="1:16" x14ac:dyDescent="0.15">
      <c r="A5812"/>
      <c r="B5812"/>
      <c r="C5812"/>
      <c r="D5812"/>
      <c r="E5812"/>
      <c r="F5812"/>
      <c r="G5812"/>
      <c r="H5812"/>
      <c r="I5812"/>
      <c r="J5812"/>
      <c r="K5812"/>
      <c r="L5812"/>
      <c r="M5812"/>
      <c r="N5812"/>
      <c r="O5812"/>
      <c r="P5812"/>
    </row>
    <row r="5813" spans="1:16" x14ac:dyDescent="0.15">
      <c r="A5813"/>
      <c r="B5813"/>
      <c r="C5813"/>
      <c r="D5813"/>
      <c r="E5813"/>
      <c r="F5813"/>
      <c r="G5813"/>
      <c r="H5813"/>
      <c r="I5813"/>
      <c r="J5813"/>
      <c r="K5813"/>
      <c r="L5813"/>
      <c r="M5813"/>
      <c r="N5813"/>
      <c r="O5813"/>
      <c r="P5813"/>
    </row>
    <row r="5814" spans="1:16" x14ac:dyDescent="0.15">
      <c r="A5814"/>
      <c r="B5814"/>
      <c r="C5814"/>
      <c r="D5814"/>
      <c r="E5814"/>
      <c r="F5814"/>
      <c r="G5814"/>
      <c r="H5814"/>
      <c r="I5814"/>
      <c r="J5814"/>
      <c r="K5814"/>
      <c r="L5814"/>
      <c r="M5814"/>
      <c r="N5814"/>
      <c r="O5814"/>
      <c r="P5814"/>
    </row>
    <row r="5815" spans="1:16" x14ac:dyDescent="0.15">
      <c r="A5815"/>
      <c r="B5815"/>
      <c r="C5815"/>
      <c r="D5815"/>
      <c r="E5815"/>
      <c r="F5815"/>
      <c r="G5815"/>
      <c r="H5815"/>
      <c r="I5815"/>
      <c r="J5815"/>
      <c r="K5815"/>
      <c r="L5815"/>
      <c r="M5815"/>
      <c r="N5815"/>
      <c r="O5815"/>
      <c r="P5815"/>
    </row>
    <row r="5816" spans="1:16" x14ac:dyDescent="0.15">
      <c r="A5816"/>
      <c r="B5816"/>
      <c r="C5816"/>
      <c r="D5816"/>
      <c r="E5816"/>
      <c r="F5816"/>
      <c r="G5816"/>
      <c r="H5816"/>
      <c r="I5816"/>
      <c r="J5816"/>
      <c r="K5816"/>
      <c r="L5816"/>
      <c r="M5816"/>
      <c r="N5816"/>
      <c r="O5816"/>
      <c r="P5816"/>
    </row>
    <row r="5817" spans="1:16" x14ac:dyDescent="0.15">
      <c r="A5817"/>
      <c r="B5817"/>
      <c r="C5817"/>
      <c r="D5817"/>
      <c r="E5817"/>
      <c r="F5817"/>
      <c r="G5817"/>
      <c r="H5817"/>
      <c r="I5817"/>
      <c r="J5817"/>
      <c r="K5817"/>
      <c r="L5817"/>
      <c r="M5817"/>
      <c r="N5817"/>
      <c r="O5817"/>
      <c r="P5817"/>
    </row>
    <row r="5818" spans="1:16" x14ac:dyDescent="0.15">
      <c r="A5818"/>
      <c r="B5818"/>
      <c r="C5818"/>
      <c r="D5818"/>
      <c r="E5818"/>
      <c r="F5818"/>
      <c r="G5818"/>
      <c r="H5818"/>
      <c r="I5818"/>
      <c r="J5818"/>
      <c r="K5818"/>
      <c r="L5818"/>
      <c r="M5818"/>
      <c r="N5818"/>
      <c r="O5818"/>
      <c r="P5818"/>
    </row>
    <row r="5819" spans="1:16" x14ac:dyDescent="0.15">
      <c r="A5819"/>
      <c r="B5819"/>
      <c r="C5819"/>
      <c r="D5819"/>
      <c r="E5819"/>
      <c r="F5819"/>
      <c r="G5819"/>
      <c r="H5819"/>
      <c r="I5819"/>
      <c r="J5819"/>
      <c r="K5819"/>
      <c r="L5819"/>
      <c r="M5819"/>
      <c r="N5819"/>
      <c r="O5819"/>
      <c r="P5819"/>
    </row>
    <row r="5820" spans="1:16" x14ac:dyDescent="0.15">
      <c r="A5820"/>
      <c r="B5820"/>
      <c r="C5820"/>
      <c r="D5820"/>
      <c r="E5820"/>
      <c r="F5820"/>
      <c r="G5820"/>
      <c r="H5820"/>
      <c r="I5820"/>
      <c r="J5820"/>
      <c r="K5820"/>
      <c r="L5820"/>
      <c r="M5820"/>
      <c r="N5820"/>
      <c r="O5820"/>
      <c r="P5820"/>
    </row>
    <row r="5821" spans="1:16" x14ac:dyDescent="0.15">
      <c r="A5821"/>
      <c r="B5821"/>
      <c r="C5821"/>
      <c r="D5821"/>
      <c r="E5821"/>
      <c r="F5821"/>
      <c r="G5821"/>
      <c r="H5821"/>
      <c r="I5821"/>
      <c r="J5821"/>
      <c r="K5821"/>
      <c r="L5821"/>
      <c r="M5821"/>
      <c r="N5821"/>
      <c r="O5821"/>
      <c r="P5821"/>
    </row>
    <row r="5822" spans="1:16" x14ac:dyDescent="0.15">
      <c r="A5822"/>
      <c r="B5822"/>
      <c r="C5822"/>
      <c r="D5822"/>
      <c r="E5822"/>
      <c r="F5822"/>
      <c r="G5822"/>
      <c r="H5822"/>
      <c r="I5822"/>
      <c r="J5822"/>
      <c r="K5822"/>
      <c r="L5822"/>
      <c r="M5822"/>
      <c r="N5822"/>
      <c r="O5822"/>
      <c r="P5822"/>
    </row>
    <row r="5823" spans="1:16" x14ac:dyDescent="0.15">
      <c r="A5823"/>
      <c r="B5823"/>
      <c r="C5823"/>
      <c r="D5823"/>
      <c r="E5823"/>
      <c r="F5823"/>
      <c r="G5823"/>
      <c r="H5823"/>
      <c r="I5823"/>
      <c r="J5823"/>
      <c r="K5823"/>
      <c r="L5823"/>
      <c r="M5823"/>
      <c r="N5823"/>
      <c r="O5823"/>
      <c r="P5823"/>
    </row>
    <row r="5824" spans="1:16" x14ac:dyDescent="0.15">
      <c r="A5824"/>
      <c r="B5824"/>
      <c r="C5824"/>
      <c r="D5824"/>
      <c r="E5824"/>
      <c r="F5824"/>
      <c r="G5824"/>
      <c r="H5824"/>
      <c r="I5824"/>
      <c r="J5824"/>
      <c r="K5824"/>
      <c r="L5824"/>
      <c r="M5824"/>
      <c r="N5824"/>
      <c r="O5824"/>
      <c r="P5824"/>
    </row>
    <row r="5825" spans="1:16" x14ac:dyDescent="0.15">
      <c r="A5825"/>
      <c r="B5825"/>
      <c r="C5825"/>
      <c r="D5825"/>
      <c r="E5825"/>
      <c r="F5825"/>
      <c r="G5825"/>
      <c r="H5825"/>
      <c r="I5825"/>
      <c r="J5825"/>
      <c r="K5825"/>
      <c r="L5825"/>
      <c r="M5825"/>
      <c r="N5825"/>
      <c r="O5825"/>
      <c r="P5825"/>
    </row>
    <row r="5826" spans="1:16" x14ac:dyDescent="0.15">
      <c r="A5826"/>
      <c r="B5826"/>
      <c r="C5826"/>
      <c r="D5826"/>
      <c r="E5826"/>
      <c r="F5826"/>
      <c r="G5826"/>
      <c r="H5826"/>
      <c r="I5826"/>
      <c r="J5826"/>
      <c r="K5826"/>
      <c r="L5826"/>
      <c r="M5826"/>
      <c r="N5826"/>
      <c r="O5826"/>
      <c r="P5826"/>
    </row>
    <row r="5827" spans="1:16" x14ac:dyDescent="0.15">
      <c r="A5827"/>
      <c r="B5827"/>
      <c r="C5827"/>
      <c r="D5827"/>
      <c r="E5827"/>
      <c r="F5827"/>
      <c r="G5827"/>
      <c r="H5827"/>
      <c r="I5827"/>
      <c r="J5827"/>
      <c r="K5827"/>
      <c r="L5827"/>
      <c r="M5827"/>
      <c r="N5827"/>
      <c r="O5827"/>
      <c r="P5827"/>
    </row>
    <row r="5828" spans="1:16" x14ac:dyDescent="0.15">
      <c r="A5828"/>
      <c r="B5828"/>
      <c r="C5828"/>
      <c r="D5828"/>
      <c r="E5828"/>
      <c r="F5828"/>
      <c r="G5828"/>
      <c r="H5828"/>
      <c r="I5828"/>
      <c r="J5828"/>
      <c r="K5828"/>
      <c r="L5828"/>
      <c r="M5828"/>
      <c r="N5828"/>
      <c r="O5828"/>
      <c r="P5828"/>
    </row>
    <row r="5829" spans="1:16" x14ac:dyDescent="0.15">
      <c r="A5829"/>
      <c r="B5829"/>
      <c r="C5829"/>
      <c r="D5829"/>
      <c r="E5829"/>
      <c r="F5829"/>
      <c r="G5829"/>
      <c r="H5829"/>
      <c r="I5829"/>
      <c r="J5829"/>
      <c r="K5829"/>
      <c r="L5829"/>
      <c r="M5829"/>
      <c r="N5829"/>
      <c r="O5829"/>
      <c r="P5829"/>
    </row>
    <row r="5830" spans="1:16" x14ac:dyDescent="0.15">
      <c r="A5830"/>
      <c r="B5830"/>
      <c r="C5830"/>
      <c r="D5830"/>
      <c r="E5830"/>
      <c r="F5830"/>
      <c r="G5830"/>
      <c r="H5830"/>
      <c r="I5830"/>
      <c r="J5830"/>
      <c r="K5830"/>
      <c r="L5830"/>
      <c r="M5830"/>
      <c r="N5830"/>
      <c r="O5830"/>
      <c r="P5830"/>
    </row>
    <row r="5831" spans="1:16" x14ac:dyDescent="0.15">
      <c r="A5831"/>
      <c r="B5831"/>
      <c r="C5831"/>
      <c r="D5831"/>
      <c r="E5831"/>
      <c r="F5831"/>
      <c r="G5831"/>
      <c r="H5831"/>
      <c r="I5831"/>
      <c r="J5831"/>
      <c r="K5831"/>
      <c r="L5831"/>
      <c r="M5831"/>
      <c r="N5831"/>
      <c r="O5831"/>
      <c r="P5831"/>
    </row>
    <row r="5832" spans="1:16" x14ac:dyDescent="0.15">
      <c r="A5832"/>
      <c r="B5832"/>
      <c r="C5832"/>
      <c r="D5832"/>
      <c r="E5832"/>
      <c r="F5832"/>
      <c r="G5832"/>
      <c r="H5832"/>
      <c r="I5832"/>
      <c r="J5832"/>
      <c r="K5832"/>
      <c r="L5832"/>
      <c r="M5832"/>
      <c r="N5832"/>
      <c r="O5832"/>
      <c r="P5832"/>
    </row>
    <row r="5833" spans="1:16" x14ac:dyDescent="0.15">
      <c r="A5833"/>
      <c r="B5833"/>
      <c r="C5833"/>
      <c r="D5833"/>
      <c r="E5833"/>
      <c r="F5833"/>
      <c r="G5833"/>
      <c r="H5833"/>
      <c r="I5833"/>
      <c r="J5833"/>
      <c r="K5833"/>
      <c r="L5833"/>
      <c r="M5833"/>
      <c r="N5833"/>
      <c r="O5833"/>
      <c r="P5833"/>
    </row>
    <row r="5834" spans="1:16" x14ac:dyDescent="0.15">
      <c r="A5834"/>
      <c r="B5834"/>
      <c r="C5834"/>
      <c r="D5834"/>
      <c r="E5834"/>
      <c r="F5834"/>
      <c r="G5834"/>
      <c r="H5834"/>
      <c r="I5834"/>
      <c r="J5834"/>
      <c r="K5834"/>
      <c r="L5834"/>
      <c r="M5834"/>
      <c r="N5834"/>
      <c r="O5834"/>
      <c r="P5834"/>
    </row>
    <row r="5835" spans="1:16" x14ac:dyDescent="0.15">
      <c r="A5835"/>
      <c r="B5835"/>
      <c r="C5835"/>
      <c r="D5835"/>
      <c r="E5835"/>
      <c r="F5835"/>
      <c r="G5835"/>
      <c r="H5835"/>
      <c r="I5835"/>
      <c r="J5835"/>
      <c r="K5835"/>
      <c r="L5835"/>
      <c r="M5835"/>
      <c r="N5835"/>
      <c r="O5835"/>
      <c r="P5835"/>
    </row>
    <row r="5836" spans="1:16" x14ac:dyDescent="0.15">
      <c r="A5836"/>
      <c r="B5836"/>
      <c r="C5836"/>
      <c r="D5836"/>
      <c r="E5836"/>
      <c r="F5836"/>
      <c r="G5836"/>
      <c r="H5836"/>
      <c r="I5836"/>
      <c r="J5836"/>
      <c r="K5836"/>
      <c r="L5836"/>
      <c r="M5836"/>
      <c r="N5836"/>
      <c r="O5836"/>
      <c r="P5836"/>
    </row>
    <row r="5837" spans="1:16" x14ac:dyDescent="0.15">
      <c r="A5837"/>
      <c r="B5837"/>
      <c r="C5837"/>
      <c r="D5837"/>
      <c r="E5837"/>
      <c r="F5837"/>
      <c r="G5837"/>
      <c r="H5837"/>
      <c r="I5837"/>
      <c r="J5837"/>
      <c r="K5837"/>
      <c r="L5837"/>
      <c r="M5837"/>
      <c r="N5837"/>
      <c r="O5837"/>
      <c r="P5837"/>
    </row>
    <row r="5838" spans="1:16" x14ac:dyDescent="0.15">
      <c r="A5838"/>
      <c r="B5838"/>
      <c r="C5838"/>
      <c r="D5838"/>
      <c r="E5838"/>
      <c r="F5838"/>
      <c r="G5838"/>
      <c r="H5838"/>
      <c r="I5838"/>
      <c r="J5838"/>
      <c r="K5838"/>
      <c r="L5838"/>
      <c r="M5838"/>
      <c r="N5838"/>
      <c r="O5838"/>
      <c r="P5838"/>
    </row>
    <row r="5839" spans="1:16" x14ac:dyDescent="0.15">
      <c r="A5839"/>
      <c r="B5839"/>
      <c r="C5839"/>
      <c r="D5839"/>
      <c r="E5839"/>
      <c r="F5839"/>
      <c r="G5839"/>
      <c r="H5839"/>
      <c r="I5839"/>
      <c r="J5839"/>
      <c r="K5839"/>
      <c r="L5839"/>
      <c r="M5839"/>
      <c r="N5839"/>
      <c r="O5839"/>
      <c r="P5839"/>
    </row>
    <row r="5840" spans="1:16" x14ac:dyDescent="0.15">
      <c r="A5840"/>
      <c r="B5840"/>
      <c r="C5840"/>
      <c r="D5840"/>
      <c r="E5840"/>
      <c r="F5840"/>
      <c r="G5840"/>
      <c r="H5840"/>
      <c r="I5840"/>
      <c r="J5840"/>
      <c r="K5840"/>
      <c r="L5840"/>
      <c r="M5840"/>
      <c r="N5840"/>
      <c r="O5840"/>
      <c r="P5840"/>
    </row>
    <row r="5841" spans="1:16" x14ac:dyDescent="0.15">
      <c r="A5841"/>
      <c r="B5841"/>
      <c r="C5841"/>
      <c r="D5841"/>
      <c r="E5841"/>
      <c r="F5841"/>
      <c r="G5841"/>
      <c r="H5841"/>
      <c r="I5841"/>
      <c r="J5841"/>
      <c r="K5841"/>
      <c r="L5841"/>
      <c r="M5841"/>
      <c r="N5841"/>
      <c r="O5841"/>
      <c r="P5841"/>
    </row>
    <row r="5842" spans="1:16" x14ac:dyDescent="0.15">
      <c r="A5842"/>
      <c r="B5842"/>
      <c r="C5842"/>
      <c r="D5842"/>
      <c r="E5842"/>
      <c r="F5842"/>
      <c r="G5842"/>
      <c r="H5842"/>
      <c r="I5842"/>
      <c r="J5842"/>
      <c r="K5842"/>
      <c r="L5842"/>
      <c r="M5842"/>
      <c r="N5842"/>
      <c r="O5842"/>
      <c r="P5842"/>
    </row>
    <row r="5843" spans="1:16" x14ac:dyDescent="0.15">
      <c r="A5843"/>
      <c r="B5843"/>
      <c r="C5843"/>
      <c r="D5843"/>
      <c r="E5843"/>
      <c r="F5843"/>
      <c r="G5843"/>
      <c r="H5843"/>
      <c r="I5843"/>
      <c r="J5843"/>
      <c r="K5843"/>
      <c r="L5843"/>
      <c r="M5843"/>
      <c r="N5843"/>
      <c r="O5843"/>
      <c r="P5843"/>
    </row>
    <row r="5844" spans="1:16" x14ac:dyDescent="0.15">
      <c r="A5844"/>
      <c r="B5844"/>
      <c r="C5844"/>
      <c r="D5844"/>
      <c r="E5844"/>
      <c r="F5844"/>
      <c r="G5844"/>
      <c r="H5844"/>
      <c r="I5844"/>
      <c r="J5844"/>
      <c r="K5844"/>
      <c r="L5844"/>
      <c r="M5844"/>
      <c r="N5844"/>
      <c r="O5844"/>
      <c r="P5844"/>
    </row>
    <row r="5845" spans="1:16" x14ac:dyDescent="0.15">
      <c r="A5845"/>
      <c r="B5845"/>
      <c r="C5845"/>
      <c r="D5845"/>
      <c r="E5845"/>
      <c r="F5845"/>
      <c r="G5845"/>
      <c r="H5845"/>
      <c r="I5845"/>
      <c r="J5845"/>
      <c r="K5845"/>
      <c r="L5845"/>
      <c r="M5845"/>
      <c r="N5845"/>
      <c r="O5845"/>
      <c r="P5845"/>
    </row>
    <row r="5846" spans="1:16" x14ac:dyDescent="0.15">
      <c r="A5846"/>
      <c r="B5846"/>
      <c r="C5846"/>
      <c r="D5846"/>
      <c r="E5846"/>
      <c r="F5846"/>
      <c r="G5846"/>
      <c r="H5846"/>
      <c r="I5846"/>
      <c r="J5846"/>
      <c r="K5846"/>
      <c r="L5846"/>
      <c r="M5846"/>
      <c r="N5846"/>
      <c r="O5846"/>
      <c r="P5846"/>
    </row>
    <row r="5847" spans="1:16" x14ac:dyDescent="0.15">
      <c r="A5847"/>
      <c r="B5847"/>
      <c r="C5847"/>
      <c r="D5847"/>
      <c r="E5847"/>
      <c r="F5847"/>
      <c r="G5847"/>
      <c r="H5847"/>
      <c r="I5847"/>
      <c r="J5847"/>
      <c r="K5847"/>
      <c r="L5847"/>
      <c r="M5847"/>
      <c r="N5847"/>
      <c r="O5847"/>
      <c r="P5847"/>
    </row>
    <row r="5848" spans="1:16" x14ac:dyDescent="0.15">
      <c r="A5848"/>
      <c r="B5848"/>
      <c r="C5848"/>
      <c r="D5848"/>
      <c r="E5848"/>
      <c r="F5848"/>
      <c r="G5848"/>
      <c r="H5848"/>
      <c r="I5848"/>
      <c r="J5848"/>
      <c r="K5848"/>
      <c r="L5848"/>
      <c r="M5848"/>
      <c r="N5848"/>
      <c r="O5848"/>
      <c r="P5848"/>
    </row>
    <row r="5849" spans="1:16" x14ac:dyDescent="0.15">
      <c r="A5849"/>
      <c r="B5849"/>
      <c r="C5849"/>
      <c r="D5849"/>
      <c r="E5849"/>
      <c r="F5849"/>
      <c r="G5849"/>
      <c r="H5849"/>
      <c r="I5849"/>
      <c r="J5849"/>
      <c r="K5849"/>
      <c r="L5849"/>
      <c r="M5849"/>
      <c r="N5849"/>
      <c r="O5849"/>
      <c r="P5849"/>
    </row>
    <row r="5850" spans="1:16" x14ac:dyDescent="0.15">
      <c r="A5850"/>
      <c r="B5850"/>
      <c r="C5850"/>
      <c r="D5850"/>
      <c r="E5850"/>
      <c r="F5850"/>
      <c r="G5850"/>
      <c r="H5850"/>
      <c r="I5850"/>
      <c r="J5850"/>
      <c r="K5850"/>
      <c r="L5850"/>
      <c r="M5850"/>
      <c r="N5850"/>
      <c r="O5850"/>
      <c r="P5850"/>
    </row>
    <row r="5851" spans="1:16" x14ac:dyDescent="0.15">
      <c r="A5851"/>
      <c r="B5851"/>
      <c r="C5851"/>
      <c r="D5851"/>
      <c r="E5851"/>
      <c r="F5851"/>
      <c r="G5851"/>
      <c r="H5851"/>
      <c r="I5851"/>
      <c r="J5851"/>
      <c r="K5851"/>
      <c r="L5851"/>
      <c r="M5851"/>
      <c r="N5851"/>
      <c r="O5851"/>
      <c r="P5851"/>
    </row>
    <row r="5852" spans="1:16" x14ac:dyDescent="0.15">
      <c r="A5852"/>
      <c r="B5852"/>
      <c r="C5852"/>
      <c r="D5852"/>
      <c r="E5852"/>
      <c r="F5852"/>
      <c r="G5852"/>
      <c r="H5852"/>
      <c r="I5852"/>
      <c r="J5852"/>
      <c r="K5852"/>
      <c r="L5852"/>
      <c r="M5852"/>
      <c r="N5852"/>
      <c r="O5852"/>
      <c r="P5852"/>
    </row>
    <row r="5853" spans="1:16" x14ac:dyDescent="0.15">
      <c r="A5853"/>
      <c r="B5853"/>
      <c r="C5853"/>
      <c r="D5853"/>
      <c r="E5853"/>
      <c r="F5853"/>
      <c r="G5853"/>
      <c r="H5853"/>
      <c r="I5853"/>
      <c r="J5853"/>
      <c r="K5853"/>
      <c r="L5853"/>
      <c r="M5853"/>
      <c r="N5853"/>
      <c r="O5853"/>
      <c r="P5853"/>
    </row>
    <row r="5854" spans="1:16" x14ac:dyDescent="0.15">
      <c r="A5854"/>
      <c r="B5854"/>
      <c r="C5854"/>
      <c r="D5854"/>
      <c r="E5854"/>
      <c r="F5854"/>
      <c r="G5854"/>
      <c r="H5854"/>
      <c r="I5854"/>
      <c r="J5854"/>
      <c r="K5854"/>
      <c r="L5854"/>
      <c r="M5854"/>
      <c r="N5854"/>
      <c r="O5854"/>
      <c r="P5854"/>
    </row>
    <row r="5855" spans="1:16" x14ac:dyDescent="0.15">
      <c r="A5855"/>
      <c r="B5855"/>
      <c r="C5855"/>
      <c r="D5855"/>
      <c r="E5855"/>
      <c r="F5855"/>
      <c r="G5855"/>
      <c r="H5855"/>
      <c r="I5855"/>
      <c r="J5855"/>
      <c r="K5855"/>
      <c r="L5855"/>
      <c r="M5855"/>
      <c r="N5855"/>
      <c r="O5855"/>
      <c r="P5855"/>
    </row>
    <row r="5856" spans="1:16" x14ac:dyDescent="0.15">
      <c r="A5856"/>
      <c r="B5856"/>
      <c r="C5856"/>
      <c r="D5856"/>
      <c r="E5856"/>
      <c r="F5856"/>
      <c r="G5856"/>
      <c r="H5856"/>
      <c r="I5856"/>
      <c r="J5856"/>
      <c r="K5856"/>
      <c r="L5856"/>
      <c r="M5856"/>
      <c r="N5856"/>
      <c r="O5856"/>
      <c r="P5856"/>
    </row>
    <row r="5857" spans="1:16" x14ac:dyDescent="0.15">
      <c r="A5857"/>
      <c r="B5857"/>
      <c r="C5857"/>
      <c r="D5857"/>
      <c r="E5857"/>
      <c r="F5857"/>
      <c r="G5857"/>
      <c r="H5857"/>
      <c r="I5857"/>
      <c r="J5857"/>
      <c r="K5857"/>
      <c r="L5857"/>
      <c r="M5857"/>
      <c r="N5857"/>
      <c r="O5857"/>
      <c r="P5857"/>
    </row>
    <row r="5858" spans="1:16" x14ac:dyDescent="0.15">
      <c r="A5858"/>
      <c r="B5858"/>
      <c r="C5858"/>
      <c r="D5858"/>
      <c r="E5858"/>
      <c r="F5858"/>
      <c r="G5858"/>
      <c r="H5858"/>
      <c r="I5858"/>
      <c r="J5858"/>
      <c r="K5858"/>
      <c r="L5858"/>
      <c r="M5858"/>
      <c r="N5858"/>
      <c r="O5858"/>
      <c r="P5858"/>
    </row>
    <row r="5859" spans="1:16" x14ac:dyDescent="0.15">
      <c r="A5859"/>
      <c r="B5859"/>
      <c r="C5859"/>
      <c r="D5859"/>
      <c r="E5859"/>
      <c r="F5859"/>
      <c r="G5859"/>
      <c r="H5859"/>
      <c r="I5859"/>
      <c r="J5859"/>
      <c r="K5859"/>
      <c r="L5859"/>
      <c r="M5859"/>
      <c r="N5859"/>
      <c r="O5859"/>
      <c r="P5859"/>
    </row>
    <row r="5860" spans="1:16" x14ac:dyDescent="0.15">
      <c r="A5860"/>
      <c r="B5860"/>
      <c r="C5860"/>
      <c r="D5860"/>
      <c r="E5860"/>
      <c r="F5860"/>
      <c r="G5860"/>
      <c r="H5860"/>
      <c r="I5860"/>
      <c r="J5860"/>
      <c r="K5860"/>
      <c r="L5860"/>
      <c r="M5860"/>
      <c r="N5860"/>
      <c r="O5860"/>
      <c r="P5860"/>
    </row>
    <row r="5861" spans="1:16" x14ac:dyDescent="0.15">
      <c r="A5861"/>
      <c r="B5861"/>
      <c r="C5861"/>
      <c r="D5861"/>
      <c r="E5861"/>
      <c r="F5861"/>
      <c r="G5861"/>
      <c r="H5861"/>
      <c r="I5861"/>
      <c r="J5861"/>
      <c r="K5861"/>
      <c r="L5861"/>
      <c r="M5861"/>
      <c r="N5861"/>
      <c r="O5861"/>
      <c r="P5861"/>
    </row>
    <row r="5862" spans="1:16" x14ac:dyDescent="0.15">
      <c r="A5862"/>
      <c r="B5862"/>
      <c r="C5862"/>
      <c r="D5862"/>
      <c r="E5862"/>
      <c r="F5862"/>
      <c r="G5862"/>
      <c r="H5862"/>
      <c r="I5862"/>
      <c r="J5862"/>
      <c r="K5862"/>
      <c r="L5862"/>
      <c r="M5862"/>
      <c r="N5862"/>
      <c r="O5862"/>
      <c r="P5862"/>
    </row>
    <row r="5863" spans="1:16" x14ac:dyDescent="0.15">
      <c r="A5863"/>
      <c r="B5863"/>
      <c r="C5863"/>
      <c r="D5863"/>
      <c r="E5863"/>
      <c r="F5863"/>
      <c r="G5863"/>
      <c r="H5863"/>
      <c r="I5863"/>
      <c r="J5863"/>
      <c r="K5863"/>
      <c r="L5863"/>
      <c r="M5863"/>
      <c r="N5863"/>
      <c r="O5863"/>
      <c r="P5863"/>
    </row>
    <row r="5864" spans="1:16" x14ac:dyDescent="0.15">
      <c r="A5864"/>
      <c r="B5864"/>
      <c r="C5864"/>
      <c r="D5864"/>
      <c r="E5864"/>
      <c r="F5864"/>
      <c r="G5864"/>
      <c r="H5864"/>
      <c r="I5864"/>
      <c r="J5864"/>
      <c r="K5864"/>
      <c r="L5864"/>
      <c r="M5864"/>
      <c r="N5864"/>
      <c r="O5864"/>
      <c r="P5864"/>
    </row>
    <row r="5865" spans="1:16" x14ac:dyDescent="0.15">
      <c r="A5865"/>
      <c r="B5865"/>
      <c r="C5865"/>
      <c r="D5865"/>
      <c r="E5865"/>
      <c r="F5865"/>
      <c r="G5865"/>
      <c r="H5865"/>
      <c r="I5865"/>
      <c r="J5865"/>
      <c r="K5865"/>
      <c r="L5865"/>
      <c r="M5865"/>
      <c r="N5865"/>
      <c r="O5865"/>
      <c r="P5865"/>
    </row>
    <row r="5866" spans="1:16" x14ac:dyDescent="0.15">
      <c r="A5866"/>
      <c r="B5866"/>
      <c r="C5866"/>
      <c r="D5866"/>
      <c r="E5866"/>
      <c r="F5866"/>
      <c r="G5866"/>
      <c r="H5866"/>
      <c r="I5866"/>
      <c r="J5866"/>
      <c r="K5866"/>
      <c r="L5866"/>
      <c r="M5866"/>
      <c r="N5866"/>
      <c r="O5866"/>
      <c r="P5866"/>
    </row>
    <row r="5867" spans="1:16" x14ac:dyDescent="0.15">
      <c r="A5867"/>
      <c r="B5867"/>
      <c r="C5867"/>
      <c r="D5867"/>
      <c r="E5867"/>
      <c r="F5867"/>
      <c r="G5867"/>
      <c r="H5867"/>
      <c r="I5867"/>
      <c r="J5867"/>
      <c r="K5867"/>
      <c r="L5867"/>
      <c r="M5867"/>
      <c r="N5867"/>
      <c r="O5867"/>
      <c r="P5867"/>
    </row>
    <row r="5868" spans="1:16" x14ac:dyDescent="0.15">
      <c r="A5868"/>
      <c r="B5868"/>
      <c r="C5868"/>
      <c r="D5868"/>
      <c r="E5868"/>
      <c r="F5868"/>
      <c r="G5868"/>
      <c r="H5868"/>
      <c r="I5868"/>
      <c r="J5868"/>
      <c r="K5868"/>
      <c r="L5868"/>
      <c r="M5868"/>
      <c r="N5868"/>
      <c r="O5868"/>
      <c r="P5868"/>
    </row>
    <row r="5869" spans="1:16" x14ac:dyDescent="0.15">
      <c r="A5869"/>
      <c r="B5869"/>
      <c r="C5869"/>
      <c r="D5869"/>
      <c r="E5869"/>
      <c r="F5869"/>
      <c r="G5869"/>
      <c r="H5869"/>
      <c r="I5869"/>
      <c r="J5869"/>
      <c r="K5869"/>
      <c r="L5869"/>
      <c r="M5869"/>
      <c r="N5869"/>
      <c r="O5869"/>
      <c r="P5869"/>
    </row>
    <row r="5870" spans="1:16" x14ac:dyDescent="0.15">
      <c r="A5870"/>
      <c r="B5870"/>
      <c r="C5870"/>
      <c r="D5870"/>
      <c r="E5870"/>
      <c r="F5870"/>
      <c r="G5870"/>
      <c r="H5870"/>
      <c r="I5870"/>
      <c r="J5870"/>
      <c r="K5870"/>
      <c r="L5870"/>
      <c r="M5870"/>
      <c r="N5870"/>
      <c r="O5870"/>
      <c r="P5870"/>
    </row>
    <row r="5871" spans="1:16" x14ac:dyDescent="0.15">
      <c r="A5871"/>
      <c r="B5871"/>
      <c r="C5871"/>
      <c r="D5871"/>
      <c r="E5871"/>
      <c r="F5871"/>
      <c r="G5871"/>
      <c r="H5871"/>
      <c r="I5871"/>
      <c r="J5871"/>
      <c r="K5871"/>
      <c r="L5871"/>
      <c r="M5871"/>
      <c r="N5871"/>
      <c r="O5871"/>
      <c r="P5871"/>
    </row>
    <row r="5872" spans="1:16" x14ac:dyDescent="0.15">
      <c r="A5872"/>
      <c r="B5872"/>
      <c r="C5872"/>
      <c r="D5872"/>
      <c r="E5872"/>
      <c r="F5872"/>
      <c r="G5872"/>
      <c r="H5872"/>
      <c r="I5872"/>
      <c r="J5872"/>
      <c r="K5872"/>
      <c r="L5872"/>
      <c r="M5872"/>
      <c r="N5872"/>
      <c r="O5872"/>
      <c r="P5872"/>
    </row>
    <row r="5873" spans="1:16" x14ac:dyDescent="0.15">
      <c r="A5873"/>
      <c r="B5873"/>
      <c r="C5873"/>
      <c r="D5873"/>
      <c r="E5873"/>
      <c r="F5873"/>
      <c r="G5873"/>
      <c r="H5873"/>
      <c r="I5873"/>
      <c r="J5873"/>
      <c r="K5873"/>
      <c r="L5873"/>
      <c r="M5873"/>
      <c r="N5873"/>
      <c r="O5873"/>
      <c r="P5873"/>
    </row>
    <row r="5874" spans="1:16" x14ac:dyDescent="0.15">
      <c r="A5874"/>
      <c r="B5874"/>
      <c r="C5874"/>
      <c r="D5874"/>
      <c r="E5874"/>
      <c r="F5874"/>
      <c r="G5874"/>
      <c r="H5874"/>
      <c r="I5874"/>
      <c r="J5874"/>
      <c r="K5874"/>
      <c r="L5874"/>
      <c r="M5874"/>
      <c r="N5874"/>
      <c r="O5874"/>
      <c r="P5874"/>
    </row>
    <row r="5875" spans="1:16" x14ac:dyDescent="0.15">
      <c r="A5875"/>
      <c r="B5875"/>
      <c r="C5875"/>
      <c r="D5875"/>
      <c r="E5875"/>
      <c r="F5875"/>
      <c r="G5875"/>
      <c r="H5875"/>
      <c r="I5875"/>
      <c r="J5875"/>
      <c r="K5875"/>
      <c r="L5875"/>
      <c r="M5875"/>
      <c r="N5875"/>
      <c r="O5875"/>
      <c r="P5875"/>
    </row>
    <row r="5876" spans="1:16" x14ac:dyDescent="0.15">
      <c r="A5876"/>
      <c r="B5876"/>
      <c r="C5876"/>
      <c r="D5876"/>
      <c r="E5876"/>
      <c r="F5876"/>
      <c r="G5876"/>
      <c r="H5876"/>
      <c r="I5876"/>
      <c r="J5876"/>
      <c r="K5876"/>
      <c r="L5876"/>
      <c r="M5876"/>
      <c r="N5876"/>
      <c r="O5876"/>
      <c r="P5876"/>
    </row>
    <row r="5877" spans="1:16" x14ac:dyDescent="0.15">
      <c r="A5877"/>
      <c r="B5877"/>
      <c r="C5877"/>
      <c r="D5877"/>
      <c r="E5877"/>
      <c r="F5877"/>
      <c r="G5877"/>
      <c r="H5877"/>
      <c r="I5877"/>
      <c r="J5877"/>
      <c r="K5877"/>
      <c r="L5877"/>
      <c r="M5877"/>
      <c r="N5877"/>
      <c r="O5877"/>
      <c r="P5877"/>
    </row>
    <row r="5878" spans="1:16" x14ac:dyDescent="0.15">
      <c r="A5878"/>
      <c r="B5878"/>
      <c r="C5878"/>
      <c r="D5878"/>
      <c r="E5878"/>
      <c r="F5878"/>
      <c r="G5878"/>
      <c r="H5878"/>
      <c r="I5878"/>
      <c r="J5878"/>
      <c r="K5878"/>
      <c r="L5878"/>
      <c r="M5878"/>
      <c r="N5878"/>
      <c r="O5878"/>
      <c r="P5878"/>
    </row>
    <row r="5879" spans="1:16" x14ac:dyDescent="0.15">
      <c r="A5879"/>
      <c r="B5879"/>
      <c r="C5879"/>
      <c r="D5879"/>
      <c r="E5879"/>
      <c r="F5879"/>
      <c r="G5879"/>
      <c r="H5879"/>
      <c r="I5879"/>
      <c r="J5879"/>
      <c r="K5879"/>
      <c r="L5879"/>
      <c r="M5879"/>
      <c r="N5879"/>
      <c r="O5879"/>
      <c r="P5879"/>
    </row>
    <row r="5880" spans="1:16" x14ac:dyDescent="0.15">
      <c r="A5880"/>
      <c r="B5880"/>
      <c r="C5880"/>
      <c r="D5880"/>
      <c r="E5880"/>
      <c r="F5880"/>
      <c r="G5880"/>
      <c r="H5880"/>
      <c r="I5880"/>
      <c r="J5880"/>
      <c r="K5880"/>
      <c r="L5880"/>
      <c r="M5880"/>
      <c r="N5880"/>
      <c r="O5880"/>
      <c r="P5880"/>
    </row>
    <row r="5881" spans="1:16" x14ac:dyDescent="0.15">
      <c r="A5881"/>
      <c r="B5881"/>
      <c r="C5881"/>
      <c r="D5881"/>
      <c r="E5881"/>
      <c r="F5881"/>
      <c r="G5881"/>
      <c r="H5881"/>
      <c r="I5881"/>
      <c r="J5881"/>
      <c r="K5881"/>
      <c r="L5881"/>
      <c r="M5881"/>
      <c r="N5881"/>
      <c r="O5881"/>
      <c r="P5881"/>
    </row>
    <row r="5882" spans="1:16" x14ac:dyDescent="0.15">
      <c r="A5882"/>
      <c r="B5882"/>
      <c r="C5882"/>
      <c r="D5882"/>
      <c r="E5882"/>
      <c r="F5882"/>
      <c r="G5882"/>
      <c r="H5882"/>
      <c r="I5882"/>
      <c r="J5882"/>
      <c r="K5882"/>
      <c r="L5882"/>
      <c r="M5882"/>
      <c r="N5882"/>
      <c r="O5882"/>
      <c r="P5882"/>
    </row>
    <row r="5883" spans="1:16" x14ac:dyDescent="0.15">
      <c r="A5883"/>
      <c r="B5883"/>
      <c r="C5883"/>
      <c r="D5883"/>
      <c r="E5883"/>
      <c r="F5883"/>
      <c r="G5883"/>
      <c r="H5883"/>
      <c r="I5883"/>
      <c r="J5883"/>
      <c r="K5883"/>
      <c r="L5883"/>
      <c r="M5883"/>
      <c r="N5883"/>
      <c r="O5883"/>
      <c r="P5883"/>
    </row>
    <row r="5884" spans="1:16" x14ac:dyDescent="0.15">
      <c r="A5884"/>
      <c r="B5884"/>
      <c r="C5884"/>
      <c r="D5884"/>
      <c r="E5884"/>
      <c r="F5884"/>
      <c r="G5884"/>
      <c r="H5884"/>
      <c r="I5884"/>
      <c r="J5884"/>
      <c r="K5884"/>
      <c r="L5884"/>
      <c r="M5884"/>
      <c r="N5884"/>
      <c r="O5884"/>
      <c r="P5884"/>
    </row>
    <row r="5885" spans="1:16" x14ac:dyDescent="0.15">
      <c r="A5885"/>
      <c r="B5885"/>
      <c r="C5885"/>
      <c r="D5885"/>
      <c r="E5885"/>
      <c r="F5885"/>
      <c r="G5885"/>
      <c r="H5885"/>
      <c r="I5885"/>
      <c r="J5885"/>
      <c r="K5885"/>
      <c r="L5885"/>
      <c r="M5885"/>
      <c r="N5885"/>
      <c r="O5885"/>
      <c r="P5885"/>
    </row>
    <row r="5886" spans="1:16" x14ac:dyDescent="0.15">
      <c r="A5886"/>
      <c r="B5886"/>
      <c r="C5886"/>
      <c r="D5886"/>
      <c r="E5886"/>
      <c r="F5886"/>
      <c r="G5886"/>
      <c r="H5886"/>
      <c r="I5886"/>
      <c r="J5886"/>
      <c r="K5886"/>
      <c r="L5886"/>
      <c r="M5886"/>
      <c r="N5886"/>
      <c r="O5886"/>
      <c r="P5886"/>
    </row>
    <row r="5887" spans="1:16" x14ac:dyDescent="0.15">
      <c r="A5887"/>
      <c r="B5887"/>
      <c r="C5887"/>
      <c r="D5887"/>
      <c r="E5887"/>
      <c r="F5887"/>
      <c r="G5887"/>
      <c r="H5887"/>
      <c r="I5887"/>
      <c r="J5887"/>
      <c r="K5887"/>
      <c r="L5887"/>
      <c r="M5887"/>
      <c r="N5887"/>
      <c r="O5887"/>
      <c r="P5887"/>
    </row>
    <row r="5888" spans="1:16" x14ac:dyDescent="0.15">
      <c r="A5888"/>
      <c r="B5888"/>
      <c r="C5888"/>
      <c r="D5888"/>
      <c r="E5888"/>
      <c r="F5888"/>
      <c r="G5888"/>
      <c r="H5888"/>
      <c r="I5888"/>
      <c r="J5888"/>
      <c r="K5888"/>
      <c r="L5888"/>
      <c r="M5888"/>
      <c r="N5888"/>
      <c r="O5888"/>
      <c r="P5888"/>
    </row>
    <row r="5889" spans="1:16" x14ac:dyDescent="0.15">
      <c r="A5889"/>
      <c r="B5889"/>
      <c r="C5889"/>
      <c r="D5889"/>
      <c r="E5889"/>
      <c r="F5889"/>
      <c r="G5889"/>
      <c r="H5889"/>
      <c r="I5889"/>
      <c r="J5889"/>
      <c r="K5889"/>
      <c r="L5889"/>
      <c r="M5889"/>
      <c r="N5889"/>
      <c r="O5889"/>
      <c r="P5889"/>
    </row>
    <row r="5890" spans="1:16" x14ac:dyDescent="0.15">
      <c r="A5890"/>
      <c r="B5890"/>
      <c r="C5890"/>
      <c r="D5890"/>
      <c r="E5890"/>
      <c r="F5890"/>
      <c r="G5890"/>
      <c r="H5890"/>
      <c r="I5890"/>
      <c r="J5890"/>
      <c r="K5890"/>
      <c r="L5890"/>
      <c r="M5890"/>
      <c r="N5890"/>
      <c r="O5890"/>
      <c r="P5890"/>
    </row>
    <row r="5891" spans="1:16" x14ac:dyDescent="0.15">
      <c r="A5891"/>
      <c r="B5891"/>
      <c r="C5891"/>
      <c r="D5891"/>
      <c r="E5891"/>
      <c r="F5891"/>
      <c r="G5891"/>
      <c r="H5891"/>
      <c r="I5891"/>
      <c r="J5891"/>
      <c r="K5891"/>
      <c r="L5891"/>
      <c r="M5891"/>
      <c r="N5891"/>
      <c r="O5891"/>
      <c r="P5891"/>
    </row>
    <row r="5892" spans="1:16" x14ac:dyDescent="0.15">
      <c r="A5892"/>
      <c r="B5892"/>
      <c r="C5892"/>
      <c r="D5892"/>
      <c r="E5892"/>
      <c r="F5892"/>
      <c r="G5892"/>
      <c r="H5892"/>
      <c r="I5892"/>
      <c r="J5892"/>
      <c r="K5892"/>
      <c r="L5892"/>
      <c r="M5892"/>
      <c r="N5892"/>
      <c r="O5892"/>
      <c r="P5892"/>
    </row>
    <row r="5893" spans="1:16" x14ac:dyDescent="0.15">
      <c r="A5893"/>
      <c r="B5893"/>
      <c r="C5893"/>
      <c r="D5893"/>
      <c r="E5893"/>
      <c r="F5893"/>
      <c r="G5893"/>
      <c r="H5893"/>
      <c r="I5893"/>
      <c r="J5893"/>
      <c r="K5893"/>
      <c r="L5893"/>
      <c r="M5893"/>
      <c r="N5893"/>
      <c r="O5893"/>
      <c r="P5893"/>
    </row>
    <row r="5894" spans="1:16" x14ac:dyDescent="0.15">
      <c r="A5894"/>
      <c r="B5894"/>
      <c r="C5894"/>
      <c r="D5894"/>
      <c r="E5894"/>
      <c r="F5894"/>
      <c r="G5894"/>
      <c r="H5894"/>
      <c r="I5894"/>
      <c r="J5894"/>
      <c r="K5894"/>
      <c r="L5894"/>
      <c r="M5894"/>
      <c r="N5894"/>
      <c r="O5894"/>
      <c r="P5894"/>
    </row>
    <row r="5895" spans="1:16" x14ac:dyDescent="0.15">
      <c r="A5895"/>
      <c r="B5895"/>
      <c r="C5895"/>
      <c r="D5895"/>
      <c r="E5895"/>
      <c r="F5895"/>
      <c r="G5895"/>
      <c r="H5895"/>
      <c r="I5895"/>
      <c r="J5895"/>
      <c r="K5895"/>
      <c r="L5895"/>
      <c r="M5895"/>
      <c r="N5895"/>
      <c r="O5895"/>
      <c r="P5895"/>
    </row>
    <row r="5896" spans="1:16" x14ac:dyDescent="0.15">
      <c r="A5896"/>
      <c r="B5896"/>
      <c r="C5896"/>
      <c r="D5896"/>
      <c r="E5896"/>
      <c r="F5896"/>
      <c r="G5896"/>
      <c r="H5896"/>
      <c r="I5896"/>
      <c r="J5896"/>
      <c r="K5896"/>
      <c r="L5896"/>
      <c r="M5896"/>
      <c r="N5896"/>
      <c r="O5896"/>
      <c r="P5896"/>
    </row>
    <row r="5897" spans="1:16" x14ac:dyDescent="0.15">
      <c r="A5897"/>
      <c r="B5897"/>
      <c r="C5897"/>
      <c r="D5897"/>
      <c r="E5897"/>
      <c r="F5897"/>
      <c r="G5897"/>
      <c r="H5897"/>
      <c r="I5897"/>
      <c r="J5897"/>
      <c r="K5897"/>
      <c r="L5897"/>
      <c r="M5897"/>
      <c r="N5897"/>
      <c r="O5897"/>
      <c r="P5897"/>
    </row>
    <row r="5898" spans="1:16" x14ac:dyDescent="0.15">
      <c r="A5898"/>
      <c r="B5898"/>
      <c r="C5898"/>
      <c r="D5898"/>
      <c r="E5898"/>
      <c r="F5898"/>
      <c r="G5898"/>
      <c r="H5898"/>
      <c r="I5898"/>
      <c r="J5898"/>
      <c r="K5898"/>
      <c r="L5898"/>
      <c r="M5898"/>
      <c r="N5898"/>
      <c r="O5898"/>
      <c r="P5898"/>
    </row>
    <row r="5899" spans="1:16" x14ac:dyDescent="0.15">
      <c r="A5899"/>
      <c r="B5899"/>
      <c r="C5899"/>
      <c r="D5899"/>
      <c r="E5899"/>
      <c r="F5899"/>
      <c r="G5899"/>
      <c r="H5899"/>
      <c r="I5899"/>
      <c r="J5899"/>
      <c r="K5899"/>
      <c r="L5899"/>
      <c r="M5899"/>
      <c r="N5899"/>
      <c r="O5899"/>
      <c r="P5899"/>
    </row>
    <row r="5900" spans="1:16" x14ac:dyDescent="0.15">
      <c r="A5900"/>
      <c r="B5900"/>
      <c r="C5900"/>
      <c r="D5900"/>
      <c r="E5900"/>
      <c r="F5900"/>
      <c r="G5900"/>
      <c r="H5900"/>
      <c r="I5900"/>
      <c r="J5900"/>
      <c r="K5900"/>
      <c r="L5900"/>
      <c r="M5900"/>
      <c r="N5900"/>
      <c r="O5900"/>
      <c r="P5900"/>
    </row>
    <row r="5901" spans="1:16" x14ac:dyDescent="0.15">
      <c r="A5901"/>
      <c r="B5901"/>
      <c r="C5901"/>
      <c r="D5901"/>
      <c r="E5901"/>
      <c r="F5901"/>
      <c r="G5901"/>
      <c r="H5901"/>
      <c r="I5901"/>
      <c r="J5901"/>
      <c r="K5901"/>
      <c r="L5901"/>
      <c r="M5901"/>
      <c r="N5901"/>
      <c r="O5901"/>
      <c r="P5901"/>
    </row>
    <row r="5902" spans="1:16" x14ac:dyDescent="0.15">
      <c r="A5902"/>
      <c r="B5902"/>
      <c r="C5902"/>
      <c r="D5902"/>
      <c r="E5902"/>
      <c r="F5902"/>
      <c r="G5902"/>
      <c r="H5902"/>
      <c r="I5902"/>
      <c r="J5902"/>
      <c r="K5902"/>
      <c r="L5902"/>
      <c r="M5902"/>
      <c r="N5902"/>
      <c r="O5902"/>
      <c r="P5902"/>
    </row>
    <row r="5903" spans="1:16" x14ac:dyDescent="0.15">
      <c r="A5903"/>
      <c r="B5903"/>
      <c r="C5903"/>
      <c r="D5903"/>
      <c r="E5903"/>
      <c r="F5903"/>
      <c r="G5903"/>
      <c r="H5903"/>
      <c r="I5903"/>
      <c r="J5903"/>
      <c r="K5903"/>
      <c r="L5903"/>
      <c r="M5903"/>
      <c r="N5903"/>
      <c r="O5903"/>
      <c r="P5903"/>
    </row>
    <row r="5904" spans="1:16" x14ac:dyDescent="0.15">
      <c r="A5904"/>
      <c r="B5904"/>
      <c r="C5904"/>
      <c r="D5904"/>
      <c r="E5904"/>
      <c r="F5904"/>
      <c r="G5904"/>
      <c r="H5904"/>
      <c r="I5904"/>
      <c r="J5904"/>
      <c r="K5904"/>
      <c r="L5904"/>
      <c r="M5904"/>
      <c r="N5904"/>
      <c r="O5904"/>
      <c r="P5904"/>
    </row>
    <row r="5905" spans="1:16" x14ac:dyDescent="0.15">
      <c r="A5905"/>
      <c r="B5905"/>
      <c r="C5905"/>
      <c r="D5905"/>
      <c r="E5905"/>
      <c r="F5905"/>
      <c r="G5905"/>
      <c r="H5905"/>
      <c r="I5905"/>
      <c r="J5905"/>
      <c r="K5905"/>
      <c r="L5905"/>
      <c r="M5905"/>
      <c r="N5905"/>
      <c r="O5905"/>
      <c r="P5905"/>
    </row>
    <row r="5906" spans="1:16" x14ac:dyDescent="0.15">
      <c r="A5906"/>
      <c r="B5906"/>
      <c r="C5906"/>
      <c r="D5906"/>
      <c r="E5906"/>
      <c r="F5906"/>
      <c r="G5906"/>
      <c r="H5906"/>
      <c r="I5906"/>
      <c r="J5906"/>
      <c r="K5906"/>
      <c r="L5906"/>
      <c r="M5906"/>
      <c r="N5906"/>
      <c r="O5906"/>
      <c r="P5906"/>
    </row>
    <row r="5907" spans="1:16" x14ac:dyDescent="0.15">
      <c r="A5907"/>
      <c r="B5907"/>
      <c r="C5907"/>
      <c r="D5907"/>
      <c r="E5907"/>
      <c r="F5907"/>
      <c r="G5907"/>
      <c r="H5907"/>
      <c r="I5907"/>
      <c r="J5907"/>
      <c r="K5907"/>
      <c r="L5907"/>
      <c r="M5907"/>
      <c r="N5907"/>
      <c r="O5907"/>
      <c r="P5907"/>
    </row>
    <row r="5908" spans="1:16" x14ac:dyDescent="0.15">
      <c r="A5908"/>
      <c r="B5908"/>
      <c r="C5908"/>
      <c r="D5908"/>
      <c r="E5908"/>
      <c r="F5908"/>
      <c r="G5908"/>
      <c r="H5908"/>
      <c r="I5908"/>
      <c r="J5908"/>
      <c r="K5908"/>
      <c r="L5908"/>
      <c r="M5908"/>
      <c r="N5908"/>
      <c r="O5908"/>
      <c r="P5908"/>
    </row>
    <row r="5909" spans="1:16" x14ac:dyDescent="0.15">
      <c r="A5909"/>
      <c r="B5909"/>
      <c r="C5909"/>
      <c r="D5909"/>
      <c r="E5909"/>
      <c r="F5909"/>
      <c r="G5909"/>
      <c r="H5909"/>
      <c r="I5909"/>
      <c r="J5909"/>
      <c r="K5909"/>
      <c r="L5909"/>
      <c r="M5909"/>
      <c r="N5909"/>
      <c r="O5909"/>
      <c r="P5909"/>
    </row>
    <row r="5910" spans="1:16" x14ac:dyDescent="0.15">
      <c r="A5910"/>
      <c r="B5910"/>
      <c r="C5910"/>
      <c r="D5910"/>
      <c r="E5910"/>
      <c r="F5910"/>
      <c r="G5910"/>
      <c r="H5910"/>
      <c r="I5910"/>
      <c r="J5910"/>
      <c r="K5910"/>
      <c r="L5910"/>
      <c r="M5910"/>
      <c r="N5910"/>
      <c r="O5910"/>
      <c r="P5910"/>
    </row>
    <row r="5911" spans="1:16" x14ac:dyDescent="0.15">
      <c r="A5911"/>
      <c r="B5911"/>
      <c r="C5911"/>
      <c r="D5911"/>
      <c r="E5911"/>
      <c r="F5911"/>
      <c r="G5911"/>
      <c r="H5911"/>
      <c r="I5911"/>
      <c r="J5911"/>
      <c r="K5911"/>
      <c r="L5911"/>
      <c r="M5911"/>
      <c r="N5911"/>
      <c r="O5911"/>
      <c r="P5911"/>
    </row>
    <row r="5912" spans="1:16" x14ac:dyDescent="0.15">
      <c r="A5912"/>
      <c r="B5912"/>
      <c r="C5912"/>
      <c r="D5912"/>
      <c r="E5912"/>
      <c r="F5912"/>
      <c r="G5912"/>
      <c r="H5912"/>
      <c r="I5912"/>
      <c r="J5912"/>
      <c r="K5912"/>
      <c r="L5912"/>
      <c r="M5912"/>
      <c r="N5912"/>
      <c r="O5912"/>
      <c r="P5912"/>
    </row>
    <row r="5913" spans="1:16" x14ac:dyDescent="0.15">
      <c r="A5913"/>
      <c r="B5913"/>
      <c r="C5913"/>
      <c r="D5913"/>
      <c r="E5913"/>
      <c r="F5913"/>
      <c r="G5913"/>
      <c r="H5913"/>
      <c r="I5913"/>
      <c r="J5913"/>
      <c r="K5913"/>
      <c r="L5913"/>
      <c r="M5913"/>
      <c r="N5913"/>
      <c r="O5913"/>
      <c r="P5913"/>
    </row>
    <row r="5914" spans="1:16" x14ac:dyDescent="0.15">
      <c r="A5914"/>
      <c r="B5914"/>
      <c r="C5914"/>
      <c r="D5914"/>
      <c r="E5914"/>
      <c r="F5914"/>
      <c r="G5914"/>
      <c r="H5914"/>
      <c r="I5914"/>
      <c r="J5914"/>
      <c r="K5914"/>
      <c r="L5914"/>
      <c r="M5914"/>
      <c r="N5914"/>
      <c r="O5914"/>
      <c r="P5914"/>
    </row>
    <row r="5915" spans="1:16" x14ac:dyDescent="0.15">
      <c r="A5915"/>
      <c r="B5915"/>
      <c r="C5915"/>
      <c r="D5915"/>
      <c r="E5915"/>
      <c r="F5915"/>
      <c r="G5915"/>
      <c r="H5915"/>
      <c r="I5915"/>
      <c r="J5915"/>
      <c r="K5915"/>
      <c r="L5915"/>
      <c r="M5915"/>
      <c r="N5915"/>
      <c r="O5915"/>
      <c r="P5915"/>
    </row>
    <row r="5916" spans="1:16" x14ac:dyDescent="0.15">
      <c r="A5916"/>
      <c r="B5916"/>
      <c r="C5916"/>
      <c r="D5916"/>
      <c r="E5916"/>
      <c r="F5916"/>
      <c r="G5916"/>
      <c r="H5916"/>
      <c r="I5916"/>
      <c r="J5916"/>
      <c r="K5916"/>
      <c r="L5916"/>
      <c r="M5916"/>
      <c r="N5916"/>
      <c r="O5916"/>
      <c r="P5916"/>
    </row>
    <row r="5917" spans="1:16" x14ac:dyDescent="0.15">
      <c r="A5917"/>
      <c r="B5917"/>
      <c r="C5917"/>
      <c r="D5917"/>
      <c r="E5917"/>
      <c r="F5917"/>
      <c r="G5917"/>
      <c r="H5917"/>
      <c r="I5917"/>
      <c r="J5917"/>
      <c r="K5917"/>
      <c r="L5917"/>
      <c r="M5917"/>
      <c r="N5917"/>
      <c r="O5917"/>
      <c r="P5917"/>
    </row>
    <row r="5918" spans="1:16" x14ac:dyDescent="0.15">
      <c r="A5918"/>
      <c r="B5918"/>
      <c r="C5918"/>
      <c r="D5918"/>
      <c r="E5918"/>
      <c r="F5918"/>
      <c r="G5918"/>
      <c r="H5918"/>
      <c r="I5918"/>
      <c r="J5918"/>
      <c r="K5918"/>
      <c r="L5918"/>
      <c r="M5918"/>
      <c r="N5918"/>
      <c r="O5918"/>
      <c r="P5918"/>
    </row>
    <row r="5919" spans="1:16" x14ac:dyDescent="0.15">
      <c r="A5919"/>
      <c r="B5919"/>
      <c r="C5919"/>
      <c r="D5919"/>
      <c r="E5919"/>
      <c r="F5919"/>
      <c r="G5919"/>
      <c r="H5919"/>
      <c r="I5919"/>
      <c r="J5919"/>
      <c r="K5919"/>
      <c r="L5919"/>
      <c r="M5919"/>
      <c r="N5919"/>
      <c r="O5919"/>
      <c r="P5919"/>
    </row>
    <row r="5920" spans="1:16" x14ac:dyDescent="0.15">
      <c r="A5920"/>
      <c r="B5920"/>
      <c r="C5920"/>
      <c r="D5920"/>
      <c r="E5920"/>
      <c r="F5920"/>
      <c r="G5920"/>
      <c r="H5920"/>
      <c r="I5920"/>
      <c r="J5920"/>
      <c r="K5920"/>
      <c r="L5920"/>
      <c r="M5920"/>
      <c r="N5920"/>
      <c r="O5920"/>
      <c r="P5920"/>
    </row>
    <row r="5921" spans="1:16" x14ac:dyDescent="0.15">
      <c r="A5921"/>
      <c r="B5921"/>
      <c r="C5921"/>
      <c r="D5921"/>
      <c r="E5921"/>
      <c r="F5921"/>
      <c r="G5921"/>
      <c r="H5921"/>
      <c r="I5921"/>
      <c r="J5921"/>
      <c r="K5921"/>
      <c r="L5921"/>
      <c r="M5921"/>
      <c r="N5921"/>
      <c r="O5921"/>
      <c r="P5921"/>
    </row>
    <row r="5922" spans="1:16" x14ac:dyDescent="0.15">
      <c r="A5922"/>
      <c r="B5922"/>
      <c r="C5922"/>
      <c r="D5922"/>
      <c r="E5922"/>
      <c r="F5922"/>
      <c r="G5922"/>
      <c r="H5922"/>
      <c r="I5922"/>
      <c r="J5922"/>
      <c r="K5922"/>
      <c r="L5922"/>
      <c r="M5922"/>
      <c r="N5922"/>
      <c r="O5922"/>
      <c r="P5922"/>
    </row>
    <row r="5923" spans="1:16" x14ac:dyDescent="0.15">
      <c r="A5923"/>
      <c r="B5923"/>
      <c r="C5923"/>
      <c r="D5923"/>
      <c r="E5923"/>
      <c r="F5923"/>
      <c r="G5923"/>
      <c r="H5923"/>
      <c r="I5923"/>
      <c r="J5923"/>
      <c r="K5923"/>
      <c r="L5923"/>
      <c r="M5923"/>
      <c r="N5923"/>
      <c r="O5923"/>
      <c r="P5923"/>
    </row>
    <row r="5924" spans="1:16" x14ac:dyDescent="0.15">
      <c r="A5924"/>
      <c r="B5924"/>
      <c r="C5924"/>
      <c r="D5924"/>
      <c r="E5924"/>
      <c r="F5924"/>
      <c r="G5924"/>
      <c r="H5924"/>
      <c r="I5924"/>
      <c r="J5924"/>
      <c r="K5924"/>
      <c r="L5924"/>
      <c r="M5924"/>
      <c r="N5924"/>
      <c r="O5924"/>
      <c r="P5924"/>
    </row>
    <row r="5925" spans="1:16" x14ac:dyDescent="0.15">
      <c r="A5925"/>
      <c r="B5925"/>
      <c r="C5925"/>
      <c r="D5925"/>
      <c r="E5925"/>
      <c r="F5925"/>
      <c r="G5925"/>
      <c r="H5925"/>
      <c r="I5925"/>
      <c r="J5925"/>
      <c r="K5925"/>
      <c r="L5925"/>
      <c r="M5925"/>
      <c r="N5925"/>
      <c r="O5925"/>
      <c r="P5925"/>
    </row>
    <row r="5926" spans="1:16" x14ac:dyDescent="0.15">
      <c r="A5926"/>
      <c r="B5926"/>
      <c r="C5926"/>
      <c r="D5926"/>
      <c r="E5926"/>
      <c r="F5926"/>
      <c r="G5926"/>
      <c r="H5926"/>
      <c r="I5926"/>
      <c r="J5926"/>
      <c r="K5926"/>
      <c r="L5926"/>
      <c r="M5926"/>
      <c r="N5926"/>
      <c r="O5926"/>
      <c r="P5926"/>
    </row>
    <row r="5927" spans="1:16" x14ac:dyDescent="0.15">
      <c r="A5927"/>
      <c r="B5927"/>
      <c r="C5927"/>
      <c r="D5927"/>
      <c r="E5927"/>
      <c r="F5927"/>
      <c r="G5927"/>
      <c r="H5927"/>
      <c r="I5927"/>
      <c r="J5927"/>
      <c r="K5927"/>
      <c r="L5927"/>
      <c r="M5927"/>
      <c r="N5927"/>
      <c r="O5927"/>
      <c r="P5927"/>
    </row>
    <row r="5928" spans="1:16" x14ac:dyDescent="0.15">
      <c r="A5928"/>
      <c r="B5928"/>
      <c r="C5928"/>
      <c r="D5928"/>
      <c r="E5928"/>
      <c r="F5928"/>
      <c r="G5928"/>
      <c r="H5928"/>
      <c r="I5928"/>
      <c r="J5928"/>
      <c r="K5928"/>
      <c r="L5928"/>
      <c r="M5928"/>
      <c r="N5928"/>
      <c r="O5928"/>
      <c r="P5928"/>
    </row>
    <row r="5929" spans="1:16" x14ac:dyDescent="0.15">
      <c r="A5929"/>
      <c r="B5929"/>
      <c r="C5929"/>
      <c r="D5929"/>
      <c r="E5929"/>
      <c r="F5929"/>
      <c r="G5929"/>
      <c r="H5929"/>
      <c r="I5929"/>
      <c r="J5929"/>
      <c r="K5929"/>
      <c r="L5929"/>
      <c r="M5929"/>
      <c r="N5929"/>
      <c r="O5929"/>
      <c r="P5929"/>
    </row>
    <row r="5930" spans="1:16" x14ac:dyDescent="0.15">
      <c r="A5930"/>
      <c r="B5930"/>
      <c r="C5930"/>
      <c r="D5930"/>
      <c r="E5930"/>
      <c r="F5930"/>
      <c r="G5930"/>
      <c r="H5930"/>
      <c r="I5930"/>
      <c r="J5930"/>
      <c r="K5930"/>
      <c r="L5930"/>
      <c r="M5930"/>
      <c r="N5930"/>
      <c r="O5930"/>
      <c r="P5930"/>
    </row>
    <row r="5931" spans="1:16" x14ac:dyDescent="0.15">
      <c r="A5931"/>
      <c r="B5931"/>
      <c r="C5931"/>
      <c r="D5931"/>
      <c r="E5931"/>
      <c r="F5931"/>
      <c r="G5931"/>
      <c r="H5931"/>
      <c r="I5931"/>
      <c r="J5931"/>
      <c r="K5931"/>
      <c r="L5931"/>
      <c r="M5931"/>
      <c r="N5931"/>
      <c r="O5931"/>
      <c r="P5931"/>
    </row>
    <row r="5932" spans="1:16" x14ac:dyDescent="0.15">
      <c r="A5932"/>
      <c r="B5932"/>
      <c r="C5932"/>
      <c r="D5932"/>
      <c r="E5932"/>
      <c r="F5932"/>
      <c r="G5932"/>
      <c r="H5932"/>
      <c r="I5932"/>
      <c r="J5932"/>
      <c r="K5932"/>
      <c r="L5932"/>
      <c r="M5932"/>
      <c r="N5932"/>
      <c r="O5932"/>
      <c r="P5932"/>
    </row>
    <row r="5933" spans="1:16" x14ac:dyDescent="0.15">
      <c r="A5933"/>
      <c r="B5933"/>
      <c r="C5933"/>
      <c r="D5933"/>
      <c r="E5933"/>
      <c r="F5933"/>
      <c r="G5933"/>
      <c r="H5933"/>
      <c r="I5933"/>
      <c r="J5933"/>
      <c r="K5933"/>
      <c r="L5933"/>
      <c r="M5933"/>
      <c r="N5933"/>
      <c r="O5933"/>
      <c r="P5933"/>
    </row>
    <row r="5934" spans="1:16" x14ac:dyDescent="0.15">
      <c r="A5934"/>
      <c r="B5934"/>
      <c r="C5934"/>
      <c r="D5934"/>
      <c r="E5934"/>
      <c r="F5934"/>
      <c r="G5934"/>
      <c r="H5934"/>
      <c r="I5934"/>
      <c r="J5934"/>
      <c r="K5934"/>
      <c r="L5934"/>
      <c r="M5934"/>
      <c r="N5934"/>
      <c r="O5934"/>
      <c r="P5934"/>
    </row>
    <row r="5935" spans="1:16" x14ac:dyDescent="0.15">
      <c r="A5935"/>
      <c r="B5935"/>
      <c r="C5935"/>
      <c r="D5935"/>
      <c r="E5935"/>
      <c r="F5935"/>
      <c r="G5935"/>
      <c r="H5935"/>
      <c r="I5935"/>
      <c r="J5935"/>
      <c r="K5935"/>
      <c r="L5935"/>
      <c r="M5935"/>
      <c r="N5935"/>
      <c r="O5935"/>
      <c r="P5935"/>
    </row>
    <row r="5936" spans="1:16" x14ac:dyDescent="0.15">
      <c r="A5936"/>
      <c r="B5936"/>
      <c r="C5936"/>
      <c r="D5936"/>
      <c r="E5936"/>
      <c r="F5936"/>
      <c r="G5936"/>
      <c r="H5936"/>
      <c r="I5936"/>
      <c r="J5936"/>
      <c r="K5936"/>
      <c r="L5936"/>
      <c r="M5936"/>
      <c r="N5936"/>
      <c r="O5936"/>
      <c r="P5936"/>
    </row>
    <row r="5937" spans="1:16" x14ac:dyDescent="0.15">
      <c r="A5937"/>
      <c r="B5937"/>
      <c r="C5937"/>
      <c r="D5937"/>
      <c r="E5937"/>
      <c r="F5937"/>
      <c r="G5937"/>
      <c r="H5937"/>
      <c r="I5937"/>
      <c r="J5937"/>
      <c r="K5937"/>
      <c r="L5937"/>
      <c r="M5937"/>
      <c r="N5937"/>
      <c r="O5937"/>
      <c r="P5937"/>
    </row>
    <row r="5938" spans="1:16" x14ac:dyDescent="0.15">
      <c r="A5938"/>
      <c r="B5938"/>
      <c r="C5938"/>
      <c r="D5938"/>
      <c r="E5938"/>
      <c r="F5938"/>
      <c r="G5938"/>
      <c r="H5938"/>
      <c r="I5938"/>
      <c r="J5938"/>
      <c r="K5938"/>
      <c r="L5938"/>
      <c r="M5938"/>
      <c r="N5938"/>
      <c r="O5938"/>
      <c r="P5938"/>
    </row>
    <row r="5939" spans="1:16" x14ac:dyDescent="0.15">
      <c r="A5939"/>
      <c r="B5939"/>
      <c r="C5939"/>
      <c r="D5939"/>
      <c r="E5939"/>
      <c r="F5939"/>
      <c r="G5939"/>
      <c r="H5939"/>
      <c r="I5939"/>
      <c r="J5939"/>
      <c r="K5939"/>
      <c r="L5939"/>
      <c r="M5939"/>
      <c r="N5939"/>
      <c r="O5939"/>
      <c r="P5939"/>
    </row>
    <row r="5940" spans="1:16" x14ac:dyDescent="0.15">
      <c r="A5940"/>
      <c r="B5940"/>
      <c r="C5940"/>
      <c r="D5940"/>
      <c r="E5940"/>
      <c r="F5940"/>
      <c r="G5940"/>
      <c r="H5940"/>
      <c r="I5940"/>
      <c r="J5940"/>
      <c r="K5940"/>
      <c r="L5940"/>
      <c r="M5940"/>
      <c r="N5940"/>
      <c r="O5940"/>
      <c r="P5940"/>
    </row>
    <row r="5941" spans="1:16" x14ac:dyDescent="0.15">
      <c r="A5941"/>
      <c r="B5941"/>
      <c r="C5941"/>
      <c r="D5941"/>
      <c r="E5941"/>
      <c r="F5941"/>
      <c r="G5941"/>
      <c r="H5941"/>
      <c r="I5941"/>
      <c r="J5941"/>
      <c r="K5941"/>
      <c r="L5941"/>
      <c r="M5941"/>
      <c r="N5941"/>
      <c r="O5941"/>
      <c r="P5941"/>
    </row>
    <row r="5942" spans="1:16" x14ac:dyDescent="0.15">
      <c r="A5942"/>
      <c r="B5942"/>
      <c r="C5942"/>
      <c r="D5942"/>
      <c r="E5942"/>
      <c r="F5942"/>
      <c r="G5942"/>
      <c r="H5942"/>
      <c r="I5942"/>
      <c r="J5942"/>
      <c r="K5942"/>
      <c r="L5942"/>
      <c r="M5942"/>
      <c r="N5942"/>
      <c r="O5942"/>
      <c r="P5942"/>
    </row>
    <row r="5943" spans="1:16" x14ac:dyDescent="0.15">
      <c r="A5943"/>
      <c r="B5943"/>
      <c r="C5943"/>
      <c r="D5943"/>
      <c r="E5943"/>
      <c r="F5943"/>
      <c r="G5943"/>
      <c r="H5943"/>
      <c r="I5943"/>
      <c r="J5943"/>
      <c r="K5943"/>
      <c r="L5943"/>
      <c r="M5943"/>
      <c r="N5943"/>
      <c r="O5943"/>
      <c r="P5943"/>
    </row>
    <row r="5944" spans="1:16" x14ac:dyDescent="0.15">
      <c r="A5944"/>
      <c r="B5944"/>
      <c r="C5944"/>
      <c r="D5944"/>
      <c r="E5944"/>
      <c r="F5944"/>
      <c r="G5944"/>
      <c r="H5944"/>
      <c r="I5944"/>
      <c r="J5944"/>
      <c r="K5944"/>
      <c r="L5944"/>
      <c r="M5944"/>
      <c r="N5944"/>
      <c r="O5944"/>
      <c r="P5944"/>
    </row>
    <row r="5945" spans="1:16" x14ac:dyDescent="0.15">
      <c r="A5945"/>
      <c r="B5945"/>
      <c r="C5945"/>
      <c r="D5945"/>
      <c r="E5945"/>
      <c r="F5945"/>
      <c r="G5945"/>
      <c r="H5945"/>
      <c r="I5945"/>
      <c r="J5945"/>
      <c r="K5945"/>
      <c r="L5945"/>
      <c r="M5945"/>
      <c r="N5945"/>
      <c r="O5945"/>
      <c r="P5945"/>
    </row>
    <row r="5946" spans="1:16" x14ac:dyDescent="0.15">
      <c r="A5946"/>
      <c r="B5946"/>
      <c r="C5946"/>
      <c r="D5946"/>
      <c r="E5946"/>
      <c r="F5946"/>
      <c r="G5946"/>
      <c r="H5946"/>
      <c r="I5946"/>
      <c r="J5946"/>
      <c r="K5946"/>
      <c r="L5946"/>
      <c r="M5946"/>
      <c r="N5946"/>
      <c r="O5946"/>
      <c r="P5946"/>
    </row>
    <row r="5947" spans="1:16" x14ac:dyDescent="0.15">
      <c r="A5947"/>
      <c r="B5947"/>
      <c r="C5947"/>
      <c r="D5947"/>
      <c r="E5947"/>
      <c r="F5947"/>
      <c r="G5947"/>
      <c r="H5947"/>
      <c r="I5947"/>
      <c r="J5947"/>
      <c r="K5947"/>
      <c r="L5947"/>
      <c r="M5947"/>
      <c r="N5947"/>
      <c r="O5947"/>
      <c r="P5947"/>
    </row>
    <row r="5948" spans="1:16" x14ac:dyDescent="0.15">
      <c r="A5948"/>
      <c r="B5948"/>
      <c r="C5948"/>
      <c r="D5948"/>
      <c r="E5948"/>
      <c r="F5948"/>
      <c r="G5948"/>
      <c r="H5948"/>
      <c r="I5948"/>
      <c r="J5948"/>
      <c r="K5948"/>
      <c r="L5948"/>
      <c r="M5948"/>
      <c r="N5948"/>
      <c r="O5948"/>
      <c r="P5948"/>
    </row>
    <row r="5949" spans="1:16" x14ac:dyDescent="0.15">
      <c r="A5949"/>
      <c r="B5949"/>
      <c r="C5949"/>
      <c r="D5949"/>
      <c r="E5949"/>
      <c r="F5949"/>
      <c r="G5949"/>
      <c r="H5949"/>
      <c r="I5949"/>
      <c r="J5949"/>
      <c r="K5949"/>
      <c r="L5949"/>
      <c r="M5949"/>
      <c r="N5949"/>
      <c r="O5949"/>
      <c r="P5949"/>
    </row>
    <row r="5950" spans="1:16" x14ac:dyDescent="0.15">
      <c r="A5950"/>
      <c r="B5950"/>
      <c r="C5950"/>
      <c r="D5950"/>
      <c r="E5950"/>
      <c r="F5950"/>
      <c r="G5950"/>
      <c r="H5950"/>
      <c r="I5950"/>
      <c r="J5950"/>
      <c r="K5950"/>
      <c r="L5950"/>
      <c r="M5950"/>
      <c r="N5950"/>
      <c r="O5950"/>
      <c r="P5950"/>
    </row>
    <row r="5951" spans="1:16" x14ac:dyDescent="0.15">
      <c r="A5951"/>
      <c r="B5951"/>
      <c r="C5951"/>
      <c r="D5951"/>
      <c r="E5951"/>
      <c r="F5951"/>
      <c r="G5951"/>
      <c r="H5951"/>
      <c r="I5951"/>
      <c r="J5951"/>
      <c r="K5951"/>
      <c r="L5951"/>
      <c r="M5951"/>
      <c r="N5951"/>
      <c r="O5951"/>
      <c r="P5951"/>
    </row>
    <row r="5952" spans="1:16" x14ac:dyDescent="0.15">
      <c r="A5952"/>
      <c r="B5952"/>
      <c r="C5952"/>
      <c r="D5952"/>
      <c r="E5952"/>
      <c r="F5952"/>
      <c r="G5952"/>
      <c r="H5952"/>
      <c r="I5952"/>
      <c r="J5952"/>
      <c r="K5952"/>
      <c r="L5952"/>
      <c r="M5952"/>
      <c r="N5952"/>
      <c r="O5952"/>
      <c r="P5952"/>
    </row>
    <row r="5953" spans="1:16" x14ac:dyDescent="0.15">
      <c r="A5953"/>
      <c r="B5953"/>
      <c r="C5953"/>
      <c r="D5953"/>
      <c r="E5953"/>
      <c r="F5953"/>
      <c r="G5953"/>
      <c r="H5953"/>
      <c r="I5953"/>
      <c r="J5953"/>
      <c r="K5953"/>
      <c r="L5953"/>
      <c r="M5953"/>
      <c r="N5953"/>
      <c r="O5953"/>
      <c r="P5953"/>
    </row>
    <row r="5954" spans="1:16" x14ac:dyDescent="0.15">
      <c r="A5954"/>
      <c r="B5954"/>
      <c r="C5954"/>
      <c r="D5954"/>
      <c r="E5954"/>
      <c r="F5954"/>
      <c r="G5954"/>
      <c r="H5954"/>
      <c r="I5954"/>
      <c r="J5954"/>
      <c r="K5954"/>
      <c r="L5954"/>
      <c r="M5954"/>
      <c r="N5954"/>
      <c r="O5954"/>
      <c r="P5954"/>
    </row>
    <row r="5955" spans="1:16" x14ac:dyDescent="0.15">
      <c r="A5955"/>
      <c r="B5955"/>
      <c r="C5955"/>
      <c r="D5955"/>
      <c r="E5955"/>
      <c r="F5955"/>
      <c r="G5955"/>
      <c r="H5955"/>
      <c r="I5955"/>
      <c r="J5955"/>
      <c r="K5955"/>
      <c r="L5955"/>
      <c r="M5955"/>
      <c r="N5955"/>
      <c r="O5955"/>
      <c r="P5955"/>
    </row>
    <row r="5956" spans="1:16" x14ac:dyDescent="0.15">
      <c r="A5956"/>
      <c r="B5956"/>
      <c r="C5956"/>
      <c r="D5956"/>
      <c r="E5956"/>
      <c r="F5956"/>
      <c r="G5956"/>
      <c r="H5956"/>
      <c r="I5956"/>
      <c r="J5956"/>
      <c r="K5956"/>
      <c r="L5956"/>
      <c r="M5956"/>
      <c r="N5956"/>
      <c r="O5956"/>
      <c r="P5956"/>
    </row>
    <row r="5957" spans="1:16" x14ac:dyDescent="0.15">
      <c r="A5957"/>
      <c r="B5957"/>
      <c r="C5957"/>
      <c r="D5957"/>
      <c r="E5957"/>
      <c r="F5957"/>
      <c r="G5957"/>
      <c r="H5957"/>
      <c r="I5957"/>
      <c r="J5957"/>
      <c r="K5957"/>
      <c r="L5957"/>
      <c r="M5957"/>
      <c r="N5957"/>
      <c r="O5957"/>
      <c r="P5957"/>
    </row>
    <row r="5958" spans="1:16" x14ac:dyDescent="0.15">
      <c r="A5958"/>
      <c r="B5958"/>
      <c r="C5958"/>
      <c r="D5958"/>
      <c r="E5958"/>
      <c r="F5958"/>
      <c r="G5958"/>
      <c r="H5958"/>
      <c r="I5958"/>
      <c r="J5958"/>
      <c r="K5958"/>
      <c r="L5958"/>
      <c r="M5958"/>
      <c r="N5958"/>
      <c r="O5958"/>
      <c r="P5958"/>
    </row>
    <row r="5959" spans="1:16" x14ac:dyDescent="0.15">
      <c r="A5959"/>
      <c r="B5959"/>
      <c r="C5959"/>
      <c r="D5959"/>
      <c r="E5959"/>
      <c r="F5959"/>
      <c r="G5959"/>
      <c r="H5959"/>
      <c r="I5959"/>
      <c r="J5959"/>
      <c r="K5959"/>
      <c r="L5959"/>
      <c r="M5959"/>
      <c r="N5959"/>
      <c r="O5959"/>
      <c r="P5959"/>
    </row>
    <row r="5960" spans="1:16" x14ac:dyDescent="0.15">
      <c r="A5960"/>
      <c r="B5960"/>
      <c r="C5960"/>
      <c r="D5960"/>
      <c r="E5960"/>
      <c r="F5960"/>
      <c r="G5960"/>
      <c r="H5960"/>
      <c r="I5960"/>
      <c r="J5960"/>
      <c r="K5960"/>
      <c r="L5960"/>
      <c r="M5960"/>
      <c r="N5960"/>
      <c r="O5960"/>
      <c r="P5960"/>
    </row>
    <row r="5961" spans="1:16" x14ac:dyDescent="0.15">
      <c r="A5961"/>
      <c r="B5961"/>
      <c r="C5961"/>
      <c r="D5961"/>
      <c r="E5961"/>
      <c r="F5961"/>
      <c r="G5961"/>
      <c r="H5961"/>
      <c r="I5961"/>
      <c r="J5961"/>
      <c r="K5961"/>
      <c r="L5961"/>
      <c r="M5961"/>
      <c r="N5961"/>
      <c r="O5961"/>
      <c r="P5961"/>
    </row>
    <row r="5962" spans="1:16" x14ac:dyDescent="0.15">
      <c r="A5962"/>
      <c r="B5962"/>
      <c r="C5962"/>
      <c r="D5962"/>
      <c r="E5962"/>
      <c r="F5962"/>
      <c r="G5962"/>
      <c r="H5962"/>
      <c r="I5962"/>
      <c r="J5962"/>
      <c r="K5962"/>
      <c r="L5962"/>
      <c r="M5962"/>
      <c r="N5962"/>
      <c r="O5962"/>
      <c r="P5962"/>
    </row>
    <row r="5963" spans="1:16" x14ac:dyDescent="0.15">
      <c r="A5963"/>
      <c r="B5963"/>
      <c r="C5963"/>
      <c r="D5963"/>
      <c r="E5963"/>
      <c r="F5963"/>
      <c r="G5963"/>
      <c r="H5963"/>
      <c r="I5963"/>
      <c r="J5963"/>
      <c r="K5963"/>
      <c r="L5963"/>
      <c r="M5963"/>
      <c r="N5963"/>
      <c r="O5963"/>
      <c r="P5963"/>
    </row>
    <row r="5964" spans="1:16" x14ac:dyDescent="0.15">
      <c r="A5964"/>
      <c r="B5964"/>
      <c r="C5964"/>
      <c r="D5964"/>
      <c r="E5964"/>
      <c r="F5964"/>
      <c r="G5964"/>
      <c r="H5964"/>
      <c r="I5964"/>
      <c r="J5964"/>
      <c r="K5964"/>
      <c r="L5964"/>
      <c r="M5964"/>
      <c r="N5964"/>
      <c r="O5964"/>
      <c r="P5964"/>
    </row>
    <row r="5965" spans="1:16" x14ac:dyDescent="0.15">
      <c r="A5965"/>
      <c r="B5965"/>
      <c r="C5965"/>
      <c r="D5965"/>
      <c r="E5965"/>
      <c r="F5965"/>
      <c r="G5965"/>
      <c r="H5965"/>
      <c r="I5965"/>
      <c r="J5965"/>
      <c r="K5965"/>
      <c r="L5965"/>
      <c r="M5965"/>
      <c r="N5965"/>
      <c r="O5965"/>
      <c r="P5965"/>
    </row>
    <row r="5966" spans="1:16" x14ac:dyDescent="0.15">
      <c r="A5966"/>
      <c r="B5966"/>
      <c r="C5966"/>
      <c r="D5966"/>
      <c r="E5966"/>
      <c r="F5966"/>
      <c r="G5966"/>
      <c r="H5966"/>
      <c r="I5966"/>
      <c r="J5966"/>
      <c r="K5966"/>
      <c r="L5966"/>
      <c r="M5966"/>
      <c r="N5966"/>
      <c r="O5966"/>
      <c r="P5966"/>
    </row>
    <row r="5967" spans="1:16" x14ac:dyDescent="0.15">
      <c r="A5967"/>
      <c r="B5967"/>
      <c r="C5967"/>
      <c r="D5967"/>
      <c r="E5967"/>
      <c r="F5967"/>
      <c r="G5967"/>
      <c r="H5967"/>
      <c r="I5967"/>
      <c r="J5967"/>
      <c r="K5967"/>
      <c r="L5967"/>
      <c r="M5967"/>
      <c r="N5967"/>
      <c r="O5967"/>
      <c r="P5967"/>
    </row>
    <row r="5968" spans="1:16" x14ac:dyDescent="0.15">
      <c r="A5968"/>
      <c r="B5968"/>
      <c r="C5968"/>
      <c r="D5968"/>
      <c r="E5968"/>
      <c r="F5968"/>
      <c r="G5968"/>
      <c r="H5968"/>
      <c r="I5968"/>
      <c r="J5968"/>
      <c r="K5968"/>
      <c r="L5968"/>
      <c r="M5968"/>
      <c r="N5968"/>
      <c r="O5968"/>
      <c r="P5968"/>
    </row>
    <row r="5969" spans="1:16" x14ac:dyDescent="0.15">
      <c r="A5969"/>
      <c r="B5969"/>
      <c r="C5969"/>
      <c r="D5969"/>
      <c r="E5969"/>
      <c r="F5969"/>
      <c r="G5969"/>
      <c r="H5969"/>
      <c r="I5969"/>
      <c r="J5969"/>
      <c r="K5969"/>
      <c r="L5969"/>
      <c r="M5969"/>
      <c r="N5969"/>
      <c r="O5969"/>
      <c r="P5969"/>
    </row>
    <row r="5970" spans="1:16" x14ac:dyDescent="0.15">
      <c r="A5970"/>
      <c r="B5970"/>
      <c r="C5970"/>
      <c r="D5970"/>
      <c r="E5970"/>
      <c r="F5970"/>
      <c r="G5970"/>
      <c r="H5970"/>
      <c r="I5970"/>
      <c r="J5970"/>
      <c r="K5970"/>
      <c r="L5970"/>
      <c r="M5970"/>
      <c r="N5970"/>
      <c r="O5970"/>
      <c r="P5970"/>
    </row>
    <row r="5971" spans="1:16" x14ac:dyDescent="0.15">
      <c r="A5971"/>
      <c r="B5971"/>
      <c r="C5971"/>
      <c r="D5971"/>
      <c r="E5971"/>
      <c r="F5971"/>
      <c r="G5971"/>
      <c r="H5971"/>
      <c r="I5971"/>
      <c r="J5971"/>
      <c r="K5971"/>
      <c r="L5971"/>
      <c r="M5971"/>
      <c r="N5971"/>
      <c r="O5971"/>
      <c r="P5971"/>
    </row>
    <row r="5972" spans="1:16" x14ac:dyDescent="0.15">
      <c r="A5972"/>
      <c r="B5972"/>
      <c r="C5972"/>
      <c r="D5972"/>
      <c r="E5972"/>
      <c r="F5972"/>
      <c r="G5972"/>
      <c r="H5972"/>
      <c r="I5972"/>
      <c r="J5972"/>
      <c r="K5972"/>
      <c r="L5972"/>
      <c r="M5972"/>
      <c r="N5972"/>
      <c r="O5972"/>
      <c r="P5972"/>
    </row>
    <row r="5973" spans="1:16" x14ac:dyDescent="0.15">
      <c r="A5973"/>
      <c r="B5973"/>
      <c r="C5973"/>
      <c r="D5973"/>
      <c r="E5973"/>
      <c r="F5973"/>
      <c r="G5973"/>
      <c r="H5973"/>
      <c r="I5973"/>
      <c r="J5973"/>
      <c r="K5973"/>
      <c r="L5973"/>
      <c r="M5973"/>
      <c r="N5973"/>
      <c r="O5973"/>
      <c r="P5973"/>
    </row>
    <row r="5974" spans="1:16" x14ac:dyDescent="0.15">
      <c r="A5974"/>
      <c r="B5974"/>
      <c r="C5974"/>
      <c r="D5974"/>
      <c r="E5974"/>
      <c r="F5974"/>
      <c r="G5974"/>
      <c r="H5974"/>
      <c r="I5974"/>
      <c r="J5974"/>
      <c r="K5974"/>
      <c r="L5974"/>
      <c r="M5974"/>
      <c r="N5974"/>
      <c r="O5974"/>
      <c r="P5974"/>
    </row>
    <row r="5975" spans="1:16" x14ac:dyDescent="0.15">
      <c r="A5975"/>
      <c r="B5975"/>
      <c r="C5975"/>
      <c r="D5975"/>
      <c r="E5975"/>
      <c r="F5975"/>
      <c r="G5975"/>
      <c r="H5975"/>
      <c r="I5975"/>
      <c r="J5975"/>
      <c r="K5975"/>
      <c r="L5975"/>
      <c r="M5975"/>
      <c r="N5975"/>
      <c r="O5975"/>
      <c r="P5975"/>
    </row>
    <row r="5976" spans="1:16" x14ac:dyDescent="0.15">
      <c r="A5976"/>
      <c r="B5976"/>
      <c r="C5976"/>
      <c r="D5976"/>
      <c r="E5976"/>
      <c r="F5976"/>
      <c r="G5976"/>
      <c r="H5976"/>
      <c r="I5976"/>
      <c r="J5976"/>
      <c r="K5976"/>
      <c r="L5976"/>
      <c r="M5976"/>
      <c r="N5976"/>
      <c r="O5976"/>
      <c r="P5976"/>
    </row>
    <row r="5977" spans="1:16" x14ac:dyDescent="0.15">
      <c r="A5977"/>
      <c r="B5977"/>
      <c r="C5977"/>
      <c r="D5977"/>
      <c r="E5977"/>
      <c r="F5977"/>
      <c r="G5977"/>
      <c r="H5977"/>
      <c r="I5977"/>
      <c r="J5977"/>
      <c r="K5977"/>
      <c r="L5977"/>
      <c r="M5977"/>
      <c r="N5977"/>
      <c r="O5977"/>
      <c r="P5977"/>
    </row>
    <row r="5978" spans="1:16" x14ac:dyDescent="0.15">
      <c r="A5978"/>
      <c r="B5978"/>
      <c r="C5978"/>
      <c r="D5978"/>
      <c r="E5978"/>
      <c r="F5978"/>
      <c r="G5978"/>
      <c r="H5978"/>
      <c r="I5978"/>
      <c r="J5978"/>
      <c r="K5978"/>
      <c r="L5978"/>
      <c r="M5978"/>
      <c r="N5978"/>
      <c r="O5978"/>
      <c r="P5978"/>
    </row>
    <row r="5979" spans="1:16" x14ac:dyDescent="0.15">
      <c r="A5979"/>
      <c r="B5979"/>
      <c r="C5979"/>
      <c r="D5979"/>
      <c r="E5979"/>
      <c r="F5979"/>
      <c r="G5979"/>
      <c r="H5979"/>
      <c r="I5979"/>
      <c r="J5979"/>
      <c r="K5979"/>
      <c r="L5979"/>
      <c r="M5979"/>
      <c r="N5979"/>
      <c r="O5979"/>
      <c r="P5979"/>
    </row>
    <row r="5980" spans="1:16" x14ac:dyDescent="0.15">
      <c r="A5980"/>
      <c r="B5980"/>
      <c r="C5980"/>
      <c r="D5980"/>
      <c r="E5980"/>
      <c r="F5980"/>
      <c r="G5980"/>
      <c r="H5980"/>
      <c r="I5980"/>
      <c r="J5980"/>
      <c r="K5980"/>
      <c r="L5980"/>
      <c r="M5980"/>
      <c r="N5980"/>
      <c r="O5980"/>
      <c r="P5980"/>
    </row>
    <row r="5981" spans="1:16" x14ac:dyDescent="0.15">
      <c r="A5981"/>
      <c r="B5981"/>
      <c r="C5981"/>
      <c r="D5981"/>
      <c r="E5981"/>
      <c r="F5981"/>
      <c r="G5981"/>
      <c r="H5981"/>
      <c r="I5981"/>
      <c r="J5981"/>
      <c r="K5981"/>
      <c r="L5981"/>
      <c r="M5981"/>
      <c r="N5981"/>
      <c r="O5981"/>
      <c r="P5981"/>
    </row>
    <row r="5982" spans="1:16" x14ac:dyDescent="0.15">
      <c r="A5982"/>
      <c r="B5982"/>
      <c r="C5982"/>
      <c r="D5982"/>
      <c r="E5982"/>
      <c r="F5982"/>
      <c r="G5982"/>
      <c r="H5982"/>
      <c r="I5982"/>
      <c r="J5982"/>
      <c r="K5982"/>
      <c r="L5982"/>
      <c r="M5982"/>
      <c r="N5982"/>
      <c r="O5982"/>
      <c r="P5982"/>
    </row>
    <row r="5983" spans="1:16" x14ac:dyDescent="0.15">
      <c r="A5983"/>
      <c r="B5983"/>
      <c r="C5983"/>
      <c r="D5983"/>
      <c r="E5983"/>
      <c r="F5983"/>
      <c r="G5983"/>
      <c r="H5983"/>
      <c r="I5983"/>
      <c r="J5983"/>
      <c r="K5983"/>
      <c r="L5983"/>
      <c r="M5983"/>
      <c r="N5983"/>
      <c r="O5983"/>
      <c r="P5983"/>
    </row>
    <row r="5984" spans="1:16" x14ac:dyDescent="0.15">
      <c r="A5984"/>
      <c r="B5984"/>
      <c r="C5984"/>
      <c r="D5984"/>
      <c r="E5984"/>
      <c r="F5984"/>
      <c r="G5984"/>
      <c r="H5984"/>
      <c r="I5984"/>
      <c r="J5984"/>
      <c r="K5984"/>
      <c r="L5984"/>
      <c r="M5984"/>
      <c r="N5984"/>
      <c r="O5984"/>
      <c r="P5984"/>
    </row>
    <row r="5985" spans="1:16" x14ac:dyDescent="0.15">
      <c r="A5985"/>
      <c r="B5985"/>
      <c r="C5985"/>
      <c r="D5985"/>
      <c r="E5985"/>
      <c r="F5985"/>
      <c r="G5985"/>
      <c r="H5985"/>
      <c r="I5985"/>
      <c r="J5985"/>
      <c r="K5985"/>
      <c r="L5985"/>
      <c r="M5985"/>
      <c r="N5985"/>
      <c r="O5985"/>
      <c r="P5985"/>
    </row>
    <row r="5986" spans="1:16" x14ac:dyDescent="0.15">
      <c r="A5986"/>
      <c r="B5986"/>
      <c r="C5986"/>
      <c r="D5986"/>
      <c r="E5986"/>
      <c r="F5986"/>
      <c r="G5986"/>
      <c r="H5986"/>
      <c r="I5986"/>
      <c r="J5986"/>
      <c r="K5986"/>
      <c r="L5986"/>
      <c r="M5986"/>
      <c r="N5986"/>
      <c r="O5986"/>
      <c r="P5986"/>
    </row>
    <row r="5987" spans="1:16" x14ac:dyDescent="0.15">
      <c r="A5987"/>
      <c r="B5987"/>
      <c r="C5987"/>
      <c r="D5987"/>
      <c r="E5987"/>
      <c r="F5987"/>
      <c r="G5987"/>
      <c r="H5987"/>
      <c r="I5987"/>
      <c r="J5987"/>
      <c r="K5987"/>
      <c r="L5987"/>
      <c r="M5987"/>
      <c r="N5987"/>
      <c r="O5987"/>
      <c r="P5987"/>
    </row>
    <row r="5988" spans="1:16" x14ac:dyDescent="0.15">
      <c r="A5988"/>
      <c r="B5988"/>
      <c r="C5988"/>
      <c r="D5988"/>
      <c r="E5988"/>
      <c r="F5988"/>
      <c r="G5988"/>
      <c r="H5988"/>
      <c r="I5988"/>
      <c r="J5988"/>
      <c r="K5988"/>
      <c r="L5988"/>
      <c r="M5988"/>
      <c r="N5988"/>
      <c r="O5988"/>
      <c r="P5988"/>
    </row>
    <row r="5989" spans="1:16" x14ac:dyDescent="0.15">
      <c r="A5989"/>
      <c r="B5989"/>
      <c r="C5989"/>
      <c r="D5989"/>
      <c r="E5989"/>
      <c r="F5989"/>
      <c r="G5989"/>
      <c r="H5989"/>
      <c r="I5989"/>
      <c r="J5989"/>
      <c r="K5989"/>
      <c r="L5989"/>
      <c r="M5989"/>
      <c r="N5989"/>
      <c r="O5989"/>
      <c r="P5989"/>
    </row>
    <row r="5990" spans="1:16" x14ac:dyDescent="0.15">
      <c r="A5990"/>
      <c r="B5990"/>
      <c r="C5990"/>
      <c r="D5990"/>
      <c r="E5990"/>
      <c r="F5990"/>
      <c r="G5990"/>
      <c r="H5990"/>
      <c r="I5990"/>
      <c r="J5990"/>
      <c r="K5990"/>
      <c r="L5990"/>
      <c r="M5990"/>
      <c r="N5990"/>
      <c r="O5990"/>
      <c r="P5990"/>
    </row>
    <row r="5991" spans="1:16" x14ac:dyDescent="0.15">
      <c r="A5991"/>
      <c r="B5991"/>
      <c r="C5991"/>
      <c r="D5991"/>
      <c r="E5991"/>
      <c r="F5991"/>
      <c r="G5991"/>
      <c r="H5991"/>
      <c r="I5991"/>
      <c r="J5991"/>
      <c r="K5991"/>
      <c r="L5991"/>
      <c r="M5991"/>
      <c r="N5991"/>
      <c r="O5991"/>
      <c r="P5991"/>
    </row>
    <row r="5992" spans="1:16" x14ac:dyDescent="0.15">
      <c r="A5992"/>
      <c r="B5992"/>
      <c r="C5992"/>
      <c r="D5992"/>
      <c r="E5992"/>
      <c r="F5992"/>
      <c r="G5992"/>
      <c r="H5992"/>
      <c r="I5992"/>
      <c r="J5992"/>
      <c r="K5992"/>
      <c r="L5992"/>
      <c r="M5992"/>
      <c r="N5992"/>
      <c r="O5992"/>
      <c r="P5992"/>
    </row>
    <row r="5993" spans="1:16" x14ac:dyDescent="0.15">
      <c r="A5993"/>
      <c r="B5993"/>
      <c r="C5993"/>
      <c r="D5993"/>
      <c r="E5993"/>
      <c r="F5993"/>
      <c r="G5993"/>
      <c r="H5993"/>
      <c r="I5993"/>
      <c r="J5993"/>
      <c r="K5993"/>
      <c r="L5993"/>
      <c r="M5993"/>
      <c r="N5993"/>
      <c r="O5993"/>
      <c r="P5993"/>
    </row>
    <row r="5994" spans="1:16" x14ac:dyDescent="0.15">
      <c r="A5994"/>
      <c r="B5994"/>
      <c r="C5994"/>
      <c r="D5994"/>
      <c r="E5994"/>
      <c r="F5994"/>
      <c r="G5994"/>
      <c r="H5994"/>
      <c r="I5994"/>
      <c r="J5994"/>
      <c r="K5994"/>
      <c r="L5994"/>
      <c r="M5994"/>
      <c r="N5994"/>
      <c r="O5994"/>
      <c r="P5994"/>
    </row>
    <row r="5995" spans="1:16" x14ac:dyDescent="0.15">
      <c r="A5995"/>
      <c r="B5995"/>
      <c r="C5995"/>
      <c r="D5995"/>
      <c r="E5995"/>
      <c r="F5995"/>
      <c r="G5995"/>
      <c r="H5995"/>
      <c r="I5995"/>
      <c r="J5995"/>
      <c r="K5995"/>
      <c r="L5995"/>
      <c r="M5995"/>
      <c r="N5995"/>
      <c r="O5995"/>
      <c r="P5995"/>
    </row>
    <row r="5996" spans="1:16" x14ac:dyDescent="0.15">
      <c r="A5996"/>
      <c r="B5996"/>
      <c r="C5996"/>
      <c r="D5996"/>
      <c r="E5996"/>
      <c r="F5996"/>
      <c r="G5996"/>
      <c r="H5996"/>
      <c r="I5996"/>
      <c r="J5996"/>
      <c r="K5996"/>
      <c r="L5996"/>
      <c r="M5996"/>
      <c r="N5996"/>
      <c r="O5996"/>
      <c r="P5996"/>
    </row>
    <row r="5997" spans="1:16" x14ac:dyDescent="0.15">
      <c r="A5997"/>
      <c r="B5997"/>
      <c r="C5997"/>
      <c r="D5997"/>
      <c r="E5997"/>
      <c r="F5997"/>
      <c r="G5997"/>
      <c r="H5997"/>
      <c r="I5997"/>
      <c r="J5997"/>
      <c r="K5997"/>
      <c r="L5997"/>
      <c r="M5997"/>
      <c r="N5997"/>
      <c r="O5997"/>
      <c r="P5997"/>
    </row>
    <row r="5998" spans="1:16" x14ac:dyDescent="0.15">
      <c r="A5998"/>
      <c r="B5998"/>
      <c r="C5998"/>
      <c r="D5998"/>
      <c r="E5998"/>
      <c r="F5998"/>
      <c r="G5998"/>
      <c r="H5998"/>
      <c r="I5998"/>
      <c r="J5998"/>
      <c r="K5998"/>
      <c r="L5998"/>
      <c r="M5998"/>
      <c r="N5998"/>
      <c r="O5998"/>
      <c r="P5998"/>
    </row>
    <row r="5999" spans="1:16" x14ac:dyDescent="0.15">
      <c r="A5999"/>
      <c r="B5999"/>
      <c r="C5999"/>
      <c r="D5999"/>
      <c r="E5999"/>
      <c r="F5999"/>
      <c r="G5999"/>
      <c r="H5999"/>
      <c r="I5999"/>
      <c r="J5999"/>
      <c r="K5999"/>
      <c r="L5999"/>
      <c r="M5999"/>
      <c r="N5999"/>
      <c r="O5999"/>
      <c r="P5999"/>
    </row>
    <row r="6000" spans="1:16" x14ac:dyDescent="0.15">
      <c r="A6000"/>
      <c r="B6000"/>
      <c r="C6000"/>
      <c r="D6000"/>
      <c r="E6000"/>
      <c r="F6000"/>
      <c r="G6000"/>
      <c r="H6000"/>
      <c r="I6000"/>
      <c r="J6000"/>
      <c r="K6000"/>
      <c r="L6000"/>
      <c r="M6000"/>
      <c r="N6000"/>
      <c r="O6000"/>
      <c r="P6000"/>
    </row>
    <row r="6001" spans="1:16" x14ac:dyDescent="0.15">
      <c r="A6001"/>
      <c r="B6001"/>
      <c r="C6001"/>
      <c r="D6001"/>
      <c r="E6001"/>
      <c r="F6001"/>
      <c r="G6001"/>
      <c r="H6001"/>
      <c r="I6001"/>
      <c r="J6001"/>
      <c r="K6001"/>
      <c r="L6001"/>
      <c r="M6001"/>
      <c r="N6001"/>
      <c r="O6001"/>
      <c r="P6001"/>
    </row>
    <row r="6002" spans="1:16" x14ac:dyDescent="0.15">
      <c r="A6002"/>
      <c r="B6002"/>
      <c r="C6002"/>
      <c r="D6002"/>
      <c r="E6002"/>
      <c r="F6002"/>
      <c r="G6002"/>
      <c r="H6002"/>
      <c r="I6002"/>
      <c r="J6002"/>
      <c r="K6002"/>
      <c r="L6002"/>
      <c r="M6002"/>
      <c r="N6002"/>
      <c r="O6002"/>
      <c r="P6002"/>
    </row>
    <row r="6003" spans="1:16" x14ac:dyDescent="0.15">
      <c r="A6003"/>
      <c r="B6003"/>
      <c r="C6003"/>
      <c r="D6003"/>
      <c r="E6003"/>
      <c r="F6003"/>
      <c r="G6003"/>
      <c r="H6003"/>
      <c r="I6003"/>
      <c r="J6003"/>
      <c r="K6003"/>
      <c r="L6003"/>
      <c r="M6003"/>
      <c r="N6003"/>
      <c r="O6003"/>
      <c r="P6003"/>
    </row>
    <row r="6004" spans="1:16" x14ac:dyDescent="0.15">
      <c r="A6004"/>
      <c r="B6004"/>
      <c r="C6004"/>
      <c r="D6004"/>
      <c r="E6004"/>
      <c r="F6004"/>
      <c r="G6004"/>
      <c r="H6004"/>
      <c r="I6004"/>
      <c r="J6004"/>
      <c r="K6004"/>
      <c r="L6004"/>
      <c r="M6004"/>
      <c r="N6004"/>
      <c r="O6004"/>
      <c r="P6004"/>
    </row>
    <row r="6005" spans="1:16" x14ac:dyDescent="0.15">
      <c r="A6005"/>
      <c r="B6005"/>
      <c r="C6005"/>
      <c r="D6005"/>
      <c r="E6005"/>
      <c r="F6005"/>
      <c r="G6005"/>
      <c r="H6005"/>
      <c r="I6005"/>
      <c r="J6005"/>
      <c r="K6005"/>
      <c r="L6005"/>
      <c r="M6005"/>
      <c r="N6005"/>
      <c r="O6005"/>
      <c r="P6005"/>
    </row>
    <row r="6006" spans="1:16" x14ac:dyDescent="0.15">
      <c r="A6006"/>
      <c r="B6006"/>
      <c r="C6006"/>
      <c r="D6006"/>
      <c r="E6006"/>
      <c r="F6006"/>
      <c r="G6006"/>
      <c r="H6006"/>
      <c r="I6006"/>
      <c r="J6006"/>
      <c r="K6006"/>
      <c r="L6006"/>
      <c r="M6006"/>
      <c r="N6006"/>
      <c r="O6006"/>
      <c r="P6006"/>
    </row>
    <row r="6007" spans="1:16" x14ac:dyDescent="0.15">
      <c r="A6007"/>
      <c r="B6007"/>
      <c r="C6007"/>
      <c r="D6007"/>
      <c r="E6007"/>
      <c r="F6007"/>
      <c r="G6007"/>
      <c r="H6007"/>
      <c r="I6007"/>
      <c r="J6007"/>
      <c r="K6007"/>
      <c r="L6007"/>
      <c r="M6007"/>
      <c r="N6007"/>
      <c r="O6007"/>
      <c r="P6007"/>
    </row>
    <row r="6008" spans="1:16" x14ac:dyDescent="0.15">
      <c r="A6008"/>
      <c r="B6008"/>
      <c r="C6008"/>
      <c r="D6008"/>
      <c r="E6008"/>
      <c r="F6008"/>
      <c r="G6008"/>
      <c r="H6008"/>
      <c r="I6008"/>
      <c r="J6008"/>
      <c r="K6008"/>
      <c r="L6008"/>
      <c r="M6008"/>
      <c r="N6008"/>
      <c r="O6008"/>
      <c r="P6008"/>
    </row>
    <row r="6009" spans="1:16" x14ac:dyDescent="0.15">
      <c r="A6009"/>
      <c r="B6009"/>
      <c r="C6009"/>
      <c r="D6009"/>
      <c r="E6009"/>
      <c r="F6009"/>
      <c r="G6009"/>
      <c r="H6009"/>
      <c r="I6009"/>
      <c r="J6009"/>
      <c r="K6009"/>
      <c r="L6009"/>
      <c r="M6009"/>
      <c r="N6009"/>
      <c r="O6009"/>
      <c r="P6009"/>
    </row>
    <row r="6010" spans="1:16" x14ac:dyDescent="0.15">
      <c r="A6010"/>
      <c r="B6010"/>
      <c r="C6010"/>
      <c r="D6010"/>
      <c r="E6010"/>
      <c r="F6010"/>
      <c r="G6010"/>
      <c r="H6010"/>
      <c r="I6010"/>
      <c r="J6010"/>
      <c r="K6010"/>
      <c r="L6010"/>
      <c r="M6010"/>
      <c r="N6010"/>
      <c r="O6010"/>
      <c r="P6010"/>
    </row>
    <row r="6011" spans="1:16" x14ac:dyDescent="0.15">
      <c r="A6011"/>
      <c r="B6011"/>
      <c r="C6011"/>
      <c r="D6011"/>
      <c r="E6011"/>
      <c r="F6011"/>
      <c r="G6011"/>
      <c r="H6011"/>
      <c r="I6011"/>
      <c r="J6011"/>
      <c r="K6011"/>
      <c r="L6011"/>
      <c r="M6011"/>
      <c r="N6011"/>
      <c r="O6011"/>
      <c r="P6011"/>
    </row>
    <row r="6012" spans="1:16" x14ac:dyDescent="0.15">
      <c r="A6012"/>
      <c r="B6012"/>
      <c r="C6012"/>
      <c r="D6012"/>
      <c r="E6012"/>
      <c r="F6012"/>
      <c r="G6012"/>
      <c r="H6012"/>
      <c r="I6012"/>
      <c r="J6012"/>
      <c r="K6012"/>
      <c r="L6012"/>
      <c r="M6012"/>
      <c r="N6012"/>
      <c r="O6012"/>
      <c r="P6012"/>
    </row>
    <row r="6013" spans="1:16" x14ac:dyDescent="0.15">
      <c r="A6013"/>
      <c r="B6013"/>
      <c r="C6013"/>
      <c r="D6013"/>
      <c r="E6013"/>
      <c r="F6013"/>
      <c r="G6013"/>
      <c r="H6013"/>
      <c r="I6013"/>
      <c r="J6013"/>
      <c r="K6013"/>
      <c r="L6013"/>
      <c r="M6013"/>
      <c r="N6013"/>
      <c r="O6013"/>
      <c r="P6013"/>
    </row>
    <row r="6014" spans="1:16" x14ac:dyDescent="0.15">
      <c r="A6014"/>
      <c r="B6014"/>
      <c r="C6014"/>
      <c r="D6014"/>
      <c r="E6014"/>
      <c r="F6014"/>
      <c r="G6014"/>
      <c r="H6014"/>
      <c r="I6014"/>
      <c r="J6014"/>
      <c r="K6014"/>
      <c r="L6014"/>
      <c r="M6014"/>
      <c r="N6014"/>
      <c r="O6014"/>
      <c r="P6014"/>
    </row>
    <row r="6015" spans="1:16" x14ac:dyDescent="0.15">
      <c r="A6015"/>
      <c r="B6015"/>
      <c r="C6015"/>
      <c r="D6015"/>
      <c r="E6015"/>
      <c r="F6015"/>
      <c r="G6015"/>
      <c r="H6015"/>
      <c r="I6015"/>
      <c r="J6015"/>
      <c r="K6015"/>
      <c r="L6015"/>
      <c r="M6015"/>
      <c r="N6015"/>
      <c r="O6015"/>
      <c r="P6015"/>
    </row>
    <row r="6016" spans="1:16" x14ac:dyDescent="0.15">
      <c r="A6016"/>
      <c r="B6016"/>
      <c r="C6016"/>
      <c r="D6016"/>
      <c r="E6016"/>
      <c r="F6016"/>
      <c r="G6016"/>
      <c r="H6016"/>
      <c r="I6016"/>
      <c r="J6016"/>
      <c r="K6016"/>
      <c r="L6016"/>
      <c r="M6016"/>
      <c r="N6016"/>
      <c r="O6016"/>
      <c r="P6016"/>
    </row>
    <row r="6017" spans="1:16" x14ac:dyDescent="0.15">
      <c r="A6017"/>
      <c r="B6017"/>
      <c r="C6017"/>
      <c r="D6017"/>
      <c r="E6017"/>
      <c r="F6017"/>
      <c r="G6017"/>
      <c r="H6017"/>
      <c r="I6017"/>
      <c r="J6017"/>
      <c r="K6017"/>
      <c r="L6017"/>
      <c r="M6017"/>
      <c r="N6017"/>
      <c r="O6017"/>
      <c r="P6017"/>
    </row>
    <row r="6018" spans="1:16" x14ac:dyDescent="0.15">
      <c r="A6018"/>
      <c r="B6018"/>
      <c r="C6018"/>
      <c r="D6018"/>
      <c r="E6018"/>
      <c r="F6018"/>
      <c r="G6018"/>
      <c r="H6018"/>
      <c r="I6018"/>
      <c r="J6018"/>
      <c r="K6018"/>
      <c r="L6018"/>
      <c r="M6018"/>
      <c r="N6018"/>
      <c r="O6018"/>
      <c r="P6018"/>
    </row>
    <row r="6019" spans="1:16" x14ac:dyDescent="0.15">
      <c r="A6019"/>
      <c r="B6019"/>
      <c r="C6019"/>
      <c r="D6019"/>
      <c r="E6019"/>
      <c r="F6019"/>
      <c r="G6019"/>
      <c r="H6019"/>
      <c r="I6019"/>
      <c r="J6019"/>
      <c r="K6019"/>
      <c r="L6019"/>
      <c r="M6019"/>
      <c r="N6019"/>
      <c r="O6019"/>
      <c r="P6019"/>
    </row>
    <row r="6020" spans="1:16" x14ac:dyDescent="0.15">
      <c r="A6020"/>
      <c r="B6020"/>
      <c r="C6020"/>
      <c r="D6020"/>
      <c r="E6020"/>
      <c r="F6020"/>
      <c r="G6020"/>
      <c r="H6020"/>
      <c r="I6020"/>
      <c r="J6020"/>
      <c r="K6020"/>
      <c r="L6020"/>
      <c r="M6020"/>
      <c r="N6020"/>
      <c r="O6020"/>
      <c r="P6020"/>
    </row>
    <row r="6021" spans="1:16" x14ac:dyDescent="0.15">
      <c r="A6021"/>
      <c r="B6021"/>
      <c r="C6021"/>
      <c r="D6021"/>
      <c r="E6021"/>
      <c r="F6021"/>
      <c r="G6021"/>
      <c r="H6021"/>
      <c r="I6021"/>
      <c r="J6021"/>
      <c r="K6021"/>
      <c r="L6021"/>
      <c r="M6021"/>
      <c r="N6021"/>
      <c r="O6021"/>
      <c r="P6021"/>
    </row>
    <row r="6022" spans="1:16" x14ac:dyDescent="0.15">
      <c r="A6022"/>
      <c r="B6022"/>
      <c r="C6022"/>
      <c r="D6022"/>
      <c r="E6022"/>
      <c r="F6022"/>
      <c r="G6022"/>
      <c r="H6022"/>
      <c r="I6022"/>
      <c r="J6022"/>
      <c r="K6022"/>
      <c r="L6022"/>
      <c r="M6022"/>
      <c r="N6022"/>
      <c r="O6022"/>
      <c r="P6022"/>
    </row>
    <row r="6023" spans="1:16" x14ac:dyDescent="0.15">
      <c r="A6023"/>
      <c r="B6023"/>
      <c r="C6023"/>
      <c r="D6023"/>
      <c r="E6023"/>
      <c r="F6023"/>
      <c r="G6023"/>
      <c r="H6023"/>
      <c r="I6023"/>
      <c r="J6023"/>
      <c r="K6023"/>
      <c r="L6023"/>
      <c r="M6023"/>
      <c r="N6023"/>
      <c r="O6023"/>
      <c r="P6023"/>
    </row>
    <row r="6024" spans="1:16" x14ac:dyDescent="0.15">
      <c r="A6024"/>
      <c r="B6024"/>
      <c r="C6024"/>
      <c r="D6024"/>
      <c r="E6024"/>
      <c r="F6024"/>
      <c r="G6024"/>
      <c r="H6024"/>
      <c r="I6024"/>
      <c r="J6024"/>
      <c r="K6024"/>
      <c r="L6024"/>
      <c r="M6024"/>
      <c r="N6024"/>
      <c r="O6024"/>
      <c r="P6024"/>
    </row>
    <row r="6025" spans="1:16" x14ac:dyDescent="0.15">
      <c r="A6025"/>
      <c r="B6025"/>
      <c r="C6025"/>
      <c r="D6025"/>
      <c r="E6025"/>
      <c r="F6025"/>
      <c r="G6025"/>
      <c r="H6025"/>
      <c r="I6025"/>
      <c r="J6025"/>
      <c r="K6025"/>
      <c r="L6025"/>
      <c r="M6025"/>
      <c r="N6025"/>
      <c r="O6025"/>
      <c r="P6025"/>
    </row>
    <row r="6026" spans="1:16" x14ac:dyDescent="0.15">
      <c r="A6026"/>
      <c r="B6026"/>
      <c r="C6026"/>
      <c r="D6026"/>
      <c r="E6026"/>
      <c r="F6026"/>
      <c r="G6026"/>
      <c r="H6026"/>
      <c r="I6026"/>
      <c r="J6026"/>
      <c r="K6026"/>
      <c r="L6026"/>
      <c r="M6026"/>
      <c r="N6026"/>
      <c r="O6026"/>
      <c r="P6026"/>
    </row>
    <row r="6027" spans="1:16" x14ac:dyDescent="0.15">
      <c r="A6027"/>
      <c r="B6027"/>
      <c r="C6027"/>
      <c r="D6027"/>
      <c r="E6027"/>
      <c r="F6027"/>
      <c r="G6027"/>
      <c r="H6027"/>
      <c r="I6027"/>
      <c r="J6027"/>
      <c r="K6027"/>
      <c r="L6027"/>
      <c r="M6027"/>
      <c r="N6027"/>
      <c r="O6027"/>
      <c r="P6027"/>
    </row>
    <row r="6028" spans="1:16" x14ac:dyDescent="0.15">
      <c r="A6028"/>
      <c r="B6028"/>
      <c r="C6028"/>
      <c r="D6028"/>
      <c r="E6028"/>
      <c r="F6028"/>
      <c r="G6028"/>
      <c r="H6028"/>
      <c r="I6028"/>
      <c r="J6028"/>
      <c r="K6028"/>
      <c r="L6028"/>
      <c r="M6028"/>
      <c r="N6028"/>
      <c r="O6028"/>
      <c r="P6028"/>
    </row>
    <row r="6029" spans="1:16" x14ac:dyDescent="0.15">
      <c r="A6029"/>
      <c r="B6029"/>
      <c r="C6029"/>
      <c r="D6029"/>
      <c r="E6029"/>
      <c r="F6029"/>
      <c r="G6029"/>
      <c r="H6029"/>
      <c r="I6029"/>
      <c r="J6029"/>
      <c r="K6029"/>
      <c r="L6029"/>
      <c r="M6029"/>
      <c r="N6029"/>
      <c r="O6029"/>
      <c r="P6029"/>
    </row>
    <row r="6030" spans="1:16" x14ac:dyDescent="0.15">
      <c r="A6030"/>
      <c r="B6030"/>
      <c r="C6030"/>
      <c r="D6030"/>
      <c r="E6030"/>
      <c r="F6030"/>
      <c r="G6030"/>
      <c r="H6030"/>
      <c r="I6030"/>
      <c r="J6030"/>
      <c r="K6030"/>
      <c r="L6030"/>
      <c r="M6030"/>
      <c r="N6030"/>
      <c r="O6030"/>
      <c r="P6030"/>
    </row>
    <row r="6031" spans="1:16" x14ac:dyDescent="0.15">
      <c r="A6031"/>
      <c r="B6031"/>
      <c r="C6031"/>
      <c r="D6031"/>
      <c r="E6031"/>
      <c r="F6031"/>
      <c r="G6031"/>
      <c r="H6031"/>
      <c r="I6031"/>
      <c r="J6031"/>
      <c r="K6031"/>
      <c r="L6031"/>
      <c r="M6031"/>
      <c r="N6031"/>
      <c r="O6031"/>
      <c r="P6031"/>
    </row>
    <row r="6032" spans="1:16" x14ac:dyDescent="0.15">
      <c r="A6032"/>
      <c r="B6032"/>
      <c r="C6032"/>
      <c r="D6032"/>
      <c r="E6032"/>
      <c r="F6032"/>
      <c r="G6032"/>
      <c r="H6032"/>
      <c r="I6032"/>
      <c r="J6032"/>
      <c r="K6032"/>
      <c r="L6032"/>
      <c r="M6032"/>
      <c r="N6032"/>
      <c r="O6032"/>
      <c r="P6032"/>
    </row>
    <row r="6033" spans="1:16" x14ac:dyDescent="0.15">
      <c r="A6033"/>
      <c r="B6033"/>
      <c r="C6033"/>
      <c r="D6033"/>
      <c r="E6033"/>
      <c r="F6033"/>
      <c r="G6033"/>
      <c r="H6033"/>
      <c r="I6033"/>
      <c r="J6033"/>
      <c r="K6033"/>
      <c r="L6033"/>
      <c r="M6033"/>
      <c r="N6033"/>
      <c r="O6033"/>
      <c r="P6033"/>
    </row>
    <row r="6034" spans="1:16" x14ac:dyDescent="0.15">
      <c r="A6034"/>
      <c r="B6034"/>
      <c r="C6034"/>
      <c r="D6034"/>
      <c r="E6034"/>
      <c r="F6034"/>
      <c r="G6034"/>
      <c r="H6034"/>
      <c r="I6034"/>
      <c r="J6034"/>
      <c r="K6034"/>
      <c r="L6034"/>
      <c r="M6034"/>
      <c r="N6034"/>
      <c r="O6034"/>
      <c r="P6034"/>
    </row>
    <row r="6035" spans="1:16" x14ac:dyDescent="0.15">
      <c r="A6035"/>
      <c r="B6035"/>
      <c r="C6035"/>
      <c r="D6035"/>
      <c r="E6035"/>
      <c r="F6035"/>
      <c r="G6035"/>
      <c r="H6035"/>
      <c r="I6035"/>
      <c r="J6035"/>
      <c r="K6035"/>
      <c r="L6035"/>
      <c r="M6035"/>
      <c r="N6035"/>
      <c r="O6035"/>
      <c r="P6035"/>
    </row>
    <row r="6036" spans="1:16" x14ac:dyDescent="0.15">
      <c r="A6036"/>
      <c r="B6036"/>
      <c r="C6036"/>
      <c r="D6036"/>
      <c r="E6036"/>
      <c r="F6036"/>
      <c r="G6036"/>
      <c r="H6036"/>
      <c r="I6036"/>
      <c r="J6036"/>
      <c r="K6036"/>
      <c r="L6036"/>
      <c r="M6036"/>
      <c r="N6036"/>
      <c r="O6036"/>
      <c r="P6036"/>
    </row>
    <row r="6037" spans="1:16" x14ac:dyDescent="0.15">
      <c r="A6037"/>
      <c r="B6037"/>
      <c r="C6037"/>
      <c r="D6037"/>
      <c r="E6037"/>
      <c r="F6037"/>
      <c r="G6037"/>
      <c r="H6037"/>
      <c r="I6037"/>
      <c r="J6037"/>
      <c r="K6037"/>
      <c r="L6037"/>
      <c r="M6037"/>
      <c r="N6037"/>
      <c r="O6037"/>
      <c r="P6037"/>
    </row>
    <row r="6038" spans="1:16" x14ac:dyDescent="0.15">
      <c r="A6038"/>
      <c r="B6038"/>
      <c r="C6038"/>
      <c r="D6038"/>
      <c r="E6038"/>
      <c r="F6038"/>
      <c r="G6038"/>
      <c r="H6038"/>
      <c r="I6038"/>
      <c r="J6038"/>
      <c r="K6038"/>
      <c r="L6038"/>
      <c r="M6038"/>
      <c r="N6038"/>
      <c r="O6038"/>
      <c r="P6038"/>
    </row>
    <row r="6039" spans="1:16" x14ac:dyDescent="0.15">
      <c r="A6039"/>
      <c r="B6039"/>
      <c r="C6039"/>
      <c r="D6039"/>
      <c r="E6039"/>
      <c r="F6039"/>
      <c r="G6039"/>
      <c r="H6039"/>
      <c r="I6039"/>
      <c r="J6039"/>
      <c r="K6039"/>
      <c r="L6039"/>
      <c r="M6039"/>
      <c r="N6039"/>
      <c r="O6039"/>
      <c r="P6039"/>
    </row>
    <row r="6040" spans="1:16" x14ac:dyDescent="0.15">
      <c r="A6040"/>
      <c r="B6040"/>
      <c r="C6040"/>
      <c r="D6040"/>
      <c r="E6040"/>
      <c r="F6040"/>
      <c r="G6040"/>
      <c r="H6040"/>
      <c r="I6040"/>
      <c r="J6040"/>
      <c r="K6040"/>
      <c r="L6040"/>
      <c r="M6040"/>
      <c r="N6040"/>
      <c r="O6040"/>
      <c r="P6040"/>
    </row>
    <row r="6041" spans="1:16" x14ac:dyDescent="0.15">
      <c r="A6041"/>
      <c r="B6041"/>
      <c r="C6041"/>
      <c r="D6041"/>
      <c r="E6041"/>
      <c r="F6041"/>
      <c r="G6041"/>
      <c r="H6041"/>
      <c r="I6041"/>
      <c r="J6041"/>
      <c r="K6041"/>
      <c r="L6041"/>
      <c r="M6041"/>
      <c r="N6041"/>
      <c r="O6041"/>
      <c r="P6041"/>
    </row>
    <row r="6042" spans="1:16" x14ac:dyDescent="0.15">
      <c r="A6042"/>
      <c r="B6042"/>
      <c r="C6042"/>
      <c r="D6042"/>
      <c r="E6042"/>
      <c r="F6042"/>
      <c r="G6042"/>
      <c r="H6042"/>
      <c r="I6042"/>
      <c r="J6042"/>
      <c r="K6042"/>
      <c r="L6042"/>
      <c r="M6042"/>
      <c r="N6042"/>
      <c r="O6042"/>
      <c r="P6042"/>
    </row>
    <row r="6043" spans="1:16" x14ac:dyDescent="0.15">
      <c r="A6043"/>
      <c r="B6043"/>
      <c r="C6043"/>
      <c r="D6043"/>
      <c r="E6043"/>
      <c r="F6043"/>
      <c r="G6043"/>
      <c r="H6043"/>
      <c r="I6043"/>
      <c r="J6043"/>
      <c r="K6043"/>
      <c r="L6043"/>
      <c r="M6043"/>
      <c r="N6043"/>
      <c r="O6043"/>
      <c r="P6043"/>
    </row>
    <row r="6044" spans="1:16" x14ac:dyDescent="0.15">
      <c r="A6044"/>
      <c r="B6044"/>
      <c r="C6044"/>
      <c r="D6044"/>
      <c r="E6044"/>
      <c r="F6044"/>
      <c r="G6044"/>
      <c r="H6044"/>
      <c r="I6044"/>
      <c r="J6044"/>
      <c r="K6044"/>
      <c r="L6044"/>
      <c r="M6044"/>
      <c r="N6044"/>
      <c r="O6044"/>
      <c r="P6044"/>
    </row>
    <row r="6045" spans="1:16" x14ac:dyDescent="0.15">
      <c r="A6045"/>
      <c r="B6045"/>
      <c r="C6045"/>
      <c r="D6045"/>
      <c r="E6045"/>
      <c r="F6045"/>
      <c r="G6045"/>
      <c r="H6045"/>
      <c r="I6045"/>
      <c r="J6045"/>
      <c r="K6045"/>
      <c r="L6045"/>
      <c r="M6045"/>
      <c r="N6045"/>
      <c r="O6045"/>
      <c r="P6045"/>
    </row>
    <row r="6046" spans="1:16" x14ac:dyDescent="0.15">
      <c r="A6046"/>
      <c r="B6046"/>
      <c r="C6046"/>
      <c r="D6046"/>
      <c r="E6046"/>
      <c r="F6046"/>
      <c r="G6046"/>
      <c r="H6046"/>
      <c r="I6046"/>
      <c r="J6046"/>
      <c r="K6046"/>
      <c r="L6046"/>
      <c r="M6046"/>
      <c r="N6046"/>
      <c r="O6046"/>
      <c r="P6046"/>
    </row>
    <row r="6047" spans="1:16" x14ac:dyDescent="0.15">
      <c r="A6047"/>
      <c r="B6047"/>
      <c r="C6047"/>
      <c r="D6047"/>
      <c r="E6047"/>
      <c r="F6047"/>
      <c r="G6047"/>
      <c r="H6047"/>
      <c r="I6047"/>
      <c r="J6047"/>
      <c r="K6047"/>
      <c r="L6047"/>
      <c r="M6047"/>
      <c r="N6047"/>
      <c r="O6047"/>
      <c r="P6047"/>
    </row>
    <row r="6048" spans="1:16" x14ac:dyDescent="0.15">
      <c r="A6048"/>
      <c r="B6048"/>
      <c r="C6048"/>
      <c r="D6048"/>
      <c r="E6048"/>
      <c r="F6048"/>
      <c r="G6048"/>
      <c r="H6048"/>
      <c r="I6048"/>
      <c r="J6048"/>
      <c r="K6048"/>
      <c r="L6048"/>
      <c r="M6048"/>
      <c r="N6048"/>
      <c r="O6048"/>
      <c r="P6048"/>
    </row>
    <row r="6049" spans="1:16" x14ac:dyDescent="0.15">
      <c r="A6049"/>
      <c r="B6049"/>
      <c r="C6049"/>
      <c r="D6049"/>
      <c r="E6049"/>
      <c r="F6049"/>
      <c r="G6049"/>
      <c r="H6049"/>
      <c r="I6049"/>
      <c r="J6049"/>
      <c r="K6049"/>
      <c r="L6049"/>
      <c r="M6049"/>
      <c r="N6049"/>
      <c r="O6049"/>
      <c r="P6049"/>
    </row>
    <row r="6050" spans="1:16" x14ac:dyDescent="0.15">
      <c r="A6050"/>
      <c r="B6050"/>
      <c r="C6050"/>
      <c r="D6050"/>
      <c r="E6050"/>
      <c r="F6050"/>
      <c r="G6050"/>
      <c r="H6050"/>
      <c r="I6050"/>
      <c r="J6050"/>
      <c r="K6050"/>
      <c r="L6050"/>
      <c r="M6050"/>
      <c r="N6050"/>
      <c r="O6050"/>
      <c r="P6050"/>
    </row>
    <row r="6051" spans="1:16" x14ac:dyDescent="0.15">
      <c r="A6051"/>
      <c r="B6051"/>
      <c r="C6051"/>
      <c r="D6051"/>
      <c r="E6051"/>
      <c r="F6051"/>
      <c r="G6051"/>
      <c r="H6051"/>
      <c r="I6051"/>
      <c r="J6051"/>
      <c r="K6051"/>
      <c r="L6051"/>
      <c r="M6051"/>
      <c r="N6051"/>
      <c r="O6051"/>
      <c r="P6051"/>
    </row>
    <row r="6052" spans="1:16" x14ac:dyDescent="0.15">
      <c r="A6052"/>
      <c r="B6052"/>
      <c r="C6052"/>
      <c r="D6052"/>
      <c r="E6052"/>
      <c r="F6052"/>
      <c r="G6052"/>
      <c r="H6052"/>
      <c r="I6052"/>
      <c r="J6052"/>
      <c r="K6052"/>
      <c r="L6052"/>
      <c r="M6052"/>
      <c r="N6052"/>
      <c r="O6052"/>
      <c r="P6052"/>
    </row>
    <row r="6053" spans="1:16" x14ac:dyDescent="0.15">
      <c r="A6053"/>
      <c r="B6053"/>
      <c r="C6053"/>
      <c r="D6053"/>
      <c r="E6053"/>
      <c r="F6053"/>
      <c r="G6053"/>
      <c r="H6053"/>
      <c r="I6053"/>
      <c r="J6053"/>
      <c r="K6053"/>
      <c r="L6053"/>
      <c r="M6053"/>
      <c r="N6053"/>
      <c r="O6053"/>
      <c r="P6053"/>
    </row>
    <row r="6054" spans="1:16" x14ac:dyDescent="0.15">
      <c r="A6054"/>
      <c r="B6054"/>
      <c r="C6054"/>
      <c r="D6054"/>
      <c r="E6054"/>
      <c r="F6054"/>
      <c r="G6054"/>
      <c r="H6054"/>
      <c r="I6054"/>
      <c r="J6054"/>
      <c r="K6054"/>
      <c r="L6054"/>
      <c r="M6054"/>
      <c r="N6054"/>
      <c r="O6054"/>
      <c r="P6054"/>
    </row>
    <row r="6055" spans="1:16" x14ac:dyDescent="0.15">
      <c r="A6055"/>
      <c r="B6055"/>
      <c r="C6055"/>
      <c r="D6055"/>
      <c r="E6055"/>
      <c r="F6055"/>
      <c r="G6055"/>
      <c r="H6055"/>
      <c r="I6055"/>
      <c r="J6055"/>
      <c r="K6055"/>
      <c r="L6055"/>
      <c r="M6055"/>
      <c r="N6055"/>
      <c r="O6055"/>
      <c r="P6055"/>
    </row>
    <row r="6056" spans="1:16" x14ac:dyDescent="0.15">
      <c r="A6056"/>
      <c r="B6056"/>
      <c r="C6056"/>
      <c r="D6056"/>
      <c r="E6056"/>
      <c r="F6056"/>
      <c r="G6056"/>
      <c r="H6056"/>
      <c r="I6056"/>
      <c r="J6056"/>
      <c r="K6056"/>
      <c r="L6056"/>
      <c r="M6056"/>
      <c r="N6056"/>
      <c r="O6056"/>
      <c r="P6056"/>
    </row>
    <row r="6057" spans="1:16" x14ac:dyDescent="0.15">
      <c r="A6057"/>
      <c r="B6057"/>
      <c r="C6057"/>
      <c r="D6057"/>
      <c r="E6057"/>
      <c r="F6057"/>
      <c r="G6057"/>
      <c r="H6057"/>
      <c r="I6057"/>
      <c r="J6057"/>
      <c r="K6057"/>
      <c r="L6057"/>
      <c r="M6057"/>
      <c r="N6057"/>
      <c r="O6057"/>
      <c r="P6057"/>
    </row>
    <row r="6058" spans="1:16" x14ac:dyDescent="0.15">
      <c r="A6058"/>
      <c r="B6058"/>
      <c r="C6058"/>
      <c r="D6058"/>
      <c r="E6058"/>
      <c r="F6058"/>
      <c r="G6058"/>
      <c r="H6058"/>
      <c r="I6058"/>
      <c r="J6058"/>
      <c r="K6058"/>
      <c r="L6058"/>
      <c r="M6058"/>
      <c r="N6058"/>
      <c r="O6058"/>
      <c r="P6058"/>
    </row>
    <row r="6059" spans="1:16" x14ac:dyDescent="0.15">
      <c r="A6059"/>
      <c r="B6059"/>
      <c r="C6059"/>
      <c r="D6059"/>
      <c r="E6059"/>
      <c r="F6059"/>
      <c r="G6059"/>
      <c r="H6059"/>
      <c r="I6059"/>
      <c r="J6059"/>
      <c r="K6059"/>
      <c r="L6059"/>
      <c r="M6059"/>
      <c r="N6059"/>
      <c r="O6059"/>
      <c r="P6059"/>
    </row>
    <row r="6060" spans="1:16" x14ac:dyDescent="0.15">
      <c r="A6060"/>
      <c r="B6060"/>
      <c r="C6060"/>
      <c r="D6060"/>
      <c r="E6060"/>
      <c r="F6060"/>
      <c r="G6060"/>
      <c r="H6060"/>
      <c r="I6060"/>
      <c r="J6060"/>
      <c r="K6060"/>
      <c r="L6060"/>
      <c r="M6060"/>
      <c r="N6060"/>
      <c r="O6060"/>
      <c r="P6060"/>
    </row>
    <row r="6061" spans="1:16" x14ac:dyDescent="0.15">
      <c r="A6061"/>
      <c r="B6061"/>
      <c r="C6061"/>
      <c r="D6061"/>
      <c r="E6061"/>
      <c r="F6061"/>
      <c r="G6061"/>
      <c r="H6061"/>
      <c r="I6061"/>
      <c r="J6061"/>
      <c r="K6061"/>
      <c r="L6061"/>
      <c r="M6061"/>
      <c r="N6061"/>
      <c r="O6061"/>
      <c r="P6061"/>
    </row>
    <row r="6062" spans="1:16" x14ac:dyDescent="0.15">
      <c r="A6062"/>
      <c r="B6062"/>
      <c r="C6062"/>
      <c r="D6062"/>
      <c r="E6062"/>
      <c r="F6062"/>
      <c r="G6062"/>
      <c r="H6062"/>
      <c r="I6062"/>
      <c r="J6062"/>
      <c r="K6062"/>
      <c r="L6062"/>
      <c r="M6062"/>
      <c r="N6062"/>
      <c r="O6062"/>
      <c r="P6062"/>
    </row>
    <row r="6063" spans="1:16" x14ac:dyDescent="0.15">
      <c r="A6063"/>
      <c r="B6063"/>
      <c r="C6063"/>
      <c r="D6063"/>
      <c r="E6063"/>
      <c r="F6063"/>
      <c r="G6063"/>
      <c r="H6063"/>
      <c r="I6063"/>
      <c r="J6063"/>
      <c r="K6063"/>
      <c r="L6063"/>
      <c r="M6063"/>
      <c r="N6063"/>
      <c r="O6063"/>
      <c r="P6063"/>
    </row>
    <row r="6064" spans="1:16" x14ac:dyDescent="0.15">
      <c r="A6064"/>
      <c r="B6064"/>
      <c r="C6064"/>
      <c r="D6064"/>
      <c r="E6064"/>
      <c r="F6064"/>
      <c r="G6064"/>
      <c r="H6064"/>
      <c r="I6064"/>
      <c r="J6064"/>
      <c r="K6064"/>
      <c r="L6064"/>
      <c r="M6064"/>
      <c r="N6064"/>
      <c r="O6064"/>
      <c r="P6064"/>
    </row>
    <row r="6065" spans="1:16" x14ac:dyDescent="0.15">
      <c r="A6065"/>
      <c r="B6065"/>
      <c r="C6065"/>
      <c r="D6065"/>
      <c r="E6065"/>
      <c r="F6065"/>
      <c r="G6065"/>
      <c r="H6065"/>
      <c r="I6065"/>
      <c r="J6065"/>
      <c r="K6065"/>
      <c r="L6065"/>
      <c r="M6065"/>
      <c r="N6065"/>
      <c r="O6065"/>
      <c r="P6065"/>
    </row>
    <row r="6066" spans="1:16" x14ac:dyDescent="0.15">
      <c r="A6066"/>
      <c r="B6066"/>
      <c r="C6066"/>
      <c r="D6066"/>
      <c r="E6066"/>
      <c r="F6066"/>
      <c r="G6066"/>
      <c r="H6066"/>
      <c r="I6066"/>
      <c r="J6066"/>
      <c r="K6066"/>
      <c r="L6066"/>
      <c r="M6066"/>
      <c r="N6066"/>
      <c r="O6066"/>
      <c r="P6066"/>
    </row>
    <row r="6067" spans="1:16" x14ac:dyDescent="0.15">
      <c r="A6067"/>
      <c r="B6067"/>
      <c r="C6067"/>
      <c r="D6067"/>
      <c r="E6067"/>
      <c r="F6067"/>
      <c r="G6067"/>
      <c r="H6067"/>
      <c r="I6067"/>
      <c r="J6067"/>
      <c r="K6067"/>
      <c r="L6067"/>
      <c r="M6067"/>
      <c r="N6067"/>
      <c r="O6067"/>
      <c r="P6067"/>
    </row>
    <row r="6068" spans="1:16" x14ac:dyDescent="0.15">
      <c r="A6068"/>
      <c r="B6068"/>
      <c r="C6068"/>
      <c r="D6068"/>
      <c r="E6068"/>
      <c r="F6068"/>
      <c r="G6068"/>
      <c r="H6068"/>
      <c r="I6068"/>
      <c r="J6068"/>
      <c r="K6068"/>
      <c r="L6068"/>
      <c r="M6068"/>
      <c r="N6068"/>
      <c r="O6068"/>
      <c r="P6068"/>
    </row>
    <row r="6069" spans="1:16" x14ac:dyDescent="0.15">
      <c r="A6069"/>
      <c r="B6069"/>
      <c r="C6069"/>
      <c r="D6069"/>
      <c r="E6069"/>
      <c r="F6069"/>
      <c r="G6069"/>
      <c r="H6069"/>
      <c r="I6069"/>
      <c r="J6069"/>
      <c r="K6069"/>
      <c r="L6069"/>
      <c r="M6069"/>
      <c r="N6069"/>
      <c r="O6069"/>
      <c r="P6069"/>
    </row>
    <row r="6070" spans="1:16" x14ac:dyDescent="0.15">
      <c r="A6070"/>
      <c r="B6070"/>
      <c r="C6070"/>
      <c r="D6070"/>
      <c r="E6070"/>
      <c r="F6070"/>
      <c r="G6070"/>
      <c r="H6070"/>
      <c r="I6070"/>
      <c r="J6070"/>
      <c r="K6070"/>
      <c r="L6070"/>
      <c r="M6070"/>
      <c r="N6070"/>
      <c r="O6070"/>
      <c r="P6070"/>
    </row>
    <row r="6071" spans="1:16" x14ac:dyDescent="0.15">
      <c r="A6071"/>
      <c r="B6071"/>
      <c r="C6071"/>
      <c r="D6071"/>
      <c r="E6071"/>
      <c r="F6071"/>
      <c r="G6071"/>
      <c r="H6071"/>
      <c r="I6071"/>
      <c r="J6071"/>
      <c r="K6071"/>
      <c r="L6071"/>
      <c r="M6071"/>
      <c r="N6071"/>
      <c r="O6071"/>
      <c r="P6071"/>
    </row>
    <row r="6072" spans="1:16" x14ac:dyDescent="0.15">
      <c r="A6072"/>
      <c r="B6072"/>
      <c r="C6072"/>
      <c r="D6072"/>
      <c r="E6072"/>
      <c r="F6072"/>
      <c r="G6072"/>
      <c r="H6072"/>
      <c r="I6072"/>
      <c r="J6072"/>
      <c r="K6072"/>
      <c r="L6072"/>
      <c r="M6072"/>
      <c r="N6072"/>
      <c r="O6072"/>
      <c r="P6072"/>
    </row>
    <row r="6073" spans="1:16" x14ac:dyDescent="0.15">
      <c r="A6073"/>
      <c r="B6073"/>
      <c r="C6073"/>
      <c r="D6073"/>
      <c r="E6073"/>
      <c r="F6073"/>
      <c r="G6073"/>
      <c r="H6073"/>
      <c r="I6073"/>
      <c r="J6073"/>
      <c r="K6073"/>
      <c r="L6073"/>
      <c r="M6073"/>
      <c r="N6073"/>
      <c r="O6073"/>
      <c r="P6073"/>
    </row>
    <row r="6074" spans="1:16" x14ac:dyDescent="0.15">
      <c r="A6074"/>
      <c r="B6074"/>
      <c r="C6074"/>
      <c r="D6074"/>
      <c r="E6074"/>
      <c r="F6074"/>
      <c r="G6074"/>
      <c r="H6074"/>
      <c r="I6074"/>
      <c r="J6074"/>
      <c r="K6074"/>
      <c r="L6074"/>
      <c r="M6074"/>
      <c r="N6074"/>
      <c r="O6074"/>
      <c r="P6074"/>
    </row>
    <row r="6075" spans="1:16" x14ac:dyDescent="0.15">
      <c r="A6075"/>
      <c r="B6075"/>
      <c r="C6075"/>
      <c r="D6075"/>
      <c r="E6075"/>
      <c r="F6075"/>
      <c r="G6075"/>
      <c r="H6075"/>
      <c r="I6075"/>
      <c r="J6075"/>
      <c r="K6075"/>
      <c r="L6075"/>
      <c r="M6075"/>
      <c r="N6075"/>
      <c r="O6075"/>
      <c r="P6075"/>
    </row>
    <row r="6076" spans="1:16" x14ac:dyDescent="0.15">
      <c r="A6076"/>
      <c r="B6076"/>
      <c r="C6076"/>
      <c r="D6076"/>
      <c r="E6076"/>
      <c r="F6076"/>
      <c r="G6076"/>
      <c r="H6076"/>
      <c r="I6076"/>
      <c r="J6076"/>
      <c r="K6076"/>
      <c r="L6076"/>
      <c r="M6076"/>
      <c r="N6076"/>
      <c r="O6076"/>
      <c r="P6076"/>
    </row>
    <row r="6077" spans="1:16" x14ac:dyDescent="0.15">
      <c r="A6077"/>
      <c r="B6077"/>
      <c r="C6077"/>
      <c r="D6077"/>
      <c r="E6077"/>
      <c r="F6077"/>
      <c r="G6077"/>
      <c r="H6077"/>
      <c r="I6077"/>
      <c r="J6077"/>
      <c r="K6077"/>
      <c r="L6077"/>
      <c r="M6077"/>
      <c r="N6077"/>
      <c r="O6077"/>
      <c r="P6077"/>
    </row>
    <row r="6078" spans="1:16" x14ac:dyDescent="0.15">
      <c r="A6078"/>
      <c r="B6078"/>
      <c r="C6078"/>
      <c r="D6078"/>
      <c r="E6078"/>
      <c r="F6078"/>
      <c r="G6078"/>
      <c r="H6078"/>
      <c r="I6078"/>
      <c r="J6078"/>
      <c r="K6078"/>
      <c r="L6078"/>
      <c r="M6078"/>
      <c r="N6078"/>
      <c r="O6078"/>
      <c r="P6078"/>
    </row>
    <row r="6079" spans="1:16" x14ac:dyDescent="0.15">
      <c r="A6079"/>
      <c r="B6079"/>
      <c r="C6079"/>
      <c r="D6079"/>
      <c r="E6079"/>
      <c r="F6079"/>
      <c r="G6079"/>
      <c r="H6079"/>
      <c r="I6079"/>
      <c r="J6079"/>
      <c r="K6079"/>
      <c r="L6079"/>
      <c r="M6079"/>
      <c r="N6079"/>
      <c r="O6079"/>
      <c r="P6079"/>
    </row>
    <row r="6080" spans="1:16" x14ac:dyDescent="0.15">
      <c r="A6080"/>
      <c r="B6080"/>
      <c r="C6080"/>
      <c r="D6080"/>
      <c r="E6080"/>
      <c r="F6080"/>
      <c r="G6080"/>
      <c r="H6080"/>
      <c r="I6080"/>
      <c r="J6080"/>
      <c r="K6080"/>
      <c r="L6080"/>
      <c r="M6080"/>
      <c r="N6080"/>
      <c r="O6080"/>
      <c r="P6080"/>
    </row>
    <row r="6081" spans="1:16" x14ac:dyDescent="0.15">
      <c r="A6081"/>
      <c r="B6081"/>
      <c r="C6081"/>
      <c r="D6081"/>
      <c r="E6081"/>
      <c r="F6081"/>
      <c r="G6081"/>
      <c r="H6081"/>
      <c r="I6081"/>
      <c r="J6081"/>
      <c r="K6081"/>
      <c r="L6081"/>
      <c r="M6081"/>
      <c r="N6081"/>
      <c r="O6081"/>
      <c r="P6081"/>
    </row>
    <row r="6082" spans="1:16" x14ac:dyDescent="0.15">
      <c r="A6082"/>
      <c r="B6082"/>
      <c r="C6082"/>
      <c r="D6082"/>
      <c r="E6082"/>
      <c r="F6082"/>
      <c r="G6082"/>
      <c r="H6082"/>
      <c r="I6082"/>
      <c r="J6082"/>
      <c r="K6082"/>
      <c r="L6082"/>
      <c r="M6082"/>
      <c r="N6082"/>
      <c r="O6082"/>
      <c r="P6082"/>
    </row>
    <row r="6083" spans="1:16" x14ac:dyDescent="0.15">
      <c r="A6083"/>
      <c r="B6083"/>
      <c r="C6083"/>
      <c r="D6083"/>
      <c r="E6083"/>
      <c r="F6083"/>
      <c r="G6083"/>
      <c r="H6083"/>
      <c r="I6083"/>
      <c r="J6083"/>
      <c r="K6083"/>
      <c r="L6083"/>
      <c r="M6083"/>
      <c r="N6083"/>
      <c r="O6083"/>
      <c r="P6083"/>
    </row>
    <row r="6084" spans="1:16" x14ac:dyDescent="0.15">
      <c r="A6084"/>
      <c r="B6084"/>
      <c r="C6084"/>
      <c r="D6084"/>
      <c r="E6084"/>
      <c r="F6084"/>
      <c r="G6084"/>
      <c r="H6084"/>
      <c r="I6084"/>
      <c r="J6084"/>
      <c r="K6084"/>
      <c r="L6084"/>
      <c r="M6084"/>
      <c r="N6084"/>
      <c r="O6084"/>
      <c r="P6084"/>
    </row>
    <row r="6085" spans="1:16" x14ac:dyDescent="0.15">
      <c r="A6085"/>
      <c r="B6085"/>
      <c r="C6085"/>
      <c r="D6085"/>
      <c r="E6085"/>
      <c r="F6085"/>
      <c r="G6085"/>
      <c r="H6085"/>
      <c r="I6085"/>
      <c r="J6085"/>
      <c r="K6085"/>
      <c r="L6085"/>
      <c r="M6085"/>
      <c r="N6085"/>
      <c r="O6085"/>
      <c r="P6085"/>
    </row>
    <row r="6086" spans="1:16" x14ac:dyDescent="0.15">
      <c r="A6086"/>
      <c r="B6086"/>
      <c r="C6086"/>
      <c r="D6086"/>
      <c r="E6086"/>
      <c r="F6086"/>
      <c r="G6086"/>
      <c r="H6086"/>
      <c r="I6086"/>
      <c r="J6086"/>
      <c r="K6086"/>
      <c r="L6086"/>
      <c r="M6086"/>
      <c r="N6086"/>
      <c r="O6086"/>
      <c r="P6086"/>
    </row>
    <row r="6087" spans="1:16" x14ac:dyDescent="0.15">
      <c r="A6087"/>
      <c r="B6087"/>
      <c r="C6087"/>
      <c r="D6087"/>
      <c r="E6087"/>
      <c r="F6087"/>
      <c r="G6087"/>
      <c r="H6087"/>
      <c r="I6087"/>
      <c r="J6087"/>
      <c r="K6087"/>
      <c r="L6087"/>
      <c r="M6087"/>
      <c r="N6087"/>
      <c r="O6087"/>
      <c r="P6087"/>
    </row>
    <row r="6088" spans="1:16" x14ac:dyDescent="0.15">
      <c r="A6088"/>
      <c r="B6088"/>
      <c r="C6088"/>
      <c r="D6088"/>
      <c r="E6088"/>
      <c r="F6088"/>
      <c r="G6088"/>
      <c r="H6088"/>
      <c r="I6088"/>
      <c r="J6088"/>
      <c r="K6088"/>
      <c r="L6088"/>
      <c r="M6088"/>
      <c r="N6088"/>
      <c r="O6088"/>
      <c r="P6088"/>
    </row>
    <row r="6089" spans="1:16" x14ac:dyDescent="0.15">
      <c r="A6089"/>
      <c r="B6089"/>
      <c r="C6089"/>
      <c r="D6089"/>
      <c r="E6089"/>
      <c r="F6089"/>
      <c r="G6089"/>
      <c r="H6089"/>
      <c r="I6089"/>
      <c r="J6089"/>
      <c r="K6089"/>
      <c r="L6089"/>
      <c r="M6089"/>
      <c r="N6089"/>
      <c r="O6089"/>
      <c r="P6089"/>
    </row>
    <row r="6090" spans="1:16" x14ac:dyDescent="0.15">
      <c r="A6090"/>
      <c r="B6090"/>
      <c r="C6090"/>
      <c r="D6090"/>
      <c r="E6090"/>
      <c r="F6090"/>
      <c r="G6090"/>
      <c r="H6090"/>
      <c r="I6090"/>
      <c r="J6090"/>
      <c r="K6090"/>
      <c r="L6090"/>
      <c r="M6090"/>
      <c r="N6090"/>
      <c r="O6090"/>
      <c r="P6090"/>
    </row>
    <row r="6091" spans="1:16" x14ac:dyDescent="0.15">
      <c r="A6091"/>
      <c r="B6091"/>
      <c r="C6091"/>
      <c r="D6091"/>
      <c r="E6091"/>
      <c r="F6091"/>
      <c r="G6091"/>
      <c r="H6091"/>
      <c r="I6091"/>
      <c r="J6091"/>
      <c r="K6091"/>
      <c r="L6091"/>
      <c r="M6091"/>
      <c r="N6091"/>
      <c r="O6091"/>
      <c r="P6091"/>
    </row>
    <row r="6092" spans="1:16" x14ac:dyDescent="0.15">
      <c r="A6092"/>
      <c r="B6092"/>
      <c r="C6092"/>
      <c r="D6092"/>
      <c r="E6092"/>
      <c r="F6092"/>
      <c r="G6092"/>
      <c r="H6092"/>
      <c r="I6092"/>
      <c r="J6092"/>
      <c r="K6092"/>
      <c r="L6092"/>
      <c r="M6092"/>
      <c r="N6092"/>
      <c r="O6092"/>
      <c r="P6092"/>
    </row>
    <row r="6093" spans="1:16" x14ac:dyDescent="0.15">
      <c r="A6093"/>
      <c r="B6093"/>
      <c r="C6093"/>
      <c r="D6093"/>
      <c r="E6093"/>
      <c r="F6093"/>
      <c r="G6093"/>
      <c r="H6093"/>
      <c r="I6093"/>
      <c r="J6093"/>
      <c r="K6093"/>
      <c r="L6093"/>
      <c r="M6093"/>
      <c r="N6093"/>
      <c r="O6093"/>
      <c r="P6093"/>
    </row>
    <row r="6094" spans="1:16" x14ac:dyDescent="0.15">
      <c r="A6094"/>
      <c r="B6094"/>
      <c r="C6094"/>
      <c r="D6094"/>
      <c r="E6094"/>
      <c r="F6094"/>
      <c r="G6094"/>
      <c r="H6094"/>
      <c r="I6094"/>
      <c r="J6094"/>
      <c r="K6094"/>
      <c r="L6094"/>
      <c r="M6094"/>
      <c r="N6094"/>
      <c r="O6094"/>
      <c r="P6094"/>
    </row>
    <row r="6095" spans="1:16" x14ac:dyDescent="0.15">
      <c r="A6095"/>
      <c r="B6095"/>
      <c r="C6095"/>
      <c r="D6095"/>
      <c r="E6095"/>
      <c r="F6095"/>
      <c r="G6095"/>
      <c r="H6095"/>
      <c r="I6095"/>
      <c r="J6095"/>
      <c r="K6095"/>
      <c r="L6095"/>
      <c r="M6095"/>
      <c r="N6095"/>
      <c r="O6095"/>
      <c r="P6095"/>
    </row>
    <row r="6096" spans="1:16" x14ac:dyDescent="0.15">
      <c r="A6096"/>
      <c r="B6096"/>
      <c r="C6096"/>
      <c r="D6096"/>
      <c r="E6096"/>
      <c r="F6096"/>
      <c r="G6096"/>
      <c r="H6096"/>
      <c r="I6096"/>
      <c r="J6096"/>
      <c r="K6096"/>
      <c r="L6096"/>
      <c r="M6096"/>
      <c r="N6096"/>
      <c r="O6096"/>
      <c r="P6096"/>
    </row>
    <row r="6097" spans="1:16" x14ac:dyDescent="0.15">
      <c r="A6097"/>
      <c r="B6097"/>
      <c r="C6097"/>
      <c r="D6097"/>
      <c r="E6097"/>
      <c r="F6097"/>
      <c r="G6097"/>
      <c r="H6097"/>
      <c r="I6097"/>
      <c r="J6097"/>
      <c r="K6097"/>
      <c r="L6097"/>
      <c r="M6097"/>
      <c r="N6097"/>
      <c r="O6097"/>
      <c r="P6097"/>
    </row>
    <row r="6098" spans="1:16" x14ac:dyDescent="0.15">
      <c r="A6098"/>
      <c r="B6098"/>
      <c r="C6098"/>
      <c r="D6098"/>
      <c r="E6098"/>
      <c r="F6098"/>
      <c r="G6098"/>
      <c r="H6098"/>
      <c r="I6098"/>
      <c r="J6098"/>
      <c r="K6098"/>
      <c r="L6098"/>
      <c r="M6098"/>
      <c r="N6098"/>
      <c r="O6098"/>
      <c r="P6098"/>
    </row>
    <row r="6099" spans="1:16" x14ac:dyDescent="0.15">
      <c r="A6099"/>
      <c r="B6099"/>
      <c r="C6099"/>
      <c r="D6099"/>
      <c r="E6099"/>
      <c r="F6099"/>
      <c r="G6099"/>
      <c r="H6099"/>
      <c r="I6099"/>
      <c r="J6099"/>
      <c r="K6099"/>
      <c r="L6099"/>
      <c r="M6099"/>
      <c r="N6099"/>
      <c r="O6099"/>
      <c r="P6099"/>
    </row>
    <row r="6100" spans="1:16" x14ac:dyDescent="0.15">
      <c r="A6100"/>
      <c r="B6100"/>
      <c r="C6100"/>
      <c r="D6100"/>
      <c r="E6100"/>
      <c r="F6100"/>
      <c r="G6100"/>
      <c r="H6100"/>
      <c r="I6100"/>
      <c r="J6100"/>
      <c r="K6100"/>
      <c r="L6100"/>
      <c r="M6100"/>
      <c r="N6100"/>
      <c r="O6100"/>
      <c r="P6100"/>
    </row>
    <row r="6101" spans="1:16" x14ac:dyDescent="0.15">
      <c r="A6101"/>
      <c r="B6101"/>
      <c r="C6101"/>
      <c r="D6101"/>
      <c r="E6101"/>
      <c r="F6101"/>
      <c r="G6101"/>
      <c r="H6101"/>
      <c r="I6101"/>
      <c r="J6101"/>
      <c r="K6101"/>
      <c r="L6101"/>
      <c r="M6101"/>
      <c r="N6101"/>
      <c r="O6101"/>
      <c r="P6101"/>
    </row>
    <row r="6102" spans="1:16" x14ac:dyDescent="0.15">
      <c r="A6102"/>
      <c r="B6102"/>
      <c r="C6102"/>
      <c r="D6102"/>
      <c r="E6102"/>
      <c r="F6102"/>
      <c r="G6102"/>
      <c r="H6102"/>
      <c r="I6102"/>
      <c r="J6102"/>
      <c r="K6102"/>
      <c r="L6102"/>
      <c r="M6102"/>
      <c r="N6102"/>
      <c r="O6102"/>
      <c r="P6102"/>
    </row>
    <row r="6103" spans="1:16" x14ac:dyDescent="0.15">
      <c r="A6103"/>
      <c r="B6103"/>
      <c r="C6103"/>
      <c r="D6103"/>
      <c r="E6103"/>
      <c r="F6103"/>
      <c r="G6103"/>
      <c r="H6103"/>
      <c r="I6103"/>
      <c r="J6103"/>
      <c r="K6103"/>
      <c r="L6103"/>
      <c r="M6103"/>
      <c r="N6103"/>
      <c r="O6103"/>
      <c r="P6103"/>
    </row>
    <row r="6104" spans="1:16" x14ac:dyDescent="0.15">
      <c r="A6104"/>
      <c r="B6104"/>
      <c r="C6104"/>
      <c r="D6104"/>
      <c r="E6104"/>
      <c r="F6104"/>
      <c r="G6104"/>
      <c r="H6104"/>
      <c r="I6104"/>
      <c r="J6104"/>
      <c r="K6104"/>
      <c r="L6104"/>
      <c r="M6104"/>
      <c r="N6104"/>
      <c r="O6104"/>
      <c r="P6104"/>
    </row>
    <row r="6105" spans="1:16" x14ac:dyDescent="0.15">
      <c r="A6105"/>
      <c r="B6105"/>
      <c r="C6105"/>
      <c r="D6105"/>
      <c r="E6105"/>
      <c r="F6105"/>
      <c r="G6105"/>
      <c r="H6105"/>
      <c r="I6105"/>
      <c r="J6105"/>
      <c r="K6105"/>
      <c r="L6105"/>
      <c r="M6105"/>
      <c r="N6105"/>
      <c r="O6105"/>
      <c r="P6105"/>
    </row>
    <row r="6106" spans="1:16" x14ac:dyDescent="0.15">
      <c r="A6106"/>
      <c r="B6106"/>
      <c r="C6106"/>
      <c r="D6106"/>
      <c r="E6106"/>
      <c r="F6106"/>
      <c r="G6106"/>
      <c r="H6106"/>
      <c r="I6106"/>
      <c r="J6106"/>
      <c r="K6106"/>
      <c r="L6106"/>
      <c r="M6106"/>
      <c r="N6106"/>
      <c r="O6106"/>
      <c r="P6106"/>
    </row>
    <row r="6107" spans="1:16" x14ac:dyDescent="0.15">
      <c r="A6107"/>
      <c r="B6107"/>
      <c r="C6107"/>
      <c r="D6107"/>
      <c r="E6107"/>
      <c r="F6107"/>
      <c r="G6107"/>
      <c r="H6107"/>
      <c r="I6107"/>
      <c r="J6107"/>
      <c r="K6107"/>
      <c r="L6107"/>
      <c r="M6107"/>
      <c r="N6107"/>
      <c r="O6107"/>
      <c r="P6107"/>
    </row>
    <row r="6108" spans="1:16" x14ac:dyDescent="0.15">
      <c r="A6108"/>
      <c r="B6108"/>
      <c r="C6108"/>
      <c r="D6108"/>
      <c r="E6108"/>
      <c r="F6108"/>
      <c r="G6108"/>
      <c r="H6108"/>
      <c r="I6108"/>
      <c r="J6108"/>
      <c r="K6108"/>
      <c r="L6108"/>
      <c r="M6108"/>
      <c r="N6108"/>
      <c r="O6108"/>
      <c r="P6108"/>
    </row>
    <row r="6109" spans="1:16" x14ac:dyDescent="0.15">
      <c r="A6109"/>
      <c r="B6109"/>
      <c r="C6109"/>
      <c r="D6109"/>
      <c r="E6109"/>
      <c r="F6109"/>
      <c r="G6109"/>
      <c r="H6109"/>
      <c r="I6109"/>
      <c r="J6109"/>
      <c r="K6109"/>
      <c r="L6109"/>
      <c r="M6109"/>
      <c r="N6109"/>
      <c r="O6109"/>
      <c r="P6109"/>
    </row>
    <row r="6110" spans="1:16" x14ac:dyDescent="0.15">
      <c r="A6110"/>
      <c r="B6110"/>
      <c r="C6110"/>
      <c r="D6110"/>
      <c r="E6110"/>
      <c r="F6110"/>
      <c r="G6110"/>
      <c r="H6110"/>
      <c r="I6110"/>
      <c r="J6110"/>
      <c r="K6110"/>
      <c r="L6110"/>
      <c r="M6110"/>
      <c r="N6110"/>
      <c r="O6110"/>
      <c r="P6110"/>
    </row>
    <row r="6111" spans="1:16" x14ac:dyDescent="0.15">
      <c r="A6111"/>
      <c r="B6111"/>
      <c r="C6111"/>
      <c r="D6111"/>
      <c r="E6111"/>
      <c r="F6111"/>
      <c r="G6111"/>
      <c r="H6111"/>
      <c r="I6111"/>
      <c r="J6111"/>
      <c r="K6111"/>
      <c r="L6111"/>
      <c r="M6111"/>
      <c r="N6111"/>
      <c r="O6111"/>
      <c r="P6111"/>
    </row>
    <row r="6112" spans="1:16" x14ac:dyDescent="0.15">
      <c r="A6112"/>
      <c r="B6112"/>
      <c r="C6112"/>
      <c r="D6112"/>
      <c r="E6112"/>
      <c r="F6112"/>
      <c r="G6112"/>
      <c r="H6112"/>
      <c r="I6112"/>
      <c r="J6112"/>
      <c r="K6112"/>
      <c r="L6112"/>
      <c r="M6112"/>
      <c r="N6112"/>
      <c r="O6112"/>
      <c r="P6112"/>
    </row>
    <row r="6113" spans="1:16" x14ac:dyDescent="0.15">
      <c r="A6113"/>
      <c r="B6113"/>
      <c r="C6113"/>
      <c r="D6113"/>
      <c r="E6113"/>
      <c r="F6113"/>
      <c r="G6113"/>
      <c r="H6113"/>
      <c r="I6113"/>
      <c r="J6113"/>
      <c r="K6113"/>
      <c r="L6113"/>
      <c r="M6113"/>
      <c r="N6113"/>
      <c r="O6113"/>
      <c r="P6113"/>
    </row>
    <row r="6114" spans="1:16" x14ac:dyDescent="0.15">
      <c r="A6114"/>
      <c r="B6114"/>
      <c r="C6114"/>
      <c r="D6114"/>
      <c r="E6114"/>
      <c r="F6114"/>
      <c r="G6114"/>
      <c r="H6114"/>
      <c r="I6114"/>
      <c r="J6114"/>
      <c r="K6114"/>
      <c r="L6114"/>
      <c r="M6114"/>
      <c r="N6114"/>
      <c r="O6114"/>
      <c r="P6114"/>
    </row>
    <row r="6115" spans="1:16" x14ac:dyDescent="0.15">
      <c r="A6115"/>
      <c r="B6115"/>
      <c r="C6115"/>
      <c r="D6115"/>
      <c r="E6115"/>
      <c r="F6115"/>
      <c r="G6115"/>
      <c r="H6115"/>
      <c r="I6115"/>
      <c r="J6115"/>
      <c r="K6115"/>
      <c r="L6115"/>
      <c r="M6115"/>
      <c r="N6115"/>
      <c r="O6115"/>
      <c r="P6115"/>
    </row>
    <row r="6116" spans="1:16" x14ac:dyDescent="0.15">
      <c r="A6116"/>
      <c r="B6116"/>
      <c r="C6116"/>
      <c r="D6116"/>
      <c r="E6116"/>
      <c r="F6116"/>
      <c r="G6116"/>
      <c r="H6116"/>
      <c r="I6116"/>
      <c r="J6116"/>
      <c r="K6116"/>
      <c r="L6116"/>
      <c r="M6116"/>
      <c r="N6116"/>
      <c r="O6116"/>
      <c r="P6116"/>
    </row>
    <row r="6117" spans="1:16" x14ac:dyDescent="0.15">
      <c r="A6117"/>
      <c r="B6117"/>
      <c r="C6117"/>
      <c r="D6117"/>
      <c r="E6117"/>
      <c r="F6117"/>
      <c r="G6117"/>
      <c r="H6117"/>
      <c r="I6117"/>
      <c r="J6117"/>
      <c r="K6117"/>
      <c r="L6117"/>
      <c r="M6117"/>
      <c r="N6117"/>
      <c r="O6117"/>
      <c r="P6117"/>
    </row>
    <row r="6118" spans="1:16" x14ac:dyDescent="0.15">
      <c r="A6118"/>
      <c r="B6118"/>
      <c r="C6118"/>
      <c r="D6118"/>
      <c r="E6118"/>
      <c r="F6118"/>
      <c r="G6118"/>
      <c r="H6118"/>
      <c r="I6118"/>
      <c r="J6118"/>
      <c r="K6118"/>
      <c r="L6118"/>
      <c r="M6118"/>
      <c r="N6118"/>
      <c r="O6118"/>
      <c r="P6118"/>
    </row>
    <row r="6119" spans="1:16" x14ac:dyDescent="0.15">
      <c r="A6119"/>
      <c r="B6119"/>
      <c r="C6119"/>
      <c r="D6119"/>
      <c r="E6119"/>
      <c r="F6119"/>
      <c r="G6119"/>
      <c r="H6119"/>
      <c r="I6119"/>
      <c r="J6119"/>
      <c r="K6119"/>
      <c r="L6119"/>
      <c r="M6119"/>
      <c r="N6119"/>
      <c r="O6119"/>
      <c r="P6119"/>
    </row>
    <row r="6120" spans="1:16" x14ac:dyDescent="0.15">
      <c r="A6120"/>
      <c r="B6120"/>
      <c r="C6120"/>
      <c r="D6120"/>
      <c r="E6120"/>
      <c r="F6120"/>
      <c r="G6120"/>
      <c r="H6120"/>
      <c r="I6120"/>
      <c r="J6120"/>
      <c r="K6120"/>
      <c r="L6120"/>
      <c r="M6120"/>
      <c r="N6120"/>
      <c r="O6120"/>
      <c r="P6120"/>
    </row>
    <row r="6121" spans="1:16" x14ac:dyDescent="0.15">
      <c r="A6121"/>
      <c r="B6121"/>
      <c r="C6121"/>
      <c r="D6121"/>
      <c r="E6121"/>
      <c r="F6121"/>
      <c r="G6121"/>
      <c r="H6121"/>
      <c r="I6121"/>
      <c r="J6121"/>
      <c r="K6121"/>
      <c r="L6121"/>
      <c r="M6121"/>
      <c r="N6121"/>
      <c r="O6121"/>
      <c r="P6121"/>
    </row>
    <row r="6122" spans="1:16" x14ac:dyDescent="0.15">
      <c r="A6122"/>
      <c r="B6122"/>
      <c r="C6122"/>
      <c r="D6122"/>
      <c r="E6122"/>
      <c r="F6122"/>
      <c r="G6122"/>
      <c r="H6122"/>
      <c r="I6122"/>
      <c r="J6122"/>
      <c r="K6122"/>
      <c r="L6122"/>
      <c r="M6122"/>
      <c r="N6122"/>
      <c r="O6122"/>
      <c r="P6122"/>
    </row>
    <row r="6123" spans="1:16" x14ac:dyDescent="0.15">
      <c r="A6123"/>
      <c r="B6123"/>
      <c r="C6123"/>
      <c r="D6123"/>
      <c r="E6123"/>
      <c r="F6123"/>
      <c r="G6123"/>
      <c r="H6123"/>
      <c r="I6123"/>
      <c r="J6123"/>
      <c r="K6123"/>
      <c r="L6123"/>
      <c r="M6123"/>
      <c r="N6123"/>
      <c r="O6123"/>
      <c r="P6123"/>
    </row>
    <row r="6124" spans="1:16" x14ac:dyDescent="0.15">
      <c r="A6124"/>
      <c r="B6124"/>
      <c r="C6124"/>
      <c r="D6124"/>
      <c r="E6124"/>
      <c r="F6124"/>
      <c r="G6124"/>
      <c r="H6124"/>
      <c r="I6124"/>
      <c r="J6124"/>
      <c r="K6124"/>
      <c r="L6124"/>
      <c r="M6124"/>
      <c r="N6124"/>
      <c r="O6124"/>
      <c r="P6124"/>
    </row>
    <row r="6125" spans="1:16" x14ac:dyDescent="0.15">
      <c r="A6125"/>
      <c r="B6125"/>
      <c r="C6125"/>
      <c r="D6125"/>
      <c r="E6125"/>
      <c r="F6125"/>
      <c r="G6125"/>
      <c r="H6125"/>
      <c r="I6125"/>
      <c r="J6125"/>
      <c r="K6125"/>
      <c r="L6125"/>
      <c r="M6125"/>
      <c r="N6125"/>
      <c r="O6125"/>
      <c r="P6125"/>
    </row>
    <row r="6126" spans="1:16" x14ac:dyDescent="0.15">
      <c r="A6126"/>
      <c r="B6126"/>
      <c r="C6126"/>
      <c r="D6126"/>
      <c r="E6126"/>
      <c r="F6126"/>
      <c r="G6126"/>
      <c r="H6126"/>
      <c r="I6126"/>
      <c r="J6126"/>
      <c r="K6126"/>
      <c r="L6126"/>
      <c r="M6126"/>
      <c r="N6126"/>
      <c r="O6126"/>
      <c r="P6126"/>
    </row>
    <row r="6127" spans="1:16" x14ac:dyDescent="0.15">
      <c r="A6127"/>
      <c r="B6127"/>
      <c r="C6127"/>
      <c r="D6127"/>
      <c r="E6127"/>
      <c r="F6127"/>
      <c r="G6127"/>
      <c r="H6127"/>
      <c r="I6127"/>
      <c r="J6127"/>
      <c r="K6127"/>
      <c r="L6127"/>
      <c r="M6127"/>
      <c r="N6127"/>
      <c r="O6127"/>
      <c r="P6127"/>
    </row>
    <row r="6128" spans="1:16" x14ac:dyDescent="0.15">
      <c r="A6128"/>
      <c r="B6128"/>
      <c r="C6128"/>
      <c r="D6128"/>
      <c r="E6128"/>
      <c r="F6128"/>
      <c r="G6128"/>
      <c r="H6128"/>
      <c r="I6128"/>
      <c r="J6128"/>
      <c r="K6128"/>
      <c r="L6128"/>
      <c r="M6128"/>
      <c r="N6128"/>
      <c r="O6128"/>
      <c r="P6128"/>
    </row>
    <row r="6129" spans="1:16" x14ac:dyDescent="0.15">
      <c r="A6129"/>
      <c r="B6129"/>
      <c r="C6129"/>
      <c r="D6129"/>
      <c r="E6129"/>
      <c r="F6129"/>
      <c r="G6129"/>
      <c r="H6129"/>
      <c r="I6129"/>
      <c r="J6129"/>
      <c r="K6129"/>
      <c r="L6129"/>
      <c r="M6129"/>
      <c r="N6129"/>
      <c r="O6129"/>
      <c r="P6129"/>
    </row>
    <row r="6130" spans="1:16" x14ac:dyDescent="0.15">
      <c r="A6130"/>
      <c r="B6130"/>
      <c r="C6130"/>
      <c r="D6130"/>
      <c r="E6130"/>
      <c r="F6130"/>
      <c r="G6130"/>
      <c r="H6130"/>
      <c r="I6130"/>
      <c r="J6130"/>
      <c r="K6130"/>
      <c r="L6130"/>
      <c r="M6130"/>
      <c r="N6130"/>
      <c r="O6130"/>
      <c r="P6130"/>
    </row>
    <row r="6131" spans="1:16" x14ac:dyDescent="0.15">
      <c r="A6131"/>
      <c r="B6131"/>
      <c r="C6131"/>
      <c r="D6131"/>
      <c r="E6131"/>
      <c r="F6131"/>
      <c r="G6131"/>
      <c r="H6131"/>
      <c r="I6131"/>
      <c r="J6131"/>
      <c r="K6131"/>
      <c r="L6131"/>
      <c r="M6131"/>
      <c r="N6131"/>
      <c r="O6131"/>
      <c r="P6131"/>
    </row>
    <row r="6132" spans="1:16" x14ac:dyDescent="0.15">
      <c r="A6132"/>
      <c r="B6132"/>
      <c r="C6132"/>
      <c r="D6132"/>
      <c r="E6132"/>
      <c r="F6132"/>
      <c r="G6132"/>
      <c r="H6132"/>
      <c r="I6132"/>
      <c r="J6132"/>
      <c r="K6132"/>
      <c r="L6132"/>
      <c r="M6132"/>
      <c r="N6132"/>
      <c r="O6132"/>
      <c r="P6132"/>
    </row>
    <row r="6133" spans="1:16" x14ac:dyDescent="0.15">
      <c r="A6133"/>
      <c r="B6133"/>
      <c r="C6133"/>
      <c r="D6133"/>
      <c r="E6133"/>
      <c r="F6133"/>
      <c r="G6133"/>
      <c r="H6133"/>
      <c r="I6133"/>
      <c r="J6133"/>
      <c r="K6133"/>
      <c r="L6133"/>
      <c r="M6133"/>
      <c r="N6133"/>
      <c r="O6133"/>
      <c r="P6133"/>
    </row>
    <row r="6134" spans="1:16" x14ac:dyDescent="0.15">
      <c r="A6134"/>
      <c r="B6134"/>
      <c r="C6134"/>
      <c r="D6134"/>
      <c r="E6134"/>
      <c r="F6134"/>
      <c r="G6134"/>
      <c r="H6134"/>
      <c r="I6134"/>
      <c r="J6134"/>
      <c r="K6134"/>
      <c r="L6134"/>
      <c r="M6134"/>
      <c r="N6134"/>
      <c r="O6134"/>
      <c r="P6134"/>
    </row>
    <row r="6135" spans="1:16" x14ac:dyDescent="0.15">
      <c r="A6135"/>
      <c r="B6135"/>
      <c r="C6135"/>
      <c r="D6135"/>
      <c r="E6135"/>
      <c r="F6135"/>
      <c r="G6135"/>
      <c r="H6135"/>
      <c r="I6135"/>
      <c r="J6135"/>
      <c r="K6135"/>
      <c r="L6135"/>
      <c r="M6135"/>
      <c r="N6135"/>
      <c r="O6135"/>
      <c r="P6135"/>
    </row>
    <row r="6136" spans="1:16" x14ac:dyDescent="0.15">
      <c r="A6136"/>
      <c r="B6136"/>
      <c r="C6136"/>
      <c r="D6136"/>
      <c r="E6136"/>
      <c r="F6136"/>
      <c r="G6136"/>
      <c r="H6136"/>
      <c r="I6136"/>
      <c r="J6136"/>
      <c r="K6136"/>
      <c r="L6136"/>
      <c r="M6136"/>
      <c r="N6136"/>
      <c r="O6136"/>
      <c r="P6136"/>
    </row>
    <row r="6137" spans="1:16" x14ac:dyDescent="0.15">
      <c r="A6137"/>
      <c r="B6137"/>
      <c r="C6137"/>
      <c r="D6137"/>
      <c r="E6137"/>
      <c r="F6137"/>
      <c r="G6137"/>
      <c r="H6137"/>
      <c r="I6137"/>
      <c r="J6137"/>
      <c r="K6137"/>
      <c r="L6137"/>
      <c r="M6137"/>
      <c r="N6137"/>
      <c r="O6137"/>
      <c r="P6137"/>
    </row>
    <row r="6138" spans="1:16" x14ac:dyDescent="0.15">
      <c r="A6138"/>
      <c r="B6138"/>
      <c r="C6138"/>
      <c r="D6138"/>
      <c r="E6138"/>
      <c r="F6138"/>
      <c r="G6138"/>
      <c r="H6138"/>
      <c r="I6138"/>
      <c r="J6138"/>
      <c r="K6138"/>
      <c r="L6138"/>
      <c r="M6138"/>
      <c r="N6138"/>
      <c r="O6138"/>
      <c r="P6138"/>
    </row>
    <row r="6139" spans="1:16" x14ac:dyDescent="0.15">
      <c r="A6139"/>
      <c r="B6139"/>
      <c r="C6139"/>
      <c r="D6139"/>
      <c r="E6139"/>
      <c r="F6139"/>
      <c r="G6139"/>
      <c r="H6139"/>
      <c r="I6139"/>
      <c r="J6139"/>
      <c r="K6139"/>
      <c r="L6139"/>
      <c r="M6139"/>
      <c r="N6139"/>
      <c r="O6139"/>
      <c r="P6139"/>
    </row>
    <row r="6140" spans="1:16" x14ac:dyDescent="0.15">
      <c r="A6140"/>
      <c r="B6140"/>
      <c r="C6140"/>
      <c r="D6140"/>
      <c r="E6140"/>
      <c r="F6140"/>
      <c r="G6140"/>
      <c r="H6140"/>
      <c r="I6140"/>
      <c r="J6140"/>
      <c r="K6140"/>
      <c r="L6140"/>
      <c r="M6140"/>
      <c r="N6140"/>
      <c r="O6140"/>
      <c r="P6140"/>
    </row>
    <row r="6141" spans="1:16" x14ac:dyDescent="0.15">
      <c r="A6141"/>
      <c r="B6141"/>
      <c r="C6141"/>
      <c r="D6141"/>
      <c r="E6141"/>
      <c r="F6141"/>
      <c r="G6141"/>
      <c r="H6141"/>
      <c r="I6141"/>
      <c r="J6141"/>
      <c r="K6141"/>
      <c r="L6141"/>
      <c r="M6141"/>
      <c r="N6141"/>
      <c r="O6141"/>
      <c r="P6141"/>
    </row>
    <row r="6142" spans="1:16" x14ac:dyDescent="0.15">
      <c r="A6142"/>
      <c r="B6142"/>
      <c r="C6142"/>
      <c r="D6142"/>
      <c r="E6142"/>
      <c r="F6142"/>
      <c r="G6142"/>
      <c r="H6142"/>
      <c r="I6142"/>
      <c r="J6142"/>
      <c r="K6142"/>
      <c r="L6142"/>
      <c r="M6142"/>
      <c r="N6142"/>
      <c r="O6142"/>
      <c r="P6142"/>
    </row>
    <row r="6143" spans="1:16" x14ac:dyDescent="0.15">
      <c r="A6143"/>
      <c r="B6143"/>
      <c r="C6143"/>
      <c r="D6143"/>
      <c r="E6143"/>
      <c r="F6143"/>
      <c r="G6143"/>
      <c r="H6143"/>
      <c r="I6143"/>
      <c r="J6143"/>
      <c r="K6143"/>
      <c r="L6143"/>
      <c r="M6143"/>
      <c r="N6143"/>
      <c r="O6143"/>
      <c r="P6143"/>
    </row>
    <row r="6144" spans="1:16" x14ac:dyDescent="0.15">
      <c r="A6144"/>
      <c r="B6144"/>
      <c r="C6144"/>
      <c r="D6144"/>
      <c r="E6144"/>
      <c r="F6144"/>
      <c r="G6144"/>
      <c r="H6144"/>
      <c r="I6144"/>
      <c r="J6144"/>
      <c r="K6144"/>
      <c r="L6144"/>
      <c r="M6144"/>
      <c r="N6144"/>
      <c r="O6144"/>
      <c r="P6144"/>
    </row>
    <row r="6145" spans="1:16" x14ac:dyDescent="0.15">
      <c r="A6145"/>
      <c r="B6145"/>
      <c r="C6145"/>
      <c r="D6145"/>
      <c r="E6145"/>
      <c r="F6145"/>
      <c r="G6145"/>
      <c r="H6145"/>
      <c r="I6145"/>
      <c r="J6145"/>
      <c r="K6145"/>
      <c r="L6145"/>
      <c r="M6145"/>
      <c r="N6145"/>
      <c r="O6145"/>
      <c r="P6145"/>
    </row>
    <row r="6146" spans="1:16" x14ac:dyDescent="0.15">
      <c r="A6146"/>
      <c r="B6146"/>
      <c r="C6146"/>
      <c r="D6146"/>
      <c r="E6146"/>
      <c r="F6146"/>
      <c r="G6146"/>
      <c r="H6146"/>
      <c r="I6146"/>
      <c r="J6146"/>
      <c r="K6146"/>
      <c r="L6146"/>
      <c r="M6146"/>
      <c r="N6146"/>
      <c r="O6146"/>
      <c r="P6146"/>
    </row>
    <row r="6147" spans="1:16" x14ac:dyDescent="0.15">
      <c r="A6147"/>
      <c r="B6147"/>
      <c r="C6147"/>
      <c r="D6147"/>
      <c r="E6147"/>
      <c r="F6147"/>
      <c r="G6147"/>
      <c r="H6147"/>
      <c r="I6147"/>
      <c r="J6147"/>
      <c r="K6147"/>
      <c r="L6147"/>
      <c r="M6147"/>
      <c r="N6147"/>
      <c r="O6147"/>
      <c r="P6147"/>
    </row>
    <row r="6148" spans="1:16" x14ac:dyDescent="0.15">
      <c r="A6148"/>
      <c r="B6148"/>
      <c r="C6148"/>
      <c r="D6148"/>
      <c r="E6148"/>
      <c r="F6148"/>
      <c r="G6148"/>
      <c r="H6148"/>
      <c r="I6148"/>
      <c r="J6148"/>
      <c r="K6148"/>
      <c r="L6148"/>
      <c r="M6148"/>
      <c r="N6148"/>
      <c r="O6148"/>
      <c r="P6148"/>
    </row>
    <row r="6149" spans="1:16" x14ac:dyDescent="0.15">
      <c r="A6149"/>
      <c r="B6149"/>
      <c r="C6149"/>
      <c r="D6149"/>
      <c r="E6149"/>
      <c r="F6149"/>
      <c r="G6149"/>
      <c r="H6149"/>
      <c r="I6149"/>
      <c r="J6149"/>
      <c r="K6149"/>
      <c r="L6149"/>
      <c r="M6149"/>
      <c r="N6149"/>
      <c r="O6149"/>
      <c r="P6149"/>
    </row>
    <row r="6150" spans="1:16" x14ac:dyDescent="0.15">
      <c r="A6150"/>
      <c r="B6150"/>
      <c r="C6150"/>
      <c r="D6150"/>
      <c r="E6150"/>
      <c r="F6150"/>
      <c r="G6150"/>
      <c r="H6150"/>
      <c r="I6150"/>
      <c r="J6150"/>
      <c r="K6150"/>
      <c r="L6150"/>
      <c r="M6150"/>
      <c r="N6150"/>
      <c r="O6150"/>
      <c r="P6150"/>
    </row>
    <row r="6151" spans="1:16" x14ac:dyDescent="0.15">
      <c r="A6151"/>
      <c r="B6151"/>
      <c r="C6151"/>
      <c r="D6151"/>
      <c r="E6151"/>
      <c r="F6151"/>
      <c r="G6151"/>
      <c r="H6151"/>
      <c r="I6151"/>
      <c r="J6151"/>
      <c r="K6151"/>
      <c r="L6151"/>
      <c r="M6151"/>
      <c r="N6151"/>
      <c r="O6151"/>
      <c r="P6151"/>
    </row>
    <row r="6152" spans="1:16" x14ac:dyDescent="0.15">
      <c r="A6152"/>
      <c r="B6152"/>
      <c r="C6152"/>
      <c r="D6152"/>
      <c r="E6152"/>
      <c r="F6152"/>
      <c r="G6152"/>
      <c r="H6152"/>
      <c r="I6152"/>
      <c r="J6152"/>
      <c r="K6152"/>
      <c r="L6152"/>
      <c r="M6152"/>
      <c r="N6152"/>
      <c r="O6152"/>
      <c r="P6152"/>
    </row>
    <row r="6153" spans="1:16" x14ac:dyDescent="0.15">
      <c r="A6153"/>
      <c r="B6153"/>
      <c r="C6153"/>
      <c r="D6153"/>
      <c r="E6153"/>
      <c r="F6153"/>
      <c r="G6153"/>
      <c r="H6153"/>
      <c r="I6153"/>
      <c r="J6153"/>
      <c r="K6153"/>
      <c r="L6153"/>
      <c r="M6153"/>
      <c r="N6153"/>
      <c r="O6153"/>
      <c r="P6153"/>
    </row>
    <row r="6154" spans="1:16" x14ac:dyDescent="0.15">
      <c r="A6154"/>
      <c r="B6154"/>
      <c r="C6154"/>
      <c r="D6154"/>
      <c r="E6154"/>
      <c r="F6154"/>
      <c r="G6154"/>
      <c r="H6154"/>
      <c r="I6154"/>
      <c r="J6154"/>
      <c r="K6154"/>
      <c r="L6154"/>
      <c r="M6154"/>
      <c r="N6154"/>
      <c r="O6154"/>
      <c r="P6154"/>
    </row>
    <row r="6155" spans="1:16" x14ac:dyDescent="0.15">
      <c r="A6155"/>
      <c r="B6155"/>
      <c r="C6155"/>
      <c r="D6155"/>
      <c r="E6155"/>
      <c r="F6155"/>
      <c r="G6155"/>
      <c r="H6155"/>
      <c r="I6155"/>
      <c r="J6155"/>
      <c r="K6155"/>
      <c r="L6155"/>
      <c r="M6155"/>
      <c r="N6155"/>
      <c r="O6155"/>
      <c r="P6155"/>
    </row>
    <row r="6156" spans="1:16" x14ac:dyDescent="0.15">
      <c r="A6156"/>
      <c r="B6156"/>
      <c r="C6156"/>
      <c r="D6156"/>
      <c r="E6156"/>
      <c r="F6156"/>
      <c r="G6156"/>
      <c r="H6156"/>
      <c r="I6156"/>
      <c r="J6156"/>
      <c r="K6156"/>
      <c r="L6156"/>
      <c r="M6156"/>
      <c r="N6156"/>
      <c r="O6156"/>
      <c r="P6156"/>
    </row>
    <row r="6157" spans="1:16" x14ac:dyDescent="0.15">
      <c r="A6157"/>
      <c r="B6157"/>
      <c r="C6157"/>
      <c r="D6157"/>
      <c r="E6157"/>
      <c r="F6157"/>
      <c r="G6157"/>
      <c r="H6157"/>
      <c r="I6157"/>
      <c r="J6157"/>
      <c r="K6157"/>
      <c r="L6157"/>
      <c r="M6157"/>
      <c r="N6157"/>
      <c r="O6157"/>
      <c r="P6157"/>
    </row>
    <row r="6158" spans="1:16" x14ac:dyDescent="0.15">
      <c r="A6158"/>
      <c r="B6158"/>
      <c r="C6158"/>
      <c r="D6158"/>
      <c r="E6158"/>
      <c r="F6158"/>
      <c r="G6158"/>
      <c r="H6158"/>
      <c r="I6158"/>
      <c r="J6158"/>
      <c r="K6158"/>
      <c r="L6158"/>
      <c r="M6158"/>
      <c r="N6158"/>
      <c r="O6158"/>
      <c r="P6158"/>
    </row>
    <row r="6159" spans="1:16" x14ac:dyDescent="0.15">
      <c r="A6159"/>
      <c r="B6159"/>
      <c r="C6159"/>
      <c r="D6159"/>
      <c r="E6159"/>
      <c r="F6159"/>
      <c r="G6159"/>
      <c r="H6159"/>
      <c r="I6159"/>
      <c r="J6159"/>
      <c r="K6159"/>
      <c r="L6159"/>
      <c r="M6159"/>
      <c r="N6159"/>
      <c r="O6159"/>
      <c r="P6159"/>
    </row>
    <row r="6160" spans="1:16" x14ac:dyDescent="0.15">
      <c r="A6160"/>
      <c r="B6160"/>
      <c r="C6160"/>
      <c r="D6160"/>
      <c r="E6160"/>
      <c r="F6160"/>
      <c r="G6160"/>
      <c r="H6160"/>
      <c r="I6160"/>
      <c r="J6160"/>
      <c r="K6160"/>
      <c r="L6160"/>
      <c r="M6160"/>
      <c r="N6160"/>
      <c r="O6160"/>
      <c r="P6160"/>
    </row>
    <row r="6161" spans="1:16" x14ac:dyDescent="0.15">
      <c r="A6161"/>
      <c r="B6161"/>
      <c r="C6161"/>
      <c r="D6161"/>
      <c r="E6161"/>
      <c r="F6161"/>
      <c r="G6161"/>
      <c r="H6161"/>
      <c r="I6161"/>
      <c r="J6161"/>
      <c r="K6161"/>
      <c r="L6161"/>
      <c r="M6161"/>
      <c r="N6161"/>
      <c r="O6161"/>
      <c r="P6161"/>
    </row>
    <row r="6162" spans="1:16" x14ac:dyDescent="0.15">
      <c r="A6162"/>
      <c r="B6162"/>
      <c r="C6162"/>
      <c r="D6162"/>
      <c r="E6162"/>
      <c r="F6162"/>
      <c r="G6162"/>
      <c r="H6162"/>
      <c r="I6162"/>
      <c r="J6162"/>
      <c r="K6162"/>
      <c r="L6162"/>
      <c r="M6162"/>
      <c r="N6162"/>
      <c r="O6162"/>
      <c r="P6162"/>
    </row>
    <row r="6163" spans="1:16" x14ac:dyDescent="0.15">
      <c r="A6163"/>
      <c r="B6163"/>
      <c r="C6163"/>
      <c r="D6163"/>
      <c r="E6163"/>
      <c r="F6163"/>
      <c r="G6163"/>
      <c r="H6163"/>
      <c r="I6163"/>
      <c r="J6163"/>
      <c r="K6163"/>
      <c r="L6163"/>
      <c r="M6163"/>
      <c r="N6163"/>
      <c r="O6163"/>
      <c r="P6163"/>
    </row>
    <row r="6164" spans="1:16" x14ac:dyDescent="0.15">
      <c r="A6164"/>
      <c r="B6164"/>
      <c r="C6164"/>
      <c r="D6164"/>
      <c r="E6164"/>
      <c r="F6164"/>
      <c r="G6164"/>
      <c r="H6164"/>
      <c r="I6164"/>
      <c r="J6164"/>
      <c r="K6164"/>
      <c r="L6164"/>
      <c r="M6164"/>
      <c r="N6164"/>
      <c r="O6164"/>
      <c r="P6164"/>
    </row>
    <row r="6165" spans="1:16" x14ac:dyDescent="0.15">
      <c r="A6165"/>
      <c r="B6165"/>
      <c r="C6165"/>
      <c r="D6165"/>
      <c r="E6165"/>
      <c r="F6165"/>
      <c r="G6165"/>
      <c r="H6165"/>
      <c r="I6165"/>
      <c r="J6165"/>
      <c r="K6165"/>
      <c r="L6165"/>
      <c r="M6165"/>
      <c r="N6165"/>
      <c r="O6165"/>
      <c r="P6165"/>
    </row>
    <row r="6166" spans="1:16" x14ac:dyDescent="0.15">
      <c r="A6166"/>
      <c r="B6166"/>
      <c r="C6166"/>
      <c r="D6166"/>
      <c r="E6166"/>
      <c r="F6166"/>
      <c r="G6166"/>
      <c r="H6166"/>
      <c r="I6166"/>
      <c r="J6166"/>
      <c r="K6166"/>
      <c r="L6166"/>
      <c r="M6166"/>
      <c r="N6166"/>
      <c r="O6166"/>
      <c r="P6166"/>
    </row>
    <row r="6167" spans="1:16" x14ac:dyDescent="0.15">
      <c r="A6167"/>
      <c r="B6167"/>
      <c r="C6167"/>
      <c r="D6167"/>
      <c r="E6167"/>
      <c r="F6167"/>
      <c r="G6167"/>
      <c r="H6167"/>
      <c r="I6167"/>
      <c r="J6167"/>
      <c r="K6167"/>
      <c r="L6167"/>
      <c r="M6167"/>
      <c r="N6167"/>
      <c r="O6167"/>
      <c r="P6167"/>
    </row>
    <row r="6168" spans="1:16" x14ac:dyDescent="0.15">
      <c r="A6168"/>
      <c r="B6168"/>
      <c r="C6168"/>
      <c r="D6168"/>
      <c r="E6168"/>
      <c r="F6168"/>
      <c r="G6168"/>
      <c r="H6168"/>
      <c r="I6168"/>
      <c r="J6168"/>
      <c r="K6168"/>
      <c r="L6168"/>
      <c r="M6168"/>
      <c r="N6168"/>
      <c r="O6168"/>
      <c r="P6168"/>
    </row>
    <row r="6169" spans="1:16" x14ac:dyDescent="0.15">
      <c r="A6169"/>
      <c r="B6169"/>
      <c r="C6169"/>
      <c r="D6169"/>
      <c r="E6169"/>
      <c r="F6169"/>
      <c r="G6169"/>
      <c r="H6169"/>
      <c r="I6169"/>
      <c r="J6169"/>
      <c r="K6169"/>
      <c r="L6169"/>
      <c r="M6169"/>
      <c r="N6169"/>
      <c r="O6169"/>
      <c r="P6169"/>
    </row>
    <row r="6170" spans="1:16" x14ac:dyDescent="0.15">
      <c r="A6170"/>
      <c r="B6170"/>
      <c r="C6170"/>
      <c r="D6170"/>
      <c r="E6170"/>
      <c r="F6170"/>
      <c r="G6170"/>
      <c r="H6170"/>
      <c r="I6170"/>
      <c r="J6170"/>
      <c r="K6170"/>
      <c r="L6170"/>
      <c r="M6170"/>
      <c r="N6170"/>
      <c r="O6170"/>
      <c r="P6170"/>
    </row>
    <row r="6171" spans="1:16" x14ac:dyDescent="0.15">
      <c r="A6171"/>
      <c r="B6171"/>
      <c r="C6171"/>
      <c r="D6171"/>
      <c r="E6171"/>
      <c r="F6171"/>
      <c r="G6171"/>
      <c r="H6171"/>
      <c r="I6171"/>
      <c r="J6171"/>
      <c r="K6171"/>
      <c r="L6171"/>
      <c r="M6171"/>
      <c r="N6171"/>
      <c r="O6171"/>
      <c r="P6171"/>
    </row>
    <row r="6172" spans="1:16" x14ac:dyDescent="0.15">
      <c r="A6172"/>
      <c r="B6172"/>
      <c r="C6172"/>
      <c r="D6172"/>
      <c r="E6172"/>
      <c r="F6172"/>
      <c r="G6172"/>
      <c r="H6172"/>
      <c r="I6172"/>
      <c r="J6172"/>
      <c r="K6172"/>
      <c r="L6172"/>
      <c r="M6172"/>
      <c r="N6172"/>
      <c r="O6172"/>
      <c r="P6172"/>
    </row>
    <row r="6173" spans="1:16" x14ac:dyDescent="0.15">
      <c r="A6173"/>
      <c r="B6173"/>
      <c r="C6173"/>
      <c r="D6173"/>
      <c r="E6173"/>
      <c r="F6173"/>
      <c r="G6173"/>
      <c r="H6173"/>
      <c r="I6173"/>
      <c r="J6173"/>
      <c r="K6173"/>
      <c r="L6173"/>
      <c r="M6173"/>
      <c r="N6173"/>
      <c r="O6173"/>
      <c r="P6173"/>
    </row>
    <row r="6174" spans="1:16" x14ac:dyDescent="0.15">
      <c r="A6174"/>
      <c r="B6174"/>
      <c r="C6174"/>
      <c r="D6174"/>
      <c r="E6174"/>
      <c r="F6174"/>
      <c r="G6174"/>
      <c r="H6174"/>
      <c r="I6174"/>
      <c r="J6174"/>
      <c r="K6174"/>
      <c r="L6174"/>
      <c r="M6174"/>
      <c r="N6174"/>
      <c r="O6174"/>
      <c r="P6174"/>
    </row>
    <row r="6175" spans="1:16" x14ac:dyDescent="0.15">
      <c r="A6175"/>
      <c r="B6175"/>
      <c r="C6175"/>
      <c r="D6175"/>
      <c r="E6175"/>
      <c r="F6175"/>
      <c r="G6175"/>
      <c r="H6175"/>
      <c r="I6175"/>
      <c r="J6175"/>
      <c r="K6175"/>
      <c r="L6175"/>
      <c r="M6175"/>
      <c r="N6175"/>
      <c r="O6175"/>
      <c r="P6175"/>
    </row>
    <row r="6176" spans="1:16" x14ac:dyDescent="0.15">
      <c r="A6176"/>
      <c r="B6176"/>
      <c r="C6176"/>
      <c r="D6176"/>
      <c r="E6176"/>
      <c r="F6176"/>
      <c r="G6176"/>
      <c r="H6176"/>
      <c r="I6176"/>
      <c r="J6176"/>
      <c r="K6176"/>
      <c r="L6176"/>
      <c r="M6176"/>
      <c r="N6176"/>
      <c r="O6176"/>
      <c r="P6176"/>
    </row>
    <row r="6177" spans="1:16" x14ac:dyDescent="0.15">
      <c r="A6177"/>
      <c r="B6177"/>
      <c r="C6177"/>
      <c r="D6177"/>
      <c r="E6177"/>
      <c r="F6177"/>
      <c r="G6177"/>
      <c r="H6177"/>
      <c r="I6177"/>
      <c r="J6177"/>
      <c r="K6177"/>
      <c r="L6177"/>
      <c r="M6177"/>
      <c r="N6177"/>
      <c r="O6177"/>
      <c r="P6177"/>
    </row>
    <row r="6178" spans="1:16" x14ac:dyDescent="0.15">
      <c r="A6178"/>
      <c r="B6178"/>
      <c r="C6178"/>
      <c r="D6178"/>
      <c r="E6178"/>
      <c r="F6178"/>
      <c r="G6178"/>
      <c r="H6178"/>
      <c r="I6178"/>
      <c r="J6178"/>
      <c r="K6178"/>
      <c r="L6178"/>
      <c r="M6178"/>
      <c r="N6178"/>
      <c r="O6178"/>
      <c r="P6178"/>
    </row>
    <row r="6179" spans="1:16" x14ac:dyDescent="0.15">
      <c r="A6179"/>
      <c r="B6179"/>
      <c r="C6179"/>
      <c r="D6179"/>
      <c r="E6179"/>
      <c r="F6179"/>
      <c r="G6179"/>
      <c r="H6179"/>
      <c r="I6179"/>
      <c r="J6179"/>
      <c r="K6179"/>
      <c r="L6179"/>
      <c r="M6179"/>
      <c r="N6179"/>
      <c r="O6179"/>
      <c r="P6179"/>
    </row>
    <row r="6180" spans="1:16" x14ac:dyDescent="0.15">
      <c r="A6180"/>
      <c r="B6180"/>
      <c r="C6180"/>
      <c r="D6180"/>
      <c r="E6180"/>
      <c r="F6180"/>
      <c r="G6180"/>
      <c r="H6180"/>
      <c r="I6180"/>
      <c r="J6180"/>
      <c r="K6180"/>
      <c r="L6180"/>
      <c r="M6180"/>
      <c r="N6180"/>
      <c r="O6180"/>
      <c r="P6180"/>
    </row>
    <row r="6181" spans="1:16" x14ac:dyDescent="0.15">
      <c r="A6181"/>
      <c r="B6181"/>
      <c r="C6181"/>
      <c r="D6181"/>
      <c r="E6181"/>
      <c r="F6181"/>
      <c r="G6181"/>
      <c r="H6181"/>
      <c r="I6181"/>
      <c r="J6181"/>
      <c r="K6181"/>
      <c r="L6181"/>
      <c r="M6181"/>
      <c r="N6181"/>
      <c r="O6181"/>
      <c r="P6181"/>
    </row>
    <row r="6182" spans="1:16" x14ac:dyDescent="0.15">
      <c r="A6182"/>
      <c r="B6182"/>
      <c r="C6182"/>
      <c r="D6182"/>
      <c r="E6182"/>
      <c r="F6182"/>
      <c r="G6182"/>
      <c r="H6182"/>
      <c r="I6182"/>
      <c r="J6182"/>
      <c r="K6182"/>
      <c r="L6182"/>
      <c r="M6182"/>
      <c r="N6182"/>
      <c r="O6182"/>
      <c r="P6182"/>
    </row>
    <row r="6183" spans="1:16" x14ac:dyDescent="0.15">
      <c r="A6183"/>
      <c r="B6183"/>
      <c r="C6183"/>
      <c r="D6183"/>
      <c r="E6183"/>
      <c r="F6183"/>
      <c r="G6183"/>
      <c r="H6183"/>
      <c r="I6183"/>
      <c r="J6183"/>
      <c r="K6183"/>
      <c r="L6183"/>
      <c r="M6183"/>
      <c r="N6183"/>
      <c r="O6183"/>
      <c r="P6183"/>
    </row>
    <row r="6184" spans="1:16" x14ac:dyDescent="0.15">
      <c r="A6184"/>
      <c r="B6184"/>
      <c r="C6184"/>
      <c r="D6184"/>
      <c r="E6184"/>
      <c r="F6184"/>
      <c r="G6184"/>
      <c r="H6184"/>
      <c r="I6184"/>
      <c r="J6184"/>
      <c r="K6184"/>
      <c r="L6184"/>
      <c r="M6184"/>
      <c r="N6184"/>
      <c r="O6184"/>
      <c r="P6184"/>
    </row>
    <row r="6185" spans="1:16" x14ac:dyDescent="0.15">
      <c r="A6185"/>
      <c r="B6185"/>
      <c r="C6185"/>
      <c r="D6185"/>
      <c r="E6185"/>
      <c r="F6185"/>
      <c r="G6185"/>
      <c r="H6185"/>
      <c r="I6185"/>
      <c r="J6185"/>
      <c r="K6185"/>
      <c r="L6185"/>
      <c r="M6185"/>
      <c r="N6185"/>
      <c r="O6185"/>
      <c r="P6185"/>
    </row>
    <row r="6186" spans="1:16" x14ac:dyDescent="0.15">
      <c r="A6186"/>
      <c r="B6186"/>
      <c r="C6186"/>
      <c r="D6186"/>
      <c r="E6186"/>
      <c r="F6186"/>
      <c r="G6186"/>
      <c r="H6186"/>
      <c r="I6186"/>
      <c r="J6186"/>
      <c r="K6186"/>
      <c r="L6186"/>
      <c r="M6186"/>
      <c r="N6186"/>
      <c r="O6186"/>
      <c r="P6186"/>
    </row>
    <row r="6187" spans="1:16" x14ac:dyDescent="0.15">
      <c r="A6187"/>
      <c r="B6187"/>
      <c r="C6187"/>
      <c r="D6187"/>
      <c r="E6187"/>
      <c r="F6187"/>
      <c r="G6187"/>
      <c r="H6187"/>
      <c r="I6187"/>
      <c r="J6187"/>
      <c r="K6187"/>
      <c r="L6187"/>
      <c r="M6187"/>
      <c r="N6187"/>
      <c r="O6187"/>
      <c r="P6187"/>
    </row>
    <row r="6188" spans="1:16" x14ac:dyDescent="0.15">
      <c r="A6188"/>
      <c r="B6188"/>
      <c r="C6188"/>
      <c r="D6188"/>
      <c r="E6188"/>
      <c r="F6188"/>
      <c r="G6188"/>
      <c r="H6188"/>
      <c r="I6188"/>
      <c r="J6188"/>
      <c r="K6188"/>
      <c r="L6188"/>
      <c r="M6188"/>
      <c r="N6188"/>
      <c r="O6188"/>
      <c r="P6188"/>
    </row>
    <row r="6189" spans="1:16" x14ac:dyDescent="0.15">
      <c r="A6189"/>
      <c r="B6189"/>
      <c r="C6189"/>
      <c r="D6189"/>
      <c r="E6189"/>
      <c r="F6189"/>
      <c r="G6189"/>
      <c r="H6189"/>
      <c r="I6189"/>
      <c r="J6189"/>
      <c r="K6189"/>
      <c r="L6189"/>
      <c r="M6189"/>
      <c r="N6189"/>
      <c r="O6189"/>
      <c r="P6189"/>
    </row>
    <row r="6190" spans="1:16" x14ac:dyDescent="0.15">
      <c r="A6190"/>
      <c r="B6190"/>
      <c r="C6190"/>
      <c r="D6190"/>
      <c r="E6190"/>
      <c r="F6190"/>
      <c r="G6190"/>
      <c r="H6190"/>
      <c r="I6190"/>
      <c r="J6190"/>
      <c r="K6190"/>
      <c r="L6190"/>
      <c r="M6190"/>
      <c r="N6190"/>
      <c r="O6190"/>
      <c r="P6190"/>
    </row>
    <row r="6191" spans="1:16" x14ac:dyDescent="0.15">
      <c r="A6191"/>
      <c r="B6191"/>
      <c r="C6191"/>
      <c r="D6191"/>
      <c r="E6191"/>
      <c r="F6191"/>
      <c r="G6191"/>
      <c r="H6191"/>
      <c r="I6191"/>
      <c r="J6191"/>
      <c r="K6191"/>
      <c r="L6191"/>
      <c r="M6191"/>
      <c r="N6191"/>
      <c r="O6191"/>
      <c r="P6191"/>
    </row>
    <row r="6192" spans="1:16" x14ac:dyDescent="0.15">
      <c r="A6192"/>
      <c r="B6192"/>
      <c r="C6192"/>
      <c r="D6192"/>
      <c r="E6192"/>
      <c r="F6192"/>
      <c r="G6192"/>
      <c r="H6192"/>
      <c r="I6192"/>
      <c r="J6192"/>
      <c r="K6192"/>
      <c r="L6192"/>
      <c r="M6192"/>
      <c r="N6192"/>
      <c r="O6192"/>
      <c r="P6192"/>
    </row>
    <row r="6193" spans="1:16" x14ac:dyDescent="0.15">
      <c r="A6193"/>
      <c r="B6193"/>
      <c r="C6193"/>
      <c r="D6193"/>
      <c r="E6193"/>
      <c r="F6193"/>
      <c r="G6193"/>
      <c r="H6193"/>
      <c r="I6193"/>
      <c r="J6193"/>
      <c r="K6193"/>
      <c r="L6193"/>
      <c r="M6193"/>
      <c r="N6193"/>
      <c r="O6193"/>
      <c r="P6193"/>
    </row>
    <row r="6194" spans="1:16" x14ac:dyDescent="0.15">
      <c r="A6194"/>
      <c r="B6194"/>
      <c r="C6194"/>
      <c r="D6194"/>
      <c r="E6194"/>
      <c r="F6194"/>
      <c r="G6194"/>
      <c r="H6194"/>
      <c r="I6194"/>
      <c r="J6194"/>
      <c r="K6194"/>
      <c r="L6194"/>
      <c r="M6194"/>
      <c r="N6194"/>
      <c r="O6194"/>
      <c r="P6194"/>
    </row>
    <row r="6195" spans="1:16" x14ac:dyDescent="0.15">
      <c r="A6195"/>
      <c r="B6195"/>
      <c r="C6195"/>
      <c r="D6195"/>
      <c r="E6195"/>
      <c r="F6195"/>
      <c r="G6195"/>
      <c r="H6195"/>
      <c r="I6195"/>
      <c r="J6195"/>
      <c r="K6195"/>
      <c r="L6195"/>
      <c r="M6195"/>
      <c r="N6195"/>
      <c r="O6195"/>
      <c r="P6195"/>
    </row>
    <row r="6196" spans="1:16" x14ac:dyDescent="0.15">
      <c r="A6196"/>
      <c r="B6196"/>
      <c r="C6196"/>
      <c r="D6196"/>
      <c r="E6196"/>
      <c r="F6196"/>
      <c r="G6196"/>
      <c r="H6196"/>
      <c r="I6196"/>
      <c r="J6196"/>
      <c r="K6196"/>
      <c r="L6196"/>
      <c r="M6196"/>
      <c r="N6196"/>
      <c r="O6196"/>
      <c r="P6196"/>
    </row>
    <row r="6197" spans="1:16" x14ac:dyDescent="0.15">
      <c r="A6197"/>
      <c r="B6197"/>
      <c r="C6197"/>
      <c r="D6197"/>
      <c r="E6197"/>
      <c r="F6197"/>
      <c r="G6197"/>
      <c r="H6197"/>
      <c r="I6197"/>
      <c r="J6197"/>
      <c r="K6197"/>
      <c r="L6197"/>
      <c r="M6197"/>
      <c r="N6197"/>
      <c r="O6197"/>
      <c r="P6197"/>
    </row>
    <row r="6198" spans="1:16" x14ac:dyDescent="0.15">
      <c r="A6198"/>
      <c r="B6198"/>
      <c r="C6198"/>
      <c r="D6198"/>
      <c r="E6198"/>
      <c r="F6198"/>
      <c r="G6198"/>
      <c r="H6198"/>
      <c r="I6198"/>
      <c r="J6198"/>
      <c r="K6198"/>
      <c r="L6198"/>
      <c r="M6198"/>
      <c r="N6198"/>
      <c r="O6198"/>
      <c r="P6198"/>
    </row>
    <row r="6199" spans="1:16" x14ac:dyDescent="0.15">
      <c r="A6199"/>
      <c r="B6199"/>
      <c r="C6199"/>
      <c r="D6199"/>
      <c r="E6199"/>
      <c r="F6199"/>
      <c r="G6199"/>
      <c r="H6199"/>
      <c r="I6199"/>
      <c r="J6199"/>
      <c r="K6199"/>
      <c r="L6199"/>
      <c r="M6199"/>
      <c r="N6199"/>
      <c r="O6199"/>
      <c r="P6199"/>
    </row>
    <row r="6200" spans="1:16" x14ac:dyDescent="0.15">
      <c r="A6200"/>
      <c r="B6200"/>
      <c r="C6200"/>
      <c r="D6200"/>
      <c r="E6200"/>
      <c r="F6200"/>
      <c r="G6200"/>
      <c r="H6200"/>
      <c r="I6200"/>
      <c r="J6200"/>
      <c r="K6200"/>
      <c r="L6200"/>
      <c r="M6200"/>
      <c r="N6200"/>
      <c r="O6200"/>
      <c r="P6200"/>
    </row>
    <row r="6201" spans="1:16" x14ac:dyDescent="0.15">
      <c r="A6201"/>
      <c r="B6201"/>
      <c r="C6201"/>
      <c r="D6201"/>
      <c r="E6201"/>
      <c r="F6201"/>
      <c r="G6201"/>
      <c r="H6201"/>
      <c r="I6201"/>
      <c r="J6201"/>
      <c r="K6201"/>
      <c r="L6201"/>
      <c r="M6201"/>
      <c r="N6201"/>
      <c r="O6201"/>
      <c r="P6201"/>
    </row>
    <row r="6202" spans="1:16" x14ac:dyDescent="0.15">
      <c r="A6202"/>
      <c r="B6202"/>
      <c r="C6202"/>
      <c r="D6202"/>
      <c r="E6202"/>
      <c r="F6202"/>
      <c r="G6202"/>
      <c r="H6202"/>
      <c r="I6202"/>
      <c r="J6202"/>
      <c r="K6202"/>
      <c r="L6202"/>
      <c r="M6202"/>
      <c r="N6202"/>
      <c r="O6202"/>
      <c r="P6202"/>
    </row>
    <row r="6203" spans="1:16" x14ac:dyDescent="0.15">
      <c r="A6203"/>
      <c r="B6203"/>
      <c r="C6203"/>
      <c r="D6203"/>
      <c r="E6203"/>
      <c r="F6203"/>
      <c r="G6203"/>
      <c r="H6203"/>
      <c r="I6203"/>
      <c r="J6203"/>
      <c r="K6203"/>
      <c r="L6203"/>
      <c r="M6203"/>
      <c r="N6203"/>
      <c r="O6203"/>
      <c r="P6203"/>
    </row>
    <row r="6204" spans="1:16" x14ac:dyDescent="0.15">
      <c r="A6204"/>
      <c r="B6204"/>
      <c r="C6204"/>
      <c r="D6204"/>
      <c r="E6204"/>
      <c r="F6204"/>
      <c r="G6204"/>
      <c r="H6204"/>
      <c r="I6204"/>
      <c r="J6204"/>
      <c r="K6204"/>
      <c r="L6204"/>
      <c r="M6204"/>
      <c r="N6204"/>
      <c r="O6204"/>
      <c r="P6204"/>
    </row>
    <row r="6205" spans="1:16" x14ac:dyDescent="0.15">
      <c r="A6205"/>
      <c r="B6205"/>
      <c r="C6205"/>
      <c r="D6205"/>
      <c r="E6205"/>
      <c r="F6205"/>
      <c r="G6205"/>
      <c r="H6205"/>
      <c r="I6205"/>
      <c r="J6205"/>
      <c r="K6205"/>
      <c r="L6205"/>
      <c r="M6205"/>
      <c r="N6205"/>
      <c r="O6205"/>
      <c r="P6205"/>
    </row>
    <row r="6206" spans="1:16" x14ac:dyDescent="0.15">
      <c r="A6206"/>
      <c r="B6206"/>
      <c r="C6206"/>
      <c r="D6206"/>
      <c r="E6206"/>
      <c r="F6206"/>
      <c r="G6206"/>
      <c r="H6206"/>
      <c r="I6206"/>
      <c r="J6206"/>
      <c r="K6206"/>
      <c r="L6206"/>
      <c r="M6206"/>
      <c r="N6206"/>
      <c r="O6206"/>
      <c r="P6206"/>
    </row>
    <row r="6207" spans="1:16" x14ac:dyDescent="0.15">
      <c r="A6207"/>
      <c r="B6207"/>
      <c r="C6207"/>
      <c r="D6207"/>
      <c r="E6207"/>
      <c r="F6207"/>
      <c r="G6207"/>
      <c r="H6207"/>
      <c r="I6207"/>
      <c r="J6207"/>
      <c r="K6207"/>
      <c r="L6207"/>
      <c r="M6207"/>
      <c r="N6207"/>
      <c r="O6207"/>
      <c r="P6207"/>
    </row>
    <row r="6208" spans="1:16" x14ac:dyDescent="0.15">
      <c r="A6208"/>
      <c r="B6208"/>
      <c r="C6208"/>
      <c r="D6208"/>
      <c r="E6208"/>
      <c r="F6208"/>
      <c r="G6208"/>
      <c r="H6208"/>
      <c r="I6208"/>
      <c r="J6208"/>
      <c r="K6208"/>
      <c r="L6208"/>
      <c r="M6208"/>
      <c r="N6208"/>
      <c r="O6208"/>
      <c r="P6208"/>
    </row>
    <row r="6209" spans="1:16" x14ac:dyDescent="0.15">
      <c r="A6209"/>
      <c r="B6209"/>
      <c r="C6209"/>
      <c r="D6209"/>
      <c r="E6209"/>
      <c r="F6209"/>
      <c r="G6209"/>
      <c r="H6209"/>
      <c r="I6209"/>
      <c r="J6209"/>
      <c r="K6209"/>
      <c r="L6209"/>
      <c r="M6209"/>
      <c r="N6209"/>
      <c r="O6209"/>
      <c r="P6209"/>
    </row>
    <row r="6210" spans="1:16" x14ac:dyDescent="0.15">
      <c r="A6210"/>
      <c r="B6210"/>
      <c r="C6210"/>
      <c r="D6210"/>
      <c r="E6210"/>
      <c r="F6210"/>
      <c r="G6210"/>
      <c r="H6210"/>
      <c r="I6210"/>
      <c r="J6210"/>
      <c r="K6210"/>
      <c r="L6210"/>
      <c r="M6210"/>
      <c r="N6210"/>
      <c r="O6210"/>
      <c r="P6210"/>
    </row>
    <row r="6211" spans="1:16" x14ac:dyDescent="0.15">
      <c r="A6211"/>
      <c r="B6211"/>
      <c r="C6211"/>
      <c r="D6211"/>
      <c r="E6211"/>
      <c r="F6211"/>
      <c r="G6211"/>
      <c r="H6211"/>
      <c r="I6211"/>
      <c r="J6211"/>
      <c r="K6211"/>
      <c r="L6211"/>
      <c r="M6211"/>
      <c r="N6211"/>
      <c r="O6211"/>
      <c r="P6211"/>
    </row>
    <row r="6212" spans="1:16" x14ac:dyDescent="0.15">
      <c r="A6212"/>
      <c r="B6212"/>
      <c r="C6212"/>
      <c r="D6212"/>
      <c r="E6212"/>
      <c r="F6212"/>
      <c r="G6212"/>
      <c r="H6212"/>
      <c r="I6212"/>
      <c r="J6212"/>
      <c r="K6212"/>
      <c r="L6212"/>
      <c r="M6212"/>
      <c r="N6212"/>
      <c r="O6212"/>
      <c r="P6212"/>
    </row>
    <row r="6213" spans="1:16" x14ac:dyDescent="0.15">
      <c r="A6213"/>
      <c r="B6213"/>
      <c r="C6213"/>
      <c r="D6213"/>
      <c r="E6213"/>
      <c r="F6213"/>
      <c r="G6213"/>
      <c r="H6213"/>
      <c r="I6213"/>
      <c r="J6213"/>
      <c r="K6213"/>
      <c r="L6213"/>
      <c r="M6213"/>
      <c r="N6213"/>
      <c r="O6213"/>
      <c r="P6213"/>
    </row>
    <row r="6214" spans="1:16" x14ac:dyDescent="0.15">
      <c r="A6214"/>
      <c r="B6214"/>
      <c r="C6214"/>
      <c r="D6214"/>
      <c r="E6214"/>
      <c r="F6214"/>
      <c r="G6214"/>
      <c r="H6214"/>
      <c r="I6214"/>
      <c r="J6214"/>
      <c r="K6214"/>
      <c r="L6214"/>
      <c r="M6214"/>
      <c r="N6214"/>
      <c r="O6214"/>
      <c r="P6214"/>
    </row>
    <row r="6215" spans="1:16" x14ac:dyDescent="0.15">
      <c r="A6215"/>
      <c r="B6215"/>
      <c r="C6215"/>
      <c r="D6215"/>
      <c r="E6215"/>
      <c r="F6215"/>
      <c r="G6215"/>
      <c r="H6215"/>
      <c r="I6215"/>
      <c r="J6215"/>
      <c r="K6215"/>
      <c r="L6215"/>
      <c r="M6215"/>
      <c r="N6215"/>
      <c r="O6215"/>
      <c r="P6215"/>
    </row>
    <row r="6216" spans="1:16" x14ac:dyDescent="0.15">
      <c r="A6216"/>
      <c r="B6216"/>
      <c r="C6216"/>
      <c r="D6216"/>
      <c r="E6216"/>
      <c r="F6216"/>
      <c r="G6216"/>
      <c r="H6216"/>
      <c r="I6216"/>
      <c r="J6216"/>
      <c r="K6216"/>
      <c r="L6216"/>
      <c r="M6216"/>
      <c r="N6216"/>
      <c r="O6216"/>
      <c r="P6216"/>
    </row>
    <row r="6217" spans="1:16" x14ac:dyDescent="0.15">
      <c r="A6217"/>
      <c r="B6217"/>
      <c r="C6217"/>
      <c r="D6217"/>
      <c r="E6217"/>
      <c r="F6217"/>
      <c r="G6217"/>
      <c r="H6217"/>
      <c r="I6217"/>
      <c r="J6217"/>
      <c r="K6217"/>
      <c r="L6217"/>
      <c r="M6217"/>
      <c r="N6217"/>
      <c r="O6217"/>
      <c r="P6217"/>
    </row>
    <row r="6218" spans="1:16" x14ac:dyDescent="0.15">
      <c r="A6218"/>
      <c r="B6218"/>
      <c r="C6218"/>
      <c r="D6218"/>
      <c r="E6218"/>
      <c r="F6218"/>
      <c r="G6218"/>
      <c r="H6218"/>
      <c r="I6218"/>
      <c r="J6218"/>
      <c r="K6218"/>
      <c r="L6218"/>
      <c r="M6218"/>
      <c r="N6218"/>
      <c r="O6218"/>
      <c r="P6218"/>
    </row>
    <row r="6219" spans="1:16" x14ac:dyDescent="0.15">
      <c r="A6219"/>
      <c r="B6219"/>
      <c r="C6219"/>
      <c r="D6219"/>
      <c r="E6219"/>
      <c r="F6219"/>
      <c r="G6219"/>
      <c r="H6219"/>
      <c r="I6219"/>
      <c r="J6219"/>
      <c r="K6219"/>
      <c r="L6219"/>
      <c r="M6219"/>
      <c r="N6219"/>
      <c r="O6219"/>
      <c r="P6219"/>
    </row>
    <row r="6220" spans="1:16" x14ac:dyDescent="0.15">
      <c r="A6220"/>
      <c r="B6220"/>
      <c r="C6220"/>
      <c r="D6220"/>
      <c r="E6220"/>
      <c r="F6220"/>
      <c r="G6220"/>
      <c r="H6220"/>
      <c r="I6220"/>
      <c r="J6220"/>
      <c r="K6220"/>
      <c r="L6220"/>
      <c r="M6220"/>
      <c r="N6220"/>
      <c r="O6220"/>
      <c r="P6220"/>
    </row>
    <row r="6221" spans="1:16" x14ac:dyDescent="0.15">
      <c r="A6221"/>
      <c r="B6221"/>
      <c r="C6221"/>
      <c r="D6221"/>
      <c r="E6221"/>
      <c r="F6221"/>
      <c r="G6221"/>
      <c r="H6221"/>
      <c r="I6221"/>
      <c r="J6221"/>
      <c r="K6221"/>
      <c r="L6221"/>
      <c r="M6221"/>
      <c r="N6221"/>
      <c r="O6221"/>
      <c r="P6221"/>
    </row>
    <row r="6222" spans="1:16" x14ac:dyDescent="0.15">
      <c r="A6222"/>
      <c r="B6222"/>
      <c r="C6222"/>
      <c r="D6222"/>
      <c r="E6222"/>
      <c r="F6222"/>
      <c r="G6222"/>
      <c r="H6222"/>
      <c r="I6222"/>
      <c r="J6222"/>
      <c r="K6222"/>
      <c r="L6222"/>
      <c r="M6222"/>
      <c r="N6222"/>
      <c r="O6222"/>
      <c r="P6222"/>
    </row>
    <row r="6223" spans="1:16" x14ac:dyDescent="0.15">
      <c r="A6223"/>
      <c r="B6223"/>
      <c r="C6223"/>
      <c r="D6223"/>
      <c r="E6223"/>
      <c r="F6223"/>
      <c r="G6223"/>
      <c r="H6223"/>
      <c r="I6223"/>
      <c r="J6223"/>
      <c r="K6223"/>
      <c r="L6223"/>
      <c r="M6223"/>
      <c r="N6223"/>
      <c r="O6223"/>
      <c r="P6223"/>
    </row>
    <row r="6224" spans="1:16" x14ac:dyDescent="0.15">
      <c r="A6224"/>
      <c r="B6224"/>
      <c r="C6224"/>
      <c r="D6224"/>
      <c r="E6224"/>
      <c r="F6224"/>
      <c r="G6224"/>
      <c r="H6224"/>
      <c r="I6224"/>
      <c r="J6224"/>
      <c r="K6224"/>
      <c r="L6224"/>
      <c r="M6224"/>
      <c r="N6224"/>
      <c r="O6224"/>
      <c r="P6224"/>
    </row>
    <row r="6225" spans="1:16" x14ac:dyDescent="0.15">
      <c r="A6225"/>
      <c r="B6225"/>
      <c r="C6225"/>
      <c r="D6225"/>
      <c r="E6225"/>
      <c r="F6225"/>
      <c r="G6225"/>
      <c r="H6225"/>
      <c r="I6225"/>
      <c r="J6225"/>
      <c r="K6225"/>
      <c r="L6225"/>
      <c r="M6225"/>
      <c r="N6225"/>
      <c r="O6225"/>
      <c r="P6225"/>
    </row>
    <row r="6226" spans="1:16" x14ac:dyDescent="0.15">
      <c r="A6226"/>
      <c r="B6226"/>
      <c r="C6226"/>
      <c r="D6226"/>
      <c r="E6226"/>
      <c r="F6226"/>
      <c r="G6226"/>
      <c r="H6226"/>
      <c r="I6226"/>
      <c r="J6226"/>
      <c r="K6226"/>
      <c r="L6226"/>
      <c r="M6226"/>
      <c r="N6226"/>
      <c r="O6226"/>
      <c r="P6226"/>
    </row>
    <row r="6227" spans="1:16" x14ac:dyDescent="0.15">
      <c r="A6227"/>
      <c r="B6227"/>
      <c r="C6227"/>
      <c r="D6227"/>
      <c r="E6227"/>
      <c r="F6227"/>
      <c r="G6227"/>
      <c r="H6227"/>
      <c r="I6227"/>
      <c r="J6227"/>
      <c r="K6227"/>
      <c r="L6227"/>
      <c r="M6227"/>
      <c r="N6227"/>
      <c r="O6227"/>
      <c r="P6227"/>
    </row>
    <row r="6228" spans="1:16" x14ac:dyDescent="0.15">
      <c r="A6228"/>
      <c r="B6228"/>
      <c r="C6228"/>
      <c r="D6228"/>
      <c r="E6228"/>
      <c r="F6228"/>
      <c r="G6228"/>
      <c r="H6228"/>
      <c r="I6228"/>
      <c r="J6228"/>
      <c r="K6228"/>
      <c r="L6228"/>
      <c r="M6228"/>
      <c r="N6228"/>
      <c r="O6228"/>
      <c r="P6228"/>
    </row>
    <row r="6229" spans="1:16" x14ac:dyDescent="0.15">
      <c r="A6229"/>
      <c r="B6229"/>
      <c r="C6229"/>
      <c r="D6229"/>
      <c r="E6229"/>
      <c r="F6229"/>
      <c r="G6229"/>
      <c r="H6229"/>
      <c r="I6229"/>
      <c r="J6229"/>
      <c r="K6229"/>
      <c r="L6229"/>
      <c r="M6229"/>
      <c r="N6229"/>
      <c r="O6229"/>
      <c r="P6229"/>
    </row>
    <row r="6230" spans="1:16" x14ac:dyDescent="0.15">
      <c r="A6230"/>
      <c r="B6230"/>
      <c r="C6230"/>
      <c r="D6230"/>
      <c r="E6230"/>
      <c r="F6230"/>
      <c r="G6230"/>
      <c r="H6230"/>
      <c r="I6230"/>
      <c r="J6230"/>
      <c r="K6230"/>
      <c r="L6230"/>
      <c r="M6230"/>
      <c r="N6230"/>
      <c r="O6230"/>
      <c r="P6230"/>
    </row>
    <row r="6231" spans="1:16" x14ac:dyDescent="0.15">
      <c r="A6231"/>
      <c r="B6231"/>
      <c r="C6231"/>
      <c r="D6231"/>
      <c r="E6231"/>
      <c r="F6231"/>
      <c r="G6231"/>
      <c r="H6231"/>
      <c r="I6231"/>
      <c r="J6231"/>
      <c r="K6231"/>
      <c r="L6231"/>
      <c r="M6231"/>
      <c r="N6231"/>
      <c r="O6231"/>
      <c r="P6231"/>
    </row>
    <row r="6232" spans="1:16" x14ac:dyDescent="0.15">
      <c r="A6232"/>
      <c r="B6232"/>
      <c r="C6232"/>
      <c r="D6232"/>
      <c r="E6232"/>
      <c r="F6232"/>
      <c r="G6232"/>
      <c r="H6232"/>
      <c r="I6232"/>
      <c r="J6232"/>
      <c r="K6232"/>
      <c r="L6232"/>
      <c r="M6232"/>
      <c r="N6232"/>
      <c r="O6232"/>
      <c r="P6232"/>
    </row>
    <row r="6233" spans="1:16" x14ac:dyDescent="0.15">
      <c r="A6233"/>
      <c r="B6233"/>
      <c r="C6233"/>
      <c r="D6233"/>
      <c r="E6233"/>
      <c r="F6233"/>
      <c r="G6233"/>
      <c r="H6233"/>
      <c r="I6233"/>
      <c r="J6233"/>
      <c r="K6233"/>
      <c r="L6233"/>
      <c r="M6233"/>
      <c r="N6233"/>
      <c r="O6233"/>
      <c r="P6233"/>
    </row>
    <row r="6234" spans="1:16" x14ac:dyDescent="0.15">
      <c r="A6234"/>
      <c r="B6234"/>
      <c r="C6234"/>
      <c r="D6234"/>
      <c r="E6234"/>
      <c r="F6234"/>
      <c r="G6234"/>
      <c r="H6234"/>
      <c r="I6234"/>
      <c r="J6234"/>
      <c r="K6234"/>
      <c r="L6234"/>
      <c r="M6234"/>
      <c r="N6234"/>
      <c r="O6234"/>
      <c r="P6234"/>
    </row>
    <row r="6235" spans="1:16" x14ac:dyDescent="0.15">
      <c r="A6235"/>
      <c r="B6235"/>
      <c r="C6235"/>
      <c r="D6235"/>
      <c r="E6235"/>
      <c r="F6235"/>
      <c r="G6235"/>
      <c r="H6235"/>
      <c r="I6235"/>
      <c r="J6235"/>
      <c r="K6235"/>
      <c r="L6235"/>
      <c r="M6235"/>
      <c r="N6235"/>
      <c r="O6235"/>
      <c r="P6235"/>
    </row>
    <row r="6236" spans="1:16" x14ac:dyDescent="0.15">
      <c r="A6236"/>
      <c r="B6236"/>
      <c r="C6236"/>
      <c r="D6236"/>
      <c r="E6236"/>
      <c r="F6236"/>
      <c r="G6236"/>
      <c r="H6236"/>
      <c r="I6236"/>
      <c r="J6236"/>
      <c r="K6236"/>
      <c r="L6236"/>
      <c r="M6236"/>
      <c r="N6236"/>
      <c r="O6236"/>
      <c r="P6236"/>
    </row>
    <row r="6237" spans="1:16" x14ac:dyDescent="0.15">
      <c r="A6237"/>
      <c r="B6237"/>
      <c r="C6237"/>
      <c r="D6237"/>
      <c r="E6237"/>
      <c r="F6237"/>
      <c r="G6237"/>
      <c r="H6237"/>
      <c r="I6237"/>
      <c r="J6237"/>
      <c r="K6237"/>
      <c r="L6237"/>
      <c r="M6237"/>
      <c r="N6237"/>
      <c r="O6237"/>
      <c r="P6237"/>
    </row>
    <row r="6238" spans="1:16" x14ac:dyDescent="0.15">
      <c r="A6238"/>
      <c r="B6238"/>
      <c r="C6238"/>
      <c r="D6238"/>
      <c r="E6238"/>
      <c r="F6238"/>
      <c r="G6238"/>
      <c r="H6238"/>
      <c r="I6238"/>
      <c r="J6238"/>
      <c r="K6238"/>
      <c r="L6238"/>
      <c r="M6238"/>
      <c r="N6238"/>
      <c r="O6238"/>
      <c r="P6238"/>
    </row>
    <row r="6239" spans="1:16" x14ac:dyDescent="0.15">
      <c r="A6239"/>
      <c r="B6239"/>
      <c r="C6239"/>
      <c r="D6239"/>
      <c r="E6239"/>
      <c r="F6239"/>
      <c r="G6239"/>
      <c r="H6239"/>
      <c r="I6239"/>
      <c r="J6239"/>
      <c r="K6239"/>
      <c r="L6239"/>
      <c r="M6239"/>
      <c r="N6239"/>
      <c r="O6239"/>
      <c r="P6239"/>
    </row>
    <row r="6240" spans="1:16" x14ac:dyDescent="0.15">
      <c r="A6240"/>
      <c r="B6240"/>
      <c r="C6240"/>
      <c r="D6240"/>
      <c r="E6240"/>
      <c r="F6240"/>
      <c r="G6240"/>
      <c r="H6240"/>
      <c r="I6240"/>
      <c r="J6240"/>
      <c r="K6240"/>
      <c r="L6240"/>
      <c r="M6240"/>
      <c r="N6240"/>
      <c r="O6240"/>
      <c r="P6240"/>
    </row>
    <row r="6241" spans="1:16" x14ac:dyDescent="0.15">
      <c r="A6241"/>
      <c r="B6241"/>
      <c r="C6241"/>
      <c r="D6241"/>
      <c r="E6241"/>
      <c r="F6241"/>
      <c r="G6241"/>
      <c r="H6241"/>
      <c r="I6241"/>
      <c r="J6241"/>
      <c r="K6241"/>
      <c r="L6241"/>
      <c r="M6241"/>
      <c r="N6241"/>
      <c r="O6241"/>
      <c r="P6241"/>
    </row>
    <row r="6242" spans="1:16" x14ac:dyDescent="0.15">
      <c r="A6242"/>
      <c r="B6242"/>
      <c r="C6242"/>
      <c r="D6242"/>
      <c r="E6242"/>
      <c r="F6242"/>
      <c r="G6242"/>
      <c r="H6242"/>
      <c r="I6242"/>
      <c r="J6242"/>
      <c r="K6242"/>
      <c r="L6242"/>
      <c r="M6242"/>
      <c r="N6242"/>
      <c r="O6242"/>
      <c r="P6242"/>
    </row>
    <row r="6243" spans="1:16" x14ac:dyDescent="0.15">
      <c r="A6243"/>
      <c r="B6243"/>
      <c r="C6243"/>
      <c r="D6243"/>
      <c r="E6243"/>
      <c r="F6243"/>
      <c r="G6243"/>
      <c r="H6243"/>
      <c r="I6243"/>
      <c r="J6243"/>
      <c r="K6243"/>
      <c r="L6243"/>
      <c r="M6243"/>
      <c r="N6243"/>
      <c r="O6243"/>
      <c r="P6243"/>
    </row>
    <row r="6244" spans="1:16" x14ac:dyDescent="0.15">
      <c r="A6244"/>
      <c r="B6244"/>
      <c r="C6244"/>
      <c r="D6244"/>
      <c r="E6244"/>
      <c r="F6244"/>
      <c r="G6244"/>
      <c r="H6244"/>
      <c r="I6244"/>
      <c r="J6244"/>
      <c r="K6244"/>
      <c r="L6244"/>
      <c r="M6244"/>
      <c r="N6244"/>
      <c r="O6244"/>
      <c r="P6244"/>
    </row>
    <row r="6245" spans="1:16" x14ac:dyDescent="0.15">
      <c r="A6245"/>
      <c r="B6245"/>
      <c r="C6245"/>
      <c r="D6245"/>
      <c r="E6245"/>
      <c r="F6245"/>
      <c r="G6245"/>
      <c r="H6245"/>
      <c r="I6245"/>
      <c r="J6245"/>
      <c r="K6245"/>
      <c r="L6245"/>
      <c r="M6245"/>
      <c r="N6245"/>
      <c r="O6245"/>
      <c r="P6245"/>
    </row>
    <row r="6246" spans="1:16" x14ac:dyDescent="0.15">
      <c r="A6246"/>
      <c r="B6246"/>
      <c r="C6246"/>
      <c r="D6246"/>
      <c r="E6246"/>
      <c r="F6246"/>
      <c r="G6246"/>
      <c r="H6246"/>
      <c r="I6246"/>
      <c r="J6246"/>
      <c r="K6246"/>
      <c r="L6246"/>
      <c r="M6246"/>
      <c r="N6246"/>
      <c r="O6246"/>
      <c r="P6246"/>
    </row>
    <row r="6247" spans="1:16" x14ac:dyDescent="0.15">
      <c r="A6247"/>
      <c r="B6247"/>
      <c r="C6247"/>
      <c r="D6247"/>
      <c r="E6247"/>
      <c r="F6247"/>
      <c r="G6247"/>
      <c r="H6247"/>
      <c r="I6247"/>
      <c r="J6247"/>
      <c r="K6247"/>
      <c r="L6247"/>
      <c r="M6247"/>
      <c r="N6247"/>
      <c r="O6247"/>
      <c r="P6247"/>
    </row>
    <row r="6248" spans="1:16" x14ac:dyDescent="0.15">
      <c r="A6248"/>
      <c r="B6248"/>
      <c r="C6248"/>
      <c r="D6248"/>
      <c r="E6248"/>
      <c r="F6248"/>
      <c r="G6248"/>
      <c r="H6248"/>
      <c r="I6248"/>
      <c r="J6248"/>
      <c r="K6248"/>
      <c r="L6248"/>
      <c r="M6248"/>
      <c r="N6248"/>
      <c r="O6248"/>
      <c r="P6248"/>
    </row>
    <row r="6249" spans="1:16" x14ac:dyDescent="0.15">
      <c r="A6249"/>
      <c r="B6249"/>
      <c r="C6249"/>
      <c r="D6249"/>
      <c r="E6249"/>
      <c r="F6249"/>
      <c r="G6249"/>
      <c r="H6249"/>
      <c r="I6249"/>
      <c r="J6249"/>
      <c r="K6249"/>
      <c r="L6249"/>
      <c r="M6249"/>
      <c r="N6249"/>
      <c r="O6249"/>
      <c r="P6249"/>
    </row>
    <row r="6250" spans="1:16" x14ac:dyDescent="0.15">
      <c r="A6250"/>
      <c r="B6250"/>
      <c r="C6250"/>
      <c r="D6250"/>
      <c r="E6250"/>
      <c r="F6250"/>
      <c r="G6250"/>
      <c r="H6250"/>
      <c r="I6250"/>
      <c r="J6250"/>
      <c r="K6250"/>
      <c r="L6250"/>
      <c r="M6250"/>
      <c r="N6250"/>
      <c r="O6250"/>
      <c r="P6250"/>
    </row>
    <row r="6251" spans="1:16" x14ac:dyDescent="0.15">
      <c r="A6251"/>
      <c r="B6251"/>
      <c r="C6251"/>
      <c r="D6251"/>
      <c r="E6251"/>
      <c r="F6251"/>
      <c r="G6251"/>
      <c r="H6251"/>
      <c r="I6251"/>
      <c r="J6251"/>
      <c r="K6251"/>
      <c r="L6251"/>
      <c r="M6251"/>
      <c r="N6251"/>
      <c r="O6251"/>
      <c r="P6251"/>
    </row>
    <row r="6252" spans="1:16" x14ac:dyDescent="0.15">
      <c r="A6252"/>
      <c r="B6252"/>
      <c r="C6252"/>
      <c r="D6252"/>
      <c r="E6252"/>
      <c r="F6252"/>
      <c r="G6252"/>
      <c r="H6252"/>
      <c r="I6252"/>
      <c r="J6252"/>
      <c r="K6252"/>
      <c r="L6252"/>
      <c r="M6252"/>
      <c r="N6252"/>
      <c r="O6252"/>
      <c r="P6252"/>
    </row>
    <row r="6253" spans="1:16" x14ac:dyDescent="0.15">
      <c r="A6253"/>
      <c r="B6253"/>
      <c r="C6253"/>
      <c r="D6253"/>
      <c r="E6253"/>
      <c r="F6253"/>
      <c r="G6253"/>
      <c r="H6253"/>
      <c r="I6253"/>
      <c r="J6253"/>
      <c r="K6253"/>
      <c r="L6253"/>
      <c r="M6253"/>
      <c r="N6253"/>
      <c r="O6253"/>
      <c r="P6253"/>
    </row>
    <row r="6254" spans="1:16" x14ac:dyDescent="0.15">
      <c r="A6254"/>
      <c r="B6254"/>
      <c r="C6254"/>
      <c r="D6254"/>
      <c r="E6254"/>
      <c r="F6254"/>
      <c r="G6254"/>
      <c r="H6254"/>
      <c r="I6254"/>
      <c r="J6254"/>
      <c r="K6254"/>
      <c r="L6254"/>
      <c r="M6254"/>
      <c r="N6254"/>
      <c r="O6254"/>
      <c r="P6254"/>
    </row>
    <row r="6255" spans="1:16" x14ac:dyDescent="0.15">
      <c r="A6255"/>
      <c r="B6255"/>
      <c r="C6255"/>
      <c r="D6255"/>
      <c r="E6255"/>
      <c r="F6255"/>
      <c r="G6255"/>
      <c r="H6255"/>
      <c r="I6255"/>
      <c r="J6255"/>
      <c r="K6255"/>
      <c r="L6255"/>
      <c r="M6255"/>
      <c r="N6255"/>
      <c r="O6255"/>
      <c r="P6255"/>
    </row>
    <row r="6256" spans="1:16" x14ac:dyDescent="0.15">
      <c r="A6256"/>
      <c r="B6256"/>
      <c r="C6256"/>
      <c r="D6256"/>
      <c r="E6256"/>
      <c r="F6256"/>
      <c r="G6256"/>
      <c r="H6256"/>
      <c r="I6256"/>
      <c r="J6256"/>
      <c r="K6256"/>
      <c r="L6256"/>
      <c r="M6256"/>
      <c r="N6256"/>
      <c r="O6256"/>
      <c r="P6256"/>
    </row>
    <row r="6257" spans="1:16" x14ac:dyDescent="0.15">
      <c r="A6257"/>
      <c r="B6257"/>
      <c r="C6257"/>
      <c r="D6257"/>
      <c r="E6257"/>
      <c r="F6257"/>
      <c r="G6257"/>
      <c r="H6257"/>
      <c r="I6257"/>
      <c r="J6257"/>
      <c r="K6257"/>
      <c r="L6257"/>
      <c r="M6257"/>
      <c r="N6257"/>
      <c r="O6257"/>
      <c r="P6257"/>
    </row>
    <row r="6258" spans="1:16" x14ac:dyDescent="0.15">
      <c r="A6258"/>
      <c r="B6258"/>
      <c r="C6258"/>
      <c r="D6258"/>
      <c r="E6258"/>
      <c r="F6258"/>
      <c r="G6258"/>
      <c r="H6258"/>
      <c r="I6258"/>
      <c r="J6258"/>
      <c r="K6258"/>
      <c r="L6258"/>
      <c r="M6258"/>
      <c r="N6258"/>
      <c r="O6258"/>
      <c r="P6258"/>
    </row>
    <row r="6259" spans="1:16" x14ac:dyDescent="0.15">
      <c r="A6259"/>
      <c r="B6259"/>
      <c r="C6259"/>
      <c r="D6259"/>
      <c r="E6259"/>
      <c r="F6259"/>
      <c r="G6259"/>
      <c r="H6259"/>
      <c r="I6259"/>
      <c r="J6259"/>
      <c r="K6259"/>
      <c r="L6259"/>
      <c r="M6259"/>
      <c r="N6259"/>
      <c r="O6259"/>
      <c r="P6259"/>
    </row>
    <row r="6260" spans="1:16" x14ac:dyDescent="0.15">
      <c r="A6260"/>
      <c r="B6260"/>
      <c r="C6260"/>
      <c r="D6260"/>
      <c r="E6260"/>
      <c r="F6260"/>
      <c r="G6260"/>
      <c r="H6260"/>
      <c r="I6260"/>
      <c r="J6260"/>
      <c r="K6260"/>
      <c r="L6260"/>
      <c r="M6260"/>
      <c r="N6260"/>
      <c r="O6260"/>
      <c r="P6260"/>
    </row>
    <row r="6261" spans="1:16" x14ac:dyDescent="0.15">
      <c r="A6261"/>
      <c r="B6261"/>
      <c r="C6261"/>
      <c r="D6261"/>
      <c r="E6261"/>
      <c r="F6261"/>
      <c r="G6261"/>
      <c r="H6261"/>
      <c r="I6261"/>
      <c r="J6261"/>
      <c r="K6261"/>
      <c r="L6261"/>
      <c r="M6261"/>
      <c r="N6261"/>
      <c r="O6261"/>
      <c r="P6261"/>
    </row>
    <row r="6262" spans="1:16" x14ac:dyDescent="0.15">
      <c r="A6262"/>
      <c r="B6262"/>
      <c r="C6262"/>
      <c r="D6262"/>
      <c r="E6262"/>
      <c r="F6262"/>
      <c r="G6262"/>
      <c r="H6262"/>
      <c r="I6262"/>
      <c r="J6262"/>
      <c r="K6262"/>
      <c r="L6262"/>
      <c r="M6262"/>
      <c r="N6262"/>
      <c r="O6262"/>
      <c r="P6262"/>
    </row>
    <row r="6263" spans="1:16" x14ac:dyDescent="0.15">
      <c r="A6263"/>
      <c r="B6263"/>
      <c r="C6263"/>
      <c r="D6263"/>
      <c r="E6263"/>
      <c r="F6263"/>
      <c r="G6263"/>
      <c r="H6263"/>
      <c r="I6263"/>
      <c r="J6263"/>
      <c r="K6263"/>
      <c r="L6263"/>
      <c r="M6263"/>
      <c r="N6263"/>
      <c r="O6263"/>
      <c r="P6263"/>
    </row>
    <row r="6264" spans="1:16" x14ac:dyDescent="0.15">
      <c r="A6264"/>
      <c r="B6264"/>
      <c r="C6264"/>
      <c r="D6264"/>
      <c r="E6264"/>
      <c r="F6264"/>
      <c r="G6264"/>
      <c r="H6264"/>
      <c r="I6264"/>
      <c r="J6264"/>
      <c r="K6264"/>
      <c r="L6264"/>
      <c r="M6264"/>
      <c r="N6264"/>
      <c r="O6264"/>
      <c r="P6264"/>
    </row>
    <row r="6265" spans="1:16" x14ac:dyDescent="0.15">
      <c r="A6265"/>
      <c r="B6265"/>
      <c r="C6265"/>
      <c r="D6265"/>
      <c r="E6265"/>
      <c r="F6265"/>
      <c r="G6265"/>
      <c r="H6265"/>
      <c r="I6265"/>
      <c r="J6265"/>
      <c r="K6265"/>
      <c r="L6265"/>
      <c r="M6265"/>
      <c r="N6265"/>
      <c r="O6265"/>
      <c r="P6265"/>
    </row>
    <row r="6266" spans="1:16" x14ac:dyDescent="0.15">
      <c r="A6266"/>
      <c r="B6266"/>
      <c r="C6266"/>
      <c r="D6266"/>
      <c r="E6266"/>
      <c r="F6266"/>
      <c r="G6266"/>
      <c r="H6266"/>
      <c r="I6266"/>
      <c r="J6266"/>
      <c r="K6266"/>
      <c r="L6266"/>
      <c r="M6266"/>
      <c r="N6266"/>
      <c r="O6266"/>
      <c r="P6266"/>
    </row>
    <row r="6267" spans="1:16" x14ac:dyDescent="0.15">
      <c r="A6267"/>
      <c r="B6267"/>
      <c r="C6267"/>
      <c r="D6267"/>
      <c r="E6267"/>
      <c r="F6267"/>
      <c r="G6267"/>
      <c r="H6267"/>
      <c r="I6267"/>
      <c r="J6267"/>
      <c r="K6267"/>
      <c r="L6267"/>
      <c r="M6267"/>
      <c r="N6267"/>
      <c r="O6267"/>
      <c r="P6267"/>
    </row>
    <row r="6268" spans="1:16" x14ac:dyDescent="0.15">
      <c r="A6268"/>
      <c r="B6268"/>
      <c r="C6268"/>
      <c r="D6268"/>
      <c r="E6268"/>
      <c r="F6268"/>
      <c r="G6268"/>
      <c r="H6268"/>
      <c r="I6268"/>
      <c r="J6268"/>
      <c r="K6268"/>
      <c r="L6268"/>
      <c r="M6268"/>
      <c r="N6268"/>
      <c r="O6268"/>
      <c r="P6268"/>
    </row>
    <row r="6269" spans="1:16" x14ac:dyDescent="0.15">
      <c r="A6269"/>
      <c r="B6269"/>
      <c r="C6269"/>
      <c r="D6269"/>
      <c r="E6269"/>
      <c r="F6269"/>
      <c r="G6269"/>
      <c r="H6269"/>
      <c r="I6269"/>
      <c r="J6269"/>
      <c r="K6269"/>
      <c r="L6269"/>
      <c r="M6269"/>
      <c r="N6269"/>
      <c r="O6269"/>
      <c r="P6269"/>
    </row>
    <row r="6270" spans="1:16" x14ac:dyDescent="0.15">
      <c r="A6270"/>
      <c r="B6270"/>
      <c r="C6270"/>
      <c r="D6270"/>
      <c r="E6270"/>
      <c r="F6270"/>
      <c r="G6270"/>
      <c r="H6270"/>
      <c r="I6270"/>
      <c r="J6270"/>
      <c r="K6270"/>
      <c r="L6270"/>
      <c r="M6270"/>
      <c r="N6270"/>
      <c r="O6270"/>
      <c r="P6270"/>
    </row>
    <row r="6271" spans="1:16" x14ac:dyDescent="0.15">
      <c r="A6271"/>
      <c r="B6271"/>
      <c r="C6271"/>
      <c r="D6271"/>
      <c r="E6271"/>
      <c r="F6271"/>
      <c r="G6271"/>
      <c r="H6271"/>
      <c r="I6271"/>
      <c r="J6271"/>
      <c r="K6271"/>
      <c r="L6271"/>
      <c r="M6271"/>
      <c r="N6271"/>
      <c r="O6271"/>
      <c r="P6271"/>
    </row>
    <row r="6272" spans="1:16" x14ac:dyDescent="0.15">
      <c r="A6272"/>
      <c r="B6272"/>
      <c r="C6272"/>
      <c r="D6272"/>
      <c r="E6272"/>
      <c r="F6272"/>
      <c r="G6272"/>
      <c r="H6272"/>
      <c r="I6272"/>
      <c r="J6272"/>
      <c r="K6272"/>
      <c r="L6272"/>
      <c r="M6272"/>
      <c r="N6272"/>
      <c r="O6272"/>
      <c r="P6272"/>
    </row>
    <row r="6273" spans="1:16" x14ac:dyDescent="0.15">
      <c r="A6273"/>
      <c r="B6273"/>
      <c r="C6273"/>
      <c r="D6273"/>
      <c r="E6273"/>
      <c r="F6273"/>
      <c r="G6273"/>
      <c r="H6273"/>
      <c r="I6273"/>
      <c r="J6273"/>
      <c r="K6273"/>
      <c r="L6273"/>
      <c r="M6273"/>
      <c r="N6273"/>
      <c r="O6273"/>
      <c r="P6273"/>
    </row>
    <row r="6274" spans="1:16" x14ac:dyDescent="0.15">
      <c r="A6274"/>
      <c r="B6274"/>
      <c r="C6274"/>
      <c r="D6274"/>
      <c r="E6274"/>
      <c r="F6274"/>
      <c r="G6274"/>
      <c r="H6274"/>
      <c r="I6274"/>
      <c r="J6274"/>
      <c r="K6274"/>
      <c r="L6274"/>
      <c r="M6274"/>
      <c r="N6274"/>
      <c r="O6274"/>
      <c r="P6274"/>
    </row>
    <row r="6275" spans="1:16" x14ac:dyDescent="0.15">
      <c r="A6275"/>
      <c r="B6275"/>
      <c r="C6275"/>
      <c r="D6275"/>
      <c r="E6275"/>
      <c r="F6275"/>
      <c r="G6275"/>
      <c r="H6275"/>
      <c r="I6275"/>
      <c r="J6275"/>
      <c r="K6275"/>
      <c r="L6275"/>
      <c r="M6275"/>
      <c r="N6275"/>
      <c r="O6275"/>
      <c r="P6275"/>
    </row>
    <row r="6276" spans="1:16" x14ac:dyDescent="0.15">
      <c r="A6276"/>
      <c r="B6276"/>
      <c r="C6276"/>
      <c r="D6276"/>
      <c r="E6276"/>
      <c r="F6276"/>
      <c r="G6276"/>
      <c r="H6276"/>
      <c r="I6276"/>
      <c r="J6276"/>
      <c r="K6276"/>
      <c r="L6276"/>
      <c r="M6276"/>
      <c r="N6276"/>
      <c r="O6276"/>
      <c r="P6276"/>
    </row>
    <row r="6277" spans="1:16" x14ac:dyDescent="0.15">
      <c r="A6277"/>
      <c r="B6277"/>
      <c r="C6277"/>
      <c r="D6277"/>
      <c r="E6277"/>
      <c r="F6277"/>
      <c r="G6277"/>
      <c r="H6277"/>
      <c r="I6277"/>
      <c r="J6277"/>
      <c r="K6277"/>
      <c r="L6277"/>
      <c r="M6277"/>
      <c r="N6277"/>
      <c r="O6277"/>
      <c r="P6277"/>
    </row>
    <row r="6278" spans="1:16" x14ac:dyDescent="0.15">
      <c r="A6278"/>
      <c r="B6278"/>
      <c r="C6278"/>
      <c r="D6278"/>
      <c r="E6278"/>
      <c r="F6278"/>
      <c r="G6278"/>
      <c r="H6278"/>
      <c r="I6278"/>
      <c r="J6278"/>
      <c r="K6278"/>
      <c r="L6278"/>
      <c r="M6278"/>
      <c r="N6278"/>
      <c r="O6278"/>
      <c r="P6278"/>
    </row>
    <row r="6279" spans="1:16" x14ac:dyDescent="0.15">
      <c r="A6279"/>
      <c r="B6279"/>
      <c r="C6279"/>
      <c r="D6279"/>
      <c r="E6279"/>
      <c r="F6279"/>
      <c r="G6279"/>
      <c r="H6279"/>
      <c r="I6279"/>
      <c r="J6279"/>
      <c r="K6279"/>
      <c r="L6279"/>
      <c r="M6279"/>
      <c r="N6279"/>
      <c r="O6279"/>
      <c r="P6279"/>
    </row>
    <row r="6280" spans="1:16" x14ac:dyDescent="0.15">
      <c r="A6280"/>
      <c r="B6280"/>
      <c r="C6280"/>
      <c r="D6280"/>
      <c r="E6280"/>
      <c r="F6280"/>
      <c r="G6280"/>
      <c r="H6280"/>
      <c r="I6280"/>
      <c r="J6280"/>
      <c r="K6280"/>
      <c r="L6280"/>
      <c r="M6280"/>
      <c r="N6280"/>
      <c r="O6280"/>
      <c r="P6280"/>
    </row>
    <row r="6281" spans="1:16" x14ac:dyDescent="0.15">
      <c r="A6281"/>
      <c r="B6281"/>
      <c r="C6281"/>
      <c r="D6281"/>
      <c r="E6281"/>
      <c r="F6281"/>
      <c r="G6281"/>
      <c r="H6281"/>
      <c r="I6281"/>
      <c r="J6281"/>
      <c r="K6281"/>
      <c r="L6281"/>
      <c r="M6281"/>
      <c r="N6281"/>
      <c r="O6281"/>
      <c r="P6281"/>
    </row>
    <row r="6282" spans="1:16" x14ac:dyDescent="0.15">
      <c r="A6282"/>
      <c r="B6282"/>
      <c r="C6282"/>
      <c r="D6282"/>
      <c r="E6282"/>
      <c r="F6282"/>
      <c r="G6282"/>
      <c r="H6282"/>
      <c r="I6282"/>
      <c r="J6282"/>
      <c r="K6282"/>
      <c r="L6282"/>
      <c r="M6282"/>
      <c r="N6282"/>
      <c r="O6282"/>
      <c r="P6282"/>
    </row>
    <row r="6283" spans="1:16" x14ac:dyDescent="0.15">
      <c r="A6283"/>
      <c r="B6283"/>
      <c r="C6283"/>
      <c r="D6283"/>
      <c r="E6283"/>
      <c r="F6283"/>
      <c r="G6283"/>
      <c r="H6283"/>
      <c r="I6283"/>
      <c r="J6283"/>
      <c r="K6283"/>
      <c r="L6283"/>
      <c r="M6283"/>
      <c r="N6283"/>
      <c r="O6283"/>
      <c r="P6283"/>
    </row>
    <row r="6284" spans="1:16" x14ac:dyDescent="0.15">
      <c r="A6284"/>
      <c r="B6284"/>
      <c r="C6284"/>
      <c r="D6284"/>
      <c r="E6284"/>
      <c r="F6284"/>
      <c r="G6284"/>
      <c r="H6284"/>
      <c r="I6284"/>
      <c r="J6284"/>
      <c r="K6284"/>
      <c r="L6284"/>
      <c r="M6284"/>
      <c r="N6284"/>
      <c r="O6284"/>
      <c r="P6284"/>
    </row>
    <row r="6285" spans="1:16" x14ac:dyDescent="0.15">
      <c r="A6285"/>
      <c r="B6285"/>
      <c r="C6285"/>
      <c r="D6285"/>
      <c r="E6285"/>
      <c r="F6285"/>
      <c r="G6285"/>
      <c r="H6285"/>
      <c r="I6285"/>
      <c r="J6285"/>
      <c r="K6285"/>
      <c r="L6285"/>
      <c r="M6285"/>
      <c r="N6285"/>
      <c r="O6285"/>
      <c r="P6285"/>
    </row>
    <row r="6286" spans="1:16" x14ac:dyDescent="0.15">
      <c r="A6286"/>
      <c r="B6286"/>
      <c r="C6286"/>
      <c r="D6286"/>
      <c r="E6286"/>
      <c r="F6286"/>
      <c r="G6286"/>
      <c r="H6286"/>
      <c r="I6286"/>
      <c r="J6286"/>
      <c r="K6286"/>
      <c r="L6286"/>
      <c r="M6286"/>
      <c r="N6286"/>
      <c r="O6286"/>
      <c r="P6286"/>
    </row>
    <row r="6287" spans="1:16" x14ac:dyDescent="0.15">
      <c r="A6287"/>
      <c r="B6287"/>
      <c r="C6287"/>
      <c r="D6287"/>
      <c r="E6287"/>
      <c r="F6287"/>
      <c r="G6287"/>
      <c r="H6287"/>
      <c r="I6287"/>
      <c r="J6287"/>
      <c r="K6287"/>
      <c r="L6287"/>
      <c r="M6287"/>
      <c r="N6287"/>
      <c r="O6287"/>
      <c r="P6287"/>
    </row>
    <row r="6288" spans="1:16" x14ac:dyDescent="0.15">
      <c r="A6288"/>
      <c r="B6288"/>
      <c r="C6288"/>
      <c r="D6288"/>
      <c r="E6288"/>
      <c r="F6288"/>
      <c r="G6288"/>
      <c r="H6288"/>
      <c r="I6288"/>
      <c r="J6288"/>
      <c r="K6288"/>
      <c r="L6288"/>
      <c r="M6288"/>
      <c r="N6288"/>
      <c r="O6288"/>
      <c r="P6288"/>
    </row>
    <row r="6289" spans="1:16" x14ac:dyDescent="0.15">
      <c r="A6289"/>
      <c r="B6289"/>
      <c r="C6289"/>
      <c r="D6289"/>
      <c r="E6289"/>
      <c r="F6289"/>
      <c r="G6289"/>
      <c r="H6289"/>
      <c r="I6289"/>
      <c r="J6289"/>
      <c r="K6289"/>
      <c r="L6289"/>
      <c r="M6289"/>
      <c r="N6289"/>
      <c r="O6289"/>
      <c r="P6289"/>
    </row>
    <row r="6290" spans="1:16" x14ac:dyDescent="0.15">
      <c r="A6290"/>
      <c r="B6290"/>
      <c r="C6290"/>
      <c r="D6290"/>
      <c r="E6290"/>
      <c r="F6290"/>
      <c r="G6290"/>
      <c r="H6290"/>
      <c r="I6290"/>
      <c r="J6290"/>
      <c r="K6290"/>
      <c r="L6290"/>
      <c r="M6290"/>
      <c r="N6290"/>
      <c r="O6290"/>
      <c r="P6290"/>
    </row>
    <row r="6291" spans="1:16" x14ac:dyDescent="0.15">
      <c r="A6291"/>
      <c r="B6291"/>
      <c r="C6291"/>
      <c r="D6291"/>
      <c r="E6291"/>
      <c r="F6291"/>
      <c r="G6291"/>
      <c r="H6291"/>
      <c r="I6291"/>
      <c r="J6291"/>
      <c r="K6291"/>
      <c r="L6291"/>
      <c r="M6291"/>
      <c r="N6291"/>
      <c r="O6291"/>
      <c r="P6291"/>
    </row>
    <row r="6292" spans="1:16" x14ac:dyDescent="0.15">
      <c r="A6292"/>
      <c r="B6292"/>
      <c r="C6292"/>
      <c r="D6292"/>
      <c r="E6292"/>
      <c r="F6292"/>
      <c r="G6292"/>
      <c r="H6292"/>
      <c r="I6292"/>
      <c r="J6292"/>
      <c r="K6292"/>
      <c r="L6292"/>
      <c r="M6292"/>
      <c r="N6292"/>
      <c r="O6292"/>
      <c r="P6292"/>
    </row>
    <row r="6293" spans="1:16" x14ac:dyDescent="0.15">
      <c r="A6293"/>
      <c r="B6293"/>
      <c r="C6293"/>
      <c r="D6293"/>
      <c r="E6293"/>
      <c r="F6293"/>
      <c r="G6293"/>
      <c r="H6293"/>
      <c r="I6293"/>
      <c r="J6293"/>
      <c r="K6293"/>
      <c r="L6293"/>
      <c r="M6293"/>
      <c r="N6293"/>
      <c r="O6293"/>
      <c r="P6293"/>
    </row>
    <row r="6294" spans="1:16" x14ac:dyDescent="0.15">
      <c r="A6294"/>
      <c r="B6294"/>
      <c r="C6294"/>
      <c r="D6294"/>
      <c r="E6294"/>
      <c r="F6294"/>
      <c r="G6294"/>
      <c r="H6294"/>
      <c r="I6294"/>
      <c r="J6294"/>
      <c r="K6294"/>
      <c r="L6294"/>
      <c r="M6294"/>
      <c r="N6294"/>
      <c r="O6294"/>
      <c r="P6294"/>
    </row>
    <row r="6295" spans="1:16" x14ac:dyDescent="0.15">
      <c r="A6295"/>
      <c r="B6295"/>
      <c r="C6295"/>
      <c r="D6295"/>
      <c r="E6295"/>
      <c r="F6295"/>
      <c r="G6295"/>
      <c r="H6295"/>
      <c r="I6295"/>
      <c r="J6295"/>
      <c r="K6295"/>
      <c r="L6295"/>
      <c r="M6295"/>
      <c r="N6295"/>
      <c r="O6295"/>
      <c r="P6295"/>
    </row>
    <row r="6296" spans="1:16" x14ac:dyDescent="0.15">
      <c r="A6296"/>
      <c r="B6296"/>
      <c r="C6296"/>
      <c r="D6296"/>
      <c r="E6296"/>
      <c r="F6296"/>
      <c r="G6296"/>
      <c r="H6296"/>
      <c r="I6296"/>
      <c r="J6296"/>
      <c r="K6296"/>
      <c r="L6296"/>
      <c r="M6296"/>
      <c r="N6296"/>
      <c r="O6296"/>
      <c r="P6296"/>
    </row>
    <row r="6297" spans="1:16" x14ac:dyDescent="0.15">
      <c r="A6297"/>
      <c r="B6297"/>
      <c r="C6297"/>
      <c r="D6297"/>
      <c r="E6297"/>
      <c r="F6297"/>
      <c r="G6297"/>
      <c r="H6297"/>
      <c r="I6297"/>
      <c r="J6297"/>
      <c r="K6297"/>
      <c r="L6297"/>
      <c r="M6297"/>
      <c r="N6297"/>
      <c r="O6297"/>
      <c r="P6297"/>
    </row>
    <row r="6298" spans="1:16" x14ac:dyDescent="0.15">
      <c r="A6298"/>
      <c r="B6298"/>
      <c r="C6298"/>
      <c r="D6298"/>
      <c r="E6298"/>
      <c r="F6298"/>
      <c r="G6298"/>
      <c r="H6298"/>
      <c r="I6298"/>
      <c r="J6298"/>
      <c r="K6298"/>
      <c r="L6298"/>
      <c r="M6298"/>
      <c r="N6298"/>
      <c r="O6298"/>
      <c r="P6298"/>
    </row>
    <row r="6299" spans="1:16" x14ac:dyDescent="0.15">
      <c r="A6299"/>
      <c r="B6299"/>
      <c r="C6299"/>
      <c r="D6299"/>
      <c r="E6299"/>
      <c r="F6299"/>
      <c r="G6299"/>
      <c r="H6299"/>
      <c r="I6299"/>
      <c r="J6299"/>
      <c r="K6299"/>
      <c r="L6299"/>
      <c r="M6299"/>
      <c r="N6299"/>
      <c r="O6299"/>
      <c r="P6299"/>
    </row>
    <row r="6300" spans="1:16" x14ac:dyDescent="0.15">
      <c r="A6300"/>
      <c r="B6300"/>
      <c r="C6300"/>
      <c r="D6300"/>
      <c r="E6300"/>
      <c r="F6300"/>
      <c r="G6300"/>
      <c r="H6300"/>
      <c r="I6300"/>
      <c r="J6300"/>
      <c r="K6300"/>
      <c r="L6300"/>
      <c r="M6300"/>
      <c r="N6300"/>
      <c r="O6300"/>
      <c r="P6300"/>
    </row>
    <row r="6301" spans="1:16" x14ac:dyDescent="0.15">
      <c r="A6301"/>
      <c r="B6301"/>
      <c r="C6301"/>
      <c r="D6301"/>
      <c r="E6301"/>
      <c r="F6301"/>
      <c r="G6301"/>
      <c r="H6301"/>
      <c r="I6301"/>
      <c r="J6301"/>
      <c r="K6301"/>
      <c r="L6301"/>
      <c r="M6301"/>
      <c r="N6301"/>
      <c r="O6301"/>
      <c r="P6301"/>
    </row>
    <row r="6302" spans="1:16" x14ac:dyDescent="0.15">
      <c r="A6302"/>
      <c r="B6302"/>
      <c r="C6302"/>
      <c r="D6302"/>
      <c r="E6302"/>
      <c r="F6302"/>
      <c r="G6302"/>
      <c r="H6302"/>
      <c r="I6302"/>
      <c r="J6302"/>
      <c r="K6302"/>
      <c r="L6302"/>
      <c r="M6302"/>
      <c r="N6302"/>
      <c r="O6302"/>
      <c r="P6302"/>
    </row>
    <row r="6303" spans="1:16" x14ac:dyDescent="0.15">
      <c r="A6303"/>
      <c r="B6303"/>
      <c r="C6303"/>
      <c r="D6303"/>
      <c r="E6303"/>
      <c r="F6303"/>
      <c r="G6303"/>
      <c r="H6303"/>
      <c r="I6303"/>
      <c r="J6303"/>
      <c r="K6303"/>
      <c r="L6303"/>
      <c r="M6303"/>
      <c r="N6303"/>
      <c r="O6303"/>
      <c r="P6303"/>
    </row>
    <row r="6304" spans="1:16" x14ac:dyDescent="0.15">
      <c r="A6304"/>
      <c r="B6304"/>
      <c r="C6304"/>
      <c r="D6304"/>
      <c r="E6304"/>
      <c r="F6304"/>
      <c r="G6304"/>
      <c r="H6304"/>
      <c r="I6304"/>
      <c r="J6304"/>
      <c r="K6304"/>
      <c r="L6304"/>
      <c r="M6304"/>
      <c r="N6304"/>
      <c r="O6304"/>
      <c r="P6304"/>
    </row>
    <row r="6305" spans="1:16" x14ac:dyDescent="0.15">
      <c r="A6305"/>
      <c r="B6305"/>
      <c r="C6305"/>
      <c r="D6305"/>
      <c r="E6305"/>
      <c r="F6305"/>
      <c r="G6305"/>
      <c r="H6305"/>
      <c r="I6305"/>
      <c r="J6305"/>
      <c r="K6305"/>
      <c r="L6305"/>
      <c r="M6305"/>
      <c r="N6305"/>
      <c r="O6305"/>
      <c r="P6305"/>
    </row>
    <row r="6306" spans="1:16" x14ac:dyDescent="0.15">
      <c r="A6306"/>
      <c r="B6306"/>
      <c r="C6306"/>
      <c r="D6306"/>
      <c r="E6306"/>
      <c r="F6306"/>
      <c r="G6306"/>
      <c r="H6306"/>
      <c r="I6306"/>
      <c r="J6306"/>
      <c r="K6306"/>
      <c r="L6306"/>
      <c r="M6306"/>
      <c r="N6306"/>
      <c r="O6306"/>
      <c r="P6306"/>
    </row>
    <row r="6307" spans="1:16" x14ac:dyDescent="0.15">
      <c r="A6307"/>
      <c r="B6307"/>
      <c r="C6307"/>
      <c r="D6307"/>
      <c r="E6307"/>
      <c r="F6307"/>
      <c r="G6307"/>
      <c r="H6307"/>
      <c r="I6307"/>
      <c r="J6307"/>
      <c r="K6307"/>
      <c r="L6307"/>
      <c r="M6307"/>
      <c r="N6307"/>
      <c r="O6307"/>
      <c r="P6307"/>
    </row>
    <row r="6308" spans="1:16" x14ac:dyDescent="0.15">
      <c r="A6308"/>
      <c r="B6308"/>
      <c r="C6308"/>
      <c r="D6308"/>
      <c r="E6308"/>
      <c r="F6308"/>
      <c r="G6308"/>
      <c r="H6308"/>
      <c r="I6308"/>
      <c r="J6308"/>
      <c r="K6308"/>
      <c r="L6308"/>
      <c r="M6308"/>
      <c r="N6308"/>
      <c r="O6308"/>
      <c r="P6308"/>
    </row>
    <row r="6309" spans="1:16" x14ac:dyDescent="0.15">
      <c r="A6309"/>
      <c r="B6309"/>
      <c r="C6309"/>
      <c r="D6309"/>
      <c r="E6309"/>
      <c r="F6309"/>
      <c r="G6309"/>
      <c r="H6309"/>
      <c r="I6309"/>
      <c r="J6309"/>
      <c r="K6309"/>
      <c r="L6309"/>
      <c r="M6309"/>
      <c r="N6309"/>
      <c r="O6309"/>
      <c r="P6309"/>
    </row>
    <row r="6310" spans="1:16" x14ac:dyDescent="0.15">
      <c r="A6310"/>
      <c r="B6310"/>
      <c r="C6310"/>
      <c r="D6310"/>
      <c r="E6310"/>
      <c r="F6310"/>
      <c r="G6310"/>
      <c r="H6310"/>
      <c r="I6310"/>
      <c r="J6310"/>
      <c r="K6310"/>
      <c r="L6310"/>
      <c r="M6310"/>
      <c r="N6310"/>
      <c r="O6310"/>
      <c r="P6310"/>
    </row>
    <row r="6311" spans="1:16" x14ac:dyDescent="0.15">
      <c r="A6311"/>
      <c r="B6311"/>
      <c r="C6311"/>
      <c r="D6311"/>
      <c r="E6311"/>
      <c r="F6311"/>
      <c r="G6311"/>
      <c r="H6311"/>
      <c r="I6311"/>
      <c r="J6311"/>
      <c r="K6311"/>
      <c r="L6311"/>
      <c r="M6311"/>
      <c r="N6311"/>
      <c r="O6311"/>
      <c r="P6311"/>
    </row>
    <row r="6312" spans="1:16" x14ac:dyDescent="0.15">
      <c r="A6312"/>
      <c r="B6312"/>
      <c r="C6312"/>
      <c r="D6312"/>
      <c r="E6312"/>
      <c r="F6312"/>
      <c r="G6312"/>
      <c r="H6312"/>
      <c r="I6312"/>
      <c r="J6312"/>
      <c r="K6312"/>
      <c r="L6312"/>
      <c r="M6312"/>
      <c r="N6312"/>
      <c r="O6312"/>
      <c r="P6312"/>
    </row>
    <row r="6313" spans="1:16" x14ac:dyDescent="0.15">
      <c r="A6313"/>
      <c r="B6313"/>
      <c r="C6313"/>
      <c r="D6313"/>
      <c r="E6313"/>
      <c r="F6313"/>
      <c r="G6313"/>
      <c r="H6313"/>
      <c r="I6313"/>
      <c r="J6313"/>
      <c r="K6313"/>
      <c r="L6313"/>
      <c r="M6313"/>
      <c r="N6313"/>
      <c r="O6313"/>
      <c r="P6313"/>
    </row>
    <row r="6314" spans="1:16" x14ac:dyDescent="0.15">
      <c r="A6314"/>
      <c r="B6314"/>
      <c r="C6314"/>
      <c r="D6314"/>
      <c r="E6314"/>
      <c r="F6314"/>
      <c r="G6314"/>
      <c r="H6314"/>
      <c r="I6314"/>
      <c r="J6314"/>
      <c r="K6314"/>
      <c r="L6314"/>
      <c r="M6314"/>
      <c r="N6314"/>
      <c r="O6314"/>
      <c r="P6314"/>
    </row>
    <row r="6315" spans="1:16" x14ac:dyDescent="0.15">
      <c r="A6315"/>
      <c r="B6315"/>
      <c r="C6315"/>
      <c r="D6315"/>
      <c r="E6315"/>
      <c r="F6315"/>
      <c r="G6315"/>
      <c r="H6315"/>
      <c r="I6315"/>
      <c r="J6315"/>
      <c r="K6315"/>
      <c r="L6315"/>
      <c r="M6315"/>
      <c r="N6315"/>
      <c r="O6315"/>
      <c r="P6315"/>
    </row>
    <row r="6316" spans="1:16" x14ac:dyDescent="0.15">
      <c r="A6316"/>
      <c r="B6316"/>
      <c r="C6316"/>
      <c r="D6316"/>
      <c r="E6316"/>
      <c r="F6316"/>
      <c r="G6316"/>
      <c r="H6316"/>
      <c r="I6316"/>
      <c r="J6316"/>
      <c r="K6316"/>
      <c r="L6316"/>
      <c r="M6316"/>
      <c r="N6316"/>
      <c r="O6316"/>
      <c r="P6316"/>
    </row>
    <row r="6317" spans="1:16" x14ac:dyDescent="0.15">
      <c r="A6317"/>
      <c r="B6317"/>
      <c r="C6317"/>
      <c r="D6317"/>
      <c r="E6317"/>
      <c r="F6317"/>
      <c r="G6317"/>
      <c r="H6317"/>
      <c r="I6317"/>
      <c r="J6317"/>
      <c r="K6317"/>
      <c r="L6317"/>
      <c r="M6317"/>
      <c r="N6317"/>
      <c r="O6317"/>
      <c r="P6317"/>
    </row>
    <row r="6318" spans="1:16" x14ac:dyDescent="0.15">
      <c r="A6318"/>
      <c r="B6318"/>
      <c r="C6318"/>
      <c r="D6318"/>
      <c r="E6318"/>
      <c r="F6318"/>
      <c r="G6318"/>
      <c r="H6318"/>
      <c r="I6318"/>
      <c r="J6318"/>
      <c r="K6318"/>
      <c r="L6318"/>
      <c r="M6318"/>
      <c r="N6318"/>
      <c r="O6318"/>
      <c r="P6318"/>
    </row>
    <row r="6319" spans="1:16" x14ac:dyDescent="0.15">
      <c r="A6319"/>
      <c r="B6319"/>
      <c r="C6319"/>
      <c r="D6319"/>
      <c r="E6319"/>
      <c r="F6319"/>
      <c r="G6319"/>
      <c r="H6319"/>
      <c r="I6319"/>
      <c r="J6319"/>
      <c r="K6319"/>
      <c r="L6319"/>
      <c r="M6319"/>
      <c r="N6319"/>
      <c r="O6319"/>
      <c r="P6319"/>
    </row>
    <row r="6320" spans="1:16" x14ac:dyDescent="0.15">
      <c r="A6320"/>
      <c r="B6320"/>
      <c r="C6320"/>
      <c r="D6320"/>
      <c r="E6320"/>
      <c r="F6320"/>
      <c r="G6320"/>
      <c r="H6320"/>
      <c r="I6320"/>
      <c r="J6320"/>
      <c r="K6320"/>
      <c r="L6320"/>
      <c r="M6320"/>
      <c r="N6320"/>
      <c r="O6320"/>
      <c r="P6320"/>
    </row>
    <row r="6321" spans="1:16" x14ac:dyDescent="0.15">
      <c r="A6321"/>
      <c r="B6321"/>
      <c r="C6321"/>
      <c r="D6321"/>
      <c r="E6321"/>
      <c r="F6321"/>
      <c r="G6321"/>
      <c r="H6321"/>
      <c r="I6321"/>
      <c r="J6321"/>
      <c r="K6321"/>
      <c r="L6321"/>
      <c r="M6321"/>
      <c r="N6321"/>
      <c r="O6321"/>
      <c r="P6321"/>
    </row>
    <row r="6322" spans="1:16" x14ac:dyDescent="0.15">
      <c r="A6322"/>
      <c r="B6322"/>
      <c r="C6322"/>
      <c r="D6322"/>
      <c r="E6322"/>
      <c r="F6322"/>
      <c r="G6322"/>
      <c r="H6322"/>
      <c r="I6322"/>
      <c r="J6322"/>
      <c r="K6322"/>
      <c r="L6322"/>
      <c r="M6322"/>
      <c r="N6322"/>
      <c r="O6322"/>
      <c r="P6322"/>
    </row>
    <row r="6323" spans="1:16" x14ac:dyDescent="0.15">
      <c r="A6323"/>
      <c r="B6323"/>
      <c r="C6323"/>
      <c r="D6323"/>
      <c r="E6323"/>
      <c r="F6323"/>
      <c r="G6323"/>
      <c r="H6323"/>
      <c r="I6323"/>
      <c r="J6323"/>
      <c r="K6323"/>
      <c r="L6323"/>
      <c r="M6323"/>
      <c r="N6323"/>
      <c r="O6323"/>
      <c r="P6323"/>
    </row>
    <row r="6324" spans="1:16" x14ac:dyDescent="0.15">
      <c r="A6324"/>
      <c r="B6324"/>
      <c r="C6324"/>
      <c r="D6324"/>
      <c r="E6324"/>
      <c r="F6324"/>
      <c r="G6324"/>
      <c r="H6324"/>
      <c r="I6324"/>
      <c r="J6324"/>
      <c r="K6324"/>
      <c r="L6324"/>
      <c r="M6324"/>
      <c r="N6324"/>
      <c r="O6324"/>
      <c r="P6324"/>
    </row>
    <row r="6325" spans="1:16" x14ac:dyDescent="0.15">
      <c r="A6325"/>
      <c r="B6325"/>
      <c r="C6325"/>
      <c r="D6325"/>
      <c r="E6325"/>
      <c r="F6325"/>
      <c r="G6325"/>
      <c r="H6325"/>
      <c r="I6325"/>
      <c r="J6325"/>
      <c r="K6325"/>
      <c r="L6325"/>
      <c r="M6325"/>
      <c r="N6325"/>
      <c r="O6325"/>
      <c r="P6325"/>
    </row>
    <row r="6326" spans="1:16" x14ac:dyDescent="0.15">
      <c r="A6326"/>
      <c r="B6326"/>
      <c r="C6326"/>
      <c r="D6326"/>
      <c r="E6326"/>
      <c r="F6326"/>
      <c r="G6326"/>
      <c r="H6326"/>
      <c r="I6326"/>
      <c r="J6326"/>
      <c r="K6326"/>
      <c r="L6326"/>
      <c r="M6326"/>
      <c r="N6326"/>
      <c r="O6326"/>
      <c r="P6326"/>
    </row>
    <row r="6327" spans="1:16" x14ac:dyDescent="0.15">
      <c r="A6327"/>
      <c r="B6327"/>
      <c r="C6327"/>
      <c r="D6327"/>
      <c r="E6327"/>
      <c r="F6327"/>
      <c r="G6327"/>
      <c r="H6327"/>
      <c r="I6327"/>
      <c r="J6327"/>
      <c r="K6327"/>
      <c r="L6327"/>
      <c r="M6327"/>
      <c r="N6327"/>
      <c r="O6327"/>
      <c r="P6327"/>
    </row>
    <row r="6328" spans="1:16" x14ac:dyDescent="0.15">
      <c r="A6328"/>
      <c r="B6328"/>
      <c r="C6328"/>
      <c r="D6328"/>
      <c r="E6328"/>
      <c r="F6328"/>
      <c r="G6328"/>
      <c r="H6328"/>
      <c r="I6328"/>
      <c r="J6328"/>
      <c r="K6328"/>
      <c r="L6328"/>
      <c r="M6328"/>
      <c r="N6328"/>
      <c r="O6328"/>
      <c r="P6328"/>
    </row>
    <row r="6329" spans="1:16" x14ac:dyDescent="0.15">
      <c r="A6329"/>
      <c r="B6329"/>
      <c r="C6329"/>
      <c r="D6329"/>
      <c r="E6329"/>
      <c r="F6329"/>
      <c r="G6329"/>
      <c r="H6329"/>
      <c r="I6329"/>
      <c r="J6329"/>
      <c r="K6329"/>
      <c r="L6329"/>
      <c r="M6329"/>
      <c r="N6329"/>
      <c r="O6329"/>
      <c r="P6329"/>
    </row>
    <row r="6330" spans="1:16" x14ac:dyDescent="0.15">
      <c r="A6330"/>
      <c r="B6330"/>
      <c r="C6330"/>
      <c r="D6330"/>
      <c r="E6330"/>
      <c r="F6330"/>
      <c r="G6330"/>
      <c r="H6330"/>
      <c r="I6330"/>
      <c r="J6330"/>
      <c r="K6330"/>
      <c r="L6330"/>
      <c r="M6330"/>
      <c r="N6330"/>
      <c r="O6330"/>
      <c r="P6330"/>
    </row>
    <row r="6331" spans="1:16" x14ac:dyDescent="0.15">
      <c r="A6331"/>
      <c r="B6331"/>
      <c r="C6331"/>
      <c r="D6331"/>
      <c r="E6331"/>
      <c r="F6331"/>
      <c r="G6331"/>
      <c r="H6331"/>
      <c r="I6331"/>
      <c r="J6331"/>
      <c r="K6331"/>
      <c r="L6331"/>
      <c r="M6331"/>
      <c r="N6331"/>
      <c r="O6331"/>
      <c r="P6331"/>
    </row>
    <row r="6332" spans="1:16" x14ac:dyDescent="0.15">
      <c r="A6332"/>
      <c r="B6332"/>
      <c r="C6332"/>
      <c r="D6332"/>
      <c r="E6332"/>
      <c r="F6332"/>
      <c r="G6332"/>
      <c r="H6332"/>
      <c r="I6332"/>
      <c r="J6332"/>
      <c r="K6332"/>
      <c r="L6332"/>
      <c r="M6332"/>
      <c r="N6332"/>
      <c r="O6332"/>
      <c r="P6332"/>
    </row>
    <row r="6333" spans="1:16" x14ac:dyDescent="0.15">
      <c r="A6333"/>
      <c r="B6333"/>
      <c r="C6333"/>
      <c r="D6333"/>
      <c r="E6333"/>
      <c r="F6333"/>
      <c r="G6333"/>
      <c r="H6333"/>
      <c r="I6333"/>
      <c r="J6333"/>
      <c r="K6333"/>
      <c r="L6333"/>
      <c r="M6333"/>
      <c r="N6333"/>
      <c r="O6333"/>
      <c r="P6333"/>
    </row>
    <row r="6334" spans="1:16" x14ac:dyDescent="0.15">
      <c r="A6334"/>
      <c r="B6334"/>
      <c r="C6334"/>
      <c r="D6334"/>
      <c r="E6334"/>
      <c r="F6334"/>
      <c r="G6334"/>
      <c r="H6334"/>
      <c r="I6334"/>
      <c r="J6334"/>
      <c r="K6334"/>
      <c r="L6334"/>
      <c r="M6334"/>
      <c r="N6334"/>
      <c r="O6334"/>
      <c r="P6334"/>
    </row>
    <row r="6335" spans="1:16" x14ac:dyDescent="0.15">
      <c r="A6335"/>
      <c r="B6335"/>
      <c r="C6335"/>
      <c r="D6335"/>
      <c r="E6335"/>
      <c r="F6335"/>
      <c r="G6335"/>
      <c r="H6335"/>
      <c r="I6335"/>
      <c r="J6335"/>
      <c r="K6335"/>
      <c r="L6335"/>
      <c r="M6335"/>
      <c r="N6335"/>
      <c r="O6335"/>
      <c r="P6335"/>
    </row>
    <row r="6336" spans="1:16" x14ac:dyDescent="0.15">
      <c r="A6336"/>
      <c r="B6336"/>
      <c r="C6336"/>
      <c r="D6336"/>
      <c r="E6336"/>
      <c r="F6336"/>
      <c r="G6336"/>
      <c r="H6336"/>
      <c r="I6336"/>
      <c r="J6336"/>
      <c r="K6336"/>
      <c r="L6336"/>
      <c r="M6336"/>
      <c r="N6336"/>
      <c r="O6336"/>
      <c r="P6336"/>
    </row>
    <row r="6337" spans="1:16" x14ac:dyDescent="0.15">
      <c r="A6337"/>
      <c r="B6337"/>
      <c r="C6337"/>
      <c r="D6337"/>
      <c r="E6337"/>
      <c r="F6337"/>
      <c r="G6337"/>
      <c r="H6337"/>
      <c r="I6337"/>
      <c r="J6337"/>
      <c r="K6337"/>
      <c r="L6337"/>
      <c r="M6337"/>
      <c r="N6337"/>
      <c r="O6337"/>
      <c r="P6337"/>
    </row>
    <row r="6338" spans="1:16" x14ac:dyDescent="0.15">
      <c r="A6338"/>
      <c r="B6338"/>
      <c r="C6338"/>
      <c r="D6338"/>
      <c r="E6338"/>
      <c r="F6338"/>
      <c r="G6338"/>
      <c r="H6338"/>
      <c r="I6338"/>
      <c r="J6338"/>
      <c r="K6338"/>
      <c r="L6338"/>
      <c r="M6338"/>
      <c r="N6338"/>
      <c r="O6338"/>
      <c r="P6338"/>
    </row>
    <row r="6339" spans="1:16" x14ac:dyDescent="0.15">
      <c r="A6339"/>
      <c r="B6339"/>
      <c r="C6339"/>
      <c r="D6339"/>
      <c r="E6339"/>
      <c r="F6339"/>
      <c r="G6339"/>
      <c r="H6339"/>
      <c r="I6339"/>
      <c r="J6339"/>
      <c r="K6339"/>
      <c r="L6339"/>
      <c r="M6339"/>
      <c r="N6339"/>
      <c r="O6339"/>
      <c r="P6339"/>
    </row>
    <row r="6340" spans="1:16" x14ac:dyDescent="0.15">
      <c r="A6340"/>
      <c r="B6340"/>
      <c r="C6340"/>
      <c r="D6340"/>
      <c r="E6340"/>
      <c r="F6340"/>
      <c r="G6340"/>
      <c r="H6340"/>
      <c r="I6340"/>
      <c r="J6340"/>
      <c r="K6340"/>
      <c r="L6340"/>
      <c r="M6340"/>
      <c r="N6340"/>
      <c r="O6340"/>
      <c r="P6340"/>
    </row>
    <row r="6341" spans="1:16" x14ac:dyDescent="0.15">
      <c r="A6341"/>
      <c r="B6341"/>
      <c r="C6341"/>
      <c r="D6341"/>
      <c r="E6341"/>
      <c r="F6341"/>
      <c r="G6341"/>
      <c r="H6341"/>
      <c r="I6341"/>
      <c r="J6341"/>
      <c r="K6341"/>
      <c r="L6341"/>
      <c r="M6341"/>
      <c r="N6341"/>
      <c r="O6341"/>
      <c r="P6341"/>
    </row>
    <row r="6342" spans="1:16" x14ac:dyDescent="0.15">
      <c r="A6342"/>
      <c r="B6342"/>
      <c r="C6342"/>
      <c r="D6342"/>
      <c r="E6342"/>
      <c r="F6342"/>
      <c r="G6342"/>
      <c r="H6342"/>
      <c r="I6342"/>
      <c r="J6342"/>
      <c r="K6342"/>
      <c r="L6342"/>
      <c r="M6342"/>
      <c r="N6342"/>
      <c r="O6342"/>
      <c r="P6342"/>
    </row>
    <row r="6343" spans="1:16" x14ac:dyDescent="0.15">
      <c r="A6343"/>
      <c r="B6343"/>
      <c r="C6343"/>
      <c r="D6343"/>
      <c r="E6343"/>
      <c r="F6343"/>
      <c r="G6343"/>
      <c r="H6343"/>
      <c r="I6343"/>
      <c r="J6343"/>
      <c r="K6343"/>
      <c r="L6343"/>
      <c r="M6343"/>
      <c r="N6343"/>
      <c r="O6343"/>
      <c r="P6343"/>
    </row>
    <row r="6344" spans="1:16" x14ac:dyDescent="0.15">
      <c r="A6344"/>
      <c r="B6344"/>
      <c r="C6344"/>
      <c r="D6344"/>
      <c r="E6344"/>
      <c r="F6344"/>
      <c r="G6344"/>
      <c r="H6344"/>
      <c r="I6344"/>
      <c r="J6344"/>
      <c r="K6344"/>
      <c r="L6344"/>
      <c r="M6344"/>
      <c r="N6344"/>
      <c r="O6344"/>
      <c r="P6344"/>
    </row>
    <row r="6345" spans="1:16" x14ac:dyDescent="0.15">
      <c r="A6345"/>
      <c r="B6345"/>
      <c r="C6345"/>
      <c r="D6345"/>
      <c r="E6345"/>
      <c r="F6345"/>
      <c r="G6345"/>
      <c r="H6345"/>
      <c r="I6345"/>
      <c r="J6345"/>
      <c r="K6345"/>
      <c r="L6345"/>
      <c r="M6345"/>
      <c r="N6345"/>
      <c r="O6345"/>
      <c r="P6345"/>
    </row>
    <row r="6346" spans="1:16" x14ac:dyDescent="0.15">
      <c r="A6346"/>
      <c r="B6346"/>
      <c r="C6346"/>
      <c r="D6346"/>
      <c r="E6346"/>
      <c r="F6346"/>
      <c r="G6346"/>
      <c r="H6346"/>
      <c r="I6346"/>
      <c r="J6346"/>
      <c r="K6346"/>
      <c r="L6346"/>
      <c r="M6346"/>
      <c r="N6346"/>
      <c r="O6346"/>
      <c r="P6346"/>
    </row>
    <row r="6347" spans="1:16" x14ac:dyDescent="0.15">
      <c r="A6347"/>
      <c r="B6347"/>
      <c r="C6347"/>
      <c r="D6347"/>
      <c r="E6347"/>
      <c r="F6347"/>
      <c r="G6347"/>
      <c r="H6347"/>
      <c r="I6347"/>
      <c r="J6347"/>
      <c r="K6347"/>
      <c r="L6347"/>
      <c r="M6347"/>
      <c r="N6347"/>
      <c r="O6347"/>
      <c r="P6347"/>
    </row>
    <row r="6348" spans="1:16" x14ac:dyDescent="0.15">
      <c r="A6348"/>
      <c r="B6348"/>
      <c r="C6348"/>
      <c r="D6348"/>
      <c r="E6348"/>
      <c r="F6348"/>
      <c r="G6348"/>
      <c r="H6348"/>
      <c r="I6348"/>
      <c r="J6348"/>
      <c r="K6348"/>
      <c r="L6348"/>
      <c r="M6348"/>
      <c r="N6348"/>
      <c r="O6348"/>
      <c r="P6348"/>
    </row>
    <row r="6349" spans="1:16" x14ac:dyDescent="0.15">
      <c r="A6349"/>
      <c r="B6349"/>
      <c r="C6349"/>
      <c r="D6349"/>
      <c r="E6349"/>
      <c r="F6349"/>
      <c r="G6349"/>
      <c r="H6349"/>
      <c r="I6349"/>
      <c r="J6349"/>
      <c r="K6349"/>
      <c r="L6349"/>
      <c r="M6349"/>
      <c r="N6349"/>
      <c r="O6349"/>
      <c r="P6349"/>
    </row>
    <row r="6350" spans="1:16" x14ac:dyDescent="0.15">
      <c r="A6350"/>
      <c r="B6350"/>
      <c r="C6350"/>
      <c r="D6350"/>
      <c r="E6350"/>
      <c r="F6350"/>
      <c r="G6350"/>
      <c r="H6350"/>
      <c r="I6350"/>
      <c r="J6350"/>
      <c r="K6350"/>
      <c r="L6350"/>
      <c r="M6350"/>
      <c r="N6350"/>
      <c r="O6350"/>
      <c r="P6350"/>
    </row>
    <row r="6351" spans="1:16" x14ac:dyDescent="0.15">
      <c r="A6351"/>
      <c r="B6351"/>
      <c r="C6351"/>
      <c r="D6351"/>
      <c r="E6351"/>
      <c r="F6351"/>
      <c r="G6351"/>
      <c r="H6351"/>
      <c r="I6351"/>
      <c r="J6351"/>
      <c r="K6351"/>
      <c r="L6351"/>
      <c r="M6351"/>
      <c r="N6351"/>
      <c r="O6351"/>
      <c r="P6351"/>
    </row>
    <row r="6352" spans="1:16" x14ac:dyDescent="0.15">
      <c r="A6352"/>
      <c r="B6352"/>
      <c r="C6352"/>
      <c r="D6352"/>
      <c r="E6352"/>
      <c r="F6352"/>
      <c r="G6352"/>
      <c r="H6352"/>
      <c r="I6352"/>
      <c r="J6352"/>
      <c r="K6352"/>
      <c r="L6352"/>
      <c r="M6352"/>
      <c r="N6352"/>
      <c r="O6352"/>
      <c r="P6352"/>
    </row>
    <row r="6353" spans="1:16" x14ac:dyDescent="0.15">
      <c r="A6353"/>
      <c r="B6353"/>
      <c r="C6353"/>
      <c r="D6353"/>
      <c r="E6353"/>
      <c r="F6353"/>
      <c r="G6353"/>
      <c r="H6353"/>
      <c r="I6353"/>
      <c r="J6353"/>
      <c r="K6353"/>
      <c r="L6353"/>
      <c r="M6353"/>
      <c r="N6353"/>
      <c r="O6353"/>
      <c r="P6353"/>
    </row>
    <row r="6354" spans="1:16" x14ac:dyDescent="0.15">
      <c r="A6354"/>
      <c r="B6354"/>
      <c r="C6354"/>
      <c r="D6354"/>
      <c r="E6354"/>
      <c r="F6354"/>
      <c r="G6354"/>
      <c r="H6354"/>
      <c r="I6354"/>
      <c r="J6354"/>
      <c r="K6354"/>
      <c r="L6354"/>
      <c r="M6354"/>
      <c r="N6354"/>
      <c r="O6354"/>
      <c r="P6354"/>
    </row>
    <row r="6355" spans="1:16" x14ac:dyDescent="0.15">
      <c r="A6355"/>
      <c r="B6355"/>
      <c r="C6355"/>
      <c r="D6355"/>
      <c r="E6355"/>
      <c r="F6355"/>
      <c r="G6355"/>
      <c r="H6355"/>
      <c r="I6355"/>
      <c r="J6355"/>
      <c r="K6355"/>
      <c r="L6355"/>
      <c r="M6355"/>
      <c r="N6355"/>
      <c r="O6355"/>
      <c r="P6355"/>
    </row>
    <row r="6356" spans="1:16" x14ac:dyDescent="0.15">
      <c r="A6356"/>
      <c r="B6356"/>
      <c r="C6356"/>
      <c r="D6356"/>
      <c r="E6356"/>
      <c r="F6356"/>
      <c r="G6356"/>
      <c r="H6356"/>
      <c r="I6356"/>
      <c r="J6356"/>
      <c r="K6356"/>
      <c r="L6356"/>
      <c r="M6356"/>
      <c r="N6356"/>
      <c r="O6356"/>
      <c r="P6356"/>
    </row>
    <row r="6357" spans="1:16" x14ac:dyDescent="0.15">
      <c r="A6357"/>
      <c r="B6357"/>
      <c r="C6357"/>
      <c r="D6357"/>
      <c r="E6357"/>
      <c r="F6357"/>
      <c r="G6357"/>
      <c r="H6357"/>
      <c r="I6357"/>
      <c r="J6357"/>
      <c r="K6357"/>
      <c r="L6357"/>
      <c r="M6357"/>
      <c r="N6357"/>
      <c r="O6357"/>
      <c r="P6357"/>
    </row>
    <row r="6358" spans="1:16" x14ac:dyDescent="0.15">
      <c r="A6358"/>
      <c r="B6358"/>
      <c r="C6358"/>
      <c r="D6358"/>
      <c r="E6358"/>
      <c r="F6358"/>
      <c r="G6358"/>
      <c r="H6358"/>
      <c r="I6358"/>
      <c r="J6358"/>
      <c r="K6358"/>
      <c r="L6358"/>
      <c r="M6358"/>
      <c r="N6358"/>
      <c r="O6358"/>
      <c r="P6358"/>
    </row>
    <row r="6359" spans="1:16" x14ac:dyDescent="0.15">
      <c r="A6359"/>
      <c r="B6359"/>
      <c r="C6359"/>
      <c r="D6359"/>
      <c r="E6359"/>
      <c r="F6359"/>
      <c r="G6359"/>
      <c r="H6359"/>
      <c r="I6359"/>
      <c r="J6359"/>
      <c r="K6359"/>
      <c r="L6359"/>
      <c r="M6359"/>
      <c r="N6359"/>
      <c r="O6359"/>
      <c r="P6359"/>
    </row>
    <row r="6360" spans="1:16" x14ac:dyDescent="0.15">
      <c r="A6360"/>
      <c r="B6360"/>
      <c r="C6360"/>
      <c r="D6360"/>
      <c r="E6360"/>
      <c r="F6360"/>
      <c r="G6360"/>
      <c r="H6360"/>
      <c r="I6360"/>
      <c r="J6360"/>
      <c r="K6360"/>
      <c r="L6360"/>
      <c r="M6360"/>
      <c r="N6360"/>
      <c r="O6360"/>
      <c r="P6360"/>
    </row>
    <row r="6361" spans="1:16" x14ac:dyDescent="0.15">
      <c r="A6361"/>
      <c r="B6361"/>
      <c r="C6361"/>
      <c r="D6361"/>
      <c r="E6361"/>
      <c r="F6361"/>
      <c r="G6361"/>
      <c r="H6361"/>
      <c r="I6361"/>
      <c r="J6361"/>
      <c r="K6361"/>
      <c r="L6361"/>
      <c r="M6361"/>
      <c r="N6361"/>
      <c r="O6361"/>
      <c r="P6361"/>
    </row>
    <row r="6362" spans="1:16" x14ac:dyDescent="0.15">
      <c r="A6362"/>
      <c r="B6362"/>
      <c r="C6362"/>
      <c r="D6362"/>
      <c r="E6362"/>
      <c r="F6362"/>
      <c r="G6362"/>
      <c r="H6362"/>
      <c r="I6362"/>
      <c r="J6362"/>
      <c r="K6362"/>
      <c r="L6362"/>
      <c r="M6362"/>
      <c r="N6362"/>
      <c r="O6362"/>
      <c r="P6362"/>
    </row>
    <row r="6363" spans="1:16" x14ac:dyDescent="0.15">
      <c r="A6363"/>
      <c r="B6363"/>
      <c r="C6363"/>
      <c r="D6363"/>
      <c r="E6363"/>
      <c r="F6363"/>
      <c r="G6363"/>
      <c r="H6363"/>
      <c r="I6363"/>
      <c r="J6363"/>
      <c r="K6363"/>
      <c r="L6363"/>
      <c r="M6363"/>
      <c r="N6363"/>
      <c r="O6363"/>
      <c r="P6363"/>
    </row>
    <row r="6364" spans="1:16" x14ac:dyDescent="0.15">
      <c r="A6364"/>
      <c r="B6364"/>
      <c r="C6364"/>
      <c r="D6364"/>
      <c r="E6364"/>
      <c r="F6364"/>
      <c r="G6364"/>
      <c r="H6364"/>
      <c r="I6364"/>
      <c r="J6364"/>
      <c r="K6364"/>
      <c r="L6364"/>
      <c r="M6364"/>
      <c r="N6364"/>
      <c r="O6364"/>
      <c r="P6364"/>
    </row>
    <row r="6365" spans="1:16" x14ac:dyDescent="0.15">
      <c r="A6365"/>
      <c r="B6365"/>
      <c r="C6365"/>
      <c r="D6365"/>
      <c r="E6365"/>
      <c r="F6365"/>
      <c r="G6365"/>
      <c r="H6365"/>
      <c r="I6365"/>
      <c r="J6365"/>
      <c r="K6365"/>
      <c r="L6365"/>
      <c r="M6365"/>
      <c r="N6365"/>
      <c r="O6365"/>
      <c r="P6365"/>
    </row>
    <row r="6366" spans="1:16" x14ac:dyDescent="0.15">
      <c r="A6366"/>
      <c r="B6366"/>
      <c r="C6366"/>
      <c r="D6366"/>
      <c r="E6366"/>
      <c r="F6366"/>
      <c r="G6366"/>
      <c r="H6366"/>
      <c r="I6366"/>
      <c r="J6366"/>
      <c r="K6366"/>
      <c r="L6366"/>
      <c r="M6366"/>
      <c r="N6366"/>
      <c r="O6366"/>
      <c r="P6366"/>
    </row>
    <row r="6367" spans="1:16" x14ac:dyDescent="0.15">
      <c r="A6367"/>
      <c r="B6367"/>
      <c r="C6367"/>
      <c r="D6367"/>
      <c r="E6367"/>
      <c r="F6367"/>
      <c r="G6367"/>
      <c r="H6367"/>
      <c r="I6367"/>
      <c r="J6367"/>
      <c r="K6367"/>
      <c r="L6367"/>
      <c r="M6367"/>
      <c r="N6367"/>
      <c r="O6367"/>
      <c r="P6367"/>
    </row>
    <row r="6368" spans="1:16" x14ac:dyDescent="0.15">
      <c r="A6368"/>
      <c r="B6368"/>
      <c r="C6368"/>
      <c r="D6368"/>
      <c r="E6368"/>
      <c r="F6368"/>
      <c r="G6368"/>
      <c r="H6368"/>
      <c r="I6368"/>
      <c r="J6368"/>
      <c r="K6368"/>
      <c r="L6368"/>
      <c r="M6368"/>
      <c r="N6368"/>
      <c r="O6368"/>
      <c r="P6368"/>
    </row>
    <row r="6369" spans="1:16" x14ac:dyDescent="0.15">
      <c r="A6369"/>
      <c r="B6369"/>
      <c r="C6369"/>
      <c r="D6369"/>
      <c r="E6369"/>
      <c r="F6369"/>
      <c r="G6369"/>
      <c r="H6369"/>
      <c r="I6369"/>
      <c r="J6369"/>
      <c r="K6369"/>
      <c r="L6369"/>
      <c r="M6369"/>
      <c r="N6369"/>
      <c r="O6369"/>
      <c r="P6369"/>
    </row>
    <row r="6370" spans="1:16" x14ac:dyDescent="0.15">
      <c r="A6370"/>
      <c r="B6370"/>
      <c r="C6370"/>
      <c r="D6370"/>
      <c r="E6370"/>
      <c r="F6370"/>
      <c r="G6370"/>
      <c r="H6370"/>
      <c r="I6370"/>
      <c r="J6370"/>
      <c r="K6370"/>
      <c r="L6370"/>
      <c r="M6370"/>
      <c r="N6370"/>
      <c r="O6370"/>
      <c r="P6370"/>
    </row>
    <row r="6371" spans="1:16" x14ac:dyDescent="0.15">
      <c r="A6371"/>
      <c r="B6371"/>
      <c r="C6371"/>
      <c r="D6371"/>
      <c r="E6371"/>
      <c r="F6371"/>
      <c r="G6371"/>
      <c r="H6371"/>
      <c r="I6371"/>
      <c r="J6371"/>
      <c r="K6371"/>
      <c r="L6371"/>
      <c r="M6371"/>
      <c r="N6371"/>
      <c r="O6371"/>
      <c r="P6371"/>
    </row>
    <row r="6372" spans="1:16" x14ac:dyDescent="0.15">
      <c r="A6372"/>
      <c r="B6372"/>
      <c r="C6372"/>
      <c r="D6372"/>
      <c r="E6372"/>
      <c r="F6372"/>
      <c r="G6372"/>
      <c r="H6372"/>
      <c r="I6372"/>
      <c r="J6372"/>
      <c r="K6372"/>
      <c r="L6372"/>
      <c r="M6372"/>
      <c r="N6372"/>
      <c r="O6372"/>
      <c r="P6372"/>
    </row>
    <row r="6373" spans="1:16" x14ac:dyDescent="0.15">
      <c r="A6373"/>
      <c r="B6373"/>
      <c r="C6373"/>
      <c r="D6373"/>
      <c r="E6373"/>
      <c r="F6373"/>
      <c r="G6373"/>
      <c r="H6373"/>
      <c r="I6373"/>
      <c r="J6373"/>
      <c r="K6373"/>
      <c r="L6373"/>
      <c r="M6373"/>
      <c r="N6373"/>
      <c r="O6373"/>
      <c r="P6373"/>
    </row>
    <row r="6374" spans="1:16" x14ac:dyDescent="0.15">
      <c r="A6374"/>
      <c r="B6374"/>
      <c r="C6374"/>
      <c r="D6374"/>
      <c r="E6374"/>
      <c r="F6374"/>
      <c r="G6374"/>
      <c r="H6374"/>
      <c r="I6374"/>
      <c r="J6374"/>
      <c r="K6374"/>
      <c r="L6374"/>
      <c r="M6374"/>
      <c r="N6374"/>
      <c r="O6374"/>
      <c r="P6374"/>
    </row>
    <row r="6375" spans="1:16" x14ac:dyDescent="0.15">
      <c r="A6375"/>
      <c r="B6375"/>
      <c r="C6375"/>
      <c r="D6375"/>
      <c r="E6375"/>
      <c r="F6375"/>
      <c r="G6375"/>
      <c r="H6375"/>
      <c r="I6375"/>
      <c r="J6375"/>
      <c r="K6375"/>
      <c r="L6375"/>
      <c r="M6375"/>
      <c r="N6375"/>
      <c r="O6375"/>
      <c r="P6375"/>
    </row>
    <row r="6376" spans="1:16" x14ac:dyDescent="0.15">
      <c r="A6376"/>
      <c r="B6376"/>
      <c r="C6376"/>
      <c r="D6376"/>
      <c r="E6376"/>
      <c r="F6376"/>
      <c r="G6376"/>
      <c r="H6376"/>
      <c r="I6376"/>
      <c r="J6376"/>
      <c r="K6376"/>
      <c r="L6376"/>
      <c r="M6376"/>
      <c r="N6376"/>
      <c r="O6376"/>
      <c r="P6376"/>
    </row>
    <row r="6377" spans="1:16" x14ac:dyDescent="0.15">
      <c r="A6377"/>
      <c r="B6377"/>
      <c r="C6377"/>
      <c r="D6377"/>
      <c r="E6377"/>
      <c r="F6377"/>
      <c r="G6377"/>
      <c r="H6377"/>
      <c r="I6377"/>
      <c r="J6377"/>
      <c r="K6377"/>
      <c r="L6377"/>
      <c r="M6377"/>
      <c r="N6377"/>
      <c r="O6377"/>
      <c r="P6377"/>
    </row>
    <row r="6378" spans="1:16" x14ac:dyDescent="0.15">
      <c r="A6378"/>
      <c r="B6378"/>
      <c r="C6378"/>
      <c r="D6378"/>
      <c r="E6378"/>
      <c r="F6378"/>
      <c r="G6378"/>
      <c r="H6378"/>
      <c r="I6378"/>
      <c r="J6378"/>
      <c r="K6378"/>
      <c r="L6378"/>
      <c r="M6378"/>
      <c r="N6378"/>
      <c r="O6378"/>
      <c r="P6378"/>
    </row>
    <row r="6379" spans="1:16" x14ac:dyDescent="0.15">
      <c r="A6379"/>
      <c r="B6379"/>
      <c r="C6379"/>
      <c r="D6379"/>
      <c r="E6379"/>
      <c r="F6379"/>
      <c r="G6379"/>
      <c r="H6379"/>
      <c r="I6379"/>
      <c r="J6379"/>
      <c r="K6379"/>
      <c r="L6379"/>
      <c r="M6379"/>
      <c r="N6379"/>
      <c r="O6379"/>
      <c r="P6379"/>
    </row>
    <row r="6380" spans="1:16" x14ac:dyDescent="0.15">
      <c r="A6380"/>
      <c r="B6380"/>
      <c r="C6380"/>
      <c r="D6380"/>
      <c r="E6380"/>
      <c r="F6380"/>
      <c r="G6380"/>
      <c r="H6380"/>
      <c r="I6380"/>
      <c r="J6380"/>
      <c r="K6380"/>
      <c r="L6380"/>
      <c r="M6380"/>
      <c r="N6380"/>
      <c r="O6380"/>
      <c r="P6380"/>
    </row>
    <row r="6381" spans="1:16" x14ac:dyDescent="0.15">
      <c r="A6381"/>
      <c r="B6381"/>
      <c r="C6381"/>
      <c r="D6381"/>
      <c r="E6381"/>
      <c r="F6381"/>
      <c r="G6381"/>
      <c r="H6381"/>
      <c r="I6381"/>
      <c r="J6381"/>
      <c r="K6381"/>
      <c r="L6381"/>
      <c r="M6381"/>
      <c r="N6381"/>
      <c r="O6381"/>
      <c r="P6381"/>
    </row>
    <row r="6382" spans="1:16" x14ac:dyDescent="0.15">
      <c r="A6382"/>
      <c r="B6382"/>
      <c r="C6382"/>
      <c r="D6382"/>
      <c r="E6382"/>
      <c r="F6382"/>
      <c r="G6382"/>
      <c r="H6382"/>
      <c r="I6382"/>
      <c r="J6382"/>
      <c r="K6382"/>
      <c r="L6382"/>
      <c r="M6382"/>
      <c r="N6382"/>
      <c r="O6382"/>
      <c r="P6382"/>
    </row>
    <row r="6383" spans="1:16" x14ac:dyDescent="0.15">
      <c r="A6383"/>
      <c r="B6383"/>
      <c r="C6383"/>
      <c r="D6383"/>
      <c r="E6383"/>
      <c r="F6383"/>
      <c r="G6383"/>
      <c r="H6383"/>
      <c r="I6383"/>
      <c r="J6383"/>
      <c r="K6383"/>
      <c r="L6383"/>
      <c r="M6383"/>
      <c r="N6383"/>
      <c r="O6383"/>
      <c r="P6383"/>
    </row>
    <row r="6384" spans="1:16" x14ac:dyDescent="0.15">
      <c r="A6384"/>
      <c r="B6384"/>
      <c r="C6384"/>
      <c r="D6384"/>
      <c r="E6384"/>
      <c r="F6384"/>
      <c r="G6384"/>
      <c r="H6384"/>
      <c r="I6384"/>
      <c r="J6384"/>
      <c r="K6384"/>
      <c r="L6384"/>
      <c r="M6384"/>
      <c r="N6384"/>
      <c r="O6384"/>
      <c r="P6384"/>
    </row>
    <row r="6385" spans="1:16" x14ac:dyDescent="0.15">
      <c r="A6385"/>
      <c r="B6385"/>
      <c r="C6385"/>
      <c r="D6385"/>
      <c r="E6385"/>
      <c r="F6385"/>
      <c r="G6385"/>
      <c r="H6385"/>
      <c r="I6385"/>
      <c r="J6385"/>
      <c r="K6385"/>
      <c r="L6385"/>
      <c r="M6385"/>
      <c r="N6385"/>
      <c r="O6385"/>
      <c r="P6385"/>
    </row>
    <row r="6386" spans="1:16" x14ac:dyDescent="0.15">
      <c r="A6386"/>
      <c r="B6386"/>
      <c r="C6386"/>
      <c r="D6386"/>
      <c r="E6386"/>
      <c r="F6386"/>
      <c r="G6386"/>
      <c r="H6386"/>
      <c r="I6386"/>
      <c r="J6386"/>
      <c r="K6386"/>
      <c r="L6386"/>
      <c r="M6386"/>
      <c r="N6386"/>
      <c r="O6386"/>
      <c r="P6386"/>
    </row>
    <row r="6387" spans="1:16" x14ac:dyDescent="0.15">
      <c r="A6387"/>
      <c r="B6387"/>
      <c r="C6387"/>
      <c r="D6387"/>
      <c r="E6387"/>
      <c r="F6387"/>
      <c r="G6387"/>
      <c r="H6387"/>
      <c r="I6387"/>
      <c r="J6387"/>
      <c r="K6387"/>
      <c r="L6387"/>
      <c r="M6387"/>
      <c r="N6387"/>
      <c r="O6387"/>
      <c r="P6387"/>
    </row>
    <row r="6388" spans="1:16" x14ac:dyDescent="0.15">
      <c r="A6388"/>
      <c r="B6388"/>
      <c r="C6388"/>
      <c r="D6388"/>
      <c r="E6388"/>
      <c r="F6388"/>
      <c r="G6388"/>
      <c r="H6388"/>
      <c r="I6388"/>
      <c r="J6388"/>
      <c r="K6388"/>
      <c r="L6388"/>
      <c r="M6388"/>
      <c r="N6388"/>
      <c r="O6388"/>
      <c r="P6388"/>
    </row>
    <row r="6389" spans="1:16" x14ac:dyDescent="0.15">
      <c r="A6389"/>
      <c r="B6389"/>
      <c r="C6389"/>
      <c r="D6389"/>
      <c r="E6389"/>
      <c r="F6389"/>
      <c r="G6389"/>
      <c r="H6389"/>
      <c r="I6389"/>
      <c r="J6389"/>
      <c r="K6389"/>
      <c r="L6389"/>
      <c r="M6389"/>
      <c r="N6389"/>
      <c r="O6389"/>
      <c r="P6389"/>
    </row>
    <row r="6390" spans="1:16" x14ac:dyDescent="0.15">
      <c r="A6390"/>
      <c r="B6390"/>
      <c r="C6390"/>
      <c r="D6390"/>
      <c r="E6390"/>
      <c r="F6390"/>
      <c r="G6390"/>
      <c r="H6390"/>
      <c r="I6390"/>
      <c r="J6390"/>
      <c r="K6390"/>
      <c r="L6390"/>
      <c r="M6390"/>
      <c r="N6390"/>
      <c r="O6390"/>
      <c r="P6390"/>
    </row>
    <row r="6391" spans="1:16" x14ac:dyDescent="0.15">
      <c r="A6391"/>
      <c r="B6391"/>
      <c r="C6391"/>
      <c r="D6391"/>
      <c r="E6391"/>
      <c r="F6391"/>
      <c r="G6391"/>
      <c r="H6391"/>
      <c r="I6391"/>
      <c r="J6391"/>
      <c r="K6391"/>
      <c r="L6391"/>
      <c r="M6391"/>
      <c r="N6391"/>
      <c r="O6391"/>
      <c r="P6391"/>
    </row>
    <row r="6392" spans="1:16" x14ac:dyDescent="0.15">
      <c r="A6392"/>
      <c r="B6392"/>
      <c r="C6392"/>
      <c r="D6392"/>
      <c r="E6392"/>
      <c r="F6392"/>
      <c r="G6392"/>
      <c r="H6392"/>
      <c r="I6392"/>
      <c r="J6392"/>
      <c r="K6392"/>
      <c r="L6392"/>
      <c r="M6392"/>
      <c r="N6392"/>
      <c r="O6392"/>
      <c r="P6392"/>
    </row>
    <row r="6393" spans="1:16" x14ac:dyDescent="0.15">
      <c r="A6393"/>
      <c r="B6393"/>
      <c r="C6393"/>
      <c r="D6393"/>
      <c r="E6393"/>
      <c r="F6393"/>
      <c r="G6393"/>
      <c r="H6393"/>
      <c r="I6393"/>
      <c r="J6393"/>
      <c r="K6393"/>
      <c r="L6393"/>
      <c r="M6393"/>
      <c r="N6393"/>
      <c r="O6393"/>
      <c r="P6393"/>
    </row>
    <row r="6394" spans="1:16" x14ac:dyDescent="0.15">
      <c r="A6394"/>
      <c r="B6394"/>
      <c r="C6394"/>
      <c r="D6394"/>
      <c r="E6394"/>
      <c r="F6394"/>
      <c r="G6394"/>
      <c r="H6394"/>
      <c r="I6394"/>
      <c r="J6394"/>
      <c r="K6394"/>
      <c r="L6394"/>
      <c r="M6394"/>
      <c r="N6394"/>
      <c r="O6394"/>
      <c r="P6394"/>
    </row>
    <row r="6395" spans="1:16" x14ac:dyDescent="0.15">
      <c r="A6395"/>
      <c r="B6395"/>
      <c r="C6395"/>
      <c r="D6395"/>
      <c r="E6395"/>
      <c r="F6395"/>
      <c r="G6395"/>
      <c r="H6395"/>
      <c r="I6395"/>
      <c r="J6395"/>
      <c r="K6395"/>
      <c r="L6395"/>
      <c r="M6395"/>
      <c r="N6395"/>
      <c r="O6395"/>
      <c r="P6395"/>
    </row>
    <row r="6396" spans="1:16" x14ac:dyDescent="0.15">
      <c r="A6396"/>
      <c r="B6396"/>
      <c r="C6396"/>
      <c r="D6396"/>
      <c r="E6396"/>
      <c r="F6396"/>
      <c r="G6396"/>
      <c r="H6396"/>
      <c r="I6396"/>
      <c r="J6396"/>
      <c r="K6396"/>
      <c r="L6396"/>
      <c r="M6396"/>
      <c r="N6396"/>
      <c r="O6396"/>
      <c r="P6396"/>
    </row>
    <row r="6397" spans="1:16" x14ac:dyDescent="0.15">
      <c r="A6397"/>
      <c r="B6397"/>
      <c r="C6397"/>
      <c r="D6397"/>
      <c r="E6397"/>
      <c r="F6397"/>
      <c r="G6397"/>
      <c r="H6397"/>
      <c r="I6397"/>
      <c r="J6397"/>
      <c r="K6397"/>
      <c r="L6397"/>
      <c r="M6397"/>
      <c r="N6397"/>
      <c r="O6397"/>
      <c r="P6397"/>
    </row>
    <row r="6398" spans="1:16" x14ac:dyDescent="0.15">
      <c r="A6398"/>
      <c r="B6398"/>
      <c r="C6398"/>
      <c r="D6398"/>
      <c r="E6398"/>
      <c r="F6398"/>
      <c r="G6398"/>
      <c r="H6398"/>
      <c r="I6398"/>
      <c r="J6398"/>
      <c r="K6398"/>
      <c r="L6398"/>
      <c r="M6398"/>
      <c r="N6398"/>
      <c r="O6398"/>
      <c r="P6398"/>
    </row>
    <row r="6399" spans="1:16" x14ac:dyDescent="0.15">
      <c r="A6399"/>
      <c r="B6399"/>
      <c r="C6399"/>
      <c r="D6399"/>
      <c r="E6399"/>
      <c r="F6399"/>
      <c r="G6399"/>
      <c r="H6399"/>
      <c r="I6399"/>
      <c r="J6399"/>
      <c r="K6399"/>
      <c r="L6399"/>
      <c r="M6399"/>
      <c r="N6399"/>
      <c r="O6399"/>
      <c r="P6399"/>
    </row>
    <row r="6400" spans="1:16" x14ac:dyDescent="0.15">
      <c r="A6400"/>
      <c r="B6400"/>
      <c r="C6400"/>
      <c r="D6400"/>
      <c r="E6400"/>
      <c r="F6400"/>
      <c r="G6400"/>
      <c r="H6400"/>
      <c r="I6400"/>
      <c r="J6400"/>
      <c r="K6400"/>
      <c r="L6400"/>
      <c r="M6400"/>
      <c r="N6400"/>
      <c r="O6400"/>
      <c r="P6400"/>
    </row>
    <row r="6401" spans="1:16" x14ac:dyDescent="0.15">
      <c r="A6401"/>
      <c r="B6401"/>
      <c r="C6401"/>
      <c r="D6401"/>
      <c r="E6401"/>
      <c r="F6401"/>
      <c r="G6401"/>
      <c r="H6401"/>
      <c r="I6401"/>
      <c r="J6401"/>
      <c r="K6401"/>
      <c r="L6401"/>
      <c r="M6401"/>
      <c r="N6401"/>
      <c r="O6401"/>
      <c r="P6401"/>
    </row>
    <row r="6402" spans="1:16" x14ac:dyDescent="0.15">
      <c r="A6402"/>
      <c r="B6402"/>
      <c r="C6402"/>
      <c r="D6402"/>
      <c r="E6402"/>
      <c r="F6402"/>
      <c r="G6402"/>
      <c r="H6402"/>
      <c r="I6402"/>
      <c r="J6402"/>
      <c r="K6402"/>
      <c r="L6402"/>
      <c r="M6402"/>
      <c r="N6402"/>
      <c r="O6402"/>
      <c r="P6402"/>
    </row>
    <row r="6403" spans="1:16" x14ac:dyDescent="0.15">
      <c r="A6403"/>
      <c r="B6403"/>
      <c r="C6403"/>
      <c r="D6403"/>
      <c r="E6403"/>
      <c r="F6403"/>
      <c r="G6403"/>
      <c r="H6403"/>
      <c r="I6403"/>
      <c r="J6403"/>
      <c r="K6403"/>
      <c r="L6403"/>
      <c r="M6403"/>
      <c r="N6403"/>
      <c r="O6403"/>
      <c r="P6403"/>
    </row>
    <row r="6404" spans="1:16" x14ac:dyDescent="0.15">
      <c r="A6404"/>
      <c r="B6404"/>
      <c r="C6404"/>
      <c r="D6404"/>
      <c r="E6404"/>
      <c r="F6404"/>
      <c r="G6404"/>
      <c r="H6404"/>
      <c r="I6404"/>
      <c r="J6404"/>
      <c r="K6404"/>
      <c r="L6404"/>
      <c r="M6404"/>
      <c r="N6404"/>
      <c r="O6404"/>
      <c r="P6404"/>
    </row>
    <row r="6405" spans="1:16" x14ac:dyDescent="0.15">
      <c r="A6405"/>
      <c r="B6405"/>
      <c r="C6405"/>
      <c r="D6405"/>
      <c r="E6405"/>
      <c r="F6405"/>
      <c r="G6405"/>
      <c r="H6405"/>
      <c r="I6405"/>
      <c r="J6405"/>
      <c r="K6405"/>
      <c r="L6405"/>
      <c r="M6405"/>
      <c r="N6405"/>
      <c r="O6405"/>
      <c r="P6405"/>
    </row>
    <row r="6406" spans="1:16" x14ac:dyDescent="0.15">
      <c r="A6406"/>
      <c r="B6406"/>
      <c r="C6406"/>
      <c r="D6406"/>
      <c r="E6406"/>
      <c r="F6406"/>
      <c r="G6406"/>
      <c r="H6406"/>
      <c r="I6406"/>
      <c r="J6406"/>
      <c r="K6406"/>
      <c r="L6406"/>
      <c r="M6406"/>
      <c r="N6406"/>
      <c r="O6406"/>
      <c r="P6406"/>
    </row>
    <row r="6407" spans="1:16" x14ac:dyDescent="0.15">
      <c r="A6407"/>
      <c r="B6407"/>
      <c r="C6407"/>
      <c r="D6407"/>
      <c r="E6407"/>
      <c r="F6407"/>
      <c r="G6407"/>
      <c r="H6407"/>
      <c r="I6407"/>
      <c r="J6407"/>
      <c r="K6407"/>
      <c r="L6407"/>
      <c r="M6407"/>
      <c r="N6407"/>
      <c r="O6407"/>
      <c r="P6407"/>
    </row>
    <row r="6408" spans="1:16" x14ac:dyDescent="0.15">
      <c r="A6408"/>
      <c r="B6408"/>
      <c r="C6408"/>
      <c r="D6408"/>
      <c r="E6408"/>
      <c r="F6408"/>
      <c r="G6408"/>
      <c r="H6408"/>
      <c r="I6408"/>
      <c r="J6408"/>
      <c r="K6408"/>
      <c r="L6408"/>
      <c r="M6408"/>
      <c r="N6408"/>
      <c r="O6408"/>
      <c r="P6408"/>
    </row>
    <row r="6409" spans="1:16" x14ac:dyDescent="0.15">
      <c r="A6409"/>
      <c r="B6409"/>
      <c r="C6409"/>
      <c r="D6409"/>
      <c r="E6409"/>
      <c r="F6409"/>
      <c r="G6409"/>
      <c r="H6409"/>
      <c r="I6409"/>
      <c r="J6409"/>
      <c r="K6409"/>
      <c r="L6409"/>
      <c r="M6409"/>
      <c r="N6409"/>
      <c r="O6409"/>
      <c r="P6409"/>
    </row>
    <row r="6410" spans="1:16" x14ac:dyDescent="0.15">
      <c r="A6410"/>
      <c r="B6410"/>
      <c r="C6410"/>
      <c r="D6410"/>
      <c r="E6410"/>
      <c r="F6410"/>
      <c r="G6410"/>
      <c r="H6410"/>
      <c r="I6410"/>
      <c r="J6410"/>
      <c r="K6410"/>
      <c r="L6410"/>
      <c r="M6410"/>
      <c r="N6410"/>
      <c r="O6410"/>
      <c r="P6410"/>
    </row>
    <row r="6411" spans="1:16" x14ac:dyDescent="0.15">
      <c r="A6411"/>
      <c r="B6411"/>
      <c r="C6411"/>
      <c r="D6411"/>
      <c r="E6411"/>
      <c r="F6411"/>
      <c r="G6411"/>
      <c r="H6411"/>
      <c r="I6411"/>
      <c r="J6411"/>
      <c r="K6411"/>
      <c r="L6411"/>
      <c r="M6411"/>
      <c r="N6411"/>
      <c r="O6411"/>
      <c r="P6411"/>
    </row>
    <row r="6412" spans="1:16" x14ac:dyDescent="0.15">
      <c r="A6412"/>
      <c r="B6412"/>
      <c r="C6412"/>
      <c r="D6412"/>
      <c r="E6412"/>
      <c r="F6412"/>
      <c r="G6412"/>
      <c r="H6412"/>
      <c r="I6412"/>
      <c r="J6412"/>
      <c r="K6412"/>
      <c r="L6412"/>
      <c r="M6412"/>
      <c r="N6412"/>
      <c r="O6412"/>
      <c r="P6412"/>
    </row>
    <row r="6413" spans="1:16" x14ac:dyDescent="0.15">
      <c r="A6413"/>
      <c r="B6413"/>
      <c r="C6413"/>
      <c r="D6413"/>
      <c r="E6413"/>
      <c r="F6413"/>
      <c r="G6413"/>
      <c r="H6413"/>
      <c r="I6413"/>
      <c r="J6413"/>
      <c r="K6413"/>
      <c r="L6413"/>
      <c r="M6413"/>
      <c r="N6413"/>
      <c r="O6413"/>
      <c r="P6413"/>
    </row>
    <row r="6414" spans="1:16" x14ac:dyDescent="0.15">
      <c r="A6414"/>
      <c r="B6414"/>
      <c r="C6414"/>
      <c r="D6414"/>
      <c r="E6414"/>
      <c r="F6414"/>
      <c r="G6414"/>
      <c r="H6414"/>
      <c r="I6414"/>
      <c r="J6414"/>
      <c r="K6414"/>
      <c r="L6414"/>
      <c r="M6414"/>
      <c r="N6414"/>
      <c r="O6414"/>
      <c r="P6414"/>
    </row>
    <row r="6415" spans="1:16" x14ac:dyDescent="0.15">
      <c r="A6415"/>
      <c r="B6415"/>
      <c r="C6415"/>
      <c r="D6415"/>
      <c r="E6415"/>
      <c r="F6415"/>
      <c r="G6415"/>
      <c r="H6415"/>
      <c r="I6415"/>
      <c r="J6415"/>
      <c r="K6415"/>
      <c r="L6415"/>
      <c r="M6415"/>
      <c r="N6415"/>
      <c r="O6415"/>
      <c r="P6415"/>
    </row>
    <row r="6416" spans="1:16" x14ac:dyDescent="0.15">
      <c r="A6416"/>
      <c r="B6416"/>
      <c r="C6416"/>
      <c r="D6416"/>
      <c r="E6416"/>
      <c r="F6416"/>
      <c r="G6416"/>
      <c r="H6416"/>
      <c r="I6416"/>
      <c r="J6416"/>
      <c r="K6416"/>
      <c r="L6416"/>
      <c r="M6416"/>
      <c r="N6416"/>
      <c r="O6416"/>
      <c r="P6416"/>
    </row>
    <row r="6417" spans="1:16" x14ac:dyDescent="0.15">
      <c r="A6417"/>
      <c r="B6417"/>
      <c r="C6417"/>
      <c r="D6417"/>
      <c r="E6417"/>
      <c r="F6417"/>
      <c r="G6417"/>
      <c r="H6417"/>
      <c r="I6417"/>
      <c r="J6417"/>
      <c r="K6417"/>
      <c r="L6417"/>
      <c r="M6417"/>
      <c r="N6417"/>
      <c r="O6417"/>
      <c r="P6417"/>
    </row>
    <row r="6418" spans="1:16" x14ac:dyDescent="0.15">
      <c r="A6418"/>
      <c r="B6418"/>
      <c r="C6418"/>
      <c r="D6418"/>
      <c r="E6418"/>
      <c r="F6418"/>
      <c r="G6418"/>
      <c r="H6418"/>
      <c r="I6418"/>
      <c r="J6418"/>
      <c r="K6418"/>
      <c r="L6418"/>
      <c r="M6418"/>
      <c r="N6418"/>
      <c r="O6418"/>
      <c r="P6418"/>
    </row>
    <row r="6419" spans="1:16" x14ac:dyDescent="0.15">
      <c r="A6419"/>
      <c r="B6419"/>
      <c r="C6419"/>
      <c r="D6419"/>
      <c r="E6419"/>
      <c r="F6419"/>
      <c r="G6419"/>
      <c r="H6419"/>
      <c r="I6419"/>
      <c r="J6419"/>
      <c r="K6419"/>
      <c r="L6419"/>
      <c r="M6419"/>
      <c r="N6419"/>
      <c r="O6419"/>
      <c r="P6419"/>
    </row>
    <row r="6420" spans="1:16" x14ac:dyDescent="0.15">
      <c r="A6420"/>
      <c r="B6420"/>
      <c r="C6420"/>
      <c r="D6420"/>
      <c r="E6420"/>
      <c r="F6420"/>
      <c r="G6420"/>
      <c r="H6420"/>
      <c r="I6420"/>
      <c r="J6420"/>
      <c r="K6420"/>
      <c r="L6420"/>
      <c r="M6420"/>
      <c r="N6420"/>
      <c r="O6420"/>
      <c r="P6420"/>
    </row>
    <row r="6421" spans="1:16" x14ac:dyDescent="0.15">
      <c r="A6421"/>
      <c r="B6421"/>
      <c r="C6421"/>
      <c r="D6421"/>
      <c r="E6421"/>
      <c r="F6421"/>
      <c r="G6421"/>
      <c r="H6421"/>
      <c r="I6421"/>
      <c r="J6421"/>
      <c r="K6421"/>
      <c r="L6421"/>
      <c r="M6421"/>
      <c r="N6421"/>
      <c r="O6421"/>
      <c r="P6421"/>
    </row>
    <row r="6422" spans="1:16" x14ac:dyDescent="0.15">
      <c r="A6422"/>
      <c r="B6422"/>
      <c r="C6422"/>
      <c r="D6422"/>
      <c r="E6422"/>
      <c r="F6422"/>
      <c r="G6422"/>
      <c r="H6422"/>
      <c r="I6422"/>
      <c r="J6422"/>
      <c r="K6422"/>
      <c r="L6422"/>
      <c r="M6422"/>
      <c r="N6422"/>
      <c r="O6422"/>
      <c r="P6422"/>
    </row>
    <row r="6423" spans="1:16" x14ac:dyDescent="0.15">
      <c r="A6423"/>
      <c r="B6423"/>
      <c r="C6423"/>
      <c r="D6423"/>
      <c r="E6423"/>
      <c r="F6423"/>
      <c r="G6423"/>
      <c r="H6423"/>
      <c r="I6423"/>
      <c r="J6423"/>
      <c r="K6423"/>
      <c r="L6423"/>
      <c r="M6423"/>
      <c r="N6423"/>
      <c r="O6423"/>
      <c r="P6423"/>
    </row>
    <row r="6424" spans="1:16" x14ac:dyDescent="0.15">
      <c r="A6424"/>
      <c r="B6424"/>
      <c r="C6424"/>
      <c r="D6424"/>
      <c r="E6424"/>
      <c r="F6424"/>
      <c r="G6424"/>
      <c r="H6424"/>
      <c r="I6424"/>
      <c r="J6424"/>
      <c r="K6424"/>
      <c r="L6424"/>
      <c r="M6424"/>
      <c r="N6424"/>
      <c r="O6424"/>
      <c r="P6424"/>
    </row>
    <row r="6425" spans="1:16" x14ac:dyDescent="0.15">
      <c r="A6425"/>
      <c r="B6425"/>
      <c r="C6425"/>
      <c r="D6425"/>
      <c r="E6425"/>
      <c r="F6425"/>
      <c r="G6425"/>
      <c r="H6425"/>
      <c r="I6425"/>
      <c r="J6425"/>
      <c r="K6425"/>
      <c r="L6425"/>
      <c r="M6425"/>
      <c r="N6425"/>
      <c r="O6425"/>
      <c r="P6425"/>
    </row>
    <row r="6426" spans="1:16" x14ac:dyDescent="0.15">
      <c r="A6426"/>
      <c r="B6426"/>
      <c r="C6426"/>
      <c r="D6426"/>
      <c r="E6426"/>
      <c r="F6426"/>
      <c r="G6426"/>
      <c r="H6426"/>
      <c r="I6426"/>
      <c r="J6426"/>
      <c r="K6426"/>
      <c r="L6426"/>
      <c r="M6426"/>
      <c r="N6426"/>
      <c r="O6426"/>
      <c r="P6426"/>
    </row>
    <row r="6427" spans="1:16" x14ac:dyDescent="0.15">
      <c r="A6427"/>
      <c r="B6427"/>
      <c r="C6427"/>
      <c r="D6427"/>
      <c r="E6427"/>
      <c r="F6427"/>
      <c r="G6427"/>
      <c r="H6427"/>
      <c r="I6427"/>
      <c r="J6427"/>
      <c r="K6427"/>
      <c r="L6427"/>
      <c r="M6427"/>
      <c r="N6427"/>
      <c r="O6427"/>
      <c r="P6427"/>
    </row>
    <row r="6428" spans="1:16" x14ac:dyDescent="0.15">
      <c r="A6428"/>
      <c r="B6428"/>
      <c r="C6428"/>
      <c r="D6428"/>
      <c r="E6428"/>
      <c r="F6428"/>
      <c r="G6428"/>
      <c r="H6428"/>
      <c r="I6428"/>
      <c r="J6428"/>
      <c r="K6428"/>
      <c r="L6428"/>
      <c r="M6428"/>
      <c r="N6428"/>
      <c r="O6428"/>
      <c r="P6428"/>
    </row>
    <row r="6429" spans="1:16" x14ac:dyDescent="0.15">
      <c r="A6429"/>
      <c r="B6429"/>
      <c r="C6429"/>
      <c r="D6429"/>
      <c r="E6429"/>
      <c r="F6429"/>
      <c r="G6429"/>
      <c r="H6429"/>
      <c r="I6429"/>
      <c r="J6429"/>
      <c r="K6429"/>
      <c r="L6429"/>
      <c r="M6429"/>
      <c r="N6429"/>
      <c r="O6429"/>
      <c r="P6429"/>
    </row>
    <row r="6430" spans="1:16" x14ac:dyDescent="0.15">
      <c r="A6430"/>
      <c r="B6430"/>
      <c r="C6430"/>
      <c r="D6430"/>
      <c r="E6430"/>
      <c r="F6430"/>
      <c r="G6430"/>
      <c r="H6430"/>
      <c r="I6430"/>
      <c r="J6430"/>
      <c r="K6430"/>
      <c r="L6430"/>
      <c r="M6430"/>
      <c r="N6430"/>
      <c r="O6430"/>
      <c r="P6430"/>
    </row>
    <row r="6431" spans="1:16" x14ac:dyDescent="0.15">
      <c r="A6431"/>
      <c r="B6431"/>
      <c r="C6431"/>
      <c r="D6431"/>
      <c r="E6431"/>
      <c r="F6431"/>
      <c r="G6431"/>
      <c r="H6431"/>
      <c r="I6431"/>
      <c r="J6431"/>
      <c r="K6431"/>
      <c r="L6431"/>
      <c r="M6431"/>
      <c r="N6431"/>
      <c r="O6431"/>
      <c r="P6431"/>
    </row>
    <row r="6432" spans="1:16" x14ac:dyDescent="0.15">
      <c r="A6432"/>
      <c r="B6432"/>
      <c r="C6432"/>
      <c r="D6432"/>
      <c r="E6432"/>
      <c r="F6432"/>
      <c r="G6432"/>
      <c r="H6432"/>
      <c r="I6432"/>
      <c r="J6432"/>
      <c r="K6432"/>
      <c r="L6432"/>
      <c r="M6432"/>
      <c r="N6432"/>
      <c r="O6432"/>
      <c r="P6432"/>
    </row>
    <row r="6433" spans="1:16" x14ac:dyDescent="0.15">
      <c r="A6433"/>
      <c r="B6433"/>
      <c r="C6433"/>
      <c r="D6433"/>
      <c r="E6433"/>
      <c r="F6433"/>
      <c r="G6433"/>
      <c r="H6433"/>
      <c r="I6433"/>
      <c r="J6433"/>
      <c r="K6433"/>
      <c r="L6433"/>
      <c r="M6433"/>
      <c r="N6433"/>
      <c r="O6433"/>
      <c r="P6433"/>
    </row>
    <row r="6434" spans="1:16" x14ac:dyDescent="0.15">
      <c r="A6434"/>
      <c r="B6434"/>
      <c r="C6434"/>
      <c r="D6434"/>
      <c r="E6434"/>
      <c r="F6434"/>
      <c r="G6434"/>
      <c r="H6434"/>
      <c r="I6434"/>
      <c r="J6434"/>
      <c r="K6434"/>
      <c r="L6434"/>
      <c r="M6434"/>
      <c r="N6434"/>
      <c r="O6434"/>
      <c r="P6434"/>
    </row>
    <row r="6435" spans="1:16" x14ac:dyDescent="0.15">
      <c r="A6435"/>
      <c r="B6435"/>
      <c r="C6435"/>
      <c r="D6435"/>
      <c r="E6435"/>
      <c r="F6435"/>
      <c r="G6435"/>
      <c r="H6435"/>
      <c r="I6435"/>
      <c r="J6435"/>
      <c r="K6435"/>
      <c r="L6435"/>
      <c r="M6435"/>
      <c r="N6435"/>
      <c r="O6435"/>
      <c r="P6435"/>
    </row>
    <row r="6436" spans="1:16" x14ac:dyDescent="0.15">
      <c r="A6436"/>
      <c r="B6436"/>
      <c r="C6436"/>
      <c r="D6436"/>
      <c r="E6436"/>
      <c r="F6436"/>
      <c r="G6436"/>
      <c r="H6436"/>
      <c r="I6436"/>
      <c r="J6436"/>
      <c r="K6436"/>
      <c r="L6436"/>
      <c r="M6436"/>
      <c r="N6436"/>
      <c r="O6436"/>
      <c r="P6436"/>
    </row>
    <row r="6437" spans="1:16" x14ac:dyDescent="0.15">
      <c r="A6437"/>
      <c r="B6437"/>
      <c r="C6437"/>
      <c r="D6437"/>
      <c r="E6437"/>
      <c r="F6437"/>
      <c r="G6437"/>
      <c r="H6437"/>
      <c r="I6437"/>
      <c r="J6437"/>
      <c r="K6437"/>
      <c r="L6437"/>
      <c r="M6437"/>
      <c r="N6437"/>
      <c r="O6437"/>
      <c r="P6437"/>
    </row>
    <row r="6438" spans="1:16" x14ac:dyDescent="0.15">
      <c r="A6438"/>
      <c r="B6438"/>
      <c r="C6438"/>
      <c r="D6438"/>
      <c r="E6438"/>
      <c r="F6438"/>
      <c r="G6438"/>
      <c r="H6438"/>
      <c r="I6438"/>
      <c r="J6438"/>
      <c r="K6438"/>
      <c r="L6438"/>
      <c r="M6438"/>
      <c r="N6438"/>
      <c r="O6438"/>
      <c r="P6438"/>
    </row>
    <row r="6439" spans="1:16" x14ac:dyDescent="0.15">
      <c r="A6439"/>
      <c r="B6439"/>
      <c r="C6439"/>
      <c r="D6439"/>
      <c r="E6439"/>
      <c r="F6439"/>
      <c r="G6439"/>
      <c r="H6439"/>
      <c r="I6439"/>
      <c r="J6439"/>
      <c r="K6439"/>
      <c r="L6439"/>
      <c r="M6439"/>
      <c r="N6439"/>
      <c r="O6439"/>
      <c r="P6439"/>
    </row>
    <row r="6440" spans="1:16" x14ac:dyDescent="0.15">
      <c r="A6440"/>
      <c r="B6440"/>
      <c r="C6440"/>
      <c r="D6440"/>
      <c r="E6440"/>
      <c r="F6440"/>
      <c r="G6440"/>
      <c r="H6440"/>
      <c r="I6440"/>
      <c r="J6440"/>
      <c r="K6440"/>
      <c r="L6440"/>
      <c r="M6440"/>
      <c r="N6440"/>
      <c r="O6440"/>
      <c r="P6440"/>
    </row>
    <row r="6441" spans="1:16" x14ac:dyDescent="0.15">
      <c r="A6441"/>
      <c r="B6441"/>
      <c r="C6441"/>
      <c r="D6441"/>
      <c r="E6441"/>
      <c r="F6441"/>
      <c r="G6441"/>
      <c r="H6441"/>
      <c r="I6441"/>
      <c r="J6441"/>
      <c r="K6441"/>
      <c r="L6441"/>
      <c r="M6441"/>
      <c r="N6441"/>
      <c r="O6441"/>
      <c r="P6441"/>
    </row>
    <row r="6442" spans="1:16" x14ac:dyDescent="0.15">
      <c r="A6442"/>
      <c r="B6442"/>
      <c r="C6442"/>
      <c r="D6442"/>
      <c r="E6442"/>
      <c r="F6442"/>
      <c r="G6442"/>
      <c r="H6442"/>
      <c r="I6442"/>
      <c r="J6442"/>
      <c r="K6442"/>
      <c r="L6442"/>
      <c r="M6442"/>
      <c r="N6442"/>
      <c r="O6442"/>
      <c r="P6442"/>
    </row>
    <row r="6443" spans="1:16" x14ac:dyDescent="0.15">
      <c r="A6443"/>
      <c r="B6443"/>
      <c r="C6443"/>
      <c r="D6443"/>
      <c r="E6443"/>
      <c r="F6443"/>
      <c r="G6443"/>
      <c r="H6443"/>
      <c r="I6443"/>
      <c r="J6443"/>
      <c r="K6443"/>
      <c r="L6443"/>
      <c r="M6443"/>
      <c r="N6443"/>
      <c r="O6443"/>
      <c r="P6443"/>
    </row>
    <row r="6444" spans="1:16" x14ac:dyDescent="0.15">
      <c r="A6444"/>
      <c r="B6444"/>
      <c r="C6444"/>
      <c r="D6444"/>
      <c r="E6444"/>
      <c r="F6444"/>
      <c r="G6444"/>
      <c r="H6444"/>
      <c r="I6444"/>
      <c r="J6444"/>
      <c r="K6444"/>
      <c r="L6444"/>
      <c r="M6444"/>
      <c r="N6444"/>
      <c r="O6444"/>
      <c r="P6444"/>
    </row>
    <row r="6445" spans="1:16" x14ac:dyDescent="0.15">
      <c r="A6445"/>
      <c r="B6445"/>
      <c r="C6445"/>
      <c r="D6445"/>
      <c r="E6445"/>
      <c r="F6445"/>
      <c r="G6445"/>
      <c r="H6445"/>
      <c r="I6445"/>
      <c r="J6445"/>
      <c r="K6445"/>
      <c r="L6445"/>
      <c r="M6445"/>
      <c r="N6445"/>
      <c r="O6445"/>
      <c r="P6445"/>
    </row>
    <row r="6446" spans="1:16" x14ac:dyDescent="0.15">
      <c r="A6446"/>
      <c r="B6446"/>
      <c r="C6446"/>
      <c r="D6446"/>
      <c r="E6446"/>
      <c r="F6446"/>
      <c r="G6446"/>
      <c r="H6446"/>
      <c r="I6446"/>
      <c r="J6446"/>
      <c r="K6446"/>
      <c r="L6446"/>
      <c r="M6446"/>
      <c r="N6446"/>
      <c r="O6446"/>
      <c r="P6446"/>
    </row>
    <row r="6447" spans="1:16" x14ac:dyDescent="0.15">
      <c r="A6447"/>
      <c r="B6447"/>
      <c r="C6447"/>
      <c r="D6447"/>
      <c r="E6447"/>
      <c r="F6447"/>
      <c r="G6447"/>
      <c r="H6447"/>
      <c r="I6447"/>
      <c r="J6447"/>
      <c r="K6447"/>
      <c r="L6447"/>
      <c r="M6447"/>
      <c r="N6447"/>
      <c r="O6447"/>
      <c r="P6447"/>
    </row>
    <row r="6448" spans="1:16" x14ac:dyDescent="0.15">
      <c r="A6448"/>
      <c r="B6448"/>
      <c r="C6448"/>
      <c r="D6448"/>
      <c r="E6448"/>
      <c r="F6448"/>
      <c r="G6448"/>
      <c r="H6448"/>
      <c r="I6448"/>
      <c r="J6448"/>
      <c r="K6448"/>
      <c r="L6448"/>
      <c r="M6448"/>
      <c r="N6448"/>
      <c r="O6448"/>
      <c r="P6448"/>
    </row>
    <row r="6449" spans="1:16" x14ac:dyDescent="0.15">
      <c r="A6449"/>
      <c r="B6449"/>
      <c r="C6449"/>
      <c r="D6449"/>
      <c r="E6449"/>
      <c r="F6449"/>
      <c r="G6449"/>
      <c r="H6449"/>
      <c r="I6449"/>
      <c r="J6449"/>
      <c r="K6449"/>
      <c r="L6449"/>
      <c r="M6449"/>
      <c r="N6449"/>
      <c r="O6449"/>
      <c r="P6449"/>
    </row>
    <row r="6450" spans="1:16" x14ac:dyDescent="0.15">
      <c r="A6450"/>
      <c r="B6450"/>
      <c r="C6450"/>
      <c r="D6450"/>
      <c r="E6450"/>
      <c r="F6450"/>
      <c r="G6450"/>
      <c r="H6450"/>
      <c r="I6450"/>
      <c r="J6450"/>
      <c r="K6450"/>
      <c r="L6450"/>
      <c r="M6450"/>
      <c r="N6450"/>
      <c r="O6450"/>
      <c r="P6450"/>
    </row>
    <row r="6451" spans="1:16" x14ac:dyDescent="0.15">
      <c r="A6451"/>
      <c r="B6451"/>
      <c r="C6451"/>
      <c r="D6451"/>
      <c r="E6451"/>
      <c r="F6451"/>
      <c r="G6451"/>
      <c r="H6451"/>
      <c r="I6451"/>
      <c r="J6451"/>
      <c r="K6451"/>
      <c r="L6451"/>
      <c r="M6451"/>
      <c r="N6451"/>
      <c r="O6451"/>
      <c r="P6451"/>
    </row>
    <row r="6452" spans="1:16" x14ac:dyDescent="0.15">
      <c r="A6452"/>
      <c r="B6452"/>
      <c r="C6452"/>
      <c r="D6452"/>
      <c r="E6452"/>
      <c r="F6452"/>
      <c r="G6452"/>
      <c r="H6452"/>
      <c r="I6452"/>
      <c r="J6452"/>
      <c r="K6452"/>
      <c r="L6452"/>
      <c r="M6452"/>
      <c r="N6452"/>
      <c r="O6452"/>
      <c r="P6452"/>
    </row>
    <row r="6453" spans="1:16" x14ac:dyDescent="0.15">
      <c r="A6453"/>
      <c r="B6453"/>
      <c r="C6453"/>
      <c r="D6453"/>
      <c r="E6453"/>
      <c r="F6453"/>
      <c r="G6453"/>
      <c r="H6453"/>
      <c r="I6453"/>
      <c r="J6453"/>
      <c r="K6453"/>
      <c r="L6453"/>
      <c r="M6453"/>
      <c r="N6453"/>
      <c r="O6453"/>
      <c r="P6453"/>
    </row>
    <row r="6454" spans="1:16" x14ac:dyDescent="0.15">
      <c r="A6454"/>
      <c r="B6454"/>
      <c r="C6454"/>
      <c r="D6454"/>
      <c r="E6454"/>
      <c r="F6454"/>
      <c r="G6454"/>
      <c r="H6454"/>
      <c r="I6454"/>
      <c r="J6454"/>
      <c r="K6454"/>
      <c r="L6454"/>
      <c r="M6454"/>
      <c r="N6454"/>
      <c r="O6454"/>
      <c r="P6454"/>
    </row>
    <row r="6455" spans="1:16" x14ac:dyDescent="0.15">
      <c r="A6455"/>
      <c r="B6455"/>
      <c r="C6455"/>
      <c r="D6455"/>
      <c r="E6455"/>
      <c r="F6455"/>
      <c r="G6455"/>
      <c r="H6455"/>
      <c r="I6455"/>
      <c r="J6455"/>
      <c r="K6455"/>
      <c r="L6455"/>
      <c r="M6455"/>
      <c r="N6455"/>
      <c r="O6455"/>
      <c r="P6455"/>
    </row>
    <row r="6456" spans="1:16" x14ac:dyDescent="0.15">
      <c r="A6456"/>
      <c r="B6456"/>
      <c r="C6456"/>
      <c r="D6456"/>
      <c r="E6456"/>
      <c r="F6456"/>
      <c r="G6456"/>
      <c r="H6456"/>
      <c r="I6456"/>
      <c r="J6456"/>
      <c r="K6456"/>
      <c r="L6456"/>
      <c r="M6456"/>
      <c r="N6456"/>
      <c r="O6456"/>
      <c r="P6456"/>
    </row>
    <row r="6457" spans="1:16" x14ac:dyDescent="0.15">
      <c r="A6457"/>
      <c r="B6457"/>
      <c r="C6457"/>
      <c r="D6457"/>
      <c r="E6457"/>
      <c r="F6457"/>
      <c r="G6457"/>
      <c r="H6457"/>
      <c r="I6457"/>
      <c r="J6457"/>
      <c r="K6457"/>
      <c r="L6457"/>
      <c r="M6457"/>
      <c r="N6457"/>
      <c r="O6457"/>
      <c r="P6457"/>
    </row>
    <row r="6458" spans="1:16" x14ac:dyDescent="0.15">
      <c r="A6458"/>
      <c r="B6458"/>
      <c r="C6458"/>
      <c r="D6458"/>
      <c r="E6458"/>
      <c r="F6458"/>
      <c r="G6458"/>
      <c r="H6458"/>
      <c r="I6458"/>
      <c r="J6458"/>
      <c r="K6458"/>
      <c r="L6458"/>
      <c r="M6458"/>
      <c r="N6458"/>
      <c r="O6458"/>
      <c r="P6458"/>
    </row>
    <row r="6459" spans="1:16" x14ac:dyDescent="0.15">
      <c r="A6459"/>
      <c r="B6459"/>
      <c r="C6459"/>
      <c r="D6459"/>
      <c r="E6459"/>
      <c r="F6459"/>
      <c r="G6459"/>
      <c r="H6459"/>
      <c r="I6459"/>
      <c r="J6459"/>
      <c r="K6459"/>
      <c r="L6459"/>
      <c r="M6459"/>
      <c r="N6459"/>
      <c r="O6459"/>
      <c r="P6459"/>
    </row>
    <row r="6460" spans="1:16" x14ac:dyDescent="0.15">
      <c r="A6460"/>
      <c r="B6460"/>
      <c r="C6460"/>
      <c r="D6460"/>
      <c r="E6460"/>
      <c r="F6460"/>
      <c r="G6460"/>
      <c r="H6460"/>
      <c r="I6460"/>
      <c r="J6460"/>
      <c r="K6460"/>
      <c r="L6460"/>
      <c r="M6460"/>
      <c r="N6460"/>
      <c r="O6460"/>
      <c r="P6460"/>
    </row>
    <row r="6461" spans="1:16" x14ac:dyDescent="0.15">
      <c r="A6461"/>
      <c r="B6461"/>
      <c r="C6461"/>
      <c r="D6461"/>
      <c r="E6461"/>
      <c r="F6461"/>
      <c r="G6461"/>
      <c r="H6461"/>
      <c r="I6461"/>
      <c r="J6461"/>
      <c r="K6461"/>
      <c r="L6461"/>
      <c r="M6461"/>
      <c r="N6461"/>
      <c r="O6461"/>
      <c r="P6461"/>
    </row>
    <row r="6462" spans="1:16" x14ac:dyDescent="0.15">
      <c r="A6462"/>
      <c r="B6462"/>
      <c r="C6462"/>
      <c r="D6462"/>
      <c r="E6462"/>
      <c r="F6462"/>
      <c r="G6462"/>
      <c r="H6462"/>
      <c r="I6462"/>
      <c r="J6462"/>
      <c r="K6462"/>
      <c r="L6462"/>
      <c r="M6462"/>
      <c r="N6462"/>
      <c r="O6462"/>
      <c r="P6462"/>
    </row>
    <row r="6463" spans="1:16" x14ac:dyDescent="0.15">
      <c r="A6463"/>
      <c r="B6463"/>
      <c r="C6463"/>
      <c r="D6463"/>
      <c r="E6463"/>
      <c r="F6463"/>
      <c r="G6463"/>
      <c r="H6463"/>
      <c r="I6463"/>
      <c r="J6463"/>
      <c r="K6463"/>
      <c r="L6463"/>
      <c r="M6463"/>
      <c r="N6463"/>
      <c r="O6463"/>
      <c r="P6463"/>
    </row>
    <row r="6464" spans="1:16" x14ac:dyDescent="0.15">
      <c r="A6464"/>
      <c r="B6464"/>
      <c r="C6464"/>
      <c r="D6464"/>
      <c r="E6464"/>
      <c r="F6464"/>
      <c r="G6464"/>
      <c r="H6464"/>
      <c r="I6464"/>
      <c r="J6464"/>
      <c r="K6464"/>
      <c r="L6464"/>
      <c r="M6464"/>
      <c r="N6464"/>
      <c r="O6464"/>
      <c r="P6464"/>
    </row>
    <row r="6465" spans="1:16" x14ac:dyDescent="0.15">
      <c r="A6465"/>
      <c r="B6465"/>
      <c r="C6465"/>
      <c r="D6465"/>
      <c r="E6465"/>
      <c r="F6465"/>
      <c r="G6465"/>
      <c r="H6465"/>
      <c r="I6465"/>
      <c r="J6465"/>
      <c r="K6465"/>
      <c r="L6465"/>
      <c r="M6465"/>
      <c r="N6465"/>
      <c r="O6465"/>
      <c r="P6465"/>
    </row>
    <row r="6466" spans="1:16" x14ac:dyDescent="0.15">
      <c r="A6466"/>
      <c r="B6466"/>
      <c r="C6466"/>
      <c r="D6466"/>
      <c r="E6466"/>
      <c r="F6466"/>
      <c r="G6466"/>
      <c r="H6466"/>
      <c r="I6466"/>
      <c r="J6466"/>
      <c r="K6466"/>
      <c r="L6466"/>
      <c r="M6466"/>
      <c r="N6466"/>
      <c r="O6466"/>
      <c r="P6466"/>
    </row>
    <row r="6467" spans="1:16" x14ac:dyDescent="0.15">
      <c r="A6467"/>
      <c r="B6467"/>
      <c r="C6467"/>
      <c r="D6467"/>
      <c r="E6467"/>
      <c r="F6467"/>
      <c r="G6467"/>
      <c r="H6467"/>
      <c r="I6467"/>
      <c r="J6467"/>
      <c r="K6467"/>
      <c r="L6467"/>
      <c r="M6467"/>
      <c r="N6467"/>
      <c r="O6467"/>
      <c r="P6467"/>
    </row>
    <row r="6468" spans="1:16" x14ac:dyDescent="0.15">
      <c r="A6468"/>
      <c r="B6468"/>
      <c r="C6468"/>
      <c r="D6468"/>
      <c r="E6468"/>
      <c r="F6468"/>
      <c r="G6468"/>
      <c r="H6468"/>
      <c r="I6468"/>
      <c r="J6468"/>
      <c r="K6468"/>
      <c r="L6468"/>
      <c r="M6468"/>
      <c r="N6468"/>
      <c r="O6468"/>
      <c r="P6468"/>
    </row>
    <row r="6469" spans="1:16" x14ac:dyDescent="0.15">
      <c r="A6469"/>
      <c r="B6469"/>
      <c r="C6469"/>
      <c r="D6469"/>
      <c r="E6469"/>
      <c r="F6469"/>
      <c r="G6469"/>
      <c r="H6469"/>
      <c r="I6469"/>
      <c r="J6469"/>
      <c r="K6469"/>
      <c r="L6469"/>
      <c r="M6469"/>
      <c r="N6469"/>
      <c r="O6469"/>
      <c r="P6469"/>
    </row>
    <row r="6470" spans="1:16" x14ac:dyDescent="0.15">
      <c r="A6470"/>
      <c r="B6470"/>
      <c r="C6470"/>
      <c r="D6470"/>
      <c r="E6470"/>
      <c r="F6470"/>
      <c r="G6470"/>
      <c r="H6470"/>
      <c r="I6470"/>
      <c r="J6470"/>
      <c r="K6470"/>
      <c r="L6470"/>
      <c r="M6470"/>
      <c r="N6470"/>
      <c r="O6470"/>
      <c r="P6470"/>
    </row>
    <row r="6471" spans="1:16" x14ac:dyDescent="0.15">
      <c r="A6471"/>
      <c r="B6471"/>
      <c r="C6471"/>
      <c r="D6471"/>
      <c r="E6471"/>
      <c r="F6471"/>
      <c r="G6471"/>
      <c r="H6471"/>
      <c r="I6471"/>
      <c r="J6471"/>
      <c r="K6471"/>
      <c r="L6471"/>
      <c r="M6471"/>
      <c r="N6471"/>
      <c r="O6471"/>
      <c r="P6471"/>
    </row>
    <row r="6472" spans="1:16" x14ac:dyDescent="0.15">
      <c r="A6472"/>
      <c r="B6472"/>
      <c r="C6472"/>
      <c r="D6472"/>
      <c r="E6472"/>
      <c r="F6472"/>
      <c r="G6472"/>
      <c r="H6472"/>
      <c r="I6472"/>
      <c r="J6472"/>
      <c r="K6472"/>
      <c r="L6472"/>
      <c r="M6472"/>
      <c r="N6472"/>
      <c r="O6472"/>
      <c r="P6472"/>
    </row>
    <row r="6473" spans="1:16" x14ac:dyDescent="0.15">
      <c r="A6473"/>
      <c r="B6473"/>
      <c r="C6473"/>
      <c r="D6473"/>
      <c r="E6473"/>
      <c r="F6473"/>
      <c r="G6473"/>
      <c r="H6473"/>
      <c r="I6473"/>
      <c r="J6473"/>
      <c r="K6473"/>
      <c r="L6473"/>
      <c r="M6473"/>
      <c r="N6473"/>
      <c r="O6473"/>
      <c r="P6473"/>
    </row>
    <row r="6474" spans="1:16" x14ac:dyDescent="0.15">
      <c r="A6474"/>
      <c r="B6474"/>
      <c r="C6474"/>
      <c r="D6474"/>
      <c r="E6474"/>
      <c r="F6474"/>
      <c r="G6474"/>
      <c r="H6474"/>
      <c r="I6474"/>
      <c r="J6474"/>
      <c r="K6474"/>
      <c r="L6474"/>
      <c r="M6474"/>
      <c r="N6474"/>
      <c r="O6474"/>
      <c r="P6474"/>
    </row>
    <row r="6475" spans="1:16" x14ac:dyDescent="0.15">
      <c r="A6475"/>
      <c r="B6475"/>
      <c r="C6475"/>
      <c r="D6475"/>
      <c r="E6475"/>
      <c r="F6475"/>
      <c r="G6475"/>
      <c r="H6475"/>
      <c r="I6475"/>
      <c r="J6475"/>
      <c r="K6475"/>
      <c r="L6475"/>
      <c r="M6475"/>
      <c r="N6475"/>
      <c r="O6475"/>
      <c r="P6475"/>
    </row>
    <row r="6476" spans="1:16" x14ac:dyDescent="0.15">
      <c r="A6476"/>
      <c r="B6476"/>
      <c r="C6476"/>
      <c r="D6476"/>
      <c r="E6476"/>
      <c r="F6476"/>
      <c r="G6476"/>
      <c r="H6476"/>
      <c r="I6476"/>
      <c r="J6476"/>
      <c r="K6476"/>
      <c r="L6476"/>
      <c r="M6476"/>
      <c r="N6476"/>
      <c r="O6476"/>
      <c r="P6476"/>
    </row>
    <row r="6477" spans="1:16" x14ac:dyDescent="0.15">
      <c r="A6477"/>
      <c r="B6477"/>
      <c r="C6477"/>
      <c r="D6477"/>
      <c r="E6477"/>
      <c r="F6477"/>
      <c r="G6477"/>
      <c r="H6477"/>
      <c r="I6477"/>
      <c r="J6477"/>
      <c r="K6477"/>
      <c r="L6477"/>
      <c r="M6477"/>
      <c r="N6477"/>
      <c r="O6477"/>
      <c r="P6477"/>
    </row>
    <row r="6478" spans="1:16" x14ac:dyDescent="0.15">
      <c r="A6478"/>
      <c r="B6478"/>
      <c r="C6478"/>
      <c r="D6478"/>
      <c r="E6478"/>
      <c r="F6478"/>
      <c r="G6478"/>
      <c r="H6478"/>
      <c r="I6478"/>
      <c r="J6478"/>
      <c r="K6478"/>
      <c r="L6478"/>
      <c r="M6478"/>
      <c r="N6478"/>
      <c r="O6478"/>
      <c r="P6478"/>
    </row>
    <row r="6479" spans="1:16" x14ac:dyDescent="0.15">
      <c r="A6479"/>
      <c r="B6479"/>
      <c r="C6479"/>
      <c r="D6479"/>
      <c r="E6479"/>
      <c r="F6479"/>
      <c r="G6479"/>
      <c r="H6479"/>
      <c r="I6479"/>
      <c r="J6479"/>
      <c r="K6479"/>
      <c r="L6479"/>
      <c r="M6479"/>
      <c r="N6479"/>
      <c r="O6479"/>
      <c r="P6479"/>
    </row>
    <row r="6480" spans="1:16" x14ac:dyDescent="0.15">
      <c r="A6480"/>
      <c r="B6480"/>
      <c r="C6480"/>
      <c r="D6480"/>
      <c r="E6480"/>
      <c r="F6480"/>
      <c r="G6480"/>
      <c r="H6480"/>
      <c r="I6480"/>
      <c r="J6480"/>
      <c r="K6480"/>
      <c r="L6480"/>
      <c r="M6480"/>
      <c r="N6480"/>
      <c r="O6480"/>
      <c r="P6480"/>
    </row>
    <row r="6481" spans="1:16" x14ac:dyDescent="0.15">
      <c r="A6481"/>
      <c r="B6481"/>
      <c r="C6481"/>
      <c r="D6481"/>
      <c r="E6481"/>
      <c r="F6481"/>
      <c r="G6481"/>
      <c r="H6481"/>
      <c r="I6481"/>
      <c r="J6481"/>
      <c r="K6481"/>
      <c r="L6481"/>
      <c r="M6481"/>
      <c r="N6481"/>
      <c r="O6481"/>
      <c r="P6481"/>
    </row>
    <row r="6482" spans="1:16" x14ac:dyDescent="0.15">
      <c r="A6482"/>
      <c r="B6482"/>
      <c r="C6482"/>
      <c r="D6482"/>
      <c r="E6482"/>
      <c r="F6482"/>
      <c r="G6482"/>
      <c r="H6482"/>
      <c r="I6482"/>
      <c r="J6482"/>
      <c r="K6482"/>
      <c r="L6482"/>
      <c r="M6482"/>
      <c r="N6482"/>
      <c r="O6482"/>
      <c r="P6482"/>
    </row>
    <row r="6483" spans="1:16" x14ac:dyDescent="0.15">
      <c r="A6483"/>
      <c r="B6483"/>
      <c r="C6483"/>
      <c r="D6483"/>
      <c r="E6483"/>
      <c r="F6483"/>
      <c r="G6483"/>
      <c r="H6483"/>
      <c r="I6483"/>
      <c r="J6483"/>
      <c r="K6483"/>
      <c r="L6483"/>
      <c r="M6483"/>
      <c r="N6483"/>
      <c r="O6483"/>
      <c r="P6483"/>
    </row>
    <row r="6484" spans="1:16" x14ac:dyDescent="0.15">
      <c r="A6484"/>
      <c r="B6484"/>
      <c r="C6484"/>
      <c r="D6484"/>
      <c r="E6484"/>
      <c r="F6484"/>
      <c r="G6484"/>
      <c r="H6484"/>
      <c r="I6484"/>
      <c r="J6484"/>
      <c r="K6484"/>
      <c r="L6484"/>
      <c r="M6484"/>
      <c r="N6484"/>
      <c r="O6484"/>
      <c r="P6484"/>
    </row>
    <row r="6485" spans="1:16" x14ac:dyDescent="0.15">
      <c r="A6485"/>
      <c r="B6485"/>
      <c r="C6485"/>
      <c r="D6485"/>
      <c r="E6485"/>
      <c r="F6485"/>
      <c r="G6485"/>
      <c r="H6485"/>
      <c r="I6485"/>
      <c r="J6485"/>
      <c r="K6485"/>
      <c r="L6485"/>
      <c r="M6485"/>
      <c r="N6485"/>
      <c r="O6485"/>
      <c r="P6485"/>
    </row>
    <row r="6486" spans="1:16" x14ac:dyDescent="0.15">
      <c r="A6486"/>
      <c r="B6486"/>
      <c r="C6486"/>
      <c r="D6486"/>
      <c r="E6486"/>
      <c r="F6486"/>
      <c r="G6486"/>
      <c r="H6486"/>
      <c r="I6486"/>
      <c r="J6486"/>
      <c r="K6486"/>
      <c r="L6486"/>
      <c r="M6486"/>
      <c r="N6486"/>
      <c r="O6486"/>
      <c r="P6486"/>
    </row>
    <row r="6487" spans="1:16" x14ac:dyDescent="0.15">
      <c r="A6487"/>
      <c r="B6487"/>
      <c r="C6487"/>
      <c r="D6487"/>
      <c r="E6487"/>
      <c r="F6487"/>
      <c r="G6487"/>
      <c r="H6487"/>
      <c r="I6487"/>
      <c r="J6487"/>
      <c r="K6487"/>
      <c r="L6487"/>
      <c r="M6487"/>
      <c r="N6487"/>
      <c r="O6487"/>
      <c r="P6487"/>
    </row>
    <row r="6488" spans="1:16" x14ac:dyDescent="0.15">
      <c r="A6488"/>
      <c r="B6488"/>
      <c r="C6488"/>
      <c r="D6488"/>
      <c r="E6488"/>
      <c r="F6488"/>
      <c r="G6488"/>
      <c r="H6488"/>
      <c r="I6488"/>
      <c r="J6488"/>
      <c r="K6488"/>
      <c r="L6488"/>
      <c r="M6488"/>
      <c r="N6488"/>
      <c r="O6488"/>
      <c r="P6488"/>
    </row>
    <row r="6489" spans="1:16" x14ac:dyDescent="0.15">
      <c r="A6489"/>
      <c r="B6489"/>
      <c r="C6489"/>
      <c r="D6489"/>
      <c r="E6489"/>
      <c r="F6489"/>
      <c r="G6489"/>
      <c r="H6489"/>
      <c r="I6489"/>
      <c r="J6489"/>
      <c r="K6489"/>
      <c r="L6489"/>
      <c r="M6489"/>
      <c r="N6489"/>
      <c r="O6489"/>
      <c r="P6489"/>
    </row>
    <row r="6490" spans="1:16" x14ac:dyDescent="0.15">
      <c r="A6490"/>
      <c r="B6490"/>
      <c r="C6490"/>
      <c r="D6490"/>
      <c r="E6490"/>
      <c r="F6490"/>
      <c r="G6490"/>
      <c r="H6490"/>
      <c r="I6490"/>
      <c r="J6490"/>
      <c r="K6490"/>
      <c r="L6490"/>
      <c r="M6490"/>
      <c r="N6490"/>
      <c r="O6490"/>
      <c r="P6490"/>
    </row>
    <row r="6491" spans="1:16" x14ac:dyDescent="0.15">
      <c r="A6491"/>
      <c r="B6491"/>
      <c r="C6491"/>
      <c r="D6491"/>
      <c r="E6491"/>
      <c r="F6491"/>
      <c r="G6491"/>
      <c r="H6491"/>
      <c r="I6491"/>
      <c r="J6491"/>
      <c r="K6491"/>
      <c r="L6491"/>
      <c r="M6491"/>
      <c r="N6491"/>
      <c r="O6491"/>
      <c r="P6491"/>
    </row>
    <row r="6492" spans="1:16" x14ac:dyDescent="0.15">
      <c r="A6492"/>
      <c r="B6492"/>
      <c r="C6492"/>
      <c r="D6492"/>
      <c r="E6492"/>
      <c r="F6492"/>
      <c r="G6492"/>
      <c r="H6492"/>
      <c r="I6492"/>
      <c r="J6492"/>
      <c r="K6492"/>
      <c r="L6492"/>
      <c r="M6492"/>
      <c r="N6492"/>
      <c r="O6492"/>
      <c r="P6492"/>
    </row>
    <row r="6493" spans="1:16" x14ac:dyDescent="0.15">
      <c r="A6493"/>
      <c r="B6493"/>
      <c r="C6493"/>
      <c r="D6493"/>
      <c r="E6493"/>
      <c r="F6493"/>
      <c r="G6493"/>
      <c r="H6493"/>
      <c r="I6493"/>
      <c r="J6493"/>
      <c r="K6493"/>
      <c r="L6493"/>
      <c r="M6493"/>
      <c r="N6493"/>
      <c r="O6493"/>
      <c r="P6493"/>
    </row>
    <row r="6494" spans="1:16" x14ac:dyDescent="0.15">
      <c r="A6494"/>
      <c r="B6494"/>
      <c r="C6494"/>
      <c r="D6494"/>
      <c r="E6494"/>
      <c r="F6494"/>
      <c r="G6494"/>
      <c r="H6494"/>
      <c r="I6494"/>
      <c r="J6494"/>
      <c r="K6494"/>
      <c r="L6494"/>
      <c r="M6494"/>
      <c r="N6494"/>
      <c r="O6494"/>
      <c r="P6494"/>
    </row>
    <row r="6495" spans="1:16" x14ac:dyDescent="0.15">
      <c r="A6495"/>
      <c r="B6495"/>
      <c r="C6495"/>
      <c r="D6495"/>
      <c r="E6495"/>
      <c r="F6495"/>
      <c r="G6495"/>
      <c r="H6495"/>
      <c r="I6495"/>
      <c r="J6495"/>
      <c r="K6495"/>
      <c r="L6495"/>
      <c r="M6495"/>
      <c r="N6495"/>
      <c r="O6495"/>
      <c r="P6495"/>
    </row>
    <row r="6496" spans="1:16" x14ac:dyDescent="0.15">
      <c r="A6496"/>
      <c r="B6496"/>
      <c r="C6496"/>
      <c r="D6496"/>
      <c r="E6496"/>
      <c r="F6496"/>
      <c r="G6496"/>
      <c r="H6496"/>
      <c r="I6496"/>
      <c r="J6496"/>
      <c r="K6496"/>
      <c r="L6496"/>
      <c r="M6496"/>
      <c r="N6496"/>
      <c r="O6496"/>
      <c r="P6496"/>
    </row>
    <row r="6497" spans="1:16" x14ac:dyDescent="0.15">
      <c r="A6497"/>
      <c r="B6497"/>
      <c r="C6497"/>
      <c r="D6497"/>
      <c r="E6497"/>
      <c r="F6497"/>
      <c r="G6497"/>
      <c r="H6497"/>
      <c r="I6497"/>
      <c r="J6497"/>
      <c r="K6497"/>
      <c r="L6497"/>
      <c r="M6497"/>
      <c r="N6497"/>
      <c r="O6497"/>
      <c r="P6497"/>
    </row>
    <row r="6498" spans="1:16" x14ac:dyDescent="0.15">
      <c r="A6498"/>
      <c r="B6498"/>
      <c r="C6498"/>
      <c r="D6498"/>
      <c r="E6498"/>
      <c r="F6498"/>
      <c r="G6498"/>
      <c r="H6498"/>
      <c r="I6498"/>
      <c r="J6498"/>
      <c r="K6498"/>
      <c r="L6498"/>
      <c r="M6498"/>
      <c r="N6498"/>
      <c r="O6498"/>
      <c r="P6498"/>
    </row>
    <row r="6499" spans="1:16" x14ac:dyDescent="0.15">
      <c r="A6499"/>
      <c r="B6499"/>
      <c r="C6499"/>
      <c r="D6499"/>
      <c r="E6499"/>
      <c r="F6499"/>
      <c r="G6499"/>
      <c r="H6499"/>
      <c r="I6499"/>
      <c r="J6499"/>
      <c r="K6499"/>
      <c r="L6499"/>
      <c r="M6499"/>
      <c r="N6499"/>
      <c r="O6499"/>
      <c r="P6499"/>
    </row>
    <row r="6500" spans="1:16" x14ac:dyDescent="0.15">
      <c r="A6500"/>
      <c r="B6500"/>
      <c r="C6500"/>
      <c r="D6500"/>
      <c r="E6500"/>
      <c r="F6500"/>
      <c r="G6500"/>
      <c r="H6500"/>
      <c r="I6500"/>
      <c r="J6500"/>
      <c r="K6500"/>
      <c r="L6500"/>
      <c r="M6500"/>
      <c r="N6500"/>
      <c r="O6500"/>
      <c r="P6500"/>
    </row>
    <row r="6501" spans="1:16" x14ac:dyDescent="0.15">
      <c r="A6501"/>
      <c r="B6501"/>
      <c r="C6501"/>
      <c r="D6501"/>
      <c r="E6501"/>
      <c r="F6501"/>
      <c r="G6501"/>
      <c r="H6501"/>
      <c r="I6501"/>
      <c r="J6501"/>
      <c r="K6501"/>
      <c r="L6501"/>
      <c r="M6501"/>
      <c r="N6501"/>
      <c r="O6501"/>
      <c r="P6501"/>
    </row>
    <row r="6502" spans="1:16" x14ac:dyDescent="0.15">
      <c r="A6502"/>
      <c r="B6502"/>
      <c r="C6502"/>
      <c r="D6502"/>
      <c r="E6502"/>
      <c r="F6502"/>
      <c r="G6502"/>
      <c r="H6502"/>
      <c r="I6502"/>
      <c r="J6502"/>
      <c r="K6502"/>
      <c r="L6502"/>
      <c r="M6502"/>
      <c r="N6502"/>
      <c r="O6502"/>
      <c r="P6502"/>
    </row>
    <row r="6503" spans="1:16" x14ac:dyDescent="0.15">
      <c r="A6503"/>
      <c r="B6503"/>
      <c r="C6503"/>
      <c r="D6503"/>
      <c r="E6503"/>
      <c r="F6503"/>
      <c r="G6503"/>
      <c r="H6503"/>
      <c r="I6503"/>
      <c r="J6503"/>
      <c r="K6503"/>
      <c r="L6503"/>
      <c r="M6503"/>
      <c r="N6503"/>
      <c r="O6503"/>
      <c r="P6503"/>
    </row>
    <row r="6504" spans="1:16" x14ac:dyDescent="0.15">
      <c r="A6504"/>
      <c r="B6504"/>
      <c r="C6504"/>
      <c r="D6504"/>
      <c r="E6504"/>
      <c r="F6504"/>
      <c r="G6504"/>
      <c r="H6504"/>
      <c r="I6504"/>
      <c r="J6504"/>
      <c r="K6504"/>
      <c r="L6504"/>
      <c r="M6504"/>
      <c r="N6504"/>
      <c r="O6504"/>
      <c r="P6504"/>
    </row>
    <row r="6505" spans="1:16" x14ac:dyDescent="0.15">
      <c r="A6505"/>
      <c r="B6505"/>
      <c r="C6505"/>
      <c r="D6505"/>
      <c r="E6505"/>
      <c r="F6505"/>
      <c r="G6505"/>
      <c r="H6505"/>
      <c r="I6505"/>
      <c r="J6505"/>
      <c r="K6505"/>
      <c r="L6505"/>
      <c r="M6505"/>
      <c r="N6505"/>
      <c r="O6505"/>
      <c r="P6505"/>
    </row>
    <row r="6506" spans="1:16" x14ac:dyDescent="0.15">
      <c r="A6506"/>
      <c r="B6506"/>
      <c r="C6506"/>
      <c r="D6506"/>
      <c r="E6506"/>
      <c r="F6506"/>
      <c r="G6506"/>
      <c r="H6506"/>
      <c r="I6506"/>
      <c r="J6506"/>
      <c r="K6506"/>
      <c r="L6506"/>
      <c r="M6506"/>
      <c r="N6506"/>
      <c r="O6506"/>
      <c r="P6506"/>
    </row>
    <row r="6507" spans="1:16" x14ac:dyDescent="0.15">
      <c r="A6507"/>
      <c r="B6507"/>
      <c r="C6507"/>
      <c r="D6507"/>
      <c r="E6507"/>
      <c r="F6507"/>
      <c r="G6507"/>
      <c r="H6507"/>
      <c r="I6507"/>
      <c r="J6507"/>
      <c r="K6507"/>
      <c r="L6507"/>
      <c r="M6507"/>
      <c r="N6507"/>
      <c r="O6507"/>
      <c r="P6507"/>
    </row>
    <row r="6508" spans="1:16" x14ac:dyDescent="0.15">
      <c r="A6508"/>
      <c r="B6508"/>
      <c r="C6508"/>
      <c r="D6508"/>
      <c r="E6508"/>
      <c r="F6508"/>
      <c r="G6508"/>
      <c r="H6508"/>
      <c r="I6508"/>
      <c r="J6508"/>
      <c r="K6508"/>
      <c r="L6508"/>
      <c r="M6508"/>
      <c r="N6508"/>
      <c r="O6508"/>
      <c r="P6508"/>
    </row>
    <row r="6509" spans="1:16" x14ac:dyDescent="0.15">
      <c r="A6509"/>
      <c r="B6509"/>
      <c r="C6509"/>
      <c r="D6509"/>
      <c r="E6509"/>
      <c r="F6509"/>
      <c r="G6509"/>
      <c r="H6509"/>
      <c r="I6509"/>
      <c r="J6509"/>
      <c r="K6509"/>
      <c r="L6509"/>
      <c r="M6509"/>
      <c r="N6509"/>
      <c r="O6509"/>
      <c r="P6509"/>
    </row>
    <row r="6510" spans="1:16" x14ac:dyDescent="0.15">
      <c r="A6510"/>
      <c r="B6510"/>
      <c r="C6510"/>
      <c r="D6510"/>
      <c r="E6510"/>
      <c r="F6510"/>
      <c r="G6510"/>
      <c r="H6510"/>
      <c r="I6510"/>
      <c r="J6510"/>
      <c r="K6510"/>
      <c r="L6510"/>
      <c r="M6510"/>
      <c r="N6510"/>
      <c r="O6510"/>
      <c r="P6510"/>
    </row>
    <row r="6511" spans="1:16" x14ac:dyDescent="0.15">
      <c r="A6511"/>
      <c r="B6511"/>
      <c r="C6511"/>
      <c r="D6511"/>
      <c r="E6511"/>
      <c r="F6511"/>
      <c r="G6511"/>
      <c r="H6511"/>
      <c r="I6511"/>
      <c r="J6511"/>
      <c r="K6511"/>
      <c r="L6511"/>
      <c r="M6511"/>
      <c r="N6511"/>
      <c r="O6511"/>
      <c r="P6511"/>
    </row>
    <row r="6512" spans="1:16" x14ac:dyDescent="0.15">
      <c r="A6512"/>
      <c r="B6512"/>
      <c r="C6512"/>
      <c r="D6512"/>
      <c r="E6512"/>
      <c r="F6512"/>
      <c r="G6512"/>
      <c r="H6512"/>
      <c r="I6512"/>
      <c r="J6512"/>
      <c r="K6512"/>
      <c r="L6512"/>
      <c r="M6512"/>
      <c r="N6512"/>
      <c r="O6512"/>
      <c r="P6512"/>
    </row>
    <row r="6513" spans="1:16" x14ac:dyDescent="0.15">
      <c r="A6513"/>
      <c r="B6513"/>
      <c r="C6513"/>
      <c r="D6513"/>
      <c r="E6513"/>
      <c r="F6513"/>
      <c r="G6513"/>
      <c r="H6513"/>
      <c r="I6513"/>
      <c r="J6513"/>
      <c r="K6513"/>
      <c r="L6513"/>
      <c r="M6513"/>
      <c r="N6513"/>
      <c r="O6513"/>
      <c r="P6513"/>
    </row>
    <row r="6514" spans="1:16" x14ac:dyDescent="0.15">
      <c r="A6514"/>
      <c r="B6514"/>
      <c r="C6514"/>
      <c r="D6514"/>
      <c r="E6514"/>
      <c r="F6514"/>
      <c r="G6514"/>
      <c r="H6514"/>
      <c r="I6514"/>
      <c r="J6514"/>
      <c r="K6514"/>
      <c r="L6514"/>
      <c r="M6514"/>
      <c r="N6514"/>
      <c r="O6514"/>
      <c r="P6514"/>
    </row>
    <row r="6515" spans="1:16" x14ac:dyDescent="0.15">
      <c r="A6515"/>
      <c r="B6515"/>
      <c r="C6515"/>
      <c r="D6515"/>
      <c r="E6515"/>
      <c r="F6515"/>
      <c r="G6515"/>
      <c r="H6515"/>
      <c r="I6515"/>
      <c r="J6515"/>
      <c r="K6515"/>
      <c r="L6515"/>
      <c r="M6515"/>
      <c r="N6515"/>
      <c r="O6515"/>
      <c r="P6515"/>
    </row>
    <row r="6516" spans="1:16" x14ac:dyDescent="0.15">
      <c r="A6516"/>
      <c r="B6516"/>
      <c r="C6516"/>
      <c r="D6516"/>
      <c r="E6516"/>
      <c r="F6516"/>
      <c r="G6516"/>
      <c r="H6516"/>
      <c r="I6516"/>
      <c r="J6516"/>
      <c r="K6516"/>
      <c r="L6516"/>
      <c r="M6516"/>
      <c r="N6516"/>
      <c r="O6516"/>
      <c r="P6516"/>
    </row>
    <row r="6517" spans="1:16" x14ac:dyDescent="0.15">
      <c r="A6517"/>
      <c r="B6517"/>
      <c r="C6517"/>
      <c r="D6517"/>
      <c r="E6517"/>
      <c r="F6517"/>
      <c r="G6517"/>
      <c r="H6517"/>
      <c r="I6517"/>
      <c r="J6517"/>
      <c r="K6517"/>
      <c r="L6517"/>
      <c r="M6517"/>
      <c r="N6517"/>
      <c r="O6517"/>
      <c r="P6517"/>
    </row>
    <row r="6518" spans="1:16" x14ac:dyDescent="0.15">
      <c r="A6518"/>
      <c r="B6518"/>
      <c r="C6518"/>
      <c r="D6518"/>
      <c r="E6518"/>
      <c r="F6518"/>
      <c r="G6518"/>
      <c r="H6518"/>
      <c r="I6518"/>
      <c r="J6518"/>
      <c r="K6518"/>
      <c r="L6518"/>
      <c r="M6518"/>
      <c r="N6518"/>
      <c r="O6518"/>
      <c r="P6518"/>
    </row>
    <row r="6519" spans="1:16" x14ac:dyDescent="0.15">
      <c r="A6519"/>
      <c r="B6519"/>
      <c r="C6519"/>
      <c r="D6519"/>
      <c r="E6519"/>
      <c r="F6519"/>
      <c r="G6519"/>
      <c r="H6519"/>
      <c r="I6519"/>
      <c r="J6519"/>
      <c r="K6519"/>
      <c r="L6519"/>
      <c r="M6519"/>
      <c r="N6519"/>
      <c r="O6519"/>
      <c r="P6519"/>
    </row>
    <row r="6520" spans="1:16" x14ac:dyDescent="0.15">
      <c r="A6520"/>
      <c r="B6520"/>
      <c r="C6520"/>
      <c r="D6520"/>
      <c r="E6520"/>
      <c r="F6520"/>
      <c r="G6520"/>
      <c r="H6520"/>
      <c r="I6520"/>
      <c r="J6520"/>
      <c r="K6520"/>
      <c r="L6520"/>
      <c r="M6520"/>
      <c r="N6520"/>
      <c r="O6520"/>
      <c r="P6520"/>
    </row>
    <row r="6521" spans="1:16" x14ac:dyDescent="0.15">
      <c r="A6521"/>
      <c r="B6521"/>
      <c r="C6521"/>
      <c r="D6521"/>
      <c r="E6521"/>
      <c r="F6521"/>
      <c r="G6521"/>
      <c r="H6521"/>
      <c r="I6521"/>
      <c r="J6521"/>
      <c r="K6521"/>
      <c r="L6521"/>
      <c r="M6521"/>
      <c r="N6521"/>
      <c r="O6521"/>
      <c r="P6521"/>
    </row>
    <row r="6522" spans="1:16" x14ac:dyDescent="0.15">
      <c r="A6522"/>
      <c r="B6522"/>
      <c r="C6522"/>
      <c r="D6522"/>
      <c r="E6522"/>
      <c r="F6522"/>
      <c r="G6522"/>
      <c r="H6522"/>
      <c r="I6522"/>
      <c r="J6522"/>
      <c r="K6522"/>
      <c r="L6522"/>
      <c r="M6522"/>
      <c r="N6522"/>
      <c r="O6522"/>
      <c r="P6522"/>
    </row>
    <row r="6523" spans="1:16" x14ac:dyDescent="0.15">
      <c r="A6523"/>
      <c r="B6523"/>
      <c r="C6523"/>
      <c r="D6523"/>
      <c r="E6523"/>
      <c r="F6523"/>
      <c r="G6523"/>
      <c r="H6523"/>
      <c r="I6523"/>
      <c r="J6523"/>
      <c r="K6523"/>
      <c r="L6523"/>
      <c r="M6523"/>
      <c r="N6523"/>
      <c r="O6523"/>
      <c r="P6523"/>
    </row>
    <row r="6524" spans="1:16" x14ac:dyDescent="0.15">
      <c r="A6524"/>
      <c r="B6524"/>
      <c r="C6524"/>
      <c r="D6524"/>
      <c r="E6524"/>
      <c r="F6524"/>
      <c r="G6524"/>
      <c r="H6524"/>
      <c r="I6524"/>
      <c r="J6524"/>
      <c r="K6524"/>
      <c r="L6524"/>
      <c r="M6524"/>
      <c r="N6524"/>
      <c r="O6524"/>
      <c r="P6524"/>
    </row>
    <row r="6525" spans="1:16" x14ac:dyDescent="0.15">
      <c r="A6525"/>
      <c r="B6525"/>
      <c r="C6525"/>
      <c r="D6525"/>
      <c r="E6525"/>
      <c r="F6525"/>
      <c r="G6525"/>
      <c r="H6525"/>
      <c r="I6525"/>
      <c r="J6525"/>
      <c r="K6525"/>
      <c r="L6525"/>
      <c r="M6525"/>
      <c r="N6525"/>
      <c r="O6525"/>
      <c r="P6525"/>
    </row>
    <row r="6526" spans="1:16" x14ac:dyDescent="0.15">
      <c r="A6526"/>
      <c r="B6526"/>
      <c r="C6526"/>
      <c r="D6526"/>
      <c r="E6526"/>
      <c r="F6526"/>
      <c r="G6526"/>
      <c r="H6526"/>
      <c r="I6526"/>
      <c r="J6526"/>
      <c r="K6526"/>
      <c r="L6526"/>
      <c r="M6526"/>
      <c r="N6526"/>
      <c r="O6526"/>
      <c r="P6526"/>
    </row>
    <row r="6527" spans="1:16" x14ac:dyDescent="0.15">
      <c r="A6527"/>
      <c r="B6527"/>
      <c r="C6527"/>
      <c r="D6527"/>
      <c r="E6527"/>
      <c r="F6527"/>
      <c r="G6527"/>
      <c r="H6527"/>
      <c r="I6527"/>
      <c r="J6527"/>
      <c r="K6527"/>
      <c r="L6527"/>
      <c r="M6527"/>
      <c r="N6527"/>
      <c r="O6527"/>
      <c r="P6527"/>
    </row>
    <row r="6528" spans="1:16" x14ac:dyDescent="0.15">
      <c r="A6528"/>
      <c r="B6528"/>
      <c r="C6528"/>
      <c r="D6528"/>
      <c r="E6528"/>
      <c r="F6528"/>
      <c r="G6528"/>
      <c r="H6528"/>
      <c r="I6528"/>
      <c r="J6528"/>
      <c r="K6528"/>
      <c r="L6528"/>
      <c r="M6528"/>
      <c r="N6528"/>
      <c r="O6528"/>
      <c r="P6528"/>
    </row>
    <row r="6529" spans="1:16" x14ac:dyDescent="0.15">
      <c r="A6529"/>
      <c r="B6529"/>
      <c r="C6529"/>
      <c r="D6529"/>
      <c r="E6529"/>
      <c r="F6529"/>
      <c r="G6529"/>
      <c r="H6529"/>
      <c r="I6529"/>
      <c r="J6529"/>
      <c r="K6529"/>
      <c r="L6529"/>
      <c r="M6529"/>
      <c r="N6529"/>
      <c r="O6529"/>
      <c r="P6529"/>
    </row>
    <row r="6530" spans="1:16" x14ac:dyDescent="0.15">
      <c r="A6530"/>
      <c r="B6530"/>
      <c r="C6530"/>
      <c r="D6530"/>
      <c r="E6530"/>
      <c r="F6530"/>
      <c r="G6530"/>
      <c r="H6530"/>
      <c r="I6530"/>
      <c r="J6530"/>
      <c r="K6530"/>
      <c r="L6530"/>
      <c r="M6530"/>
      <c r="N6530"/>
      <c r="O6530"/>
      <c r="P6530"/>
    </row>
    <row r="6531" spans="1:16" x14ac:dyDescent="0.15">
      <c r="A6531"/>
      <c r="B6531"/>
      <c r="C6531"/>
      <c r="D6531"/>
      <c r="E6531"/>
      <c r="F6531"/>
      <c r="G6531"/>
      <c r="H6531"/>
      <c r="I6531"/>
      <c r="J6531"/>
      <c r="K6531"/>
      <c r="L6531"/>
      <c r="M6531"/>
      <c r="N6531"/>
      <c r="O6531"/>
      <c r="P6531"/>
    </row>
    <row r="6532" spans="1:16" x14ac:dyDescent="0.15">
      <c r="A6532"/>
      <c r="B6532"/>
      <c r="C6532"/>
      <c r="D6532"/>
      <c r="E6532"/>
      <c r="F6532"/>
      <c r="G6532"/>
      <c r="H6532"/>
      <c r="I6532"/>
      <c r="J6532"/>
      <c r="K6532"/>
      <c r="L6532"/>
      <c r="M6532"/>
      <c r="N6532"/>
      <c r="O6532"/>
      <c r="P6532"/>
    </row>
    <row r="6533" spans="1:16" x14ac:dyDescent="0.15">
      <c r="A6533"/>
      <c r="B6533"/>
      <c r="C6533"/>
      <c r="D6533"/>
      <c r="E6533"/>
      <c r="F6533"/>
      <c r="G6533"/>
      <c r="H6533"/>
      <c r="I6533"/>
      <c r="J6533"/>
      <c r="K6533"/>
      <c r="L6533"/>
      <c r="M6533"/>
      <c r="N6533"/>
      <c r="O6533"/>
      <c r="P6533"/>
    </row>
    <row r="6534" spans="1:16" x14ac:dyDescent="0.15">
      <c r="A6534"/>
      <c r="B6534"/>
      <c r="C6534"/>
      <c r="D6534"/>
      <c r="E6534"/>
      <c r="F6534"/>
      <c r="G6534"/>
      <c r="H6534"/>
      <c r="I6534"/>
      <c r="J6534"/>
      <c r="K6534"/>
      <c r="L6534"/>
      <c r="M6534"/>
      <c r="N6534"/>
      <c r="O6534"/>
      <c r="P6534"/>
    </row>
    <row r="6535" spans="1:16" x14ac:dyDescent="0.15">
      <c r="A6535"/>
      <c r="B6535"/>
      <c r="C6535"/>
      <c r="D6535"/>
      <c r="E6535"/>
      <c r="F6535"/>
      <c r="G6535"/>
      <c r="H6535"/>
      <c r="I6535"/>
      <c r="J6535"/>
      <c r="K6535"/>
      <c r="L6535"/>
      <c r="M6535"/>
      <c r="N6535"/>
      <c r="O6535"/>
      <c r="P6535"/>
    </row>
    <row r="6536" spans="1:16" x14ac:dyDescent="0.15">
      <c r="A6536"/>
      <c r="B6536"/>
      <c r="C6536"/>
      <c r="D6536"/>
      <c r="E6536"/>
      <c r="F6536"/>
      <c r="G6536"/>
      <c r="H6536"/>
      <c r="I6536"/>
      <c r="J6536"/>
      <c r="K6536"/>
      <c r="L6536"/>
      <c r="M6536"/>
      <c r="N6536"/>
      <c r="O6536"/>
      <c r="P6536"/>
    </row>
    <row r="6537" spans="1:16" x14ac:dyDescent="0.15">
      <c r="A6537"/>
      <c r="B6537"/>
      <c r="C6537"/>
      <c r="D6537"/>
      <c r="E6537"/>
      <c r="F6537"/>
      <c r="G6537"/>
      <c r="H6537"/>
      <c r="I6537"/>
      <c r="J6537"/>
      <c r="K6537"/>
      <c r="L6537"/>
      <c r="M6537"/>
      <c r="N6537"/>
      <c r="O6537"/>
      <c r="P6537"/>
    </row>
    <row r="6538" spans="1:16" x14ac:dyDescent="0.15">
      <c r="A6538"/>
      <c r="B6538"/>
      <c r="C6538"/>
      <c r="D6538"/>
      <c r="E6538"/>
      <c r="F6538"/>
      <c r="G6538"/>
      <c r="H6538"/>
      <c r="I6538"/>
      <c r="J6538"/>
      <c r="K6538"/>
      <c r="L6538"/>
      <c r="M6538"/>
      <c r="N6538"/>
      <c r="O6538"/>
      <c r="P6538"/>
    </row>
    <row r="6539" spans="1:16" x14ac:dyDescent="0.15">
      <c r="A6539"/>
      <c r="B6539"/>
      <c r="C6539"/>
      <c r="D6539"/>
      <c r="E6539"/>
      <c r="F6539"/>
      <c r="G6539"/>
      <c r="H6539"/>
      <c r="I6539"/>
      <c r="J6539"/>
      <c r="K6539"/>
      <c r="L6539"/>
      <c r="M6539"/>
      <c r="N6539"/>
      <c r="O6539"/>
      <c r="P6539"/>
    </row>
    <row r="6540" spans="1:16" x14ac:dyDescent="0.15">
      <c r="A6540"/>
      <c r="B6540"/>
      <c r="C6540"/>
      <c r="D6540"/>
      <c r="E6540"/>
      <c r="F6540"/>
      <c r="G6540"/>
      <c r="H6540"/>
      <c r="I6540"/>
      <c r="J6540"/>
      <c r="K6540"/>
      <c r="L6540"/>
      <c r="M6540"/>
      <c r="N6540"/>
      <c r="O6540"/>
      <c r="P6540"/>
    </row>
    <row r="6541" spans="1:16" x14ac:dyDescent="0.15">
      <c r="A6541"/>
      <c r="B6541"/>
      <c r="C6541"/>
      <c r="D6541"/>
      <c r="E6541"/>
      <c r="F6541"/>
      <c r="G6541"/>
      <c r="H6541"/>
      <c r="I6541"/>
      <c r="J6541"/>
      <c r="K6541"/>
      <c r="L6541"/>
      <c r="M6541"/>
      <c r="N6541"/>
      <c r="O6541"/>
      <c r="P6541"/>
    </row>
    <row r="6542" spans="1:16" x14ac:dyDescent="0.15">
      <c r="A6542"/>
      <c r="B6542"/>
      <c r="C6542"/>
      <c r="D6542"/>
      <c r="E6542"/>
      <c r="F6542"/>
      <c r="G6542"/>
      <c r="H6542"/>
      <c r="I6542"/>
      <c r="J6542"/>
      <c r="K6542"/>
      <c r="L6542"/>
      <c r="M6542"/>
      <c r="N6542"/>
      <c r="O6542"/>
      <c r="P6542"/>
    </row>
    <row r="6543" spans="1:16" x14ac:dyDescent="0.15">
      <c r="A6543"/>
      <c r="B6543"/>
      <c r="C6543"/>
      <c r="D6543"/>
      <c r="E6543"/>
      <c r="F6543"/>
      <c r="G6543"/>
      <c r="H6543"/>
      <c r="I6543"/>
      <c r="J6543"/>
      <c r="K6543"/>
      <c r="L6543"/>
      <c r="M6543"/>
      <c r="N6543"/>
      <c r="O6543"/>
      <c r="P6543"/>
    </row>
    <row r="6544" spans="1:16" x14ac:dyDescent="0.15">
      <c r="A6544"/>
      <c r="B6544"/>
      <c r="C6544"/>
      <c r="D6544"/>
      <c r="E6544"/>
      <c r="F6544"/>
      <c r="G6544"/>
      <c r="H6544"/>
      <c r="I6544"/>
      <c r="J6544"/>
      <c r="K6544"/>
      <c r="L6544"/>
      <c r="M6544"/>
      <c r="N6544"/>
      <c r="O6544"/>
      <c r="P6544"/>
    </row>
    <row r="6545" spans="1:16" x14ac:dyDescent="0.15">
      <c r="A6545"/>
      <c r="B6545"/>
      <c r="C6545"/>
      <c r="D6545"/>
      <c r="E6545"/>
      <c r="F6545"/>
      <c r="G6545"/>
      <c r="H6545"/>
      <c r="I6545"/>
      <c r="J6545"/>
      <c r="K6545"/>
      <c r="L6545"/>
      <c r="M6545"/>
      <c r="N6545"/>
      <c r="O6545"/>
      <c r="P6545"/>
    </row>
    <row r="6546" spans="1:16" x14ac:dyDescent="0.15">
      <c r="A6546"/>
      <c r="B6546"/>
      <c r="C6546"/>
      <c r="D6546"/>
      <c r="E6546"/>
      <c r="F6546"/>
      <c r="G6546"/>
      <c r="H6546"/>
      <c r="I6546"/>
      <c r="J6546"/>
      <c r="K6546"/>
      <c r="L6546"/>
      <c r="M6546"/>
      <c r="N6546"/>
      <c r="O6546"/>
      <c r="P6546"/>
    </row>
    <row r="6547" spans="1:16" x14ac:dyDescent="0.15">
      <c r="A6547"/>
      <c r="B6547"/>
      <c r="C6547"/>
      <c r="D6547"/>
      <c r="E6547"/>
      <c r="F6547"/>
      <c r="G6547"/>
      <c r="H6547"/>
      <c r="I6547"/>
      <c r="J6547"/>
      <c r="K6547"/>
      <c r="L6547"/>
      <c r="M6547"/>
      <c r="N6547"/>
      <c r="O6547"/>
      <c r="P6547"/>
    </row>
    <row r="6548" spans="1:16" x14ac:dyDescent="0.15">
      <c r="A6548"/>
      <c r="B6548"/>
      <c r="C6548"/>
      <c r="D6548"/>
      <c r="E6548"/>
      <c r="F6548"/>
      <c r="G6548"/>
      <c r="H6548"/>
      <c r="I6548"/>
      <c r="J6548"/>
      <c r="K6548"/>
      <c r="L6548"/>
      <c r="M6548"/>
      <c r="N6548"/>
      <c r="O6548"/>
      <c r="P6548"/>
    </row>
    <row r="6549" spans="1:16" x14ac:dyDescent="0.15">
      <c r="A6549"/>
      <c r="B6549"/>
      <c r="C6549"/>
      <c r="D6549"/>
      <c r="E6549"/>
      <c r="F6549"/>
      <c r="G6549"/>
      <c r="H6549"/>
      <c r="I6549"/>
      <c r="J6549"/>
      <c r="K6549"/>
      <c r="L6549"/>
      <c r="M6549"/>
      <c r="N6549"/>
      <c r="O6549"/>
      <c r="P6549"/>
    </row>
    <row r="6550" spans="1:16" x14ac:dyDescent="0.15">
      <c r="A6550"/>
      <c r="B6550"/>
      <c r="C6550"/>
      <c r="D6550"/>
      <c r="E6550"/>
      <c r="F6550"/>
      <c r="G6550"/>
      <c r="H6550"/>
      <c r="I6550"/>
      <c r="J6550"/>
      <c r="K6550"/>
      <c r="L6550"/>
      <c r="M6550"/>
      <c r="N6550"/>
      <c r="O6550"/>
      <c r="P6550"/>
    </row>
    <row r="6551" spans="1:16" x14ac:dyDescent="0.15">
      <c r="A6551"/>
      <c r="B6551"/>
      <c r="C6551"/>
      <c r="D6551"/>
      <c r="E6551"/>
      <c r="F6551"/>
      <c r="G6551"/>
      <c r="H6551"/>
      <c r="I6551"/>
      <c r="J6551"/>
      <c r="K6551"/>
      <c r="L6551"/>
      <c r="M6551"/>
      <c r="N6551"/>
      <c r="O6551"/>
      <c r="P6551"/>
    </row>
    <row r="6552" spans="1:16" x14ac:dyDescent="0.15">
      <c r="A6552"/>
      <c r="B6552"/>
      <c r="C6552"/>
      <c r="D6552"/>
      <c r="E6552"/>
      <c r="F6552"/>
      <c r="G6552"/>
      <c r="H6552"/>
      <c r="I6552"/>
      <c r="J6552"/>
      <c r="K6552"/>
      <c r="L6552"/>
      <c r="M6552"/>
      <c r="N6552"/>
      <c r="O6552"/>
      <c r="P6552"/>
    </row>
    <row r="6553" spans="1:16" x14ac:dyDescent="0.15">
      <c r="A6553"/>
      <c r="B6553"/>
      <c r="C6553"/>
      <c r="D6553"/>
      <c r="E6553"/>
      <c r="F6553"/>
      <c r="G6553"/>
      <c r="H6553"/>
      <c r="I6553"/>
      <c r="J6553"/>
      <c r="K6553"/>
      <c r="L6553"/>
      <c r="M6553"/>
      <c r="N6553"/>
      <c r="O6553"/>
      <c r="P6553"/>
    </row>
    <row r="6554" spans="1:16" x14ac:dyDescent="0.15">
      <c r="A6554"/>
      <c r="B6554"/>
      <c r="C6554"/>
      <c r="D6554"/>
      <c r="E6554"/>
      <c r="F6554"/>
      <c r="G6554"/>
      <c r="H6554"/>
      <c r="I6554"/>
      <c r="J6554"/>
      <c r="K6554"/>
      <c r="L6554"/>
      <c r="M6554"/>
      <c r="N6554"/>
      <c r="O6554"/>
      <c r="P6554"/>
    </row>
    <row r="6555" spans="1:16" x14ac:dyDescent="0.15">
      <c r="A6555"/>
      <c r="B6555"/>
      <c r="C6555"/>
      <c r="D6555"/>
      <c r="E6555"/>
      <c r="F6555"/>
      <c r="G6555"/>
      <c r="H6555"/>
      <c r="I6555"/>
      <c r="J6555"/>
      <c r="K6555"/>
      <c r="L6555"/>
      <c r="M6555"/>
      <c r="N6555"/>
      <c r="O6555"/>
      <c r="P6555"/>
    </row>
    <row r="6556" spans="1:16" x14ac:dyDescent="0.15">
      <c r="A6556"/>
      <c r="B6556"/>
      <c r="C6556"/>
      <c r="D6556"/>
      <c r="E6556"/>
      <c r="F6556"/>
      <c r="G6556"/>
      <c r="H6556"/>
      <c r="I6556"/>
      <c r="J6556"/>
      <c r="K6556"/>
      <c r="L6556"/>
      <c r="M6556"/>
      <c r="N6556"/>
      <c r="O6556"/>
      <c r="P6556"/>
    </row>
    <row r="6557" spans="1:16" x14ac:dyDescent="0.15">
      <c r="A6557"/>
      <c r="B6557"/>
      <c r="C6557"/>
      <c r="D6557"/>
      <c r="E6557"/>
      <c r="F6557"/>
      <c r="G6557"/>
      <c r="H6557"/>
      <c r="I6557"/>
      <c r="J6557"/>
      <c r="K6557"/>
      <c r="L6557"/>
      <c r="M6557"/>
      <c r="N6557"/>
      <c r="O6557"/>
      <c r="P6557"/>
    </row>
    <row r="6558" spans="1:16" x14ac:dyDescent="0.15">
      <c r="A6558"/>
      <c r="B6558"/>
      <c r="C6558"/>
      <c r="D6558"/>
      <c r="E6558"/>
      <c r="F6558"/>
      <c r="G6558"/>
      <c r="H6558"/>
      <c r="I6558"/>
      <c r="J6558"/>
      <c r="K6558"/>
      <c r="L6558"/>
      <c r="M6558"/>
      <c r="N6558"/>
      <c r="O6558"/>
      <c r="P6558"/>
    </row>
    <row r="6559" spans="1:16" x14ac:dyDescent="0.15">
      <c r="A6559"/>
      <c r="B6559"/>
      <c r="C6559"/>
      <c r="D6559"/>
      <c r="E6559"/>
      <c r="F6559"/>
      <c r="G6559"/>
      <c r="H6559"/>
      <c r="I6559"/>
      <c r="J6559"/>
      <c r="K6559"/>
      <c r="L6559"/>
      <c r="M6559"/>
      <c r="N6559"/>
      <c r="O6559"/>
      <c r="P6559"/>
    </row>
    <row r="6560" spans="1:16" x14ac:dyDescent="0.15">
      <c r="A6560"/>
      <c r="B6560"/>
      <c r="C6560"/>
      <c r="D6560"/>
      <c r="E6560"/>
      <c r="F6560"/>
      <c r="G6560"/>
      <c r="H6560"/>
      <c r="I6560"/>
      <c r="J6560"/>
      <c r="K6560"/>
      <c r="L6560"/>
      <c r="M6560"/>
      <c r="N6560"/>
      <c r="O6560"/>
      <c r="P6560"/>
    </row>
    <row r="6561" spans="1:16" x14ac:dyDescent="0.15">
      <c r="A6561"/>
      <c r="B6561"/>
      <c r="C6561"/>
      <c r="D6561"/>
      <c r="E6561"/>
      <c r="F6561"/>
      <c r="G6561"/>
      <c r="H6561"/>
      <c r="I6561"/>
      <c r="J6561"/>
      <c r="K6561"/>
      <c r="L6561"/>
      <c r="M6561"/>
      <c r="N6561"/>
      <c r="O6561"/>
      <c r="P6561"/>
    </row>
    <row r="6562" spans="1:16" x14ac:dyDescent="0.15">
      <c r="A6562"/>
      <c r="B6562"/>
      <c r="C6562"/>
      <c r="D6562"/>
      <c r="E6562"/>
      <c r="F6562"/>
      <c r="G6562"/>
      <c r="H6562"/>
      <c r="I6562"/>
      <c r="J6562"/>
      <c r="K6562"/>
      <c r="L6562"/>
      <c r="M6562"/>
      <c r="N6562"/>
      <c r="O6562"/>
      <c r="P6562"/>
    </row>
    <row r="6563" spans="1:16" x14ac:dyDescent="0.15">
      <c r="A6563"/>
      <c r="B6563"/>
      <c r="C6563"/>
      <c r="D6563"/>
      <c r="E6563"/>
      <c r="F6563"/>
      <c r="G6563"/>
      <c r="H6563"/>
      <c r="I6563"/>
      <c r="J6563"/>
      <c r="K6563"/>
      <c r="L6563"/>
      <c r="M6563"/>
      <c r="N6563"/>
      <c r="O6563"/>
      <c r="P6563"/>
    </row>
    <row r="6564" spans="1:16" x14ac:dyDescent="0.15">
      <c r="A6564"/>
      <c r="B6564"/>
      <c r="C6564"/>
      <c r="D6564"/>
      <c r="E6564"/>
      <c r="F6564"/>
      <c r="G6564"/>
      <c r="H6564"/>
      <c r="I6564"/>
      <c r="J6564"/>
      <c r="K6564"/>
      <c r="L6564"/>
      <c r="M6564"/>
      <c r="N6564"/>
      <c r="O6564"/>
      <c r="P6564"/>
    </row>
    <row r="6565" spans="1:16" x14ac:dyDescent="0.15">
      <c r="A6565"/>
      <c r="B6565"/>
      <c r="C6565"/>
      <c r="D6565"/>
      <c r="E6565"/>
      <c r="F6565"/>
      <c r="G6565"/>
      <c r="H6565"/>
      <c r="I6565"/>
      <c r="J6565"/>
      <c r="K6565"/>
      <c r="L6565"/>
      <c r="M6565"/>
      <c r="N6565"/>
      <c r="O6565"/>
      <c r="P6565"/>
    </row>
    <row r="6566" spans="1:16" x14ac:dyDescent="0.15">
      <c r="A6566"/>
      <c r="B6566"/>
      <c r="C6566"/>
      <c r="D6566"/>
      <c r="E6566"/>
      <c r="F6566"/>
      <c r="G6566"/>
      <c r="H6566"/>
      <c r="I6566"/>
      <c r="J6566"/>
      <c r="K6566"/>
      <c r="L6566"/>
      <c r="M6566"/>
      <c r="N6566"/>
      <c r="O6566"/>
      <c r="P6566"/>
    </row>
    <row r="6567" spans="1:16" x14ac:dyDescent="0.15">
      <c r="A6567"/>
      <c r="B6567"/>
      <c r="C6567"/>
      <c r="D6567"/>
      <c r="E6567"/>
      <c r="F6567"/>
      <c r="G6567"/>
      <c r="H6567"/>
      <c r="I6567"/>
      <c r="J6567"/>
      <c r="K6567"/>
      <c r="L6567"/>
      <c r="M6567"/>
      <c r="N6567"/>
      <c r="O6567"/>
      <c r="P6567"/>
    </row>
    <row r="6568" spans="1:16" x14ac:dyDescent="0.15">
      <c r="A6568"/>
      <c r="B6568"/>
      <c r="C6568"/>
      <c r="D6568"/>
      <c r="E6568"/>
      <c r="F6568"/>
      <c r="G6568"/>
      <c r="H6568"/>
      <c r="I6568"/>
      <c r="J6568"/>
      <c r="K6568"/>
      <c r="L6568"/>
      <c r="M6568"/>
      <c r="N6568"/>
      <c r="O6568"/>
      <c r="P6568"/>
    </row>
    <row r="6569" spans="1:16" x14ac:dyDescent="0.15">
      <c r="A6569"/>
      <c r="B6569"/>
      <c r="C6569"/>
      <c r="D6569"/>
      <c r="E6569"/>
      <c r="F6569"/>
      <c r="G6569"/>
      <c r="H6569"/>
      <c r="I6569"/>
      <c r="J6569"/>
      <c r="K6569"/>
      <c r="L6569"/>
      <c r="M6569"/>
      <c r="N6569"/>
      <c r="O6569"/>
      <c r="P6569"/>
    </row>
    <row r="6570" spans="1:16" x14ac:dyDescent="0.15">
      <c r="A6570"/>
      <c r="B6570"/>
      <c r="C6570"/>
      <c r="D6570"/>
      <c r="E6570"/>
      <c r="F6570"/>
      <c r="G6570"/>
      <c r="H6570"/>
      <c r="I6570"/>
      <c r="J6570"/>
      <c r="K6570"/>
      <c r="L6570"/>
      <c r="M6570"/>
      <c r="N6570"/>
      <c r="O6570"/>
      <c r="P6570"/>
    </row>
    <row r="6571" spans="1:16" x14ac:dyDescent="0.15">
      <c r="A6571"/>
      <c r="B6571"/>
      <c r="C6571"/>
      <c r="D6571"/>
      <c r="E6571"/>
      <c r="F6571"/>
      <c r="G6571"/>
      <c r="H6571"/>
      <c r="I6571"/>
      <c r="J6571"/>
      <c r="K6571"/>
      <c r="L6571"/>
      <c r="M6571"/>
      <c r="N6571"/>
      <c r="O6571"/>
      <c r="P6571"/>
    </row>
    <row r="6572" spans="1:16" x14ac:dyDescent="0.15">
      <c r="A6572"/>
      <c r="B6572"/>
      <c r="C6572"/>
      <c r="D6572"/>
      <c r="E6572"/>
      <c r="F6572"/>
      <c r="G6572"/>
      <c r="H6572"/>
      <c r="I6572"/>
      <c r="J6572"/>
      <c r="K6572"/>
      <c r="L6572"/>
      <c r="M6572"/>
      <c r="N6572"/>
      <c r="O6572"/>
      <c r="P6572"/>
    </row>
    <row r="6573" spans="1:16" x14ac:dyDescent="0.15">
      <c r="A6573"/>
      <c r="B6573"/>
      <c r="C6573"/>
      <c r="D6573"/>
      <c r="E6573"/>
      <c r="F6573"/>
      <c r="G6573"/>
      <c r="H6573"/>
      <c r="I6573"/>
      <c r="J6573"/>
      <c r="K6573"/>
      <c r="L6573"/>
      <c r="M6573"/>
      <c r="N6573"/>
      <c r="O6573"/>
      <c r="P6573"/>
    </row>
    <row r="6574" spans="1:16" x14ac:dyDescent="0.15">
      <c r="A6574"/>
      <c r="B6574"/>
      <c r="C6574"/>
      <c r="D6574"/>
      <c r="E6574"/>
      <c r="F6574"/>
      <c r="G6574"/>
      <c r="H6574"/>
      <c r="I6574"/>
      <c r="J6574"/>
      <c r="K6574"/>
      <c r="L6574"/>
      <c r="M6574"/>
      <c r="N6574"/>
      <c r="O6574"/>
      <c r="P6574"/>
    </row>
    <row r="6575" spans="1:16" x14ac:dyDescent="0.15">
      <c r="A6575"/>
      <c r="B6575"/>
      <c r="C6575"/>
      <c r="D6575"/>
      <c r="E6575"/>
      <c r="F6575"/>
      <c r="G6575"/>
      <c r="H6575"/>
      <c r="I6575"/>
      <c r="J6575"/>
      <c r="K6575"/>
      <c r="L6575"/>
      <c r="M6575"/>
      <c r="N6575"/>
      <c r="O6575"/>
      <c r="P6575"/>
    </row>
    <row r="6576" spans="1:16" x14ac:dyDescent="0.15">
      <c r="A6576"/>
      <c r="B6576"/>
      <c r="C6576"/>
      <c r="D6576"/>
      <c r="E6576"/>
      <c r="F6576"/>
      <c r="G6576"/>
      <c r="H6576"/>
      <c r="I6576"/>
      <c r="J6576"/>
      <c r="K6576"/>
      <c r="L6576"/>
      <c r="M6576"/>
      <c r="N6576"/>
      <c r="O6576"/>
      <c r="P6576"/>
    </row>
    <row r="6577" spans="1:16" x14ac:dyDescent="0.15">
      <c r="A6577"/>
      <c r="B6577"/>
      <c r="C6577"/>
      <c r="D6577"/>
      <c r="E6577"/>
      <c r="F6577"/>
      <c r="G6577"/>
      <c r="H6577"/>
      <c r="I6577"/>
      <c r="J6577"/>
      <c r="K6577"/>
      <c r="L6577"/>
      <c r="M6577"/>
      <c r="N6577"/>
      <c r="O6577"/>
      <c r="P6577"/>
    </row>
    <row r="6578" spans="1:16" x14ac:dyDescent="0.15">
      <c r="A6578"/>
      <c r="B6578"/>
      <c r="C6578"/>
      <c r="D6578"/>
      <c r="E6578"/>
      <c r="F6578"/>
      <c r="G6578"/>
      <c r="H6578"/>
      <c r="I6578"/>
      <c r="J6578"/>
      <c r="K6578"/>
      <c r="L6578"/>
      <c r="M6578"/>
      <c r="N6578"/>
      <c r="O6578"/>
      <c r="P6578"/>
    </row>
    <row r="6579" spans="1:16" x14ac:dyDescent="0.15">
      <c r="A6579"/>
      <c r="B6579"/>
      <c r="C6579"/>
      <c r="D6579"/>
      <c r="E6579"/>
      <c r="F6579"/>
      <c r="G6579"/>
      <c r="H6579"/>
      <c r="I6579"/>
      <c r="J6579"/>
      <c r="K6579"/>
      <c r="L6579"/>
      <c r="M6579"/>
      <c r="N6579"/>
      <c r="O6579"/>
      <c r="P6579"/>
    </row>
    <row r="6580" spans="1:16" x14ac:dyDescent="0.15">
      <c r="A6580"/>
      <c r="B6580"/>
      <c r="C6580"/>
      <c r="D6580"/>
      <c r="E6580"/>
      <c r="F6580"/>
      <c r="G6580"/>
      <c r="H6580"/>
      <c r="I6580"/>
      <c r="J6580"/>
      <c r="K6580"/>
      <c r="L6580"/>
      <c r="M6580"/>
      <c r="N6580"/>
      <c r="O6580"/>
      <c r="P6580"/>
    </row>
    <row r="6581" spans="1:16" x14ac:dyDescent="0.15">
      <c r="A6581"/>
      <c r="B6581"/>
      <c r="C6581"/>
      <c r="D6581"/>
      <c r="E6581"/>
      <c r="F6581"/>
      <c r="G6581"/>
      <c r="H6581"/>
      <c r="I6581"/>
      <c r="J6581"/>
      <c r="K6581"/>
      <c r="L6581"/>
      <c r="M6581"/>
      <c r="N6581"/>
      <c r="O6581"/>
      <c r="P6581"/>
    </row>
    <row r="6582" spans="1:16" x14ac:dyDescent="0.15">
      <c r="A6582"/>
      <c r="B6582"/>
      <c r="C6582"/>
      <c r="D6582"/>
      <c r="E6582"/>
      <c r="F6582"/>
      <c r="G6582"/>
      <c r="H6582"/>
      <c r="I6582"/>
      <c r="J6582"/>
      <c r="K6582"/>
      <c r="L6582"/>
      <c r="M6582"/>
      <c r="N6582"/>
      <c r="O6582"/>
      <c r="P6582"/>
    </row>
    <row r="6583" spans="1:16" x14ac:dyDescent="0.15">
      <c r="A6583"/>
      <c r="B6583"/>
      <c r="C6583"/>
      <c r="D6583"/>
      <c r="E6583"/>
      <c r="F6583"/>
      <c r="G6583"/>
      <c r="H6583"/>
      <c r="I6583"/>
      <c r="J6583"/>
      <c r="K6583"/>
      <c r="L6583"/>
      <c r="M6583"/>
      <c r="N6583"/>
      <c r="O6583"/>
      <c r="P6583"/>
    </row>
    <row r="6584" spans="1:16" x14ac:dyDescent="0.15">
      <c r="A6584"/>
      <c r="B6584"/>
      <c r="C6584"/>
      <c r="D6584"/>
      <c r="E6584"/>
      <c r="F6584"/>
      <c r="G6584"/>
      <c r="H6584"/>
      <c r="I6584"/>
      <c r="J6584"/>
      <c r="K6584"/>
      <c r="L6584"/>
      <c r="M6584"/>
      <c r="N6584"/>
      <c r="O6584"/>
      <c r="P6584"/>
    </row>
    <row r="6585" spans="1:16" x14ac:dyDescent="0.15">
      <c r="A6585"/>
      <c r="B6585"/>
      <c r="C6585"/>
      <c r="D6585"/>
      <c r="E6585"/>
      <c r="F6585"/>
      <c r="G6585"/>
      <c r="H6585"/>
      <c r="I6585"/>
      <c r="J6585"/>
      <c r="K6585"/>
      <c r="L6585"/>
      <c r="M6585"/>
      <c r="N6585"/>
      <c r="O6585"/>
      <c r="P6585"/>
    </row>
    <row r="6586" spans="1:16" x14ac:dyDescent="0.15">
      <c r="A6586"/>
      <c r="B6586"/>
      <c r="C6586"/>
      <c r="D6586"/>
      <c r="E6586"/>
      <c r="F6586"/>
      <c r="G6586"/>
      <c r="H6586"/>
      <c r="I6586"/>
      <c r="J6586"/>
      <c r="K6586"/>
      <c r="L6586"/>
      <c r="M6586"/>
      <c r="N6586"/>
      <c r="O6586"/>
      <c r="P6586"/>
    </row>
    <row r="6587" spans="1:16" x14ac:dyDescent="0.15">
      <c r="A6587"/>
      <c r="B6587"/>
      <c r="C6587"/>
      <c r="D6587"/>
      <c r="E6587"/>
      <c r="F6587"/>
      <c r="G6587"/>
      <c r="H6587"/>
      <c r="I6587"/>
      <c r="J6587"/>
      <c r="K6587"/>
      <c r="L6587"/>
      <c r="M6587"/>
      <c r="N6587"/>
      <c r="O6587"/>
      <c r="P6587"/>
    </row>
    <row r="6588" spans="1:16" x14ac:dyDescent="0.15">
      <c r="A6588"/>
      <c r="B6588"/>
      <c r="C6588"/>
      <c r="D6588"/>
      <c r="E6588"/>
      <c r="F6588"/>
      <c r="G6588"/>
      <c r="H6588"/>
      <c r="I6588"/>
      <c r="J6588"/>
      <c r="K6588"/>
      <c r="L6588"/>
      <c r="M6588"/>
      <c r="N6588"/>
      <c r="O6588"/>
      <c r="P6588"/>
    </row>
    <row r="6589" spans="1:16" x14ac:dyDescent="0.15">
      <c r="A6589"/>
      <c r="B6589"/>
      <c r="C6589"/>
      <c r="D6589"/>
      <c r="E6589"/>
      <c r="F6589"/>
      <c r="G6589"/>
      <c r="H6589"/>
      <c r="I6589"/>
      <c r="J6589"/>
      <c r="K6589"/>
      <c r="L6589"/>
      <c r="M6589"/>
      <c r="N6589"/>
      <c r="O6589"/>
      <c r="P6589"/>
    </row>
    <row r="6590" spans="1:16" x14ac:dyDescent="0.15">
      <c r="A6590"/>
      <c r="B6590"/>
      <c r="C6590"/>
      <c r="D6590"/>
      <c r="E6590"/>
      <c r="F6590"/>
      <c r="G6590"/>
      <c r="H6590"/>
      <c r="I6590"/>
      <c r="J6590"/>
      <c r="K6590"/>
      <c r="L6590"/>
      <c r="M6590"/>
      <c r="N6590"/>
      <c r="O6590"/>
      <c r="P6590"/>
    </row>
    <row r="6591" spans="1:16" x14ac:dyDescent="0.15">
      <c r="A6591"/>
      <c r="B6591"/>
      <c r="C6591"/>
      <c r="D6591"/>
      <c r="E6591"/>
      <c r="F6591"/>
      <c r="G6591"/>
      <c r="H6591"/>
      <c r="I6591"/>
      <c r="J6591"/>
      <c r="K6591"/>
      <c r="L6591"/>
      <c r="M6591"/>
      <c r="N6591"/>
      <c r="O6591"/>
      <c r="P6591"/>
    </row>
    <row r="6592" spans="1:16" x14ac:dyDescent="0.15">
      <c r="A6592"/>
      <c r="B6592"/>
      <c r="C6592"/>
      <c r="D6592"/>
      <c r="E6592"/>
      <c r="F6592"/>
      <c r="G6592"/>
      <c r="H6592"/>
      <c r="I6592"/>
      <c r="J6592"/>
      <c r="K6592"/>
      <c r="L6592"/>
      <c r="M6592"/>
      <c r="N6592"/>
      <c r="O6592"/>
      <c r="P6592"/>
    </row>
    <row r="6593" spans="1:16" x14ac:dyDescent="0.15">
      <c r="A6593"/>
      <c r="B6593"/>
      <c r="C6593"/>
      <c r="D6593"/>
      <c r="E6593"/>
      <c r="F6593"/>
      <c r="G6593"/>
      <c r="H6593"/>
      <c r="I6593"/>
      <c r="J6593"/>
      <c r="K6593"/>
      <c r="L6593"/>
      <c r="M6593"/>
      <c r="N6593"/>
      <c r="O6593"/>
      <c r="P6593"/>
    </row>
    <row r="6594" spans="1:16" x14ac:dyDescent="0.15">
      <c r="A6594"/>
      <c r="B6594"/>
      <c r="C6594"/>
      <c r="D6594"/>
      <c r="E6594"/>
      <c r="F6594"/>
      <c r="G6594"/>
      <c r="H6594"/>
      <c r="I6594"/>
      <c r="J6594"/>
      <c r="K6594"/>
      <c r="L6594"/>
      <c r="M6594"/>
      <c r="N6594"/>
      <c r="O6594"/>
      <c r="P6594"/>
    </row>
    <row r="6595" spans="1:16" x14ac:dyDescent="0.15">
      <c r="A6595"/>
      <c r="B6595"/>
      <c r="C6595"/>
      <c r="D6595"/>
      <c r="E6595"/>
      <c r="F6595"/>
      <c r="G6595"/>
      <c r="H6595"/>
      <c r="I6595"/>
      <c r="J6595"/>
      <c r="K6595"/>
      <c r="L6595"/>
      <c r="M6595"/>
      <c r="N6595"/>
      <c r="O6595"/>
      <c r="P6595"/>
    </row>
    <row r="6596" spans="1:16" x14ac:dyDescent="0.15">
      <c r="A6596"/>
      <c r="B6596"/>
      <c r="C6596"/>
      <c r="D6596"/>
      <c r="E6596"/>
      <c r="F6596"/>
      <c r="G6596"/>
      <c r="H6596"/>
      <c r="I6596"/>
      <c r="J6596"/>
      <c r="K6596"/>
      <c r="L6596"/>
      <c r="M6596"/>
      <c r="N6596"/>
      <c r="O6596"/>
      <c r="P6596"/>
    </row>
    <row r="6597" spans="1:16" x14ac:dyDescent="0.15">
      <c r="A6597"/>
      <c r="B6597"/>
      <c r="C6597"/>
      <c r="D6597"/>
      <c r="E6597"/>
      <c r="F6597"/>
      <c r="G6597"/>
      <c r="H6597"/>
      <c r="I6597"/>
      <c r="J6597"/>
      <c r="K6597"/>
      <c r="L6597"/>
      <c r="M6597"/>
      <c r="N6597"/>
      <c r="O6597"/>
      <c r="P6597"/>
    </row>
    <row r="6598" spans="1:16" x14ac:dyDescent="0.15">
      <c r="A6598"/>
      <c r="B6598"/>
      <c r="C6598"/>
      <c r="D6598"/>
      <c r="E6598"/>
      <c r="F6598"/>
      <c r="G6598"/>
      <c r="H6598"/>
      <c r="I6598"/>
      <c r="J6598"/>
      <c r="K6598"/>
      <c r="L6598"/>
      <c r="M6598"/>
      <c r="N6598"/>
      <c r="O6598"/>
      <c r="P6598"/>
    </row>
    <row r="6599" spans="1:16" x14ac:dyDescent="0.15">
      <c r="A6599"/>
      <c r="B6599"/>
      <c r="C6599"/>
      <c r="D6599"/>
      <c r="E6599"/>
      <c r="F6599"/>
      <c r="G6599"/>
      <c r="H6599"/>
      <c r="I6599"/>
      <c r="J6599"/>
      <c r="K6599"/>
      <c r="L6599"/>
      <c r="M6599"/>
      <c r="N6599"/>
      <c r="O6599"/>
      <c r="P6599"/>
    </row>
    <row r="6600" spans="1:16" x14ac:dyDescent="0.15">
      <c r="A6600"/>
      <c r="B6600"/>
      <c r="C6600"/>
      <c r="D6600"/>
      <c r="E6600"/>
      <c r="F6600"/>
      <c r="G6600"/>
      <c r="H6600"/>
      <c r="I6600"/>
      <c r="J6600"/>
      <c r="K6600"/>
      <c r="L6600"/>
      <c r="M6600"/>
      <c r="N6600"/>
      <c r="O6600"/>
      <c r="P6600"/>
    </row>
    <row r="6601" spans="1:16" x14ac:dyDescent="0.15">
      <c r="A6601"/>
      <c r="B6601"/>
      <c r="C6601"/>
      <c r="D6601"/>
      <c r="E6601"/>
      <c r="F6601"/>
      <c r="G6601"/>
      <c r="H6601"/>
      <c r="I6601"/>
      <c r="J6601"/>
      <c r="K6601"/>
      <c r="L6601"/>
      <c r="M6601"/>
      <c r="N6601"/>
      <c r="O6601"/>
      <c r="P6601"/>
    </row>
    <row r="6602" spans="1:16" x14ac:dyDescent="0.15">
      <c r="A6602"/>
      <c r="B6602"/>
      <c r="C6602"/>
      <c r="D6602"/>
      <c r="E6602"/>
      <c r="F6602"/>
      <c r="G6602"/>
      <c r="H6602"/>
      <c r="I6602"/>
      <c r="J6602"/>
      <c r="K6602"/>
      <c r="L6602"/>
      <c r="M6602"/>
      <c r="N6602"/>
      <c r="O6602"/>
      <c r="P6602"/>
    </row>
    <row r="6603" spans="1:16" x14ac:dyDescent="0.15">
      <c r="A6603"/>
      <c r="B6603"/>
      <c r="C6603"/>
      <c r="D6603"/>
      <c r="E6603"/>
      <c r="F6603"/>
      <c r="G6603"/>
      <c r="H6603"/>
      <c r="I6603"/>
      <c r="J6603"/>
      <c r="K6603"/>
      <c r="L6603"/>
      <c r="M6603"/>
      <c r="N6603"/>
      <c r="O6603"/>
      <c r="P6603"/>
    </row>
    <row r="6604" spans="1:16" x14ac:dyDescent="0.15">
      <c r="A6604"/>
      <c r="B6604"/>
      <c r="C6604"/>
      <c r="D6604"/>
      <c r="E6604"/>
      <c r="F6604"/>
      <c r="G6604"/>
      <c r="H6604"/>
      <c r="I6604"/>
      <c r="J6604"/>
      <c r="K6604"/>
      <c r="L6604"/>
      <c r="M6604"/>
      <c r="N6604"/>
      <c r="O6604"/>
      <c r="P6604"/>
    </row>
    <row r="6605" spans="1:16" x14ac:dyDescent="0.15">
      <c r="A6605"/>
      <c r="B6605"/>
      <c r="C6605"/>
      <c r="D6605"/>
      <c r="E6605"/>
      <c r="F6605"/>
      <c r="G6605"/>
      <c r="H6605"/>
      <c r="I6605"/>
      <c r="J6605"/>
      <c r="K6605"/>
      <c r="L6605"/>
      <c r="M6605"/>
      <c r="N6605"/>
      <c r="O6605"/>
      <c r="P6605"/>
    </row>
    <row r="6606" spans="1:16" x14ac:dyDescent="0.15">
      <c r="A6606"/>
      <c r="B6606"/>
      <c r="C6606"/>
      <c r="D6606"/>
      <c r="E6606"/>
      <c r="F6606"/>
      <c r="G6606"/>
      <c r="H6606"/>
      <c r="I6606"/>
      <c r="J6606"/>
      <c r="K6606"/>
      <c r="L6606"/>
      <c r="M6606"/>
      <c r="N6606"/>
      <c r="O6606"/>
      <c r="P6606"/>
    </row>
    <row r="6607" spans="1:16" x14ac:dyDescent="0.15">
      <c r="A6607"/>
      <c r="B6607"/>
      <c r="C6607"/>
      <c r="D6607"/>
      <c r="E6607"/>
      <c r="F6607"/>
      <c r="G6607"/>
      <c r="H6607"/>
      <c r="I6607"/>
      <c r="J6607"/>
      <c r="K6607"/>
      <c r="L6607"/>
      <c r="M6607"/>
      <c r="N6607"/>
      <c r="O6607"/>
      <c r="P6607"/>
    </row>
    <row r="6608" spans="1:16" x14ac:dyDescent="0.15">
      <c r="A6608"/>
      <c r="B6608"/>
      <c r="C6608"/>
      <c r="D6608"/>
      <c r="E6608"/>
      <c r="F6608"/>
      <c r="G6608"/>
      <c r="H6608"/>
      <c r="I6608"/>
      <c r="J6608"/>
      <c r="K6608"/>
      <c r="L6608"/>
      <c r="M6608"/>
      <c r="N6608"/>
      <c r="O6608"/>
      <c r="P6608"/>
    </row>
    <row r="6609" spans="1:16" x14ac:dyDescent="0.15">
      <c r="A6609"/>
      <c r="B6609"/>
      <c r="C6609"/>
      <c r="D6609"/>
      <c r="E6609"/>
      <c r="F6609"/>
      <c r="G6609"/>
      <c r="H6609"/>
      <c r="I6609"/>
      <c r="J6609"/>
      <c r="K6609"/>
      <c r="L6609"/>
      <c r="M6609"/>
      <c r="N6609"/>
      <c r="O6609"/>
      <c r="P6609"/>
    </row>
    <row r="6610" spans="1:16" x14ac:dyDescent="0.15">
      <c r="A6610"/>
      <c r="B6610"/>
      <c r="C6610"/>
      <c r="D6610"/>
      <c r="E6610"/>
      <c r="F6610"/>
      <c r="G6610"/>
      <c r="H6610"/>
      <c r="I6610"/>
      <c r="J6610"/>
      <c r="K6610"/>
      <c r="L6610"/>
      <c r="M6610"/>
      <c r="N6610"/>
      <c r="O6610"/>
      <c r="P6610"/>
    </row>
    <row r="6611" spans="1:16" x14ac:dyDescent="0.15">
      <c r="A6611"/>
      <c r="B6611"/>
      <c r="C6611"/>
      <c r="D6611"/>
      <c r="E6611"/>
      <c r="F6611"/>
      <c r="G6611"/>
      <c r="H6611"/>
      <c r="I6611"/>
      <c r="J6611"/>
      <c r="K6611"/>
      <c r="L6611"/>
      <c r="M6611"/>
      <c r="N6611"/>
      <c r="O6611"/>
      <c r="P6611"/>
    </row>
    <row r="6612" spans="1:16" x14ac:dyDescent="0.15">
      <c r="A6612"/>
      <c r="B6612"/>
      <c r="C6612"/>
      <c r="D6612"/>
      <c r="E6612"/>
      <c r="F6612"/>
      <c r="G6612"/>
      <c r="H6612"/>
      <c r="I6612"/>
      <c r="J6612"/>
      <c r="K6612"/>
      <c r="L6612"/>
      <c r="M6612"/>
      <c r="N6612"/>
      <c r="O6612"/>
      <c r="P6612"/>
    </row>
    <row r="6613" spans="1:16" x14ac:dyDescent="0.15">
      <c r="A6613"/>
      <c r="B6613"/>
      <c r="C6613"/>
      <c r="D6613"/>
      <c r="E6613"/>
      <c r="F6613"/>
      <c r="G6613"/>
      <c r="H6613"/>
      <c r="I6613"/>
      <c r="J6613"/>
      <c r="K6613"/>
      <c r="L6613"/>
      <c r="M6613"/>
      <c r="N6613"/>
      <c r="O6613"/>
      <c r="P6613"/>
    </row>
    <row r="6614" spans="1:16" x14ac:dyDescent="0.15">
      <c r="A6614"/>
      <c r="B6614"/>
      <c r="C6614"/>
      <c r="D6614"/>
      <c r="E6614"/>
      <c r="F6614"/>
      <c r="G6614"/>
      <c r="H6614"/>
      <c r="I6614"/>
      <c r="J6614"/>
      <c r="K6614"/>
      <c r="L6614"/>
      <c r="M6614"/>
      <c r="N6614"/>
      <c r="O6614"/>
      <c r="P6614"/>
    </row>
    <row r="6615" spans="1:16" x14ac:dyDescent="0.15">
      <c r="A6615"/>
      <c r="B6615"/>
      <c r="C6615"/>
      <c r="D6615"/>
      <c r="E6615"/>
      <c r="F6615"/>
      <c r="G6615"/>
      <c r="H6615"/>
      <c r="I6615"/>
      <c r="J6615"/>
      <c r="K6615"/>
      <c r="L6615"/>
      <c r="M6615"/>
      <c r="N6615"/>
      <c r="O6615"/>
      <c r="P6615"/>
    </row>
    <row r="6616" spans="1:16" x14ac:dyDescent="0.15">
      <c r="A6616"/>
      <c r="B6616"/>
      <c r="C6616"/>
      <c r="D6616"/>
      <c r="E6616"/>
      <c r="F6616"/>
      <c r="G6616"/>
      <c r="H6616"/>
      <c r="I6616"/>
      <c r="J6616"/>
      <c r="K6616"/>
      <c r="L6616"/>
      <c r="M6616"/>
      <c r="N6616"/>
      <c r="O6616"/>
      <c r="P6616"/>
    </row>
    <row r="6617" spans="1:16" x14ac:dyDescent="0.15">
      <c r="A6617"/>
      <c r="B6617"/>
      <c r="C6617"/>
      <c r="D6617"/>
      <c r="E6617"/>
      <c r="F6617"/>
      <c r="G6617"/>
      <c r="H6617"/>
      <c r="I6617"/>
      <c r="J6617"/>
      <c r="K6617"/>
      <c r="L6617"/>
      <c r="M6617"/>
      <c r="N6617"/>
      <c r="O6617"/>
      <c r="P6617"/>
    </row>
    <row r="6618" spans="1:16" x14ac:dyDescent="0.15">
      <c r="A6618"/>
      <c r="B6618"/>
      <c r="C6618"/>
      <c r="D6618"/>
      <c r="E6618"/>
      <c r="F6618"/>
      <c r="G6618"/>
      <c r="H6618"/>
      <c r="I6618"/>
      <c r="J6618"/>
      <c r="K6618"/>
      <c r="L6618"/>
      <c r="M6618"/>
      <c r="N6618"/>
      <c r="O6618"/>
      <c r="P6618"/>
    </row>
    <row r="6619" spans="1:16" x14ac:dyDescent="0.15">
      <c r="A6619"/>
      <c r="B6619"/>
      <c r="C6619"/>
      <c r="D6619"/>
      <c r="E6619"/>
      <c r="F6619"/>
      <c r="G6619"/>
      <c r="H6619"/>
      <c r="I6619"/>
      <c r="J6619"/>
      <c r="K6619"/>
      <c r="L6619"/>
      <c r="M6619"/>
      <c r="N6619"/>
      <c r="O6619"/>
      <c r="P6619"/>
    </row>
    <row r="6620" spans="1:16" x14ac:dyDescent="0.15">
      <c r="A6620"/>
      <c r="B6620"/>
      <c r="C6620"/>
      <c r="D6620"/>
      <c r="E6620"/>
      <c r="F6620"/>
      <c r="G6620"/>
      <c r="H6620"/>
      <c r="I6620"/>
      <c r="J6620"/>
      <c r="K6620"/>
      <c r="L6620"/>
      <c r="M6620"/>
      <c r="N6620"/>
      <c r="O6620"/>
      <c r="P6620"/>
    </row>
    <row r="6621" spans="1:16" x14ac:dyDescent="0.15">
      <c r="A6621"/>
      <c r="B6621"/>
      <c r="C6621"/>
      <c r="D6621"/>
      <c r="E6621"/>
      <c r="F6621"/>
      <c r="G6621"/>
      <c r="H6621"/>
      <c r="I6621"/>
      <c r="J6621"/>
      <c r="K6621"/>
      <c r="L6621"/>
      <c r="M6621"/>
      <c r="N6621"/>
      <c r="O6621"/>
      <c r="P6621"/>
    </row>
    <row r="6622" spans="1:16" x14ac:dyDescent="0.15">
      <c r="A6622"/>
      <c r="B6622"/>
      <c r="C6622"/>
      <c r="D6622"/>
      <c r="E6622"/>
      <c r="F6622"/>
      <c r="G6622"/>
      <c r="H6622"/>
      <c r="I6622"/>
      <c r="J6622"/>
      <c r="K6622"/>
      <c r="L6622"/>
      <c r="M6622"/>
      <c r="N6622"/>
      <c r="O6622"/>
      <c r="P6622"/>
    </row>
    <row r="6623" spans="1:16" x14ac:dyDescent="0.15">
      <c r="A6623"/>
      <c r="B6623"/>
      <c r="C6623"/>
      <c r="D6623"/>
      <c r="E6623"/>
      <c r="F6623"/>
      <c r="G6623"/>
      <c r="H6623"/>
      <c r="I6623"/>
      <c r="J6623"/>
      <c r="K6623"/>
      <c r="L6623"/>
      <c r="M6623"/>
      <c r="N6623"/>
      <c r="O6623"/>
      <c r="P6623"/>
    </row>
    <row r="6624" spans="1:16" x14ac:dyDescent="0.15">
      <c r="A6624"/>
      <c r="B6624"/>
      <c r="C6624"/>
      <c r="D6624"/>
      <c r="E6624"/>
      <c r="F6624"/>
      <c r="G6624"/>
      <c r="H6624"/>
      <c r="I6624"/>
      <c r="J6624"/>
      <c r="K6624"/>
      <c r="L6624"/>
      <c r="M6624"/>
      <c r="N6624"/>
      <c r="O6624"/>
      <c r="P6624"/>
    </row>
    <row r="6625" spans="1:16" x14ac:dyDescent="0.15">
      <c r="A6625"/>
      <c r="B6625"/>
      <c r="C6625"/>
      <c r="D6625"/>
      <c r="E6625"/>
      <c r="F6625"/>
      <c r="G6625"/>
      <c r="H6625"/>
      <c r="I6625"/>
      <c r="J6625"/>
      <c r="K6625"/>
      <c r="L6625"/>
      <c r="M6625"/>
      <c r="N6625"/>
      <c r="O6625"/>
      <c r="P6625"/>
    </row>
    <row r="6626" spans="1:16" x14ac:dyDescent="0.15">
      <c r="A6626"/>
      <c r="B6626"/>
      <c r="C6626"/>
      <c r="D6626"/>
      <c r="E6626"/>
      <c r="F6626"/>
      <c r="G6626"/>
      <c r="H6626"/>
      <c r="I6626"/>
      <c r="J6626"/>
      <c r="K6626"/>
      <c r="L6626"/>
      <c r="M6626"/>
      <c r="N6626"/>
      <c r="O6626"/>
      <c r="P6626"/>
    </row>
    <row r="6627" spans="1:16" x14ac:dyDescent="0.15">
      <c r="A6627"/>
      <c r="B6627"/>
      <c r="C6627"/>
      <c r="D6627"/>
      <c r="E6627"/>
      <c r="F6627"/>
      <c r="G6627"/>
      <c r="H6627"/>
      <c r="I6627"/>
      <c r="J6627"/>
      <c r="K6627"/>
      <c r="L6627"/>
      <c r="M6627"/>
      <c r="N6627"/>
      <c r="O6627"/>
      <c r="P6627"/>
    </row>
    <row r="6628" spans="1:16" x14ac:dyDescent="0.15">
      <c r="A6628"/>
      <c r="B6628"/>
      <c r="C6628"/>
      <c r="D6628"/>
      <c r="E6628"/>
      <c r="F6628"/>
      <c r="G6628"/>
      <c r="H6628"/>
      <c r="I6628"/>
      <c r="J6628"/>
      <c r="K6628"/>
      <c r="L6628"/>
      <c r="M6628"/>
      <c r="N6628"/>
      <c r="O6628"/>
      <c r="P6628"/>
    </row>
    <row r="6629" spans="1:16" x14ac:dyDescent="0.15">
      <c r="A6629"/>
      <c r="B6629"/>
      <c r="C6629"/>
      <c r="D6629"/>
      <c r="E6629"/>
      <c r="F6629"/>
      <c r="G6629"/>
      <c r="H6629"/>
      <c r="I6629"/>
      <c r="J6629"/>
      <c r="K6629"/>
      <c r="L6629"/>
      <c r="M6629"/>
      <c r="N6629"/>
      <c r="O6629"/>
      <c r="P6629"/>
    </row>
    <row r="6630" spans="1:16" x14ac:dyDescent="0.15">
      <c r="A6630"/>
      <c r="B6630"/>
      <c r="C6630"/>
      <c r="D6630"/>
      <c r="E6630"/>
      <c r="F6630"/>
      <c r="G6630"/>
      <c r="H6630"/>
      <c r="I6630"/>
      <c r="J6630"/>
      <c r="K6630"/>
      <c r="L6630"/>
      <c r="M6630"/>
      <c r="N6630"/>
      <c r="O6630"/>
      <c r="P6630"/>
    </row>
    <row r="6631" spans="1:16" x14ac:dyDescent="0.15">
      <c r="A6631"/>
      <c r="B6631"/>
      <c r="C6631"/>
      <c r="D6631"/>
      <c r="E6631"/>
      <c r="F6631"/>
      <c r="G6631"/>
      <c r="H6631"/>
      <c r="I6631"/>
      <c r="J6631"/>
      <c r="K6631"/>
      <c r="L6631"/>
      <c r="M6631"/>
      <c r="N6631"/>
      <c r="O6631"/>
      <c r="P6631"/>
    </row>
    <row r="6632" spans="1:16" x14ac:dyDescent="0.15">
      <c r="A6632"/>
      <c r="B6632"/>
      <c r="C6632"/>
      <c r="D6632"/>
      <c r="E6632"/>
      <c r="F6632"/>
      <c r="G6632"/>
      <c r="H6632"/>
      <c r="I6632"/>
      <c r="J6632"/>
      <c r="K6632"/>
      <c r="L6632"/>
      <c r="M6632"/>
      <c r="N6632"/>
      <c r="O6632"/>
      <c r="P6632"/>
    </row>
    <row r="6633" spans="1:16" x14ac:dyDescent="0.15">
      <c r="A6633"/>
      <c r="B6633"/>
      <c r="C6633"/>
      <c r="D6633"/>
      <c r="E6633"/>
      <c r="F6633"/>
      <c r="G6633"/>
      <c r="H6633"/>
      <c r="I6633"/>
      <c r="J6633"/>
      <c r="K6633"/>
      <c r="L6633"/>
      <c r="M6633"/>
      <c r="N6633"/>
      <c r="O6633"/>
      <c r="P6633"/>
    </row>
    <row r="6634" spans="1:16" x14ac:dyDescent="0.15">
      <c r="A6634"/>
      <c r="B6634"/>
      <c r="C6634"/>
      <c r="D6634"/>
      <c r="E6634"/>
      <c r="F6634"/>
      <c r="G6634"/>
      <c r="H6634"/>
      <c r="I6634"/>
      <c r="J6634"/>
      <c r="K6634"/>
      <c r="L6634"/>
      <c r="M6634"/>
      <c r="N6634"/>
      <c r="O6634"/>
      <c r="P6634"/>
    </row>
    <row r="6635" spans="1:16" x14ac:dyDescent="0.15">
      <c r="A6635"/>
      <c r="B6635"/>
      <c r="C6635"/>
      <c r="D6635"/>
      <c r="E6635"/>
      <c r="F6635"/>
      <c r="G6635"/>
      <c r="H6635"/>
      <c r="I6635"/>
      <c r="J6635"/>
      <c r="K6635"/>
      <c r="L6635"/>
      <c r="M6635"/>
      <c r="N6635"/>
      <c r="O6635"/>
      <c r="P6635"/>
    </row>
    <row r="6636" spans="1:16" x14ac:dyDescent="0.15">
      <c r="A6636"/>
      <c r="B6636"/>
      <c r="C6636"/>
      <c r="D6636"/>
      <c r="E6636"/>
      <c r="F6636"/>
      <c r="G6636"/>
      <c r="H6636"/>
      <c r="I6636"/>
      <c r="J6636"/>
      <c r="K6636"/>
      <c r="L6636"/>
      <c r="M6636"/>
      <c r="N6636"/>
      <c r="O6636"/>
      <c r="P6636"/>
    </row>
    <row r="6637" spans="1:16" x14ac:dyDescent="0.15">
      <c r="A6637"/>
      <c r="B6637"/>
      <c r="C6637"/>
      <c r="D6637"/>
      <c r="E6637"/>
      <c r="F6637"/>
      <c r="G6637"/>
      <c r="H6637"/>
      <c r="I6637"/>
      <c r="J6637"/>
      <c r="K6637"/>
      <c r="L6637"/>
      <c r="M6637"/>
      <c r="N6637"/>
      <c r="O6637"/>
      <c r="P6637"/>
    </row>
    <row r="6638" spans="1:16" x14ac:dyDescent="0.15">
      <c r="A6638"/>
      <c r="B6638"/>
      <c r="C6638"/>
      <c r="D6638"/>
      <c r="E6638"/>
      <c r="F6638"/>
      <c r="G6638"/>
      <c r="H6638"/>
      <c r="I6638"/>
      <c r="J6638"/>
      <c r="K6638"/>
      <c r="L6638"/>
      <c r="M6638"/>
      <c r="N6638"/>
      <c r="O6638"/>
      <c r="P6638"/>
    </row>
    <row r="6639" spans="1:16" x14ac:dyDescent="0.15">
      <c r="A6639"/>
      <c r="B6639"/>
      <c r="C6639"/>
      <c r="D6639"/>
      <c r="E6639"/>
      <c r="F6639"/>
      <c r="G6639"/>
      <c r="H6639"/>
      <c r="I6639"/>
      <c r="J6639"/>
      <c r="K6639"/>
      <c r="L6639"/>
      <c r="M6639"/>
      <c r="N6639"/>
      <c r="O6639"/>
      <c r="P6639"/>
    </row>
    <row r="6640" spans="1:16" x14ac:dyDescent="0.15">
      <c r="A6640"/>
      <c r="B6640"/>
      <c r="C6640"/>
      <c r="D6640"/>
      <c r="E6640"/>
      <c r="F6640"/>
      <c r="G6640"/>
      <c r="H6640"/>
      <c r="I6640"/>
      <c r="J6640"/>
      <c r="K6640"/>
      <c r="L6640"/>
      <c r="M6640"/>
      <c r="N6640"/>
      <c r="O6640"/>
      <c r="P6640"/>
    </row>
    <row r="6641" spans="1:16" x14ac:dyDescent="0.15">
      <c r="A6641"/>
      <c r="B6641"/>
      <c r="C6641"/>
      <c r="D6641"/>
      <c r="E6641"/>
      <c r="F6641"/>
      <c r="G6641"/>
      <c r="H6641"/>
      <c r="I6641"/>
      <c r="J6641"/>
      <c r="K6641"/>
      <c r="L6641"/>
      <c r="M6641"/>
      <c r="N6641"/>
      <c r="O6641"/>
      <c r="P6641"/>
    </row>
    <row r="6642" spans="1:16" x14ac:dyDescent="0.15">
      <c r="A6642"/>
      <c r="B6642"/>
      <c r="C6642"/>
      <c r="D6642"/>
      <c r="E6642"/>
      <c r="F6642"/>
      <c r="G6642"/>
      <c r="H6642"/>
      <c r="I6642"/>
      <c r="J6642"/>
      <c r="K6642"/>
      <c r="L6642"/>
      <c r="M6642"/>
      <c r="N6642"/>
      <c r="O6642"/>
      <c r="P6642"/>
    </row>
    <row r="6643" spans="1:16" x14ac:dyDescent="0.15">
      <c r="A6643"/>
      <c r="B6643"/>
      <c r="C6643"/>
      <c r="D6643"/>
      <c r="E6643"/>
      <c r="F6643"/>
      <c r="G6643"/>
      <c r="H6643"/>
      <c r="I6643"/>
      <c r="J6643"/>
      <c r="K6643"/>
      <c r="L6643"/>
      <c r="M6643"/>
      <c r="N6643"/>
      <c r="O6643"/>
      <c r="P6643"/>
    </row>
    <row r="6644" spans="1:16" x14ac:dyDescent="0.15">
      <c r="A6644"/>
      <c r="B6644"/>
      <c r="C6644"/>
      <c r="D6644"/>
      <c r="E6644"/>
      <c r="F6644"/>
      <c r="G6644"/>
      <c r="H6644"/>
      <c r="I6644"/>
      <c r="J6644"/>
      <c r="K6644"/>
      <c r="L6644"/>
      <c r="M6644"/>
      <c r="N6644"/>
      <c r="O6644"/>
      <c r="P6644"/>
    </row>
    <row r="6645" spans="1:16" x14ac:dyDescent="0.15">
      <c r="A6645"/>
      <c r="B6645"/>
      <c r="C6645"/>
      <c r="D6645"/>
      <c r="E6645"/>
      <c r="F6645"/>
      <c r="G6645"/>
      <c r="H6645"/>
      <c r="I6645"/>
      <c r="J6645"/>
      <c r="K6645"/>
      <c r="L6645"/>
      <c r="M6645"/>
      <c r="N6645"/>
      <c r="O6645"/>
      <c r="P6645"/>
    </row>
    <row r="6646" spans="1:16" x14ac:dyDescent="0.15">
      <c r="A6646"/>
      <c r="B6646"/>
      <c r="C6646"/>
      <c r="D6646"/>
      <c r="E6646"/>
      <c r="F6646"/>
      <c r="G6646"/>
      <c r="H6646"/>
      <c r="I6646"/>
      <c r="J6646"/>
      <c r="K6646"/>
      <c r="L6646"/>
      <c r="M6646"/>
      <c r="N6646"/>
      <c r="O6646"/>
      <c r="P6646"/>
    </row>
    <row r="6647" spans="1:16" x14ac:dyDescent="0.15">
      <c r="A6647"/>
      <c r="B6647"/>
      <c r="C6647"/>
      <c r="D6647"/>
      <c r="E6647"/>
      <c r="F6647"/>
      <c r="G6647"/>
      <c r="H6647"/>
      <c r="I6647"/>
      <c r="J6647"/>
      <c r="K6647"/>
      <c r="L6647"/>
      <c r="M6647"/>
      <c r="N6647"/>
      <c r="O6647"/>
      <c r="P6647"/>
    </row>
    <row r="6648" spans="1:16" x14ac:dyDescent="0.15">
      <c r="A6648"/>
      <c r="B6648"/>
      <c r="C6648"/>
      <c r="D6648"/>
      <c r="E6648"/>
      <c r="F6648"/>
      <c r="G6648"/>
      <c r="H6648"/>
      <c r="I6648"/>
      <c r="J6648"/>
      <c r="K6648"/>
      <c r="L6648"/>
      <c r="M6648"/>
      <c r="N6648"/>
      <c r="O6648"/>
      <c r="P6648"/>
    </row>
    <row r="6649" spans="1:16" x14ac:dyDescent="0.15">
      <c r="A6649"/>
      <c r="B6649"/>
      <c r="C6649"/>
      <c r="D6649"/>
      <c r="E6649"/>
      <c r="F6649"/>
      <c r="G6649"/>
      <c r="H6649"/>
      <c r="I6649"/>
      <c r="J6649"/>
      <c r="K6649"/>
      <c r="L6649"/>
      <c r="M6649"/>
      <c r="N6649"/>
      <c r="O6649"/>
      <c r="P6649"/>
    </row>
    <row r="6650" spans="1:16" x14ac:dyDescent="0.15">
      <c r="A6650"/>
      <c r="B6650"/>
      <c r="C6650"/>
      <c r="D6650"/>
      <c r="E6650"/>
      <c r="F6650"/>
      <c r="G6650"/>
      <c r="H6650"/>
      <c r="I6650"/>
      <c r="J6650"/>
      <c r="K6650"/>
      <c r="L6650"/>
      <c r="M6650"/>
      <c r="N6650"/>
      <c r="O6650"/>
      <c r="P6650"/>
    </row>
    <row r="6651" spans="1:16" x14ac:dyDescent="0.15">
      <c r="A6651"/>
      <c r="B6651"/>
      <c r="C6651"/>
      <c r="D6651"/>
      <c r="E6651"/>
      <c r="F6651"/>
      <c r="G6651"/>
      <c r="H6651"/>
      <c r="I6651"/>
      <c r="J6651"/>
      <c r="K6651"/>
      <c r="L6651"/>
      <c r="M6651"/>
      <c r="N6651"/>
      <c r="O6651"/>
      <c r="P6651"/>
    </row>
    <row r="6652" spans="1:16" x14ac:dyDescent="0.15">
      <c r="A6652"/>
      <c r="B6652"/>
      <c r="C6652"/>
      <c r="D6652"/>
      <c r="E6652"/>
      <c r="F6652"/>
      <c r="G6652"/>
      <c r="H6652"/>
      <c r="I6652"/>
      <c r="J6652"/>
      <c r="K6652"/>
      <c r="L6652"/>
      <c r="M6652"/>
      <c r="N6652"/>
      <c r="O6652"/>
      <c r="P6652"/>
    </row>
    <row r="6653" spans="1:16" x14ac:dyDescent="0.15">
      <c r="A6653"/>
      <c r="B6653"/>
      <c r="C6653"/>
      <c r="D6653"/>
      <c r="E6653"/>
      <c r="F6653"/>
      <c r="G6653"/>
      <c r="H6653"/>
      <c r="I6653"/>
      <c r="J6653"/>
      <c r="K6653"/>
      <c r="L6653"/>
      <c r="M6653"/>
      <c r="N6653"/>
      <c r="O6653"/>
      <c r="P6653"/>
    </row>
    <row r="6654" spans="1:16" x14ac:dyDescent="0.15">
      <c r="A6654"/>
      <c r="B6654"/>
      <c r="C6654"/>
      <c r="D6654"/>
      <c r="E6654"/>
      <c r="F6654"/>
      <c r="G6654"/>
      <c r="H6654"/>
      <c r="I6654"/>
      <c r="J6654"/>
      <c r="K6654"/>
      <c r="L6654"/>
      <c r="M6654"/>
      <c r="N6654"/>
      <c r="O6654"/>
      <c r="P6654"/>
    </row>
    <row r="6655" spans="1:16" x14ac:dyDescent="0.15">
      <c r="A6655"/>
      <c r="B6655"/>
      <c r="C6655"/>
      <c r="D6655"/>
      <c r="E6655"/>
      <c r="F6655"/>
      <c r="G6655"/>
      <c r="H6655"/>
      <c r="I6655"/>
      <c r="J6655"/>
      <c r="K6655"/>
      <c r="L6655"/>
      <c r="M6655"/>
      <c r="N6655"/>
      <c r="O6655"/>
      <c r="P6655"/>
    </row>
    <row r="6656" spans="1:16" x14ac:dyDescent="0.15">
      <c r="A6656"/>
      <c r="B6656"/>
      <c r="C6656"/>
      <c r="D6656"/>
      <c r="E6656"/>
      <c r="F6656"/>
      <c r="G6656"/>
      <c r="H6656"/>
      <c r="I6656"/>
      <c r="J6656"/>
      <c r="K6656"/>
      <c r="L6656"/>
      <c r="M6656"/>
      <c r="N6656"/>
      <c r="O6656"/>
      <c r="P6656"/>
    </row>
    <row r="6657" spans="1:16" x14ac:dyDescent="0.15">
      <c r="A6657"/>
      <c r="B6657"/>
      <c r="C6657"/>
      <c r="D6657"/>
      <c r="E6657"/>
      <c r="F6657"/>
      <c r="G6657"/>
      <c r="H6657"/>
      <c r="I6657"/>
      <c r="J6657"/>
      <c r="K6657"/>
      <c r="L6657"/>
      <c r="M6657"/>
      <c r="N6657"/>
      <c r="O6657"/>
      <c r="P6657"/>
    </row>
    <row r="6658" spans="1:16" x14ac:dyDescent="0.15">
      <c r="A6658"/>
      <c r="B6658"/>
      <c r="C6658"/>
      <c r="D6658"/>
      <c r="E6658"/>
      <c r="F6658"/>
      <c r="G6658"/>
      <c r="H6658"/>
      <c r="I6658"/>
      <c r="J6658"/>
      <c r="K6658"/>
      <c r="L6658"/>
      <c r="M6658"/>
      <c r="N6658"/>
      <c r="O6658"/>
      <c r="P6658"/>
    </row>
    <row r="6659" spans="1:16" x14ac:dyDescent="0.15">
      <c r="A6659"/>
      <c r="B6659"/>
      <c r="C6659"/>
      <c r="D6659"/>
      <c r="E6659"/>
      <c r="F6659"/>
      <c r="G6659"/>
      <c r="H6659"/>
      <c r="I6659"/>
      <c r="J6659"/>
      <c r="K6659"/>
      <c r="L6659"/>
      <c r="M6659"/>
      <c r="N6659"/>
      <c r="O6659"/>
      <c r="P6659"/>
    </row>
    <row r="6660" spans="1:16" x14ac:dyDescent="0.15">
      <c r="A6660"/>
      <c r="B6660"/>
      <c r="C6660"/>
      <c r="D6660"/>
      <c r="E6660"/>
      <c r="F6660"/>
      <c r="G6660"/>
      <c r="H6660"/>
      <c r="I6660"/>
      <c r="J6660"/>
      <c r="K6660"/>
      <c r="L6660"/>
      <c r="M6660"/>
      <c r="N6660"/>
      <c r="O6660"/>
      <c r="P6660"/>
    </row>
    <row r="6661" spans="1:16" x14ac:dyDescent="0.15">
      <c r="A6661"/>
      <c r="B6661"/>
      <c r="C6661"/>
      <c r="D6661"/>
      <c r="E6661"/>
      <c r="F6661"/>
      <c r="G6661"/>
      <c r="H6661"/>
      <c r="I6661"/>
      <c r="J6661"/>
      <c r="K6661"/>
      <c r="L6661"/>
      <c r="M6661"/>
      <c r="N6661"/>
      <c r="O6661"/>
      <c r="P6661"/>
    </row>
    <row r="6662" spans="1:16" x14ac:dyDescent="0.15">
      <c r="A6662"/>
      <c r="B6662"/>
      <c r="C6662"/>
      <c r="D6662"/>
      <c r="E6662"/>
      <c r="F6662"/>
      <c r="G6662"/>
      <c r="H6662"/>
      <c r="I6662"/>
      <c r="J6662"/>
      <c r="K6662"/>
      <c r="L6662"/>
      <c r="M6662"/>
      <c r="N6662"/>
      <c r="O6662"/>
      <c r="P6662"/>
    </row>
    <row r="6663" spans="1:16" x14ac:dyDescent="0.15">
      <c r="A6663"/>
      <c r="B6663"/>
      <c r="C6663"/>
      <c r="D6663"/>
      <c r="E6663"/>
      <c r="F6663"/>
      <c r="G6663"/>
      <c r="H6663"/>
      <c r="I6663"/>
      <c r="J6663"/>
      <c r="K6663"/>
      <c r="L6663"/>
      <c r="M6663"/>
      <c r="N6663"/>
      <c r="O6663"/>
      <c r="P6663"/>
    </row>
    <row r="6664" spans="1:16" x14ac:dyDescent="0.15">
      <c r="A6664"/>
      <c r="B6664"/>
      <c r="C6664"/>
      <c r="D6664"/>
      <c r="E6664"/>
      <c r="F6664"/>
      <c r="G6664"/>
      <c r="H6664"/>
      <c r="I6664"/>
      <c r="J6664"/>
      <c r="K6664"/>
      <c r="L6664"/>
      <c r="M6664"/>
      <c r="N6664"/>
      <c r="O6664"/>
      <c r="P6664"/>
    </row>
    <row r="6665" spans="1:16" x14ac:dyDescent="0.15">
      <c r="A6665"/>
      <c r="B6665"/>
      <c r="C6665"/>
      <c r="D6665"/>
      <c r="E6665"/>
      <c r="F6665"/>
      <c r="G6665"/>
      <c r="H6665"/>
      <c r="I6665"/>
      <c r="J6665"/>
      <c r="K6665"/>
      <c r="L6665"/>
      <c r="M6665"/>
      <c r="N6665"/>
      <c r="O6665"/>
      <c r="P6665"/>
    </row>
    <row r="6666" spans="1:16" x14ac:dyDescent="0.15">
      <c r="A6666"/>
      <c r="B6666"/>
      <c r="C6666"/>
      <c r="D6666"/>
      <c r="E6666"/>
      <c r="F6666"/>
      <c r="G6666"/>
      <c r="H6666"/>
      <c r="I6666"/>
      <c r="J6666"/>
      <c r="K6666"/>
      <c r="L6666"/>
      <c r="M6666"/>
      <c r="N6666"/>
      <c r="O6666"/>
      <c r="P6666"/>
    </row>
    <row r="6667" spans="1:16" x14ac:dyDescent="0.15">
      <c r="A6667"/>
      <c r="B6667"/>
      <c r="C6667"/>
      <c r="D6667"/>
      <c r="E6667"/>
      <c r="F6667"/>
      <c r="G6667"/>
      <c r="H6667"/>
      <c r="I6667"/>
      <c r="J6667"/>
      <c r="K6667"/>
      <c r="L6667"/>
      <c r="M6667"/>
      <c r="N6667"/>
      <c r="O6667"/>
      <c r="P6667"/>
    </row>
    <row r="6668" spans="1:16" x14ac:dyDescent="0.15">
      <c r="A6668"/>
      <c r="B6668"/>
      <c r="C6668"/>
      <c r="D6668"/>
      <c r="E6668"/>
      <c r="F6668"/>
      <c r="G6668"/>
      <c r="H6668"/>
      <c r="I6668"/>
      <c r="J6668"/>
      <c r="K6668"/>
      <c r="L6668"/>
      <c r="M6668"/>
      <c r="N6668"/>
      <c r="O6668"/>
      <c r="P6668"/>
    </row>
    <row r="6669" spans="1:16" x14ac:dyDescent="0.15">
      <c r="A6669"/>
      <c r="B6669"/>
      <c r="C6669"/>
      <c r="D6669"/>
      <c r="E6669"/>
      <c r="F6669"/>
      <c r="G6669"/>
      <c r="H6669"/>
      <c r="I6669"/>
      <c r="J6669"/>
      <c r="K6669"/>
      <c r="L6669"/>
      <c r="M6669"/>
      <c r="N6669"/>
      <c r="O6669"/>
      <c r="P6669"/>
    </row>
    <row r="6670" spans="1:16" x14ac:dyDescent="0.15">
      <c r="A6670"/>
      <c r="B6670"/>
      <c r="C6670"/>
      <c r="D6670"/>
      <c r="E6670"/>
      <c r="F6670"/>
      <c r="G6670"/>
      <c r="H6670"/>
      <c r="I6670"/>
      <c r="J6670"/>
      <c r="K6670"/>
      <c r="L6670"/>
      <c r="M6670"/>
      <c r="N6670"/>
      <c r="O6670"/>
      <c r="P6670"/>
    </row>
    <row r="6671" spans="1:16" x14ac:dyDescent="0.15">
      <c r="A6671"/>
      <c r="B6671"/>
      <c r="C6671"/>
      <c r="D6671"/>
      <c r="E6671"/>
      <c r="F6671"/>
      <c r="G6671"/>
      <c r="H6671"/>
      <c r="I6671"/>
      <c r="J6671"/>
      <c r="K6671"/>
      <c r="L6671"/>
      <c r="M6671"/>
      <c r="N6671"/>
      <c r="O6671"/>
      <c r="P6671"/>
    </row>
    <row r="6672" spans="1:16" x14ac:dyDescent="0.15">
      <c r="A6672"/>
      <c r="B6672"/>
      <c r="C6672"/>
      <c r="D6672"/>
      <c r="E6672"/>
      <c r="F6672"/>
      <c r="G6672"/>
      <c r="H6672"/>
      <c r="I6672"/>
      <c r="J6672"/>
      <c r="K6672"/>
      <c r="L6672"/>
      <c r="M6672"/>
      <c r="N6672"/>
      <c r="O6672"/>
      <c r="P6672"/>
    </row>
    <row r="6673" spans="1:16" x14ac:dyDescent="0.15">
      <c r="A6673"/>
      <c r="B6673"/>
      <c r="C6673"/>
      <c r="D6673"/>
      <c r="E6673"/>
      <c r="F6673"/>
      <c r="G6673"/>
      <c r="H6673"/>
      <c r="I6673"/>
      <c r="J6673"/>
      <c r="K6673"/>
      <c r="L6673"/>
      <c r="M6673"/>
      <c r="N6673"/>
      <c r="O6673"/>
      <c r="P6673"/>
    </row>
    <row r="6674" spans="1:16" x14ac:dyDescent="0.15">
      <c r="A6674"/>
      <c r="B6674"/>
      <c r="C6674"/>
      <c r="D6674"/>
      <c r="E6674"/>
      <c r="F6674"/>
      <c r="G6674"/>
      <c r="H6674"/>
      <c r="I6674"/>
      <c r="J6674"/>
      <c r="K6674"/>
      <c r="L6674"/>
      <c r="M6674"/>
      <c r="N6674"/>
      <c r="O6674"/>
      <c r="P6674"/>
    </row>
    <row r="6675" spans="1:16" x14ac:dyDescent="0.15">
      <c r="A6675"/>
      <c r="B6675"/>
      <c r="C6675"/>
      <c r="D6675"/>
      <c r="E6675"/>
      <c r="F6675"/>
      <c r="G6675"/>
      <c r="H6675"/>
      <c r="I6675"/>
      <c r="J6675"/>
      <c r="K6675"/>
      <c r="L6675"/>
      <c r="M6675"/>
      <c r="N6675"/>
      <c r="O6675"/>
      <c r="P6675"/>
    </row>
    <row r="6676" spans="1:16" x14ac:dyDescent="0.15">
      <c r="A6676"/>
      <c r="B6676"/>
      <c r="C6676"/>
      <c r="D6676"/>
      <c r="E6676"/>
      <c r="F6676"/>
      <c r="G6676"/>
      <c r="H6676"/>
      <c r="I6676"/>
      <c r="J6676"/>
      <c r="K6676"/>
      <c r="L6676"/>
      <c r="M6676"/>
      <c r="N6676"/>
      <c r="O6676"/>
      <c r="P6676"/>
    </row>
    <row r="6677" spans="1:16" x14ac:dyDescent="0.15">
      <c r="A6677"/>
      <c r="B6677"/>
      <c r="C6677"/>
      <c r="D6677"/>
      <c r="E6677"/>
      <c r="F6677"/>
      <c r="G6677"/>
      <c r="H6677"/>
      <c r="I6677"/>
      <c r="J6677"/>
      <c r="K6677"/>
      <c r="L6677"/>
      <c r="M6677"/>
      <c r="N6677"/>
      <c r="O6677"/>
      <c r="P6677"/>
    </row>
    <row r="6678" spans="1:16" x14ac:dyDescent="0.15">
      <c r="A6678"/>
      <c r="B6678"/>
      <c r="C6678"/>
      <c r="D6678"/>
      <c r="E6678"/>
      <c r="F6678"/>
      <c r="G6678"/>
      <c r="H6678"/>
      <c r="I6678"/>
      <c r="J6678"/>
      <c r="K6678"/>
      <c r="L6678"/>
      <c r="M6678"/>
      <c r="N6678"/>
      <c r="O6678"/>
      <c r="P6678"/>
    </row>
    <row r="6679" spans="1:16" x14ac:dyDescent="0.15">
      <c r="A6679"/>
      <c r="B6679"/>
      <c r="C6679"/>
      <c r="D6679"/>
      <c r="E6679"/>
      <c r="F6679"/>
      <c r="G6679"/>
      <c r="H6679"/>
      <c r="I6679"/>
      <c r="J6679"/>
      <c r="K6679"/>
      <c r="L6679"/>
      <c r="M6679"/>
      <c r="N6679"/>
      <c r="O6679"/>
      <c r="P6679"/>
    </row>
    <row r="6680" spans="1:16" x14ac:dyDescent="0.15">
      <c r="A6680"/>
      <c r="B6680"/>
      <c r="C6680"/>
      <c r="D6680"/>
      <c r="E6680"/>
      <c r="F6680"/>
      <c r="G6680"/>
      <c r="H6680"/>
      <c r="I6680"/>
      <c r="J6680"/>
      <c r="K6680"/>
      <c r="L6680"/>
      <c r="M6680"/>
      <c r="N6680"/>
      <c r="O6680"/>
      <c r="P6680"/>
    </row>
    <row r="6681" spans="1:16" x14ac:dyDescent="0.15">
      <c r="A6681"/>
      <c r="B6681"/>
      <c r="C6681"/>
      <c r="D6681"/>
      <c r="E6681"/>
      <c r="F6681"/>
      <c r="G6681"/>
      <c r="H6681"/>
      <c r="I6681"/>
      <c r="J6681"/>
      <c r="K6681"/>
      <c r="L6681"/>
      <c r="M6681"/>
      <c r="N6681"/>
      <c r="O6681"/>
      <c r="P6681"/>
    </row>
    <row r="6682" spans="1:16" x14ac:dyDescent="0.15">
      <c r="A6682"/>
      <c r="B6682"/>
      <c r="C6682"/>
      <c r="D6682"/>
      <c r="E6682"/>
      <c r="F6682"/>
      <c r="G6682"/>
      <c r="H6682"/>
      <c r="I6682"/>
      <c r="J6682"/>
      <c r="K6682"/>
      <c r="L6682"/>
      <c r="M6682"/>
      <c r="N6682"/>
      <c r="O6682"/>
      <c r="P6682"/>
    </row>
    <row r="6683" spans="1:16" x14ac:dyDescent="0.15">
      <c r="A6683"/>
      <c r="B6683"/>
      <c r="C6683"/>
      <c r="D6683"/>
      <c r="E6683"/>
      <c r="F6683"/>
      <c r="G6683"/>
      <c r="H6683"/>
      <c r="I6683"/>
      <c r="J6683"/>
      <c r="K6683"/>
      <c r="L6683"/>
      <c r="M6683"/>
      <c r="N6683"/>
      <c r="O6683"/>
      <c r="P6683"/>
    </row>
    <row r="6684" spans="1:16" x14ac:dyDescent="0.15">
      <c r="A6684"/>
      <c r="B6684"/>
      <c r="C6684"/>
      <c r="D6684"/>
      <c r="E6684"/>
      <c r="F6684"/>
      <c r="G6684"/>
      <c r="H6684"/>
      <c r="I6684"/>
      <c r="J6684"/>
      <c r="K6684"/>
      <c r="L6684"/>
      <c r="M6684"/>
      <c r="N6684"/>
      <c r="O6684"/>
      <c r="P6684"/>
    </row>
    <row r="6685" spans="1:16" x14ac:dyDescent="0.15">
      <c r="A6685"/>
      <c r="B6685"/>
      <c r="C6685"/>
      <c r="D6685"/>
      <c r="E6685"/>
      <c r="F6685"/>
      <c r="G6685"/>
      <c r="H6685"/>
      <c r="I6685"/>
      <c r="J6685"/>
      <c r="K6685"/>
      <c r="L6685"/>
      <c r="M6685"/>
      <c r="N6685"/>
      <c r="O6685"/>
      <c r="P6685"/>
    </row>
    <row r="6686" spans="1:16" x14ac:dyDescent="0.15">
      <c r="A6686"/>
      <c r="B6686"/>
      <c r="C6686"/>
      <c r="D6686"/>
      <c r="E6686"/>
      <c r="F6686"/>
      <c r="G6686"/>
      <c r="H6686"/>
      <c r="I6686"/>
      <c r="J6686"/>
      <c r="K6686"/>
      <c r="L6686"/>
      <c r="M6686"/>
      <c r="N6686"/>
      <c r="O6686"/>
      <c r="P6686"/>
    </row>
    <row r="6687" spans="1:16" x14ac:dyDescent="0.15">
      <c r="A6687"/>
      <c r="B6687"/>
      <c r="C6687"/>
      <c r="D6687"/>
      <c r="E6687"/>
      <c r="F6687"/>
      <c r="G6687"/>
      <c r="H6687"/>
      <c r="I6687"/>
      <c r="J6687"/>
      <c r="K6687"/>
      <c r="L6687"/>
      <c r="M6687"/>
      <c r="N6687"/>
      <c r="O6687"/>
      <c r="P6687"/>
    </row>
    <row r="6688" spans="1:16" x14ac:dyDescent="0.15">
      <c r="A6688"/>
      <c r="B6688"/>
      <c r="C6688"/>
      <c r="D6688"/>
      <c r="E6688"/>
      <c r="F6688"/>
      <c r="G6688"/>
      <c r="H6688"/>
      <c r="I6688"/>
      <c r="J6688"/>
      <c r="K6688"/>
      <c r="L6688"/>
      <c r="M6688"/>
      <c r="N6688"/>
      <c r="O6688"/>
      <c r="P6688"/>
    </row>
    <row r="6689" spans="1:16" x14ac:dyDescent="0.15">
      <c r="A6689"/>
      <c r="B6689"/>
      <c r="C6689"/>
      <c r="D6689"/>
      <c r="E6689"/>
      <c r="F6689"/>
      <c r="G6689"/>
      <c r="H6689"/>
      <c r="I6689"/>
      <c r="J6689"/>
      <c r="K6689"/>
      <c r="L6689"/>
      <c r="M6689"/>
      <c r="N6689"/>
      <c r="O6689"/>
      <c r="P6689"/>
    </row>
    <row r="6690" spans="1:16" x14ac:dyDescent="0.15">
      <c r="A6690"/>
      <c r="B6690"/>
      <c r="C6690"/>
      <c r="D6690"/>
      <c r="E6690"/>
      <c r="F6690"/>
      <c r="G6690"/>
      <c r="H6690"/>
      <c r="I6690"/>
      <c r="J6690"/>
      <c r="K6690"/>
      <c r="L6690"/>
      <c r="M6690"/>
      <c r="N6690"/>
      <c r="O6690"/>
      <c r="P6690"/>
    </row>
    <row r="6691" spans="1:16" x14ac:dyDescent="0.15">
      <c r="A6691"/>
      <c r="B6691"/>
      <c r="C6691"/>
      <c r="D6691"/>
      <c r="E6691"/>
      <c r="F6691"/>
      <c r="G6691"/>
      <c r="H6691"/>
      <c r="I6691"/>
      <c r="J6691"/>
      <c r="K6691"/>
      <c r="L6691"/>
      <c r="M6691"/>
      <c r="N6691"/>
      <c r="O6691"/>
      <c r="P6691"/>
    </row>
    <row r="6692" spans="1:16" x14ac:dyDescent="0.15">
      <c r="A6692"/>
      <c r="B6692"/>
      <c r="C6692"/>
      <c r="D6692"/>
      <c r="E6692"/>
      <c r="F6692"/>
      <c r="G6692"/>
      <c r="H6692"/>
      <c r="I6692"/>
      <c r="J6692"/>
      <c r="K6692"/>
      <c r="L6692"/>
      <c r="M6692"/>
      <c r="N6692"/>
      <c r="O6692"/>
      <c r="P6692"/>
    </row>
    <row r="6693" spans="1:16" x14ac:dyDescent="0.15">
      <c r="A6693"/>
      <c r="B6693"/>
      <c r="C6693"/>
      <c r="D6693"/>
      <c r="E6693"/>
      <c r="F6693"/>
      <c r="G6693"/>
      <c r="H6693"/>
      <c r="I6693"/>
      <c r="J6693"/>
      <c r="K6693"/>
      <c r="L6693"/>
      <c r="M6693"/>
      <c r="N6693"/>
      <c r="O6693"/>
      <c r="P6693"/>
    </row>
    <row r="6694" spans="1:16" x14ac:dyDescent="0.15">
      <c r="A6694"/>
      <c r="B6694"/>
      <c r="C6694"/>
      <c r="D6694"/>
      <c r="E6694"/>
      <c r="F6694"/>
      <c r="G6694"/>
      <c r="H6694"/>
      <c r="I6694"/>
      <c r="J6694"/>
      <c r="K6694"/>
      <c r="L6694"/>
      <c r="M6694"/>
      <c r="N6694"/>
      <c r="O6694"/>
      <c r="P6694"/>
    </row>
    <row r="6695" spans="1:16" x14ac:dyDescent="0.15">
      <c r="A6695"/>
      <c r="B6695"/>
      <c r="C6695"/>
      <c r="D6695"/>
      <c r="E6695"/>
      <c r="F6695"/>
      <c r="G6695"/>
      <c r="H6695"/>
      <c r="I6695"/>
      <c r="J6695"/>
      <c r="K6695"/>
      <c r="L6695"/>
      <c r="M6695"/>
      <c r="N6695"/>
      <c r="O6695"/>
      <c r="P6695"/>
    </row>
    <row r="6696" spans="1:16" x14ac:dyDescent="0.15">
      <c r="A6696"/>
      <c r="B6696"/>
      <c r="C6696"/>
      <c r="D6696"/>
      <c r="E6696"/>
      <c r="F6696"/>
      <c r="G6696"/>
      <c r="H6696"/>
      <c r="I6696"/>
      <c r="J6696"/>
      <c r="K6696"/>
      <c r="L6696"/>
      <c r="M6696"/>
      <c r="N6696"/>
      <c r="O6696"/>
      <c r="P6696"/>
    </row>
    <row r="6697" spans="1:16" x14ac:dyDescent="0.15">
      <c r="A6697"/>
      <c r="B6697"/>
      <c r="C6697"/>
      <c r="D6697"/>
      <c r="E6697"/>
      <c r="F6697"/>
      <c r="G6697"/>
      <c r="H6697"/>
      <c r="I6697"/>
      <c r="J6697"/>
      <c r="K6697"/>
      <c r="L6697"/>
      <c r="M6697"/>
      <c r="N6697"/>
      <c r="O6697"/>
      <c r="P6697"/>
    </row>
    <row r="6698" spans="1:16" x14ac:dyDescent="0.15">
      <c r="A6698"/>
      <c r="B6698"/>
      <c r="C6698"/>
      <c r="D6698"/>
      <c r="E6698"/>
      <c r="F6698"/>
      <c r="G6698"/>
      <c r="H6698"/>
      <c r="I6698"/>
      <c r="J6698"/>
      <c r="K6698"/>
      <c r="L6698"/>
      <c r="M6698"/>
      <c r="N6698"/>
      <c r="O6698"/>
      <c r="P6698"/>
    </row>
    <row r="6699" spans="1:16" x14ac:dyDescent="0.15">
      <c r="A6699"/>
      <c r="B6699"/>
      <c r="C6699"/>
      <c r="D6699"/>
      <c r="E6699"/>
      <c r="F6699"/>
      <c r="G6699"/>
      <c r="H6699"/>
      <c r="I6699"/>
      <c r="J6699"/>
      <c r="K6699"/>
      <c r="L6699"/>
      <c r="M6699"/>
      <c r="N6699"/>
      <c r="O6699"/>
      <c r="P6699"/>
    </row>
    <row r="6700" spans="1:16" x14ac:dyDescent="0.15">
      <c r="A6700"/>
      <c r="B6700"/>
      <c r="C6700"/>
      <c r="D6700"/>
      <c r="E6700"/>
      <c r="F6700"/>
      <c r="G6700"/>
      <c r="H6700"/>
      <c r="I6700"/>
      <c r="J6700"/>
      <c r="K6700"/>
      <c r="L6700"/>
      <c r="M6700"/>
      <c r="N6700"/>
      <c r="O6700"/>
      <c r="P6700"/>
    </row>
    <row r="6701" spans="1:16" x14ac:dyDescent="0.15">
      <c r="A6701"/>
      <c r="B6701"/>
      <c r="C6701"/>
      <c r="D6701"/>
      <c r="E6701"/>
      <c r="F6701"/>
      <c r="G6701"/>
      <c r="H6701"/>
      <c r="I6701"/>
      <c r="J6701"/>
      <c r="K6701"/>
      <c r="L6701"/>
      <c r="M6701"/>
      <c r="N6701"/>
      <c r="O6701"/>
      <c r="P6701"/>
    </row>
    <row r="6702" spans="1:16" x14ac:dyDescent="0.15">
      <c r="A6702"/>
      <c r="B6702"/>
      <c r="C6702"/>
      <c r="D6702"/>
      <c r="E6702"/>
      <c r="F6702"/>
      <c r="G6702"/>
      <c r="H6702"/>
      <c r="I6702"/>
      <c r="J6702"/>
      <c r="K6702"/>
      <c r="L6702"/>
      <c r="M6702"/>
      <c r="N6702"/>
      <c r="O6702"/>
      <c r="P6702"/>
    </row>
    <row r="6703" spans="1:16" x14ac:dyDescent="0.15">
      <c r="A6703"/>
      <c r="B6703"/>
      <c r="C6703"/>
      <c r="D6703"/>
      <c r="E6703"/>
      <c r="F6703"/>
      <c r="G6703"/>
      <c r="H6703"/>
      <c r="I6703"/>
      <c r="J6703"/>
      <c r="K6703"/>
      <c r="L6703"/>
      <c r="M6703"/>
      <c r="N6703"/>
      <c r="O6703"/>
      <c r="P6703"/>
    </row>
    <row r="6704" spans="1:16" x14ac:dyDescent="0.15">
      <c r="A6704"/>
      <c r="B6704"/>
      <c r="C6704"/>
      <c r="D6704"/>
      <c r="E6704"/>
      <c r="F6704"/>
      <c r="G6704"/>
      <c r="H6704"/>
      <c r="I6704"/>
      <c r="J6704"/>
      <c r="K6704"/>
      <c r="L6704"/>
      <c r="M6704"/>
      <c r="N6704"/>
      <c r="O6704"/>
      <c r="P6704"/>
    </row>
    <row r="6705" spans="1:16" x14ac:dyDescent="0.15">
      <c r="A6705"/>
      <c r="B6705"/>
      <c r="C6705"/>
      <c r="D6705"/>
      <c r="E6705"/>
      <c r="F6705"/>
      <c r="G6705"/>
      <c r="H6705"/>
      <c r="I6705"/>
      <c r="J6705"/>
      <c r="K6705"/>
      <c r="L6705"/>
      <c r="M6705"/>
      <c r="N6705"/>
      <c r="O6705"/>
      <c r="P6705"/>
    </row>
    <row r="6706" spans="1:16" x14ac:dyDescent="0.15">
      <c r="A6706"/>
      <c r="B6706"/>
      <c r="C6706"/>
      <c r="D6706"/>
      <c r="E6706"/>
      <c r="F6706"/>
      <c r="G6706"/>
      <c r="H6706"/>
      <c r="I6706"/>
      <c r="J6706"/>
      <c r="K6706"/>
      <c r="L6706"/>
      <c r="M6706"/>
      <c r="N6706"/>
      <c r="O6706"/>
      <c r="P6706"/>
    </row>
    <row r="6707" spans="1:16" x14ac:dyDescent="0.15">
      <c r="A6707"/>
      <c r="B6707"/>
      <c r="C6707"/>
      <c r="D6707"/>
      <c r="E6707"/>
      <c r="F6707"/>
      <c r="G6707"/>
      <c r="H6707"/>
      <c r="I6707"/>
      <c r="J6707"/>
      <c r="K6707"/>
      <c r="L6707"/>
      <c r="M6707"/>
      <c r="N6707"/>
      <c r="O6707"/>
      <c r="P6707"/>
    </row>
    <row r="6708" spans="1:16" x14ac:dyDescent="0.15">
      <c r="A6708"/>
      <c r="B6708"/>
      <c r="C6708"/>
      <c r="D6708"/>
      <c r="E6708"/>
      <c r="F6708"/>
      <c r="G6708"/>
      <c r="H6708"/>
      <c r="I6708"/>
      <c r="J6708"/>
      <c r="K6708"/>
      <c r="L6708"/>
      <c r="M6708"/>
      <c r="N6708"/>
      <c r="O6708"/>
      <c r="P6708"/>
    </row>
    <row r="6709" spans="1:16" x14ac:dyDescent="0.15">
      <c r="A6709"/>
      <c r="B6709"/>
      <c r="C6709"/>
      <c r="D6709"/>
      <c r="E6709"/>
      <c r="F6709"/>
      <c r="G6709"/>
      <c r="H6709"/>
      <c r="I6709"/>
      <c r="J6709"/>
      <c r="K6709"/>
      <c r="L6709"/>
      <c r="M6709"/>
      <c r="N6709"/>
      <c r="O6709"/>
      <c r="P6709"/>
    </row>
    <row r="6710" spans="1:16" x14ac:dyDescent="0.15">
      <c r="A6710"/>
      <c r="B6710"/>
      <c r="C6710"/>
      <c r="D6710"/>
      <c r="E6710"/>
      <c r="F6710"/>
      <c r="G6710"/>
      <c r="H6710"/>
      <c r="I6710"/>
      <c r="J6710"/>
      <c r="K6710"/>
      <c r="L6710"/>
      <c r="M6710"/>
      <c r="N6710"/>
      <c r="O6710"/>
      <c r="P6710"/>
    </row>
    <row r="6711" spans="1:16" x14ac:dyDescent="0.15">
      <c r="A6711"/>
      <c r="B6711"/>
      <c r="C6711"/>
      <c r="D6711"/>
      <c r="E6711"/>
      <c r="F6711"/>
      <c r="G6711"/>
      <c r="H6711"/>
      <c r="I6711"/>
      <c r="J6711"/>
      <c r="K6711"/>
      <c r="L6711"/>
      <c r="M6711"/>
      <c r="N6711"/>
      <c r="O6711"/>
      <c r="P6711"/>
    </row>
    <row r="6712" spans="1:16" x14ac:dyDescent="0.15">
      <c r="A6712"/>
      <c r="B6712"/>
      <c r="C6712"/>
      <c r="D6712"/>
      <c r="E6712"/>
      <c r="F6712"/>
      <c r="G6712"/>
      <c r="H6712"/>
      <c r="I6712"/>
      <c r="J6712"/>
      <c r="K6712"/>
      <c r="L6712"/>
      <c r="M6712"/>
      <c r="N6712"/>
      <c r="O6712"/>
      <c r="P6712"/>
    </row>
    <row r="6713" spans="1:16" x14ac:dyDescent="0.15">
      <c r="A6713"/>
      <c r="B6713"/>
      <c r="C6713"/>
      <c r="D6713"/>
      <c r="E6713"/>
      <c r="F6713"/>
      <c r="G6713"/>
      <c r="H6713"/>
      <c r="I6713"/>
      <c r="J6713"/>
      <c r="K6713"/>
      <c r="L6713"/>
      <c r="M6713"/>
      <c r="N6713"/>
      <c r="O6713"/>
      <c r="P6713"/>
    </row>
    <row r="6714" spans="1:16" x14ac:dyDescent="0.15">
      <c r="A6714"/>
      <c r="B6714"/>
      <c r="C6714"/>
      <c r="D6714"/>
      <c r="E6714"/>
      <c r="F6714"/>
      <c r="G6714"/>
      <c r="H6714"/>
      <c r="I6714"/>
      <c r="J6714"/>
      <c r="K6714"/>
      <c r="L6714"/>
      <c r="M6714"/>
      <c r="N6714"/>
      <c r="O6714"/>
      <c r="P6714"/>
    </row>
    <row r="6715" spans="1:16" x14ac:dyDescent="0.15">
      <c r="A6715"/>
      <c r="B6715"/>
      <c r="C6715"/>
      <c r="D6715"/>
      <c r="E6715"/>
      <c r="F6715"/>
      <c r="G6715"/>
      <c r="H6715"/>
      <c r="I6715"/>
      <c r="J6715"/>
      <c r="K6715"/>
      <c r="L6715"/>
      <c r="M6715"/>
      <c r="N6715"/>
      <c r="O6715"/>
      <c r="P6715"/>
    </row>
    <row r="6716" spans="1:16" x14ac:dyDescent="0.15">
      <c r="A6716"/>
      <c r="B6716"/>
      <c r="C6716"/>
      <c r="D6716"/>
      <c r="E6716"/>
      <c r="F6716"/>
      <c r="G6716"/>
      <c r="H6716"/>
      <c r="I6716"/>
      <c r="J6716"/>
      <c r="K6716"/>
      <c r="L6716"/>
      <c r="M6716"/>
      <c r="N6716"/>
      <c r="O6716"/>
      <c r="P6716"/>
    </row>
    <row r="6717" spans="1:16" x14ac:dyDescent="0.15">
      <c r="A6717"/>
      <c r="B6717"/>
      <c r="C6717"/>
      <c r="D6717"/>
      <c r="E6717"/>
      <c r="F6717"/>
      <c r="G6717"/>
      <c r="H6717"/>
      <c r="I6717"/>
      <c r="J6717"/>
      <c r="K6717"/>
      <c r="L6717"/>
      <c r="M6717"/>
      <c r="N6717"/>
      <c r="O6717"/>
      <c r="P6717"/>
    </row>
    <row r="6718" spans="1:16" x14ac:dyDescent="0.15">
      <c r="A6718"/>
      <c r="B6718"/>
      <c r="C6718"/>
      <c r="D6718"/>
      <c r="E6718"/>
      <c r="F6718"/>
      <c r="G6718"/>
      <c r="H6718"/>
      <c r="I6718"/>
      <c r="J6718"/>
      <c r="K6718"/>
      <c r="L6718"/>
      <c r="M6718"/>
      <c r="N6718"/>
      <c r="O6718"/>
      <c r="P6718"/>
    </row>
    <row r="6719" spans="1:16" x14ac:dyDescent="0.15">
      <c r="A6719"/>
      <c r="B6719"/>
      <c r="C6719"/>
      <c r="D6719"/>
      <c r="E6719"/>
      <c r="F6719"/>
      <c r="G6719"/>
      <c r="H6719"/>
      <c r="I6719"/>
      <c r="J6719"/>
      <c r="K6719"/>
      <c r="L6719"/>
      <c r="M6719"/>
      <c r="N6719"/>
      <c r="O6719"/>
      <c r="P6719"/>
    </row>
    <row r="6720" spans="1:16" x14ac:dyDescent="0.15">
      <c r="A6720"/>
      <c r="B6720"/>
      <c r="C6720"/>
      <c r="D6720"/>
      <c r="E6720"/>
      <c r="F6720"/>
      <c r="G6720"/>
      <c r="H6720"/>
      <c r="I6720"/>
      <c r="J6720"/>
      <c r="K6720"/>
      <c r="L6720"/>
      <c r="M6720"/>
      <c r="N6720"/>
      <c r="O6720"/>
      <c r="P6720"/>
    </row>
    <row r="6721" spans="1:16" x14ac:dyDescent="0.15">
      <c r="A6721"/>
      <c r="B6721"/>
      <c r="C6721"/>
      <c r="D6721"/>
      <c r="E6721"/>
      <c r="F6721"/>
      <c r="G6721"/>
      <c r="H6721"/>
      <c r="I6721"/>
      <c r="J6721"/>
      <c r="K6721"/>
      <c r="L6721"/>
      <c r="M6721"/>
      <c r="N6721"/>
      <c r="O6721"/>
      <c r="P6721"/>
    </row>
    <row r="6722" spans="1:16" x14ac:dyDescent="0.15">
      <c r="A6722"/>
      <c r="B6722"/>
      <c r="C6722"/>
      <c r="D6722"/>
      <c r="E6722"/>
      <c r="F6722"/>
      <c r="G6722"/>
      <c r="H6722"/>
      <c r="I6722"/>
      <c r="J6722"/>
      <c r="K6722"/>
      <c r="L6722"/>
      <c r="M6722"/>
      <c r="N6722"/>
      <c r="O6722"/>
      <c r="P6722"/>
    </row>
    <row r="6723" spans="1:16" x14ac:dyDescent="0.15">
      <c r="A6723"/>
      <c r="B6723"/>
      <c r="C6723"/>
      <c r="D6723"/>
      <c r="E6723"/>
      <c r="F6723"/>
      <c r="G6723"/>
      <c r="H6723"/>
      <c r="I6723"/>
      <c r="J6723"/>
      <c r="K6723"/>
      <c r="L6723"/>
      <c r="M6723"/>
      <c r="N6723"/>
      <c r="O6723"/>
      <c r="P6723"/>
    </row>
    <row r="6724" spans="1:16" x14ac:dyDescent="0.15">
      <c r="A6724"/>
      <c r="B6724"/>
      <c r="C6724"/>
      <c r="D6724"/>
      <c r="E6724"/>
      <c r="F6724"/>
      <c r="G6724"/>
      <c r="H6724"/>
      <c r="I6724"/>
      <c r="J6724"/>
      <c r="K6724"/>
      <c r="L6724"/>
      <c r="M6724"/>
      <c r="N6724"/>
      <c r="O6724"/>
      <c r="P6724"/>
    </row>
    <row r="6725" spans="1:16" x14ac:dyDescent="0.15">
      <c r="A6725"/>
      <c r="B6725"/>
      <c r="C6725"/>
      <c r="D6725"/>
      <c r="E6725"/>
      <c r="F6725"/>
      <c r="G6725"/>
      <c r="H6725"/>
      <c r="I6725"/>
      <c r="J6725"/>
      <c r="K6725"/>
      <c r="L6725"/>
      <c r="M6725"/>
      <c r="N6725"/>
      <c r="O6725"/>
      <c r="P6725"/>
    </row>
    <row r="6726" spans="1:16" x14ac:dyDescent="0.15">
      <c r="A6726"/>
      <c r="B6726"/>
      <c r="C6726"/>
      <c r="D6726"/>
      <c r="E6726"/>
      <c r="F6726"/>
      <c r="G6726"/>
      <c r="H6726"/>
      <c r="I6726"/>
      <c r="J6726"/>
      <c r="K6726"/>
      <c r="L6726"/>
      <c r="M6726"/>
      <c r="N6726"/>
      <c r="O6726"/>
      <c r="P6726"/>
    </row>
    <row r="6727" spans="1:16" x14ac:dyDescent="0.15">
      <c r="A6727"/>
      <c r="B6727"/>
      <c r="C6727"/>
      <c r="D6727"/>
      <c r="E6727"/>
      <c r="F6727"/>
      <c r="G6727"/>
      <c r="H6727"/>
      <c r="I6727"/>
      <c r="J6727"/>
      <c r="K6727"/>
      <c r="L6727"/>
      <c r="M6727"/>
      <c r="N6727"/>
      <c r="O6727"/>
      <c r="P6727"/>
    </row>
    <row r="6728" spans="1:16" x14ac:dyDescent="0.15">
      <c r="A6728"/>
      <c r="B6728"/>
      <c r="C6728"/>
      <c r="D6728"/>
      <c r="E6728"/>
      <c r="F6728"/>
      <c r="G6728"/>
      <c r="H6728"/>
      <c r="I6728"/>
      <c r="J6728"/>
      <c r="K6728"/>
      <c r="L6728"/>
      <c r="M6728"/>
      <c r="N6728"/>
      <c r="O6728"/>
      <c r="P6728"/>
    </row>
    <row r="6729" spans="1:16" x14ac:dyDescent="0.15">
      <c r="A6729"/>
      <c r="B6729"/>
      <c r="C6729"/>
      <c r="D6729"/>
      <c r="E6729"/>
      <c r="F6729"/>
      <c r="G6729"/>
      <c r="H6729"/>
      <c r="I6729"/>
      <c r="J6729"/>
      <c r="K6729"/>
      <c r="L6729"/>
      <c r="M6729"/>
      <c r="N6729"/>
      <c r="O6729"/>
      <c r="P6729"/>
    </row>
    <row r="6730" spans="1:16" x14ac:dyDescent="0.15">
      <c r="A6730"/>
      <c r="B6730"/>
      <c r="C6730"/>
      <c r="D6730"/>
      <c r="E6730"/>
      <c r="F6730"/>
      <c r="G6730"/>
      <c r="H6730"/>
      <c r="I6730"/>
      <c r="J6730"/>
      <c r="K6730"/>
      <c r="L6730"/>
      <c r="M6730"/>
      <c r="N6730"/>
      <c r="O6730"/>
      <c r="P6730"/>
    </row>
    <row r="6731" spans="1:16" x14ac:dyDescent="0.15">
      <c r="A6731"/>
      <c r="B6731"/>
      <c r="C6731"/>
      <c r="D6731"/>
      <c r="E6731"/>
      <c r="F6731"/>
      <c r="G6731"/>
      <c r="H6731"/>
      <c r="I6731"/>
      <c r="J6731"/>
      <c r="K6731"/>
      <c r="L6731"/>
      <c r="M6731"/>
      <c r="N6731"/>
      <c r="O6731"/>
      <c r="P6731"/>
    </row>
    <row r="6732" spans="1:16" x14ac:dyDescent="0.15">
      <c r="A6732"/>
      <c r="B6732"/>
      <c r="C6732"/>
      <c r="D6732"/>
      <c r="E6732"/>
      <c r="F6732"/>
      <c r="G6732"/>
      <c r="H6732"/>
      <c r="I6732"/>
      <c r="J6732"/>
      <c r="K6732"/>
      <c r="L6732"/>
      <c r="M6732"/>
      <c r="N6732"/>
      <c r="O6732"/>
      <c r="P6732"/>
    </row>
    <row r="6733" spans="1:16" x14ac:dyDescent="0.15">
      <c r="A6733"/>
      <c r="B6733"/>
      <c r="C6733"/>
      <c r="D6733"/>
      <c r="E6733"/>
      <c r="F6733"/>
      <c r="G6733"/>
      <c r="H6733"/>
      <c r="I6733"/>
      <c r="J6733"/>
      <c r="K6733"/>
      <c r="L6733"/>
      <c r="M6733"/>
      <c r="N6733"/>
      <c r="O6733"/>
      <c r="P6733"/>
    </row>
    <row r="6734" spans="1:16" x14ac:dyDescent="0.15">
      <c r="A6734"/>
      <c r="B6734"/>
      <c r="C6734"/>
      <c r="D6734"/>
      <c r="E6734"/>
      <c r="F6734"/>
      <c r="G6734"/>
      <c r="H6734"/>
      <c r="I6734"/>
      <c r="J6734"/>
      <c r="K6734"/>
      <c r="L6734"/>
      <c r="M6734"/>
      <c r="N6734"/>
      <c r="O6734"/>
      <c r="P6734"/>
    </row>
    <row r="6735" spans="1:16" x14ac:dyDescent="0.15">
      <c r="A6735"/>
      <c r="B6735"/>
      <c r="C6735"/>
      <c r="D6735"/>
      <c r="E6735"/>
      <c r="F6735"/>
      <c r="G6735"/>
      <c r="H6735"/>
      <c r="I6735"/>
      <c r="J6735"/>
      <c r="K6735"/>
      <c r="L6735"/>
      <c r="M6735"/>
      <c r="N6735"/>
      <c r="O6735"/>
      <c r="P6735"/>
    </row>
    <row r="6736" spans="1:16" x14ac:dyDescent="0.15">
      <c r="A6736"/>
      <c r="B6736"/>
      <c r="C6736"/>
      <c r="D6736"/>
      <c r="E6736"/>
      <c r="F6736"/>
      <c r="G6736"/>
      <c r="H6736"/>
      <c r="I6736"/>
      <c r="J6736"/>
      <c r="K6736"/>
      <c r="L6736"/>
      <c r="M6736"/>
      <c r="N6736"/>
      <c r="O6736"/>
      <c r="P6736"/>
    </row>
    <row r="6737" spans="1:16" x14ac:dyDescent="0.15">
      <c r="A6737"/>
      <c r="B6737"/>
      <c r="C6737"/>
      <c r="D6737"/>
      <c r="E6737"/>
      <c r="F6737"/>
      <c r="G6737"/>
      <c r="H6737"/>
      <c r="I6737"/>
      <c r="J6737"/>
      <c r="K6737"/>
      <c r="L6737"/>
      <c r="M6737"/>
      <c r="N6737"/>
      <c r="O6737"/>
      <c r="P6737"/>
    </row>
    <row r="6738" spans="1:16" x14ac:dyDescent="0.15">
      <c r="A6738"/>
      <c r="B6738"/>
      <c r="C6738"/>
      <c r="D6738"/>
      <c r="E6738"/>
      <c r="F6738"/>
      <c r="G6738"/>
      <c r="H6738"/>
      <c r="I6738"/>
      <c r="J6738"/>
      <c r="K6738"/>
      <c r="L6738"/>
      <c r="M6738"/>
      <c r="N6738"/>
      <c r="O6738"/>
      <c r="P6738"/>
    </row>
    <row r="6739" spans="1:16" x14ac:dyDescent="0.15">
      <c r="A6739"/>
      <c r="B6739"/>
      <c r="C6739"/>
      <c r="D6739"/>
      <c r="E6739"/>
      <c r="F6739"/>
      <c r="G6739"/>
      <c r="H6739"/>
      <c r="I6739"/>
      <c r="J6739"/>
      <c r="K6739"/>
      <c r="L6739"/>
      <c r="M6739"/>
      <c r="N6739"/>
      <c r="O6739"/>
      <c r="P6739"/>
    </row>
    <row r="6740" spans="1:16" x14ac:dyDescent="0.15">
      <c r="A6740"/>
      <c r="B6740"/>
      <c r="C6740"/>
      <c r="D6740"/>
      <c r="E6740"/>
      <c r="F6740"/>
      <c r="G6740"/>
      <c r="H6740"/>
      <c r="I6740"/>
      <c r="J6740"/>
      <c r="K6740"/>
      <c r="L6740"/>
      <c r="M6740"/>
      <c r="N6740"/>
      <c r="O6740"/>
      <c r="P6740"/>
    </row>
    <row r="6741" spans="1:16" x14ac:dyDescent="0.15">
      <c r="A6741"/>
      <c r="B6741"/>
      <c r="C6741"/>
      <c r="D6741"/>
      <c r="E6741"/>
      <c r="F6741"/>
      <c r="G6741"/>
      <c r="H6741"/>
      <c r="I6741"/>
      <c r="J6741"/>
      <c r="K6741"/>
      <c r="L6741"/>
      <c r="M6741"/>
      <c r="N6741"/>
      <c r="O6741"/>
      <c r="P6741"/>
    </row>
    <row r="6742" spans="1:16" x14ac:dyDescent="0.15">
      <c r="A6742"/>
      <c r="B6742"/>
      <c r="C6742"/>
      <c r="D6742"/>
      <c r="E6742"/>
      <c r="F6742"/>
      <c r="G6742"/>
      <c r="H6742"/>
      <c r="I6742"/>
      <c r="J6742"/>
      <c r="K6742"/>
      <c r="L6742"/>
      <c r="M6742"/>
      <c r="N6742"/>
      <c r="O6742"/>
      <c r="P6742"/>
    </row>
    <row r="6743" spans="1:16" x14ac:dyDescent="0.15">
      <c r="A6743"/>
      <c r="B6743"/>
      <c r="C6743"/>
      <c r="D6743"/>
      <c r="E6743"/>
      <c r="F6743"/>
      <c r="G6743"/>
      <c r="H6743"/>
      <c r="I6743"/>
      <c r="J6743"/>
      <c r="K6743"/>
      <c r="L6743"/>
      <c r="M6743"/>
      <c r="N6743"/>
      <c r="O6743"/>
      <c r="P6743"/>
    </row>
    <row r="6744" spans="1:16" x14ac:dyDescent="0.15">
      <c r="A6744"/>
      <c r="B6744"/>
      <c r="C6744"/>
      <c r="D6744"/>
      <c r="E6744"/>
      <c r="F6744"/>
      <c r="G6744"/>
      <c r="H6744"/>
      <c r="I6744"/>
      <c r="J6744"/>
      <c r="K6744"/>
      <c r="L6744"/>
      <c r="M6744"/>
      <c r="N6744"/>
      <c r="O6744"/>
      <c r="P6744"/>
    </row>
    <row r="6745" spans="1:16" x14ac:dyDescent="0.15">
      <c r="A6745"/>
      <c r="B6745"/>
      <c r="C6745"/>
      <c r="D6745"/>
      <c r="E6745"/>
      <c r="F6745"/>
      <c r="G6745"/>
      <c r="H6745"/>
      <c r="I6745"/>
      <c r="J6745"/>
      <c r="K6745"/>
      <c r="L6745"/>
      <c r="M6745"/>
      <c r="N6745"/>
      <c r="O6745"/>
      <c r="P6745"/>
    </row>
    <row r="6746" spans="1:16" x14ac:dyDescent="0.15">
      <c r="A6746"/>
      <c r="B6746"/>
      <c r="C6746"/>
      <c r="D6746"/>
      <c r="E6746"/>
      <c r="F6746"/>
      <c r="G6746"/>
      <c r="H6746"/>
      <c r="I6746"/>
      <c r="J6746"/>
      <c r="K6746"/>
      <c r="L6746"/>
      <c r="M6746"/>
      <c r="N6746"/>
      <c r="O6746"/>
      <c r="P6746"/>
    </row>
    <row r="6747" spans="1:16" x14ac:dyDescent="0.15">
      <c r="A6747"/>
      <c r="B6747"/>
      <c r="C6747"/>
      <c r="D6747"/>
      <c r="E6747"/>
      <c r="F6747"/>
      <c r="G6747"/>
      <c r="H6747"/>
      <c r="I6747"/>
      <c r="J6747"/>
      <c r="K6747"/>
      <c r="L6747"/>
      <c r="M6747"/>
      <c r="N6747"/>
      <c r="O6747"/>
      <c r="P6747"/>
    </row>
    <row r="6748" spans="1:16" x14ac:dyDescent="0.15">
      <c r="A6748"/>
      <c r="B6748"/>
      <c r="C6748"/>
      <c r="D6748"/>
      <c r="E6748"/>
      <c r="F6748"/>
      <c r="G6748"/>
      <c r="H6748"/>
      <c r="I6748"/>
      <c r="J6748"/>
      <c r="K6748"/>
      <c r="L6748"/>
      <c r="M6748"/>
      <c r="N6748"/>
      <c r="O6748"/>
      <c r="P6748"/>
    </row>
    <row r="6749" spans="1:16" x14ac:dyDescent="0.15">
      <c r="A6749"/>
      <c r="B6749"/>
      <c r="C6749"/>
      <c r="D6749"/>
      <c r="E6749"/>
      <c r="F6749"/>
      <c r="G6749"/>
      <c r="H6749"/>
      <c r="I6749"/>
      <c r="J6749"/>
      <c r="K6749"/>
      <c r="L6749"/>
      <c r="M6749"/>
      <c r="N6749"/>
      <c r="O6749"/>
      <c r="P6749"/>
    </row>
    <row r="6750" spans="1:16" x14ac:dyDescent="0.15">
      <c r="A6750"/>
      <c r="B6750"/>
      <c r="C6750"/>
      <c r="D6750"/>
      <c r="E6750"/>
      <c r="F6750"/>
      <c r="G6750"/>
      <c r="H6750"/>
      <c r="I6750"/>
      <c r="J6750"/>
      <c r="K6750"/>
      <c r="L6750"/>
      <c r="M6750"/>
      <c r="N6750"/>
      <c r="O6750"/>
      <c r="P6750"/>
    </row>
    <row r="6751" spans="1:16" x14ac:dyDescent="0.15">
      <c r="A6751"/>
      <c r="B6751"/>
      <c r="C6751"/>
      <c r="D6751"/>
      <c r="E6751"/>
      <c r="F6751"/>
      <c r="G6751"/>
      <c r="H6751"/>
      <c r="I6751"/>
      <c r="J6751"/>
      <c r="K6751"/>
      <c r="L6751"/>
      <c r="M6751"/>
      <c r="N6751"/>
      <c r="O6751"/>
      <c r="P6751"/>
    </row>
    <row r="6752" spans="1:16" x14ac:dyDescent="0.15">
      <c r="A6752"/>
      <c r="B6752"/>
      <c r="C6752"/>
      <c r="D6752"/>
      <c r="E6752"/>
      <c r="F6752"/>
      <c r="G6752"/>
      <c r="H6752"/>
      <c r="I6752"/>
      <c r="J6752"/>
      <c r="K6752"/>
      <c r="L6752"/>
      <c r="M6752"/>
      <c r="N6752"/>
      <c r="O6752"/>
      <c r="P6752"/>
    </row>
    <row r="6753" spans="1:16" x14ac:dyDescent="0.15">
      <c r="A6753"/>
      <c r="B6753"/>
      <c r="C6753"/>
      <c r="D6753"/>
      <c r="E6753"/>
      <c r="F6753"/>
      <c r="G6753"/>
      <c r="H6753"/>
      <c r="I6753"/>
      <c r="J6753"/>
      <c r="K6753"/>
      <c r="L6753"/>
      <c r="M6753"/>
      <c r="N6753"/>
      <c r="O6753"/>
      <c r="P6753"/>
    </row>
    <row r="6754" spans="1:16" x14ac:dyDescent="0.15">
      <c r="A6754"/>
      <c r="B6754"/>
      <c r="C6754"/>
      <c r="D6754"/>
      <c r="E6754"/>
      <c r="F6754"/>
      <c r="G6754"/>
      <c r="H6754"/>
      <c r="I6754"/>
      <c r="J6754"/>
      <c r="K6754"/>
      <c r="L6754"/>
      <c r="M6754"/>
      <c r="N6754"/>
      <c r="O6754"/>
      <c r="P6754"/>
    </row>
    <row r="6755" spans="1:16" x14ac:dyDescent="0.15">
      <c r="A6755"/>
      <c r="B6755"/>
      <c r="C6755"/>
      <c r="D6755"/>
      <c r="E6755"/>
      <c r="F6755"/>
      <c r="G6755"/>
      <c r="H6755"/>
      <c r="I6755"/>
      <c r="J6755"/>
      <c r="K6755"/>
      <c r="L6755"/>
      <c r="M6755"/>
      <c r="N6755"/>
      <c r="O6755"/>
      <c r="P6755"/>
    </row>
    <row r="6756" spans="1:16" x14ac:dyDescent="0.15">
      <c r="A6756"/>
      <c r="B6756"/>
      <c r="C6756"/>
      <c r="D6756"/>
      <c r="E6756"/>
      <c r="F6756"/>
      <c r="G6756"/>
      <c r="H6756"/>
      <c r="I6756"/>
      <c r="J6756"/>
      <c r="K6756"/>
      <c r="L6756"/>
      <c r="M6756"/>
      <c r="N6756"/>
      <c r="O6756"/>
      <c r="P6756"/>
    </row>
    <row r="6757" spans="1:16" x14ac:dyDescent="0.15">
      <c r="A6757"/>
      <c r="B6757"/>
      <c r="C6757"/>
      <c r="D6757"/>
      <c r="E6757"/>
      <c r="F6757"/>
      <c r="G6757"/>
      <c r="H6757"/>
      <c r="I6757"/>
      <c r="J6757"/>
      <c r="K6757"/>
      <c r="L6757"/>
      <c r="M6757"/>
      <c r="N6757"/>
      <c r="O6757"/>
      <c r="P6757"/>
    </row>
    <row r="6758" spans="1:16" x14ac:dyDescent="0.15">
      <c r="A6758"/>
      <c r="B6758"/>
      <c r="C6758"/>
      <c r="D6758"/>
      <c r="E6758"/>
      <c r="F6758"/>
      <c r="G6758"/>
      <c r="H6758"/>
      <c r="I6758"/>
      <c r="J6758"/>
      <c r="K6758"/>
      <c r="L6758"/>
      <c r="M6758"/>
      <c r="N6758"/>
      <c r="O6758"/>
      <c r="P6758"/>
    </row>
    <row r="6759" spans="1:16" x14ac:dyDescent="0.15">
      <c r="A6759"/>
      <c r="B6759"/>
      <c r="C6759"/>
      <c r="D6759"/>
      <c r="E6759"/>
      <c r="F6759"/>
      <c r="G6759"/>
      <c r="H6759"/>
      <c r="I6759"/>
      <c r="J6759"/>
      <c r="K6759"/>
      <c r="L6759"/>
      <c r="M6759"/>
      <c r="N6759"/>
      <c r="O6759"/>
      <c r="P6759"/>
    </row>
    <row r="6760" spans="1:16" x14ac:dyDescent="0.15">
      <c r="A6760"/>
      <c r="B6760"/>
      <c r="C6760"/>
      <c r="D6760"/>
      <c r="E6760"/>
      <c r="F6760"/>
      <c r="G6760"/>
      <c r="H6760"/>
      <c r="I6760"/>
      <c r="J6760"/>
      <c r="K6760"/>
      <c r="L6760"/>
      <c r="M6760"/>
      <c r="N6760"/>
      <c r="O6760"/>
      <c r="P6760"/>
    </row>
    <row r="6761" spans="1:16" x14ac:dyDescent="0.15">
      <c r="A6761"/>
      <c r="B6761"/>
      <c r="C6761"/>
      <c r="D6761"/>
      <c r="E6761"/>
      <c r="F6761"/>
      <c r="G6761"/>
      <c r="H6761"/>
      <c r="I6761"/>
      <c r="J6761"/>
      <c r="K6761"/>
      <c r="L6761"/>
      <c r="M6761"/>
      <c r="N6761"/>
      <c r="O6761"/>
      <c r="P6761"/>
    </row>
    <row r="6762" spans="1:16" x14ac:dyDescent="0.15">
      <c r="A6762"/>
      <c r="B6762"/>
      <c r="C6762"/>
      <c r="D6762"/>
      <c r="E6762"/>
      <c r="F6762"/>
      <c r="G6762"/>
      <c r="H6762"/>
      <c r="I6762"/>
      <c r="J6762"/>
      <c r="K6762"/>
      <c r="L6762"/>
      <c r="M6762"/>
      <c r="N6762"/>
      <c r="O6762"/>
      <c r="P6762"/>
    </row>
    <row r="6763" spans="1:16" x14ac:dyDescent="0.15">
      <c r="A6763"/>
      <c r="B6763"/>
      <c r="C6763"/>
      <c r="D6763"/>
      <c r="E6763"/>
      <c r="F6763"/>
      <c r="G6763"/>
      <c r="H6763"/>
      <c r="I6763"/>
      <c r="J6763"/>
      <c r="K6763"/>
      <c r="L6763"/>
      <c r="M6763"/>
      <c r="N6763"/>
      <c r="O6763"/>
      <c r="P6763"/>
    </row>
    <row r="6764" spans="1:16" x14ac:dyDescent="0.15">
      <c r="A6764"/>
      <c r="B6764"/>
      <c r="C6764"/>
      <c r="D6764"/>
      <c r="E6764"/>
      <c r="F6764"/>
      <c r="G6764"/>
      <c r="H6764"/>
      <c r="I6764"/>
      <c r="J6764"/>
      <c r="K6764"/>
      <c r="L6764"/>
      <c r="M6764"/>
      <c r="N6764"/>
      <c r="O6764"/>
      <c r="P6764"/>
    </row>
    <row r="6765" spans="1:16" x14ac:dyDescent="0.15">
      <c r="A6765"/>
      <c r="B6765"/>
      <c r="C6765"/>
      <c r="D6765"/>
      <c r="E6765"/>
      <c r="F6765"/>
      <c r="G6765"/>
      <c r="H6765"/>
      <c r="I6765"/>
      <c r="J6765"/>
      <c r="K6765"/>
      <c r="L6765"/>
      <c r="M6765"/>
      <c r="N6765"/>
      <c r="O6765"/>
      <c r="P6765"/>
    </row>
    <row r="6766" spans="1:16" x14ac:dyDescent="0.15">
      <c r="A6766"/>
      <c r="B6766"/>
      <c r="C6766"/>
      <c r="D6766"/>
      <c r="E6766"/>
      <c r="F6766"/>
      <c r="G6766"/>
      <c r="H6766"/>
      <c r="I6766"/>
      <c r="J6766"/>
      <c r="K6766"/>
      <c r="L6766"/>
      <c r="M6766"/>
      <c r="N6766"/>
      <c r="O6766"/>
      <c r="P6766"/>
    </row>
    <row r="6767" spans="1:16" x14ac:dyDescent="0.15">
      <c r="A6767"/>
      <c r="B6767"/>
      <c r="C6767"/>
      <c r="D6767"/>
      <c r="E6767"/>
      <c r="F6767"/>
      <c r="G6767"/>
      <c r="H6767"/>
      <c r="I6767"/>
      <c r="J6767"/>
      <c r="K6767"/>
      <c r="L6767"/>
      <c r="M6767"/>
      <c r="N6767"/>
      <c r="O6767"/>
      <c r="P6767"/>
    </row>
    <row r="6768" spans="1:16" x14ac:dyDescent="0.15">
      <c r="A6768"/>
      <c r="B6768"/>
      <c r="C6768"/>
      <c r="D6768"/>
      <c r="E6768"/>
      <c r="F6768"/>
      <c r="G6768"/>
      <c r="H6768"/>
      <c r="I6768"/>
      <c r="J6768"/>
      <c r="K6768"/>
      <c r="L6768"/>
      <c r="M6768"/>
      <c r="N6768"/>
      <c r="O6768"/>
      <c r="P6768"/>
    </row>
    <row r="6769" spans="1:16" x14ac:dyDescent="0.15">
      <c r="A6769"/>
      <c r="B6769"/>
      <c r="C6769"/>
      <c r="D6769"/>
      <c r="E6769"/>
      <c r="F6769"/>
      <c r="G6769"/>
      <c r="H6769"/>
      <c r="I6769"/>
      <c r="J6769"/>
      <c r="K6769"/>
      <c r="L6769"/>
      <c r="M6769"/>
      <c r="N6769"/>
      <c r="O6769"/>
      <c r="P6769"/>
    </row>
    <row r="6770" spans="1:16" x14ac:dyDescent="0.15">
      <c r="A6770"/>
      <c r="B6770"/>
      <c r="C6770"/>
      <c r="D6770"/>
      <c r="E6770"/>
      <c r="F6770"/>
      <c r="G6770"/>
      <c r="H6770"/>
      <c r="I6770"/>
      <c r="J6770"/>
      <c r="K6770"/>
      <c r="L6770"/>
      <c r="M6770"/>
      <c r="N6770"/>
      <c r="O6770"/>
      <c r="P6770"/>
    </row>
    <row r="6771" spans="1:16" x14ac:dyDescent="0.15">
      <c r="A6771"/>
      <c r="B6771"/>
      <c r="C6771"/>
      <c r="D6771"/>
      <c r="E6771"/>
      <c r="F6771"/>
      <c r="G6771"/>
      <c r="H6771"/>
      <c r="I6771"/>
      <c r="J6771"/>
      <c r="K6771"/>
      <c r="L6771"/>
      <c r="M6771"/>
      <c r="N6771"/>
      <c r="O6771"/>
      <c r="P6771"/>
    </row>
    <row r="6772" spans="1:16" x14ac:dyDescent="0.15">
      <c r="A6772"/>
      <c r="B6772"/>
      <c r="C6772"/>
      <c r="D6772"/>
      <c r="E6772"/>
      <c r="F6772"/>
      <c r="G6772"/>
      <c r="H6772"/>
      <c r="I6772"/>
      <c r="J6772"/>
      <c r="K6772"/>
      <c r="L6772"/>
      <c r="M6772"/>
      <c r="N6772"/>
      <c r="O6772"/>
      <c r="P6772"/>
    </row>
    <row r="6773" spans="1:16" x14ac:dyDescent="0.15">
      <c r="A6773"/>
      <c r="B6773"/>
      <c r="C6773"/>
      <c r="D6773"/>
      <c r="E6773"/>
      <c r="F6773"/>
      <c r="G6773"/>
      <c r="H6773"/>
      <c r="I6773"/>
      <c r="J6773"/>
      <c r="K6773"/>
      <c r="L6773"/>
      <c r="M6773"/>
      <c r="N6773"/>
      <c r="O6773"/>
      <c r="P6773"/>
    </row>
    <row r="6774" spans="1:16" x14ac:dyDescent="0.15">
      <c r="A6774"/>
      <c r="B6774"/>
      <c r="C6774"/>
      <c r="D6774"/>
      <c r="E6774"/>
      <c r="F6774"/>
      <c r="G6774"/>
      <c r="H6774"/>
      <c r="I6774"/>
      <c r="J6774"/>
      <c r="K6774"/>
      <c r="L6774"/>
      <c r="M6774"/>
      <c r="N6774"/>
      <c r="O6774"/>
      <c r="P6774"/>
    </row>
    <row r="6775" spans="1:16" x14ac:dyDescent="0.15">
      <c r="A6775"/>
      <c r="B6775"/>
      <c r="C6775"/>
      <c r="D6775"/>
      <c r="E6775"/>
      <c r="F6775"/>
      <c r="G6775"/>
      <c r="H6775"/>
      <c r="I6775"/>
      <c r="J6775"/>
      <c r="K6775"/>
      <c r="L6775"/>
      <c r="M6775"/>
      <c r="N6775"/>
      <c r="O6775"/>
      <c r="P6775"/>
    </row>
    <row r="6776" spans="1:16" x14ac:dyDescent="0.15">
      <c r="A6776"/>
      <c r="B6776"/>
      <c r="C6776"/>
      <c r="D6776"/>
      <c r="E6776"/>
      <c r="F6776"/>
      <c r="G6776"/>
      <c r="H6776"/>
      <c r="I6776"/>
      <c r="J6776"/>
      <c r="K6776"/>
      <c r="L6776"/>
      <c r="M6776"/>
      <c r="N6776"/>
      <c r="O6776"/>
      <c r="P6776"/>
    </row>
    <row r="6777" spans="1:16" x14ac:dyDescent="0.15">
      <c r="A6777"/>
      <c r="B6777"/>
      <c r="C6777"/>
      <c r="D6777"/>
      <c r="E6777"/>
      <c r="F6777"/>
      <c r="G6777"/>
      <c r="H6777"/>
      <c r="I6777"/>
      <c r="J6777"/>
      <c r="K6777"/>
      <c r="L6777"/>
      <c r="M6777"/>
      <c r="N6777"/>
      <c r="O6777"/>
      <c r="P6777"/>
    </row>
    <row r="6778" spans="1:16" x14ac:dyDescent="0.15">
      <c r="A6778"/>
      <c r="B6778"/>
      <c r="C6778"/>
      <c r="D6778"/>
      <c r="E6778"/>
      <c r="F6778"/>
      <c r="G6778"/>
      <c r="H6778"/>
      <c r="I6778"/>
      <c r="J6778"/>
      <c r="K6778"/>
      <c r="L6778"/>
      <c r="M6778"/>
      <c r="N6778"/>
      <c r="O6778"/>
      <c r="P6778"/>
    </row>
    <row r="6779" spans="1:16" x14ac:dyDescent="0.15">
      <c r="A6779"/>
      <c r="B6779"/>
      <c r="C6779"/>
      <c r="D6779"/>
      <c r="E6779"/>
      <c r="F6779"/>
      <c r="G6779"/>
      <c r="H6779"/>
      <c r="I6779"/>
      <c r="J6779"/>
      <c r="K6779"/>
      <c r="L6779"/>
      <c r="M6779"/>
      <c r="N6779"/>
      <c r="O6779"/>
      <c r="P6779"/>
    </row>
    <row r="6780" spans="1:16" x14ac:dyDescent="0.15">
      <c r="A6780"/>
      <c r="B6780"/>
      <c r="C6780"/>
      <c r="D6780"/>
      <c r="E6780"/>
      <c r="F6780"/>
      <c r="G6780"/>
      <c r="H6780"/>
      <c r="I6780"/>
      <c r="J6780"/>
      <c r="K6780"/>
      <c r="L6780"/>
      <c r="M6780"/>
      <c r="N6780"/>
      <c r="O6780"/>
      <c r="P6780"/>
    </row>
    <row r="6781" spans="1:16" x14ac:dyDescent="0.15">
      <c r="A6781"/>
      <c r="B6781"/>
      <c r="C6781"/>
      <c r="D6781"/>
      <c r="E6781"/>
      <c r="F6781"/>
      <c r="G6781"/>
      <c r="H6781"/>
      <c r="I6781"/>
      <c r="J6781"/>
      <c r="K6781"/>
      <c r="L6781"/>
      <c r="M6781"/>
      <c r="N6781"/>
      <c r="O6781"/>
      <c r="P6781"/>
    </row>
    <row r="6782" spans="1:16" x14ac:dyDescent="0.15">
      <c r="A6782"/>
      <c r="B6782"/>
      <c r="C6782"/>
      <c r="D6782"/>
      <c r="E6782"/>
      <c r="F6782"/>
      <c r="G6782"/>
      <c r="H6782"/>
      <c r="I6782"/>
      <c r="J6782"/>
      <c r="K6782"/>
      <c r="L6782"/>
      <c r="M6782"/>
      <c r="N6782"/>
      <c r="O6782"/>
      <c r="P6782"/>
    </row>
    <row r="6783" spans="1:16" x14ac:dyDescent="0.15">
      <c r="A6783"/>
      <c r="B6783"/>
      <c r="C6783"/>
      <c r="D6783"/>
      <c r="E6783"/>
      <c r="F6783"/>
      <c r="G6783"/>
      <c r="H6783"/>
      <c r="I6783"/>
      <c r="J6783"/>
      <c r="K6783"/>
      <c r="L6783"/>
      <c r="M6783"/>
      <c r="N6783"/>
      <c r="O6783"/>
      <c r="P6783"/>
    </row>
    <row r="6784" spans="1:16" x14ac:dyDescent="0.15">
      <c r="A6784"/>
      <c r="B6784"/>
      <c r="C6784"/>
      <c r="D6784"/>
      <c r="E6784"/>
      <c r="F6784"/>
      <c r="G6784"/>
      <c r="H6784"/>
      <c r="I6784"/>
      <c r="J6784"/>
      <c r="K6784"/>
      <c r="L6784"/>
      <c r="M6784"/>
      <c r="N6784"/>
      <c r="O6784"/>
      <c r="P6784"/>
    </row>
    <row r="6785" spans="1:16" x14ac:dyDescent="0.15">
      <c r="A6785"/>
      <c r="B6785"/>
      <c r="C6785"/>
      <c r="D6785"/>
      <c r="E6785"/>
      <c r="F6785"/>
      <c r="G6785"/>
      <c r="H6785"/>
      <c r="I6785"/>
      <c r="J6785"/>
      <c r="K6785"/>
      <c r="L6785"/>
      <c r="M6785"/>
      <c r="N6785"/>
      <c r="O6785"/>
      <c r="P6785"/>
    </row>
    <row r="6786" spans="1:16" x14ac:dyDescent="0.15">
      <c r="A6786"/>
      <c r="B6786"/>
      <c r="C6786"/>
      <c r="D6786"/>
      <c r="E6786"/>
      <c r="F6786"/>
      <c r="G6786"/>
      <c r="H6786"/>
      <c r="I6786"/>
      <c r="J6786"/>
      <c r="K6786"/>
      <c r="L6786"/>
      <c r="M6786"/>
      <c r="N6786"/>
      <c r="O6786"/>
      <c r="P6786"/>
    </row>
    <row r="6787" spans="1:16" x14ac:dyDescent="0.15">
      <c r="A6787"/>
      <c r="B6787"/>
      <c r="C6787"/>
      <c r="D6787"/>
      <c r="E6787"/>
      <c r="F6787"/>
      <c r="G6787"/>
      <c r="H6787"/>
      <c r="I6787"/>
      <c r="J6787"/>
      <c r="K6787"/>
      <c r="L6787"/>
      <c r="M6787"/>
      <c r="N6787"/>
      <c r="O6787"/>
      <c r="P6787"/>
    </row>
    <row r="6788" spans="1:16" x14ac:dyDescent="0.15">
      <c r="A6788"/>
      <c r="B6788"/>
      <c r="C6788"/>
      <c r="D6788"/>
      <c r="E6788"/>
      <c r="F6788"/>
      <c r="G6788"/>
      <c r="H6788"/>
      <c r="I6788"/>
      <c r="J6788"/>
      <c r="K6788"/>
      <c r="L6788"/>
      <c r="M6788"/>
      <c r="N6788"/>
      <c r="O6788"/>
      <c r="P6788"/>
    </row>
    <row r="6789" spans="1:16" x14ac:dyDescent="0.15">
      <c r="A6789"/>
      <c r="B6789"/>
      <c r="C6789"/>
      <c r="D6789"/>
      <c r="E6789"/>
      <c r="F6789"/>
      <c r="G6789"/>
      <c r="H6789"/>
      <c r="I6789"/>
      <c r="J6789"/>
      <c r="K6789"/>
      <c r="L6789"/>
      <c r="M6789"/>
      <c r="N6789"/>
      <c r="O6789"/>
      <c r="P6789"/>
    </row>
    <row r="6790" spans="1:16" x14ac:dyDescent="0.15">
      <c r="A6790"/>
      <c r="B6790"/>
      <c r="C6790"/>
      <c r="D6790"/>
      <c r="E6790"/>
      <c r="F6790"/>
      <c r="G6790"/>
      <c r="H6790"/>
      <c r="I6790"/>
      <c r="J6790"/>
      <c r="K6790"/>
      <c r="L6790"/>
      <c r="M6790"/>
      <c r="N6790"/>
      <c r="O6790"/>
      <c r="P6790"/>
    </row>
    <row r="6791" spans="1:16" x14ac:dyDescent="0.15">
      <c r="A6791"/>
      <c r="B6791"/>
      <c r="C6791"/>
      <c r="D6791"/>
      <c r="E6791"/>
      <c r="F6791"/>
      <c r="G6791"/>
      <c r="H6791"/>
      <c r="I6791"/>
      <c r="J6791"/>
      <c r="K6791"/>
      <c r="L6791"/>
      <c r="M6791"/>
      <c r="N6791"/>
      <c r="O6791"/>
      <c r="P6791"/>
    </row>
    <row r="6792" spans="1:16" x14ac:dyDescent="0.15">
      <c r="A6792"/>
      <c r="B6792"/>
      <c r="C6792"/>
      <c r="D6792"/>
      <c r="E6792"/>
      <c r="F6792"/>
      <c r="G6792"/>
      <c r="H6792"/>
      <c r="I6792"/>
      <c r="J6792"/>
      <c r="K6792"/>
      <c r="L6792"/>
      <c r="M6792"/>
      <c r="N6792"/>
      <c r="O6792"/>
      <c r="P6792"/>
    </row>
    <row r="6793" spans="1:16" x14ac:dyDescent="0.15">
      <c r="A6793"/>
      <c r="B6793"/>
      <c r="C6793"/>
      <c r="D6793"/>
      <c r="E6793"/>
      <c r="F6793"/>
      <c r="G6793"/>
      <c r="H6793"/>
      <c r="I6793"/>
      <c r="J6793"/>
      <c r="K6793"/>
      <c r="L6793"/>
      <c r="M6793"/>
      <c r="N6793"/>
      <c r="O6793"/>
      <c r="P6793"/>
    </row>
    <row r="6794" spans="1:16" x14ac:dyDescent="0.15">
      <c r="A6794"/>
      <c r="B6794"/>
      <c r="C6794"/>
      <c r="D6794"/>
      <c r="E6794"/>
      <c r="F6794"/>
      <c r="G6794"/>
      <c r="H6794"/>
      <c r="I6794"/>
      <c r="J6794"/>
      <c r="K6794"/>
      <c r="L6794"/>
      <c r="M6794"/>
      <c r="N6794"/>
      <c r="O6794"/>
      <c r="P6794"/>
    </row>
    <row r="6795" spans="1:16" x14ac:dyDescent="0.15">
      <c r="A6795"/>
      <c r="B6795"/>
      <c r="C6795"/>
      <c r="D6795"/>
      <c r="E6795"/>
      <c r="F6795"/>
      <c r="G6795"/>
      <c r="H6795"/>
      <c r="I6795"/>
      <c r="J6795"/>
      <c r="K6795"/>
      <c r="L6795"/>
      <c r="M6795"/>
      <c r="N6795"/>
      <c r="O6795"/>
      <c r="P6795"/>
    </row>
    <row r="6796" spans="1:16" x14ac:dyDescent="0.15">
      <c r="A6796"/>
      <c r="B6796"/>
      <c r="C6796"/>
      <c r="D6796"/>
      <c r="E6796"/>
      <c r="F6796"/>
      <c r="G6796"/>
      <c r="H6796"/>
      <c r="I6796"/>
      <c r="J6796"/>
      <c r="K6796"/>
      <c r="L6796"/>
      <c r="M6796"/>
      <c r="N6796"/>
      <c r="O6796"/>
      <c r="P6796"/>
    </row>
    <row r="6797" spans="1:16" x14ac:dyDescent="0.15">
      <c r="A6797"/>
      <c r="B6797"/>
      <c r="C6797"/>
      <c r="D6797"/>
      <c r="E6797"/>
      <c r="F6797"/>
      <c r="G6797"/>
      <c r="H6797"/>
      <c r="I6797"/>
      <c r="J6797"/>
      <c r="K6797"/>
      <c r="L6797"/>
      <c r="M6797"/>
      <c r="N6797"/>
      <c r="O6797"/>
      <c r="P6797"/>
    </row>
    <row r="6798" spans="1:16" x14ac:dyDescent="0.15">
      <c r="A6798"/>
      <c r="B6798"/>
      <c r="C6798"/>
      <c r="D6798"/>
      <c r="E6798"/>
      <c r="F6798"/>
      <c r="G6798"/>
      <c r="H6798"/>
      <c r="I6798"/>
      <c r="J6798"/>
      <c r="K6798"/>
      <c r="L6798"/>
      <c r="M6798"/>
      <c r="N6798"/>
      <c r="O6798"/>
      <c r="P6798"/>
    </row>
    <row r="6799" spans="1:16" x14ac:dyDescent="0.15">
      <c r="A6799"/>
      <c r="B6799"/>
      <c r="C6799"/>
      <c r="D6799"/>
      <c r="E6799"/>
      <c r="F6799"/>
      <c r="G6799"/>
      <c r="H6799"/>
      <c r="I6799"/>
      <c r="J6799"/>
      <c r="K6799"/>
      <c r="L6799"/>
      <c r="M6799"/>
      <c r="N6799"/>
      <c r="O6799"/>
      <c r="P6799"/>
    </row>
    <row r="6800" spans="1:16" x14ac:dyDescent="0.15">
      <c r="A6800"/>
      <c r="B6800"/>
      <c r="C6800"/>
      <c r="D6800"/>
      <c r="E6800"/>
      <c r="F6800"/>
      <c r="G6800"/>
      <c r="H6800"/>
      <c r="I6800"/>
      <c r="J6800"/>
      <c r="K6800"/>
      <c r="L6800"/>
      <c r="M6800"/>
      <c r="N6800"/>
      <c r="O6800"/>
      <c r="P6800"/>
    </row>
    <row r="6801" spans="1:16" x14ac:dyDescent="0.15">
      <c r="A6801"/>
      <c r="B6801"/>
      <c r="C6801"/>
      <c r="D6801"/>
      <c r="E6801"/>
      <c r="F6801"/>
      <c r="G6801"/>
      <c r="H6801"/>
      <c r="I6801"/>
      <c r="J6801"/>
      <c r="K6801"/>
      <c r="L6801"/>
      <c r="M6801"/>
      <c r="N6801"/>
      <c r="O6801"/>
      <c r="P6801"/>
    </row>
    <row r="6802" spans="1:16" x14ac:dyDescent="0.15">
      <c r="A6802"/>
      <c r="B6802"/>
      <c r="C6802"/>
      <c r="D6802"/>
      <c r="E6802"/>
      <c r="F6802"/>
      <c r="G6802"/>
      <c r="H6802"/>
      <c r="I6802"/>
      <c r="J6802"/>
      <c r="K6802"/>
      <c r="L6802"/>
      <c r="M6802"/>
      <c r="N6802"/>
      <c r="O6802"/>
      <c r="P6802"/>
    </row>
    <row r="6803" spans="1:16" x14ac:dyDescent="0.15">
      <c r="A6803"/>
      <c r="B6803"/>
      <c r="C6803"/>
      <c r="D6803"/>
      <c r="E6803"/>
      <c r="F6803"/>
      <c r="G6803"/>
      <c r="H6803"/>
      <c r="I6803"/>
      <c r="J6803"/>
      <c r="K6803"/>
      <c r="L6803"/>
      <c r="M6803"/>
      <c r="N6803"/>
      <c r="O6803"/>
      <c r="P6803"/>
    </row>
    <row r="6804" spans="1:16" x14ac:dyDescent="0.15">
      <c r="A6804"/>
      <c r="B6804"/>
      <c r="C6804"/>
      <c r="D6804"/>
      <c r="E6804"/>
      <c r="F6804"/>
      <c r="G6804"/>
      <c r="H6804"/>
      <c r="I6804"/>
      <c r="J6804"/>
      <c r="K6804"/>
      <c r="L6804"/>
      <c r="M6804"/>
      <c r="N6804"/>
      <c r="O6804"/>
      <c r="P6804"/>
    </row>
    <row r="6805" spans="1:16" x14ac:dyDescent="0.15">
      <c r="A6805"/>
      <c r="B6805"/>
      <c r="C6805"/>
      <c r="D6805"/>
      <c r="E6805"/>
      <c r="F6805"/>
      <c r="G6805"/>
      <c r="H6805"/>
      <c r="I6805"/>
      <c r="J6805"/>
      <c r="K6805"/>
      <c r="L6805"/>
      <c r="M6805"/>
      <c r="N6805"/>
      <c r="O6805"/>
      <c r="P6805"/>
    </row>
    <row r="6806" spans="1:16" x14ac:dyDescent="0.15">
      <c r="A6806"/>
      <c r="B6806"/>
      <c r="C6806"/>
      <c r="D6806"/>
      <c r="E6806"/>
      <c r="F6806"/>
      <c r="G6806"/>
      <c r="H6806"/>
      <c r="I6806"/>
      <c r="J6806"/>
      <c r="K6806"/>
      <c r="L6806"/>
      <c r="M6806"/>
      <c r="N6806"/>
      <c r="O6806"/>
      <c r="P6806"/>
    </row>
    <row r="6807" spans="1:16" x14ac:dyDescent="0.15">
      <c r="A6807"/>
      <c r="B6807"/>
      <c r="C6807"/>
      <c r="D6807"/>
      <c r="E6807"/>
      <c r="F6807"/>
      <c r="G6807"/>
      <c r="H6807"/>
      <c r="I6807"/>
      <c r="J6807"/>
      <c r="K6807"/>
      <c r="L6807"/>
      <c r="M6807"/>
      <c r="N6807"/>
      <c r="O6807"/>
      <c r="P6807"/>
    </row>
    <row r="6808" spans="1:16" x14ac:dyDescent="0.15">
      <c r="A6808"/>
      <c r="B6808"/>
      <c r="C6808"/>
      <c r="D6808"/>
      <c r="E6808"/>
      <c r="F6808"/>
      <c r="G6808"/>
      <c r="H6808"/>
      <c r="I6808"/>
      <c r="J6808"/>
      <c r="K6808"/>
      <c r="L6808"/>
      <c r="M6808"/>
      <c r="N6808"/>
      <c r="O6808"/>
      <c r="P6808"/>
    </row>
    <row r="6809" spans="1:16" x14ac:dyDescent="0.15">
      <c r="A6809"/>
      <c r="B6809"/>
      <c r="C6809"/>
      <c r="D6809"/>
      <c r="E6809"/>
      <c r="F6809"/>
      <c r="G6809"/>
      <c r="H6809"/>
      <c r="I6809"/>
      <c r="J6809"/>
      <c r="K6809"/>
      <c r="L6809"/>
      <c r="M6809"/>
      <c r="N6809"/>
      <c r="O6809"/>
      <c r="P6809"/>
    </row>
    <row r="6810" spans="1:16" x14ac:dyDescent="0.15">
      <c r="A6810"/>
      <c r="B6810"/>
      <c r="C6810"/>
      <c r="D6810"/>
      <c r="E6810"/>
      <c r="F6810"/>
      <c r="G6810"/>
      <c r="H6810"/>
      <c r="I6810"/>
      <c r="J6810"/>
      <c r="K6810"/>
      <c r="L6810"/>
      <c r="M6810"/>
      <c r="N6810"/>
      <c r="O6810"/>
      <c r="P6810"/>
    </row>
    <row r="6811" spans="1:16" x14ac:dyDescent="0.15">
      <c r="A6811"/>
      <c r="B6811"/>
      <c r="C6811"/>
      <c r="D6811"/>
      <c r="E6811"/>
      <c r="F6811"/>
      <c r="G6811"/>
      <c r="H6811"/>
      <c r="I6811"/>
      <c r="J6811"/>
      <c r="K6811"/>
      <c r="L6811"/>
      <c r="M6811"/>
      <c r="N6811"/>
      <c r="O6811"/>
      <c r="P6811"/>
    </row>
    <row r="6812" spans="1:16" x14ac:dyDescent="0.15">
      <c r="A6812"/>
      <c r="B6812"/>
      <c r="C6812"/>
      <c r="D6812"/>
      <c r="E6812"/>
      <c r="F6812"/>
      <c r="G6812"/>
      <c r="H6812"/>
      <c r="I6812"/>
      <c r="J6812"/>
      <c r="K6812"/>
      <c r="L6812"/>
      <c r="M6812"/>
      <c r="N6812"/>
      <c r="O6812"/>
      <c r="P6812"/>
    </row>
    <row r="6813" spans="1:16" x14ac:dyDescent="0.15">
      <c r="A6813"/>
      <c r="B6813"/>
      <c r="C6813"/>
      <c r="D6813"/>
      <c r="E6813"/>
      <c r="F6813"/>
      <c r="G6813"/>
      <c r="H6813"/>
      <c r="I6813"/>
      <c r="J6813"/>
      <c r="K6813"/>
      <c r="L6813"/>
      <c r="M6813"/>
      <c r="N6813"/>
      <c r="O6813"/>
      <c r="P6813"/>
    </row>
    <row r="6814" spans="1:16" x14ac:dyDescent="0.15">
      <c r="A6814"/>
      <c r="B6814"/>
      <c r="C6814"/>
      <c r="D6814"/>
      <c r="E6814"/>
      <c r="F6814"/>
      <c r="G6814"/>
      <c r="H6814"/>
      <c r="I6814"/>
      <c r="J6814"/>
      <c r="K6814"/>
      <c r="L6814"/>
      <c r="M6814"/>
      <c r="N6814"/>
      <c r="O6814"/>
      <c r="P6814"/>
    </row>
    <row r="6815" spans="1:16" x14ac:dyDescent="0.15">
      <c r="A6815"/>
      <c r="B6815"/>
      <c r="C6815"/>
      <c r="D6815"/>
      <c r="E6815"/>
      <c r="F6815"/>
      <c r="G6815"/>
      <c r="H6815"/>
      <c r="I6815"/>
      <c r="J6815"/>
      <c r="K6815"/>
      <c r="L6815"/>
      <c r="M6815"/>
      <c r="N6815"/>
      <c r="O6815"/>
      <c r="P6815"/>
    </row>
    <row r="6816" spans="1:16" x14ac:dyDescent="0.15">
      <c r="A6816"/>
      <c r="B6816"/>
      <c r="C6816"/>
      <c r="D6816"/>
      <c r="E6816"/>
      <c r="F6816"/>
      <c r="G6816"/>
      <c r="H6816"/>
      <c r="I6816"/>
      <c r="J6816"/>
      <c r="K6816"/>
      <c r="L6816"/>
      <c r="M6816"/>
      <c r="N6816"/>
      <c r="O6816"/>
      <c r="P6816"/>
    </row>
    <row r="6817" spans="1:16" x14ac:dyDescent="0.15">
      <c r="A6817"/>
      <c r="B6817"/>
      <c r="C6817"/>
      <c r="D6817"/>
      <c r="E6817"/>
      <c r="F6817"/>
      <c r="G6817"/>
      <c r="H6817"/>
      <c r="I6817"/>
      <c r="J6817"/>
      <c r="K6817"/>
      <c r="L6817"/>
      <c r="M6817"/>
      <c r="N6817"/>
      <c r="O6817"/>
      <c r="P6817"/>
    </row>
    <row r="6818" spans="1:16" x14ac:dyDescent="0.15">
      <c r="A6818"/>
      <c r="B6818"/>
      <c r="C6818"/>
      <c r="D6818"/>
      <c r="E6818"/>
      <c r="F6818"/>
      <c r="G6818"/>
      <c r="H6818"/>
      <c r="I6818"/>
      <c r="J6818"/>
      <c r="K6818"/>
      <c r="L6818"/>
      <c r="M6818"/>
      <c r="N6818"/>
      <c r="O6818"/>
      <c r="P6818"/>
    </row>
    <row r="6819" spans="1:16" x14ac:dyDescent="0.15">
      <c r="A6819"/>
      <c r="B6819"/>
      <c r="C6819"/>
      <c r="D6819"/>
      <c r="E6819"/>
      <c r="F6819"/>
      <c r="G6819"/>
      <c r="H6819"/>
      <c r="I6819"/>
      <c r="J6819"/>
      <c r="K6819"/>
      <c r="L6819"/>
      <c r="M6819"/>
      <c r="N6819"/>
      <c r="O6819"/>
      <c r="P6819"/>
    </row>
    <row r="6820" spans="1:16" x14ac:dyDescent="0.15">
      <c r="A6820"/>
      <c r="B6820"/>
      <c r="C6820"/>
      <c r="D6820"/>
      <c r="E6820"/>
      <c r="F6820"/>
      <c r="G6820"/>
      <c r="H6820"/>
      <c r="I6820"/>
      <c r="J6820"/>
      <c r="K6820"/>
      <c r="L6820"/>
      <c r="M6820"/>
      <c r="N6820"/>
      <c r="O6820"/>
      <c r="P6820"/>
    </row>
    <row r="6821" spans="1:16" x14ac:dyDescent="0.15">
      <c r="A6821"/>
      <c r="B6821"/>
      <c r="C6821"/>
      <c r="D6821"/>
      <c r="E6821"/>
      <c r="F6821"/>
      <c r="G6821"/>
      <c r="H6821"/>
      <c r="I6821"/>
      <c r="J6821"/>
      <c r="K6821"/>
      <c r="L6821"/>
      <c r="M6821"/>
      <c r="N6821"/>
      <c r="O6821"/>
      <c r="P6821"/>
    </row>
    <row r="6822" spans="1:16" x14ac:dyDescent="0.15">
      <c r="A6822"/>
      <c r="B6822"/>
      <c r="C6822"/>
      <c r="D6822"/>
      <c r="E6822"/>
      <c r="F6822"/>
      <c r="G6822"/>
      <c r="H6822"/>
      <c r="I6822"/>
      <c r="J6822"/>
      <c r="K6822"/>
      <c r="L6822"/>
      <c r="M6822"/>
      <c r="N6822"/>
      <c r="O6822"/>
      <c r="P6822"/>
    </row>
    <row r="6823" spans="1:16" x14ac:dyDescent="0.15">
      <c r="A6823"/>
      <c r="B6823"/>
      <c r="C6823"/>
      <c r="D6823"/>
      <c r="E6823"/>
      <c r="F6823"/>
      <c r="G6823"/>
      <c r="H6823"/>
      <c r="I6823"/>
      <c r="J6823"/>
      <c r="K6823"/>
      <c r="L6823"/>
      <c r="M6823"/>
      <c r="N6823"/>
      <c r="O6823"/>
      <c r="P6823"/>
    </row>
    <row r="6824" spans="1:16" x14ac:dyDescent="0.15">
      <c r="A6824"/>
      <c r="B6824"/>
      <c r="C6824"/>
      <c r="D6824"/>
      <c r="E6824"/>
      <c r="F6824"/>
      <c r="G6824"/>
      <c r="H6824"/>
      <c r="I6824"/>
      <c r="J6824"/>
      <c r="K6824"/>
      <c r="L6824"/>
      <c r="M6824"/>
      <c r="N6824"/>
      <c r="O6824"/>
      <c r="P6824"/>
    </row>
    <row r="6825" spans="1:16" x14ac:dyDescent="0.15">
      <c r="A6825"/>
      <c r="B6825"/>
      <c r="C6825"/>
      <c r="D6825"/>
      <c r="E6825"/>
      <c r="F6825"/>
      <c r="G6825"/>
      <c r="H6825"/>
      <c r="I6825"/>
      <c r="J6825"/>
      <c r="K6825"/>
      <c r="L6825"/>
      <c r="M6825"/>
      <c r="N6825"/>
      <c r="O6825"/>
      <c r="P6825"/>
    </row>
    <row r="6826" spans="1:16" x14ac:dyDescent="0.15">
      <c r="A6826"/>
      <c r="B6826"/>
      <c r="C6826"/>
      <c r="D6826"/>
      <c r="E6826"/>
      <c r="F6826"/>
      <c r="G6826"/>
      <c r="H6826"/>
      <c r="I6826"/>
      <c r="J6826"/>
      <c r="K6826"/>
      <c r="L6826"/>
      <c r="M6826"/>
      <c r="N6826"/>
      <c r="O6826"/>
      <c r="P6826"/>
    </row>
    <row r="6827" spans="1:16" x14ac:dyDescent="0.15">
      <c r="A6827"/>
      <c r="B6827"/>
      <c r="C6827"/>
      <c r="D6827"/>
      <c r="E6827"/>
      <c r="F6827"/>
      <c r="G6827"/>
      <c r="H6827"/>
      <c r="I6827"/>
      <c r="J6827"/>
      <c r="K6827"/>
      <c r="L6827"/>
      <c r="M6827"/>
      <c r="N6827"/>
      <c r="O6827"/>
      <c r="P6827"/>
    </row>
    <row r="6828" spans="1:16" x14ac:dyDescent="0.15">
      <c r="A6828"/>
      <c r="B6828"/>
      <c r="C6828"/>
      <c r="D6828"/>
      <c r="E6828"/>
      <c r="F6828"/>
      <c r="G6828"/>
      <c r="H6828"/>
      <c r="I6828"/>
      <c r="J6828"/>
      <c r="K6828"/>
      <c r="L6828"/>
      <c r="M6828"/>
      <c r="N6828"/>
      <c r="O6828"/>
      <c r="P6828"/>
    </row>
    <row r="6829" spans="1:16" x14ac:dyDescent="0.15">
      <c r="A6829"/>
      <c r="B6829"/>
      <c r="C6829"/>
      <c r="D6829"/>
      <c r="E6829"/>
      <c r="F6829"/>
      <c r="G6829"/>
      <c r="H6829"/>
      <c r="I6829"/>
      <c r="J6829"/>
      <c r="K6829"/>
      <c r="L6829"/>
      <c r="M6829"/>
      <c r="N6829"/>
      <c r="O6829"/>
      <c r="P6829"/>
    </row>
    <row r="6830" spans="1:16" x14ac:dyDescent="0.15">
      <c r="A6830"/>
      <c r="B6830"/>
      <c r="C6830"/>
      <c r="D6830"/>
      <c r="E6830"/>
      <c r="F6830"/>
      <c r="G6830"/>
      <c r="H6830"/>
      <c r="I6830"/>
      <c r="J6830"/>
      <c r="K6830"/>
      <c r="L6830"/>
      <c r="M6830"/>
      <c r="N6830"/>
      <c r="O6830"/>
      <c r="P6830"/>
    </row>
    <row r="6831" spans="1:16" x14ac:dyDescent="0.15">
      <c r="A6831"/>
      <c r="B6831"/>
      <c r="C6831"/>
      <c r="D6831"/>
      <c r="E6831"/>
      <c r="F6831"/>
      <c r="G6831"/>
      <c r="H6831"/>
      <c r="I6831"/>
      <c r="J6831"/>
      <c r="K6831"/>
      <c r="L6831"/>
      <c r="M6831"/>
      <c r="N6831"/>
      <c r="O6831"/>
      <c r="P6831"/>
    </row>
    <row r="6832" spans="1:16" x14ac:dyDescent="0.15">
      <c r="A6832"/>
      <c r="B6832"/>
      <c r="C6832"/>
      <c r="D6832"/>
      <c r="E6832"/>
      <c r="F6832"/>
      <c r="G6832"/>
      <c r="H6832"/>
      <c r="I6832"/>
      <c r="J6832"/>
      <c r="K6832"/>
      <c r="L6832"/>
      <c r="M6832"/>
      <c r="N6832"/>
      <c r="O6832"/>
      <c r="P6832"/>
    </row>
    <row r="6833" spans="1:16" x14ac:dyDescent="0.15">
      <c r="A6833"/>
      <c r="B6833"/>
      <c r="C6833"/>
      <c r="D6833"/>
      <c r="E6833"/>
      <c r="F6833"/>
      <c r="G6833"/>
      <c r="H6833"/>
      <c r="I6833"/>
      <c r="J6833"/>
      <c r="K6833"/>
      <c r="L6833"/>
      <c r="M6833"/>
      <c r="N6833"/>
      <c r="O6833"/>
      <c r="P6833"/>
    </row>
    <row r="6834" spans="1:16" x14ac:dyDescent="0.15">
      <c r="A6834"/>
      <c r="B6834"/>
      <c r="C6834"/>
      <c r="D6834"/>
      <c r="E6834"/>
      <c r="F6834"/>
      <c r="G6834"/>
      <c r="H6834"/>
      <c r="I6834"/>
      <c r="J6834"/>
      <c r="K6834"/>
      <c r="L6834"/>
      <c r="M6834"/>
      <c r="N6834"/>
      <c r="O6834"/>
      <c r="P6834"/>
    </row>
    <row r="6835" spans="1:16" x14ac:dyDescent="0.15">
      <c r="A6835"/>
      <c r="B6835"/>
      <c r="C6835"/>
      <c r="D6835"/>
      <c r="E6835"/>
      <c r="F6835"/>
      <c r="G6835"/>
      <c r="H6835"/>
      <c r="I6835"/>
      <c r="J6835"/>
      <c r="K6835"/>
      <c r="L6835"/>
      <c r="M6835"/>
      <c r="N6835"/>
      <c r="O6835"/>
      <c r="P6835"/>
    </row>
    <row r="6836" spans="1:16" x14ac:dyDescent="0.15">
      <c r="A6836"/>
      <c r="B6836"/>
      <c r="C6836"/>
      <c r="D6836"/>
      <c r="E6836"/>
      <c r="F6836"/>
      <c r="G6836"/>
      <c r="H6836"/>
      <c r="I6836"/>
      <c r="J6836"/>
      <c r="K6836"/>
      <c r="L6836"/>
      <c r="M6836"/>
      <c r="N6836"/>
      <c r="O6836"/>
      <c r="P6836"/>
    </row>
    <row r="6837" spans="1:16" x14ac:dyDescent="0.15">
      <c r="A6837"/>
      <c r="B6837"/>
      <c r="C6837"/>
      <c r="D6837"/>
      <c r="E6837"/>
      <c r="F6837"/>
      <c r="G6837"/>
      <c r="H6837"/>
      <c r="I6837"/>
      <c r="J6837"/>
      <c r="K6837"/>
      <c r="L6837"/>
      <c r="M6837"/>
      <c r="N6837"/>
      <c r="O6837"/>
      <c r="P6837"/>
    </row>
    <row r="6838" spans="1:16" x14ac:dyDescent="0.15">
      <c r="A6838"/>
      <c r="B6838"/>
      <c r="C6838"/>
      <c r="D6838"/>
      <c r="E6838"/>
      <c r="F6838"/>
      <c r="G6838"/>
      <c r="H6838"/>
      <c r="I6838"/>
      <c r="J6838"/>
      <c r="K6838"/>
      <c r="L6838"/>
      <c r="M6838"/>
      <c r="N6838"/>
      <c r="O6838"/>
      <c r="P6838"/>
    </row>
    <row r="6839" spans="1:16" x14ac:dyDescent="0.15">
      <c r="A6839"/>
      <c r="B6839"/>
      <c r="C6839"/>
      <c r="D6839"/>
      <c r="E6839"/>
      <c r="F6839"/>
      <c r="G6839"/>
      <c r="H6839"/>
      <c r="I6839"/>
      <c r="J6839"/>
      <c r="K6839"/>
      <c r="L6839"/>
      <c r="M6839"/>
      <c r="N6839"/>
      <c r="O6839"/>
      <c r="P6839"/>
    </row>
    <row r="6840" spans="1:16" x14ac:dyDescent="0.15">
      <c r="A6840"/>
      <c r="B6840"/>
      <c r="C6840"/>
      <c r="D6840"/>
      <c r="E6840"/>
      <c r="F6840"/>
      <c r="G6840"/>
      <c r="H6840"/>
      <c r="I6840"/>
      <c r="J6840"/>
      <c r="K6840"/>
      <c r="L6840"/>
      <c r="M6840"/>
      <c r="N6840"/>
      <c r="O6840"/>
      <c r="P6840"/>
    </row>
    <row r="6841" spans="1:16" x14ac:dyDescent="0.15">
      <c r="A6841"/>
      <c r="B6841"/>
      <c r="C6841"/>
      <c r="D6841"/>
      <c r="E6841"/>
      <c r="F6841"/>
      <c r="G6841"/>
      <c r="H6841"/>
      <c r="I6841"/>
      <c r="J6841"/>
      <c r="K6841"/>
      <c r="L6841"/>
      <c r="M6841"/>
      <c r="N6841"/>
      <c r="O6841"/>
      <c r="P6841"/>
    </row>
    <row r="6842" spans="1:16" x14ac:dyDescent="0.15">
      <c r="A6842"/>
      <c r="B6842"/>
      <c r="C6842"/>
      <c r="D6842"/>
      <c r="E6842"/>
      <c r="F6842"/>
      <c r="G6842"/>
      <c r="H6842"/>
      <c r="I6842"/>
      <c r="J6842"/>
      <c r="K6842"/>
      <c r="L6842"/>
      <c r="M6842"/>
      <c r="N6842"/>
      <c r="O6842"/>
      <c r="P6842"/>
    </row>
    <row r="6843" spans="1:16" x14ac:dyDescent="0.15">
      <c r="A6843"/>
      <c r="B6843"/>
      <c r="C6843"/>
      <c r="D6843"/>
      <c r="E6843"/>
      <c r="F6843"/>
      <c r="G6843"/>
      <c r="H6843"/>
      <c r="I6843"/>
      <c r="J6843"/>
      <c r="K6843"/>
      <c r="L6843"/>
      <c r="M6843"/>
      <c r="N6843"/>
      <c r="O6843"/>
      <c r="P6843"/>
    </row>
    <row r="6844" spans="1:16" x14ac:dyDescent="0.15">
      <c r="A6844"/>
      <c r="B6844"/>
      <c r="C6844"/>
      <c r="D6844"/>
      <c r="E6844"/>
      <c r="F6844"/>
      <c r="G6844"/>
      <c r="H6844"/>
      <c r="I6844"/>
      <c r="J6844"/>
      <c r="K6844"/>
      <c r="L6844"/>
      <c r="M6844"/>
      <c r="N6844"/>
      <c r="O6844"/>
      <c r="P6844"/>
    </row>
    <row r="6845" spans="1:16" x14ac:dyDescent="0.15">
      <c r="A6845"/>
      <c r="B6845"/>
      <c r="C6845"/>
      <c r="D6845"/>
      <c r="E6845"/>
      <c r="F6845"/>
      <c r="G6845"/>
      <c r="H6845"/>
      <c r="I6845"/>
      <c r="J6845"/>
      <c r="K6845"/>
      <c r="L6845"/>
      <c r="M6845"/>
      <c r="N6845"/>
      <c r="O6845"/>
      <c r="P6845"/>
    </row>
    <row r="6846" spans="1:16" x14ac:dyDescent="0.15">
      <c r="A6846"/>
      <c r="B6846"/>
      <c r="C6846"/>
      <c r="D6846"/>
      <c r="E6846"/>
      <c r="F6846"/>
      <c r="G6846"/>
      <c r="H6846"/>
      <c r="I6846"/>
      <c r="J6846"/>
      <c r="K6846"/>
      <c r="L6846"/>
      <c r="M6846"/>
      <c r="N6846"/>
      <c r="O6846"/>
      <c r="P6846"/>
    </row>
    <row r="6847" spans="1:16" x14ac:dyDescent="0.15">
      <c r="A6847"/>
      <c r="B6847"/>
      <c r="C6847"/>
      <c r="D6847"/>
      <c r="E6847"/>
      <c r="F6847"/>
      <c r="G6847"/>
      <c r="H6847"/>
      <c r="I6847"/>
      <c r="J6847"/>
      <c r="K6847"/>
      <c r="L6847"/>
      <c r="M6847"/>
      <c r="N6847"/>
      <c r="O6847"/>
      <c r="P6847"/>
    </row>
    <row r="6848" spans="1:16" x14ac:dyDescent="0.15">
      <c r="A6848"/>
      <c r="B6848"/>
      <c r="C6848"/>
      <c r="D6848"/>
      <c r="E6848"/>
      <c r="F6848"/>
      <c r="G6848"/>
      <c r="H6848"/>
      <c r="I6848"/>
      <c r="J6848"/>
      <c r="K6848"/>
      <c r="L6848"/>
      <c r="M6848"/>
      <c r="N6848"/>
      <c r="O6848"/>
      <c r="P6848"/>
    </row>
    <row r="6849" spans="1:16" x14ac:dyDescent="0.15">
      <c r="A6849"/>
      <c r="B6849"/>
      <c r="C6849"/>
      <c r="D6849"/>
      <c r="E6849"/>
      <c r="F6849"/>
      <c r="G6849"/>
      <c r="H6849"/>
      <c r="I6849"/>
      <c r="J6849"/>
      <c r="K6849"/>
      <c r="L6849"/>
      <c r="M6849"/>
      <c r="N6849"/>
      <c r="O6849"/>
      <c r="P6849"/>
    </row>
    <row r="6850" spans="1:16" x14ac:dyDescent="0.15">
      <c r="A6850"/>
      <c r="B6850"/>
      <c r="C6850"/>
      <c r="D6850"/>
      <c r="E6850"/>
      <c r="F6850"/>
      <c r="G6850"/>
      <c r="H6850"/>
      <c r="I6850"/>
      <c r="J6850"/>
      <c r="K6850"/>
      <c r="L6850"/>
      <c r="M6850"/>
      <c r="N6850"/>
      <c r="O6850"/>
      <c r="P6850"/>
    </row>
    <row r="6851" spans="1:16" x14ac:dyDescent="0.15">
      <c r="A6851"/>
      <c r="B6851"/>
      <c r="C6851"/>
      <c r="D6851"/>
      <c r="E6851"/>
      <c r="F6851"/>
      <c r="G6851"/>
      <c r="H6851"/>
      <c r="I6851"/>
      <c r="J6851"/>
      <c r="K6851"/>
      <c r="L6851"/>
      <c r="M6851"/>
      <c r="N6851"/>
      <c r="O6851"/>
      <c r="P6851"/>
    </row>
    <row r="6852" spans="1:16" x14ac:dyDescent="0.15">
      <c r="A6852"/>
      <c r="B6852"/>
      <c r="C6852"/>
      <c r="D6852"/>
      <c r="E6852"/>
      <c r="F6852"/>
      <c r="G6852"/>
      <c r="H6852"/>
      <c r="I6852"/>
      <c r="J6852"/>
      <c r="K6852"/>
      <c r="L6852"/>
      <c r="M6852"/>
      <c r="N6852"/>
      <c r="O6852"/>
      <c r="P6852"/>
    </row>
    <row r="6853" spans="1:16" x14ac:dyDescent="0.15">
      <c r="A6853"/>
      <c r="B6853"/>
      <c r="C6853"/>
      <c r="D6853"/>
      <c r="E6853"/>
      <c r="F6853"/>
      <c r="G6853"/>
      <c r="H6853"/>
      <c r="I6853"/>
      <c r="J6853"/>
      <c r="K6853"/>
      <c r="L6853"/>
      <c r="M6853"/>
      <c r="N6853"/>
      <c r="O6853"/>
      <c r="P6853"/>
    </row>
    <row r="6854" spans="1:16" x14ac:dyDescent="0.15">
      <c r="A6854"/>
      <c r="B6854"/>
      <c r="C6854"/>
      <c r="D6854"/>
      <c r="E6854"/>
      <c r="F6854"/>
      <c r="G6854"/>
      <c r="H6854"/>
      <c r="I6854"/>
      <c r="J6854"/>
      <c r="K6854"/>
      <c r="L6854"/>
      <c r="M6854"/>
      <c r="N6854"/>
      <c r="O6854"/>
      <c r="P6854"/>
    </row>
    <row r="6855" spans="1:16" x14ac:dyDescent="0.15">
      <c r="A6855"/>
      <c r="B6855"/>
      <c r="C6855"/>
      <c r="D6855"/>
      <c r="E6855"/>
      <c r="F6855"/>
      <c r="G6855"/>
      <c r="H6855"/>
      <c r="I6855"/>
      <c r="J6855"/>
      <c r="K6855"/>
      <c r="L6855"/>
      <c r="M6855"/>
      <c r="N6855"/>
      <c r="O6855"/>
      <c r="P6855"/>
    </row>
    <row r="6856" spans="1:16" x14ac:dyDescent="0.15">
      <c r="A6856"/>
      <c r="B6856"/>
      <c r="C6856"/>
      <c r="D6856"/>
      <c r="E6856"/>
      <c r="F6856"/>
      <c r="G6856"/>
      <c r="H6856"/>
      <c r="I6856"/>
      <c r="J6856"/>
      <c r="K6856"/>
      <c r="L6856"/>
      <c r="M6856"/>
      <c r="N6856"/>
      <c r="O6856"/>
      <c r="P6856"/>
    </row>
    <row r="6857" spans="1:16" x14ac:dyDescent="0.15">
      <c r="A6857"/>
      <c r="B6857"/>
      <c r="C6857"/>
      <c r="D6857"/>
      <c r="E6857"/>
      <c r="F6857"/>
      <c r="G6857"/>
      <c r="H6857"/>
      <c r="I6857"/>
      <c r="J6857"/>
      <c r="K6857"/>
      <c r="L6857"/>
      <c r="M6857"/>
      <c r="N6857"/>
      <c r="O6857"/>
      <c r="P6857"/>
    </row>
    <row r="6858" spans="1:16" x14ac:dyDescent="0.15">
      <c r="A6858"/>
      <c r="B6858"/>
      <c r="C6858"/>
      <c r="D6858"/>
      <c r="E6858"/>
      <c r="F6858"/>
      <c r="G6858"/>
      <c r="H6858"/>
      <c r="I6858"/>
      <c r="J6858"/>
      <c r="K6858"/>
      <c r="L6858"/>
      <c r="M6858"/>
      <c r="N6858"/>
      <c r="O6858"/>
      <c r="P6858"/>
    </row>
    <row r="6859" spans="1:16" x14ac:dyDescent="0.15">
      <c r="A6859"/>
      <c r="B6859"/>
      <c r="C6859"/>
      <c r="D6859"/>
      <c r="E6859"/>
      <c r="F6859"/>
      <c r="G6859"/>
      <c r="H6859"/>
      <c r="I6859"/>
      <c r="J6859"/>
      <c r="K6859"/>
      <c r="L6859"/>
      <c r="M6859"/>
      <c r="N6859"/>
      <c r="O6859"/>
      <c r="P6859"/>
    </row>
    <row r="6860" spans="1:16" x14ac:dyDescent="0.15">
      <c r="A6860"/>
      <c r="B6860"/>
      <c r="C6860"/>
      <c r="D6860"/>
      <c r="E6860"/>
      <c r="F6860"/>
      <c r="G6860"/>
      <c r="H6860"/>
      <c r="I6860"/>
      <c r="J6860"/>
      <c r="K6860"/>
      <c r="L6860"/>
      <c r="M6860"/>
      <c r="N6860"/>
      <c r="O6860"/>
      <c r="P6860"/>
    </row>
    <row r="6861" spans="1:16" x14ac:dyDescent="0.15">
      <c r="A6861"/>
      <c r="B6861"/>
      <c r="C6861"/>
      <c r="D6861"/>
      <c r="E6861"/>
      <c r="F6861"/>
      <c r="G6861"/>
      <c r="H6861"/>
      <c r="I6861"/>
      <c r="J6861"/>
      <c r="K6861"/>
      <c r="L6861"/>
      <c r="M6861"/>
      <c r="N6861"/>
      <c r="O6861"/>
      <c r="P6861"/>
    </row>
    <row r="6862" spans="1:16" x14ac:dyDescent="0.15">
      <c r="A6862"/>
      <c r="B6862"/>
      <c r="C6862"/>
      <c r="D6862"/>
      <c r="E6862"/>
      <c r="F6862"/>
      <c r="G6862"/>
      <c r="H6862"/>
      <c r="I6862"/>
      <c r="J6862"/>
      <c r="K6862"/>
      <c r="L6862"/>
      <c r="M6862"/>
      <c r="N6862"/>
      <c r="O6862"/>
      <c r="P6862"/>
    </row>
    <row r="6863" spans="1:16" x14ac:dyDescent="0.15">
      <c r="A6863"/>
      <c r="B6863"/>
      <c r="C6863"/>
      <c r="D6863"/>
      <c r="E6863"/>
      <c r="F6863"/>
      <c r="G6863"/>
      <c r="H6863"/>
      <c r="I6863"/>
      <c r="J6863"/>
      <c r="K6863"/>
      <c r="L6863"/>
      <c r="M6863"/>
      <c r="N6863"/>
      <c r="O6863"/>
      <c r="P6863"/>
    </row>
    <row r="6864" spans="1:16" x14ac:dyDescent="0.15">
      <c r="A6864"/>
      <c r="B6864"/>
      <c r="C6864"/>
      <c r="D6864"/>
      <c r="E6864"/>
      <c r="F6864"/>
      <c r="G6864"/>
      <c r="H6864"/>
      <c r="I6864"/>
      <c r="J6864"/>
      <c r="K6864"/>
      <c r="L6864"/>
      <c r="M6864"/>
      <c r="N6864"/>
      <c r="O6864"/>
      <c r="P6864"/>
    </row>
    <row r="6865" spans="1:16" x14ac:dyDescent="0.15">
      <c r="A6865"/>
      <c r="B6865"/>
      <c r="C6865"/>
      <c r="D6865"/>
      <c r="E6865"/>
      <c r="F6865"/>
      <c r="G6865"/>
      <c r="H6865"/>
      <c r="I6865"/>
      <c r="J6865"/>
      <c r="K6865"/>
      <c r="L6865"/>
      <c r="M6865"/>
      <c r="N6865"/>
      <c r="O6865"/>
      <c r="P6865"/>
    </row>
    <row r="6866" spans="1:16" x14ac:dyDescent="0.15">
      <c r="A6866"/>
      <c r="B6866"/>
      <c r="C6866"/>
      <c r="D6866"/>
      <c r="E6866"/>
      <c r="F6866"/>
      <c r="G6866"/>
      <c r="H6866"/>
      <c r="I6866"/>
      <c r="J6866"/>
      <c r="K6866"/>
      <c r="L6866"/>
      <c r="M6866"/>
      <c r="N6866"/>
      <c r="O6866"/>
      <c r="P6866"/>
    </row>
    <row r="6867" spans="1:16" x14ac:dyDescent="0.15">
      <c r="A6867"/>
      <c r="B6867"/>
      <c r="C6867"/>
      <c r="D6867"/>
      <c r="E6867"/>
      <c r="F6867"/>
      <c r="G6867"/>
      <c r="H6867"/>
      <c r="I6867"/>
      <c r="J6867"/>
      <c r="K6867"/>
      <c r="L6867"/>
      <c r="M6867"/>
      <c r="N6867"/>
      <c r="O6867"/>
      <c r="P6867"/>
    </row>
    <row r="6868" spans="1:16" x14ac:dyDescent="0.15">
      <c r="A6868"/>
      <c r="B6868"/>
      <c r="C6868"/>
      <c r="D6868"/>
      <c r="E6868"/>
      <c r="F6868"/>
      <c r="G6868"/>
      <c r="H6868"/>
      <c r="I6868"/>
      <c r="J6868"/>
      <c r="K6868"/>
      <c r="L6868"/>
      <c r="M6868"/>
      <c r="N6868"/>
      <c r="O6868"/>
      <c r="P6868"/>
    </row>
    <row r="6869" spans="1:16" x14ac:dyDescent="0.15">
      <c r="A6869"/>
      <c r="B6869"/>
      <c r="C6869"/>
      <c r="D6869"/>
      <c r="E6869"/>
      <c r="F6869"/>
      <c r="G6869"/>
      <c r="H6869"/>
      <c r="I6869"/>
      <c r="J6869"/>
      <c r="K6869"/>
      <c r="L6869"/>
      <c r="M6869"/>
      <c r="N6869"/>
      <c r="O6869"/>
      <c r="P6869"/>
    </row>
    <row r="6870" spans="1:16" x14ac:dyDescent="0.15">
      <c r="A6870"/>
      <c r="B6870"/>
      <c r="C6870"/>
      <c r="D6870"/>
      <c r="E6870"/>
      <c r="F6870"/>
      <c r="G6870"/>
      <c r="H6870"/>
      <c r="I6870"/>
      <c r="J6870"/>
      <c r="K6870"/>
      <c r="L6870"/>
      <c r="M6870"/>
      <c r="N6870"/>
      <c r="O6870"/>
      <c r="P6870"/>
    </row>
    <row r="6871" spans="1:16" x14ac:dyDescent="0.15">
      <c r="A6871"/>
      <c r="B6871"/>
      <c r="C6871"/>
      <c r="D6871"/>
      <c r="E6871"/>
      <c r="F6871"/>
      <c r="G6871"/>
      <c r="H6871"/>
      <c r="I6871"/>
      <c r="J6871"/>
      <c r="K6871"/>
      <c r="L6871"/>
      <c r="M6871"/>
      <c r="N6871"/>
      <c r="O6871"/>
      <c r="P6871"/>
    </row>
    <row r="6872" spans="1:16" x14ac:dyDescent="0.15">
      <c r="A6872"/>
      <c r="B6872"/>
      <c r="C6872"/>
      <c r="D6872"/>
      <c r="E6872"/>
      <c r="F6872"/>
      <c r="G6872"/>
      <c r="H6872"/>
      <c r="I6872"/>
      <c r="J6872"/>
      <c r="K6872"/>
      <c r="L6872"/>
      <c r="M6872"/>
      <c r="N6872"/>
      <c r="O6872"/>
      <c r="P6872"/>
    </row>
    <row r="6873" spans="1:16" x14ac:dyDescent="0.15">
      <c r="A6873"/>
      <c r="B6873"/>
      <c r="C6873"/>
      <c r="D6873"/>
      <c r="E6873"/>
      <c r="F6873"/>
      <c r="G6873"/>
      <c r="H6873"/>
      <c r="I6873"/>
      <c r="J6873"/>
      <c r="K6873"/>
      <c r="L6873"/>
      <c r="M6873"/>
      <c r="N6873"/>
      <c r="O6873"/>
      <c r="P6873"/>
    </row>
    <row r="6874" spans="1:16" x14ac:dyDescent="0.15">
      <c r="A6874"/>
      <c r="B6874"/>
      <c r="C6874"/>
      <c r="D6874"/>
      <c r="E6874"/>
      <c r="F6874"/>
      <c r="G6874"/>
      <c r="H6874"/>
      <c r="I6874"/>
      <c r="J6874"/>
      <c r="K6874"/>
      <c r="L6874"/>
      <c r="M6874"/>
      <c r="N6874"/>
      <c r="O6874"/>
      <c r="P6874"/>
    </row>
    <row r="6875" spans="1:16" x14ac:dyDescent="0.15">
      <c r="A6875"/>
      <c r="B6875"/>
      <c r="C6875"/>
      <c r="D6875"/>
      <c r="E6875"/>
      <c r="F6875"/>
      <c r="G6875"/>
      <c r="H6875"/>
      <c r="I6875"/>
      <c r="J6875"/>
      <c r="K6875"/>
      <c r="L6875"/>
      <c r="M6875"/>
      <c r="N6875"/>
      <c r="O6875"/>
      <c r="P6875"/>
    </row>
    <row r="6876" spans="1:16" x14ac:dyDescent="0.15">
      <c r="A6876"/>
      <c r="B6876"/>
      <c r="C6876"/>
      <c r="D6876"/>
      <c r="E6876"/>
      <c r="F6876"/>
      <c r="G6876"/>
      <c r="H6876"/>
      <c r="I6876"/>
      <c r="J6876"/>
      <c r="K6876"/>
      <c r="L6876"/>
      <c r="M6876"/>
      <c r="N6876"/>
      <c r="O6876"/>
      <c r="P6876"/>
    </row>
    <row r="6877" spans="1:16" x14ac:dyDescent="0.15">
      <c r="A6877"/>
      <c r="B6877"/>
      <c r="C6877"/>
      <c r="D6877"/>
      <c r="E6877"/>
      <c r="F6877"/>
      <c r="G6877"/>
      <c r="H6877"/>
      <c r="I6877"/>
      <c r="J6877"/>
      <c r="K6877"/>
      <c r="L6877"/>
      <c r="M6877"/>
      <c r="N6877"/>
      <c r="O6877"/>
      <c r="P6877"/>
    </row>
    <row r="6878" spans="1:16" x14ac:dyDescent="0.15">
      <c r="A6878"/>
      <c r="B6878"/>
      <c r="C6878"/>
      <c r="D6878"/>
      <c r="E6878"/>
      <c r="F6878"/>
      <c r="G6878"/>
      <c r="H6878"/>
      <c r="I6878"/>
      <c r="J6878"/>
      <c r="K6878"/>
      <c r="L6878"/>
      <c r="M6878"/>
      <c r="N6878"/>
      <c r="O6878"/>
      <c r="P6878"/>
    </row>
    <row r="6879" spans="1:16" x14ac:dyDescent="0.15">
      <c r="A6879"/>
      <c r="B6879"/>
      <c r="C6879"/>
      <c r="D6879"/>
      <c r="E6879"/>
      <c r="F6879"/>
      <c r="G6879"/>
      <c r="H6879"/>
      <c r="I6879"/>
      <c r="J6879"/>
      <c r="K6879"/>
      <c r="L6879"/>
      <c r="M6879"/>
      <c r="N6879"/>
      <c r="O6879"/>
      <c r="P6879"/>
    </row>
    <row r="6880" spans="1:16" x14ac:dyDescent="0.15">
      <c r="A6880"/>
      <c r="B6880"/>
      <c r="C6880"/>
      <c r="D6880"/>
      <c r="E6880"/>
      <c r="F6880"/>
      <c r="G6880"/>
      <c r="H6880"/>
      <c r="I6880"/>
      <c r="J6880"/>
      <c r="K6880"/>
      <c r="L6880"/>
      <c r="M6880"/>
      <c r="N6880"/>
      <c r="O6880"/>
      <c r="P6880"/>
    </row>
    <row r="6881" spans="1:16" x14ac:dyDescent="0.15">
      <c r="A6881"/>
      <c r="B6881"/>
      <c r="C6881"/>
      <c r="D6881"/>
      <c r="E6881"/>
      <c r="F6881"/>
      <c r="G6881"/>
      <c r="H6881"/>
      <c r="I6881"/>
      <c r="J6881"/>
      <c r="K6881"/>
      <c r="L6881"/>
      <c r="M6881"/>
      <c r="N6881"/>
      <c r="O6881"/>
      <c r="P6881"/>
    </row>
    <row r="6882" spans="1:16" x14ac:dyDescent="0.15">
      <c r="A6882"/>
      <c r="B6882"/>
      <c r="C6882"/>
      <c r="D6882"/>
      <c r="E6882"/>
      <c r="F6882"/>
      <c r="G6882"/>
      <c r="H6882"/>
      <c r="I6882"/>
      <c r="J6882"/>
      <c r="K6882"/>
      <c r="L6882"/>
      <c r="M6882"/>
      <c r="N6882"/>
      <c r="O6882"/>
      <c r="P6882"/>
    </row>
    <row r="6883" spans="1:16" x14ac:dyDescent="0.15">
      <c r="A6883"/>
      <c r="B6883"/>
      <c r="C6883"/>
      <c r="D6883"/>
      <c r="E6883"/>
      <c r="F6883"/>
      <c r="G6883"/>
      <c r="H6883"/>
      <c r="I6883"/>
      <c r="J6883"/>
      <c r="K6883"/>
      <c r="L6883"/>
      <c r="M6883"/>
      <c r="N6883"/>
      <c r="O6883"/>
      <c r="P6883"/>
    </row>
    <row r="6884" spans="1:16" x14ac:dyDescent="0.15">
      <c r="A6884"/>
      <c r="B6884"/>
      <c r="C6884"/>
      <c r="D6884"/>
      <c r="E6884"/>
      <c r="F6884"/>
      <c r="G6884"/>
      <c r="H6884"/>
      <c r="I6884"/>
      <c r="J6884"/>
      <c r="K6884"/>
      <c r="L6884"/>
      <c r="M6884"/>
      <c r="N6884"/>
      <c r="O6884"/>
      <c r="P6884"/>
    </row>
    <row r="6885" spans="1:16" x14ac:dyDescent="0.15">
      <c r="A6885"/>
      <c r="B6885"/>
      <c r="C6885"/>
      <c r="D6885"/>
      <c r="E6885"/>
      <c r="F6885"/>
      <c r="G6885"/>
      <c r="H6885"/>
      <c r="I6885"/>
      <c r="J6885"/>
      <c r="K6885"/>
      <c r="L6885"/>
      <c r="M6885"/>
      <c r="N6885"/>
      <c r="O6885"/>
      <c r="P6885"/>
    </row>
    <row r="6886" spans="1:16" x14ac:dyDescent="0.15">
      <c r="A6886"/>
      <c r="B6886"/>
      <c r="C6886"/>
      <c r="D6886"/>
      <c r="E6886"/>
      <c r="F6886"/>
      <c r="G6886"/>
      <c r="H6886"/>
      <c r="I6886"/>
      <c r="J6886"/>
      <c r="K6886"/>
      <c r="L6886"/>
      <c r="M6886"/>
      <c r="N6886"/>
      <c r="O6886"/>
      <c r="P6886"/>
    </row>
    <row r="6887" spans="1:16" x14ac:dyDescent="0.15">
      <c r="A6887"/>
      <c r="B6887"/>
      <c r="C6887"/>
      <c r="D6887"/>
      <c r="E6887"/>
      <c r="F6887"/>
      <c r="G6887"/>
      <c r="H6887"/>
      <c r="I6887"/>
      <c r="J6887"/>
      <c r="K6887"/>
      <c r="L6887"/>
      <c r="M6887"/>
      <c r="N6887"/>
      <c r="O6887"/>
      <c r="P6887"/>
    </row>
    <row r="6888" spans="1:16" x14ac:dyDescent="0.15">
      <c r="A6888"/>
      <c r="B6888"/>
      <c r="C6888"/>
      <c r="D6888"/>
      <c r="E6888"/>
      <c r="F6888"/>
      <c r="G6888"/>
      <c r="H6888"/>
      <c r="I6888"/>
      <c r="J6888"/>
      <c r="K6888"/>
      <c r="L6888"/>
      <c r="M6888"/>
      <c r="N6888"/>
      <c r="O6888"/>
      <c r="P6888"/>
    </row>
    <row r="6889" spans="1:16" x14ac:dyDescent="0.15">
      <c r="A6889"/>
      <c r="B6889"/>
      <c r="C6889"/>
      <c r="D6889"/>
      <c r="E6889"/>
      <c r="F6889"/>
      <c r="G6889"/>
      <c r="H6889"/>
      <c r="I6889"/>
      <c r="J6889"/>
      <c r="K6889"/>
      <c r="L6889"/>
      <c r="M6889"/>
      <c r="N6889"/>
      <c r="O6889"/>
      <c r="P6889"/>
    </row>
    <row r="6890" spans="1:16" x14ac:dyDescent="0.15">
      <c r="A6890"/>
      <c r="B6890"/>
      <c r="C6890"/>
      <c r="D6890"/>
      <c r="E6890"/>
      <c r="F6890"/>
      <c r="G6890"/>
      <c r="H6890"/>
      <c r="I6890"/>
      <c r="J6890"/>
      <c r="K6890"/>
      <c r="L6890"/>
      <c r="M6890"/>
      <c r="N6890"/>
      <c r="O6890"/>
      <c r="P6890"/>
    </row>
    <row r="6891" spans="1:16" x14ac:dyDescent="0.15">
      <c r="A6891"/>
      <c r="B6891"/>
      <c r="C6891"/>
      <c r="D6891"/>
      <c r="E6891"/>
      <c r="F6891"/>
      <c r="G6891"/>
      <c r="H6891"/>
      <c r="I6891"/>
      <c r="J6891"/>
      <c r="K6891"/>
      <c r="L6891"/>
      <c r="M6891"/>
      <c r="N6891"/>
      <c r="O6891"/>
      <c r="P6891"/>
    </row>
    <row r="6892" spans="1:16" x14ac:dyDescent="0.15">
      <c r="A6892"/>
      <c r="B6892"/>
      <c r="C6892"/>
      <c r="D6892"/>
      <c r="E6892"/>
      <c r="F6892"/>
      <c r="G6892"/>
      <c r="H6892"/>
      <c r="I6892"/>
      <c r="J6892"/>
      <c r="K6892"/>
      <c r="L6892"/>
      <c r="M6892"/>
      <c r="N6892"/>
      <c r="O6892"/>
      <c r="P6892"/>
    </row>
    <row r="6893" spans="1:16" x14ac:dyDescent="0.15">
      <c r="A6893"/>
      <c r="B6893"/>
      <c r="C6893"/>
      <c r="D6893"/>
      <c r="E6893"/>
      <c r="F6893"/>
      <c r="G6893"/>
      <c r="H6893"/>
      <c r="I6893"/>
      <c r="J6893"/>
      <c r="K6893"/>
      <c r="L6893"/>
      <c r="M6893"/>
      <c r="N6893"/>
      <c r="O6893"/>
      <c r="P6893"/>
    </row>
    <row r="6894" spans="1:16" x14ac:dyDescent="0.15">
      <c r="A6894"/>
      <c r="B6894"/>
      <c r="C6894"/>
      <c r="D6894"/>
      <c r="E6894"/>
      <c r="F6894"/>
      <c r="G6894"/>
      <c r="H6894"/>
      <c r="I6894"/>
      <c r="J6894"/>
      <c r="K6894"/>
      <c r="L6894"/>
      <c r="M6894"/>
      <c r="N6894"/>
      <c r="O6894"/>
      <c r="P6894"/>
    </row>
    <row r="6895" spans="1:16" x14ac:dyDescent="0.15">
      <c r="A6895"/>
      <c r="B6895"/>
      <c r="C6895"/>
      <c r="D6895"/>
      <c r="E6895"/>
      <c r="F6895"/>
      <c r="G6895"/>
      <c r="H6895"/>
      <c r="I6895"/>
      <c r="J6895"/>
      <c r="K6895"/>
      <c r="L6895"/>
      <c r="M6895"/>
      <c r="N6895"/>
      <c r="O6895"/>
      <c r="P6895"/>
    </row>
    <row r="6896" spans="1:16" x14ac:dyDescent="0.15">
      <c r="A6896"/>
      <c r="B6896"/>
      <c r="C6896"/>
      <c r="D6896"/>
      <c r="E6896"/>
      <c r="F6896"/>
      <c r="G6896"/>
      <c r="H6896"/>
      <c r="I6896"/>
      <c r="J6896"/>
      <c r="K6896"/>
      <c r="L6896"/>
      <c r="M6896"/>
      <c r="N6896"/>
      <c r="O6896"/>
      <c r="P6896"/>
    </row>
    <row r="6897" spans="1:16" x14ac:dyDescent="0.15">
      <c r="A6897"/>
      <c r="B6897"/>
      <c r="C6897"/>
      <c r="D6897"/>
      <c r="E6897"/>
      <c r="F6897"/>
      <c r="G6897"/>
      <c r="H6897"/>
      <c r="I6897"/>
      <c r="J6897"/>
      <c r="K6897"/>
      <c r="L6897"/>
      <c r="M6897"/>
      <c r="N6897"/>
      <c r="O6897"/>
      <c r="P6897"/>
    </row>
    <row r="6898" spans="1:16" x14ac:dyDescent="0.15">
      <c r="A6898"/>
      <c r="B6898"/>
      <c r="C6898"/>
      <c r="D6898"/>
      <c r="E6898"/>
      <c r="F6898"/>
      <c r="G6898"/>
      <c r="H6898"/>
      <c r="I6898"/>
      <c r="J6898"/>
      <c r="K6898"/>
      <c r="L6898"/>
      <c r="M6898"/>
      <c r="N6898"/>
      <c r="O6898"/>
      <c r="P6898"/>
    </row>
    <row r="6899" spans="1:16" x14ac:dyDescent="0.15">
      <c r="A6899"/>
      <c r="B6899"/>
      <c r="C6899"/>
      <c r="D6899"/>
      <c r="E6899"/>
      <c r="F6899"/>
      <c r="G6899"/>
      <c r="H6899"/>
      <c r="I6899"/>
      <c r="J6899"/>
      <c r="K6899"/>
      <c r="L6899"/>
      <c r="M6899"/>
      <c r="N6899"/>
      <c r="O6899"/>
      <c r="P6899"/>
    </row>
    <row r="6900" spans="1:16" x14ac:dyDescent="0.15">
      <c r="A6900"/>
      <c r="B6900"/>
      <c r="C6900"/>
      <c r="D6900"/>
      <c r="E6900"/>
      <c r="F6900"/>
      <c r="G6900"/>
      <c r="H6900"/>
      <c r="I6900"/>
      <c r="J6900"/>
      <c r="K6900"/>
      <c r="L6900"/>
      <c r="M6900"/>
      <c r="N6900"/>
      <c r="O6900"/>
      <c r="P6900"/>
    </row>
    <row r="6901" spans="1:16" x14ac:dyDescent="0.15">
      <c r="A6901"/>
      <c r="B6901"/>
      <c r="C6901"/>
      <c r="D6901"/>
      <c r="E6901"/>
      <c r="F6901"/>
      <c r="G6901"/>
      <c r="H6901"/>
      <c r="I6901"/>
      <c r="J6901"/>
      <c r="K6901"/>
      <c r="L6901"/>
      <c r="M6901"/>
      <c r="N6901"/>
      <c r="O6901"/>
      <c r="P6901"/>
    </row>
    <row r="6902" spans="1:16" x14ac:dyDescent="0.15">
      <c r="A6902"/>
      <c r="B6902"/>
      <c r="C6902"/>
      <c r="D6902"/>
      <c r="E6902"/>
      <c r="F6902"/>
      <c r="G6902"/>
      <c r="H6902"/>
      <c r="I6902"/>
      <c r="J6902"/>
      <c r="K6902"/>
      <c r="L6902"/>
      <c r="M6902"/>
      <c r="N6902"/>
      <c r="O6902"/>
      <c r="P6902"/>
    </row>
    <row r="6903" spans="1:16" x14ac:dyDescent="0.15">
      <c r="A6903"/>
      <c r="B6903"/>
      <c r="C6903"/>
      <c r="D6903"/>
      <c r="E6903"/>
      <c r="F6903"/>
      <c r="G6903"/>
      <c r="H6903"/>
      <c r="I6903"/>
      <c r="J6903"/>
      <c r="K6903"/>
      <c r="L6903"/>
      <c r="M6903"/>
      <c r="N6903"/>
      <c r="O6903"/>
      <c r="P6903"/>
    </row>
    <row r="6904" spans="1:16" x14ac:dyDescent="0.15">
      <c r="A6904"/>
      <c r="B6904"/>
      <c r="C6904"/>
      <c r="D6904"/>
      <c r="E6904"/>
      <c r="F6904"/>
      <c r="G6904"/>
      <c r="H6904"/>
      <c r="I6904"/>
      <c r="J6904"/>
      <c r="K6904"/>
      <c r="L6904"/>
      <c r="M6904"/>
      <c r="N6904"/>
      <c r="O6904"/>
      <c r="P6904"/>
    </row>
    <row r="6905" spans="1:16" x14ac:dyDescent="0.15">
      <c r="A6905"/>
      <c r="B6905"/>
      <c r="C6905"/>
      <c r="D6905"/>
      <c r="E6905"/>
      <c r="F6905"/>
      <c r="G6905"/>
      <c r="H6905"/>
      <c r="I6905"/>
      <c r="J6905"/>
      <c r="K6905"/>
      <c r="L6905"/>
      <c r="M6905"/>
      <c r="N6905"/>
      <c r="O6905"/>
      <c r="P6905"/>
    </row>
    <row r="6906" spans="1:16" x14ac:dyDescent="0.15">
      <c r="A6906"/>
      <c r="B6906"/>
      <c r="C6906"/>
      <c r="D6906"/>
      <c r="E6906"/>
      <c r="F6906"/>
      <c r="G6906"/>
      <c r="H6906"/>
      <c r="I6906"/>
      <c r="J6906"/>
      <c r="K6906"/>
      <c r="L6906"/>
      <c r="M6906"/>
      <c r="N6906"/>
      <c r="O6906"/>
      <c r="P6906"/>
    </row>
    <row r="6907" spans="1:16" x14ac:dyDescent="0.15">
      <c r="A6907"/>
      <c r="B6907"/>
      <c r="C6907"/>
      <c r="D6907"/>
      <c r="E6907"/>
      <c r="F6907"/>
      <c r="G6907"/>
      <c r="H6907"/>
      <c r="I6907"/>
      <c r="J6907"/>
      <c r="K6907"/>
      <c r="L6907"/>
      <c r="M6907"/>
      <c r="N6907"/>
      <c r="O6907"/>
      <c r="P6907"/>
    </row>
    <row r="6908" spans="1:16" x14ac:dyDescent="0.15">
      <c r="A6908"/>
      <c r="B6908"/>
      <c r="C6908"/>
      <c r="D6908"/>
      <c r="E6908"/>
      <c r="F6908"/>
      <c r="G6908"/>
      <c r="H6908"/>
      <c r="I6908"/>
      <c r="J6908"/>
      <c r="K6908"/>
      <c r="L6908"/>
      <c r="M6908"/>
      <c r="N6908"/>
      <c r="O6908"/>
      <c r="P6908"/>
    </row>
    <row r="6909" spans="1:16" x14ac:dyDescent="0.15">
      <c r="A6909"/>
      <c r="B6909"/>
      <c r="C6909"/>
      <c r="D6909"/>
      <c r="E6909"/>
      <c r="F6909"/>
      <c r="G6909"/>
      <c r="H6909"/>
      <c r="I6909"/>
      <c r="J6909"/>
      <c r="K6909"/>
      <c r="L6909"/>
      <c r="M6909"/>
      <c r="N6909"/>
      <c r="O6909"/>
      <c r="P6909"/>
    </row>
    <row r="6910" spans="1:16" x14ac:dyDescent="0.15">
      <c r="A6910"/>
      <c r="B6910"/>
      <c r="C6910"/>
      <c r="D6910"/>
      <c r="E6910"/>
      <c r="F6910"/>
      <c r="G6910"/>
      <c r="H6910"/>
      <c r="I6910"/>
      <c r="J6910"/>
      <c r="K6910"/>
      <c r="L6910"/>
      <c r="M6910"/>
      <c r="N6910"/>
      <c r="O6910"/>
      <c r="P6910"/>
    </row>
    <row r="6911" spans="1:16" x14ac:dyDescent="0.15">
      <c r="A6911"/>
      <c r="B6911"/>
      <c r="C6911"/>
      <c r="D6911"/>
      <c r="E6911"/>
      <c r="F6911"/>
      <c r="G6911"/>
      <c r="H6911"/>
      <c r="I6911"/>
      <c r="J6911"/>
      <c r="K6911"/>
      <c r="L6911"/>
      <c r="M6911"/>
      <c r="N6911"/>
      <c r="O6911"/>
      <c r="P6911"/>
    </row>
    <row r="6912" spans="1:16" x14ac:dyDescent="0.15">
      <c r="A6912"/>
      <c r="B6912"/>
      <c r="C6912"/>
      <c r="D6912"/>
      <c r="E6912"/>
      <c r="F6912"/>
      <c r="G6912"/>
      <c r="H6912"/>
      <c r="I6912"/>
      <c r="J6912"/>
      <c r="K6912"/>
      <c r="L6912"/>
      <c r="M6912"/>
      <c r="N6912"/>
      <c r="O6912"/>
      <c r="P6912"/>
    </row>
    <row r="6913" spans="1:16" x14ac:dyDescent="0.15">
      <c r="A6913"/>
      <c r="B6913"/>
      <c r="C6913"/>
      <c r="D6913"/>
      <c r="E6913"/>
      <c r="F6913"/>
      <c r="G6913"/>
      <c r="H6913"/>
      <c r="I6913"/>
      <c r="J6913"/>
      <c r="K6913"/>
      <c r="L6913"/>
      <c r="M6913"/>
      <c r="N6913"/>
      <c r="O6913"/>
      <c r="P6913"/>
    </row>
    <row r="6914" spans="1:16" x14ac:dyDescent="0.15">
      <c r="A6914"/>
      <c r="B6914"/>
      <c r="C6914"/>
      <c r="D6914"/>
      <c r="E6914"/>
      <c r="F6914"/>
      <c r="G6914"/>
      <c r="H6914"/>
      <c r="I6914"/>
      <c r="J6914"/>
      <c r="K6914"/>
      <c r="L6914"/>
      <c r="M6914"/>
      <c r="N6914"/>
      <c r="O6914"/>
      <c r="P6914"/>
    </row>
    <row r="6915" spans="1:16" x14ac:dyDescent="0.15">
      <c r="A6915"/>
      <c r="B6915"/>
      <c r="C6915"/>
      <c r="D6915"/>
      <c r="E6915"/>
      <c r="F6915"/>
      <c r="G6915"/>
      <c r="H6915"/>
      <c r="I6915"/>
      <c r="J6915"/>
      <c r="K6915"/>
      <c r="L6915"/>
      <c r="M6915"/>
      <c r="N6915"/>
      <c r="O6915"/>
      <c r="P6915"/>
    </row>
    <row r="6916" spans="1:16" x14ac:dyDescent="0.15">
      <c r="A6916"/>
      <c r="B6916"/>
      <c r="C6916"/>
      <c r="D6916"/>
      <c r="E6916"/>
      <c r="F6916"/>
      <c r="G6916"/>
      <c r="H6916"/>
      <c r="I6916"/>
      <c r="J6916"/>
      <c r="K6916"/>
      <c r="L6916"/>
      <c r="M6916"/>
      <c r="N6916"/>
      <c r="O6916"/>
      <c r="P6916"/>
    </row>
    <row r="6917" spans="1:16" x14ac:dyDescent="0.15">
      <c r="A6917"/>
      <c r="B6917"/>
      <c r="C6917"/>
      <c r="D6917"/>
      <c r="E6917"/>
      <c r="F6917"/>
      <c r="G6917"/>
      <c r="H6917"/>
      <c r="I6917"/>
      <c r="J6917"/>
      <c r="K6917"/>
      <c r="L6917"/>
      <c r="M6917"/>
      <c r="N6917"/>
      <c r="O6917"/>
      <c r="P6917"/>
    </row>
    <row r="6918" spans="1:16" x14ac:dyDescent="0.15">
      <c r="A6918"/>
      <c r="B6918"/>
      <c r="C6918"/>
      <c r="D6918"/>
      <c r="E6918"/>
      <c r="F6918"/>
      <c r="G6918"/>
      <c r="H6918"/>
      <c r="I6918"/>
      <c r="J6918"/>
      <c r="K6918"/>
      <c r="L6918"/>
      <c r="M6918"/>
      <c r="N6918"/>
      <c r="O6918"/>
      <c r="P6918"/>
    </row>
    <row r="6919" spans="1:16" x14ac:dyDescent="0.15">
      <c r="A6919"/>
      <c r="B6919"/>
      <c r="C6919"/>
      <c r="D6919"/>
      <c r="E6919"/>
      <c r="F6919"/>
      <c r="G6919"/>
      <c r="H6919"/>
      <c r="I6919"/>
      <c r="J6919"/>
      <c r="K6919"/>
      <c r="L6919"/>
      <c r="M6919"/>
      <c r="N6919"/>
      <c r="O6919"/>
      <c r="P6919"/>
    </row>
    <row r="6920" spans="1:16" x14ac:dyDescent="0.15">
      <c r="A6920"/>
      <c r="B6920"/>
      <c r="C6920"/>
      <c r="D6920"/>
      <c r="E6920"/>
      <c r="F6920"/>
      <c r="G6920"/>
      <c r="H6920"/>
      <c r="I6920"/>
      <c r="J6920"/>
      <c r="K6920"/>
      <c r="L6920"/>
      <c r="M6920"/>
      <c r="N6920"/>
      <c r="O6920"/>
      <c r="P6920"/>
    </row>
    <row r="6921" spans="1:16" x14ac:dyDescent="0.15">
      <c r="A6921"/>
      <c r="B6921"/>
      <c r="C6921"/>
      <c r="D6921"/>
      <c r="E6921"/>
      <c r="F6921"/>
      <c r="G6921"/>
      <c r="H6921"/>
      <c r="I6921"/>
      <c r="J6921"/>
      <c r="K6921"/>
      <c r="L6921"/>
      <c r="M6921"/>
      <c r="N6921"/>
      <c r="O6921"/>
      <c r="P6921"/>
    </row>
    <row r="6922" spans="1:16" x14ac:dyDescent="0.15">
      <c r="A6922"/>
      <c r="B6922"/>
      <c r="C6922"/>
      <c r="D6922"/>
      <c r="E6922"/>
      <c r="F6922"/>
      <c r="G6922"/>
      <c r="H6922"/>
      <c r="I6922"/>
      <c r="J6922"/>
      <c r="K6922"/>
      <c r="L6922"/>
      <c r="M6922"/>
      <c r="N6922"/>
      <c r="O6922"/>
      <c r="P6922"/>
    </row>
    <row r="6923" spans="1:16" x14ac:dyDescent="0.15">
      <c r="A6923"/>
      <c r="B6923"/>
      <c r="C6923"/>
      <c r="D6923"/>
      <c r="E6923"/>
      <c r="F6923"/>
      <c r="G6923"/>
      <c r="H6923"/>
      <c r="I6923"/>
      <c r="J6923"/>
      <c r="K6923"/>
      <c r="L6923"/>
      <c r="M6923"/>
      <c r="N6923"/>
      <c r="O6923"/>
      <c r="P6923"/>
    </row>
    <row r="6924" spans="1:16" x14ac:dyDescent="0.15">
      <c r="A6924"/>
      <c r="B6924"/>
      <c r="C6924"/>
      <c r="D6924"/>
      <c r="E6924"/>
      <c r="F6924"/>
      <c r="G6924"/>
      <c r="H6924"/>
      <c r="I6924"/>
      <c r="J6924"/>
      <c r="K6924"/>
      <c r="L6924"/>
      <c r="M6924"/>
      <c r="N6924"/>
      <c r="O6924"/>
      <c r="P6924"/>
    </row>
    <row r="6925" spans="1:16" x14ac:dyDescent="0.15">
      <c r="A6925"/>
      <c r="B6925"/>
      <c r="C6925"/>
      <c r="D6925"/>
      <c r="E6925"/>
      <c r="F6925"/>
      <c r="G6925"/>
      <c r="H6925"/>
      <c r="I6925"/>
      <c r="J6925"/>
      <c r="K6925"/>
      <c r="L6925"/>
      <c r="M6925"/>
      <c r="N6925"/>
      <c r="O6925"/>
      <c r="P6925"/>
    </row>
    <row r="6926" spans="1:16" x14ac:dyDescent="0.15">
      <c r="A6926"/>
      <c r="B6926"/>
      <c r="C6926"/>
      <c r="D6926"/>
      <c r="E6926"/>
      <c r="F6926"/>
      <c r="G6926"/>
      <c r="H6926"/>
      <c r="I6926"/>
      <c r="J6926"/>
      <c r="K6926"/>
      <c r="L6926"/>
      <c r="M6926"/>
      <c r="N6926"/>
      <c r="O6926"/>
      <c r="P6926"/>
    </row>
    <row r="6927" spans="1:16" x14ac:dyDescent="0.15">
      <c r="A6927"/>
      <c r="B6927"/>
      <c r="C6927"/>
      <c r="D6927"/>
      <c r="E6927"/>
      <c r="F6927"/>
      <c r="G6927"/>
      <c r="H6927"/>
      <c r="I6927"/>
      <c r="J6927"/>
      <c r="K6927"/>
      <c r="L6927"/>
      <c r="M6927"/>
      <c r="N6927"/>
      <c r="O6927"/>
      <c r="P6927"/>
    </row>
    <row r="6928" spans="1:16" x14ac:dyDescent="0.15">
      <c r="A6928"/>
      <c r="B6928"/>
      <c r="C6928"/>
      <c r="D6928"/>
      <c r="E6928"/>
      <c r="F6928"/>
      <c r="G6928"/>
      <c r="H6928"/>
      <c r="I6928"/>
      <c r="J6928"/>
      <c r="K6928"/>
      <c r="L6928"/>
      <c r="M6928"/>
      <c r="N6928"/>
      <c r="O6928"/>
      <c r="P6928"/>
    </row>
    <row r="6929" spans="1:16" x14ac:dyDescent="0.15">
      <c r="A6929"/>
      <c r="B6929"/>
      <c r="C6929"/>
      <c r="D6929"/>
      <c r="E6929"/>
      <c r="F6929"/>
      <c r="G6929"/>
      <c r="H6929"/>
      <c r="I6929"/>
      <c r="J6929"/>
      <c r="K6929"/>
      <c r="L6929"/>
      <c r="M6929"/>
      <c r="N6929"/>
      <c r="O6929"/>
      <c r="P6929"/>
    </row>
    <row r="6930" spans="1:16" x14ac:dyDescent="0.15">
      <c r="A6930"/>
      <c r="B6930"/>
      <c r="C6930"/>
      <c r="D6930"/>
      <c r="E6930"/>
      <c r="F6930"/>
      <c r="G6930"/>
      <c r="H6930"/>
      <c r="I6930"/>
      <c r="J6930"/>
      <c r="K6930"/>
      <c r="L6930"/>
      <c r="M6930"/>
      <c r="N6930"/>
      <c r="O6930"/>
      <c r="P6930"/>
    </row>
    <row r="6931" spans="1:16" x14ac:dyDescent="0.15">
      <c r="A6931"/>
      <c r="B6931"/>
      <c r="C6931"/>
      <c r="D6931"/>
      <c r="E6931"/>
      <c r="F6931"/>
      <c r="G6931"/>
      <c r="H6931"/>
      <c r="I6931"/>
      <c r="J6931"/>
      <c r="K6931"/>
      <c r="L6931"/>
      <c r="M6931"/>
      <c r="N6931"/>
      <c r="O6931"/>
      <c r="P6931"/>
    </row>
    <row r="6932" spans="1:16" x14ac:dyDescent="0.15">
      <c r="A6932"/>
      <c r="B6932"/>
      <c r="C6932"/>
      <c r="D6932"/>
      <c r="E6932"/>
      <c r="F6932"/>
      <c r="G6932"/>
      <c r="H6932"/>
      <c r="I6932"/>
      <c r="J6932"/>
      <c r="K6932"/>
      <c r="L6932"/>
      <c r="M6932"/>
      <c r="N6932"/>
      <c r="O6932"/>
      <c r="P6932"/>
    </row>
    <row r="6933" spans="1:16" x14ac:dyDescent="0.15">
      <c r="A6933"/>
      <c r="B6933"/>
      <c r="C6933"/>
      <c r="D6933"/>
      <c r="E6933"/>
      <c r="F6933"/>
      <c r="G6933"/>
      <c r="H6933"/>
      <c r="I6933"/>
      <c r="J6933"/>
      <c r="K6933"/>
      <c r="L6933"/>
      <c r="M6933"/>
      <c r="N6933"/>
      <c r="O6933"/>
      <c r="P6933"/>
    </row>
    <row r="6934" spans="1:16" x14ac:dyDescent="0.15">
      <c r="A6934"/>
      <c r="B6934"/>
      <c r="C6934"/>
      <c r="D6934"/>
      <c r="E6934"/>
      <c r="F6934"/>
      <c r="G6934"/>
      <c r="H6934"/>
      <c r="I6934"/>
      <c r="J6934"/>
      <c r="K6934"/>
      <c r="L6934"/>
      <c r="M6934"/>
      <c r="N6934"/>
      <c r="O6934"/>
      <c r="P6934"/>
    </row>
    <row r="6935" spans="1:16" x14ac:dyDescent="0.15">
      <c r="A6935"/>
      <c r="B6935"/>
      <c r="C6935"/>
      <c r="D6935"/>
      <c r="E6935"/>
      <c r="F6935"/>
      <c r="G6935"/>
      <c r="H6935"/>
      <c r="I6935"/>
      <c r="J6935"/>
      <c r="K6935"/>
      <c r="L6935"/>
      <c r="M6935"/>
      <c r="N6935"/>
      <c r="O6935"/>
      <c r="P6935"/>
    </row>
    <row r="6936" spans="1:16" x14ac:dyDescent="0.15">
      <c r="A6936"/>
      <c r="B6936"/>
      <c r="C6936"/>
      <c r="D6936"/>
      <c r="E6936"/>
      <c r="F6936"/>
      <c r="G6936"/>
      <c r="H6936"/>
      <c r="I6936"/>
      <c r="J6936"/>
      <c r="K6936"/>
      <c r="L6936"/>
      <c r="M6936"/>
      <c r="N6936"/>
      <c r="O6936"/>
      <c r="P6936"/>
    </row>
    <row r="6937" spans="1:16" x14ac:dyDescent="0.15">
      <c r="A6937"/>
      <c r="B6937"/>
      <c r="C6937"/>
      <c r="D6937"/>
      <c r="E6937"/>
      <c r="F6937"/>
      <c r="G6937"/>
      <c r="H6937"/>
      <c r="I6937"/>
      <c r="J6937"/>
      <c r="K6937"/>
      <c r="L6937"/>
      <c r="M6937"/>
      <c r="N6937"/>
      <c r="O6937"/>
      <c r="P6937"/>
    </row>
    <row r="6938" spans="1:16" x14ac:dyDescent="0.15">
      <c r="A6938"/>
      <c r="B6938"/>
      <c r="C6938"/>
      <c r="D6938"/>
      <c r="E6938"/>
      <c r="F6938"/>
      <c r="G6938"/>
      <c r="H6938"/>
      <c r="I6938"/>
      <c r="J6938"/>
      <c r="K6938"/>
      <c r="L6938"/>
      <c r="M6938"/>
      <c r="N6938"/>
      <c r="O6938"/>
      <c r="P6938"/>
    </row>
    <row r="6939" spans="1:16" x14ac:dyDescent="0.15">
      <c r="A6939"/>
      <c r="B6939"/>
      <c r="C6939"/>
      <c r="D6939"/>
      <c r="E6939"/>
      <c r="F6939"/>
      <c r="G6939"/>
      <c r="H6939"/>
      <c r="I6939"/>
      <c r="J6939"/>
      <c r="K6939"/>
      <c r="L6939"/>
      <c r="M6939"/>
      <c r="N6939"/>
      <c r="O6939"/>
      <c r="P6939"/>
    </row>
    <row r="6940" spans="1:16" x14ac:dyDescent="0.15">
      <c r="A6940"/>
      <c r="B6940"/>
      <c r="C6940"/>
      <c r="D6940"/>
      <c r="E6940"/>
      <c r="F6940"/>
      <c r="G6940"/>
      <c r="H6940"/>
      <c r="I6940"/>
      <c r="J6940"/>
      <c r="K6940"/>
      <c r="L6940"/>
      <c r="M6940"/>
      <c r="N6940"/>
      <c r="O6940"/>
      <c r="P6940"/>
    </row>
    <row r="6941" spans="1:16" x14ac:dyDescent="0.15">
      <c r="A6941"/>
      <c r="B6941"/>
      <c r="C6941"/>
      <c r="D6941"/>
      <c r="E6941"/>
      <c r="F6941"/>
      <c r="G6941"/>
      <c r="H6941"/>
      <c r="I6941"/>
      <c r="J6941"/>
      <c r="K6941"/>
      <c r="L6941"/>
      <c r="M6941"/>
      <c r="N6941"/>
      <c r="O6941"/>
      <c r="P6941"/>
    </row>
    <row r="6942" spans="1:16" x14ac:dyDescent="0.15">
      <c r="A6942"/>
      <c r="B6942"/>
      <c r="C6942"/>
      <c r="D6942"/>
      <c r="E6942"/>
      <c r="F6942"/>
      <c r="G6942"/>
      <c r="H6942"/>
      <c r="I6942"/>
      <c r="J6942"/>
      <c r="K6942"/>
      <c r="L6942"/>
      <c r="M6942"/>
      <c r="N6942"/>
      <c r="O6942"/>
      <c r="P6942"/>
    </row>
    <row r="6943" spans="1:16" x14ac:dyDescent="0.15">
      <c r="A6943"/>
      <c r="B6943"/>
      <c r="C6943"/>
      <c r="D6943"/>
      <c r="E6943"/>
      <c r="F6943"/>
      <c r="G6943"/>
      <c r="H6943"/>
      <c r="I6943"/>
      <c r="J6943"/>
      <c r="K6943"/>
      <c r="L6943"/>
      <c r="M6943"/>
      <c r="N6943"/>
      <c r="O6943"/>
      <c r="P6943"/>
    </row>
    <row r="6944" spans="1:16" x14ac:dyDescent="0.15">
      <c r="A6944"/>
      <c r="B6944"/>
      <c r="C6944"/>
      <c r="D6944"/>
      <c r="E6944"/>
      <c r="F6944"/>
      <c r="G6944"/>
      <c r="H6944"/>
      <c r="I6944"/>
      <c r="J6944"/>
      <c r="K6944"/>
      <c r="L6944"/>
      <c r="M6944"/>
      <c r="N6944"/>
      <c r="O6944"/>
      <c r="P6944"/>
    </row>
    <row r="6945" spans="1:16" x14ac:dyDescent="0.15">
      <c r="A6945"/>
      <c r="B6945"/>
      <c r="C6945"/>
      <c r="D6945"/>
      <c r="E6945"/>
      <c r="F6945"/>
      <c r="G6945"/>
      <c r="H6945"/>
      <c r="I6945"/>
      <c r="J6945"/>
      <c r="K6945"/>
      <c r="L6945"/>
      <c r="M6945"/>
      <c r="N6945"/>
      <c r="O6945"/>
      <c r="P6945"/>
    </row>
    <row r="6946" spans="1:16" x14ac:dyDescent="0.15">
      <c r="A6946"/>
      <c r="B6946"/>
      <c r="C6946"/>
      <c r="D6946"/>
      <c r="E6946"/>
      <c r="F6946"/>
      <c r="G6946"/>
      <c r="H6946"/>
      <c r="I6946"/>
      <c r="J6946"/>
      <c r="K6946"/>
      <c r="L6946"/>
      <c r="M6946"/>
      <c r="N6946"/>
      <c r="O6946"/>
      <c r="P6946"/>
    </row>
    <row r="6947" spans="1:16" x14ac:dyDescent="0.15">
      <c r="A6947"/>
      <c r="B6947"/>
      <c r="C6947"/>
      <c r="D6947"/>
      <c r="E6947"/>
      <c r="F6947"/>
      <c r="G6947"/>
      <c r="H6947"/>
      <c r="I6947"/>
      <c r="J6947"/>
      <c r="K6947"/>
      <c r="L6947"/>
      <c r="M6947"/>
      <c r="N6947"/>
      <c r="O6947"/>
      <c r="P6947"/>
    </row>
    <row r="6948" spans="1:16" x14ac:dyDescent="0.15">
      <c r="A6948"/>
      <c r="B6948"/>
      <c r="C6948"/>
      <c r="D6948"/>
      <c r="E6948"/>
      <c r="F6948"/>
      <c r="G6948"/>
      <c r="H6948"/>
      <c r="I6948"/>
      <c r="J6948"/>
      <c r="K6948"/>
      <c r="L6948"/>
      <c r="M6948"/>
      <c r="N6948"/>
      <c r="O6948"/>
      <c r="P6948"/>
    </row>
    <row r="6949" spans="1:16" x14ac:dyDescent="0.15">
      <c r="A6949"/>
      <c r="B6949"/>
      <c r="C6949"/>
      <c r="D6949"/>
      <c r="E6949"/>
      <c r="F6949"/>
      <c r="G6949"/>
      <c r="H6949"/>
      <c r="I6949"/>
      <c r="J6949"/>
      <c r="K6949"/>
      <c r="L6949"/>
      <c r="M6949"/>
      <c r="N6949"/>
      <c r="O6949"/>
      <c r="P6949"/>
    </row>
    <row r="6950" spans="1:16" x14ac:dyDescent="0.15">
      <c r="A6950"/>
      <c r="B6950"/>
      <c r="C6950"/>
      <c r="D6950"/>
      <c r="E6950"/>
      <c r="F6950"/>
      <c r="G6950"/>
      <c r="H6950"/>
      <c r="I6950"/>
      <c r="J6950"/>
      <c r="K6950"/>
      <c r="L6950"/>
      <c r="M6950"/>
      <c r="N6950"/>
      <c r="O6950"/>
      <c r="P6950"/>
    </row>
    <row r="6951" spans="1:16" x14ac:dyDescent="0.15">
      <c r="A6951"/>
      <c r="B6951"/>
      <c r="C6951"/>
      <c r="D6951"/>
      <c r="E6951"/>
      <c r="F6951"/>
      <c r="G6951"/>
      <c r="H6951"/>
      <c r="I6951"/>
      <c r="J6951"/>
      <c r="K6951"/>
      <c r="L6951"/>
      <c r="M6951"/>
      <c r="N6951"/>
      <c r="O6951"/>
      <c r="P6951"/>
    </row>
    <row r="6952" spans="1:16" x14ac:dyDescent="0.15">
      <c r="A6952"/>
      <c r="B6952"/>
      <c r="C6952"/>
      <c r="D6952"/>
      <c r="E6952"/>
      <c r="F6952"/>
      <c r="G6952"/>
      <c r="H6952"/>
      <c r="I6952"/>
      <c r="J6952"/>
      <c r="K6952"/>
      <c r="L6952"/>
      <c r="M6952"/>
      <c r="N6952"/>
      <c r="O6952"/>
      <c r="P6952"/>
    </row>
    <row r="6953" spans="1:16" x14ac:dyDescent="0.15">
      <c r="A6953"/>
      <c r="B6953"/>
      <c r="C6953"/>
      <c r="D6953"/>
      <c r="E6953"/>
      <c r="F6953"/>
      <c r="G6953"/>
      <c r="H6953"/>
      <c r="I6953"/>
      <c r="J6953"/>
      <c r="K6953"/>
      <c r="L6953"/>
      <c r="M6953"/>
      <c r="N6953"/>
      <c r="O6953"/>
      <c r="P6953"/>
    </row>
    <row r="6954" spans="1:16" x14ac:dyDescent="0.15">
      <c r="A6954"/>
      <c r="B6954"/>
      <c r="C6954"/>
      <c r="D6954"/>
      <c r="E6954"/>
      <c r="F6954"/>
      <c r="G6954"/>
      <c r="H6954"/>
      <c r="I6954"/>
      <c r="J6954"/>
      <c r="K6954"/>
      <c r="L6954"/>
      <c r="M6954"/>
      <c r="N6954"/>
      <c r="O6954"/>
      <c r="P6954"/>
    </row>
    <row r="6955" spans="1:16" x14ac:dyDescent="0.15">
      <c r="A6955"/>
      <c r="B6955"/>
      <c r="C6955"/>
      <c r="D6955"/>
      <c r="E6955"/>
      <c r="F6955"/>
      <c r="G6955"/>
      <c r="H6955"/>
      <c r="I6955"/>
      <c r="J6955"/>
      <c r="K6955"/>
      <c r="L6955"/>
      <c r="M6955"/>
      <c r="N6955"/>
      <c r="O6955"/>
      <c r="P6955"/>
    </row>
    <row r="6956" spans="1:16" x14ac:dyDescent="0.15">
      <c r="A6956"/>
      <c r="B6956"/>
      <c r="C6956"/>
      <c r="D6956"/>
      <c r="E6956"/>
      <c r="F6956"/>
      <c r="G6956"/>
      <c r="H6956"/>
      <c r="I6956"/>
      <c r="J6956"/>
      <c r="K6956"/>
      <c r="L6956"/>
      <c r="M6956"/>
      <c r="N6956"/>
      <c r="O6956"/>
      <c r="P6956"/>
    </row>
    <row r="6957" spans="1:16" x14ac:dyDescent="0.15">
      <c r="A6957"/>
      <c r="B6957"/>
      <c r="C6957"/>
      <c r="D6957"/>
      <c r="E6957"/>
      <c r="F6957"/>
      <c r="G6957"/>
      <c r="H6957"/>
      <c r="I6957"/>
      <c r="J6957"/>
      <c r="K6957"/>
      <c r="L6957"/>
      <c r="M6957"/>
      <c r="N6957"/>
      <c r="O6957"/>
      <c r="P6957"/>
    </row>
    <row r="6958" spans="1:16" x14ac:dyDescent="0.15">
      <c r="A6958"/>
      <c r="B6958"/>
      <c r="C6958"/>
      <c r="D6958"/>
      <c r="E6958"/>
      <c r="F6958"/>
      <c r="G6958"/>
      <c r="H6958"/>
      <c r="I6958"/>
      <c r="J6958"/>
      <c r="K6958"/>
      <c r="L6958"/>
      <c r="M6958"/>
      <c r="N6958"/>
      <c r="O6958"/>
      <c r="P6958"/>
    </row>
    <row r="6959" spans="1:16" x14ac:dyDescent="0.15">
      <c r="A6959"/>
      <c r="B6959"/>
      <c r="C6959"/>
      <c r="D6959"/>
      <c r="E6959"/>
      <c r="F6959"/>
      <c r="G6959"/>
      <c r="H6959"/>
      <c r="I6959"/>
      <c r="J6959"/>
      <c r="K6959"/>
      <c r="L6959"/>
      <c r="M6959"/>
      <c r="N6959"/>
      <c r="O6959"/>
      <c r="P6959"/>
    </row>
    <row r="6960" spans="1:16" x14ac:dyDescent="0.15">
      <c r="A6960"/>
      <c r="B6960"/>
      <c r="C6960"/>
      <c r="D6960"/>
      <c r="E6960"/>
      <c r="F6960"/>
      <c r="G6960"/>
      <c r="H6960"/>
      <c r="I6960"/>
      <c r="J6960"/>
      <c r="K6960"/>
      <c r="L6960"/>
      <c r="M6960"/>
      <c r="N6960"/>
      <c r="O6960"/>
      <c r="P6960"/>
    </row>
    <row r="6961" spans="1:16" x14ac:dyDescent="0.15">
      <c r="A6961"/>
      <c r="B6961"/>
      <c r="C6961"/>
      <c r="D6961"/>
      <c r="E6961"/>
      <c r="F6961"/>
      <c r="G6961"/>
      <c r="H6961"/>
      <c r="I6961"/>
      <c r="J6961"/>
      <c r="K6961"/>
      <c r="L6961"/>
      <c r="M6961"/>
      <c r="N6961"/>
      <c r="O6961"/>
      <c r="P6961"/>
    </row>
    <row r="6962" spans="1:16" x14ac:dyDescent="0.15">
      <c r="A6962"/>
      <c r="B6962"/>
      <c r="C6962"/>
      <c r="D6962"/>
      <c r="E6962"/>
      <c r="F6962"/>
      <c r="G6962"/>
      <c r="H6962"/>
      <c r="I6962"/>
      <c r="J6962"/>
      <c r="K6962"/>
      <c r="L6962"/>
      <c r="M6962"/>
      <c r="N6962"/>
      <c r="O6962"/>
      <c r="P6962"/>
    </row>
    <row r="6963" spans="1:16" x14ac:dyDescent="0.15">
      <c r="A6963"/>
      <c r="B6963"/>
      <c r="C6963"/>
      <c r="D6963"/>
      <c r="E6963"/>
      <c r="F6963"/>
      <c r="G6963"/>
      <c r="H6963"/>
      <c r="I6963"/>
      <c r="J6963"/>
      <c r="K6963"/>
      <c r="L6963"/>
      <c r="M6963"/>
      <c r="N6963"/>
      <c r="O6963"/>
      <c r="P6963"/>
    </row>
    <row r="6964" spans="1:16" x14ac:dyDescent="0.15">
      <c r="A6964"/>
      <c r="B6964"/>
      <c r="C6964"/>
      <c r="D6964"/>
      <c r="E6964"/>
      <c r="F6964"/>
      <c r="G6964"/>
      <c r="H6964"/>
      <c r="I6964"/>
      <c r="J6964"/>
      <c r="K6964"/>
      <c r="L6964"/>
      <c r="M6964"/>
      <c r="N6964"/>
      <c r="O6964"/>
      <c r="P6964"/>
    </row>
    <row r="6965" spans="1:16" x14ac:dyDescent="0.15">
      <c r="A6965"/>
      <c r="B6965"/>
      <c r="C6965"/>
      <c r="D6965"/>
      <c r="E6965"/>
      <c r="F6965"/>
      <c r="G6965"/>
      <c r="H6965"/>
      <c r="I6965"/>
      <c r="J6965"/>
      <c r="K6965"/>
      <c r="L6965"/>
      <c r="M6965"/>
      <c r="N6965"/>
      <c r="O6965"/>
      <c r="P6965"/>
    </row>
    <row r="6966" spans="1:16" x14ac:dyDescent="0.15">
      <c r="A6966"/>
      <c r="B6966"/>
      <c r="C6966"/>
      <c r="D6966"/>
      <c r="E6966"/>
      <c r="F6966"/>
      <c r="G6966"/>
      <c r="H6966"/>
      <c r="I6966"/>
      <c r="J6966"/>
      <c r="K6966"/>
      <c r="L6966"/>
      <c r="M6966"/>
      <c r="N6966"/>
      <c r="O6966"/>
      <c r="P6966"/>
    </row>
    <row r="6967" spans="1:16" x14ac:dyDescent="0.15">
      <c r="A6967"/>
      <c r="B6967"/>
      <c r="C6967"/>
      <c r="D6967"/>
      <c r="E6967"/>
      <c r="F6967"/>
      <c r="G6967"/>
      <c r="H6967"/>
      <c r="I6967"/>
      <c r="J6967"/>
      <c r="K6967"/>
      <c r="L6967"/>
      <c r="M6967"/>
      <c r="N6967"/>
      <c r="O6967"/>
      <c r="P6967"/>
    </row>
    <row r="6968" spans="1:16" x14ac:dyDescent="0.15">
      <c r="A6968"/>
      <c r="B6968"/>
      <c r="C6968"/>
      <c r="D6968"/>
      <c r="E6968"/>
      <c r="F6968"/>
      <c r="G6968"/>
      <c r="H6968"/>
      <c r="I6968"/>
      <c r="J6968"/>
      <c r="K6968"/>
      <c r="L6968"/>
      <c r="M6968"/>
      <c r="N6968"/>
      <c r="O6968"/>
      <c r="P6968"/>
    </row>
    <row r="6969" spans="1:16" x14ac:dyDescent="0.15">
      <c r="A6969"/>
      <c r="B6969"/>
      <c r="C6969"/>
      <c r="D6969"/>
      <c r="E6969"/>
      <c r="F6969"/>
      <c r="G6969"/>
      <c r="H6969"/>
      <c r="I6969"/>
      <c r="J6969"/>
      <c r="K6969"/>
      <c r="L6969"/>
      <c r="M6969"/>
      <c r="N6969"/>
      <c r="O6969"/>
      <c r="P6969"/>
    </row>
    <row r="6970" spans="1:16" x14ac:dyDescent="0.15">
      <c r="A6970"/>
      <c r="B6970"/>
      <c r="C6970"/>
      <c r="D6970"/>
      <c r="E6970"/>
      <c r="F6970"/>
      <c r="G6970"/>
      <c r="H6970"/>
      <c r="I6970"/>
      <c r="J6970"/>
      <c r="K6970"/>
      <c r="L6970"/>
      <c r="M6970"/>
      <c r="N6970"/>
      <c r="O6970"/>
      <c r="P6970"/>
    </row>
    <row r="6971" spans="1:16" x14ac:dyDescent="0.15">
      <c r="A6971"/>
      <c r="B6971"/>
      <c r="C6971"/>
      <c r="D6971"/>
      <c r="E6971"/>
      <c r="F6971"/>
      <c r="G6971"/>
      <c r="H6971"/>
      <c r="I6971"/>
      <c r="J6971"/>
      <c r="K6971"/>
      <c r="L6971"/>
      <c r="M6971"/>
      <c r="N6971"/>
      <c r="O6971"/>
      <c r="P6971"/>
    </row>
    <row r="6972" spans="1:16" x14ac:dyDescent="0.15">
      <c r="A6972"/>
      <c r="B6972"/>
      <c r="C6972"/>
      <c r="D6972"/>
      <c r="E6972"/>
      <c r="F6972"/>
      <c r="G6972"/>
      <c r="H6972"/>
      <c r="I6972"/>
      <c r="J6972"/>
      <c r="K6972"/>
      <c r="L6972"/>
      <c r="M6972"/>
      <c r="N6972"/>
      <c r="O6972"/>
      <c r="P6972"/>
    </row>
    <row r="6973" spans="1:16" x14ac:dyDescent="0.15">
      <c r="A6973"/>
      <c r="B6973"/>
      <c r="C6973"/>
      <c r="D6973"/>
      <c r="E6973"/>
      <c r="F6973"/>
      <c r="G6973"/>
      <c r="H6973"/>
      <c r="I6973"/>
      <c r="J6973"/>
      <c r="K6973"/>
      <c r="L6973"/>
      <c r="M6973"/>
      <c r="N6973"/>
      <c r="O6973"/>
      <c r="P6973"/>
    </row>
    <row r="6974" spans="1:16" x14ac:dyDescent="0.15">
      <c r="A6974"/>
      <c r="B6974"/>
      <c r="C6974"/>
      <c r="D6974"/>
      <c r="E6974"/>
      <c r="F6974"/>
      <c r="G6974"/>
      <c r="H6974"/>
      <c r="I6974"/>
      <c r="J6974"/>
      <c r="K6974"/>
      <c r="L6974"/>
      <c r="M6974"/>
      <c r="N6974"/>
      <c r="O6974"/>
      <c r="P6974"/>
    </row>
    <row r="6975" spans="1:16" x14ac:dyDescent="0.15">
      <c r="A6975"/>
      <c r="B6975"/>
      <c r="C6975"/>
      <c r="D6975"/>
      <c r="E6975"/>
      <c r="F6975"/>
      <c r="G6975"/>
      <c r="H6975"/>
      <c r="I6975"/>
      <c r="J6975"/>
      <c r="K6975"/>
      <c r="L6975"/>
      <c r="M6975"/>
      <c r="N6975"/>
      <c r="O6975"/>
      <c r="P6975"/>
    </row>
    <row r="6976" spans="1:16" x14ac:dyDescent="0.15">
      <c r="A6976"/>
      <c r="B6976"/>
      <c r="C6976"/>
      <c r="D6976"/>
      <c r="E6976"/>
      <c r="F6976"/>
      <c r="G6976"/>
      <c r="H6976"/>
      <c r="I6976"/>
      <c r="J6976"/>
      <c r="K6976"/>
      <c r="L6976"/>
      <c r="M6976"/>
      <c r="N6976"/>
      <c r="O6976"/>
      <c r="P6976"/>
    </row>
    <row r="6977" spans="1:16" x14ac:dyDescent="0.15">
      <c r="A6977"/>
      <c r="B6977"/>
      <c r="C6977"/>
      <c r="D6977"/>
      <c r="E6977"/>
      <c r="F6977"/>
      <c r="G6977"/>
      <c r="H6977"/>
      <c r="I6977"/>
      <c r="J6977"/>
      <c r="K6977"/>
      <c r="L6977"/>
      <c r="M6977"/>
      <c r="N6977"/>
      <c r="O6977"/>
      <c r="P6977"/>
    </row>
    <row r="6978" spans="1:16" x14ac:dyDescent="0.15">
      <c r="A6978"/>
      <c r="B6978"/>
      <c r="C6978"/>
      <c r="D6978"/>
      <c r="E6978"/>
      <c r="F6978"/>
      <c r="G6978"/>
      <c r="H6978"/>
      <c r="I6978"/>
      <c r="J6978"/>
      <c r="K6978"/>
      <c r="L6978"/>
      <c r="M6978"/>
      <c r="N6978"/>
      <c r="O6978"/>
      <c r="P6978"/>
    </row>
    <row r="6979" spans="1:16" x14ac:dyDescent="0.15">
      <c r="A6979"/>
      <c r="B6979"/>
      <c r="C6979"/>
      <c r="D6979"/>
      <c r="E6979"/>
      <c r="F6979"/>
      <c r="G6979"/>
      <c r="H6979"/>
      <c r="I6979"/>
      <c r="J6979"/>
      <c r="K6979"/>
      <c r="L6979"/>
      <c r="M6979"/>
      <c r="N6979"/>
      <c r="O6979"/>
      <c r="P6979"/>
    </row>
    <row r="6980" spans="1:16" x14ac:dyDescent="0.15">
      <c r="A6980"/>
      <c r="B6980"/>
      <c r="C6980"/>
      <c r="D6980"/>
      <c r="E6980"/>
      <c r="F6980"/>
      <c r="G6980"/>
      <c r="H6980"/>
      <c r="I6980"/>
      <c r="J6980"/>
      <c r="K6980"/>
      <c r="L6980"/>
      <c r="M6980"/>
      <c r="N6980"/>
      <c r="O6980"/>
      <c r="P6980"/>
    </row>
    <row r="6981" spans="1:16" x14ac:dyDescent="0.15">
      <c r="A6981"/>
      <c r="B6981"/>
      <c r="C6981"/>
      <c r="D6981"/>
      <c r="E6981"/>
      <c r="F6981"/>
      <c r="G6981"/>
      <c r="H6981"/>
      <c r="I6981"/>
      <c r="J6981"/>
      <c r="K6981"/>
      <c r="L6981"/>
      <c r="M6981"/>
      <c r="N6981"/>
      <c r="O6981"/>
      <c r="P6981"/>
    </row>
    <row r="6982" spans="1:16" x14ac:dyDescent="0.15">
      <c r="A6982"/>
      <c r="B6982"/>
      <c r="C6982"/>
      <c r="D6982"/>
      <c r="E6982"/>
      <c r="F6982"/>
      <c r="G6982"/>
      <c r="H6982"/>
      <c r="I6982"/>
      <c r="J6982"/>
      <c r="K6982"/>
      <c r="L6982"/>
      <c r="M6982"/>
      <c r="N6982"/>
      <c r="O6982"/>
      <c r="P6982"/>
    </row>
    <row r="6983" spans="1:16" x14ac:dyDescent="0.15">
      <c r="A6983"/>
      <c r="B6983"/>
      <c r="C6983"/>
      <c r="D6983"/>
      <c r="E6983"/>
      <c r="F6983"/>
      <c r="G6983"/>
      <c r="H6983"/>
      <c r="I6983"/>
      <c r="J6983"/>
      <c r="K6983"/>
      <c r="L6983"/>
      <c r="M6983"/>
      <c r="N6983"/>
      <c r="O6983"/>
      <c r="P6983"/>
    </row>
    <row r="6984" spans="1:16" x14ac:dyDescent="0.15">
      <c r="A6984"/>
      <c r="B6984"/>
      <c r="C6984"/>
      <c r="D6984"/>
      <c r="E6984"/>
      <c r="F6984"/>
      <c r="G6984"/>
      <c r="H6984"/>
      <c r="I6984"/>
      <c r="J6984"/>
      <c r="K6984"/>
      <c r="L6984"/>
      <c r="M6984"/>
      <c r="N6984"/>
      <c r="O6984"/>
      <c r="P6984"/>
    </row>
    <row r="6985" spans="1:16" x14ac:dyDescent="0.15">
      <c r="A6985"/>
      <c r="B6985"/>
      <c r="C6985"/>
      <c r="D6985"/>
      <c r="E6985"/>
      <c r="F6985"/>
      <c r="G6985"/>
      <c r="H6985"/>
      <c r="I6985"/>
      <c r="J6985"/>
      <c r="K6985"/>
      <c r="L6985"/>
      <c r="M6985"/>
      <c r="N6985"/>
      <c r="O6985"/>
      <c r="P6985"/>
    </row>
    <row r="6986" spans="1:16" x14ac:dyDescent="0.15">
      <c r="A6986"/>
      <c r="B6986"/>
      <c r="C6986"/>
      <c r="D6986"/>
      <c r="E6986"/>
      <c r="F6986"/>
      <c r="G6986"/>
      <c r="H6986"/>
      <c r="I6986"/>
      <c r="J6986"/>
      <c r="K6986"/>
      <c r="L6986"/>
      <c r="M6986"/>
      <c r="N6986"/>
      <c r="O6986"/>
      <c r="P6986"/>
    </row>
    <row r="6987" spans="1:16" x14ac:dyDescent="0.15">
      <c r="A6987"/>
      <c r="B6987"/>
      <c r="C6987"/>
      <c r="D6987"/>
      <c r="E6987"/>
      <c r="F6987"/>
      <c r="G6987"/>
      <c r="H6987"/>
      <c r="I6987"/>
      <c r="J6987"/>
      <c r="K6987"/>
      <c r="L6987"/>
      <c r="M6987"/>
      <c r="N6987"/>
      <c r="O6987"/>
      <c r="P6987"/>
    </row>
    <row r="6988" spans="1:16" x14ac:dyDescent="0.15">
      <c r="A6988"/>
      <c r="B6988"/>
      <c r="C6988"/>
      <c r="D6988"/>
      <c r="E6988"/>
      <c r="F6988"/>
      <c r="G6988"/>
      <c r="H6988"/>
      <c r="I6988"/>
      <c r="J6988"/>
      <c r="K6988"/>
      <c r="L6988"/>
      <c r="M6988"/>
      <c r="N6988"/>
      <c r="O6988"/>
      <c r="P6988"/>
    </row>
    <row r="6989" spans="1:16" x14ac:dyDescent="0.15">
      <c r="A6989"/>
      <c r="B6989"/>
      <c r="C6989"/>
      <c r="D6989"/>
      <c r="E6989"/>
      <c r="F6989"/>
      <c r="G6989"/>
      <c r="H6989"/>
      <c r="I6989"/>
      <c r="J6989"/>
      <c r="K6989"/>
      <c r="L6989"/>
      <c r="M6989"/>
      <c r="N6989"/>
      <c r="O6989"/>
      <c r="P6989"/>
    </row>
    <row r="6990" spans="1:16" x14ac:dyDescent="0.15">
      <c r="A6990"/>
      <c r="B6990"/>
      <c r="C6990"/>
      <c r="D6990"/>
      <c r="E6990"/>
      <c r="F6990"/>
      <c r="G6990"/>
      <c r="H6990"/>
      <c r="I6990"/>
      <c r="J6990"/>
      <c r="K6990"/>
      <c r="L6990"/>
      <c r="M6990"/>
      <c r="N6990"/>
      <c r="O6990"/>
      <c r="P6990"/>
    </row>
    <row r="6991" spans="1:16" x14ac:dyDescent="0.15">
      <c r="A6991"/>
      <c r="B6991"/>
      <c r="C6991"/>
      <c r="D6991"/>
      <c r="E6991"/>
      <c r="F6991"/>
      <c r="G6991"/>
      <c r="H6991"/>
      <c r="I6991"/>
      <c r="J6991"/>
      <c r="K6991"/>
      <c r="L6991"/>
      <c r="M6991"/>
      <c r="N6991"/>
      <c r="O6991"/>
      <c r="P6991"/>
    </row>
    <row r="6992" spans="1:16" x14ac:dyDescent="0.15">
      <c r="A6992"/>
      <c r="B6992"/>
      <c r="C6992"/>
      <c r="D6992"/>
      <c r="E6992"/>
      <c r="F6992"/>
      <c r="G6992"/>
      <c r="H6992"/>
      <c r="I6992"/>
      <c r="J6992"/>
      <c r="K6992"/>
      <c r="L6992"/>
      <c r="M6992"/>
      <c r="N6992"/>
      <c r="O6992"/>
      <c r="P6992"/>
    </row>
    <row r="6993" spans="1:16" x14ac:dyDescent="0.15">
      <c r="A6993"/>
      <c r="B6993"/>
      <c r="C6993"/>
      <c r="D6993"/>
      <c r="E6993"/>
      <c r="F6993"/>
      <c r="G6993"/>
      <c r="H6993"/>
      <c r="I6993"/>
      <c r="J6993"/>
      <c r="K6993"/>
      <c r="L6993"/>
      <c r="M6993"/>
      <c r="N6993"/>
      <c r="O6993"/>
      <c r="P6993"/>
    </row>
    <row r="6994" spans="1:16" x14ac:dyDescent="0.15">
      <c r="A6994"/>
      <c r="B6994"/>
      <c r="C6994"/>
      <c r="D6994"/>
      <c r="E6994"/>
      <c r="F6994"/>
      <c r="G6994"/>
      <c r="H6994"/>
      <c r="I6994"/>
      <c r="J6994"/>
      <c r="K6994"/>
      <c r="L6994"/>
      <c r="M6994"/>
      <c r="N6994"/>
      <c r="O6994"/>
      <c r="P6994"/>
    </row>
    <row r="6995" spans="1:16" x14ac:dyDescent="0.15">
      <c r="A6995"/>
      <c r="B6995"/>
      <c r="C6995"/>
      <c r="D6995"/>
      <c r="E6995"/>
      <c r="F6995"/>
      <c r="G6995"/>
      <c r="H6995"/>
      <c r="I6995"/>
      <c r="J6995"/>
      <c r="K6995"/>
      <c r="L6995"/>
      <c r="M6995"/>
      <c r="N6995"/>
      <c r="O6995"/>
      <c r="P6995"/>
    </row>
    <row r="6996" spans="1:16" x14ac:dyDescent="0.15">
      <c r="A6996"/>
      <c r="B6996"/>
      <c r="C6996"/>
      <c r="D6996"/>
      <c r="E6996"/>
      <c r="F6996"/>
      <c r="G6996"/>
      <c r="H6996"/>
      <c r="I6996"/>
      <c r="J6996"/>
      <c r="K6996"/>
      <c r="L6996"/>
      <c r="M6996"/>
      <c r="N6996"/>
      <c r="O6996"/>
      <c r="P6996"/>
    </row>
    <row r="6997" spans="1:16" x14ac:dyDescent="0.15">
      <c r="A6997"/>
      <c r="B6997"/>
      <c r="C6997"/>
      <c r="D6997"/>
      <c r="E6997"/>
      <c r="F6997"/>
      <c r="G6997"/>
      <c r="H6997"/>
      <c r="I6997"/>
      <c r="J6997"/>
      <c r="K6997"/>
      <c r="L6997"/>
      <c r="M6997"/>
      <c r="N6997"/>
      <c r="O6997"/>
      <c r="P6997"/>
    </row>
    <row r="6998" spans="1:16" x14ac:dyDescent="0.15">
      <c r="A6998"/>
      <c r="B6998"/>
      <c r="C6998"/>
      <c r="D6998"/>
      <c r="E6998"/>
      <c r="F6998"/>
      <c r="G6998"/>
      <c r="H6998"/>
      <c r="I6998"/>
      <c r="J6998"/>
      <c r="K6998"/>
      <c r="L6998"/>
      <c r="M6998"/>
      <c r="N6998"/>
      <c r="O6998"/>
      <c r="P6998"/>
    </row>
    <row r="6999" spans="1:16" x14ac:dyDescent="0.15">
      <c r="A6999"/>
      <c r="B6999"/>
      <c r="C6999"/>
      <c r="D6999"/>
      <c r="E6999"/>
      <c r="F6999"/>
      <c r="G6999"/>
      <c r="H6999"/>
      <c r="I6999"/>
      <c r="J6999"/>
      <c r="K6999"/>
      <c r="L6999"/>
      <c r="M6999"/>
      <c r="N6999"/>
      <c r="O6999"/>
      <c r="P6999"/>
    </row>
    <row r="7000" spans="1:16" x14ac:dyDescent="0.15">
      <c r="A7000"/>
      <c r="B7000"/>
      <c r="C7000"/>
      <c r="D7000"/>
      <c r="E7000"/>
      <c r="F7000"/>
      <c r="G7000"/>
      <c r="H7000"/>
      <c r="I7000"/>
      <c r="J7000"/>
      <c r="K7000"/>
      <c r="L7000"/>
      <c r="M7000"/>
      <c r="N7000"/>
      <c r="O7000"/>
      <c r="P7000"/>
    </row>
    <row r="7001" spans="1:16" x14ac:dyDescent="0.15">
      <c r="A7001"/>
      <c r="B7001"/>
      <c r="C7001"/>
      <c r="D7001"/>
      <c r="E7001"/>
      <c r="F7001"/>
      <c r="G7001"/>
      <c r="H7001"/>
      <c r="I7001"/>
      <c r="J7001"/>
      <c r="K7001"/>
      <c r="L7001"/>
      <c r="M7001"/>
      <c r="N7001"/>
      <c r="O7001"/>
      <c r="P7001"/>
    </row>
    <row r="7002" spans="1:16" x14ac:dyDescent="0.15">
      <c r="A7002"/>
      <c r="B7002"/>
      <c r="C7002"/>
      <c r="D7002"/>
      <c r="E7002"/>
      <c r="F7002"/>
      <c r="G7002"/>
      <c r="H7002"/>
      <c r="I7002"/>
      <c r="J7002"/>
      <c r="K7002"/>
      <c r="L7002"/>
      <c r="M7002"/>
      <c r="N7002"/>
      <c r="O7002"/>
      <c r="P7002"/>
    </row>
    <row r="7003" spans="1:16" x14ac:dyDescent="0.15">
      <c r="A7003"/>
      <c r="B7003"/>
      <c r="C7003"/>
      <c r="D7003"/>
      <c r="E7003"/>
      <c r="F7003"/>
      <c r="G7003"/>
      <c r="H7003"/>
      <c r="I7003"/>
      <c r="J7003"/>
      <c r="K7003"/>
      <c r="L7003"/>
      <c r="M7003"/>
      <c r="N7003"/>
      <c r="O7003"/>
      <c r="P7003"/>
    </row>
    <row r="7004" spans="1:16" x14ac:dyDescent="0.15">
      <c r="A7004"/>
      <c r="B7004"/>
      <c r="C7004"/>
      <c r="D7004"/>
      <c r="E7004"/>
      <c r="F7004"/>
      <c r="G7004"/>
      <c r="H7004"/>
      <c r="I7004"/>
      <c r="J7004"/>
      <c r="K7004"/>
      <c r="L7004"/>
      <c r="M7004"/>
      <c r="N7004"/>
      <c r="O7004"/>
      <c r="P7004"/>
    </row>
    <row r="7005" spans="1:16" x14ac:dyDescent="0.15">
      <c r="A7005"/>
      <c r="B7005"/>
      <c r="C7005"/>
      <c r="D7005"/>
      <c r="E7005"/>
      <c r="F7005"/>
      <c r="G7005"/>
      <c r="H7005"/>
      <c r="I7005"/>
      <c r="J7005"/>
      <c r="K7005"/>
      <c r="L7005"/>
      <c r="M7005"/>
      <c r="N7005"/>
      <c r="O7005"/>
      <c r="P7005"/>
    </row>
    <row r="7006" spans="1:16" x14ac:dyDescent="0.15">
      <c r="A7006"/>
      <c r="B7006"/>
      <c r="C7006"/>
      <c r="D7006"/>
      <c r="E7006"/>
      <c r="F7006"/>
      <c r="G7006"/>
      <c r="H7006"/>
      <c r="I7006"/>
      <c r="J7006"/>
      <c r="K7006"/>
      <c r="L7006"/>
      <c r="M7006"/>
      <c r="N7006"/>
      <c r="O7006"/>
      <c r="P7006"/>
    </row>
    <row r="7007" spans="1:16" x14ac:dyDescent="0.15">
      <c r="A7007"/>
      <c r="B7007"/>
      <c r="C7007"/>
      <c r="D7007"/>
      <c r="E7007"/>
      <c r="F7007"/>
      <c r="G7007"/>
      <c r="H7007"/>
      <c r="I7007"/>
      <c r="J7007"/>
      <c r="K7007"/>
      <c r="L7007"/>
      <c r="M7007"/>
      <c r="N7007"/>
      <c r="O7007"/>
      <c r="P7007"/>
    </row>
    <row r="7008" spans="1:16" x14ac:dyDescent="0.15">
      <c r="A7008"/>
      <c r="B7008"/>
      <c r="C7008"/>
      <c r="D7008"/>
      <c r="E7008"/>
      <c r="F7008"/>
      <c r="G7008"/>
      <c r="H7008"/>
      <c r="I7008"/>
      <c r="J7008"/>
      <c r="K7008"/>
      <c r="L7008"/>
      <c r="M7008"/>
      <c r="N7008"/>
      <c r="O7008"/>
      <c r="P7008"/>
    </row>
    <row r="7009" spans="1:16" x14ac:dyDescent="0.15">
      <c r="A7009"/>
      <c r="B7009"/>
      <c r="C7009"/>
      <c r="D7009"/>
      <c r="E7009"/>
      <c r="F7009"/>
      <c r="G7009"/>
      <c r="H7009"/>
      <c r="I7009"/>
      <c r="J7009"/>
      <c r="K7009"/>
      <c r="L7009"/>
      <c r="M7009"/>
      <c r="N7009"/>
      <c r="O7009"/>
      <c r="P7009"/>
    </row>
    <row r="7010" spans="1:16" x14ac:dyDescent="0.15">
      <c r="A7010"/>
      <c r="B7010"/>
      <c r="C7010"/>
      <c r="D7010"/>
      <c r="E7010"/>
      <c r="F7010"/>
      <c r="G7010"/>
      <c r="H7010"/>
      <c r="I7010"/>
      <c r="J7010"/>
      <c r="K7010"/>
      <c r="L7010"/>
      <c r="M7010"/>
      <c r="N7010"/>
      <c r="O7010"/>
      <c r="P7010"/>
    </row>
    <row r="7011" spans="1:16" x14ac:dyDescent="0.15">
      <c r="A7011"/>
      <c r="B7011"/>
      <c r="C7011"/>
      <c r="D7011"/>
      <c r="E7011"/>
      <c r="F7011"/>
      <c r="G7011"/>
      <c r="H7011"/>
      <c r="I7011"/>
      <c r="J7011"/>
      <c r="K7011"/>
      <c r="L7011"/>
      <c r="M7011"/>
      <c r="N7011"/>
      <c r="O7011"/>
      <c r="P7011"/>
    </row>
    <row r="7012" spans="1:16" x14ac:dyDescent="0.15">
      <c r="A7012"/>
      <c r="B7012"/>
      <c r="C7012"/>
      <c r="D7012"/>
      <c r="E7012"/>
      <c r="F7012"/>
      <c r="G7012"/>
      <c r="H7012"/>
      <c r="I7012"/>
      <c r="J7012"/>
      <c r="K7012"/>
      <c r="L7012"/>
      <c r="M7012"/>
      <c r="N7012"/>
      <c r="O7012"/>
      <c r="P7012"/>
    </row>
    <row r="7013" spans="1:16" x14ac:dyDescent="0.15">
      <c r="A7013"/>
      <c r="B7013"/>
      <c r="C7013"/>
      <c r="D7013"/>
      <c r="E7013"/>
      <c r="F7013"/>
      <c r="G7013"/>
      <c r="H7013"/>
      <c r="I7013"/>
      <c r="J7013"/>
      <c r="K7013"/>
      <c r="L7013"/>
      <c r="M7013"/>
      <c r="N7013"/>
      <c r="O7013"/>
      <c r="P7013"/>
    </row>
    <row r="7014" spans="1:16" x14ac:dyDescent="0.15">
      <c r="A7014"/>
      <c r="B7014"/>
      <c r="C7014"/>
      <c r="D7014"/>
      <c r="E7014"/>
      <c r="F7014"/>
      <c r="G7014"/>
      <c r="H7014"/>
      <c r="I7014"/>
      <c r="J7014"/>
      <c r="K7014"/>
      <c r="L7014"/>
      <c r="M7014"/>
      <c r="N7014"/>
      <c r="O7014"/>
      <c r="P7014"/>
    </row>
    <row r="7015" spans="1:16" x14ac:dyDescent="0.15">
      <c r="A7015"/>
      <c r="B7015"/>
      <c r="C7015"/>
      <c r="D7015"/>
      <c r="E7015"/>
      <c r="F7015"/>
      <c r="G7015"/>
      <c r="H7015"/>
      <c r="I7015"/>
      <c r="J7015"/>
      <c r="K7015"/>
      <c r="L7015"/>
      <c r="M7015"/>
      <c r="N7015"/>
      <c r="O7015"/>
      <c r="P7015"/>
    </row>
    <row r="7016" spans="1:16" x14ac:dyDescent="0.15">
      <c r="A7016"/>
      <c r="B7016"/>
      <c r="C7016"/>
      <c r="D7016"/>
      <c r="E7016"/>
      <c r="F7016"/>
      <c r="G7016"/>
      <c r="H7016"/>
      <c r="I7016"/>
      <c r="J7016"/>
      <c r="K7016"/>
      <c r="L7016"/>
      <c r="M7016"/>
      <c r="N7016"/>
      <c r="O7016"/>
      <c r="P7016"/>
    </row>
    <row r="7017" spans="1:16" x14ac:dyDescent="0.15">
      <c r="A7017"/>
      <c r="B7017"/>
      <c r="C7017"/>
      <c r="D7017"/>
      <c r="E7017"/>
      <c r="F7017"/>
      <c r="G7017"/>
      <c r="H7017"/>
      <c r="I7017"/>
      <c r="J7017"/>
      <c r="K7017"/>
      <c r="L7017"/>
      <c r="M7017"/>
      <c r="N7017"/>
      <c r="O7017"/>
      <c r="P7017"/>
    </row>
    <row r="7018" spans="1:16" x14ac:dyDescent="0.15">
      <c r="A7018"/>
      <c r="B7018"/>
      <c r="C7018"/>
      <c r="D7018"/>
      <c r="E7018"/>
      <c r="F7018"/>
      <c r="G7018"/>
      <c r="H7018"/>
      <c r="I7018"/>
      <c r="J7018"/>
      <c r="K7018"/>
      <c r="L7018"/>
      <c r="M7018"/>
      <c r="N7018"/>
      <c r="O7018"/>
      <c r="P7018"/>
    </row>
    <row r="7019" spans="1:16" x14ac:dyDescent="0.15">
      <c r="A7019"/>
      <c r="B7019"/>
      <c r="C7019"/>
      <c r="D7019"/>
      <c r="E7019"/>
      <c r="F7019"/>
      <c r="G7019"/>
      <c r="H7019"/>
      <c r="I7019"/>
      <c r="J7019"/>
      <c r="K7019"/>
      <c r="L7019"/>
      <c r="M7019"/>
      <c r="N7019"/>
      <c r="O7019"/>
      <c r="P7019"/>
    </row>
    <row r="7020" spans="1:16" x14ac:dyDescent="0.15">
      <c r="A7020"/>
      <c r="B7020"/>
      <c r="C7020"/>
      <c r="D7020"/>
      <c r="E7020"/>
      <c r="F7020"/>
      <c r="G7020"/>
      <c r="H7020"/>
      <c r="I7020"/>
      <c r="J7020"/>
      <c r="K7020"/>
      <c r="L7020"/>
      <c r="M7020"/>
      <c r="N7020"/>
      <c r="O7020"/>
      <c r="P7020"/>
    </row>
    <row r="7021" spans="1:16" x14ac:dyDescent="0.15">
      <c r="A7021"/>
      <c r="B7021"/>
      <c r="C7021"/>
      <c r="D7021"/>
      <c r="E7021"/>
      <c r="F7021"/>
      <c r="G7021"/>
      <c r="H7021"/>
      <c r="I7021"/>
      <c r="J7021"/>
      <c r="K7021"/>
      <c r="L7021"/>
      <c r="M7021"/>
      <c r="N7021"/>
      <c r="O7021"/>
      <c r="P7021"/>
    </row>
    <row r="7022" spans="1:16" x14ac:dyDescent="0.15">
      <c r="A7022"/>
      <c r="B7022"/>
      <c r="C7022"/>
      <c r="D7022"/>
      <c r="E7022"/>
      <c r="F7022"/>
      <c r="G7022"/>
      <c r="H7022"/>
      <c r="I7022"/>
      <c r="J7022"/>
      <c r="K7022"/>
      <c r="L7022"/>
      <c r="M7022"/>
      <c r="N7022"/>
      <c r="O7022"/>
      <c r="P7022"/>
    </row>
    <row r="7023" spans="1:16" x14ac:dyDescent="0.15">
      <c r="A7023"/>
      <c r="B7023"/>
      <c r="C7023"/>
      <c r="D7023"/>
      <c r="E7023"/>
      <c r="F7023"/>
      <c r="G7023"/>
      <c r="H7023"/>
      <c r="I7023"/>
      <c r="J7023"/>
      <c r="K7023"/>
      <c r="L7023"/>
      <c r="M7023"/>
      <c r="N7023"/>
      <c r="O7023"/>
      <c r="P7023"/>
    </row>
    <row r="7024" spans="1:16" x14ac:dyDescent="0.15">
      <c r="A7024"/>
      <c r="B7024"/>
      <c r="C7024"/>
      <c r="D7024"/>
      <c r="E7024"/>
      <c r="F7024"/>
      <c r="G7024"/>
      <c r="H7024"/>
      <c r="I7024"/>
      <c r="J7024"/>
      <c r="K7024"/>
      <c r="L7024"/>
      <c r="M7024"/>
      <c r="N7024"/>
      <c r="O7024"/>
      <c r="P7024"/>
    </row>
    <row r="7025" spans="1:16" x14ac:dyDescent="0.15">
      <c r="A7025"/>
      <c r="B7025"/>
      <c r="C7025"/>
      <c r="D7025"/>
      <c r="E7025"/>
      <c r="F7025"/>
      <c r="G7025"/>
      <c r="H7025"/>
      <c r="I7025"/>
      <c r="J7025"/>
      <c r="K7025"/>
      <c r="L7025"/>
      <c r="M7025"/>
      <c r="N7025"/>
      <c r="O7025"/>
      <c r="P7025"/>
    </row>
    <row r="7026" spans="1:16" x14ac:dyDescent="0.15">
      <c r="A7026"/>
      <c r="B7026"/>
      <c r="C7026"/>
      <c r="D7026"/>
      <c r="E7026"/>
      <c r="F7026"/>
      <c r="G7026"/>
      <c r="H7026"/>
      <c r="I7026"/>
      <c r="J7026"/>
      <c r="K7026"/>
      <c r="L7026"/>
      <c r="M7026"/>
      <c r="N7026"/>
      <c r="O7026"/>
      <c r="P7026"/>
    </row>
    <row r="7027" spans="1:16" x14ac:dyDescent="0.15">
      <c r="A7027"/>
      <c r="B7027"/>
      <c r="C7027"/>
      <c r="D7027"/>
      <c r="E7027"/>
      <c r="F7027"/>
      <c r="G7027"/>
      <c r="H7027"/>
      <c r="I7027"/>
      <c r="J7027"/>
      <c r="K7027"/>
      <c r="L7027"/>
      <c r="M7027"/>
      <c r="N7027"/>
      <c r="O7027"/>
      <c r="P7027"/>
    </row>
    <row r="7028" spans="1:16" x14ac:dyDescent="0.15">
      <c r="A7028"/>
      <c r="B7028"/>
      <c r="C7028"/>
      <c r="D7028"/>
      <c r="E7028"/>
      <c r="F7028"/>
      <c r="G7028"/>
      <c r="H7028"/>
      <c r="I7028"/>
      <c r="J7028"/>
      <c r="K7028"/>
      <c r="L7028"/>
      <c r="M7028"/>
      <c r="N7028"/>
      <c r="O7028"/>
      <c r="P7028"/>
    </row>
    <row r="7029" spans="1:16" x14ac:dyDescent="0.15">
      <c r="A7029"/>
      <c r="B7029"/>
      <c r="C7029"/>
      <c r="D7029"/>
      <c r="E7029"/>
      <c r="F7029"/>
      <c r="G7029"/>
      <c r="H7029"/>
      <c r="I7029"/>
      <c r="J7029"/>
      <c r="K7029"/>
      <c r="L7029"/>
      <c r="M7029"/>
      <c r="N7029"/>
      <c r="O7029"/>
      <c r="P7029"/>
    </row>
    <row r="7030" spans="1:16" x14ac:dyDescent="0.15">
      <c r="A7030"/>
      <c r="B7030"/>
      <c r="C7030"/>
      <c r="D7030"/>
      <c r="E7030"/>
      <c r="F7030"/>
      <c r="G7030"/>
      <c r="H7030"/>
      <c r="I7030"/>
      <c r="J7030"/>
      <c r="K7030"/>
      <c r="L7030"/>
      <c r="M7030"/>
      <c r="N7030"/>
      <c r="O7030"/>
      <c r="P7030"/>
    </row>
    <row r="7031" spans="1:16" x14ac:dyDescent="0.15">
      <c r="A7031"/>
      <c r="B7031"/>
      <c r="C7031"/>
      <c r="D7031"/>
      <c r="E7031"/>
      <c r="F7031"/>
      <c r="G7031"/>
      <c r="H7031"/>
      <c r="I7031"/>
      <c r="J7031"/>
      <c r="K7031"/>
      <c r="L7031"/>
      <c r="M7031"/>
      <c r="N7031"/>
      <c r="O7031"/>
      <c r="P7031"/>
    </row>
    <row r="7032" spans="1:16" x14ac:dyDescent="0.15">
      <c r="A7032"/>
      <c r="B7032"/>
      <c r="C7032"/>
      <c r="D7032"/>
      <c r="E7032"/>
      <c r="F7032"/>
      <c r="G7032"/>
      <c r="H7032"/>
      <c r="I7032"/>
      <c r="J7032"/>
      <c r="K7032"/>
      <c r="L7032"/>
      <c r="M7032"/>
      <c r="N7032"/>
      <c r="O7032"/>
      <c r="P7032"/>
    </row>
    <row r="7033" spans="1:16" x14ac:dyDescent="0.15">
      <c r="A7033"/>
      <c r="B7033"/>
      <c r="C7033"/>
      <c r="D7033"/>
      <c r="E7033"/>
      <c r="F7033"/>
      <c r="G7033"/>
      <c r="H7033"/>
      <c r="I7033"/>
      <c r="J7033"/>
      <c r="K7033"/>
      <c r="L7033"/>
      <c r="M7033"/>
      <c r="N7033"/>
      <c r="O7033"/>
      <c r="P7033"/>
    </row>
    <row r="7034" spans="1:16" x14ac:dyDescent="0.15">
      <c r="A7034"/>
      <c r="B7034"/>
      <c r="C7034"/>
      <c r="D7034"/>
      <c r="E7034"/>
      <c r="F7034"/>
      <c r="G7034"/>
      <c r="H7034"/>
      <c r="I7034"/>
      <c r="J7034"/>
      <c r="K7034"/>
      <c r="L7034"/>
      <c r="M7034"/>
      <c r="N7034"/>
      <c r="O7034"/>
      <c r="P7034"/>
    </row>
    <row r="7035" spans="1:16" x14ac:dyDescent="0.15">
      <c r="A7035"/>
      <c r="B7035"/>
      <c r="C7035"/>
      <c r="D7035"/>
      <c r="E7035"/>
      <c r="F7035"/>
      <c r="G7035"/>
      <c r="H7035"/>
      <c r="I7035"/>
      <c r="J7035"/>
      <c r="K7035"/>
      <c r="L7035"/>
      <c r="M7035"/>
      <c r="N7035"/>
      <c r="O7035"/>
      <c r="P7035"/>
    </row>
    <row r="7036" spans="1:16" x14ac:dyDescent="0.15">
      <c r="A7036"/>
      <c r="B7036"/>
      <c r="C7036"/>
      <c r="D7036"/>
      <c r="E7036"/>
      <c r="F7036"/>
      <c r="G7036"/>
      <c r="H7036"/>
      <c r="I7036"/>
      <c r="J7036"/>
      <c r="K7036"/>
      <c r="L7036"/>
      <c r="M7036"/>
      <c r="N7036"/>
      <c r="O7036"/>
      <c r="P7036"/>
    </row>
    <row r="7037" spans="1:16" x14ac:dyDescent="0.15">
      <c r="A7037"/>
      <c r="B7037"/>
      <c r="C7037"/>
      <c r="D7037"/>
      <c r="E7037"/>
      <c r="F7037"/>
      <c r="G7037"/>
      <c r="H7037"/>
      <c r="I7037"/>
      <c r="J7037"/>
      <c r="K7037"/>
      <c r="L7037"/>
      <c r="M7037"/>
      <c r="N7037"/>
      <c r="O7037"/>
      <c r="P7037"/>
    </row>
    <row r="7038" spans="1:16" x14ac:dyDescent="0.15">
      <c r="A7038"/>
      <c r="B7038"/>
      <c r="C7038"/>
      <c r="D7038"/>
      <c r="E7038"/>
      <c r="F7038"/>
      <c r="G7038"/>
      <c r="H7038"/>
      <c r="I7038"/>
      <c r="J7038"/>
      <c r="K7038"/>
      <c r="L7038"/>
      <c r="M7038"/>
      <c r="N7038"/>
      <c r="O7038"/>
      <c r="P7038"/>
    </row>
    <row r="7039" spans="1:16" x14ac:dyDescent="0.15">
      <c r="A7039"/>
      <c r="B7039"/>
      <c r="C7039"/>
      <c r="D7039"/>
      <c r="E7039"/>
      <c r="F7039"/>
      <c r="G7039"/>
      <c r="H7039"/>
      <c r="I7039"/>
      <c r="J7039"/>
      <c r="K7039"/>
      <c r="L7039"/>
      <c r="M7039"/>
      <c r="N7039"/>
      <c r="O7039"/>
      <c r="P7039"/>
    </row>
    <row r="7040" spans="1:16" x14ac:dyDescent="0.15">
      <c r="A7040"/>
      <c r="B7040"/>
      <c r="C7040"/>
      <c r="D7040"/>
      <c r="E7040"/>
      <c r="F7040"/>
      <c r="G7040"/>
      <c r="H7040"/>
      <c r="I7040"/>
      <c r="J7040"/>
      <c r="K7040"/>
      <c r="L7040"/>
      <c r="M7040"/>
      <c r="N7040"/>
      <c r="O7040"/>
      <c r="P7040"/>
    </row>
    <row r="7041" spans="1:16" x14ac:dyDescent="0.15">
      <c r="A7041"/>
      <c r="B7041"/>
      <c r="C7041"/>
      <c r="D7041"/>
      <c r="E7041"/>
      <c r="F7041"/>
      <c r="G7041"/>
      <c r="H7041"/>
      <c r="I7041"/>
      <c r="J7041"/>
      <c r="K7041"/>
      <c r="L7041"/>
      <c r="M7041"/>
      <c r="N7041"/>
      <c r="O7041"/>
      <c r="P7041"/>
    </row>
    <row r="7042" spans="1:16" x14ac:dyDescent="0.15">
      <c r="A7042"/>
      <c r="B7042"/>
      <c r="C7042"/>
      <c r="D7042"/>
      <c r="E7042"/>
      <c r="F7042"/>
      <c r="G7042"/>
      <c r="H7042"/>
      <c r="I7042"/>
      <c r="J7042"/>
      <c r="K7042"/>
      <c r="L7042"/>
      <c r="M7042"/>
      <c r="N7042"/>
      <c r="O7042"/>
      <c r="P7042"/>
    </row>
    <row r="7043" spans="1:16" x14ac:dyDescent="0.15">
      <c r="A7043"/>
      <c r="B7043"/>
      <c r="C7043"/>
      <c r="D7043"/>
      <c r="E7043"/>
      <c r="F7043"/>
      <c r="G7043"/>
      <c r="H7043"/>
      <c r="I7043"/>
      <c r="J7043"/>
      <c r="K7043"/>
      <c r="L7043"/>
      <c r="M7043"/>
      <c r="N7043"/>
      <c r="O7043"/>
      <c r="P7043"/>
    </row>
    <row r="7044" spans="1:16" x14ac:dyDescent="0.15">
      <c r="A7044"/>
      <c r="B7044"/>
      <c r="C7044"/>
      <c r="D7044"/>
      <c r="E7044"/>
      <c r="F7044"/>
      <c r="G7044"/>
      <c r="H7044"/>
      <c r="I7044"/>
      <c r="J7044"/>
      <c r="K7044"/>
      <c r="L7044"/>
      <c r="M7044"/>
      <c r="N7044"/>
      <c r="O7044"/>
      <c r="P7044"/>
    </row>
    <row r="7045" spans="1:16" x14ac:dyDescent="0.15">
      <c r="A7045"/>
      <c r="B7045"/>
      <c r="C7045"/>
      <c r="D7045"/>
      <c r="E7045"/>
      <c r="F7045"/>
      <c r="G7045"/>
      <c r="H7045"/>
      <c r="I7045"/>
      <c r="J7045"/>
      <c r="K7045"/>
      <c r="L7045"/>
      <c r="M7045"/>
      <c r="N7045"/>
      <c r="O7045"/>
      <c r="P7045"/>
    </row>
    <row r="7046" spans="1:16" x14ac:dyDescent="0.15">
      <c r="A7046"/>
      <c r="B7046"/>
      <c r="C7046"/>
      <c r="D7046"/>
      <c r="E7046"/>
      <c r="F7046"/>
      <c r="G7046"/>
      <c r="H7046"/>
      <c r="I7046"/>
      <c r="J7046"/>
      <c r="K7046"/>
      <c r="L7046"/>
      <c r="M7046"/>
      <c r="N7046"/>
      <c r="O7046"/>
      <c r="P7046"/>
    </row>
    <row r="7047" spans="1:16" x14ac:dyDescent="0.15">
      <c r="A7047"/>
      <c r="B7047"/>
      <c r="C7047"/>
      <c r="D7047"/>
      <c r="E7047"/>
      <c r="F7047"/>
      <c r="G7047"/>
      <c r="H7047"/>
      <c r="I7047"/>
      <c r="J7047"/>
      <c r="K7047"/>
      <c r="L7047"/>
      <c r="M7047"/>
      <c r="N7047"/>
      <c r="O7047"/>
      <c r="P7047"/>
    </row>
    <row r="7048" spans="1:16" x14ac:dyDescent="0.15">
      <c r="A7048"/>
      <c r="B7048"/>
      <c r="C7048"/>
      <c r="D7048"/>
      <c r="E7048"/>
      <c r="F7048"/>
      <c r="G7048"/>
      <c r="H7048"/>
      <c r="I7048"/>
      <c r="J7048"/>
      <c r="K7048"/>
      <c r="L7048"/>
      <c r="M7048"/>
      <c r="N7048"/>
      <c r="O7048"/>
      <c r="P7048"/>
    </row>
    <row r="7049" spans="1:16" x14ac:dyDescent="0.15">
      <c r="A7049"/>
      <c r="B7049"/>
      <c r="C7049"/>
      <c r="D7049"/>
      <c r="E7049"/>
      <c r="F7049"/>
      <c r="G7049"/>
      <c r="H7049"/>
      <c r="I7049"/>
      <c r="J7049"/>
      <c r="K7049"/>
      <c r="L7049"/>
      <c r="M7049"/>
      <c r="N7049"/>
      <c r="O7049"/>
      <c r="P7049"/>
    </row>
    <row r="7050" spans="1:16" x14ac:dyDescent="0.15">
      <c r="A7050"/>
      <c r="B7050"/>
      <c r="C7050"/>
      <c r="D7050"/>
      <c r="E7050"/>
      <c r="F7050"/>
      <c r="G7050"/>
      <c r="H7050"/>
      <c r="I7050"/>
      <c r="J7050"/>
      <c r="K7050"/>
      <c r="L7050"/>
      <c r="M7050"/>
      <c r="N7050"/>
      <c r="O7050"/>
      <c r="P7050"/>
    </row>
    <row r="7051" spans="1:16" x14ac:dyDescent="0.15">
      <c r="A7051"/>
      <c r="B7051"/>
      <c r="C7051"/>
      <c r="D7051"/>
      <c r="E7051"/>
      <c r="F7051"/>
      <c r="G7051"/>
      <c r="H7051"/>
      <c r="I7051"/>
      <c r="J7051"/>
      <c r="K7051"/>
      <c r="L7051"/>
      <c r="M7051"/>
      <c r="N7051"/>
      <c r="O7051"/>
      <c r="P7051"/>
    </row>
    <row r="7052" spans="1:16" x14ac:dyDescent="0.15">
      <c r="A7052"/>
      <c r="B7052"/>
      <c r="C7052"/>
      <c r="D7052"/>
      <c r="E7052"/>
      <c r="F7052"/>
      <c r="G7052"/>
      <c r="H7052"/>
      <c r="I7052"/>
      <c r="J7052"/>
      <c r="K7052"/>
      <c r="L7052"/>
      <c r="M7052"/>
      <c r="N7052"/>
      <c r="O7052"/>
      <c r="P7052"/>
    </row>
    <row r="7053" spans="1:16" x14ac:dyDescent="0.15">
      <c r="A7053"/>
      <c r="B7053"/>
      <c r="C7053"/>
      <c r="D7053"/>
      <c r="E7053"/>
      <c r="F7053"/>
      <c r="G7053"/>
      <c r="H7053"/>
      <c r="I7053"/>
      <c r="J7053"/>
      <c r="K7053"/>
      <c r="L7053"/>
      <c r="M7053"/>
      <c r="N7053"/>
      <c r="O7053"/>
      <c r="P7053"/>
    </row>
    <row r="7054" spans="1:16" x14ac:dyDescent="0.15">
      <c r="A7054"/>
      <c r="B7054"/>
      <c r="C7054"/>
      <c r="D7054"/>
      <c r="E7054"/>
      <c r="F7054"/>
      <c r="G7054"/>
      <c r="H7054"/>
      <c r="I7054"/>
      <c r="J7054"/>
      <c r="K7054"/>
      <c r="L7054"/>
      <c r="M7054"/>
      <c r="N7054"/>
      <c r="O7054"/>
      <c r="P7054"/>
    </row>
    <row r="7055" spans="1:16" x14ac:dyDescent="0.15">
      <c r="A7055"/>
      <c r="B7055"/>
      <c r="C7055"/>
      <c r="D7055"/>
      <c r="E7055"/>
      <c r="F7055"/>
      <c r="G7055"/>
      <c r="H7055"/>
      <c r="I7055"/>
      <c r="J7055"/>
      <c r="K7055"/>
      <c r="L7055"/>
      <c r="M7055"/>
      <c r="N7055"/>
      <c r="O7055"/>
      <c r="P7055"/>
    </row>
    <row r="7056" spans="1:16" x14ac:dyDescent="0.15">
      <c r="A7056"/>
      <c r="B7056"/>
      <c r="C7056"/>
      <c r="D7056"/>
      <c r="E7056"/>
      <c r="F7056"/>
      <c r="G7056"/>
      <c r="H7056"/>
      <c r="I7056"/>
      <c r="J7056"/>
      <c r="K7056"/>
      <c r="L7056"/>
      <c r="M7056"/>
      <c r="N7056"/>
      <c r="O7056"/>
      <c r="P7056"/>
    </row>
    <row r="7057" spans="1:16" x14ac:dyDescent="0.15">
      <c r="A7057"/>
      <c r="B7057"/>
      <c r="C7057"/>
      <c r="D7057"/>
      <c r="E7057"/>
      <c r="F7057"/>
      <c r="G7057"/>
      <c r="H7057"/>
      <c r="I7057"/>
      <c r="J7057"/>
      <c r="K7057"/>
      <c r="L7057"/>
      <c r="M7057"/>
      <c r="N7057"/>
      <c r="O7057"/>
      <c r="P7057"/>
    </row>
    <row r="7058" spans="1:16" x14ac:dyDescent="0.15">
      <c r="A7058"/>
      <c r="B7058"/>
      <c r="C7058"/>
      <c r="D7058"/>
      <c r="E7058"/>
      <c r="F7058"/>
      <c r="G7058"/>
      <c r="H7058"/>
      <c r="I7058"/>
      <c r="J7058"/>
      <c r="K7058"/>
      <c r="L7058"/>
      <c r="M7058"/>
      <c r="N7058"/>
      <c r="O7058"/>
      <c r="P7058"/>
    </row>
    <row r="7059" spans="1:16" x14ac:dyDescent="0.15">
      <c r="A7059"/>
      <c r="B7059"/>
      <c r="C7059"/>
      <c r="D7059"/>
      <c r="E7059"/>
      <c r="F7059"/>
      <c r="G7059"/>
      <c r="H7059"/>
      <c r="I7059"/>
      <c r="J7059"/>
      <c r="K7059"/>
      <c r="L7059"/>
      <c r="M7059"/>
      <c r="N7059"/>
      <c r="O7059"/>
      <c r="P7059"/>
    </row>
    <row r="7060" spans="1:16" x14ac:dyDescent="0.15">
      <c r="A7060"/>
      <c r="B7060"/>
      <c r="C7060"/>
      <c r="D7060"/>
      <c r="E7060"/>
      <c r="F7060"/>
      <c r="G7060"/>
      <c r="H7060"/>
      <c r="I7060"/>
      <c r="J7060"/>
      <c r="K7060"/>
      <c r="L7060"/>
      <c r="M7060"/>
      <c r="N7060"/>
      <c r="O7060"/>
      <c r="P7060"/>
    </row>
    <row r="7061" spans="1:16" x14ac:dyDescent="0.15">
      <c r="A7061"/>
      <c r="B7061"/>
      <c r="C7061"/>
      <c r="D7061"/>
      <c r="E7061"/>
      <c r="F7061"/>
      <c r="G7061"/>
      <c r="H7061"/>
      <c r="I7061"/>
      <c r="J7061"/>
      <c r="K7061"/>
      <c r="L7061"/>
      <c r="M7061"/>
      <c r="N7061"/>
      <c r="O7061"/>
      <c r="P7061"/>
    </row>
    <row r="7062" spans="1:16" x14ac:dyDescent="0.15">
      <c r="A7062"/>
      <c r="B7062"/>
      <c r="C7062"/>
      <c r="D7062"/>
      <c r="E7062"/>
      <c r="F7062"/>
      <c r="G7062"/>
      <c r="H7062"/>
      <c r="I7062"/>
      <c r="J7062"/>
      <c r="K7062"/>
      <c r="L7062"/>
      <c r="M7062"/>
      <c r="N7062"/>
      <c r="O7062"/>
      <c r="P7062"/>
    </row>
    <row r="7063" spans="1:16" x14ac:dyDescent="0.15">
      <c r="A7063"/>
      <c r="B7063"/>
      <c r="C7063"/>
      <c r="D7063"/>
      <c r="E7063"/>
      <c r="F7063"/>
      <c r="G7063"/>
      <c r="H7063"/>
      <c r="I7063"/>
      <c r="J7063"/>
      <c r="K7063"/>
      <c r="L7063"/>
      <c r="M7063"/>
      <c r="N7063"/>
      <c r="O7063"/>
      <c r="P7063"/>
    </row>
    <row r="7064" spans="1:16" x14ac:dyDescent="0.15">
      <c r="A7064"/>
      <c r="B7064"/>
      <c r="C7064"/>
      <c r="D7064"/>
      <c r="E7064"/>
      <c r="F7064"/>
      <c r="G7064"/>
      <c r="H7064"/>
      <c r="I7064"/>
      <c r="J7064"/>
      <c r="K7064"/>
      <c r="L7064"/>
      <c r="M7064"/>
      <c r="N7064"/>
      <c r="O7064"/>
      <c r="P7064"/>
    </row>
    <row r="7065" spans="1:16" x14ac:dyDescent="0.15">
      <c r="A7065"/>
      <c r="B7065"/>
      <c r="C7065"/>
      <c r="D7065"/>
      <c r="E7065"/>
      <c r="F7065"/>
      <c r="G7065"/>
      <c r="H7065"/>
      <c r="I7065"/>
      <c r="J7065"/>
      <c r="K7065"/>
      <c r="L7065"/>
      <c r="M7065"/>
      <c r="N7065"/>
      <c r="O7065"/>
      <c r="P7065"/>
    </row>
    <row r="7066" spans="1:16" x14ac:dyDescent="0.15">
      <c r="A7066"/>
      <c r="B7066"/>
      <c r="C7066"/>
      <c r="D7066"/>
      <c r="E7066"/>
      <c r="F7066"/>
      <c r="G7066"/>
      <c r="H7066"/>
      <c r="I7066"/>
      <c r="J7066"/>
      <c r="K7066"/>
      <c r="L7066"/>
      <c r="M7066"/>
      <c r="N7066"/>
      <c r="O7066"/>
      <c r="P7066"/>
    </row>
    <row r="7067" spans="1:16" x14ac:dyDescent="0.15">
      <c r="A7067"/>
      <c r="B7067"/>
      <c r="C7067"/>
      <c r="D7067"/>
      <c r="E7067"/>
      <c r="F7067"/>
      <c r="G7067"/>
      <c r="H7067"/>
      <c r="I7067"/>
      <c r="J7067"/>
      <c r="K7067"/>
      <c r="L7067"/>
      <c r="M7067"/>
      <c r="N7067"/>
      <c r="O7067"/>
      <c r="P7067"/>
    </row>
    <row r="7068" spans="1:16" x14ac:dyDescent="0.15">
      <c r="A7068"/>
      <c r="B7068"/>
      <c r="C7068"/>
      <c r="D7068"/>
      <c r="E7068"/>
      <c r="F7068"/>
      <c r="G7068"/>
      <c r="H7068"/>
      <c r="I7068"/>
      <c r="J7068"/>
      <c r="K7068"/>
      <c r="L7068"/>
      <c r="M7068"/>
      <c r="N7068"/>
      <c r="O7068"/>
      <c r="P7068"/>
    </row>
    <row r="7069" spans="1:16" x14ac:dyDescent="0.15">
      <c r="A7069"/>
      <c r="B7069"/>
      <c r="C7069"/>
      <c r="D7069"/>
      <c r="E7069"/>
      <c r="F7069"/>
      <c r="G7069"/>
      <c r="H7069"/>
      <c r="I7069"/>
      <c r="J7069"/>
      <c r="K7069"/>
      <c r="L7069"/>
      <c r="M7069"/>
      <c r="N7069"/>
      <c r="O7069"/>
      <c r="P7069"/>
    </row>
    <row r="7070" spans="1:16" x14ac:dyDescent="0.15">
      <c r="A7070"/>
      <c r="B7070"/>
      <c r="C7070"/>
      <c r="D7070"/>
      <c r="E7070"/>
      <c r="F7070"/>
      <c r="G7070"/>
      <c r="H7070"/>
      <c r="I7070"/>
      <c r="J7070"/>
      <c r="K7070"/>
      <c r="L7070"/>
      <c r="M7070"/>
      <c r="N7070"/>
      <c r="O7070"/>
      <c r="P7070"/>
    </row>
    <row r="7071" spans="1:16" x14ac:dyDescent="0.15">
      <c r="A7071"/>
      <c r="B7071"/>
      <c r="C7071"/>
      <c r="D7071"/>
      <c r="E7071"/>
      <c r="F7071"/>
      <c r="G7071"/>
      <c r="H7071"/>
      <c r="I7071"/>
      <c r="J7071"/>
      <c r="K7071"/>
      <c r="L7071"/>
      <c r="M7071"/>
      <c r="N7071"/>
      <c r="O7071"/>
      <c r="P7071"/>
    </row>
    <row r="7072" spans="1:16" x14ac:dyDescent="0.15">
      <c r="A7072"/>
      <c r="B7072"/>
      <c r="C7072"/>
      <c r="D7072"/>
      <c r="E7072"/>
      <c r="F7072"/>
      <c r="G7072"/>
      <c r="H7072"/>
      <c r="I7072"/>
      <c r="J7072"/>
      <c r="K7072"/>
      <c r="L7072"/>
      <c r="M7072"/>
      <c r="N7072"/>
      <c r="O7072"/>
      <c r="P7072"/>
    </row>
    <row r="7073" spans="1:16" x14ac:dyDescent="0.15">
      <c r="A7073"/>
      <c r="B7073"/>
      <c r="C7073"/>
      <c r="D7073"/>
      <c r="E7073"/>
      <c r="F7073"/>
      <c r="G7073"/>
      <c r="H7073"/>
      <c r="I7073"/>
      <c r="J7073"/>
      <c r="K7073"/>
      <c r="L7073"/>
      <c r="M7073"/>
      <c r="N7073"/>
      <c r="O7073"/>
      <c r="P7073"/>
    </row>
    <row r="7074" spans="1:16" x14ac:dyDescent="0.15">
      <c r="A7074"/>
      <c r="B7074"/>
      <c r="C7074"/>
      <c r="D7074"/>
      <c r="E7074"/>
      <c r="F7074"/>
      <c r="G7074"/>
      <c r="H7074"/>
      <c r="I7074"/>
      <c r="J7074"/>
      <c r="K7074"/>
      <c r="L7074"/>
      <c r="M7074"/>
      <c r="N7074"/>
      <c r="O7074"/>
      <c r="P7074"/>
    </row>
    <row r="7075" spans="1:16" x14ac:dyDescent="0.15">
      <c r="A7075"/>
      <c r="B7075"/>
      <c r="C7075"/>
      <c r="D7075"/>
      <c r="E7075"/>
      <c r="F7075"/>
      <c r="G7075"/>
      <c r="H7075"/>
      <c r="I7075"/>
      <c r="J7075"/>
      <c r="K7075"/>
      <c r="L7075"/>
      <c r="M7075"/>
      <c r="N7075"/>
      <c r="O7075"/>
      <c r="P7075"/>
    </row>
    <row r="7076" spans="1:16" x14ac:dyDescent="0.15">
      <c r="A7076"/>
      <c r="B7076"/>
      <c r="C7076"/>
      <c r="D7076"/>
      <c r="E7076"/>
      <c r="F7076"/>
      <c r="G7076"/>
      <c r="H7076"/>
      <c r="I7076"/>
      <c r="J7076"/>
      <c r="K7076"/>
      <c r="L7076"/>
      <c r="M7076"/>
      <c r="N7076"/>
      <c r="O7076"/>
      <c r="P7076"/>
    </row>
    <row r="7077" spans="1:16" x14ac:dyDescent="0.15">
      <c r="A7077"/>
      <c r="B7077"/>
      <c r="C7077"/>
      <c r="D7077"/>
      <c r="E7077"/>
      <c r="F7077"/>
      <c r="G7077"/>
      <c r="H7077"/>
      <c r="I7077"/>
      <c r="J7077"/>
      <c r="K7077"/>
      <c r="L7077"/>
      <c r="M7077"/>
      <c r="N7077"/>
      <c r="O7077"/>
      <c r="P7077"/>
    </row>
    <row r="7078" spans="1:16" x14ac:dyDescent="0.15">
      <c r="A7078"/>
      <c r="B7078"/>
      <c r="C7078"/>
      <c r="D7078"/>
      <c r="E7078"/>
      <c r="F7078"/>
      <c r="G7078"/>
      <c r="H7078"/>
      <c r="I7078"/>
      <c r="J7078"/>
      <c r="K7078"/>
      <c r="L7078"/>
      <c r="M7078"/>
      <c r="N7078"/>
      <c r="O7078"/>
      <c r="P7078"/>
    </row>
    <row r="7079" spans="1:16" x14ac:dyDescent="0.15">
      <c r="A7079"/>
      <c r="B7079"/>
      <c r="C7079"/>
      <c r="D7079"/>
      <c r="E7079"/>
      <c r="F7079"/>
      <c r="G7079"/>
      <c r="H7079"/>
      <c r="I7079"/>
      <c r="J7079"/>
      <c r="K7079"/>
      <c r="L7079"/>
      <c r="M7079"/>
      <c r="N7079"/>
      <c r="O7079"/>
      <c r="P7079"/>
    </row>
    <row r="7080" spans="1:16" x14ac:dyDescent="0.15">
      <c r="A7080"/>
      <c r="B7080"/>
      <c r="C7080"/>
      <c r="D7080"/>
      <c r="E7080"/>
      <c r="F7080"/>
      <c r="G7080"/>
      <c r="H7080"/>
      <c r="I7080"/>
      <c r="J7080"/>
      <c r="K7080"/>
      <c r="L7080"/>
      <c r="M7080"/>
      <c r="N7080"/>
      <c r="O7080"/>
      <c r="P7080"/>
    </row>
    <row r="7081" spans="1:16" x14ac:dyDescent="0.15">
      <c r="A7081"/>
      <c r="B7081"/>
      <c r="C7081"/>
      <c r="D7081"/>
      <c r="E7081"/>
      <c r="F7081"/>
      <c r="G7081"/>
      <c r="H7081"/>
      <c r="I7081"/>
      <c r="J7081"/>
      <c r="K7081"/>
      <c r="L7081"/>
      <c r="M7081"/>
      <c r="N7081"/>
      <c r="O7081"/>
      <c r="P7081"/>
    </row>
    <row r="7082" spans="1:16" x14ac:dyDescent="0.15">
      <c r="A7082"/>
      <c r="B7082"/>
      <c r="C7082"/>
      <c r="D7082"/>
      <c r="E7082"/>
      <c r="F7082"/>
      <c r="G7082"/>
      <c r="H7082"/>
      <c r="I7082"/>
      <c r="J7082"/>
      <c r="K7082"/>
      <c r="L7082"/>
      <c r="M7082"/>
      <c r="N7082"/>
      <c r="O7082"/>
      <c r="P7082"/>
    </row>
    <row r="7083" spans="1:16" x14ac:dyDescent="0.15">
      <c r="A7083"/>
      <c r="B7083"/>
      <c r="C7083"/>
      <c r="D7083"/>
      <c r="E7083"/>
      <c r="F7083"/>
      <c r="G7083"/>
      <c r="H7083"/>
      <c r="I7083"/>
      <c r="J7083"/>
      <c r="K7083"/>
      <c r="L7083"/>
      <c r="M7083"/>
      <c r="N7083"/>
      <c r="O7083"/>
      <c r="P7083"/>
    </row>
    <row r="7084" spans="1:16" x14ac:dyDescent="0.15">
      <c r="A7084"/>
      <c r="B7084"/>
      <c r="C7084"/>
      <c r="D7084"/>
      <c r="E7084"/>
      <c r="F7084"/>
      <c r="G7084"/>
      <c r="H7084"/>
      <c r="I7084"/>
      <c r="J7084"/>
      <c r="K7084"/>
      <c r="L7084"/>
      <c r="M7084"/>
      <c r="N7084"/>
      <c r="O7084"/>
      <c r="P7084"/>
    </row>
    <row r="7085" spans="1:16" x14ac:dyDescent="0.15">
      <c r="A7085"/>
      <c r="B7085"/>
      <c r="C7085"/>
      <c r="D7085"/>
      <c r="E7085"/>
      <c r="F7085"/>
      <c r="G7085"/>
      <c r="H7085"/>
      <c r="I7085"/>
      <c r="J7085"/>
      <c r="K7085"/>
      <c r="L7085"/>
      <c r="M7085"/>
      <c r="N7085"/>
      <c r="O7085"/>
      <c r="P7085"/>
    </row>
    <row r="7086" spans="1:16" x14ac:dyDescent="0.15">
      <c r="A7086"/>
      <c r="B7086"/>
      <c r="C7086"/>
      <c r="D7086"/>
      <c r="E7086"/>
      <c r="F7086"/>
      <c r="G7086"/>
      <c r="H7086"/>
      <c r="I7086"/>
      <c r="J7086"/>
      <c r="K7086"/>
      <c r="L7086"/>
      <c r="M7086"/>
      <c r="N7086"/>
      <c r="O7086"/>
      <c r="P7086"/>
    </row>
    <row r="7087" spans="1:16" x14ac:dyDescent="0.15">
      <c r="A7087"/>
      <c r="B7087"/>
      <c r="C7087"/>
      <c r="D7087"/>
      <c r="E7087"/>
      <c r="F7087"/>
      <c r="G7087"/>
      <c r="H7087"/>
      <c r="I7087"/>
      <c r="J7087"/>
      <c r="K7087"/>
      <c r="L7087"/>
      <c r="M7087"/>
      <c r="N7087"/>
      <c r="O7087"/>
      <c r="P7087"/>
    </row>
    <row r="7088" spans="1:16" x14ac:dyDescent="0.15">
      <c r="A7088"/>
      <c r="B7088"/>
      <c r="C7088"/>
      <c r="D7088"/>
      <c r="E7088"/>
      <c r="F7088"/>
      <c r="G7088"/>
      <c r="H7088"/>
      <c r="I7088"/>
      <c r="J7088"/>
      <c r="K7088"/>
      <c r="L7088"/>
      <c r="M7088"/>
      <c r="N7088"/>
      <c r="O7088"/>
      <c r="P7088"/>
    </row>
    <row r="7089" spans="1:16" x14ac:dyDescent="0.15">
      <c r="A7089"/>
      <c r="B7089"/>
      <c r="C7089"/>
      <c r="D7089"/>
      <c r="E7089"/>
      <c r="F7089"/>
      <c r="G7089"/>
      <c r="H7089"/>
      <c r="I7089"/>
      <c r="J7089"/>
      <c r="K7089"/>
      <c r="L7089"/>
      <c r="M7089"/>
      <c r="N7089"/>
      <c r="O7089"/>
      <c r="P7089"/>
    </row>
    <row r="7090" spans="1:16" x14ac:dyDescent="0.15">
      <c r="A7090"/>
      <c r="B7090"/>
      <c r="C7090"/>
      <c r="D7090"/>
      <c r="E7090"/>
      <c r="F7090"/>
      <c r="G7090"/>
      <c r="H7090"/>
      <c r="I7090"/>
      <c r="J7090"/>
      <c r="K7090"/>
      <c r="L7090"/>
      <c r="M7090"/>
      <c r="N7090"/>
      <c r="O7090"/>
      <c r="P7090"/>
    </row>
    <row r="7091" spans="1:16" x14ac:dyDescent="0.15">
      <c r="A7091"/>
      <c r="B7091"/>
      <c r="C7091"/>
      <c r="D7091"/>
      <c r="E7091"/>
      <c r="F7091"/>
      <c r="G7091"/>
      <c r="H7091"/>
      <c r="I7091"/>
      <c r="J7091"/>
      <c r="K7091"/>
      <c r="L7091"/>
      <c r="M7091"/>
      <c r="N7091"/>
      <c r="O7091"/>
      <c r="P7091"/>
    </row>
    <row r="7092" spans="1:16" x14ac:dyDescent="0.15">
      <c r="A7092"/>
      <c r="B7092"/>
      <c r="C7092"/>
      <c r="D7092"/>
      <c r="E7092"/>
      <c r="F7092"/>
      <c r="G7092"/>
      <c r="H7092"/>
      <c r="I7092"/>
      <c r="J7092"/>
      <c r="K7092"/>
      <c r="L7092"/>
      <c r="M7092"/>
      <c r="N7092"/>
      <c r="O7092"/>
      <c r="P7092"/>
    </row>
    <row r="7093" spans="1:16" x14ac:dyDescent="0.15">
      <c r="A7093"/>
      <c r="B7093"/>
      <c r="C7093"/>
      <c r="D7093"/>
      <c r="E7093"/>
      <c r="F7093"/>
      <c r="G7093"/>
      <c r="H7093"/>
      <c r="I7093"/>
      <c r="J7093"/>
      <c r="K7093"/>
      <c r="L7093"/>
      <c r="M7093"/>
      <c r="N7093"/>
      <c r="O7093"/>
      <c r="P7093"/>
    </row>
    <row r="7094" spans="1:16" x14ac:dyDescent="0.15">
      <c r="A7094"/>
      <c r="B7094"/>
      <c r="C7094"/>
      <c r="D7094"/>
      <c r="E7094"/>
      <c r="F7094"/>
      <c r="G7094"/>
      <c r="H7094"/>
      <c r="I7094"/>
      <c r="J7094"/>
      <c r="K7094"/>
      <c r="L7094"/>
      <c r="M7094"/>
      <c r="N7094"/>
      <c r="O7094"/>
      <c r="P7094"/>
    </row>
    <row r="7095" spans="1:16" x14ac:dyDescent="0.15">
      <c r="A7095"/>
      <c r="B7095"/>
      <c r="C7095"/>
      <c r="D7095"/>
      <c r="E7095"/>
      <c r="F7095"/>
      <c r="G7095"/>
      <c r="H7095"/>
      <c r="I7095"/>
      <c r="J7095"/>
      <c r="K7095"/>
      <c r="L7095"/>
      <c r="M7095"/>
      <c r="N7095"/>
      <c r="O7095"/>
      <c r="P7095"/>
    </row>
    <row r="7096" spans="1:16" x14ac:dyDescent="0.15">
      <c r="A7096"/>
      <c r="B7096"/>
      <c r="C7096"/>
      <c r="D7096"/>
      <c r="E7096"/>
      <c r="F7096"/>
      <c r="G7096"/>
      <c r="H7096"/>
      <c r="I7096"/>
      <c r="J7096"/>
      <c r="K7096"/>
      <c r="L7096"/>
      <c r="M7096"/>
      <c r="N7096"/>
      <c r="O7096"/>
      <c r="P7096"/>
    </row>
    <row r="7097" spans="1:16" x14ac:dyDescent="0.15">
      <c r="A7097"/>
      <c r="B7097"/>
      <c r="C7097"/>
      <c r="D7097"/>
      <c r="E7097"/>
      <c r="F7097"/>
      <c r="G7097"/>
      <c r="H7097"/>
      <c r="I7097"/>
      <c r="J7097"/>
      <c r="K7097"/>
      <c r="L7097"/>
      <c r="M7097"/>
      <c r="N7097"/>
      <c r="O7097"/>
      <c r="P7097"/>
    </row>
    <row r="7098" spans="1:16" x14ac:dyDescent="0.15">
      <c r="A7098"/>
      <c r="B7098"/>
      <c r="C7098"/>
      <c r="D7098"/>
      <c r="E7098"/>
      <c r="F7098"/>
      <c r="G7098"/>
      <c r="H7098"/>
      <c r="I7098"/>
      <c r="J7098"/>
      <c r="K7098"/>
      <c r="L7098"/>
      <c r="M7098"/>
      <c r="N7098"/>
      <c r="O7098"/>
      <c r="P7098"/>
    </row>
    <row r="7099" spans="1:16" x14ac:dyDescent="0.15">
      <c r="A7099"/>
      <c r="B7099"/>
      <c r="C7099"/>
      <c r="D7099"/>
      <c r="E7099"/>
      <c r="F7099"/>
      <c r="G7099"/>
      <c r="H7099"/>
      <c r="I7099"/>
      <c r="J7099"/>
      <c r="K7099"/>
      <c r="L7099"/>
      <c r="M7099"/>
      <c r="N7099"/>
      <c r="O7099"/>
      <c r="P7099"/>
    </row>
    <row r="7100" spans="1:16" x14ac:dyDescent="0.15">
      <c r="A7100"/>
      <c r="B7100"/>
      <c r="C7100"/>
      <c r="D7100"/>
      <c r="E7100"/>
      <c r="F7100"/>
      <c r="G7100"/>
      <c r="H7100"/>
      <c r="I7100"/>
      <c r="J7100"/>
      <c r="K7100"/>
      <c r="L7100"/>
      <c r="M7100"/>
      <c r="N7100"/>
      <c r="O7100"/>
      <c r="P7100"/>
    </row>
    <row r="7101" spans="1:16" x14ac:dyDescent="0.15">
      <c r="A7101"/>
      <c r="B7101"/>
      <c r="C7101"/>
      <c r="D7101"/>
      <c r="E7101"/>
      <c r="F7101"/>
      <c r="G7101"/>
      <c r="H7101"/>
      <c r="I7101"/>
      <c r="J7101"/>
      <c r="K7101"/>
      <c r="L7101"/>
      <c r="M7101"/>
      <c r="N7101"/>
      <c r="O7101"/>
      <c r="P7101"/>
    </row>
    <row r="7102" spans="1:16" x14ac:dyDescent="0.15">
      <c r="A7102"/>
      <c r="B7102"/>
      <c r="C7102"/>
      <c r="D7102"/>
      <c r="E7102"/>
      <c r="F7102"/>
      <c r="G7102"/>
      <c r="H7102"/>
      <c r="I7102"/>
      <c r="J7102"/>
      <c r="K7102"/>
      <c r="L7102"/>
      <c r="M7102"/>
      <c r="N7102"/>
      <c r="O7102"/>
      <c r="P7102"/>
    </row>
    <row r="7103" spans="1:16" x14ac:dyDescent="0.15">
      <c r="A7103"/>
      <c r="B7103"/>
      <c r="C7103"/>
      <c r="D7103"/>
      <c r="E7103"/>
      <c r="F7103"/>
      <c r="G7103"/>
      <c r="H7103"/>
      <c r="I7103"/>
      <c r="J7103"/>
      <c r="K7103"/>
      <c r="L7103"/>
      <c r="M7103"/>
      <c r="N7103"/>
      <c r="O7103"/>
      <c r="P7103"/>
    </row>
    <row r="7104" spans="1:16" x14ac:dyDescent="0.15">
      <c r="A7104"/>
      <c r="B7104"/>
      <c r="C7104"/>
      <c r="D7104"/>
      <c r="E7104"/>
      <c r="F7104"/>
      <c r="G7104"/>
      <c r="H7104"/>
      <c r="I7104"/>
      <c r="J7104"/>
      <c r="K7104"/>
      <c r="L7104"/>
      <c r="M7104"/>
      <c r="N7104"/>
      <c r="O7104"/>
      <c r="P7104"/>
    </row>
    <row r="7105" spans="1:16" x14ac:dyDescent="0.15">
      <c r="A7105"/>
      <c r="B7105"/>
      <c r="C7105"/>
      <c r="D7105"/>
      <c r="E7105"/>
      <c r="F7105"/>
      <c r="G7105"/>
      <c r="H7105"/>
      <c r="I7105"/>
      <c r="J7105"/>
      <c r="K7105"/>
      <c r="L7105"/>
      <c r="M7105"/>
      <c r="N7105"/>
      <c r="O7105"/>
      <c r="P7105"/>
    </row>
    <row r="7106" spans="1:16" x14ac:dyDescent="0.15">
      <c r="A7106"/>
      <c r="B7106"/>
      <c r="C7106"/>
      <c r="D7106"/>
      <c r="E7106"/>
      <c r="F7106"/>
      <c r="G7106"/>
      <c r="H7106"/>
      <c r="I7106"/>
      <c r="J7106"/>
      <c r="K7106"/>
      <c r="L7106"/>
      <c r="M7106"/>
      <c r="N7106"/>
      <c r="O7106"/>
      <c r="P7106"/>
    </row>
    <row r="7107" spans="1:16" x14ac:dyDescent="0.15">
      <c r="A7107"/>
      <c r="B7107"/>
      <c r="C7107"/>
      <c r="D7107"/>
      <c r="E7107"/>
      <c r="F7107"/>
      <c r="G7107"/>
      <c r="H7107"/>
      <c r="I7107"/>
      <c r="J7107"/>
      <c r="K7107"/>
      <c r="L7107"/>
      <c r="M7107"/>
      <c r="N7107"/>
      <c r="O7107"/>
      <c r="P7107"/>
    </row>
    <row r="7108" spans="1:16" x14ac:dyDescent="0.15">
      <c r="A7108"/>
      <c r="B7108"/>
      <c r="C7108"/>
      <c r="D7108"/>
      <c r="E7108"/>
      <c r="F7108"/>
      <c r="G7108"/>
      <c r="H7108"/>
      <c r="I7108"/>
      <c r="J7108"/>
      <c r="K7108"/>
      <c r="L7108"/>
      <c r="M7108"/>
      <c r="N7108"/>
      <c r="O7108"/>
      <c r="P7108"/>
    </row>
    <row r="7109" spans="1:16" x14ac:dyDescent="0.15">
      <c r="A7109"/>
      <c r="B7109"/>
      <c r="C7109"/>
      <c r="D7109"/>
      <c r="E7109"/>
      <c r="F7109"/>
      <c r="G7109"/>
      <c r="H7109"/>
      <c r="I7109"/>
      <c r="J7109"/>
      <c r="K7109"/>
      <c r="L7109"/>
      <c r="M7109"/>
      <c r="N7109"/>
      <c r="O7109"/>
      <c r="P7109"/>
    </row>
    <row r="7110" spans="1:16" x14ac:dyDescent="0.15">
      <c r="A7110"/>
      <c r="B7110"/>
      <c r="C7110"/>
      <c r="D7110"/>
      <c r="E7110"/>
      <c r="F7110"/>
      <c r="G7110"/>
      <c r="H7110"/>
      <c r="I7110"/>
      <c r="J7110"/>
      <c r="K7110"/>
      <c r="L7110"/>
      <c r="M7110"/>
      <c r="N7110"/>
      <c r="O7110"/>
      <c r="P7110"/>
    </row>
    <row r="7111" spans="1:16" x14ac:dyDescent="0.15">
      <c r="A7111"/>
      <c r="B7111"/>
      <c r="C7111"/>
      <c r="D7111"/>
      <c r="E7111"/>
      <c r="F7111"/>
      <c r="G7111"/>
      <c r="H7111"/>
      <c r="I7111"/>
      <c r="J7111"/>
      <c r="K7111"/>
      <c r="L7111"/>
      <c r="M7111"/>
      <c r="N7111"/>
      <c r="O7111"/>
      <c r="P7111"/>
    </row>
    <row r="7112" spans="1:16" x14ac:dyDescent="0.15">
      <c r="A7112"/>
      <c r="B7112"/>
      <c r="C7112"/>
      <c r="D7112"/>
      <c r="E7112"/>
      <c r="F7112"/>
      <c r="G7112"/>
      <c r="H7112"/>
      <c r="I7112"/>
      <c r="J7112"/>
      <c r="K7112"/>
      <c r="L7112"/>
      <c r="M7112"/>
      <c r="N7112"/>
      <c r="O7112"/>
      <c r="P7112"/>
    </row>
    <row r="7113" spans="1:16" x14ac:dyDescent="0.15">
      <c r="A7113"/>
      <c r="B7113"/>
      <c r="C7113"/>
      <c r="D7113"/>
      <c r="E7113"/>
      <c r="F7113"/>
      <c r="G7113"/>
      <c r="H7113"/>
      <c r="I7113"/>
      <c r="J7113"/>
      <c r="K7113"/>
      <c r="L7113"/>
      <c r="M7113"/>
      <c r="N7113"/>
      <c r="O7113"/>
      <c r="P7113"/>
    </row>
    <row r="7114" spans="1:16" x14ac:dyDescent="0.15">
      <c r="A7114"/>
      <c r="B7114"/>
      <c r="C7114"/>
      <c r="D7114"/>
      <c r="E7114"/>
      <c r="F7114"/>
      <c r="G7114"/>
      <c r="H7114"/>
      <c r="I7114"/>
      <c r="J7114"/>
      <c r="K7114"/>
      <c r="L7114"/>
      <c r="M7114"/>
      <c r="N7114"/>
      <c r="O7114"/>
      <c r="P7114"/>
    </row>
    <row r="7115" spans="1:16" x14ac:dyDescent="0.15">
      <c r="A7115"/>
      <c r="B7115"/>
      <c r="C7115"/>
      <c r="D7115"/>
      <c r="E7115"/>
      <c r="F7115"/>
      <c r="G7115"/>
      <c r="H7115"/>
      <c r="I7115"/>
      <c r="J7115"/>
      <c r="K7115"/>
      <c r="L7115"/>
      <c r="M7115"/>
      <c r="N7115"/>
      <c r="O7115"/>
      <c r="P7115"/>
    </row>
    <row r="7116" spans="1:16" x14ac:dyDescent="0.15">
      <c r="A7116"/>
      <c r="B7116"/>
      <c r="C7116"/>
      <c r="D7116"/>
      <c r="E7116"/>
      <c r="F7116"/>
      <c r="G7116"/>
      <c r="H7116"/>
      <c r="I7116"/>
      <c r="J7116"/>
      <c r="K7116"/>
      <c r="L7116"/>
      <c r="M7116"/>
      <c r="N7116"/>
      <c r="O7116"/>
      <c r="P7116"/>
    </row>
    <row r="7117" spans="1:16" x14ac:dyDescent="0.15">
      <c r="A7117"/>
      <c r="B7117"/>
      <c r="C7117"/>
      <c r="D7117"/>
      <c r="E7117"/>
      <c r="F7117"/>
      <c r="G7117"/>
      <c r="H7117"/>
      <c r="I7117"/>
      <c r="J7117"/>
      <c r="K7117"/>
      <c r="L7117"/>
      <c r="M7117"/>
      <c r="N7117"/>
      <c r="O7117"/>
      <c r="P7117"/>
    </row>
    <row r="7118" spans="1:16" x14ac:dyDescent="0.15">
      <c r="A7118"/>
      <c r="B7118"/>
      <c r="C7118"/>
      <c r="D7118"/>
      <c r="E7118"/>
      <c r="F7118"/>
      <c r="G7118"/>
      <c r="H7118"/>
      <c r="I7118"/>
      <c r="J7118"/>
      <c r="K7118"/>
      <c r="L7118"/>
      <c r="M7118"/>
      <c r="N7118"/>
      <c r="O7118"/>
      <c r="P7118"/>
    </row>
    <row r="7119" spans="1:16" x14ac:dyDescent="0.15">
      <c r="A7119"/>
      <c r="B7119"/>
      <c r="C7119"/>
      <c r="D7119"/>
      <c r="E7119"/>
      <c r="F7119"/>
      <c r="G7119"/>
      <c r="H7119"/>
      <c r="I7119"/>
      <c r="J7119"/>
      <c r="K7119"/>
      <c r="L7119"/>
      <c r="M7119"/>
      <c r="N7119"/>
      <c r="O7119"/>
      <c r="P7119"/>
    </row>
    <row r="7120" spans="1:16" x14ac:dyDescent="0.15">
      <c r="A7120"/>
      <c r="B7120"/>
      <c r="C7120"/>
      <c r="D7120"/>
      <c r="E7120"/>
      <c r="F7120"/>
      <c r="G7120"/>
      <c r="H7120"/>
      <c r="I7120"/>
      <c r="J7120"/>
      <c r="K7120"/>
      <c r="L7120"/>
      <c r="M7120"/>
      <c r="N7120"/>
      <c r="O7120"/>
      <c r="P7120"/>
    </row>
    <row r="7121" spans="1:16" x14ac:dyDescent="0.15">
      <c r="A7121"/>
      <c r="B7121"/>
      <c r="C7121"/>
      <c r="D7121"/>
      <c r="E7121"/>
      <c r="F7121"/>
      <c r="G7121"/>
      <c r="H7121"/>
      <c r="I7121"/>
      <c r="J7121"/>
      <c r="K7121"/>
      <c r="L7121"/>
      <c r="M7121"/>
      <c r="N7121"/>
      <c r="O7121"/>
      <c r="P7121"/>
    </row>
    <row r="7122" spans="1:16" x14ac:dyDescent="0.15">
      <c r="A7122"/>
      <c r="B7122"/>
      <c r="C7122"/>
      <c r="D7122"/>
      <c r="E7122"/>
      <c r="F7122"/>
      <c r="G7122"/>
      <c r="H7122"/>
      <c r="I7122"/>
      <c r="J7122"/>
      <c r="K7122"/>
      <c r="L7122"/>
      <c r="M7122"/>
      <c r="N7122"/>
      <c r="O7122"/>
      <c r="P7122"/>
    </row>
    <row r="7123" spans="1:16" x14ac:dyDescent="0.15">
      <c r="A7123"/>
      <c r="B7123"/>
      <c r="C7123"/>
      <c r="D7123"/>
      <c r="E7123"/>
      <c r="F7123"/>
      <c r="G7123"/>
      <c r="H7123"/>
      <c r="I7123"/>
      <c r="J7123"/>
      <c r="K7123"/>
      <c r="L7123"/>
      <c r="M7123"/>
      <c r="N7123"/>
      <c r="O7123"/>
      <c r="P7123"/>
    </row>
    <row r="7124" spans="1:16" x14ac:dyDescent="0.15">
      <c r="A7124"/>
      <c r="B7124"/>
      <c r="C7124"/>
      <c r="D7124"/>
      <c r="E7124"/>
      <c r="F7124"/>
      <c r="G7124"/>
      <c r="H7124"/>
      <c r="I7124"/>
      <c r="J7124"/>
      <c r="K7124"/>
      <c r="L7124"/>
      <c r="M7124"/>
      <c r="N7124"/>
      <c r="O7124"/>
      <c r="P7124"/>
    </row>
    <row r="7125" spans="1:16" x14ac:dyDescent="0.15">
      <c r="A7125"/>
      <c r="B7125"/>
      <c r="C7125"/>
      <c r="D7125"/>
      <c r="E7125"/>
      <c r="F7125"/>
      <c r="G7125"/>
      <c r="H7125"/>
      <c r="I7125"/>
      <c r="J7125"/>
      <c r="K7125"/>
      <c r="L7125"/>
      <c r="M7125"/>
      <c r="N7125"/>
      <c r="O7125"/>
      <c r="P7125"/>
    </row>
    <row r="7126" spans="1:16" x14ac:dyDescent="0.15">
      <c r="A7126"/>
      <c r="B7126"/>
      <c r="C7126"/>
      <c r="D7126"/>
      <c r="E7126"/>
      <c r="F7126"/>
      <c r="G7126"/>
      <c r="H7126"/>
      <c r="I7126"/>
      <c r="J7126"/>
      <c r="K7126"/>
      <c r="L7126"/>
      <c r="M7126"/>
      <c r="N7126"/>
      <c r="O7126"/>
      <c r="P7126"/>
    </row>
    <row r="7127" spans="1:16" x14ac:dyDescent="0.15">
      <c r="A7127"/>
      <c r="B7127"/>
      <c r="C7127"/>
      <c r="D7127"/>
      <c r="E7127"/>
      <c r="F7127"/>
      <c r="G7127"/>
      <c r="H7127"/>
      <c r="I7127"/>
      <c r="J7127"/>
      <c r="K7127"/>
      <c r="L7127"/>
      <c r="M7127"/>
      <c r="N7127"/>
      <c r="O7127"/>
      <c r="P7127"/>
    </row>
    <row r="7128" spans="1:16" x14ac:dyDescent="0.15">
      <c r="A7128"/>
      <c r="B7128"/>
      <c r="C7128"/>
      <c r="D7128"/>
      <c r="E7128"/>
      <c r="F7128"/>
      <c r="G7128"/>
      <c r="H7128"/>
      <c r="I7128"/>
      <c r="J7128"/>
      <c r="K7128"/>
      <c r="L7128"/>
      <c r="M7128"/>
      <c r="N7128"/>
      <c r="O7128"/>
      <c r="P7128"/>
    </row>
    <row r="7129" spans="1:16" x14ac:dyDescent="0.15">
      <c r="A7129"/>
      <c r="B7129"/>
      <c r="C7129"/>
      <c r="D7129"/>
      <c r="E7129"/>
      <c r="F7129"/>
      <c r="G7129"/>
      <c r="H7129"/>
      <c r="I7129"/>
      <c r="J7129"/>
      <c r="K7129"/>
      <c r="L7129"/>
      <c r="M7129"/>
      <c r="N7129"/>
      <c r="O7129"/>
      <c r="P7129"/>
    </row>
    <row r="7130" spans="1:16" x14ac:dyDescent="0.15">
      <c r="A7130"/>
      <c r="B7130"/>
      <c r="C7130"/>
      <c r="D7130"/>
      <c r="E7130"/>
      <c r="F7130"/>
      <c r="G7130"/>
      <c r="H7130"/>
      <c r="I7130"/>
      <c r="J7130"/>
      <c r="K7130"/>
      <c r="L7130"/>
      <c r="M7130"/>
      <c r="N7130"/>
      <c r="O7130"/>
      <c r="P7130"/>
    </row>
    <row r="7131" spans="1:16" x14ac:dyDescent="0.15">
      <c r="A7131"/>
      <c r="B7131"/>
      <c r="C7131"/>
      <c r="D7131"/>
      <c r="E7131"/>
      <c r="F7131"/>
      <c r="G7131"/>
      <c r="H7131"/>
      <c r="I7131"/>
      <c r="J7131"/>
      <c r="K7131"/>
      <c r="L7131"/>
      <c r="M7131"/>
      <c r="N7131"/>
      <c r="O7131"/>
      <c r="P7131"/>
    </row>
    <row r="7132" spans="1:16" x14ac:dyDescent="0.15">
      <c r="A7132"/>
      <c r="B7132"/>
      <c r="C7132"/>
      <c r="D7132"/>
      <c r="E7132"/>
      <c r="F7132"/>
      <c r="G7132"/>
      <c r="H7132"/>
      <c r="I7132"/>
      <c r="J7132"/>
      <c r="K7132"/>
      <c r="L7132"/>
      <c r="M7132"/>
      <c r="N7132"/>
      <c r="O7132"/>
      <c r="P7132"/>
    </row>
    <row r="7133" spans="1:16" x14ac:dyDescent="0.15">
      <c r="A7133"/>
      <c r="B7133"/>
      <c r="C7133"/>
      <c r="D7133"/>
      <c r="E7133"/>
      <c r="F7133"/>
      <c r="G7133"/>
      <c r="H7133"/>
      <c r="I7133"/>
      <c r="J7133"/>
      <c r="K7133"/>
      <c r="L7133"/>
      <c r="M7133"/>
      <c r="N7133"/>
      <c r="O7133"/>
      <c r="P7133"/>
    </row>
    <row r="7134" spans="1:16" x14ac:dyDescent="0.15">
      <c r="A7134"/>
      <c r="B7134"/>
      <c r="C7134"/>
      <c r="D7134"/>
      <c r="E7134"/>
      <c r="F7134"/>
      <c r="G7134"/>
      <c r="H7134"/>
      <c r="I7134"/>
      <c r="J7134"/>
      <c r="K7134"/>
      <c r="L7134"/>
      <c r="M7134"/>
      <c r="N7134"/>
      <c r="O7134"/>
      <c r="P7134"/>
    </row>
    <row r="7135" spans="1:16" x14ac:dyDescent="0.15">
      <c r="A7135"/>
      <c r="B7135"/>
      <c r="C7135"/>
      <c r="D7135"/>
      <c r="E7135"/>
      <c r="F7135"/>
      <c r="G7135"/>
      <c r="H7135"/>
      <c r="I7135"/>
      <c r="J7135"/>
      <c r="K7135"/>
      <c r="L7135"/>
      <c r="M7135"/>
      <c r="N7135"/>
      <c r="O7135"/>
      <c r="P7135"/>
    </row>
    <row r="7136" spans="1:16" x14ac:dyDescent="0.15">
      <c r="A7136"/>
      <c r="B7136"/>
      <c r="C7136"/>
      <c r="D7136"/>
      <c r="E7136"/>
      <c r="F7136"/>
      <c r="G7136"/>
      <c r="H7136"/>
      <c r="I7136"/>
      <c r="J7136"/>
      <c r="K7136"/>
      <c r="L7136"/>
      <c r="M7136"/>
      <c r="N7136"/>
      <c r="O7136"/>
      <c r="P7136"/>
    </row>
    <row r="7137" spans="1:16" x14ac:dyDescent="0.15">
      <c r="A7137"/>
      <c r="B7137"/>
      <c r="C7137"/>
      <c r="D7137"/>
      <c r="E7137"/>
      <c r="F7137"/>
      <c r="G7137"/>
      <c r="H7137"/>
      <c r="I7137"/>
      <c r="J7137"/>
      <c r="K7137"/>
      <c r="L7137"/>
      <c r="M7137"/>
      <c r="N7137"/>
      <c r="O7137"/>
      <c r="P7137"/>
    </row>
    <row r="7138" spans="1:16" x14ac:dyDescent="0.15">
      <c r="A7138"/>
      <c r="B7138"/>
      <c r="C7138"/>
      <c r="D7138"/>
      <c r="E7138"/>
      <c r="F7138"/>
      <c r="G7138"/>
      <c r="H7138"/>
      <c r="I7138"/>
      <c r="J7138"/>
      <c r="K7138"/>
      <c r="L7138"/>
      <c r="M7138"/>
      <c r="N7138"/>
      <c r="O7138"/>
      <c r="P7138"/>
    </row>
    <row r="7139" spans="1:16" x14ac:dyDescent="0.15">
      <c r="A7139"/>
      <c r="B7139"/>
      <c r="C7139"/>
      <c r="D7139"/>
      <c r="E7139"/>
      <c r="F7139"/>
      <c r="G7139"/>
      <c r="H7139"/>
      <c r="I7139"/>
      <c r="J7139"/>
      <c r="K7139"/>
      <c r="L7139"/>
      <c r="M7139"/>
      <c r="N7139"/>
      <c r="O7139"/>
      <c r="P7139"/>
    </row>
    <row r="7140" spans="1:16" x14ac:dyDescent="0.15">
      <c r="A7140"/>
      <c r="B7140"/>
      <c r="C7140"/>
      <c r="D7140"/>
      <c r="E7140"/>
      <c r="F7140"/>
      <c r="G7140"/>
      <c r="H7140"/>
      <c r="I7140"/>
      <c r="J7140"/>
      <c r="K7140"/>
      <c r="L7140"/>
      <c r="M7140"/>
      <c r="N7140"/>
      <c r="O7140"/>
      <c r="P7140"/>
    </row>
    <row r="7141" spans="1:16" x14ac:dyDescent="0.15">
      <c r="A7141"/>
      <c r="B7141"/>
      <c r="C7141"/>
      <c r="D7141"/>
      <c r="E7141"/>
      <c r="F7141"/>
      <c r="G7141"/>
      <c r="H7141"/>
      <c r="I7141"/>
      <c r="J7141"/>
      <c r="K7141"/>
      <c r="L7141"/>
      <c r="M7141"/>
      <c r="N7141"/>
      <c r="O7141"/>
      <c r="P7141"/>
    </row>
    <row r="7142" spans="1:16" x14ac:dyDescent="0.15">
      <c r="A7142"/>
      <c r="B7142"/>
      <c r="C7142"/>
      <c r="D7142"/>
      <c r="E7142"/>
      <c r="F7142"/>
      <c r="G7142"/>
      <c r="H7142"/>
      <c r="I7142"/>
      <c r="J7142"/>
      <c r="K7142"/>
      <c r="L7142"/>
      <c r="M7142"/>
      <c r="N7142"/>
      <c r="O7142"/>
      <c r="P7142"/>
    </row>
    <row r="7143" spans="1:16" x14ac:dyDescent="0.15">
      <c r="A7143"/>
      <c r="B7143"/>
      <c r="C7143"/>
      <c r="D7143"/>
      <c r="E7143"/>
      <c r="F7143"/>
      <c r="G7143"/>
      <c r="H7143"/>
      <c r="I7143"/>
      <c r="J7143"/>
      <c r="K7143"/>
      <c r="L7143"/>
      <c r="M7143"/>
      <c r="N7143"/>
      <c r="O7143"/>
      <c r="P7143"/>
    </row>
    <row r="7144" spans="1:16" x14ac:dyDescent="0.15">
      <c r="A7144"/>
      <c r="B7144"/>
      <c r="C7144"/>
      <c r="D7144"/>
      <c r="E7144"/>
      <c r="F7144"/>
      <c r="G7144"/>
      <c r="H7144"/>
      <c r="I7144"/>
      <c r="J7144"/>
      <c r="K7144"/>
      <c r="L7144"/>
      <c r="M7144"/>
      <c r="N7144"/>
      <c r="O7144"/>
      <c r="P7144"/>
    </row>
    <row r="7145" spans="1:16" x14ac:dyDescent="0.15">
      <c r="A7145"/>
      <c r="B7145"/>
      <c r="C7145"/>
      <c r="D7145"/>
      <c r="E7145"/>
      <c r="F7145"/>
      <c r="G7145"/>
      <c r="H7145"/>
      <c r="I7145"/>
      <c r="J7145"/>
      <c r="K7145"/>
      <c r="L7145"/>
      <c r="M7145"/>
      <c r="N7145"/>
      <c r="O7145"/>
      <c r="P7145"/>
    </row>
    <row r="7146" spans="1:16" x14ac:dyDescent="0.15">
      <c r="A7146"/>
      <c r="B7146"/>
      <c r="C7146"/>
      <c r="D7146"/>
      <c r="E7146"/>
      <c r="F7146"/>
      <c r="G7146"/>
      <c r="H7146"/>
      <c r="I7146"/>
      <c r="J7146"/>
      <c r="K7146"/>
      <c r="L7146"/>
      <c r="M7146"/>
      <c r="N7146"/>
      <c r="O7146"/>
      <c r="P7146"/>
    </row>
    <row r="7147" spans="1:16" x14ac:dyDescent="0.15">
      <c r="A7147"/>
      <c r="B7147"/>
      <c r="C7147"/>
      <c r="D7147"/>
      <c r="E7147"/>
      <c r="F7147"/>
      <c r="G7147"/>
      <c r="H7147"/>
      <c r="I7147"/>
      <c r="J7147"/>
      <c r="K7147"/>
      <c r="L7147"/>
      <c r="M7147"/>
      <c r="N7147"/>
      <c r="O7147"/>
      <c r="P7147"/>
    </row>
    <row r="7148" spans="1:16" x14ac:dyDescent="0.15">
      <c r="A7148"/>
      <c r="B7148"/>
      <c r="C7148"/>
      <c r="D7148"/>
      <c r="E7148"/>
      <c r="F7148"/>
      <c r="G7148"/>
      <c r="H7148"/>
      <c r="I7148"/>
      <c r="J7148"/>
      <c r="K7148"/>
      <c r="L7148"/>
      <c r="M7148"/>
      <c r="N7148"/>
      <c r="O7148"/>
      <c r="P7148"/>
    </row>
    <row r="7149" spans="1:16" x14ac:dyDescent="0.15">
      <c r="A7149"/>
      <c r="B7149"/>
      <c r="C7149"/>
      <c r="D7149"/>
      <c r="E7149"/>
      <c r="F7149"/>
      <c r="G7149"/>
      <c r="H7149"/>
      <c r="I7149"/>
      <c r="J7149"/>
      <c r="K7149"/>
      <c r="L7149"/>
      <c r="M7149"/>
      <c r="N7149"/>
      <c r="O7149"/>
      <c r="P7149"/>
    </row>
    <row r="7150" spans="1:16" x14ac:dyDescent="0.15">
      <c r="A7150"/>
      <c r="B7150"/>
      <c r="C7150"/>
      <c r="D7150"/>
      <c r="E7150"/>
      <c r="F7150"/>
      <c r="G7150"/>
      <c r="H7150"/>
      <c r="I7150"/>
      <c r="J7150"/>
      <c r="K7150"/>
      <c r="L7150"/>
      <c r="M7150"/>
      <c r="N7150"/>
      <c r="O7150"/>
      <c r="P7150"/>
    </row>
    <row r="7151" spans="1:16" x14ac:dyDescent="0.15">
      <c r="A7151"/>
      <c r="B7151"/>
      <c r="C7151"/>
      <c r="D7151"/>
      <c r="E7151"/>
      <c r="F7151"/>
      <c r="G7151"/>
      <c r="H7151"/>
      <c r="I7151"/>
      <c r="J7151"/>
      <c r="K7151"/>
      <c r="L7151"/>
      <c r="M7151"/>
      <c r="N7151"/>
      <c r="O7151"/>
      <c r="P7151"/>
    </row>
    <row r="7152" spans="1:16" x14ac:dyDescent="0.15">
      <c r="A7152"/>
      <c r="B7152"/>
      <c r="C7152"/>
      <c r="D7152"/>
      <c r="E7152"/>
      <c r="F7152"/>
      <c r="G7152"/>
      <c r="H7152"/>
      <c r="I7152"/>
      <c r="J7152"/>
      <c r="K7152"/>
      <c r="L7152"/>
      <c r="M7152"/>
      <c r="N7152"/>
      <c r="O7152"/>
      <c r="P7152"/>
    </row>
    <row r="7153" spans="1:16" x14ac:dyDescent="0.15">
      <c r="A7153"/>
      <c r="B7153"/>
      <c r="C7153"/>
      <c r="D7153"/>
      <c r="E7153"/>
      <c r="F7153"/>
      <c r="G7153"/>
      <c r="H7153"/>
      <c r="I7153"/>
      <c r="J7153"/>
      <c r="K7153"/>
      <c r="L7153"/>
      <c r="M7153"/>
      <c r="N7153"/>
      <c r="O7153"/>
      <c r="P7153"/>
    </row>
    <row r="7154" spans="1:16" x14ac:dyDescent="0.15">
      <c r="A7154"/>
      <c r="B7154"/>
      <c r="C7154"/>
      <c r="D7154"/>
      <c r="E7154"/>
      <c r="F7154"/>
      <c r="G7154"/>
      <c r="H7154"/>
      <c r="I7154"/>
      <c r="J7154"/>
      <c r="K7154"/>
      <c r="L7154"/>
      <c r="M7154"/>
      <c r="N7154"/>
      <c r="O7154"/>
      <c r="P7154"/>
    </row>
    <row r="7155" spans="1:16" x14ac:dyDescent="0.15">
      <c r="A7155"/>
      <c r="B7155"/>
      <c r="C7155"/>
      <c r="D7155"/>
      <c r="E7155"/>
      <c r="F7155"/>
      <c r="G7155"/>
      <c r="H7155"/>
      <c r="I7155"/>
      <c r="J7155"/>
      <c r="K7155"/>
      <c r="L7155"/>
      <c r="M7155"/>
      <c r="N7155"/>
      <c r="O7155"/>
      <c r="P7155"/>
    </row>
    <row r="7156" spans="1:16" x14ac:dyDescent="0.15">
      <c r="A7156"/>
      <c r="B7156"/>
      <c r="C7156"/>
      <c r="D7156"/>
      <c r="E7156"/>
      <c r="F7156"/>
      <c r="G7156"/>
      <c r="H7156"/>
      <c r="I7156"/>
      <c r="J7156"/>
      <c r="K7156"/>
      <c r="L7156"/>
      <c r="M7156"/>
      <c r="N7156"/>
      <c r="O7156"/>
      <c r="P7156"/>
    </row>
    <row r="7157" spans="1:16" x14ac:dyDescent="0.15">
      <c r="A7157"/>
      <c r="B7157"/>
      <c r="C7157"/>
      <c r="D7157"/>
      <c r="E7157"/>
      <c r="F7157"/>
      <c r="G7157"/>
      <c r="H7157"/>
      <c r="I7157"/>
      <c r="J7157"/>
      <c r="K7157"/>
      <c r="L7157"/>
      <c r="M7157"/>
      <c r="N7157"/>
      <c r="O7157"/>
      <c r="P7157"/>
    </row>
    <row r="7158" spans="1:16" x14ac:dyDescent="0.15">
      <c r="A7158"/>
      <c r="B7158"/>
      <c r="C7158"/>
      <c r="D7158"/>
      <c r="E7158"/>
      <c r="F7158"/>
      <c r="G7158"/>
      <c r="H7158"/>
      <c r="I7158"/>
      <c r="J7158"/>
      <c r="K7158"/>
      <c r="L7158"/>
      <c r="M7158"/>
      <c r="N7158"/>
      <c r="O7158"/>
      <c r="P7158"/>
    </row>
    <row r="7159" spans="1:16" x14ac:dyDescent="0.15">
      <c r="A7159"/>
      <c r="B7159"/>
      <c r="C7159"/>
      <c r="D7159"/>
      <c r="E7159"/>
      <c r="F7159"/>
      <c r="G7159"/>
      <c r="H7159"/>
      <c r="I7159"/>
      <c r="J7159"/>
      <c r="K7159"/>
      <c r="L7159"/>
      <c r="M7159"/>
      <c r="N7159"/>
      <c r="O7159"/>
      <c r="P7159"/>
    </row>
    <row r="7160" spans="1:16" x14ac:dyDescent="0.15">
      <c r="A7160"/>
      <c r="B7160"/>
      <c r="C7160"/>
      <c r="D7160"/>
      <c r="E7160"/>
      <c r="F7160"/>
      <c r="G7160"/>
      <c r="H7160"/>
      <c r="I7160"/>
      <c r="J7160"/>
      <c r="K7160"/>
      <c r="L7160"/>
      <c r="M7160"/>
      <c r="N7160"/>
      <c r="O7160"/>
      <c r="P7160"/>
    </row>
    <row r="7161" spans="1:16" x14ac:dyDescent="0.15">
      <c r="A7161"/>
      <c r="B7161"/>
      <c r="C7161"/>
      <c r="D7161"/>
      <c r="E7161"/>
      <c r="F7161"/>
      <c r="G7161"/>
      <c r="H7161"/>
      <c r="I7161"/>
      <c r="J7161"/>
      <c r="K7161"/>
      <c r="L7161"/>
      <c r="M7161"/>
      <c r="N7161"/>
      <c r="O7161"/>
      <c r="P7161"/>
    </row>
    <row r="7162" spans="1:16" x14ac:dyDescent="0.15">
      <c r="A7162"/>
      <c r="B7162"/>
      <c r="C7162"/>
      <c r="D7162"/>
      <c r="E7162"/>
      <c r="F7162"/>
      <c r="G7162"/>
      <c r="H7162"/>
      <c r="I7162"/>
      <c r="J7162"/>
      <c r="K7162"/>
      <c r="L7162"/>
      <c r="M7162"/>
      <c r="N7162"/>
      <c r="O7162"/>
      <c r="P7162"/>
    </row>
    <row r="7163" spans="1:16" x14ac:dyDescent="0.15">
      <c r="A7163"/>
      <c r="B7163"/>
      <c r="C7163"/>
      <c r="D7163"/>
      <c r="E7163"/>
      <c r="F7163"/>
      <c r="G7163"/>
      <c r="H7163"/>
      <c r="I7163"/>
      <c r="J7163"/>
      <c r="K7163"/>
      <c r="L7163"/>
      <c r="M7163"/>
      <c r="N7163"/>
      <c r="O7163"/>
      <c r="P7163"/>
    </row>
    <row r="7164" spans="1:16" x14ac:dyDescent="0.15">
      <c r="A7164"/>
      <c r="B7164"/>
      <c r="C7164"/>
      <c r="D7164"/>
      <c r="E7164"/>
      <c r="F7164"/>
      <c r="G7164"/>
      <c r="H7164"/>
      <c r="I7164"/>
      <c r="J7164"/>
      <c r="K7164"/>
      <c r="L7164"/>
      <c r="M7164"/>
      <c r="N7164"/>
      <c r="O7164"/>
      <c r="P7164"/>
    </row>
    <row r="7165" spans="1:16" x14ac:dyDescent="0.15">
      <c r="A7165"/>
      <c r="B7165"/>
      <c r="C7165"/>
      <c r="D7165"/>
      <c r="E7165"/>
      <c r="F7165"/>
      <c r="G7165"/>
      <c r="H7165"/>
      <c r="I7165"/>
      <c r="J7165"/>
      <c r="K7165"/>
      <c r="L7165"/>
      <c r="M7165"/>
      <c r="N7165"/>
      <c r="O7165"/>
      <c r="P7165"/>
    </row>
    <row r="7166" spans="1:16" x14ac:dyDescent="0.15">
      <c r="A7166"/>
      <c r="B7166"/>
      <c r="C7166"/>
      <c r="D7166"/>
      <c r="E7166"/>
      <c r="F7166"/>
      <c r="G7166"/>
      <c r="H7166"/>
      <c r="I7166"/>
      <c r="J7166"/>
      <c r="K7166"/>
      <c r="L7166"/>
      <c r="M7166"/>
      <c r="N7166"/>
      <c r="O7166"/>
      <c r="P7166"/>
    </row>
    <row r="7167" spans="1:16" x14ac:dyDescent="0.15">
      <c r="A7167"/>
      <c r="B7167"/>
      <c r="C7167"/>
      <c r="D7167"/>
      <c r="E7167"/>
      <c r="F7167"/>
      <c r="G7167"/>
      <c r="H7167"/>
      <c r="I7167"/>
      <c r="J7167"/>
      <c r="K7167"/>
      <c r="L7167"/>
      <c r="M7167"/>
      <c r="N7167"/>
      <c r="O7167"/>
      <c r="P7167"/>
    </row>
    <row r="7168" spans="1:16" x14ac:dyDescent="0.15">
      <c r="A7168"/>
      <c r="B7168"/>
      <c r="C7168"/>
      <c r="D7168"/>
      <c r="E7168"/>
      <c r="F7168"/>
      <c r="G7168"/>
      <c r="H7168"/>
      <c r="I7168"/>
      <c r="J7168"/>
      <c r="K7168"/>
      <c r="L7168"/>
      <c r="M7168"/>
      <c r="N7168"/>
      <c r="O7168"/>
      <c r="P7168"/>
    </row>
    <row r="7169" spans="1:16" x14ac:dyDescent="0.15">
      <c r="A7169"/>
      <c r="B7169"/>
      <c r="C7169"/>
      <c r="D7169"/>
      <c r="E7169"/>
      <c r="F7169"/>
      <c r="G7169"/>
      <c r="H7169"/>
      <c r="I7169"/>
      <c r="J7169"/>
      <c r="K7169"/>
      <c r="L7169"/>
      <c r="M7169"/>
      <c r="N7169"/>
      <c r="O7169"/>
      <c r="P7169"/>
    </row>
    <row r="7170" spans="1:16" x14ac:dyDescent="0.15">
      <c r="A7170"/>
      <c r="B7170"/>
      <c r="C7170"/>
      <c r="D7170"/>
      <c r="E7170"/>
      <c r="F7170"/>
      <c r="G7170"/>
      <c r="H7170"/>
      <c r="I7170"/>
      <c r="J7170"/>
      <c r="K7170"/>
      <c r="L7170"/>
      <c r="M7170"/>
      <c r="N7170"/>
      <c r="O7170"/>
      <c r="P7170"/>
    </row>
    <row r="7171" spans="1:16" x14ac:dyDescent="0.15">
      <c r="A7171"/>
      <c r="B7171"/>
      <c r="C7171"/>
      <c r="D7171"/>
      <c r="E7171"/>
      <c r="F7171"/>
      <c r="G7171"/>
      <c r="H7171"/>
      <c r="I7171"/>
      <c r="J7171"/>
      <c r="K7171"/>
      <c r="L7171"/>
      <c r="M7171"/>
      <c r="N7171"/>
      <c r="O7171"/>
      <c r="P7171"/>
    </row>
    <row r="7172" spans="1:16" x14ac:dyDescent="0.15">
      <c r="A7172"/>
      <c r="B7172"/>
      <c r="C7172"/>
      <c r="D7172"/>
      <c r="E7172"/>
      <c r="F7172"/>
      <c r="G7172"/>
      <c r="H7172"/>
      <c r="I7172"/>
      <c r="J7172"/>
      <c r="K7172"/>
      <c r="L7172"/>
      <c r="M7172"/>
      <c r="N7172"/>
      <c r="O7172"/>
      <c r="P7172"/>
    </row>
    <row r="7173" spans="1:16" x14ac:dyDescent="0.15">
      <c r="A7173"/>
      <c r="B7173"/>
      <c r="C7173"/>
      <c r="D7173"/>
      <c r="E7173"/>
      <c r="F7173"/>
      <c r="G7173"/>
      <c r="H7173"/>
      <c r="I7173"/>
      <c r="J7173"/>
      <c r="K7173"/>
      <c r="L7173"/>
      <c r="M7173"/>
      <c r="N7173"/>
      <c r="O7173"/>
      <c r="P7173"/>
    </row>
    <row r="7174" spans="1:16" x14ac:dyDescent="0.15">
      <c r="A7174"/>
      <c r="B7174"/>
      <c r="C7174"/>
      <c r="D7174"/>
      <c r="E7174"/>
      <c r="F7174"/>
      <c r="G7174"/>
      <c r="H7174"/>
      <c r="I7174"/>
      <c r="J7174"/>
      <c r="K7174"/>
      <c r="L7174"/>
      <c r="M7174"/>
      <c r="N7174"/>
      <c r="O7174"/>
      <c r="P7174"/>
    </row>
    <row r="7175" spans="1:16" x14ac:dyDescent="0.15">
      <c r="A7175"/>
      <c r="B7175"/>
      <c r="C7175"/>
      <c r="D7175"/>
      <c r="E7175"/>
      <c r="F7175"/>
      <c r="G7175"/>
      <c r="H7175"/>
      <c r="I7175"/>
      <c r="J7175"/>
      <c r="K7175"/>
      <c r="L7175"/>
      <c r="M7175"/>
      <c r="N7175"/>
      <c r="O7175"/>
      <c r="P7175"/>
    </row>
    <row r="7176" spans="1:16" x14ac:dyDescent="0.15">
      <c r="A7176"/>
      <c r="B7176"/>
      <c r="C7176"/>
      <c r="D7176"/>
      <c r="E7176"/>
      <c r="F7176"/>
      <c r="G7176"/>
      <c r="H7176"/>
      <c r="I7176"/>
      <c r="J7176"/>
      <c r="K7176"/>
      <c r="L7176"/>
      <c r="M7176"/>
      <c r="N7176"/>
      <c r="O7176"/>
      <c r="P7176"/>
    </row>
    <row r="7177" spans="1:16" x14ac:dyDescent="0.15">
      <c r="A7177"/>
      <c r="B7177"/>
      <c r="C7177"/>
      <c r="D7177"/>
      <c r="E7177"/>
      <c r="F7177"/>
      <c r="G7177"/>
      <c r="H7177"/>
      <c r="I7177"/>
      <c r="J7177"/>
      <c r="K7177"/>
      <c r="L7177"/>
      <c r="M7177"/>
      <c r="N7177"/>
      <c r="O7177"/>
      <c r="P7177"/>
    </row>
    <row r="7178" spans="1:16" x14ac:dyDescent="0.15">
      <c r="A7178"/>
      <c r="B7178"/>
      <c r="C7178"/>
      <c r="D7178"/>
      <c r="E7178"/>
      <c r="F7178"/>
      <c r="G7178"/>
      <c r="H7178"/>
      <c r="I7178"/>
      <c r="J7178"/>
      <c r="K7178"/>
      <c r="L7178"/>
      <c r="M7178"/>
      <c r="N7178"/>
      <c r="O7178"/>
      <c r="P7178"/>
    </row>
    <row r="7179" spans="1:16" x14ac:dyDescent="0.15">
      <c r="A7179"/>
      <c r="B7179"/>
      <c r="C7179"/>
      <c r="D7179"/>
      <c r="E7179"/>
      <c r="F7179"/>
      <c r="G7179"/>
      <c r="H7179"/>
      <c r="I7179"/>
      <c r="J7179"/>
      <c r="K7179"/>
      <c r="L7179"/>
      <c r="M7179"/>
      <c r="N7179"/>
      <c r="O7179"/>
      <c r="P7179"/>
    </row>
    <row r="7180" spans="1:16" x14ac:dyDescent="0.15">
      <c r="A7180"/>
      <c r="B7180"/>
      <c r="C7180"/>
      <c r="D7180"/>
      <c r="E7180"/>
      <c r="F7180"/>
      <c r="G7180"/>
      <c r="H7180"/>
      <c r="I7180"/>
      <c r="J7180"/>
      <c r="K7180"/>
      <c r="L7180"/>
      <c r="M7180"/>
      <c r="N7180"/>
      <c r="O7180"/>
      <c r="P7180"/>
    </row>
    <row r="7181" spans="1:16" x14ac:dyDescent="0.15">
      <c r="A7181"/>
      <c r="B7181"/>
      <c r="C7181"/>
      <c r="D7181"/>
      <c r="E7181"/>
      <c r="F7181"/>
      <c r="G7181"/>
      <c r="H7181"/>
      <c r="I7181"/>
      <c r="J7181"/>
      <c r="K7181"/>
      <c r="L7181"/>
      <c r="M7181"/>
      <c r="N7181"/>
      <c r="O7181"/>
      <c r="P7181"/>
    </row>
    <row r="7182" spans="1:16" x14ac:dyDescent="0.15">
      <c r="A7182"/>
      <c r="B7182"/>
      <c r="C7182"/>
      <c r="D7182"/>
      <c r="E7182"/>
      <c r="F7182"/>
      <c r="G7182"/>
      <c r="H7182"/>
      <c r="I7182"/>
      <c r="J7182"/>
      <c r="K7182"/>
      <c r="L7182"/>
      <c r="M7182"/>
      <c r="N7182"/>
      <c r="O7182"/>
      <c r="P7182"/>
    </row>
    <row r="7183" spans="1:16" x14ac:dyDescent="0.15">
      <c r="A7183"/>
      <c r="B7183"/>
      <c r="C7183"/>
      <c r="D7183"/>
      <c r="E7183"/>
      <c r="F7183"/>
      <c r="G7183"/>
      <c r="H7183"/>
      <c r="I7183"/>
      <c r="J7183"/>
      <c r="K7183"/>
      <c r="L7183"/>
      <c r="M7183"/>
      <c r="N7183"/>
      <c r="O7183"/>
      <c r="P7183"/>
    </row>
    <row r="7184" spans="1:16" x14ac:dyDescent="0.15">
      <c r="A7184"/>
      <c r="B7184"/>
      <c r="C7184"/>
      <c r="D7184"/>
      <c r="E7184"/>
      <c r="F7184"/>
      <c r="G7184"/>
      <c r="H7184"/>
      <c r="I7184"/>
      <c r="J7184"/>
      <c r="K7184"/>
      <c r="L7184"/>
      <c r="M7184"/>
      <c r="N7184"/>
      <c r="O7184"/>
      <c r="P7184"/>
    </row>
    <row r="7185" spans="1:16" x14ac:dyDescent="0.15">
      <c r="A7185"/>
      <c r="B7185"/>
      <c r="C7185"/>
      <c r="D7185"/>
      <c r="E7185"/>
      <c r="F7185"/>
      <c r="G7185"/>
      <c r="H7185"/>
      <c r="I7185"/>
      <c r="J7185"/>
      <c r="K7185"/>
      <c r="L7185"/>
      <c r="M7185"/>
      <c r="N7185"/>
      <c r="O7185"/>
      <c r="P7185"/>
    </row>
    <row r="7186" spans="1:16" x14ac:dyDescent="0.15">
      <c r="A7186"/>
      <c r="B7186"/>
      <c r="C7186"/>
      <c r="D7186"/>
      <c r="E7186"/>
      <c r="F7186"/>
      <c r="G7186"/>
      <c r="H7186"/>
      <c r="I7186"/>
      <c r="J7186"/>
      <c r="K7186"/>
      <c r="L7186"/>
      <c r="M7186"/>
      <c r="N7186"/>
      <c r="O7186"/>
      <c r="P7186"/>
    </row>
    <row r="7187" spans="1:16" x14ac:dyDescent="0.15">
      <c r="A7187"/>
      <c r="B7187"/>
      <c r="C7187"/>
      <c r="D7187"/>
      <c r="E7187"/>
      <c r="F7187"/>
      <c r="G7187"/>
      <c r="H7187"/>
      <c r="I7187"/>
      <c r="J7187"/>
      <c r="K7187"/>
      <c r="L7187"/>
      <c r="M7187"/>
      <c r="N7187"/>
      <c r="O7187"/>
      <c r="P7187"/>
    </row>
    <row r="7188" spans="1:16" x14ac:dyDescent="0.15">
      <c r="A7188"/>
      <c r="B7188"/>
      <c r="C7188"/>
      <c r="D7188"/>
      <c r="E7188"/>
      <c r="F7188"/>
      <c r="G7188"/>
      <c r="H7188"/>
      <c r="I7188"/>
      <c r="J7188"/>
      <c r="K7188"/>
      <c r="L7188"/>
      <c r="M7188"/>
      <c r="N7188"/>
      <c r="O7188"/>
      <c r="P7188"/>
    </row>
    <row r="7189" spans="1:16" x14ac:dyDescent="0.15">
      <c r="A7189"/>
      <c r="B7189"/>
      <c r="C7189"/>
      <c r="D7189"/>
      <c r="E7189"/>
      <c r="F7189"/>
      <c r="G7189"/>
      <c r="H7189"/>
      <c r="I7189"/>
      <c r="J7189"/>
      <c r="K7189"/>
      <c r="L7189"/>
      <c r="M7189"/>
      <c r="N7189"/>
      <c r="O7189"/>
      <c r="P7189"/>
    </row>
    <row r="7190" spans="1:16" x14ac:dyDescent="0.15">
      <c r="A7190"/>
      <c r="B7190"/>
      <c r="C7190"/>
      <c r="D7190"/>
      <c r="E7190"/>
      <c r="F7190"/>
      <c r="G7190"/>
      <c r="H7190"/>
      <c r="I7190"/>
      <c r="J7190"/>
      <c r="K7190"/>
      <c r="L7190"/>
      <c r="M7190"/>
      <c r="N7190"/>
      <c r="O7190"/>
      <c r="P7190"/>
    </row>
    <row r="7191" spans="1:16" x14ac:dyDescent="0.15">
      <c r="A7191"/>
      <c r="B7191"/>
      <c r="C7191"/>
      <c r="D7191"/>
      <c r="E7191"/>
      <c r="F7191"/>
      <c r="G7191"/>
      <c r="H7191"/>
      <c r="I7191"/>
      <c r="J7191"/>
      <c r="K7191"/>
      <c r="L7191"/>
      <c r="M7191"/>
      <c r="N7191"/>
      <c r="O7191"/>
      <c r="P7191"/>
    </row>
    <row r="7192" spans="1:16" x14ac:dyDescent="0.15">
      <c r="A7192"/>
      <c r="B7192"/>
      <c r="C7192"/>
      <c r="D7192"/>
      <c r="E7192"/>
      <c r="F7192"/>
      <c r="G7192"/>
      <c r="H7192"/>
      <c r="I7192"/>
      <c r="J7192"/>
      <c r="K7192"/>
      <c r="L7192"/>
      <c r="M7192"/>
      <c r="N7192"/>
      <c r="O7192"/>
      <c r="P7192"/>
    </row>
    <row r="7193" spans="1:16" x14ac:dyDescent="0.15">
      <c r="A7193"/>
      <c r="B7193"/>
      <c r="C7193"/>
      <c r="D7193"/>
      <c r="E7193"/>
      <c r="F7193"/>
      <c r="G7193"/>
      <c r="H7193"/>
      <c r="I7193"/>
      <c r="J7193"/>
      <c r="K7193"/>
      <c r="L7193"/>
      <c r="M7193"/>
      <c r="N7193"/>
      <c r="O7193"/>
      <c r="P7193"/>
    </row>
    <row r="7194" spans="1:16" x14ac:dyDescent="0.15">
      <c r="A7194"/>
      <c r="B7194"/>
      <c r="C7194"/>
      <c r="D7194"/>
      <c r="E7194"/>
      <c r="F7194"/>
      <c r="G7194"/>
      <c r="H7194"/>
      <c r="I7194"/>
      <c r="J7194"/>
      <c r="K7194"/>
      <c r="L7194"/>
      <c r="M7194"/>
      <c r="N7194"/>
      <c r="O7194"/>
      <c r="P7194"/>
    </row>
    <row r="7195" spans="1:16" x14ac:dyDescent="0.15">
      <c r="A7195"/>
      <c r="B7195"/>
      <c r="C7195"/>
      <c r="D7195"/>
      <c r="E7195"/>
      <c r="F7195"/>
      <c r="G7195"/>
      <c r="H7195"/>
      <c r="I7195"/>
      <c r="J7195"/>
      <c r="K7195"/>
      <c r="L7195"/>
      <c r="M7195"/>
      <c r="N7195"/>
      <c r="O7195"/>
      <c r="P7195"/>
    </row>
    <row r="7196" spans="1:16" x14ac:dyDescent="0.15">
      <c r="A7196"/>
      <c r="B7196"/>
      <c r="C7196"/>
      <c r="D7196"/>
      <c r="E7196"/>
      <c r="F7196"/>
      <c r="G7196"/>
      <c r="H7196"/>
      <c r="I7196"/>
      <c r="J7196"/>
      <c r="K7196"/>
      <c r="L7196"/>
      <c r="M7196"/>
      <c r="N7196"/>
      <c r="O7196"/>
      <c r="P7196"/>
    </row>
    <row r="7197" spans="1:16" x14ac:dyDescent="0.15">
      <c r="A7197"/>
      <c r="B7197"/>
      <c r="C7197"/>
      <c r="D7197"/>
      <c r="E7197"/>
      <c r="F7197"/>
      <c r="G7197"/>
      <c r="H7197"/>
      <c r="I7197"/>
      <c r="J7197"/>
      <c r="K7197"/>
      <c r="L7197"/>
      <c r="M7197"/>
      <c r="N7197"/>
      <c r="O7197"/>
      <c r="P7197"/>
    </row>
    <row r="7198" spans="1:16" s="141" customFormat="1" ht="18" x14ac:dyDescent="0.2">
      <c r="A7198"/>
      <c r="B7198"/>
      <c r="C7198"/>
      <c r="D7198"/>
      <c r="E7198"/>
      <c r="F7198"/>
      <c r="G7198"/>
      <c r="H7198"/>
      <c r="I7198"/>
      <c r="J7198"/>
      <c r="K7198"/>
      <c r="L7198"/>
      <c r="M7198"/>
      <c r="N7198"/>
      <c r="O7198"/>
      <c r="P7198"/>
    </row>
    <row r="7199" spans="1:16" x14ac:dyDescent="0.15">
      <c r="A7199"/>
      <c r="B7199"/>
      <c r="C7199"/>
      <c r="D7199"/>
      <c r="E7199"/>
      <c r="F7199"/>
      <c r="G7199"/>
      <c r="H7199"/>
      <c r="I7199"/>
      <c r="J7199"/>
      <c r="K7199"/>
      <c r="L7199"/>
      <c r="M7199"/>
      <c r="N7199"/>
      <c r="O7199"/>
      <c r="P7199" s="139"/>
    </row>
    <row r="7200" spans="1:16" x14ac:dyDescent="0.15">
      <c r="A7200"/>
      <c r="B7200"/>
      <c r="C7200"/>
      <c r="D7200"/>
      <c r="E7200"/>
      <c r="F7200"/>
      <c r="G7200"/>
      <c r="H7200"/>
      <c r="I7200"/>
      <c r="J7200"/>
      <c r="K7200"/>
      <c r="L7200"/>
      <c r="M7200"/>
      <c r="N7200"/>
      <c r="O7200"/>
      <c r="P7200" s="139"/>
    </row>
    <row r="7201" spans="1:16" x14ac:dyDescent="0.15">
      <c r="A7201"/>
      <c r="B7201"/>
      <c r="C7201"/>
      <c r="D7201"/>
      <c r="E7201"/>
      <c r="F7201"/>
      <c r="G7201"/>
      <c r="H7201"/>
      <c r="I7201"/>
      <c r="J7201"/>
      <c r="K7201"/>
      <c r="L7201"/>
      <c r="M7201"/>
      <c r="N7201"/>
      <c r="O7201"/>
      <c r="P7201" s="139"/>
    </row>
  </sheetData>
  <mergeCells count="3">
    <mergeCell ref="A1:N1"/>
    <mergeCell ref="A2:N2"/>
    <mergeCell ref="A3:N3"/>
  </mergeCells>
  <printOptions horizontalCentered="1" verticalCentered="1"/>
  <pageMargins left="0.39370078740157483" right="0.39370078740157483" top="0.39370078740157483" bottom="0.39370078740157483" header="0.31496062992125984" footer="0.31496062992125984"/>
  <pageSetup scale="26" fitToWidth="10" fitToHeight="10" orientation="landscape" r:id="rId2"/>
  <colBreaks count="1" manualBreakCount="1">
    <brk id="16" max="7197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7"/>
  <dimension ref="A1:N22"/>
  <sheetViews>
    <sheetView workbookViewId="0">
      <selection activeCell="G44" sqref="G44"/>
    </sheetView>
  </sheetViews>
  <sheetFormatPr baseColWidth="10" defaultColWidth="14.5" defaultRowHeight="15" customHeight="1" x14ac:dyDescent="0.15"/>
  <cols>
    <col min="1" max="14" width="10.6640625" customWidth="1"/>
  </cols>
  <sheetData>
    <row r="1" spans="1:14" ht="12.7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spans="1:14" ht="12.75" customHeight="1" x14ac:dyDescent="0.1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</row>
    <row r="3" spans="1:14" ht="12.75" customHeight="1" x14ac:dyDescent="0.2">
      <c r="A3" s="2" t="s">
        <v>18</v>
      </c>
      <c r="B3" s="2" t="s">
        <v>19</v>
      </c>
      <c r="C3" s="2" t="s">
        <v>20</v>
      </c>
      <c r="D3" s="3"/>
      <c r="E3" s="1"/>
      <c r="F3" s="1"/>
      <c r="G3" s="1"/>
      <c r="H3" s="1"/>
      <c r="I3" s="1"/>
      <c r="J3" s="1"/>
      <c r="K3" s="1"/>
      <c r="L3" s="1"/>
      <c r="M3" s="1"/>
      <c r="N3" s="1"/>
    </row>
    <row r="4" spans="1:14" ht="12.75" customHeight="1" x14ac:dyDescent="0.2">
      <c r="A4" s="3" t="s">
        <v>32</v>
      </c>
      <c r="B4" s="4">
        <v>2007</v>
      </c>
      <c r="C4" s="4">
        <v>4.55</v>
      </c>
      <c r="D4" s="3"/>
      <c r="E4" s="1"/>
      <c r="F4" s="1"/>
      <c r="G4" s="1"/>
      <c r="H4" s="1"/>
      <c r="I4" s="1"/>
      <c r="J4" s="1"/>
      <c r="K4" s="1"/>
      <c r="L4" s="1"/>
      <c r="M4" s="1"/>
      <c r="N4" s="1"/>
    </row>
    <row r="5" spans="1:14" ht="12.75" customHeight="1" x14ac:dyDescent="0.2">
      <c r="A5" s="3" t="s">
        <v>32</v>
      </c>
      <c r="B5" s="4">
        <v>2008</v>
      </c>
      <c r="C5" s="4">
        <v>6.02</v>
      </c>
      <c r="D5" s="3"/>
      <c r="E5" s="1"/>
      <c r="F5" s="1"/>
      <c r="G5" s="1"/>
      <c r="H5" s="1"/>
      <c r="I5" s="1"/>
      <c r="J5" s="1"/>
      <c r="K5" s="1"/>
      <c r="L5" s="1"/>
      <c r="M5" s="1"/>
      <c r="N5" s="1"/>
    </row>
    <row r="6" spans="1:14" ht="12.75" customHeight="1" x14ac:dyDescent="0.2">
      <c r="A6" s="3" t="s">
        <v>32</v>
      </c>
      <c r="B6" s="4">
        <v>2009</v>
      </c>
      <c r="C6" s="4">
        <v>2.2200000000000002</v>
      </c>
      <c r="D6" s="3"/>
      <c r="E6" s="1"/>
      <c r="F6" s="1"/>
      <c r="G6" s="1"/>
      <c r="H6" s="1"/>
      <c r="I6" s="1"/>
      <c r="J6" s="1"/>
      <c r="K6" s="1"/>
      <c r="L6" s="1"/>
      <c r="M6" s="1"/>
      <c r="N6" s="1"/>
    </row>
    <row r="7" spans="1:14" ht="12.75" customHeight="1" x14ac:dyDescent="0.2">
      <c r="A7" s="3" t="s">
        <v>32</v>
      </c>
      <c r="B7" s="4">
        <v>2010</v>
      </c>
      <c r="C7" s="4">
        <v>2.25</v>
      </c>
      <c r="D7" s="3"/>
      <c r="E7" s="1"/>
      <c r="F7" s="1"/>
      <c r="G7" s="1"/>
      <c r="H7" s="1"/>
      <c r="I7" s="1"/>
      <c r="J7" s="1"/>
      <c r="K7" s="1"/>
      <c r="L7" s="1"/>
      <c r="M7" s="1"/>
      <c r="N7" s="1"/>
    </row>
    <row r="8" spans="1:14" ht="12.75" customHeight="1" x14ac:dyDescent="0.2">
      <c r="A8" s="3" t="s">
        <v>32</v>
      </c>
      <c r="B8" s="4">
        <v>2011</v>
      </c>
      <c r="C8" s="4">
        <v>3.23</v>
      </c>
      <c r="D8" s="3"/>
      <c r="E8" s="1"/>
      <c r="F8" s="1"/>
      <c r="G8" s="1"/>
      <c r="H8" s="1"/>
      <c r="I8" s="1"/>
      <c r="J8" s="1"/>
      <c r="K8" s="1"/>
      <c r="L8" s="1"/>
      <c r="M8" s="1"/>
      <c r="N8" s="1"/>
    </row>
    <row r="9" spans="1:14" ht="12.75" customHeight="1" x14ac:dyDescent="0.2">
      <c r="A9" s="3" t="s">
        <v>32</v>
      </c>
      <c r="B9" s="4">
        <v>2012</v>
      </c>
      <c r="C9" s="4">
        <v>3.2</v>
      </c>
      <c r="D9" s="3"/>
      <c r="E9" s="1"/>
      <c r="F9" s="1"/>
      <c r="G9" s="1"/>
      <c r="H9" s="1"/>
      <c r="I9" s="1"/>
      <c r="J9" s="1"/>
      <c r="K9" s="1"/>
      <c r="L9" s="1"/>
      <c r="M9" s="1"/>
      <c r="N9" s="1"/>
    </row>
    <row r="10" spans="1:14" ht="12.75" customHeight="1" x14ac:dyDescent="0.2">
      <c r="A10" s="3" t="s">
        <v>32</v>
      </c>
      <c r="B10" s="4">
        <v>2013</v>
      </c>
      <c r="C10" s="4">
        <v>2.16</v>
      </c>
      <c r="D10" s="3"/>
      <c r="E10" s="1"/>
      <c r="F10" s="1"/>
      <c r="G10" s="1"/>
      <c r="H10" s="1"/>
      <c r="I10" s="1"/>
      <c r="J10" s="1"/>
      <c r="K10" s="1"/>
      <c r="L10" s="1"/>
      <c r="M10" s="1"/>
      <c r="N10" s="1"/>
    </row>
    <row r="11" spans="1:14" ht="12.75" customHeight="1" x14ac:dyDescent="0.2">
      <c r="A11" s="3" t="s">
        <v>32</v>
      </c>
      <c r="B11" s="4">
        <v>2014</v>
      </c>
      <c r="C11" s="4">
        <v>2.79</v>
      </c>
      <c r="D11" s="3"/>
      <c r="E11" s="1"/>
      <c r="F11" s="1"/>
      <c r="G11" s="1"/>
      <c r="H11" s="1"/>
      <c r="I11" s="1"/>
      <c r="J11" s="1"/>
      <c r="K11" s="1"/>
      <c r="L11" s="1"/>
      <c r="M11" s="1"/>
      <c r="N11" s="1"/>
    </row>
    <row r="12" spans="1:14" ht="12.75" customHeight="1" x14ac:dyDescent="0.2">
      <c r="A12" s="3" t="s">
        <v>32</v>
      </c>
      <c r="B12" s="4">
        <v>2015</v>
      </c>
      <c r="C12" s="4">
        <v>4.42</v>
      </c>
      <c r="D12" s="3"/>
      <c r="E12" s="1"/>
      <c r="F12" s="1"/>
      <c r="G12" s="1"/>
      <c r="H12" s="1"/>
      <c r="I12" s="1"/>
      <c r="J12" s="1"/>
      <c r="K12" s="1"/>
      <c r="L12" s="1"/>
      <c r="M12" s="1"/>
      <c r="N12" s="1"/>
    </row>
    <row r="13" spans="1:14" ht="12.75" customHeight="1" x14ac:dyDescent="0.2">
      <c r="A13" s="3" t="s">
        <v>32</v>
      </c>
      <c r="B13" s="4">
        <v>2016</v>
      </c>
      <c r="C13" s="4">
        <v>8.6</v>
      </c>
      <c r="D13" s="3"/>
      <c r="E13" s="1"/>
      <c r="F13" s="1"/>
      <c r="G13" s="1"/>
      <c r="H13" s="1"/>
      <c r="I13" s="1"/>
      <c r="J13" s="1"/>
      <c r="K13" s="1"/>
      <c r="L13" s="1"/>
      <c r="M13" s="1"/>
      <c r="N13" s="1"/>
    </row>
    <row r="14" spans="1:14" ht="12.75" customHeight="1" x14ac:dyDescent="0.2">
      <c r="A14" s="3" t="s">
        <v>32</v>
      </c>
      <c r="B14" s="4">
        <v>2017</v>
      </c>
      <c r="C14" s="4">
        <v>3.99</v>
      </c>
      <c r="D14" s="3"/>
      <c r="E14" s="1"/>
      <c r="F14" s="1"/>
      <c r="G14" s="1"/>
      <c r="H14" s="1"/>
      <c r="I14" s="1"/>
      <c r="J14" s="1"/>
      <c r="K14" s="1"/>
      <c r="L14" s="1"/>
      <c r="M14" s="1"/>
      <c r="N14" s="1"/>
    </row>
    <row r="15" spans="1:14" ht="12.75" customHeight="1" x14ac:dyDescent="0.2">
      <c r="A15" s="253" t="s">
        <v>33</v>
      </c>
      <c r="B15" s="254"/>
      <c r="C15" s="5">
        <v>43.43</v>
      </c>
      <c r="D15" s="3"/>
      <c r="E15" s="1"/>
      <c r="F15" s="1"/>
      <c r="G15" s="1"/>
      <c r="H15" s="1"/>
      <c r="I15" s="1"/>
      <c r="J15" s="1"/>
      <c r="K15" s="1"/>
      <c r="L15" s="1"/>
      <c r="M15" s="1"/>
      <c r="N15" s="1"/>
    </row>
    <row r="16" spans="1:14" ht="12.75" customHeight="1" x14ac:dyDescent="0.2">
      <c r="A16" s="3"/>
      <c r="B16" s="3"/>
      <c r="C16" s="3"/>
      <c r="D16" s="3" t="s">
        <v>35</v>
      </c>
      <c r="E16" s="1"/>
      <c r="F16" s="1"/>
      <c r="G16" s="1"/>
      <c r="H16" s="1"/>
      <c r="I16" s="1"/>
      <c r="J16" s="1"/>
      <c r="K16" s="1"/>
      <c r="L16" s="1"/>
      <c r="M16" s="1"/>
      <c r="N16" s="1"/>
    </row>
    <row r="17" spans="1:14" ht="12.75" customHeight="1" x14ac:dyDescent="0.2">
      <c r="A17" s="3" t="s">
        <v>12</v>
      </c>
      <c r="B17" s="3"/>
      <c r="C17" s="5">
        <v>1.2063890000000001E-2</v>
      </c>
      <c r="D17" s="3"/>
      <c r="E17" s="1"/>
      <c r="F17" s="1"/>
      <c r="G17" s="1"/>
      <c r="H17" s="1"/>
      <c r="I17" s="1"/>
      <c r="J17" s="1"/>
      <c r="K17" s="1"/>
      <c r="L17" s="1"/>
      <c r="M17" s="1"/>
      <c r="N17" s="1"/>
    </row>
    <row r="18" spans="1:14" ht="12.75" customHeight="1" x14ac:dyDescent="0.15">
      <c r="A18" s="1"/>
      <c r="B18" s="1"/>
      <c r="C18" s="1">
        <f>C15/3600</f>
        <v>1.206388888888889E-2</v>
      </c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</row>
    <row r="19" spans="1:14" ht="12.75" customHeight="1" x14ac:dyDescent="0.1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</row>
    <row r="20" spans="1:14" ht="12.75" customHeight="1" x14ac:dyDescent="0.1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1:14" ht="12.75" customHeight="1" x14ac:dyDescent="0.1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</row>
    <row r="22" spans="1:14" ht="13" x14ac:dyDescent="0.1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</row>
  </sheetData>
  <mergeCells count="1">
    <mergeCell ref="A15:B1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X76"/>
  <sheetViews>
    <sheetView showGridLines="0" zoomScale="90" zoomScaleNormal="90" workbookViewId="0">
      <selection activeCell="BX64" sqref="BX64"/>
    </sheetView>
  </sheetViews>
  <sheetFormatPr baseColWidth="10" defaultRowHeight="13" x14ac:dyDescent="0.15"/>
  <cols>
    <col min="1" max="1" width="11.1640625" style="144" bestFit="1" customWidth="1"/>
    <col min="2" max="2" width="21.83203125" bestFit="1" customWidth="1"/>
    <col min="3" max="3" width="23" bestFit="1" customWidth="1"/>
    <col min="4" max="4" width="16.83203125" style="144" bestFit="1" customWidth="1"/>
    <col min="5" max="6" width="18" style="144" bestFit="1" customWidth="1"/>
    <col min="7" max="7" width="16.83203125" style="145" bestFit="1" customWidth="1"/>
    <col min="8" max="9" width="16.83203125" style="145" customWidth="1"/>
    <col min="10" max="11" width="16.83203125" style="145" bestFit="1" customWidth="1"/>
    <col min="12" max="12" width="16.83203125" bestFit="1" customWidth="1"/>
    <col min="13" max="13" width="17.5" style="144" bestFit="1" customWidth="1"/>
    <col min="14" max="16" width="16.83203125" bestFit="1" customWidth="1"/>
    <col min="17" max="17" width="15.5" bestFit="1" customWidth="1"/>
    <col min="18" max="18" width="17.5" style="170" bestFit="1" customWidth="1"/>
    <col min="19" max="21" width="16.83203125" style="170" bestFit="1" customWidth="1"/>
    <col min="22" max="22" width="15.5" bestFit="1" customWidth="1"/>
    <col min="23" max="23" width="17.5" style="170" bestFit="1" customWidth="1"/>
    <col min="24" max="26" width="16.83203125" style="170" bestFit="1" customWidth="1"/>
    <col min="27" max="27" width="15.5" style="144" bestFit="1" customWidth="1"/>
    <col min="28" max="28" width="17.5" style="170" bestFit="1" customWidth="1"/>
    <col min="29" max="31" width="16.83203125" style="170" bestFit="1" customWidth="1"/>
    <col min="32" max="32" width="15.5" style="144" bestFit="1" customWidth="1"/>
    <col min="33" max="33" width="17.5" style="170" bestFit="1" customWidth="1"/>
    <col min="34" max="36" width="16.83203125" style="170" bestFit="1" customWidth="1"/>
    <col min="37" max="37" width="15.5" style="144" bestFit="1" customWidth="1"/>
    <col min="38" max="38" width="17.5" style="170" bestFit="1" customWidth="1"/>
    <col min="39" max="41" width="16.83203125" style="170" bestFit="1" customWidth="1"/>
    <col min="42" max="42" width="15.5" style="144" bestFit="1" customWidth="1"/>
    <col min="43" max="43" width="17.5" style="170" bestFit="1" customWidth="1"/>
    <col min="44" max="46" width="16.83203125" style="170" bestFit="1" customWidth="1"/>
    <col min="47" max="47" width="15.5" style="144" bestFit="1" customWidth="1"/>
    <col min="48" max="48" width="17.5" style="170" bestFit="1" customWidth="1"/>
    <col min="49" max="50" width="16.83203125" style="170" bestFit="1" customWidth="1"/>
    <col min="51" max="51" width="16.83203125" style="201" bestFit="1" customWidth="1"/>
    <col min="52" max="52" width="15.5" style="201" bestFit="1" customWidth="1"/>
    <col min="53" max="53" width="17.5" style="201" bestFit="1" customWidth="1"/>
    <col min="54" max="55" width="16.83203125" style="201" bestFit="1" customWidth="1"/>
    <col min="56" max="56" width="16.83203125" style="170" bestFit="1" customWidth="1"/>
    <col min="57" max="57" width="15.5" style="144" bestFit="1" customWidth="1"/>
    <col min="58" max="58" width="17.5" style="170" bestFit="1" customWidth="1"/>
    <col min="59" max="61" width="16.83203125" style="170" bestFit="1" customWidth="1"/>
    <col min="62" max="62" width="15.5" style="144" bestFit="1" customWidth="1"/>
    <col min="63" max="63" width="17.5" style="170" bestFit="1" customWidth="1"/>
    <col min="64" max="66" width="16.83203125" style="170" bestFit="1" customWidth="1"/>
    <col min="67" max="67" width="15.5" style="144" bestFit="1" customWidth="1"/>
    <col min="68" max="68" width="17.5" style="170" bestFit="1" customWidth="1"/>
    <col min="69" max="71" width="16.83203125" style="170" bestFit="1" customWidth="1"/>
    <col min="72" max="72" width="15.5" style="144" bestFit="1" customWidth="1"/>
    <col min="73" max="73" width="17.5" style="170" bestFit="1" customWidth="1"/>
    <col min="74" max="76" width="16.83203125" style="170" bestFit="1" customWidth="1"/>
  </cols>
  <sheetData>
    <row r="1" spans="1:76" x14ac:dyDescent="0.15">
      <c r="A1" s="255" t="s">
        <v>9007</v>
      </c>
      <c r="B1" s="255"/>
      <c r="C1" s="256"/>
      <c r="F1" s="145"/>
    </row>
    <row r="2" spans="1:76" x14ac:dyDescent="0.15">
      <c r="A2" s="157">
        <v>1</v>
      </c>
      <c r="B2" s="174" t="s">
        <v>9010</v>
      </c>
      <c r="C2" s="156">
        <v>23133985187</v>
      </c>
      <c r="D2" s="147" t="s">
        <v>9091</v>
      </c>
      <c r="E2" s="147"/>
    </row>
    <row r="3" spans="1:76" x14ac:dyDescent="0.15">
      <c r="A3" s="157">
        <v>2</v>
      </c>
      <c r="B3" s="174" t="s">
        <v>9010</v>
      </c>
      <c r="C3" s="156">
        <v>25605078975</v>
      </c>
      <c r="D3" s="147" t="s">
        <v>9091</v>
      </c>
      <c r="F3" s="145"/>
    </row>
    <row r="4" spans="1:76" x14ac:dyDescent="0.15">
      <c r="A4" s="157">
        <v>3</v>
      </c>
      <c r="B4" s="179">
        <v>45107</v>
      </c>
      <c r="C4" s="156">
        <v>2000000000</v>
      </c>
      <c r="D4" s="147" t="s">
        <v>9092</v>
      </c>
      <c r="F4" s="145"/>
    </row>
    <row r="5" spans="1:76" x14ac:dyDescent="0.15">
      <c r="A5" s="157">
        <v>4</v>
      </c>
      <c r="B5" s="179">
        <v>45290</v>
      </c>
      <c r="C5" s="156">
        <v>2000000000</v>
      </c>
      <c r="D5" s="147" t="s">
        <v>9092</v>
      </c>
      <c r="F5" s="145"/>
    </row>
    <row r="6" spans="1:76" x14ac:dyDescent="0.15">
      <c r="A6" s="157">
        <v>5</v>
      </c>
      <c r="B6" s="179">
        <v>45473</v>
      </c>
      <c r="C6" s="156">
        <v>750000000</v>
      </c>
      <c r="D6" s="147" t="s">
        <v>9092</v>
      </c>
      <c r="E6" s="145"/>
      <c r="F6" s="145"/>
    </row>
    <row r="7" spans="1:76" x14ac:dyDescent="0.15">
      <c r="A7" s="157">
        <v>6</v>
      </c>
      <c r="B7" s="179">
        <v>45656</v>
      </c>
      <c r="C7" s="156">
        <v>750000000</v>
      </c>
      <c r="D7" s="147" t="s">
        <v>9092</v>
      </c>
      <c r="E7" s="145"/>
      <c r="F7" s="145"/>
    </row>
    <row r="8" spans="1:76" x14ac:dyDescent="0.15">
      <c r="A8" s="157">
        <v>7</v>
      </c>
      <c r="B8" s="179">
        <v>45838</v>
      </c>
      <c r="C8" s="156">
        <v>5000000000</v>
      </c>
      <c r="D8" s="147" t="s">
        <v>9092</v>
      </c>
      <c r="E8" s="145"/>
      <c r="F8" s="145"/>
    </row>
    <row r="9" spans="1:76" x14ac:dyDescent="0.15">
      <c r="A9" s="157">
        <v>8</v>
      </c>
      <c r="B9" s="179">
        <v>46021</v>
      </c>
      <c r="C9" s="156">
        <v>5000000000</v>
      </c>
      <c r="D9" s="147" t="s">
        <v>9092</v>
      </c>
      <c r="E9" s="145"/>
      <c r="F9" s="145"/>
      <c r="AF9" s="164"/>
    </row>
    <row r="10" spans="1:76" x14ac:dyDescent="0.15">
      <c r="A10" s="157">
        <v>9</v>
      </c>
      <c r="B10" s="179">
        <v>46203</v>
      </c>
      <c r="C10" s="156">
        <v>7000000000</v>
      </c>
      <c r="D10" s="147" t="s">
        <v>9092</v>
      </c>
      <c r="E10" s="145"/>
      <c r="F10" s="145"/>
      <c r="AF10" s="164"/>
    </row>
    <row r="11" spans="1:76" x14ac:dyDescent="0.15">
      <c r="A11" s="157">
        <v>10</v>
      </c>
      <c r="B11" s="179">
        <v>46386</v>
      </c>
      <c r="C11" s="156">
        <v>3601576595</v>
      </c>
      <c r="D11" s="147" t="s">
        <v>9092</v>
      </c>
      <c r="E11" s="145"/>
      <c r="F11" s="145"/>
      <c r="AF11" s="164"/>
    </row>
    <row r="12" spans="1:76" s="144" customFormat="1" x14ac:dyDescent="0.15">
      <c r="A12" s="181">
        <v>11</v>
      </c>
      <c r="B12" s="202">
        <v>46386</v>
      </c>
      <c r="C12" s="203">
        <v>3398423405</v>
      </c>
      <c r="D12" s="147" t="s">
        <v>9091</v>
      </c>
      <c r="E12" s="145"/>
      <c r="F12" s="145"/>
      <c r="G12" s="145"/>
      <c r="H12" s="145"/>
      <c r="I12" s="145"/>
      <c r="J12" s="145"/>
      <c r="K12" s="145"/>
      <c r="R12" s="170"/>
      <c r="S12" s="170"/>
      <c r="T12" s="170"/>
      <c r="U12" s="170"/>
      <c r="W12" s="170"/>
      <c r="X12" s="170"/>
      <c r="Y12" s="170"/>
      <c r="Z12" s="170"/>
      <c r="AB12" s="170"/>
      <c r="AC12" s="170"/>
      <c r="AD12" s="170"/>
      <c r="AE12" s="170"/>
      <c r="AF12" s="164"/>
      <c r="AG12" s="170"/>
      <c r="AH12" s="170"/>
      <c r="AI12" s="170"/>
      <c r="AJ12" s="170"/>
      <c r="AL12" s="170"/>
      <c r="AM12" s="170"/>
      <c r="AN12" s="170"/>
      <c r="AO12" s="170"/>
      <c r="AQ12" s="170"/>
      <c r="AR12" s="170"/>
      <c r="AS12" s="170"/>
      <c r="AT12" s="170"/>
      <c r="AV12" s="170"/>
      <c r="AW12" s="170"/>
      <c r="AX12" s="170"/>
      <c r="AY12" s="201"/>
      <c r="AZ12" s="201"/>
      <c r="BA12" s="201"/>
      <c r="BB12" s="201"/>
      <c r="BC12" s="201"/>
      <c r="BD12" s="170"/>
      <c r="BF12" s="170"/>
      <c r="BG12" s="170"/>
      <c r="BH12" s="170"/>
      <c r="BI12" s="170"/>
      <c r="BK12" s="170"/>
      <c r="BL12" s="170"/>
      <c r="BM12" s="170"/>
      <c r="BN12" s="170"/>
      <c r="BP12" s="170"/>
      <c r="BQ12" s="170"/>
      <c r="BR12" s="170"/>
      <c r="BS12" s="170"/>
      <c r="BU12" s="170"/>
      <c r="BV12" s="170"/>
      <c r="BW12" s="170"/>
      <c r="BX12" s="170"/>
    </row>
    <row r="13" spans="1:76" s="144" customFormat="1" ht="16" x14ac:dyDescent="0.15">
      <c r="A13" s="181">
        <v>12</v>
      </c>
      <c r="B13" s="202">
        <v>46568</v>
      </c>
      <c r="C13" s="203">
        <v>5782000000</v>
      </c>
      <c r="D13" s="147" t="s">
        <v>9091</v>
      </c>
      <c r="E13" s="145"/>
      <c r="F13" s="145"/>
      <c r="G13" s="145"/>
      <c r="H13" s="145"/>
      <c r="I13" s="145"/>
      <c r="J13" s="145"/>
      <c r="K13" s="145"/>
      <c r="R13" s="170"/>
      <c r="S13" s="170"/>
      <c r="T13" s="170"/>
      <c r="U13" s="170"/>
      <c r="W13" s="170"/>
      <c r="X13" s="170"/>
      <c r="Y13" s="170"/>
      <c r="Z13" s="170"/>
      <c r="AB13" s="170"/>
      <c r="AC13" s="170"/>
      <c r="AD13" s="170"/>
      <c r="AE13" s="170"/>
      <c r="AF13" s="165"/>
      <c r="AG13" s="170"/>
      <c r="AH13" s="170"/>
      <c r="AI13" s="170"/>
      <c r="AJ13" s="170"/>
      <c r="AL13" s="170"/>
      <c r="AM13" s="170"/>
      <c r="AN13" s="170"/>
      <c r="AO13" s="170"/>
      <c r="AQ13" s="170"/>
      <c r="AR13" s="170"/>
      <c r="AS13" s="170"/>
      <c r="AT13" s="170"/>
      <c r="AV13" s="170"/>
      <c r="AW13" s="170"/>
      <c r="AX13" s="170"/>
      <c r="AY13" s="201"/>
      <c r="AZ13" s="201"/>
      <c r="BA13" s="201"/>
      <c r="BB13" s="201"/>
      <c r="BC13" s="201"/>
      <c r="BD13" s="170"/>
      <c r="BF13" s="170"/>
      <c r="BG13" s="170"/>
      <c r="BH13" s="170"/>
      <c r="BI13" s="170"/>
      <c r="BK13" s="170"/>
      <c r="BL13" s="170"/>
      <c r="BM13" s="170"/>
      <c r="BN13" s="170"/>
      <c r="BP13" s="170"/>
      <c r="BQ13" s="170"/>
      <c r="BR13" s="170"/>
      <c r="BS13" s="170"/>
      <c r="BU13" s="170"/>
      <c r="BV13" s="170"/>
      <c r="BW13" s="170"/>
      <c r="BX13" s="170"/>
    </row>
    <row r="14" spans="1:76" s="144" customFormat="1" ht="16" x14ac:dyDescent="0.15">
      <c r="A14" s="181">
        <v>13</v>
      </c>
      <c r="B14" s="202">
        <v>46751</v>
      </c>
      <c r="C14" s="203">
        <v>5782000000</v>
      </c>
      <c r="D14" s="147" t="s">
        <v>9091</v>
      </c>
      <c r="E14" s="145"/>
      <c r="F14" s="145"/>
      <c r="G14" s="145"/>
      <c r="H14" s="145"/>
      <c r="I14" s="145"/>
      <c r="J14" s="145"/>
      <c r="K14" s="145"/>
      <c r="R14" s="170"/>
      <c r="S14" s="170"/>
      <c r="T14" s="170"/>
      <c r="U14" s="170"/>
      <c r="W14" s="170"/>
      <c r="X14" s="170"/>
      <c r="Y14" s="170"/>
      <c r="Z14" s="170"/>
      <c r="AB14" s="170"/>
      <c r="AC14" s="170"/>
      <c r="AD14" s="170"/>
      <c r="AE14" s="170"/>
      <c r="AF14" s="165"/>
      <c r="AG14" s="170"/>
      <c r="AH14" s="170"/>
      <c r="AI14" s="170"/>
      <c r="AJ14" s="170"/>
      <c r="AL14" s="170"/>
      <c r="AM14" s="170"/>
      <c r="AN14" s="170"/>
      <c r="AO14" s="170"/>
      <c r="AQ14" s="170"/>
      <c r="AR14" s="170"/>
      <c r="AS14" s="170"/>
      <c r="AT14" s="170"/>
      <c r="AV14" s="170"/>
      <c r="AW14" s="170"/>
      <c r="AX14" s="170"/>
      <c r="AY14" s="201"/>
      <c r="AZ14" s="201"/>
      <c r="BA14" s="201"/>
      <c r="BB14" s="201"/>
      <c r="BC14" s="201"/>
      <c r="BD14" s="170"/>
      <c r="BF14" s="170"/>
      <c r="BG14" s="170"/>
      <c r="BH14" s="170"/>
      <c r="BI14" s="170"/>
      <c r="BK14" s="170"/>
      <c r="BL14" s="170"/>
      <c r="BM14" s="170"/>
      <c r="BN14" s="170"/>
      <c r="BP14" s="170"/>
      <c r="BQ14" s="170"/>
      <c r="BR14" s="170"/>
      <c r="BS14" s="170"/>
      <c r="BU14" s="170"/>
      <c r="BV14" s="170"/>
      <c r="BW14" s="170"/>
      <c r="BX14" s="170"/>
    </row>
    <row r="15" spans="1:76" s="144" customFormat="1" ht="16" x14ac:dyDescent="0.15">
      <c r="A15" s="181">
        <v>14</v>
      </c>
      <c r="B15" s="202">
        <v>46934</v>
      </c>
      <c r="C15" s="203">
        <v>2037576595</v>
      </c>
      <c r="D15" s="147" t="s">
        <v>9091</v>
      </c>
      <c r="E15" s="145"/>
      <c r="F15" s="145"/>
      <c r="G15" s="145"/>
      <c r="H15" s="145"/>
      <c r="I15" s="145"/>
      <c r="J15" s="145"/>
      <c r="K15" s="145"/>
      <c r="R15" s="170"/>
      <c r="S15" s="170"/>
      <c r="T15" s="170"/>
      <c r="U15" s="170"/>
      <c r="W15" s="170"/>
      <c r="X15" s="170"/>
      <c r="Y15" s="170"/>
      <c r="Z15" s="170"/>
      <c r="AB15" s="170"/>
      <c r="AC15" s="170"/>
      <c r="AD15" s="170"/>
      <c r="AE15" s="170"/>
      <c r="AF15" s="165"/>
      <c r="AG15" s="170"/>
      <c r="AH15" s="170"/>
      <c r="AI15" s="170"/>
      <c r="AJ15" s="170"/>
      <c r="AL15" s="170"/>
      <c r="AM15" s="170"/>
      <c r="AN15" s="170"/>
      <c r="AO15" s="170"/>
      <c r="AQ15" s="170"/>
      <c r="AR15" s="170"/>
      <c r="AS15" s="170"/>
      <c r="AT15" s="170"/>
      <c r="AV15" s="170"/>
      <c r="AW15" s="170"/>
      <c r="AX15" s="170"/>
      <c r="AY15" s="201"/>
      <c r="AZ15" s="201"/>
      <c r="BA15" s="201"/>
      <c r="BB15" s="201"/>
      <c r="BC15" s="201"/>
      <c r="BD15" s="170"/>
      <c r="BF15" s="170"/>
      <c r="BG15" s="170"/>
      <c r="BH15" s="170"/>
      <c r="BI15" s="170"/>
      <c r="BK15" s="170"/>
      <c r="BL15" s="170"/>
      <c r="BM15" s="170"/>
      <c r="BN15" s="170"/>
      <c r="BP15" s="170"/>
      <c r="BQ15" s="170"/>
      <c r="BR15" s="170"/>
      <c r="BS15" s="170"/>
      <c r="BU15" s="170"/>
      <c r="BV15" s="170"/>
      <c r="BW15" s="170"/>
      <c r="BX15" s="170"/>
    </row>
    <row r="16" spans="1:76" x14ac:dyDescent="0.15">
      <c r="A16" s="157"/>
      <c r="B16" s="180" t="s">
        <v>9000</v>
      </c>
      <c r="C16" s="178">
        <f>SUM(C2:C15)</f>
        <v>91840640757</v>
      </c>
      <c r="E16" s="145"/>
      <c r="F16" s="145"/>
      <c r="AF16" s="164"/>
    </row>
    <row r="17" spans="1:76" x14ac:dyDescent="0.15">
      <c r="A17" s="157"/>
      <c r="B17" s="181" t="s">
        <v>8999</v>
      </c>
      <c r="C17" s="182">
        <f>+C16-F74-K74-P74-U74-Z74-AE74-AJ74-AO74-AT74-AY74-BD74-BI74-BN74-BS74</f>
        <v>4.100799560546875E-5</v>
      </c>
      <c r="E17" s="146"/>
      <c r="F17" s="146"/>
    </row>
    <row r="18" spans="1:76" s="144" customFormat="1" x14ac:dyDescent="0.15">
      <c r="G18" s="145"/>
      <c r="H18" s="145"/>
      <c r="I18" s="145"/>
      <c r="J18" s="145"/>
      <c r="K18" s="145"/>
      <c r="R18" s="170"/>
      <c r="S18" s="170"/>
      <c r="T18" s="170"/>
      <c r="U18" s="170"/>
      <c r="W18" s="170"/>
      <c r="X18" s="170"/>
      <c r="Y18" s="170"/>
      <c r="Z18" s="170"/>
      <c r="AB18" s="170"/>
      <c r="AC18" s="170"/>
      <c r="AD18" s="170"/>
      <c r="AE18" s="170"/>
      <c r="AG18" s="170"/>
      <c r="AH18" s="170"/>
      <c r="AI18" s="170"/>
      <c r="AJ18" s="170"/>
      <c r="AL18" s="170"/>
      <c r="AM18" s="170"/>
      <c r="AN18" s="170"/>
      <c r="AO18" s="170"/>
      <c r="AQ18" s="170"/>
      <c r="AR18" s="170"/>
      <c r="AS18" s="170"/>
      <c r="AT18" s="170"/>
      <c r="AV18" s="170"/>
      <c r="AW18" s="170"/>
      <c r="AX18" s="170"/>
      <c r="AY18" s="201"/>
      <c r="AZ18" s="201"/>
      <c r="BA18" s="201"/>
      <c r="BB18" s="201"/>
      <c r="BC18" s="201"/>
      <c r="BD18" s="170"/>
      <c r="BF18" s="170"/>
      <c r="BG18" s="170"/>
      <c r="BH18" s="170"/>
      <c r="BI18" s="170"/>
      <c r="BK18" s="170"/>
      <c r="BL18" s="170"/>
      <c r="BM18" s="170"/>
      <c r="BN18" s="170"/>
      <c r="BP18" s="170"/>
      <c r="BQ18" s="170"/>
      <c r="BR18" s="170"/>
      <c r="BS18" s="170"/>
      <c r="BU18" s="170"/>
      <c r="BV18" s="170"/>
      <c r="BW18" s="170"/>
      <c r="BX18" s="170"/>
    </row>
    <row r="19" spans="1:76" s="170" customFormat="1" ht="16" x14ac:dyDescent="0.2">
      <c r="A19" s="260" t="s">
        <v>9008</v>
      </c>
      <c r="B19" s="260"/>
      <c r="C19" s="260"/>
      <c r="D19" s="260"/>
      <c r="E19" s="260"/>
      <c r="F19" s="260"/>
      <c r="G19" s="260"/>
      <c r="H19" s="260"/>
      <c r="I19" s="145"/>
      <c r="J19" s="145"/>
      <c r="K19" s="145"/>
      <c r="AY19" s="201"/>
      <c r="AZ19" s="201"/>
      <c r="BA19" s="201"/>
      <c r="BB19" s="201"/>
      <c r="BC19" s="201"/>
    </row>
    <row r="20" spans="1:76" s="171" customFormat="1" x14ac:dyDescent="0.15">
      <c r="A20" s="183"/>
      <c r="B20" s="183"/>
      <c r="C20" s="183" t="s">
        <v>9002</v>
      </c>
      <c r="D20" s="183" t="s">
        <v>9001</v>
      </c>
      <c r="E20" s="183" t="s">
        <v>9003</v>
      </c>
      <c r="F20" s="183" t="s">
        <v>9004</v>
      </c>
      <c r="G20" s="184" t="s">
        <v>9005</v>
      </c>
      <c r="H20" s="184" t="s">
        <v>9006</v>
      </c>
      <c r="I20" s="185"/>
      <c r="J20" s="185"/>
      <c r="K20" s="185"/>
    </row>
    <row r="21" spans="1:76" s="170" customFormat="1" ht="16" x14ac:dyDescent="0.15">
      <c r="A21" s="87" t="s">
        <v>6387</v>
      </c>
      <c r="B21" s="153" t="s">
        <v>8982</v>
      </c>
      <c r="C21" s="175">
        <v>0.157</v>
      </c>
      <c r="D21" s="156">
        <v>731897061</v>
      </c>
      <c r="E21" s="156">
        <v>2205357931</v>
      </c>
      <c r="F21" s="156">
        <v>492497350</v>
      </c>
      <c r="G21" s="156">
        <v>1025715652</v>
      </c>
      <c r="H21" s="156">
        <f>SUM(D21:G21)</f>
        <v>4455467994</v>
      </c>
      <c r="I21" s="145"/>
      <c r="J21" s="145"/>
      <c r="K21" s="145"/>
      <c r="AY21" s="201"/>
      <c r="AZ21" s="201"/>
      <c r="BA21" s="201"/>
      <c r="BB21" s="201"/>
      <c r="BC21" s="201"/>
    </row>
    <row r="22" spans="1:76" s="170" customFormat="1" ht="16" x14ac:dyDescent="0.15">
      <c r="A22" s="87" t="s">
        <v>4974</v>
      </c>
      <c r="B22" s="153" t="s">
        <v>8983</v>
      </c>
      <c r="C22" s="175">
        <v>0.14599999999999999</v>
      </c>
      <c r="D22" s="176">
        <v>680617648</v>
      </c>
      <c r="E22" s="176">
        <v>2050842406.5</v>
      </c>
      <c r="F22" s="176">
        <v>457991167.19999999</v>
      </c>
      <c r="G22" s="176">
        <v>953850225.20000005</v>
      </c>
      <c r="H22" s="176">
        <f t="shared" ref="H22:H30" si="0">SUM(D22:G22)</f>
        <v>4143301446.8999996</v>
      </c>
      <c r="I22" s="173"/>
      <c r="J22" s="173"/>
      <c r="K22" s="145"/>
      <c r="AY22" s="201"/>
      <c r="AZ22" s="201"/>
      <c r="BA22" s="201"/>
      <c r="BB22" s="201"/>
      <c r="BC22" s="201"/>
    </row>
    <row r="23" spans="1:76" s="170" customFormat="1" ht="16" x14ac:dyDescent="0.15">
      <c r="A23" s="87" t="s">
        <v>6386</v>
      </c>
      <c r="B23" s="153" t="s">
        <v>8984</v>
      </c>
      <c r="C23" s="175">
        <v>0.108</v>
      </c>
      <c r="D23" s="176">
        <v>503470590.19999999</v>
      </c>
      <c r="E23" s="176">
        <v>1517061506.2</v>
      </c>
      <c r="F23" s="176">
        <v>338787986</v>
      </c>
      <c r="G23" s="176">
        <v>705587837.20000005</v>
      </c>
      <c r="H23" s="176">
        <f t="shared" si="0"/>
        <v>3064907919.6000004</v>
      </c>
      <c r="I23" s="173"/>
      <c r="J23" s="173"/>
      <c r="K23" s="145"/>
      <c r="AY23" s="201"/>
      <c r="AZ23" s="201"/>
      <c r="BA23" s="201"/>
      <c r="BB23" s="201"/>
      <c r="BC23" s="201"/>
    </row>
    <row r="24" spans="1:76" s="170" customFormat="1" ht="16" x14ac:dyDescent="0.15">
      <c r="A24" s="87" t="s">
        <v>6385</v>
      </c>
      <c r="B24" s="153" t="s">
        <v>8985</v>
      </c>
      <c r="C24" s="175">
        <v>0.109</v>
      </c>
      <c r="D24" s="176">
        <v>508132354</v>
      </c>
      <c r="E24" s="176">
        <v>1531108372.4000001</v>
      </c>
      <c r="F24" s="176">
        <v>341924912.10000002</v>
      </c>
      <c r="G24" s="176">
        <v>712121058.10000002</v>
      </c>
      <c r="H24" s="176">
        <f t="shared" si="0"/>
        <v>3093286696.5999999</v>
      </c>
      <c r="I24" s="173"/>
      <c r="J24" s="173"/>
      <c r="K24" s="145"/>
      <c r="AY24" s="201"/>
      <c r="AZ24" s="201"/>
      <c r="BA24" s="201"/>
      <c r="BB24" s="201"/>
      <c r="BC24" s="201"/>
    </row>
    <row r="25" spans="1:76" s="170" customFormat="1" ht="16" x14ac:dyDescent="0.15">
      <c r="A25" s="87" t="s">
        <v>6391</v>
      </c>
      <c r="B25" s="153" t="s">
        <v>8986</v>
      </c>
      <c r="C25" s="175">
        <v>0.19900000000000001</v>
      </c>
      <c r="D25" s="156">
        <v>927691179</v>
      </c>
      <c r="E25" s="156">
        <v>2795326294</v>
      </c>
      <c r="F25" s="156">
        <v>624248234</v>
      </c>
      <c r="G25" s="156">
        <v>0</v>
      </c>
      <c r="H25" s="156">
        <f t="shared" si="0"/>
        <v>4347265707</v>
      </c>
      <c r="I25" s="145"/>
      <c r="J25" s="145"/>
      <c r="K25" s="145"/>
      <c r="AY25" s="201"/>
      <c r="AZ25" s="201"/>
      <c r="BA25" s="201"/>
      <c r="BB25" s="201"/>
      <c r="BC25" s="201"/>
    </row>
    <row r="26" spans="1:76" s="170" customFormat="1" ht="16" x14ac:dyDescent="0.15">
      <c r="A26" s="87" t="s">
        <v>6416</v>
      </c>
      <c r="B26" s="153" t="s">
        <v>8987</v>
      </c>
      <c r="C26" s="175">
        <v>7.4999999999999997E-2</v>
      </c>
      <c r="D26" s="156">
        <v>349632354</v>
      </c>
      <c r="E26" s="156">
        <v>1053514935</v>
      </c>
      <c r="F26" s="156">
        <v>235269435</v>
      </c>
      <c r="G26" s="156">
        <v>0</v>
      </c>
      <c r="H26" s="156">
        <f t="shared" si="0"/>
        <v>1638416724</v>
      </c>
      <c r="I26" s="147"/>
      <c r="J26" s="145"/>
      <c r="K26" s="145"/>
      <c r="AY26" s="201"/>
      <c r="AZ26" s="201"/>
      <c r="BA26" s="201"/>
      <c r="BB26" s="201"/>
      <c r="BC26" s="201"/>
    </row>
    <row r="27" spans="1:76" s="170" customFormat="1" ht="16" x14ac:dyDescent="0.15">
      <c r="A27" s="87" t="s">
        <v>6390</v>
      </c>
      <c r="B27" s="153" t="s">
        <v>8988</v>
      </c>
      <c r="C27" s="175">
        <v>0.115</v>
      </c>
      <c r="D27" s="156">
        <v>536102943</v>
      </c>
      <c r="E27" s="156">
        <v>1615389567</v>
      </c>
      <c r="F27" s="156">
        <v>360746467</v>
      </c>
      <c r="G27" s="156">
        <v>0</v>
      </c>
      <c r="H27" s="156">
        <f t="shared" si="0"/>
        <v>2512238977</v>
      </c>
      <c r="I27" s="147"/>
      <c r="J27" s="145"/>
      <c r="K27" s="145"/>
      <c r="AY27" s="201"/>
      <c r="AZ27" s="201"/>
      <c r="BA27" s="201"/>
      <c r="BB27" s="201"/>
      <c r="BC27" s="201"/>
    </row>
    <row r="28" spans="1:76" s="170" customFormat="1" ht="16" x14ac:dyDescent="0.15">
      <c r="A28" s="87" t="s">
        <v>6388</v>
      </c>
      <c r="B28" s="153" t="s">
        <v>8989</v>
      </c>
      <c r="C28" s="175">
        <v>5.8000000000000003E-2</v>
      </c>
      <c r="D28" s="156">
        <v>270382354</v>
      </c>
      <c r="E28" s="156">
        <v>814718216</v>
      </c>
      <c r="F28" s="156">
        <v>181941696</v>
      </c>
      <c r="G28" s="156">
        <v>0</v>
      </c>
      <c r="H28" s="156">
        <f t="shared" si="0"/>
        <v>1267042266</v>
      </c>
      <c r="I28" s="147"/>
      <c r="J28" s="145"/>
      <c r="K28" s="145"/>
      <c r="AY28" s="201"/>
      <c r="AZ28" s="201"/>
      <c r="BA28" s="201"/>
      <c r="BB28" s="201"/>
      <c r="BC28" s="201"/>
    </row>
    <row r="29" spans="1:76" s="170" customFormat="1" ht="16" x14ac:dyDescent="0.15">
      <c r="A29" s="87" t="s">
        <v>6389</v>
      </c>
      <c r="B29" s="153" t="s">
        <v>8990</v>
      </c>
      <c r="C29" s="175">
        <v>2.7E-2</v>
      </c>
      <c r="D29" s="156">
        <v>125867647</v>
      </c>
      <c r="E29" s="156">
        <v>379265377</v>
      </c>
      <c r="F29" s="156">
        <v>84696997</v>
      </c>
      <c r="G29" s="156">
        <v>176396959</v>
      </c>
      <c r="H29" s="156">
        <f t="shared" si="0"/>
        <v>766226980</v>
      </c>
      <c r="I29" s="145"/>
      <c r="J29" s="145"/>
      <c r="K29" s="145"/>
      <c r="AY29" s="201"/>
      <c r="AZ29" s="201"/>
      <c r="BA29" s="201"/>
      <c r="BB29" s="201"/>
      <c r="BC29" s="201"/>
    </row>
    <row r="30" spans="1:76" s="170" customFormat="1" ht="16" x14ac:dyDescent="0.15">
      <c r="A30" s="87" t="s">
        <v>125</v>
      </c>
      <c r="B30" s="153" t="s">
        <v>8991</v>
      </c>
      <c r="C30" s="175">
        <v>5.0000000000000001E-4</v>
      </c>
      <c r="D30" s="156">
        <v>23308824</v>
      </c>
      <c r="E30" s="156">
        <v>70234329</v>
      </c>
      <c r="F30" s="156">
        <v>15684629</v>
      </c>
      <c r="G30" s="156">
        <v>0</v>
      </c>
      <c r="H30" s="156">
        <f t="shared" si="0"/>
        <v>109227782</v>
      </c>
      <c r="I30" s="145"/>
      <c r="J30" s="145"/>
      <c r="K30" s="145"/>
      <c r="AY30" s="201"/>
      <c r="AZ30" s="201"/>
      <c r="BA30" s="201"/>
      <c r="BB30" s="201"/>
      <c r="BC30" s="201"/>
    </row>
    <row r="31" spans="1:76" s="170" customFormat="1" x14ac:dyDescent="0.15">
      <c r="A31" s="258" t="s">
        <v>9000</v>
      </c>
      <c r="B31" s="259"/>
      <c r="C31" s="177">
        <f>SUM(C21:C30)</f>
        <v>0.99450000000000005</v>
      </c>
      <c r="D31" s="178">
        <f>SUM(D21:D30)</f>
        <v>4657102954.1999998</v>
      </c>
      <c r="E31" s="178">
        <f>SUM(E21:E30)</f>
        <v>14032818934.1</v>
      </c>
      <c r="F31" s="178">
        <f>SUM(F21:F30)</f>
        <v>3133788873.3000002</v>
      </c>
      <c r="G31" s="178">
        <f t="shared" ref="G31" si="1">SUM(G21:G30)</f>
        <v>3573671731.5</v>
      </c>
      <c r="H31" s="178">
        <f t="shared" ref="H31" si="2">SUM(H21:H30)</f>
        <v>25397382493.099998</v>
      </c>
      <c r="I31" s="146"/>
      <c r="J31" s="146"/>
      <c r="K31" s="145"/>
      <c r="AY31" s="201"/>
      <c r="AZ31" s="201"/>
      <c r="BA31" s="201"/>
      <c r="BB31" s="201"/>
      <c r="BC31" s="201"/>
    </row>
    <row r="32" spans="1:76" s="170" customFormat="1" x14ac:dyDescent="0.15">
      <c r="G32" s="145"/>
      <c r="H32" s="145"/>
      <c r="I32" s="145"/>
      <c r="J32" s="145"/>
      <c r="K32" s="145"/>
      <c r="AY32" s="201"/>
      <c r="AZ32" s="201"/>
      <c r="BA32" s="201"/>
      <c r="BB32" s="201"/>
      <c r="BC32" s="201"/>
    </row>
    <row r="33" spans="1:55" s="170" customFormat="1" ht="16" x14ac:dyDescent="0.2">
      <c r="A33" s="261" t="s">
        <v>9022</v>
      </c>
      <c r="B33" s="261"/>
      <c r="C33" s="261"/>
      <c r="D33" s="261"/>
      <c r="E33" s="261"/>
      <c r="F33" s="261"/>
      <c r="G33" s="261"/>
      <c r="H33" s="261"/>
      <c r="I33" s="145"/>
      <c r="J33" s="145"/>
      <c r="K33" s="145"/>
      <c r="AY33" s="201"/>
      <c r="AZ33" s="201"/>
      <c r="BA33" s="201"/>
      <c r="BB33" s="201"/>
      <c r="BC33" s="201"/>
    </row>
    <row r="34" spans="1:55" s="171" customFormat="1" x14ac:dyDescent="0.15">
      <c r="A34" s="183"/>
      <c r="B34" s="183"/>
      <c r="C34" s="183" t="s">
        <v>9002</v>
      </c>
      <c r="D34" s="183" t="s">
        <v>9001</v>
      </c>
      <c r="E34" s="183" t="s">
        <v>9003</v>
      </c>
      <c r="F34" s="183" t="s">
        <v>9004</v>
      </c>
      <c r="G34" s="184" t="s">
        <v>9005</v>
      </c>
      <c r="H34" s="184" t="s">
        <v>9006</v>
      </c>
      <c r="I34" s="185"/>
      <c r="J34" s="185"/>
      <c r="K34" s="185"/>
    </row>
    <row r="35" spans="1:55" s="170" customFormat="1" ht="16" x14ac:dyDescent="0.15">
      <c r="A35" s="87" t="s">
        <v>6387</v>
      </c>
      <c r="B35" s="153" t="s">
        <v>8982</v>
      </c>
      <c r="C35" s="154">
        <v>0.1576516647582</v>
      </c>
      <c r="D35" s="156">
        <v>8502258970</v>
      </c>
      <c r="E35" s="156">
        <v>2205357931</v>
      </c>
      <c r="F35" s="156">
        <v>492497350</v>
      </c>
      <c r="G35" s="156">
        <v>1025715652</v>
      </c>
      <c r="H35" s="156">
        <f>SUM(D35:G35)</f>
        <v>12225829903</v>
      </c>
      <c r="I35" s="187"/>
      <c r="J35" s="145"/>
      <c r="K35" s="145"/>
      <c r="AY35" s="201"/>
      <c r="AZ35" s="201"/>
      <c r="BA35" s="201"/>
      <c r="BB35" s="201"/>
      <c r="BC35" s="201"/>
    </row>
    <row r="36" spans="1:55" s="170" customFormat="1" ht="16" x14ac:dyDescent="0.15">
      <c r="A36" s="87" t="s">
        <v>4974</v>
      </c>
      <c r="B36" s="153" t="s">
        <v>8983</v>
      </c>
      <c r="C36" s="154">
        <v>0.14625012627280801</v>
      </c>
      <c r="D36" s="176">
        <v>7906559297</v>
      </c>
      <c r="E36" s="176">
        <v>2050842406.5</v>
      </c>
      <c r="F36" s="176">
        <v>457991167</v>
      </c>
      <c r="G36" s="176">
        <v>953850225</v>
      </c>
      <c r="H36" s="176">
        <f t="shared" ref="H36:H44" si="3">SUM(D36:G36)</f>
        <v>11369243095.5</v>
      </c>
      <c r="I36" s="187"/>
      <c r="J36" s="173"/>
      <c r="K36" s="145"/>
      <c r="AY36" s="201"/>
      <c r="AZ36" s="201"/>
      <c r="BA36" s="201"/>
      <c r="BB36" s="201"/>
      <c r="BC36" s="201"/>
    </row>
    <row r="37" spans="1:55" s="170" customFormat="1" ht="16" x14ac:dyDescent="0.15">
      <c r="A37" s="87" t="s">
        <v>6386</v>
      </c>
      <c r="B37" s="153" t="s">
        <v>8984</v>
      </c>
      <c r="C37" s="154">
        <v>0.108039334606018</v>
      </c>
      <c r="D37" s="176">
        <v>5848687699</v>
      </c>
      <c r="E37" s="176">
        <v>1517061506.4000001</v>
      </c>
      <c r="F37" s="176">
        <v>338787986.10000002</v>
      </c>
      <c r="G37" s="176">
        <v>705587837.10000002</v>
      </c>
      <c r="H37" s="176">
        <f t="shared" si="3"/>
        <v>8410125028.6000004</v>
      </c>
      <c r="I37" s="187"/>
      <c r="J37" s="173"/>
      <c r="K37" s="145"/>
      <c r="AY37" s="201"/>
      <c r="AZ37" s="201"/>
      <c r="BA37" s="201"/>
      <c r="BB37" s="201"/>
      <c r="BC37" s="201"/>
    </row>
    <row r="38" spans="1:55" s="170" customFormat="1" ht="16" x14ac:dyDescent="0.15">
      <c r="A38" s="87" t="s">
        <v>6385</v>
      </c>
      <c r="B38" s="153" t="s">
        <v>8985</v>
      </c>
      <c r="C38" s="154">
        <v>0.109008072568007</v>
      </c>
      <c r="D38" s="176">
        <v>5902842215</v>
      </c>
      <c r="E38" s="176">
        <v>1531108372.4000001</v>
      </c>
      <c r="F38" s="176">
        <v>341924912.10000002</v>
      </c>
      <c r="G38" s="176">
        <v>712121058.10000002</v>
      </c>
      <c r="H38" s="176">
        <f t="shared" si="3"/>
        <v>8487996557.6000004</v>
      </c>
      <c r="I38" s="187"/>
      <c r="J38" s="173"/>
      <c r="K38" s="145"/>
      <c r="AY38" s="201"/>
      <c r="AZ38" s="201"/>
      <c r="BA38" s="201"/>
      <c r="BB38" s="201"/>
      <c r="BC38" s="201"/>
    </row>
    <row r="39" spans="1:55" s="170" customFormat="1" ht="16" x14ac:dyDescent="0.15">
      <c r="A39" s="87" t="s">
        <v>6391</v>
      </c>
      <c r="B39" s="153" t="s">
        <v>8986</v>
      </c>
      <c r="C39" s="154">
        <v>0.19884285875103899</v>
      </c>
      <c r="D39" s="156">
        <v>10776748631</v>
      </c>
      <c r="E39" s="156">
        <v>2795326294</v>
      </c>
      <c r="F39" s="156">
        <v>624248234</v>
      </c>
      <c r="G39" s="156">
        <v>0</v>
      </c>
      <c r="H39" s="156">
        <f t="shared" si="3"/>
        <v>14196323159</v>
      </c>
      <c r="I39" s="187"/>
      <c r="J39" s="145"/>
      <c r="K39" s="145"/>
      <c r="AY39" s="201"/>
      <c r="AZ39" s="201"/>
      <c r="BA39" s="201"/>
      <c r="BB39" s="201"/>
      <c r="BC39" s="201"/>
    </row>
    <row r="40" spans="1:55" s="170" customFormat="1" ht="16" x14ac:dyDescent="0.15">
      <c r="A40" s="87" t="s">
        <v>6416</v>
      </c>
      <c r="B40" s="153" t="s">
        <v>8987</v>
      </c>
      <c r="C40" s="154">
        <v>7.4535823032561399E-2</v>
      </c>
      <c r="D40" s="156">
        <v>4061588680</v>
      </c>
      <c r="E40" s="156">
        <v>1053514935</v>
      </c>
      <c r="F40" s="156">
        <v>235269435</v>
      </c>
      <c r="G40" s="156">
        <v>0</v>
      </c>
      <c r="H40" s="156">
        <f t="shared" si="3"/>
        <v>5350373050</v>
      </c>
      <c r="I40" s="187"/>
      <c r="J40" s="145"/>
      <c r="K40" s="145"/>
      <c r="AY40" s="201"/>
      <c r="AZ40" s="201"/>
      <c r="BA40" s="201"/>
      <c r="BB40" s="201"/>
      <c r="BC40" s="201"/>
    </row>
    <row r="41" spans="1:55" s="170" customFormat="1" ht="16" x14ac:dyDescent="0.15">
      <c r="A41" s="87" t="s">
        <v>6390</v>
      </c>
      <c r="B41" s="153" t="s">
        <v>8988</v>
      </c>
      <c r="C41" s="154">
        <v>0.115628826428505</v>
      </c>
      <c r="D41" s="156">
        <v>6227769309</v>
      </c>
      <c r="E41" s="156">
        <v>1615389567</v>
      </c>
      <c r="F41" s="156">
        <v>360746467</v>
      </c>
      <c r="G41" s="156">
        <v>0</v>
      </c>
      <c r="H41" s="156">
        <f t="shared" si="3"/>
        <v>8203905343</v>
      </c>
      <c r="I41" s="187"/>
      <c r="J41" s="145"/>
      <c r="K41" s="145"/>
      <c r="AY41" s="201"/>
      <c r="AZ41" s="201"/>
      <c r="BA41" s="201"/>
      <c r="BB41" s="201"/>
      <c r="BC41" s="201"/>
    </row>
    <row r="42" spans="1:55" s="170" customFormat="1" ht="16" x14ac:dyDescent="0.15">
      <c r="A42" s="87" t="s">
        <v>6388</v>
      </c>
      <c r="B42" s="153" t="s">
        <v>8989</v>
      </c>
      <c r="C42" s="154">
        <v>5.7757112472166097E-2</v>
      </c>
      <c r="D42" s="156">
        <v>3140961913</v>
      </c>
      <c r="E42" s="156">
        <v>814718216</v>
      </c>
      <c r="F42" s="156">
        <v>181941696</v>
      </c>
      <c r="G42" s="156">
        <v>0</v>
      </c>
      <c r="H42" s="156">
        <f t="shared" si="3"/>
        <v>4137621825</v>
      </c>
      <c r="I42" s="187"/>
      <c r="J42" s="145"/>
      <c r="K42" s="145"/>
      <c r="AY42" s="201"/>
      <c r="AZ42" s="201"/>
      <c r="BA42" s="201"/>
      <c r="BB42" s="201"/>
      <c r="BC42" s="201"/>
    </row>
    <row r="43" spans="1:55" s="170" customFormat="1" ht="16" x14ac:dyDescent="0.15">
      <c r="A43" s="87" t="s">
        <v>6389</v>
      </c>
      <c r="B43" s="153" t="s">
        <v>8990</v>
      </c>
      <c r="C43" s="154">
        <v>2.7321904227476299E-2</v>
      </c>
      <c r="D43" s="156">
        <v>1462171925</v>
      </c>
      <c r="E43" s="156">
        <v>379265377</v>
      </c>
      <c r="F43" s="156">
        <v>84696997</v>
      </c>
      <c r="G43" s="156">
        <v>176396959</v>
      </c>
      <c r="H43" s="156">
        <f t="shared" si="3"/>
        <v>2102531258</v>
      </c>
      <c r="I43" s="187"/>
      <c r="J43" s="145"/>
      <c r="K43" s="145"/>
      <c r="AY43" s="201"/>
      <c r="AZ43" s="201"/>
      <c r="BA43" s="201"/>
      <c r="BB43" s="201"/>
      <c r="BC43" s="201"/>
    </row>
    <row r="44" spans="1:55" s="170" customFormat="1" ht="16" x14ac:dyDescent="0.15">
      <c r="A44" s="87" t="s">
        <v>125</v>
      </c>
      <c r="B44" s="153" t="s">
        <v>8991</v>
      </c>
      <c r="C44" s="154">
        <v>4.9642768832185999E-3</v>
      </c>
      <c r="D44" s="156">
        <v>270772579</v>
      </c>
      <c r="E44" s="156">
        <v>70234329</v>
      </c>
      <c r="F44" s="156">
        <v>15684629</v>
      </c>
      <c r="G44" s="156">
        <v>0</v>
      </c>
      <c r="H44" s="156">
        <f t="shared" si="3"/>
        <v>356691537</v>
      </c>
      <c r="I44" s="187"/>
      <c r="J44" s="145"/>
      <c r="K44" s="145"/>
      <c r="AY44" s="201"/>
      <c r="AZ44" s="201"/>
      <c r="BA44" s="201"/>
      <c r="BB44" s="201"/>
      <c r="BC44" s="201"/>
    </row>
    <row r="45" spans="1:55" s="170" customFormat="1" ht="16" x14ac:dyDescent="0.15">
      <c r="A45" s="258" t="s">
        <v>9000</v>
      </c>
      <c r="B45" s="259"/>
      <c r="C45" s="159">
        <f>SUM(C35:C44)</f>
        <v>0.99999999999999956</v>
      </c>
      <c r="D45" s="178">
        <f>SUM(D35:D44)</f>
        <v>54100361218</v>
      </c>
      <c r="E45" s="178">
        <f>SUM(E35:E44)</f>
        <v>14032818934.299999</v>
      </c>
      <c r="F45" s="178">
        <f>SUM(F35:F44)</f>
        <v>3133788873.1999998</v>
      </c>
      <c r="G45" s="178">
        <f t="shared" ref="G45" si="4">SUM(G35:G44)</f>
        <v>3573671731.1999998</v>
      </c>
      <c r="H45" s="178">
        <f t="shared" ref="H45" si="5">SUM(H35:H44)</f>
        <v>74840640756.699997</v>
      </c>
      <c r="I45" s="146"/>
      <c r="J45" s="146"/>
      <c r="K45" s="145"/>
      <c r="AY45" s="201"/>
      <c r="AZ45" s="201"/>
      <c r="BA45" s="201"/>
      <c r="BB45" s="201"/>
      <c r="BC45" s="201"/>
    </row>
    <row r="46" spans="1:55" s="170" customFormat="1" x14ac:dyDescent="0.15">
      <c r="D46" s="148"/>
      <c r="G46" s="145"/>
      <c r="H46" s="145"/>
      <c r="I46" s="145"/>
      <c r="J46" s="145"/>
      <c r="K46" s="145"/>
      <c r="AY46" s="201"/>
      <c r="AZ46" s="201"/>
      <c r="BA46" s="201"/>
      <c r="BB46" s="201"/>
      <c r="BC46" s="201"/>
    </row>
    <row r="47" spans="1:55" s="170" customFormat="1" x14ac:dyDescent="0.15">
      <c r="D47" s="148"/>
      <c r="G47" s="145"/>
      <c r="H47" s="145"/>
      <c r="I47" s="145"/>
      <c r="J47" s="145"/>
      <c r="K47" s="145"/>
      <c r="AY47" s="201"/>
      <c r="AZ47" s="201"/>
      <c r="BA47" s="201"/>
      <c r="BB47" s="201"/>
      <c r="BC47" s="201"/>
    </row>
    <row r="48" spans="1:55" s="170" customFormat="1" ht="16" x14ac:dyDescent="0.2">
      <c r="A48" s="257" t="s">
        <v>9009</v>
      </c>
      <c r="B48" s="257"/>
      <c r="C48" s="257"/>
      <c r="D48" s="257"/>
      <c r="E48" s="257"/>
      <c r="F48" s="257"/>
      <c r="G48" s="257"/>
      <c r="H48" s="257"/>
      <c r="I48" s="145"/>
      <c r="J48" s="145"/>
      <c r="K48" s="145"/>
      <c r="AY48" s="201"/>
      <c r="AZ48" s="201"/>
      <c r="BA48" s="201"/>
      <c r="BB48" s="201"/>
      <c r="BC48" s="201"/>
    </row>
    <row r="49" spans="1:75" s="171" customFormat="1" x14ac:dyDescent="0.15">
      <c r="A49" s="183"/>
      <c r="B49" s="183"/>
      <c r="C49" s="183" t="s">
        <v>9002</v>
      </c>
      <c r="D49" s="183" t="s">
        <v>9001</v>
      </c>
      <c r="E49" s="183" t="s">
        <v>9003</v>
      </c>
      <c r="F49" s="183" t="s">
        <v>9004</v>
      </c>
      <c r="G49" s="184" t="s">
        <v>9005</v>
      </c>
      <c r="H49" s="184" t="s">
        <v>9006</v>
      </c>
      <c r="I49" s="185"/>
      <c r="J49" s="185"/>
      <c r="K49" s="185"/>
    </row>
    <row r="50" spans="1:75" s="170" customFormat="1" ht="16" x14ac:dyDescent="0.15">
      <c r="A50" s="87" t="s">
        <v>6387</v>
      </c>
      <c r="B50" s="153" t="s">
        <v>8982</v>
      </c>
      <c r="C50" s="175">
        <f>+H50/$H$60</f>
        <v>0.17401382949512112</v>
      </c>
      <c r="D50" s="156">
        <f>+D35-F64-K64</f>
        <v>818464366.10397577</v>
      </c>
      <c r="E50" s="156">
        <v>2205357931</v>
      </c>
      <c r="F50" s="156">
        <v>492497350</v>
      </c>
      <c r="G50" s="156">
        <v>1025715652</v>
      </c>
      <c r="H50" s="156">
        <f>SUM(D50:G50)</f>
        <v>4542035299.1039753</v>
      </c>
      <c r="I50" s="187"/>
      <c r="J50" s="145"/>
      <c r="K50" s="145"/>
      <c r="AY50" s="201"/>
      <c r="AZ50" s="201"/>
      <c r="BA50" s="201"/>
      <c r="BB50" s="201"/>
      <c r="BC50" s="201"/>
    </row>
    <row r="51" spans="1:75" s="170" customFormat="1" ht="16" x14ac:dyDescent="0.15">
      <c r="A51" s="87" t="s">
        <v>4974</v>
      </c>
      <c r="B51" s="153" t="s">
        <v>8983</v>
      </c>
      <c r="C51" s="175">
        <f t="shared" ref="C51:C59" si="6">+H51/$H$60</f>
        <v>0.16248630775238998</v>
      </c>
      <c r="D51" s="156">
        <f t="shared" ref="D51:D59" si="7">+D36-F65-K65</f>
        <v>778465008.88900852</v>
      </c>
      <c r="E51" s="176">
        <v>2050842406.5</v>
      </c>
      <c r="F51" s="176">
        <v>457991167</v>
      </c>
      <c r="G51" s="176">
        <v>953850225</v>
      </c>
      <c r="H51" s="176">
        <f t="shared" ref="H51:H59" si="8">SUM(D51:G51)</f>
        <v>4241148807.3890085</v>
      </c>
      <c r="I51" s="187"/>
      <c r="J51" s="173"/>
      <c r="K51" s="145"/>
      <c r="AY51" s="201"/>
      <c r="AZ51" s="201"/>
      <c r="BA51" s="201"/>
      <c r="BB51" s="201"/>
      <c r="BC51" s="201"/>
    </row>
    <row r="52" spans="1:75" s="170" customFormat="1" ht="16" x14ac:dyDescent="0.15">
      <c r="A52" s="87" t="s">
        <v>6386</v>
      </c>
      <c r="B52" s="153" t="s">
        <v>8984</v>
      </c>
      <c r="C52" s="175">
        <f t="shared" si="6"/>
        <v>0.12046739612870645</v>
      </c>
      <c r="D52" s="156">
        <f t="shared" si="7"/>
        <v>582951637.61750174</v>
      </c>
      <c r="E52" s="176">
        <v>1517061506.4000001</v>
      </c>
      <c r="F52" s="176">
        <v>338787986.10000002</v>
      </c>
      <c r="G52" s="176">
        <v>705587837.10000002</v>
      </c>
      <c r="H52" s="176">
        <f t="shared" si="8"/>
        <v>3144388967.2175016</v>
      </c>
      <c r="I52" s="187"/>
      <c r="J52" s="173"/>
      <c r="K52" s="145"/>
      <c r="AY52" s="201"/>
      <c r="AZ52" s="201"/>
      <c r="BA52" s="201"/>
      <c r="BB52" s="201"/>
      <c r="BC52" s="201"/>
    </row>
    <row r="53" spans="1:75" s="170" customFormat="1" ht="16" x14ac:dyDescent="0.15">
      <c r="A53" s="87" t="s">
        <v>6385</v>
      </c>
      <c r="B53" s="153" t="s">
        <v>8985</v>
      </c>
      <c r="C53" s="175">
        <f t="shared" si="6"/>
        <v>0.12164189021350737</v>
      </c>
      <c r="D53" s="156">
        <f t="shared" si="7"/>
        <v>589890771.93195486</v>
      </c>
      <c r="E53" s="176">
        <v>1531108372.4000001</v>
      </c>
      <c r="F53" s="176">
        <v>341924912.10000002</v>
      </c>
      <c r="G53" s="176">
        <v>712121058.10000002</v>
      </c>
      <c r="H53" s="176">
        <f t="shared" si="8"/>
        <v>3175045114.5319548</v>
      </c>
      <c r="I53" s="187"/>
      <c r="J53" s="173"/>
      <c r="K53" s="145"/>
      <c r="AY53" s="201"/>
      <c r="AZ53" s="201"/>
      <c r="BA53" s="201"/>
      <c r="BB53" s="201"/>
      <c r="BC53" s="201"/>
    </row>
    <row r="54" spans="1:75" s="170" customFormat="1" ht="16" x14ac:dyDescent="0.15">
      <c r="A54" s="87" t="s">
        <v>6391</v>
      </c>
      <c r="B54" s="153" t="s">
        <v>8986</v>
      </c>
      <c r="C54" s="175">
        <f t="shared" si="6"/>
        <v>0.1725914253429556</v>
      </c>
      <c r="D54" s="156">
        <f t="shared" si="7"/>
        <v>1085333780.1776075</v>
      </c>
      <c r="E54" s="156">
        <v>2795326294</v>
      </c>
      <c r="F54" s="156">
        <v>624248234</v>
      </c>
      <c r="G54" s="156">
        <v>0</v>
      </c>
      <c r="H54" s="156">
        <f t="shared" si="8"/>
        <v>4504908308.1776075</v>
      </c>
      <c r="I54" s="187"/>
      <c r="J54" s="145"/>
      <c r="K54" s="145"/>
      <c r="AY54" s="201"/>
      <c r="AZ54" s="201"/>
      <c r="BA54" s="201"/>
      <c r="BB54" s="201"/>
      <c r="BC54" s="201"/>
    </row>
    <row r="55" spans="1:75" s="170" customFormat="1" ht="16" x14ac:dyDescent="0.15">
      <c r="A55" s="87" t="s">
        <v>6416</v>
      </c>
      <c r="B55" s="153" t="s">
        <v>8987</v>
      </c>
      <c r="C55" s="175">
        <f t="shared" si="6"/>
        <v>6.5803181758655432E-2</v>
      </c>
      <c r="D55" s="156">
        <f t="shared" si="7"/>
        <v>428782418.84851265</v>
      </c>
      <c r="E55" s="156">
        <v>1053514935</v>
      </c>
      <c r="F55" s="156">
        <v>235269435</v>
      </c>
      <c r="G55" s="156">
        <v>0</v>
      </c>
      <c r="H55" s="156">
        <f t="shared" si="8"/>
        <v>1717566788.8485126</v>
      </c>
      <c r="I55" s="187"/>
      <c r="J55" s="145"/>
      <c r="K55" s="145"/>
      <c r="AY55" s="201"/>
      <c r="AZ55" s="201"/>
      <c r="BA55" s="201"/>
      <c r="BB55" s="201"/>
      <c r="BC55" s="201"/>
    </row>
    <row r="56" spans="1:75" s="170" customFormat="1" ht="16" x14ac:dyDescent="0.15">
      <c r="A56" s="87" t="s">
        <v>6390</v>
      </c>
      <c r="B56" s="153" t="s">
        <v>8988</v>
      </c>
      <c r="C56" s="175">
        <f t="shared" si="6"/>
        <v>9.8394997076376764E-2</v>
      </c>
      <c r="D56" s="156">
        <f t="shared" si="7"/>
        <v>592128518.72433376</v>
      </c>
      <c r="E56" s="156">
        <v>1615389567</v>
      </c>
      <c r="F56" s="156">
        <v>360746467</v>
      </c>
      <c r="G56" s="156">
        <v>0</v>
      </c>
      <c r="H56" s="156">
        <f t="shared" si="8"/>
        <v>2568264552.7243338</v>
      </c>
      <c r="I56" s="187"/>
      <c r="J56" s="145"/>
      <c r="K56" s="145"/>
      <c r="AY56" s="204"/>
      <c r="AZ56" s="201"/>
      <c r="BA56" s="201"/>
      <c r="BB56" s="201"/>
      <c r="BC56" s="201"/>
      <c r="BD56" s="204"/>
    </row>
    <row r="57" spans="1:75" s="170" customFormat="1" ht="16" x14ac:dyDescent="0.15">
      <c r="A57" s="87" t="s">
        <v>6388</v>
      </c>
      <c r="B57" s="153" t="s">
        <v>8989</v>
      </c>
      <c r="C57" s="175">
        <f t="shared" si="6"/>
        <v>5.0671047000118798E-2</v>
      </c>
      <c r="D57" s="156">
        <f t="shared" si="7"/>
        <v>325934302.40724611</v>
      </c>
      <c r="E57" s="156">
        <v>814718216</v>
      </c>
      <c r="F57" s="156">
        <v>181941696</v>
      </c>
      <c r="G57" s="156">
        <v>0</v>
      </c>
      <c r="H57" s="156">
        <f t="shared" si="8"/>
        <v>1322594214.4072461</v>
      </c>
      <c r="I57" s="187"/>
      <c r="J57" s="145"/>
      <c r="K57" s="145"/>
      <c r="AY57" s="201"/>
      <c r="AZ57" s="201"/>
      <c r="BA57" s="201"/>
      <c r="BB57" s="201"/>
      <c r="BC57" s="201"/>
    </row>
    <row r="58" spans="1:75" s="170" customFormat="1" ht="16" x14ac:dyDescent="0.15">
      <c r="A58" s="87" t="s">
        <v>6389</v>
      </c>
      <c r="B58" s="153" t="s">
        <v>8990</v>
      </c>
      <c r="C58" s="175">
        <f t="shared" si="6"/>
        <v>2.9534124577959155E-2</v>
      </c>
      <c r="D58" s="156">
        <f t="shared" si="7"/>
        <v>130527881.82901359</v>
      </c>
      <c r="E58" s="156">
        <v>379265377</v>
      </c>
      <c r="F58" s="156">
        <v>84696997</v>
      </c>
      <c r="G58" s="156">
        <v>176396959</v>
      </c>
      <c r="H58" s="156">
        <f t="shared" si="8"/>
        <v>770887214.82901359</v>
      </c>
      <c r="I58" s="187"/>
      <c r="J58" s="145"/>
      <c r="K58" s="145"/>
      <c r="AY58" s="201"/>
      <c r="AZ58" s="201"/>
      <c r="BA58" s="201"/>
      <c r="BB58" s="201"/>
      <c r="BC58" s="201"/>
    </row>
    <row r="59" spans="1:75" s="170" customFormat="1" ht="16" x14ac:dyDescent="0.15">
      <c r="A59" s="87" t="s">
        <v>125</v>
      </c>
      <c r="B59" s="153" t="s">
        <v>8991</v>
      </c>
      <c r="C59" s="175">
        <f t="shared" si="6"/>
        <v>4.3958006542092511E-3</v>
      </c>
      <c r="D59" s="156">
        <f t="shared" si="7"/>
        <v>28818369.470875278</v>
      </c>
      <c r="E59" s="156">
        <v>70234329</v>
      </c>
      <c r="F59" s="156">
        <v>15684629</v>
      </c>
      <c r="G59" s="156">
        <v>0</v>
      </c>
      <c r="H59" s="156">
        <f t="shared" si="8"/>
        <v>114737327.47087528</v>
      </c>
      <c r="I59" s="187"/>
      <c r="J59" s="145"/>
      <c r="K59" s="145"/>
      <c r="AY59" s="201"/>
      <c r="AZ59" s="201"/>
      <c r="BA59" s="201"/>
      <c r="BB59" s="201"/>
      <c r="BC59" s="201"/>
    </row>
    <row r="60" spans="1:75" s="170" customFormat="1" x14ac:dyDescent="0.15">
      <c r="A60" s="258" t="s">
        <v>9000</v>
      </c>
      <c r="B60" s="259"/>
      <c r="C60" s="177">
        <f>SUM(C50:C59)</f>
        <v>0.99999999999999989</v>
      </c>
      <c r="D60" s="178">
        <f>SUM(D50:D59)</f>
        <v>5361297056.0000296</v>
      </c>
      <c r="E60" s="178">
        <f>SUM(E50:E59)</f>
        <v>14032818934.299999</v>
      </c>
      <c r="F60" s="178">
        <f>SUM(F50:F59)</f>
        <v>3133788873.1999998</v>
      </c>
      <c r="G60" s="178">
        <f t="shared" ref="G60" si="9">SUM(G50:G59)</f>
        <v>3573671731.1999998</v>
      </c>
      <c r="H60" s="178">
        <f t="shared" ref="H60" si="10">SUM(H50:H59)</f>
        <v>26101576594.700031</v>
      </c>
      <c r="I60" s="146"/>
      <c r="J60" s="146"/>
      <c r="K60" s="145"/>
      <c r="AY60" s="201"/>
      <c r="AZ60" s="201"/>
      <c r="BA60" s="201"/>
      <c r="BB60" s="201"/>
      <c r="BC60" s="201"/>
    </row>
    <row r="61" spans="1:75" s="170" customFormat="1" x14ac:dyDescent="0.15">
      <c r="D61" s="148"/>
      <c r="G61" s="145"/>
      <c r="H61" s="145"/>
      <c r="I61" s="145"/>
      <c r="J61" s="145"/>
      <c r="K61" s="145"/>
      <c r="AY61" s="201"/>
      <c r="AZ61" s="201"/>
      <c r="BA61" s="201"/>
      <c r="BB61" s="201"/>
      <c r="BC61" s="201"/>
    </row>
    <row r="62" spans="1:75" s="170" customFormat="1" x14ac:dyDescent="0.15">
      <c r="A62" s="170">
        <v>1</v>
      </c>
      <c r="B62" s="170">
        <v>2</v>
      </c>
      <c r="C62" s="170">
        <v>3</v>
      </c>
      <c r="D62" s="170">
        <v>4</v>
      </c>
      <c r="E62" s="170">
        <v>5</v>
      </c>
      <c r="F62" s="170">
        <v>6</v>
      </c>
      <c r="G62" s="170">
        <v>7</v>
      </c>
      <c r="H62" s="170">
        <v>8</v>
      </c>
      <c r="I62" s="170">
        <v>9</v>
      </c>
      <c r="J62" s="170">
        <v>10</v>
      </c>
      <c r="K62" s="170">
        <v>11</v>
      </c>
      <c r="L62" s="170">
        <v>12</v>
      </c>
      <c r="M62" s="170">
        <v>13</v>
      </c>
      <c r="N62" s="170">
        <v>14</v>
      </c>
      <c r="O62" s="170">
        <v>15</v>
      </c>
      <c r="P62" s="170">
        <v>16</v>
      </c>
      <c r="Q62" s="170">
        <v>17</v>
      </c>
      <c r="R62" s="170">
        <v>18</v>
      </c>
      <c r="S62" s="170">
        <v>19</v>
      </c>
      <c r="T62" s="170">
        <v>20</v>
      </c>
      <c r="U62" s="170">
        <v>21</v>
      </c>
      <c r="V62" s="170">
        <v>22</v>
      </c>
      <c r="W62" s="170">
        <v>23</v>
      </c>
      <c r="X62" s="170">
        <v>24</v>
      </c>
      <c r="Y62" s="170">
        <v>25</v>
      </c>
      <c r="Z62" s="170">
        <v>26</v>
      </c>
      <c r="AA62" s="170">
        <v>27</v>
      </c>
      <c r="AB62" s="170">
        <v>28</v>
      </c>
      <c r="AC62" s="170">
        <v>29</v>
      </c>
      <c r="AD62" s="170">
        <v>30</v>
      </c>
      <c r="AE62" s="170">
        <v>31</v>
      </c>
      <c r="AF62" s="170">
        <v>32</v>
      </c>
      <c r="AG62" s="170">
        <v>33</v>
      </c>
      <c r="AH62" s="170">
        <v>34</v>
      </c>
      <c r="AI62" s="170">
        <v>35</v>
      </c>
      <c r="AJ62" s="170">
        <v>36</v>
      </c>
      <c r="AK62" s="170">
        <v>37</v>
      </c>
      <c r="AL62" s="170">
        <v>38</v>
      </c>
      <c r="AM62" s="170">
        <v>39</v>
      </c>
      <c r="AN62" s="170">
        <v>40</v>
      </c>
      <c r="AO62" s="170">
        <v>41</v>
      </c>
      <c r="AP62" s="170">
        <v>42</v>
      </c>
      <c r="AQ62" s="170">
        <v>43</v>
      </c>
      <c r="AR62" s="170">
        <v>44</v>
      </c>
      <c r="AS62" s="170">
        <v>45</v>
      </c>
      <c r="AT62" s="170">
        <v>46</v>
      </c>
      <c r="AU62" s="170">
        <v>47</v>
      </c>
      <c r="AV62" s="170">
        <v>48</v>
      </c>
      <c r="AW62" s="170">
        <v>49</v>
      </c>
      <c r="AX62" s="170">
        <v>50</v>
      </c>
      <c r="AY62" s="201">
        <v>51</v>
      </c>
      <c r="AZ62" s="201">
        <v>52</v>
      </c>
      <c r="BA62" s="201">
        <v>53</v>
      </c>
      <c r="BB62" s="201">
        <v>54</v>
      </c>
      <c r="BC62" s="201">
        <v>55</v>
      </c>
      <c r="BD62" s="201">
        <v>56</v>
      </c>
      <c r="BE62" s="201">
        <v>57</v>
      </c>
      <c r="BF62" s="201">
        <v>58</v>
      </c>
      <c r="BG62" s="201">
        <v>59</v>
      </c>
      <c r="BH62" s="201">
        <v>60</v>
      </c>
      <c r="BI62" s="201">
        <v>61</v>
      </c>
      <c r="BJ62" s="201">
        <v>62</v>
      </c>
      <c r="BK62" s="201">
        <v>63</v>
      </c>
      <c r="BL62" s="201">
        <v>64</v>
      </c>
      <c r="BM62" s="201">
        <v>65</v>
      </c>
      <c r="BN62" s="201">
        <v>66</v>
      </c>
      <c r="BO62" s="201">
        <v>67</v>
      </c>
      <c r="BP62" s="201">
        <v>68</v>
      </c>
      <c r="BQ62" s="201">
        <v>69</v>
      </c>
      <c r="BR62" s="201">
        <v>70</v>
      </c>
      <c r="BS62" s="201">
        <v>71</v>
      </c>
      <c r="BT62" s="201">
        <v>72</v>
      </c>
      <c r="BU62" s="201">
        <v>73</v>
      </c>
      <c r="BV62" s="201">
        <v>74</v>
      </c>
      <c r="BW62" s="201">
        <v>75</v>
      </c>
    </row>
    <row r="63" spans="1:75" s="128" customFormat="1" ht="34" x14ac:dyDescent="0.15">
      <c r="A63" s="186" t="s">
        <v>8992</v>
      </c>
      <c r="B63" s="151" t="s">
        <v>8981</v>
      </c>
      <c r="C63" s="151" t="s">
        <v>8993</v>
      </c>
      <c r="D63" s="151" t="s">
        <v>8994</v>
      </c>
      <c r="E63" s="151" t="s">
        <v>8998</v>
      </c>
      <c r="F63" s="189" t="s">
        <v>9014</v>
      </c>
      <c r="G63" s="152" t="s">
        <v>8995</v>
      </c>
      <c r="H63" s="152" t="s">
        <v>8996</v>
      </c>
      <c r="I63" s="152" t="s">
        <v>9028</v>
      </c>
      <c r="J63" s="152" t="s">
        <v>8997</v>
      </c>
      <c r="K63" s="190" t="s">
        <v>9015</v>
      </c>
      <c r="L63" s="152" t="s">
        <v>8995</v>
      </c>
      <c r="M63" s="152" t="s">
        <v>8996</v>
      </c>
      <c r="N63" s="152" t="s">
        <v>9028</v>
      </c>
      <c r="O63" s="152" t="s">
        <v>8997</v>
      </c>
      <c r="P63" s="188" t="s">
        <v>9016</v>
      </c>
      <c r="Q63" s="152" t="s">
        <v>8995</v>
      </c>
      <c r="R63" s="152" t="s">
        <v>8996</v>
      </c>
      <c r="S63" s="152" t="s">
        <v>9028</v>
      </c>
      <c r="T63" s="152" t="s">
        <v>8997</v>
      </c>
      <c r="U63" s="188" t="s">
        <v>9017</v>
      </c>
      <c r="V63" s="152" t="s">
        <v>8995</v>
      </c>
      <c r="W63" s="152" t="s">
        <v>8996</v>
      </c>
      <c r="X63" s="152" t="s">
        <v>9028</v>
      </c>
      <c r="Y63" s="152" t="s">
        <v>8997</v>
      </c>
      <c r="Z63" s="188" t="s">
        <v>9018</v>
      </c>
      <c r="AA63" s="152" t="s">
        <v>8995</v>
      </c>
      <c r="AB63" s="152" t="s">
        <v>8996</v>
      </c>
      <c r="AC63" s="152" t="s">
        <v>9028</v>
      </c>
      <c r="AD63" s="152" t="s">
        <v>8997</v>
      </c>
      <c r="AE63" s="188" t="s">
        <v>9019</v>
      </c>
      <c r="AF63" s="152" t="s">
        <v>8995</v>
      </c>
      <c r="AG63" s="152" t="s">
        <v>8996</v>
      </c>
      <c r="AH63" s="152" t="s">
        <v>9028</v>
      </c>
      <c r="AI63" s="152" t="s">
        <v>8997</v>
      </c>
      <c r="AJ63" s="188" t="s">
        <v>9020</v>
      </c>
      <c r="AK63" s="152" t="s">
        <v>8995</v>
      </c>
      <c r="AL63" s="152" t="s">
        <v>8996</v>
      </c>
      <c r="AM63" s="152" t="s">
        <v>9028</v>
      </c>
      <c r="AN63" s="152" t="s">
        <v>8997</v>
      </c>
      <c r="AO63" s="188" t="s">
        <v>9013</v>
      </c>
      <c r="AP63" s="152" t="s">
        <v>8995</v>
      </c>
      <c r="AQ63" s="152" t="s">
        <v>8996</v>
      </c>
      <c r="AR63" s="152" t="s">
        <v>9028</v>
      </c>
      <c r="AS63" s="152" t="s">
        <v>8997</v>
      </c>
      <c r="AT63" s="188" t="s">
        <v>9011</v>
      </c>
      <c r="AU63" s="152" t="s">
        <v>8995</v>
      </c>
      <c r="AV63" s="152" t="s">
        <v>8996</v>
      </c>
      <c r="AW63" s="152" t="s">
        <v>9028</v>
      </c>
      <c r="AX63" s="152" t="s">
        <v>8997</v>
      </c>
      <c r="AY63" s="188" t="s">
        <v>9012</v>
      </c>
      <c r="AZ63" s="152" t="s">
        <v>8995</v>
      </c>
      <c r="BA63" s="152" t="s">
        <v>8996</v>
      </c>
      <c r="BB63" s="152" t="s">
        <v>9028</v>
      </c>
      <c r="BC63" s="152" t="s">
        <v>8997</v>
      </c>
      <c r="BD63" s="188" t="s">
        <v>9029</v>
      </c>
      <c r="BE63" s="152" t="s">
        <v>8995</v>
      </c>
      <c r="BF63" s="152" t="s">
        <v>8996</v>
      </c>
      <c r="BG63" s="152" t="s">
        <v>9028</v>
      </c>
      <c r="BH63" s="152" t="s">
        <v>8997</v>
      </c>
      <c r="BI63" s="188" t="s">
        <v>9030</v>
      </c>
      <c r="BJ63" s="152" t="s">
        <v>8995</v>
      </c>
      <c r="BK63" s="152" t="s">
        <v>8996</v>
      </c>
      <c r="BL63" s="152" t="s">
        <v>9028</v>
      </c>
      <c r="BM63" s="152" t="s">
        <v>8997</v>
      </c>
      <c r="BN63" s="188" t="s">
        <v>9031</v>
      </c>
      <c r="BO63" s="152" t="s">
        <v>8995</v>
      </c>
      <c r="BP63" s="152" t="s">
        <v>8996</v>
      </c>
      <c r="BQ63" s="152" t="s">
        <v>9028</v>
      </c>
      <c r="BR63" s="152" t="s">
        <v>8997</v>
      </c>
      <c r="BS63" s="188" t="s">
        <v>9032</v>
      </c>
      <c r="BT63" s="152" t="s">
        <v>8995</v>
      </c>
      <c r="BU63" s="152" t="s">
        <v>8996</v>
      </c>
      <c r="BV63" s="152" t="s">
        <v>9028</v>
      </c>
      <c r="BW63" s="152" t="s">
        <v>8997</v>
      </c>
    </row>
    <row r="64" spans="1:75" ht="16" x14ac:dyDescent="0.15">
      <c r="A64" s="87" t="s">
        <v>6387</v>
      </c>
      <c r="B64" s="153" t="s">
        <v>8982</v>
      </c>
      <c r="C64" s="155">
        <v>4455467994</v>
      </c>
      <c r="D64" s="155">
        <v>13215636453</v>
      </c>
      <c r="E64" s="172">
        <f t="shared" ref="E64:E73" si="11">+C64+D64</f>
        <v>17671104447</v>
      </c>
      <c r="F64" s="161">
        <f>+$C$2*C35</f>
        <v>3647111277.2220888</v>
      </c>
      <c r="G64" s="156">
        <f>+$D$31*C35</f>
        <v>734200033.6799612</v>
      </c>
      <c r="H64" s="156">
        <f>+F64-G64</f>
        <v>2912911243.5421276</v>
      </c>
      <c r="I64" s="156">
        <f>+C64-G64</f>
        <v>3721267960.3200388</v>
      </c>
      <c r="J64" s="156">
        <f>+D64-H64</f>
        <v>10302725209.457872</v>
      </c>
      <c r="K64" s="161">
        <f>+$C$3*C35</f>
        <v>4036683326.6739354</v>
      </c>
      <c r="L64" s="156">
        <v>0</v>
      </c>
      <c r="M64" s="163">
        <f>+K64-L64</f>
        <v>4036683326.6739354</v>
      </c>
      <c r="N64" s="163">
        <f>+I64-L64</f>
        <v>3721267960.3200388</v>
      </c>
      <c r="O64" s="163">
        <f>+J64-M64</f>
        <v>6266041882.7839375</v>
      </c>
      <c r="P64" s="161">
        <f>+$C$4*C50</f>
        <v>348027658.99024224</v>
      </c>
      <c r="Q64" s="156">
        <f>+IF(N64&lt;P64,N64,P64)</f>
        <v>348027658.99024224</v>
      </c>
      <c r="R64" s="163">
        <f>+P64-Q64</f>
        <v>0</v>
      </c>
      <c r="S64" s="163">
        <f>+N64-Q64</f>
        <v>3373240301.3297968</v>
      </c>
      <c r="T64" s="163">
        <f>+O64-R64</f>
        <v>6266041882.7839375</v>
      </c>
      <c r="U64" s="161">
        <f t="shared" ref="U64:U73" si="12">+$C$5*C50</f>
        <v>348027658.99024224</v>
      </c>
      <c r="V64" s="156">
        <f>+IF(S64&lt;U64,S64,U64)</f>
        <v>348027658.99024224</v>
      </c>
      <c r="W64" s="163">
        <f>+U64-V64</f>
        <v>0</v>
      </c>
      <c r="X64" s="163">
        <f>+S64-V64</f>
        <v>3025212642.3395548</v>
      </c>
      <c r="Y64" s="163">
        <f>+T64-W64</f>
        <v>6266041882.7839375</v>
      </c>
      <c r="Z64" s="161">
        <f t="shared" ref="Z64:Z73" si="13">+$C$6*C50</f>
        <v>130510372.12134084</v>
      </c>
      <c r="AA64" s="156">
        <f>+IF(X64&lt;Z64,X64,Z64)</f>
        <v>130510372.12134084</v>
      </c>
      <c r="AB64" s="163">
        <f>+Z64-AA64</f>
        <v>0</v>
      </c>
      <c r="AC64" s="163">
        <f>+X64-AA64</f>
        <v>2894702270.218214</v>
      </c>
      <c r="AD64" s="163">
        <f>+Y64-AB64</f>
        <v>6266041882.7839375</v>
      </c>
      <c r="AE64" s="161">
        <f t="shared" ref="AE64:AE73" si="14">+$C$7*C50</f>
        <v>130510372.12134084</v>
      </c>
      <c r="AF64" s="156">
        <f>+IF(AC64&lt;AE64,AC64,AE64)</f>
        <v>130510372.12134084</v>
      </c>
      <c r="AG64" s="163">
        <f>+AE64-AF64</f>
        <v>0</v>
      </c>
      <c r="AH64" s="163">
        <f>+AC64-AF64</f>
        <v>2764191898.0968733</v>
      </c>
      <c r="AI64" s="163">
        <f>+AD64-AG64</f>
        <v>6266041882.7839375</v>
      </c>
      <c r="AJ64" s="161">
        <f t="shared" ref="AJ64:AJ73" si="15">+$C$8*C50</f>
        <v>870069147.47560561</v>
      </c>
      <c r="AK64" s="156">
        <f>+IF(AH64&lt;AJ64,AH64,AJ64)</f>
        <v>870069147.47560561</v>
      </c>
      <c r="AL64" s="163">
        <f>+AJ64-AK64</f>
        <v>0</v>
      </c>
      <c r="AM64" s="163">
        <f>+AH64-AK64</f>
        <v>1894122750.6212678</v>
      </c>
      <c r="AN64" s="163">
        <f>+AI64-AL64</f>
        <v>6266041882.7839375</v>
      </c>
      <c r="AO64" s="161">
        <f t="shared" ref="AO64:AO73" si="16">+$C$9*C50</f>
        <v>870069147.47560561</v>
      </c>
      <c r="AP64" s="156">
        <f>+IF(AM64&lt;AO64,AM64,AO64)</f>
        <v>870069147.47560561</v>
      </c>
      <c r="AQ64" s="163">
        <f>+AO64-AP64</f>
        <v>0</v>
      </c>
      <c r="AR64" s="163">
        <f>+AM64-AP64</f>
        <v>1024053603.1456622</v>
      </c>
      <c r="AS64" s="163">
        <f>+AN64-AQ64</f>
        <v>6266041882.7839375</v>
      </c>
      <c r="AT64" s="161">
        <f t="shared" ref="AT64:AT73" si="17">+$C$10*C50</f>
        <v>1218096806.4658477</v>
      </c>
      <c r="AU64" s="156">
        <f>+IF(AR64&lt;AT64,AR64,AT64)</f>
        <v>1024053603.1456622</v>
      </c>
      <c r="AV64" s="163">
        <f>+AT64-AU64</f>
        <v>194043203.32018554</v>
      </c>
      <c r="AW64" s="163">
        <f>+AR64-AU64</f>
        <v>0</v>
      </c>
      <c r="AX64" s="163">
        <f>+AS64-AV64</f>
        <v>6071998679.4637518</v>
      </c>
      <c r="AY64" s="161">
        <f>(+$C$11)*C50</f>
        <v>626724135.51594889</v>
      </c>
      <c r="AZ64" s="156">
        <f>+IF(AW64&lt;AY64,AW64,AY64)</f>
        <v>0</v>
      </c>
      <c r="BA64" s="163">
        <f>+AY64-AZ64</f>
        <v>626724135.51594889</v>
      </c>
      <c r="BB64" s="163">
        <f>+AW64-AZ64</f>
        <v>0</v>
      </c>
      <c r="BC64" s="163">
        <f>+AX64-BA64</f>
        <v>5445274543.9478025</v>
      </c>
      <c r="BD64" s="161">
        <f>($C$12)*C35</f>
        <v>535767107.35148054</v>
      </c>
      <c r="BE64" s="156">
        <f>+IF(BB64&lt;BD64,BB64,BD64)</f>
        <v>0</v>
      </c>
      <c r="BF64" s="163">
        <f>+BD64-BE64</f>
        <v>535767107.35148054</v>
      </c>
      <c r="BG64" s="163">
        <f>+BB64-BE64</f>
        <v>0</v>
      </c>
      <c r="BH64" s="163">
        <f>+BC64-BF64</f>
        <v>4909507436.5963221</v>
      </c>
      <c r="BI64" s="161">
        <f>+$C$13*C35</f>
        <v>911541925.63191235</v>
      </c>
      <c r="BJ64" s="156">
        <f>+IF(BG64&lt;BI64,BG64,BI64)</f>
        <v>0</v>
      </c>
      <c r="BK64" s="163">
        <f>+BI64-BJ64</f>
        <v>911541925.63191235</v>
      </c>
      <c r="BL64" s="163">
        <f>+BG64-BJ64</f>
        <v>0</v>
      </c>
      <c r="BM64" s="163">
        <f>+BH64-BK64</f>
        <v>3997965510.9644098</v>
      </c>
      <c r="BN64" s="161">
        <f>+$C$14*C35</f>
        <v>911541925.63191235</v>
      </c>
      <c r="BO64" s="156">
        <f>+IF(BL64&lt;BN64,BL64,BN64)</f>
        <v>0</v>
      </c>
      <c r="BP64" s="163">
        <f>+BN64-BO64</f>
        <v>911541925.63191235</v>
      </c>
      <c r="BQ64" s="163">
        <f>+BL64-BO64</f>
        <v>0</v>
      </c>
      <c r="BR64" s="163">
        <f>+BM64-BP64</f>
        <v>3086423585.3324976</v>
      </c>
      <c r="BS64" s="161">
        <f>+$C$15*C35</f>
        <v>321227342.27409464</v>
      </c>
      <c r="BT64" s="156">
        <f>+IF(BQ64&lt;BS64,BQ64,BS64)</f>
        <v>0</v>
      </c>
      <c r="BU64" s="163">
        <f>+BS64-BT64</f>
        <v>321227342.27409464</v>
      </c>
      <c r="BV64" s="163">
        <f>+BQ64-BT64</f>
        <v>0</v>
      </c>
      <c r="BW64" s="163">
        <f>+BR64-BU64</f>
        <v>2765196243.058403</v>
      </c>
    </row>
    <row r="65" spans="1:75" ht="16" x14ac:dyDescent="0.15">
      <c r="A65" s="87" t="s">
        <v>4974</v>
      </c>
      <c r="B65" s="153" t="s">
        <v>8983</v>
      </c>
      <c r="C65" s="155">
        <v>4143301447</v>
      </c>
      <c r="D65" s="155">
        <v>12499875600.67</v>
      </c>
      <c r="E65" s="172">
        <f t="shared" si="11"/>
        <v>16643177047.67</v>
      </c>
      <c r="F65" s="161">
        <f t="shared" ref="F65:F73" si="18">+$C$2*C36</f>
        <v>3383348254.7920198</v>
      </c>
      <c r="G65" s="156">
        <f t="shared" ref="G65:G73" si="19">+$D$31*C36</f>
        <v>681101895.11721718</v>
      </c>
      <c r="H65" s="156">
        <f t="shared" ref="H65:H73" si="20">+F65-G65</f>
        <v>2702246359.6748028</v>
      </c>
      <c r="I65" s="156">
        <f t="shared" ref="I65:I73" si="21">+C65-G65</f>
        <v>3462199551.8827829</v>
      </c>
      <c r="J65" s="156">
        <f t="shared" ref="J65:J73" si="22">+D65-H65</f>
        <v>9797629240.9951973</v>
      </c>
      <c r="K65" s="161">
        <f t="shared" ref="K65:K73" si="23">+$C$3*C36</f>
        <v>3744746033.3189716</v>
      </c>
      <c r="L65" s="156">
        <v>0</v>
      </c>
      <c r="M65" s="163">
        <f t="shared" ref="M65:M73" si="24">+K65-L65</f>
        <v>3744746033.3189716</v>
      </c>
      <c r="N65" s="163">
        <f t="shared" ref="N65:N73" si="25">+I65-L65</f>
        <v>3462199551.8827829</v>
      </c>
      <c r="O65" s="163">
        <f t="shared" ref="O65:O73" si="26">+J65-M65</f>
        <v>6052883207.6762257</v>
      </c>
      <c r="P65" s="161">
        <f t="shared" ref="P65:P73" si="27">+$C$4*C51</f>
        <v>324972615.50477993</v>
      </c>
      <c r="Q65" s="156">
        <f t="shared" ref="Q65:Q73" si="28">+IF(N65&lt;P65,N65,P65)</f>
        <v>324972615.50477993</v>
      </c>
      <c r="R65" s="163">
        <f t="shared" ref="R65:R73" si="29">+P65-Q65</f>
        <v>0</v>
      </c>
      <c r="S65" s="163">
        <f t="shared" ref="S65:S73" si="30">+N65-Q65</f>
        <v>3137226936.3780031</v>
      </c>
      <c r="T65" s="163">
        <f t="shared" ref="T65:T73" si="31">+O65-R65</f>
        <v>6052883207.6762257</v>
      </c>
      <c r="U65" s="161">
        <f t="shared" si="12"/>
        <v>324972615.50477993</v>
      </c>
      <c r="V65" s="156">
        <f t="shared" ref="V65:V73" si="32">+IF(S65&lt;U65,S65,U65)</f>
        <v>324972615.50477993</v>
      </c>
      <c r="W65" s="163">
        <f t="shared" ref="W65:W73" si="33">+U65-V65</f>
        <v>0</v>
      </c>
      <c r="X65" s="163">
        <f t="shared" ref="X65:X73" si="34">+S65-V65</f>
        <v>2812254320.8732233</v>
      </c>
      <c r="Y65" s="163">
        <f t="shared" ref="Y65:Y73" si="35">+T65-W65</f>
        <v>6052883207.6762257</v>
      </c>
      <c r="Z65" s="161">
        <f t="shared" si="13"/>
        <v>121864730.81429249</v>
      </c>
      <c r="AA65" s="156">
        <f t="shared" ref="AA65:AA73" si="36">+IF(X65&lt;Z65,X65,Z65)</f>
        <v>121864730.81429249</v>
      </c>
      <c r="AB65" s="163">
        <f t="shared" ref="AB65:AB73" si="37">+Z65-AA65</f>
        <v>0</v>
      </c>
      <c r="AC65" s="163">
        <f t="shared" ref="AC65:AC73" si="38">+X65-AA65</f>
        <v>2690389590.0589309</v>
      </c>
      <c r="AD65" s="163">
        <f t="shared" ref="AD65:AD73" si="39">+Y65-AB65</f>
        <v>6052883207.6762257</v>
      </c>
      <c r="AE65" s="161">
        <f t="shared" si="14"/>
        <v>121864730.81429249</v>
      </c>
      <c r="AF65" s="156">
        <f t="shared" ref="AF65:AF73" si="40">+IF(AC65&lt;AE65,AC65,AE65)</f>
        <v>121864730.81429249</v>
      </c>
      <c r="AG65" s="163">
        <f t="shared" ref="AG65:AG73" si="41">+AE65-AF65</f>
        <v>0</v>
      </c>
      <c r="AH65" s="163">
        <f t="shared" ref="AH65:AH73" si="42">+AC65-AF65</f>
        <v>2568524859.2446384</v>
      </c>
      <c r="AI65" s="163">
        <f t="shared" ref="AI65:AI73" si="43">+AD65-AG65</f>
        <v>6052883207.6762257</v>
      </c>
      <c r="AJ65" s="161">
        <f t="shared" si="15"/>
        <v>812431538.7619499</v>
      </c>
      <c r="AK65" s="156">
        <f t="shared" ref="AK65:AK73" si="44">+IF(AH65&lt;AJ65,AH65,AJ65)</f>
        <v>812431538.7619499</v>
      </c>
      <c r="AL65" s="163">
        <f t="shared" ref="AL65:AL73" si="45">+AJ65-AK65</f>
        <v>0</v>
      </c>
      <c r="AM65" s="163">
        <f t="shared" ref="AM65:AM73" si="46">+AH65-AK65</f>
        <v>1756093320.4826884</v>
      </c>
      <c r="AN65" s="163">
        <f t="shared" ref="AN65:AN73" si="47">+AI65-AL65</f>
        <v>6052883207.6762257</v>
      </c>
      <c r="AO65" s="161">
        <f t="shared" si="16"/>
        <v>812431538.7619499</v>
      </c>
      <c r="AP65" s="156">
        <f t="shared" ref="AP65:AP73" si="48">+IF(AM65&lt;AO65,AM65,AO65)</f>
        <v>812431538.7619499</v>
      </c>
      <c r="AQ65" s="163">
        <f t="shared" ref="AQ65:AQ73" si="49">+AO65-AP65</f>
        <v>0</v>
      </c>
      <c r="AR65" s="163">
        <f t="shared" ref="AR65:AR73" si="50">+AM65-AP65</f>
        <v>943661781.72073853</v>
      </c>
      <c r="AS65" s="163">
        <f t="shared" ref="AS65:AS73" si="51">+AN65-AQ65</f>
        <v>6052883207.6762257</v>
      </c>
      <c r="AT65" s="161">
        <f t="shared" si="17"/>
        <v>1137404154.2667298</v>
      </c>
      <c r="AU65" s="156">
        <f t="shared" ref="AU65:AU73" si="52">+IF(AR65&lt;AT65,AR65,AT65)</f>
        <v>943661781.72073853</v>
      </c>
      <c r="AV65" s="163">
        <f t="shared" ref="AV65:AV73" si="53">+AT65-AU65</f>
        <v>193742372.5459913</v>
      </c>
      <c r="AW65" s="163">
        <f t="shared" ref="AW65:AW73" si="54">+AR65-AU65</f>
        <v>0</v>
      </c>
      <c r="AX65" s="163">
        <f t="shared" ref="AX65:AX73" si="55">+AS65-AV65</f>
        <v>5859140835.1302347</v>
      </c>
      <c r="AY65" s="161">
        <f t="shared" ref="AY65:AY73" si="56">(+$C$11)*C51</f>
        <v>585206883.00897479</v>
      </c>
      <c r="AZ65" s="156">
        <f t="shared" ref="AZ65:AZ73" si="57">+IF(AW65&lt;AY65,AW65,AY65)</f>
        <v>0</v>
      </c>
      <c r="BA65" s="163">
        <f t="shared" ref="BA65:BA73" si="58">+AY65-AZ65</f>
        <v>585206883.00897479</v>
      </c>
      <c r="BB65" s="163">
        <f t="shared" ref="BB65:BB73" si="59">+AW65-AZ65</f>
        <v>0</v>
      </c>
      <c r="BC65" s="163">
        <f t="shared" ref="BC65:BC73" si="60">+AX65-BA65</f>
        <v>5273933952.1212597</v>
      </c>
      <c r="BD65" s="161">
        <f t="shared" ref="BD65:BD73" si="61">($C$12)*C36</f>
        <v>497019852.10971612</v>
      </c>
      <c r="BE65" s="156">
        <f t="shared" ref="BE65:BE73" si="62">+IF(BB65&lt;BD65,BB65,BD65)</f>
        <v>0</v>
      </c>
      <c r="BF65" s="163">
        <f t="shared" ref="BF65:BF73" si="63">+BD65-BE65</f>
        <v>497019852.10971612</v>
      </c>
      <c r="BG65" s="163">
        <f t="shared" ref="BG65:BG73" si="64">+BB65-BE65</f>
        <v>0</v>
      </c>
      <c r="BH65" s="163">
        <f t="shared" ref="BH65:BH73" si="65">+BC65-BF65</f>
        <v>4776914100.0115433</v>
      </c>
      <c r="BI65" s="161">
        <f t="shared" ref="BI65:BI73" si="66">+$C$13*C36</f>
        <v>845618230.10937583</v>
      </c>
      <c r="BJ65" s="156">
        <f t="shared" ref="BJ65:BJ73" si="67">+IF(BG65&lt;BI65,BG65,BI65)</f>
        <v>0</v>
      </c>
      <c r="BK65" s="163">
        <f t="shared" ref="BK65:BK73" si="68">+BI65-BJ65</f>
        <v>845618230.10937583</v>
      </c>
      <c r="BL65" s="163">
        <f t="shared" ref="BL65:BL73" si="69">+BG65-BJ65</f>
        <v>0</v>
      </c>
      <c r="BM65" s="163">
        <f t="shared" ref="BM65:BM73" si="70">+BH65-BK65</f>
        <v>3931295869.9021673</v>
      </c>
      <c r="BN65" s="161">
        <f t="shared" ref="BN65:BN73" si="71">+$C$14*C36</f>
        <v>845618230.10937583</v>
      </c>
      <c r="BO65" s="156">
        <f t="shared" ref="BO65:BO73" si="72">+IF(BL65&lt;BN65,BL65,BN65)</f>
        <v>0</v>
      </c>
      <c r="BP65" s="163">
        <f t="shared" ref="BP65:BP73" si="73">+BN65-BO65</f>
        <v>845618230.10937583</v>
      </c>
      <c r="BQ65" s="163">
        <f t="shared" ref="BQ65:BQ73" si="74">+BL65-BO65</f>
        <v>0</v>
      </c>
      <c r="BR65" s="163">
        <f t="shared" ref="BR65:BR73" si="75">+BM65-BP65</f>
        <v>3085677639.7927914</v>
      </c>
      <c r="BS65" s="161">
        <f t="shared" ref="BS65:BS73" si="76">+$C$15*C36</f>
        <v>297995834.30926818</v>
      </c>
      <c r="BT65" s="156">
        <f t="shared" ref="BT65:BT73" si="77">+IF(BQ65&lt;BS65,BQ65,BS65)</f>
        <v>0</v>
      </c>
      <c r="BU65" s="163">
        <f t="shared" ref="BU65:BU73" si="78">+BS65-BT65</f>
        <v>297995834.30926818</v>
      </c>
      <c r="BV65" s="163">
        <f t="shared" ref="BV65:BV73" si="79">+BQ65-BT65</f>
        <v>0</v>
      </c>
      <c r="BW65" s="163">
        <f t="shared" ref="BW65:BW73" si="80">+BR65-BU65</f>
        <v>2787681805.4835234</v>
      </c>
    </row>
    <row r="66" spans="1:75" ht="16" x14ac:dyDescent="0.15">
      <c r="A66" s="87" t="s">
        <v>6386</v>
      </c>
      <c r="B66" s="153" t="s">
        <v>8984</v>
      </c>
      <c r="C66" s="155">
        <v>3064907920</v>
      </c>
      <c r="D66" s="155">
        <v>9045172676</v>
      </c>
      <c r="E66" s="172">
        <f t="shared" si="11"/>
        <v>12110080596</v>
      </c>
      <c r="F66" s="161">
        <f t="shared" si="18"/>
        <v>2499380366.388957</v>
      </c>
      <c r="G66" s="156">
        <f t="shared" si="19"/>
        <v>503150304.36348867</v>
      </c>
      <c r="H66" s="156">
        <f t="shared" si="20"/>
        <v>1996230062.0254683</v>
      </c>
      <c r="I66" s="156">
        <f t="shared" si="21"/>
        <v>2561757615.6365113</v>
      </c>
      <c r="J66" s="156">
        <f t="shared" si="22"/>
        <v>7048942613.9745312</v>
      </c>
      <c r="K66" s="161">
        <f t="shared" si="23"/>
        <v>2766355694.9935412</v>
      </c>
      <c r="L66" s="156">
        <v>0</v>
      </c>
      <c r="M66" s="163">
        <f t="shared" si="24"/>
        <v>2766355694.9935412</v>
      </c>
      <c r="N66" s="163">
        <f t="shared" si="25"/>
        <v>2561757615.6365113</v>
      </c>
      <c r="O66" s="163">
        <f t="shared" si="26"/>
        <v>4282586918.9809899</v>
      </c>
      <c r="P66" s="161">
        <f t="shared" si="27"/>
        <v>240934792.25741291</v>
      </c>
      <c r="Q66" s="156">
        <f t="shared" si="28"/>
        <v>240934792.25741291</v>
      </c>
      <c r="R66" s="163">
        <f t="shared" si="29"/>
        <v>0</v>
      </c>
      <c r="S66" s="163">
        <f t="shared" si="30"/>
        <v>2320822823.3790984</v>
      </c>
      <c r="T66" s="163">
        <f t="shared" si="31"/>
        <v>4282586918.9809899</v>
      </c>
      <c r="U66" s="161">
        <f t="shared" si="12"/>
        <v>240934792.25741291</v>
      </c>
      <c r="V66" s="156">
        <f t="shared" si="32"/>
        <v>240934792.25741291</v>
      </c>
      <c r="W66" s="163">
        <f t="shared" si="33"/>
        <v>0</v>
      </c>
      <c r="X66" s="163">
        <f t="shared" si="34"/>
        <v>2079888031.1216855</v>
      </c>
      <c r="Y66" s="163">
        <f t="shared" si="35"/>
        <v>4282586918.9809899</v>
      </c>
      <c r="Z66" s="161">
        <f t="shared" si="13"/>
        <v>90350547.096529841</v>
      </c>
      <c r="AA66" s="156">
        <f t="shared" si="36"/>
        <v>90350547.096529841</v>
      </c>
      <c r="AB66" s="163">
        <f t="shared" si="37"/>
        <v>0</v>
      </c>
      <c r="AC66" s="163">
        <f t="shared" si="38"/>
        <v>1989537484.0251555</v>
      </c>
      <c r="AD66" s="163">
        <f t="shared" si="39"/>
        <v>4282586918.9809899</v>
      </c>
      <c r="AE66" s="161">
        <f t="shared" si="14"/>
        <v>90350547.096529841</v>
      </c>
      <c r="AF66" s="156">
        <f t="shared" si="40"/>
        <v>90350547.096529841</v>
      </c>
      <c r="AG66" s="163">
        <f t="shared" si="41"/>
        <v>0</v>
      </c>
      <c r="AH66" s="163">
        <f t="shared" si="42"/>
        <v>1899186936.9286256</v>
      </c>
      <c r="AI66" s="163">
        <f t="shared" si="43"/>
        <v>4282586918.9809899</v>
      </c>
      <c r="AJ66" s="161">
        <f t="shared" si="15"/>
        <v>602336980.64353228</v>
      </c>
      <c r="AK66" s="156">
        <f t="shared" si="44"/>
        <v>602336980.64353228</v>
      </c>
      <c r="AL66" s="163">
        <f t="shared" si="45"/>
        <v>0</v>
      </c>
      <c r="AM66" s="163">
        <f t="shared" si="46"/>
        <v>1296849956.2850933</v>
      </c>
      <c r="AN66" s="163">
        <f t="shared" si="47"/>
        <v>4282586918.9809899</v>
      </c>
      <c r="AO66" s="161">
        <f t="shared" si="16"/>
        <v>602336980.64353228</v>
      </c>
      <c r="AP66" s="156">
        <f t="shared" si="48"/>
        <v>602336980.64353228</v>
      </c>
      <c r="AQ66" s="163">
        <f t="shared" si="49"/>
        <v>0</v>
      </c>
      <c r="AR66" s="163">
        <f t="shared" si="50"/>
        <v>694512975.64156103</v>
      </c>
      <c r="AS66" s="163">
        <f t="shared" si="51"/>
        <v>4282586918.9809899</v>
      </c>
      <c r="AT66" s="161">
        <f t="shared" si="17"/>
        <v>843271772.90094519</v>
      </c>
      <c r="AU66" s="156">
        <f t="shared" si="52"/>
        <v>694512975.64156103</v>
      </c>
      <c r="AV66" s="163">
        <f t="shared" si="53"/>
        <v>148758797.25938416</v>
      </c>
      <c r="AW66" s="163">
        <f t="shared" si="54"/>
        <v>0</v>
      </c>
      <c r="AX66" s="163">
        <f t="shared" si="55"/>
        <v>4133828121.7216058</v>
      </c>
      <c r="AY66" s="161">
        <f t="shared" si="56"/>
        <v>433872554.35774279</v>
      </c>
      <c r="AZ66" s="156">
        <f t="shared" si="57"/>
        <v>0</v>
      </c>
      <c r="BA66" s="163">
        <f t="shared" si="58"/>
        <v>433872554.35774279</v>
      </c>
      <c r="BB66" s="163">
        <f t="shared" si="59"/>
        <v>0</v>
      </c>
      <c r="BC66" s="163">
        <f t="shared" si="60"/>
        <v>3699955567.363863</v>
      </c>
      <c r="BD66" s="161">
        <f t="shared" si="61"/>
        <v>367163403.38571805</v>
      </c>
      <c r="BE66" s="156">
        <f t="shared" si="62"/>
        <v>0</v>
      </c>
      <c r="BF66" s="163">
        <f t="shared" si="63"/>
        <v>367163403.38571805</v>
      </c>
      <c r="BG66" s="163">
        <f t="shared" si="64"/>
        <v>0</v>
      </c>
      <c r="BH66" s="163">
        <f t="shared" si="65"/>
        <v>3332792163.9781451</v>
      </c>
      <c r="BI66" s="161">
        <f t="shared" si="66"/>
        <v>624683432.6919961</v>
      </c>
      <c r="BJ66" s="156">
        <f t="shared" si="67"/>
        <v>0</v>
      </c>
      <c r="BK66" s="163">
        <f t="shared" si="68"/>
        <v>624683432.6919961</v>
      </c>
      <c r="BL66" s="163">
        <f t="shared" si="69"/>
        <v>0</v>
      </c>
      <c r="BM66" s="163">
        <f t="shared" si="70"/>
        <v>2708108731.286149</v>
      </c>
      <c r="BN66" s="161">
        <f t="shared" si="71"/>
        <v>624683432.6919961</v>
      </c>
      <c r="BO66" s="156">
        <f t="shared" si="72"/>
        <v>0</v>
      </c>
      <c r="BP66" s="163">
        <f t="shared" si="73"/>
        <v>624683432.6919961</v>
      </c>
      <c r="BQ66" s="163">
        <f t="shared" si="74"/>
        <v>0</v>
      </c>
      <c r="BR66" s="163">
        <f t="shared" si="75"/>
        <v>2083425298.5941529</v>
      </c>
      <c r="BS66" s="161">
        <f t="shared" si="76"/>
        <v>220138419.53259581</v>
      </c>
      <c r="BT66" s="156">
        <f t="shared" si="77"/>
        <v>0</v>
      </c>
      <c r="BU66" s="163">
        <f t="shared" si="78"/>
        <v>220138419.53259581</v>
      </c>
      <c r="BV66" s="163">
        <f t="shared" si="79"/>
        <v>0</v>
      </c>
      <c r="BW66" s="163">
        <f t="shared" si="80"/>
        <v>1863286879.0615571</v>
      </c>
    </row>
    <row r="67" spans="1:75" ht="16" x14ac:dyDescent="0.15">
      <c r="A67" s="87" t="s">
        <v>6385</v>
      </c>
      <c r="B67" s="153" t="s">
        <v>8985</v>
      </c>
      <c r="C67" s="155">
        <v>3093286697</v>
      </c>
      <c r="D67" s="155">
        <v>9107742512</v>
      </c>
      <c r="E67" s="172">
        <f t="shared" si="11"/>
        <v>12201029209</v>
      </c>
      <c r="F67" s="161">
        <f t="shared" si="18"/>
        <v>2521791136.0516949</v>
      </c>
      <c r="G67" s="156">
        <f t="shared" si="19"/>
        <v>507661816.78811336</v>
      </c>
      <c r="H67" s="156">
        <f t="shared" si="20"/>
        <v>2014129319.2635815</v>
      </c>
      <c r="I67" s="156">
        <f t="shared" si="21"/>
        <v>2585624880.2118864</v>
      </c>
      <c r="J67" s="156">
        <f t="shared" si="22"/>
        <v>7093613192.7364187</v>
      </c>
      <c r="K67" s="161">
        <f t="shared" si="23"/>
        <v>2791160307.0163503</v>
      </c>
      <c r="L67" s="156">
        <v>0</v>
      </c>
      <c r="M67" s="163">
        <f t="shared" si="24"/>
        <v>2791160307.0163503</v>
      </c>
      <c r="N67" s="163">
        <f t="shared" si="25"/>
        <v>2585624880.2118864</v>
      </c>
      <c r="O67" s="163">
        <f t="shared" si="26"/>
        <v>4302452885.720068</v>
      </c>
      <c r="P67" s="161">
        <f t="shared" si="27"/>
        <v>243283780.42701474</v>
      </c>
      <c r="Q67" s="156">
        <f t="shared" si="28"/>
        <v>243283780.42701474</v>
      </c>
      <c r="R67" s="163">
        <f t="shared" si="29"/>
        <v>0</v>
      </c>
      <c r="S67" s="163">
        <f t="shared" si="30"/>
        <v>2342341099.7848716</v>
      </c>
      <c r="T67" s="163">
        <f t="shared" si="31"/>
        <v>4302452885.720068</v>
      </c>
      <c r="U67" s="161">
        <f t="shared" si="12"/>
        <v>243283780.42701474</v>
      </c>
      <c r="V67" s="156">
        <f t="shared" si="32"/>
        <v>243283780.42701474</v>
      </c>
      <c r="W67" s="163">
        <f t="shared" si="33"/>
        <v>0</v>
      </c>
      <c r="X67" s="163">
        <f t="shared" si="34"/>
        <v>2099057319.3578568</v>
      </c>
      <c r="Y67" s="163">
        <f t="shared" si="35"/>
        <v>4302452885.720068</v>
      </c>
      <c r="Z67" s="161">
        <f t="shared" si="13"/>
        <v>91231417.660130531</v>
      </c>
      <c r="AA67" s="156">
        <f t="shared" si="36"/>
        <v>91231417.660130531</v>
      </c>
      <c r="AB67" s="163">
        <f t="shared" si="37"/>
        <v>0</v>
      </c>
      <c r="AC67" s="163">
        <f t="shared" si="38"/>
        <v>2007825901.6977262</v>
      </c>
      <c r="AD67" s="163">
        <f t="shared" si="39"/>
        <v>4302452885.720068</v>
      </c>
      <c r="AE67" s="161">
        <f t="shared" si="14"/>
        <v>91231417.660130531</v>
      </c>
      <c r="AF67" s="156">
        <f t="shared" si="40"/>
        <v>91231417.660130531</v>
      </c>
      <c r="AG67" s="163">
        <f t="shared" si="41"/>
        <v>0</v>
      </c>
      <c r="AH67" s="163">
        <f t="shared" si="42"/>
        <v>1916594484.0375957</v>
      </c>
      <c r="AI67" s="163">
        <f t="shared" si="43"/>
        <v>4302452885.720068</v>
      </c>
      <c r="AJ67" s="161">
        <f t="shared" si="15"/>
        <v>608209451.06753683</v>
      </c>
      <c r="AK67" s="156">
        <f t="shared" si="44"/>
        <v>608209451.06753683</v>
      </c>
      <c r="AL67" s="163">
        <f t="shared" si="45"/>
        <v>0</v>
      </c>
      <c r="AM67" s="163">
        <f t="shared" si="46"/>
        <v>1308385032.9700589</v>
      </c>
      <c r="AN67" s="163">
        <f t="shared" si="47"/>
        <v>4302452885.720068</v>
      </c>
      <c r="AO67" s="161">
        <f t="shared" si="16"/>
        <v>608209451.06753683</v>
      </c>
      <c r="AP67" s="156">
        <f t="shared" si="48"/>
        <v>608209451.06753683</v>
      </c>
      <c r="AQ67" s="163">
        <f t="shared" si="49"/>
        <v>0</v>
      </c>
      <c r="AR67" s="163">
        <f t="shared" si="50"/>
        <v>700175581.90252209</v>
      </c>
      <c r="AS67" s="163">
        <f t="shared" si="51"/>
        <v>4302452885.720068</v>
      </c>
      <c r="AT67" s="161">
        <f t="shared" si="17"/>
        <v>851493231.49455154</v>
      </c>
      <c r="AU67" s="156">
        <f t="shared" si="52"/>
        <v>700175581.90252209</v>
      </c>
      <c r="AV67" s="163">
        <f t="shared" si="53"/>
        <v>151317649.59202945</v>
      </c>
      <c r="AW67" s="163">
        <f t="shared" si="54"/>
        <v>0</v>
      </c>
      <c r="AX67" s="163">
        <f t="shared" si="55"/>
        <v>4151135236.1280384</v>
      </c>
      <c r="AY67" s="161">
        <f t="shared" si="56"/>
        <v>438102584.76452768</v>
      </c>
      <c r="AZ67" s="156">
        <f t="shared" si="57"/>
        <v>0</v>
      </c>
      <c r="BA67" s="163">
        <f t="shared" si="58"/>
        <v>438102584.76452768</v>
      </c>
      <c r="BB67" s="163">
        <f t="shared" si="59"/>
        <v>0</v>
      </c>
      <c r="BC67" s="163">
        <f t="shared" si="60"/>
        <v>3713032651.3635106</v>
      </c>
      <c r="BD67" s="161">
        <f t="shared" si="61"/>
        <v>370455585.14905345</v>
      </c>
      <c r="BE67" s="156">
        <f t="shared" si="62"/>
        <v>0</v>
      </c>
      <c r="BF67" s="163">
        <f t="shared" si="63"/>
        <v>370455585.14905345</v>
      </c>
      <c r="BG67" s="163">
        <f t="shared" si="64"/>
        <v>0</v>
      </c>
      <c r="BH67" s="163">
        <f t="shared" si="65"/>
        <v>3342577066.214457</v>
      </c>
      <c r="BI67" s="161">
        <f t="shared" si="66"/>
        <v>630284675.58821642</v>
      </c>
      <c r="BJ67" s="156">
        <f t="shared" si="67"/>
        <v>0</v>
      </c>
      <c r="BK67" s="163">
        <f t="shared" si="68"/>
        <v>630284675.58821642</v>
      </c>
      <c r="BL67" s="163">
        <f t="shared" si="69"/>
        <v>0</v>
      </c>
      <c r="BM67" s="163">
        <f t="shared" si="70"/>
        <v>2712292390.6262407</v>
      </c>
      <c r="BN67" s="161">
        <f t="shared" si="71"/>
        <v>630284675.58821642</v>
      </c>
      <c r="BO67" s="156">
        <f t="shared" si="72"/>
        <v>0</v>
      </c>
      <c r="BP67" s="163">
        <f t="shared" si="73"/>
        <v>630284675.58821642</v>
      </c>
      <c r="BQ67" s="163">
        <f t="shared" si="74"/>
        <v>0</v>
      </c>
      <c r="BR67" s="163">
        <f t="shared" si="75"/>
        <v>2082007715.0380244</v>
      </c>
      <c r="BS67" s="161">
        <f t="shared" si="76"/>
        <v>222112297.3306326</v>
      </c>
      <c r="BT67" s="156">
        <f t="shared" si="77"/>
        <v>0</v>
      </c>
      <c r="BU67" s="163">
        <f t="shared" si="78"/>
        <v>222112297.3306326</v>
      </c>
      <c r="BV67" s="163">
        <f t="shared" si="79"/>
        <v>0</v>
      </c>
      <c r="BW67" s="163">
        <f t="shared" si="80"/>
        <v>1859895417.7073917</v>
      </c>
    </row>
    <row r="68" spans="1:75" ht="16" x14ac:dyDescent="0.15">
      <c r="A68" s="87" t="s">
        <v>6391</v>
      </c>
      <c r="B68" s="153" t="s">
        <v>8986</v>
      </c>
      <c r="C68" s="155">
        <v>4347265707</v>
      </c>
      <c r="D68" s="155">
        <v>17860829680</v>
      </c>
      <c r="E68" s="172">
        <f t="shared" si="11"/>
        <v>22208095387</v>
      </c>
      <c r="F68" s="161">
        <f t="shared" si="18"/>
        <v>4600027748.887269</v>
      </c>
      <c r="G68" s="156">
        <f t="shared" si="19"/>
        <v>926031664.91103697</v>
      </c>
      <c r="H68" s="156">
        <f t="shared" si="20"/>
        <v>3673996083.9762321</v>
      </c>
      <c r="I68" s="156">
        <f t="shared" si="21"/>
        <v>3421234042.088963</v>
      </c>
      <c r="J68" s="156">
        <f t="shared" si="22"/>
        <v>14186833596.023767</v>
      </c>
      <c r="K68" s="161">
        <f t="shared" si="23"/>
        <v>5091387101.9351234</v>
      </c>
      <c r="L68" s="156">
        <v>0</v>
      </c>
      <c r="M68" s="163">
        <f t="shared" si="24"/>
        <v>5091387101.9351234</v>
      </c>
      <c r="N68" s="163">
        <f t="shared" si="25"/>
        <v>3421234042.088963</v>
      </c>
      <c r="O68" s="163">
        <f t="shared" si="26"/>
        <v>9095446494.088644</v>
      </c>
      <c r="P68" s="161">
        <f t="shared" si="27"/>
        <v>345182850.68591118</v>
      </c>
      <c r="Q68" s="156">
        <f t="shared" si="28"/>
        <v>345182850.68591118</v>
      </c>
      <c r="R68" s="163">
        <f t="shared" si="29"/>
        <v>0</v>
      </c>
      <c r="S68" s="163">
        <f t="shared" si="30"/>
        <v>3076051191.4030519</v>
      </c>
      <c r="T68" s="163">
        <f t="shared" si="31"/>
        <v>9095446494.088644</v>
      </c>
      <c r="U68" s="161">
        <f t="shared" si="12"/>
        <v>345182850.68591118</v>
      </c>
      <c r="V68" s="156">
        <f t="shared" si="32"/>
        <v>345182850.68591118</v>
      </c>
      <c r="W68" s="163">
        <f t="shared" si="33"/>
        <v>0</v>
      </c>
      <c r="X68" s="163">
        <f t="shared" si="34"/>
        <v>2730868340.7171407</v>
      </c>
      <c r="Y68" s="163">
        <f t="shared" si="35"/>
        <v>9095446494.088644</v>
      </c>
      <c r="Z68" s="161">
        <f t="shared" si="13"/>
        <v>129443569.00721671</v>
      </c>
      <c r="AA68" s="156">
        <f t="shared" si="36"/>
        <v>129443569.00721671</v>
      </c>
      <c r="AB68" s="163">
        <f t="shared" si="37"/>
        <v>0</v>
      </c>
      <c r="AC68" s="163">
        <f t="shared" si="38"/>
        <v>2601424771.7099237</v>
      </c>
      <c r="AD68" s="163">
        <f t="shared" si="39"/>
        <v>9095446494.088644</v>
      </c>
      <c r="AE68" s="161">
        <f t="shared" si="14"/>
        <v>129443569.00721671</v>
      </c>
      <c r="AF68" s="156">
        <f t="shared" si="40"/>
        <v>129443569.00721671</v>
      </c>
      <c r="AG68" s="163">
        <f t="shared" si="41"/>
        <v>0</v>
      </c>
      <c r="AH68" s="163">
        <f t="shared" si="42"/>
        <v>2471981202.7027068</v>
      </c>
      <c r="AI68" s="163">
        <f t="shared" si="43"/>
        <v>9095446494.088644</v>
      </c>
      <c r="AJ68" s="161">
        <f t="shared" si="15"/>
        <v>862957126.71477795</v>
      </c>
      <c r="AK68" s="156">
        <f t="shared" si="44"/>
        <v>862957126.71477795</v>
      </c>
      <c r="AL68" s="163">
        <f t="shared" si="45"/>
        <v>0</v>
      </c>
      <c r="AM68" s="163">
        <f t="shared" si="46"/>
        <v>1609024075.9879289</v>
      </c>
      <c r="AN68" s="163">
        <f t="shared" si="47"/>
        <v>9095446494.088644</v>
      </c>
      <c r="AO68" s="161">
        <f t="shared" si="16"/>
        <v>862957126.71477795</v>
      </c>
      <c r="AP68" s="156">
        <f t="shared" si="48"/>
        <v>862957126.71477795</v>
      </c>
      <c r="AQ68" s="163">
        <f t="shared" si="49"/>
        <v>0</v>
      </c>
      <c r="AR68" s="163">
        <f t="shared" si="50"/>
        <v>746066949.27315092</v>
      </c>
      <c r="AS68" s="163">
        <f t="shared" si="51"/>
        <v>9095446494.088644</v>
      </c>
      <c r="AT68" s="161">
        <f t="shared" si="17"/>
        <v>1208139977.4006891</v>
      </c>
      <c r="AU68" s="156">
        <f t="shared" si="52"/>
        <v>746066949.27315092</v>
      </c>
      <c r="AV68" s="163">
        <f t="shared" si="53"/>
        <v>462073028.1275382</v>
      </c>
      <c r="AW68" s="163">
        <f t="shared" si="54"/>
        <v>0</v>
      </c>
      <c r="AX68" s="163">
        <f t="shared" si="55"/>
        <v>8633373465.9611053</v>
      </c>
      <c r="AY68" s="161">
        <f t="shared" si="56"/>
        <v>621601238.01287878</v>
      </c>
      <c r="AZ68" s="156">
        <f t="shared" si="57"/>
        <v>0</v>
      </c>
      <c r="BA68" s="163">
        <f t="shared" si="58"/>
        <v>621601238.01287878</v>
      </c>
      <c r="BB68" s="163">
        <f t="shared" si="59"/>
        <v>0</v>
      </c>
      <c r="BC68" s="163">
        <f t="shared" si="60"/>
        <v>8011772227.9482269</v>
      </c>
      <c r="BD68" s="161">
        <f t="shared" si="61"/>
        <v>675752225.09663999</v>
      </c>
      <c r="BE68" s="156">
        <f t="shared" si="62"/>
        <v>0</v>
      </c>
      <c r="BF68" s="163">
        <f t="shared" si="63"/>
        <v>675752225.09663999</v>
      </c>
      <c r="BG68" s="163">
        <f t="shared" si="64"/>
        <v>0</v>
      </c>
      <c r="BH68" s="163">
        <f t="shared" si="65"/>
        <v>7336020002.8515873</v>
      </c>
      <c r="BI68" s="161">
        <f t="shared" si="66"/>
        <v>1149709409.2985075</v>
      </c>
      <c r="BJ68" s="156">
        <f t="shared" si="67"/>
        <v>0</v>
      </c>
      <c r="BK68" s="163">
        <f t="shared" si="68"/>
        <v>1149709409.2985075</v>
      </c>
      <c r="BL68" s="163">
        <f t="shared" si="69"/>
        <v>0</v>
      </c>
      <c r="BM68" s="163">
        <f t="shared" si="70"/>
        <v>6186310593.5530796</v>
      </c>
      <c r="BN68" s="161">
        <f t="shared" si="71"/>
        <v>1149709409.2985075</v>
      </c>
      <c r="BO68" s="156">
        <f t="shared" si="72"/>
        <v>0</v>
      </c>
      <c r="BP68" s="163">
        <f t="shared" si="73"/>
        <v>1149709409.2985075</v>
      </c>
      <c r="BQ68" s="163">
        <f t="shared" si="74"/>
        <v>0</v>
      </c>
      <c r="BR68" s="163">
        <f t="shared" si="75"/>
        <v>5036601184.2545719</v>
      </c>
      <c r="BS68" s="161">
        <f t="shared" si="76"/>
        <v>405157555.07400799</v>
      </c>
      <c r="BT68" s="156">
        <f t="shared" si="77"/>
        <v>0</v>
      </c>
      <c r="BU68" s="163">
        <f t="shared" si="78"/>
        <v>405157555.07400799</v>
      </c>
      <c r="BV68" s="163">
        <f t="shared" si="79"/>
        <v>0</v>
      </c>
      <c r="BW68" s="163">
        <f t="shared" si="80"/>
        <v>4631443629.1805639</v>
      </c>
    </row>
    <row r="69" spans="1:75" ht="16" x14ac:dyDescent="0.15">
      <c r="A69" s="87" t="s">
        <v>6416</v>
      </c>
      <c r="B69" s="153" t="s">
        <v>8987</v>
      </c>
      <c r="C69" s="155">
        <v>1638416724</v>
      </c>
      <c r="D69" s="155">
        <v>6709985187</v>
      </c>
      <c r="E69" s="172">
        <f t="shared" si="11"/>
        <v>8348401911</v>
      </c>
      <c r="F69" s="161">
        <f t="shared" si="18"/>
        <v>1724310625.9361289</v>
      </c>
      <c r="G69" s="156">
        <f t="shared" si="19"/>
        <v>347121001.63867009</v>
      </c>
      <c r="H69" s="156">
        <f t="shared" si="20"/>
        <v>1377189624.2974586</v>
      </c>
      <c r="I69" s="156">
        <f t="shared" si="21"/>
        <v>1291295722.36133</v>
      </c>
      <c r="J69" s="156">
        <f t="shared" si="22"/>
        <v>5332795562.7025414</v>
      </c>
      <c r="K69" s="161">
        <f t="shared" si="23"/>
        <v>1908495635.2153587</v>
      </c>
      <c r="L69" s="156">
        <v>0</v>
      </c>
      <c r="M69" s="163">
        <f t="shared" si="24"/>
        <v>1908495635.2153587</v>
      </c>
      <c r="N69" s="163">
        <f t="shared" si="25"/>
        <v>1291295722.36133</v>
      </c>
      <c r="O69" s="163">
        <f t="shared" si="26"/>
        <v>3424299927.4871826</v>
      </c>
      <c r="P69" s="161">
        <f t="shared" si="27"/>
        <v>131606363.51731086</v>
      </c>
      <c r="Q69" s="156">
        <f t="shared" si="28"/>
        <v>131606363.51731086</v>
      </c>
      <c r="R69" s="163">
        <f t="shared" si="29"/>
        <v>0</v>
      </c>
      <c r="S69" s="163">
        <f t="shared" si="30"/>
        <v>1159689358.8440192</v>
      </c>
      <c r="T69" s="163">
        <f t="shared" si="31"/>
        <v>3424299927.4871826</v>
      </c>
      <c r="U69" s="161">
        <f t="shared" si="12"/>
        <v>131606363.51731086</v>
      </c>
      <c r="V69" s="156">
        <f t="shared" si="32"/>
        <v>131606363.51731086</v>
      </c>
      <c r="W69" s="163">
        <f t="shared" si="33"/>
        <v>0</v>
      </c>
      <c r="X69" s="163">
        <f t="shared" si="34"/>
        <v>1028082995.3267083</v>
      </c>
      <c r="Y69" s="163">
        <f t="shared" si="35"/>
        <v>3424299927.4871826</v>
      </c>
      <c r="Z69" s="161">
        <f t="shared" si="13"/>
        <v>49352386.318991572</v>
      </c>
      <c r="AA69" s="156">
        <f t="shared" si="36"/>
        <v>49352386.318991572</v>
      </c>
      <c r="AB69" s="163">
        <f t="shared" si="37"/>
        <v>0</v>
      </c>
      <c r="AC69" s="163">
        <f t="shared" si="38"/>
        <v>978730609.00771677</v>
      </c>
      <c r="AD69" s="163">
        <f t="shared" si="39"/>
        <v>3424299927.4871826</v>
      </c>
      <c r="AE69" s="161">
        <f t="shared" si="14"/>
        <v>49352386.318991572</v>
      </c>
      <c r="AF69" s="156">
        <f t="shared" si="40"/>
        <v>49352386.318991572</v>
      </c>
      <c r="AG69" s="163">
        <f t="shared" si="41"/>
        <v>0</v>
      </c>
      <c r="AH69" s="163">
        <f t="shared" si="42"/>
        <v>929378222.68872523</v>
      </c>
      <c r="AI69" s="163">
        <f t="shared" si="43"/>
        <v>3424299927.4871826</v>
      </c>
      <c r="AJ69" s="161">
        <f t="shared" si="15"/>
        <v>329015908.79327714</v>
      </c>
      <c r="AK69" s="156">
        <f t="shared" si="44"/>
        <v>329015908.79327714</v>
      </c>
      <c r="AL69" s="163">
        <f t="shared" si="45"/>
        <v>0</v>
      </c>
      <c r="AM69" s="163">
        <f t="shared" si="46"/>
        <v>600362313.89544809</v>
      </c>
      <c r="AN69" s="163">
        <f t="shared" si="47"/>
        <v>3424299927.4871826</v>
      </c>
      <c r="AO69" s="161">
        <f t="shared" si="16"/>
        <v>329015908.79327714</v>
      </c>
      <c r="AP69" s="156">
        <f t="shared" si="48"/>
        <v>329015908.79327714</v>
      </c>
      <c r="AQ69" s="163">
        <f t="shared" si="49"/>
        <v>0</v>
      </c>
      <c r="AR69" s="163">
        <f t="shared" si="50"/>
        <v>271346405.10217094</v>
      </c>
      <c r="AS69" s="163">
        <f t="shared" si="51"/>
        <v>3424299927.4871826</v>
      </c>
      <c r="AT69" s="161">
        <f t="shared" si="17"/>
        <v>460622272.310588</v>
      </c>
      <c r="AU69" s="156">
        <f t="shared" si="52"/>
        <v>271346405.10217094</v>
      </c>
      <c r="AV69" s="163">
        <f t="shared" si="53"/>
        <v>189275867.20841706</v>
      </c>
      <c r="AW69" s="163">
        <f t="shared" si="54"/>
        <v>0</v>
      </c>
      <c r="AX69" s="163">
        <f t="shared" si="55"/>
        <v>3235024060.2787657</v>
      </c>
      <c r="AY69" s="161">
        <f t="shared" si="56"/>
        <v>236995199.29850435</v>
      </c>
      <c r="AZ69" s="156">
        <f t="shared" si="57"/>
        <v>0</v>
      </c>
      <c r="BA69" s="163">
        <f t="shared" si="58"/>
        <v>236995199.29850435</v>
      </c>
      <c r="BB69" s="163">
        <f t="shared" si="59"/>
        <v>0</v>
      </c>
      <c r="BC69" s="163">
        <f t="shared" si="60"/>
        <v>2998028860.9802613</v>
      </c>
      <c r="BD69" s="161">
        <f t="shared" si="61"/>
        <v>253304285.50479475</v>
      </c>
      <c r="BE69" s="156">
        <f t="shared" si="62"/>
        <v>0</v>
      </c>
      <c r="BF69" s="163">
        <f t="shared" si="63"/>
        <v>253304285.50479475</v>
      </c>
      <c r="BG69" s="163">
        <f t="shared" si="64"/>
        <v>0</v>
      </c>
      <c r="BH69" s="163">
        <f t="shared" si="65"/>
        <v>2744724575.4754667</v>
      </c>
      <c r="BI69" s="161">
        <f t="shared" si="66"/>
        <v>430966128.77427</v>
      </c>
      <c r="BJ69" s="156">
        <f t="shared" si="67"/>
        <v>0</v>
      </c>
      <c r="BK69" s="163">
        <f t="shared" si="68"/>
        <v>430966128.77427</v>
      </c>
      <c r="BL69" s="163">
        <f t="shared" si="69"/>
        <v>0</v>
      </c>
      <c r="BM69" s="163">
        <f t="shared" si="70"/>
        <v>2313758446.7011967</v>
      </c>
      <c r="BN69" s="161">
        <f t="shared" si="71"/>
        <v>430966128.77427</v>
      </c>
      <c r="BO69" s="156">
        <f t="shared" si="72"/>
        <v>0</v>
      </c>
      <c r="BP69" s="163">
        <f t="shared" si="73"/>
        <v>430966128.77427</v>
      </c>
      <c r="BQ69" s="163">
        <f t="shared" si="74"/>
        <v>0</v>
      </c>
      <c r="BR69" s="163">
        <f t="shared" si="75"/>
        <v>1882792317.9269266</v>
      </c>
      <c r="BS69" s="161">
        <f t="shared" si="76"/>
        <v>151872448.50020903</v>
      </c>
      <c r="BT69" s="156">
        <f t="shared" si="77"/>
        <v>0</v>
      </c>
      <c r="BU69" s="163">
        <f t="shared" si="78"/>
        <v>151872448.50020903</v>
      </c>
      <c r="BV69" s="163">
        <f t="shared" si="79"/>
        <v>0</v>
      </c>
      <c r="BW69" s="163">
        <f t="shared" si="80"/>
        <v>1730919869.4267175</v>
      </c>
    </row>
    <row r="70" spans="1:75" ht="16" x14ac:dyDescent="0.15">
      <c r="A70" s="87" t="s">
        <v>6390</v>
      </c>
      <c r="B70" s="153" t="s">
        <v>8988</v>
      </c>
      <c r="C70" s="155">
        <v>2512238977</v>
      </c>
      <c r="D70" s="155">
        <v>10448544356</v>
      </c>
      <c r="E70" s="172">
        <f t="shared" si="11"/>
        <v>12960783333</v>
      </c>
      <c r="F70" s="161">
        <f t="shared" si="18"/>
        <v>2674955557.7872286</v>
      </c>
      <c r="G70" s="156">
        <f t="shared" si="19"/>
        <v>538495349.15086961</v>
      </c>
      <c r="H70" s="156">
        <f t="shared" si="20"/>
        <v>2136460208.636359</v>
      </c>
      <c r="I70" s="156">
        <f t="shared" si="21"/>
        <v>1973743627.8491304</v>
      </c>
      <c r="J70" s="156">
        <f t="shared" si="22"/>
        <v>8312084147.3636408</v>
      </c>
      <c r="K70" s="161">
        <f t="shared" si="23"/>
        <v>2960685232.4884377</v>
      </c>
      <c r="L70" s="156">
        <v>0</v>
      </c>
      <c r="M70" s="163">
        <f t="shared" si="24"/>
        <v>2960685232.4884377</v>
      </c>
      <c r="N70" s="163">
        <f t="shared" si="25"/>
        <v>1973743627.8491304</v>
      </c>
      <c r="O70" s="163">
        <f t="shared" si="26"/>
        <v>5351398914.8752031</v>
      </c>
      <c r="P70" s="161">
        <f t="shared" si="27"/>
        <v>196789994.15275353</v>
      </c>
      <c r="Q70" s="156">
        <f t="shared" si="28"/>
        <v>196789994.15275353</v>
      </c>
      <c r="R70" s="163">
        <f t="shared" si="29"/>
        <v>0</v>
      </c>
      <c r="S70" s="163">
        <f t="shared" si="30"/>
        <v>1776953633.6963768</v>
      </c>
      <c r="T70" s="163">
        <f t="shared" si="31"/>
        <v>5351398914.8752031</v>
      </c>
      <c r="U70" s="161">
        <f t="shared" si="12"/>
        <v>196789994.15275353</v>
      </c>
      <c r="V70" s="156">
        <f t="shared" si="32"/>
        <v>196789994.15275353</v>
      </c>
      <c r="W70" s="163">
        <f t="shared" si="33"/>
        <v>0</v>
      </c>
      <c r="X70" s="163">
        <f t="shared" si="34"/>
        <v>1580163639.5436232</v>
      </c>
      <c r="Y70" s="163">
        <f t="shared" si="35"/>
        <v>5351398914.8752031</v>
      </c>
      <c r="Z70" s="161">
        <f t="shared" si="13"/>
        <v>73796247.807282567</v>
      </c>
      <c r="AA70" s="156">
        <f t="shared" si="36"/>
        <v>73796247.807282567</v>
      </c>
      <c r="AB70" s="163">
        <f t="shared" si="37"/>
        <v>0</v>
      </c>
      <c r="AC70" s="163">
        <f t="shared" si="38"/>
        <v>1506367391.7363405</v>
      </c>
      <c r="AD70" s="163">
        <f t="shared" si="39"/>
        <v>5351398914.8752031</v>
      </c>
      <c r="AE70" s="161">
        <f t="shared" si="14"/>
        <v>73796247.807282567</v>
      </c>
      <c r="AF70" s="156">
        <f t="shared" si="40"/>
        <v>73796247.807282567</v>
      </c>
      <c r="AG70" s="163">
        <f t="shared" si="41"/>
        <v>0</v>
      </c>
      <c r="AH70" s="163">
        <f t="shared" si="42"/>
        <v>1432571143.9290581</v>
      </c>
      <c r="AI70" s="163">
        <f t="shared" si="43"/>
        <v>5351398914.8752031</v>
      </c>
      <c r="AJ70" s="161">
        <f t="shared" si="15"/>
        <v>491974985.3818838</v>
      </c>
      <c r="AK70" s="156">
        <f t="shared" si="44"/>
        <v>491974985.3818838</v>
      </c>
      <c r="AL70" s="163">
        <f t="shared" si="45"/>
        <v>0</v>
      </c>
      <c r="AM70" s="163">
        <f t="shared" si="46"/>
        <v>940596158.54717422</v>
      </c>
      <c r="AN70" s="163">
        <f t="shared" si="47"/>
        <v>5351398914.8752031</v>
      </c>
      <c r="AO70" s="161">
        <f t="shared" si="16"/>
        <v>491974985.3818838</v>
      </c>
      <c r="AP70" s="156">
        <f t="shared" si="48"/>
        <v>491974985.3818838</v>
      </c>
      <c r="AQ70" s="163">
        <f t="shared" si="49"/>
        <v>0</v>
      </c>
      <c r="AR70" s="163">
        <f t="shared" si="50"/>
        <v>448621173.16529042</v>
      </c>
      <c r="AS70" s="163">
        <f t="shared" si="51"/>
        <v>5351398914.8752031</v>
      </c>
      <c r="AT70" s="161">
        <f t="shared" si="17"/>
        <v>688764979.53463733</v>
      </c>
      <c r="AU70" s="156">
        <f t="shared" si="52"/>
        <v>448621173.16529042</v>
      </c>
      <c r="AV70" s="163">
        <f t="shared" si="53"/>
        <v>240143806.36934692</v>
      </c>
      <c r="AW70" s="163">
        <f t="shared" si="54"/>
        <v>0</v>
      </c>
      <c r="AX70" s="163">
        <f t="shared" si="55"/>
        <v>5111255108.5058565</v>
      </c>
      <c r="AY70" s="161">
        <f t="shared" si="56"/>
        <v>354377118.53537196</v>
      </c>
      <c r="AZ70" s="156">
        <f t="shared" si="57"/>
        <v>0</v>
      </c>
      <c r="BA70" s="163">
        <f t="shared" si="58"/>
        <v>354377118.53537196</v>
      </c>
      <c r="BB70" s="163">
        <f t="shared" si="59"/>
        <v>0</v>
      </c>
      <c r="BC70" s="163">
        <f t="shared" si="60"/>
        <v>4756877989.9704847</v>
      </c>
      <c r="BD70" s="161">
        <f t="shared" si="61"/>
        <v>392955710.02731395</v>
      </c>
      <c r="BE70" s="156">
        <f t="shared" si="62"/>
        <v>0</v>
      </c>
      <c r="BF70" s="163">
        <f t="shared" si="63"/>
        <v>392955710.02731395</v>
      </c>
      <c r="BG70" s="163">
        <f t="shared" si="64"/>
        <v>0</v>
      </c>
      <c r="BH70" s="163">
        <f t="shared" si="65"/>
        <v>4363922279.9431705</v>
      </c>
      <c r="BI70" s="161">
        <f t="shared" si="66"/>
        <v>668565874.40961587</v>
      </c>
      <c r="BJ70" s="156">
        <f t="shared" si="67"/>
        <v>0</v>
      </c>
      <c r="BK70" s="163">
        <f t="shared" si="68"/>
        <v>668565874.40961587</v>
      </c>
      <c r="BL70" s="163">
        <f t="shared" si="69"/>
        <v>0</v>
      </c>
      <c r="BM70" s="163">
        <f t="shared" si="70"/>
        <v>3695356405.5335546</v>
      </c>
      <c r="BN70" s="161">
        <f t="shared" si="71"/>
        <v>668565874.40961587</v>
      </c>
      <c r="BO70" s="156">
        <f t="shared" si="72"/>
        <v>0</v>
      </c>
      <c r="BP70" s="163">
        <f t="shared" si="73"/>
        <v>668565874.40961587</v>
      </c>
      <c r="BQ70" s="163">
        <f t="shared" si="74"/>
        <v>0</v>
      </c>
      <c r="BR70" s="163">
        <f t="shared" si="75"/>
        <v>3026790531.1239386</v>
      </c>
      <c r="BS70" s="161">
        <f t="shared" si="76"/>
        <v>235602590.43803921</v>
      </c>
      <c r="BT70" s="156">
        <f t="shared" si="77"/>
        <v>0</v>
      </c>
      <c r="BU70" s="163">
        <f t="shared" si="78"/>
        <v>235602590.43803921</v>
      </c>
      <c r="BV70" s="163">
        <f t="shared" si="79"/>
        <v>0</v>
      </c>
      <c r="BW70" s="163">
        <f t="shared" si="80"/>
        <v>2791187940.6858993</v>
      </c>
    </row>
    <row r="71" spans="1:75" ht="16" x14ac:dyDescent="0.15">
      <c r="A71" s="87" t="s">
        <v>6388</v>
      </c>
      <c r="B71" s="153" t="s">
        <v>8989</v>
      </c>
      <c r="C71" s="155">
        <v>1267042266</v>
      </c>
      <c r="D71" s="155">
        <v>5206926586</v>
      </c>
      <c r="E71" s="172">
        <f t="shared" si="11"/>
        <v>6473968852</v>
      </c>
      <c r="F71" s="161">
        <f t="shared" si="18"/>
        <v>1336152184.3749835</v>
      </c>
      <c r="G71" s="156">
        <f t="shared" si="19"/>
        <v>268980819.12018639</v>
      </c>
      <c r="H71" s="156">
        <f t="shared" si="20"/>
        <v>1067171365.2547972</v>
      </c>
      <c r="I71" s="156">
        <f t="shared" si="21"/>
        <v>998061446.87981367</v>
      </c>
      <c r="J71" s="156">
        <f t="shared" si="22"/>
        <v>4139755220.745203</v>
      </c>
      <c r="K71" s="161">
        <f t="shared" si="23"/>
        <v>1478875426.2177703</v>
      </c>
      <c r="L71" s="156">
        <v>0</v>
      </c>
      <c r="M71" s="163">
        <f t="shared" si="24"/>
        <v>1478875426.2177703</v>
      </c>
      <c r="N71" s="163">
        <f t="shared" si="25"/>
        <v>998061446.87981367</v>
      </c>
      <c r="O71" s="163">
        <f t="shared" si="26"/>
        <v>2660879794.5274324</v>
      </c>
      <c r="P71" s="161">
        <f t="shared" si="27"/>
        <v>101342094.0002376</v>
      </c>
      <c r="Q71" s="156">
        <f t="shared" si="28"/>
        <v>101342094.0002376</v>
      </c>
      <c r="R71" s="163">
        <f t="shared" si="29"/>
        <v>0</v>
      </c>
      <c r="S71" s="163">
        <f t="shared" si="30"/>
        <v>896719352.87957609</v>
      </c>
      <c r="T71" s="163">
        <f t="shared" si="31"/>
        <v>2660879794.5274324</v>
      </c>
      <c r="U71" s="161">
        <f t="shared" si="12"/>
        <v>101342094.0002376</v>
      </c>
      <c r="V71" s="156">
        <f t="shared" si="32"/>
        <v>101342094.0002376</v>
      </c>
      <c r="W71" s="163">
        <f t="shared" si="33"/>
        <v>0</v>
      </c>
      <c r="X71" s="163">
        <f t="shared" si="34"/>
        <v>795377258.8793385</v>
      </c>
      <c r="Y71" s="163">
        <f t="shared" si="35"/>
        <v>2660879794.5274324</v>
      </c>
      <c r="Z71" s="161">
        <f t="shared" si="13"/>
        <v>38003285.250089101</v>
      </c>
      <c r="AA71" s="156">
        <f t="shared" si="36"/>
        <v>38003285.250089101</v>
      </c>
      <c r="AB71" s="163">
        <f t="shared" si="37"/>
        <v>0</v>
      </c>
      <c r="AC71" s="163">
        <f t="shared" si="38"/>
        <v>757373973.62924945</v>
      </c>
      <c r="AD71" s="163">
        <f t="shared" si="39"/>
        <v>2660879794.5274324</v>
      </c>
      <c r="AE71" s="161">
        <f t="shared" si="14"/>
        <v>38003285.250089101</v>
      </c>
      <c r="AF71" s="156">
        <f t="shared" si="40"/>
        <v>38003285.250089101</v>
      </c>
      <c r="AG71" s="163">
        <f t="shared" si="41"/>
        <v>0</v>
      </c>
      <c r="AH71" s="163">
        <f t="shared" si="42"/>
        <v>719370688.3791604</v>
      </c>
      <c r="AI71" s="163">
        <f t="shared" si="43"/>
        <v>2660879794.5274324</v>
      </c>
      <c r="AJ71" s="161">
        <f t="shared" si="15"/>
        <v>253355235.00059399</v>
      </c>
      <c r="AK71" s="156">
        <f t="shared" si="44"/>
        <v>253355235.00059399</v>
      </c>
      <c r="AL71" s="163">
        <f t="shared" si="45"/>
        <v>0</v>
      </c>
      <c r="AM71" s="163">
        <f t="shared" si="46"/>
        <v>466015453.37856638</v>
      </c>
      <c r="AN71" s="163">
        <f t="shared" si="47"/>
        <v>2660879794.5274324</v>
      </c>
      <c r="AO71" s="161">
        <f t="shared" si="16"/>
        <v>253355235.00059399</v>
      </c>
      <c r="AP71" s="156">
        <f t="shared" si="48"/>
        <v>253355235.00059399</v>
      </c>
      <c r="AQ71" s="163">
        <f t="shared" si="49"/>
        <v>0</v>
      </c>
      <c r="AR71" s="163">
        <f t="shared" si="50"/>
        <v>212660218.37797239</v>
      </c>
      <c r="AS71" s="163">
        <f t="shared" si="51"/>
        <v>2660879794.5274324</v>
      </c>
      <c r="AT71" s="161">
        <f t="shared" si="17"/>
        <v>354697329.0008316</v>
      </c>
      <c r="AU71" s="156">
        <f t="shared" si="52"/>
        <v>212660218.37797239</v>
      </c>
      <c r="AV71" s="163">
        <f t="shared" si="53"/>
        <v>142037110.62285921</v>
      </c>
      <c r="AW71" s="163">
        <f t="shared" si="54"/>
        <v>0</v>
      </c>
      <c r="AX71" s="163">
        <f t="shared" si="55"/>
        <v>2518842683.9045734</v>
      </c>
      <c r="AY71" s="161">
        <f t="shared" si="56"/>
        <v>182495656.91977283</v>
      </c>
      <c r="AZ71" s="156">
        <f t="shared" si="57"/>
        <v>0</v>
      </c>
      <c r="BA71" s="163">
        <f t="shared" si="58"/>
        <v>182495656.91977283</v>
      </c>
      <c r="BB71" s="163">
        <f t="shared" si="59"/>
        <v>0</v>
      </c>
      <c r="BC71" s="163">
        <f t="shared" si="60"/>
        <v>2336347026.9848008</v>
      </c>
      <c r="BD71" s="161">
        <f t="shared" si="61"/>
        <v>196283122.83062667</v>
      </c>
      <c r="BE71" s="156">
        <f t="shared" si="62"/>
        <v>0</v>
      </c>
      <c r="BF71" s="163">
        <f t="shared" si="63"/>
        <v>196283122.83062667</v>
      </c>
      <c r="BG71" s="163">
        <f t="shared" si="64"/>
        <v>0</v>
      </c>
      <c r="BH71" s="163">
        <f t="shared" si="65"/>
        <v>2140063904.1541741</v>
      </c>
      <c r="BI71" s="161">
        <f t="shared" si="66"/>
        <v>333951624.31406438</v>
      </c>
      <c r="BJ71" s="156">
        <f t="shared" si="67"/>
        <v>0</v>
      </c>
      <c r="BK71" s="163">
        <f t="shared" si="68"/>
        <v>333951624.31406438</v>
      </c>
      <c r="BL71" s="163">
        <f t="shared" si="69"/>
        <v>0</v>
      </c>
      <c r="BM71" s="163">
        <f t="shared" si="70"/>
        <v>1806112279.8401098</v>
      </c>
      <c r="BN71" s="161">
        <f t="shared" si="71"/>
        <v>333951624.31406438</v>
      </c>
      <c r="BO71" s="156">
        <f t="shared" si="72"/>
        <v>0</v>
      </c>
      <c r="BP71" s="163">
        <f t="shared" si="73"/>
        <v>333951624.31406438</v>
      </c>
      <c r="BQ71" s="163">
        <f t="shared" si="74"/>
        <v>0</v>
      </c>
      <c r="BR71" s="163">
        <f t="shared" si="75"/>
        <v>1472160655.5260453</v>
      </c>
      <c r="BS71" s="161">
        <f t="shared" si="76"/>
        <v>117684540.56806824</v>
      </c>
      <c r="BT71" s="156">
        <f t="shared" si="77"/>
        <v>0</v>
      </c>
      <c r="BU71" s="163">
        <f t="shared" si="78"/>
        <v>117684540.56806824</v>
      </c>
      <c r="BV71" s="163">
        <f t="shared" si="79"/>
        <v>0</v>
      </c>
      <c r="BW71" s="163">
        <f t="shared" si="80"/>
        <v>1354476114.9579771</v>
      </c>
    </row>
    <row r="72" spans="1:75" ht="16" x14ac:dyDescent="0.15">
      <c r="A72" s="87" t="s">
        <v>6389</v>
      </c>
      <c r="B72" s="153" t="s">
        <v>8990</v>
      </c>
      <c r="C72" s="155">
        <v>766226980</v>
      </c>
      <c r="D72" s="155">
        <v>2296273020</v>
      </c>
      <c r="E72" s="172">
        <f t="shared" si="11"/>
        <v>3062500000</v>
      </c>
      <c r="F72" s="161">
        <f t="shared" si="18"/>
        <v>632064527.6790694</v>
      </c>
      <c r="G72" s="156">
        <f t="shared" si="19"/>
        <v>127240920.89214934</v>
      </c>
      <c r="H72" s="156">
        <f t="shared" si="20"/>
        <v>504823606.78692007</v>
      </c>
      <c r="I72" s="156">
        <f t="shared" si="21"/>
        <v>638986059.10785067</v>
      </c>
      <c r="J72" s="156">
        <f t="shared" si="22"/>
        <v>1791449413.2130799</v>
      </c>
      <c r="K72" s="161">
        <f t="shared" si="23"/>
        <v>699579515.49191701</v>
      </c>
      <c r="L72" s="156">
        <v>0</v>
      </c>
      <c r="M72" s="163">
        <f t="shared" si="24"/>
        <v>699579515.49191701</v>
      </c>
      <c r="N72" s="163">
        <f t="shared" si="25"/>
        <v>638986059.10785067</v>
      </c>
      <c r="O72" s="163">
        <f t="shared" si="26"/>
        <v>1091869897.7211628</v>
      </c>
      <c r="P72" s="161">
        <f t="shared" si="27"/>
        <v>59068249.155918308</v>
      </c>
      <c r="Q72" s="156">
        <f t="shared" si="28"/>
        <v>59068249.155918308</v>
      </c>
      <c r="R72" s="163">
        <f t="shared" si="29"/>
        <v>0</v>
      </c>
      <c r="S72" s="163">
        <f t="shared" si="30"/>
        <v>579917809.95193231</v>
      </c>
      <c r="T72" s="163">
        <f t="shared" si="31"/>
        <v>1091869897.7211628</v>
      </c>
      <c r="U72" s="161">
        <f t="shared" si="12"/>
        <v>59068249.155918308</v>
      </c>
      <c r="V72" s="156">
        <f t="shared" si="32"/>
        <v>59068249.155918308</v>
      </c>
      <c r="W72" s="163">
        <f t="shared" si="33"/>
        <v>0</v>
      </c>
      <c r="X72" s="163">
        <f t="shared" si="34"/>
        <v>520849560.79601401</v>
      </c>
      <c r="Y72" s="163">
        <f t="shared" si="35"/>
        <v>1091869897.7211628</v>
      </c>
      <c r="Z72" s="161">
        <f t="shared" si="13"/>
        <v>22150593.433469366</v>
      </c>
      <c r="AA72" s="156">
        <f t="shared" si="36"/>
        <v>22150593.433469366</v>
      </c>
      <c r="AB72" s="163">
        <f t="shared" si="37"/>
        <v>0</v>
      </c>
      <c r="AC72" s="163">
        <f t="shared" si="38"/>
        <v>498698967.36254466</v>
      </c>
      <c r="AD72" s="163">
        <f t="shared" si="39"/>
        <v>1091869897.7211628</v>
      </c>
      <c r="AE72" s="161">
        <f t="shared" si="14"/>
        <v>22150593.433469366</v>
      </c>
      <c r="AF72" s="156">
        <f t="shared" si="40"/>
        <v>22150593.433469366</v>
      </c>
      <c r="AG72" s="163">
        <f t="shared" si="41"/>
        <v>0</v>
      </c>
      <c r="AH72" s="163">
        <f t="shared" si="42"/>
        <v>476548373.9290753</v>
      </c>
      <c r="AI72" s="163">
        <f t="shared" si="43"/>
        <v>1091869897.7211628</v>
      </c>
      <c r="AJ72" s="161">
        <f t="shared" si="15"/>
        <v>147670622.88979578</v>
      </c>
      <c r="AK72" s="156">
        <f t="shared" si="44"/>
        <v>147670622.88979578</v>
      </c>
      <c r="AL72" s="163">
        <f t="shared" si="45"/>
        <v>0</v>
      </c>
      <c r="AM72" s="163">
        <f t="shared" si="46"/>
        <v>328877751.03927952</v>
      </c>
      <c r="AN72" s="163">
        <f t="shared" si="47"/>
        <v>1091869897.7211628</v>
      </c>
      <c r="AO72" s="161">
        <f t="shared" si="16"/>
        <v>147670622.88979578</v>
      </c>
      <c r="AP72" s="156">
        <f t="shared" si="48"/>
        <v>147670622.88979578</v>
      </c>
      <c r="AQ72" s="163">
        <f t="shared" si="49"/>
        <v>0</v>
      </c>
      <c r="AR72" s="163">
        <f t="shared" si="50"/>
        <v>181207128.14948374</v>
      </c>
      <c r="AS72" s="163">
        <f t="shared" si="51"/>
        <v>1091869897.7211628</v>
      </c>
      <c r="AT72" s="161">
        <f t="shared" si="17"/>
        <v>206738872.04571408</v>
      </c>
      <c r="AU72" s="156">
        <f t="shared" si="52"/>
        <v>181207128.14948374</v>
      </c>
      <c r="AV72" s="163">
        <f t="shared" si="53"/>
        <v>25531743.89623034</v>
      </c>
      <c r="AW72" s="163">
        <f t="shared" si="54"/>
        <v>0</v>
      </c>
      <c r="AX72" s="163">
        <f t="shared" si="55"/>
        <v>1066338153.8249325</v>
      </c>
      <c r="AY72" s="161">
        <f t="shared" si="56"/>
        <v>106369411.83379194</v>
      </c>
      <c r="AZ72" s="156">
        <f t="shared" si="57"/>
        <v>0</v>
      </c>
      <c r="BA72" s="163">
        <f t="shared" si="58"/>
        <v>106369411.83379194</v>
      </c>
      <c r="BB72" s="163">
        <f t="shared" si="59"/>
        <v>0</v>
      </c>
      <c r="BC72" s="163">
        <f t="shared" si="60"/>
        <v>959968741.99114048</v>
      </c>
      <c r="BD72" s="161">
        <f t="shared" si="61"/>
        <v>92851398.795823902</v>
      </c>
      <c r="BE72" s="156">
        <f t="shared" si="62"/>
        <v>0</v>
      </c>
      <c r="BF72" s="163">
        <f t="shared" si="63"/>
        <v>92851398.795823902</v>
      </c>
      <c r="BG72" s="163">
        <f t="shared" si="64"/>
        <v>0</v>
      </c>
      <c r="BH72" s="163">
        <f t="shared" si="65"/>
        <v>867117343.19531655</v>
      </c>
      <c r="BI72" s="161">
        <f t="shared" si="66"/>
        <v>157975250.24326795</v>
      </c>
      <c r="BJ72" s="156">
        <f t="shared" si="67"/>
        <v>0</v>
      </c>
      <c r="BK72" s="163">
        <f t="shared" si="68"/>
        <v>157975250.24326795</v>
      </c>
      <c r="BL72" s="163">
        <f t="shared" si="69"/>
        <v>0</v>
      </c>
      <c r="BM72" s="163">
        <f t="shared" si="70"/>
        <v>709142092.95204854</v>
      </c>
      <c r="BN72" s="161">
        <f t="shared" si="71"/>
        <v>157975250.24326795</v>
      </c>
      <c r="BO72" s="156">
        <f t="shared" si="72"/>
        <v>0</v>
      </c>
      <c r="BP72" s="163">
        <f t="shared" si="73"/>
        <v>157975250.24326795</v>
      </c>
      <c r="BQ72" s="163">
        <f t="shared" si="74"/>
        <v>0</v>
      </c>
      <c r="BR72" s="163">
        <f t="shared" si="75"/>
        <v>551166842.70878053</v>
      </c>
      <c r="BS72" s="161">
        <f t="shared" si="76"/>
        <v>55670472.584737264</v>
      </c>
      <c r="BT72" s="156">
        <f t="shared" si="77"/>
        <v>0</v>
      </c>
      <c r="BU72" s="163">
        <f t="shared" si="78"/>
        <v>55670472.584737264</v>
      </c>
      <c r="BV72" s="163">
        <f t="shared" si="79"/>
        <v>0</v>
      </c>
      <c r="BW72" s="163">
        <f t="shared" si="80"/>
        <v>495496370.12404329</v>
      </c>
    </row>
    <row r="73" spans="1:75" ht="16" x14ac:dyDescent="0.15">
      <c r="A73" s="87" t="s">
        <v>125</v>
      </c>
      <c r="B73" s="153" t="s">
        <v>8991</v>
      </c>
      <c r="C73" s="155">
        <v>109227782</v>
      </c>
      <c r="D73" s="155">
        <v>447215788</v>
      </c>
      <c r="E73" s="172">
        <f t="shared" si="11"/>
        <v>556443570</v>
      </c>
      <c r="F73" s="161">
        <f t="shared" si="18"/>
        <v>114843507.88054562</v>
      </c>
      <c r="G73" s="156">
        <f t="shared" si="19"/>
        <v>23119148.538304109</v>
      </c>
      <c r="H73" s="156">
        <f t="shared" si="20"/>
        <v>91724359.342241511</v>
      </c>
      <c r="I73" s="156">
        <f t="shared" si="21"/>
        <v>86108633.461695895</v>
      </c>
      <c r="J73" s="156">
        <f t="shared" si="22"/>
        <v>355491428.65775847</v>
      </c>
      <c r="K73" s="161">
        <f t="shared" si="23"/>
        <v>127110701.64857911</v>
      </c>
      <c r="L73" s="156">
        <v>0</v>
      </c>
      <c r="M73" s="163">
        <f t="shared" si="24"/>
        <v>127110701.64857911</v>
      </c>
      <c r="N73" s="163">
        <f t="shared" si="25"/>
        <v>86108633.461695895</v>
      </c>
      <c r="O73" s="163">
        <f t="shared" si="26"/>
        <v>228380727.00917935</v>
      </c>
      <c r="P73" s="161">
        <f t="shared" si="27"/>
        <v>8791601.308418503</v>
      </c>
      <c r="Q73" s="156">
        <f t="shared" si="28"/>
        <v>8791601.308418503</v>
      </c>
      <c r="R73" s="163">
        <f t="shared" si="29"/>
        <v>0</v>
      </c>
      <c r="S73" s="163">
        <f t="shared" si="30"/>
        <v>77317032.153277397</v>
      </c>
      <c r="T73" s="163">
        <f t="shared" si="31"/>
        <v>228380727.00917935</v>
      </c>
      <c r="U73" s="161">
        <f t="shared" si="12"/>
        <v>8791601.308418503</v>
      </c>
      <c r="V73" s="156">
        <f t="shared" si="32"/>
        <v>8791601.308418503</v>
      </c>
      <c r="W73" s="163">
        <f t="shared" si="33"/>
        <v>0</v>
      </c>
      <c r="X73" s="163">
        <f t="shared" si="34"/>
        <v>68525430.8448589</v>
      </c>
      <c r="Y73" s="163">
        <f t="shared" si="35"/>
        <v>228380727.00917935</v>
      </c>
      <c r="Z73" s="161">
        <f t="shared" si="13"/>
        <v>3296850.4906569384</v>
      </c>
      <c r="AA73" s="156">
        <f t="shared" si="36"/>
        <v>3296850.4906569384</v>
      </c>
      <c r="AB73" s="163">
        <f t="shared" si="37"/>
        <v>0</v>
      </c>
      <c r="AC73" s="163">
        <f t="shared" si="38"/>
        <v>65228580.354201958</v>
      </c>
      <c r="AD73" s="163">
        <f t="shared" si="39"/>
        <v>228380727.00917935</v>
      </c>
      <c r="AE73" s="161">
        <f t="shared" si="14"/>
        <v>3296850.4906569384</v>
      </c>
      <c r="AF73" s="156">
        <f t="shared" si="40"/>
        <v>3296850.4906569384</v>
      </c>
      <c r="AG73" s="163">
        <f t="shared" si="41"/>
        <v>0</v>
      </c>
      <c r="AH73" s="163">
        <f t="shared" si="42"/>
        <v>61931729.863545015</v>
      </c>
      <c r="AI73" s="163">
        <f t="shared" si="43"/>
        <v>228380727.00917935</v>
      </c>
      <c r="AJ73" s="161">
        <f t="shared" si="15"/>
        <v>21979003.271046255</v>
      </c>
      <c r="AK73" s="156">
        <f t="shared" si="44"/>
        <v>21979003.271046255</v>
      </c>
      <c r="AL73" s="163">
        <f t="shared" si="45"/>
        <v>0</v>
      </c>
      <c r="AM73" s="163">
        <f t="shared" si="46"/>
        <v>39952726.592498764</v>
      </c>
      <c r="AN73" s="163">
        <f t="shared" si="47"/>
        <v>228380727.00917935</v>
      </c>
      <c r="AO73" s="161">
        <f t="shared" si="16"/>
        <v>21979003.271046255</v>
      </c>
      <c r="AP73" s="156">
        <f t="shared" si="48"/>
        <v>21979003.271046255</v>
      </c>
      <c r="AQ73" s="163">
        <f t="shared" si="49"/>
        <v>0</v>
      </c>
      <c r="AR73" s="163">
        <f t="shared" si="50"/>
        <v>17973723.32145251</v>
      </c>
      <c r="AS73" s="163">
        <f t="shared" si="51"/>
        <v>228380727.00917935</v>
      </c>
      <c r="AT73" s="161">
        <f t="shared" si="17"/>
        <v>30770604.579464756</v>
      </c>
      <c r="AU73" s="156">
        <f t="shared" si="52"/>
        <v>17973723.32145251</v>
      </c>
      <c r="AV73" s="163">
        <f t="shared" si="53"/>
        <v>12796881.258012246</v>
      </c>
      <c r="AW73" s="163">
        <f t="shared" si="54"/>
        <v>0</v>
      </c>
      <c r="AX73" s="163">
        <f t="shared" si="55"/>
        <v>215583845.75116712</v>
      </c>
      <c r="AY73" s="161">
        <f t="shared" si="56"/>
        <v>15831812.752485726</v>
      </c>
      <c r="AZ73" s="156">
        <f t="shared" si="57"/>
        <v>0</v>
      </c>
      <c r="BA73" s="163">
        <f t="shared" si="58"/>
        <v>15831812.752485726</v>
      </c>
      <c r="BB73" s="163">
        <f t="shared" si="59"/>
        <v>0</v>
      </c>
      <c r="BC73" s="163">
        <f t="shared" si="60"/>
        <v>199752032.9986814</v>
      </c>
      <c r="BD73" s="161">
        <f t="shared" si="61"/>
        <v>16870714.748830542</v>
      </c>
      <c r="BE73" s="156">
        <f t="shared" si="62"/>
        <v>0</v>
      </c>
      <c r="BF73" s="163">
        <f t="shared" si="63"/>
        <v>16870714.748830542</v>
      </c>
      <c r="BG73" s="163">
        <f t="shared" si="64"/>
        <v>0</v>
      </c>
      <c r="BH73" s="163">
        <f t="shared" si="65"/>
        <v>182881318.24985087</v>
      </c>
      <c r="BI73" s="161">
        <f t="shared" si="66"/>
        <v>28703448.938769944</v>
      </c>
      <c r="BJ73" s="156">
        <f t="shared" si="67"/>
        <v>0</v>
      </c>
      <c r="BK73" s="163">
        <f t="shared" si="68"/>
        <v>28703448.938769944</v>
      </c>
      <c r="BL73" s="163">
        <f t="shared" si="69"/>
        <v>0</v>
      </c>
      <c r="BM73" s="163">
        <f t="shared" si="70"/>
        <v>154177869.31108093</v>
      </c>
      <c r="BN73" s="161">
        <f t="shared" si="71"/>
        <v>28703448.938769944</v>
      </c>
      <c r="BO73" s="156">
        <f t="shared" si="72"/>
        <v>0</v>
      </c>
      <c r="BP73" s="163">
        <f t="shared" si="73"/>
        <v>28703448.938769944</v>
      </c>
      <c r="BQ73" s="163">
        <f t="shared" si="74"/>
        <v>0</v>
      </c>
      <c r="BR73" s="163">
        <f t="shared" si="75"/>
        <v>125474420.372311</v>
      </c>
      <c r="BS73" s="161">
        <f t="shared" si="76"/>
        <v>10115094.388345767</v>
      </c>
      <c r="BT73" s="156">
        <f t="shared" si="77"/>
        <v>0</v>
      </c>
      <c r="BU73" s="163">
        <f t="shared" si="78"/>
        <v>10115094.388345767</v>
      </c>
      <c r="BV73" s="163">
        <f t="shared" si="79"/>
        <v>0</v>
      </c>
      <c r="BW73" s="163">
        <f t="shared" si="80"/>
        <v>115359325.98396523</v>
      </c>
    </row>
    <row r="74" spans="1:75" ht="16" x14ac:dyDescent="0.15">
      <c r="A74" s="157"/>
      <c r="B74" s="158"/>
      <c r="C74" s="160">
        <f>SUM(C64:C73)</f>
        <v>25397382494</v>
      </c>
      <c r="D74" s="160">
        <f>SUM(D64:D73)</f>
        <v>86838201858.669998</v>
      </c>
      <c r="E74" s="160">
        <f>SUM(E64:E73)</f>
        <v>112235584352.67</v>
      </c>
      <c r="F74" s="162">
        <f>SUM(F64:F73)</f>
        <v>23133985186.999989</v>
      </c>
      <c r="G74" s="160">
        <f t="shared" ref="G74:BH74" si="81">SUM(G64:G73)</f>
        <v>4657102954.1999969</v>
      </c>
      <c r="H74" s="160">
        <f t="shared" si="81"/>
        <v>18476882232.799992</v>
      </c>
      <c r="I74" s="160">
        <f t="shared" si="81"/>
        <v>20740279539.800003</v>
      </c>
      <c r="J74" s="160">
        <f t="shared" si="81"/>
        <v>68361319625.870018</v>
      </c>
      <c r="K74" s="162">
        <f t="shared" si="81"/>
        <v>25605078974.999981</v>
      </c>
      <c r="L74" s="160">
        <f t="shared" si="81"/>
        <v>0</v>
      </c>
      <c r="M74" s="160">
        <f t="shared" si="81"/>
        <v>25605078974.999981</v>
      </c>
      <c r="N74" s="160">
        <f t="shared" si="81"/>
        <v>20740279539.800003</v>
      </c>
      <c r="O74" s="160">
        <f t="shared" si="81"/>
        <v>42756240650.870026</v>
      </c>
      <c r="P74" s="162">
        <f t="shared" si="81"/>
        <v>2000000000</v>
      </c>
      <c r="Q74" s="160">
        <f t="shared" ref="Q74:T74" si="82">SUM(Q64:Q73)</f>
        <v>2000000000</v>
      </c>
      <c r="R74" s="160">
        <f t="shared" si="82"/>
        <v>0</v>
      </c>
      <c r="S74" s="160">
        <f t="shared" si="82"/>
        <v>18740279539.800003</v>
      </c>
      <c r="T74" s="160">
        <f t="shared" si="82"/>
        <v>42756240650.870026</v>
      </c>
      <c r="U74" s="162">
        <f t="shared" si="81"/>
        <v>2000000000</v>
      </c>
      <c r="V74" s="160">
        <f t="shared" si="81"/>
        <v>2000000000</v>
      </c>
      <c r="W74" s="160">
        <f t="shared" si="81"/>
        <v>0</v>
      </c>
      <c r="X74" s="160">
        <f t="shared" si="81"/>
        <v>16740279539.800003</v>
      </c>
      <c r="Y74" s="160">
        <f t="shared" si="81"/>
        <v>42756240650.870026</v>
      </c>
      <c r="Z74" s="162">
        <f t="shared" si="81"/>
        <v>749999999.99999988</v>
      </c>
      <c r="AA74" s="160">
        <f t="shared" ref="AA74:AD74" si="83">SUM(AA64:AA73)</f>
        <v>749999999.99999988</v>
      </c>
      <c r="AB74" s="160">
        <f t="shared" si="83"/>
        <v>0</v>
      </c>
      <c r="AC74" s="160">
        <f t="shared" si="83"/>
        <v>15990279539.800003</v>
      </c>
      <c r="AD74" s="160">
        <f t="shared" si="83"/>
        <v>42756240650.870026</v>
      </c>
      <c r="AE74" s="162">
        <f t="shared" si="81"/>
        <v>749999999.99999988</v>
      </c>
      <c r="AF74" s="160">
        <f t="shared" si="81"/>
        <v>749999999.99999988</v>
      </c>
      <c r="AG74" s="160">
        <f t="shared" si="81"/>
        <v>0</v>
      </c>
      <c r="AH74" s="160">
        <f t="shared" si="81"/>
        <v>15240279539.800003</v>
      </c>
      <c r="AI74" s="160">
        <f t="shared" si="81"/>
        <v>42756240650.870026</v>
      </c>
      <c r="AJ74" s="162">
        <f t="shared" si="81"/>
        <v>5000000000.000001</v>
      </c>
      <c r="AK74" s="160">
        <f t="shared" ref="AK74:AN74" si="84">SUM(AK64:AK73)</f>
        <v>5000000000.000001</v>
      </c>
      <c r="AL74" s="160">
        <f t="shared" si="84"/>
        <v>0</v>
      </c>
      <c r="AM74" s="160">
        <f t="shared" si="84"/>
        <v>10240279539.800003</v>
      </c>
      <c r="AN74" s="160">
        <f t="shared" si="84"/>
        <v>42756240650.870026</v>
      </c>
      <c r="AO74" s="162">
        <f t="shared" si="81"/>
        <v>5000000000.000001</v>
      </c>
      <c r="AP74" s="160">
        <f t="shared" si="81"/>
        <v>5000000000.000001</v>
      </c>
      <c r="AQ74" s="160">
        <f t="shared" si="81"/>
        <v>0</v>
      </c>
      <c r="AR74" s="160">
        <f t="shared" si="81"/>
        <v>5240279539.800005</v>
      </c>
      <c r="AS74" s="160">
        <f t="shared" si="81"/>
        <v>42756240650.870026</v>
      </c>
      <c r="AT74" s="162">
        <f t="shared" si="81"/>
        <v>6999999999.999999</v>
      </c>
      <c r="AU74" s="160">
        <f t="shared" ref="AU74:BC74" si="85">SUM(AU64:AU73)</f>
        <v>5240279539.800005</v>
      </c>
      <c r="AV74" s="160">
        <f t="shared" si="85"/>
        <v>1759720460.1999941</v>
      </c>
      <c r="AW74" s="160">
        <f t="shared" si="85"/>
        <v>0</v>
      </c>
      <c r="AX74" s="160">
        <f t="shared" si="85"/>
        <v>40996520190.670036</v>
      </c>
      <c r="AY74" s="162">
        <f t="shared" si="85"/>
        <v>3601576594.9999995</v>
      </c>
      <c r="AZ74" s="160">
        <f t="shared" si="85"/>
        <v>0</v>
      </c>
      <c r="BA74" s="160">
        <f t="shared" si="85"/>
        <v>3601576594.9999995</v>
      </c>
      <c r="BB74" s="160">
        <f t="shared" si="85"/>
        <v>0</v>
      </c>
      <c r="BC74" s="160">
        <f t="shared" si="85"/>
        <v>37394943595.670036</v>
      </c>
      <c r="BD74" s="162">
        <f t="shared" si="81"/>
        <v>3398423404.9999976</v>
      </c>
      <c r="BE74" s="160">
        <f t="shared" si="81"/>
        <v>0</v>
      </c>
      <c r="BF74" s="160">
        <f t="shared" si="81"/>
        <v>3398423404.9999976</v>
      </c>
      <c r="BG74" s="160">
        <f t="shared" si="81"/>
        <v>0</v>
      </c>
      <c r="BH74" s="160">
        <f t="shared" si="81"/>
        <v>33996520190.670036</v>
      </c>
      <c r="BI74" s="162">
        <f t="shared" ref="BI74:BM74" si="86">SUM(BI64:BI73)</f>
        <v>5781999999.9999962</v>
      </c>
      <c r="BJ74" s="160">
        <f t="shared" si="86"/>
        <v>0</v>
      </c>
      <c r="BK74" s="160">
        <f t="shared" si="86"/>
        <v>5781999999.9999962</v>
      </c>
      <c r="BL74" s="160">
        <f t="shared" si="86"/>
        <v>0</v>
      </c>
      <c r="BM74" s="160">
        <f t="shared" si="86"/>
        <v>28214520190.670036</v>
      </c>
      <c r="BN74" s="162">
        <f t="shared" ref="BN74:BR74" si="87">SUM(BN64:BN73)</f>
        <v>5781999999.9999962</v>
      </c>
      <c r="BO74" s="160">
        <f t="shared" si="87"/>
        <v>0</v>
      </c>
      <c r="BP74" s="160">
        <f t="shared" si="87"/>
        <v>5781999999.9999962</v>
      </c>
      <c r="BQ74" s="160">
        <f t="shared" si="87"/>
        <v>0</v>
      </c>
      <c r="BR74" s="160">
        <f t="shared" si="87"/>
        <v>22432520190.670044</v>
      </c>
      <c r="BS74" s="162">
        <f t="shared" ref="BS74:BW74" si="88">SUM(BS64:BS73)</f>
        <v>2037576594.999999</v>
      </c>
      <c r="BT74" s="160">
        <f t="shared" si="88"/>
        <v>0</v>
      </c>
      <c r="BU74" s="160">
        <f t="shared" si="88"/>
        <v>2037576594.999999</v>
      </c>
      <c r="BV74" s="160">
        <f t="shared" si="88"/>
        <v>0</v>
      </c>
      <c r="BW74" s="160">
        <f t="shared" si="88"/>
        <v>20394943595.670044</v>
      </c>
    </row>
    <row r="75" spans="1:75" x14ac:dyDescent="0.15">
      <c r="C75" s="145"/>
      <c r="D75" s="145"/>
      <c r="E75" s="148">
        <f>+E74-C16</f>
        <v>20394943595.669998</v>
      </c>
      <c r="AU75" s="191"/>
    </row>
    <row r="76" spans="1:75" ht="35.25" customHeight="1" x14ac:dyDescent="0.15">
      <c r="P76" s="148">
        <f>+P74+U74+Z74+AE74+AJ74+AO74+AT74</f>
        <v>22500000000</v>
      </c>
      <c r="AU76" s="127" t="s">
        <v>9021</v>
      </c>
    </row>
  </sheetData>
  <mergeCells count="7">
    <mergeCell ref="A1:C1"/>
    <mergeCell ref="A48:H48"/>
    <mergeCell ref="A60:B60"/>
    <mergeCell ref="A19:H19"/>
    <mergeCell ref="A31:B31"/>
    <mergeCell ref="A33:H33"/>
    <mergeCell ref="A45:B45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782"/>
  <sheetViews>
    <sheetView showGridLines="0" workbookViewId="0">
      <selection activeCell="O10" sqref="O10"/>
    </sheetView>
  </sheetViews>
  <sheetFormatPr baseColWidth="10" defaultColWidth="33.33203125" defaultRowHeight="13" x14ac:dyDescent="0.15"/>
  <cols>
    <col min="1" max="1" width="15" bestFit="1" customWidth="1"/>
    <col min="2" max="2" width="20.6640625" bestFit="1" customWidth="1"/>
    <col min="4" max="4" width="12.5" customWidth="1"/>
    <col min="5" max="5" width="25" customWidth="1"/>
    <col min="6" max="6" width="17.5" customWidth="1"/>
    <col min="7" max="7" width="19.1640625" bestFit="1" customWidth="1"/>
    <col min="8" max="8" width="31.83203125" bestFit="1" customWidth="1"/>
    <col min="9" max="9" width="31.83203125" style="170" customWidth="1"/>
    <col min="10" max="10" width="19.1640625" style="170" customWidth="1"/>
    <col min="11" max="11" width="14" bestFit="1" customWidth="1"/>
    <col min="12" max="14" width="14.83203125" bestFit="1" customWidth="1"/>
    <col min="15" max="15" width="13.83203125" bestFit="1" customWidth="1"/>
  </cols>
  <sheetData>
    <row r="1" spans="1:15" s="170" customFormat="1" x14ac:dyDescent="0.15">
      <c r="A1" s="255" t="s">
        <v>9026</v>
      </c>
      <c r="B1" s="255"/>
      <c r="C1" s="256"/>
    </row>
    <row r="2" spans="1:15" s="170" customFormat="1" x14ac:dyDescent="0.15">
      <c r="A2" s="157">
        <v>1</v>
      </c>
      <c r="B2" s="194">
        <v>46934</v>
      </c>
      <c r="C2" s="156">
        <v>1712423404</v>
      </c>
    </row>
    <row r="3" spans="1:15" s="170" customFormat="1" x14ac:dyDescent="0.15">
      <c r="A3" s="157">
        <v>2</v>
      </c>
      <c r="B3" s="194">
        <v>47117</v>
      </c>
      <c r="C3" s="156">
        <v>3750000000</v>
      </c>
    </row>
    <row r="4" spans="1:15" s="170" customFormat="1" x14ac:dyDescent="0.15">
      <c r="A4" s="157">
        <v>3</v>
      </c>
      <c r="B4" s="179">
        <v>47299</v>
      </c>
      <c r="C4" s="156">
        <v>7217000000</v>
      </c>
    </row>
    <row r="5" spans="1:15" s="170" customFormat="1" x14ac:dyDescent="0.15">
      <c r="A5" s="157">
        <v>4</v>
      </c>
      <c r="B5" s="179">
        <v>47482</v>
      </c>
      <c r="C5" s="156">
        <v>7217000000</v>
      </c>
    </row>
    <row r="6" spans="1:15" s="170" customFormat="1" x14ac:dyDescent="0.15">
      <c r="A6" s="157">
        <v>5</v>
      </c>
      <c r="B6" s="179">
        <v>11139</v>
      </c>
      <c r="C6" s="156">
        <v>723870925</v>
      </c>
    </row>
    <row r="7" spans="1:15" s="170" customFormat="1" x14ac:dyDescent="0.15">
      <c r="A7" s="157"/>
      <c r="B7" s="180" t="s">
        <v>9000</v>
      </c>
      <c r="C7" s="178">
        <f>SUM(C2:C6)</f>
        <v>20620294329</v>
      </c>
    </row>
    <row r="8" spans="1:15" s="170" customFormat="1" x14ac:dyDescent="0.15">
      <c r="A8" s="157"/>
      <c r="B8" s="181" t="s">
        <v>8999</v>
      </c>
      <c r="C8" s="182">
        <f>+C7-F10</f>
        <v>-1.4956474304199219</v>
      </c>
    </row>
    <row r="9" spans="1:15" s="170" customFormat="1" x14ac:dyDescent="0.15">
      <c r="D9"/>
      <c r="E9"/>
      <c r="F9" s="148"/>
    </row>
    <row r="10" spans="1:15" s="149" customFormat="1" x14ac:dyDescent="0.15">
      <c r="F10" s="197">
        <f>SUM(F12:F782)</f>
        <v>20620294330.495647</v>
      </c>
      <c r="J10" s="199">
        <f>SUM(J12:J782)</f>
        <v>0.99999999999999967</v>
      </c>
      <c r="K10" s="197">
        <f>SUM(K12:K782)</f>
        <v>1712423404</v>
      </c>
      <c r="L10" s="197">
        <f t="shared" ref="L10:O10" si="0">SUM(L12:L782)</f>
        <v>3750000000.0000057</v>
      </c>
      <c r="M10" s="197">
        <f t="shared" si="0"/>
        <v>7217000000</v>
      </c>
      <c r="N10" s="197">
        <f t="shared" si="0"/>
        <v>7217000000</v>
      </c>
      <c r="O10" s="197">
        <f t="shared" si="0"/>
        <v>723870924.99999928</v>
      </c>
    </row>
    <row r="11" spans="1:15" s="150" customFormat="1" ht="42" x14ac:dyDescent="0.15">
      <c r="A11" s="20" t="s">
        <v>7660</v>
      </c>
      <c r="B11" s="20" t="s">
        <v>7658</v>
      </c>
      <c r="C11" s="20" t="s">
        <v>0</v>
      </c>
      <c r="D11" s="21" t="s">
        <v>1</v>
      </c>
      <c r="E11" s="20" t="s">
        <v>7588</v>
      </c>
      <c r="F11" s="46" t="s">
        <v>2</v>
      </c>
      <c r="G11" s="46" t="s">
        <v>7663</v>
      </c>
      <c r="H11" s="20" t="s">
        <v>4</v>
      </c>
      <c r="I11" s="192" t="s">
        <v>9027</v>
      </c>
      <c r="J11" s="192" t="s">
        <v>9025</v>
      </c>
      <c r="K11" s="196">
        <v>46934</v>
      </c>
      <c r="L11" s="196">
        <v>47117</v>
      </c>
      <c r="M11" s="196">
        <v>47299</v>
      </c>
      <c r="N11" s="196">
        <v>47482</v>
      </c>
      <c r="O11" s="196">
        <v>47664</v>
      </c>
    </row>
    <row r="12" spans="1:15" ht="28" x14ac:dyDescent="0.15">
      <c r="A12" s="91" t="s">
        <v>65</v>
      </c>
      <c r="B12" s="90" t="s">
        <v>5234</v>
      </c>
      <c r="C12" s="44" t="s">
        <v>1769</v>
      </c>
      <c r="D12" s="44" t="s">
        <v>1770</v>
      </c>
      <c r="E12" s="43" t="s">
        <v>7586</v>
      </c>
      <c r="F12" s="56">
        <v>467100</v>
      </c>
      <c r="G12" s="104">
        <v>0</v>
      </c>
      <c r="H12" s="43" t="s">
        <v>11</v>
      </c>
      <c r="I12" s="43" t="str">
        <f>+CONCATENATE(D12,E12,H12)</f>
        <v>890907848SUMINISTRO DE BIENES Y SERVICIOSAIA S.A.</v>
      </c>
      <c r="J12" s="193">
        <f>+F12/$F$10</f>
        <v>2.2652440964879882E-5</v>
      </c>
      <c r="K12" s="156">
        <f t="shared" ref="K12:K75" si="1">+$C$2*J12</f>
        <v>38790.57006598865</v>
      </c>
      <c r="L12" s="156">
        <f t="shared" ref="L12:L75" si="2">+$C$3*J12</f>
        <v>84946.653618299562</v>
      </c>
      <c r="M12" s="156">
        <f t="shared" ref="M12:M75" si="3">+$C$4*J12</f>
        <v>163482.6664435381</v>
      </c>
      <c r="N12" s="156">
        <f>+$C$5*J12</f>
        <v>163482.6664435381</v>
      </c>
      <c r="O12" s="156">
        <f>+$C$6*J12</f>
        <v>16397.443394755494</v>
      </c>
    </row>
    <row r="13" spans="1:15" ht="42" x14ac:dyDescent="0.15">
      <c r="A13" s="91" t="s">
        <v>65</v>
      </c>
      <c r="B13" s="90" t="s">
        <v>5234</v>
      </c>
      <c r="C13" s="44" t="s">
        <v>1379</v>
      </c>
      <c r="D13" s="44" t="s">
        <v>1380</v>
      </c>
      <c r="E13" s="43" t="s">
        <v>7586</v>
      </c>
      <c r="F13" s="56">
        <v>1954563</v>
      </c>
      <c r="G13" s="104">
        <v>0</v>
      </c>
      <c r="H13" s="43" t="s">
        <v>93</v>
      </c>
      <c r="I13" s="43" t="str">
        <f t="shared" ref="I13:I76" si="4">+CONCATENATE(D13,E13,H13)</f>
        <v>900736786SUMINISTRO DE BIENES Y SERVICIOSCONSORCIO TRIPLEA RIONEGRO</v>
      </c>
      <c r="J13" s="193">
        <f t="shared" ref="J13:J75" si="5">+F13/$F$10</f>
        <v>9.478831721181442E-5</v>
      </c>
      <c r="K13" s="156">
        <f t="shared" si="1"/>
        <v>162317.73281928705</v>
      </c>
      <c r="L13" s="156">
        <f t="shared" si="2"/>
        <v>355456.1895443041</v>
      </c>
      <c r="M13" s="156">
        <f t="shared" si="3"/>
        <v>684087.28531766462</v>
      </c>
      <c r="N13" s="156">
        <f t="shared" ref="N13:N76" si="6">+$C$5*J13</f>
        <v>684087.28531766462</v>
      </c>
      <c r="O13" s="156">
        <f t="shared" ref="O13:O76" si="7">+$C$6*J13</f>
        <v>68614.50685930952</v>
      </c>
    </row>
    <row r="14" spans="1:15" ht="28" x14ac:dyDescent="0.15">
      <c r="A14" s="91" t="s">
        <v>65</v>
      </c>
      <c r="B14" s="90" t="s">
        <v>5234</v>
      </c>
      <c r="C14" s="44" t="s">
        <v>268</v>
      </c>
      <c r="D14" s="44" t="s">
        <v>269</v>
      </c>
      <c r="E14" s="43" t="s">
        <v>7586</v>
      </c>
      <c r="F14" s="56">
        <v>57070742</v>
      </c>
      <c r="G14" s="104">
        <v>0</v>
      </c>
      <c r="H14" s="43" t="s">
        <v>11</v>
      </c>
      <c r="I14" s="43" t="str">
        <f t="shared" si="4"/>
        <v>900118617SUMINISTRO DE BIENES Y SERVICIOSAIA S.A.</v>
      </c>
      <c r="J14" s="193">
        <f t="shared" si="5"/>
        <v>2.7676977391926584E-3</v>
      </c>
      <c r="K14" s="156">
        <f t="shared" si="1"/>
        <v>4739470.3837913964</v>
      </c>
      <c r="L14" s="156">
        <f t="shared" si="2"/>
        <v>10378866.52197247</v>
      </c>
      <c r="M14" s="156">
        <f t="shared" si="3"/>
        <v>19974474.583753414</v>
      </c>
      <c r="N14" s="156">
        <f t="shared" si="6"/>
        <v>19974474.583753414</v>
      </c>
      <c r="O14" s="156">
        <f t="shared" si="7"/>
        <v>2003455.9225897985</v>
      </c>
    </row>
    <row r="15" spans="1:15" ht="28" x14ac:dyDescent="0.15">
      <c r="A15" s="91" t="s">
        <v>65</v>
      </c>
      <c r="B15" s="90" t="s">
        <v>5234</v>
      </c>
      <c r="C15" s="44" t="s">
        <v>882</v>
      </c>
      <c r="D15" s="44" t="s">
        <v>883</v>
      </c>
      <c r="E15" s="43" t="s">
        <v>7586</v>
      </c>
      <c r="F15" s="56">
        <v>6505109</v>
      </c>
      <c r="G15" s="104">
        <v>0</v>
      </c>
      <c r="H15" s="43" t="s">
        <v>11</v>
      </c>
      <c r="I15" s="43" t="str">
        <f t="shared" si="4"/>
        <v>900527830SUMINISTRO DE BIENES Y SERVICIOSAIA S.A.</v>
      </c>
      <c r="J15" s="193">
        <f t="shared" si="5"/>
        <v>3.1547120015544598E-4</v>
      </c>
      <c r="K15" s="156">
        <f t="shared" si="1"/>
        <v>540220.26643415412</v>
      </c>
      <c r="L15" s="156">
        <f t="shared" si="2"/>
        <v>1183017.0005829225</v>
      </c>
      <c r="M15" s="156">
        <f t="shared" si="3"/>
        <v>2276755.6515218536</v>
      </c>
      <c r="N15" s="156">
        <f t="shared" si="6"/>
        <v>2276755.6515218536</v>
      </c>
      <c r="O15" s="156">
        <f t="shared" si="7"/>
        <v>228360.42946738284</v>
      </c>
    </row>
    <row r="16" spans="1:15" ht="28" x14ac:dyDescent="0.15">
      <c r="A16" s="91" t="s">
        <v>65</v>
      </c>
      <c r="B16" s="90" t="s">
        <v>5234</v>
      </c>
      <c r="C16" s="44" t="s">
        <v>1927</v>
      </c>
      <c r="D16" s="44" t="s">
        <v>1928</v>
      </c>
      <c r="E16" s="43" t="s">
        <v>7586</v>
      </c>
      <c r="F16" s="56">
        <v>72606.5</v>
      </c>
      <c r="G16" s="104">
        <v>0</v>
      </c>
      <c r="H16" s="43" t="s">
        <v>7</v>
      </c>
      <c r="I16" s="43" t="str">
        <f t="shared" si="4"/>
        <v>830047489SUMINISTRO DE BIENES Y SERVICIOSAIA CONCAY</v>
      </c>
      <c r="J16" s="193">
        <f t="shared" si="5"/>
        <v>3.5211185076355195E-6</v>
      </c>
      <c r="K16" s="156">
        <f t="shared" si="1"/>
        <v>6029.6457407326161</v>
      </c>
      <c r="L16" s="156">
        <f t="shared" si="2"/>
        <v>13204.194403633199</v>
      </c>
      <c r="M16" s="156">
        <f t="shared" si="3"/>
        <v>25411.912269605546</v>
      </c>
      <c r="N16" s="156">
        <f t="shared" si="6"/>
        <v>25411.912269605546</v>
      </c>
      <c r="O16" s="156">
        <f t="shared" si="7"/>
        <v>2548.835311156743</v>
      </c>
    </row>
    <row r="17" spans="1:15" ht="28" x14ac:dyDescent="0.15">
      <c r="A17" s="91" t="s">
        <v>65</v>
      </c>
      <c r="B17" s="90" t="s">
        <v>5234</v>
      </c>
      <c r="C17" s="44" t="s">
        <v>615</v>
      </c>
      <c r="D17" s="44" t="s">
        <v>616</v>
      </c>
      <c r="E17" s="43" t="s">
        <v>7586</v>
      </c>
      <c r="F17" s="56">
        <v>456960</v>
      </c>
      <c r="G17" s="104">
        <v>0</v>
      </c>
      <c r="H17" s="43" t="s">
        <v>11</v>
      </c>
      <c r="I17" s="43" t="str">
        <f t="shared" si="4"/>
        <v>900178199SUMINISTRO DE BIENES Y SERVICIOSAIA S.A.</v>
      </c>
      <c r="J17" s="193">
        <f t="shared" si="5"/>
        <v>2.2160692407003879E-5</v>
      </c>
      <c r="K17" s="156">
        <f t="shared" si="1"/>
        <v>37948.488326598534</v>
      </c>
      <c r="L17" s="156">
        <f t="shared" si="2"/>
        <v>83102.596526264548</v>
      </c>
      <c r="M17" s="156">
        <f t="shared" si="3"/>
        <v>159933.71710134699</v>
      </c>
      <c r="N17" s="156">
        <f t="shared" si="6"/>
        <v>159933.71710134699</v>
      </c>
      <c r="O17" s="156">
        <f t="shared" si="7"/>
        <v>16041.480911298375</v>
      </c>
    </row>
    <row r="18" spans="1:15" ht="28" x14ac:dyDescent="0.15">
      <c r="A18" s="91" t="s">
        <v>65</v>
      </c>
      <c r="B18" s="90" t="s">
        <v>5234</v>
      </c>
      <c r="C18" s="44" t="s">
        <v>1754</v>
      </c>
      <c r="D18" s="44" t="s">
        <v>1755</v>
      </c>
      <c r="E18" s="43" t="s">
        <v>7586</v>
      </c>
      <c r="F18" s="56">
        <v>511700</v>
      </c>
      <c r="G18" s="104">
        <v>0</v>
      </c>
      <c r="H18" s="43" t="s">
        <v>11</v>
      </c>
      <c r="I18" s="43" t="str">
        <f t="shared" si="4"/>
        <v>800230166SUMINISTRO DE BIENES Y SERVICIOSAIA S.A.</v>
      </c>
      <c r="J18" s="193">
        <f t="shared" si="5"/>
        <v>2.4815358684926218E-5</v>
      </c>
      <c r="K18" s="156">
        <f t="shared" si="1"/>
        <v>42494.400990722315</v>
      </c>
      <c r="L18" s="156">
        <f t="shared" si="2"/>
        <v>93057.595068473311</v>
      </c>
      <c r="M18" s="156">
        <f t="shared" si="3"/>
        <v>179092.4436291125</v>
      </c>
      <c r="N18" s="156">
        <f t="shared" si="6"/>
        <v>179092.4436291125</v>
      </c>
      <c r="O18" s="156">
        <f t="shared" si="7"/>
        <v>17963.116645464324</v>
      </c>
    </row>
    <row r="19" spans="1:15" ht="28" x14ac:dyDescent="0.15">
      <c r="A19" s="91" t="s">
        <v>65</v>
      </c>
      <c r="B19" s="90" t="s">
        <v>5234</v>
      </c>
      <c r="C19" s="44" t="s">
        <v>317</v>
      </c>
      <c r="D19" s="44" t="s">
        <v>318</v>
      </c>
      <c r="E19" s="43" t="s">
        <v>7586</v>
      </c>
      <c r="F19" s="56">
        <v>41429529</v>
      </c>
      <c r="G19" s="104">
        <v>0</v>
      </c>
      <c r="H19" s="43" t="s">
        <v>11</v>
      </c>
      <c r="I19" s="43" t="str">
        <f t="shared" si="4"/>
        <v>800042522SUMINISTRO DE BIENES Y SERVICIOSAIA S.A.</v>
      </c>
      <c r="J19" s="193">
        <f t="shared" si="5"/>
        <v>2.0091628342438E-3</v>
      </c>
      <c r="K19" s="156">
        <f t="shared" si="1"/>
        <v>3440537.4598060558</v>
      </c>
      <c r="L19" s="156">
        <f t="shared" si="2"/>
        <v>7534360.62841425</v>
      </c>
      <c r="M19" s="156">
        <f t="shared" si="3"/>
        <v>14500128.174737504</v>
      </c>
      <c r="N19" s="156">
        <f t="shared" si="6"/>
        <v>14500128.174737504</v>
      </c>
      <c r="O19" s="156">
        <f t="shared" si="7"/>
        <v>1454374.5592996811</v>
      </c>
    </row>
    <row r="20" spans="1:15" ht="28" x14ac:dyDescent="0.15">
      <c r="A20" s="91" t="s">
        <v>65</v>
      </c>
      <c r="B20" s="90" t="s">
        <v>5234</v>
      </c>
      <c r="C20" s="44" t="s">
        <v>1709</v>
      </c>
      <c r="D20" s="44" t="s">
        <v>1710</v>
      </c>
      <c r="E20" s="43" t="s">
        <v>7586</v>
      </c>
      <c r="F20" s="56">
        <v>621775</v>
      </c>
      <c r="G20" s="104">
        <v>0</v>
      </c>
      <c r="H20" s="43" t="s">
        <v>7</v>
      </c>
      <c r="I20" s="43" t="str">
        <f t="shared" si="4"/>
        <v>900941680SUMINISTRO DE BIENES Y SERVICIOSAIA CONCAY</v>
      </c>
      <c r="J20" s="193">
        <f t="shared" si="5"/>
        <v>3.0153546309009184E-5</v>
      </c>
      <c r="K20" s="156">
        <f t="shared" si="1"/>
        <v>51635.638413145141</v>
      </c>
      <c r="L20" s="156">
        <f t="shared" si="2"/>
        <v>113075.79865878444</v>
      </c>
      <c r="M20" s="156">
        <f t="shared" si="3"/>
        <v>217618.14371211929</v>
      </c>
      <c r="N20" s="156">
        <f t="shared" si="6"/>
        <v>217618.14371211929</v>
      </c>
      <c r="O20" s="156">
        <f t="shared" si="7"/>
        <v>21827.275458732813</v>
      </c>
    </row>
    <row r="21" spans="1:15" ht="28" x14ac:dyDescent="0.15">
      <c r="A21" s="91" t="s">
        <v>65</v>
      </c>
      <c r="B21" s="90" t="s">
        <v>5234</v>
      </c>
      <c r="C21" s="44" t="s">
        <v>79</v>
      </c>
      <c r="D21" s="44" t="s">
        <v>80</v>
      </c>
      <c r="E21" s="43" t="s">
        <v>7586</v>
      </c>
      <c r="F21" s="56">
        <v>66882275.420000002</v>
      </c>
      <c r="G21" s="104">
        <v>0</v>
      </c>
      <c r="H21" s="43" t="s">
        <v>11</v>
      </c>
      <c r="I21" s="43" t="str">
        <f t="shared" si="4"/>
        <v>900570383SUMINISTRO DE BIENES Y SERVICIOSAIA S.A.</v>
      </c>
      <c r="J21" s="193">
        <f t="shared" si="5"/>
        <v>3.2435170103797622E-3</v>
      </c>
      <c r="K21" s="156">
        <f t="shared" si="1"/>
        <v>5554274.439846416</v>
      </c>
      <c r="L21" s="156">
        <f t="shared" si="2"/>
        <v>12163188.788924107</v>
      </c>
      <c r="M21" s="156">
        <f t="shared" si="3"/>
        <v>23408462.263910744</v>
      </c>
      <c r="N21" s="156">
        <f t="shared" si="6"/>
        <v>23408462.263910744</v>
      </c>
      <c r="O21" s="156">
        <f t="shared" si="7"/>
        <v>2347887.6585568329</v>
      </c>
    </row>
    <row r="22" spans="1:15" ht="28" x14ac:dyDescent="0.15">
      <c r="A22" s="91" t="s">
        <v>65</v>
      </c>
      <c r="B22" s="90" t="s">
        <v>5234</v>
      </c>
      <c r="C22" s="44" t="s">
        <v>451</v>
      </c>
      <c r="D22" s="44" t="s">
        <v>452</v>
      </c>
      <c r="E22" s="43" t="s">
        <v>7586</v>
      </c>
      <c r="F22" s="56">
        <v>30936077</v>
      </c>
      <c r="G22" s="104">
        <v>0</v>
      </c>
      <c r="H22" s="43" t="s">
        <v>11</v>
      </c>
      <c r="I22" s="43" t="str">
        <f t="shared" si="4"/>
        <v>900623471SUMINISTRO DE BIENES Y SERVICIOSAIA S.A.</v>
      </c>
      <c r="J22" s="193">
        <f t="shared" si="5"/>
        <v>1.5002732989241668E-3</v>
      </c>
      <c r="K22" s="156">
        <f t="shared" si="1"/>
        <v>2569103.1094740313</v>
      </c>
      <c r="L22" s="156">
        <f t="shared" si="2"/>
        <v>5626024.8709656252</v>
      </c>
      <c r="M22" s="156">
        <f t="shared" si="3"/>
        <v>10827472.398335712</v>
      </c>
      <c r="N22" s="156">
        <f t="shared" si="6"/>
        <v>10827472.398335712</v>
      </c>
      <c r="O22" s="156">
        <f t="shared" si="7"/>
        <v>1086004.2206450382</v>
      </c>
    </row>
    <row r="23" spans="1:15" ht="42" x14ac:dyDescent="0.15">
      <c r="A23" s="91" t="s">
        <v>65</v>
      </c>
      <c r="B23" s="90" t="s">
        <v>5234</v>
      </c>
      <c r="C23" s="44" t="s">
        <v>451</v>
      </c>
      <c r="D23" s="44" t="s">
        <v>452</v>
      </c>
      <c r="E23" s="43" t="s">
        <v>7586</v>
      </c>
      <c r="F23" s="56">
        <v>1866968.5</v>
      </c>
      <c r="G23" s="104">
        <v>0</v>
      </c>
      <c r="H23" s="43" t="s">
        <v>93</v>
      </c>
      <c r="I23" s="43" t="str">
        <f t="shared" si="4"/>
        <v>900623471SUMINISTRO DE BIENES Y SERVICIOSCONSORCIO TRIPLEA RIONEGRO</v>
      </c>
      <c r="J23" s="193">
        <f t="shared" si="5"/>
        <v>9.0540341960052123E-5</v>
      </c>
      <c r="K23" s="156">
        <f t="shared" si="1"/>
        <v>155043.4005785565</v>
      </c>
      <c r="L23" s="156">
        <f t="shared" si="2"/>
        <v>339526.28235019546</v>
      </c>
      <c r="M23" s="156">
        <f t="shared" si="3"/>
        <v>653429.64792569622</v>
      </c>
      <c r="N23" s="156">
        <f t="shared" si="6"/>
        <v>653429.64792569622</v>
      </c>
      <c r="O23" s="156">
        <f t="shared" si="7"/>
        <v>65539.521084439242</v>
      </c>
    </row>
    <row r="24" spans="1:15" ht="28" x14ac:dyDescent="0.15">
      <c r="A24" s="91" t="s">
        <v>65</v>
      </c>
      <c r="B24" s="90" t="s">
        <v>5234</v>
      </c>
      <c r="C24" s="44" t="s">
        <v>1267</v>
      </c>
      <c r="D24" s="44" t="s">
        <v>1268</v>
      </c>
      <c r="E24" s="43" t="s">
        <v>7586</v>
      </c>
      <c r="F24" s="56">
        <v>2556848</v>
      </c>
      <c r="G24" s="104">
        <v>0</v>
      </c>
      <c r="H24" s="43" t="s">
        <v>7</v>
      </c>
      <c r="I24" s="43" t="str">
        <f t="shared" si="4"/>
        <v>800226360SUMINISTRO DE BIENES Y SERVICIOSAIA CONCAY</v>
      </c>
      <c r="J24" s="193">
        <f t="shared" si="5"/>
        <v>1.2399667817634597E-4</v>
      </c>
      <c r="K24" s="156">
        <f t="shared" si="1"/>
        <v>212334.81372743088</v>
      </c>
      <c r="L24" s="156">
        <f t="shared" si="2"/>
        <v>464987.54316129739</v>
      </c>
      <c r="M24" s="156">
        <f t="shared" si="3"/>
        <v>894884.0263986889</v>
      </c>
      <c r="N24" s="156">
        <f t="shared" si="6"/>
        <v>894884.0263986889</v>
      </c>
      <c r="O24" s="156">
        <f t="shared" si="7"/>
        <v>89757.590128438867</v>
      </c>
    </row>
    <row r="25" spans="1:15" ht="28" x14ac:dyDescent="0.15">
      <c r="A25" s="91" t="s">
        <v>65</v>
      </c>
      <c r="B25" s="90" t="s">
        <v>5234</v>
      </c>
      <c r="C25" s="44" t="s">
        <v>663</v>
      </c>
      <c r="D25" s="44" t="s">
        <v>664</v>
      </c>
      <c r="E25" s="43" t="s">
        <v>7586</v>
      </c>
      <c r="F25" s="56">
        <v>13327513</v>
      </c>
      <c r="G25" s="104">
        <v>0</v>
      </c>
      <c r="H25" s="43" t="s">
        <v>11</v>
      </c>
      <c r="I25" s="43" t="str">
        <f t="shared" si="4"/>
        <v>830068504SUMINISTRO DE BIENES Y SERVICIOSAIA S.A.</v>
      </c>
      <c r="J25" s="193">
        <f t="shared" si="5"/>
        <v>6.4632991102797936E-4</v>
      </c>
      <c r="K25" s="156">
        <f t="shared" si="1"/>
        <v>1106790.4663495496</v>
      </c>
      <c r="L25" s="156">
        <f t="shared" si="2"/>
        <v>2423737.1663549226</v>
      </c>
      <c r="M25" s="156">
        <f t="shared" si="3"/>
        <v>4664562.9678889271</v>
      </c>
      <c r="N25" s="156">
        <f t="shared" si="6"/>
        <v>4664562.9678889271</v>
      </c>
      <c r="O25" s="156">
        <f t="shared" si="7"/>
        <v>467859.43055099109</v>
      </c>
    </row>
    <row r="26" spans="1:15" ht="28" x14ac:dyDescent="0.15">
      <c r="A26" s="91" t="s">
        <v>65</v>
      </c>
      <c r="B26" s="90" t="s">
        <v>5234</v>
      </c>
      <c r="C26" s="44" t="s">
        <v>729</v>
      </c>
      <c r="D26" s="44" t="s">
        <v>730</v>
      </c>
      <c r="E26" s="43" t="s">
        <v>7586</v>
      </c>
      <c r="F26" s="56">
        <v>10726196</v>
      </c>
      <c r="G26" s="104">
        <v>0</v>
      </c>
      <c r="H26" s="43" t="s">
        <v>7</v>
      </c>
      <c r="I26" s="43" t="str">
        <f t="shared" si="4"/>
        <v>900037413SUMINISTRO DE BIENES Y SERVICIOSAIA CONCAY</v>
      </c>
      <c r="J26" s="193">
        <f t="shared" si="5"/>
        <v>5.201766680961908E-4</v>
      </c>
      <c r="K26" s="156">
        <f t="shared" si="1"/>
        <v>890762.70066265727</v>
      </c>
      <c r="L26" s="156">
        <f t="shared" si="2"/>
        <v>1950662.5053607156</v>
      </c>
      <c r="M26" s="156">
        <f t="shared" si="3"/>
        <v>3754115.0136502092</v>
      </c>
      <c r="N26" s="156">
        <f t="shared" si="6"/>
        <v>3754115.0136502092</v>
      </c>
      <c r="O26" s="156">
        <f t="shared" si="7"/>
        <v>376540.76589820761</v>
      </c>
    </row>
    <row r="27" spans="1:15" ht="28" x14ac:dyDescent="0.15">
      <c r="A27" s="91" t="s">
        <v>65</v>
      </c>
      <c r="B27" s="90" t="s">
        <v>5234</v>
      </c>
      <c r="C27" s="44" t="s">
        <v>1590</v>
      </c>
      <c r="D27" s="44" t="s">
        <v>1591</v>
      </c>
      <c r="E27" s="43" t="s">
        <v>7586</v>
      </c>
      <c r="F27" s="56">
        <v>1084156</v>
      </c>
      <c r="G27" s="104">
        <v>0</v>
      </c>
      <c r="H27" s="43" t="s">
        <v>11</v>
      </c>
      <c r="I27" s="43" t="str">
        <f t="shared" si="4"/>
        <v>811000298SUMINISTRO DE BIENES Y SERVICIOSAIA S.A.</v>
      </c>
      <c r="J27" s="193">
        <f t="shared" si="5"/>
        <v>5.2577135060415998E-5</v>
      </c>
      <c r="K27" s="156">
        <f t="shared" si="1"/>
        <v>90034.316592725314</v>
      </c>
      <c r="L27" s="156">
        <f t="shared" si="2"/>
        <v>197164.25647656</v>
      </c>
      <c r="M27" s="156">
        <f t="shared" si="3"/>
        <v>379449.18373102223</v>
      </c>
      <c r="N27" s="156">
        <f t="shared" si="6"/>
        <v>379449.18373102223</v>
      </c>
      <c r="O27" s="156">
        <f t="shared" si="7"/>
        <v>38059.059390033261</v>
      </c>
    </row>
    <row r="28" spans="1:15" ht="28" x14ac:dyDescent="0.15">
      <c r="A28" s="91" t="s">
        <v>65</v>
      </c>
      <c r="B28" s="90" t="s">
        <v>5234</v>
      </c>
      <c r="C28" s="44" t="s">
        <v>1167</v>
      </c>
      <c r="D28" s="44" t="s">
        <v>1168</v>
      </c>
      <c r="E28" s="43" t="s">
        <v>7586</v>
      </c>
      <c r="F28" s="56">
        <v>3449792.5</v>
      </c>
      <c r="G28" s="104">
        <v>0</v>
      </c>
      <c r="H28" s="43" t="s">
        <v>7</v>
      </c>
      <c r="I28" s="43" t="str">
        <f t="shared" si="4"/>
        <v>830107198SUMINISTRO DE BIENES Y SERVICIOSAIA CONCAY</v>
      </c>
      <c r="J28" s="193">
        <f t="shared" si="5"/>
        <v>1.6730083696710635E-4</v>
      </c>
      <c r="K28" s="156">
        <f t="shared" si="1"/>
        <v>286489.86873126129</v>
      </c>
      <c r="L28" s="156">
        <f t="shared" si="2"/>
        <v>627378.13862664881</v>
      </c>
      <c r="M28" s="156">
        <f t="shared" si="3"/>
        <v>1207410.1403916066</v>
      </c>
      <c r="N28" s="156">
        <f t="shared" si="6"/>
        <v>1207410.1403916066</v>
      </c>
      <c r="O28" s="156">
        <f t="shared" si="7"/>
        <v>121104.21160865347</v>
      </c>
    </row>
    <row r="29" spans="1:15" ht="28" x14ac:dyDescent="0.15">
      <c r="A29" s="91" t="s">
        <v>65</v>
      </c>
      <c r="B29" s="90" t="s">
        <v>5234</v>
      </c>
      <c r="C29" s="44" t="s">
        <v>738</v>
      </c>
      <c r="D29" s="44" t="s">
        <v>739</v>
      </c>
      <c r="E29" s="43" t="s">
        <v>7586</v>
      </c>
      <c r="F29" s="56">
        <v>11123114</v>
      </c>
      <c r="G29" s="104">
        <v>0</v>
      </c>
      <c r="H29" s="43" t="s">
        <v>11</v>
      </c>
      <c r="I29" s="43" t="str">
        <f t="shared" si="4"/>
        <v>900369247SUMINISTRO DE BIENES Y SERVICIOSAIA S.A.</v>
      </c>
      <c r="J29" s="193">
        <f t="shared" si="5"/>
        <v>5.3942556889451706E-4</v>
      </c>
      <c r="K29" s="156">
        <f t="shared" si="1"/>
        <v>923724.96889098547</v>
      </c>
      <c r="L29" s="156">
        <f t="shared" si="2"/>
        <v>2022845.8833544389</v>
      </c>
      <c r="M29" s="156">
        <f t="shared" si="3"/>
        <v>3893034.3307117298</v>
      </c>
      <c r="N29" s="156">
        <f t="shared" si="6"/>
        <v>3893034.3307117298</v>
      </c>
      <c r="O29" s="156">
        <f t="shared" si="7"/>
        <v>390474.48552432528</v>
      </c>
    </row>
    <row r="30" spans="1:15" ht="28" x14ac:dyDescent="0.15">
      <c r="A30" s="91" t="s">
        <v>65</v>
      </c>
      <c r="B30" s="90" t="s">
        <v>5234</v>
      </c>
      <c r="C30" s="44" t="s">
        <v>1580</v>
      </c>
      <c r="D30" s="44" t="s">
        <v>1581</v>
      </c>
      <c r="E30" s="43" t="s">
        <v>7586</v>
      </c>
      <c r="F30" s="56">
        <v>1127140</v>
      </c>
      <c r="G30" s="104">
        <v>0</v>
      </c>
      <c r="H30" s="43" t="s">
        <v>11</v>
      </c>
      <c r="I30" s="43" t="str">
        <f t="shared" si="4"/>
        <v>817001039SUMINISTRO DE BIENES Y SERVICIOSAIA S.A.</v>
      </c>
      <c r="J30" s="193">
        <f t="shared" si="5"/>
        <v>5.4661683385045408E-5</v>
      </c>
      <c r="K30" s="156">
        <f t="shared" si="1"/>
        <v>93603.945930589703</v>
      </c>
      <c r="L30" s="156">
        <f t="shared" si="2"/>
        <v>204981.31269392028</v>
      </c>
      <c r="M30" s="156">
        <f t="shared" si="3"/>
        <v>394493.36898987269</v>
      </c>
      <c r="N30" s="156">
        <f t="shared" si="6"/>
        <v>394493.36898987269</v>
      </c>
      <c r="O30" s="156">
        <f t="shared" si="7"/>
        <v>39568.003313989953</v>
      </c>
    </row>
    <row r="31" spans="1:15" ht="28" x14ac:dyDescent="0.15">
      <c r="A31" s="91" t="s">
        <v>65</v>
      </c>
      <c r="B31" s="90" t="s">
        <v>5234</v>
      </c>
      <c r="C31" s="44" t="s">
        <v>194</v>
      </c>
      <c r="D31" s="44" t="s">
        <v>195</v>
      </c>
      <c r="E31" s="43" t="s">
        <v>7586</v>
      </c>
      <c r="F31" s="56">
        <v>113030990</v>
      </c>
      <c r="G31" s="104">
        <v>0</v>
      </c>
      <c r="H31" s="43" t="s">
        <v>11</v>
      </c>
      <c r="I31" s="43" t="str">
        <f t="shared" si="4"/>
        <v>900611568SUMINISTRO DE BIENES Y SERVICIOSAIA S.A.</v>
      </c>
      <c r="J31" s="193">
        <f t="shared" si="5"/>
        <v>5.4815410579681619E-3</v>
      </c>
      <c r="K31" s="156">
        <f t="shared" si="1"/>
        <v>9386719.1976516005</v>
      </c>
      <c r="L31" s="156">
        <f t="shared" si="2"/>
        <v>20555778.967380606</v>
      </c>
      <c r="M31" s="156">
        <f t="shared" si="3"/>
        <v>39560281.815356225</v>
      </c>
      <c r="N31" s="156">
        <f t="shared" si="6"/>
        <v>39560281.815356225</v>
      </c>
      <c r="O31" s="156">
        <f t="shared" si="7"/>
        <v>3967928.1960568922</v>
      </c>
    </row>
    <row r="32" spans="1:15" ht="28" x14ac:dyDescent="0.15">
      <c r="A32" s="91" t="s">
        <v>65</v>
      </c>
      <c r="B32" s="90" t="s">
        <v>5234</v>
      </c>
      <c r="C32" s="44" t="s">
        <v>212</v>
      </c>
      <c r="D32" s="44" t="s">
        <v>213</v>
      </c>
      <c r="E32" s="43" t="s">
        <v>7586</v>
      </c>
      <c r="F32" s="56">
        <v>105686588</v>
      </c>
      <c r="G32" s="104">
        <v>0</v>
      </c>
      <c r="H32" s="43" t="s">
        <v>11</v>
      </c>
      <c r="I32" s="43" t="str">
        <f t="shared" si="4"/>
        <v>900501869SUMINISTRO DE BIENES Y SERVICIOSAIA S.A.</v>
      </c>
      <c r="J32" s="193">
        <f t="shared" si="5"/>
        <v>5.1253675774985711E-3</v>
      </c>
      <c r="K32" s="156">
        <f t="shared" si="1"/>
        <v>8776799.3938113376</v>
      </c>
      <c r="L32" s="156">
        <f t="shared" si="2"/>
        <v>19220128.415619642</v>
      </c>
      <c r="M32" s="156">
        <f t="shared" si="3"/>
        <v>36989777.80680719</v>
      </c>
      <c r="N32" s="156">
        <f t="shared" si="6"/>
        <v>36989777.80680719</v>
      </c>
      <c r="O32" s="156">
        <f t="shared" si="7"/>
        <v>3710104.5692888997</v>
      </c>
    </row>
    <row r="33" spans="1:15" ht="28" x14ac:dyDescent="0.15">
      <c r="A33" s="91" t="s">
        <v>65</v>
      </c>
      <c r="B33" s="90" t="s">
        <v>5234</v>
      </c>
      <c r="C33" s="44" t="s">
        <v>389</v>
      </c>
      <c r="D33" s="44" t="s">
        <v>390</v>
      </c>
      <c r="E33" s="43" t="s">
        <v>7586</v>
      </c>
      <c r="F33" s="56">
        <v>31993449.5</v>
      </c>
      <c r="G33" s="104">
        <v>0</v>
      </c>
      <c r="H33" s="43" t="s">
        <v>7</v>
      </c>
      <c r="I33" s="43" t="str">
        <f t="shared" si="4"/>
        <v>830137932SUMINISTRO DE BIENES Y SERVICIOSAIA CONCAY</v>
      </c>
      <c r="J33" s="193">
        <f t="shared" si="5"/>
        <v>1.5515515436985994E-3</v>
      </c>
      <c r="K33" s="156">
        <f t="shared" si="1"/>
        <v>2656913.1759418105</v>
      </c>
      <c r="L33" s="156">
        <f t="shared" si="2"/>
        <v>5818318.2888697479</v>
      </c>
      <c r="M33" s="156">
        <f t="shared" si="3"/>
        <v>11197547.490872791</v>
      </c>
      <c r="N33" s="156">
        <f t="shared" si="6"/>
        <v>11197547.490872791</v>
      </c>
      <c r="O33" s="156">
        <f t="shared" si="7"/>
        <v>1123123.0511222831</v>
      </c>
    </row>
    <row r="34" spans="1:15" ht="28" x14ac:dyDescent="0.15">
      <c r="A34" s="91" t="s">
        <v>65</v>
      </c>
      <c r="B34" s="90" t="s">
        <v>5234</v>
      </c>
      <c r="C34" s="44" t="s">
        <v>686</v>
      </c>
      <c r="D34" s="44" t="s">
        <v>687</v>
      </c>
      <c r="E34" s="43" t="s">
        <v>7586</v>
      </c>
      <c r="F34" s="56">
        <v>788663</v>
      </c>
      <c r="G34" s="104">
        <v>0</v>
      </c>
      <c r="H34" s="43" t="s">
        <v>11</v>
      </c>
      <c r="I34" s="43" t="str">
        <f t="shared" si="4"/>
        <v>890919267SUMINISTRO DE BIENES Y SERVICIOSAIA S.A.</v>
      </c>
      <c r="J34" s="193">
        <f t="shared" si="5"/>
        <v>3.8246932238674934E-5</v>
      </c>
      <c r="K34" s="156">
        <f t="shared" si="1"/>
        <v>65494.941896709068</v>
      </c>
      <c r="L34" s="156">
        <f t="shared" si="2"/>
        <v>143425.995895031</v>
      </c>
      <c r="M34" s="156">
        <f t="shared" si="3"/>
        <v>276028.10996651702</v>
      </c>
      <c r="N34" s="156">
        <f t="shared" si="6"/>
        <v>276028.10996651702</v>
      </c>
      <c r="O34" s="156">
        <f t="shared" si="7"/>
        <v>27685.842218021946</v>
      </c>
    </row>
    <row r="35" spans="1:15" ht="28" x14ac:dyDescent="0.15">
      <c r="A35" s="91" t="s">
        <v>65</v>
      </c>
      <c r="B35" s="90" t="s">
        <v>5234</v>
      </c>
      <c r="C35" s="44" t="s">
        <v>116</v>
      </c>
      <c r="D35" s="44" t="s">
        <v>117</v>
      </c>
      <c r="E35" s="43" t="s">
        <v>7586</v>
      </c>
      <c r="F35" s="56">
        <v>402263317</v>
      </c>
      <c r="G35" s="104">
        <v>0</v>
      </c>
      <c r="H35" s="43" t="s">
        <v>11</v>
      </c>
      <c r="I35" s="43" t="str">
        <f t="shared" si="4"/>
        <v>900126869SUMINISTRO DE BIENES Y SERVICIOSAIA S.A.</v>
      </c>
      <c r="J35" s="193">
        <f t="shared" si="5"/>
        <v>1.9508126826545198E-2</v>
      </c>
      <c r="K35" s="156">
        <f t="shared" si="1"/>
        <v>33406172.945976246</v>
      </c>
      <c r="L35" s="156">
        <f t="shared" si="2"/>
        <v>73155475.599544495</v>
      </c>
      <c r="M35" s="156">
        <f t="shared" si="3"/>
        <v>140790151.30717668</v>
      </c>
      <c r="N35" s="156">
        <f t="shared" si="6"/>
        <v>140790151.30717668</v>
      </c>
      <c r="O35" s="156">
        <f t="shared" si="7"/>
        <v>14121365.810948586</v>
      </c>
    </row>
    <row r="36" spans="1:15" ht="28" x14ac:dyDescent="0.15">
      <c r="A36" s="91" t="s">
        <v>65</v>
      </c>
      <c r="B36" s="90" t="s">
        <v>5234</v>
      </c>
      <c r="C36" s="44" t="s">
        <v>534</v>
      </c>
      <c r="D36" s="44" t="s">
        <v>535</v>
      </c>
      <c r="E36" s="43" t="s">
        <v>7586</v>
      </c>
      <c r="F36" s="56">
        <v>35920868</v>
      </c>
      <c r="G36" s="104">
        <v>0</v>
      </c>
      <c r="H36" s="43" t="s">
        <v>11</v>
      </c>
      <c r="I36" s="43" t="str">
        <f t="shared" si="4"/>
        <v>860032550SUMINISTRO DE BIENES Y SERVICIOSAIA S.A.</v>
      </c>
      <c r="J36" s="193">
        <f t="shared" si="5"/>
        <v>1.7420152896108819E-3</v>
      </c>
      <c r="K36" s="156">
        <f t="shared" si="1"/>
        <v>2983067.7520555123</v>
      </c>
      <c r="L36" s="156">
        <f t="shared" si="2"/>
        <v>6532557.336040807</v>
      </c>
      <c r="M36" s="156">
        <f t="shared" si="3"/>
        <v>12572124.345121734</v>
      </c>
      <c r="N36" s="156">
        <f t="shared" si="6"/>
        <v>12572124.345121734</v>
      </c>
      <c r="O36" s="156">
        <f t="shared" si="7"/>
        <v>1260994.2190547721</v>
      </c>
    </row>
    <row r="37" spans="1:15" ht="28" x14ac:dyDescent="0.15">
      <c r="A37" s="91" t="s">
        <v>65</v>
      </c>
      <c r="B37" s="90" t="s">
        <v>5234</v>
      </c>
      <c r="C37" s="44" t="s">
        <v>1364</v>
      </c>
      <c r="D37" s="44" t="s">
        <v>1365</v>
      </c>
      <c r="E37" s="43" t="s">
        <v>7586</v>
      </c>
      <c r="F37" s="56">
        <v>2040000</v>
      </c>
      <c r="G37" s="104">
        <v>0</v>
      </c>
      <c r="H37" s="43" t="s">
        <v>11</v>
      </c>
      <c r="I37" s="43" t="str">
        <f t="shared" si="4"/>
        <v>830066664SUMINISTRO DE BIENES Y SERVICIOSAIA S.A.</v>
      </c>
      <c r="J37" s="193">
        <f t="shared" si="5"/>
        <v>9.8931662531267307E-5</v>
      </c>
      <c r="K37" s="156">
        <f t="shared" si="1"/>
        <v>169412.89431517202</v>
      </c>
      <c r="L37" s="156">
        <f t="shared" si="2"/>
        <v>370993.73449225241</v>
      </c>
      <c r="M37" s="156">
        <f t="shared" si="3"/>
        <v>713989.80848815618</v>
      </c>
      <c r="N37" s="156">
        <f t="shared" si="6"/>
        <v>713989.80848815618</v>
      </c>
      <c r="O37" s="156">
        <f t="shared" si="7"/>
        <v>71613.754068296301</v>
      </c>
    </row>
    <row r="38" spans="1:15" ht="28" x14ac:dyDescent="0.15">
      <c r="A38" s="91" t="s">
        <v>65</v>
      </c>
      <c r="B38" s="90" t="s">
        <v>5234</v>
      </c>
      <c r="C38" s="44" t="s">
        <v>940</v>
      </c>
      <c r="D38" s="44" t="s">
        <v>941</v>
      </c>
      <c r="E38" s="43" t="s">
        <v>7586</v>
      </c>
      <c r="F38" s="56">
        <v>1704000</v>
      </c>
      <c r="G38" s="104">
        <v>0</v>
      </c>
      <c r="H38" s="43" t="s">
        <v>11</v>
      </c>
      <c r="I38" s="43" t="str">
        <f t="shared" si="4"/>
        <v>900449415SUMINISTRO DE BIENES Y SERVICIOSAIA S.A.</v>
      </c>
      <c r="J38" s="193">
        <f t="shared" si="5"/>
        <v>8.263703576141152E-5</v>
      </c>
      <c r="K38" s="156">
        <f t="shared" si="1"/>
        <v>141509.59407502605</v>
      </c>
      <c r="L38" s="156">
        <f t="shared" si="2"/>
        <v>309888.8841052932</v>
      </c>
      <c r="M38" s="156">
        <f t="shared" si="3"/>
        <v>596391.48709010694</v>
      </c>
      <c r="N38" s="156">
        <f t="shared" si="6"/>
        <v>596391.48709010694</v>
      </c>
      <c r="O38" s="156">
        <f t="shared" si="7"/>
        <v>59818.54751587104</v>
      </c>
    </row>
    <row r="39" spans="1:15" ht="28" x14ac:dyDescent="0.15">
      <c r="A39" s="91" t="s">
        <v>65</v>
      </c>
      <c r="B39" s="90" t="s">
        <v>5234</v>
      </c>
      <c r="C39" s="44" t="s">
        <v>1002</v>
      </c>
      <c r="D39" s="44" t="s">
        <v>1003</v>
      </c>
      <c r="E39" s="43" t="s">
        <v>7586</v>
      </c>
      <c r="F39" s="56">
        <v>2597157</v>
      </c>
      <c r="G39" s="104">
        <v>0</v>
      </c>
      <c r="H39" s="43" t="s">
        <v>11</v>
      </c>
      <c r="I39" s="43" t="str">
        <f t="shared" si="4"/>
        <v>860000054SUMINISTRO DE BIENES Y SERVICIOSAIA S.A.</v>
      </c>
      <c r="J39" s="193">
        <f t="shared" si="5"/>
        <v>1.2595149993368558E-4</v>
      </c>
      <c r="K39" s="156">
        <f t="shared" si="1"/>
        <v>215682.29625534764</v>
      </c>
      <c r="L39" s="156">
        <f t="shared" si="2"/>
        <v>472318.12475132092</v>
      </c>
      <c r="M39" s="156">
        <f t="shared" si="3"/>
        <v>908991.97502140887</v>
      </c>
      <c r="N39" s="156">
        <f t="shared" si="6"/>
        <v>908991.97502140887</v>
      </c>
      <c r="O39" s="156">
        <f t="shared" si="7"/>
        <v>91172.628762134424</v>
      </c>
    </row>
    <row r="40" spans="1:15" ht="28" x14ac:dyDescent="0.15">
      <c r="A40" s="91" t="s">
        <v>65</v>
      </c>
      <c r="B40" s="90" t="s">
        <v>5234</v>
      </c>
      <c r="C40" s="44" t="s">
        <v>1012</v>
      </c>
      <c r="D40" s="44" t="s">
        <v>1013</v>
      </c>
      <c r="E40" s="43" t="s">
        <v>7586</v>
      </c>
      <c r="F40" s="56">
        <v>1303800</v>
      </c>
      <c r="G40" s="104">
        <v>0</v>
      </c>
      <c r="H40" s="43" t="s">
        <v>11</v>
      </c>
      <c r="I40" s="43" t="str">
        <f t="shared" si="4"/>
        <v>890901876SUMINISTRO DE BIENES Y SERVICIOSAIA S.A.</v>
      </c>
      <c r="J40" s="193">
        <f t="shared" si="5"/>
        <v>6.3228971376601143E-5</v>
      </c>
      <c r="K40" s="156">
        <f t="shared" si="1"/>
        <v>108274.7703961379</v>
      </c>
      <c r="L40" s="156">
        <f t="shared" si="2"/>
        <v>237108.64266225428</v>
      </c>
      <c r="M40" s="156">
        <f t="shared" si="3"/>
        <v>456323.48642493045</v>
      </c>
      <c r="N40" s="156">
        <f t="shared" si="6"/>
        <v>456323.48642493045</v>
      </c>
      <c r="O40" s="156">
        <f t="shared" si="7"/>
        <v>45769.613997178792</v>
      </c>
    </row>
    <row r="41" spans="1:15" ht="28" x14ac:dyDescent="0.15">
      <c r="A41" s="91" t="s">
        <v>65</v>
      </c>
      <c r="B41" s="90" t="s">
        <v>5234</v>
      </c>
      <c r="C41" s="44" t="s">
        <v>1026</v>
      </c>
      <c r="D41" s="44" t="s">
        <v>1027</v>
      </c>
      <c r="E41" s="43" t="s">
        <v>7586</v>
      </c>
      <c r="F41" s="56">
        <v>1414489</v>
      </c>
      <c r="G41" s="104">
        <v>0</v>
      </c>
      <c r="H41" s="43" t="s">
        <v>11</v>
      </c>
      <c r="I41" s="43" t="str">
        <f t="shared" si="4"/>
        <v>890907841SUMINISTRO DE BIENES Y SERVICIOSAIA S.A.</v>
      </c>
      <c r="J41" s="193">
        <f t="shared" si="5"/>
        <v>6.8596935491269497E-5</v>
      </c>
      <c r="K41" s="156">
        <f t="shared" si="1"/>
        <v>117466.99777792812</v>
      </c>
      <c r="L41" s="156">
        <f t="shared" si="2"/>
        <v>257238.5080922606</v>
      </c>
      <c r="M41" s="156">
        <f t="shared" si="3"/>
        <v>495064.08344049193</v>
      </c>
      <c r="N41" s="156">
        <f t="shared" si="6"/>
        <v>495064.08344049193</v>
      </c>
      <c r="O41" s="156">
        <f t="shared" si="7"/>
        <v>49655.327146230578</v>
      </c>
    </row>
    <row r="42" spans="1:15" ht="28" x14ac:dyDescent="0.15">
      <c r="A42" s="91" t="s">
        <v>65</v>
      </c>
      <c r="B42" s="90" t="s">
        <v>5234</v>
      </c>
      <c r="C42" s="44" t="s">
        <v>1052</v>
      </c>
      <c r="D42" s="44" t="s">
        <v>1053</v>
      </c>
      <c r="E42" s="43" t="s">
        <v>7586</v>
      </c>
      <c r="F42" s="56">
        <v>1177196.32</v>
      </c>
      <c r="G42" s="104">
        <v>0</v>
      </c>
      <c r="H42" s="43" t="s">
        <v>11</v>
      </c>
      <c r="I42" s="43" t="str">
        <f t="shared" si="4"/>
        <v>801001540SUMINISTRO DE BIENES Y SERVICIOSAIA S.A.</v>
      </c>
      <c r="J42" s="193">
        <f t="shared" si="5"/>
        <v>5.7089210325142043E-5</v>
      </c>
      <c r="K42" s="156">
        <f t="shared" si="1"/>
        <v>97760.899876651689</v>
      </c>
      <c r="L42" s="156">
        <f t="shared" si="2"/>
        <v>214084.53871928266</v>
      </c>
      <c r="M42" s="156">
        <f t="shared" si="3"/>
        <v>412012.83091655013</v>
      </c>
      <c r="N42" s="156">
        <f t="shared" si="6"/>
        <v>412012.83091655013</v>
      </c>
      <c r="O42" s="156">
        <f t="shared" si="7"/>
        <v>41325.219485580121</v>
      </c>
    </row>
    <row r="43" spans="1:15" ht="28" x14ac:dyDescent="0.15">
      <c r="A43" s="91" t="s">
        <v>65</v>
      </c>
      <c r="B43" s="90" t="s">
        <v>5234</v>
      </c>
      <c r="C43" s="44" t="s">
        <v>1087</v>
      </c>
      <c r="D43" s="44" t="s">
        <v>1088</v>
      </c>
      <c r="E43" s="43" t="s">
        <v>7586</v>
      </c>
      <c r="F43" s="56">
        <v>272980</v>
      </c>
      <c r="G43" s="104">
        <v>0</v>
      </c>
      <c r="H43" s="43" t="s">
        <v>11</v>
      </c>
      <c r="I43" s="43" t="str">
        <f t="shared" si="4"/>
        <v>890900221SUMINISTRO DE BIENES Y SERVICIOSAIA S.A.</v>
      </c>
      <c r="J43" s="193">
        <f t="shared" si="5"/>
        <v>1.3238414332247722E-5</v>
      </c>
      <c r="K43" s="156">
        <f t="shared" si="1"/>
        <v>22669.770534390031</v>
      </c>
      <c r="L43" s="156">
        <f t="shared" si="2"/>
        <v>49644.053745928955</v>
      </c>
      <c r="M43" s="156">
        <f t="shared" si="3"/>
        <v>95541.6362358318</v>
      </c>
      <c r="N43" s="156">
        <f t="shared" si="6"/>
        <v>95541.6362358318</v>
      </c>
      <c r="O43" s="156">
        <f t="shared" si="7"/>
        <v>9582.9032282174157</v>
      </c>
    </row>
    <row r="44" spans="1:15" ht="28" x14ac:dyDescent="0.15">
      <c r="A44" s="91" t="s">
        <v>65</v>
      </c>
      <c r="B44" s="90" t="s">
        <v>5234</v>
      </c>
      <c r="C44" s="44" t="s">
        <v>373</v>
      </c>
      <c r="D44" s="44" t="s">
        <v>374</v>
      </c>
      <c r="E44" s="43" t="s">
        <v>7586</v>
      </c>
      <c r="F44" s="56">
        <v>30834289</v>
      </c>
      <c r="G44" s="104">
        <v>0</v>
      </c>
      <c r="H44" s="43" t="s">
        <v>11</v>
      </c>
      <c r="I44" s="43" t="str">
        <f t="shared" si="4"/>
        <v>890900293SUMINISTRO DE BIENES Y SERVICIOSAIA S.A.</v>
      </c>
      <c r="J44" s="193">
        <f t="shared" si="5"/>
        <v>1.4953369969311608E-3</v>
      </c>
      <c r="K44" s="156">
        <f t="shared" si="1"/>
        <v>2560650.070411996</v>
      </c>
      <c r="L44" s="156">
        <f t="shared" si="2"/>
        <v>5607513.7384918528</v>
      </c>
      <c r="M44" s="156">
        <f t="shared" si="3"/>
        <v>10791847.106852187</v>
      </c>
      <c r="N44" s="156">
        <f t="shared" si="6"/>
        <v>10791847.106852187</v>
      </c>
      <c r="O44" s="156">
        <f t="shared" si="7"/>
        <v>1082430.9751552816</v>
      </c>
    </row>
    <row r="45" spans="1:15" ht="42" x14ac:dyDescent="0.15">
      <c r="A45" s="91" t="s">
        <v>65</v>
      </c>
      <c r="B45" s="90" t="s">
        <v>5234</v>
      </c>
      <c r="C45" s="44" t="s">
        <v>373</v>
      </c>
      <c r="D45" s="44" t="s">
        <v>374</v>
      </c>
      <c r="E45" s="43" t="s">
        <v>7586</v>
      </c>
      <c r="F45" s="56">
        <v>1849002</v>
      </c>
      <c r="G45" s="104">
        <v>0</v>
      </c>
      <c r="H45" s="43" t="s">
        <v>93</v>
      </c>
      <c r="I45" s="43" t="str">
        <f t="shared" si="4"/>
        <v>890900293SUMINISTRO DE BIENES Y SERVICIOSCONSORCIO TRIPLEA RIONEGRO</v>
      </c>
      <c r="J45" s="193">
        <f t="shared" si="5"/>
        <v>8.9669040139038386E-5</v>
      </c>
      <c r="K45" s="156">
        <f t="shared" si="1"/>
        <v>153551.36294830474</v>
      </c>
      <c r="L45" s="156">
        <f t="shared" si="2"/>
        <v>336258.90052139392</v>
      </c>
      <c r="M45" s="156">
        <f t="shared" si="3"/>
        <v>647141.46268344007</v>
      </c>
      <c r="N45" s="156">
        <f t="shared" si="6"/>
        <v>647141.46268344007</v>
      </c>
      <c r="O45" s="156">
        <f t="shared" si="7"/>
        <v>64908.811029307843</v>
      </c>
    </row>
    <row r="46" spans="1:15" ht="28" x14ac:dyDescent="0.15">
      <c r="A46" s="91" t="s">
        <v>65</v>
      </c>
      <c r="B46" s="90" t="s">
        <v>5234</v>
      </c>
      <c r="C46" s="44" t="s">
        <v>1607</v>
      </c>
      <c r="D46" s="44" t="s">
        <v>1608</v>
      </c>
      <c r="E46" s="43" t="s">
        <v>7586</v>
      </c>
      <c r="F46" s="56">
        <v>944248</v>
      </c>
      <c r="G46" s="104">
        <v>0</v>
      </c>
      <c r="H46" s="43" t="s">
        <v>11</v>
      </c>
      <c r="I46" s="43" t="str">
        <f t="shared" si="4"/>
        <v>901020096SUMINISTRO DE BIENES Y SERVICIOSAIA S.A.</v>
      </c>
      <c r="J46" s="193">
        <f t="shared" si="5"/>
        <v>4.5792168863639263E-5</v>
      </c>
      <c r="K46" s="156">
        <f t="shared" si="1"/>
        <v>78415.581682015953</v>
      </c>
      <c r="L46" s="156">
        <f t="shared" si="2"/>
        <v>171720.63323864725</v>
      </c>
      <c r="M46" s="156">
        <f t="shared" si="3"/>
        <v>330482.08268888458</v>
      </c>
      <c r="N46" s="156">
        <f t="shared" si="6"/>
        <v>330482.08268888458</v>
      </c>
      <c r="O46" s="156">
        <f t="shared" si="7"/>
        <v>33147.61963307875</v>
      </c>
    </row>
    <row r="47" spans="1:15" ht="28" x14ac:dyDescent="0.15">
      <c r="A47" s="91" t="s">
        <v>65</v>
      </c>
      <c r="B47" s="90" t="s">
        <v>5234</v>
      </c>
      <c r="C47" s="44" t="s">
        <v>383</v>
      </c>
      <c r="D47" s="44" t="s">
        <v>384</v>
      </c>
      <c r="E47" s="43" t="s">
        <v>7586</v>
      </c>
      <c r="F47" s="56">
        <v>32364071.5</v>
      </c>
      <c r="G47" s="104">
        <v>0</v>
      </c>
      <c r="H47" s="43" t="s">
        <v>7</v>
      </c>
      <c r="I47" s="43" t="str">
        <f t="shared" si="4"/>
        <v>900401273SUMINISTRO DE BIENES Y SERVICIOSAIA CONCAY</v>
      </c>
      <c r="J47" s="193">
        <f t="shared" si="5"/>
        <v>1.5695251959685324E-3</v>
      </c>
      <c r="K47" s="156">
        <f t="shared" si="1"/>
        <v>2687691.6787442015</v>
      </c>
      <c r="L47" s="156">
        <f t="shared" si="2"/>
        <v>5885719.4848819962</v>
      </c>
      <c r="M47" s="156">
        <f t="shared" si="3"/>
        <v>11327263.339304898</v>
      </c>
      <c r="N47" s="156">
        <f t="shared" si="6"/>
        <v>11327263.339304898</v>
      </c>
      <c r="O47" s="156">
        <f t="shared" si="7"/>
        <v>1136133.6554165478</v>
      </c>
    </row>
    <row r="48" spans="1:15" ht="28" x14ac:dyDescent="0.15">
      <c r="A48" s="91" t="s">
        <v>65</v>
      </c>
      <c r="B48" s="90" t="s">
        <v>5234</v>
      </c>
      <c r="C48" s="44" t="s">
        <v>1498</v>
      </c>
      <c r="D48" s="44" t="s">
        <v>1499</v>
      </c>
      <c r="E48" s="43" t="s">
        <v>7586</v>
      </c>
      <c r="F48" s="56">
        <v>2684245.5</v>
      </c>
      <c r="G48" s="104">
        <v>0</v>
      </c>
      <c r="H48" s="43" t="s">
        <v>7</v>
      </c>
      <c r="I48" s="43" t="str">
        <f t="shared" si="4"/>
        <v>900306018SUMINISTRO DE BIENES Y SERVICIOSAIA CONCAY</v>
      </c>
      <c r="J48" s="193">
        <f t="shared" si="5"/>
        <v>1.3017493625346711E-4</v>
      </c>
      <c r="K48" s="156">
        <f t="shared" si="1"/>
        <v>222914.60745464516</v>
      </c>
      <c r="L48" s="156">
        <f t="shared" si="2"/>
        <v>488156.01095050166</v>
      </c>
      <c r="M48" s="156">
        <f t="shared" si="3"/>
        <v>939472.51494127209</v>
      </c>
      <c r="N48" s="156">
        <f t="shared" si="6"/>
        <v>939472.51494127209</v>
      </c>
      <c r="O48" s="156">
        <f t="shared" si="7"/>
        <v>94229.851517613264</v>
      </c>
    </row>
    <row r="49" spans="1:15" ht="28" x14ac:dyDescent="0.15">
      <c r="A49" s="91" t="s">
        <v>65</v>
      </c>
      <c r="B49" s="90" t="s">
        <v>5234</v>
      </c>
      <c r="C49" s="44" t="s">
        <v>1131</v>
      </c>
      <c r="D49" s="44" t="s">
        <v>1132</v>
      </c>
      <c r="E49" s="43" t="s">
        <v>7586</v>
      </c>
      <c r="F49" s="56">
        <v>4141541</v>
      </c>
      <c r="G49" s="104">
        <v>0</v>
      </c>
      <c r="H49" s="43" t="s">
        <v>11</v>
      </c>
      <c r="I49" s="43" t="str">
        <f t="shared" si="4"/>
        <v>900340064SUMINISTRO DE BIENES Y SERVICIOSAIA S.A.</v>
      </c>
      <c r="J49" s="193">
        <f t="shared" si="5"/>
        <v>2.0084781204480752E-4</v>
      </c>
      <c r="K49" s="156">
        <f t="shared" si="1"/>
        <v>343936.49398772151</v>
      </c>
      <c r="L49" s="156">
        <f t="shared" si="2"/>
        <v>753179.29516802821</v>
      </c>
      <c r="M49" s="156">
        <f t="shared" si="3"/>
        <v>1449518.6595273758</v>
      </c>
      <c r="N49" s="156">
        <f t="shared" si="6"/>
        <v>1449518.6595273758</v>
      </c>
      <c r="O49" s="156">
        <f t="shared" si="7"/>
        <v>145387.89148910096</v>
      </c>
    </row>
    <row r="50" spans="1:15" ht="28" x14ac:dyDescent="0.15">
      <c r="A50" s="91" t="s">
        <v>65</v>
      </c>
      <c r="B50" s="90" t="s">
        <v>5234</v>
      </c>
      <c r="C50" s="44" t="s">
        <v>1274</v>
      </c>
      <c r="D50" s="44" t="s">
        <v>1276</v>
      </c>
      <c r="E50" s="43" t="s">
        <v>7586</v>
      </c>
      <c r="F50" s="56">
        <v>967927</v>
      </c>
      <c r="G50" s="104">
        <v>0</v>
      </c>
      <c r="H50" s="43" t="s">
        <v>11</v>
      </c>
      <c r="I50" s="43" t="str">
        <f t="shared" si="4"/>
        <v>811022121SUMINISTRO DE BIENES Y SERVICIOSAIA S.A.</v>
      </c>
      <c r="J50" s="193">
        <f t="shared" si="5"/>
        <v>4.6940503587697043E-5</v>
      </c>
      <c r="K50" s="156">
        <f t="shared" si="1"/>
        <v>80382.016939118388</v>
      </c>
      <c r="L50" s="156">
        <f t="shared" si="2"/>
        <v>176026.88845386391</v>
      </c>
      <c r="M50" s="156">
        <f t="shared" si="3"/>
        <v>338769.61439240957</v>
      </c>
      <c r="N50" s="156">
        <f t="shared" si="6"/>
        <v>338769.61439240957</v>
      </c>
      <c r="O50" s="156">
        <f t="shared" si="7"/>
        <v>33978.865751992074</v>
      </c>
    </row>
    <row r="51" spans="1:15" ht="28" x14ac:dyDescent="0.15">
      <c r="A51" s="91" t="s">
        <v>65</v>
      </c>
      <c r="B51" s="90" t="s">
        <v>5234</v>
      </c>
      <c r="C51" s="44" t="s">
        <v>1022</v>
      </c>
      <c r="D51" s="44" t="s">
        <v>1023</v>
      </c>
      <c r="E51" s="43" t="s">
        <v>7586</v>
      </c>
      <c r="F51" s="56">
        <v>4462560</v>
      </c>
      <c r="G51" s="104">
        <v>0</v>
      </c>
      <c r="H51" s="43" t="s">
        <v>11</v>
      </c>
      <c r="I51" s="43" t="str">
        <f t="shared" si="4"/>
        <v>900698998SUMINISTRO DE BIENES Y SERVICIOSAIA S.A.</v>
      </c>
      <c r="J51" s="193">
        <f t="shared" si="5"/>
        <v>2.1641592154192759E-4</v>
      </c>
      <c r="K51" s="156">
        <f t="shared" si="1"/>
        <v>370595.68904662458</v>
      </c>
      <c r="L51" s="156">
        <f t="shared" si="2"/>
        <v>811559.7057822285</v>
      </c>
      <c r="M51" s="156">
        <f t="shared" si="3"/>
        <v>1561873.7057680914</v>
      </c>
      <c r="N51" s="156">
        <f t="shared" si="6"/>
        <v>1561873.7057680914</v>
      </c>
      <c r="O51" s="156">
        <f t="shared" si="7"/>
        <v>156657.19331128255</v>
      </c>
    </row>
    <row r="52" spans="1:15" ht="28" x14ac:dyDescent="0.15">
      <c r="A52" s="91" t="s">
        <v>65</v>
      </c>
      <c r="B52" s="90" t="s">
        <v>5234</v>
      </c>
      <c r="C52" s="44" t="s">
        <v>803</v>
      </c>
      <c r="D52" s="44" t="s">
        <v>804</v>
      </c>
      <c r="E52" s="43" t="s">
        <v>7586</v>
      </c>
      <c r="F52" s="56">
        <v>7657163</v>
      </c>
      <c r="G52" s="104">
        <v>0</v>
      </c>
      <c r="H52" s="43" t="s">
        <v>11</v>
      </c>
      <c r="I52" s="43" t="str">
        <f t="shared" si="4"/>
        <v>15320731SUMINISTRO DE BIENES Y SERVICIOSAIA S.A.</v>
      </c>
      <c r="J52" s="193">
        <f t="shared" si="5"/>
        <v>3.7134111071711096E-4</v>
      </c>
      <c r="K52" s="156">
        <f t="shared" si="1"/>
        <v>635893.20885933598</v>
      </c>
      <c r="L52" s="156">
        <f t="shared" si="2"/>
        <v>1392529.1651891661</v>
      </c>
      <c r="M52" s="156">
        <f t="shared" si="3"/>
        <v>2679968.79604539</v>
      </c>
      <c r="N52" s="156">
        <f t="shared" si="6"/>
        <v>2679968.79604539</v>
      </c>
      <c r="O52" s="156">
        <f t="shared" si="7"/>
        <v>268803.03330532252</v>
      </c>
    </row>
    <row r="53" spans="1:15" ht="28" x14ac:dyDescent="0.15">
      <c r="A53" s="91" t="s">
        <v>65</v>
      </c>
      <c r="B53" s="90" t="s">
        <v>5234</v>
      </c>
      <c r="C53" s="44" t="s">
        <v>1462</v>
      </c>
      <c r="D53" s="44" t="s">
        <v>1463</v>
      </c>
      <c r="E53" s="43" t="s">
        <v>7586</v>
      </c>
      <c r="F53" s="56">
        <v>1537941.5</v>
      </c>
      <c r="G53" s="104">
        <v>0</v>
      </c>
      <c r="H53" s="43" t="s">
        <v>7</v>
      </c>
      <c r="I53" s="43" t="str">
        <f t="shared" si="4"/>
        <v>900983069SUMINISTRO DE BIENES Y SERVICIOSAIA CONCAY</v>
      </c>
      <c r="J53" s="193">
        <f t="shared" si="5"/>
        <v>7.4583877191583843E-5</v>
      </c>
      <c r="K53" s="156">
        <f t="shared" si="1"/>
        <v>127719.17686392997</v>
      </c>
      <c r="L53" s="156">
        <f t="shared" si="2"/>
        <v>279689.53946843941</v>
      </c>
      <c r="M53" s="156">
        <f t="shared" si="3"/>
        <v>538271.84169166058</v>
      </c>
      <c r="N53" s="156">
        <f t="shared" si="6"/>
        <v>538271.84169166058</v>
      </c>
      <c r="O53" s="156">
        <f t="shared" si="7"/>
        <v>53989.100172758197</v>
      </c>
    </row>
    <row r="54" spans="1:15" ht="28" x14ac:dyDescent="0.15">
      <c r="A54" s="91" t="s">
        <v>65</v>
      </c>
      <c r="B54" s="90" t="s">
        <v>5234</v>
      </c>
      <c r="C54" s="44" t="s">
        <v>794</v>
      </c>
      <c r="D54" s="44" t="s">
        <v>795</v>
      </c>
      <c r="E54" s="43" t="s">
        <v>7586</v>
      </c>
      <c r="F54" s="56">
        <v>7888718</v>
      </c>
      <c r="G54" s="104">
        <v>0</v>
      </c>
      <c r="H54" s="43" t="s">
        <v>11</v>
      </c>
      <c r="I54" s="43" t="str">
        <f t="shared" si="4"/>
        <v>900184238SUMINISTRO DE BIENES Y SERVICIOSAIA S.A.</v>
      </c>
      <c r="J54" s="193">
        <f t="shared" si="5"/>
        <v>3.8257058185310491E-4</v>
      </c>
      <c r="K54" s="156">
        <f t="shared" si="1"/>
        <v>655122.81804715458</v>
      </c>
      <c r="L54" s="156">
        <f t="shared" si="2"/>
        <v>1434639.6819491435</v>
      </c>
      <c r="M54" s="156">
        <f t="shared" si="3"/>
        <v>2761011.8892338583</v>
      </c>
      <c r="N54" s="156">
        <f t="shared" si="6"/>
        <v>2761011.8892338583</v>
      </c>
      <c r="O54" s="156">
        <f t="shared" si="7"/>
        <v>276931.72096379526</v>
      </c>
    </row>
    <row r="55" spans="1:15" ht="28" x14ac:dyDescent="0.15">
      <c r="A55" s="91" t="s">
        <v>65</v>
      </c>
      <c r="B55" s="90" t="s">
        <v>5234</v>
      </c>
      <c r="C55" s="44" t="s">
        <v>1195</v>
      </c>
      <c r="D55" s="44" t="s">
        <v>1196</v>
      </c>
      <c r="E55" s="43" t="s">
        <v>7586</v>
      </c>
      <c r="F55" s="56">
        <v>3113854</v>
      </c>
      <c r="G55" s="104">
        <v>0</v>
      </c>
      <c r="H55" s="43" t="s">
        <v>11</v>
      </c>
      <c r="I55" s="43" t="str">
        <f t="shared" si="4"/>
        <v>900560601SUMINISTRO DE BIENES Y SERVICIOSAIA S.A.</v>
      </c>
      <c r="J55" s="193">
        <f t="shared" si="5"/>
        <v>1.510091926959004E-4</v>
      </c>
      <c r="K55" s="156">
        <f t="shared" si="1"/>
        <v>258591.6757916057</v>
      </c>
      <c r="L55" s="156">
        <f t="shared" si="2"/>
        <v>566284.47260962648</v>
      </c>
      <c r="M55" s="156">
        <f t="shared" si="3"/>
        <v>1089833.3436863131</v>
      </c>
      <c r="N55" s="156">
        <f t="shared" si="6"/>
        <v>1089833.3436863131</v>
      </c>
      <c r="O55" s="156">
        <f t="shared" si="7"/>
        <v>109311.16400028467</v>
      </c>
    </row>
    <row r="56" spans="1:15" ht="28" x14ac:dyDescent="0.15">
      <c r="A56" s="91" t="s">
        <v>65</v>
      </c>
      <c r="B56" s="90" t="s">
        <v>5234</v>
      </c>
      <c r="C56" s="44" t="s">
        <v>1294</v>
      </c>
      <c r="D56" s="44" t="s">
        <v>1295</v>
      </c>
      <c r="E56" s="43" t="s">
        <v>7586</v>
      </c>
      <c r="F56" s="56">
        <v>2444547</v>
      </c>
      <c r="G56" s="104">
        <v>0</v>
      </c>
      <c r="H56" s="43" t="s">
        <v>11</v>
      </c>
      <c r="I56" s="43" t="str">
        <f t="shared" si="4"/>
        <v>900669513SUMINISTRO DE BIENES Y SERVICIOSAIA S.A.</v>
      </c>
      <c r="J56" s="193">
        <f t="shared" si="5"/>
        <v>1.185505386499127E-4</v>
      </c>
      <c r="K56" s="156">
        <f t="shared" si="1"/>
        <v>203008.71694091707</v>
      </c>
      <c r="L56" s="156">
        <f t="shared" si="2"/>
        <v>444564.51993717265</v>
      </c>
      <c r="M56" s="156">
        <f t="shared" si="3"/>
        <v>855579.23743641993</v>
      </c>
      <c r="N56" s="156">
        <f t="shared" si="6"/>
        <v>855579.23743641993</v>
      </c>
      <c r="O56" s="156">
        <f t="shared" si="7"/>
        <v>85815.288071760559</v>
      </c>
    </row>
    <row r="57" spans="1:15" ht="42" x14ac:dyDescent="0.15">
      <c r="A57" s="91" t="s">
        <v>65</v>
      </c>
      <c r="B57" s="90" t="s">
        <v>5234</v>
      </c>
      <c r="C57" s="44" t="s">
        <v>1262</v>
      </c>
      <c r="D57" s="44" t="s">
        <v>1263</v>
      </c>
      <c r="E57" s="43" t="s">
        <v>7586</v>
      </c>
      <c r="F57" s="56">
        <v>2584034.5285999998</v>
      </c>
      <c r="G57" s="104">
        <v>0</v>
      </c>
      <c r="H57" s="43" t="s">
        <v>7577</v>
      </c>
      <c r="I57" s="43" t="str">
        <f t="shared" si="4"/>
        <v>900396076SUMINISTRO DE BIENES Y SERVICIOSCONSORCIO CLINICA PORTOAZUL</v>
      </c>
      <c r="J57" s="193">
        <f t="shared" si="5"/>
        <v>1.2531511370225372E-4</v>
      </c>
      <c r="K57" s="156">
        <f t="shared" si="1"/>
        <v>214592.53357866037</v>
      </c>
      <c r="L57" s="156">
        <f t="shared" si="2"/>
        <v>469931.67638345144</v>
      </c>
      <c r="M57" s="156">
        <f t="shared" si="3"/>
        <v>904399.17558916507</v>
      </c>
      <c r="N57" s="156">
        <f t="shared" si="6"/>
        <v>904399.17558916507</v>
      </c>
      <c r="O57" s="156">
        <f t="shared" si="7"/>
        <v>90711.967272130583</v>
      </c>
    </row>
    <row r="58" spans="1:15" ht="42" x14ac:dyDescent="0.15">
      <c r="A58" s="91" t="s">
        <v>65</v>
      </c>
      <c r="B58" s="90" t="s">
        <v>5234</v>
      </c>
      <c r="C58" s="44" t="s">
        <v>1473</v>
      </c>
      <c r="D58" s="44" t="s">
        <v>1474</v>
      </c>
      <c r="E58" s="43" t="s">
        <v>7586</v>
      </c>
      <c r="F58" s="56">
        <v>1513696</v>
      </c>
      <c r="G58" s="104">
        <v>0</v>
      </c>
      <c r="H58" s="43" t="s">
        <v>93</v>
      </c>
      <c r="I58" s="43" t="str">
        <f t="shared" si="4"/>
        <v>830512658SUMINISTRO DE BIENES Y SERVICIOSCONSORCIO TRIPLEA RIONEGRO</v>
      </c>
      <c r="J58" s="193">
        <f t="shared" si="5"/>
        <v>7.3408069532808438E-5</v>
      </c>
      <c r="K58" s="156">
        <f t="shared" si="1"/>
        <v>125705.69631044051</v>
      </c>
      <c r="L58" s="156">
        <f t="shared" si="2"/>
        <v>275280.26074803167</v>
      </c>
      <c r="M58" s="156">
        <f t="shared" si="3"/>
        <v>529786.03781827854</v>
      </c>
      <c r="N58" s="156">
        <f t="shared" si="6"/>
        <v>529786.03781827854</v>
      </c>
      <c r="O58" s="156">
        <f t="shared" si="7"/>
        <v>53137.96719517836</v>
      </c>
    </row>
    <row r="59" spans="1:15" ht="28" x14ac:dyDescent="0.15">
      <c r="A59" s="91" t="s">
        <v>65</v>
      </c>
      <c r="B59" s="90" t="s">
        <v>5234</v>
      </c>
      <c r="C59" s="44" t="s">
        <v>1211</v>
      </c>
      <c r="D59" s="44" t="s">
        <v>1212</v>
      </c>
      <c r="E59" s="43" t="s">
        <v>7586</v>
      </c>
      <c r="F59" s="56">
        <v>2925371</v>
      </c>
      <c r="G59" s="104">
        <v>0</v>
      </c>
      <c r="H59" s="43" t="s">
        <v>11</v>
      </c>
      <c r="I59" s="43" t="str">
        <f t="shared" si="4"/>
        <v>900013239SUMINISTRO DE BIENES Y SERVICIOSAIA S.A.</v>
      </c>
      <c r="J59" s="193">
        <f t="shared" si="5"/>
        <v>1.4186853752488039E-4</v>
      </c>
      <c r="K59" s="156">
        <f t="shared" si="1"/>
        <v>242939.00394885743</v>
      </c>
      <c r="L59" s="156">
        <f t="shared" si="2"/>
        <v>532007.01571830153</v>
      </c>
      <c r="M59" s="156">
        <f t="shared" si="3"/>
        <v>1023865.2353170618</v>
      </c>
      <c r="N59" s="156">
        <f t="shared" si="6"/>
        <v>1023865.2353170618</v>
      </c>
      <c r="O59" s="156">
        <f t="shared" si="7"/>
        <v>102694.50948653238</v>
      </c>
    </row>
    <row r="60" spans="1:15" ht="28" x14ac:dyDescent="0.15">
      <c r="A60" s="91" t="s">
        <v>65</v>
      </c>
      <c r="B60" s="90" t="s">
        <v>5234</v>
      </c>
      <c r="C60" s="44" t="s">
        <v>1480</v>
      </c>
      <c r="D60" s="44" t="s">
        <v>1481</v>
      </c>
      <c r="E60" s="43" t="s">
        <v>7586</v>
      </c>
      <c r="F60" s="56">
        <v>1501542</v>
      </c>
      <c r="G60" s="104">
        <v>0</v>
      </c>
      <c r="H60" s="43" t="s">
        <v>7</v>
      </c>
      <c r="I60" s="43" t="str">
        <f t="shared" si="4"/>
        <v>79252328SUMINISTRO DE BIENES Y SERVICIOSAIA CONCAY</v>
      </c>
      <c r="J60" s="193">
        <f t="shared" si="5"/>
        <v>7.2818650206139303E-5</v>
      </c>
      <c r="K60" s="156">
        <f t="shared" si="1"/>
        <v>124696.36086068237</v>
      </c>
      <c r="L60" s="156">
        <f t="shared" si="2"/>
        <v>273069.93827302236</v>
      </c>
      <c r="M60" s="156">
        <f t="shared" si="3"/>
        <v>525532.19853770733</v>
      </c>
      <c r="N60" s="156">
        <f t="shared" si="6"/>
        <v>525532.19853770733</v>
      </c>
      <c r="O60" s="156">
        <f t="shared" si="7"/>
        <v>52711.303681969497</v>
      </c>
    </row>
    <row r="61" spans="1:15" ht="28" x14ac:dyDescent="0.15">
      <c r="A61" s="91" t="s">
        <v>65</v>
      </c>
      <c r="B61" s="90" t="s">
        <v>5234</v>
      </c>
      <c r="C61" s="44" t="s">
        <v>397</v>
      </c>
      <c r="D61" s="44" t="s">
        <v>398</v>
      </c>
      <c r="E61" s="43" t="s">
        <v>7586</v>
      </c>
      <c r="F61" s="56">
        <v>30326777</v>
      </c>
      <c r="G61" s="104">
        <v>0</v>
      </c>
      <c r="H61" s="43" t="s">
        <v>11</v>
      </c>
      <c r="I61" s="43" t="str">
        <f t="shared" si="4"/>
        <v>900214218SUMINISTRO DE BIENES Y SERVICIOSAIA S.A.</v>
      </c>
      <c r="J61" s="193">
        <f t="shared" si="5"/>
        <v>1.4707247391299017E-3</v>
      </c>
      <c r="K61" s="156">
        <f t="shared" si="1"/>
        <v>2518503.4641278381</v>
      </c>
      <c r="L61" s="156">
        <f t="shared" si="2"/>
        <v>5515217.7717371313</v>
      </c>
      <c r="M61" s="156">
        <f t="shared" si="3"/>
        <v>10614220.4423005</v>
      </c>
      <c r="N61" s="156">
        <f t="shared" si="6"/>
        <v>10614220.4423005</v>
      </c>
      <c r="O61" s="156">
        <f t="shared" si="7"/>
        <v>1064614.8773343456</v>
      </c>
    </row>
    <row r="62" spans="1:15" ht="28" x14ac:dyDescent="0.15">
      <c r="A62" s="91" t="s">
        <v>65</v>
      </c>
      <c r="B62" s="90" t="s">
        <v>5234</v>
      </c>
      <c r="C62" s="44" t="s">
        <v>1243</v>
      </c>
      <c r="D62" s="44" t="s">
        <v>1244</v>
      </c>
      <c r="E62" s="43" t="s">
        <v>7586</v>
      </c>
      <c r="F62" s="56">
        <v>2662400</v>
      </c>
      <c r="G62" s="104">
        <v>0</v>
      </c>
      <c r="H62" s="43" t="s">
        <v>11</v>
      </c>
      <c r="I62" s="43" t="str">
        <f t="shared" si="4"/>
        <v>900110566SUMINISTRO DE BIENES Y SERVICIOSAIA S.A.</v>
      </c>
      <c r="J62" s="193">
        <f t="shared" si="5"/>
        <v>1.2911551878590495E-4</v>
      </c>
      <c r="K62" s="156">
        <f t="shared" si="1"/>
        <v>221100.4361885853</v>
      </c>
      <c r="L62" s="156">
        <f t="shared" si="2"/>
        <v>484183.19544714357</v>
      </c>
      <c r="M62" s="156">
        <f t="shared" si="3"/>
        <v>931826.69907787605</v>
      </c>
      <c r="N62" s="156">
        <f t="shared" si="6"/>
        <v>931826.69907787605</v>
      </c>
      <c r="O62" s="156">
        <f t="shared" si="7"/>
        <v>93462.970015407889</v>
      </c>
    </row>
    <row r="63" spans="1:15" ht="28" x14ac:dyDescent="0.15">
      <c r="A63" s="91" t="s">
        <v>65</v>
      </c>
      <c r="B63" s="90" t="s">
        <v>5234</v>
      </c>
      <c r="C63" s="44" t="s">
        <v>1325</v>
      </c>
      <c r="D63" s="44" t="s">
        <v>1326</v>
      </c>
      <c r="E63" s="43" t="s">
        <v>7586</v>
      </c>
      <c r="F63" s="56">
        <v>450240</v>
      </c>
      <c r="G63" s="104">
        <v>0</v>
      </c>
      <c r="H63" s="43" t="s">
        <v>11</v>
      </c>
      <c r="I63" s="43" t="str">
        <f t="shared" si="4"/>
        <v>70431751SUMINISTRO DE BIENES Y SERVICIOSAIA S.A.</v>
      </c>
      <c r="J63" s="193">
        <f t="shared" si="5"/>
        <v>2.1834799871606763E-5</v>
      </c>
      <c r="K63" s="156">
        <f t="shared" si="1"/>
        <v>37390.422321795617</v>
      </c>
      <c r="L63" s="156">
        <f t="shared" si="2"/>
        <v>81880.499518525365</v>
      </c>
      <c r="M63" s="156">
        <f t="shared" si="3"/>
        <v>157581.75067338601</v>
      </c>
      <c r="N63" s="156">
        <f t="shared" si="6"/>
        <v>157581.75067338601</v>
      </c>
      <c r="O63" s="156">
        <f t="shared" si="7"/>
        <v>15805.576780249869</v>
      </c>
    </row>
    <row r="64" spans="1:15" ht="28" x14ac:dyDescent="0.15">
      <c r="A64" s="91" t="s">
        <v>65</v>
      </c>
      <c r="B64" s="90" t="s">
        <v>5234</v>
      </c>
      <c r="C64" s="44" t="s">
        <v>1333</v>
      </c>
      <c r="D64" s="44" t="s">
        <v>1334</v>
      </c>
      <c r="E64" s="43" t="s">
        <v>7586</v>
      </c>
      <c r="F64" s="56">
        <v>135000</v>
      </c>
      <c r="G64" s="104">
        <v>0</v>
      </c>
      <c r="H64" s="43" t="s">
        <v>11</v>
      </c>
      <c r="I64" s="43" t="str">
        <f t="shared" si="4"/>
        <v>8151285SUMINISTRO DE BIENES Y SERVICIOSAIA S.A.</v>
      </c>
      <c r="J64" s="193">
        <f t="shared" si="5"/>
        <v>6.5469482557456306E-6</v>
      </c>
      <c r="K64" s="156">
        <f t="shared" si="1"/>
        <v>11211.147417915796</v>
      </c>
      <c r="L64" s="156">
        <f t="shared" si="2"/>
        <v>24551.055959046116</v>
      </c>
      <c r="M64" s="156">
        <f t="shared" si="3"/>
        <v>47249.325561716214</v>
      </c>
      <c r="N64" s="156">
        <f t="shared" si="6"/>
        <v>47249.325561716214</v>
      </c>
      <c r="O64" s="156">
        <f t="shared" si="7"/>
        <v>4739.1454898137263</v>
      </c>
    </row>
    <row r="65" spans="1:15" ht="28" x14ac:dyDescent="0.15">
      <c r="A65" s="91" t="s">
        <v>65</v>
      </c>
      <c r="B65" s="90" t="s">
        <v>5234</v>
      </c>
      <c r="C65" s="44" t="s">
        <v>435</v>
      </c>
      <c r="D65" s="44" t="s">
        <v>436</v>
      </c>
      <c r="E65" s="43" t="s">
        <v>7586</v>
      </c>
      <c r="F65" s="56">
        <v>26054006</v>
      </c>
      <c r="G65" s="104">
        <v>0</v>
      </c>
      <c r="H65" s="43" t="s">
        <v>11</v>
      </c>
      <c r="I65" s="43" t="str">
        <f t="shared" si="4"/>
        <v>900627986SUMINISTRO DE BIENES Y SERVICIOSAIA S.A.</v>
      </c>
      <c r="J65" s="193">
        <f t="shared" si="5"/>
        <v>1.2635128084213794E-3</v>
      </c>
      <c r="K65" s="156">
        <f t="shared" si="1"/>
        <v>2163668.9043945381</v>
      </c>
      <c r="L65" s="156">
        <f t="shared" si="2"/>
        <v>4738173.0315801725</v>
      </c>
      <c r="M65" s="156">
        <f t="shared" si="3"/>
        <v>9118771.9383770954</v>
      </c>
      <c r="N65" s="156">
        <f t="shared" si="6"/>
        <v>9118771.9383770954</v>
      </c>
      <c r="O65" s="156">
        <f t="shared" si="7"/>
        <v>914620.18538133171</v>
      </c>
    </row>
    <row r="66" spans="1:15" ht="28" x14ac:dyDescent="0.15">
      <c r="A66" s="91" t="s">
        <v>65</v>
      </c>
      <c r="B66" s="90" t="s">
        <v>5234</v>
      </c>
      <c r="C66" s="44" t="s">
        <v>1110</v>
      </c>
      <c r="D66" s="44" t="s">
        <v>1111</v>
      </c>
      <c r="E66" s="43" t="s">
        <v>7586</v>
      </c>
      <c r="F66" s="56">
        <v>3844262.5</v>
      </c>
      <c r="G66" s="104">
        <v>0</v>
      </c>
      <c r="H66" s="43" t="s">
        <v>7</v>
      </c>
      <c r="I66" s="43" t="str">
        <f t="shared" si="4"/>
        <v>830101419SUMINISTRO DE BIENES Y SERVICIOSAIA CONCAY</v>
      </c>
      <c r="J66" s="193">
        <f t="shared" si="5"/>
        <v>1.864310197703951E-4</v>
      </c>
      <c r="K66" s="156">
        <f t="shared" si="1"/>
        <v>319248.84148641129</v>
      </c>
      <c r="L66" s="156">
        <f t="shared" si="2"/>
        <v>699116.32413898164</v>
      </c>
      <c r="M66" s="156">
        <f t="shared" si="3"/>
        <v>1345472.6696829414</v>
      </c>
      <c r="N66" s="156">
        <f t="shared" si="6"/>
        <v>1345472.6696829414</v>
      </c>
      <c r="O66" s="156">
        <f t="shared" si="7"/>
        <v>134951.99472988918</v>
      </c>
    </row>
    <row r="67" spans="1:15" ht="28" x14ac:dyDescent="0.15">
      <c r="A67" s="91" t="s">
        <v>65</v>
      </c>
      <c r="B67" s="90" t="s">
        <v>5234</v>
      </c>
      <c r="C67" s="44" t="s">
        <v>1339</v>
      </c>
      <c r="D67" s="44" t="s">
        <v>1340</v>
      </c>
      <c r="E67" s="43" t="s">
        <v>7586</v>
      </c>
      <c r="F67" s="56">
        <v>1756150</v>
      </c>
      <c r="G67" s="104">
        <v>0</v>
      </c>
      <c r="H67" s="43" t="s">
        <v>11</v>
      </c>
      <c r="I67" s="43" t="str">
        <f t="shared" si="4"/>
        <v>1037613017SUMINISTRO DE BIENES Y SERVICIOSAIA S.A.</v>
      </c>
      <c r="J67" s="193">
        <f t="shared" si="5"/>
        <v>8.5166097624649552E-5</v>
      </c>
      <c r="K67" s="156">
        <f t="shared" si="1"/>
        <v>145840.4187997987</v>
      </c>
      <c r="L67" s="156">
        <f t="shared" si="2"/>
        <v>319372.86609243584</v>
      </c>
      <c r="M67" s="156">
        <f t="shared" si="3"/>
        <v>614643.72655709577</v>
      </c>
      <c r="N67" s="156">
        <f t="shared" si="6"/>
        <v>614643.72655709577</v>
      </c>
      <c r="O67" s="156">
        <f t="shared" si="7"/>
        <v>61649.261866195375</v>
      </c>
    </row>
    <row r="68" spans="1:15" ht="28" x14ac:dyDescent="0.15">
      <c r="A68" s="91" t="s">
        <v>65</v>
      </c>
      <c r="B68" s="90" t="s">
        <v>5234</v>
      </c>
      <c r="C68" s="44" t="s">
        <v>887</v>
      </c>
      <c r="D68" s="44" t="s">
        <v>888</v>
      </c>
      <c r="E68" s="43" t="s">
        <v>7586</v>
      </c>
      <c r="F68" s="56">
        <v>6486000</v>
      </c>
      <c r="G68" s="104">
        <v>0</v>
      </c>
      <c r="H68" s="43" t="s">
        <v>11</v>
      </c>
      <c r="I68" s="43" t="str">
        <f t="shared" si="4"/>
        <v>71694381SUMINISTRO DE BIENES Y SERVICIOSAIA S.A.</v>
      </c>
      <c r="J68" s="193">
        <f t="shared" si="5"/>
        <v>3.1454449175382341E-4</v>
      </c>
      <c r="K68" s="156">
        <f t="shared" si="1"/>
        <v>538633.3492785322</v>
      </c>
      <c r="L68" s="156">
        <f t="shared" si="2"/>
        <v>1179541.8440768379</v>
      </c>
      <c r="M68" s="156">
        <f t="shared" si="3"/>
        <v>2270067.5969873434</v>
      </c>
      <c r="N68" s="156">
        <f t="shared" si="6"/>
        <v>2270067.5969873434</v>
      </c>
      <c r="O68" s="156">
        <f t="shared" si="7"/>
        <v>227689.61219949502</v>
      </c>
    </row>
    <row r="69" spans="1:15" ht="28" x14ac:dyDescent="0.15">
      <c r="A69" s="91" t="s">
        <v>65</v>
      </c>
      <c r="B69" s="90" t="s">
        <v>5234</v>
      </c>
      <c r="C69" s="44" t="s">
        <v>423</v>
      </c>
      <c r="D69" s="44" t="s">
        <v>424</v>
      </c>
      <c r="E69" s="43" t="s">
        <v>7586</v>
      </c>
      <c r="F69" s="56">
        <v>27802814</v>
      </c>
      <c r="G69" s="104">
        <v>0</v>
      </c>
      <c r="H69" s="43" t="s">
        <v>11</v>
      </c>
      <c r="I69" s="43" t="str">
        <f t="shared" si="4"/>
        <v>890806999SUMINISTRO DE BIENES Y SERVICIOSAIA S.A.</v>
      </c>
      <c r="J69" s="193">
        <f t="shared" si="5"/>
        <v>1.3483228490527423E-3</v>
      </c>
      <c r="K69" s="156">
        <f t="shared" si="1"/>
        <v>2308899.6028658752</v>
      </c>
      <c r="L69" s="156">
        <f t="shared" si="2"/>
        <v>5056210.6839477839</v>
      </c>
      <c r="M69" s="156">
        <f t="shared" si="3"/>
        <v>9730846.0016136412</v>
      </c>
      <c r="N69" s="156">
        <f t="shared" si="6"/>
        <v>9730846.0016136412</v>
      </c>
      <c r="O69" s="156">
        <f t="shared" si="7"/>
        <v>976011.7079424439</v>
      </c>
    </row>
    <row r="70" spans="1:15" ht="42" x14ac:dyDescent="0.15">
      <c r="A70" s="91" t="s">
        <v>65</v>
      </c>
      <c r="B70" s="90" t="s">
        <v>5234</v>
      </c>
      <c r="C70" s="44" t="s">
        <v>1068</v>
      </c>
      <c r="D70" s="44" t="s">
        <v>1069</v>
      </c>
      <c r="E70" s="43" t="s">
        <v>7586</v>
      </c>
      <c r="F70" s="56">
        <v>4121765</v>
      </c>
      <c r="G70" s="104">
        <v>0</v>
      </c>
      <c r="H70" s="43" t="s">
        <v>93</v>
      </c>
      <c r="I70" s="43" t="str">
        <f t="shared" si="4"/>
        <v>900361140SUMINISTRO DE BIENES Y SERVICIOSCONSORCIO TRIPLEA RIONEGRO</v>
      </c>
      <c r="J70" s="193">
        <f t="shared" si="5"/>
        <v>1.998887568692103E-4</v>
      </c>
      <c r="K70" s="156">
        <f t="shared" si="1"/>
        <v>342294.18545930146</v>
      </c>
      <c r="L70" s="156">
        <f t="shared" si="2"/>
        <v>749582.83825953864</v>
      </c>
      <c r="M70" s="156">
        <f t="shared" si="3"/>
        <v>1442597.1583250908</v>
      </c>
      <c r="N70" s="156">
        <f t="shared" si="6"/>
        <v>1442597.1583250908</v>
      </c>
      <c r="O70" s="156">
        <f t="shared" si="7"/>
        <v>144693.65933201538</v>
      </c>
    </row>
    <row r="71" spans="1:15" ht="28" x14ac:dyDescent="0.15">
      <c r="A71" s="91" t="s">
        <v>65</v>
      </c>
      <c r="B71" s="90" t="s">
        <v>5234</v>
      </c>
      <c r="C71" s="44" t="s">
        <v>992</v>
      </c>
      <c r="D71" s="44" t="s">
        <v>993</v>
      </c>
      <c r="E71" s="43" t="s">
        <v>7586</v>
      </c>
      <c r="F71" s="56">
        <v>4843157</v>
      </c>
      <c r="G71" s="104">
        <v>0</v>
      </c>
      <c r="H71" s="43" t="s">
        <v>11</v>
      </c>
      <c r="I71" s="43" t="str">
        <f t="shared" si="4"/>
        <v>800254289SUMINISTRO DE BIENES Y SERVICIOSAIA S.A.</v>
      </c>
      <c r="J71" s="193">
        <f t="shared" si="5"/>
        <v>2.3487332054409067E-4</v>
      </c>
      <c r="K71" s="156">
        <f t="shared" si="1"/>
        <v>402202.57107489486</v>
      </c>
      <c r="L71" s="156">
        <f t="shared" si="2"/>
        <v>880774.95204034005</v>
      </c>
      <c r="M71" s="156">
        <f t="shared" si="3"/>
        <v>1695080.7543667024</v>
      </c>
      <c r="N71" s="156">
        <f t="shared" si="6"/>
        <v>1695080.7543667024</v>
      </c>
      <c r="O71" s="156">
        <f t="shared" si="7"/>
        <v>170017.96780007242</v>
      </c>
    </row>
    <row r="72" spans="1:15" ht="28" x14ac:dyDescent="0.15">
      <c r="A72" s="91" t="s">
        <v>65</v>
      </c>
      <c r="B72" s="90" t="s">
        <v>5234</v>
      </c>
      <c r="C72" s="44" t="s">
        <v>1371</v>
      </c>
      <c r="D72" s="44" t="s">
        <v>1372</v>
      </c>
      <c r="E72" s="43" t="s">
        <v>7586</v>
      </c>
      <c r="F72" s="56">
        <v>683360</v>
      </c>
      <c r="G72" s="104">
        <v>0</v>
      </c>
      <c r="H72" s="43" t="s">
        <v>11</v>
      </c>
      <c r="I72" s="43" t="str">
        <f t="shared" si="4"/>
        <v>901105701SUMINISTRO DE BIENES Y SERVICIOSAIA S.A.</v>
      </c>
      <c r="J72" s="193">
        <f t="shared" si="5"/>
        <v>3.3140167111454331E-5</v>
      </c>
      <c r="K72" s="156">
        <f t="shared" si="1"/>
        <v>56749.99777412547</v>
      </c>
      <c r="L72" s="156">
        <f t="shared" si="2"/>
        <v>124275.62666795374</v>
      </c>
      <c r="M72" s="156">
        <f t="shared" si="3"/>
        <v>239172.58604336591</v>
      </c>
      <c r="N72" s="156">
        <f t="shared" si="6"/>
        <v>239172.58604336591</v>
      </c>
      <c r="O72" s="156">
        <f t="shared" si="7"/>
        <v>23989.203421623024</v>
      </c>
    </row>
    <row r="73" spans="1:15" ht="28" x14ac:dyDescent="0.15">
      <c r="A73" s="91" t="s">
        <v>65</v>
      </c>
      <c r="B73" s="90" t="s">
        <v>5234</v>
      </c>
      <c r="C73" s="44" t="s">
        <v>580</v>
      </c>
      <c r="D73" s="44" t="s">
        <v>581</v>
      </c>
      <c r="E73" s="43" t="s">
        <v>7586</v>
      </c>
      <c r="F73" s="56">
        <v>16811895</v>
      </c>
      <c r="G73" s="104">
        <v>0</v>
      </c>
      <c r="H73" s="43" t="s">
        <v>11</v>
      </c>
      <c r="I73" s="43" t="str">
        <f t="shared" si="4"/>
        <v>890907393SUMINISTRO DE BIENES Y SERVICIOSAIA S.A.</v>
      </c>
      <c r="J73" s="193">
        <f t="shared" si="5"/>
        <v>8.153081973779903E-4</v>
      </c>
      <c r="K73" s="156">
        <f t="shared" si="1"/>
        <v>1396152.8386631219</v>
      </c>
      <c r="L73" s="156">
        <f t="shared" si="2"/>
        <v>3057405.7401674637</v>
      </c>
      <c r="M73" s="156">
        <f t="shared" si="3"/>
        <v>5884079.2604769561</v>
      </c>
      <c r="N73" s="156">
        <f t="shared" si="6"/>
        <v>5884079.2604769561</v>
      </c>
      <c r="O73" s="156">
        <f t="shared" si="7"/>
        <v>590177.89899608842</v>
      </c>
    </row>
    <row r="74" spans="1:15" ht="42" x14ac:dyDescent="0.15">
      <c r="A74" s="91" t="s">
        <v>65</v>
      </c>
      <c r="B74" s="90" t="s">
        <v>5234</v>
      </c>
      <c r="C74" s="44" t="s">
        <v>580</v>
      </c>
      <c r="D74" s="44" t="s">
        <v>581</v>
      </c>
      <c r="E74" s="43" t="s">
        <v>7586</v>
      </c>
      <c r="F74" s="56">
        <v>6208512</v>
      </c>
      <c r="G74" s="104">
        <v>0</v>
      </c>
      <c r="H74" s="43" t="s">
        <v>93</v>
      </c>
      <c r="I74" s="43" t="str">
        <f t="shared" si="4"/>
        <v>890907393SUMINISTRO DE BIENES Y SERVICIOSCONSORCIO TRIPLEA RIONEGRO</v>
      </c>
      <c r="J74" s="193">
        <f t="shared" si="5"/>
        <v>3.0108745784574679E-4</v>
      </c>
      <c r="K74" s="156">
        <f t="shared" si="1"/>
        <v>515589.20946592023</v>
      </c>
      <c r="L74" s="156">
        <f t="shared" si="2"/>
        <v>1129077.9669215505</v>
      </c>
      <c r="M74" s="156">
        <f t="shared" si="3"/>
        <v>2172948.1832727548</v>
      </c>
      <c r="N74" s="156">
        <f t="shared" si="6"/>
        <v>2172948.1832727548</v>
      </c>
      <c r="O74" s="156">
        <f t="shared" si="7"/>
        <v>217948.45661669923</v>
      </c>
    </row>
    <row r="75" spans="1:15" ht="28" x14ac:dyDescent="0.15">
      <c r="A75" s="91" t="s">
        <v>65</v>
      </c>
      <c r="B75" s="90" t="s">
        <v>5234</v>
      </c>
      <c r="C75" s="44" t="s">
        <v>1043</v>
      </c>
      <c r="D75" s="44" t="s">
        <v>1044</v>
      </c>
      <c r="E75" s="43" t="s">
        <v>7586</v>
      </c>
      <c r="F75" s="56">
        <v>4270980</v>
      </c>
      <c r="G75" s="104">
        <v>0</v>
      </c>
      <c r="H75" s="43" t="s">
        <v>7</v>
      </c>
      <c r="I75" s="43" t="str">
        <f t="shared" si="4"/>
        <v>900060495SUMINISTRO DE BIENES Y SERVICIOSAIA CONCAY</v>
      </c>
      <c r="J75" s="193">
        <f t="shared" si="5"/>
        <v>2.0712507452832945E-4</v>
      </c>
      <c r="K75" s="156">
        <f t="shared" si="1"/>
        <v>354685.82517755561</v>
      </c>
      <c r="L75" s="156">
        <f t="shared" si="2"/>
        <v>776719.02948123543</v>
      </c>
      <c r="M75" s="156">
        <f t="shared" si="3"/>
        <v>1494821.6628709536</v>
      </c>
      <c r="N75" s="156">
        <f t="shared" si="6"/>
        <v>1494821.6628709536</v>
      </c>
      <c r="O75" s="156">
        <f t="shared" si="7"/>
        <v>149931.81928951578</v>
      </c>
    </row>
    <row r="76" spans="1:15" ht="28" x14ac:dyDescent="0.15">
      <c r="A76" s="91" t="s">
        <v>65</v>
      </c>
      <c r="B76" s="90" t="s">
        <v>5234</v>
      </c>
      <c r="C76" s="44" t="s">
        <v>805</v>
      </c>
      <c r="D76" s="44" t="s">
        <v>806</v>
      </c>
      <c r="E76" s="43" t="s">
        <v>7586</v>
      </c>
      <c r="F76" s="56">
        <v>7577599</v>
      </c>
      <c r="G76" s="104">
        <v>0</v>
      </c>
      <c r="H76" s="43" t="s">
        <v>11</v>
      </c>
      <c r="I76" s="43" t="str">
        <f t="shared" si="4"/>
        <v>890913379SUMINISTRO DE BIENES Y SERVICIOSAIA S.A.</v>
      </c>
      <c r="J76" s="193">
        <f t="shared" ref="J76:J139" si="8">+F76/$F$10</f>
        <v>3.6748258189473951E-4</v>
      </c>
      <c r="K76" s="156">
        <f t="shared" ref="K76:K139" si="9">+$C$2*J76</f>
        <v>629285.77379889856</v>
      </c>
      <c r="L76" s="156">
        <f t="shared" ref="L76:L139" si="10">+$C$3*J76</f>
        <v>1378059.6821052732</v>
      </c>
      <c r="M76" s="156">
        <f t="shared" ref="M76:M139" si="11">+$C$4*J76</f>
        <v>2652121.7935343352</v>
      </c>
      <c r="N76" s="156">
        <f t="shared" si="6"/>
        <v>2652121.7935343352</v>
      </c>
      <c r="O76" s="156">
        <f t="shared" si="7"/>
        <v>266009.95647753333</v>
      </c>
    </row>
    <row r="77" spans="1:15" ht="28" x14ac:dyDescent="0.15">
      <c r="A77" s="91" t="s">
        <v>65</v>
      </c>
      <c r="B77" s="90" t="s">
        <v>5234</v>
      </c>
      <c r="C77" s="44" t="s">
        <v>1172</v>
      </c>
      <c r="D77" s="44" t="s">
        <v>1173</v>
      </c>
      <c r="E77" s="43" t="s">
        <v>7586</v>
      </c>
      <c r="F77" s="56">
        <v>3421248</v>
      </c>
      <c r="G77" s="104">
        <v>0</v>
      </c>
      <c r="H77" s="43" t="s">
        <v>11</v>
      </c>
      <c r="I77" s="43" t="str">
        <f t="shared" ref="I77:I140" si="12">+CONCATENATE(D77,E77,H77)</f>
        <v>900749812SUMINISTRO DE BIENES Y SERVICIOSAIA S.A.</v>
      </c>
      <c r="J77" s="193">
        <f t="shared" si="8"/>
        <v>1.659165453783202E-4</v>
      </c>
      <c r="K77" s="156">
        <f t="shared" si="9"/>
        <v>284119.37541666353</v>
      </c>
      <c r="L77" s="156">
        <f t="shared" si="10"/>
        <v>622187.04516870074</v>
      </c>
      <c r="M77" s="156">
        <f t="shared" si="11"/>
        <v>1197419.707995337</v>
      </c>
      <c r="N77" s="156">
        <f t="shared" ref="N77:N140" si="13">+$C$5*J77</f>
        <v>1197419.707995337</v>
      </c>
      <c r="O77" s="156">
        <f t="shared" ref="O77:O140" si="14">+$C$6*J77</f>
        <v>120102.16317580911</v>
      </c>
    </row>
    <row r="78" spans="1:15" ht="28" x14ac:dyDescent="0.15">
      <c r="A78" s="91" t="s">
        <v>65</v>
      </c>
      <c r="B78" s="90" t="s">
        <v>5234</v>
      </c>
      <c r="C78" s="44" t="s">
        <v>1468</v>
      </c>
      <c r="D78" s="44" t="s">
        <v>1470</v>
      </c>
      <c r="E78" s="43" t="s">
        <v>7586</v>
      </c>
      <c r="F78" s="56">
        <v>1041105</v>
      </c>
      <c r="G78" s="104">
        <v>0</v>
      </c>
      <c r="H78" s="43" t="s">
        <v>11</v>
      </c>
      <c r="I78" s="43" t="str">
        <f t="shared" si="12"/>
        <v>800192020SUMINISTRO DE BIENES Y SERVICIOSAIA S.A.</v>
      </c>
      <c r="J78" s="193">
        <f t="shared" si="8"/>
        <v>5.0489337509615224E-5</v>
      </c>
      <c r="K78" s="156">
        <f t="shared" si="9"/>
        <v>86459.123203920186</v>
      </c>
      <c r="L78" s="156">
        <f t="shared" si="10"/>
        <v>189335.01566105708</v>
      </c>
      <c r="M78" s="156">
        <f t="shared" si="11"/>
        <v>364381.54880689306</v>
      </c>
      <c r="N78" s="156">
        <f t="shared" si="13"/>
        <v>364381.54880689306</v>
      </c>
      <c r="O78" s="156">
        <f t="shared" si="14"/>
        <v>36547.763445722368</v>
      </c>
    </row>
    <row r="79" spans="1:15" ht="28" x14ac:dyDescent="0.15">
      <c r="A79" s="91" t="s">
        <v>65</v>
      </c>
      <c r="B79" s="90" t="s">
        <v>5234</v>
      </c>
      <c r="C79" s="44" t="s">
        <v>1477</v>
      </c>
      <c r="D79" s="44" t="s">
        <v>1478</v>
      </c>
      <c r="E79" s="43" t="s">
        <v>7586</v>
      </c>
      <c r="F79" s="56">
        <v>226000</v>
      </c>
      <c r="G79" s="104">
        <v>0</v>
      </c>
      <c r="H79" s="43" t="s">
        <v>11</v>
      </c>
      <c r="I79" s="43" t="str">
        <f t="shared" si="12"/>
        <v>800011268SUMINISTRO DE BIENES Y SERVICIOSAIA S.A.</v>
      </c>
      <c r="J79" s="193">
        <f t="shared" si="8"/>
        <v>1.0960076339248242E-5</v>
      </c>
      <c r="K79" s="156">
        <f t="shared" si="9"/>
        <v>18768.291232955333</v>
      </c>
      <c r="L79" s="156">
        <f t="shared" si="10"/>
        <v>41100.286272180907</v>
      </c>
      <c r="M79" s="156">
        <f t="shared" si="11"/>
        <v>79098.870940354565</v>
      </c>
      <c r="N79" s="156">
        <f t="shared" si="13"/>
        <v>79098.870940354565</v>
      </c>
      <c r="O79" s="156">
        <f t="shared" si="14"/>
        <v>7933.6805977622389</v>
      </c>
    </row>
    <row r="80" spans="1:15" ht="28" x14ac:dyDescent="0.15">
      <c r="A80" s="91" t="s">
        <v>65</v>
      </c>
      <c r="B80" s="90" t="s">
        <v>5234</v>
      </c>
      <c r="C80" s="44" t="s">
        <v>1485</v>
      </c>
      <c r="D80" s="44" t="s">
        <v>1486</v>
      </c>
      <c r="E80" s="43" t="s">
        <v>7586</v>
      </c>
      <c r="F80" s="56">
        <v>3756</v>
      </c>
      <c r="G80" s="104">
        <v>0</v>
      </c>
      <c r="H80" s="43" t="s">
        <v>11</v>
      </c>
      <c r="I80" s="43" t="str">
        <f t="shared" si="12"/>
        <v>860450048SUMINISTRO DE BIENES Y SERVICIOSAIA S.A.</v>
      </c>
      <c r="J80" s="193">
        <f t="shared" si="8"/>
        <v>1.8215064924874512E-7</v>
      </c>
      <c r="K80" s="156">
        <f t="shared" si="9"/>
        <v>311.91903482734614</v>
      </c>
      <c r="L80" s="156">
        <f t="shared" si="10"/>
        <v>683.06493468279416</v>
      </c>
      <c r="M80" s="156">
        <f t="shared" si="11"/>
        <v>1314.5812356281936</v>
      </c>
      <c r="N80" s="156">
        <f t="shared" si="13"/>
        <v>1314.5812356281936</v>
      </c>
      <c r="O80" s="156">
        <f t="shared" si="14"/>
        <v>131.85355896103968</v>
      </c>
    </row>
    <row r="81" spans="1:15" ht="28" x14ac:dyDescent="0.15">
      <c r="A81" s="91" t="s">
        <v>65</v>
      </c>
      <c r="B81" s="90" t="s">
        <v>5234</v>
      </c>
      <c r="C81" s="44" t="s">
        <v>787</v>
      </c>
      <c r="D81" s="44" t="s">
        <v>788</v>
      </c>
      <c r="E81" s="43" t="s">
        <v>7586</v>
      </c>
      <c r="F81" s="56">
        <v>11659175</v>
      </c>
      <c r="G81" s="104">
        <v>0</v>
      </c>
      <c r="H81" s="43" t="s">
        <v>11</v>
      </c>
      <c r="I81" s="43" t="str">
        <f t="shared" si="12"/>
        <v>890900240SUMINISTRO DE BIENES Y SERVICIOSAIA S.A.</v>
      </c>
      <c r="J81" s="193">
        <f t="shared" si="8"/>
        <v>5.6542233651617083E-4</v>
      </c>
      <c r="K81" s="156">
        <f t="shared" si="9"/>
        <v>968242.44219465472</v>
      </c>
      <c r="L81" s="156">
        <f t="shared" si="10"/>
        <v>2120333.7619356406</v>
      </c>
      <c r="M81" s="156">
        <f t="shared" si="11"/>
        <v>4080653.0026372047</v>
      </c>
      <c r="N81" s="156">
        <f t="shared" si="13"/>
        <v>4080653.0026372047</v>
      </c>
      <c r="O81" s="156">
        <f t="shared" si="14"/>
        <v>409292.78974962188</v>
      </c>
    </row>
    <row r="82" spans="1:15" ht="28" x14ac:dyDescent="0.15">
      <c r="A82" s="91" t="s">
        <v>65</v>
      </c>
      <c r="B82" s="90" t="s">
        <v>5234</v>
      </c>
      <c r="C82" s="44" t="s">
        <v>743</v>
      </c>
      <c r="D82" s="44" t="s">
        <v>744</v>
      </c>
      <c r="E82" s="43" t="s">
        <v>7586</v>
      </c>
      <c r="F82" s="56">
        <v>10212164</v>
      </c>
      <c r="G82" s="104">
        <v>0</v>
      </c>
      <c r="H82" s="43" t="s">
        <v>11</v>
      </c>
      <c r="I82" s="43" t="str">
        <f t="shared" si="12"/>
        <v>900301056SUMINISTRO DE BIENES Y SERVICIOSAIA S.A.</v>
      </c>
      <c r="J82" s="193">
        <f t="shared" si="8"/>
        <v>4.952482169421357E-4</v>
      </c>
      <c r="K82" s="156">
        <f t="shared" si="9"/>
        <v>848074.63748098246</v>
      </c>
      <c r="L82" s="156">
        <f t="shared" si="10"/>
        <v>1857180.8135330088</v>
      </c>
      <c r="M82" s="156">
        <f t="shared" si="11"/>
        <v>3574206.3816713933</v>
      </c>
      <c r="N82" s="156">
        <f t="shared" si="13"/>
        <v>3574206.3816713933</v>
      </c>
      <c r="O82" s="156">
        <f t="shared" si="14"/>
        <v>358495.78490250441</v>
      </c>
    </row>
    <row r="83" spans="1:15" ht="28" x14ac:dyDescent="0.15">
      <c r="A83" s="91" t="s">
        <v>65</v>
      </c>
      <c r="B83" s="90" t="s">
        <v>5234</v>
      </c>
      <c r="C83" s="44" t="s">
        <v>537</v>
      </c>
      <c r="D83" s="44" t="s">
        <v>538</v>
      </c>
      <c r="E83" s="43" t="s">
        <v>7586</v>
      </c>
      <c r="F83" s="56">
        <v>18556777</v>
      </c>
      <c r="G83" s="104">
        <v>0</v>
      </c>
      <c r="H83" s="43" t="s">
        <v>11</v>
      </c>
      <c r="I83" s="43" t="str">
        <f t="shared" si="12"/>
        <v>811026023SUMINISTRO DE BIENES Y SERVICIOSAIA S.A.</v>
      </c>
      <c r="J83" s="193">
        <f t="shared" si="8"/>
        <v>8.999278430548936E-4</v>
      </c>
      <c r="K83" s="156">
        <f t="shared" si="9"/>
        <v>1541057.5003584386</v>
      </c>
      <c r="L83" s="156">
        <f t="shared" si="10"/>
        <v>3374729.411455851</v>
      </c>
      <c r="M83" s="156">
        <f t="shared" si="11"/>
        <v>6494779.2433271669</v>
      </c>
      <c r="N83" s="156">
        <f t="shared" si="13"/>
        <v>6494779.2433271669</v>
      </c>
      <c r="O83" s="156">
        <f t="shared" si="14"/>
        <v>651431.60018540069</v>
      </c>
    </row>
    <row r="84" spans="1:15" ht="28" x14ac:dyDescent="0.15">
      <c r="A84" s="91" t="s">
        <v>65</v>
      </c>
      <c r="B84" s="90" t="s">
        <v>5234</v>
      </c>
      <c r="C84" s="44" t="s">
        <v>1061</v>
      </c>
      <c r="D84" s="44" t="s">
        <v>1062</v>
      </c>
      <c r="E84" s="43" t="s">
        <v>7586</v>
      </c>
      <c r="F84" s="56">
        <v>4180919</v>
      </c>
      <c r="G84" s="104">
        <v>0</v>
      </c>
      <c r="H84" s="43" t="s">
        <v>11</v>
      </c>
      <c r="I84" s="43" t="str">
        <f t="shared" si="12"/>
        <v>860534244SUMINISTRO DE BIENES Y SERVICIOSAIA S.A.</v>
      </c>
      <c r="J84" s="193">
        <f t="shared" si="8"/>
        <v>2.02757484107139E-4</v>
      </c>
      <c r="K84" s="156">
        <f t="shared" si="9"/>
        <v>347206.66112122289</v>
      </c>
      <c r="L84" s="156">
        <f t="shared" si="10"/>
        <v>760340.56540177122</v>
      </c>
      <c r="M84" s="156">
        <f t="shared" si="11"/>
        <v>1463300.7628012223</v>
      </c>
      <c r="N84" s="156">
        <f t="shared" si="13"/>
        <v>1463300.7628012223</v>
      </c>
      <c r="O84" s="156">
        <f t="shared" si="14"/>
        <v>146770.2475713075</v>
      </c>
    </row>
    <row r="85" spans="1:15" ht="28" x14ac:dyDescent="0.15">
      <c r="A85" s="91" t="s">
        <v>65</v>
      </c>
      <c r="B85" s="90" t="s">
        <v>5234</v>
      </c>
      <c r="C85" s="44" t="s">
        <v>1514</v>
      </c>
      <c r="D85" s="44" t="s">
        <v>1515</v>
      </c>
      <c r="E85" s="43" t="s">
        <v>7586</v>
      </c>
      <c r="F85" s="56">
        <v>1396698</v>
      </c>
      <c r="G85" s="104">
        <v>0</v>
      </c>
      <c r="H85" s="43" t="s">
        <v>11</v>
      </c>
      <c r="I85" s="43" t="str">
        <f t="shared" si="12"/>
        <v>800229327SUMINISTRO DE BIENES Y SERVICIOSAIA S.A.</v>
      </c>
      <c r="J85" s="193">
        <f t="shared" si="8"/>
        <v>6.7734144702988225E-5</v>
      </c>
      <c r="K85" s="156">
        <f t="shared" si="9"/>
        <v>115989.53463931967</v>
      </c>
      <c r="L85" s="156">
        <f t="shared" si="10"/>
        <v>254003.04263620585</v>
      </c>
      <c r="M85" s="156">
        <f t="shared" si="11"/>
        <v>488837.322321466</v>
      </c>
      <c r="N85" s="156">
        <f t="shared" si="13"/>
        <v>488837.322321466</v>
      </c>
      <c r="O85" s="156">
        <f t="shared" si="14"/>
        <v>49030.777980235936</v>
      </c>
    </row>
    <row r="86" spans="1:15" ht="28" x14ac:dyDescent="0.15">
      <c r="A86" s="91" t="s">
        <v>65</v>
      </c>
      <c r="B86" s="90" t="s">
        <v>5234</v>
      </c>
      <c r="C86" s="44" t="s">
        <v>1844</v>
      </c>
      <c r="D86" s="44" t="s">
        <v>1845</v>
      </c>
      <c r="E86" s="43" t="s">
        <v>7586</v>
      </c>
      <c r="F86" s="56">
        <v>277200</v>
      </c>
      <c r="G86" s="104">
        <v>0</v>
      </c>
      <c r="H86" s="43" t="s">
        <v>11</v>
      </c>
      <c r="I86" s="43" t="str">
        <f t="shared" si="12"/>
        <v>900506098SUMINISTRO DE BIENES Y SERVICIOSAIA S.A.</v>
      </c>
      <c r="J86" s="193">
        <f t="shared" si="8"/>
        <v>1.3443067085131029E-5</v>
      </c>
      <c r="K86" s="156">
        <f t="shared" si="9"/>
        <v>23020.222698120437</v>
      </c>
      <c r="L86" s="156">
        <f t="shared" si="10"/>
        <v>50411.501569241358</v>
      </c>
      <c r="M86" s="156">
        <f t="shared" si="11"/>
        <v>97018.615153390638</v>
      </c>
      <c r="N86" s="156">
        <f t="shared" si="13"/>
        <v>97018.615153390638</v>
      </c>
      <c r="O86" s="156">
        <f t="shared" si="14"/>
        <v>9731.0454057508523</v>
      </c>
    </row>
    <row r="87" spans="1:15" ht="28" x14ac:dyDescent="0.15">
      <c r="A87" s="91" t="s">
        <v>65</v>
      </c>
      <c r="B87" s="90" t="s">
        <v>5234</v>
      </c>
      <c r="C87" s="44" t="s">
        <v>926</v>
      </c>
      <c r="D87" s="44" t="s">
        <v>927</v>
      </c>
      <c r="E87" s="43" t="s">
        <v>7586</v>
      </c>
      <c r="F87" s="56">
        <v>5910450</v>
      </c>
      <c r="G87" s="104">
        <v>0</v>
      </c>
      <c r="H87" s="43" t="s">
        <v>11</v>
      </c>
      <c r="I87" s="43" t="str">
        <f t="shared" si="12"/>
        <v>900671762SUMINISTRO DE BIENES Y SERVICIOSAIA S.A.</v>
      </c>
      <c r="J87" s="193">
        <f t="shared" si="8"/>
        <v>2.8663266902349452E-4</v>
      </c>
      <c r="K87" s="156">
        <f t="shared" si="9"/>
        <v>490836.49078681786</v>
      </c>
      <c r="L87" s="156">
        <f t="shared" si="10"/>
        <v>1074872.5088381045</v>
      </c>
      <c r="M87" s="156">
        <f t="shared" si="11"/>
        <v>2068627.9723425601</v>
      </c>
      <c r="N87" s="156">
        <f t="shared" si="13"/>
        <v>2068627.9723425601</v>
      </c>
      <c r="O87" s="156">
        <f t="shared" si="14"/>
        <v>207485.05526125582</v>
      </c>
    </row>
    <row r="88" spans="1:15" ht="28" x14ac:dyDescent="0.15">
      <c r="A88" s="91" t="s">
        <v>65</v>
      </c>
      <c r="B88" s="90" t="s">
        <v>5234</v>
      </c>
      <c r="C88" s="44" t="s">
        <v>1776</v>
      </c>
      <c r="D88" s="44" t="s">
        <v>1777</v>
      </c>
      <c r="E88" s="43" t="s">
        <v>7586</v>
      </c>
      <c r="F88" s="56">
        <v>455483</v>
      </c>
      <c r="G88" s="104">
        <v>0</v>
      </c>
      <c r="H88" s="43" t="s">
        <v>11</v>
      </c>
      <c r="I88" s="43" t="str">
        <f t="shared" si="12"/>
        <v>800153003SUMINISTRO DE BIENES Y SERVICIOSAIA S.A.</v>
      </c>
      <c r="J88" s="193">
        <f t="shared" si="8"/>
        <v>2.208906394349472E-5</v>
      </c>
      <c r="K88" s="156">
        <f t="shared" si="9"/>
        <v>37825.83006929289</v>
      </c>
      <c r="L88" s="156">
        <f t="shared" si="10"/>
        <v>82833.989788105202</v>
      </c>
      <c r="M88" s="156">
        <f t="shared" si="11"/>
        <v>159416.77448020139</v>
      </c>
      <c r="N88" s="156">
        <f t="shared" si="13"/>
        <v>159416.77448020139</v>
      </c>
      <c r="O88" s="156">
        <f t="shared" si="14"/>
        <v>15989.631149161671</v>
      </c>
    </row>
    <row r="89" spans="1:15" ht="42" x14ac:dyDescent="0.15">
      <c r="A89" s="91" t="s">
        <v>65</v>
      </c>
      <c r="B89" s="90" t="s">
        <v>5234</v>
      </c>
      <c r="C89" s="44" t="s">
        <v>1409</v>
      </c>
      <c r="D89" s="44" t="s">
        <v>1410</v>
      </c>
      <c r="E89" s="43" t="s">
        <v>7586</v>
      </c>
      <c r="F89" s="56">
        <v>1762699.2</v>
      </c>
      <c r="G89" s="104">
        <v>0</v>
      </c>
      <c r="H89" s="43" t="s">
        <v>91</v>
      </c>
      <c r="I89" s="43" t="str">
        <f t="shared" si="12"/>
        <v>900912581SUMINISTRO DE BIENES Y SERVICIOSCONSORCIO NUESTRO URABA</v>
      </c>
      <c r="J89" s="193">
        <f t="shared" si="8"/>
        <v>8.5483707058105324E-5</v>
      </c>
      <c r="K89" s="156">
        <f t="shared" si="9"/>
        <v>146384.30062697956</v>
      </c>
      <c r="L89" s="156">
        <f t="shared" si="10"/>
        <v>320563.90146789496</v>
      </c>
      <c r="M89" s="156">
        <f t="shared" si="11"/>
        <v>616935.91383834614</v>
      </c>
      <c r="N89" s="156">
        <f t="shared" si="13"/>
        <v>616935.91383834614</v>
      </c>
      <c r="O89" s="156">
        <f t="shared" si="14"/>
        <v>61879.170100579729</v>
      </c>
    </row>
    <row r="90" spans="1:15" ht="28" x14ac:dyDescent="0.15">
      <c r="A90" s="91" t="s">
        <v>65</v>
      </c>
      <c r="B90" s="90" t="s">
        <v>5234</v>
      </c>
      <c r="C90" s="44" t="s">
        <v>1627</v>
      </c>
      <c r="D90" s="44" t="s">
        <v>1628</v>
      </c>
      <c r="E90" s="43" t="s">
        <v>7586</v>
      </c>
      <c r="F90" s="56">
        <v>416500</v>
      </c>
      <c r="G90" s="104">
        <v>0</v>
      </c>
      <c r="H90" s="43" t="s">
        <v>11</v>
      </c>
      <c r="I90" s="43" t="str">
        <f t="shared" si="12"/>
        <v>900427491SUMINISTRO DE BIENES Y SERVICIOSAIA S.A.</v>
      </c>
      <c r="J90" s="193">
        <f t="shared" si="8"/>
        <v>2.0198547766800409E-5</v>
      </c>
      <c r="K90" s="156">
        <f t="shared" si="9"/>
        <v>34588.465922680953</v>
      </c>
      <c r="L90" s="156">
        <f t="shared" si="10"/>
        <v>75744.554125501541</v>
      </c>
      <c r="M90" s="156">
        <f t="shared" si="11"/>
        <v>145772.91923299857</v>
      </c>
      <c r="N90" s="156">
        <f t="shared" si="13"/>
        <v>145772.91923299857</v>
      </c>
      <c r="O90" s="156">
        <f t="shared" si="14"/>
        <v>14621.141455610497</v>
      </c>
    </row>
    <row r="91" spans="1:15" ht="28" x14ac:dyDescent="0.15">
      <c r="A91" s="91" t="s">
        <v>65</v>
      </c>
      <c r="B91" s="90" t="s">
        <v>5234</v>
      </c>
      <c r="C91" s="44" t="s">
        <v>1603</v>
      </c>
      <c r="D91" s="44" t="s">
        <v>1604</v>
      </c>
      <c r="E91" s="43" t="s">
        <v>7586</v>
      </c>
      <c r="F91" s="56">
        <v>951912</v>
      </c>
      <c r="G91" s="104">
        <v>0</v>
      </c>
      <c r="H91" s="43" t="s">
        <v>7</v>
      </c>
      <c r="I91" s="43" t="str">
        <f t="shared" si="12"/>
        <v>901036564SUMINISTRO DE BIENES Y SERVICIOSAIA CONCAY</v>
      </c>
      <c r="J91" s="193">
        <f t="shared" si="8"/>
        <v>4.6163841540913592E-5</v>
      </c>
      <c r="K91" s="156">
        <f t="shared" si="9"/>
        <v>79052.042673207863</v>
      </c>
      <c r="L91" s="156">
        <f t="shared" si="10"/>
        <v>173114.40577842598</v>
      </c>
      <c r="M91" s="156">
        <f t="shared" si="11"/>
        <v>333164.44440077338</v>
      </c>
      <c r="N91" s="156">
        <f t="shared" si="13"/>
        <v>333164.44440077338</v>
      </c>
      <c r="O91" s="156">
        <f t="shared" si="14"/>
        <v>33416.662677774548</v>
      </c>
    </row>
    <row r="92" spans="1:15" ht="28" x14ac:dyDescent="0.15">
      <c r="A92" s="91" t="s">
        <v>65</v>
      </c>
      <c r="B92" s="90" t="s">
        <v>5234</v>
      </c>
      <c r="C92" s="44" t="s">
        <v>1937</v>
      </c>
      <c r="D92" s="44" t="s">
        <v>1938</v>
      </c>
      <c r="E92" s="43" t="s">
        <v>7586</v>
      </c>
      <c r="F92" s="56">
        <v>40577</v>
      </c>
      <c r="G92" s="104">
        <v>0</v>
      </c>
      <c r="H92" s="43" t="s">
        <v>11</v>
      </c>
      <c r="I92" s="43" t="str">
        <f t="shared" si="12"/>
        <v>20737085SUMINISTRO DE BIENES Y SERVICIOSAIA S.A.</v>
      </c>
      <c r="J92" s="193">
        <f t="shared" si="8"/>
        <v>1.9678186620251147E-6</v>
      </c>
      <c r="K92" s="156">
        <f t="shared" si="9"/>
        <v>3369.7387316797726</v>
      </c>
      <c r="L92" s="156">
        <f t="shared" si="10"/>
        <v>7379.3199825941801</v>
      </c>
      <c r="M92" s="156">
        <f t="shared" si="11"/>
        <v>14201.747283835253</v>
      </c>
      <c r="N92" s="156">
        <f t="shared" si="13"/>
        <v>14201.747283835253</v>
      </c>
      <c r="O92" s="156">
        <f t="shared" si="14"/>
        <v>1424.4467151123822</v>
      </c>
    </row>
    <row r="93" spans="1:15" ht="28" x14ac:dyDescent="0.15">
      <c r="A93" s="91" t="s">
        <v>65</v>
      </c>
      <c r="B93" s="90" t="s">
        <v>5234</v>
      </c>
      <c r="C93" s="44" t="s">
        <v>701</v>
      </c>
      <c r="D93" s="44" t="s">
        <v>702</v>
      </c>
      <c r="E93" s="43" t="s">
        <v>7586</v>
      </c>
      <c r="F93" s="56">
        <v>11793320</v>
      </c>
      <c r="G93" s="104">
        <v>0</v>
      </c>
      <c r="H93" s="43" t="s">
        <v>11</v>
      </c>
      <c r="I93" s="43" t="str">
        <f t="shared" si="12"/>
        <v>900782194SUMINISTRO DE BIENES Y SERVICIOSAIA S.A.</v>
      </c>
      <c r="J93" s="193">
        <f t="shared" si="8"/>
        <v>5.7192782076629679E-4</v>
      </c>
      <c r="K93" s="156">
        <f t="shared" si="9"/>
        <v>979382.58567892388</v>
      </c>
      <c r="L93" s="156">
        <f t="shared" si="10"/>
        <v>2144729.3278736128</v>
      </c>
      <c r="M93" s="156">
        <f t="shared" si="11"/>
        <v>4127603.0824703639</v>
      </c>
      <c r="N93" s="156">
        <f t="shared" si="13"/>
        <v>4127603.0824703639</v>
      </c>
      <c r="O93" s="156">
        <f t="shared" si="14"/>
        <v>414001.92065133346</v>
      </c>
    </row>
    <row r="94" spans="1:15" ht="28" x14ac:dyDescent="0.15">
      <c r="A94" s="91" t="s">
        <v>65</v>
      </c>
      <c r="B94" s="90" t="s">
        <v>5234</v>
      </c>
      <c r="C94" s="44" t="s">
        <v>1107</v>
      </c>
      <c r="D94" s="44" t="s">
        <v>1108</v>
      </c>
      <c r="E94" s="43" t="s">
        <v>7586</v>
      </c>
      <c r="F94" s="56">
        <v>3868592</v>
      </c>
      <c r="G94" s="104">
        <v>0</v>
      </c>
      <c r="H94" s="43" t="s">
        <v>7</v>
      </c>
      <c r="I94" s="43" t="str">
        <f t="shared" si="12"/>
        <v>830081189SUMINISTRO DE BIENES Y SERVICIOSAIA CONCAY</v>
      </c>
      <c r="J94" s="193">
        <f t="shared" si="8"/>
        <v>1.8761090108586296E-4</v>
      </c>
      <c r="K94" s="156">
        <f t="shared" si="9"/>
        <v>321269.29786496074</v>
      </c>
      <c r="L94" s="156">
        <f t="shared" si="10"/>
        <v>703540.87907198607</v>
      </c>
      <c r="M94" s="156">
        <f t="shared" si="11"/>
        <v>1353987.8731366729</v>
      </c>
      <c r="N94" s="156">
        <f t="shared" si="13"/>
        <v>1353987.8731366729</v>
      </c>
      <c r="O94" s="156">
        <f t="shared" si="14"/>
        <v>135806.07650910714</v>
      </c>
    </row>
    <row r="95" spans="1:15" ht="28" x14ac:dyDescent="0.15">
      <c r="A95" s="91" t="s">
        <v>65</v>
      </c>
      <c r="B95" s="90" t="s">
        <v>5234</v>
      </c>
      <c r="C95" s="44" t="s">
        <v>1655</v>
      </c>
      <c r="D95" s="44" t="s">
        <v>1656</v>
      </c>
      <c r="E95" s="43" t="s">
        <v>7586</v>
      </c>
      <c r="F95" s="56">
        <v>781574</v>
      </c>
      <c r="G95" s="104">
        <v>0</v>
      </c>
      <c r="H95" s="43" t="s">
        <v>11</v>
      </c>
      <c r="I95" s="43" t="str">
        <f t="shared" si="12"/>
        <v>900064268SUMINISTRO DE BIENES Y SERVICIOSAIA S.A.</v>
      </c>
      <c r="J95" s="193">
        <f t="shared" si="8"/>
        <v>3.7903144711378784E-5</v>
      </c>
      <c r="K95" s="156">
        <f t="shared" si="9"/>
        <v>64906.232088963858</v>
      </c>
      <c r="L95" s="156">
        <f t="shared" si="10"/>
        <v>142136.79266767044</v>
      </c>
      <c r="M95" s="156">
        <f t="shared" si="11"/>
        <v>273546.99538202072</v>
      </c>
      <c r="N95" s="156">
        <f t="shared" si="13"/>
        <v>273546.99538202072</v>
      </c>
      <c r="O95" s="156">
        <f t="shared" si="14"/>
        <v>27436.984422634618</v>
      </c>
    </row>
    <row r="96" spans="1:15" ht="28" x14ac:dyDescent="0.15">
      <c r="A96" s="91" t="s">
        <v>65</v>
      </c>
      <c r="B96" s="90" t="s">
        <v>5234</v>
      </c>
      <c r="C96" s="44" t="s">
        <v>1920</v>
      </c>
      <c r="D96" s="44" t="s">
        <v>1921</v>
      </c>
      <c r="E96" s="43" t="s">
        <v>7586</v>
      </c>
      <c r="F96" s="56">
        <v>88381</v>
      </c>
      <c r="G96" s="104">
        <v>0</v>
      </c>
      <c r="H96" s="43" t="s">
        <v>11</v>
      </c>
      <c r="I96" s="43" t="str">
        <f t="shared" si="12"/>
        <v>900263317SUMINISTRO DE BIENES Y SERVICIOSAIA S.A.</v>
      </c>
      <c r="J96" s="193">
        <f t="shared" si="8"/>
        <v>4.2861172873411451E-6</v>
      </c>
      <c r="K96" s="156">
        <f t="shared" si="9"/>
        <v>7339.64755513197</v>
      </c>
      <c r="L96" s="156">
        <f t="shared" si="10"/>
        <v>16072.939827529293</v>
      </c>
      <c r="M96" s="156">
        <f t="shared" si="11"/>
        <v>30932.908462741045</v>
      </c>
      <c r="N96" s="156">
        <f t="shared" si="13"/>
        <v>30932.908462741045</v>
      </c>
      <c r="O96" s="156">
        <f t="shared" si="14"/>
        <v>3102.5956854461256</v>
      </c>
    </row>
    <row r="97" spans="1:15" ht="28" x14ac:dyDescent="0.15">
      <c r="A97" s="91" t="s">
        <v>65</v>
      </c>
      <c r="B97" s="90" t="s">
        <v>5234</v>
      </c>
      <c r="C97" s="44" t="s">
        <v>1169</v>
      </c>
      <c r="D97" s="44" t="s">
        <v>1170</v>
      </c>
      <c r="E97" s="43" t="s">
        <v>7586</v>
      </c>
      <c r="F97" s="56">
        <v>3448828</v>
      </c>
      <c r="G97" s="104">
        <v>0</v>
      </c>
      <c r="H97" s="43" t="s">
        <v>11</v>
      </c>
      <c r="I97" s="43" t="str">
        <f t="shared" si="12"/>
        <v>900595797SUMINISTRO DE BIENES Y SERVICIOSAIA S.A.</v>
      </c>
      <c r="J97" s="193">
        <f t="shared" si="8"/>
        <v>1.6725406265901254E-4</v>
      </c>
      <c r="K97" s="156">
        <f t="shared" si="9"/>
        <v>286409.77131137555</v>
      </c>
      <c r="L97" s="156">
        <f t="shared" si="10"/>
        <v>627202.73497129697</v>
      </c>
      <c r="M97" s="156">
        <f t="shared" si="11"/>
        <v>1207072.5702100934</v>
      </c>
      <c r="N97" s="156">
        <f t="shared" si="13"/>
        <v>1207072.5702100934</v>
      </c>
      <c r="O97" s="156">
        <f t="shared" si="14"/>
        <v>121070.35304698737</v>
      </c>
    </row>
    <row r="98" spans="1:15" ht="28" x14ac:dyDescent="0.15">
      <c r="A98" s="91" t="s">
        <v>65</v>
      </c>
      <c r="B98" s="90" t="s">
        <v>5234</v>
      </c>
      <c r="C98" s="44" t="s">
        <v>399</v>
      </c>
      <c r="D98" s="44" t="s">
        <v>400</v>
      </c>
      <c r="E98" s="43" t="s">
        <v>7586</v>
      </c>
      <c r="F98" s="56">
        <v>30216508</v>
      </c>
      <c r="G98" s="104">
        <v>0</v>
      </c>
      <c r="H98" s="43" t="s">
        <v>11</v>
      </c>
      <c r="I98" s="43" t="str">
        <f t="shared" si="12"/>
        <v>811020234SUMINISTRO DE BIENES Y SERVICIOSAIA S.A.</v>
      </c>
      <c r="J98" s="193">
        <f t="shared" si="8"/>
        <v>1.4653771432986955E-3</v>
      </c>
      <c r="K98" s="156">
        <f t="shared" si="9"/>
        <v>2509346.115871348</v>
      </c>
      <c r="L98" s="156">
        <f t="shared" si="10"/>
        <v>5495164.2873701081</v>
      </c>
      <c r="M98" s="156">
        <f t="shared" si="11"/>
        <v>10575626.843186686</v>
      </c>
      <c r="N98" s="156">
        <f t="shared" si="13"/>
        <v>10575626.843186686</v>
      </c>
      <c r="O98" s="156">
        <f t="shared" si="14"/>
        <v>1060743.9081934842</v>
      </c>
    </row>
    <row r="99" spans="1:15" ht="28" x14ac:dyDescent="0.15">
      <c r="A99" s="91" t="s">
        <v>65</v>
      </c>
      <c r="B99" s="90" t="s">
        <v>5234</v>
      </c>
      <c r="C99" s="44" t="s">
        <v>1315</v>
      </c>
      <c r="D99" s="44" t="s">
        <v>1316</v>
      </c>
      <c r="E99" s="43" t="s">
        <v>7586</v>
      </c>
      <c r="F99" s="56">
        <v>2322702</v>
      </c>
      <c r="G99" s="104">
        <v>0</v>
      </c>
      <c r="H99" s="43" t="s">
        <v>11</v>
      </c>
      <c r="I99" s="43" t="str">
        <f t="shared" si="12"/>
        <v>900718688SUMINISTRO DE BIENES Y SERVICIOSAIA S.A.</v>
      </c>
      <c r="J99" s="193">
        <f t="shared" si="8"/>
        <v>1.1264155412975473E-4</v>
      </c>
      <c r="K99" s="156">
        <f t="shared" si="9"/>
        <v>192890.03355472485</v>
      </c>
      <c r="L99" s="156">
        <f t="shared" si="10"/>
        <v>422405.82798658026</v>
      </c>
      <c r="M99" s="156">
        <f t="shared" si="11"/>
        <v>812934.09615443985</v>
      </c>
      <c r="N99" s="156">
        <f t="shared" si="13"/>
        <v>812934.09615443985</v>
      </c>
      <c r="O99" s="156">
        <f t="shared" si="14"/>
        <v>81537.945981343131</v>
      </c>
    </row>
    <row r="100" spans="1:15" ht="28" x14ac:dyDescent="0.15">
      <c r="A100" s="91" t="s">
        <v>65</v>
      </c>
      <c r="B100" s="90" t="s">
        <v>5234</v>
      </c>
      <c r="C100" s="44" t="s">
        <v>128</v>
      </c>
      <c r="D100" s="44" t="s">
        <v>129</v>
      </c>
      <c r="E100" s="43" t="s">
        <v>7586</v>
      </c>
      <c r="F100" s="56">
        <v>295589238</v>
      </c>
      <c r="G100" s="104">
        <v>0</v>
      </c>
      <c r="H100" s="43" t="s">
        <v>11</v>
      </c>
      <c r="I100" s="43" t="str">
        <f t="shared" si="12"/>
        <v>800112061SUMINISTRO DE BIENES Y SERVICIOSAIA S.A.</v>
      </c>
      <c r="J100" s="193">
        <f t="shared" si="8"/>
        <v>1.433486997141689E-2</v>
      </c>
      <c r="K100" s="156">
        <f t="shared" si="9"/>
        <v>24547366.832351092</v>
      </c>
      <c r="L100" s="156">
        <f t="shared" si="10"/>
        <v>53755762.39281334</v>
      </c>
      <c r="M100" s="156">
        <f t="shared" si="11"/>
        <v>103454756.58371569</v>
      </c>
      <c r="N100" s="156">
        <f t="shared" si="13"/>
        <v>103454756.58371569</v>
      </c>
      <c r="O100" s="156">
        <f t="shared" si="14"/>
        <v>10376595.585964268</v>
      </c>
    </row>
    <row r="101" spans="1:15" ht="42" x14ac:dyDescent="0.15">
      <c r="A101" s="91" t="s">
        <v>65</v>
      </c>
      <c r="B101" s="90" t="s">
        <v>5234</v>
      </c>
      <c r="C101" s="44" t="s">
        <v>789</v>
      </c>
      <c r="D101" s="44" t="s">
        <v>790</v>
      </c>
      <c r="E101" s="43" t="s">
        <v>7586</v>
      </c>
      <c r="F101" s="56">
        <v>7953422</v>
      </c>
      <c r="G101" s="104">
        <v>0</v>
      </c>
      <c r="H101" s="43" t="s">
        <v>93</v>
      </c>
      <c r="I101" s="43" t="str">
        <f t="shared" si="12"/>
        <v>900619928SUMINISTRO DE BIENES Y SERVICIOSCONSORCIO TRIPLEA RIONEGRO</v>
      </c>
      <c r="J101" s="193">
        <f t="shared" si="8"/>
        <v>3.8570846140821428E-4</v>
      </c>
      <c r="K101" s="156">
        <f t="shared" si="9"/>
        <v>660496.19643625687</v>
      </c>
      <c r="L101" s="156">
        <f t="shared" si="10"/>
        <v>1446406.7302808035</v>
      </c>
      <c r="M101" s="156">
        <f t="shared" si="11"/>
        <v>2783657.9659830825</v>
      </c>
      <c r="N101" s="156">
        <f t="shared" si="13"/>
        <v>2783657.9659830825</v>
      </c>
      <c r="O101" s="156">
        <f t="shared" si="14"/>
        <v>279203.14073989086</v>
      </c>
    </row>
    <row r="102" spans="1:15" ht="28" x14ac:dyDescent="0.15">
      <c r="A102" s="91" t="s">
        <v>65</v>
      </c>
      <c r="B102" s="90" t="s">
        <v>5234</v>
      </c>
      <c r="C102" s="44" t="s">
        <v>1223</v>
      </c>
      <c r="D102" s="44" t="s">
        <v>1224</v>
      </c>
      <c r="E102" s="43" t="s">
        <v>7586</v>
      </c>
      <c r="F102" s="56">
        <v>2827368</v>
      </c>
      <c r="G102" s="104">
        <v>0</v>
      </c>
      <c r="H102" s="43" t="s">
        <v>11</v>
      </c>
      <c r="I102" s="43" t="str">
        <f t="shared" si="12"/>
        <v>32506252SUMINISTRO DE BIENES Y SERVICIOSAIA S.A.</v>
      </c>
      <c r="J102" s="193">
        <f t="shared" si="8"/>
        <v>1.3711579256260009E-4</v>
      </c>
      <c r="K102" s="156">
        <f t="shared" si="9"/>
        <v>234800.29224220553</v>
      </c>
      <c r="L102" s="156">
        <f t="shared" si="10"/>
        <v>514184.22210975038</v>
      </c>
      <c r="M102" s="156">
        <f t="shared" si="11"/>
        <v>989564.67492428492</v>
      </c>
      <c r="N102" s="156">
        <f t="shared" si="13"/>
        <v>989564.67492428492</v>
      </c>
      <c r="O102" s="156">
        <f t="shared" si="14"/>
        <v>99254.135594397449</v>
      </c>
    </row>
    <row r="103" spans="1:15" ht="28" x14ac:dyDescent="0.15">
      <c r="A103" s="91" t="s">
        <v>65</v>
      </c>
      <c r="B103" s="90" t="s">
        <v>5234</v>
      </c>
      <c r="C103" s="44" t="s">
        <v>1076</v>
      </c>
      <c r="D103" s="44" t="s">
        <v>1077</v>
      </c>
      <c r="E103" s="43" t="s">
        <v>7586</v>
      </c>
      <c r="F103" s="56">
        <v>4062464</v>
      </c>
      <c r="G103" s="104">
        <v>0</v>
      </c>
      <c r="H103" s="43" t="s">
        <v>11</v>
      </c>
      <c r="I103" s="43" t="str">
        <f t="shared" si="12"/>
        <v>98703396SUMINISTRO DE BIENES Y SERVICIOSAIA S.A.</v>
      </c>
      <c r="J103" s="193">
        <f t="shared" si="8"/>
        <v>1.9701290073206976E-4</v>
      </c>
      <c r="K103" s="156">
        <f t="shared" si="9"/>
        <v>337369.50210352498</v>
      </c>
      <c r="L103" s="156">
        <f t="shared" si="10"/>
        <v>738798.37774526165</v>
      </c>
      <c r="M103" s="156">
        <f t="shared" si="11"/>
        <v>1421842.1045833474</v>
      </c>
      <c r="N103" s="156">
        <f t="shared" si="13"/>
        <v>1421842.1045833474</v>
      </c>
      <c r="O103" s="156">
        <f t="shared" si="14"/>
        <v>142611.91068985651</v>
      </c>
    </row>
    <row r="104" spans="1:15" ht="28" x14ac:dyDescent="0.15">
      <c r="A104" s="91" t="s">
        <v>65</v>
      </c>
      <c r="B104" s="90" t="s">
        <v>5234</v>
      </c>
      <c r="C104" s="44" t="s">
        <v>1664</v>
      </c>
      <c r="D104" s="44" t="s">
        <v>1665</v>
      </c>
      <c r="E104" s="43" t="s">
        <v>7586</v>
      </c>
      <c r="F104" s="56">
        <v>789550</v>
      </c>
      <c r="G104" s="104">
        <v>0</v>
      </c>
      <c r="H104" s="43" t="s">
        <v>11</v>
      </c>
      <c r="I104" s="43" t="str">
        <f t="shared" si="12"/>
        <v>8033693SUMINISTRO DE BIENES Y SERVICIOSAIA S.A.</v>
      </c>
      <c r="J104" s="193">
        <f t="shared" si="8"/>
        <v>3.8289948113510837E-5</v>
      </c>
      <c r="K104" s="156">
        <f t="shared" si="9"/>
        <v>65568.603287521604</v>
      </c>
      <c r="L104" s="156">
        <f t="shared" si="10"/>
        <v>143587.30542566563</v>
      </c>
      <c r="M104" s="156">
        <f t="shared" si="11"/>
        <v>276338.55553520774</v>
      </c>
      <c r="N104" s="156">
        <f t="shared" si="13"/>
        <v>276338.55553520774</v>
      </c>
      <c r="O104" s="156">
        <f t="shared" si="14"/>
        <v>27716.980159129092</v>
      </c>
    </row>
    <row r="105" spans="1:15" ht="28" x14ac:dyDescent="0.15">
      <c r="A105" s="91" t="s">
        <v>65</v>
      </c>
      <c r="B105" s="90" t="s">
        <v>5234</v>
      </c>
      <c r="C105" s="44" t="s">
        <v>140</v>
      </c>
      <c r="D105" s="44" t="s">
        <v>141</v>
      </c>
      <c r="E105" s="43" t="s">
        <v>7586</v>
      </c>
      <c r="F105" s="56">
        <v>117221971</v>
      </c>
      <c r="G105" s="104">
        <v>0</v>
      </c>
      <c r="H105" s="43" t="s">
        <v>7</v>
      </c>
      <c r="I105" s="43" t="str">
        <f t="shared" si="12"/>
        <v>900689828SUMINISTRO DE BIENES Y SERVICIOSAIA CONCAY</v>
      </c>
      <c r="J105" s="193">
        <f t="shared" si="8"/>
        <v>5.6847865079519624E-3</v>
      </c>
      <c r="K105" s="156">
        <f t="shared" si="9"/>
        <v>9734761.4629603717</v>
      </c>
      <c r="L105" s="156">
        <f t="shared" si="10"/>
        <v>21317949.404819857</v>
      </c>
      <c r="M105" s="156">
        <f t="shared" si="11"/>
        <v>41027104.227889314</v>
      </c>
      <c r="N105" s="156">
        <f t="shared" si="13"/>
        <v>41027104.227889314</v>
      </c>
      <c r="O105" s="156">
        <f t="shared" si="14"/>
        <v>4115051.6679387069</v>
      </c>
    </row>
    <row r="106" spans="1:15" ht="28" x14ac:dyDescent="0.15">
      <c r="A106" s="91" t="s">
        <v>65</v>
      </c>
      <c r="B106" s="90" t="s">
        <v>5234</v>
      </c>
      <c r="C106" s="44" t="s">
        <v>166</v>
      </c>
      <c r="D106" s="44" t="s">
        <v>167</v>
      </c>
      <c r="E106" s="43" t="s">
        <v>7586</v>
      </c>
      <c r="F106" s="56">
        <v>157792523</v>
      </c>
      <c r="G106" s="104">
        <v>0</v>
      </c>
      <c r="H106" s="43" t="s">
        <v>11</v>
      </c>
      <c r="I106" s="43" t="str">
        <f t="shared" si="12"/>
        <v>900445456SUMINISTRO DE BIENES Y SERVICIOSAIA S.A.</v>
      </c>
      <c r="J106" s="193">
        <f t="shared" si="8"/>
        <v>7.6522924683300169E-3</v>
      </c>
      <c r="K106" s="156">
        <f t="shared" si="9"/>
        <v>13103964.717021249</v>
      </c>
      <c r="L106" s="156">
        <f t="shared" si="10"/>
        <v>28696096.756237563</v>
      </c>
      <c r="M106" s="156">
        <f t="shared" si="11"/>
        <v>55226594.743937731</v>
      </c>
      <c r="N106" s="156">
        <f t="shared" si="13"/>
        <v>55226594.743937731</v>
      </c>
      <c r="O106" s="156">
        <f t="shared" si="14"/>
        <v>5539272.0274205822</v>
      </c>
    </row>
    <row r="107" spans="1:15" ht="28" x14ac:dyDescent="0.15">
      <c r="A107" s="91" t="s">
        <v>65</v>
      </c>
      <c r="B107" s="90" t="s">
        <v>5234</v>
      </c>
      <c r="C107" s="44" t="s">
        <v>1530</v>
      </c>
      <c r="D107" s="44" t="s">
        <v>1531</v>
      </c>
      <c r="E107" s="43" t="s">
        <v>7586</v>
      </c>
      <c r="F107" s="56">
        <v>1351079</v>
      </c>
      <c r="G107" s="104">
        <v>0</v>
      </c>
      <c r="H107" s="43" t="s">
        <v>11</v>
      </c>
      <c r="I107" s="43" t="str">
        <f t="shared" si="12"/>
        <v>900725730SUMINISTRO DE BIENES Y SERVICIOSAIA S.A.</v>
      </c>
      <c r="J107" s="193">
        <f t="shared" si="8"/>
        <v>6.5521809647589273E-5</v>
      </c>
      <c r="K107" s="156">
        <f t="shared" si="9"/>
        <v>112201.08031296487</v>
      </c>
      <c r="L107" s="156">
        <f t="shared" si="10"/>
        <v>245706.78617845976</v>
      </c>
      <c r="M107" s="156">
        <f t="shared" si="11"/>
        <v>472870.90022665181</v>
      </c>
      <c r="N107" s="156">
        <f t="shared" si="13"/>
        <v>472870.90022665181</v>
      </c>
      <c r="O107" s="156">
        <f t="shared" si="14"/>
        <v>47429.332957274368</v>
      </c>
    </row>
    <row r="108" spans="1:15" ht="28" x14ac:dyDescent="0.15">
      <c r="A108" s="91" t="s">
        <v>65</v>
      </c>
      <c r="B108" s="90" t="s">
        <v>5234</v>
      </c>
      <c r="C108" s="44" t="s">
        <v>1719</v>
      </c>
      <c r="D108" s="44" t="s">
        <v>1720</v>
      </c>
      <c r="E108" s="43" t="s">
        <v>7586</v>
      </c>
      <c r="F108" s="56">
        <v>602981</v>
      </c>
      <c r="G108" s="104">
        <v>0</v>
      </c>
      <c r="H108" s="43" t="s">
        <v>11</v>
      </c>
      <c r="I108" s="43" t="str">
        <f t="shared" si="12"/>
        <v>890300431SUMINISTRO DE BIENES Y SERVICIOSAIA S.A.</v>
      </c>
      <c r="J108" s="193">
        <f t="shared" si="8"/>
        <v>2.924211411998338E-5</v>
      </c>
      <c r="K108" s="156">
        <f t="shared" si="9"/>
        <v>50074.8806014984</v>
      </c>
      <c r="L108" s="156">
        <f t="shared" si="10"/>
        <v>109657.92794993767</v>
      </c>
      <c r="M108" s="156">
        <f t="shared" si="11"/>
        <v>211040.33760392005</v>
      </c>
      <c r="N108" s="156">
        <f t="shared" si="13"/>
        <v>211040.33760392005</v>
      </c>
      <c r="O108" s="156">
        <f t="shared" si="14"/>
        <v>21167.51619698793</v>
      </c>
    </row>
    <row r="109" spans="1:15" ht="28" x14ac:dyDescent="0.15">
      <c r="A109" s="91" t="s">
        <v>65</v>
      </c>
      <c r="B109" s="90" t="s">
        <v>5234</v>
      </c>
      <c r="C109" s="44" t="s">
        <v>849</v>
      </c>
      <c r="D109" s="44" t="s">
        <v>850</v>
      </c>
      <c r="E109" s="43" t="s">
        <v>7586</v>
      </c>
      <c r="F109" s="56">
        <v>6943976</v>
      </c>
      <c r="G109" s="104">
        <v>0</v>
      </c>
      <c r="H109" s="43" t="s">
        <v>7</v>
      </c>
      <c r="I109" s="43" t="str">
        <f t="shared" si="12"/>
        <v>19374769SUMINISTRO DE BIENES Y SERVICIOSAIA CONCAY</v>
      </c>
      <c r="J109" s="193">
        <f t="shared" si="8"/>
        <v>3.367544560084409E-4</v>
      </c>
      <c r="K109" s="156">
        <f t="shared" si="9"/>
        <v>576666.21187014261</v>
      </c>
      <c r="L109" s="156">
        <f t="shared" si="10"/>
        <v>1262829.2100316533</v>
      </c>
      <c r="M109" s="156">
        <f t="shared" si="11"/>
        <v>2430356.9090129179</v>
      </c>
      <c r="N109" s="156">
        <f t="shared" si="13"/>
        <v>2430356.9090129179</v>
      </c>
      <c r="O109" s="156">
        <f t="shared" si="14"/>
        <v>243766.75956870191</v>
      </c>
    </row>
    <row r="110" spans="1:15" ht="28" x14ac:dyDescent="0.15">
      <c r="A110" s="91" t="s">
        <v>65</v>
      </c>
      <c r="B110" s="90" t="s">
        <v>5234</v>
      </c>
      <c r="C110" s="44" t="s">
        <v>676</v>
      </c>
      <c r="D110" s="44" t="s">
        <v>677</v>
      </c>
      <c r="E110" s="43" t="s">
        <v>7586</v>
      </c>
      <c r="F110" s="56">
        <v>12675037</v>
      </c>
      <c r="G110" s="104">
        <v>0</v>
      </c>
      <c r="H110" s="43" t="s">
        <v>11</v>
      </c>
      <c r="I110" s="43" t="str">
        <f t="shared" si="12"/>
        <v>900878653SUMINISTRO DE BIENES Y SERVICIOSAIA S.A.</v>
      </c>
      <c r="J110" s="193">
        <f t="shared" si="8"/>
        <v>6.1468749169378762E-4</v>
      </c>
      <c r="K110" s="156">
        <f t="shared" si="9"/>
        <v>1052605.2469224974</v>
      </c>
      <c r="L110" s="156">
        <f t="shared" si="10"/>
        <v>2305078.0938517037</v>
      </c>
      <c r="M110" s="156">
        <f t="shared" si="11"/>
        <v>4436199.6275540655</v>
      </c>
      <c r="N110" s="156">
        <f t="shared" si="13"/>
        <v>4436199.6275540655</v>
      </c>
      <c r="O110" s="156">
        <f t="shared" si="14"/>
        <v>444954.40319831186</v>
      </c>
    </row>
    <row r="111" spans="1:15" ht="28" x14ac:dyDescent="0.15">
      <c r="A111" s="91" t="s">
        <v>65</v>
      </c>
      <c r="B111" s="90" t="s">
        <v>5234</v>
      </c>
      <c r="C111" s="44" t="s">
        <v>829</v>
      </c>
      <c r="D111" s="44" t="s">
        <v>830</v>
      </c>
      <c r="E111" s="43" t="s">
        <v>7586</v>
      </c>
      <c r="F111" s="56">
        <v>7297556</v>
      </c>
      <c r="G111" s="104">
        <v>0</v>
      </c>
      <c r="H111" s="43" t="s">
        <v>11</v>
      </c>
      <c r="I111" s="43" t="str">
        <f t="shared" si="12"/>
        <v>811044279SUMINISTRO DE BIENES Y SERVICIOSAIA S.A.</v>
      </c>
      <c r="J111" s="193">
        <f t="shared" si="8"/>
        <v>3.5390164092893379E-4</v>
      </c>
      <c r="K111" s="156">
        <f t="shared" si="9"/>
        <v>606029.45264071051</v>
      </c>
      <c r="L111" s="156">
        <f t="shared" si="10"/>
        <v>1327131.1534835016</v>
      </c>
      <c r="M111" s="156">
        <f t="shared" si="11"/>
        <v>2554108.1425841153</v>
      </c>
      <c r="N111" s="156">
        <f t="shared" si="13"/>
        <v>2554108.1425841153</v>
      </c>
      <c r="O111" s="156">
        <f t="shared" si="14"/>
        <v>256179.10817824517</v>
      </c>
    </row>
    <row r="112" spans="1:15" ht="28" x14ac:dyDescent="0.15">
      <c r="A112" s="91" t="s">
        <v>65</v>
      </c>
      <c r="B112" s="90" t="s">
        <v>5234</v>
      </c>
      <c r="C112" s="44" t="s">
        <v>1785</v>
      </c>
      <c r="D112" s="44" t="s">
        <v>1786</v>
      </c>
      <c r="E112" s="43" t="s">
        <v>7586</v>
      </c>
      <c r="F112" s="56">
        <v>417961</v>
      </c>
      <c r="G112" s="104">
        <v>0</v>
      </c>
      <c r="H112" s="43" t="s">
        <v>7</v>
      </c>
      <c r="I112" s="43" t="str">
        <f t="shared" si="12"/>
        <v>10535095SUMINISTRO DE BIENES Y SERVICIOSAIA CONCAY</v>
      </c>
      <c r="J112" s="193">
        <f t="shared" si="8"/>
        <v>2.0269400295701478E-5</v>
      </c>
      <c r="K112" s="156">
        <f t="shared" si="9"/>
        <v>34709.795451403734</v>
      </c>
      <c r="L112" s="156">
        <f t="shared" si="10"/>
        <v>76010.251108880548</v>
      </c>
      <c r="M112" s="156">
        <f t="shared" si="11"/>
        <v>146284.26193407757</v>
      </c>
      <c r="N112" s="156">
        <f t="shared" si="13"/>
        <v>146284.26193407757</v>
      </c>
      <c r="O112" s="156">
        <f t="shared" si="14"/>
        <v>14672.429541244703</v>
      </c>
    </row>
    <row r="113" spans="1:15" ht="28" x14ac:dyDescent="0.15">
      <c r="A113" s="91" t="s">
        <v>65</v>
      </c>
      <c r="B113" s="90" t="s">
        <v>5234</v>
      </c>
      <c r="C113" s="44" t="s">
        <v>1083</v>
      </c>
      <c r="D113" s="44" t="s">
        <v>1084</v>
      </c>
      <c r="E113" s="43" t="s">
        <v>7586</v>
      </c>
      <c r="F113" s="56">
        <v>4030720</v>
      </c>
      <c r="G113" s="104">
        <v>0</v>
      </c>
      <c r="H113" s="43" t="s">
        <v>11</v>
      </c>
      <c r="I113" s="43" t="str">
        <f t="shared" si="12"/>
        <v>811034480SUMINISTRO DE BIENES Y SERVICIOSAIA S.A.</v>
      </c>
      <c r="J113" s="193">
        <f t="shared" si="8"/>
        <v>1.9547344646962244E-4</v>
      </c>
      <c r="K113" s="156">
        <f t="shared" si="9"/>
        <v>334733.30459512264</v>
      </c>
      <c r="L113" s="156">
        <f t="shared" si="10"/>
        <v>733025.42426108418</v>
      </c>
      <c r="M113" s="156">
        <f t="shared" si="11"/>
        <v>1410731.8631712652</v>
      </c>
      <c r="N113" s="156">
        <f t="shared" si="13"/>
        <v>1410731.8631712652</v>
      </c>
      <c r="O113" s="156">
        <f t="shared" si="14"/>
        <v>141497.54450890358</v>
      </c>
    </row>
    <row r="114" spans="1:15" ht="28" x14ac:dyDescent="0.15">
      <c r="A114" s="91" t="s">
        <v>65</v>
      </c>
      <c r="B114" s="90" t="s">
        <v>5234</v>
      </c>
      <c r="C114" s="44" t="s">
        <v>986</v>
      </c>
      <c r="D114" s="44" t="s">
        <v>987</v>
      </c>
      <c r="E114" s="43" t="s">
        <v>7586</v>
      </c>
      <c r="F114" s="56">
        <v>5054197</v>
      </c>
      <c r="G114" s="104">
        <v>0</v>
      </c>
      <c r="H114" s="43" t="s">
        <v>11</v>
      </c>
      <c r="I114" s="43" t="str">
        <f t="shared" si="12"/>
        <v>900413864SUMINISTRO DE BIENES Y SERVICIOSAIA S.A.</v>
      </c>
      <c r="J114" s="193">
        <f t="shared" si="8"/>
        <v>2.4510789802477628E-4</v>
      </c>
      <c r="K114" s="156">
        <f t="shared" si="9"/>
        <v>419728.50108287227</v>
      </c>
      <c r="L114" s="156">
        <f t="shared" si="10"/>
        <v>919154.617592911</v>
      </c>
      <c r="M114" s="156">
        <f t="shared" si="11"/>
        <v>1768943.7000448105</v>
      </c>
      <c r="N114" s="156">
        <f t="shared" si="13"/>
        <v>1768943.7000448105</v>
      </c>
      <c r="O114" s="156">
        <f t="shared" si="14"/>
        <v>177426.48086800048</v>
      </c>
    </row>
    <row r="115" spans="1:15" ht="28" x14ac:dyDescent="0.15">
      <c r="A115" s="91" t="s">
        <v>65</v>
      </c>
      <c r="B115" s="90" t="s">
        <v>5234</v>
      </c>
      <c r="C115" s="44" t="s">
        <v>601</v>
      </c>
      <c r="D115" s="44" t="s">
        <v>602</v>
      </c>
      <c r="E115" s="43" t="s">
        <v>7586</v>
      </c>
      <c r="F115" s="56">
        <v>15246000</v>
      </c>
      <c r="G115" s="104">
        <v>0</v>
      </c>
      <c r="H115" s="43" t="s">
        <v>11</v>
      </c>
      <c r="I115" s="43" t="str">
        <f t="shared" si="12"/>
        <v>811045189SUMINISTRO DE BIENES Y SERVICIOSAIA S.A.</v>
      </c>
      <c r="J115" s="193">
        <f t="shared" si="8"/>
        <v>7.3936868968220654E-4</v>
      </c>
      <c r="K115" s="156">
        <f t="shared" si="9"/>
        <v>1266112.2483966239</v>
      </c>
      <c r="L115" s="156">
        <f t="shared" si="10"/>
        <v>2772632.5863082744</v>
      </c>
      <c r="M115" s="156">
        <f t="shared" si="11"/>
        <v>5336023.8334364844</v>
      </c>
      <c r="N115" s="156">
        <f t="shared" si="13"/>
        <v>5336023.8334364844</v>
      </c>
      <c r="O115" s="156">
        <f t="shared" si="14"/>
        <v>535207.49731629679</v>
      </c>
    </row>
    <row r="116" spans="1:15" ht="42" x14ac:dyDescent="0.15">
      <c r="A116" s="91" t="s">
        <v>65</v>
      </c>
      <c r="B116" s="90" t="s">
        <v>5234</v>
      </c>
      <c r="C116" s="44" t="s">
        <v>885</v>
      </c>
      <c r="D116" s="44" t="s">
        <v>886</v>
      </c>
      <c r="E116" s="43" t="s">
        <v>7586</v>
      </c>
      <c r="F116" s="56">
        <v>6490400</v>
      </c>
      <c r="G116" s="104">
        <v>0</v>
      </c>
      <c r="H116" s="43" t="s">
        <v>11</v>
      </c>
      <c r="I116" s="43" t="str">
        <f t="shared" si="12"/>
        <v>860024452SUMINISTRO DE BIENES Y SERVICIOSAIA S.A.</v>
      </c>
      <c r="J116" s="193">
        <f t="shared" si="8"/>
        <v>3.1475787377104774E-4</v>
      </c>
      <c r="K116" s="156">
        <f t="shared" si="9"/>
        <v>538998.74963881983</v>
      </c>
      <c r="L116" s="156">
        <f t="shared" si="10"/>
        <v>1180342.0266414289</v>
      </c>
      <c r="M116" s="156">
        <f t="shared" si="11"/>
        <v>2271607.5750056515</v>
      </c>
      <c r="N116" s="156">
        <f t="shared" si="13"/>
        <v>2271607.5750056515</v>
      </c>
      <c r="O116" s="156">
        <f t="shared" si="14"/>
        <v>227844.07323768156</v>
      </c>
    </row>
    <row r="117" spans="1:15" ht="28" x14ac:dyDescent="0.15">
      <c r="A117" s="91" t="s">
        <v>65</v>
      </c>
      <c r="B117" s="90" t="s">
        <v>5234</v>
      </c>
      <c r="C117" s="44" t="s">
        <v>1561</v>
      </c>
      <c r="D117" s="44" t="s">
        <v>1562</v>
      </c>
      <c r="E117" s="43" t="s">
        <v>7586</v>
      </c>
      <c r="F117" s="56">
        <v>1215000</v>
      </c>
      <c r="G117" s="104">
        <v>0</v>
      </c>
      <c r="H117" s="43" t="s">
        <v>11</v>
      </c>
      <c r="I117" s="43" t="str">
        <f t="shared" si="12"/>
        <v>79230504SUMINISTRO DE BIENES Y SERVICIOSAIA S.A.</v>
      </c>
      <c r="J117" s="193">
        <f t="shared" si="8"/>
        <v>5.8922534301710679E-5</v>
      </c>
      <c r="K117" s="156">
        <f t="shared" si="9"/>
        <v>100900.32676124216</v>
      </c>
      <c r="L117" s="156">
        <f t="shared" si="10"/>
        <v>220959.50363141505</v>
      </c>
      <c r="M117" s="156">
        <f t="shared" si="11"/>
        <v>425243.93005544599</v>
      </c>
      <c r="N117" s="156">
        <f t="shared" si="13"/>
        <v>425243.93005544599</v>
      </c>
      <c r="O117" s="156">
        <f t="shared" si="14"/>
        <v>42652.309408323541</v>
      </c>
    </row>
    <row r="118" spans="1:15" ht="42" x14ac:dyDescent="0.15">
      <c r="A118" s="91" t="s">
        <v>65</v>
      </c>
      <c r="B118" s="90" t="s">
        <v>5234</v>
      </c>
      <c r="C118" s="44" t="s">
        <v>1357</v>
      </c>
      <c r="D118" s="44" t="s">
        <v>1358</v>
      </c>
      <c r="E118" s="43" t="s">
        <v>7586</v>
      </c>
      <c r="F118" s="56">
        <v>2098189.5708999997</v>
      </c>
      <c r="G118" s="104">
        <v>0</v>
      </c>
      <c r="H118" s="43" t="s">
        <v>7577</v>
      </c>
      <c r="I118" s="43" t="str">
        <f t="shared" si="12"/>
        <v>802001704SUMINISTRO DE BIENES Y SERVICIOSCONSORCIO CLINICA PORTOAZUL</v>
      </c>
      <c r="J118" s="193">
        <f t="shared" si="8"/>
        <v>1.0175361889946243E-4</v>
      </c>
      <c r="K118" s="156">
        <f t="shared" si="9"/>
        <v>174245.27844513618</v>
      </c>
      <c r="L118" s="156">
        <f t="shared" si="10"/>
        <v>381576.07087298413</v>
      </c>
      <c r="M118" s="156">
        <f t="shared" si="11"/>
        <v>734355.86759742035</v>
      </c>
      <c r="N118" s="156">
        <f t="shared" si="13"/>
        <v>734355.86759742035</v>
      </c>
      <c r="O118" s="156">
        <f t="shared" si="14"/>
        <v>73656.486234851356</v>
      </c>
    </row>
    <row r="119" spans="1:15" ht="28" x14ac:dyDescent="0.15">
      <c r="A119" s="91" t="s">
        <v>65</v>
      </c>
      <c r="B119" s="90" t="s">
        <v>5234</v>
      </c>
      <c r="C119" s="44" t="s">
        <v>385</v>
      </c>
      <c r="D119" s="44" t="s">
        <v>386</v>
      </c>
      <c r="E119" s="43" t="s">
        <v>7586</v>
      </c>
      <c r="F119" s="56">
        <v>40512791</v>
      </c>
      <c r="G119" s="104">
        <v>0</v>
      </c>
      <c r="H119" s="43" t="s">
        <v>11</v>
      </c>
      <c r="I119" s="43" t="str">
        <f t="shared" si="12"/>
        <v>890931636SUMINISTRO DE BIENES Y SERVICIOSAIA S.A.</v>
      </c>
      <c r="J119" s="193">
        <f t="shared" si="8"/>
        <v>1.9647047879469428E-3</v>
      </c>
      <c r="K119" s="156">
        <f t="shared" si="9"/>
        <v>3364406.4608312021</v>
      </c>
      <c r="L119" s="156">
        <f t="shared" si="10"/>
        <v>7367642.9548010351</v>
      </c>
      <c r="M119" s="156">
        <f t="shared" si="11"/>
        <v>14179274.454613086</v>
      </c>
      <c r="N119" s="156">
        <f t="shared" si="13"/>
        <v>14179274.454613086</v>
      </c>
      <c r="O119" s="156">
        <f t="shared" si="14"/>
        <v>1422192.6722030824</v>
      </c>
    </row>
    <row r="120" spans="1:15" ht="28" x14ac:dyDescent="0.15">
      <c r="A120" s="91" t="s">
        <v>65</v>
      </c>
      <c r="B120" s="90" t="s">
        <v>5234</v>
      </c>
      <c r="C120" s="44" t="s">
        <v>629</v>
      </c>
      <c r="D120" s="44" t="s">
        <v>630</v>
      </c>
      <c r="E120" s="43" t="s">
        <v>7586</v>
      </c>
      <c r="F120" s="56">
        <v>14724696</v>
      </c>
      <c r="G120" s="104">
        <v>0</v>
      </c>
      <c r="H120" s="43" t="s">
        <v>11</v>
      </c>
      <c r="I120" s="43" t="str">
        <f t="shared" si="12"/>
        <v>890940445SUMINISTRO DE BIENES Y SERVICIOSAIA S.A.</v>
      </c>
      <c r="J120" s="193">
        <f t="shared" si="8"/>
        <v>7.1408757624877534E-4</v>
      </c>
      <c r="K120" s="156">
        <f t="shared" si="9"/>
        <v>1222820.2780740375</v>
      </c>
      <c r="L120" s="156">
        <f t="shared" si="10"/>
        <v>2677828.4109329074</v>
      </c>
      <c r="M120" s="156">
        <f t="shared" si="11"/>
        <v>5153570.0377874114</v>
      </c>
      <c r="N120" s="156">
        <f t="shared" si="13"/>
        <v>5153570.0377874114</v>
      </c>
      <c r="O120" s="156">
        <f t="shared" si="14"/>
        <v>516907.23435020901</v>
      </c>
    </row>
    <row r="121" spans="1:15" ht="28" x14ac:dyDescent="0.15">
      <c r="A121" s="91" t="s">
        <v>65</v>
      </c>
      <c r="B121" s="90" t="s">
        <v>5234</v>
      </c>
      <c r="C121" s="44" t="s">
        <v>1925</v>
      </c>
      <c r="D121" s="44" t="s">
        <v>1926</v>
      </c>
      <c r="E121" s="43" t="s">
        <v>7586</v>
      </c>
      <c r="F121" s="56">
        <v>80964</v>
      </c>
      <c r="G121" s="104">
        <v>0</v>
      </c>
      <c r="H121" s="43" t="s">
        <v>11</v>
      </c>
      <c r="I121" s="43" t="str">
        <f t="shared" si="12"/>
        <v>900683853SUMINISTRO DE BIENES Y SERVICIOSAIA S.A.</v>
      </c>
      <c r="J121" s="193">
        <f t="shared" si="8"/>
        <v>3.9264231005791797E-6</v>
      </c>
      <c r="K121" s="156">
        <f t="shared" si="9"/>
        <v>6723.6988114380329</v>
      </c>
      <c r="L121" s="156">
        <f t="shared" si="10"/>
        <v>14724.086627171924</v>
      </c>
      <c r="M121" s="156">
        <f t="shared" si="11"/>
        <v>28336.995516879939</v>
      </c>
      <c r="N121" s="156">
        <f t="shared" si="13"/>
        <v>28336.995516879939</v>
      </c>
      <c r="O121" s="156">
        <f t="shared" si="14"/>
        <v>2842.223521757619</v>
      </c>
    </row>
    <row r="122" spans="1:15" ht="28" x14ac:dyDescent="0.15">
      <c r="A122" s="91" t="s">
        <v>65</v>
      </c>
      <c r="B122" s="90" t="s">
        <v>5234</v>
      </c>
      <c r="C122" s="44" t="s">
        <v>1578</v>
      </c>
      <c r="D122" s="44" t="s">
        <v>1579</v>
      </c>
      <c r="E122" s="43" t="s">
        <v>7586</v>
      </c>
      <c r="F122" s="56">
        <v>1167217</v>
      </c>
      <c r="G122" s="104">
        <v>0</v>
      </c>
      <c r="H122" s="43" t="s">
        <v>7</v>
      </c>
      <c r="I122" s="43" t="str">
        <f t="shared" si="12"/>
        <v>900077601SUMINISTRO DE BIENES Y SERVICIOSAIA CONCAY</v>
      </c>
      <c r="J122" s="193">
        <f t="shared" si="8"/>
        <v>5.6605254090567764E-5</v>
      </c>
      <c r="K122" s="156">
        <f t="shared" si="9"/>
        <v>96932.161894054967</v>
      </c>
      <c r="L122" s="156">
        <f t="shared" si="10"/>
        <v>212269.70283962911</v>
      </c>
      <c r="M122" s="156">
        <f t="shared" si="11"/>
        <v>408520.11877162755</v>
      </c>
      <c r="N122" s="156">
        <f t="shared" si="13"/>
        <v>408520.11877162755</v>
      </c>
      <c r="O122" s="156">
        <f t="shared" si="14"/>
        <v>40974.897638399321</v>
      </c>
    </row>
    <row r="123" spans="1:15" ht="28" x14ac:dyDescent="0.15">
      <c r="A123" s="91" t="s">
        <v>65</v>
      </c>
      <c r="B123" s="90" t="s">
        <v>5234</v>
      </c>
      <c r="C123" s="44" t="s">
        <v>621</v>
      </c>
      <c r="D123" s="44" t="s">
        <v>622</v>
      </c>
      <c r="E123" s="43" t="s">
        <v>7586</v>
      </c>
      <c r="F123" s="56">
        <v>22405700</v>
      </c>
      <c r="G123" s="104">
        <v>0</v>
      </c>
      <c r="H123" s="43" t="s">
        <v>11</v>
      </c>
      <c r="I123" s="43" t="str">
        <f t="shared" si="12"/>
        <v>890937010SUMINISTRO DE BIENES Y SERVICIOSAIA S.A.</v>
      </c>
      <c r="J123" s="193">
        <f t="shared" si="8"/>
        <v>1.086584878027851E-3</v>
      </c>
      <c r="K123" s="156">
        <f t="shared" si="9"/>
        <v>1860693.3755673773</v>
      </c>
      <c r="L123" s="156">
        <f t="shared" si="10"/>
        <v>4074693.2926044413</v>
      </c>
      <c r="M123" s="156">
        <f t="shared" si="11"/>
        <v>7841883.0647270009</v>
      </c>
      <c r="N123" s="156">
        <f t="shared" si="13"/>
        <v>7841883.0647270009</v>
      </c>
      <c r="O123" s="156">
        <f t="shared" si="14"/>
        <v>786547.20074903267</v>
      </c>
    </row>
    <row r="124" spans="1:15" ht="28" x14ac:dyDescent="0.15">
      <c r="A124" s="91" t="s">
        <v>65</v>
      </c>
      <c r="B124" s="90" t="s">
        <v>5234</v>
      </c>
      <c r="C124" s="44" t="s">
        <v>180</v>
      </c>
      <c r="D124" s="44" t="s">
        <v>181</v>
      </c>
      <c r="E124" s="43" t="s">
        <v>7586</v>
      </c>
      <c r="F124" s="56">
        <v>141839260</v>
      </c>
      <c r="G124" s="104">
        <v>0</v>
      </c>
      <c r="H124" s="43" t="s">
        <v>11</v>
      </c>
      <c r="I124" s="43" t="str">
        <f t="shared" si="12"/>
        <v>811046892SUMINISTRO DE BIENES Y SERVICIOSAIA S.A.</v>
      </c>
      <c r="J124" s="193">
        <f t="shared" si="8"/>
        <v>6.8786244137277854E-3</v>
      </c>
      <c r="K124" s="156">
        <f t="shared" si="9"/>
        <v>11779117.433393238</v>
      </c>
      <c r="L124" s="156">
        <f t="shared" si="10"/>
        <v>25794841.551479194</v>
      </c>
      <c r="M124" s="156">
        <f t="shared" si="11"/>
        <v>49643032.393873431</v>
      </c>
      <c r="N124" s="156">
        <f t="shared" si="13"/>
        <v>49643032.393873431</v>
      </c>
      <c r="O124" s="156">
        <f t="shared" si="14"/>
        <v>4979236.2170927143</v>
      </c>
    </row>
    <row r="125" spans="1:15" ht="28" x14ac:dyDescent="0.15">
      <c r="A125" s="91" t="s">
        <v>65</v>
      </c>
      <c r="B125" s="90" t="s">
        <v>5234</v>
      </c>
      <c r="C125" s="44" t="s">
        <v>1827</v>
      </c>
      <c r="D125" s="44" t="s">
        <v>1828</v>
      </c>
      <c r="E125" s="43" t="s">
        <v>7586</v>
      </c>
      <c r="F125" s="56">
        <v>325193</v>
      </c>
      <c r="G125" s="104">
        <v>0</v>
      </c>
      <c r="H125" s="43" t="s">
        <v>11</v>
      </c>
      <c r="I125" s="43" t="str">
        <f t="shared" si="12"/>
        <v>900321758SUMINISTRO DE BIENES Y SERVICIOSAIA S.A.</v>
      </c>
      <c r="J125" s="193">
        <f t="shared" si="8"/>
        <v>1.5770531438005103E-5</v>
      </c>
      <c r="K125" s="156">
        <f t="shared" si="9"/>
        <v>27005.827127957713</v>
      </c>
      <c r="L125" s="156">
        <f t="shared" si="10"/>
        <v>59139.492892519134</v>
      </c>
      <c r="M125" s="156">
        <f t="shared" si="11"/>
        <v>113815.92538808283</v>
      </c>
      <c r="N125" s="156">
        <f t="shared" si="13"/>
        <v>113815.92538808283</v>
      </c>
      <c r="O125" s="156">
        <f t="shared" si="14"/>
        <v>11415.829179770335</v>
      </c>
    </row>
    <row r="126" spans="1:15" ht="28" x14ac:dyDescent="0.15">
      <c r="A126" s="91" t="s">
        <v>65</v>
      </c>
      <c r="B126" s="90" t="s">
        <v>5234</v>
      </c>
      <c r="C126" s="44" t="s">
        <v>1633</v>
      </c>
      <c r="D126" s="44" t="s">
        <v>1634</v>
      </c>
      <c r="E126" s="43" t="s">
        <v>7586</v>
      </c>
      <c r="F126" s="56">
        <v>459794.5</v>
      </c>
      <c r="G126" s="104">
        <v>0</v>
      </c>
      <c r="H126" s="43" t="s">
        <v>7</v>
      </c>
      <c r="I126" s="43" t="str">
        <f t="shared" si="12"/>
        <v>79394512SUMINISTRO DE BIENES Y SERVICIOSAIA CONCAY</v>
      </c>
      <c r="J126" s="193">
        <f t="shared" si="8"/>
        <v>2.2298154072418034E-5</v>
      </c>
      <c r="K126" s="156">
        <f t="shared" si="9"/>
        <v>38183.880899606549</v>
      </c>
      <c r="L126" s="156">
        <f t="shared" si="10"/>
        <v>83618.077771567623</v>
      </c>
      <c r="M126" s="156">
        <f t="shared" si="11"/>
        <v>160925.77794064095</v>
      </c>
      <c r="N126" s="156">
        <f t="shared" si="13"/>
        <v>160925.77794064095</v>
      </c>
      <c r="O126" s="156">
        <f t="shared" si="14"/>
        <v>16140.985414193759</v>
      </c>
    </row>
    <row r="127" spans="1:15" ht="28" x14ac:dyDescent="0.15">
      <c r="A127" s="91" t="s">
        <v>65</v>
      </c>
      <c r="B127" s="90" t="s">
        <v>5234</v>
      </c>
      <c r="C127" s="44" t="s">
        <v>1633</v>
      </c>
      <c r="D127" s="44" t="s">
        <v>1634</v>
      </c>
      <c r="E127" s="43" t="s">
        <v>7586</v>
      </c>
      <c r="F127" s="56">
        <v>892500</v>
      </c>
      <c r="G127" s="104">
        <v>0</v>
      </c>
      <c r="H127" s="43" t="s">
        <v>11</v>
      </c>
      <c r="I127" s="43" t="str">
        <f t="shared" si="12"/>
        <v>79394512SUMINISTRO DE BIENES Y SERVICIOSAIA S.A.</v>
      </c>
      <c r="J127" s="193">
        <f t="shared" si="8"/>
        <v>4.3282602357429449E-5</v>
      </c>
      <c r="K127" s="156">
        <f t="shared" si="9"/>
        <v>74118.141262887759</v>
      </c>
      <c r="L127" s="156">
        <f t="shared" si="10"/>
        <v>162309.75884036045</v>
      </c>
      <c r="M127" s="156">
        <f t="shared" si="11"/>
        <v>312370.54121356836</v>
      </c>
      <c r="N127" s="156">
        <f t="shared" si="13"/>
        <v>312370.54121356836</v>
      </c>
      <c r="O127" s="156">
        <f t="shared" si="14"/>
        <v>31331.017404879636</v>
      </c>
    </row>
    <row r="128" spans="1:15" ht="28" x14ac:dyDescent="0.15">
      <c r="A128" s="91" t="s">
        <v>65</v>
      </c>
      <c r="B128" s="90" t="s">
        <v>5234</v>
      </c>
      <c r="C128" s="44" t="s">
        <v>473</v>
      </c>
      <c r="D128" s="44" t="s">
        <v>474</v>
      </c>
      <c r="E128" s="43" t="s">
        <v>7586</v>
      </c>
      <c r="F128" s="56">
        <v>10817371</v>
      </c>
      <c r="G128" s="104">
        <v>0</v>
      </c>
      <c r="H128" s="43" t="s">
        <v>7</v>
      </c>
      <c r="I128" s="43" t="str">
        <f t="shared" si="12"/>
        <v>900817641SUMINISTRO DE BIENES Y SERVICIOSAIA CONCAY</v>
      </c>
      <c r="J128" s="193">
        <f t="shared" si="8"/>
        <v>5.2459828296446938E-4</v>
      </c>
      <c r="K128" s="156">
        <f t="shared" si="9"/>
        <v>898334.37744657183</v>
      </c>
      <c r="L128" s="156">
        <f t="shared" si="10"/>
        <v>1967243.5611167601</v>
      </c>
      <c r="M128" s="156">
        <f t="shared" si="11"/>
        <v>3786025.8081545755</v>
      </c>
      <c r="N128" s="156">
        <f t="shared" si="13"/>
        <v>3786025.8081545755</v>
      </c>
      <c r="O128" s="156">
        <f t="shared" si="14"/>
        <v>379741.44434290222</v>
      </c>
    </row>
    <row r="129" spans="1:15" ht="28" x14ac:dyDescent="0.15">
      <c r="A129" s="91" t="s">
        <v>65</v>
      </c>
      <c r="B129" s="90" t="s">
        <v>5234</v>
      </c>
      <c r="C129" s="44" t="s">
        <v>190</v>
      </c>
      <c r="D129" s="44" t="s">
        <v>191</v>
      </c>
      <c r="E129" s="43" t="s">
        <v>7586</v>
      </c>
      <c r="F129" s="56">
        <v>117270225</v>
      </c>
      <c r="G129" s="104">
        <v>0</v>
      </c>
      <c r="H129" s="43" t="s">
        <v>11</v>
      </c>
      <c r="I129" s="43" t="str">
        <f t="shared" si="12"/>
        <v>832003816SUMINISTRO DE BIENES Y SERVICIOSAIA S.A.</v>
      </c>
      <c r="J129" s="193">
        <f t="shared" si="8"/>
        <v>5.6871266297381312E-3</v>
      </c>
      <c r="K129" s="156">
        <f t="shared" si="9"/>
        <v>9738768.7422752175</v>
      </c>
      <c r="L129" s="156">
        <f t="shared" si="10"/>
        <v>21326724.861517992</v>
      </c>
      <c r="M129" s="156">
        <f t="shared" si="11"/>
        <v>41043992.886820093</v>
      </c>
      <c r="N129" s="156">
        <f t="shared" si="13"/>
        <v>41043992.886820093</v>
      </c>
      <c r="O129" s="156">
        <f t="shared" si="14"/>
        <v>4116745.6140606734</v>
      </c>
    </row>
    <row r="130" spans="1:15" ht="28" x14ac:dyDescent="0.15">
      <c r="A130" s="91" t="s">
        <v>65</v>
      </c>
      <c r="B130" s="90" t="s">
        <v>5234</v>
      </c>
      <c r="C130" s="44" t="s">
        <v>1682</v>
      </c>
      <c r="D130" s="44" t="s">
        <v>1684</v>
      </c>
      <c r="E130" s="43" t="s">
        <v>7586</v>
      </c>
      <c r="F130" s="56">
        <v>680679</v>
      </c>
      <c r="G130" s="104">
        <v>0</v>
      </c>
      <c r="H130" s="43" t="s">
        <v>11</v>
      </c>
      <c r="I130" s="43" t="str">
        <f t="shared" si="12"/>
        <v>800056670SUMINISTRO DE BIENES Y SERVICIOSAIA S.A.</v>
      </c>
      <c r="J130" s="193">
        <f t="shared" si="8"/>
        <v>3.3010149568686521E-5</v>
      </c>
      <c r="K130" s="156">
        <f t="shared" si="9"/>
        <v>56527.352690959306</v>
      </c>
      <c r="L130" s="156">
        <f t="shared" si="10"/>
        <v>123788.06088257446</v>
      </c>
      <c r="M130" s="156">
        <f t="shared" si="11"/>
        <v>238234.24943721062</v>
      </c>
      <c r="N130" s="156">
        <f t="shared" si="13"/>
        <v>238234.24943721062</v>
      </c>
      <c r="O130" s="156">
        <f t="shared" si="14"/>
        <v>23895.087502673465</v>
      </c>
    </row>
    <row r="131" spans="1:15" ht="28" x14ac:dyDescent="0.15">
      <c r="A131" s="91" t="s">
        <v>65</v>
      </c>
      <c r="B131" s="90" t="s">
        <v>5234</v>
      </c>
      <c r="C131" s="44" t="s">
        <v>401</v>
      </c>
      <c r="D131" s="44" t="s">
        <v>402</v>
      </c>
      <c r="E131" s="43" t="s">
        <v>7586</v>
      </c>
      <c r="F131" s="56">
        <v>29528034</v>
      </c>
      <c r="G131" s="104">
        <v>0</v>
      </c>
      <c r="H131" s="43" t="s">
        <v>11</v>
      </c>
      <c r="I131" s="43" t="str">
        <f t="shared" si="12"/>
        <v>900141314SUMINISTRO DE BIENES Y SERVICIOSAIA S.A.</v>
      </c>
      <c r="J131" s="193">
        <f t="shared" si="8"/>
        <v>1.4319889680881311E-3</v>
      </c>
      <c r="K131" s="156">
        <f t="shared" si="9"/>
        <v>2452171.4232239248</v>
      </c>
      <c r="L131" s="156">
        <f t="shared" si="10"/>
        <v>5369958.6303304918</v>
      </c>
      <c r="M131" s="156">
        <f t="shared" si="11"/>
        <v>10334664.382692043</v>
      </c>
      <c r="N131" s="156">
        <f t="shared" si="13"/>
        <v>10334664.382692043</v>
      </c>
      <c r="O131" s="156">
        <f t="shared" si="14"/>
        <v>1036575.178919751</v>
      </c>
    </row>
    <row r="132" spans="1:15" ht="28" x14ac:dyDescent="0.15">
      <c r="A132" s="91" t="s">
        <v>65</v>
      </c>
      <c r="B132" s="90" t="s">
        <v>5234</v>
      </c>
      <c r="C132" s="44" t="s">
        <v>1058</v>
      </c>
      <c r="D132" s="44" t="s">
        <v>1059</v>
      </c>
      <c r="E132" s="43" t="s">
        <v>7586</v>
      </c>
      <c r="F132" s="56">
        <v>4196650</v>
      </c>
      <c r="G132" s="104">
        <v>0</v>
      </c>
      <c r="H132" s="43" t="s">
        <v>11</v>
      </c>
      <c r="I132" s="43" t="str">
        <f t="shared" si="12"/>
        <v>811033997SUMINISTRO DE BIENES Y SERVICIOSAIA S.A.</v>
      </c>
      <c r="J132" s="193">
        <f t="shared" si="8"/>
        <v>2.0352037331462891E-4</v>
      </c>
      <c r="K132" s="156">
        <f t="shared" si="9"/>
        <v>348513.05045478762</v>
      </c>
      <c r="L132" s="156">
        <f t="shared" si="10"/>
        <v>763201.39992985839</v>
      </c>
      <c r="M132" s="156">
        <f t="shared" si="11"/>
        <v>1468806.5342116768</v>
      </c>
      <c r="N132" s="156">
        <f t="shared" si="13"/>
        <v>1468806.5342116768</v>
      </c>
      <c r="O132" s="156">
        <f t="shared" si="14"/>
        <v>147322.48088760575</v>
      </c>
    </row>
    <row r="133" spans="1:15" ht="28" x14ac:dyDescent="0.15">
      <c r="A133" s="91" t="s">
        <v>65</v>
      </c>
      <c r="B133" s="90" t="s">
        <v>5234</v>
      </c>
      <c r="C133" s="44" t="s">
        <v>63</v>
      </c>
      <c r="D133" s="44" t="s">
        <v>64</v>
      </c>
      <c r="E133" s="43" t="s">
        <v>7586</v>
      </c>
      <c r="F133" s="56">
        <v>249375642</v>
      </c>
      <c r="G133" s="104">
        <v>0</v>
      </c>
      <c r="H133" s="43" t="s">
        <v>7</v>
      </c>
      <c r="I133" s="43" t="str">
        <f t="shared" si="12"/>
        <v>890100251SUMINISTRO DE BIENES Y SERVICIOSAIA CONCAY</v>
      </c>
      <c r="J133" s="193">
        <f t="shared" si="8"/>
        <v>1.2093699440128496E-2</v>
      </c>
      <c r="K133" s="156">
        <f t="shared" si="9"/>
        <v>20709533.962217733</v>
      </c>
      <c r="L133" s="156">
        <f t="shared" si="10"/>
        <v>45351372.900481857</v>
      </c>
      <c r="M133" s="156">
        <f t="shared" si="11"/>
        <v>87280228.85940735</v>
      </c>
      <c r="N133" s="156">
        <f t="shared" si="13"/>
        <v>87280228.85940735</v>
      </c>
      <c r="O133" s="156">
        <f t="shared" si="14"/>
        <v>8754277.4003977962</v>
      </c>
    </row>
    <row r="134" spans="1:15" ht="28" x14ac:dyDescent="0.15">
      <c r="A134" s="91" t="s">
        <v>65</v>
      </c>
      <c r="B134" s="90" t="s">
        <v>5234</v>
      </c>
      <c r="C134" s="44" t="s">
        <v>1145</v>
      </c>
      <c r="D134" s="44" t="s">
        <v>1146</v>
      </c>
      <c r="E134" s="43" t="s">
        <v>7586</v>
      </c>
      <c r="F134" s="56">
        <v>3623926</v>
      </c>
      <c r="G134" s="104">
        <v>0</v>
      </c>
      <c r="H134" s="43" t="s">
        <v>11</v>
      </c>
      <c r="I134" s="43" t="str">
        <f t="shared" si="12"/>
        <v>860002523SUMINISTRO DE BIENES Y SERVICIOSAIA S.A.</v>
      </c>
      <c r="J134" s="193">
        <f t="shared" si="8"/>
        <v>1.7574560003445365E-4</v>
      </c>
      <c r="K134" s="156">
        <f t="shared" si="9"/>
        <v>300950.87864902162</v>
      </c>
      <c r="L134" s="156">
        <f t="shared" si="10"/>
        <v>659046.00012920122</v>
      </c>
      <c r="M134" s="156">
        <f t="shared" si="11"/>
        <v>1268355.995448652</v>
      </c>
      <c r="N134" s="156">
        <f t="shared" si="13"/>
        <v>1268355.995448652</v>
      </c>
      <c r="O134" s="156">
        <f t="shared" si="14"/>
        <v>127217.13006161999</v>
      </c>
    </row>
    <row r="135" spans="1:15" ht="28" x14ac:dyDescent="0.15">
      <c r="A135" s="91" t="s">
        <v>65</v>
      </c>
      <c r="B135" s="90" t="s">
        <v>5234</v>
      </c>
      <c r="C135" s="44" t="s">
        <v>1085</v>
      </c>
      <c r="D135" s="44" t="s">
        <v>1086</v>
      </c>
      <c r="E135" s="43" t="s">
        <v>7586</v>
      </c>
      <c r="F135" s="56">
        <v>4011627</v>
      </c>
      <c r="G135" s="104">
        <v>0</v>
      </c>
      <c r="H135" s="43" t="s">
        <v>11</v>
      </c>
      <c r="I135" s="43" t="str">
        <f t="shared" si="12"/>
        <v>812000025SUMINISTRO DE BIENES Y SERVICIOSAIA S.A.</v>
      </c>
      <c r="J135" s="193">
        <f t="shared" si="8"/>
        <v>1.9454751400260799E-4</v>
      </c>
      <c r="K135" s="156">
        <f t="shared" si="9"/>
        <v>333147.71616808366</v>
      </c>
      <c r="L135" s="156">
        <f t="shared" si="10"/>
        <v>729553.17750977993</v>
      </c>
      <c r="M135" s="156">
        <f t="shared" si="11"/>
        <v>1404049.408556822</v>
      </c>
      <c r="N135" s="156">
        <f t="shared" si="13"/>
        <v>1404049.408556822</v>
      </c>
      <c r="O135" s="156">
        <f t="shared" si="14"/>
        <v>140827.28891751831</v>
      </c>
    </row>
    <row r="136" spans="1:15" ht="42" x14ac:dyDescent="0.15">
      <c r="A136" s="91" t="s">
        <v>65</v>
      </c>
      <c r="B136" s="90" t="s">
        <v>5234</v>
      </c>
      <c r="C136" s="44" t="s">
        <v>1275</v>
      </c>
      <c r="D136" s="44" t="s">
        <v>1277</v>
      </c>
      <c r="E136" s="43" t="s">
        <v>7586</v>
      </c>
      <c r="F136" s="56">
        <v>2539026.9449999998</v>
      </c>
      <c r="G136" s="104">
        <v>0</v>
      </c>
      <c r="H136" s="43" t="s">
        <v>7577</v>
      </c>
      <c r="I136" s="43" t="str">
        <f t="shared" si="12"/>
        <v>800022450SUMINISTRO DE BIENES Y SERVICIOSCONSORCIO CLINICA PORTOAZUL</v>
      </c>
      <c r="J136" s="193">
        <f t="shared" si="8"/>
        <v>1.2313242984339932E-4</v>
      </c>
      <c r="K136" s="156">
        <f t="shared" si="9"/>
        <v>210854.85465522503</v>
      </c>
      <c r="L136" s="156">
        <f t="shared" si="10"/>
        <v>461746.61191274744</v>
      </c>
      <c r="M136" s="156">
        <f t="shared" si="11"/>
        <v>888646.74617981282</v>
      </c>
      <c r="N136" s="156">
        <f t="shared" si="13"/>
        <v>888646.74617981282</v>
      </c>
      <c r="O136" s="156">
        <f t="shared" si="14"/>
        <v>89131.985888239069</v>
      </c>
    </row>
    <row r="137" spans="1:15" ht="28" x14ac:dyDescent="0.15">
      <c r="A137" s="91" t="s">
        <v>65</v>
      </c>
      <c r="B137" s="90" t="s">
        <v>5234</v>
      </c>
      <c r="C137" s="44" t="s">
        <v>1465</v>
      </c>
      <c r="D137" s="44" t="s">
        <v>1466</v>
      </c>
      <c r="E137" s="43" t="s">
        <v>7586</v>
      </c>
      <c r="F137" s="56">
        <v>1523223</v>
      </c>
      <c r="G137" s="104">
        <v>0</v>
      </c>
      <c r="H137" s="43" t="s">
        <v>11</v>
      </c>
      <c r="I137" s="43" t="str">
        <f t="shared" si="12"/>
        <v>801001676SUMINISTRO DE BIENES Y SERVICIOSAIA S.A.</v>
      </c>
      <c r="J137" s="193">
        <f t="shared" si="8"/>
        <v>7.3870090096012054E-5</v>
      </c>
      <c r="K137" s="156">
        <f t="shared" si="9"/>
        <v>126496.87113599965</v>
      </c>
      <c r="L137" s="156">
        <f t="shared" si="10"/>
        <v>277012.8378600452</v>
      </c>
      <c r="M137" s="156">
        <f t="shared" si="11"/>
        <v>533120.44022291899</v>
      </c>
      <c r="N137" s="156">
        <f t="shared" si="13"/>
        <v>533120.44022291899</v>
      </c>
      <c r="O137" s="156">
        <f t="shared" si="14"/>
        <v>53472.410447633585</v>
      </c>
    </row>
    <row r="138" spans="1:15" ht="42" x14ac:dyDescent="0.15">
      <c r="A138" s="91" t="s">
        <v>65</v>
      </c>
      <c r="B138" s="90" t="s">
        <v>5234</v>
      </c>
      <c r="C138" s="44" t="s">
        <v>1765</v>
      </c>
      <c r="D138" s="44" t="s">
        <v>1766</v>
      </c>
      <c r="E138" s="43" t="s">
        <v>7586</v>
      </c>
      <c r="F138" s="56">
        <v>473025</v>
      </c>
      <c r="G138" s="104">
        <v>0</v>
      </c>
      <c r="H138" s="43" t="s">
        <v>11</v>
      </c>
      <c r="I138" s="43" t="str">
        <f t="shared" si="12"/>
        <v>800104260SUMINISTRO DE BIENES Y SERVICIOSAIA S.A.</v>
      </c>
      <c r="J138" s="193">
        <f t="shared" si="8"/>
        <v>2.2939779249437609E-5</v>
      </c>
      <c r="K138" s="156">
        <f t="shared" si="9"/>
        <v>39282.614869330515</v>
      </c>
      <c r="L138" s="156">
        <f t="shared" si="10"/>
        <v>86024.172185391028</v>
      </c>
      <c r="M138" s="156">
        <f t="shared" si="11"/>
        <v>165556.38684319123</v>
      </c>
      <c r="N138" s="156">
        <f t="shared" si="13"/>
        <v>165556.38684319123</v>
      </c>
      <c r="O138" s="156">
        <f t="shared" si="14"/>
        <v>16605.439224586207</v>
      </c>
    </row>
    <row r="139" spans="1:15" ht="28" x14ac:dyDescent="0.15">
      <c r="A139" s="91" t="s">
        <v>65</v>
      </c>
      <c r="B139" s="90" t="s">
        <v>5234</v>
      </c>
      <c r="C139" s="44" t="s">
        <v>391</v>
      </c>
      <c r="D139" s="44" t="s">
        <v>392</v>
      </c>
      <c r="E139" s="43" t="s">
        <v>7586</v>
      </c>
      <c r="F139" s="56">
        <v>40108659</v>
      </c>
      <c r="G139" s="104">
        <v>0</v>
      </c>
      <c r="H139" s="43" t="s">
        <v>11</v>
      </c>
      <c r="I139" s="43" t="str">
        <f t="shared" si="12"/>
        <v>900231237SUMINISTRO DE BIENES Y SERVICIOSAIA S.A.</v>
      </c>
      <c r="J139" s="193">
        <f t="shared" si="8"/>
        <v>1.9451060376321947E-3</v>
      </c>
      <c r="K139" s="156">
        <f t="shared" si="9"/>
        <v>3330845.102103075</v>
      </c>
      <c r="L139" s="156">
        <f t="shared" si="10"/>
        <v>7294147.64112073</v>
      </c>
      <c r="M139" s="156">
        <f t="shared" si="11"/>
        <v>14037830.27359155</v>
      </c>
      <c r="N139" s="156">
        <f t="shared" si="13"/>
        <v>14037830.27359155</v>
      </c>
      <c r="O139" s="156">
        <f t="shared" si="14"/>
        <v>1408005.7066839016</v>
      </c>
    </row>
    <row r="140" spans="1:15" ht="28" x14ac:dyDescent="0.15">
      <c r="A140" s="91" t="s">
        <v>65</v>
      </c>
      <c r="B140" s="90" t="s">
        <v>5234</v>
      </c>
      <c r="C140" s="44" t="s">
        <v>196</v>
      </c>
      <c r="D140" s="44" t="s">
        <v>197</v>
      </c>
      <c r="E140" s="43" t="s">
        <v>7586</v>
      </c>
      <c r="F140" s="56">
        <v>112239114</v>
      </c>
      <c r="G140" s="104">
        <v>0</v>
      </c>
      <c r="H140" s="43" t="s">
        <v>11</v>
      </c>
      <c r="I140" s="43" t="str">
        <f t="shared" si="12"/>
        <v>811027999SUMINISTRO DE BIENES Y SERVICIOSAIA S.A.</v>
      </c>
      <c r="J140" s="193">
        <f t="shared" ref="J140:J203" si="15">+F140/$F$10</f>
        <v>5.4431383083610001E-3</v>
      </c>
      <c r="K140" s="156">
        <f t="shared" ref="K140:K203" si="16">+$C$2*J140</f>
        <v>9320957.4304463454</v>
      </c>
      <c r="L140" s="156">
        <f t="shared" ref="L140:L203" si="17">+$C$3*J140</f>
        <v>20411768.656353749</v>
      </c>
      <c r="M140" s="156">
        <f t="shared" ref="M140:M203" si="18">+$C$4*J140</f>
        <v>39283129.171441339</v>
      </c>
      <c r="N140" s="156">
        <f t="shared" si="13"/>
        <v>39283129.171441339</v>
      </c>
      <c r="O140" s="156">
        <f t="shared" si="14"/>
        <v>3940129.5621762122</v>
      </c>
    </row>
    <row r="141" spans="1:15" ht="42" x14ac:dyDescent="0.15">
      <c r="A141" s="91" t="s">
        <v>65</v>
      </c>
      <c r="B141" s="90" t="s">
        <v>5234</v>
      </c>
      <c r="C141" s="44" t="s">
        <v>196</v>
      </c>
      <c r="D141" s="44" t="s">
        <v>197</v>
      </c>
      <c r="E141" s="43" t="s">
        <v>7586</v>
      </c>
      <c r="F141" s="56">
        <v>37878734</v>
      </c>
      <c r="G141" s="104">
        <v>0</v>
      </c>
      <c r="H141" s="43" t="s">
        <v>93</v>
      </c>
      <c r="I141" s="43" t="str">
        <f t="shared" ref="I141:I204" si="19">+CONCATENATE(D141,E141,H141)</f>
        <v>811027999SUMINISTRO DE BIENES Y SERVICIOSCONSORCIO TRIPLEA RIONEGRO</v>
      </c>
      <c r="J141" s="193">
        <f t="shared" si="15"/>
        <v>1.8369637888233535E-3</v>
      </c>
      <c r="K141" s="156">
        <f t="shared" si="16"/>
        <v>3145659.784281624</v>
      </c>
      <c r="L141" s="156">
        <f t="shared" si="17"/>
        <v>6888614.2080875756</v>
      </c>
      <c r="M141" s="156">
        <f t="shared" si="18"/>
        <v>13257367.663938142</v>
      </c>
      <c r="N141" s="156">
        <f t="shared" ref="N141:N204" si="20">+$C$5*J141</f>
        <v>13257367.663938142</v>
      </c>
      <c r="O141" s="156">
        <f t="shared" ref="O141:O204" si="21">+$C$6*J141</f>
        <v>1329724.6770070656</v>
      </c>
    </row>
    <row r="142" spans="1:15" ht="28" x14ac:dyDescent="0.15">
      <c r="A142" s="91" t="s">
        <v>65</v>
      </c>
      <c r="B142" s="90" t="s">
        <v>5234</v>
      </c>
      <c r="C142" s="44" t="s">
        <v>880</v>
      </c>
      <c r="D142" s="44" t="s">
        <v>881</v>
      </c>
      <c r="E142" s="43" t="s">
        <v>7586</v>
      </c>
      <c r="F142" s="56">
        <v>6517067</v>
      </c>
      <c r="G142" s="104">
        <v>0</v>
      </c>
      <c r="H142" s="43" t="s">
        <v>11</v>
      </c>
      <c r="I142" s="43" t="str">
        <f t="shared" si="19"/>
        <v>900383501SUMINISTRO DE BIENES Y SERVICIOSAIA S.A.</v>
      </c>
      <c r="J142" s="193">
        <f t="shared" si="15"/>
        <v>3.1605111428316602E-4</v>
      </c>
      <c r="K142" s="156">
        <f t="shared" si="16"/>
        <v>541213.32495877217</v>
      </c>
      <c r="L142" s="156">
        <f t="shared" si="17"/>
        <v>1185191.6785618726</v>
      </c>
      <c r="M142" s="156">
        <f t="shared" si="18"/>
        <v>2280940.891781609</v>
      </c>
      <c r="N142" s="156">
        <f t="shared" si="20"/>
        <v>2280940.891781609</v>
      </c>
      <c r="O142" s="156">
        <f t="shared" si="21"/>
        <v>228780.21244343609</v>
      </c>
    </row>
    <row r="143" spans="1:15" ht="28" x14ac:dyDescent="0.15">
      <c r="A143" s="91" t="s">
        <v>65</v>
      </c>
      <c r="B143" s="90" t="s">
        <v>5234</v>
      </c>
      <c r="C143" s="44" t="s">
        <v>1807</v>
      </c>
      <c r="D143" s="44" t="s">
        <v>1808</v>
      </c>
      <c r="E143" s="43" t="s">
        <v>7586</v>
      </c>
      <c r="F143" s="56">
        <v>377468</v>
      </c>
      <c r="G143" s="104">
        <v>0</v>
      </c>
      <c r="H143" s="43" t="s">
        <v>11</v>
      </c>
      <c r="I143" s="43" t="str">
        <f t="shared" si="19"/>
        <v>900328932SUMINISTRO DE BIENES Y SERVICIOSAIA S.A.</v>
      </c>
      <c r="J143" s="193">
        <f t="shared" si="15"/>
        <v>1.8305655290368827E-5</v>
      </c>
      <c r="K143" s="156">
        <f t="shared" si="16"/>
        <v>31347.032544783997</v>
      </c>
      <c r="L143" s="156">
        <f t="shared" si="17"/>
        <v>68646.207338883105</v>
      </c>
      <c r="M143" s="156">
        <f t="shared" si="18"/>
        <v>132111.91423059182</v>
      </c>
      <c r="N143" s="156">
        <f t="shared" si="20"/>
        <v>132111.91423059182</v>
      </c>
      <c r="O143" s="156">
        <f t="shared" si="21"/>
        <v>13250.931627770426</v>
      </c>
    </row>
    <row r="144" spans="1:15" ht="28" x14ac:dyDescent="0.15">
      <c r="A144" s="91" t="s">
        <v>65</v>
      </c>
      <c r="B144" s="90" t="s">
        <v>5234</v>
      </c>
      <c r="C144" s="44" t="s">
        <v>220</v>
      </c>
      <c r="D144" s="44" t="s">
        <v>221</v>
      </c>
      <c r="E144" s="43" t="s">
        <v>7586</v>
      </c>
      <c r="F144" s="56">
        <v>110150766</v>
      </c>
      <c r="G144" s="104">
        <v>0</v>
      </c>
      <c r="H144" s="43" t="s">
        <v>11</v>
      </c>
      <c r="I144" s="43" t="str">
        <f t="shared" si="19"/>
        <v>811013959SUMINISTRO DE BIENES Y SERVICIOSAIA S.A.</v>
      </c>
      <c r="J144" s="193">
        <f t="shared" si="15"/>
        <v>5.3418619654277419E-3</v>
      </c>
      <c r="K144" s="156">
        <f t="shared" si="16"/>
        <v>9147529.4505359046</v>
      </c>
      <c r="L144" s="156">
        <f t="shared" si="17"/>
        <v>20031982.370354034</v>
      </c>
      <c r="M144" s="156">
        <f t="shared" si="18"/>
        <v>38552217.804492012</v>
      </c>
      <c r="N144" s="156">
        <f t="shared" si="20"/>
        <v>38552217.804492012</v>
      </c>
      <c r="O144" s="156">
        <f t="shared" si="21"/>
        <v>3866818.5621364973</v>
      </c>
    </row>
    <row r="145" spans="1:15" ht="42" x14ac:dyDescent="0.15">
      <c r="A145" s="91" t="s">
        <v>65</v>
      </c>
      <c r="B145" s="90" t="s">
        <v>5234</v>
      </c>
      <c r="C145" s="44" t="s">
        <v>220</v>
      </c>
      <c r="D145" s="44" t="s">
        <v>221</v>
      </c>
      <c r="E145" s="43" t="s">
        <v>7586</v>
      </c>
      <c r="F145" s="56">
        <v>36502143.5</v>
      </c>
      <c r="G145" s="104">
        <v>0</v>
      </c>
      <c r="H145" s="43" t="s">
        <v>93</v>
      </c>
      <c r="I145" s="43" t="str">
        <f t="shared" si="19"/>
        <v>811013959SUMINISTRO DE BIENES Y SERVICIOSCONSORCIO TRIPLEA RIONEGRO</v>
      </c>
      <c r="J145" s="193">
        <f t="shared" si="15"/>
        <v>1.7702047756911238E-3</v>
      </c>
      <c r="K145" s="156">
        <f t="shared" si="16"/>
        <v>3031340.0877660508</v>
      </c>
      <c r="L145" s="156">
        <f t="shared" si="17"/>
        <v>6638267.9088417143</v>
      </c>
      <c r="M145" s="156">
        <f t="shared" si="18"/>
        <v>12775567.86616284</v>
      </c>
      <c r="N145" s="156">
        <f t="shared" si="20"/>
        <v>12775567.86616284</v>
      </c>
      <c r="O145" s="156">
        <f t="shared" si="21"/>
        <v>1281399.7684189512</v>
      </c>
    </row>
    <row r="146" spans="1:15" ht="28" x14ac:dyDescent="0.15">
      <c r="A146" s="91" t="s">
        <v>65</v>
      </c>
      <c r="B146" s="90" t="s">
        <v>5234</v>
      </c>
      <c r="C146" s="44" t="s">
        <v>565</v>
      </c>
      <c r="D146" s="44" t="s">
        <v>566</v>
      </c>
      <c r="E146" s="43" t="s">
        <v>7586</v>
      </c>
      <c r="F146" s="56">
        <v>17201747</v>
      </c>
      <c r="G146" s="104">
        <v>0</v>
      </c>
      <c r="H146" s="43" t="s">
        <v>11</v>
      </c>
      <c r="I146" s="43" t="str">
        <f t="shared" si="19"/>
        <v>800042488SUMINISTRO DE BIENES Y SERVICIOSAIA S.A.</v>
      </c>
      <c r="J146" s="193">
        <f t="shared" si="15"/>
        <v>8.342144260550195E-4</v>
      </c>
      <c r="K146" s="156">
        <f t="shared" si="16"/>
        <v>1428528.3071310427</v>
      </c>
      <c r="L146" s="156">
        <f t="shared" si="17"/>
        <v>3128304.097706323</v>
      </c>
      <c r="M146" s="156">
        <f t="shared" si="18"/>
        <v>6020525.5128390761</v>
      </c>
      <c r="N146" s="156">
        <f t="shared" si="20"/>
        <v>6020525.5128390761</v>
      </c>
      <c r="O146" s="156">
        <f t="shared" si="21"/>
        <v>603863.56823679106</v>
      </c>
    </row>
    <row r="147" spans="1:15" ht="28" x14ac:dyDescent="0.15">
      <c r="A147" s="91" t="s">
        <v>65</v>
      </c>
      <c r="B147" s="90" t="s">
        <v>5234</v>
      </c>
      <c r="C147" s="44" t="s">
        <v>1511</v>
      </c>
      <c r="D147" s="44" t="s">
        <v>1513</v>
      </c>
      <c r="E147" s="43" t="s">
        <v>7586</v>
      </c>
      <c r="F147" s="56">
        <v>1424255</v>
      </c>
      <c r="G147" s="104">
        <v>0</v>
      </c>
      <c r="H147" s="43" t="s">
        <v>7</v>
      </c>
      <c r="I147" s="43" t="str">
        <f t="shared" si="19"/>
        <v>80264062SUMINISTRO DE BIENES Y SERVICIOSAIA CONCAY</v>
      </c>
      <c r="J147" s="193">
        <f t="shared" si="15"/>
        <v>6.9070546577681432E-5</v>
      </c>
      <c r="K147" s="156">
        <f t="shared" si="16"/>
        <v>118278.02048669379</v>
      </c>
      <c r="L147" s="156">
        <f t="shared" si="17"/>
        <v>259014.54966630536</v>
      </c>
      <c r="M147" s="156">
        <f t="shared" si="18"/>
        <v>498482.13465112686</v>
      </c>
      <c r="N147" s="156">
        <f t="shared" si="20"/>
        <v>498482.13465112686</v>
      </c>
      <c r="O147" s="156">
        <f t="shared" si="21"/>
        <v>49998.16044144184</v>
      </c>
    </row>
    <row r="148" spans="1:15" ht="28" x14ac:dyDescent="0.15">
      <c r="A148" s="91" t="s">
        <v>65</v>
      </c>
      <c r="B148" s="90" t="s">
        <v>5234</v>
      </c>
      <c r="C148" s="44" t="s">
        <v>727</v>
      </c>
      <c r="D148" s="44" t="s">
        <v>728</v>
      </c>
      <c r="E148" s="43" t="s">
        <v>7586</v>
      </c>
      <c r="F148" s="56">
        <v>10510066</v>
      </c>
      <c r="G148" s="104">
        <v>0</v>
      </c>
      <c r="H148" s="43" t="s">
        <v>11</v>
      </c>
      <c r="I148" s="43" t="str">
        <f t="shared" si="19"/>
        <v>890923681SUMINISTRO DE BIENES Y SERVICIOSAIA S.A.</v>
      </c>
      <c r="J148" s="193">
        <f t="shared" si="15"/>
        <v>5.096952464183071E-4</v>
      </c>
      <c r="K148" s="156">
        <f t="shared" si="16"/>
        <v>872814.06887425622</v>
      </c>
      <c r="L148" s="156">
        <f t="shared" si="17"/>
        <v>1911357.1740686516</v>
      </c>
      <c r="M148" s="156">
        <f t="shared" si="18"/>
        <v>3678470.5934009221</v>
      </c>
      <c r="N148" s="156">
        <f t="shared" si="20"/>
        <v>3678470.5934009221</v>
      </c>
      <c r="O148" s="156">
        <f t="shared" si="21"/>
        <v>368953.56949292292</v>
      </c>
    </row>
    <row r="149" spans="1:15" ht="28" x14ac:dyDescent="0.15">
      <c r="A149" s="91" t="s">
        <v>65</v>
      </c>
      <c r="B149" s="90" t="s">
        <v>5234</v>
      </c>
      <c r="C149" s="44" t="s">
        <v>1328</v>
      </c>
      <c r="D149" s="44" t="s">
        <v>1329</v>
      </c>
      <c r="E149" s="43" t="s">
        <v>7586</v>
      </c>
      <c r="F149" s="56">
        <v>2241973</v>
      </c>
      <c r="G149" s="104">
        <v>0</v>
      </c>
      <c r="H149" s="43" t="s">
        <v>11</v>
      </c>
      <c r="I149" s="43" t="str">
        <f t="shared" si="19"/>
        <v>800145360SUMINISTRO DE BIENES Y SERVICIOSAIA S.A.</v>
      </c>
      <c r="J149" s="193">
        <f t="shared" si="15"/>
        <v>1.0872652756873184E-4</v>
      </c>
      <c r="K149" s="156">
        <f t="shared" si="16"/>
        <v>186185.85044434763</v>
      </c>
      <c r="L149" s="156">
        <f t="shared" si="17"/>
        <v>407724.47838274442</v>
      </c>
      <c r="M149" s="156">
        <f t="shared" si="18"/>
        <v>784679.34946353768</v>
      </c>
      <c r="N149" s="156">
        <f t="shared" si="20"/>
        <v>784679.34946353768</v>
      </c>
      <c r="O149" s="156">
        <f t="shared" si="21"/>
        <v>78703.972083215922</v>
      </c>
    </row>
    <row r="150" spans="1:15" ht="28" x14ac:dyDescent="0.15">
      <c r="A150" s="91" t="s">
        <v>65</v>
      </c>
      <c r="B150" s="90" t="s">
        <v>5234</v>
      </c>
      <c r="C150" s="44" t="s">
        <v>1858</v>
      </c>
      <c r="D150" s="44" t="s">
        <v>1859</v>
      </c>
      <c r="E150" s="43" t="s">
        <v>7586</v>
      </c>
      <c r="F150" s="56">
        <v>243473.5</v>
      </c>
      <c r="G150" s="104">
        <v>0</v>
      </c>
      <c r="H150" s="43" t="s">
        <v>7</v>
      </c>
      <c r="I150" s="43" t="str">
        <f t="shared" si="19"/>
        <v>900687519SUMINISTRO DE BIENES Y SERVICIOSAIA CONCAY</v>
      </c>
      <c r="J150" s="193">
        <f t="shared" si="15"/>
        <v>1.180746967515025E-5</v>
      </c>
      <c r="K150" s="156">
        <f t="shared" si="16"/>
        <v>20219.387413747565</v>
      </c>
      <c r="L150" s="156">
        <f t="shared" si="17"/>
        <v>44278.011281813437</v>
      </c>
      <c r="M150" s="156">
        <f t="shared" si="18"/>
        <v>85214.508645559356</v>
      </c>
      <c r="N150" s="156">
        <f t="shared" si="20"/>
        <v>85214.508645559356</v>
      </c>
      <c r="O150" s="156">
        <f t="shared" si="21"/>
        <v>8547.0839956604614</v>
      </c>
    </row>
    <row r="151" spans="1:15" ht="28" x14ac:dyDescent="0.15">
      <c r="A151" s="91" t="s">
        <v>65</v>
      </c>
      <c r="B151" s="90" t="s">
        <v>5234</v>
      </c>
      <c r="C151" s="44" t="s">
        <v>745</v>
      </c>
      <c r="D151" s="44" t="s">
        <v>746</v>
      </c>
      <c r="E151" s="43" t="s">
        <v>7586</v>
      </c>
      <c r="F151" s="56">
        <v>10163400</v>
      </c>
      <c r="G151" s="104">
        <v>0</v>
      </c>
      <c r="H151" s="43" t="s">
        <v>11</v>
      </c>
      <c r="I151" s="43" t="str">
        <f t="shared" si="19"/>
        <v>900582365SUMINISTRO DE BIENES Y SERVICIOSAIA S.A.</v>
      </c>
      <c r="J151" s="193">
        <f t="shared" si="15"/>
        <v>4.9288336224033436E-4</v>
      </c>
      <c r="K151" s="156">
        <f t="shared" si="16"/>
        <v>844025.00494255847</v>
      </c>
      <c r="L151" s="156">
        <f t="shared" si="17"/>
        <v>1848312.6084012538</v>
      </c>
      <c r="M151" s="156">
        <f t="shared" si="18"/>
        <v>3557139.2252884931</v>
      </c>
      <c r="N151" s="156">
        <f t="shared" si="20"/>
        <v>3557139.2252884931</v>
      </c>
      <c r="O151" s="156">
        <f t="shared" si="21"/>
        <v>356783.93534202088</v>
      </c>
    </row>
    <row r="152" spans="1:15" ht="28" x14ac:dyDescent="0.15">
      <c r="A152" s="91" t="s">
        <v>65</v>
      </c>
      <c r="B152" s="90" t="s">
        <v>5234</v>
      </c>
      <c r="C152" s="44" t="s">
        <v>1451</v>
      </c>
      <c r="D152" s="44" t="s">
        <v>1452</v>
      </c>
      <c r="E152" s="43" t="s">
        <v>7586</v>
      </c>
      <c r="F152" s="56">
        <v>1584961</v>
      </c>
      <c r="G152" s="104">
        <v>0</v>
      </c>
      <c r="H152" s="43" t="s">
        <v>11</v>
      </c>
      <c r="I152" s="43" t="str">
        <f t="shared" si="19"/>
        <v>900251342SUMINISTRO DE BIENES Y SERVICIOSAIA S.A.</v>
      </c>
      <c r="J152" s="193">
        <f t="shared" si="15"/>
        <v>7.6864130773147046E-5</v>
      </c>
      <c r="K152" s="156">
        <f t="shared" si="16"/>
        <v>131623.93646405361</v>
      </c>
      <c r="L152" s="156">
        <f t="shared" si="17"/>
        <v>288240.4903993014</v>
      </c>
      <c r="M152" s="156">
        <f t="shared" si="18"/>
        <v>554728.43178980227</v>
      </c>
      <c r="N152" s="156">
        <f t="shared" si="20"/>
        <v>554728.43178980227</v>
      </c>
      <c r="O152" s="156">
        <f t="shared" si="21"/>
        <v>55639.709442078914</v>
      </c>
    </row>
    <row r="153" spans="1:15" ht="28" x14ac:dyDescent="0.15">
      <c r="A153" s="91" t="s">
        <v>65</v>
      </c>
      <c r="B153" s="90" t="s">
        <v>5234</v>
      </c>
      <c r="C153" s="44" t="s">
        <v>405</v>
      </c>
      <c r="D153" s="44" t="s">
        <v>406</v>
      </c>
      <c r="E153" s="43" t="s">
        <v>7586</v>
      </c>
      <c r="F153" s="56">
        <v>29227037</v>
      </c>
      <c r="G153" s="104">
        <v>0</v>
      </c>
      <c r="H153" s="43" t="s">
        <v>11</v>
      </c>
      <c r="I153" s="43" t="str">
        <f t="shared" si="19"/>
        <v>900754439SUMINISTRO DE BIENES Y SERVICIOSAIA S.A.</v>
      </c>
      <c r="J153" s="193">
        <f t="shared" si="15"/>
        <v>1.4173918437612074E-3</v>
      </c>
      <c r="K153" s="156">
        <f t="shared" si="16"/>
        <v>2427174.9658954032</v>
      </c>
      <c r="L153" s="156">
        <f t="shared" si="17"/>
        <v>5315219.4141045278</v>
      </c>
      <c r="M153" s="156">
        <f t="shared" si="18"/>
        <v>10229316.936424633</v>
      </c>
      <c r="N153" s="156">
        <f t="shared" si="20"/>
        <v>10229316.936424633</v>
      </c>
      <c r="O153" s="156">
        <f t="shared" si="21"/>
        <v>1026008.7450308807</v>
      </c>
    </row>
    <row r="154" spans="1:15" ht="28" x14ac:dyDescent="0.15">
      <c r="A154" s="91" t="s">
        <v>65</v>
      </c>
      <c r="B154" s="90" t="s">
        <v>5234</v>
      </c>
      <c r="C154" s="44" t="s">
        <v>813</v>
      </c>
      <c r="D154" s="44" t="s">
        <v>814</v>
      </c>
      <c r="E154" s="43" t="s">
        <v>7586</v>
      </c>
      <c r="F154" s="56">
        <v>7462438</v>
      </c>
      <c r="G154" s="104">
        <v>0</v>
      </c>
      <c r="H154" s="43" t="s">
        <v>11</v>
      </c>
      <c r="I154" s="43" t="str">
        <f t="shared" si="19"/>
        <v>900552218SUMINISTRO DE BIENES Y SERVICIOSAIA S.A.</v>
      </c>
      <c r="J154" s="193">
        <f t="shared" si="15"/>
        <v>3.6189774405711049E-4</v>
      </c>
      <c r="K154" s="156">
        <f t="shared" si="16"/>
        <v>619722.16677819786</v>
      </c>
      <c r="L154" s="156">
        <f t="shared" si="17"/>
        <v>1357116.5402141644</v>
      </c>
      <c r="M154" s="156">
        <f t="shared" si="18"/>
        <v>2611816.0188601664</v>
      </c>
      <c r="N154" s="156">
        <f t="shared" si="20"/>
        <v>2611816.0188601664</v>
      </c>
      <c r="O154" s="156">
        <f t="shared" si="21"/>
        <v>261967.25474603381</v>
      </c>
    </row>
    <row r="155" spans="1:15" ht="28" x14ac:dyDescent="0.15">
      <c r="A155" s="91" t="s">
        <v>65</v>
      </c>
      <c r="B155" s="90" t="s">
        <v>5234</v>
      </c>
      <c r="C155" s="44" t="s">
        <v>475</v>
      </c>
      <c r="D155" s="44" t="s">
        <v>476</v>
      </c>
      <c r="E155" s="43" t="s">
        <v>7586</v>
      </c>
      <c r="F155" s="56">
        <v>23277299</v>
      </c>
      <c r="G155" s="104">
        <v>0</v>
      </c>
      <c r="H155" s="43" t="s">
        <v>11</v>
      </c>
      <c r="I155" s="43" t="str">
        <f t="shared" si="19"/>
        <v>900466799SUMINISTRO DE BIENES Y SERVICIOSAIA S.A.</v>
      </c>
      <c r="J155" s="193">
        <f t="shared" si="15"/>
        <v>1.1288538673075519E-3</v>
      </c>
      <c r="K155" s="156">
        <f t="shared" si="16"/>
        <v>1933075.7820733623</v>
      </c>
      <c r="L155" s="156">
        <f t="shared" si="17"/>
        <v>4233202.0024033198</v>
      </c>
      <c r="M155" s="156">
        <f t="shared" si="18"/>
        <v>8146938.3603586024</v>
      </c>
      <c r="N155" s="156">
        <f t="shared" si="20"/>
        <v>8146938.3603586024</v>
      </c>
      <c r="O155" s="156">
        <f t="shared" si="21"/>
        <v>817144.49311774492</v>
      </c>
    </row>
    <row r="156" spans="1:15" ht="28" x14ac:dyDescent="0.15">
      <c r="A156" s="91" t="s">
        <v>65</v>
      </c>
      <c r="B156" s="90" t="s">
        <v>5234</v>
      </c>
      <c r="C156" s="44" t="s">
        <v>1407</v>
      </c>
      <c r="D156" s="44" t="s">
        <v>1408</v>
      </c>
      <c r="E156" s="43" t="s">
        <v>7586</v>
      </c>
      <c r="F156" s="56">
        <v>1765395</v>
      </c>
      <c r="G156" s="104">
        <v>0</v>
      </c>
      <c r="H156" s="43" t="s">
        <v>7</v>
      </c>
      <c r="I156" s="43" t="str">
        <f t="shared" si="19"/>
        <v>900361316SUMINISTRO DE BIENES Y SERVICIOSAIA CONCAY</v>
      </c>
      <c r="J156" s="193">
        <f t="shared" si="15"/>
        <v>8.5614442340385617E-5</v>
      </c>
      <c r="K156" s="156">
        <f t="shared" si="16"/>
        <v>146608.17478408487</v>
      </c>
      <c r="L156" s="156">
        <f t="shared" si="17"/>
        <v>321054.15877644607</v>
      </c>
      <c r="M156" s="156">
        <f t="shared" si="18"/>
        <v>617879.43037056294</v>
      </c>
      <c r="N156" s="156">
        <f t="shared" si="20"/>
        <v>617879.43037056294</v>
      </c>
      <c r="O156" s="156">
        <f t="shared" si="21"/>
        <v>61973.805570294098</v>
      </c>
    </row>
    <row r="157" spans="1:15" ht="42" x14ac:dyDescent="0.15">
      <c r="A157" s="91" t="s">
        <v>65</v>
      </c>
      <c r="B157" s="90" t="s">
        <v>5234</v>
      </c>
      <c r="C157" s="44" t="s">
        <v>1407</v>
      </c>
      <c r="D157" s="44" t="s">
        <v>1408</v>
      </c>
      <c r="E157" s="43" t="s">
        <v>7586</v>
      </c>
      <c r="F157" s="56">
        <v>8269.5480000000007</v>
      </c>
      <c r="G157" s="104">
        <v>0</v>
      </c>
      <c r="H157" s="43" t="s">
        <v>89</v>
      </c>
      <c r="I157" s="43" t="str">
        <f t="shared" si="19"/>
        <v>900361316SUMINISTRO DE BIENES Y SERVICIOSCONSORCIO DOBLE CALZADA BOGOTA VILLAVICENCIO</v>
      </c>
      <c r="J157" s="193">
        <f t="shared" si="15"/>
        <v>4.0103928040299835E-7</v>
      </c>
      <c r="K157" s="156">
        <f t="shared" si="16"/>
        <v>686.74904968541296</v>
      </c>
      <c r="L157" s="156">
        <f t="shared" si="17"/>
        <v>1503.8973015112438</v>
      </c>
      <c r="M157" s="156">
        <f t="shared" si="18"/>
        <v>2894.3004866684391</v>
      </c>
      <c r="N157" s="156">
        <f t="shared" si="20"/>
        <v>2894.3004866684391</v>
      </c>
      <c r="O157" s="156">
        <f t="shared" si="21"/>
        <v>290.3006748666528</v>
      </c>
    </row>
    <row r="158" spans="1:15" ht="28" x14ac:dyDescent="0.15">
      <c r="A158" s="91" t="s">
        <v>65</v>
      </c>
      <c r="B158" s="90" t="s">
        <v>5234</v>
      </c>
      <c r="C158" s="44" t="s">
        <v>252</v>
      </c>
      <c r="D158" s="44" t="s">
        <v>253</v>
      </c>
      <c r="E158" s="43" t="s">
        <v>7586</v>
      </c>
      <c r="F158" s="56">
        <v>65635628</v>
      </c>
      <c r="G158" s="104">
        <v>0</v>
      </c>
      <c r="H158" s="43" t="s">
        <v>11</v>
      </c>
      <c r="I158" s="43" t="str">
        <f t="shared" si="19"/>
        <v>890907681SUMINISTRO DE BIENES Y SERVICIOSAIA S.A.</v>
      </c>
      <c r="J158" s="193">
        <f t="shared" si="15"/>
        <v>3.1830597055508823E-3</v>
      </c>
      <c r="K158" s="156">
        <f t="shared" si="16"/>
        <v>5450745.9361146791</v>
      </c>
      <c r="L158" s="156">
        <f t="shared" si="17"/>
        <v>11936473.895815808</v>
      </c>
      <c r="M158" s="156">
        <f t="shared" si="18"/>
        <v>22972141.894960716</v>
      </c>
      <c r="N158" s="156">
        <f t="shared" si="20"/>
        <v>22972141.894960716</v>
      </c>
      <c r="O158" s="156">
        <f t="shared" si="21"/>
        <v>2304124.3733873446</v>
      </c>
    </row>
    <row r="159" spans="1:15" ht="28" x14ac:dyDescent="0.15">
      <c r="A159" s="91" t="s">
        <v>65</v>
      </c>
      <c r="B159" s="90" t="s">
        <v>5234</v>
      </c>
      <c r="C159" s="44" t="s">
        <v>161</v>
      </c>
      <c r="D159" s="44" t="s">
        <v>162</v>
      </c>
      <c r="E159" s="43" t="s">
        <v>7586</v>
      </c>
      <c r="F159" s="56">
        <v>162690160</v>
      </c>
      <c r="G159" s="104">
        <v>0</v>
      </c>
      <c r="H159" s="43" t="s">
        <v>11</v>
      </c>
      <c r="I159" s="43" t="str">
        <f t="shared" si="19"/>
        <v>900111779SUMINISTRO DE BIENES Y SERVICIOSAIA S.A.</v>
      </c>
      <c r="J159" s="193">
        <f t="shared" si="15"/>
        <v>7.8898078462146491E-3</v>
      </c>
      <c r="K159" s="156">
        <f t="shared" si="16"/>
        <v>13510691.608920798</v>
      </c>
      <c r="L159" s="156">
        <f t="shared" si="17"/>
        <v>29586779.423304934</v>
      </c>
      <c r="M159" s="156">
        <f t="shared" si="18"/>
        <v>56940743.226131126</v>
      </c>
      <c r="N159" s="156">
        <f t="shared" si="20"/>
        <v>56940743.226131126</v>
      </c>
      <c r="O159" s="156">
        <f t="shared" si="21"/>
        <v>5711202.5037116557</v>
      </c>
    </row>
    <row r="160" spans="1:15" ht="28" x14ac:dyDescent="0.15">
      <c r="A160" s="91" t="s">
        <v>65</v>
      </c>
      <c r="B160" s="90" t="s">
        <v>5234</v>
      </c>
      <c r="C160" s="44" t="s">
        <v>1548</v>
      </c>
      <c r="D160" s="44" t="s">
        <v>1549</v>
      </c>
      <c r="E160" s="43" t="s">
        <v>7586</v>
      </c>
      <c r="F160" s="56">
        <v>2039670</v>
      </c>
      <c r="G160" s="104">
        <v>0</v>
      </c>
      <c r="H160" s="43" t="s">
        <v>11</v>
      </c>
      <c r="I160" s="43" t="str">
        <f t="shared" si="19"/>
        <v>900887603SUMINISTRO DE BIENES Y SERVICIOSAIA S.A.</v>
      </c>
      <c r="J160" s="193">
        <f t="shared" si="15"/>
        <v>9.8915658879975492E-5</v>
      </c>
      <c r="K160" s="156">
        <f t="shared" si="16"/>
        <v>169385.48928815045</v>
      </c>
      <c r="L160" s="156">
        <f t="shared" si="17"/>
        <v>370933.7207999081</v>
      </c>
      <c r="M160" s="156">
        <f t="shared" si="18"/>
        <v>713874.31013678317</v>
      </c>
      <c r="N160" s="156">
        <f t="shared" si="20"/>
        <v>713874.31013678317</v>
      </c>
      <c r="O160" s="156">
        <f t="shared" si="21"/>
        <v>71602.169490432323</v>
      </c>
    </row>
    <row r="161" spans="1:15" ht="28" x14ac:dyDescent="0.15">
      <c r="A161" s="91" t="s">
        <v>65</v>
      </c>
      <c r="B161" s="90" t="s">
        <v>5234</v>
      </c>
      <c r="C161" s="44" t="s">
        <v>84</v>
      </c>
      <c r="D161" s="44" t="s">
        <v>85</v>
      </c>
      <c r="E161" s="43" t="s">
        <v>7586</v>
      </c>
      <c r="F161" s="56">
        <v>174608953</v>
      </c>
      <c r="G161" s="104">
        <v>0</v>
      </c>
      <c r="H161" s="43" t="s">
        <v>11</v>
      </c>
      <c r="I161" s="43" t="str">
        <f t="shared" si="19"/>
        <v>900570382SUMINISTRO DE BIENES Y SERVICIOSAIA S.A.</v>
      </c>
      <c r="J161" s="193">
        <f t="shared" si="15"/>
        <v>8.4678205946734884E-3</v>
      </c>
      <c r="K161" s="156">
        <f t="shared" si="16"/>
        <v>14500494.167192079</v>
      </c>
      <c r="L161" s="156">
        <f t="shared" si="17"/>
        <v>31754327.230025582</v>
      </c>
      <c r="M161" s="156">
        <f t="shared" si="18"/>
        <v>61112261.231758565</v>
      </c>
      <c r="N161" s="156">
        <f t="shared" si="20"/>
        <v>61112261.231758565</v>
      </c>
      <c r="O161" s="156">
        <f t="shared" si="21"/>
        <v>6129609.1266003484</v>
      </c>
    </row>
    <row r="162" spans="1:15" ht="28" x14ac:dyDescent="0.15">
      <c r="A162" s="91" t="s">
        <v>65</v>
      </c>
      <c r="B162" s="90" t="s">
        <v>5234</v>
      </c>
      <c r="C162" s="44" t="s">
        <v>1382</v>
      </c>
      <c r="D162" s="44" t="s">
        <v>1383</v>
      </c>
      <c r="E162" s="43" t="s">
        <v>7586</v>
      </c>
      <c r="F162" s="56">
        <v>1925540</v>
      </c>
      <c r="G162" s="104">
        <v>0</v>
      </c>
      <c r="H162" s="43" t="s">
        <v>11</v>
      </c>
      <c r="I162" s="43" t="str">
        <f t="shared" si="19"/>
        <v>830512776SUMINISTRO DE BIENES Y SERVICIOSAIA S.A.</v>
      </c>
      <c r="J162" s="193">
        <f t="shared" si="15"/>
        <v>9.338082032865512E-5</v>
      </c>
      <c r="K162" s="156">
        <f t="shared" si="16"/>
        <v>159907.50221550799</v>
      </c>
      <c r="L162" s="156">
        <f t="shared" si="17"/>
        <v>350178.07623245672</v>
      </c>
      <c r="M162" s="156">
        <f t="shared" si="18"/>
        <v>673929.38031190401</v>
      </c>
      <c r="N162" s="156">
        <f t="shared" si="20"/>
        <v>673929.38031190401</v>
      </c>
      <c r="O162" s="156">
        <f t="shared" si="21"/>
        <v>67595.660788562382</v>
      </c>
    </row>
    <row r="163" spans="1:15" ht="28" x14ac:dyDescent="0.15">
      <c r="A163" s="91" t="s">
        <v>65</v>
      </c>
      <c r="B163" s="90" t="s">
        <v>5234</v>
      </c>
      <c r="C163" s="44" t="s">
        <v>1213</v>
      </c>
      <c r="D163" s="44" t="s">
        <v>1214</v>
      </c>
      <c r="E163" s="43" t="s">
        <v>7586</v>
      </c>
      <c r="F163" s="56">
        <v>94828</v>
      </c>
      <c r="G163" s="104">
        <v>0</v>
      </c>
      <c r="H163" s="43" t="s">
        <v>7</v>
      </c>
      <c r="I163" s="43" t="str">
        <f t="shared" si="19"/>
        <v>900420787SUMINISTRO DE BIENES Y SERVICIOSAIA CONCAY</v>
      </c>
      <c r="J163" s="193">
        <f t="shared" si="15"/>
        <v>4.5987704384877534E-6</v>
      </c>
      <c r="K163" s="156">
        <f t="shared" si="16"/>
        <v>7875.0421284897711</v>
      </c>
      <c r="L163" s="156">
        <f t="shared" si="17"/>
        <v>17245.389144329074</v>
      </c>
      <c r="M163" s="156">
        <f t="shared" si="18"/>
        <v>33189.326254566113</v>
      </c>
      <c r="N163" s="156">
        <f t="shared" si="20"/>
        <v>33189.326254566113</v>
      </c>
      <c r="O163" s="156">
        <f t="shared" si="21"/>
        <v>3328.9162111707856</v>
      </c>
    </row>
    <row r="164" spans="1:15" ht="28" x14ac:dyDescent="0.15">
      <c r="A164" s="91" t="s">
        <v>65</v>
      </c>
      <c r="B164" s="90" t="s">
        <v>5234</v>
      </c>
      <c r="C164" s="44" t="s">
        <v>1213</v>
      </c>
      <c r="D164" s="44" t="s">
        <v>1214</v>
      </c>
      <c r="E164" s="43" t="s">
        <v>7586</v>
      </c>
      <c r="F164" s="56">
        <v>2995079</v>
      </c>
      <c r="G164" s="104">
        <v>0</v>
      </c>
      <c r="H164" s="43" t="s">
        <v>11</v>
      </c>
      <c r="I164" s="43" t="str">
        <f t="shared" si="19"/>
        <v>900420787SUMINISTRO DE BIENES Y SERVICIOSAIA S.A.</v>
      </c>
      <c r="J164" s="193">
        <f t="shared" si="15"/>
        <v>1.4524909062866938E-4</v>
      </c>
      <c r="K164" s="156">
        <f t="shared" si="16"/>
        <v>248727.94220225053</v>
      </c>
      <c r="L164" s="156">
        <f t="shared" si="17"/>
        <v>544684.08985751017</v>
      </c>
      <c r="M164" s="156">
        <f t="shared" si="18"/>
        <v>1048262.6870671069</v>
      </c>
      <c r="N164" s="156">
        <f t="shared" si="20"/>
        <v>1048262.6870671069</v>
      </c>
      <c r="O164" s="156">
        <f t="shared" si="21"/>
        <v>105141.59358878374</v>
      </c>
    </row>
    <row r="165" spans="1:15" ht="28" x14ac:dyDescent="0.15">
      <c r="A165" s="91" t="s">
        <v>65</v>
      </c>
      <c r="B165" s="90" t="s">
        <v>5234</v>
      </c>
      <c r="C165" s="44" t="s">
        <v>490</v>
      </c>
      <c r="D165" s="44" t="s">
        <v>491</v>
      </c>
      <c r="E165" s="43" t="s">
        <v>7586</v>
      </c>
      <c r="F165" s="56">
        <v>22130017.5</v>
      </c>
      <c r="G165" s="104">
        <v>0</v>
      </c>
      <c r="H165" s="43" t="s">
        <v>7</v>
      </c>
      <c r="I165" s="43" t="str">
        <f t="shared" si="19"/>
        <v>830087171SUMINISTRO DE BIENES Y SERVICIOSAIA CONCAY</v>
      </c>
      <c r="J165" s="193">
        <f t="shared" si="15"/>
        <v>1.0732154034907059E-3</v>
      </c>
      <c r="K165" s="156">
        <f t="shared" si="16"/>
        <v>1837799.1744707881</v>
      </c>
      <c r="L165" s="156">
        <f t="shared" si="17"/>
        <v>4024557.7630901472</v>
      </c>
      <c r="M165" s="156">
        <f t="shared" si="18"/>
        <v>7745395.5669924244</v>
      </c>
      <c r="N165" s="156">
        <f t="shared" si="20"/>
        <v>7745395.5669924244</v>
      </c>
      <c r="O165" s="156">
        <f t="shared" si="21"/>
        <v>776869.42684906546</v>
      </c>
    </row>
    <row r="166" spans="1:15" ht="28" x14ac:dyDescent="0.15">
      <c r="A166" s="91" t="s">
        <v>65</v>
      </c>
      <c r="B166" s="90" t="s">
        <v>5234</v>
      </c>
      <c r="C166" s="44" t="s">
        <v>256</v>
      </c>
      <c r="D166" s="44" t="s">
        <v>257</v>
      </c>
      <c r="E166" s="43" t="s">
        <v>7586</v>
      </c>
      <c r="F166" s="56">
        <v>36710942.5</v>
      </c>
      <c r="G166" s="104">
        <v>0</v>
      </c>
      <c r="H166" s="43" t="s">
        <v>7</v>
      </c>
      <c r="I166" s="43" t="str">
        <f t="shared" si="19"/>
        <v>860070374SUMINISTRO DE BIENES Y SERVICIOSAIA CONCAY</v>
      </c>
      <c r="J166" s="193">
        <f t="shared" si="15"/>
        <v>1.7803306738307641E-3</v>
      </c>
      <c r="K166" s="156">
        <f t="shared" si="16"/>
        <v>3048679.9127268908</v>
      </c>
      <c r="L166" s="156">
        <f t="shared" si="17"/>
        <v>6676240.026865365</v>
      </c>
      <c r="M166" s="156">
        <f t="shared" si="18"/>
        <v>12848646.473036624</v>
      </c>
      <c r="N166" s="156">
        <f t="shared" si="20"/>
        <v>12848646.473036624</v>
      </c>
      <c r="O166" s="156">
        <f t="shared" si="21"/>
        <v>1288729.6116717486</v>
      </c>
    </row>
    <row r="167" spans="1:15" ht="28" x14ac:dyDescent="0.15">
      <c r="A167" s="91" t="s">
        <v>65</v>
      </c>
      <c r="B167" s="90" t="s">
        <v>5234</v>
      </c>
      <c r="C167" s="44" t="s">
        <v>352</v>
      </c>
      <c r="D167" s="44" t="s">
        <v>353</v>
      </c>
      <c r="E167" s="43" t="s">
        <v>7586</v>
      </c>
      <c r="F167" s="56">
        <v>34993283</v>
      </c>
      <c r="G167" s="104">
        <v>0</v>
      </c>
      <c r="H167" s="43" t="s">
        <v>11</v>
      </c>
      <c r="I167" s="43" t="str">
        <f t="shared" si="19"/>
        <v>890932579SUMINISTRO DE BIENES Y SERVICIOSAIA S.A.</v>
      </c>
      <c r="J167" s="193">
        <f t="shared" si="15"/>
        <v>1.6970312081456536E-3</v>
      </c>
      <c r="K167" s="156">
        <f t="shared" si="16"/>
        <v>2906035.9581470126</v>
      </c>
      <c r="L167" s="156">
        <f t="shared" si="17"/>
        <v>6363867.0305462014</v>
      </c>
      <c r="M167" s="156">
        <f t="shared" si="18"/>
        <v>12247474.229187181</v>
      </c>
      <c r="N167" s="156">
        <f t="shared" si="20"/>
        <v>12247474.229187181</v>
      </c>
      <c r="O167" s="156">
        <f t="shared" si="21"/>
        <v>1228431.5503942617</v>
      </c>
    </row>
    <row r="168" spans="1:15" ht="28" x14ac:dyDescent="0.15">
      <c r="A168" s="91" t="s">
        <v>65</v>
      </c>
      <c r="B168" s="90" t="s">
        <v>5234</v>
      </c>
      <c r="C168" s="44" t="s">
        <v>931</v>
      </c>
      <c r="D168" s="44" t="s">
        <v>932</v>
      </c>
      <c r="E168" s="43" t="s">
        <v>7586</v>
      </c>
      <c r="F168" s="56">
        <v>5900241</v>
      </c>
      <c r="G168" s="104">
        <v>0</v>
      </c>
      <c r="H168" s="43" t="s">
        <v>11</v>
      </c>
      <c r="I168" s="43" t="str">
        <f t="shared" si="19"/>
        <v>890900148SUMINISTRO DE BIENES Y SERVICIOSAIA S.A.</v>
      </c>
      <c r="J168" s="193">
        <f t="shared" si="15"/>
        <v>2.8613757424762114E-4</v>
      </c>
      <c r="K168" s="156">
        <f t="shared" si="16"/>
        <v>489988.67890541413</v>
      </c>
      <c r="L168" s="156">
        <f t="shared" si="17"/>
        <v>1073015.9034285792</v>
      </c>
      <c r="M168" s="156">
        <f t="shared" si="18"/>
        <v>2065054.8733450817</v>
      </c>
      <c r="N168" s="156">
        <f t="shared" si="20"/>
        <v>2065054.8733450817</v>
      </c>
      <c r="O168" s="156">
        <f t="shared" si="21"/>
        <v>207126.67054788169</v>
      </c>
    </row>
    <row r="169" spans="1:15" ht="28" x14ac:dyDescent="0.15">
      <c r="A169" s="91" t="s">
        <v>65</v>
      </c>
      <c r="B169" s="90" t="s">
        <v>5234</v>
      </c>
      <c r="C169" s="44" t="s">
        <v>1890</v>
      </c>
      <c r="D169" s="44" t="s">
        <v>1891</v>
      </c>
      <c r="E169" s="43" t="s">
        <v>7586</v>
      </c>
      <c r="F169" s="56">
        <v>154288</v>
      </c>
      <c r="G169" s="104">
        <v>0</v>
      </c>
      <c r="H169" s="43" t="s">
        <v>11</v>
      </c>
      <c r="I169" s="43" t="str">
        <f t="shared" si="19"/>
        <v>900009495SUMINISTRO DE BIENES Y SERVICIOSAIA S.A.</v>
      </c>
      <c r="J169" s="193">
        <f t="shared" si="15"/>
        <v>7.4823374257961619E-6</v>
      </c>
      <c r="K169" s="156">
        <f t="shared" si="16"/>
        <v>12812.92972455846</v>
      </c>
      <c r="L169" s="156">
        <f t="shared" si="17"/>
        <v>28058.765346735607</v>
      </c>
      <c r="M169" s="156">
        <f t="shared" si="18"/>
        <v>54000.029201970901</v>
      </c>
      <c r="N169" s="156">
        <f t="shared" si="20"/>
        <v>54000.029201970901</v>
      </c>
      <c r="O169" s="156">
        <f t="shared" si="21"/>
        <v>5416.2465135731863</v>
      </c>
    </row>
    <row r="170" spans="1:15" ht="28" x14ac:dyDescent="0.15">
      <c r="A170" s="91" t="s">
        <v>65</v>
      </c>
      <c r="B170" s="90" t="s">
        <v>5234</v>
      </c>
      <c r="C170" s="44" t="s">
        <v>518</v>
      </c>
      <c r="D170" s="44" t="s">
        <v>519</v>
      </c>
      <c r="E170" s="43" t="s">
        <v>7586</v>
      </c>
      <c r="F170" s="56">
        <v>19615425</v>
      </c>
      <c r="G170" s="104">
        <v>0</v>
      </c>
      <c r="H170" s="43" t="s">
        <v>7</v>
      </c>
      <c r="I170" s="43" t="str">
        <f t="shared" si="19"/>
        <v>890903407SUMINISTRO DE BIENES Y SERVICIOSAIA CONCAY</v>
      </c>
      <c r="J170" s="193">
        <f t="shared" si="15"/>
        <v>9.5126794436636473E-4</v>
      </c>
      <c r="K170" s="156">
        <f t="shared" si="16"/>
        <v>1628973.4914079329</v>
      </c>
      <c r="L170" s="156">
        <f t="shared" si="17"/>
        <v>3567254.7913738675</v>
      </c>
      <c r="M170" s="156">
        <f t="shared" si="18"/>
        <v>6865300.7544920547</v>
      </c>
      <c r="N170" s="156">
        <f t="shared" si="20"/>
        <v>6865300.7544920547</v>
      </c>
      <c r="O170" s="156">
        <f t="shared" si="21"/>
        <v>688595.206811329</v>
      </c>
    </row>
    <row r="171" spans="1:15" ht="28" x14ac:dyDescent="0.15">
      <c r="A171" s="91" t="s">
        <v>65</v>
      </c>
      <c r="B171" s="90" t="s">
        <v>5234</v>
      </c>
      <c r="C171" s="44" t="s">
        <v>1947</v>
      </c>
      <c r="D171" s="44" t="s">
        <v>1948</v>
      </c>
      <c r="E171" s="43" t="s">
        <v>7586</v>
      </c>
      <c r="F171" s="56">
        <v>7140</v>
      </c>
      <c r="G171" s="104">
        <v>0</v>
      </c>
      <c r="H171" s="43" t="s">
        <v>11</v>
      </c>
      <c r="I171" s="43" t="str">
        <f t="shared" si="19"/>
        <v>800153993SUMINISTRO DE BIENES Y SERVICIOSAIA S.A.</v>
      </c>
      <c r="J171" s="193">
        <f t="shared" si="15"/>
        <v>3.4626081885943561E-7</v>
      </c>
      <c r="K171" s="156">
        <f t="shared" si="16"/>
        <v>592.94513010310209</v>
      </c>
      <c r="L171" s="156">
        <f t="shared" si="17"/>
        <v>1298.4780707228836</v>
      </c>
      <c r="M171" s="156">
        <f t="shared" si="18"/>
        <v>2498.9643297085468</v>
      </c>
      <c r="N171" s="156">
        <f t="shared" si="20"/>
        <v>2498.9643297085468</v>
      </c>
      <c r="O171" s="156">
        <f t="shared" si="21"/>
        <v>250.64813923903711</v>
      </c>
    </row>
    <row r="172" spans="1:15" ht="28" x14ac:dyDescent="0.15">
      <c r="A172" s="91" t="s">
        <v>65</v>
      </c>
      <c r="B172" s="90" t="s">
        <v>5234</v>
      </c>
      <c r="C172" s="44" t="s">
        <v>976</v>
      </c>
      <c r="D172" s="44" t="s">
        <v>977</v>
      </c>
      <c r="E172" s="43" t="s">
        <v>7586</v>
      </c>
      <c r="F172" s="56">
        <v>5189777</v>
      </c>
      <c r="G172" s="104">
        <v>0</v>
      </c>
      <c r="H172" s="43" t="s">
        <v>11</v>
      </c>
      <c r="I172" s="43" t="str">
        <f t="shared" si="19"/>
        <v>890925394SUMINISTRO DE BIENES Y SERVICIOSAIA S.A.</v>
      </c>
      <c r="J172" s="193">
        <f t="shared" si="15"/>
        <v>2.5168297391006515E-4</v>
      </c>
      <c r="K172" s="156">
        <f t="shared" si="16"/>
        <v>430987.81491191697</v>
      </c>
      <c r="L172" s="156">
        <f t="shared" si="17"/>
        <v>943811.15216274431</v>
      </c>
      <c r="M172" s="156">
        <f t="shared" si="18"/>
        <v>1816396.0227089401</v>
      </c>
      <c r="N172" s="156">
        <f t="shared" si="20"/>
        <v>1816396.0227089401</v>
      </c>
      <c r="O172" s="156">
        <f t="shared" si="21"/>
        <v>182185.98713102972</v>
      </c>
    </row>
    <row r="173" spans="1:15" ht="28" x14ac:dyDescent="0.15">
      <c r="A173" s="91" t="s">
        <v>65</v>
      </c>
      <c r="B173" s="90" t="s">
        <v>5234</v>
      </c>
      <c r="C173" s="44" t="s">
        <v>151</v>
      </c>
      <c r="D173" s="44" t="s">
        <v>152</v>
      </c>
      <c r="E173" s="43" t="s">
        <v>7586</v>
      </c>
      <c r="F173" s="56">
        <v>178404824</v>
      </c>
      <c r="G173" s="104">
        <v>0</v>
      </c>
      <c r="H173" s="43" t="s">
        <v>11</v>
      </c>
      <c r="I173" s="43" t="str">
        <f t="shared" si="19"/>
        <v>800046874SUMINISTRO DE BIENES Y SERVICIOSAIA S.A.</v>
      </c>
      <c r="J173" s="193">
        <f t="shared" si="15"/>
        <v>8.6519048244696767E-3</v>
      </c>
      <c r="K173" s="156">
        <f t="shared" si="16"/>
        <v>14815724.310602386</v>
      </c>
      <c r="L173" s="156">
        <f t="shared" si="17"/>
        <v>32444643.091761287</v>
      </c>
      <c r="M173" s="156">
        <f t="shared" si="18"/>
        <v>62440797.118197657</v>
      </c>
      <c r="N173" s="156">
        <f t="shared" si="20"/>
        <v>62440797.118197657</v>
      </c>
      <c r="O173" s="156">
        <f t="shared" si="21"/>
        <v>6262862.3483008277</v>
      </c>
    </row>
    <row r="174" spans="1:15" ht="42" x14ac:dyDescent="0.15">
      <c r="A174" s="91" t="s">
        <v>65</v>
      </c>
      <c r="B174" s="90" t="s">
        <v>5234</v>
      </c>
      <c r="C174" s="44" t="s">
        <v>151</v>
      </c>
      <c r="D174" s="44" t="s">
        <v>152</v>
      </c>
      <c r="E174" s="43" t="s">
        <v>7586</v>
      </c>
      <c r="F174" s="56">
        <v>23051890.800000001</v>
      </c>
      <c r="G174" s="104">
        <v>0</v>
      </c>
      <c r="H174" s="43" t="s">
        <v>95</v>
      </c>
      <c r="I174" s="43" t="str">
        <f t="shared" si="19"/>
        <v>800046874SUMINISTRO DE BIENES Y SERVICIOSCONSORCIO ACM ALEJANDRIA</v>
      </c>
      <c r="J174" s="193">
        <f t="shared" si="15"/>
        <v>1.1179224908496204E-3</v>
      </c>
      <c r="K174" s="156">
        <f t="shared" si="16"/>
        <v>1914356.6371888658</v>
      </c>
      <c r="L174" s="156">
        <f t="shared" si="17"/>
        <v>4192209.3406860768</v>
      </c>
      <c r="M174" s="156">
        <f t="shared" si="18"/>
        <v>8068046.616461711</v>
      </c>
      <c r="N174" s="156">
        <f t="shared" si="20"/>
        <v>8068046.616461711</v>
      </c>
      <c r="O174" s="156">
        <f t="shared" si="21"/>
        <v>809231.58752961876</v>
      </c>
    </row>
    <row r="175" spans="1:15" ht="42" x14ac:dyDescent="0.15">
      <c r="A175" s="91" t="s">
        <v>65</v>
      </c>
      <c r="B175" s="90" t="s">
        <v>5234</v>
      </c>
      <c r="C175" s="44" t="s">
        <v>151</v>
      </c>
      <c r="D175" s="44" t="s">
        <v>152</v>
      </c>
      <c r="E175" s="43" t="s">
        <v>7586</v>
      </c>
      <c r="F175" s="56">
        <v>19464838</v>
      </c>
      <c r="G175" s="104">
        <v>0</v>
      </c>
      <c r="H175" s="43" t="s">
        <v>93</v>
      </c>
      <c r="I175" s="43" t="str">
        <f t="shared" si="19"/>
        <v>800046874SUMINISTRO DE BIENES Y SERVICIOSCONSORCIO TRIPLEA RIONEGRO</v>
      </c>
      <c r="J175" s="193">
        <f t="shared" si="15"/>
        <v>9.4396509031460199E-4</v>
      </c>
      <c r="K175" s="156">
        <f t="shared" si="16"/>
        <v>1616467.9132136982</v>
      </c>
      <c r="L175" s="156">
        <f t="shared" si="17"/>
        <v>3539869.0886797574</v>
      </c>
      <c r="M175" s="156">
        <f t="shared" si="18"/>
        <v>6812596.0568004828</v>
      </c>
      <c r="N175" s="156">
        <f t="shared" si="20"/>
        <v>6812596.0568004828</v>
      </c>
      <c r="O175" s="156">
        <f t="shared" si="21"/>
        <v>683308.88309373951</v>
      </c>
    </row>
    <row r="176" spans="1:15" ht="28" x14ac:dyDescent="0.15">
      <c r="A176" s="91" t="s">
        <v>65</v>
      </c>
      <c r="B176" s="90" t="s">
        <v>5234</v>
      </c>
      <c r="C176" s="44" t="s">
        <v>1723</v>
      </c>
      <c r="D176" s="44" t="s">
        <v>1724</v>
      </c>
      <c r="E176" s="43" t="s">
        <v>7586</v>
      </c>
      <c r="F176" s="56">
        <v>582889</v>
      </c>
      <c r="G176" s="104">
        <v>0</v>
      </c>
      <c r="H176" s="43" t="s">
        <v>11</v>
      </c>
      <c r="I176" s="43" t="str">
        <f t="shared" si="19"/>
        <v>900686590SUMINISTRO DE BIENES Y SERVICIOSAIA S.A.</v>
      </c>
      <c r="J176" s="193">
        <f t="shared" si="15"/>
        <v>2.8267734235876409E-5</v>
      </c>
      <c r="K176" s="156">
        <f t="shared" si="16"/>
        <v>48406.329683566822</v>
      </c>
      <c r="L176" s="156">
        <f t="shared" si="17"/>
        <v>106004.00338453654</v>
      </c>
      <c r="M176" s="156">
        <f t="shared" si="18"/>
        <v>204008.23798032003</v>
      </c>
      <c r="N176" s="156">
        <f t="shared" si="20"/>
        <v>204008.23798032003</v>
      </c>
      <c r="O176" s="156">
        <f t="shared" si="21"/>
        <v>20462.190928978023</v>
      </c>
    </row>
    <row r="177" spans="1:15" ht="28" x14ac:dyDescent="0.15">
      <c r="A177" s="91" t="s">
        <v>65</v>
      </c>
      <c r="B177" s="90" t="s">
        <v>5234</v>
      </c>
      <c r="C177" s="44" t="s">
        <v>413</v>
      </c>
      <c r="D177" s="44" t="s">
        <v>414</v>
      </c>
      <c r="E177" s="43" t="s">
        <v>7586</v>
      </c>
      <c r="F177" s="56">
        <v>28440346</v>
      </c>
      <c r="G177" s="104">
        <v>0</v>
      </c>
      <c r="H177" s="43" t="s">
        <v>7</v>
      </c>
      <c r="I177" s="43" t="str">
        <f t="shared" si="19"/>
        <v>860036365SUMINISTRO DE BIENES Y SERVICIOSAIA CONCAY</v>
      </c>
      <c r="J177" s="193">
        <f t="shared" si="15"/>
        <v>1.3792405454629796E-3</v>
      </c>
      <c r="K177" s="156">
        <f t="shared" si="16"/>
        <v>2361843.7897965321</v>
      </c>
      <c r="L177" s="156">
        <f t="shared" si="17"/>
        <v>5172152.0454861736</v>
      </c>
      <c r="M177" s="156">
        <f t="shared" si="18"/>
        <v>9953979.0166063234</v>
      </c>
      <c r="N177" s="156">
        <f t="shared" si="20"/>
        <v>9953979.0166063234</v>
      </c>
      <c r="O177" s="156">
        <f t="shared" si="21"/>
        <v>998392.12944179156</v>
      </c>
    </row>
    <row r="178" spans="1:15" ht="28" x14ac:dyDescent="0.15">
      <c r="A178" s="91" t="s">
        <v>65</v>
      </c>
      <c r="B178" s="90" t="s">
        <v>5234</v>
      </c>
      <c r="C178" s="44" t="s">
        <v>1197</v>
      </c>
      <c r="D178" s="44" t="s">
        <v>1198</v>
      </c>
      <c r="E178" s="43" t="s">
        <v>7586</v>
      </c>
      <c r="F178" s="56">
        <v>3066024.5</v>
      </c>
      <c r="G178" s="104">
        <v>0</v>
      </c>
      <c r="H178" s="43" t="s">
        <v>7</v>
      </c>
      <c r="I178" s="43" t="str">
        <f t="shared" si="19"/>
        <v>900849103SUMINISTRO DE BIENES Y SERVICIOSAIA CONCAY</v>
      </c>
      <c r="J178" s="193">
        <f t="shared" si="15"/>
        <v>1.4868965742480275E-4</v>
      </c>
      <c r="K178" s="156">
        <f t="shared" si="16"/>
        <v>254619.64930697461</v>
      </c>
      <c r="L178" s="156">
        <f t="shared" si="17"/>
        <v>557586.21534301026</v>
      </c>
      <c r="M178" s="156">
        <f t="shared" si="18"/>
        <v>1073093.2576348013</v>
      </c>
      <c r="N178" s="156">
        <f t="shared" si="20"/>
        <v>1073093.2576348013</v>
      </c>
      <c r="O178" s="156">
        <f t="shared" si="21"/>
        <v>107632.11985802508</v>
      </c>
    </row>
    <row r="179" spans="1:15" ht="28" x14ac:dyDescent="0.15">
      <c r="A179" s="91" t="s">
        <v>65</v>
      </c>
      <c r="B179" s="90" t="s">
        <v>5234</v>
      </c>
      <c r="C179" s="44" t="s">
        <v>772</v>
      </c>
      <c r="D179" s="44" t="s">
        <v>773</v>
      </c>
      <c r="E179" s="43" t="s">
        <v>7586</v>
      </c>
      <c r="F179" s="56">
        <v>8668330</v>
      </c>
      <c r="G179" s="104">
        <v>0</v>
      </c>
      <c r="H179" s="43" t="s">
        <v>7</v>
      </c>
      <c r="I179" s="43" t="str">
        <f t="shared" si="19"/>
        <v>830001584SUMINISTRO DE BIENES Y SERVICIOSAIA CONCAY</v>
      </c>
      <c r="J179" s="193">
        <f t="shared" si="15"/>
        <v>4.2037857758316685E-4</v>
      </c>
      <c r="K179" s="156">
        <f t="shared" si="16"/>
        <v>719866.11479364464</v>
      </c>
      <c r="L179" s="156">
        <f t="shared" si="17"/>
        <v>1576419.6659368756</v>
      </c>
      <c r="M179" s="156">
        <f t="shared" si="18"/>
        <v>3033872.1944177151</v>
      </c>
      <c r="N179" s="156">
        <f t="shared" si="20"/>
        <v>3033872.1944177151</v>
      </c>
      <c r="O179" s="156">
        <f t="shared" si="21"/>
        <v>304299.82980531122</v>
      </c>
    </row>
    <row r="180" spans="1:15" ht="28" x14ac:dyDescent="0.15">
      <c r="A180" s="91" t="s">
        <v>65</v>
      </c>
      <c r="B180" s="90" t="s">
        <v>5234</v>
      </c>
      <c r="C180" s="44" t="s">
        <v>114</v>
      </c>
      <c r="D180" s="44" t="s">
        <v>115</v>
      </c>
      <c r="E180" s="43" t="s">
        <v>7586</v>
      </c>
      <c r="F180" s="56">
        <v>416896267.5</v>
      </c>
      <c r="G180" s="104">
        <v>0</v>
      </c>
      <c r="H180" s="43" t="s">
        <v>7</v>
      </c>
      <c r="I180" s="43" t="str">
        <f t="shared" si="19"/>
        <v>830071114SUMINISTRO DE BIENES Y SERVICIOSAIA CONCAY</v>
      </c>
      <c r="J180" s="193">
        <f t="shared" si="15"/>
        <v>2.0217765121007324E-2</v>
      </c>
      <c r="K180" s="156">
        <f t="shared" si="16"/>
        <v>34621374.169787832</v>
      </c>
      <c r="L180" s="156">
        <f t="shared" si="17"/>
        <v>75816619.203777462</v>
      </c>
      <c r="M180" s="156">
        <f t="shared" si="18"/>
        <v>145911610.87830985</v>
      </c>
      <c r="N180" s="156">
        <f t="shared" si="20"/>
        <v>145911610.87830985</v>
      </c>
      <c r="O180" s="156">
        <f t="shared" si="21"/>
        <v>14635052.33957631</v>
      </c>
    </row>
    <row r="181" spans="1:15" ht="28" x14ac:dyDescent="0.15">
      <c r="A181" s="91" t="s">
        <v>65</v>
      </c>
      <c r="B181" s="90" t="s">
        <v>5234</v>
      </c>
      <c r="C181" s="44" t="s">
        <v>1133</v>
      </c>
      <c r="D181" s="44" t="s">
        <v>1134</v>
      </c>
      <c r="E181" s="43" t="s">
        <v>7586</v>
      </c>
      <c r="F181" s="56">
        <v>3751362</v>
      </c>
      <c r="G181" s="104">
        <v>0</v>
      </c>
      <c r="H181" s="43" t="s">
        <v>7</v>
      </c>
      <c r="I181" s="43" t="str">
        <f t="shared" si="19"/>
        <v>900852054SUMINISTRO DE BIENES Y SERVICIOSAIA CONCAY</v>
      </c>
      <c r="J181" s="193">
        <f t="shared" si="15"/>
        <v>1.8192572520422549E-4</v>
      </c>
      <c r="K181" s="156">
        <f t="shared" si="16"/>
        <v>311533.86962938838</v>
      </c>
      <c r="L181" s="156">
        <f t="shared" si="17"/>
        <v>682221.46951584565</v>
      </c>
      <c r="M181" s="156">
        <f t="shared" si="18"/>
        <v>1312957.9587988954</v>
      </c>
      <c r="N181" s="156">
        <f t="shared" si="20"/>
        <v>1312957.9587988954</v>
      </c>
      <c r="O181" s="156">
        <f t="shared" si="21"/>
        <v>131690.74298487851</v>
      </c>
    </row>
    <row r="182" spans="1:15" ht="28" x14ac:dyDescent="0.15">
      <c r="A182" s="91" t="s">
        <v>65</v>
      </c>
      <c r="B182" s="90" t="s">
        <v>5234</v>
      </c>
      <c r="C182" s="44" t="s">
        <v>1403</v>
      </c>
      <c r="D182" s="44" t="s">
        <v>1404</v>
      </c>
      <c r="E182" s="43" t="s">
        <v>7586</v>
      </c>
      <c r="F182" s="56">
        <v>1780561</v>
      </c>
      <c r="G182" s="104">
        <v>0</v>
      </c>
      <c r="H182" s="43" t="s">
        <v>11</v>
      </c>
      <c r="I182" s="43" t="str">
        <f t="shared" si="19"/>
        <v>890929951SUMINISTRO DE BIENES Y SERVICIOSAIA S.A.</v>
      </c>
      <c r="J182" s="193">
        <f t="shared" si="15"/>
        <v>8.6349931357027385E-5</v>
      </c>
      <c r="K182" s="156">
        <f t="shared" si="16"/>
        <v>147867.64338956718</v>
      </c>
      <c r="L182" s="156">
        <f t="shared" si="17"/>
        <v>323812.24258885271</v>
      </c>
      <c r="M182" s="156">
        <f t="shared" si="18"/>
        <v>623187.45460366667</v>
      </c>
      <c r="N182" s="156">
        <f t="shared" si="20"/>
        <v>623187.45460366667</v>
      </c>
      <c r="O182" s="156">
        <f t="shared" si="21"/>
        <v>62506.204685097917</v>
      </c>
    </row>
    <row r="183" spans="1:15" ht="28" x14ac:dyDescent="0.15">
      <c r="A183" s="91" t="s">
        <v>65</v>
      </c>
      <c r="B183" s="90" t="s">
        <v>5234</v>
      </c>
      <c r="C183" s="44" t="s">
        <v>594</v>
      </c>
      <c r="D183" s="44" t="s">
        <v>595</v>
      </c>
      <c r="E183" s="43" t="s">
        <v>7586</v>
      </c>
      <c r="F183" s="56">
        <v>15826400</v>
      </c>
      <c r="G183" s="104">
        <v>0</v>
      </c>
      <c r="H183" s="43" t="s">
        <v>7</v>
      </c>
      <c r="I183" s="43" t="str">
        <f t="shared" si="19"/>
        <v>900346689SUMINISTRO DE BIENES Y SERVICIOSAIA CONCAY</v>
      </c>
      <c r="J183" s="193">
        <f t="shared" si="15"/>
        <v>7.6751571759061223E-4</v>
      </c>
      <c r="K183" s="156">
        <f t="shared" si="16"/>
        <v>1314311.8777400188</v>
      </c>
      <c r="L183" s="156">
        <f t="shared" si="17"/>
        <v>2878183.9409647956</v>
      </c>
      <c r="M183" s="156">
        <f t="shared" si="18"/>
        <v>5539160.9338514488</v>
      </c>
      <c r="N183" s="156">
        <f t="shared" si="20"/>
        <v>5539160.9338514488</v>
      </c>
      <c r="O183" s="156">
        <f t="shared" si="21"/>
        <v>555582.31244435522</v>
      </c>
    </row>
    <row r="184" spans="1:15" ht="28" x14ac:dyDescent="0.15">
      <c r="A184" s="91" t="s">
        <v>65</v>
      </c>
      <c r="B184" s="90" t="s">
        <v>5234</v>
      </c>
      <c r="C184" s="44" t="s">
        <v>1037</v>
      </c>
      <c r="D184" s="44" t="s">
        <v>1038</v>
      </c>
      <c r="E184" s="43" t="s">
        <v>7586</v>
      </c>
      <c r="F184" s="56">
        <v>4376353.5</v>
      </c>
      <c r="G184" s="104">
        <v>0</v>
      </c>
      <c r="H184" s="43" t="s">
        <v>7</v>
      </c>
      <c r="I184" s="43" t="str">
        <f t="shared" si="19"/>
        <v>900140447SUMINISTRO DE BIENES Y SERVICIOSAIA CONCAY</v>
      </c>
      <c r="J184" s="193">
        <f t="shared" si="15"/>
        <v>2.1223525861741694E-4</v>
      </c>
      <c r="K184" s="156">
        <f t="shared" si="16"/>
        <v>363436.62401045742</v>
      </c>
      <c r="L184" s="156">
        <f t="shared" si="17"/>
        <v>795882.21981531358</v>
      </c>
      <c r="M184" s="156">
        <f t="shared" si="18"/>
        <v>1531701.8614418982</v>
      </c>
      <c r="N184" s="156">
        <f t="shared" si="20"/>
        <v>1531701.8614418982</v>
      </c>
      <c r="O184" s="156">
        <f t="shared" si="21"/>
        <v>153630.93297300383</v>
      </c>
    </row>
    <row r="185" spans="1:15" ht="28" x14ac:dyDescent="0.15">
      <c r="A185" s="91" t="s">
        <v>65</v>
      </c>
      <c r="B185" s="90" t="s">
        <v>5234</v>
      </c>
      <c r="C185" s="44" t="s">
        <v>286</v>
      </c>
      <c r="D185" s="44" t="s">
        <v>287</v>
      </c>
      <c r="E185" s="43" t="s">
        <v>7586</v>
      </c>
      <c r="F185" s="56">
        <v>52967854.5</v>
      </c>
      <c r="G185" s="104">
        <v>0</v>
      </c>
      <c r="H185" s="43" t="s">
        <v>7</v>
      </c>
      <c r="I185" s="43" t="str">
        <f t="shared" si="19"/>
        <v>900431109SUMINISTRO DE BIENES Y SERVICIOSAIA CONCAY</v>
      </c>
      <c r="J185" s="193">
        <f t="shared" si="15"/>
        <v>2.5687244639212101E-3</v>
      </c>
      <c r="K185" s="156">
        <f t="shared" si="16"/>
        <v>4398743.8904460343</v>
      </c>
      <c r="L185" s="156">
        <f t="shared" si="17"/>
        <v>9632716.7397045381</v>
      </c>
      <c r="M185" s="156">
        <f t="shared" si="18"/>
        <v>18538484.456119373</v>
      </c>
      <c r="N185" s="156">
        <f t="shared" si="20"/>
        <v>18538484.456119373</v>
      </c>
      <c r="O185" s="156">
        <f t="shared" si="21"/>
        <v>1859424.9537687756</v>
      </c>
    </row>
    <row r="186" spans="1:15" ht="28" x14ac:dyDescent="0.15">
      <c r="A186" s="91" t="s">
        <v>65</v>
      </c>
      <c r="B186" s="90" t="s">
        <v>5234</v>
      </c>
      <c r="C186" s="44" t="s">
        <v>1065</v>
      </c>
      <c r="D186" s="44" t="s">
        <v>1066</v>
      </c>
      <c r="E186" s="43" t="s">
        <v>7586</v>
      </c>
      <c r="F186" s="56">
        <v>4125818</v>
      </c>
      <c r="G186" s="104">
        <v>0</v>
      </c>
      <c r="H186" s="43" t="s">
        <v>11</v>
      </c>
      <c r="I186" s="43" t="str">
        <f t="shared" si="19"/>
        <v>811011165SUMINISTRO DE BIENES Y SERVICIOSAIA S.A.</v>
      </c>
      <c r="J186" s="193">
        <f t="shared" si="15"/>
        <v>2.0008531080462167E-4</v>
      </c>
      <c r="K186" s="156">
        <f t="shared" si="16"/>
        <v>342630.76901844819</v>
      </c>
      <c r="L186" s="156">
        <f t="shared" si="17"/>
        <v>750319.91551733122</v>
      </c>
      <c r="M186" s="156">
        <f t="shared" si="18"/>
        <v>1444015.6880769546</v>
      </c>
      <c r="N186" s="156">
        <f t="shared" si="20"/>
        <v>1444015.6880769546</v>
      </c>
      <c r="O186" s="156">
        <f t="shared" si="21"/>
        <v>144835.93901105397</v>
      </c>
    </row>
    <row r="187" spans="1:15" ht="28" x14ac:dyDescent="0.15">
      <c r="A187" s="91" t="s">
        <v>65</v>
      </c>
      <c r="B187" s="90" t="s">
        <v>5234</v>
      </c>
      <c r="C187" s="44" t="s">
        <v>121</v>
      </c>
      <c r="D187" s="44" t="s">
        <v>122</v>
      </c>
      <c r="E187" s="43" t="s">
        <v>7586</v>
      </c>
      <c r="F187" s="56">
        <v>352094236</v>
      </c>
      <c r="G187" s="104">
        <v>0</v>
      </c>
      <c r="H187" s="43" t="s">
        <v>11</v>
      </c>
      <c r="I187" s="43" t="str">
        <f t="shared" si="19"/>
        <v>830510471SUMINISTRO DE BIENES Y SERVICIOSAIA S.A.</v>
      </c>
      <c r="J187" s="193">
        <f t="shared" si="15"/>
        <v>1.7075131438802151E-2</v>
      </c>
      <c r="K187" s="156">
        <f t="shared" si="16"/>
        <v>29239854.702180997</v>
      </c>
      <c r="L187" s="156">
        <f t="shared" si="17"/>
        <v>64031742.895508066</v>
      </c>
      <c r="M187" s="156">
        <f t="shared" si="18"/>
        <v>123231223.59383513</v>
      </c>
      <c r="N187" s="156">
        <f t="shared" si="20"/>
        <v>123231223.59383513</v>
      </c>
      <c r="O187" s="156">
        <f t="shared" si="21"/>
        <v>12360191.189102294</v>
      </c>
    </row>
    <row r="188" spans="1:15" ht="28" x14ac:dyDescent="0.15">
      <c r="A188" s="91" t="s">
        <v>65</v>
      </c>
      <c r="B188" s="90" t="s">
        <v>5234</v>
      </c>
      <c r="C188" s="44" t="s">
        <v>360</v>
      </c>
      <c r="D188" s="44" t="s">
        <v>361</v>
      </c>
      <c r="E188" s="43" t="s">
        <v>7586</v>
      </c>
      <c r="F188" s="56">
        <v>34321382</v>
      </c>
      <c r="G188" s="104">
        <v>0</v>
      </c>
      <c r="H188" s="43" t="s">
        <v>11</v>
      </c>
      <c r="I188" s="43" t="str">
        <f t="shared" si="19"/>
        <v>800023162SUMINISTRO DE BIENES Y SERVICIOSAIA S.A.</v>
      </c>
      <c r="J188" s="193">
        <f t="shared" si="15"/>
        <v>1.6644467557013296E-3</v>
      </c>
      <c r="K188" s="156">
        <f t="shared" si="16"/>
        <v>2850237.5791748273</v>
      </c>
      <c r="L188" s="156">
        <f t="shared" si="17"/>
        <v>6241675.3338799858</v>
      </c>
      <c r="M188" s="156">
        <f t="shared" si="18"/>
        <v>12012312.235896496</v>
      </c>
      <c r="N188" s="156">
        <f t="shared" si="20"/>
        <v>12012312.235896496</v>
      </c>
      <c r="O188" s="156">
        <f t="shared" si="21"/>
        <v>1204844.6126627706</v>
      </c>
    </row>
    <row r="189" spans="1:15" ht="28" x14ac:dyDescent="0.15">
      <c r="A189" s="91" t="s">
        <v>65</v>
      </c>
      <c r="B189" s="90" t="s">
        <v>5234</v>
      </c>
      <c r="C189" s="44" t="s">
        <v>1687</v>
      </c>
      <c r="D189" s="44" t="s">
        <v>1688</v>
      </c>
      <c r="E189" s="43" t="s">
        <v>7586</v>
      </c>
      <c r="F189" s="56">
        <v>676160</v>
      </c>
      <c r="G189" s="104">
        <v>0</v>
      </c>
      <c r="H189" s="43" t="s">
        <v>11</v>
      </c>
      <c r="I189" s="43" t="str">
        <f t="shared" si="19"/>
        <v>900263641SUMINISTRO DE BIENES Y SERVICIOSAIA S.A.</v>
      </c>
      <c r="J189" s="193">
        <f t="shared" si="15"/>
        <v>3.2790996537814558E-5</v>
      </c>
      <c r="K189" s="156">
        <f t="shared" si="16"/>
        <v>56152.069911836617</v>
      </c>
      <c r="L189" s="156">
        <f t="shared" si="17"/>
        <v>122966.23701680459</v>
      </c>
      <c r="M189" s="156">
        <f t="shared" si="18"/>
        <v>236652.62201340767</v>
      </c>
      <c r="N189" s="156">
        <f t="shared" si="20"/>
        <v>236652.62201340767</v>
      </c>
      <c r="O189" s="156">
        <f t="shared" si="21"/>
        <v>23736.448995499621</v>
      </c>
    </row>
    <row r="190" spans="1:15" ht="28" x14ac:dyDescent="0.15">
      <c r="A190" s="91" t="s">
        <v>65</v>
      </c>
      <c r="B190" s="90" t="s">
        <v>5234</v>
      </c>
      <c r="C190" s="44" t="s">
        <v>1838</v>
      </c>
      <c r="D190" s="44" t="s">
        <v>1839</v>
      </c>
      <c r="E190" s="43" t="s">
        <v>7586</v>
      </c>
      <c r="F190" s="56">
        <v>299000</v>
      </c>
      <c r="G190" s="104">
        <v>0</v>
      </c>
      <c r="H190" s="43" t="s">
        <v>11</v>
      </c>
      <c r="I190" s="43" t="str">
        <f t="shared" si="19"/>
        <v>900812690SUMINISTRO DE BIENES Y SERVICIOSAIA S.A.</v>
      </c>
      <c r="J190" s="193">
        <f t="shared" si="15"/>
        <v>1.4500277988651434E-5</v>
      </c>
      <c r="K190" s="156">
        <f t="shared" si="16"/>
        <v>24830.615392272764</v>
      </c>
      <c r="L190" s="156">
        <f t="shared" si="17"/>
        <v>54376.042457442876</v>
      </c>
      <c r="M190" s="156">
        <f t="shared" si="18"/>
        <v>104648.5062440974</v>
      </c>
      <c r="N190" s="156">
        <f t="shared" si="20"/>
        <v>104648.5062440974</v>
      </c>
      <c r="O190" s="156">
        <f t="shared" si="21"/>
        <v>10496.329640402253</v>
      </c>
    </row>
    <row r="191" spans="1:15" ht="28" x14ac:dyDescent="0.15">
      <c r="A191" s="91" t="s">
        <v>65</v>
      </c>
      <c r="B191" s="90" t="s">
        <v>5234</v>
      </c>
      <c r="C191" s="44" t="s">
        <v>328</v>
      </c>
      <c r="D191" s="44" t="s">
        <v>329</v>
      </c>
      <c r="E191" s="43" t="s">
        <v>7586</v>
      </c>
      <c r="F191" s="56">
        <v>38008500</v>
      </c>
      <c r="G191" s="104">
        <v>0</v>
      </c>
      <c r="H191" s="43" t="s">
        <v>11</v>
      </c>
      <c r="I191" s="43" t="str">
        <f t="shared" si="19"/>
        <v>900764844SUMINISTRO DE BIENES Y SERVICIOSAIA S.A.</v>
      </c>
      <c r="J191" s="193">
        <f t="shared" si="15"/>
        <v>1.8432569094704282E-3</v>
      </c>
      <c r="K191" s="156">
        <f t="shared" si="16"/>
        <v>3156436.2713618702</v>
      </c>
      <c r="L191" s="156">
        <f t="shared" si="17"/>
        <v>6912213.4105141051</v>
      </c>
      <c r="M191" s="156">
        <f t="shared" si="18"/>
        <v>13302785.11564808</v>
      </c>
      <c r="N191" s="156">
        <f t="shared" si="20"/>
        <v>13302785.11564808</v>
      </c>
      <c r="O191" s="156">
        <f t="shared" si="21"/>
        <v>1334280.0840710001</v>
      </c>
    </row>
    <row r="192" spans="1:15" ht="28" x14ac:dyDescent="0.15">
      <c r="A192" s="91" t="s">
        <v>65</v>
      </c>
      <c r="B192" s="90" t="s">
        <v>5234</v>
      </c>
      <c r="C192" s="44" t="s">
        <v>95</v>
      </c>
      <c r="D192" s="44" t="s">
        <v>1040</v>
      </c>
      <c r="E192" s="43" t="s">
        <v>7586</v>
      </c>
      <c r="F192" s="56">
        <v>4329077</v>
      </c>
      <c r="G192" s="104">
        <v>0</v>
      </c>
      <c r="H192" s="43" t="s">
        <v>11</v>
      </c>
      <c r="I192" s="43" t="str">
        <f t="shared" si="19"/>
        <v>900751754SUMINISTRO DE BIENES Y SERVICIOSAIA S.A.</v>
      </c>
      <c r="J192" s="193">
        <f t="shared" si="15"/>
        <v>2.0994254158621133E-4</v>
      </c>
      <c r="K192" s="156">
        <f t="shared" si="16"/>
        <v>359510.52170747158</v>
      </c>
      <c r="L192" s="156">
        <f t="shared" si="17"/>
        <v>787284.53094829246</v>
      </c>
      <c r="M192" s="156">
        <f t="shared" si="18"/>
        <v>1515155.3226276871</v>
      </c>
      <c r="N192" s="156">
        <f t="shared" si="20"/>
        <v>1515155.3226276871</v>
      </c>
      <c r="O192" s="156">
        <f t="shared" si="21"/>
        <v>151971.30177486176</v>
      </c>
    </row>
    <row r="193" spans="1:15" ht="28" x14ac:dyDescent="0.15">
      <c r="A193" s="91" t="s">
        <v>65</v>
      </c>
      <c r="B193" s="90" t="s">
        <v>5234</v>
      </c>
      <c r="C193" s="44" t="s">
        <v>157</v>
      </c>
      <c r="D193" s="44" t="s">
        <v>158</v>
      </c>
      <c r="E193" s="43" t="s">
        <v>7586</v>
      </c>
      <c r="F193" s="56">
        <v>217793316.5</v>
      </c>
      <c r="G193" s="104">
        <v>0</v>
      </c>
      <c r="H193" s="43" t="s">
        <v>7</v>
      </c>
      <c r="I193" s="43" t="str">
        <f t="shared" si="19"/>
        <v>900225009SUMINISTRO DE BIENES Y SERVICIOSAIA CONCAY</v>
      </c>
      <c r="J193" s="193">
        <f t="shared" si="15"/>
        <v>1.0562085730168379E-2</v>
      </c>
      <c r="K193" s="156">
        <f t="shared" si="16"/>
        <v>18086762.79939476</v>
      </c>
      <c r="L193" s="156">
        <f t="shared" si="17"/>
        <v>39607821.488131426</v>
      </c>
      <c r="M193" s="156">
        <f t="shared" si="18"/>
        <v>76226572.714625195</v>
      </c>
      <c r="N193" s="156">
        <f t="shared" si="20"/>
        <v>76226572.714625195</v>
      </c>
      <c r="O193" s="156">
        <f t="shared" si="21"/>
        <v>7645586.767426285</v>
      </c>
    </row>
    <row r="194" spans="1:15" ht="28" x14ac:dyDescent="0.15">
      <c r="A194" s="91" t="s">
        <v>65</v>
      </c>
      <c r="B194" s="90" t="s">
        <v>5234</v>
      </c>
      <c r="C194" s="44" t="s">
        <v>93</v>
      </c>
      <c r="D194" s="44" t="s">
        <v>1897</v>
      </c>
      <c r="E194" s="43" t="s">
        <v>7586</v>
      </c>
      <c r="F194" s="56">
        <v>139200</v>
      </c>
      <c r="G194" s="104">
        <v>0</v>
      </c>
      <c r="H194" s="43" t="s">
        <v>11</v>
      </c>
      <c r="I194" s="43" t="str">
        <f t="shared" si="19"/>
        <v>900872522SUMINISTRO DE BIENES Y SERVICIOSAIA S.A.</v>
      </c>
      <c r="J194" s="193">
        <f t="shared" si="15"/>
        <v>6.7506310903688279E-6</v>
      </c>
      <c r="K194" s="156">
        <f t="shared" si="16"/>
        <v>11559.93867091762</v>
      </c>
      <c r="L194" s="156">
        <f t="shared" si="17"/>
        <v>25314.866588883106</v>
      </c>
      <c r="M194" s="156">
        <f t="shared" si="18"/>
        <v>48719.304579191834</v>
      </c>
      <c r="N194" s="156">
        <f t="shared" si="20"/>
        <v>48719.304579191834</v>
      </c>
      <c r="O194" s="156">
        <f t="shared" si="21"/>
        <v>4886.5855717190425</v>
      </c>
    </row>
    <row r="195" spans="1:15" ht="28" x14ac:dyDescent="0.15">
      <c r="A195" s="91" t="s">
        <v>65</v>
      </c>
      <c r="B195" s="90" t="s">
        <v>5234</v>
      </c>
      <c r="C195" s="44" t="s">
        <v>1041</v>
      </c>
      <c r="D195" s="44" t="s">
        <v>1042</v>
      </c>
      <c r="E195" s="43" t="s">
        <v>7586</v>
      </c>
      <c r="F195" s="56">
        <v>4294201</v>
      </c>
      <c r="G195" s="104">
        <v>0</v>
      </c>
      <c r="H195" s="43" t="s">
        <v>11</v>
      </c>
      <c r="I195" s="43" t="str">
        <f t="shared" si="19"/>
        <v>900661172SUMINISTRO DE BIENES Y SERVICIOSAIA S.A.</v>
      </c>
      <c r="J195" s="193">
        <f t="shared" si="15"/>
        <v>2.0825119812423071E-4</v>
      </c>
      <c r="K195" s="156">
        <f t="shared" si="16"/>
        <v>356614.22557897354</v>
      </c>
      <c r="L195" s="156">
        <f t="shared" si="17"/>
        <v>780941.99296586518</v>
      </c>
      <c r="M195" s="156">
        <f t="shared" si="18"/>
        <v>1502948.896862573</v>
      </c>
      <c r="N195" s="156">
        <f t="shared" si="20"/>
        <v>1502948.896862573</v>
      </c>
      <c r="O195" s="156">
        <f t="shared" si="21"/>
        <v>150746.98741854515</v>
      </c>
    </row>
    <row r="196" spans="1:15" ht="28" x14ac:dyDescent="0.15">
      <c r="A196" s="91" t="s">
        <v>65</v>
      </c>
      <c r="B196" s="90" t="s">
        <v>5234</v>
      </c>
      <c r="C196" s="44" t="s">
        <v>71</v>
      </c>
      <c r="D196" s="44" t="s">
        <v>72</v>
      </c>
      <c r="E196" s="43" t="s">
        <v>7586</v>
      </c>
      <c r="F196" s="56">
        <v>307685660</v>
      </c>
      <c r="G196" s="104">
        <v>0</v>
      </c>
      <c r="H196" s="43" t="s">
        <v>11</v>
      </c>
      <c r="I196" s="43" t="str">
        <f t="shared" si="19"/>
        <v>819001468SUMINISTRO DE BIENES Y SERVICIOSAIA S.A.</v>
      </c>
      <c r="J196" s="193">
        <f t="shared" si="15"/>
        <v>1.4921497000406988E-2</v>
      </c>
      <c r="K196" s="156">
        <f t="shared" si="16"/>
        <v>25551920.686212722</v>
      </c>
      <c r="L196" s="156">
        <f t="shared" si="17"/>
        <v>55955613.751526207</v>
      </c>
      <c r="M196" s="156">
        <f t="shared" si="18"/>
        <v>107688443.85193723</v>
      </c>
      <c r="N196" s="156">
        <f t="shared" si="20"/>
        <v>107688443.85193723</v>
      </c>
      <c r="O196" s="156">
        <f t="shared" si="21"/>
        <v>10801237.836069331</v>
      </c>
    </row>
    <row r="197" spans="1:15" ht="28" x14ac:dyDescent="0.15">
      <c r="A197" s="91" t="s">
        <v>65</v>
      </c>
      <c r="B197" s="90" t="s">
        <v>5234</v>
      </c>
      <c r="C197" s="44" t="s">
        <v>798</v>
      </c>
      <c r="D197" s="44" t="s">
        <v>799</v>
      </c>
      <c r="E197" s="43" t="s">
        <v>7586</v>
      </c>
      <c r="F197" s="56">
        <v>7831951</v>
      </c>
      <c r="G197" s="104">
        <v>0</v>
      </c>
      <c r="H197" s="43" t="s">
        <v>11</v>
      </c>
      <c r="I197" s="43" t="str">
        <f t="shared" si="19"/>
        <v>900601641SUMINISTRO DE BIENES Y SERVICIOSAIA S.A.</v>
      </c>
      <c r="J197" s="193">
        <f t="shared" si="15"/>
        <v>3.7981761435952035E-4</v>
      </c>
      <c r="K197" s="156">
        <f t="shared" si="16"/>
        <v>650408.57208068913</v>
      </c>
      <c r="L197" s="156">
        <f t="shared" si="17"/>
        <v>1424316.0538482014</v>
      </c>
      <c r="M197" s="156">
        <f t="shared" si="18"/>
        <v>2741143.7228326583</v>
      </c>
      <c r="N197" s="156">
        <f t="shared" si="20"/>
        <v>2741143.7228326583</v>
      </c>
      <c r="O197" s="156">
        <f t="shared" si="21"/>
        <v>274938.92783771927</v>
      </c>
    </row>
    <row r="198" spans="1:15" ht="28" x14ac:dyDescent="0.15">
      <c r="A198" s="91" t="s">
        <v>65</v>
      </c>
      <c r="B198" s="90" t="s">
        <v>5234</v>
      </c>
      <c r="C198" s="44" t="s">
        <v>970</v>
      </c>
      <c r="D198" s="44" t="s">
        <v>971</v>
      </c>
      <c r="E198" s="43" t="s">
        <v>7586</v>
      </c>
      <c r="F198" s="56">
        <v>5284861</v>
      </c>
      <c r="G198" s="104">
        <v>0</v>
      </c>
      <c r="H198" s="43" t="s">
        <v>11</v>
      </c>
      <c r="I198" s="43" t="str">
        <f t="shared" si="19"/>
        <v>900968702SUMINISTRO DE BIENES Y SERVICIOSAIA S.A.</v>
      </c>
      <c r="J198" s="193">
        <f t="shared" si="15"/>
        <v>2.5629415930228231E-4</v>
      </c>
      <c r="K198" s="156">
        <f t="shared" si="16"/>
        <v>438884.11669773253</v>
      </c>
      <c r="L198" s="156">
        <f t="shared" si="17"/>
        <v>961103.09738355863</v>
      </c>
      <c r="M198" s="156">
        <f t="shared" si="18"/>
        <v>1849674.9476845714</v>
      </c>
      <c r="N198" s="156">
        <f t="shared" si="20"/>
        <v>1849674.9476845714</v>
      </c>
      <c r="O198" s="156">
        <f t="shared" si="21"/>
        <v>185523.89016624045</v>
      </c>
    </row>
    <row r="199" spans="1:15" ht="42" x14ac:dyDescent="0.15">
      <c r="A199" s="91" t="s">
        <v>65</v>
      </c>
      <c r="B199" s="90" t="s">
        <v>5234</v>
      </c>
      <c r="C199" s="44" t="s">
        <v>1676</v>
      </c>
      <c r="D199" s="44" t="s">
        <v>1678</v>
      </c>
      <c r="E199" s="43" t="s">
        <v>7586</v>
      </c>
      <c r="F199" s="56">
        <v>722182.5</v>
      </c>
      <c r="G199" s="104">
        <v>0</v>
      </c>
      <c r="H199" s="43" t="s">
        <v>93</v>
      </c>
      <c r="I199" s="43" t="str">
        <f t="shared" si="19"/>
        <v>900380070SUMINISTRO DE BIENES Y SERVICIOSCONSORCIO TRIPLEA RIONEGRO</v>
      </c>
      <c r="J199" s="193">
        <f t="shared" si="15"/>
        <v>3.5022899694111249E-5</v>
      </c>
      <c r="K199" s="156">
        <f t="shared" si="16"/>
        <v>59974.033112140547</v>
      </c>
      <c r="L199" s="156">
        <f t="shared" si="17"/>
        <v>131335.8738529172</v>
      </c>
      <c r="M199" s="156">
        <f t="shared" si="18"/>
        <v>252760.26709240087</v>
      </c>
      <c r="N199" s="156">
        <f t="shared" si="20"/>
        <v>252760.26709240087</v>
      </c>
      <c r="O199" s="156">
        <f t="shared" si="21"/>
        <v>25352.058797758527</v>
      </c>
    </row>
    <row r="200" spans="1:15" ht="28" x14ac:dyDescent="0.15">
      <c r="A200" s="91" t="s">
        <v>65</v>
      </c>
      <c r="B200" s="90" t="s">
        <v>5234</v>
      </c>
      <c r="C200" s="44" t="s">
        <v>1020</v>
      </c>
      <c r="D200" s="44" t="s">
        <v>1021</v>
      </c>
      <c r="E200" s="43" t="s">
        <v>7586</v>
      </c>
      <c r="F200" s="56">
        <v>4534029</v>
      </c>
      <c r="G200" s="104">
        <v>0</v>
      </c>
      <c r="H200" s="43" t="s">
        <v>7</v>
      </c>
      <c r="I200" s="43" t="str">
        <f t="shared" si="19"/>
        <v>900654310SUMINISTRO DE BIENES Y SERVICIOSAIA CONCAY</v>
      </c>
      <c r="J200" s="193">
        <f t="shared" si="15"/>
        <v>2.1988187594851932E-4</v>
      </c>
      <c r="K200" s="156">
        <f t="shared" si="16"/>
        <v>376530.87048966915</v>
      </c>
      <c r="L200" s="156">
        <f t="shared" si="17"/>
        <v>824557.03480694746</v>
      </c>
      <c r="M200" s="156">
        <f t="shared" si="18"/>
        <v>1586887.4987204638</v>
      </c>
      <c r="N200" s="156">
        <f t="shared" si="20"/>
        <v>1586887.4987204638</v>
      </c>
      <c r="O200" s="156">
        <f t="shared" si="21"/>
        <v>159166.09693358993</v>
      </c>
    </row>
    <row r="201" spans="1:15" ht="28" x14ac:dyDescent="0.15">
      <c r="A201" s="91" t="s">
        <v>65</v>
      </c>
      <c r="B201" s="90" t="s">
        <v>5234</v>
      </c>
      <c r="C201" s="44" t="s">
        <v>504</v>
      </c>
      <c r="D201" s="44" t="s">
        <v>505</v>
      </c>
      <c r="E201" s="43" t="s">
        <v>7586</v>
      </c>
      <c r="F201" s="56">
        <v>21086552</v>
      </c>
      <c r="G201" s="104">
        <v>0</v>
      </c>
      <c r="H201" s="43" t="s">
        <v>11</v>
      </c>
      <c r="I201" s="43" t="str">
        <f t="shared" si="19"/>
        <v>900492510SUMINISTRO DE BIENES Y SERVICIOSAIA S.A.</v>
      </c>
      <c r="J201" s="193">
        <f t="shared" si="15"/>
        <v>1.0226115913784411E-3</v>
      </c>
      <c r="K201" s="156">
        <f t="shared" si="16"/>
        <v>1751144.0222781273</v>
      </c>
      <c r="L201" s="156">
        <f t="shared" si="17"/>
        <v>3834793.4676691541</v>
      </c>
      <c r="M201" s="156">
        <f t="shared" si="18"/>
        <v>7380187.8549782094</v>
      </c>
      <c r="N201" s="156">
        <f t="shared" si="20"/>
        <v>7380187.8549782094</v>
      </c>
      <c r="O201" s="156">
        <f t="shared" si="21"/>
        <v>740238.79856683419</v>
      </c>
    </row>
    <row r="202" spans="1:15" ht="42" x14ac:dyDescent="0.15">
      <c r="A202" s="91" t="s">
        <v>65</v>
      </c>
      <c r="B202" s="90" t="s">
        <v>5234</v>
      </c>
      <c r="C202" s="44" t="s">
        <v>1045</v>
      </c>
      <c r="D202" s="44" t="s">
        <v>1046</v>
      </c>
      <c r="E202" s="43" t="s">
        <v>7586</v>
      </c>
      <c r="F202" s="56">
        <v>4234205.6996999998</v>
      </c>
      <c r="G202" s="104">
        <v>0</v>
      </c>
      <c r="H202" s="43" t="s">
        <v>7577</v>
      </c>
      <c r="I202" s="43" t="str">
        <f t="shared" si="19"/>
        <v>900394600SUMINISTRO DE BIENES Y SERVICIOSCONSORCIO CLINICA PORTOAZUL</v>
      </c>
      <c r="J202" s="193">
        <f t="shared" si="15"/>
        <v>2.0534167126014165E-4</v>
      </c>
      <c r="K202" s="156">
        <f t="shared" si="16"/>
        <v>351631.88368234073</v>
      </c>
      <c r="L202" s="156">
        <f t="shared" si="17"/>
        <v>770031.26722553116</v>
      </c>
      <c r="M202" s="156">
        <f t="shared" si="18"/>
        <v>1481950.8414844424</v>
      </c>
      <c r="N202" s="156">
        <f t="shared" si="20"/>
        <v>1481950.8414844424</v>
      </c>
      <c r="O202" s="156">
        <f t="shared" si="21"/>
        <v>148640.86551612464</v>
      </c>
    </row>
    <row r="203" spans="1:15" ht="28" x14ac:dyDescent="0.15">
      <c r="A203" s="91" t="s">
        <v>65</v>
      </c>
      <c r="B203" s="90" t="s">
        <v>5234</v>
      </c>
      <c r="C203" s="44" t="s">
        <v>159</v>
      </c>
      <c r="D203" s="44" t="s">
        <v>160</v>
      </c>
      <c r="E203" s="43" t="s">
        <v>7586</v>
      </c>
      <c r="F203" s="56">
        <v>163324115</v>
      </c>
      <c r="G203" s="104">
        <v>0</v>
      </c>
      <c r="H203" s="43" t="s">
        <v>11</v>
      </c>
      <c r="I203" s="43" t="str">
        <f t="shared" si="19"/>
        <v>900910945SUMINISTRO DE BIENES Y SERVICIOSAIA S.A.</v>
      </c>
      <c r="J203" s="193">
        <f t="shared" si="15"/>
        <v>7.9205520727440651E-3</v>
      </c>
      <c r="K203" s="156">
        <f t="shared" si="16"/>
        <v>13563338.741967648</v>
      </c>
      <c r="L203" s="156">
        <f t="shared" si="17"/>
        <v>29702070.272790246</v>
      </c>
      <c r="M203" s="156">
        <f t="shared" si="18"/>
        <v>57162624.308993921</v>
      </c>
      <c r="N203" s="156">
        <f t="shared" si="20"/>
        <v>57162624.308993921</v>
      </c>
      <c r="O203" s="156">
        <f t="shared" si="21"/>
        <v>5733457.3554079141</v>
      </c>
    </row>
    <row r="204" spans="1:15" ht="42" x14ac:dyDescent="0.15">
      <c r="A204" s="91" t="s">
        <v>65</v>
      </c>
      <c r="B204" s="90" t="s">
        <v>5234</v>
      </c>
      <c r="C204" s="44" t="s">
        <v>502</v>
      </c>
      <c r="D204" s="44" t="s">
        <v>503</v>
      </c>
      <c r="E204" s="43" t="s">
        <v>7586</v>
      </c>
      <c r="F204" s="56">
        <v>21336636</v>
      </c>
      <c r="G204" s="104">
        <v>0</v>
      </c>
      <c r="H204" s="43" t="s">
        <v>91</v>
      </c>
      <c r="I204" s="43" t="str">
        <f t="shared" si="19"/>
        <v>890922447SUMINISTRO DE BIENES Y SERVICIOSCONSORCIO NUESTRO URABA</v>
      </c>
      <c r="J204" s="193">
        <f t="shared" ref="J204:J267" si="22">+F204/$F$10</f>
        <v>1.0347396432865143E-3</v>
      </c>
      <c r="K204" s="156">
        <f t="shared" ref="K204:K267" si="23">+$C$2*J204</f>
        <v>1771912.3822104386</v>
      </c>
      <c r="L204" s="156">
        <f t="shared" ref="L204:L267" si="24">+$C$3*J204</f>
        <v>3880273.662324429</v>
      </c>
      <c r="M204" s="156">
        <f t="shared" ref="M204:M267" si="25">+$C$4*J204</f>
        <v>7467716.0055987742</v>
      </c>
      <c r="N204" s="156">
        <f t="shared" si="20"/>
        <v>7467716.0055987742</v>
      </c>
      <c r="O204" s="156">
        <f t="shared" si="21"/>
        <v>749017.94271997921</v>
      </c>
    </row>
    <row r="205" spans="1:15" ht="28" x14ac:dyDescent="0.15">
      <c r="A205" s="91" t="s">
        <v>65</v>
      </c>
      <c r="B205" s="90" t="s">
        <v>5234</v>
      </c>
      <c r="C205" s="44" t="s">
        <v>230</v>
      </c>
      <c r="D205" s="44" t="s">
        <v>231</v>
      </c>
      <c r="E205" s="43" t="s">
        <v>7586</v>
      </c>
      <c r="F205" s="56">
        <v>66772282</v>
      </c>
      <c r="G205" s="104">
        <v>0</v>
      </c>
      <c r="H205" s="43" t="s">
        <v>7</v>
      </c>
      <c r="I205" s="43" t="str">
        <f t="shared" ref="I205:I268" si="26">+CONCATENATE(D205,E205,H205)</f>
        <v>900637792SUMINISTRO DE BIENES Y SERVICIOSAIA CONCAY</v>
      </c>
      <c r="J205" s="193">
        <f t="shared" si="22"/>
        <v>3.238182779052262E-3</v>
      </c>
      <c r="K205" s="156">
        <f t="shared" si="23"/>
        <v>5545139.9772788547</v>
      </c>
      <c r="L205" s="156">
        <f t="shared" si="24"/>
        <v>12143185.421445983</v>
      </c>
      <c r="M205" s="156">
        <f t="shared" si="25"/>
        <v>23369965.116420176</v>
      </c>
      <c r="N205" s="156">
        <f t="shared" ref="N205:N268" si="27">+$C$5*J205</f>
        <v>23369965.116420176</v>
      </c>
      <c r="O205" s="156">
        <f t="shared" ref="O205:O268" si="28">+$C$6*J205</f>
        <v>2344026.3635916314</v>
      </c>
    </row>
    <row r="206" spans="1:15" ht="28" x14ac:dyDescent="0.15">
      <c r="A206" s="91" t="s">
        <v>65</v>
      </c>
      <c r="B206" s="90" t="s">
        <v>5234</v>
      </c>
      <c r="C206" s="44" t="s">
        <v>1460</v>
      </c>
      <c r="D206" s="44" t="s">
        <v>1461</v>
      </c>
      <c r="E206" s="43" t="s">
        <v>7586</v>
      </c>
      <c r="F206" s="56">
        <v>1554693</v>
      </c>
      <c r="G206" s="104">
        <v>0</v>
      </c>
      <c r="H206" s="43" t="s">
        <v>11</v>
      </c>
      <c r="I206" s="43" t="str">
        <f t="shared" si="26"/>
        <v>900573962SUMINISTRO DE BIENES Y SERVICIOSAIA S.A.</v>
      </c>
      <c r="J206" s="193">
        <f t="shared" si="22"/>
        <v>7.5396256478295871E-5</v>
      </c>
      <c r="K206" s="156">
        <f t="shared" si="23"/>
        <v>129110.31416742047</v>
      </c>
      <c r="L206" s="156">
        <f t="shared" si="24"/>
        <v>282735.96179360955</v>
      </c>
      <c r="M206" s="156">
        <f t="shared" si="25"/>
        <v>544134.78300386132</v>
      </c>
      <c r="N206" s="156">
        <f t="shared" si="27"/>
        <v>544134.78300386132</v>
      </c>
      <c r="O206" s="156">
        <f t="shared" si="28"/>
        <v>54577.157918481273</v>
      </c>
    </row>
    <row r="207" spans="1:15" ht="42" x14ac:dyDescent="0.15">
      <c r="A207" s="91" t="s">
        <v>65</v>
      </c>
      <c r="B207" s="90" t="s">
        <v>5234</v>
      </c>
      <c r="C207" s="44" t="s">
        <v>1950</v>
      </c>
      <c r="D207" s="44" t="s">
        <v>1952</v>
      </c>
      <c r="E207" s="43" t="s">
        <v>7586</v>
      </c>
      <c r="F207" s="56">
        <v>6896.3447999999999</v>
      </c>
      <c r="G207" s="104">
        <v>0</v>
      </c>
      <c r="H207" s="43" t="s">
        <v>7577</v>
      </c>
      <c r="I207" s="43" t="str">
        <f t="shared" si="26"/>
        <v>900351397SUMINISTRO DE BIENES Y SERVICIOSCONSORCIO CLINICA PORTOAZUL</v>
      </c>
      <c r="J207" s="193">
        <f t="shared" si="22"/>
        <v>3.3444453747689222E-7</v>
      </c>
      <c r="K207" s="156">
        <f t="shared" si="23"/>
        <v>572.71065331538534</v>
      </c>
      <c r="L207" s="156">
        <f t="shared" si="24"/>
        <v>1254.1670155383458</v>
      </c>
      <c r="M207" s="156">
        <f t="shared" si="25"/>
        <v>2413.6862269707312</v>
      </c>
      <c r="N207" s="156">
        <f t="shared" si="27"/>
        <v>2413.6862269707312</v>
      </c>
      <c r="O207" s="156">
        <f t="shared" si="28"/>
        <v>242.09467670459514</v>
      </c>
    </row>
    <row r="208" spans="1:15" ht="28" x14ac:dyDescent="0.15">
      <c r="A208" s="91" t="s">
        <v>65</v>
      </c>
      <c r="B208" s="90" t="s">
        <v>5234</v>
      </c>
      <c r="C208" s="44" t="s">
        <v>1093</v>
      </c>
      <c r="D208" s="44" t="s">
        <v>1094</v>
      </c>
      <c r="E208" s="43" t="s">
        <v>7586</v>
      </c>
      <c r="F208" s="56">
        <v>3994443</v>
      </c>
      <c r="G208" s="104">
        <v>0</v>
      </c>
      <c r="H208" s="43" t="s">
        <v>11</v>
      </c>
      <c r="I208" s="43" t="str">
        <f t="shared" si="26"/>
        <v>900861600SUMINISTRO DE BIENES Y SERVICIOSAIA S.A.</v>
      </c>
      <c r="J208" s="193">
        <f t="shared" si="22"/>
        <v>1.9371416023352108E-4</v>
      </c>
      <c r="K208" s="156">
        <f t="shared" si="23"/>
        <v>331720.6616700876</v>
      </c>
      <c r="L208" s="156">
        <f t="shared" si="24"/>
        <v>726428.10087570408</v>
      </c>
      <c r="M208" s="156">
        <f t="shared" si="25"/>
        <v>1398035.0944053216</v>
      </c>
      <c r="N208" s="156">
        <f t="shared" si="27"/>
        <v>1398035.0944053216</v>
      </c>
      <c r="O208" s="156">
        <f t="shared" si="28"/>
        <v>140224.04835383713</v>
      </c>
    </row>
    <row r="209" spans="1:15" ht="28" x14ac:dyDescent="0.15">
      <c r="A209" s="91" t="s">
        <v>65</v>
      </c>
      <c r="B209" s="90" t="s">
        <v>5234</v>
      </c>
      <c r="C209" s="44" t="s">
        <v>1124</v>
      </c>
      <c r="D209" s="44" t="s">
        <v>1125</v>
      </c>
      <c r="E209" s="43" t="s">
        <v>7586</v>
      </c>
      <c r="F209" s="56">
        <v>3782530</v>
      </c>
      <c r="G209" s="104">
        <v>0</v>
      </c>
      <c r="H209" s="43" t="s">
        <v>7</v>
      </c>
      <c r="I209" s="43" t="str">
        <f t="shared" si="26"/>
        <v>900652246SUMINISTRO DE BIENES Y SERVICIOSAIA CONCAY</v>
      </c>
      <c r="J209" s="193">
        <f t="shared" si="22"/>
        <v>1.8343724582078164E-4</v>
      </c>
      <c r="K209" s="156">
        <f t="shared" si="23"/>
        <v>314122.23290880769</v>
      </c>
      <c r="L209" s="156">
        <f t="shared" si="24"/>
        <v>687889.67182793119</v>
      </c>
      <c r="M209" s="156">
        <f t="shared" si="25"/>
        <v>1323866.6030885812</v>
      </c>
      <c r="N209" s="156">
        <f t="shared" si="27"/>
        <v>1323866.6030885812</v>
      </c>
      <c r="O209" s="156">
        <f t="shared" si="28"/>
        <v>132784.88881174161</v>
      </c>
    </row>
    <row r="210" spans="1:15" ht="28" x14ac:dyDescent="0.15">
      <c r="A210" s="91" t="s">
        <v>65</v>
      </c>
      <c r="B210" s="90" t="s">
        <v>5234</v>
      </c>
      <c r="C210" s="44" t="s">
        <v>240</v>
      </c>
      <c r="D210" s="44" t="s">
        <v>241</v>
      </c>
      <c r="E210" s="43" t="s">
        <v>7586</v>
      </c>
      <c r="F210" s="56">
        <v>67974809</v>
      </c>
      <c r="G210" s="104">
        <v>0</v>
      </c>
      <c r="H210" s="43" t="s">
        <v>11</v>
      </c>
      <c r="I210" s="43" t="str">
        <f t="shared" si="26"/>
        <v>900859118SUMINISTRO DE BIENES Y SERVICIOSAIA S.A.</v>
      </c>
      <c r="J210" s="193">
        <f t="shared" si="22"/>
        <v>3.2965004238310548E-3</v>
      </c>
      <c r="K210" s="156">
        <f t="shared" si="23"/>
        <v>5645004.4770642174</v>
      </c>
      <c r="L210" s="156">
        <f t="shared" si="24"/>
        <v>12361876.589366456</v>
      </c>
      <c r="M210" s="156">
        <f t="shared" si="25"/>
        <v>23790843.558788724</v>
      </c>
      <c r="N210" s="156">
        <f t="shared" si="27"/>
        <v>23790843.558788724</v>
      </c>
      <c r="O210" s="156">
        <f t="shared" si="28"/>
        <v>2386240.8110614778</v>
      </c>
    </row>
    <row r="211" spans="1:15" ht="28" x14ac:dyDescent="0.15">
      <c r="A211" s="91" t="s">
        <v>65</v>
      </c>
      <c r="B211" s="90" t="s">
        <v>5234</v>
      </c>
      <c r="C211" s="44" t="s">
        <v>365</v>
      </c>
      <c r="D211" s="44" t="s">
        <v>366</v>
      </c>
      <c r="E211" s="43" t="s">
        <v>7586</v>
      </c>
      <c r="F211" s="56">
        <v>34105999</v>
      </c>
      <c r="G211" s="104">
        <v>0</v>
      </c>
      <c r="H211" s="43" t="s">
        <v>11</v>
      </c>
      <c r="I211" s="43" t="str">
        <f t="shared" si="26"/>
        <v>900608734SUMINISTRO DE BIENES Y SERVICIOSAIA S.A.</v>
      </c>
      <c r="J211" s="193">
        <f t="shared" si="22"/>
        <v>1.6540015604704611E-3</v>
      </c>
      <c r="K211" s="156">
        <f t="shared" si="23"/>
        <v>2832350.9824021389</v>
      </c>
      <c r="L211" s="156">
        <f t="shared" si="24"/>
        <v>6202505.8517642291</v>
      </c>
      <c r="M211" s="156">
        <f t="shared" si="25"/>
        <v>11936929.261915317</v>
      </c>
      <c r="N211" s="156">
        <f t="shared" si="27"/>
        <v>11936929.261915317</v>
      </c>
      <c r="O211" s="156">
        <f t="shared" si="28"/>
        <v>1197283.6395291961</v>
      </c>
    </row>
    <row r="212" spans="1:15" ht="28" x14ac:dyDescent="0.15">
      <c r="A212" s="91" t="s">
        <v>65</v>
      </c>
      <c r="B212" s="90" t="s">
        <v>5234</v>
      </c>
      <c r="C212" s="44" t="s">
        <v>1063</v>
      </c>
      <c r="D212" s="44" t="s">
        <v>1064</v>
      </c>
      <c r="E212" s="43" t="s">
        <v>7586</v>
      </c>
      <c r="F212" s="56">
        <v>4171278</v>
      </c>
      <c r="G212" s="104">
        <v>0</v>
      </c>
      <c r="H212" s="43" t="s">
        <v>11</v>
      </c>
      <c r="I212" s="43" t="str">
        <f t="shared" si="26"/>
        <v>900862253SUMINISTRO DE BIENES Y SERVICIOSAIA S.A.</v>
      </c>
      <c r="J212" s="193">
        <f t="shared" si="22"/>
        <v>2.0228993500985277E-4</v>
      </c>
      <c r="K212" s="156">
        <f t="shared" si="23"/>
        <v>346406.01910451084</v>
      </c>
      <c r="L212" s="156">
        <f t="shared" si="24"/>
        <v>758587.25628694787</v>
      </c>
      <c r="M212" s="156">
        <f t="shared" si="25"/>
        <v>1459926.4609661074</v>
      </c>
      <c r="N212" s="156">
        <f t="shared" si="27"/>
        <v>1459926.4609661074</v>
      </c>
      <c r="O212" s="156">
        <f t="shared" si="28"/>
        <v>146431.80237377202</v>
      </c>
    </row>
    <row r="213" spans="1:15" ht="28" x14ac:dyDescent="0.15">
      <c r="A213" s="91" t="s">
        <v>65</v>
      </c>
      <c r="B213" s="90" t="s">
        <v>5234</v>
      </c>
      <c r="C213" s="44" t="s">
        <v>1447</v>
      </c>
      <c r="D213" s="44" t="s">
        <v>1448</v>
      </c>
      <c r="E213" s="43" t="s">
        <v>7586</v>
      </c>
      <c r="F213" s="56">
        <v>1600275.5</v>
      </c>
      <c r="G213" s="104">
        <v>0</v>
      </c>
      <c r="H213" s="43" t="s">
        <v>7</v>
      </c>
      <c r="I213" s="43" t="str">
        <f t="shared" si="26"/>
        <v>900263024SUMINISTRO DE BIENES Y SERVICIOSAIA CONCAY</v>
      </c>
      <c r="J213" s="193">
        <f t="shared" si="22"/>
        <v>7.7606821432870131E-5</v>
      </c>
      <c r="K213" s="156">
        <f t="shared" si="23"/>
        <v>132895.73733169562</v>
      </c>
      <c r="L213" s="156">
        <f t="shared" si="24"/>
        <v>291025.58037326299</v>
      </c>
      <c r="M213" s="156">
        <f t="shared" si="25"/>
        <v>560088.43028102373</v>
      </c>
      <c r="N213" s="156">
        <f t="shared" si="27"/>
        <v>560088.43028102373</v>
      </c>
      <c r="O213" s="156">
        <f t="shared" si="28"/>
        <v>56177.32161692153</v>
      </c>
    </row>
    <row r="214" spans="1:15" ht="28" x14ac:dyDescent="0.15">
      <c r="A214" s="91" t="s">
        <v>65</v>
      </c>
      <c r="B214" s="90" t="s">
        <v>5234</v>
      </c>
      <c r="C214" s="44" t="s">
        <v>1672</v>
      </c>
      <c r="D214" s="44" t="s">
        <v>1207</v>
      </c>
      <c r="E214" s="43" t="s">
        <v>7586</v>
      </c>
      <c r="F214" s="56">
        <v>10517808</v>
      </c>
      <c r="G214" s="104">
        <v>0</v>
      </c>
      <c r="H214" s="43" t="s">
        <v>11</v>
      </c>
      <c r="I214" s="43" t="str">
        <f t="shared" si="26"/>
        <v>900533406SUMINISTRO DE BIENES Y SERVICIOSAIA S.A.</v>
      </c>
      <c r="J214" s="193">
        <f t="shared" si="22"/>
        <v>5.1007070177679591E-4</v>
      </c>
      <c r="K214" s="156">
        <f t="shared" si="23"/>
        <v>873457.00741728966</v>
      </c>
      <c r="L214" s="156">
        <f t="shared" si="24"/>
        <v>1912765.1316629846</v>
      </c>
      <c r="M214" s="156">
        <f t="shared" si="25"/>
        <v>3681180.2547231358</v>
      </c>
      <c r="N214" s="156">
        <f t="shared" si="27"/>
        <v>3681180.2547231358</v>
      </c>
      <c r="O214" s="156">
        <f t="shared" si="28"/>
        <v>369225.35071056843</v>
      </c>
    </row>
    <row r="215" spans="1:15" ht="42" x14ac:dyDescent="0.15">
      <c r="A215" s="91" t="s">
        <v>65</v>
      </c>
      <c r="B215" s="90" t="s">
        <v>5234</v>
      </c>
      <c r="C215" s="44" t="s">
        <v>1672</v>
      </c>
      <c r="D215" s="44" t="s">
        <v>1207</v>
      </c>
      <c r="E215" s="43" t="s">
        <v>7586</v>
      </c>
      <c r="F215" s="56">
        <v>772800</v>
      </c>
      <c r="G215" s="104">
        <v>0</v>
      </c>
      <c r="H215" s="43" t="s">
        <v>93</v>
      </c>
      <c r="I215" s="43" t="str">
        <f t="shared" si="26"/>
        <v>900533406SUMINISTRO DE BIENES Y SERVICIOSCONSORCIO TRIPLEA RIONEGRO</v>
      </c>
      <c r="J215" s="193">
        <f t="shared" si="22"/>
        <v>3.7477641570668323E-5</v>
      </c>
      <c r="K215" s="156">
        <f t="shared" si="23"/>
        <v>64177.590552335758</v>
      </c>
      <c r="L215" s="156">
        <f t="shared" si="24"/>
        <v>140541.15589000622</v>
      </c>
      <c r="M215" s="156">
        <f t="shared" si="25"/>
        <v>270476.13921551331</v>
      </c>
      <c r="N215" s="156">
        <f t="shared" si="27"/>
        <v>270476.13921551331</v>
      </c>
      <c r="O215" s="156">
        <f t="shared" si="28"/>
        <v>27128.975070578133</v>
      </c>
    </row>
    <row r="216" spans="1:15" ht="28" x14ac:dyDescent="0.15">
      <c r="A216" s="91" t="s">
        <v>65</v>
      </c>
      <c r="B216" s="90" t="s">
        <v>5234</v>
      </c>
      <c r="C216" s="44" t="s">
        <v>1331</v>
      </c>
      <c r="D216" s="44" t="s">
        <v>1332</v>
      </c>
      <c r="E216" s="43" t="s">
        <v>7586</v>
      </c>
      <c r="F216" s="56">
        <v>2240488</v>
      </c>
      <c r="G216" s="104">
        <v>0</v>
      </c>
      <c r="H216" s="43" t="s">
        <v>11</v>
      </c>
      <c r="I216" s="43" t="str">
        <f t="shared" si="26"/>
        <v>900900857SUMINISTRO DE BIENES Y SERVICIOSAIA S.A.</v>
      </c>
      <c r="J216" s="193">
        <f t="shared" si="22"/>
        <v>1.0865451113791865E-4</v>
      </c>
      <c r="K216" s="156">
        <f t="shared" si="23"/>
        <v>186062.52782275056</v>
      </c>
      <c r="L216" s="156">
        <f t="shared" si="24"/>
        <v>407454.41676719493</v>
      </c>
      <c r="M216" s="156">
        <f t="shared" si="25"/>
        <v>784159.6068823589</v>
      </c>
      <c r="N216" s="156">
        <f t="shared" si="27"/>
        <v>784159.6068823589</v>
      </c>
      <c r="O216" s="156">
        <f t="shared" si="28"/>
        <v>78651.841482827978</v>
      </c>
    </row>
    <row r="217" spans="1:15" ht="28" x14ac:dyDescent="0.15">
      <c r="A217" s="91" t="s">
        <v>65</v>
      </c>
      <c r="B217" s="90" t="s">
        <v>5234</v>
      </c>
      <c r="C217" s="44" t="s">
        <v>103</v>
      </c>
      <c r="D217" s="44" t="s">
        <v>104</v>
      </c>
      <c r="E217" s="43" t="s">
        <v>7586</v>
      </c>
      <c r="F217" s="56">
        <v>537234474</v>
      </c>
      <c r="G217" s="104">
        <v>0</v>
      </c>
      <c r="H217" s="43" t="s">
        <v>7</v>
      </c>
      <c r="I217" s="43" t="str">
        <f t="shared" si="26"/>
        <v>900341635SUMINISTRO DE BIENES Y SERVICIOSAIA CONCAY</v>
      </c>
      <c r="J217" s="193">
        <f t="shared" si="22"/>
        <v>2.6053676314672012E-2</v>
      </c>
      <c r="K217" s="156">
        <f t="shared" si="23"/>
        <v>44614925.081484824</v>
      </c>
      <c r="L217" s="156">
        <f t="shared" si="24"/>
        <v>97701286.180020049</v>
      </c>
      <c r="M217" s="156">
        <f t="shared" si="25"/>
        <v>188029381.9629879</v>
      </c>
      <c r="N217" s="156">
        <f t="shared" si="27"/>
        <v>188029381.9629879</v>
      </c>
      <c r="O217" s="156">
        <f t="shared" si="28"/>
        <v>18859498.77355222</v>
      </c>
    </row>
    <row r="218" spans="1:15" ht="28" x14ac:dyDescent="0.15">
      <c r="A218" s="91" t="s">
        <v>65</v>
      </c>
      <c r="B218" s="90" t="s">
        <v>5234</v>
      </c>
      <c r="C218" s="44" t="s">
        <v>331</v>
      </c>
      <c r="D218" s="44" t="s">
        <v>332</v>
      </c>
      <c r="E218" s="43" t="s">
        <v>7586</v>
      </c>
      <c r="F218" s="56">
        <v>28217741</v>
      </c>
      <c r="G218" s="104">
        <v>0</v>
      </c>
      <c r="H218" s="43" t="s">
        <v>7</v>
      </c>
      <c r="I218" s="43" t="str">
        <f t="shared" si="26"/>
        <v>900743515SUMINISTRO DE BIENES Y SERVICIOSAIA CONCAY</v>
      </c>
      <c r="J218" s="193">
        <f t="shared" si="22"/>
        <v>1.3684451127483849E-3</v>
      </c>
      <c r="K218" s="156">
        <f t="shared" si="23"/>
        <v>2343357.4381597531</v>
      </c>
      <c r="L218" s="156">
        <f t="shared" si="24"/>
        <v>5131669.1728064436</v>
      </c>
      <c r="M218" s="156">
        <f t="shared" si="25"/>
        <v>9876068.3787050936</v>
      </c>
      <c r="N218" s="156">
        <f t="shared" si="27"/>
        <v>9876068.3787050936</v>
      </c>
      <c r="O218" s="156">
        <f t="shared" si="28"/>
        <v>990577.6295769026</v>
      </c>
    </row>
    <row r="219" spans="1:15" ht="28" x14ac:dyDescent="0.15">
      <c r="A219" s="91" t="s">
        <v>65</v>
      </c>
      <c r="B219" s="90" t="s">
        <v>5234</v>
      </c>
      <c r="C219" s="44" t="s">
        <v>1563</v>
      </c>
      <c r="D219" s="44" t="s">
        <v>1564</v>
      </c>
      <c r="E219" s="43" t="s">
        <v>7586</v>
      </c>
      <c r="F219" s="56">
        <v>1213637</v>
      </c>
      <c r="G219" s="104">
        <v>0</v>
      </c>
      <c r="H219" s="43" t="s">
        <v>11</v>
      </c>
      <c r="I219" s="43" t="str">
        <f t="shared" si="26"/>
        <v>900647988SUMINISTRO DE BIENES Y SERVICIOSAIA S.A.</v>
      </c>
      <c r="J219" s="193">
        <f t="shared" si="22"/>
        <v>5.8856434372284147E-5</v>
      </c>
      <c r="K219" s="156">
        <f t="shared" si="23"/>
        <v>100787.13569508943</v>
      </c>
      <c r="L219" s="156">
        <f t="shared" si="24"/>
        <v>220711.62889606555</v>
      </c>
      <c r="M219" s="156">
        <f t="shared" si="25"/>
        <v>424766.88686477469</v>
      </c>
      <c r="N219" s="156">
        <f t="shared" si="27"/>
        <v>424766.88686477469</v>
      </c>
      <c r="O219" s="156">
        <f t="shared" si="28"/>
        <v>42604.461591267122</v>
      </c>
    </row>
    <row r="220" spans="1:15" ht="28" x14ac:dyDescent="0.15">
      <c r="A220" s="91" t="s">
        <v>65</v>
      </c>
      <c r="B220" s="90" t="s">
        <v>5234</v>
      </c>
      <c r="C220" s="44" t="s">
        <v>516</v>
      </c>
      <c r="D220" s="44" t="s">
        <v>517</v>
      </c>
      <c r="E220" s="43" t="s">
        <v>7586</v>
      </c>
      <c r="F220" s="56">
        <v>19684643</v>
      </c>
      <c r="G220" s="104">
        <v>0</v>
      </c>
      <c r="H220" s="43" t="s">
        <v>11</v>
      </c>
      <c r="I220" s="43" t="str">
        <f t="shared" si="26"/>
        <v>900604062SUMINISTRO DE BIENES Y SERVICIOSAIA S.A.</v>
      </c>
      <c r="J220" s="193">
        <f t="shared" si="22"/>
        <v>9.5462473447278104E-4</v>
      </c>
      <c r="K220" s="156">
        <f t="shared" si="23"/>
        <v>1634721.737348476</v>
      </c>
      <c r="L220" s="156">
        <f t="shared" si="24"/>
        <v>3579842.7542729289</v>
      </c>
      <c r="M220" s="156">
        <f t="shared" si="25"/>
        <v>6889526.7086900612</v>
      </c>
      <c r="N220" s="156">
        <f t="shared" si="27"/>
        <v>6889526.7086900612</v>
      </c>
      <c r="O220" s="156">
        <f t="shared" si="28"/>
        <v>691025.08957069134</v>
      </c>
    </row>
    <row r="221" spans="1:15" ht="28" x14ac:dyDescent="0.15">
      <c r="A221" s="91" t="s">
        <v>65</v>
      </c>
      <c r="B221" s="90" t="s">
        <v>5234</v>
      </c>
      <c r="C221" s="44" t="s">
        <v>445</v>
      </c>
      <c r="D221" s="44" t="s">
        <v>446</v>
      </c>
      <c r="E221" s="43" t="s">
        <v>7586</v>
      </c>
      <c r="F221" s="56">
        <v>24891015.5</v>
      </c>
      <c r="G221" s="104">
        <v>0</v>
      </c>
      <c r="H221" s="43" t="s">
        <v>7</v>
      </c>
      <c r="I221" s="43" t="str">
        <f t="shared" si="26"/>
        <v>900869260SUMINISTRO DE BIENES Y SERVICIOSAIA CONCAY</v>
      </c>
      <c r="J221" s="193">
        <f t="shared" si="22"/>
        <v>1.2071125223071294E-3</v>
      </c>
      <c r="K221" s="156">
        <f t="shared" si="23"/>
        <v>2067087.7344602004</v>
      </c>
      <c r="L221" s="156">
        <f t="shared" si="24"/>
        <v>4526671.9586517354</v>
      </c>
      <c r="M221" s="156">
        <f t="shared" si="25"/>
        <v>8711731.0734905526</v>
      </c>
      <c r="N221" s="156">
        <f t="shared" si="27"/>
        <v>8711731.0734905526</v>
      </c>
      <c r="O221" s="156">
        <f t="shared" si="28"/>
        <v>873793.65810154483</v>
      </c>
    </row>
    <row r="222" spans="1:15" ht="28" x14ac:dyDescent="0.15">
      <c r="A222" s="91" t="s">
        <v>65</v>
      </c>
      <c r="B222" s="90" t="s">
        <v>5234</v>
      </c>
      <c r="C222" s="44" t="s">
        <v>560</v>
      </c>
      <c r="D222" s="44" t="s">
        <v>561</v>
      </c>
      <c r="E222" s="43" t="s">
        <v>7586</v>
      </c>
      <c r="F222" s="56">
        <v>17326019</v>
      </c>
      <c r="G222" s="104">
        <v>0</v>
      </c>
      <c r="H222" s="43" t="s">
        <v>11</v>
      </c>
      <c r="I222" s="43" t="str">
        <f t="shared" si="26"/>
        <v>900714546SUMINISTRO DE BIENES Y SERVICIOSAIA S.A.</v>
      </c>
      <c r="J222" s="193">
        <f t="shared" si="22"/>
        <v>8.4024111015604187E-4</v>
      </c>
      <c r="K222" s="156">
        <f t="shared" si="23"/>
        <v>1438848.5420341482</v>
      </c>
      <c r="L222" s="156">
        <f t="shared" si="24"/>
        <v>3150904.1630851571</v>
      </c>
      <c r="M222" s="156">
        <f t="shared" si="25"/>
        <v>6064020.0919961538</v>
      </c>
      <c r="N222" s="156">
        <f t="shared" si="27"/>
        <v>6064020.0919961538</v>
      </c>
      <c r="O222" s="156">
        <f t="shared" si="28"/>
        <v>608226.10963168088</v>
      </c>
    </row>
    <row r="223" spans="1:15" ht="42" x14ac:dyDescent="0.15">
      <c r="A223" s="91" t="s">
        <v>65</v>
      </c>
      <c r="B223" s="90" t="s">
        <v>5234</v>
      </c>
      <c r="C223" s="44" t="s">
        <v>697</v>
      </c>
      <c r="D223" s="44" t="s">
        <v>698</v>
      </c>
      <c r="E223" s="43" t="s">
        <v>7586</v>
      </c>
      <c r="F223" s="56">
        <v>11942447</v>
      </c>
      <c r="G223" s="104">
        <v>0</v>
      </c>
      <c r="H223" s="43" t="s">
        <v>10</v>
      </c>
      <c r="I223" s="43" t="str">
        <f t="shared" si="26"/>
        <v>900042741SUMINISTRO DE BIENES Y SERVICIOSINTERSECCION VIAL IBAGUE</v>
      </c>
      <c r="J223" s="193">
        <f t="shared" si="22"/>
        <v>5.7915987078507143E-4</v>
      </c>
      <c r="K223" s="156">
        <f t="shared" si="23"/>
        <v>991766.91738997214</v>
      </c>
      <c r="L223" s="156">
        <f t="shared" si="24"/>
        <v>2171849.5154440179</v>
      </c>
      <c r="M223" s="156">
        <f t="shared" si="25"/>
        <v>4179796.7874558605</v>
      </c>
      <c r="N223" s="156">
        <f t="shared" si="27"/>
        <v>4179796.7874558605</v>
      </c>
      <c r="O223" s="156">
        <f t="shared" si="28"/>
        <v>419236.99138807011</v>
      </c>
    </row>
    <row r="224" spans="1:15" ht="28" x14ac:dyDescent="0.15">
      <c r="A224" s="91" t="s">
        <v>65</v>
      </c>
      <c r="B224" s="90" t="s">
        <v>5234</v>
      </c>
      <c r="C224" s="44" t="s">
        <v>311</v>
      </c>
      <c r="D224" s="44" t="s">
        <v>312</v>
      </c>
      <c r="E224" s="43" t="s">
        <v>7586</v>
      </c>
      <c r="F224" s="56">
        <v>42450861</v>
      </c>
      <c r="G224" s="104">
        <v>0</v>
      </c>
      <c r="H224" s="43" t="s">
        <v>11</v>
      </c>
      <c r="I224" s="43" t="str">
        <f t="shared" si="26"/>
        <v>800207150SUMINISTRO DE BIENES Y SERVICIOSAIA S.A.</v>
      </c>
      <c r="J224" s="193">
        <f t="shared" si="22"/>
        <v>2.0586932620655571E-3</v>
      </c>
      <c r="K224" s="156">
        <f t="shared" si="23"/>
        <v>3525354.5236181654</v>
      </c>
      <c r="L224" s="156">
        <f t="shared" si="24"/>
        <v>7720099.7327458393</v>
      </c>
      <c r="M224" s="156">
        <f t="shared" si="25"/>
        <v>14857589.272327125</v>
      </c>
      <c r="N224" s="156">
        <f t="shared" si="27"/>
        <v>14857589.272327125</v>
      </c>
      <c r="O224" s="156">
        <f t="shared" si="28"/>
        <v>1490228.1959026621</v>
      </c>
    </row>
    <row r="225" spans="1:15" ht="42" x14ac:dyDescent="0.15">
      <c r="A225" s="91" t="s">
        <v>65</v>
      </c>
      <c r="B225" s="90" t="s">
        <v>5234</v>
      </c>
      <c r="C225" s="44" t="s">
        <v>110</v>
      </c>
      <c r="D225" s="44" t="s">
        <v>111</v>
      </c>
      <c r="E225" s="43" t="s">
        <v>7586</v>
      </c>
      <c r="F225" s="56">
        <v>8611067</v>
      </c>
      <c r="G225" s="104">
        <v>0</v>
      </c>
      <c r="H225" s="43" t="s">
        <v>690</v>
      </c>
      <c r="I225" s="43" t="str">
        <f t="shared" si="26"/>
        <v>830133191SUMINISTRO DE BIENES Y SERVICIOSCONSORCIO AIA ESTYMA</v>
      </c>
      <c r="J225" s="193">
        <f t="shared" si="22"/>
        <v>4.1760155611673158E-4</v>
      </c>
      <c r="K225" s="156">
        <f t="shared" si="23"/>
        <v>715110.67824111052</v>
      </c>
      <c r="L225" s="156">
        <f t="shared" si="24"/>
        <v>1566005.8354377435</v>
      </c>
      <c r="M225" s="156">
        <f t="shared" si="25"/>
        <v>3013830.4304944519</v>
      </c>
      <c r="N225" s="156">
        <f t="shared" si="27"/>
        <v>3013830.4304944519</v>
      </c>
      <c r="O225" s="156">
        <f t="shared" si="28"/>
        <v>302289.6247076579</v>
      </c>
    </row>
    <row r="226" spans="1:15" ht="28" x14ac:dyDescent="0.15">
      <c r="A226" s="91" t="s">
        <v>65</v>
      </c>
      <c r="B226" s="90" t="s">
        <v>5234</v>
      </c>
      <c r="C226" s="44" t="s">
        <v>636</v>
      </c>
      <c r="D226" s="44" t="s">
        <v>637</v>
      </c>
      <c r="E226" s="43" t="s">
        <v>7586</v>
      </c>
      <c r="F226" s="56">
        <v>12706640</v>
      </c>
      <c r="G226" s="104">
        <v>0</v>
      </c>
      <c r="H226" s="43" t="s">
        <v>7</v>
      </c>
      <c r="I226" s="43" t="str">
        <f t="shared" si="26"/>
        <v>900495597SUMINISTRO DE BIENES Y SERVICIOSAIA CONCAY</v>
      </c>
      <c r="J226" s="193">
        <f t="shared" si="22"/>
        <v>6.1622010803250124E-4</v>
      </c>
      <c r="K226" s="156">
        <f t="shared" si="23"/>
        <v>1055229.7350102635</v>
      </c>
      <c r="L226" s="156">
        <f t="shared" si="24"/>
        <v>2310825.4051218797</v>
      </c>
      <c r="M226" s="156">
        <f t="shared" si="25"/>
        <v>4447260.5196705619</v>
      </c>
      <c r="N226" s="156">
        <f t="shared" si="27"/>
        <v>4447260.5196705619</v>
      </c>
      <c r="O226" s="156">
        <f t="shared" si="28"/>
        <v>446063.81960508658</v>
      </c>
    </row>
    <row r="227" spans="1:15" ht="28" x14ac:dyDescent="0.15">
      <c r="A227" s="91" t="s">
        <v>65</v>
      </c>
      <c r="B227" s="90" t="s">
        <v>5234</v>
      </c>
      <c r="C227" s="44" t="s">
        <v>907</v>
      </c>
      <c r="D227" s="44" t="s">
        <v>908</v>
      </c>
      <c r="E227" s="43" t="s">
        <v>7586</v>
      </c>
      <c r="F227" s="56">
        <v>6121472</v>
      </c>
      <c r="G227" s="104">
        <v>0</v>
      </c>
      <c r="H227" s="43" t="s">
        <v>11</v>
      </c>
      <c r="I227" s="43" t="str">
        <f t="shared" si="26"/>
        <v>900773197SUMINISTRO DE BIENES Y SERVICIOSAIA S.A.</v>
      </c>
      <c r="J227" s="193">
        <f t="shared" si="22"/>
        <v>2.9686637357774606E-4</v>
      </c>
      <c r="K227" s="156">
        <f t="shared" si="23"/>
        <v>508360.92597513954</v>
      </c>
      <c r="L227" s="156">
        <f t="shared" si="24"/>
        <v>1113248.9009165477</v>
      </c>
      <c r="M227" s="156">
        <f t="shared" si="25"/>
        <v>2142484.6181105934</v>
      </c>
      <c r="N227" s="156">
        <f t="shared" si="27"/>
        <v>2142484.6181105934</v>
      </c>
      <c r="O227" s="156">
        <f t="shared" si="28"/>
        <v>214892.93644311861</v>
      </c>
    </row>
    <row r="228" spans="1:15" ht="28" x14ac:dyDescent="0.15">
      <c r="A228" s="91" t="s">
        <v>65</v>
      </c>
      <c r="B228" s="90" t="s">
        <v>5234</v>
      </c>
      <c r="C228" s="44" t="s">
        <v>1787</v>
      </c>
      <c r="D228" s="44" t="s">
        <v>1788</v>
      </c>
      <c r="E228" s="43" t="s">
        <v>7586</v>
      </c>
      <c r="F228" s="56">
        <v>417941</v>
      </c>
      <c r="G228" s="104">
        <v>0</v>
      </c>
      <c r="H228" s="43" t="s">
        <v>11</v>
      </c>
      <c r="I228" s="43" t="str">
        <f t="shared" si="26"/>
        <v>900858017SUMINISTRO DE BIENES Y SERVICIOSAIA S.A.</v>
      </c>
      <c r="J228" s="193">
        <f t="shared" si="22"/>
        <v>2.0268430377441367E-5</v>
      </c>
      <c r="K228" s="156">
        <f t="shared" si="23"/>
        <v>34708.13454067515</v>
      </c>
      <c r="L228" s="156">
        <f t="shared" si="24"/>
        <v>76006.61391540512</v>
      </c>
      <c r="M228" s="156">
        <f t="shared" si="25"/>
        <v>146277.26203399434</v>
      </c>
      <c r="N228" s="156">
        <f t="shared" si="27"/>
        <v>146277.26203399434</v>
      </c>
      <c r="O228" s="156">
        <f t="shared" si="28"/>
        <v>14671.727445616581</v>
      </c>
    </row>
    <row r="229" spans="1:15" ht="28" x14ac:dyDescent="0.15">
      <c r="A229" s="91" t="s">
        <v>65</v>
      </c>
      <c r="B229" s="90" t="s">
        <v>5234</v>
      </c>
      <c r="C229" s="44" t="s">
        <v>1588</v>
      </c>
      <c r="D229" s="44" t="s">
        <v>1589</v>
      </c>
      <c r="E229" s="43" t="s">
        <v>7586</v>
      </c>
      <c r="F229" s="56">
        <v>1088073</v>
      </c>
      <c r="G229" s="104">
        <v>0</v>
      </c>
      <c r="H229" s="43" t="s">
        <v>7</v>
      </c>
      <c r="I229" s="43" t="str">
        <f t="shared" si="26"/>
        <v>830133501SUMINISTRO DE BIENES Y SERVICIOSAIA CONCAY</v>
      </c>
      <c r="J229" s="193">
        <f t="shared" si="22"/>
        <v>5.2767093551658633E-5</v>
      </c>
      <c r="K229" s="156">
        <f t="shared" si="23"/>
        <v>90359.605958917731</v>
      </c>
      <c r="L229" s="156">
        <f t="shared" si="24"/>
        <v>197876.60081871986</v>
      </c>
      <c r="M229" s="156">
        <f t="shared" si="25"/>
        <v>380820.11416232033</v>
      </c>
      <c r="N229" s="156">
        <f t="shared" si="27"/>
        <v>380820.11416232033</v>
      </c>
      <c r="O229" s="156">
        <f t="shared" si="28"/>
        <v>38196.564818800667</v>
      </c>
    </row>
    <row r="230" spans="1:15" ht="28" x14ac:dyDescent="0.15">
      <c r="A230" s="91" t="s">
        <v>65</v>
      </c>
      <c r="B230" s="90" t="s">
        <v>5234</v>
      </c>
      <c r="C230" s="44" t="s">
        <v>945</v>
      </c>
      <c r="D230" s="44" t="s">
        <v>946</v>
      </c>
      <c r="E230" s="43" t="s">
        <v>7586</v>
      </c>
      <c r="F230" s="56">
        <v>5707000.5</v>
      </c>
      <c r="G230" s="104">
        <v>0</v>
      </c>
      <c r="H230" s="43" t="s">
        <v>7</v>
      </c>
      <c r="I230" s="43" t="str">
        <f t="shared" si="26"/>
        <v>800171121SUMINISTRO DE BIENES Y SERVICIOSAIA CONCAY</v>
      </c>
      <c r="J230" s="193">
        <f t="shared" si="22"/>
        <v>2.7676619977047735E-4</v>
      </c>
      <c r="K230" s="156">
        <f t="shared" si="23"/>
        <v>473940.91792310483</v>
      </c>
      <c r="L230" s="156">
        <f t="shared" si="24"/>
        <v>1037873.2491392901</v>
      </c>
      <c r="M230" s="156">
        <f t="shared" si="25"/>
        <v>1997421.6637435351</v>
      </c>
      <c r="N230" s="156">
        <f t="shared" si="27"/>
        <v>1997421.6637435351</v>
      </c>
      <c r="O230" s="156">
        <f t="shared" si="28"/>
        <v>200343.00503659024</v>
      </c>
    </row>
    <row r="231" spans="1:15" ht="28" x14ac:dyDescent="0.15">
      <c r="A231" s="91" t="s">
        <v>65</v>
      </c>
      <c r="B231" s="90" t="s">
        <v>5234</v>
      </c>
      <c r="C231" s="44" t="s">
        <v>208</v>
      </c>
      <c r="D231" s="44" t="s">
        <v>209</v>
      </c>
      <c r="E231" s="43" t="s">
        <v>7586</v>
      </c>
      <c r="F231" s="56">
        <v>105946839</v>
      </c>
      <c r="G231" s="104">
        <v>0</v>
      </c>
      <c r="H231" s="43" t="s">
        <v>11</v>
      </c>
      <c r="I231" s="43" t="str">
        <f t="shared" si="26"/>
        <v>830112154SUMINISTRO DE BIENES Y SERVICIOSAIA S.A.</v>
      </c>
      <c r="J231" s="193">
        <f t="shared" si="22"/>
        <v>5.1379886873541714E-3</v>
      </c>
      <c r="K231" s="156">
        <f t="shared" si="23"/>
        <v>8798412.0777125228</v>
      </c>
      <c r="L231" s="156">
        <f t="shared" si="24"/>
        <v>19267457.577578142</v>
      </c>
      <c r="M231" s="156">
        <f t="shared" si="25"/>
        <v>37080864.356635056</v>
      </c>
      <c r="N231" s="156">
        <f t="shared" si="27"/>
        <v>37080864.356635056</v>
      </c>
      <c r="O231" s="156">
        <f t="shared" si="28"/>
        <v>3719240.6237546001</v>
      </c>
    </row>
    <row r="232" spans="1:15" ht="28" x14ac:dyDescent="0.15">
      <c r="A232" s="91" t="s">
        <v>65</v>
      </c>
      <c r="B232" s="90" t="s">
        <v>5234</v>
      </c>
      <c r="C232" s="44" t="s">
        <v>1884</v>
      </c>
      <c r="D232" s="44" t="s">
        <v>1885</v>
      </c>
      <c r="E232" s="43" t="s">
        <v>7586</v>
      </c>
      <c r="F232" s="56">
        <v>155754</v>
      </c>
      <c r="G232" s="104">
        <v>0</v>
      </c>
      <c r="H232" s="43" t="s">
        <v>11</v>
      </c>
      <c r="I232" s="43" t="str">
        <f t="shared" si="26"/>
        <v>890905022SUMINISTRO DE BIENES Y SERVICIOSAIA S.A.</v>
      </c>
      <c r="J232" s="193">
        <f t="shared" si="22"/>
        <v>7.5534324342622593E-6</v>
      </c>
      <c r="K232" s="156">
        <f t="shared" si="23"/>
        <v>12934.674480963384</v>
      </c>
      <c r="L232" s="156">
        <f t="shared" si="24"/>
        <v>28325.371628483474</v>
      </c>
      <c r="M232" s="156">
        <f t="shared" si="25"/>
        <v>54513.121878070728</v>
      </c>
      <c r="N232" s="156">
        <f t="shared" si="27"/>
        <v>54513.121878070728</v>
      </c>
      <c r="O232" s="156">
        <f t="shared" si="28"/>
        <v>5467.7101231144234</v>
      </c>
    </row>
    <row r="233" spans="1:15" ht="28" x14ac:dyDescent="0.15">
      <c r="A233" s="91" t="s">
        <v>65</v>
      </c>
      <c r="B233" s="90" t="s">
        <v>5234</v>
      </c>
      <c r="C233" s="44" t="s">
        <v>1556</v>
      </c>
      <c r="D233" s="44" t="s">
        <v>1557</v>
      </c>
      <c r="E233" s="43" t="s">
        <v>7586</v>
      </c>
      <c r="F233" s="56">
        <v>1239012</v>
      </c>
      <c r="G233" s="104">
        <v>0</v>
      </c>
      <c r="H233" s="43" t="s">
        <v>11</v>
      </c>
      <c r="I233" s="43" t="str">
        <f t="shared" si="26"/>
        <v>830512166SUMINISTRO DE BIENES Y SERVICIOSAIA S.A.</v>
      </c>
      <c r="J233" s="193">
        <f t="shared" si="22"/>
        <v>6.0087018164799298E-5</v>
      </c>
      <c r="K233" s="156">
        <f t="shared" si="23"/>
        <v>102894.41618197545</v>
      </c>
      <c r="L233" s="156">
        <f t="shared" si="24"/>
        <v>225326.31811799738</v>
      </c>
      <c r="M233" s="156">
        <f t="shared" si="25"/>
        <v>433648.01009535656</v>
      </c>
      <c r="N233" s="156">
        <f t="shared" si="27"/>
        <v>433648.01009535656</v>
      </c>
      <c r="O233" s="156">
        <f t="shared" si="28"/>
        <v>43495.245419445069</v>
      </c>
    </row>
    <row r="234" spans="1:15" ht="28" x14ac:dyDescent="0.15">
      <c r="A234" s="91" t="s">
        <v>65</v>
      </c>
      <c r="B234" s="90" t="s">
        <v>5234</v>
      </c>
      <c r="C234" s="44" t="s">
        <v>1248</v>
      </c>
      <c r="D234" s="44" t="s">
        <v>1249</v>
      </c>
      <c r="E234" s="43" t="s">
        <v>7586</v>
      </c>
      <c r="F234" s="56">
        <v>2643516</v>
      </c>
      <c r="G234" s="104">
        <v>0</v>
      </c>
      <c r="H234" s="43" t="s">
        <v>11</v>
      </c>
      <c r="I234" s="43" t="str">
        <f t="shared" si="26"/>
        <v>900658905SUMINISTRO DE BIENES Y SERVICIOSAIA S.A.</v>
      </c>
      <c r="J234" s="193">
        <f t="shared" si="22"/>
        <v>1.2819972196470865E-4</v>
      </c>
      <c r="K234" s="156">
        <f t="shared" si="23"/>
        <v>219532.20427865995</v>
      </c>
      <c r="L234" s="156">
        <f t="shared" si="24"/>
        <v>480748.95736765745</v>
      </c>
      <c r="M234" s="156">
        <f t="shared" si="25"/>
        <v>925217.3934193023</v>
      </c>
      <c r="N234" s="156">
        <f t="shared" si="27"/>
        <v>925217.3934193023</v>
      </c>
      <c r="O234" s="156">
        <f t="shared" si="28"/>
        <v>92800.051323336462</v>
      </c>
    </row>
    <row r="235" spans="1:15" ht="28" x14ac:dyDescent="0.15">
      <c r="A235" s="91" t="s">
        <v>65</v>
      </c>
      <c r="B235" s="90" t="s">
        <v>5234</v>
      </c>
      <c r="C235" s="44" t="s">
        <v>1232</v>
      </c>
      <c r="D235" s="44" t="s">
        <v>1233</v>
      </c>
      <c r="E235" s="43" t="s">
        <v>7586</v>
      </c>
      <c r="F235" s="56">
        <v>2863682</v>
      </c>
      <c r="G235" s="104">
        <v>0</v>
      </c>
      <c r="H235" s="43" t="s">
        <v>11</v>
      </c>
      <c r="I235" s="43" t="str">
        <f t="shared" si="26"/>
        <v>890904713SUMINISTRO DE BIENES Y SERVICIOSAIA S.A.</v>
      </c>
      <c r="J235" s="193">
        <f t="shared" si="22"/>
        <v>1.3887687314748266E-4</v>
      </c>
      <c r="K235" s="156">
        <f t="shared" si="23"/>
        <v>237816.00785208846</v>
      </c>
      <c r="L235" s="156">
        <f t="shared" si="24"/>
        <v>520788.27430305997</v>
      </c>
      <c r="M235" s="156">
        <f t="shared" si="25"/>
        <v>1002274.3935053824</v>
      </c>
      <c r="N235" s="156">
        <f t="shared" si="27"/>
        <v>1002274.3935053824</v>
      </c>
      <c r="O235" s="156">
        <f t="shared" si="28"/>
        <v>100528.93062637594</v>
      </c>
    </row>
    <row r="236" spans="1:15" ht="28" x14ac:dyDescent="0.15">
      <c r="A236" s="91" t="s">
        <v>65</v>
      </c>
      <c r="B236" s="90" t="s">
        <v>5234</v>
      </c>
      <c r="C236" s="44" t="s">
        <v>1280</v>
      </c>
      <c r="D236" s="44" t="s">
        <v>1281</v>
      </c>
      <c r="E236" s="43" t="s">
        <v>7586</v>
      </c>
      <c r="F236" s="56">
        <v>2532098</v>
      </c>
      <c r="G236" s="104">
        <v>0</v>
      </c>
      <c r="H236" s="43" t="s">
        <v>11</v>
      </c>
      <c r="I236" s="43" t="str">
        <f t="shared" si="26"/>
        <v>4805724SUMINISTRO DE BIENES Y SERVICIOSAIA S.A.</v>
      </c>
      <c r="J236" s="193">
        <f t="shared" si="22"/>
        <v>1.2279640432945926E-4</v>
      </c>
      <c r="K236" s="156">
        <f t="shared" si="23"/>
        <v>210279.43670081295</v>
      </c>
      <c r="L236" s="156">
        <f t="shared" si="24"/>
        <v>460486.51623547223</v>
      </c>
      <c r="M236" s="156">
        <f t="shared" si="25"/>
        <v>886221.65004570747</v>
      </c>
      <c r="N236" s="156">
        <f t="shared" si="27"/>
        <v>886221.65004570747</v>
      </c>
      <c r="O236" s="156">
        <f t="shared" si="28"/>
        <v>88888.746788639677</v>
      </c>
    </row>
    <row r="237" spans="1:15" ht="28" x14ac:dyDescent="0.15">
      <c r="A237" s="91" t="s">
        <v>65</v>
      </c>
      <c r="B237" s="90" t="s">
        <v>5234</v>
      </c>
      <c r="C237" s="44" t="s">
        <v>796</v>
      </c>
      <c r="D237" s="44" t="s">
        <v>797</v>
      </c>
      <c r="E237" s="43" t="s">
        <v>7586</v>
      </c>
      <c r="F237" s="56">
        <v>7882271</v>
      </c>
      <c r="G237" s="104">
        <v>0</v>
      </c>
      <c r="H237" s="43" t="s">
        <v>7</v>
      </c>
      <c r="I237" s="43" t="str">
        <f t="shared" si="26"/>
        <v>860001899SUMINISTRO DE BIENES Y SERVICIOSAIA CONCAY</v>
      </c>
      <c r="J237" s="193">
        <f t="shared" si="22"/>
        <v>3.8225792870195827E-4</v>
      </c>
      <c r="K237" s="156">
        <f t="shared" si="23"/>
        <v>654587.42347379669</v>
      </c>
      <c r="L237" s="156">
        <f t="shared" si="24"/>
        <v>1433467.2326323434</v>
      </c>
      <c r="M237" s="156">
        <f t="shared" si="25"/>
        <v>2758755.4714420326</v>
      </c>
      <c r="N237" s="156">
        <f t="shared" si="27"/>
        <v>2758755.4714420326</v>
      </c>
      <c r="O237" s="156">
        <f t="shared" si="28"/>
        <v>276705.40043807059</v>
      </c>
    </row>
    <row r="238" spans="1:15" ht="28" x14ac:dyDescent="0.15">
      <c r="A238" s="91" t="s">
        <v>65</v>
      </c>
      <c r="B238" s="90" t="s">
        <v>5234</v>
      </c>
      <c r="C238" s="44" t="s">
        <v>1442</v>
      </c>
      <c r="D238" s="44" t="s">
        <v>1443</v>
      </c>
      <c r="E238" s="43" t="s">
        <v>7586</v>
      </c>
      <c r="F238" s="56">
        <v>1604777</v>
      </c>
      <c r="G238" s="104">
        <v>0</v>
      </c>
      <c r="H238" s="43" t="s">
        <v>11</v>
      </c>
      <c r="I238" s="43" t="str">
        <f t="shared" si="26"/>
        <v>830084039SUMINISTRO DE BIENES Y SERVICIOSAIA S.A.</v>
      </c>
      <c r="J238" s="193">
        <f t="shared" si="22"/>
        <v>7.7825125785264496E-5</v>
      </c>
      <c r="K238" s="156">
        <f t="shared" si="23"/>
        <v>133269.56681393081</v>
      </c>
      <c r="L238" s="156">
        <f t="shared" si="24"/>
        <v>291844.22169474186</v>
      </c>
      <c r="M238" s="156">
        <f t="shared" si="25"/>
        <v>561663.93279225391</v>
      </c>
      <c r="N238" s="156">
        <f t="shared" si="27"/>
        <v>561663.93279225391</v>
      </c>
      <c r="O238" s="156">
        <f t="shared" si="28"/>
        <v>56335.345790420761</v>
      </c>
    </row>
    <row r="239" spans="1:15" ht="28" x14ac:dyDescent="0.15">
      <c r="A239" s="91" t="s">
        <v>65</v>
      </c>
      <c r="B239" s="90" t="s">
        <v>5234</v>
      </c>
      <c r="C239" s="44" t="s">
        <v>955</v>
      </c>
      <c r="D239" s="44" t="s">
        <v>956</v>
      </c>
      <c r="E239" s="43" t="s">
        <v>7586</v>
      </c>
      <c r="F239" s="56">
        <v>4971007</v>
      </c>
      <c r="G239" s="104">
        <v>0</v>
      </c>
      <c r="H239" s="43" t="s">
        <v>11</v>
      </c>
      <c r="I239" s="43" t="str">
        <f t="shared" si="26"/>
        <v>890910933SUMINISTRO DE BIENES Y SERVICIOSAIA S.A.</v>
      </c>
      <c r="J239" s="193">
        <f t="shared" si="22"/>
        <v>2.4107352302184682E-4</v>
      </c>
      <c r="K239" s="156">
        <f t="shared" si="23"/>
        <v>412819.94290734333</v>
      </c>
      <c r="L239" s="156">
        <f t="shared" si="24"/>
        <v>904025.71133192559</v>
      </c>
      <c r="M239" s="156">
        <f t="shared" si="25"/>
        <v>1739827.6156486685</v>
      </c>
      <c r="N239" s="156">
        <f t="shared" si="27"/>
        <v>1739827.6156486685</v>
      </c>
      <c r="O239" s="156">
        <f t="shared" si="28"/>
        <v>174506.11410283306</v>
      </c>
    </row>
    <row r="240" spans="1:15" ht="28" x14ac:dyDescent="0.15">
      <c r="A240" s="91" t="s">
        <v>65</v>
      </c>
      <c r="B240" s="90" t="s">
        <v>5234</v>
      </c>
      <c r="C240" s="44" t="s">
        <v>1265</v>
      </c>
      <c r="D240" s="44" t="s">
        <v>1266</v>
      </c>
      <c r="E240" s="43" t="s">
        <v>7586</v>
      </c>
      <c r="F240" s="56">
        <v>2575000</v>
      </c>
      <c r="G240" s="104">
        <v>0</v>
      </c>
      <c r="H240" s="43" t="s">
        <v>11</v>
      </c>
      <c r="I240" s="43" t="str">
        <f t="shared" si="26"/>
        <v>811016935SUMINISTRO DE BIENES Y SERVICIOSAIA S.A.</v>
      </c>
      <c r="J240" s="193">
        <f t="shared" si="22"/>
        <v>1.2487697598922222E-4</v>
      </c>
      <c r="K240" s="156">
        <f t="shared" si="23"/>
        <v>213842.25630469018</v>
      </c>
      <c r="L240" s="156">
        <f t="shared" si="24"/>
        <v>468288.65995958331</v>
      </c>
      <c r="M240" s="156">
        <f t="shared" si="25"/>
        <v>901237.13571421674</v>
      </c>
      <c r="N240" s="156">
        <f t="shared" si="27"/>
        <v>901237.13571421674</v>
      </c>
      <c r="O240" s="156">
        <f t="shared" si="28"/>
        <v>90394.812120521077</v>
      </c>
    </row>
    <row r="241" spans="1:15" ht="28" x14ac:dyDescent="0.15">
      <c r="A241" s="91" t="s">
        <v>65</v>
      </c>
      <c r="B241" s="90" t="s">
        <v>5234</v>
      </c>
      <c r="C241" s="44" t="s">
        <v>599</v>
      </c>
      <c r="D241" s="44" t="s">
        <v>600</v>
      </c>
      <c r="E241" s="43" t="s">
        <v>7586</v>
      </c>
      <c r="F241" s="56">
        <v>15310892</v>
      </c>
      <c r="G241" s="104">
        <v>0</v>
      </c>
      <c r="H241" s="43" t="s">
        <v>11</v>
      </c>
      <c r="I241" s="43" t="str">
        <f t="shared" si="26"/>
        <v>900339121SUMINISTRO DE BIENES Y SERVICIOSAIA S.A.</v>
      </c>
      <c r="J241" s="193">
        <f t="shared" si="22"/>
        <v>7.4251568646896101E-4</v>
      </c>
      <c r="K241" s="156">
        <f t="shared" si="23"/>
        <v>1271501.239346575</v>
      </c>
      <c r="L241" s="156">
        <f t="shared" si="24"/>
        <v>2784433.8242586036</v>
      </c>
      <c r="M241" s="156">
        <f t="shared" si="25"/>
        <v>5358735.709246492</v>
      </c>
      <c r="N241" s="156">
        <f t="shared" si="27"/>
        <v>5358735.709246492</v>
      </c>
      <c r="O241" s="156">
        <f t="shared" si="28"/>
        <v>537485.51679129677</v>
      </c>
    </row>
    <row r="242" spans="1:15" ht="28" x14ac:dyDescent="0.15">
      <c r="A242" s="91" t="s">
        <v>65</v>
      </c>
      <c r="B242" s="90" t="s">
        <v>5234</v>
      </c>
      <c r="C242" s="44" t="s">
        <v>821</v>
      </c>
      <c r="D242" s="44" t="s">
        <v>822</v>
      </c>
      <c r="E242" s="43" t="s">
        <v>7586</v>
      </c>
      <c r="F242" s="56">
        <v>7442720</v>
      </c>
      <c r="G242" s="104">
        <v>0</v>
      </c>
      <c r="H242" s="43" t="s">
        <v>11</v>
      </c>
      <c r="I242" s="43" t="str">
        <f t="shared" si="26"/>
        <v>1018440843SUMINISTRO DE BIENES Y SERVICIOSAIA S.A.</v>
      </c>
      <c r="J242" s="193">
        <f t="shared" si="22"/>
        <v>3.6094150164446754E-4</v>
      </c>
      <c r="K242" s="156">
        <f t="shared" si="23"/>
        <v>618084.67489089072</v>
      </c>
      <c r="L242" s="156">
        <f t="shared" si="24"/>
        <v>1353530.6311667534</v>
      </c>
      <c r="M242" s="156">
        <f t="shared" si="25"/>
        <v>2604914.8173681223</v>
      </c>
      <c r="N242" s="156">
        <f t="shared" si="27"/>
        <v>2604914.8173681223</v>
      </c>
      <c r="O242" s="156">
        <f t="shared" si="28"/>
        <v>261275.05866626973</v>
      </c>
    </row>
    <row r="243" spans="1:15" ht="28" x14ac:dyDescent="0.15">
      <c r="A243" s="91" t="s">
        <v>65</v>
      </c>
      <c r="B243" s="90" t="s">
        <v>5234</v>
      </c>
      <c r="C243" s="44" t="s">
        <v>631</v>
      </c>
      <c r="D243" s="44" t="s">
        <v>632</v>
      </c>
      <c r="E243" s="43" t="s">
        <v>7586</v>
      </c>
      <c r="F243" s="56">
        <v>14625832</v>
      </c>
      <c r="G243" s="104">
        <v>0</v>
      </c>
      <c r="H243" s="43" t="s">
        <v>11</v>
      </c>
      <c r="I243" s="43" t="str">
        <f t="shared" si="26"/>
        <v>830000818SUMINISTRO DE BIENES Y SERVICIOSAIA S.A.</v>
      </c>
      <c r="J243" s="193">
        <f t="shared" si="22"/>
        <v>7.0929307630539728E-4</v>
      </c>
      <c r="K243" s="156">
        <f t="shared" si="23"/>
        <v>1214610.0641605202</v>
      </c>
      <c r="L243" s="156">
        <f t="shared" si="24"/>
        <v>2659849.0361452396</v>
      </c>
      <c r="M243" s="156">
        <f t="shared" si="25"/>
        <v>5118968.1316960519</v>
      </c>
      <c r="N243" s="156">
        <f t="shared" si="27"/>
        <v>5118968.1316960519</v>
      </c>
      <c r="O243" s="156">
        <f t="shared" si="28"/>
        <v>513436.63524128351</v>
      </c>
    </row>
    <row r="244" spans="1:15" ht="28" x14ac:dyDescent="0.15">
      <c r="A244" s="91" t="s">
        <v>65</v>
      </c>
      <c r="B244" s="90" t="s">
        <v>5234</v>
      </c>
      <c r="C244" s="44" t="s">
        <v>1736</v>
      </c>
      <c r="D244" s="44" t="s">
        <v>1737</v>
      </c>
      <c r="E244" s="43" t="s">
        <v>7586</v>
      </c>
      <c r="F244" s="56">
        <v>570747</v>
      </c>
      <c r="G244" s="104">
        <v>0</v>
      </c>
      <c r="H244" s="43" t="s">
        <v>11</v>
      </c>
      <c r="I244" s="43" t="str">
        <f t="shared" si="26"/>
        <v>900369789SUMINISTRO DE BIENES Y SERVICIOSAIA S.A.</v>
      </c>
      <c r="J244" s="193">
        <f t="shared" si="22"/>
        <v>2.7678896860163346E-5</v>
      </c>
      <c r="K244" s="156">
        <f t="shared" si="23"/>
        <v>47397.990780245833</v>
      </c>
      <c r="L244" s="156">
        <f t="shared" si="24"/>
        <v>103795.86322561254</v>
      </c>
      <c r="M244" s="156">
        <f t="shared" si="25"/>
        <v>199758.59863979887</v>
      </c>
      <c r="N244" s="156">
        <f t="shared" si="27"/>
        <v>199758.59863979887</v>
      </c>
      <c r="O244" s="156">
        <f t="shared" si="28"/>
        <v>20035.948673146038</v>
      </c>
    </row>
    <row r="245" spans="1:15" ht="28" x14ac:dyDescent="0.15">
      <c r="A245" s="91" t="s">
        <v>65</v>
      </c>
      <c r="B245" s="90" t="s">
        <v>5234</v>
      </c>
      <c r="C245" s="44" t="s">
        <v>563</v>
      </c>
      <c r="D245" s="44" t="s">
        <v>564</v>
      </c>
      <c r="E245" s="43" t="s">
        <v>7586</v>
      </c>
      <c r="F245" s="56">
        <v>12379503</v>
      </c>
      <c r="G245" s="104">
        <v>0</v>
      </c>
      <c r="H245" s="43" t="s">
        <v>7</v>
      </c>
      <c r="I245" s="43" t="str">
        <f t="shared" si="26"/>
        <v>900273115SUMINISTRO DE BIENES Y SERVICIOSAIA CONCAY</v>
      </c>
      <c r="J245" s="193">
        <f t="shared" si="22"/>
        <v>6.0035530053961339E-4</v>
      </c>
      <c r="K245" s="156">
        <f t="shared" si="23"/>
        <v>1028062.4673594878</v>
      </c>
      <c r="L245" s="156">
        <f t="shared" si="24"/>
        <v>2251332.3770235502</v>
      </c>
      <c r="M245" s="156">
        <f t="shared" si="25"/>
        <v>4332764.2039943896</v>
      </c>
      <c r="N245" s="156">
        <f t="shared" si="27"/>
        <v>4332764.2039943896</v>
      </c>
      <c r="O245" s="156">
        <f t="shared" si="28"/>
        <v>434579.74673026294</v>
      </c>
    </row>
    <row r="246" spans="1:15" ht="28" x14ac:dyDescent="0.15">
      <c r="A246" s="91" t="s">
        <v>65</v>
      </c>
      <c r="B246" s="90" t="s">
        <v>5234</v>
      </c>
      <c r="C246" s="44" t="s">
        <v>521</v>
      </c>
      <c r="D246" s="44" t="s">
        <v>522</v>
      </c>
      <c r="E246" s="43" t="s">
        <v>7586</v>
      </c>
      <c r="F246" s="56">
        <v>19429344</v>
      </c>
      <c r="G246" s="104">
        <v>0</v>
      </c>
      <c r="H246" s="43" t="s">
        <v>11</v>
      </c>
      <c r="I246" s="43" t="str">
        <f t="shared" si="26"/>
        <v>900492306SUMINISTRO DE BIENES Y SERVICIOSAIA S.A.</v>
      </c>
      <c r="J246" s="193">
        <f t="shared" si="22"/>
        <v>9.4224377637838394E-4</v>
      </c>
      <c r="K246" s="156">
        <f t="shared" si="23"/>
        <v>1613520.294943687</v>
      </c>
      <c r="L246" s="156">
        <f t="shared" si="24"/>
        <v>3533414.1614189399</v>
      </c>
      <c r="M246" s="156">
        <f t="shared" si="25"/>
        <v>6800173.3341227965</v>
      </c>
      <c r="N246" s="156">
        <f t="shared" si="27"/>
        <v>6800173.3341227965</v>
      </c>
      <c r="O246" s="156">
        <f t="shared" si="28"/>
        <v>682062.87398251391</v>
      </c>
    </row>
    <row r="247" spans="1:15" ht="42" x14ac:dyDescent="0.15">
      <c r="A247" s="91" t="s">
        <v>65</v>
      </c>
      <c r="B247" s="90" t="s">
        <v>5234</v>
      </c>
      <c r="C247" s="44" t="s">
        <v>1939</v>
      </c>
      <c r="D247" s="44" t="s">
        <v>1940</v>
      </c>
      <c r="E247" s="43" t="s">
        <v>7586</v>
      </c>
      <c r="F247" s="56">
        <v>27296.264744999997</v>
      </c>
      <c r="G247" s="104">
        <v>0</v>
      </c>
      <c r="H247" s="43" t="s">
        <v>7577</v>
      </c>
      <c r="I247" s="43" t="str">
        <f t="shared" si="26"/>
        <v>900406309SUMINISTRO DE BIENES Y SERVICIOSCONSORCIO CLINICA PORTOAZUL</v>
      </c>
      <c r="J247" s="193">
        <f t="shared" si="22"/>
        <v>1.3237572804492495E-6</v>
      </c>
      <c r="K247" s="156">
        <f t="shared" si="23"/>
        <v>2266.8329482566864</v>
      </c>
      <c r="L247" s="156">
        <f t="shared" si="24"/>
        <v>4964.0898016846859</v>
      </c>
      <c r="M247" s="156">
        <f t="shared" si="25"/>
        <v>9553.5562930022334</v>
      </c>
      <c r="N247" s="156">
        <f t="shared" si="27"/>
        <v>9553.5562930022334</v>
      </c>
      <c r="O247" s="156">
        <f t="shared" si="28"/>
        <v>958.22940707428268</v>
      </c>
    </row>
    <row r="248" spans="1:15" ht="28" x14ac:dyDescent="0.15">
      <c r="A248" s="91" t="s">
        <v>65</v>
      </c>
      <c r="B248" s="90" t="s">
        <v>5234</v>
      </c>
      <c r="C248" s="44" t="s">
        <v>657</v>
      </c>
      <c r="D248" s="44" t="s">
        <v>658</v>
      </c>
      <c r="E248" s="43" t="s">
        <v>7586</v>
      </c>
      <c r="F248" s="56">
        <v>13473600</v>
      </c>
      <c r="G248" s="104">
        <v>0</v>
      </c>
      <c r="H248" s="43" t="s">
        <v>11</v>
      </c>
      <c r="I248" s="43" t="str">
        <f t="shared" si="26"/>
        <v>900208659SUMINISTRO DE BIENES Y SERVICIOSAIA S.A.</v>
      </c>
      <c r="J248" s="193">
        <f t="shared" si="22"/>
        <v>6.5341453347121724E-4</v>
      </c>
      <c r="K248" s="156">
        <f t="shared" si="23"/>
        <v>1118922.3396298538</v>
      </c>
      <c r="L248" s="156">
        <f t="shared" si="24"/>
        <v>2450304.5005170647</v>
      </c>
      <c r="M248" s="156">
        <f t="shared" si="25"/>
        <v>4715692.6880617747</v>
      </c>
      <c r="N248" s="156">
        <f t="shared" si="27"/>
        <v>4715692.6880617747</v>
      </c>
      <c r="O248" s="156">
        <f t="shared" si="28"/>
        <v>472987.78275225346</v>
      </c>
    </row>
    <row r="249" spans="1:15" ht="28" x14ac:dyDescent="0.15">
      <c r="A249" s="91" t="s">
        <v>65</v>
      </c>
      <c r="B249" s="90" t="s">
        <v>5234</v>
      </c>
      <c r="C249" s="44" t="s">
        <v>1375</v>
      </c>
      <c r="D249" s="44" t="s">
        <v>1376</v>
      </c>
      <c r="E249" s="43" t="s">
        <v>7586</v>
      </c>
      <c r="F249" s="56">
        <v>1973864</v>
      </c>
      <c r="G249" s="104">
        <v>0</v>
      </c>
      <c r="H249" s="43" t="s">
        <v>11</v>
      </c>
      <c r="I249" s="43" t="str">
        <f t="shared" si="26"/>
        <v>71624408SUMINISTRO DE BIENES Y SERVICIOSAIA S.A.</v>
      </c>
      <c r="J249" s="193">
        <f t="shared" si="22"/>
        <v>9.5724336828734033E-5</v>
      </c>
      <c r="K249" s="156">
        <f t="shared" si="23"/>
        <v>163920.5947179033</v>
      </c>
      <c r="L249" s="156">
        <f t="shared" si="24"/>
        <v>358966.2631077526</v>
      </c>
      <c r="M249" s="156">
        <f t="shared" si="25"/>
        <v>690842.53889297356</v>
      </c>
      <c r="N249" s="156">
        <f t="shared" si="27"/>
        <v>690842.53889297356</v>
      </c>
      <c r="O249" s="156">
        <f t="shared" si="28"/>
        <v>69292.064245227273</v>
      </c>
    </row>
    <row r="250" spans="1:15" ht="28" x14ac:dyDescent="0.15">
      <c r="A250" s="91" t="s">
        <v>65</v>
      </c>
      <c r="B250" s="90" t="s">
        <v>5234</v>
      </c>
      <c r="C250" s="44" t="s">
        <v>748</v>
      </c>
      <c r="D250" s="44" t="s">
        <v>749</v>
      </c>
      <c r="E250" s="43" t="s">
        <v>7586</v>
      </c>
      <c r="F250" s="56">
        <v>12721916</v>
      </c>
      <c r="G250" s="104">
        <v>0</v>
      </c>
      <c r="H250" s="43" t="s">
        <v>7</v>
      </c>
      <c r="I250" s="43" t="str">
        <f t="shared" si="26"/>
        <v>900159955SUMINISTRO DE BIENES Y SERVICIOSAIA CONCAY</v>
      </c>
      <c r="J250" s="193">
        <f t="shared" si="22"/>
        <v>6.1696093159957358E-4</v>
      </c>
      <c r="K250" s="156">
        <f t="shared" si="23"/>
        <v>1056498.3386247531</v>
      </c>
      <c r="L250" s="156">
        <f t="shared" si="24"/>
        <v>2313603.4934984008</v>
      </c>
      <c r="M250" s="156">
        <f t="shared" si="25"/>
        <v>4452607.0433541229</v>
      </c>
      <c r="N250" s="156">
        <f t="shared" si="27"/>
        <v>4452607.0433541229</v>
      </c>
      <c r="O250" s="156">
        <f t="shared" si="28"/>
        <v>446600.08024584508</v>
      </c>
    </row>
    <row r="251" spans="1:15" ht="28" x14ac:dyDescent="0.15">
      <c r="A251" s="91" t="s">
        <v>65</v>
      </c>
      <c r="B251" s="90" t="s">
        <v>5234</v>
      </c>
      <c r="C251" s="44" t="s">
        <v>142</v>
      </c>
      <c r="D251" s="44" t="s">
        <v>143</v>
      </c>
      <c r="E251" s="43" t="s">
        <v>7586</v>
      </c>
      <c r="F251" s="56">
        <v>192285766</v>
      </c>
      <c r="G251" s="104">
        <v>0</v>
      </c>
      <c r="H251" s="43" t="s">
        <v>11</v>
      </c>
      <c r="I251" s="43" t="str">
        <f t="shared" si="26"/>
        <v>900872962SUMINISTRO DE BIENES Y SERVICIOSAIA S.A.</v>
      </c>
      <c r="J251" s="193">
        <f t="shared" si="22"/>
        <v>9.3250737801363892E-3</v>
      </c>
      <c r="K251" s="156">
        <f t="shared" si="23"/>
        <v>15968474.585132303</v>
      </c>
      <c r="L251" s="156">
        <f t="shared" si="24"/>
        <v>34969026.675511457</v>
      </c>
      <c r="M251" s="156">
        <f t="shared" si="25"/>
        <v>67299057.47124432</v>
      </c>
      <c r="N251" s="156">
        <f t="shared" si="27"/>
        <v>67299057.47124432</v>
      </c>
      <c r="O251" s="156">
        <f t="shared" si="28"/>
        <v>6750149.7829205748</v>
      </c>
    </row>
    <row r="252" spans="1:15" ht="28" x14ac:dyDescent="0.15">
      <c r="A252" s="91" t="s">
        <v>65</v>
      </c>
      <c r="B252" s="90" t="s">
        <v>5234</v>
      </c>
      <c r="C252" s="44" t="s">
        <v>465</v>
      </c>
      <c r="D252" s="44" t="s">
        <v>466</v>
      </c>
      <c r="E252" s="43" t="s">
        <v>7586</v>
      </c>
      <c r="F252" s="56">
        <v>23561944</v>
      </c>
      <c r="G252" s="104">
        <v>0</v>
      </c>
      <c r="H252" s="43" t="s">
        <v>11</v>
      </c>
      <c r="I252" s="43" t="str">
        <f t="shared" si="26"/>
        <v>900378719SUMINISTRO DE BIENES Y SERVICIOSAIA S.A.</v>
      </c>
      <c r="J252" s="193">
        <f t="shared" si="22"/>
        <v>1.1426579864650091E-3</v>
      </c>
      <c r="K252" s="156">
        <f t="shared" si="23"/>
        <v>1956714.2787901969</v>
      </c>
      <c r="L252" s="156">
        <f t="shared" si="24"/>
        <v>4284967.449243784</v>
      </c>
      <c r="M252" s="156">
        <f t="shared" si="25"/>
        <v>8246562.6883179704</v>
      </c>
      <c r="N252" s="156">
        <f t="shared" si="27"/>
        <v>8246562.6883179704</v>
      </c>
      <c r="O252" s="156">
        <f t="shared" si="28"/>
        <v>827136.89362106367</v>
      </c>
    </row>
    <row r="253" spans="1:15" ht="28" x14ac:dyDescent="0.15">
      <c r="A253" s="91" t="s">
        <v>65</v>
      </c>
      <c r="B253" s="90" t="s">
        <v>5234</v>
      </c>
      <c r="C253" s="44" t="s">
        <v>289</v>
      </c>
      <c r="D253" s="44" t="s">
        <v>290</v>
      </c>
      <c r="E253" s="43" t="s">
        <v>7586</v>
      </c>
      <c r="F253" s="56">
        <v>49355215</v>
      </c>
      <c r="G253" s="104">
        <v>0</v>
      </c>
      <c r="H253" s="43" t="s">
        <v>11</v>
      </c>
      <c r="I253" s="43" t="str">
        <f t="shared" si="26"/>
        <v>890923482SUMINISTRO DE BIENES Y SERVICIOSAIA S.A.</v>
      </c>
      <c r="J253" s="193">
        <f t="shared" si="22"/>
        <v>2.3935262130088935E-3</v>
      </c>
      <c r="K253" s="156">
        <f t="shared" si="23"/>
        <v>4098730.3052439187</v>
      </c>
      <c r="L253" s="156">
        <f t="shared" si="24"/>
        <v>8975723.2987833507</v>
      </c>
      <c r="M253" s="156">
        <f t="shared" si="25"/>
        <v>17274078.679285184</v>
      </c>
      <c r="N253" s="156">
        <f t="shared" si="27"/>
        <v>17274078.679285184</v>
      </c>
      <c r="O253" s="156">
        <f t="shared" si="28"/>
        <v>1732604.0338224948</v>
      </c>
    </row>
    <row r="254" spans="1:15" ht="28" x14ac:dyDescent="0.15">
      <c r="A254" s="91" t="s">
        <v>65</v>
      </c>
      <c r="B254" s="90" t="s">
        <v>5234</v>
      </c>
      <c r="C254" s="44" t="s">
        <v>254</v>
      </c>
      <c r="D254" s="44" t="s">
        <v>255</v>
      </c>
      <c r="E254" s="43" t="s">
        <v>7586</v>
      </c>
      <c r="F254" s="56">
        <v>61338818</v>
      </c>
      <c r="G254" s="104">
        <v>0</v>
      </c>
      <c r="H254" s="43" t="s">
        <v>11</v>
      </c>
      <c r="I254" s="43" t="str">
        <f t="shared" si="26"/>
        <v>900034902SUMINISTRO DE BIENES Y SERVICIOSAIA S.A.</v>
      </c>
      <c r="J254" s="193">
        <f t="shared" si="22"/>
        <v>2.9746819815896202E-3</v>
      </c>
      <c r="K254" s="156">
        <f t="shared" si="23"/>
        <v>5093915.0447311625</v>
      </c>
      <c r="L254" s="156">
        <f t="shared" si="24"/>
        <v>11155057.430961076</v>
      </c>
      <c r="M254" s="156">
        <f t="shared" si="25"/>
        <v>21468279.86113229</v>
      </c>
      <c r="N254" s="156">
        <f t="shared" si="27"/>
        <v>21468279.86113229</v>
      </c>
      <c r="O254" s="156">
        <f t="shared" si="28"/>
        <v>2153285.7975941114</v>
      </c>
    </row>
    <row r="255" spans="1:15" ht="28" x14ac:dyDescent="0.15">
      <c r="A255" s="91" t="s">
        <v>65</v>
      </c>
      <c r="B255" s="90" t="s">
        <v>5234</v>
      </c>
      <c r="C255" s="44" t="s">
        <v>706</v>
      </c>
      <c r="D255" s="44" t="s">
        <v>707</v>
      </c>
      <c r="E255" s="43" t="s">
        <v>7586</v>
      </c>
      <c r="F255" s="56">
        <v>11668056</v>
      </c>
      <c r="G255" s="104">
        <v>0</v>
      </c>
      <c r="H255" s="43" t="s">
        <v>11</v>
      </c>
      <c r="I255" s="43" t="str">
        <f t="shared" si="26"/>
        <v>800078122SUMINISTRO DE BIENES Y SERVICIOSAIA S.A.</v>
      </c>
      <c r="J255" s="193">
        <f t="shared" si="22"/>
        <v>5.6585302871957289E-4</v>
      </c>
      <c r="K255" s="156">
        <f t="shared" si="23"/>
        <v>968979.96960368077</v>
      </c>
      <c r="L255" s="156">
        <f t="shared" si="24"/>
        <v>2121948.8576983982</v>
      </c>
      <c r="M255" s="156">
        <f t="shared" si="25"/>
        <v>4083761.3082691575</v>
      </c>
      <c r="N255" s="156">
        <f t="shared" si="27"/>
        <v>4083761.3082691575</v>
      </c>
      <c r="O255" s="156">
        <f t="shared" si="28"/>
        <v>409604.55531328882</v>
      </c>
    </row>
    <row r="256" spans="1:15" ht="28" x14ac:dyDescent="0.15">
      <c r="A256" s="91" t="s">
        <v>65</v>
      </c>
      <c r="B256" s="90" t="s">
        <v>5234</v>
      </c>
      <c r="C256" s="44" t="s">
        <v>1235</v>
      </c>
      <c r="D256" s="44" t="s">
        <v>1236</v>
      </c>
      <c r="E256" s="43" t="s">
        <v>7586</v>
      </c>
      <c r="F256" s="56">
        <v>2730940</v>
      </c>
      <c r="G256" s="104">
        <v>0</v>
      </c>
      <c r="H256" s="43" t="s">
        <v>7</v>
      </c>
      <c r="I256" s="43" t="str">
        <f t="shared" si="26"/>
        <v>860512728SUMINISTRO DE BIENES Y SERVICIOSAIA CONCAY</v>
      </c>
      <c r="J256" s="193">
        <f t="shared" si="22"/>
        <v>1.3243942866330351E-4</v>
      </c>
      <c r="K256" s="156">
        <f t="shared" si="23"/>
        <v>226792.37725542937</v>
      </c>
      <c r="L256" s="156">
        <f t="shared" si="24"/>
        <v>496647.85748738819</v>
      </c>
      <c r="M256" s="156">
        <f t="shared" si="25"/>
        <v>955815.35666306142</v>
      </c>
      <c r="N256" s="156">
        <f t="shared" si="27"/>
        <v>955815.35666306142</v>
      </c>
      <c r="O256" s="156">
        <f t="shared" si="28"/>
        <v>95869.051732977023</v>
      </c>
    </row>
    <row r="257" spans="1:15" ht="28" x14ac:dyDescent="0.15">
      <c r="A257" s="91" t="s">
        <v>65</v>
      </c>
      <c r="B257" s="90" t="s">
        <v>5234</v>
      </c>
      <c r="C257" s="44" t="s">
        <v>1414</v>
      </c>
      <c r="D257" s="44" t="s">
        <v>1416</v>
      </c>
      <c r="E257" s="43" t="s">
        <v>7586</v>
      </c>
      <c r="F257" s="56">
        <v>1736575</v>
      </c>
      <c r="G257" s="104">
        <v>0</v>
      </c>
      <c r="H257" s="43" t="s">
        <v>11</v>
      </c>
      <c r="I257" s="43" t="str">
        <f t="shared" si="26"/>
        <v>70567211SUMINISTRO DE BIENES Y SERVICIOSAIA S.A.</v>
      </c>
      <c r="J257" s="193">
        <f t="shared" si="22"/>
        <v>8.4216790127566437E-5</v>
      </c>
      <c r="K257" s="156">
        <f t="shared" si="23"/>
        <v>144214.80242420093</v>
      </c>
      <c r="L257" s="156">
        <f t="shared" si="24"/>
        <v>315812.96297837415</v>
      </c>
      <c r="M257" s="156">
        <f t="shared" si="25"/>
        <v>607792.57435064693</v>
      </c>
      <c r="N257" s="156">
        <f t="shared" si="27"/>
        <v>607792.57435064693</v>
      </c>
      <c r="O257" s="156">
        <f t="shared" si="28"/>
        <v>60962.085770172387</v>
      </c>
    </row>
    <row r="258" spans="1:15" ht="28" x14ac:dyDescent="0.15">
      <c r="A258" s="91" t="s">
        <v>65</v>
      </c>
      <c r="B258" s="90" t="s">
        <v>5234</v>
      </c>
      <c r="C258" s="44" t="s">
        <v>1228</v>
      </c>
      <c r="D258" s="44" t="s">
        <v>1229</v>
      </c>
      <c r="E258" s="43" t="s">
        <v>7586</v>
      </c>
      <c r="F258" s="56">
        <v>2770265</v>
      </c>
      <c r="G258" s="104">
        <v>0</v>
      </c>
      <c r="H258" s="43" t="s">
        <v>11</v>
      </c>
      <c r="I258" s="43" t="str">
        <f t="shared" si="26"/>
        <v>901086346SUMINISTRO DE BIENES Y SERVICIOSAIA S.A.</v>
      </c>
      <c r="J258" s="193">
        <f t="shared" si="22"/>
        <v>1.3434653044224571E-4</v>
      </c>
      <c r="K258" s="156">
        <f t="shared" si="23"/>
        <v>230058.14297550003</v>
      </c>
      <c r="L258" s="156">
        <f t="shared" si="24"/>
        <v>503799.48915842141</v>
      </c>
      <c r="M258" s="156">
        <f t="shared" si="25"/>
        <v>969578.91020168737</v>
      </c>
      <c r="N258" s="156">
        <f t="shared" si="27"/>
        <v>969578.91020168737</v>
      </c>
      <c r="O258" s="156">
        <f t="shared" si="28"/>
        <v>97249.547261769068</v>
      </c>
    </row>
    <row r="259" spans="1:15" ht="28" x14ac:dyDescent="0.15">
      <c r="A259" s="91" t="s">
        <v>65</v>
      </c>
      <c r="B259" s="90" t="s">
        <v>5234</v>
      </c>
      <c r="C259" s="44" t="s">
        <v>613</v>
      </c>
      <c r="D259" s="44" t="s">
        <v>614</v>
      </c>
      <c r="E259" s="43" t="s">
        <v>7586</v>
      </c>
      <c r="F259" s="56">
        <v>14773987</v>
      </c>
      <c r="G259" s="104">
        <v>0</v>
      </c>
      <c r="H259" s="43" t="s">
        <v>11</v>
      </c>
      <c r="I259" s="43" t="str">
        <f t="shared" si="26"/>
        <v>900631162SUMINISTRO DE BIENES Y SERVICIOSAIA S.A.</v>
      </c>
      <c r="J259" s="193">
        <f t="shared" si="22"/>
        <v>7.1647798829673056E-4</v>
      </c>
      <c r="K259" s="156">
        <f t="shared" si="23"/>
        <v>1226913.6756101595</v>
      </c>
      <c r="L259" s="156">
        <f t="shared" si="24"/>
        <v>2686792.4561127396</v>
      </c>
      <c r="M259" s="156">
        <f t="shared" si="25"/>
        <v>5170821.6415375043</v>
      </c>
      <c r="N259" s="156">
        <f t="shared" si="27"/>
        <v>5170821.6415375043</v>
      </c>
      <c r="O259" s="156">
        <f t="shared" si="28"/>
        <v>518637.58413049352</v>
      </c>
    </row>
    <row r="260" spans="1:15" ht="28" x14ac:dyDescent="0.15">
      <c r="A260" s="91" t="s">
        <v>65</v>
      </c>
      <c r="B260" s="90" t="s">
        <v>5234</v>
      </c>
      <c r="C260" s="44" t="s">
        <v>835</v>
      </c>
      <c r="D260" s="44" t="s">
        <v>836</v>
      </c>
      <c r="E260" s="43" t="s">
        <v>7586</v>
      </c>
      <c r="F260" s="56">
        <v>7206131.5</v>
      </c>
      <c r="G260" s="104">
        <v>0</v>
      </c>
      <c r="H260" s="43" t="s">
        <v>7</v>
      </c>
      <c r="I260" s="43" t="str">
        <f t="shared" si="26"/>
        <v>900522432SUMINISTRO DE BIENES Y SERVICIOSAIA CONCAY</v>
      </c>
      <c r="J260" s="193">
        <f t="shared" si="22"/>
        <v>3.4946792633036035E-4</v>
      </c>
      <c r="K260" s="156">
        <f t="shared" si="23"/>
        <v>598437.05599545687</v>
      </c>
      <c r="L260" s="156">
        <f t="shared" si="24"/>
        <v>1310504.7237388513</v>
      </c>
      <c r="M260" s="156">
        <f t="shared" si="25"/>
        <v>2522110.0243262108</v>
      </c>
      <c r="N260" s="156">
        <f t="shared" si="27"/>
        <v>2522110.0243262108</v>
      </c>
      <c r="O260" s="156">
        <f t="shared" si="28"/>
        <v>252969.67109058981</v>
      </c>
    </row>
    <row r="261" spans="1:15" ht="28" x14ac:dyDescent="0.15">
      <c r="A261" s="91" t="s">
        <v>65</v>
      </c>
      <c r="B261" s="90" t="s">
        <v>5234</v>
      </c>
      <c r="C261" s="44" t="s">
        <v>1503</v>
      </c>
      <c r="D261" s="44" t="s">
        <v>1504</v>
      </c>
      <c r="E261" s="43" t="s">
        <v>7586</v>
      </c>
      <c r="F261" s="56">
        <v>1436680</v>
      </c>
      <c r="G261" s="104">
        <v>0</v>
      </c>
      <c r="H261" s="43" t="s">
        <v>7</v>
      </c>
      <c r="I261" s="43" t="str">
        <f t="shared" si="26"/>
        <v>830142490SUMINISTRO DE BIENES Y SERVICIOSAIA CONCAY</v>
      </c>
      <c r="J261" s="193">
        <f t="shared" si="22"/>
        <v>6.9673108296775053E-5</v>
      </c>
      <c r="K261" s="156">
        <f t="shared" si="23"/>
        <v>119309.86127682417</v>
      </c>
      <c r="L261" s="156">
        <f t="shared" si="24"/>
        <v>261274.15611290644</v>
      </c>
      <c r="M261" s="156">
        <f t="shared" si="25"/>
        <v>502830.82257782557</v>
      </c>
      <c r="N261" s="156">
        <f t="shared" si="27"/>
        <v>502830.82257782557</v>
      </c>
      <c r="O261" s="156">
        <f t="shared" si="28"/>
        <v>50434.337350411733</v>
      </c>
    </row>
    <row r="262" spans="1:15" ht="28" x14ac:dyDescent="0.15">
      <c r="A262" s="91" t="s">
        <v>65</v>
      </c>
      <c r="B262" s="90" t="s">
        <v>5234</v>
      </c>
      <c r="C262" s="44" t="s">
        <v>1128</v>
      </c>
      <c r="D262" s="44" t="s">
        <v>1129</v>
      </c>
      <c r="E262" s="43" t="s">
        <v>7586</v>
      </c>
      <c r="F262" s="56">
        <v>3769365</v>
      </c>
      <c r="G262" s="104">
        <v>0</v>
      </c>
      <c r="H262" s="43" t="s">
        <v>7</v>
      </c>
      <c r="I262" s="43" t="str">
        <f t="shared" si="26"/>
        <v>800209893SUMINISTRO DE BIENES Y SERVICIOSAIA CONCAY</v>
      </c>
      <c r="J262" s="193">
        <f t="shared" si="22"/>
        <v>1.8279879712606393E-4</v>
      </c>
      <c r="K262" s="156">
        <f t="shared" si="23"/>
        <v>313028.93842171982</v>
      </c>
      <c r="L262" s="156">
        <f t="shared" si="24"/>
        <v>685495.48922273971</v>
      </c>
      <c r="M262" s="156">
        <f t="shared" si="25"/>
        <v>1319258.9188588033</v>
      </c>
      <c r="N262" s="156">
        <f t="shared" si="27"/>
        <v>1319258.9188588033</v>
      </c>
      <c r="O262" s="156">
        <f t="shared" si="28"/>
        <v>132322.73436453124</v>
      </c>
    </row>
    <row r="263" spans="1:15" ht="28" x14ac:dyDescent="0.15">
      <c r="A263" s="91" t="s">
        <v>65</v>
      </c>
      <c r="B263" s="90" t="s">
        <v>5234</v>
      </c>
      <c r="C263" s="44" t="s">
        <v>1128</v>
      </c>
      <c r="D263" s="44" t="s">
        <v>1129</v>
      </c>
      <c r="E263" s="43" t="s">
        <v>7586</v>
      </c>
      <c r="F263" s="56">
        <v>1866656</v>
      </c>
      <c r="G263" s="104">
        <v>0</v>
      </c>
      <c r="H263" s="43" t="s">
        <v>11</v>
      </c>
      <c r="I263" s="43" t="str">
        <f t="shared" si="26"/>
        <v>800209893SUMINISTRO DE BIENES Y SERVICIOSAIA S.A.</v>
      </c>
      <c r="J263" s="193">
        <f t="shared" si="22"/>
        <v>9.05251869872379E-5</v>
      </c>
      <c r="K263" s="156">
        <f t="shared" si="23"/>
        <v>155017.44884842244</v>
      </c>
      <c r="L263" s="156">
        <f t="shared" si="24"/>
        <v>339469.45120214211</v>
      </c>
      <c r="M263" s="156">
        <f t="shared" si="25"/>
        <v>653320.27448689588</v>
      </c>
      <c r="N263" s="156">
        <f t="shared" si="27"/>
        <v>653320.27448689588</v>
      </c>
      <c r="O263" s="156">
        <f t="shared" si="28"/>
        <v>65528.55084024986</v>
      </c>
    </row>
    <row r="264" spans="1:15" ht="28" x14ac:dyDescent="0.15">
      <c r="A264" s="91" t="s">
        <v>65</v>
      </c>
      <c r="B264" s="90" t="s">
        <v>5234</v>
      </c>
      <c r="C264" s="44" t="s">
        <v>1193</v>
      </c>
      <c r="D264" s="44" t="s">
        <v>1194</v>
      </c>
      <c r="E264" s="43" t="s">
        <v>7586</v>
      </c>
      <c r="F264" s="56">
        <v>3124969</v>
      </c>
      <c r="G264" s="104">
        <v>0</v>
      </c>
      <c r="H264" s="43" t="s">
        <v>7</v>
      </c>
      <c r="I264" s="43" t="str">
        <f t="shared" si="26"/>
        <v>830055137SUMINISTRO DE BIENES Y SERVICIOSAIA CONCAY</v>
      </c>
      <c r="J264" s="193">
        <f t="shared" si="22"/>
        <v>1.515482247689568E-4</v>
      </c>
      <c r="K264" s="156">
        <f t="shared" si="23"/>
        <v>259514.72692901411</v>
      </c>
      <c r="L264" s="156">
        <f t="shared" si="24"/>
        <v>568305.84288358805</v>
      </c>
      <c r="M264" s="156">
        <f t="shared" si="25"/>
        <v>1093723.5381575613</v>
      </c>
      <c r="N264" s="156">
        <f t="shared" si="27"/>
        <v>1093723.5381575613</v>
      </c>
      <c r="O264" s="156">
        <f t="shared" si="28"/>
        <v>109701.35364561267</v>
      </c>
    </row>
    <row r="265" spans="1:15" ht="28" x14ac:dyDescent="0.15">
      <c r="A265" s="91" t="s">
        <v>65</v>
      </c>
      <c r="B265" s="90" t="s">
        <v>5234</v>
      </c>
      <c r="C265" s="44" t="s">
        <v>437</v>
      </c>
      <c r="D265" s="44" t="s">
        <v>438</v>
      </c>
      <c r="E265" s="43" t="s">
        <v>7586</v>
      </c>
      <c r="F265" s="56">
        <v>25831683</v>
      </c>
      <c r="G265" s="104">
        <v>0</v>
      </c>
      <c r="H265" s="43" t="s">
        <v>11</v>
      </c>
      <c r="I265" s="43" t="str">
        <f t="shared" si="26"/>
        <v>890926156SUMINISTRO DE BIENES Y SERVICIOSAIA S.A.</v>
      </c>
      <c r="J265" s="193">
        <f t="shared" si="22"/>
        <v>1.2527310515542524E-3</v>
      </c>
      <c r="K265" s="156">
        <f t="shared" si="23"/>
        <v>2145205.9715990322</v>
      </c>
      <c r="L265" s="156">
        <f t="shared" si="24"/>
        <v>4697741.4433284467</v>
      </c>
      <c r="M265" s="156">
        <f t="shared" si="25"/>
        <v>9040959.9990670402</v>
      </c>
      <c r="N265" s="156">
        <f t="shared" si="27"/>
        <v>9040959.9990670402</v>
      </c>
      <c r="O265" s="156">
        <f t="shared" si="28"/>
        <v>906815.58506479941</v>
      </c>
    </row>
    <row r="266" spans="1:15" ht="28" x14ac:dyDescent="0.15">
      <c r="A266" s="91" t="s">
        <v>65</v>
      </c>
      <c r="B266" s="90" t="s">
        <v>5234</v>
      </c>
      <c r="C266" s="44" t="s">
        <v>1659</v>
      </c>
      <c r="D266" s="44" t="s">
        <v>1660</v>
      </c>
      <c r="E266" s="43" t="s">
        <v>7586</v>
      </c>
      <c r="F266" s="56">
        <v>910345</v>
      </c>
      <c r="G266" s="104">
        <v>0</v>
      </c>
      <c r="H266" s="43" t="s">
        <v>11</v>
      </c>
      <c r="I266" s="43" t="str">
        <f t="shared" si="26"/>
        <v>800215509SUMINISTRO DE BIENES Y SERVICIOSAIA S.A.</v>
      </c>
      <c r="J266" s="193">
        <f t="shared" si="22"/>
        <v>4.4148011925013011E-5</v>
      </c>
      <c r="K266" s="156">
        <f t="shared" si="23"/>
        <v>75600.08886046338</v>
      </c>
      <c r="L266" s="156">
        <f t="shared" si="24"/>
        <v>165555.0447187988</v>
      </c>
      <c r="M266" s="156">
        <f t="shared" si="25"/>
        <v>318616.20206281892</v>
      </c>
      <c r="N266" s="156">
        <f t="shared" si="27"/>
        <v>318616.20206281892</v>
      </c>
      <c r="O266" s="156">
        <f t="shared" si="28"/>
        <v>31957.462229070199</v>
      </c>
    </row>
    <row r="267" spans="1:15" ht="28" x14ac:dyDescent="0.15">
      <c r="A267" s="91" t="s">
        <v>65</v>
      </c>
      <c r="B267" s="90" t="s">
        <v>5234</v>
      </c>
      <c r="C267" s="44" t="s">
        <v>1887</v>
      </c>
      <c r="D267" s="44" t="s">
        <v>1888</v>
      </c>
      <c r="E267" s="43" t="s">
        <v>7586</v>
      </c>
      <c r="F267" s="56">
        <v>155640</v>
      </c>
      <c r="G267" s="104">
        <v>0</v>
      </c>
      <c r="H267" s="43" t="s">
        <v>11</v>
      </c>
      <c r="I267" s="43" t="str">
        <f t="shared" si="26"/>
        <v>900689899SUMINISTRO DE BIENES Y SERVICIOSAIA S.A.</v>
      </c>
      <c r="J267" s="193">
        <f t="shared" si="22"/>
        <v>7.5479039001796298E-6</v>
      </c>
      <c r="K267" s="156">
        <f t="shared" si="23"/>
        <v>12925.207289810478</v>
      </c>
      <c r="L267" s="156">
        <f t="shared" si="24"/>
        <v>28304.639625673612</v>
      </c>
      <c r="M267" s="156">
        <f t="shared" si="25"/>
        <v>54473.222447596389</v>
      </c>
      <c r="N267" s="156">
        <f t="shared" si="27"/>
        <v>54473.222447596389</v>
      </c>
      <c r="O267" s="156">
        <f t="shared" si="28"/>
        <v>5463.7081780341359</v>
      </c>
    </row>
    <row r="268" spans="1:15" ht="28" x14ac:dyDescent="0.15">
      <c r="A268" s="91" t="s">
        <v>65</v>
      </c>
      <c r="B268" s="90" t="s">
        <v>5234</v>
      </c>
      <c r="C268" s="44" t="s">
        <v>1349</v>
      </c>
      <c r="D268" s="44" t="s">
        <v>1350</v>
      </c>
      <c r="E268" s="43" t="s">
        <v>7586</v>
      </c>
      <c r="F268" s="56">
        <v>2599168</v>
      </c>
      <c r="G268" s="104">
        <v>0</v>
      </c>
      <c r="H268" s="43" t="s">
        <v>11</v>
      </c>
      <c r="I268" s="43" t="str">
        <f t="shared" si="26"/>
        <v>811014232SUMINISTRO DE BIENES Y SERVICIOSAIA S.A.</v>
      </c>
      <c r="J268" s="193">
        <f t="shared" ref="J268:J331" si="29">+F268/$F$10</f>
        <v>1.2604902521473971E-4</v>
      </c>
      <c r="K268" s="156">
        <f t="shared" ref="K268:K331" si="30">+$C$2*J268</f>
        <v>215849.30082910639</v>
      </c>
      <c r="L268" s="156">
        <f t="shared" ref="L268:L331" si="31">+$C$3*J268</f>
        <v>472683.84455527388</v>
      </c>
      <c r="M268" s="156">
        <f t="shared" ref="M268:M331" si="32">+$C$4*J268</f>
        <v>909695.81497477647</v>
      </c>
      <c r="N268" s="156">
        <f t="shared" si="27"/>
        <v>909695.81497477647</v>
      </c>
      <c r="O268" s="156">
        <f t="shared" si="28"/>
        <v>91243.224477541953</v>
      </c>
    </row>
    <row r="269" spans="1:15" ht="28" x14ac:dyDescent="0.15">
      <c r="A269" s="91" t="s">
        <v>65</v>
      </c>
      <c r="B269" s="90" t="s">
        <v>5234</v>
      </c>
      <c r="C269" s="44" t="s">
        <v>337</v>
      </c>
      <c r="D269" s="44" t="s">
        <v>338</v>
      </c>
      <c r="E269" s="43" t="s">
        <v>7586</v>
      </c>
      <c r="F269" s="56">
        <v>37056651</v>
      </c>
      <c r="G269" s="104">
        <v>0</v>
      </c>
      <c r="H269" s="43" t="s">
        <v>11</v>
      </c>
      <c r="I269" s="43" t="str">
        <f t="shared" ref="I269:I332" si="33">+CONCATENATE(D269,E269,H269)</f>
        <v>900375666SUMINISTRO DE BIENES Y SERVICIOSAIA S.A.</v>
      </c>
      <c r="J269" s="193">
        <f t="shared" si="29"/>
        <v>1.797096123172034E-3</v>
      </c>
      <c r="K269" s="156">
        <f t="shared" si="30"/>
        <v>3077389.4605574575</v>
      </c>
      <c r="L269" s="156">
        <f t="shared" si="31"/>
        <v>6739110.4618951278</v>
      </c>
      <c r="M269" s="156">
        <f t="shared" si="32"/>
        <v>12969642.720932569</v>
      </c>
      <c r="N269" s="156">
        <f t="shared" ref="N269:N332" si="34">+$C$5*J269</f>
        <v>12969642.720932569</v>
      </c>
      <c r="O269" s="156">
        <f t="shared" ref="O269:O332" si="35">+$C$6*J269</f>
        <v>1300865.6329944541</v>
      </c>
    </row>
    <row r="270" spans="1:15" ht="28" x14ac:dyDescent="0.15">
      <c r="A270" s="91" t="s">
        <v>65</v>
      </c>
      <c r="B270" s="90" t="s">
        <v>5234</v>
      </c>
      <c r="C270" s="44" t="s">
        <v>1852</v>
      </c>
      <c r="D270" s="44" t="s">
        <v>1853</v>
      </c>
      <c r="E270" s="43" t="s">
        <v>7586</v>
      </c>
      <c r="F270" s="56">
        <v>259777</v>
      </c>
      <c r="G270" s="104">
        <v>0</v>
      </c>
      <c r="H270" s="43" t="s">
        <v>11</v>
      </c>
      <c r="I270" s="43" t="str">
        <f t="shared" si="33"/>
        <v>811041877SUMINISTRO DE BIENES Y SERVICIOSAIA S.A.</v>
      </c>
      <c r="J270" s="193">
        <f t="shared" si="29"/>
        <v>1.2598122792835799E-5</v>
      </c>
      <c r="K270" s="156">
        <f t="shared" si="30"/>
        <v>21573.320316917867</v>
      </c>
      <c r="L270" s="156">
        <f t="shared" si="31"/>
        <v>47242.960473134248</v>
      </c>
      <c r="M270" s="156">
        <f t="shared" si="32"/>
        <v>90920.652195895964</v>
      </c>
      <c r="N270" s="156">
        <f t="shared" si="34"/>
        <v>90920.652195895964</v>
      </c>
      <c r="O270" s="156">
        <f t="shared" si="35"/>
        <v>9119.4147993136339</v>
      </c>
    </row>
    <row r="271" spans="1:15" ht="28" x14ac:dyDescent="0.15">
      <c r="A271" s="91" t="s">
        <v>65</v>
      </c>
      <c r="B271" s="90" t="s">
        <v>5234</v>
      </c>
      <c r="C271" s="44" t="s">
        <v>1417</v>
      </c>
      <c r="D271" s="44" t="s">
        <v>1418</v>
      </c>
      <c r="E271" s="43" t="s">
        <v>7586</v>
      </c>
      <c r="F271" s="56">
        <v>1735800.5</v>
      </c>
      <c r="G271" s="104">
        <v>0</v>
      </c>
      <c r="H271" s="43" t="s">
        <v>7</v>
      </c>
      <c r="I271" s="43" t="str">
        <f t="shared" si="33"/>
        <v>900196531SUMINISTRO DE BIENES Y SERVICIOSAIA CONCAY</v>
      </c>
      <c r="J271" s="193">
        <f t="shared" si="29"/>
        <v>8.417923004294366E-5</v>
      </c>
      <c r="K271" s="156">
        <f t="shared" si="30"/>
        <v>144150.48365623664</v>
      </c>
      <c r="L271" s="156">
        <f t="shared" si="31"/>
        <v>315672.1126610387</v>
      </c>
      <c r="M271" s="156">
        <f t="shared" si="32"/>
        <v>607521.5032199244</v>
      </c>
      <c r="N271" s="156">
        <f t="shared" si="34"/>
        <v>607521.5032199244</v>
      </c>
      <c r="O271" s="156">
        <f t="shared" si="35"/>
        <v>60934.897116973414</v>
      </c>
    </row>
    <row r="272" spans="1:15" ht="28" x14ac:dyDescent="0.15">
      <c r="A272" s="91" t="s">
        <v>65</v>
      </c>
      <c r="B272" s="90" t="s">
        <v>5234</v>
      </c>
      <c r="C272" s="44" t="s">
        <v>1704</v>
      </c>
      <c r="D272" s="44" t="s">
        <v>1706</v>
      </c>
      <c r="E272" s="43" t="s">
        <v>7586</v>
      </c>
      <c r="F272" s="56">
        <v>622965</v>
      </c>
      <c r="G272" s="104">
        <v>0</v>
      </c>
      <c r="H272" s="43" t="s">
        <v>11</v>
      </c>
      <c r="I272" s="43" t="str">
        <f t="shared" si="33"/>
        <v>900964441SUMINISTRO DE BIENES Y SERVICIOSAIA S.A.</v>
      </c>
      <c r="J272" s="193">
        <f t="shared" si="29"/>
        <v>3.0211256445485757E-5</v>
      </c>
      <c r="K272" s="156">
        <f t="shared" si="30"/>
        <v>51734.462601495659</v>
      </c>
      <c r="L272" s="156">
        <f t="shared" si="31"/>
        <v>113292.21167057159</v>
      </c>
      <c r="M272" s="156">
        <f t="shared" si="32"/>
        <v>218034.6377670707</v>
      </c>
      <c r="N272" s="156">
        <f t="shared" si="34"/>
        <v>218034.6377670707</v>
      </c>
      <c r="O272" s="156">
        <f t="shared" si="35"/>
        <v>21869.050148605987</v>
      </c>
    </row>
    <row r="273" spans="1:15" ht="28" x14ac:dyDescent="0.15">
      <c r="A273" s="91" t="s">
        <v>65</v>
      </c>
      <c r="B273" s="90" t="s">
        <v>5234</v>
      </c>
      <c r="C273" s="44" t="s">
        <v>1298</v>
      </c>
      <c r="D273" s="44" t="s">
        <v>1299</v>
      </c>
      <c r="E273" s="43" t="s">
        <v>7586</v>
      </c>
      <c r="F273" s="56">
        <v>2418450</v>
      </c>
      <c r="G273" s="104">
        <v>0</v>
      </c>
      <c r="H273" s="43" t="s">
        <v>11</v>
      </c>
      <c r="I273" s="43" t="str">
        <f t="shared" si="33"/>
        <v>901064086SUMINISTRO DE BIENES Y SERVICIOSAIA S.A.</v>
      </c>
      <c r="J273" s="193">
        <f t="shared" si="29"/>
        <v>1.1728494080820757E-4</v>
      </c>
      <c r="K273" s="156">
        <f t="shared" si="30"/>
        <v>200841.47757672932</v>
      </c>
      <c r="L273" s="156">
        <f t="shared" si="31"/>
        <v>439818.5280307784</v>
      </c>
      <c r="M273" s="156">
        <f t="shared" si="32"/>
        <v>846445.41781283403</v>
      </c>
      <c r="N273" s="156">
        <f t="shared" si="34"/>
        <v>846445.41781283403</v>
      </c>
      <c r="O273" s="156">
        <f t="shared" si="35"/>
        <v>84899.158591407453</v>
      </c>
    </row>
    <row r="274" spans="1:15" ht="28" x14ac:dyDescent="0.15">
      <c r="A274" s="91" t="s">
        <v>65</v>
      </c>
      <c r="B274" s="90" t="s">
        <v>5234</v>
      </c>
      <c r="C274" s="44" t="s">
        <v>228</v>
      </c>
      <c r="D274" s="44" t="s">
        <v>229</v>
      </c>
      <c r="E274" s="43" t="s">
        <v>7586</v>
      </c>
      <c r="F274" s="56">
        <v>114470567</v>
      </c>
      <c r="G274" s="104">
        <v>0</v>
      </c>
      <c r="H274" s="43" t="s">
        <v>11</v>
      </c>
      <c r="I274" s="43" t="str">
        <f t="shared" si="33"/>
        <v>901073465SUMINISTRO DE BIENES Y SERVICIOSAIA S.A.</v>
      </c>
      <c r="J274" s="193">
        <f t="shared" si="29"/>
        <v>5.5513546589249143E-3</v>
      </c>
      <c r="K274" s="156">
        <f t="shared" si="30"/>
        <v>9506269.6418474615</v>
      </c>
      <c r="L274" s="156">
        <f t="shared" si="31"/>
        <v>20817579.970968429</v>
      </c>
      <c r="M274" s="156">
        <f t="shared" si="32"/>
        <v>40064126.573461108</v>
      </c>
      <c r="N274" s="156">
        <f t="shared" si="34"/>
        <v>40064126.573461108</v>
      </c>
      <c r="O274" s="156">
        <f t="shared" si="35"/>
        <v>4018464.231959037</v>
      </c>
    </row>
    <row r="275" spans="1:15" ht="28" x14ac:dyDescent="0.15">
      <c r="A275" s="91" t="s">
        <v>65</v>
      </c>
      <c r="B275" s="90" t="s">
        <v>5234</v>
      </c>
      <c r="C275" s="44" t="s">
        <v>200</v>
      </c>
      <c r="D275" s="44" t="s">
        <v>201</v>
      </c>
      <c r="E275" s="43" t="s">
        <v>7586</v>
      </c>
      <c r="F275" s="56">
        <v>110168287</v>
      </c>
      <c r="G275" s="104">
        <v>0</v>
      </c>
      <c r="H275" s="43" t="s">
        <v>11</v>
      </c>
      <c r="I275" s="43" t="str">
        <f t="shared" si="33"/>
        <v>830512163SUMINISTRO DE BIENES Y SERVICIOSAIA S.A.</v>
      </c>
      <c r="J275" s="193">
        <f t="shared" si="29"/>
        <v>5.3427116623195117E-3</v>
      </c>
      <c r="K275" s="156">
        <f t="shared" si="30"/>
        <v>9148984.4913796764</v>
      </c>
      <c r="L275" s="156">
        <f t="shared" si="31"/>
        <v>20035168.733698171</v>
      </c>
      <c r="M275" s="156">
        <f t="shared" si="32"/>
        <v>38558350.066959918</v>
      </c>
      <c r="N275" s="156">
        <f t="shared" si="34"/>
        <v>38558350.066959918</v>
      </c>
      <c r="O275" s="156">
        <f t="shared" si="35"/>
        <v>3867433.6330115125</v>
      </c>
    </row>
    <row r="276" spans="1:15" ht="28" x14ac:dyDescent="0.15">
      <c r="A276" s="91" t="s">
        <v>65</v>
      </c>
      <c r="B276" s="90" t="s">
        <v>5234</v>
      </c>
      <c r="C276" s="44" t="s">
        <v>650</v>
      </c>
      <c r="D276" s="44" t="s">
        <v>651</v>
      </c>
      <c r="E276" s="43" t="s">
        <v>7586</v>
      </c>
      <c r="F276" s="56">
        <v>13742570.5</v>
      </c>
      <c r="G276" s="104">
        <v>0</v>
      </c>
      <c r="H276" s="43" t="s">
        <v>7</v>
      </c>
      <c r="I276" s="43" t="str">
        <f t="shared" si="33"/>
        <v>900008244SUMINISTRO DE BIENES Y SERVICIOSAIA CONCAY</v>
      </c>
      <c r="J276" s="193">
        <f t="shared" si="29"/>
        <v>6.6645850344026938E-4</v>
      </c>
      <c r="K276" s="156">
        <f t="shared" si="30"/>
        <v>1141259.1390859317</v>
      </c>
      <c r="L276" s="156">
        <f t="shared" si="31"/>
        <v>2499219.38790101</v>
      </c>
      <c r="M276" s="156">
        <f t="shared" si="32"/>
        <v>4809831.0193284238</v>
      </c>
      <c r="N276" s="156">
        <f t="shared" si="34"/>
        <v>4809831.0193284238</v>
      </c>
      <c r="O276" s="156">
        <f t="shared" si="35"/>
        <v>482429.93335942348</v>
      </c>
    </row>
    <row r="277" spans="1:15" ht="28" x14ac:dyDescent="0.15">
      <c r="A277" s="91" t="s">
        <v>65</v>
      </c>
      <c r="B277" s="90" t="s">
        <v>5234</v>
      </c>
      <c r="C277" s="44" t="s">
        <v>1321</v>
      </c>
      <c r="D277" s="44" t="s">
        <v>1322</v>
      </c>
      <c r="E277" s="43" t="s">
        <v>7586</v>
      </c>
      <c r="F277" s="56">
        <v>2253446</v>
      </c>
      <c r="G277" s="104">
        <v>0</v>
      </c>
      <c r="H277" s="43" t="s">
        <v>7</v>
      </c>
      <c r="I277" s="43" t="str">
        <f t="shared" si="33"/>
        <v>91363371SUMINISTRO DE BIENES Y SERVICIOSAIA CONCAY</v>
      </c>
      <c r="J277" s="193">
        <f t="shared" si="29"/>
        <v>1.0928292117864422E-4</v>
      </c>
      <c r="K277" s="156">
        <f t="shared" si="30"/>
        <v>187138.63188379761</v>
      </c>
      <c r="L277" s="156">
        <f t="shared" si="31"/>
        <v>409810.9544199158</v>
      </c>
      <c r="M277" s="156">
        <f t="shared" si="32"/>
        <v>788694.84214627533</v>
      </c>
      <c r="N277" s="156">
        <f t="shared" si="34"/>
        <v>788694.84214627533</v>
      </c>
      <c r="O277" s="156">
        <f t="shared" si="35"/>
        <v>79106.729240287284</v>
      </c>
    </row>
    <row r="278" spans="1:15" ht="28" x14ac:dyDescent="0.15">
      <c r="A278" s="91" t="s">
        <v>65</v>
      </c>
      <c r="B278" s="90" t="s">
        <v>5234</v>
      </c>
      <c r="C278" s="44" t="s">
        <v>297</v>
      </c>
      <c r="D278" s="44" t="s">
        <v>298</v>
      </c>
      <c r="E278" s="43" t="s">
        <v>7586</v>
      </c>
      <c r="F278" s="56">
        <v>44534566.5</v>
      </c>
      <c r="G278" s="104">
        <v>0</v>
      </c>
      <c r="H278" s="43" t="s">
        <v>7</v>
      </c>
      <c r="I278" s="43" t="str">
        <f t="shared" si="33"/>
        <v>900202214SUMINISTRO DE BIENES Y SERVICIOSAIA CONCAY</v>
      </c>
      <c r="J278" s="193">
        <f t="shared" si="29"/>
        <v>2.1597444627226873E-3</v>
      </c>
      <c r="K278" s="156">
        <f t="shared" si="30"/>
        <v>3698396.9646257353</v>
      </c>
      <c r="L278" s="156">
        <f t="shared" si="31"/>
        <v>8099041.7352100778</v>
      </c>
      <c r="M278" s="156">
        <f t="shared" si="32"/>
        <v>15586875.787469635</v>
      </c>
      <c r="N278" s="156">
        <f t="shared" si="34"/>
        <v>15586875.787469635</v>
      </c>
      <c r="O278" s="156">
        <f t="shared" si="35"/>
        <v>1563376.2219946997</v>
      </c>
    </row>
    <row r="279" spans="1:15" ht="28" x14ac:dyDescent="0.15">
      <c r="A279" s="91" t="s">
        <v>65</v>
      </c>
      <c r="B279" s="90" t="s">
        <v>5234</v>
      </c>
      <c r="C279" s="44" t="s">
        <v>1894</v>
      </c>
      <c r="D279" s="44" t="s">
        <v>1895</v>
      </c>
      <c r="E279" s="43" t="s">
        <v>7586</v>
      </c>
      <c r="F279" s="56">
        <v>144461</v>
      </c>
      <c r="G279" s="104">
        <v>0</v>
      </c>
      <c r="H279" s="43" t="s">
        <v>11</v>
      </c>
      <c r="I279" s="43" t="str">
        <f t="shared" si="33"/>
        <v>890939027SUMINISTRO DE BIENES Y SERVICIOSAIA S.A.</v>
      </c>
      <c r="J279" s="193">
        <f t="shared" si="29"/>
        <v>7.005768088690886E-6</v>
      </c>
      <c r="K279" s="156">
        <f t="shared" si="30"/>
        <v>11996.841238070621</v>
      </c>
      <c r="L279" s="156">
        <f t="shared" si="31"/>
        <v>26271.630332590823</v>
      </c>
      <c r="M279" s="156">
        <f t="shared" si="32"/>
        <v>50560.628296082126</v>
      </c>
      <c r="N279" s="156">
        <f t="shared" si="34"/>
        <v>50560.628296082126</v>
      </c>
      <c r="O279" s="156">
        <f t="shared" si="35"/>
        <v>5071.2718266961538</v>
      </c>
    </row>
    <row r="280" spans="1:15" ht="28" x14ac:dyDescent="0.15">
      <c r="A280" s="91" t="s">
        <v>65</v>
      </c>
      <c r="B280" s="90" t="s">
        <v>5234</v>
      </c>
      <c r="C280" s="44" t="s">
        <v>1304</v>
      </c>
      <c r="D280" s="44" t="s">
        <v>1305</v>
      </c>
      <c r="E280" s="43" t="s">
        <v>7586</v>
      </c>
      <c r="F280" s="56">
        <v>2370101</v>
      </c>
      <c r="G280" s="104">
        <v>0</v>
      </c>
      <c r="H280" s="43" t="s">
        <v>11</v>
      </c>
      <c r="I280" s="43" t="str">
        <f t="shared" si="33"/>
        <v>800033159SUMINISTRO DE BIENES Y SERVICIOSAIA S.A.</v>
      </c>
      <c r="J280" s="193">
        <f t="shared" si="29"/>
        <v>1.1494021191030352E-4</v>
      </c>
      <c r="K280" s="156">
        <f t="shared" si="30"/>
        <v>196826.3089359233</v>
      </c>
      <c r="L280" s="156">
        <f t="shared" si="31"/>
        <v>431025.79466363823</v>
      </c>
      <c r="M280" s="156">
        <f t="shared" si="32"/>
        <v>829523.50935666054</v>
      </c>
      <c r="N280" s="156">
        <f t="shared" si="34"/>
        <v>829523.50935666054</v>
      </c>
      <c r="O280" s="156">
        <f t="shared" si="35"/>
        <v>83201.877515207423</v>
      </c>
    </row>
    <row r="281" spans="1:15" ht="28" x14ac:dyDescent="0.15">
      <c r="A281" s="91" t="s">
        <v>65</v>
      </c>
      <c r="B281" s="90" t="s">
        <v>5234</v>
      </c>
      <c r="C281" s="44" t="s">
        <v>1282</v>
      </c>
      <c r="D281" s="44" t="s">
        <v>1283</v>
      </c>
      <c r="E281" s="43" t="s">
        <v>7586</v>
      </c>
      <c r="F281" s="56">
        <v>2516736</v>
      </c>
      <c r="G281" s="104">
        <v>0</v>
      </c>
      <c r="H281" s="43" t="s">
        <v>11</v>
      </c>
      <c r="I281" s="43" t="str">
        <f t="shared" si="33"/>
        <v>900621622SUMINISTRO DE BIENES Y SERVICIOSAIA S.A.</v>
      </c>
      <c r="J281" s="193">
        <f t="shared" si="29"/>
        <v>1.2205141011386842E-4</v>
      </c>
      <c r="K281" s="156">
        <f t="shared" si="30"/>
        <v>209003.69117019058</v>
      </c>
      <c r="L281" s="156">
        <f t="shared" si="31"/>
        <v>457692.78792700655</v>
      </c>
      <c r="M281" s="156">
        <f t="shared" si="32"/>
        <v>880845.0267917884</v>
      </c>
      <c r="N281" s="156">
        <f t="shared" si="34"/>
        <v>880845.0267917884</v>
      </c>
      <c r="O281" s="156">
        <f t="shared" si="35"/>
        <v>88349.46713668028</v>
      </c>
    </row>
    <row r="282" spans="1:15" ht="28" x14ac:dyDescent="0.15">
      <c r="A282" s="91" t="s">
        <v>65</v>
      </c>
      <c r="B282" s="90" t="s">
        <v>5234</v>
      </c>
      <c r="C282" s="44" t="s">
        <v>719</v>
      </c>
      <c r="D282" s="44" t="s">
        <v>720</v>
      </c>
      <c r="E282" s="43" t="s">
        <v>7586</v>
      </c>
      <c r="F282" s="56">
        <v>11343909</v>
      </c>
      <c r="G282" s="104">
        <v>0</v>
      </c>
      <c r="H282" s="43" t="s">
        <v>11</v>
      </c>
      <c r="I282" s="43" t="str">
        <f t="shared" si="33"/>
        <v>900790889SUMINISTRO DE BIENES Y SERVICIOSAIA S.A.</v>
      </c>
      <c r="J282" s="193">
        <f t="shared" si="29"/>
        <v>5.5013322400657161E-4</v>
      </c>
      <c r="K282" s="156">
        <f t="shared" si="30"/>
        <v>942061.00810682785</v>
      </c>
      <c r="L282" s="156">
        <f t="shared" si="31"/>
        <v>2062999.5900246436</v>
      </c>
      <c r="M282" s="156">
        <f t="shared" si="32"/>
        <v>3970311.4776554271</v>
      </c>
      <c r="N282" s="156">
        <f t="shared" si="34"/>
        <v>3970311.4776554271</v>
      </c>
      <c r="O282" s="156">
        <f t="shared" si="35"/>
        <v>398225.44573486922</v>
      </c>
    </row>
    <row r="283" spans="1:15" ht="28" x14ac:dyDescent="0.15">
      <c r="A283" s="91" t="s">
        <v>65</v>
      </c>
      <c r="B283" s="90" t="s">
        <v>5234</v>
      </c>
      <c r="C283" s="44" t="s">
        <v>691</v>
      </c>
      <c r="D283" s="44" t="s">
        <v>692</v>
      </c>
      <c r="E283" s="43" t="s">
        <v>7586</v>
      </c>
      <c r="F283" s="56">
        <v>12159684</v>
      </c>
      <c r="G283" s="104">
        <v>0</v>
      </c>
      <c r="H283" s="43" t="s">
        <v>7</v>
      </c>
      <c r="I283" s="43" t="str">
        <f t="shared" si="33"/>
        <v>800223144SUMINISTRO DE BIENES Y SERVICIOSAIA CONCAY</v>
      </c>
      <c r="J283" s="193">
        <f t="shared" si="29"/>
        <v>5.8969497743865224E-4</v>
      </c>
      <c r="K283" s="156">
        <f t="shared" si="30"/>
        <v>1009807.4805872</v>
      </c>
      <c r="L283" s="156">
        <f t="shared" si="31"/>
        <v>2211356.165394946</v>
      </c>
      <c r="M283" s="156">
        <f t="shared" si="32"/>
        <v>4255828.6521747531</v>
      </c>
      <c r="N283" s="156">
        <f t="shared" si="34"/>
        <v>4255828.6521747531</v>
      </c>
      <c r="O283" s="156">
        <f t="shared" si="35"/>
        <v>426863.04878637131</v>
      </c>
    </row>
    <row r="284" spans="1:15" ht="42" x14ac:dyDescent="0.15">
      <c r="A284" s="91" t="s">
        <v>65</v>
      </c>
      <c r="B284" s="90" t="s">
        <v>5234</v>
      </c>
      <c r="C284" s="44" t="s">
        <v>980</v>
      </c>
      <c r="D284" s="44" t="s">
        <v>981</v>
      </c>
      <c r="E284" s="43" t="s">
        <v>7586</v>
      </c>
      <c r="F284" s="56">
        <v>5172447</v>
      </c>
      <c r="G284" s="104">
        <v>0</v>
      </c>
      <c r="H284" s="43" t="s">
        <v>95</v>
      </c>
      <c r="I284" s="43" t="str">
        <f t="shared" si="33"/>
        <v>800057319SUMINISTRO DE BIENES Y SERVICIOSCONSORCIO ACM ALEJANDRIA</v>
      </c>
      <c r="J284" s="193">
        <f t="shared" si="29"/>
        <v>2.5084253973767939E-4</v>
      </c>
      <c r="K284" s="156">
        <f t="shared" si="30"/>
        <v>429548.63576560223</v>
      </c>
      <c r="L284" s="156">
        <f t="shared" si="31"/>
        <v>940659.52401629777</v>
      </c>
      <c r="M284" s="156">
        <f t="shared" si="32"/>
        <v>1810330.6092868322</v>
      </c>
      <c r="N284" s="156">
        <f t="shared" si="34"/>
        <v>1810330.6092868322</v>
      </c>
      <c r="O284" s="156">
        <f t="shared" si="35"/>
        <v>181577.62126926324</v>
      </c>
    </row>
    <row r="285" spans="1:15" ht="28" x14ac:dyDescent="0.15">
      <c r="A285" s="91" t="s">
        <v>65</v>
      </c>
      <c r="B285" s="90" t="s">
        <v>5234</v>
      </c>
      <c r="C285" s="44" t="s">
        <v>1150</v>
      </c>
      <c r="D285" s="44" t="s">
        <v>1151</v>
      </c>
      <c r="E285" s="43" t="s">
        <v>7586</v>
      </c>
      <c r="F285" s="56">
        <v>3600000</v>
      </c>
      <c r="G285" s="104">
        <v>0</v>
      </c>
      <c r="H285" s="43" t="s">
        <v>11</v>
      </c>
      <c r="I285" s="43" t="str">
        <f t="shared" si="33"/>
        <v>7531209SUMINISTRO DE BIENES Y SERVICIOSAIA S.A.</v>
      </c>
      <c r="J285" s="193">
        <f t="shared" si="29"/>
        <v>1.7458528681988349E-4</v>
      </c>
      <c r="K285" s="156">
        <f t="shared" si="30"/>
        <v>298963.93114442122</v>
      </c>
      <c r="L285" s="156">
        <f t="shared" si="31"/>
        <v>654694.82557456312</v>
      </c>
      <c r="M285" s="156">
        <f t="shared" si="32"/>
        <v>1259982.0149790992</v>
      </c>
      <c r="N285" s="156">
        <f t="shared" si="34"/>
        <v>1259982.0149790992</v>
      </c>
      <c r="O285" s="156">
        <f t="shared" si="35"/>
        <v>126377.21306169937</v>
      </c>
    </row>
    <row r="286" spans="1:15" ht="28" x14ac:dyDescent="0.15">
      <c r="A286" s="91" t="s">
        <v>65</v>
      </c>
      <c r="B286" s="90" t="s">
        <v>5234</v>
      </c>
      <c r="C286" s="44" t="s">
        <v>1759</v>
      </c>
      <c r="D286" s="44" t="s">
        <v>1760</v>
      </c>
      <c r="E286" s="43" t="s">
        <v>7586</v>
      </c>
      <c r="F286" s="56">
        <v>498456</v>
      </c>
      <c r="G286" s="104">
        <v>0</v>
      </c>
      <c r="H286" s="43" t="s">
        <v>11</v>
      </c>
      <c r="I286" s="43" t="str">
        <f t="shared" si="33"/>
        <v>900024398SUMINISTRO DE BIENES Y SERVICIOSAIA S.A.</v>
      </c>
      <c r="J286" s="193">
        <f t="shared" si="29"/>
        <v>2.4173078813081069E-5</v>
      </c>
      <c r="K286" s="156">
        <f t="shared" si="30"/>
        <v>41394.545906256564</v>
      </c>
      <c r="L286" s="156">
        <f t="shared" si="31"/>
        <v>90649.045549054004</v>
      </c>
      <c r="M286" s="156">
        <f t="shared" si="32"/>
        <v>174457.10979400607</v>
      </c>
      <c r="N286" s="156">
        <f t="shared" si="34"/>
        <v>174457.10979400607</v>
      </c>
      <c r="O286" s="156">
        <f t="shared" si="35"/>
        <v>17498.188920522894</v>
      </c>
    </row>
    <row r="287" spans="1:15" ht="28" x14ac:dyDescent="0.15">
      <c r="A287" s="91" t="s">
        <v>65</v>
      </c>
      <c r="B287" s="90" t="s">
        <v>5234</v>
      </c>
      <c r="C287" s="44" t="s">
        <v>608</v>
      </c>
      <c r="D287" s="44" t="s">
        <v>609</v>
      </c>
      <c r="E287" s="43" t="s">
        <v>7586</v>
      </c>
      <c r="F287" s="56">
        <v>14883109</v>
      </c>
      <c r="G287" s="104">
        <v>0</v>
      </c>
      <c r="H287" s="43" t="s">
        <v>11</v>
      </c>
      <c r="I287" s="43" t="str">
        <f t="shared" si="33"/>
        <v>900376632SUMINISTRO DE BIENES Y SERVICIOSAIA S.A.</v>
      </c>
      <c r="J287" s="193">
        <f t="shared" si="29"/>
        <v>7.2176995931571924E-4</v>
      </c>
      <c r="K287" s="156">
        <f t="shared" si="30"/>
        <v>1235975.7706363655</v>
      </c>
      <c r="L287" s="156">
        <f t="shared" si="31"/>
        <v>2706637.347433947</v>
      </c>
      <c r="M287" s="156">
        <f t="shared" si="32"/>
        <v>5209013.7963815462</v>
      </c>
      <c r="N287" s="156">
        <f t="shared" si="34"/>
        <v>5209013.7963815462</v>
      </c>
      <c r="O287" s="156">
        <f t="shared" si="35"/>
        <v>522468.28808708204</v>
      </c>
    </row>
    <row r="288" spans="1:15" ht="42" x14ac:dyDescent="0.15">
      <c r="A288" s="91" t="s">
        <v>65</v>
      </c>
      <c r="B288" s="90" t="s">
        <v>5234</v>
      </c>
      <c r="C288" s="44" t="s">
        <v>1935</v>
      </c>
      <c r="D288" s="44" t="s">
        <v>1936</v>
      </c>
      <c r="E288" s="43" t="s">
        <v>7586</v>
      </c>
      <c r="F288" s="56">
        <v>55050.6</v>
      </c>
      <c r="G288" s="104">
        <v>0</v>
      </c>
      <c r="H288" s="43" t="s">
        <v>91</v>
      </c>
      <c r="I288" s="43" t="str">
        <f t="shared" si="33"/>
        <v>890905065SUMINISTRO DE BIENES Y SERVICIOSCONSORCIO NUESTRO URABA</v>
      </c>
      <c r="J288" s="193">
        <f t="shared" si="29"/>
        <v>2.6697291085018549E-6</v>
      </c>
      <c r="K288" s="156">
        <f t="shared" si="30"/>
        <v>4571.7066077386316</v>
      </c>
      <c r="L288" s="156">
        <f t="shared" si="31"/>
        <v>10011.484156881956</v>
      </c>
      <c r="M288" s="156">
        <f t="shared" si="32"/>
        <v>19267.434976057888</v>
      </c>
      <c r="N288" s="156">
        <f t="shared" si="34"/>
        <v>19267.434976057888</v>
      </c>
      <c r="O288" s="156">
        <f t="shared" si="35"/>
        <v>1932.539279270663</v>
      </c>
    </row>
    <row r="289" spans="1:15" ht="28" x14ac:dyDescent="0.15">
      <c r="A289" s="91" t="s">
        <v>65</v>
      </c>
      <c r="B289" s="90" t="s">
        <v>5234</v>
      </c>
      <c r="C289" s="44" t="s">
        <v>1435</v>
      </c>
      <c r="D289" s="44" t="s">
        <v>1436</v>
      </c>
      <c r="E289" s="43" t="s">
        <v>7586</v>
      </c>
      <c r="F289" s="56">
        <v>1634794</v>
      </c>
      <c r="G289" s="104">
        <v>0</v>
      </c>
      <c r="H289" s="43" t="s">
        <v>11</v>
      </c>
      <c r="I289" s="43" t="str">
        <f t="shared" si="33"/>
        <v>900874132SUMINISTRO DE BIENES Y SERVICIOSAIA S.A.</v>
      </c>
      <c r="J289" s="193">
        <f t="shared" si="29"/>
        <v>7.9280827605951286E-5</v>
      </c>
      <c r="K289" s="156">
        <f t="shared" si="30"/>
        <v>135762.34468092027</v>
      </c>
      <c r="L289" s="156">
        <f t="shared" si="31"/>
        <v>297303.10352231731</v>
      </c>
      <c r="M289" s="156">
        <f t="shared" si="32"/>
        <v>572169.73283215042</v>
      </c>
      <c r="N289" s="156">
        <f t="shared" si="34"/>
        <v>572169.73283215042</v>
      </c>
      <c r="O289" s="156">
        <f t="shared" si="35"/>
        <v>57389.086013885491</v>
      </c>
    </row>
    <row r="290" spans="1:15" ht="28" x14ac:dyDescent="0.15">
      <c r="A290" s="91" t="s">
        <v>65</v>
      </c>
      <c r="B290" s="90" t="s">
        <v>5234</v>
      </c>
      <c r="C290" s="44" t="s">
        <v>890</v>
      </c>
      <c r="D290" s="44" t="s">
        <v>891</v>
      </c>
      <c r="E290" s="43" t="s">
        <v>7586</v>
      </c>
      <c r="F290" s="56">
        <v>6484800</v>
      </c>
      <c r="G290" s="104">
        <v>0</v>
      </c>
      <c r="H290" s="43" t="s">
        <v>11</v>
      </c>
      <c r="I290" s="43" t="str">
        <f t="shared" si="33"/>
        <v>890938413SUMINISTRO DE BIENES Y SERVICIOSAIA S.A.</v>
      </c>
      <c r="J290" s="193">
        <f t="shared" si="29"/>
        <v>3.1448629665821682E-4</v>
      </c>
      <c r="K290" s="156">
        <f t="shared" si="30"/>
        <v>538533.69463481742</v>
      </c>
      <c r="L290" s="156">
        <f t="shared" si="31"/>
        <v>1179323.612468313</v>
      </c>
      <c r="M290" s="156">
        <f t="shared" si="32"/>
        <v>2269647.6029823506</v>
      </c>
      <c r="N290" s="156">
        <f t="shared" si="34"/>
        <v>2269647.6029823506</v>
      </c>
      <c r="O290" s="156">
        <f t="shared" si="35"/>
        <v>227647.48646180783</v>
      </c>
    </row>
    <row r="291" spans="1:15" ht="28" x14ac:dyDescent="0.15">
      <c r="A291" s="91" t="s">
        <v>65</v>
      </c>
      <c r="B291" s="90" t="s">
        <v>5234</v>
      </c>
      <c r="C291" s="44" t="s">
        <v>865</v>
      </c>
      <c r="D291" s="44" t="s">
        <v>866</v>
      </c>
      <c r="E291" s="43" t="s">
        <v>7586</v>
      </c>
      <c r="F291" s="56">
        <v>6750382</v>
      </c>
      <c r="G291" s="104">
        <v>0</v>
      </c>
      <c r="H291" s="43" t="s">
        <v>11</v>
      </c>
      <c r="I291" s="43" t="str">
        <f t="shared" si="33"/>
        <v>800229663SUMINISTRO DE BIENES Y SERVICIOSAIA S.A.</v>
      </c>
      <c r="J291" s="193">
        <f t="shared" si="29"/>
        <v>3.2736593822604967E-4</v>
      </c>
      <c r="K291" s="156">
        <f t="shared" si="30"/>
        <v>560589.09429070575</v>
      </c>
      <c r="L291" s="156">
        <f t="shared" si="31"/>
        <v>1227622.2683476864</v>
      </c>
      <c r="M291" s="156">
        <f t="shared" si="32"/>
        <v>2362599.9761774004</v>
      </c>
      <c r="N291" s="156">
        <f t="shared" si="34"/>
        <v>2362599.9761774004</v>
      </c>
      <c r="O291" s="156">
        <f t="shared" si="35"/>
        <v>236970.68451718343</v>
      </c>
    </row>
    <row r="292" spans="1:15" ht="28" x14ac:dyDescent="0.15">
      <c r="A292" s="91" t="s">
        <v>65</v>
      </c>
      <c r="B292" s="90" t="s">
        <v>5234</v>
      </c>
      <c r="C292" s="44" t="s">
        <v>1695</v>
      </c>
      <c r="D292" s="44" t="s">
        <v>1697</v>
      </c>
      <c r="E292" s="43" t="s">
        <v>7586</v>
      </c>
      <c r="F292" s="56">
        <v>637840</v>
      </c>
      <c r="G292" s="104">
        <v>0</v>
      </c>
      <c r="H292" s="43" t="s">
        <v>11</v>
      </c>
      <c r="I292" s="43" t="str">
        <f t="shared" si="33"/>
        <v>900482757SUMINISTRO DE BIENES Y SERVICIOSAIA S.A.</v>
      </c>
      <c r="J292" s="193">
        <f t="shared" si="29"/>
        <v>3.0932633151442911E-5</v>
      </c>
      <c r="K292" s="156">
        <f t="shared" si="30"/>
        <v>52969.764955877115</v>
      </c>
      <c r="L292" s="156">
        <f t="shared" si="31"/>
        <v>115997.37431791092</v>
      </c>
      <c r="M292" s="156">
        <f t="shared" si="32"/>
        <v>223240.81345396349</v>
      </c>
      <c r="N292" s="156">
        <f t="shared" si="34"/>
        <v>223240.81345396349</v>
      </c>
      <c r="O292" s="156">
        <f t="shared" si="35"/>
        <v>22391.233772020645</v>
      </c>
    </row>
    <row r="293" spans="1:15" ht="28" x14ac:dyDescent="0.15">
      <c r="A293" s="91" t="s">
        <v>65</v>
      </c>
      <c r="B293" s="90" t="s">
        <v>5234</v>
      </c>
      <c r="C293" s="44" t="s">
        <v>682</v>
      </c>
      <c r="D293" s="44" t="s">
        <v>683</v>
      </c>
      <c r="E293" s="43" t="s">
        <v>7586</v>
      </c>
      <c r="F293" s="56">
        <v>12514315</v>
      </c>
      <c r="G293" s="104">
        <v>0</v>
      </c>
      <c r="H293" s="43" t="s">
        <v>11</v>
      </c>
      <c r="I293" s="43" t="str">
        <f t="shared" si="33"/>
        <v>890906413SUMINISTRO DE BIENES Y SERVICIOSAIA S.A.</v>
      </c>
      <c r="J293" s="193">
        <f t="shared" si="29"/>
        <v>6.0689313156371398E-4</v>
      </c>
      <c r="K293" s="156">
        <f t="shared" si="30"/>
        <v>1039258.0022165549</v>
      </c>
      <c r="L293" s="156">
        <f t="shared" si="31"/>
        <v>2275849.2433639276</v>
      </c>
      <c r="M293" s="156">
        <f t="shared" si="32"/>
        <v>4379947.7304953234</v>
      </c>
      <c r="N293" s="156">
        <f t="shared" si="34"/>
        <v>4379947.7304953234</v>
      </c>
      <c r="O293" s="156">
        <f t="shared" si="35"/>
        <v>439312.29252117232</v>
      </c>
    </row>
    <row r="294" spans="1:15" ht="28" x14ac:dyDescent="0.15">
      <c r="A294" s="91" t="s">
        <v>65</v>
      </c>
      <c r="B294" s="90" t="s">
        <v>5234</v>
      </c>
      <c r="C294" s="44" t="s">
        <v>138</v>
      </c>
      <c r="D294" s="44" t="s">
        <v>139</v>
      </c>
      <c r="E294" s="43" t="s">
        <v>7586</v>
      </c>
      <c r="F294" s="56">
        <v>196463996.5</v>
      </c>
      <c r="G294" s="104">
        <v>0</v>
      </c>
      <c r="H294" s="43" t="s">
        <v>7</v>
      </c>
      <c r="I294" s="43" t="str">
        <f t="shared" si="33"/>
        <v>860513276SUMINISTRO DE BIENES Y SERVICIOSAIA CONCAY</v>
      </c>
      <c r="J294" s="193">
        <f t="shared" si="29"/>
        <v>9.527700882981412E-3</v>
      </c>
      <c r="K294" s="156">
        <f t="shared" si="30"/>
        <v>16315457.978328835</v>
      </c>
      <c r="L294" s="156">
        <f t="shared" si="31"/>
        <v>35728878.311180294</v>
      </c>
      <c r="M294" s="156">
        <f t="shared" si="32"/>
        <v>68761417.272476852</v>
      </c>
      <c r="N294" s="156">
        <f t="shared" si="34"/>
        <v>68761417.272476852</v>
      </c>
      <c r="O294" s="156">
        <f t="shared" si="35"/>
        <v>6896825.6512870714</v>
      </c>
    </row>
    <row r="295" spans="1:15" ht="28" x14ac:dyDescent="0.15">
      <c r="A295" s="91" t="s">
        <v>65</v>
      </c>
      <c r="B295" s="90" t="s">
        <v>5234</v>
      </c>
      <c r="C295" s="44" t="s">
        <v>73</v>
      </c>
      <c r="D295" s="44" t="s">
        <v>74</v>
      </c>
      <c r="E295" s="43" t="s">
        <v>7586</v>
      </c>
      <c r="F295" s="56">
        <v>251913594</v>
      </c>
      <c r="G295" s="104">
        <v>0</v>
      </c>
      <c r="H295" s="43" t="s">
        <v>11</v>
      </c>
      <c r="I295" s="43" t="str">
        <f t="shared" si="33"/>
        <v>800013617SUMINISTRO DE BIENES Y SERVICIOSAIA S.A.</v>
      </c>
      <c r="J295" s="193">
        <f t="shared" si="29"/>
        <v>1.2216779739532689E-2</v>
      </c>
      <c r="K295" s="156">
        <f t="shared" si="30"/>
        <v>20920299.547488801</v>
      </c>
      <c r="L295" s="156">
        <f t="shared" si="31"/>
        <v>45812924.023247585</v>
      </c>
      <c r="M295" s="156">
        <f t="shared" si="32"/>
        <v>88168499.380207419</v>
      </c>
      <c r="N295" s="156">
        <f t="shared" si="34"/>
        <v>88168499.380207419</v>
      </c>
      <c r="O295" s="156">
        <f t="shared" si="35"/>
        <v>8843371.6505767871</v>
      </c>
    </row>
    <row r="296" spans="1:15" ht="42" x14ac:dyDescent="0.15">
      <c r="A296" s="91" t="s">
        <v>65</v>
      </c>
      <c r="B296" s="90" t="s">
        <v>5234</v>
      </c>
      <c r="C296" s="44" t="s">
        <v>73</v>
      </c>
      <c r="D296" s="44" t="s">
        <v>74</v>
      </c>
      <c r="E296" s="43" t="s">
        <v>7586</v>
      </c>
      <c r="F296" s="56">
        <v>10167645</v>
      </c>
      <c r="G296" s="104">
        <v>0</v>
      </c>
      <c r="H296" s="43" t="s">
        <v>95</v>
      </c>
      <c r="I296" s="43" t="str">
        <f t="shared" si="33"/>
        <v>800013617SUMINISTRO DE BIENES Y SERVICIOSCONSORCIO ACM ALEJANDRIA</v>
      </c>
      <c r="J296" s="193">
        <f t="shared" si="29"/>
        <v>4.9308922739104289E-4</v>
      </c>
      <c r="K296" s="156">
        <f t="shared" si="30"/>
        <v>844377.53324469971</v>
      </c>
      <c r="L296" s="156">
        <f t="shared" si="31"/>
        <v>1849084.6027164108</v>
      </c>
      <c r="M296" s="156">
        <f t="shared" si="32"/>
        <v>3558624.9540811568</v>
      </c>
      <c r="N296" s="156">
        <f t="shared" si="34"/>
        <v>3558624.9540811568</v>
      </c>
      <c r="O296" s="156">
        <f t="shared" si="35"/>
        <v>356932.95513908955</v>
      </c>
    </row>
    <row r="297" spans="1:15" ht="42" x14ac:dyDescent="0.15">
      <c r="A297" s="91" t="s">
        <v>65</v>
      </c>
      <c r="B297" s="90" t="s">
        <v>5234</v>
      </c>
      <c r="C297" s="44" t="s">
        <v>73</v>
      </c>
      <c r="D297" s="44" t="s">
        <v>74</v>
      </c>
      <c r="E297" s="43" t="s">
        <v>7586</v>
      </c>
      <c r="F297" s="56">
        <v>55318978.5</v>
      </c>
      <c r="G297" s="104">
        <v>0</v>
      </c>
      <c r="H297" s="43" t="s">
        <v>93</v>
      </c>
      <c r="I297" s="43" t="str">
        <f t="shared" si="33"/>
        <v>800013617SUMINISTRO DE BIENES Y SERVICIOSCONSORCIO TRIPLEA RIONEGRO</v>
      </c>
      <c r="J297" s="193">
        <f t="shared" si="29"/>
        <v>2.6827443688904077E-3</v>
      </c>
      <c r="K297" s="156">
        <f t="shared" si="30"/>
        <v>4593994.2442371435</v>
      </c>
      <c r="L297" s="156">
        <f t="shared" si="31"/>
        <v>10060291.383339029</v>
      </c>
      <c r="M297" s="156">
        <f t="shared" si="32"/>
        <v>19361366.110282071</v>
      </c>
      <c r="N297" s="156">
        <f t="shared" si="34"/>
        <v>19361366.110282071</v>
      </c>
      <c r="O297" s="156">
        <f t="shared" si="35"/>
        <v>1941960.6478472406</v>
      </c>
    </row>
    <row r="298" spans="1:15" ht="28" x14ac:dyDescent="0.15">
      <c r="A298" s="91" t="s">
        <v>65</v>
      </c>
      <c r="B298" s="90" t="s">
        <v>5234</v>
      </c>
      <c r="C298" s="44" t="s">
        <v>1255</v>
      </c>
      <c r="D298" s="44" t="s">
        <v>1256</v>
      </c>
      <c r="E298" s="43" t="s">
        <v>7586</v>
      </c>
      <c r="F298" s="56">
        <v>2606510</v>
      </c>
      <c r="G298" s="104">
        <v>0</v>
      </c>
      <c r="H298" s="43" t="s">
        <v>11</v>
      </c>
      <c r="I298" s="43" t="str">
        <f t="shared" si="33"/>
        <v>811012835SUMINISTRO DE BIENES Y SERVICIOSAIA S.A.</v>
      </c>
      <c r="J298" s="193">
        <f t="shared" si="29"/>
        <v>1.2640508220802625E-4</v>
      </c>
      <c r="K298" s="156">
        <f t="shared" si="30"/>
        <v>216459.02115756815</v>
      </c>
      <c r="L298" s="156">
        <f t="shared" si="31"/>
        <v>474019.05828009843</v>
      </c>
      <c r="M298" s="156">
        <f t="shared" si="32"/>
        <v>912265.47829532553</v>
      </c>
      <c r="N298" s="156">
        <f t="shared" si="34"/>
        <v>912265.47829532553</v>
      </c>
      <c r="O298" s="156">
        <f t="shared" si="35"/>
        <v>91500.963782625011</v>
      </c>
    </row>
    <row r="299" spans="1:15" ht="28" x14ac:dyDescent="0.15">
      <c r="A299" s="91" t="s">
        <v>65</v>
      </c>
      <c r="B299" s="90" t="s">
        <v>5234</v>
      </c>
      <c r="C299" s="44" t="s">
        <v>1260</v>
      </c>
      <c r="D299" s="44" t="s">
        <v>1261</v>
      </c>
      <c r="E299" s="43" t="s">
        <v>7586</v>
      </c>
      <c r="F299" s="56">
        <v>2597697</v>
      </c>
      <c r="G299" s="104">
        <v>0</v>
      </c>
      <c r="H299" s="43" t="s">
        <v>11</v>
      </c>
      <c r="I299" s="43" t="str">
        <f t="shared" si="33"/>
        <v>901048613SUMINISTRO DE BIENES Y SERVICIOSAIA S.A.</v>
      </c>
      <c r="J299" s="193">
        <f t="shared" si="29"/>
        <v>1.2597768772670858E-4</v>
      </c>
      <c r="K299" s="156">
        <f t="shared" si="30"/>
        <v>215727.14084501934</v>
      </c>
      <c r="L299" s="156">
        <f t="shared" si="31"/>
        <v>472416.32897515717</v>
      </c>
      <c r="M299" s="156">
        <f t="shared" si="32"/>
        <v>909180.97232365585</v>
      </c>
      <c r="N299" s="156">
        <f t="shared" si="34"/>
        <v>909180.97232365585</v>
      </c>
      <c r="O299" s="156">
        <f t="shared" si="35"/>
        <v>91191.585344093692</v>
      </c>
    </row>
    <row r="300" spans="1:15" ht="28" x14ac:dyDescent="0.15">
      <c r="A300" s="91" t="s">
        <v>65</v>
      </c>
      <c r="B300" s="90" t="s">
        <v>5234</v>
      </c>
      <c r="C300" s="44" t="s">
        <v>1860</v>
      </c>
      <c r="D300" s="44" t="s">
        <v>1861</v>
      </c>
      <c r="E300" s="43" t="s">
        <v>7586</v>
      </c>
      <c r="F300" s="56">
        <v>226041</v>
      </c>
      <c r="G300" s="104">
        <v>0</v>
      </c>
      <c r="H300" s="43" t="s">
        <v>11</v>
      </c>
      <c r="I300" s="43" t="str">
        <f t="shared" si="33"/>
        <v>890915475SUMINISTRO DE BIENES Y SERVICIOSAIA S.A.</v>
      </c>
      <c r="J300" s="193">
        <f t="shared" si="29"/>
        <v>1.0962064671681468E-5</v>
      </c>
      <c r="K300" s="156">
        <f t="shared" si="30"/>
        <v>18771.696099948924</v>
      </c>
      <c r="L300" s="156">
        <f t="shared" si="31"/>
        <v>41107.742518805506</v>
      </c>
      <c r="M300" s="156">
        <f t="shared" si="32"/>
        <v>79113.220735525159</v>
      </c>
      <c r="N300" s="156">
        <f t="shared" si="34"/>
        <v>79113.220735525159</v>
      </c>
      <c r="O300" s="156">
        <f t="shared" si="35"/>
        <v>7935.1198937998861</v>
      </c>
    </row>
    <row r="301" spans="1:15" ht="28" x14ac:dyDescent="0.15">
      <c r="A301" s="91" t="s">
        <v>65</v>
      </c>
      <c r="B301" s="90" t="s">
        <v>5234</v>
      </c>
      <c r="C301" s="44" t="s">
        <v>1284</v>
      </c>
      <c r="D301" s="44" t="s">
        <v>1285</v>
      </c>
      <c r="E301" s="43" t="s">
        <v>7586</v>
      </c>
      <c r="F301" s="56">
        <v>2511068</v>
      </c>
      <c r="G301" s="104">
        <v>0</v>
      </c>
      <c r="H301" s="43" t="s">
        <v>11</v>
      </c>
      <c r="I301" s="43" t="str">
        <f t="shared" si="33"/>
        <v>860002291SUMINISTRO DE BIENES Y SERVICIOSAIA S.A.</v>
      </c>
      <c r="J301" s="193">
        <f t="shared" si="29"/>
        <v>1.2177653527895311E-4</v>
      </c>
      <c r="K301" s="156">
        <f t="shared" si="30"/>
        <v>208532.98906971098</v>
      </c>
      <c r="L301" s="156">
        <f t="shared" si="31"/>
        <v>456662.00729607418</v>
      </c>
      <c r="M301" s="156">
        <f t="shared" si="32"/>
        <v>878861.25510820467</v>
      </c>
      <c r="N301" s="156">
        <f t="shared" si="34"/>
        <v>878861.25510820467</v>
      </c>
      <c r="O301" s="156">
        <f t="shared" si="35"/>
        <v>88150.493235670918</v>
      </c>
    </row>
    <row r="302" spans="1:15" ht="28" x14ac:dyDescent="0.15">
      <c r="A302" s="91" t="s">
        <v>65</v>
      </c>
      <c r="B302" s="90" t="s">
        <v>5234</v>
      </c>
      <c r="C302" s="44" t="s">
        <v>1015</v>
      </c>
      <c r="D302" s="44" t="s">
        <v>1016</v>
      </c>
      <c r="E302" s="43" t="s">
        <v>7586</v>
      </c>
      <c r="F302" s="56">
        <v>4552984</v>
      </c>
      <c r="G302" s="104">
        <v>0</v>
      </c>
      <c r="H302" s="43" t="s">
        <v>11</v>
      </c>
      <c r="I302" s="43" t="str">
        <f t="shared" si="33"/>
        <v>900740840SUMINISTRO DE BIENES Y SERVICIOSAIA S.A.</v>
      </c>
      <c r="J302" s="193">
        <f t="shared" si="29"/>
        <v>2.20801115979539E-4</v>
      </c>
      <c r="K302" s="156">
        <f t="shared" si="30"/>
        <v>378104.99863268097</v>
      </c>
      <c r="L302" s="156">
        <f t="shared" si="31"/>
        <v>828004.1849232713</v>
      </c>
      <c r="M302" s="156">
        <f t="shared" si="32"/>
        <v>1593521.654024333</v>
      </c>
      <c r="N302" s="156">
        <f t="shared" si="34"/>
        <v>1593521.654024333</v>
      </c>
      <c r="O302" s="156">
        <f t="shared" si="35"/>
        <v>159831.50806514118</v>
      </c>
    </row>
    <row r="303" spans="1:15" ht="28" x14ac:dyDescent="0.15">
      <c r="A303" s="91" t="s">
        <v>65</v>
      </c>
      <c r="B303" s="90" t="s">
        <v>5234</v>
      </c>
      <c r="C303" s="44" t="s">
        <v>1914</v>
      </c>
      <c r="D303" s="44" t="s">
        <v>1915</v>
      </c>
      <c r="E303" s="43" t="s">
        <v>7586</v>
      </c>
      <c r="F303" s="56">
        <v>100000</v>
      </c>
      <c r="G303" s="104">
        <v>0</v>
      </c>
      <c r="H303" s="43" t="s">
        <v>11</v>
      </c>
      <c r="I303" s="43" t="str">
        <f t="shared" si="33"/>
        <v>900635950SUMINISTRO DE BIENES Y SERVICIOSAIA S.A.</v>
      </c>
      <c r="J303" s="193">
        <f t="shared" si="29"/>
        <v>4.8495913005523192E-6</v>
      </c>
      <c r="K303" s="156">
        <f t="shared" si="30"/>
        <v>8304.5536429005897</v>
      </c>
      <c r="L303" s="156">
        <f t="shared" si="31"/>
        <v>18185.967377071196</v>
      </c>
      <c r="M303" s="156">
        <f t="shared" si="32"/>
        <v>34999.500416086084</v>
      </c>
      <c r="N303" s="156">
        <f t="shared" si="34"/>
        <v>34999.500416086084</v>
      </c>
      <c r="O303" s="156">
        <f t="shared" si="35"/>
        <v>3510.4781406027605</v>
      </c>
    </row>
    <row r="304" spans="1:15" ht="42" x14ac:dyDescent="0.15">
      <c r="A304" s="91" t="s">
        <v>65</v>
      </c>
      <c r="B304" s="90" t="s">
        <v>5234</v>
      </c>
      <c r="C304" s="44" t="s">
        <v>1910</v>
      </c>
      <c r="D304" s="44" t="s">
        <v>1911</v>
      </c>
      <c r="E304" s="43" t="s">
        <v>7586</v>
      </c>
      <c r="F304" s="56">
        <v>103585.17899999999</v>
      </c>
      <c r="G304" s="104">
        <v>0</v>
      </c>
      <c r="H304" s="43" t="s">
        <v>7577</v>
      </c>
      <c r="I304" s="43" t="str">
        <f t="shared" si="33"/>
        <v>900260011SUMINISTRO DE BIENES Y SERVICIOSCONSORCIO CLINICA PORTOAZUL</v>
      </c>
      <c r="J304" s="193">
        <f t="shared" si="29"/>
        <v>5.0234578294455475E-6</v>
      </c>
      <c r="K304" s="156">
        <f t="shared" si="30"/>
        <v>8602.286756149595</v>
      </c>
      <c r="L304" s="156">
        <f t="shared" si="31"/>
        <v>18837.966860420802</v>
      </c>
      <c r="M304" s="156">
        <f t="shared" si="32"/>
        <v>36254.295155108513</v>
      </c>
      <c r="N304" s="156">
        <f t="shared" si="34"/>
        <v>36254.295155108513</v>
      </c>
      <c r="O304" s="156">
        <f t="shared" si="35"/>
        <v>3636.3350656992407</v>
      </c>
    </row>
    <row r="305" spans="1:15" ht="28" x14ac:dyDescent="0.15">
      <c r="A305" s="91" t="s">
        <v>65</v>
      </c>
      <c r="B305" s="90" t="s">
        <v>5234</v>
      </c>
      <c r="C305" s="44" t="s">
        <v>258</v>
      </c>
      <c r="D305" s="44" t="s">
        <v>259</v>
      </c>
      <c r="E305" s="43" t="s">
        <v>7586</v>
      </c>
      <c r="F305" s="56">
        <v>60578259</v>
      </c>
      <c r="G305" s="104">
        <v>0</v>
      </c>
      <c r="H305" s="43" t="s">
        <v>7</v>
      </c>
      <c r="I305" s="43" t="str">
        <f t="shared" si="33"/>
        <v>900782455SUMINISTRO DE BIENES Y SERVICIOSAIA CONCAY</v>
      </c>
      <c r="J305" s="193">
        <f t="shared" si="29"/>
        <v>2.9377979784900522E-3</v>
      </c>
      <c r="K305" s="156">
        <f t="shared" si="30"/>
        <v>5030754.0145902541</v>
      </c>
      <c r="L305" s="156">
        <f t="shared" si="31"/>
        <v>11016742.419337695</v>
      </c>
      <c r="M305" s="156">
        <f t="shared" si="32"/>
        <v>21202088.010762706</v>
      </c>
      <c r="N305" s="156">
        <f t="shared" si="34"/>
        <v>21202088.010762706</v>
      </c>
      <c r="O305" s="156">
        <f t="shared" si="35"/>
        <v>2126586.5401527244</v>
      </c>
    </row>
    <row r="306" spans="1:15" ht="28" x14ac:dyDescent="0.15">
      <c r="A306" s="91" t="s">
        <v>65</v>
      </c>
      <c r="B306" s="90" t="s">
        <v>5234</v>
      </c>
      <c r="C306" s="44" t="s">
        <v>282</v>
      </c>
      <c r="D306" s="44" t="s">
        <v>283</v>
      </c>
      <c r="E306" s="43" t="s">
        <v>7586</v>
      </c>
      <c r="F306" s="56">
        <v>62456787</v>
      </c>
      <c r="G306" s="104">
        <v>0</v>
      </c>
      <c r="H306" s="43" t="s">
        <v>11</v>
      </c>
      <c r="I306" s="43" t="str">
        <f t="shared" si="33"/>
        <v>900512882SUMINISTRO DE BIENES Y SERVICIOSAIA S.A.</v>
      </c>
      <c r="J306" s="193">
        <f t="shared" si="29"/>
        <v>3.0288989089564916E-3</v>
      </c>
      <c r="K306" s="156">
        <f t="shared" si="30"/>
        <v>5186757.3800471611</v>
      </c>
      <c r="L306" s="156">
        <f t="shared" si="31"/>
        <v>11358370.908586843</v>
      </c>
      <c r="M306" s="156">
        <f t="shared" si="32"/>
        <v>21859563.425939001</v>
      </c>
      <c r="N306" s="156">
        <f t="shared" si="34"/>
        <v>21859563.425939001</v>
      </c>
      <c r="O306" s="156">
        <f t="shared" si="35"/>
        <v>2192531.8549578264</v>
      </c>
    </row>
    <row r="307" spans="1:15" ht="28" x14ac:dyDescent="0.15">
      <c r="A307" s="91" t="s">
        <v>65</v>
      </c>
      <c r="B307" s="90" t="s">
        <v>5234</v>
      </c>
      <c r="C307" s="44" t="s">
        <v>126</v>
      </c>
      <c r="D307" s="44" t="s">
        <v>127</v>
      </c>
      <c r="E307" s="43" t="s">
        <v>7586</v>
      </c>
      <c r="F307" s="56">
        <v>372075204</v>
      </c>
      <c r="G307" s="104">
        <v>0</v>
      </c>
      <c r="H307" s="43" t="s">
        <v>11</v>
      </c>
      <c r="I307" s="43" t="str">
        <f t="shared" si="33"/>
        <v>890903475SUMINISTRO DE BIENES Y SERVICIOSAIA S.A.</v>
      </c>
      <c r="J307" s="193">
        <f t="shared" si="29"/>
        <v>1.8044126724696293E-2</v>
      </c>
      <c r="K307" s="156">
        <f t="shared" si="30"/>
        <v>30899184.908111796</v>
      </c>
      <c r="L307" s="156">
        <f t="shared" si="31"/>
        <v>67665475.217611104</v>
      </c>
      <c r="M307" s="156">
        <f t="shared" si="32"/>
        <v>130224462.57213315</v>
      </c>
      <c r="N307" s="156">
        <f t="shared" si="34"/>
        <v>130224462.57213315</v>
      </c>
      <c r="O307" s="156">
        <f t="shared" si="35"/>
        <v>13061618.703023126</v>
      </c>
    </row>
    <row r="308" spans="1:15" ht="28" x14ac:dyDescent="0.15">
      <c r="A308" s="91" t="s">
        <v>65</v>
      </c>
      <c r="B308" s="90" t="s">
        <v>5234</v>
      </c>
      <c r="C308" s="44" t="s">
        <v>1833</v>
      </c>
      <c r="D308" s="44" t="s">
        <v>1834</v>
      </c>
      <c r="E308" s="43" t="s">
        <v>7586</v>
      </c>
      <c r="F308" s="56">
        <v>318369</v>
      </c>
      <c r="G308" s="104">
        <v>0</v>
      </c>
      <c r="H308" s="43" t="s">
        <v>11</v>
      </c>
      <c r="I308" s="43" t="str">
        <f t="shared" si="33"/>
        <v>800032189SUMINISTRO DE BIENES Y SERVICIOSAIA S.A.</v>
      </c>
      <c r="J308" s="193">
        <f t="shared" si="29"/>
        <v>1.5439595327655414E-5</v>
      </c>
      <c r="K308" s="156">
        <f t="shared" si="30"/>
        <v>26439.124387366181</v>
      </c>
      <c r="L308" s="156">
        <f t="shared" si="31"/>
        <v>57898.482478707803</v>
      </c>
      <c r="M308" s="156">
        <f t="shared" si="32"/>
        <v>111427.55947968912</v>
      </c>
      <c r="N308" s="156">
        <f t="shared" si="34"/>
        <v>111427.55947968912</v>
      </c>
      <c r="O308" s="156">
        <f t="shared" si="35"/>
        <v>11176.274151455602</v>
      </c>
    </row>
    <row r="309" spans="1:15" ht="28" x14ac:dyDescent="0.15">
      <c r="A309" s="91" t="s">
        <v>65</v>
      </c>
      <c r="B309" s="90" t="s">
        <v>5234</v>
      </c>
      <c r="C309" s="44" t="s">
        <v>1533</v>
      </c>
      <c r="D309" s="44" t="s">
        <v>1534</v>
      </c>
      <c r="E309" s="43" t="s">
        <v>7586</v>
      </c>
      <c r="F309" s="56">
        <v>1325098</v>
      </c>
      <c r="G309" s="104">
        <v>0</v>
      </c>
      <c r="H309" s="43" t="s">
        <v>11</v>
      </c>
      <c r="I309" s="43" t="str">
        <f t="shared" si="33"/>
        <v>811031999SUMINISTRO DE BIENES Y SERVICIOSAIA S.A.</v>
      </c>
      <c r="J309" s="193">
        <f t="shared" si="29"/>
        <v>6.426183733179277E-5</v>
      </c>
      <c r="K309" s="156">
        <f t="shared" si="30"/>
        <v>110043.47423100285</v>
      </c>
      <c r="L309" s="156">
        <f t="shared" si="31"/>
        <v>240981.88999422287</v>
      </c>
      <c r="M309" s="156">
        <f t="shared" si="32"/>
        <v>463777.68002354843</v>
      </c>
      <c r="N309" s="156">
        <f t="shared" si="34"/>
        <v>463777.68002354843</v>
      </c>
      <c r="O309" s="156">
        <f t="shared" si="35"/>
        <v>46517.275631564364</v>
      </c>
    </row>
    <row r="310" spans="1:15" ht="28" x14ac:dyDescent="0.15">
      <c r="A310" s="91" t="s">
        <v>65</v>
      </c>
      <c r="B310" s="90" t="s">
        <v>5234</v>
      </c>
      <c r="C310" s="44" t="s">
        <v>959</v>
      </c>
      <c r="D310" s="44" t="s">
        <v>960</v>
      </c>
      <c r="E310" s="43" t="s">
        <v>7586</v>
      </c>
      <c r="F310" s="56">
        <v>5391321</v>
      </c>
      <c r="G310" s="104">
        <v>0</v>
      </c>
      <c r="H310" s="43" t="s">
        <v>11</v>
      </c>
      <c r="I310" s="43" t="str">
        <f t="shared" si="33"/>
        <v>900679556SUMINISTRO DE BIENES Y SERVICIOSAIA S.A.</v>
      </c>
      <c r="J310" s="193">
        <f t="shared" si="29"/>
        <v>2.6145703420085031E-4</v>
      </c>
      <c r="K310" s="156">
        <f t="shared" si="30"/>
        <v>447725.14450596453</v>
      </c>
      <c r="L310" s="156">
        <f t="shared" si="31"/>
        <v>980463.87825318868</v>
      </c>
      <c r="M310" s="156">
        <f t="shared" si="32"/>
        <v>1886935.4158275367</v>
      </c>
      <c r="N310" s="156">
        <f t="shared" si="34"/>
        <v>1886935.4158275367</v>
      </c>
      <c r="O310" s="156">
        <f t="shared" si="35"/>
        <v>189261.14519472615</v>
      </c>
    </row>
    <row r="311" spans="1:15" ht="28" x14ac:dyDescent="0.15">
      <c r="A311" s="91" t="s">
        <v>65</v>
      </c>
      <c r="B311" s="90" t="s">
        <v>5234</v>
      </c>
      <c r="C311" s="44" t="s">
        <v>1685</v>
      </c>
      <c r="D311" s="44" t="s">
        <v>1686</v>
      </c>
      <c r="E311" s="43" t="s">
        <v>7586</v>
      </c>
      <c r="F311" s="56">
        <v>678516</v>
      </c>
      <c r="G311" s="104">
        <v>0</v>
      </c>
      <c r="H311" s="43" t="s">
        <v>7</v>
      </c>
      <c r="I311" s="43" t="str">
        <f t="shared" si="33"/>
        <v>900275146SUMINISTRO DE BIENES Y SERVICIOSAIA CONCAY</v>
      </c>
      <c r="J311" s="193">
        <f t="shared" si="29"/>
        <v>3.2905252908855572E-5</v>
      </c>
      <c r="K311" s="156">
        <f t="shared" si="30"/>
        <v>56347.725195663363</v>
      </c>
      <c r="L311" s="156">
        <f t="shared" si="31"/>
        <v>123394.69840820839</v>
      </c>
      <c r="M311" s="156">
        <f t="shared" si="32"/>
        <v>237477.21024321066</v>
      </c>
      <c r="N311" s="156">
        <f t="shared" si="34"/>
        <v>237477.21024321066</v>
      </c>
      <c r="O311" s="156">
        <f t="shared" si="35"/>
        <v>23819.155860492225</v>
      </c>
    </row>
    <row r="312" spans="1:15" ht="28" x14ac:dyDescent="0.15">
      <c r="A312" s="91" t="s">
        <v>65</v>
      </c>
      <c r="B312" s="90" t="s">
        <v>5234</v>
      </c>
      <c r="C312" s="44" t="s">
        <v>777</v>
      </c>
      <c r="D312" s="44" t="s">
        <v>778</v>
      </c>
      <c r="E312" s="43" t="s">
        <v>7586</v>
      </c>
      <c r="F312" s="56">
        <v>8605440</v>
      </c>
      <c r="G312" s="104">
        <v>0</v>
      </c>
      <c r="H312" s="43" t="s">
        <v>11</v>
      </c>
      <c r="I312" s="43" t="str">
        <f t="shared" si="33"/>
        <v>830043710SUMINISTRO DE BIENES Y SERVICIOSAIA S.A.</v>
      </c>
      <c r="J312" s="193">
        <f t="shared" si="29"/>
        <v>4.1732866961424948E-4</v>
      </c>
      <c r="K312" s="156">
        <f t="shared" si="30"/>
        <v>714643.38100762444</v>
      </c>
      <c r="L312" s="156">
        <f t="shared" si="31"/>
        <v>1564982.5110534355</v>
      </c>
      <c r="M312" s="156">
        <f t="shared" si="32"/>
        <v>3011861.0086060385</v>
      </c>
      <c r="N312" s="156">
        <f t="shared" si="34"/>
        <v>3011861.0086060385</v>
      </c>
      <c r="O312" s="156">
        <f t="shared" si="35"/>
        <v>302092.09010268614</v>
      </c>
    </row>
    <row r="313" spans="1:15" ht="28" x14ac:dyDescent="0.15">
      <c r="A313" s="91" t="s">
        <v>65</v>
      </c>
      <c r="B313" s="90" t="s">
        <v>5234</v>
      </c>
      <c r="C313" s="44" t="s">
        <v>1361</v>
      </c>
      <c r="D313" s="44" t="s">
        <v>1362</v>
      </c>
      <c r="E313" s="43" t="s">
        <v>7586</v>
      </c>
      <c r="F313" s="56">
        <v>2040617</v>
      </c>
      <c r="G313" s="104">
        <v>0</v>
      </c>
      <c r="H313" s="43" t="s">
        <v>11</v>
      </c>
      <c r="I313" s="43" t="str">
        <f t="shared" si="33"/>
        <v>900647732SUMINISTRO DE BIENES Y SERVICIOSAIA S.A.</v>
      </c>
      <c r="J313" s="193">
        <f t="shared" si="29"/>
        <v>9.8961584509591719E-5</v>
      </c>
      <c r="K313" s="156">
        <f t="shared" si="30"/>
        <v>169464.13341114871</v>
      </c>
      <c r="L313" s="156">
        <f t="shared" si="31"/>
        <v>371105.94191096892</v>
      </c>
      <c r="M313" s="156">
        <f t="shared" si="32"/>
        <v>714205.75540572347</v>
      </c>
      <c r="N313" s="156">
        <f t="shared" si="34"/>
        <v>714205.75540572347</v>
      </c>
      <c r="O313" s="156">
        <f t="shared" si="35"/>
        <v>71635.413718423835</v>
      </c>
    </row>
    <row r="314" spans="1:15" ht="28" x14ac:dyDescent="0.15">
      <c r="A314" s="91" t="s">
        <v>65</v>
      </c>
      <c r="B314" s="90" t="s">
        <v>5234</v>
      </c>
      <c r="C314" s="44" t="s">
        <v>870</v>
      </c>
      <c r="D314" s="44" t="s">
        <v>871</v>
      </c>
      <c r="E314" s="43" t="s">
        <v>7586</v>
      </c>
      <c r="F314" s="56">
        <v>13419315</v>
      </c>
      <c r="G314" s="104">
        <v>0</v>
      </c>
      <c r="H314" s="43" t="s">
        <v>11</v>
      </c>
      <c r="I314" s="43" t="str">
        <f t="shared" si="33"/>
        <v>900479981SUMINISTRO DE BIENES Y SERVICIOSAIA S.A.</v>
      </c>
      <c r="J314" s="193">
        <f t="shared" si="29"/>
        <v>6.5078193283371242E-4</v>
      </c>
      <c r="K314" s="156">
        <f t="shared" si="30"/>
        <v>1114414.2126848053</v>
      </c>
      <c r="L314" s="156">
        <f t="shared" si="31"/>
        <v>2440432.2481264216</v>
      </c>
      <c r="M314" s="156">
        <f t="shared" si="32"/>
        <v>4696693.2092609024</v>
      </c>
      <c r="N314" s="156">
        <f t="shared" si="34"/>
        <v>4696693.2092609024</v>
      </c>
      <c r="O314" s="156">
        <f t="shared" si="35"/>
        <v>471082.11969362729</v>
      </c>
    </row>
    <row r="315" spans="1:15" ht="28" x14ac:dyDescent="0.15">
      <c r="A315" s="91" t="s">
        <v>65</v>
      </c>
      <c r="B315" s="90" t="s">
        <v>5234</v>
      </c>
      <c r="C315" s="44" t="s">
        <v>1252</v>
      </c>
      <c r="D315" s="44" t="s">
        <v>1253</v>
      </c>
      <c r="E315" s="43" t="s">
        <v>7586</v>
      </c>
      <c r="F315" s="56">
        <v>2616730</v>
      </c>
      <c r="G315" s="104">
        <v>0</v>
      </c>
      <c r="H315" s="43" t="s">
        <v>11</v>
      </c>
      <c r="I315" s="43" t="str">
        <f t="shared" si="33"/>
        <v>900260324SUMINISTRO DE BIENES Y SERVICIOSAIA S.A.</v>
      </c>
      <c r="J315" s="193">
        <f t="shared" si="29"/>
        <v>1.269007104389427E-4</v>
      </c>
      <c r="K315" s="156">
        <f t="shared" si="30"/>
        <v>217307.74653987258</v>
      </c>
      <c r="L315" s="156">
        <f t="shared" si="31"/>
        <v>475877.66414603509</v>
      </c>
      <c r="M315" s="156">
        <f t="shared" si="32"/>
        <v>915842.42723784945</v>
      </c>
      <c r="N315" s="156">
        <f t="shared" si="34"/>
        <v>915842.42723784945</v>
      </c>
      <c r="O315" s="156">
        <f t="shared" si="35"/>
        <v>91859.734648594604</v>
      </c>
    </row>
    <row r="316" spans="1:15" ht="28" x14ac:dyDescent="0.15">
      <c r="A316" s="91" t="s">
        <v>65</v>
      </c>
      <c r="B316" s="90" t="s">
        <v>5234</v>
      </c>
      <c r="C316" s="44" t="s">
        <v>1501</v>
      </c>
      <c r="D316" s="44" t="s">
        <v>1502</v>
      </c>
      <c r="E316" s="43" t="s">
        <v>7586</v>
      </c>
      <c r="F316" s="56">
        <v>1437174</v>
      </c>
      <c r="G316" s="104">
        <v>0</v>
      </c>
      <c r="H316" s="43" t="s">
        <v>11</v>
      </c>
      <c r="I316" s="43" t="str">
        <f t="shared" si="33"/>
        <v>900492828SUMINISTRO DE BIENES Y SERVICIOSAIA S.A.</v>
      </c>
      <c r="J316" s="193">
        <f t="shared" si="29"/>
        <v>6.9697065277799788E-5</v>
      </c>
      <c r="K316" s="156">
        <f t="shared" si="30"/>
        <v>119350.88577182012</v>
      </c>
      <c r="L316" s="156">
        <f t="shared" si="31"/>
        <v>261363.9947917492</v>
      </c>
      <c r="M316" s="156">
        <f t="shared" si="32"/>
        <v>503003.72010988108</v>
      </c>
      <c r="N316" s="156">
        <f t="shared" si="34"/>
        <v>503003.72010988108</v>
      </c>
      <c r="O316" s="156">
        <f t="shared" si="35"/>
        <v>50451.679112426311</v>
      </c>
    </row>
    <row r="317" spans="1:15" ht="28" x14ac:dyDescent="0.15">
      <c r="A317" s="91" t="s">
        <v>65</v>
      </c>
      <c r="B317" s="90" t="s">
        <v>5234</v>
      </c>
      <c r="C317" s="44" t="s">
        <v>427</v>
      </c>
      <c r="D317" s="44" t="s">
        <v>428</v>
      </c>
      <c r="E317" s="43" t="s">
        <v>7586</v>
      </c>
      <c r="F317" s="56">
        <v>27351306</v>
      </c>
      <c r="G317" s="104">
        <v>0</v>
      </c>
      <c r="H317" s="43" t="s">
        <v>7</v>
      </c>
      <c r="I317" s="43" t="str">
        <f t="shared" si="33"/>
        <v>2841458SUMINISTRO DE BIENES Y SERVICIOSAIA CONCAY</v>
      </c>
      <c r="J317" s="193">
        <f t="shared" si="29"/>
        <v>1.3264265563634446E-3</v>
      </c>
      <c r="K317" s="156">
        <f t="shared" si="30"/>
        <v>2271403.8788038879</v>
      </c>
      <c r="L317" s="156">
        <f t="shared" si="31"/>
        <v>4974099.586362917</v>
      </c>
      <c r="M317" s="156">
        <f t="shared" si="32"/>
        <v>9572820.457274979</v>
      </c>
      <c r="N317" s="156">
        <f t="shared" si="34"/>
        <v>9572820.457274979</v>
      </c>
      <c r="O317" s="156">
        <f t="shared" si="35"/>
        <v>960161.61829937121</v>
      </c>
    </row>
    <row r="318" spans="1:15" ht="28" x14ac:dyDescent="0.15">
      <c r="A318" s="91" t="s">
        <v>65</v>
      </c>
      <c r="B318" s="90" t="s">
        <v>5234</v>
      </c>
      <c r="C318" s="44" t="s">
        <v>1306</v>
      </c>
      <c r="D318" s="44" t="s">
        <v>1307</v>
      </c>
      <c r="E318" s="43" t="s">
        <v>7586</v>
      </c>
      <c r="F318" s="56">
        <v>2358345</v>
      </c>
      <c r="G318" s="104">
        <v>0</v>
      </c>
      <c r="H318" s="43" t="s">
        <v>7</v>
      </c>
      <c r="I318" s="43" t="str">
        <f t="shared" si="33"/>
        <v>79542726SUMINISTRO DE BIENES Y SERVICIOSAIA CONCAY</v>
      </c>
      <c r="J318" s="193">
        <f t="shared" si="29"/>
        <v>1.1437009395701059E-4</v>
      </c>
      <c r="K318" s="156">
        <f t="shared" si="30"/>
        <v>195850.02560966392</v>
      </c>
      <c r="L318" s="156">
        <f t="shared" si="31"/>
        <v>428887.85233878973</v>
      </c>
      <c r="M318" s="156">
        <f t="shared" si="32"/>
        <v>825408.96808774548</v>
      </c>
      <c r="N318" s="156">
        <f t="shared" si="34"/>
        <v>825408.96808774548</v>
      </c>
      <c r="O318" s="156">
        <f t="shared" si="35"/>
        <v>82789.185704998163</v>
      </c>
    </row>
    <row r="319" spans="1:15" ht="28" x14ac:dyDescent="0.15">
      <c r="A319" s="91" t="s">
        <v>65</v>
      </c>
      <c r="B319" s="90" t="s">
        <v>5234</v>
      </c>
      <c r="C319" s="44" t="s">
        <v>1427</v>
      </c>
      <c r="D319" s="44" t="s">
        <v>1428</v>
      </c>
      <c r="E319" s="43" t="s">
        <v>7586</v>
      </c>
      <c r="F319" s="56">
        <v>1663162</v>
      </c>
      <c r="G319" s="104">
        <v>0</v>
      </c>
      <c r="H319" s="43" t="s">
        <v>11</v>
      </c>
      <c r="I319" s="43" t="str">
        <f t="shared" si="33"/>
        <v>900030197SUMINISTRO DE BIENES Y SERVICIOSAIA S.A.</v>
      </c>
      <c r="J319" s="193">
        <f t="shared" si="29"/>
        <v>8.0656559666091962E-5</v>
      </c>
      <c r="K319" s="156">
        <f t="shared" si="30"/>
        <v>138118.18045833829</v>
      </c>
      <c r="L319" s="156">
        <f t="shared" si="31"/>
        <v>302462.09874784487</v>
      </c>
      <c r="M319" s="156">
        <f t="shared" si="32"/>
        <v>582098.39111018565</v>
      </c>
      <c r="N319" s="156">
        <f t="shared" si="34"/>
        <v>582098.39111018565</v>
      </c>
      <c r="O319" s="156">
        <f t="shared" si="35"/>
        <v>58384.938452811679</v>
      </c>
    </row>
    <row r="320" spans="1:15" ht="28" x14ac:dyDescent="0.15">
      <c r="A320" s="91" t="s">
        <v>65</v>
      </c>
      <c r="B320" s="90" t="s">
        <v>5234</v>
      </c>
      <c r="C320" s="44" t="s">
        <v>242</v>
      </c>
      <c r="D320" s="44" t="s">
        <v>243</v>
      </c>
      <c r="E320" s="43" t="s">
        <v>7586</v>
      </c>
      <c r="F320" s="56">
        <v>67068750</v>
      </c>
      <c r="G320" s="104">
        <v>0</v>
      </c>
      <c r="H320" s="43" t="s">
        <v>7</v>
      </c>
      <c r="I320" s="43" t="str">
        <f t="shared" si="33"/>
        <v>900650581SUMINISTRO DE BIENES Y SERVICIOSAIA CONCAY</v>
      </c>
      <c r="J320" s="193">
        <f t="shared" si="29"/>
        <v>3.2525602653891835E-3</v>
      </c>
      <c r="K320" s="156">
        <f t="shared" si="30"/>
        <v>5569760.321372889</v>
      </c>
      <c r="L320" s="156">
        <f t="shared" si="31"/>
        <v>12197100.995209439</v>
      </c>
      <c r="M320" s="156">
        <f t="shared" si="32"/>
        <v>23473727.435313739</v>
      </c>
      <c r="N320" s="156">
        <f t="shared" si="34"/>
        <v>23473727.435313739</v>
      </c>
      <c r="O320" s="156">
        <f t="shared" si="35"/>
        <v>2354433.8079255139</v>
      </c>
    </row>
    <row r="321" spans="1:15" ht="28" x14ac:dyDescent="0.15">
      <c r="A321" s="91" t="s">
        <v>65</v>
      </c>
      <c r="B321" s="90" t="s">
        <v>5234</v>
      </c>
      <c r="C321" s="44" t="s">
        <v>740</v>
      </c>
      <c r="D321" s="44" t="s">
        <v>741</v>
      </c>
      <c r="E321" s="43" t="s">
        <v>7586</v>
      </c>
      <c r="F321" s="56">
        <v>10417905</v>
      </c>
      <c r="G321" s="104">
        <v>0</v>
      </c>
      <c r="H321" s="43" t="s">
        <v>11</v>
      </c>
      <c r="I321" s="43" t="str">
        <f t="shared" si="33"/>
        <v>900687855SUMINISTRO DE BIENES Y SERVICIOSAIA S.A.</v>
      </c>
      <c r="J321" s="193">
        <f t="shared" si="29"/>
        <v>5.0522581457980507E-4</v>
      </c>
      <c r="K321" s="156">
        <f t="shared" si="30"/>
        <v>865160.50919142261</v>
      </c>
      <c r="L321" s="156">
        <f t="shared" si="31"/>
        <v>1894596.8046742689</v>
      </c>
      <c r="M321" s="156">
        <f t="shared" si="32"/>
        <v>3646214.703822453</v>
      </c>
      <c r="N321" s="156">
        <f t="shared" si="34"/>
        <v>3646214.703822453</v>
      </c>
      <c r="O321" s="156">
        <f t="shared" si="35"/>
        <v>365718.27773376199</v>
      </c>
    </row>
    <row r="322" spans="1:15" ht="28" x14ac:dyDescent="0.15">
      <c r="A322" s="91" t="s">
        <v>65</v>
      </c>
      <c r="B322" s="90" t="s">
        <v>5234</v>
      </c>
      <c r="C322" s="44" t="s">
        <v>299</v>
      </c>
      <c r="D322" s="44" t="s">
        <v>300</v>
      </c>
      <c r="E322" s="43" t="s">
        <v>7586</v>
      </c>
      <c r="F322" s="56">
        <v>44509172</v>
      </c>
      <c r="G322" s="104">
        <v>0</v>
      </c>
      <c r="H322" s="43" t="s">
        <v>11</v>
      </c>
      <c r="I322" s="43" t="str">
        <f t="shared" si="33"/>
        <v>900461747SUMINISTRO DE BIENES Y SERVICIOSAIA S.A.</v>
      </c>
      <c r="J322" s="193">
        <f t="shared" si="29"/>
        <v>2.1585129332598687E-3</v>
      </c>
      <c r="K322" s="156">
        <f t="shared" si="30"/>
        <v>3696288.0647508893</v>
      </c>
      <c r="L322" s="156">
        <f t="shared" si="31"/>
        <v>8094423.4997245073</v>
      </c>
      <c r="M322" s="156">
        <f t="shared" si="32"/>
        <v>15577987.839336472</v>
      </c>
      <c r="N322" s="156">
        <f t="shared" si="34"/>
        <v>15577987.839336472</v>
      </c>
      <c r="O322" s="156">
        <f t="shared" si="35"/>
        <v>1562484.7536232844</v>
      </c>
    </row>
    <row r="323" spans="1:15" ht="28" x14ac:dyDescent="0.15">
      <c r="A323" s="91" t="s">
        <v>65</v>
      </c>
      <c r="B323" s="90" t="s">
        <v>5234</v>
      </c>
      <c r="C323" s="44" t="s">
        <v>1185</v>
      </c>
      <c r="D323" s="44" t="s">
        <v>1186</v>
      </c>
      <c r="E323" s="43" t="s">
        <v>7586</v>
      </c>
      <c r="F323" s="56">
        <v>3170861</v>
      </c>
      <c r="G323" s="104">
        <v>0</v>
      </c>
      <c r="H323" s="43" t="s">
        <v>11</v>
      </c>
      <c r="I323" s="43" t="str">
        <f t="shared" si="33"/>
        <v>900659424SUMINISTRO DE BIENES Y SERVICIOSAIA S.A.</v>
      </c>
      <c r="J323" s="193">
        <f t="shared" si="29"/>
        <v>1.5377379920860628E-4</v>
      </c>
      <c r="K323" s="156">
        <f t="shared" si="30"/>
        <v>263325.85268681409</v>
      </c>
      <c r="L323" s="156">
        <f t="shared" si="31"/>
        <v>576651.74703227356</v>
      </c>
      <c r="M323" s="156">
        <f t="shared" si="32"/>
        <v>1109785.5088885115</v>
      </c>
      <c r="N323" s="156">
        <f t="shared" si="34"/>
        <v>1109785.5088885115</v>
      </c>
      <c r="O323" s="156">
        <f t="shared" si="35"/>
        <v>111312.3822738981</v>
      </c>
    </row>
    <row r="324" spans="1:15" ht="28" x14ac:dyDescent="0.15">
      <c r="A324" s="91" t="s">
        <v>65</v>
      </c>
      <c r="B324" s="90" t="s">
        <v>5234</v>
      </c>
      <c r="C324" s="44" t="s">
        <v>244</v>
      </c>
      <c r="D324" s="44" t="s">
        <v>245</v>
      </c>
      <c r="E324" s="43" t="s">
        <v>7586</v>
      </c>
      <c r="F324" s="56">
        <v>65348561</v>
      </c>
      <c r="G324" s="104">
        <v>0</v>
      </c>
      <c r="H324" s="43" t="s">
        <v>11</v>
      </c>
      <c r="I324" s="43" t="str">
        <f t="shared" si="33"/>
        <v>900664672SUMINISTRO DE BIENES Y SERVICIOSAIA S.A.</v>
      </c>
      <c r="J324" s="193">
        <f t="shared" si="29"/>
        <v>3.1691381292921258E-3</v>
      </c>
      <c r="K324" s="156">
        <f t="shared" si="30"/>
        <v>5426906.3031086139</v>
      </c>
      <c r="L324" s="156">
        <f t="shared" si="31"/>
        <v>11884267.984845472</v>
      </c>
      <c r="M324" s="156">
        <f t="shared" si="32"/>
        <v>22871669.879101273</v>
      </c>
      <c r="N324" s="156">
        <f t="shared" si="34"/>
        <v>22871669.879101273</v>
      </c>
      <c r="O324" s="156">
        <f t="shared" si="35"/>
        <v>2294046.9491034606</v>
      </c>
    </row>
    <row r="325" spans="1:15" ht="28" x14ac:dyDescent="0.15">
      <c r="A325" s="91" t="s">
        <v>65</v>
      </c>
      <c r="B325" s="90" t="s">
        <v>5234</v>
      </c>
      <c r="C325" s="44" t="s">
        <v>1419</v>
      </c>
      <c r="D325" s="44" t="s">
        <v>1420</v>
      </c>
      <c r="E325" s="43" t="s">
        <v>7586</v>
      </c>
      <c r="F325" s="56">
        <v>1729865</v>
      </c>
      <c r="G325" s="104">
        <v>0</v>
      </c>
      <c r="H325" s="43" t="s">
        <v>11</v>
      </c>
      <c r="I325" s="43" t="str">
        <f t="shared" si="33"/>
        <v>900809508SUMINISTRO DE BIENES Y SERVICIOSAIA S.A.</v>
      </c>
      <c r="J325" s="193">
        <f t="shared" si="29"/>
        <v>8.3891382551299381E-5</v>
      </c>
      <c r="K325" s="156">
        <f t="shared" si="30"/>
        <v>143657.5668747623</v>
      </c>
      <c r="L325" s="156">
        <f t="shared" si="31"/>
        <v>314592.68456737266</v>
      </c>
      <c r="M325" s="156">
        <f t="shared" si="32"/>
        <v>605444.10787272768</v>
      </c>
      <c r="N325" s="156">
        <f t="shared" si="34"/>
        <v>605444.10787272768</v>
      </c>
      <c r="O325" s="156">
        <f t="shared" si="35"/>
        <v>60726.532686937942</v>
      </c>
    </row>
    <row r="326" spans="1:15" ht="28" x14ac:dyDescent="0.15">
      <c r="A326" s="91" t="s">
        <v>65</v>
      </c>
      <c r="B326" s="90" t="s">
        <v>5234</v>
      </c>
      <c r="C326" s="44" t="s">
        <v>1008</v>
      </c>
      <c r="D326" s="44" t="s">
        <v>1009</v>
      </c>
      <c r="E326" s="43" t="s">
        <v>7586</v>
      </c>
      <c r="F326" s="56">
        <v>4671351</v>
      </c>
      <c r="G326" s="104">
        <v>0</v>
      </c>
      <c r="H326" s="43" t="s">
        <v>11</v>
      </c>
      <c r="I326" s="43" t="str">
        <f t="shared" si="33"/>
        <v>900189831SUMINISTRO DE BIENES Y SERVICIOSAIA S.A.</v>
      </c>
      <c r="J326" s="193">
        <f t="shared" si="29"/>
        <v>2.2654143171426376E-4</v>
      </c>
      <c r="K326" s="156">
        <f t="shared" si="30"/>
        <v>387934.8496431731</v>
      </c>
      <c r="L326" s="156">
        <f t="shared" si="31"/>
        <v>849530.36892848904</v>
      </c>
      <c r="M326" s="156">
        <f t="shared" si="32"/>
        <v>1634949.5126818416</v>
      </c>
      <c r="N326" s="156">
        <f t="shared" si="34"/>
        <v>1634949.5126818416</v>
      </c>
      <c r="O326" s="156">
        <f t="shared" si="35"/>
        <v>163986.75572582844</v>
      </c>
    </row>
    <row r="327" spans="1:15" ht="28" x14ac:dyDescent="0.15">
      <c r="A327" s="91" t="s">
        <v>65</v>
      </c>
      <c r="B327" s="90" t="s">
        <v>5234</v>
      </c>
      <c r="C327" s="44" t="s">
        <v>1691</v>
      </c>
      <c r="D327" s="44" t="s">
        <v>1692</v>
      </c>
      <c r="E327" s="43" t="s">
        <v>7586</v>
      </c>
      <c r="F327" s="56">
        <v>643594</v>
      </c>
      <c r="G327" s="104">
        <v>0</v>
      </c>
      <c r="H327" s="43" t="s">
        <v>11</v>
      </c>
      <c r="I327" s="43" t="str">
        <f t="shared" si="33"/>
        <v>900408394SUMINISTRO DE BIENES Y SERVICIOSAIA S.A.</v>
      </c>
      <c r="J327" s="193">
        <f t="shared" si="29"/>
        <v>3.1211678634876691E-5</v>
      </c>
      <c r="K327" s="156">
        <f t="shared" si="30"/>
        <v>53447.608972489616</v>
      </c>
      <c r="L327" s="156">
        <f t="shared" si="31"/>
        <v>117043.79488078759</v>
      </c>
      <c r="M327" s="156">
        <f t="shared" si="32"/>
        <v>225254.68470790508</v>
      </c>
      <c r="N327" s="156">
        <f t="shared" si="34"/>
        <v>225254.68470790508</v>
      </c>
      <c r="O327" s="156">
        <f t="shared" si="35"/>
        <v>22593.226684230929</v>
      </c>
    </row>
    <row r="328" spans="1:15" ht="28" x14ac:dyDescent="0.15">
      <c r="A328" s="91" t="s">
        <v>65</v>
      </c>
      <c r="B328" s="90" t="s">
        <v>5234</v>
      </c>
      <c r="C328" s="44" t="s">
        <v>1200</v>
      </c>
      <c r="D328" s="44" t="s">
        <v>1201</v>
      </c>
      <c r="E328" s="43" t="s">
        <v>7586</v>
      </c>
      <c r="F328" s="56">
        <v>3004197</v>
      </c>
      <c r="G328" s="104">
        <v>0</v>
      </c>
      <c r="H328" s="43" t="s">
        <v>11</v>
      </c>
      <c r="I328" s="43" t="str">
        <f t="shared" si="33"/>
        <v>900869312SUMINISTRO DE BIENES Y SERVICIOSAIA S.A.</v>
      </c>
      <c r="J328" s="193">
        <f t="shared" si="29"/>
        <v>1.4569127636345375E-4</v>
      </c>
      <c r="K328" s="156">
        <f t="shared" si="30"/>
        <v>249485.15140341021</v>
      </c>
      <c r="L328" s="156">
        <f t="shared" si="31"/>
        <v>546342.28636295162</v>
      </c>
      <c r="M328" s="156">
        <f t="shared" si="32"/>
        <v>1051453.9415150457</v>
      </c>
      <c r="N328" s="156">
        <f t="shared" si="34"/>
        <v>1051453.9415150457</v>
      </c>
      <c r="O328" s="156">
        <f t="shared" si="35"/>
        <v>105461.6789856439</v>
      </c>
    </row>
    <row r="329" spans="1:15" ht="28" x14ac:dyDescent="0.15">
      <c r="A329" s="91" t="s">
        <v>65</v>
      </c>
      <c r="B329" s="90" t="s">
        <v>5234</v>
      </c>
      <c r="C329" s="44" t="s">
        <v>262</v>
      </c>
      <c r="D329" s="44" t="s">
        <v>263</v>
      </c>
      <c r="E329" s="43" t="s">
        <v>7586</v>
      </c>
      <c r="F329" s="56">
        <v>43391116.5</v>
      </c>
      <c r="G329" s="104">
        <v>0</v>
      </c>
      <c r="H329" s="43" t="s">
        <v>7</v>
      </c>
      <c r="I329" s="43" t="str">
        <f t="shared" si="33"/>
        <v>830071995SUMINISTRO DE BIENES Y SERVICIOSAIA CONCAY</v>
      </c>
      <c r="J329" s="193">
        <f t="shared" si="29"/>
        <v>2.104291810996522E-3</v>
      </c>
      <c r="K329" s="156">
        <f t="shared" si="30"/>
        <v>3603438.5459959889</v>
      </c>
      <c r="L329" s="156">
        <f t="shared" si="31"/>
        <v>7891094.2912369575</v>
      </c>
      <c r="M329" s="156">
        <f t="shared" si="32"/>
        <v>15186673.9999619</v>
      </c>
      <c r="N329" s="156">
        <f t="shared" si="34"/>
        <v>15186673.9999619</v>
      </c>
      <c r="O329" s="156">
        <f t="shared" si="35"/>
        <v>1523235.6596959776</v>
      </c>
    </row>
    <row r="330" spans="1:15" ht="28" x14ac:dyDescent="0.15">
      <c r="A330" s="91" t="s">
        <v>65</v>
      </c>
      <c r="B330" s="90" t="s">
        <v>5234</v>
      </c>
      <c r="C330" s="44" t="s">
        <v>130</v>
      </c>
      <c r="D330" s="44" t="s">
        <v>131</v>
      </c>
      <c r="E330" s="43" t="s">
        <v>7586</v>
      </c>
      <c r="F330" s="56">
        <v>1472000</v>
      </c>
      <c r="G330" s="104">
        <v>0</v>
      </c>
      <c r="H330" s="43" t="s">
        <v>11</v>
      </c>
      <c r="I330" s="43" t="str">
        <f t="shared" si="33"/>
        <v>800014246SUMINISTRO DE BIENES Y SERVICIOSAIA S.A.</v>
      </c>
      <c r="J330" s="193">
        <f t="shared" si="29"/>
        <v>7.1385983944130134E-5</v>
      </c>
      <c r="K330" s="156">
        <f t="shared" si="30"/>
        <v>122243.02962349667</v>
      </c>
      <c r="L330" s="156">
        <f t="shared" si="31"/>
        <v>267697.43979048799</v>
      </c>
      <c r="M330" s="156">
        <f t="shared" si="32"/>
        <v>515192.64612478716</v>
      </c>
      <c r="N330" s="156">
        <f t="shared" si="34"/>
        <v>515192.64612478716</v>
      </c>
      <c r="O330" s="156">
        <f t="shared" si="35"/>
        <v>51674.238229672628</v>
      </c>
    </row>
    <row r="331" spans="1:15" ht="42" x14ac:dyDescent="0.15">
      <c r="A331" s="91" t="s">
        <v>65</v>
      </c>
      <c r="B331" s="90" t="s">
        <v>5234</v>
      </c>
      <c r="C331" s="44" t="s">
        <v>130</v>
      </c>
      <c r="D331" s="44" t="s">
        <v>131</v>
      </c>
      <c r="E331" s="43" t="s">
        <v>7586</v>
      </c>
      <c r="F331" s="56">
        <v>292035563.5</v>
      </c>
      <c r="G331" s="104">
        <v>0</v>
      </c>
      <c r="H331" s="43" t="s">
        <v>690</v>
      </c>
      <c r="I331" s="43" t="str">
        <f t="shared" si="33"/>
        <v>800014246SUMINISTRO DE BIENES Y SERVICIOSCONSORCIO AIA ESTYMA</v>
      </c>
      <c r="J331" s="193">
        <f t="shared" si="29"/>
        <v>1.4162531282014943E-2</v>
      </c>
      <c r="K331" s="156">
        <f t="shared" si="30"/>
        <v>24252250.027204514</v>
      </c>
      <c r="L331" s="156">
        <f t="shared" si="31"/>
        <v>53109492.307556041</v>
      </c>
      <c r="M331" s="156">
        <f t="shared" si="32"/>
        <v>102210988.26230185</v>
      </c>
      <c r="N331" s="156">
        <f t="shared" si="34"/>
        <v>102210988.26230185</v>
      </c>
      <c r="O331" s="156">
        <f t="shared" si="35"/>
        <v>10251844.619453592</v>
      </c>
    </row>
    <row r="332" spans="1:15" ht="28" x14ac:dyDescent="0.15">
      <c r="A332" s="91" t="s">
        <v>65</v>
      </c>
      <c r="B332" s="90" t="s">
        <v>5234</v>
      </c>
      <c r="C332" s="44" t="s">
        <v>1520</v>
      </c>
      <c r="D332" s="44" t="s">
        <v>1522</v>
      </c>
      <c r="E332" s="43" t="s">
        <v>7586</v>
      </c>
      <c r="F332" s="56">
        <v>1387251</v>
      </c>
      <c r="G332" s="104">
        <v>0</v>
      </c>
      <c r="H332" s="43" t="s">
        <v>11</v>
      </c>
      <c r="I332" s="43" t="str">
        <f t="shared" si="33"/>
        <v>900893948SUMINISTRO DE BIENES Y SERVICIOSAIA S.A.</v>
      </c>
      <c r="J332" s="193">
        <f t="shared" ref="J332:J395" si="36">+F332/$F$10</f>
        <v>6.7276003812825053E-5</v>
      </c>
      <c r="K332" s="156">
        <f t="shared" ref="K332:K395" si="37">+$C$2*J332</f>
        <v>115205.00345667485</v>
      </c>
      <c r="L332" s="156">
        <f t="shared" ref="L332:L395" si="38">+$C$3*J332</f>
        <v>252285.01429809394</v>
      </c>
      <c r="M332" s="156">
        <f t="shared" ref="M332:M395" si="39">+$C$4*J332</f>
        <v>485530.91951715841</v>
      </c>
      <c r="N332" s="156">
        <f t="shared" si="34"/>
        <v>485530.91951715841</v>
      </c>
      <c r="O332" s="156">
        <f t="shared" si="35"/>
        <v>48699.143110293197</v>
      </c>
    </row>
    <row r="333" spans="1:15" ht="28" x14ac:dyDescent="0.15">
      <c r="A333" s="91" t="s">
        <v>65</v>
      </c>
      <c r="B333" s="90" t="s">
        <v>5234</v>
      </c>
      <c r="C333" s="44" t="s">
        <v>1190</v>
      </c>
      <c r="D333" s="44" t="s">
        <v>1191</v>
      </c>
      <c r="E333" s="43" t="s">
        <v>7586</v>
      </c>
      <c r="F333" s="56">
        <v>3153519.5</v>
      </c>
      <c r="G333" s="104">
        <v>0</v>
      </c>
      <c r="H333" s="43" t="s">
        <v>7</v>
      </c>
      <c r="I333" s="43" t="str">
        <f t="shared" ref="I333:I396" si="40">+CONCATENATE(D333,E333,H333)</f>
        <v>900787851SUMINISTRO DE BIENES Y SERVICIOSAIA CONCAY</v>
      </c>
      <c r="J333" s="193">
        <f t="shared" si="36"/>
        <v>1.5293280733322099E-4</v>
      </c>
      <c r="K333" s="156">
        <f t="shared" si="37"/>
        <v>261885.71851683044</v>
      </c>
      <c r="L333" s="156">
        <f t="shared" si="38"/>
        <v>573498.02749957878</v>
      </c>
      <c r="M333" s="156">
        <f t="shared" si="39"/>
        <v>1103716.070523856</v>
      </c>
      <c r="N333" s="156">
        <f t="shared" ref="N333:N396" si="41">+$C$5*J333</f>
        <v>1103716.070523856</v>
      </c>
      <c r="O333" s="156">
        <f t="shared" ref="O333:O396" si="42">+$C$6*J333</f>
        <v>110703.61270714547</v>
      </c>
    </row>
    <row r="334" spans="1:15" ht="28" x14ac:dyDescent="0.15">
      <c r="A334" s="91" t="s">
        <v>65</v>
      </c>
      <c r="B334" s="90" t="s">
        <v>5234</v>
      </c>
      <c r="C334" s="44" t="s">
        <v>1931</v>
      </c>
      <c r="D334" s="44" t="s">
        <v>1932</v>
      </c>
      <c r="E334" s="43" t="s">
        <v>7586</v>
      </c>
      <c r="F334" s="56">
        <v>66646</v>
      </c>
      <c r="G334" s="104">
        <v>0</v>
      </c>
      <c r="H334" s="43" t="s">
        <v>11</v>
      </c>
      <c r="I334" s="43" t="str">
        <f t="shared" si="40"/>
        <v>800010866SUMINISTRO DE BIENES Y SERVICIOSAIA S.A.</v>
      </c>
      <c r="J334" s="193">
        <f t="shared" si="36"/>
        <v>3.2320586181660985E-6</v>
      </c>
      <c r="K334" s="156">
        <f t="shared" si="37"/>
        <v>5534.6528208475265</v>
      </c>
      <c r="L334" s="156">
        <f t="shared" si="38"/>
        <v>12120.219818122869</v>
      </c>
      <c r="M334" s="156">
        <f t="shared" si="39"/>
        <v>23325.767047304733</v>
      </c>
      <c r="N334" s="156">
        <f t="shared" si="41"/>
        <v>23325.767047304733</v>
      </c>
      <c r="O334" s="156">
        <f t="shared" si="42"/>
        <v>2339.5932615861157</v>
      </c>
    </row>
    <row r="335" spans="1:15" ht="28" x14ac:dyDescent="0.15">
      <c r="A335" s="91" t="s">
        <v>65</v>
      </c>
      <c r="B335" s="90" t="s">
        <v>5234</v>
      </c>
      <c r="C335" s="44" t="s">
        <v>872</v>
      </c>
      <c r="D335" s="44" t="s">
        <v>873</v>
      </c>
      <c r="E335" s="43" t="s">
        <v>7586</v>
      </c>
      <c r="F335" s="56">
        <v>6681077</v>
      </c>
      <c r="G335" s="104">
        <v>0</v>
      </c>
      <c r="H335" s="43" t="s">
        <v>11</v>
      </c>
      <c r="I335" s="43" t="str">
        <f t="shared" si="40"/>
        <v>890904603SUMINISTRO DE BIENES Y SERVICIOSAIA S.A.</v>
      </c>
      <c r="J335" s="193">
        <f t="shared" si="36"/>
        <v>3.2400492897520185E-4</v>
      </c>
      <c r="K335" s="156">
        <f t="shared" si="37"/>
        <v>554833.62338849343</v>
      </c>
      <c r="L335" s="156">
        <f t="shared" si="38"/>
        <v>1215018.4836570069</v>
      </c>
      <c r="M335" s="156">
        <f t="shared" si="39"/>
        <v>2338343.5724140317</v>
      </c>
      <c r="N335" s="156">
        <f t="shared" si="41"/>
        <v>2338343.5724140317</v>
      </c>
      <c r="O335" s="156">
        <f t="shared" si="42"/>
        <v>234537.74764183868</v>
      </c>
    </row>
    <row r="336" spans="1:15" ht="28" x14ac:dyDescent="0.15">
      <c r="A336" s="91" t="s">
        <v>65</v>
      </c>
      <c r="B336" s="90" t="s">
        <v>5234</v>
      </c>
      <c r="C336" s="44" t="s">
        <v>214</v>
      </c>
      <c r="D336" s="44" t="s">
        <v>215</v>
      </c>
      <c r="E336" s="43" t="s">
        <v>7586</v>
      </c>
      <c r="F336" s="56">
        <v>101858195</v>
      </c>
      <c r="G336" s="104">
        <v>0</v>
      </c>
      <c r="H336" s="43" t="s">
        <v>11</v>
      </c>
      <c r="I336" s="43" t="str">
        <f t="shared" si="40"/>
        <v>811001599SUMINISTRO DE BIENES Y SERVICIOSAIA S.A.</v>
      </c>
      <c r="J336" s="193">
        <f t="shared" si="36"/>
        <v>4.9397061636196173E-3</v>
      </c>
      <c r="K336" s="156">
        <f t="shared" si="37"/>
        <v>8458868.4434652869</v>
      </c>
      <c r="L336" s="156">
        <f t="shared" si="38"/>
        <v>18523898.113573566</v>
      </c>
      <c r="M336" s="156">
        <f t="shared" si="39"/>
        <v>35649859.382842779</v>
      </c>
      <c r="N336" s="156">
        <f t="shared" si="41"/>
        <v>35649859.382842779</v>
      </c>
      <c r="O336" s="156">
        <f t="shared" si="42"/>
        <v>3575709.6698875339</v>
      </c>
    </row>
    <row r="337" spans="1:15" ht="28" x14ac:dyDescent="0.15">
      <c r="A337" s="91" t="s">
        <v>65</v>
      </c>
      <c r="B337" s="90" t="s">
        <v>5234</v>
      </c>
      <c r="C337" s="44" t="s">
        <v>433</v>
      </c>
      <c r="D337" s="44" t="s">
        <v>434</v>
      </c>
      <c r="E337" s="43" t="s">
        <v>7586</v>
      </c>
      <c r="F337" s="56">
        <v>26426926</v>
      </c>
      <c r="G337" s="104">
        <v>0</v>
      </c>
      <c r="H337" s="43" t="s">
        <v>11</v>
      </c>
      <c r="I337" s="43" t="str">
        <f t="shared" si="40"/>
        <v>860033419SUMINISTRO DE BIENES Y SERVICIOSAIA S.A.</v>
      </c>
      <c r="J337" s="193">
        <f t="shared" si="36"/>
        <v>1.281597904299399E-3</v>
      </c>
      <c r="K337" s="156">
        <f t="shared" si="37"/>
        <v>2194638.2458396433</v>
      </c>
      <c r="L337" s="156">
        <f t="shared" si="38"/>
        <v>4805992.1411227463</v>
      </c>
      <c r="M337" s="156">
        <f t="shared" si="39"/>
        <v>9249292.0753287636</v>
      </c>
      <c r="N337" s="156">
        <f t="shared" si="41"/>
        <v>9249292.0753287636</v>
      </c>
      <c r="O337" s="156">
        <f t="shared" si="42"/>
        <v>927711.4604632674</v>
      </c>
    </row>
    <row r="338" spans="1:15" ht="28" x14ac:dyDescent="0.15">
      <c r="A338" s="91" t="s">
        <v>65</v>
      </c>
      <c r="B338" s="90" t="s">
        <v>5234</v>
      </c>
      <c r="C338" s="44" t="s">
        <v>901</v>
      </c>
      <c r="D338" s="44" t="s">
        <v>902</v>
      </c>
      <c r="E338" s="43" t="s">
        <v>7586</v>
      </c>
      <c r="F338" s="56">
        <v>6172486</v>
      </c>
      <c r="G338" s="104">
        <v>0</v>
      </c>
      <c r="H338" s="43" t="s">
        <v>11</v>
      </c>
      <c r="I338" s="43" t="str">
        <f t="shared" si="40"/>
        <v>890900691SUMINISTRO DE BIENES Y SERVICIOSAIA S.A.</v>
      </c>
      <c r="J338" s="193">
        <f t="shared" si="36"/>
        <v>2.9934034408380983E-4</v>
      </c>
      <c r="K338" s="156">
        <f t="shared" si="37"/>
        <v>512597.4109705289</v>
      </c>
      <c r="L338" s="156">
        <f t="shared" si="38"/>
        <v>1122526.2903142869</v>
      </c>
      <c r="M338" s="156">
        <f t="shared" si="39"/>
        <v>2160339.2632528557</v>
      </c>
      <c r="N338" s="156">
        <f t="shared" si="41"/>
        <v>2160339.2632528557</v>
      </c>
      <c r="O338" s="156">
        <f t="shared" si="42"/>
        <v>216683.7717617657</v>
      </c>
    </row>
    <row r="339" spans="1:15" ht="28" x14ac:dyDescent="0.15">
      <c r="A339" s="91" t="s">
        <v>65</v>
      </c>
      <c r="B339" s="90" t="s">
        <v>5234</v>
      </c>
      <c r="C339" s="44" t="s">
        <v>1422</v>
      </c>
      <c r="D339" s="44" t="s">
        <v>1423</v>
      </c>
      <c r="E339" s="43" t="s">
        <v>7586</v>
      </c>
      <c r="F339" s="56">
        <v>1705230</v>
      </c>
      <c r="G339" s="104">
        <v>0</v>
      </c>
      <c r="H339" s="43" t="s">
        <v>11</v>
      </c>
      <c r="I339" s="43" t="str">
        <f t="shared" si="40"/>
        <v>890901484SUMINISTRO DE BIENES Y SERVICIOSAIA S.A.</v>
      </c>
      <c r="J339" s="193">
        <f t="shared" si="36"/>
        <v>8.2696685734408312E-5</v>
      </c>
      <c r="K339" s="156">
        <f t="shared" si="37"/>
        <v>141611.74008483373</v>
      </c>
      <c r="L339" s="156">
        <f t="shared" si="38"/>
        <v>310112.57150403119</v>
      </c>
      <c r="M339" s="156">
        <f t="shared" si="39"/>
        <v>596821.98094522476</v>
      </c>
      <c r="N339" s="156">
        <f t="shared" si="41"/>
        <v>596821.98094522476</v>
      </c>
      <c r="O339" s="156">
        <f t="shared" si="42"/>
        <v>59861.72639700045</v>
      </c>
    </row>
    <row r="340" spans="1:15" ht="28" x14ac:dyDescent="0.15">
      <c r="A340" s="91" t="s">
        <v>65</v>
      </c>
      <c r="B340" s="90" t="s">
        <v>5234</v>
      </c>
      <c r="C340" s="44" t="s">
        <v>1761</v>
      </c>
      <c r="D340" s="44" t="s">
        <v>1762</v>
      </c>
      <c r="E340" s="43" t="s">
        <v>7586</v>
      </c>
      <c r="F340" s="56">
        <v>493000</v>
      </c>
      <c r="G340" s="104">
        <v>0</v>
      </c>
      <c r="H340" s="43" t="s">
        <v>11</v>
      </c>
      <c r="I340" s="43" t="str">
        <f t="shared" si="40"/>
        <v>800224617SUMINISTRO DE BIENES Y SERVICIOSAIA S.A.</v>
      </c>
      <c r="J340" s="193">
        <f t="shared" si="36"/>
        <v>2.3908485111722933E-5</v>
      </c>
      <c r="K340" s="156">
        <f t="shared" si="37"/>
        <v>40941.449459499905</v>
      </c>
      <c r="L340" s="156">
        <f t="shared" si="38"/>
        <v>89656.819168960996</v>
      </c>
      <c r="M340" s="156">
        <f t="shared" si="39"/>
        <v>172547.53705130442</v>
      </c>
      <c r="N340" s="156">
        <f t="shared" si="41"/>
        <v>172547.53705130442</v>
      </c>
      <c r="O340" s="156">
        <f t="shared" si="42"/>
        <v>17306.657233171609</v>
      </c>
    </row>
    <row r="341" spans="1:15" ht="28" x14ac:dyDescent="0.15">
      <c r="A341" s="91" t="s">
        <v>65</v>
      </c>
      <c r="B341" s="90" t="s">
        <v>5234</v>
      </c>
      <c r="C341" s="44" t="s">
        <v>938</v>
      </c>
      <c r="D341" s="44" t="s">
        <v>939</v>
      </c>
      <c r="E341" s="43" t="s">
        <v>7586</v>
      </c>
      <c r="F341" s="56">
        <v>5780081</v>
      </c>
      <c r="G341" s="104">
        <v>0</v>
      </c>
      <c r="H341" s="43" t="s">
        <v>7</v>
      </c>
      <c r="I341" s="43" t="str">
        <f t="shared" si="40"/>
        <v>830109420SUMINISTRO DE BIENES Y SERVICIOSAIA CONCAY</v>
      </c>
      <c r="J341" s="193">
        <f t="shared" si="36"/>
        <v>2.8031030534087751E-4</v>
      </c>
      <c r="K341" s="156">
        <f t="shared" si="37"/>
        <v>480009.92724810482</v>
      </c>
      <c r="L341" s="156">
        <f t="shared" si="38"/>
        <v>1051163.6450282906</v>
      </c>
      <c r="M341" s="156">
        <f t="shared" si="39"/>
        <v>2022999.4736451129</v>
      </c>
      <c r="N341" s="156">
        <f t="shared" si="41"/>
        <v>2022999.4736451129</v>
      </c>
      <c r="O341" s="156">
        <f t="shared" si="42"/>
        <v>202908.48001413344</v>
      </c>
    </row>
    <row r="342" spans="1:15" ht="28" x14ac:dyDescent="0.15">
      <c r="A342" s="91" t="s">
        <v>65</v>
      </c>
      <c r="B342" s="90" t="s">
        <v>5234</v>
      </c>
      <c r="C342" s="44" t="s">
        <v>938</v>
      </c>
      <c r="D342" s="44" t="s">
        <v>939</v>
      </c>
      <c r="E342" s="43" t="s">
        <v>7586</v>
      </c>
      <c r="F342" s="56">
        <v>453921</v>
      </c>
      <c r="G342" s="104">
        <v>0</v>
      </c>
      <c r="H342" s="43" t="s">
        <v>11</v>
      </c>
      <c r="I342" s="43" t="str">
        <f t="shared" si="40"/>
        <v>830109420SUMINISTRO DE BIENES Y SERVICIOSAIA S.A.</v>
      </c>
      <c r="J342" s="193">
        <f t="shared" si="36"/>
        <v>2.2013313327380091E-5</v>
      </c>
      <c r="K342" s="156">
        <f t="shared" si="37"/>
        <v>37696.112941390784</v>
      </c>
      <c r="L342" s="156">
        <f t="shared" si="38"/>
        <v>82549.924977675342</v>
      </c>
      <c r="M342" s="156">
        <f t="shared" si="39"/>
        <v>158870.08228370213</v>
      </c>
      <c r="N342" s="156">
        <f t="shared" si="41"/>
        <v>158870.08228370213</v>
      </c>
      <c r="O342" s="156">
        <f t="shared" si="42"/>
        <v>15934.797480605454</v>
      </c>
    </row>
    <row r="343" spans="1:15" ht="28" x14ac:dyDescent="0.15">
      <c r="A343" s="91" t="s">
        <v>65</v>
      </c>
      <c r="B343" s="90" t="s">
        <v>5234</v>
      </c>
      <c r="C343" s="44" t="s">
        <v>1397</v>
      </c>
      <c r="D343" s="44" t="s">
        <v>1398</v>
      </c>
      <c r="E343" s="43" t="s">
        <v>7586</v>
      </c>
      <c r="F343" s="56">
        <v>1810801</v>
      </c>
      <c r="G343" s="104">
        <v>0</v>
      </c>
      <c r="H343" s="43" t="s">
        <v>11</v>
      </c>
      <c r="I343" s="43" t="str">
        <f t="shared" si="40"/>
        <v>890928960SUMINISTRO DE BIENES Y SERVICIOSAIA S.A.</v>
      </c>
      <c r="J343" s="193">
        <f t="shared" si="36"/>
        <v>8.7816447766314397E-5</v>
      </c>
      <c r="K343" s="156">
        <f t="shared" si="37"/>
        <v>150378.94041118029</v>
      </c>
      <c r="L343" s="156">
        <f t="shared" si="38"/>
        <v>329311.679123679</v>
      </c>
      <c r="M343" s="156">
        <f t="shared" si="39"/>
        <v>633771.30352949095</v>
      </c>
      <c r="N343" s="156">
        <f t="shared" si="41"/>
        <v>633771.30352949095</v>
      </c>
      <c r="O343" s="156">
        <f t="shared" si="42"/>
        <v>63567.773274816187</v>
      </c>
    </row>
    <row r="344" spans="1:15" ht="42" x14ac:dyDescent="0.15">
      <c r="A344" s="91" t="s">
        <v>65</v>
      </c>
      <c r="B344" s="90" t="s">
        <v>5234</v>
      </c>
      <c r="C344" s="44" t="s">
        <v>816</v>
      </c>
      <c r="D344" s="44" t="s">
        <v>817</v>
      </c>
      <c r="E344" s="43" t="s">
        <v>7586</v>
      </c>
      <c r="F344" s="56">
        <v>7457910.2101999996</v>
      </c>
      <c r="G344" s="104">
        <v>0</v>
      </c>
      <c r="H344" s="43" t="s">
        <v>7577</v>
      </c>
      <c r="I344" s="43" t="str">
        <f t="shared" si="40"/>
        <v>802004266SUMINISTRO DE BIENES Y SERVICIOSCONSORCIO CLINICA PORTOAZUL</v>
      </c>
      <c r="J344" s="193">
        <f t="shared" si="36"/>
        <v>3.6167816475686238E-4</v>
      </c>
      <c r="K344" s="156">
        <f t="shared" si="37"/>
        <v>619346.15404541907</v>
      </c>
      <c r="L344" s="156">
        <f t="shared" si="38"/>
        <v>1356293.1178382339</v>
      </c>
      <c r="M344" s="156">
        <f t="shared" si="39"/>
        <v>2610231.315050276</v>
      </c>
      <c r="N344" s="156">
        <f t="shared" si="41"/>
        <v>2610231.315050276</v>
      </c>
      <c r="O344" s="156">
        <f t="shared" si="42"/>
        <v>261808.30767485237</v>
      </c>
    </row>
    <row r="345" spans="1:15" ht="28" x14ac:dyDescent="0.15">
      <c r="A345" s="91" t="s">
        <v>65</v>
      </c>
      <c r="B345" s="90" t="s">
        <v>5234</v>
      </c>
      <c r="C345" s="44" t="s">
        <v>861</v>
      </c>
      <c r="D345" s="44" t="s">
        <v>862</v>
      </c>
      <c r="E345" s="43" t="s">
        <v>7586</v>
      </c>
      <c r="F345" s="56">
        <v>6791270</v>
      </c>
      <c r="G345" s="104">
        <v>0</v>
      </c>
      <c r="H345" s="43" t="s">
        <v>11</v>
      </c>
      <c r="I345" s="43" t="str">
        <f t="shared" si="40"/>
        <v>890935430SUMINISTRO DE BIENES Y SERVICIOSAIA S.A.</v>
      </c>
      <c r="J345" s="193">
        <f t="shared" si="36"/>
        <v>3.293488391170195E-4</v>
      </c>
      <c r="K345" s="156">
        <f t="shared" si="37"/>
        <v>563984.66018421494</v>
      </c>
      <c r="L345" s="156">
        <f t="shared" si="38"/>
        <v>1235058.1466888231</v>
      </c>
      <c r="M345" s="156">
        <f t="shared" si="39"/>
        <v>2376910.5719075296</v>
      </c>
      <c r="N345" s="156">
        <f t="shared" si="41"/>
        <v>2376910.5719075296</v>
      </c>
      <c r="O345" s="156">
        <f t="shared" si="42"/>
        <v>238406.04881931309</v>
      </c>
    </row>
    <row r="346" spans="1:15" ht="28" x14ac:dyDescent="0.15">
      <c r="A346" s="91" t="s">
        <v>65</v>
      </c>
      <c r="B346" s="90" t="s">
        <v>5234</v>
      </c>
      <c r="C346" s="44" t="s">
        <v>1289</v>
      </c>
      <c r="D346" s="44" t="s">
        <v>1290</v>
      </c>
      <c r="E346" s="43" t="s">
        <v>7586</v>
      </c>
      <c r="F346" s="56">
        <v>3548020</v>
      </c>
      <c r="G346" s="104">
        <v>0</v>
      </c>
      <c r="H346" s="43" t="s">
        <v>11</v>
      </c>
      <c r="I346" s="43" t="str">
        <f t="shared" si="40"/>
        <v>890900490SUMINISTRO DE BIENES Y SERVICIOSAIA S.A.</v>
      </c>
      <c r="J346" s="193">
        <f t="shared" si="36"/>
        <v>1.7206446926185638E-4</v>
      </c>
      <c r="K346" s="156">
        <f t="shared" si="37"/>
        <v>294647.22416084149</v>
      </c>
      <c r="L346" s="156">
        <f t="shared" si="38"/>
        <v>645241.75973196141</v>
      </c>
      <c r="M346" s="156">
        <f t="shared" si="39"/>
        <v>1241789.2746628176</v>
      </c>
      <c r="N346" s="156">
        <f t="shared" si="41"/>
        <v>1241789.2746628176</v>
      </c>
      <c r="O346" s="156">
        <f t="shared" si="42"/>
        <v>124552.46652421405</v>
      </c>
    </row>
    <row r="347" spans="1:15" ht="28" x14ac:dyDescent="0.15">
      <c r="A347" s="91" t="s">
        <v>65</v>
      </c>
      <c r="B347" s="90" t="s">
        <v>5234</v>
      </c>
      <c r="C347" s="44" t="s">
        <v>1097</v>
      </c>
      <c r="D347" s="44" t="s">
        <v>1098</v>
      </c>
      <c r="E347" s="43" t="s">
        <v>7586</v>
      </c>
      <c r="F347" s="56">
        <v>5266280</v>
      </c>
      <c r="G347" s="104">
        <v>0</v>
      </c>
      <c r="H347" s="43" t="s">
        <v>11</v>
      </c>
      <c r="I347" s="43" t="str">
        <f t="shared" si="40"/>
        <v>890926280SUMINISTRO DE BIENES Y SERVICIOSAIA S.A.</v>
      </c>
      <c r="J347" s="193">
        <f t="shared" si="36"/>
        <v>2.553930567427267E-4</v>
      </c>
      <c r="K347" s="156">
        <f t="shared" si="37"/>
        <v>437341.04758534522</v>
      </c>
      <c r="L347" s="156">
        <f t="shared" si="38"/>
        <v>957723.96278522513</v>
      </c>
      <c r="M347" s="156">
        <f t="shared" si="39"/>
        <v>1843171.6905122586</v>
      </c>
      <c r="N347" s="156">
        <f t="shared" si="41"/>
        <v>1843171.6905122586</v>
      </c>
      <c r="O347" s="156">
        <f t="shared" si="42"/>
        <v>184871.60822293506</v>
      </c>
    </row>
    <row r="348" spans="1:15" ht="28" x14ac:dyDescent="0.15">
      <c r="A348" s="91" t="s">
        <v>65</v>
      </c>
      <c r="B348" s="90" t="s">
        <v>5234</v>
      </c>
      <c r="C348" s="44" t="s">
        <v>1558</v>
      </c>
      <c r="D348" s="44" t="s">
        <v>1559</v>
      </c>
      <c r="E348" s="43" t="s">
        <v>7586</v>
      </c>
      <c r="F348" s="56">
        <v>1224226</v>
      </c>
      <c r="G348" s="104">
        <v>0</v>
      </c>
      <c r="H348" s="43" t="s">
        <v>11</v>
      </c>
      <c r="I348" s="43" t="str">
        <f t="shared" si="40"/>
        <v>900824956SUMINISTRO DE BIENES Y SERVICIOSAIA S.A.</v>
      </c>
      <c r="J348" s="193">
        <f t="shared" si="36"/>
        <v>5.9369957595099638E-5</v>
      </c>
      <c r="K348" s="156">
        <f t="shared" si="37"/>
        <v>101666.50488033617</v>
      </c>
      <c r="L348" s="156">
        <f t="shared" si="38"/>
        <v>222637.34098162365</v>
      </c>
      <c r="M348" s="156">
        <f t="shared" si="39"/>
        <v>428472.98396383406</v>
      </c>
      <c r="N348" s="156">
        <f t="shared" si="41"/>
        <v>428472.98396383406</v>
      </c>
      <c r="O348" s="156">
        <f t="shared" si="42"/>
        <v>42976.186121575549</v>
      </c>
    </row>
    <row r="349" spans="1:15" ht="42" x14ac:dyDescent="0.15">
      <c r="A349" s="91" t="s">
        <v>65</v>
      </c>
      <c r="B349" s="90" t="s">
        <v>5234</v>
      </c>
      <c r="C349" s="44" t="s">
        <v>1180</v>
      </c>
      <c r="D349" s="44" t="s">
        <v>1181</v>
      </c>
      <c r="E349" s="43" t="s">
        <v>7586</v>
      </c>
      <c r="F349" s="56">
        <v>3294325.1999999997</v>
      </c>
      <c r="G349" s="104">
        <v>0</v>
      </c>
      <c r="H349" s="43" t="s">
        <v>91</v>
      </c>
      <c r="I349" s="43" t="str">
        <f t="shared" si="40"/>
        <v>900231659SUMINISTRO DE BIENES Y SERVICIOSCONSORCIO NUESTRO URABA</v>
      </c>
      <c r="J349" s="193">
        <f t="shared" si="36"/>
        <v>1.5976130831110277E-4</v>
      </c>
      <c r="K349" s="156">
        <f t="shared" si="37"/>
        <v>273579.00340559211</v>
      </c>
      <c r="L349" s="156">
        <f t="shared" si="38"/>
        <v>599104.90616663534</v>
      </c>
      <c r="M349" s="156">
        <f t="shared" si="39"/>
        <v>1152997.3620812288</v>
      </c>
      <c r="N349" s="156">
        <f t="shared" si="41"/>
        <v>1152997.3620812288</v>
      </c>
      <c r="O349" s="156">
        <f t="shared" si="42"/>
        <v>115646.56602636815</v>
      </c>
    </row>
    <row r="350" spans="1:15" ht="42" x14ac:dyDescent="0.15">
      <c r="A350" s="91" t="s">
        <v>65</v>
      </c>
      <c r="B350" s="90" t="s">
        <v>5234</v>
      </c>
      <c r="C350" s="44" t="s">
        <v>1143</v>
      </c>
      <c r="D350" s="44" t="s">
        <v>1144</v>
      </c>
      <c r="E350" s="43" t="s">
        <v>7586</v>
      </c>
      <c r="F350" s="56">
        <v>3677424.5286999997</v>
      </c>
      <c r="G350" s="104">
        <v>0</v>
      </c>
      <c r="H350" s="43" t="s">
        <v>7577</v>
      </c>
      <c r="I350" s="43" t="str">
        <f t="shared" si="40"/>
        <v>860350320SUMINISTRO DE BIENES Y SERVICIOSCONSORCIO CLINICA PORTOAZUL</v>
      </c>
      <c r="J350" s="193">
        <f t="shared" si="36"/>
        <v>1.783400600282123E-4</v>
      </c>
      <c r="K350" s="156">
        <f t="shared" si="37"/>
        <v>305393.69266307564</v>
      </c>
      <c r="L350" s="156">
        <f t="shared" si="38"/>
        <v>668775.22510579613</v>
      </c>
      <c r="M350" s="156">
        <f t="shared" si="39"/>
        <v>1287080.2132236082</v>
      </c>
      <c r="N350" s="156">
        <f t="shared" si="41"/>
        <v>1287080.2132236082</v>
      </c>
      <c r="O350" s="156">
        <f t="shared" si="42"/>
        <v>129095.18421717756</v>
      </c>
    </row>
    <row r="351" spans="1:15" ht="28" x14ac:dyDescent="0.15">
      <c r="A351" s="91" t="s">
        <v>65</v>
      </c>
      <c r="B351" s="90" t="s">
        <v>5234</v>
      </c>
      <c r="C351" s="44" t="s">
        <v>1215</v>
      </c>
      <c r="D351" s="44" t="s">
        <v>1216</v>
      </c>
      <c r="E351" s="43" t="s">
        <v>7586</v>
      </c>
      <c r="F351" s="56">
        <v>2903542</v>
      </c>
      <c r="G351" s="104">
        <v>0</v>
      </c>
      <c r="H351" s="43" t="s">
        <v>11</v>
      </c>
      <c r="I351" s="43" t="str">
        <f t="shared" si="40"/>
        <v>900873967SUMINISTRO DE BIENES Y SERVICIOSAIA S.A.</v>
      </c>
      <c r="J351" s="193">
        <f t="shared" si="36"/>
        <v>1.4080992023988282E-4</v>
      </c>
      <c r="K351" s="156">
        <f t="shared" si="37"/>
        <v>241126.20293414863</v>
      </c>
      <c r="L351" s="156">
        <f t="shared" si="38"/>
        <v>528037.20089956059</v>
      </c>
      <c r="M351" s="156">
        <f t="shared" si="39"/>
        <v>1016225.1943712343</v>
      </c>
      <c r="N351" s="156">
        <f t="shared" si="41"/>
        <v>1016225.1943712343</v>
      </c>
      <c r="O351" s="156">
        <f t="shared" si="42"/>
        <v>101928.2072132202</v>
      </c>
    </row>
    <row r="352" spans="1:15" ht="28" x14ac:dyDescent="0.15">
      <c r="A352" s="91" t="s">
        <v>65</v>
      </c>
      <c r="B352" s="90" t="s">
        <v>5234</v>
      </c>
      <c r="C352" s="44" t="s">
        <v>638</v>
      </c>
      <c r="D352" s="44" t="s">
        <v>639</v>
      </c>
      <c r="E352" s="43" t="s">
        <v>7586</v>
      </c>
      <c r="F352" s="56">
        <v>15949501</v>
      </c>
      <c r="G352" s="104">
        <v>0</v>
      </c>
      <c r="H352" s="43" t="s">
        <v>11</v>
      </c>
      <c r="I352" s="43" t="str">
        <f t="shared" si="40"/>
        <v>800245024SUMINISTRO DE BIENES Y SERVICIOSAIA S.A.</v>
      </c>
      <c r="J352" s="193">
        <f t="shared" si="36"/>
        <v>7.734856129775051E-4</v>
      </c>
      <c r="K352" s="156">
        <f t="shared" si="37"/>
        <v>1324534.8663199658</v>
      </c>
      <c r="L352" s="156">
        <f t="shared" si="38"/>
        <v>2900571.0486656441</v>
      </c>
      <c r="M352" s="156">
        <f t="shared" si="39"/>
        <v>5582245.6688586539</v>
      </c>
      <c r="N352" s="156">
        <f t="shared" si="41"/>
        <v>5582245.6688586539</v>
      </c>
      <c r="O352" s="156">
        <f t="shared" si="42"/>
        <v>559903.74614021857</v>
      </c>
    </row>
    <row r="353" spans="1:15" ht="28" x14ac:dyDescent="0.15">
      <c r="A353" s="91" t="s">
        <v>65</v>
      </c>
      <c r="B353" s="90" t="s">
        <v>5234</v>
      </c>
      <c r="C353" s="44" t="s">
        <v>395</v>
      </c>
      <c r="D353" s="44" t="s">
        <v>396</v>
      </c>
      <c r="E353" s="43" t="s">
        <v>7586</v>
      </c>
      <c r="F353" s="56">
        <v>31515830</v>
      </c>
      <c r="G353" s="104">
        <v>0</v>
      </c>
      <c r="H353" s="43" t="s">
        <v>11</v>
      </c>
      <c r="I353" s="43" t="str">
        <f t="shared" si="40"/>
        <v>900466260SUMINISTRO DE BIENES Y SERVICIOSAIA S.A.</v>
      </c>
      <c r="J353" s="193">
        <f t="shared" si="36"/>
        <v>1.5283889499768579E-3</v>
      </c>
      <c r="K353" s="156">
        <f t="shared" si="37"/>
        <v>2617249.0083553568</v>
      </c>
      <c r="L353" s="156">
        <f t="shared" si="38"/>
        <v>5731458.5624132175</v>
      </c>
      <c r="M353" s="156">
        <f t="shared" si="39"/>
        <v>11030383.051982984</v>
      </c>
      <c r="N353" s="156">
        <f t="shared" si="41"/>
        <v>11030383.051982984</v>
      </c>
      <c r="O353" s="156">
        <f t="shared" si="42"/>
        <v>1106356.3229795268</v>
      </c>
    </row>
    <row r="354" spans="1:15" ht="28" x14ac:dyDescent="0.15">
      <c r="A354" s="91" t="s">
        <v>65</v>
      </c>
      <c r="B354" s="90" t="s">
        <v>5234</v>
      </c>
      <c r="C354" s="44" t="s">
        <v>1121</v>
      </c>
      <c r="D354" s="44" t="s">
        <v>1122</v>
      </c>
      <c r="E354" s="43" t="s">
        <v>7586</v>
      </c>
      <c r="F354" s="56">
        <v>3787997</v>
      </c>
      <c r="G354" s="104">
        <v>0</v>
      </c>
      <c r="H354" s="43" t="s">
        <v>11</v>
      </c>
      <c r="I354" s="43" t="str">
        <f t="shared" si="40"/>
        <v>860450913SUMINISTRO DE BIENES Y SERVICIOSAIA S.A.</v>
      </c>
      <c r="J354" s="193">
        <f t="shared" si="36"/>
        <v>1.8370237297718283E-4</v>
      </c>
      <c r="K354" s="156">
        <f t="shared" si="37"/>
        <v>314576.24285646505</v>
      </c>
      <c r="L354" s="156">
        <f t="shared" si="38"/>
        <v>688883.8986644356</v>
      </c>
      <c r="M354" s="156">
        <f t="shared" si="39"/>
        <v>1325780.0257763285</v>
      </c>
      <c r="N354" s="156">
        <f t="shared" si="41"/>
        <v>1325780.0257763285</v>
      </c>
      <c r="O354" s="156">
        <f t="shared" si="42"/>
        <v>132976.80665168833</v>
      </c>
    </row>
    <row r="355" spans="1:15" ht="28" x14ac:dyDescent="0.15">
      <c r="A355" s="91" t="s">
        <v>65</v>
      </c>
      <c r="B355" s="90" t="s">
        <v>5234</v>
      </c>
      <c r="C355" s="44" t="s">
        <v>842</v>
      </c>
      <c r="D355" s="44" t="s">
        <v>843</v>
      </c>
      <c r="E355" s="43" t="s">
        <v>7586</v>
      </c>
      <c r="F355" s="56">
        <v>6969133</v>
      </c>
      <c r="G355" s="104">
        <v>0</v>
      </c>
      <c r="H355" s="43" t="s">
        <v>11</v>
      </c>
      <c r="I355" s="43" t="str">
        <f t="shared" si="40"/>
        <v>900405835SUMINISTRO DE BIENES Y SERVICIOSAIA S.A.</v>
      </c>
      <c r="J355" s="193">
        <f t="shared" si="36"/>
        <v>3.3797446769192084E-4</v>
      </c>
      <c r="K355" s="156">
        <f t="shared" si="37"/>
        <v>578755.38843008713</v>
      </c>
      <c r="L355" s="156">
        <f t="shared" si="38"/>
        <v>1267404.2538447031</v>
      </c>
      <c r="M355" s="156">
        <f t="shared" si="39"/>
        <v>2439161.7333325925</v>
      </c>
      <c r="N355" s="156">
        <f t="shared" si="41"/>
        <v>2439161.7333325925</v>
      </c>
      <c r="O355" s="156">
        <f t="shared" si="42"/>
        <v>244649.89055453334</v>
      </c>
    </row>
    <row r="356" spans="1:15" ht="28" x14ac:dyDescent="0.15">
      <c r="A356" s="91" t="s">
        <v>65</v>
      </c>
      <c r="B356" s="90" t="s">
        <v>5234</v>
      </c>
      <c r="C356" s="44" t="s">
        <v>222</v>
      </c>
      <c r="D356" s="44" t="s">
        <v>223</v>
      </c>
      <c r="E356" s="43" t="s">
        <v>7586</v>
      </c>
      <c r="F356" s="56">
        <v>87346815</v>
      </c>
      <c r="G356" s="104">
        <v>0</v>
      </c>
      <c r="H356" s="43" t="s">
        <v>7</v>
      </c>
      <c r="I356" s="43" t="str">
        <f t="shared" si="40"/>
        <v>900024867SUMINISTRO DE BIENES Y SERVICIOSAIA CONCAY</v>
      </c>
      <c r="J356" s="193">
        <f t="shared" si="36"/>
        <v>4.235963541549528E-3</v>
      </c>
      <c r="K356" s="156">
        <f t="shared" si="37"/>
        <v>7253763.107040138</v>
      </c>
      <c r="L356" s="156">
        <f t="shared" si="38"/>
        <v>15884863.280810731</v>
      </c>
      <c r="M356" s="156">
        <f t="shared" si="39"/>
        <v>30570948.879362945</v>
      </c>
      <c r="N356" s="156">
        <f t="shared" si="41"/>
        <v>30570948.879362945</v>
      </c>
      <c r="O356" s="156">
        <f t="shared" si="42"/>
        <v>3066290.847087733</v>
      </c>
    </row>
    <row r="357" spans="1:15" ht="28" x14ac:dyDescent="0.15">
      <c r="A357" s="91" t="s">
        <v>65</v>
      </c>
      <c r="B357" s="90" t="s">
        <v>5234</v>
      </c>
      <c r="C357" s="44" t="s">
        <v>1367</v>
      </c>
      <c r="D357" s="44" t="s">
        <v>1368</v>
      </c>
      <c r="E357" s="43" t="s">
        <v>7586</v>
      </c>
      <c r="F357" s="56">
        <v>2012706</v>
      </c>
      <c r="G357" s="104">
        <v>0</v>
      </c>
      <c r="H357" s="43" t="s">
        <v>11</v>
      </c>
      <c r="I357" s="43" t="str">
        <f t="shared" si="40"/>
        <v>900089489SUMINISTRO DE BIENES Y SERVICIOSAIA S.A.</v>
      </c>
      <c r="J357" s="193">
        <f t="shared" si="36"/>
        <v>9.7608015081694565E-5</v>
      </c>
      <c r="K357" s="156">
        <f t="shared" si="37"/>
        <v>167146.24944387874</v>
      </c>
      <c r="L357" s="156">
        <f t="shared" si="38"/>
        <v>366030.05655635463</v>
      </c>
      <c r="M357" s="156">
        <f t="shared" si="39"/>
        <v>704437.04484458966</v>
      </c>
      <c r="N357" s="156">
        <f t="shared" si="41"/>
        <v>704437.04484458966</v>
      </c>
      <c r="O357" s="156">
        <f t="shared" si="42"/>
        <v>70655.604164600198</v>
      </c>
    </row>
    <row r="358" spans="1:15" ht="28" x14ac:dyDescent="0.15">
      <c r="A358" s="91" t="s">
        <v>65</v>
      </c>
      <c r="B358" s="90" t="s">
        <v>5234</v>
      </c>
      <c r="C358" s="44" t="s">
        <v>1437</v>
      </c>
      <c r="D358" s="44" t="s">
        <v>1438</v>
      </c>
      <c r="E358" s="43" t="s">
        <v>7586</v>
      </c>
      <c r="F358" s="56">
        <v>1632825</v>
      </c>
      <c r="G358" s="104">
        <v>0</v>
      </c>
      <c r="H358" s="43" t="s">
        <v>11</v>
      </c>
      <c r="I358" s="43" t="str">
        <f t="shared" si="40"/>
        <v>901071517SUMINISTRO DE BIENES Y SERVICIOSAIA S.A.</v>
      </c>
      <c r="J358" s="193">
        <f t="shared" si="36"/>
        <v>7.9185339153243407E-5</v>
      </c>
      <c r="K358" s="156">
        <f t="shared" si="37"/>
        <v>135598.82801969154</v>
      </c>
      <c r="L358" s="156">
        <f t="shared" si="38"/>
        <v>296945.02182466281</v>
      </c>
      <c r="M358" s="156">
        <f t="shared" si="39"/>
        <v>571480.59266895766</v>
      </c>
      <c r="N358" s="156">
        <f t="shared" si="41"/>
        <v>571480.59266895766</v>
      </c>
      <c r="O358" s="156">
        <f t="shared" si="42"/>
        <v>57319.964699297023</v>
      </c>
    </row>
    <row r="359" spans="1:15" ht="28" x14ac:dyDescent="0.15">
      <c r="A359" s="91" t="s">
        <v>65</v>
      </c>
      <c r="B359" s="90" t="s">
        <v>5234</v>
      </c>
      <c r="C359" s="44" t="s">
        <v>1848</v>
      </c>
      <c r="D359" s="44" t="s">
        <v>1849</v>
      </c>
      <c r="E359" s="43" t="s">
        <v>7586</v>
      </c>
      <c r="F359" s="56">
        <v>274081</v>
      </c>
      <c r="G359" s="104">
        <v>0</v>
      </c>
      <c r="H359" s="43" t="s">
        <v>7</v>
      </c>
      <c r="I359" s="43" t="str">
        <f t="shared" si="40"/>
        <v>900448599SUMINISTRO DE BIENES Y SERVICIOSAIA CONCAY</v>
      </c>
      <c r="J359" s="193">
        <f t="shared" si="36"/>
        <v>1.3291808332466802E-5</v>
      </c>
      <c r="K359" s="156">
        <f t="shared" si="37"/>
        <v>22761.203669998366</v>
      </c>
      <c r="L359" s="156">
        <f t="shared" si="38"/>
        <v>49844.281246750506</v>
      </c>
      <c r="M359" s="156">
        <f t="shared" si="39"/>
        <v>95926.980735412915</v>
      </c>
      <c r="N359" s="156">
        <f t="shared" si="41"/>
        <v>95926.980735412915</v>
      </c>
      <c r="O359" s="156">
        <f t="shared" si="42"/>
        <v>9621.5535925454515</v>
      </c>
    </row>
    <row r="360" spans="1:15" ht="28" x14ac:dyDescent="0.15">
      <c r="A360" s="91" t="s">
        <v>65</v>
      </c>
      <c r="B360" s="90" t="s">
        <v>5234</v>
      </c>
      <c r="C360" s="44" t="s">
        <v>188</v>
      </c>
      <c r="D360" s="44" t="s">
        <v>189</v>
      </c>
      <c r="E360" s="43" t="s">
        <v>7586</v>
      </c>
      <c r="F360" s="56">
        <v>117342162</v>
      </c>
      <c r="G360" s="104">
        <v>0</v>
      </c>
      <c r="H360" s="43" t="s">
        <v>7</v>
      </c>
      <c r="I360" s="43" t="str">
        <f t="shared" si="40"/>
        <v>800040736SUMINISTRO DE BIENES Y SERVICIOSAIA CONCAY</v>
      </c>
      <c r="J360" s="193">
        <f t="shared" si="36"/>
        <v>5.690615280232009E-3</v>
      </c>
      <c r="K360" s="156">
        <f t="shared" si="37"/>
        <v>9744742.7890293114</v>
      </c>
      <c r="L360" s="156">
        <f t="shared" si="38"/>
        <v>21339807.300870035</v>
      </c>
      <c r="M360" s="156">
        <f t="shared" si="39"/>
        <v>41069170.477434412</v>
      </c>
      <c r="N360" s="156">
        <f t="shared" si="41"/>
        <v>41069170.477434412</v>
      </c>
      <c r="O360" s="156">
        <f t="shared" si="42"/>
        <v>4119270.9467206788</v>
      </c>
    </row>
    <row r="361" spans="1:15" ht="42" x14ac:dyDescent="0.15">
      <c r="A361" s="91" t="s">
        <v>65</v>
      </c>
      <c r="B361" s="90" t="s">
        <v>5234</v>
      </c>
      <c r="C361" s="44" t="s">
        <v>961</v>
      </c>
      <c r="D361" s="44" t="s">
        <v>962</v>
      </c>
      <c r="E361" s="43" t="s">
        <v>7586</v>
      </c>
      <c r="F361" s="56">
        <v>5389379.5</v>
      </c>
      <c r="G361" s="104">
        <v>0</v>
      </c>
      <c r="H361" s="43" t="s">
        <v>93</v>
      </c>
      <c r="I361" s="43" t="str">
        <f t="shared" si="40"/>
        <v>900688711SUMINISTRO DE BIENES Y SERVICIOSCONSORCIO TRIPLEA RIONEGRO</v>
      </c>
      <c r="J361" s="193">
        <f t="shared" si="36"/>
        <v>2.613628793857501E-4</v>
      </c>
      <c r="K361" s="156">
        <f t="shared" si="37"/>
        <v>447563.91159698763</v>
      </c>
      <c r="L361" s="156">
        <f t="shared" si="38"/>
        <v>980110.79769656283</v>
      </c>
      <c r="M361" s="156">
        <f t="shared" si="39"/>
        <v>1886255.9005269585</v>
      </c>
      <c r="N361" s="156">
        <f t="shared" si="41"/>
        <v>1886255.9005269585</v>
      </c>
      <c r="O361" s="156">
        <f t="shared" si="42"/>
        <v>189192.98926162635</v>
      </c>
    </row>
    <row r="362" spans="1:15" ht="28" x14ac:dyDescent="0.15">
      <c r="A362" s="91" t="s">
        <v>65</v>
      </c>
      <c r="B362" s="90" t="s">
        <v>5234</v>
      </c>
      <c r="C362" s="44" t="s">
        <v>1241</v>
      </c>
      <c r="D362" s="44" t="s">
        <v>1242</v>
      </c>
      <c r="E362" s="43" t="s">
        <v>7586</v>
      </c>
      <c r="F362" s="56">
        <v>2672922</v>
      </c>
      <c r="G362" s="104">
        <v>0</v>
      </c>
      <c r="H362" s="43" t="s">
        <v>7</v>
      </c>
      <c r="I362" s="43" t="str">
        <f t="shared" si="40"/>
        <v>830037318SUMINISTRO DE BIENES Y SERVICIOSAIA CONCAY</v>
      </c>
      <c r="J362" s="193">
        <f t="shared" si="36"/>
        <v>1.2962579278254905E-4</v>
      </c>
      <c r="K362" s="156">
        <f t="shared" si="37"/>
        <v>221974.24132289126</v>
      </c>
      <c r="L362" s="156">
        <f t="shared" si="38"/>
        <v>486096.72293455893</v>
      </c>
      <c r="M362" s="156">
        <f t="shared" si="39"/>
        <v>935509.34651165642</v>
      </c>
      <c r="N362" s="156">
        <f t="shared" si="41"/>
        <v>935509.34651165642</v>
      </c>
      <c r="O362" s="156">
        <f t="shared" si="42"/>
        <v>93832.342525362095</v>
      </c>
    </row>
    <row r="363" spans="1:15" ht="28" x14ac:dyDescent="0.15">
      <c r="A363" s="91" t="s">
        <v>65</v>
      </c>
      <c r="B363" s="90" t="s">
        <v>5234</v>
      </c>
      <c r="C363" s="44" t="s">
        <v>463</v>
      </c>
      <c r="D363" s="44" t="s">
        <v>464</v>
      </c>
      <c r="E363" s="43" t="s">
        <v>7586</v>
      </c>
      <c r="F363" s="56">
        <v>23576340</v>
      </c>
      <c r="G363" s="104">
        <v>0</v>
      </c>
      <c r="H363" s="43" t="s">
        <v>11</v>
      </c>
      <c r="I363" s="43" t="str">
        <f t="shared" si="40"/>
        <v>900720554SUMINISTRO DE BIENES Y SERVICIOSAIA S.A.</v>
      </c>
      <c r="J363" s="193">
        <f t="shared" si="36"/>
        <v>1.1433561336286367E-3</v>
      </c>
      <c r="K363" s="156">
        <f t="shared" si="37"/>
        <v>1957909.802332629</v>
      </c>
      <c r="L363" s="156">
        <f t="shared" si="38"/>
        <v>4287585.5011073872</v>
      </c>
      <c r="M363" s="156">
        <f t="shared" si="39"/>
        <v>8251601.2163978713</v>
      </c>
      <c r="N363" s="156">
        <f t="shared" si="41"/>
        <v>8251601.2163978713</v>
      </c>
      <c r="O363" s="156">
        <f t="shared" si="42"/>
        <v>827642.2620541848</v>
      </c>
    </row>
    <row r="364" spans="1:15" ht="28" x14ac:dyDescent="0.15">
      <c r="A364" s="91" t="s">
        <v>65</v>
      </c>
      <c r="B364" s="90" t="s">
        <v>5234</v>
      </c>
      <c r="C364" s="44" t="s">
        <v>1323</v>
      </c>
      <c r="D364" s="44" t="s">
        <v>1324</v>
      </c>
      <c r="E364" s="43" t="s">
        <v>7586</v>
      </c>
      <c r="F364" s="56">
        <v>2624800</v>
      </c>
      <c r="G364" s="104">
        <v>0</v>
      </c>
      <c r="H364" s="43" t="s">
        <v>11</v>
      </c>
      <c r="I364" s="43" t="str">
        <f t="shared" si="40"/>
        <v>900178217SUMINISTRO DE BIENES Y SERVICIOSAIA S.A.</v>
      </c>
      <c r="J364" s="193">
        <f t="shared" si="36"/>
        <v>1.2729207245689727E-4</v>
      </c>
      <c r="K364" s="156">
        <f t="shared" si="37"/>
        <v>217977.92401885465</v>
      </c>
      <c r="L364" s="156">
        <f t="shared" si="38"/>
        <v>477345.27171336475</v>
      </c>
      <c r="M364" s="156">
        <f t="shared" si="39"/>
        <v>918666.88692142756</v>
      </c>
      <c r="N364" s="156">
        <f t="shared" si="41"/>
        <v>918666.88692142756</v>
      </c>
      <c r="O364" s="156">
        <f t="shared" si="42"/>
        <v>92143.030234541249</v>
      </c>
    </row>
    <row r="365" spans="1:15" ht="28" x14ac:dyDescent="0.15">
      <c r="A365" s="91" t="s">
        <v>65</v>
      </c>
      <c r="B365" s="90" t="s">
        <v>5234</v>
      </c>
      <c r="C365" s="44" t="s">
        <v>192</v>
      </c>
      <c r="D365" s="44" t="s">
        <v>193</v>
      </c>
      <c r="E365" s="43" t="s">
        <v>7586</v>
      </c>
      <c r="F365" s="56">
        <v>116682488</v>
      </c>
      <c r="G365" s="104">
        <v>0</v>
      </c>
      <c r="H365" s="43" t="s">
        <v>11</v>
      </c>
      <c r="I365" s="43" t="str">
        <f t="shared" si="40"/>
        <v>800092084SUMINISTRO DE BIENES Y SERVICIOSAIA S.A.</v>
      </c>
      <c r="J365" s="193">
        <f t="shared" si="36"/>
        <v>5.6586237873160038E-3</v>
      </c>
      <c r="K365" s="156">
        <f t="shared" si="37"/>
        <v>9689959.8078310434</v>
      </c>
      <c r="L365" s="156">
        <f t="shared" si="38"/>
        <v>21219839.202435013</v>
      </c>
      <c r="M365" s="156">
        <f t="shared" si="39"/>
        <v>40838287.873059601</v>
      </c>
      <c r="N365" s="156">
        <f t="shared" si="41"/>
        <v>40838287.873059601</v>
      </c>
      <c r="O365" s="156">
        <f t="shared" si="42"/>
        <v>4096113.235151439</v>
      </c>
    </row>
    <row r="366" spans="1:15" ht="28" x14ac:dyDescent="0.15">
      <c r="A366" s="91" t="s">
        <v>65</v>
      </c>
      <c r="B366" s="90" t="s">
        <v>5234</v>
      </c>
      <c r="C366" s="44" t="s">
        <v>1572</v>
      </c>
      <c r="D366" s="44" t="s">
        <v>1573</v>
      </c>
      <c r="E366" s="43" t="s">
        <v>7586</v>
      </c>
      <c r="F366" s="56">
        <v>1183400</v>
      </c>
      <c r="G366" s="104">
        <v>0</v>
      </c>
      <c r="H366" s="43" t="s">
        <v>11</v>
      </c>
      <c r="I366" s="43" t="str">
        <f t="shared" si="40"/>
        <v>42790381SUMINISTRO DE BIENES Y SERVICIOSAIA S.A.</v>
      </c>
      <c r="J366" s="193">
        <f t="shared" si="36"/>
        <v>5.7390063450736145E-5</v>
      </c>
      <c r="K366" s="156">
        <f t="shared" si="37"/>
        <v>98276.087810085577</v>
      </c>
      <c r="L366" s="156">
        <f t="shared" si="38"/>
        <v>215212.73794026056</v>
      </c>
      <c r="M366" s="156">
        <f t="shared" si="39"/>
        <v>414184.08792396274</v>
      </c>
      <c r="N366" s="156">
        <f t="shared" si="41"/>
        <v>414184.08792396274</v>
      </c>
      <c r="O366" s="156">
        <f t="shared" si="42"/>
        <v>41542.998315893063</v>
      </c>
    </row>
    <row r="367" spans="1:15" ht="28" x14ac:dyDescent="0.15">
      <c r="A367" s="91" t="s">
        <v>65</v>
      </c>
      <c r="B367" s="90" t="s">
        <v>5234</v>
      </c>
      <c r="C367" s="44" t="s">
        <v>1237</v>
      </c>
      <c r="D367" s="44" t="s">
        <v>1238</v>
      </c>
      <c r="E367" s="43" t="s">
        <v>7586</v>
      </c>
      <c r="F367" s="56">
        <v>2727600</v>
      </c>
      <c r="G367" s="104">
        <v>0</v>
      </c>
      <c r="H367" s="43" t="s">
        <v>11</v>
      </c>
      <c r="I367" s="43" t="str">
        <f t="shared" si="40"/>
        <v>900374581SUMINISTRO DE BIENES Y SERVICIOSAIA S.A.</v>
      </c>
      <c r="J367" s="193">
        <f t="shared" si="36"/>
        <v>1.3227745231386505E-4</v>
      </c>
      <c r="K367" s="156">
        <f t="shared" si="37"/>
        <v>226515.00516375646</v>
      </c>
      <c r="L367" s="156">
        <f t="shared" si="38"/>
        <v>496040.44617699395</v>
      </c>
      <c r="M367" s="156">
        <f t="shared" si="39"/>
        <v>954646.37334916415</v>
      </c>
      <c r="N367" s="156">
        <f t="shared" si="41"/>
        <v>954646.37334916415</v>
      </c>
      <c r="O367" s="156">
        <f t="shared" si="42"/>
        <v>95751.80176308089</v>
      </c>
    </row>
    <row r="368" spans="1:15" ht="28" x14ac:dyDescent="0.15">
      <c r="A368" s="91" t="s">
        <v>65</v>
      </c>
      <c r="B368" s="90" t="s">
        <v>5234</v>
      </c>
      <c r="C368" s="44" t="s">
        <v>1155</v>
      </c>
      <c r="D368" s="44" t="s">
        <v>1156</v>
      </c>
      <c r="E368" s="43" t="s">
        <v>7586</v>
      </c>
      <c r="F368" s="56">
        <v>3573987</v>
      </c>
      <c r="G368" s="104">
        <v>0</v>
      </c>
      <c r="H368" s="43" t="s">
        <v>11</v>
      </c>
      <c r="I368" s="43" t="str">
        <f t="shared" si="40"/>
        <v>900723693SUMINISTRO DE BIENES Y SERVICIOSAIA S.A.</v>
      </c>
      <c r="J368" s="193">
        <f t="shared" si="36"/>
        <v>1.733237626348708E-4</v>
      </c>
      <c r="K368" s="156">
        <f t="shared" si="37"/>
        <v>296803.66760529345</v>
      </c>
      <c r="L368" s="156">
        <f t="shared" si="38"/>
        <v>649964.10988076555</v>
      </c>
      <c r="M368" s="156">
        <f t="shared" si="39"/>
        <v>1250877.5949358626</v>
      </c>
      <c r="N368" s="156">
        <f t="shared" si="41"/>
        <v>1250877.5949358626</v>
      </c>
      <c r="O368" s="156">
        <f t="shared" si="42"/>
        <v>125464.03238298437</v>
      </c>
    </row>
    <row r="369" spans="1:15" ht="28" x14ac:dyDescent="0.15">
      <c r="A369" s="91" t="s">
        <v>65</v>
      </c>
      <c r="B369" s="90" t="s">
        <v>5234</v>
      </c>
      <c r="C369" s="44" t="s">
        <v>903</v>
      </c>
      <c r="D369" s="44" t="s">
        <v>904</v>
      </c>
      <c r="E369" s="43" t="s">
        <v>7586</v>
      </c>
      <c r="F369" s="56">
        <v>6172223</v>
      </c>
      <c r="G369" s="104">
        <v>0</v>
      </c>
      <c r="H369" s="43" t="s">
        <v>11</v>
      </c>
      <c r="I369" s="43" t="str">
        <f t="shared" si="40"/>
        <v>900997383SUMINISTRO DE BIENES Y SERVICIOSAIA S.A.</v>
      </c>
      <c r="J369" s="193">
        <f t="shared" si="36"/>
        <v>2.9932758965868939E-4</v>
      </c>
      <c r="K369" s="156">
        <f t="shared" si="37"/>
        <v>512575.5699944481</v>
      </c>
      <c r="L369" s="156">
        <f t="shared" si="38"/>
        <v>1122478.4612200852</v>
      </c>
      <c r="M369" s="156">
        <f t="shared" si="39"/>
        <v>2160247.2145667612</v>
      </c>
      <c r="N369" s="156">
        <f t="shared" si="41"/>
        <v>2160247.2145667612</v>
      </c>
      <c r="O369" s="156">
        <f t="shared" si="42"/>
        <v>216674.53920425591</v>
      </c>
    </row>
    <row r="370" spans="1:15" ht="28" x14ac:dyDescent="0.15">
      <c r="A370" s="91" t="s">
        <v>65</v>
      </c>
      <c r="B370" s="90" t="s">
        <v>5234</v>
      </c>
      <c r="C370" s="44" t="s">
        <v>982</v>
      </c>
      <c r="D370" s="44" t="s">
        <v>983</v>
      </c>
      <c r="E370" s="43" t="s">
        <v>7586</v>
      </c>
      <c r="F370" s="56">
        <v>5156400</v>
      </c>
      <c r="G370" s="104">
        <v>0</v>
      </c>
      <c r="H370" s="43" t="s">
        <v>11</v>
      </c>
      <c r="I370" s="43" t="str">
        <f t="shared" si="40"/>
        <v>900544169SUMINISTRO DE BIENES Y SERVICIOSAIA S.A.</v>
      </c>
      <c r="J370" s="193">
        <f t="shared" si="36"/>
        <v>2.5006432582167979E-4</v>
      </c>
      <c r="K370" s="156">
        <f t="shared" si="37"/>
        <v>428216.00404252601</v>
      </c>
      <c r="L370" s="156">
        <f t="shared" si="38"/>
        <v>937741.22183129925</v>
      </c>
      <c r="M370" s="156">
        <f t="shared" si="39"/>
        <v>1804714.2394550631</v>
      </c>
      <c r="N370" s="156">
        <f t="shared" si="41"/>
        <v>1804714.2394550631</v>
      </c>
      <c r="O370" s="156">
        <f t="shared" si="42"/>
        <v>181014.29484204072</v>
      </c>
    </row>
    <row r="371" spans="1:15" ht="28" x14ac:dyDescent="0.15">
      <c r="A371" s="91" t="s">
        <v>65</v>
      </c>
      <c r="B371" s="90" t="s">
        <v>5234</v>
      </c>
      <c r="C371" s="44" t="s">
        <v>735</v>
      </c>
      <c r="D371" s="44" t="s">
        <v>736</v>
      </c>
      <c r="E371" s="43" t="s">
        <v>7586</v>
      </c>
      <c r="F371" s="56">
        <v>10550850</v>
      </c>
      <c r="G371" s="104">
        <v>0</v>
      </c>
      <c r="H371" s="43" t="s">
        <v>11</v>
      </c>
      <c r="I371" s="43" t="str">
        <f t="shared" si="40"/>
        <v>900714255SUMINISTRO DE BIENES Y SERVICIOSAIA S.A.</v>
      </c>
      <c r="J371" s="193">
        <f t="shared" si="36"/>
        <v>5.1167310373432433E-4</v>
      </c>
      <c r="K371" s="156">
        <f t="shared" si="37"/>
        <v>876200.99803197675</v>
      </c>
      <c r="L371" s="156">
        <f t="shared" si="38"/>
        <v>1918774.1390037162</v>
      </c>
      <c r="M371" s="156">
        <f t="shared" si="39"/>
        <v>3692744.7896506186</v>
      </c>
      <c r="N371" s="156">
        <f t="shared" si="41"/>
        <v>3692744.7896506186</v>
      </c>
      <c r="O371" s="156">
        <f t="shared" si="42"/>
        <v>370385.2828977863</v>
      </c>
    </row>
    <row r="372" spans="1:15" ht="28" x14ac:dyDescent="0.15">
      <c r="A372" s="91" t="s">
        <v>65</v>
      </c>
      <c r="B372" s="90" t="s">
        <v>5234</v>
      </c>
      <c r="C372" s="44" t="s">
        <v>323</v>
      </c>
      <c r="D372" s="44" t="s">
        <v>324</v>
      </c>
      <c r="E372" s="43" t="s">
        <v>7586</v>
      </c>
      <c r="F372" s="56">
        <v>46095107</v>
      </c>
      <c r="G372" s="104">
        <v>0</v>
      </c>
      <c r="H372" s="43" t="s">
        <v>11</v>
      </c>
      <c r="I372" s="43" t="str">
        <f t="shared" si="40"/>
        <v>860002576SUMINISTRO DE BIENES Y SERVICIOSAIA S.A.</v>
      </c>
      <c r="J372" s="193">
        <f t="shared" si="36"/>
        <v>2.2354242990522831E-3</v>
      </c>
      <c r="K372" s="156">
        <f t="shared" si="37"/>
        <v>3827992.8875674247</v>
      </c>
      <c r="L372" s="156">
        <f t="shared" si="38"/>
        <v>8382841.1214460619</v>
      </c>
      <c r="M372" s="156">
        <f t="shared" si="39"/>
        <v>16133057.166260328</v>
      </c>
      <c r="N372" s="156">
        <f t="shared" si="41"/>
        <v>16133057.166260328</v>
      </c>
      <c r="O372" s="156">
        <f t="shared" si="42"/>
        <v>1618158.6551224529</v>
      </c>
    </row>
    <row r="373" spans="1:15" ht="28" x14ac:dyDescent="0.15">
      <c r="A373" s="91" t="s">
        <v>65</v>
      </c>
      <c r="B373" s="90" t="s">
        <v>5234</v>
      </c>
      <c r="C373" s="44" t="s">
        <v>856</v>
      </c>
      <c r="D373" s="44" t="s">
        <v>857</v>
      </c>
      <c r="E373" s="43" t="s">
        <v>7586</v>
      </c>
      <c r="F373" s="56">
        <v>6872766</v>
      </c>
      <c r="G373" s="104">
        <v>0</v>
      </c>
      <c r="H373" s="43" t="s">
        <v>11</v>
      </c>
      <c r="I373" s="43" t="str">
        <f t="shared" si="40"/>
        <v>900301961SUMINISTRO DE BIENES Y SERVICIOSAIA S.A.</v>
      </c>
      <c r="J373" s="193">
        <f t="shared" si="36"/>
        <v>3.3330106204331763E-4</v>
      </c>
      <c r="K373" s="156">
        <f t="shared" si="37"/>
        <v>570752.53922103322</v>
      </c>
      <c r="L373" s="156">
        <f t="shared" si="38"/>
        <v>1249878.9826624412</v>
      </c>
      <c r="M373" s="156">
        <f t="shared" si="39"/>
        <v>2405433.7647666233</v>
      </c>
      <c r="N373" s="156">
        <f t="shared" si="41"/>
        <v>2405433.7647666233</v>
      </c>
      <c r="O373" s="156">
        <f t="shared" si="42"/>
        <v>241266.94808477873</v>
      </c>
    </row>
    <row r="374" spans="1:15" ht="28" x14ac:dyDescent="0.15">
      <c r="A374" s="91" t="s">
        <v>65</v>
      </c>
      <c r="B374" s="90" t="s">
        <v>5234</v>
      </c>
      <c r="C374" s="44" t="s">
        <v>1619</v>
      </c>
      <c r="D374" s="44" t="s">
        <v>1620</v>
      </c>
      <c r="E374" s="43" t="s">
        <v>7586</v>
      </c>
      <c r="F374" s="56">
        <v>908650.5</v>
      </c>
      <c r="G374" s="104">
        <v>0</v>
      </c>
      <c r="H374" s="43" t="s">
        <v>7</v>
      </c>
      <c r="I374" s="43" t="str">
        <f t="shared" si="40"/>
        <v>800021390SUMINISTRO DE BIENES Y SERVICIOSAIA CONCAY</v>
      </c>
      <c r="J374" s="193">
        <f t="shared" si="36"/>
        <v>4.4065835600425149E-5</v>
      </c>
      <c r="K374" s="156">
        <f t="shared" si="37"/>
        <v>75459.368198984419</v>
      </c>
      <c r="L374" s="156">
        <f t="shared" si="38"/>
        <v>165246.8835015943</v>
      </c>
      <c r="M374" s="156">
        <f t="shared" si="39"/>
        <v>318023.13552826829</v>
      </c>
      <c r="N374" s="156">
        <f t="shared" si="41"/>
        <v>318023.13552826829</v>
      </c>
      <c r="O374" s="156">
        <f t="shared" si="42"/>
        <v>31897.977176977682</v>
      </c>
    </row>
    <row r="375" spans="1:15" ht="28" x14ac:dyDescent="0.15">
      <c r="A375" s="91" t="s">
        <v>65</v>
      </c>
      <c r="B375" s="90" t="s">
        <v>5234</v>
      </c>
      <c r="C375" s="44" t="s">
        <v>238</v>
      </c>
      <c r="D375" s="44" t="s">
        <v>239</v>
      </c>
      <c r="E375" s="43" t="s">
        <v>7586</v>
      </c>
      <c r="F375" s="56">
        <v>70154821</v>
      </c>
      <c r="G375" s="104">
        <v>0</v>
      </c>
      <c r="H375" s="43" t="s">
        <v>7</v>
      </c>
      <c r="I375" s="43" t="str">
        <f t="shared" si="40"/>
        <v>800184582SUMINISTRO DE BIENES Y SERVICIOSAIA CONCAY</v>
      </c>
      <c r="J375" s="193">
        <f t="shared" si="36"/>
        <v>3.4022220961340516E-3</v>
      </c>
      <c r="K375" s="156">
        <f t="shared" si="37"/>
        <v>5826044.7430258878</v>
      </c>
      <c r="L375" s="156">
        <f t="shared" si="38"/>
        <v>12758332.860502694</v>
      </c>
      <c r="M375" s="156">
        <f t="shared" si="39"/>
        <v>24553836.86779945</v>
      </c>
      <c r="N375" s="156">
        <f t="shared" si="41"/>
        <v>24553836.86779945</v>
      </c>
      <c r="O375" s="156">
        <f t="shared" si="42"/>
        <v>2462769.6557839951</v>
      </c>
    </row>
    <row r="376" spans="1:15" ht="28" x14ac:dyDescent="0.15">
      <c r="A376" s="91" t="s">
        <v>65</v>
      </c>
      <c r="B376" s="90" t="s">
        <v>5234</v>
      </c>
      <c r="C376" s="44" t="s">
        <v>963</v>
      </c>
      <c r="D376" s="44" t="s">
        <v>964</v>
      </c>
      <c r="E376" s="43" t="s">
        <v>7586</v>
      </c>
      <c r="F376" s="56">
        <v>5351835</v>
      </c>
      <c r="G376" s="104">
        <v>0</v>
      </c>
      <c r="H376" s="43" t="s">
        <v>11</v>
      </c>
      <c r="I376" s="43" t="str">
        <f t="shared" si="40"/>
        <v>890917464SUMINISTRO DE BIENES Y SERVICIOSAIA S.A.</v>
      </c>
      <c r="J376" s="193">
        <f t="shared" si="36"/>
        <v>2.5954212457991423E-4</v>
      </c>
      <c r="K376" s="156">
        <f t="shared" si="37"/>
        <v>444446.00845452881</v>
      </c>
      <c r="L376" s="156">
        <f t="shared" si="38"/>
        <v>973282.96717467834</v>
      </c>
      <c r="M376" s="156">
        <f t="shared" si="39"/>
        <v>1873115.513093241</v>
      </c>
      <c r="N376" s="156">
        <f t="shared" si="41"/>
        <v>1873115.513093241</v>
      </c>
      <c r="O376" s="156">
        <f t="shared" si="42"/>
        <v>187874.99779612775</v>
      </c>
    </row>
    <row r="377" spans="1:15" ht="28" x14ac:dyDescent="0.15">
      <c r="A377" s="91" t="s">
        <v>65</v>
      </c>
      <c r="B377" s="90" t="s">
        <v>5234</v>
      </c>
      <c r="C377" s="44" t="s">
        <v>1740</v>
      </c>
      <c r="D377" s="44" t="s">
        <v>1741</v>
      </c>
      <c r="E377" s="43" t="s">
        <v>7586</v>
      </c>
      <c r="F377" s="56">
        <v>544377</v>
      </c>
      <c r="G377" s="104">
        <v>0</v>
      </c>
      <c r="H377" s="43" t="s">
        <v>11</v>
      </c>
      <c r="I377" s="43" t="str">
        <f t="shared" si="40"/>
        <v>900781919SUMINISTRO DE BIENES Y SERVICIOSAIA S.A.</v>
      </c>
      <c r="J377" s="193">
        <f t="shared" si="36"/>
        <v>2.6400059634207699E-5</v>
      </c>
      <c r="K377" s="156">
        <f t="shared" si="37"/>
        <v>45208.079984612945</v>
      </c>
      <c r="L377" s="156">
        <f t="shared" si="38"/>
        <v>99000.223628278865</v>
      </c>
      <c r="M377" s="156">
        <f t="shared" si="39"/>
        <v>190529.23038007697</v>
      </c>
      <c r="N377" s="156">
        <f t="shared" si="41"/>
        <v>190529.23038007697</v>
      </c>
      <c r="O377" s="156">
        <f t="shared" si="42"/>
        <v>19110.235587469087</v>
      </c>
    </row>
    <row r="378" spans="1:15" ht="28" x14ac:dyDescent="0.15">
      <c r="A378" s="91" t="s">
        <v>65</v>
      </c>
      <c r="B378" s="90" t="s">
        <v>5234</v>
      </c>
      <c r="C378" s="44" t="s">
        <v>272</v>
      </c>
      <c r="D378" s="44" t="s">
        <v>273</v>
      </c>
      <c r="E378" s="43" t="s">
        <v>7586</v>
      </c>
      <c r="F378" s="56">
        <v>32181191</v>
      </c>
      <c r="G378" s="104">
        <v>0</v>
      </c>
      <c r="H378" s="43" t="s">
        <v>7</v>
      </c>
      <c r="I378" s="43" t="str">
        <f t="shared" si="40"/>
        <v>900684175SUMINISTRO DE BIENES Y SERVICIOSAIA CONCAY</v>
      </c>
      <c r="J378" s="193">
        <f t="shared" si="36"/>
        <v>1.5606562391501258E-3</v>
      </c>
      <c r="K378" s="156">
        <f t="shared" si="37"/>
        <v>2672504.2695192965</v>
      </c>
      <c r="L378" s="156">
        <f t="shared" si="38"/>
        <v>5852460.8968129717</v>
      </c>
      <c r="M378" s="156">
        <f t="shared" si="39"/>
        <v>11263256.077946458</v>
      </c>
      <c r="N378" s="156">
        <f t="shared" si="41"/>
        <v>11263256.077946458</v>
      </c>
      <c r="O378" s="156">
        <f t="shared" si="42"/>
        <v>1129713.6754406227</v>
      </c>
    </row>
    <row r="379" spans="1:15" ht="28" x14ac:dyDescent="0.15">
      <c r="A379" s="91" t="s">
        <v>65</v>
      </c>
      <c r="B379" s="90" t="s">
        <v>5234</v>
      </c>
      <c r="C379" s="44" t="s">
        <v>1569</v>
      </c>
      <c r="D379" s="44" t="s">
        <v>1570</v>
      </c>
      <c r="E379" s="43" t="s">
        <v>7586</v>
      </c>
      <c r="F379" s="56">
        <v>1189581</v>
      </c>
      <c r="G379" s="104">
        <v>0</v>
      </c>
      <c r="H379" s="43" t="s">
        <v>11</v>
      </c>
      <c r="I379" s="43" t="str">
        <f t="shared" si="40"/>
        <v>890929416SUMINISTRO DE BIENES Y SERVICIOSAIA S.A.</v>
      </c>
      <c r="J379" s="193">
        <f t="shared" si="36"/>
        <v>5.7689816689023283E-5</v>
      </c>
      <c r="K379" s="156">
        <f t="shared" si="37"/>
        <v>98789.392270753262</v>
      </c>
      <c r="L379" s="156">
        <f t="shared" si="38"/>
        <v>216336.81258383731</v>
      </c>
      <c r="M379" s="156">
        <f t="shared" si="39"/>
        <v>416347.40704468102</v>
      </c>
      <c r="N379" s="156">
        <f t="shared" si="41"/>
        <v>416347.40704468102</v>
      </c>
      <c r="O379" s="156">
        <f t="shared" si="42"/>
        <v>41759.980969763717</v>
      </c>
    </row>
    <row r="380" spans="1:15" ht="28" x14ac:dyDescent="0.15">
      <c r="A380" s="91" t="s">
        <v>65</v>
      </c>
      <c r="B380" s="90" t="s">
        <v>5234</v>
      </c>
      <c r="C380" s="44" t="s">
        <v>1605</v>
      </c>
      <c r="D380" s="44" t="s">
        <v>1606</v>
      </c>
      <c r="E380" s="43" t="s">
        <v>7586</v>
      </c>
      <c r="F380" s="56">
        <v>951575</v>
      </c>
      <c r="G380" s="104">
        <v>0</v>
      </c>
      <c r="H380" s="43" t="s">
        <v>11</v>
      </c>
      <c r="I380" s="43" t="str">
        <f t="shared" si="40"/>
        <v>71752192SUMINISTRO DE BIENES Y SERVICIOSAIA S.A.</v>
      </c>
      <c r="J380" s="193">
        <f t="shared" si="36"/>
        <v>4.614749841823073E-5</v>
      </c>
      <c r="K380" s="156">
        <f t="shared" si="37"/>
        <v>79024.056327431288</v>
      </c>
      <c r="L380" s="156">
        <f t="shared" si="38"/>
        <v>173053.11906836522</v>
      </c>
      <c r="M380" s="156">
        <f t="shared" si="39"/>
        <v>333046.49608437117</v>
      </c>
      <c r="N380" s="156">
        <f t="shared" si="41"/>
        <v>333046.49608437117</v>
      </c>
      <c r="O380" s="156">
        <f t="shared" si="42"/>
        <v>33404.832366440714</v>
      </c>
    </row>
    <row r="381" spans="1:15" ht="28" x14ac:dyDescent="0.15">
      <c r="A381" s="91" t="s">
        <v>65</v>
      </c>
      <c r="B381" s="90" t="s">
        <v>5234</v>
      </c>
      <c r="C381" s="44" t="s">
        <v>811</v>
      </c>
      <c r="D381" s="44" t="s">
        <v>812</v>
      </c>
      <c r="E381" s="43" t="s">
        <v>7586</v>
      </c>
      <c r="F381" s="56">
        <v>7499747.5</v>
      </c>
      <c r="G381" s="104">
        <v>0</v>
      </c>
      <c r="H381" s="43" t="s">
        <v>7</v>
      </c>
      <c r="I381" s="43" t="str">
        <f t="shared" si="40"/>
        <v>80423810SUMINISTRO DE BIENES Y SERVICIOSAIA CONCAY</v>
      </c>
      <c r="J381" s="193">
        <f t="shared" si="36"/>
        <v>3.6370710232339006E-4</v>
      </c>
      <c r="K381" s="156">
        <f t="shared" si="37"/>
        <v>622820.55421959586</v>
      </c>
      <c r="L381" s="156">
        <f t="shared" si="38"/>
        <v>1363901.6337127127</v>
      </c>
      <c r="M381" s="156">
        <f t="shared" si="39"/>
        <v>2624874.1574679059</v>
      </c>
      <c r="N381" s="156">
        <f t="shared" si="41"/>
        <v>2624874.1574679059</v>
      </c>
      <c r="O381" s="156">
        <f t="shared" si="42"/>
        <v>263276.99658790202</v>
      </c>
    </row>
    <row r="382" spans="1:15" ht="28" x14ac:dyDescent="0.15">
      <c r="A382" s="91" t="s">
        <v>65</v>
      </c>
      <c r="B382" s="90" t="s">
        <v>5234</v>
      </c>
      <c r="C382" s="44" t="s">
        <v>1651</v>
      </c>
      <c r="D382" s="44" t="s">
        <v>1652</v>
      </c>
      <c r="E382" s="43" t="s">
        <v>7586</v>
      </c>
      <c r="F382" s="56">
        <v>822580</v>
      </c>
      <c r="G382" s="104">
        <v>0</v>
      </c>
      <c r="H382" s="43" t="s">
        <v>11</v>
      </c>
      <c r="I382" s="43" t="str">
        <f t="shared" si="40"/>
        <v>4470351SUMINISTRO DE BIENES Y SERVICIOSAIA S.A.</v>
      </c>
      <c r="J382" s="193">
        <f t="shared" si="36"/>
        <v>3.9891768120083267E-5</v>
      </c>
      <c r="K382" s="156">
        <f t="shared" si="37"/>
        <v>68311.597355771664</v>
      </c>
      <c r="L382" s="156">
        <f t="shared" si="38"/>
        <v>149594.13045031225</v>
      </c>
      <c r="M382" s="156">
        <f t="shared" si="39"/>
        <v>287898.89052264096</v>
      </c>
      <c r="N382" s="156">
        <f t="shared" si="41"/>
        <v>287898.89052264096</v>
      </c>
      <c r="O382" s="156">
        <f t="shared" si="42"/>
        <v>28876.491088970186</v>
      </c>
    </row>
    <row r="383" spans="1:15" ht="28" x14ac:dyDescent="0.15">
      <c r="A383" s="91" t="s">
        <v>65</v>
      </c>
      <c r="B383" s="90" t="s">
        <v>5234</v>
      </c>
      <c r="C383" s="44" t="s">
        <v>1384</v>
      </c>
      <c r="D383" s="44" t="s">
        <v>1385</v>
      </c>
      <c r="E383" s="43" t="s">
        <v>7586</v>
      </c>
      <c r="F383" s="56">
        <v>1911590</v>
      </c>
      <c r="G383" s="104">
        <v>0</v>
      </c>
      <c r="H383" s="43" t="s">
        <v>11</v>
      </c>
      <c r="I383" s="43" t="str">
        <f t="shared" si="40"/>
        <v>70925302SUMINISTRO DE BIENES Y SERVICIOSAIA S.A.</v>
      </c>
      <c r="J383" s="193">
        <f t="shared" si="36"/>
        <v>9.2704302342228075E-5</v>
      </c>
      <c r="K383" s="156">
        <f t="shared" si="37"/>
        <v>158749.01698232337</v>
      </c>
      <c r="L383" s="156">
        <f t="shared" si="38"/>
        <v>347641.1337833553</v>
      </c>
      <c r="M383" s="156">
        <f t="shared" si="39"/>
        <v>669046.95000386005</v>
      </c>
      <c r="N383" s="156">
        <f t="shared" si="41"/>
        <v>669046.95000386005</v>
      </c>
      <c r="O383" s="156">
        <f t="shared" si="42"/>
        <v>67105.949087948306</v>
      </c>
    </row>
    <row r="384" spans="1:15" ht="28" x14ac:dyDescent="0.15">
      <c r="A384" s="91" t="s">
        <v>65</v>
      </c>
      <c r="B384" s="90" t="s">
        <v>5234</v>
      </c>
      <c r="C384" s="44" t="s">
        <v>492</v>
      </c>
      <c r="D384" s="44" t="s">
        <v>493</v>
      </c>
      <c r="E384" s="43" t="s">
        <v>7586</v>
      </c>
      <c r="F384" s="56">
        <v>22031034</v>
      </c>
      <c r="G384" s="104">
        <v>0</v>
      </c>
      <c r="H384" s="43" t="s">
        <v>11</v>
      </c>
      <c r="I384" s="43" t="str">
        <f t="shared" si="40"/>
        <v>71607241SUMINISTRO DE BIENES Y SERVICIOSAIA S.A.</v>
      </c>
      <c r="J384" s="193">
        <f t="shared" si="36"/>
        <v>1.0684151082857236E-3</v>
      </c>
      <c r="K384" s="156">
        <f t="shared" si="37"/>
        <v>1829579.0366156674</v>
      </c>
      <c r="L384" s="156">
        <f t="shared" si="38"/>
        <v>4006556.6560714631</v>
      </c>
      <c r="M384" s="156">
        <f t="shared" si="39"/>
        <v>7710751.8364980668</v>
      </c>
      <c r="N384" s="156">
        <f t="shared" si="41"/>
        <v>7710751.8364980668</v>
      </c>
      <c r="O384" s="156">
        <f t="shared" si="42"/>
        <v>773394.63271876192</v>
      </c>
    </row>
    <row r="385" spans="1:15" ht="28" x14ac:dyDescent="0.15">
      <c r="A385" s="91" t="s">
        <v>65</v>
      </c>
      <c r="B385" s="90" t="s">
        <v>5234</v>
      </c>
      <c r="C385" s="44" t="s">
        <v>1879</v>
      </c>
      <c r="D385" s="44" t="s">
        <v>1880</v>
      </c>
      <c r="E385" s="43" t="s">
        <v>7586</v>
      </c>
      <c r="F385" s="56">
        <v>178261</v>
      </c>
      <c r="G385" s="104">
        <v>0</v>
      </c>
      <c r="H385" s="43" t="s">
        <v>11</v>
      </c>
      <c r="I385" s="43" t="str">
        <f t="shared" si="40"/>
        <v>1030640292SUMINISTRO DE BIENES Y SERVICIOSAIA S.A.</v>
      </c>
      <c r="J385" s="193">
        <f t="shared" si="36"/>
        <v>8.6449299482775691E-6</v>
      </c>
      <c r="K385" s="156">
        <f t="shared" si="37"/>
        <v>14803.780369371019</v>
      </c>
      <c r="L385" s="156">
        <f t="shared" si="38"/>
        <v>32418.487306040883</v>
      </c>
      <c r="M385" s="156">
        <f t="shared" si="39"/>
        <v>62390.459436719219</v>
      </c>
      <c r="N385" s="156">
        <f t="shared" si="41"/>
        <v>62390.459436719219</v>
      </c>
      <c r="O385" s="156">
        <f t="shared" si="42"/>
        <v>6257.8134382198859</v>
      </c>
    </row>
    <row r="386" spans="1:15" ht="28" x14ac:dyDescent="0.15">
      <c r="A386" s="91" t="s">
        <v>65</v>
      </c>
      <c r="B386" s="90" t="s">
        <v>5234</v>
      </c>
      <c r="C386" s="44" t="s">
        <v>355</v>
      </c>
      <c r="D386" s="44" t="s">
        <v>356</v>
      </c>
      <c r="E386" s="43" t="s">
        <v>7586</v>
      </c>
      <c r="F386" s="56">
        <v>34890880</v>
      </c>
      <c r="G386" s="104">
        <v>0</v>
      </c>
      <c r="H386" s="43" t="s">
        <v>11</v>
      </c>
      <c r="I386" s="43" t="str">
        <f t="shared" si="40"/>
        <v>41519957SUMINISTRO DE BIENES Y SERVICIOSAIA S.A.</v>
      </c>
      <c r="J386" s="193">
        <f t="shared" si="36"/>
        <v>1.6920650811661491E-3</v>
      </c>
      <c r="K386" s="156">
        <f t="shared" si="37"/>
        <v>2897531.8460800732</v>
      </c>
      <c r="L386" s="156">
        <f t="shared" si="38"/>
        <v>6345244.0543730594</v>
      </c>
      <c r="M386" s="156">
        <f t="shared" si="39"/>
        <v>12211633.690776099</v>
      </c>
      <c r="N386" s="156">
        <f t="shared" si="41"/>
        <v>12211633.690776099</v>
      </c>
      <c r="O386" s="156">
        <f t="shared" si="42"/>
        <v>1224836.7154639405</v>
      </c>
    </row>
    <row r="387" spans="1:15" ht="28" x14ac:dyDescent="0.15">
      <c r="A387" s="91" t="s">
        <v>65</v>
      </c>
      <c r="B387" s="90" t="s">
        <v>5234</v>
      </c>
      <c r="C387" s="44" t="s">
        <v>819</v>
      </c>
      <c r="D387" s="44" t="s">
        <v>820</v>
      </c>
      <c r="E387" s="43" t="s">
        <v>7586</v>
      </c>
      <c r="F387" s="56">
        <v>7452240</v>
      </c>
      <c r="G387" s="104">
        <v>0</v>
      </c>
      <c r="H387" s="43" t="s">
        <v>11</v>
      </c>
      <c r="I387" s="43" t="str">
        <f t="shared" si="40"/>
        <v>43614504SUMINISTRO DE BIENES Y SERVICIOSAIA S.A.</v>
      </c>
      <c r="J387" s="193">
        <f t="shared" si="36"/>
        <v>3.6140318273628015E-4</v>
      </c>
      <c r="K387" s="156">
        <f t="shared" si="37"/>
        <v>618875.26839769492</v>
      </c>
      <c r="L387" s="156">
        <f t="shared" si="38"/>
        <v>1355261.9352610505</v>
      </c>
      <c r="M387" s="156">
        <f t="shared" si="39"/>
        <v>2608246.7698077341</v>
      </c>
      <c r="N387" s="156">
        <f t="shared" si="41"/>
        <v>2608246.7698077341</v>
      </c>
      <c r="O387" s="156">
        <f t="shared" si="42"/>
        <v>261609.25618525513</v>
      </c>
    </row>
    <row r="388" spans="1:15" ht="28" x14ac:dyDescent="0.15">
      <c r="A388" s="91" t="s">
        <v>65</v>
      </c>
      <c r="B388" s="90" t="s">
        <v>5234</v>
      </c>
      <c r="C388" s="44" t="s">
        <v>1225</v>
      </c>
      <c r="D388" s="44" t="s">
        <v>1226</v>
      </c>
      <c r="E388" s="43" t="s">
        <v>7586</v>
      </c>
      <c r="F388" s="56">
        <v>2770486</v>
      </c>
      <c r="G388" s="104">
        <v>0</v>
      </c>
      <c r="H388" s="43" t="s">
        <v>11</v>
      </c>
      <c r="I388" s="43" t="str">
        <f t="shared" si="40"/>
        <v>7526543SUMINISTRO DE BIENES Y SERVICIOSAIA S.A.</v>
      </c>
      <c r="J388" s="193">
        <f t="shared" si="36"/>
        <v>1.3435724803901992E-4</v>
      </c>
      <c r="K388" s="156">
        <f t="shared" si="37"/>
        <v>230076.49603905081</v>
      </c>
      <c r="L388" s="156">
        <f t="shared" si="38"/>
        <v>503839.68014632468</v>
      </c>
      <c r="M388" s="156">
        <f t="shared" si="39"/>
        <v>969656.25909760676</v>
      </c>
      <c r="N388" s="156">
        <f t="shared" si="41"/>
        <v>969656.25909760676</v>
      </c>
      <c r="O388" s="156">
        <f t="shared" si="42"/>
        <v>97257.305418459786</v>
      </c>
    </row>
    <row r="389" spans="1:15" ht="28" x14ac:dyDescent="0.15">
      <c r="A389" s="91" t="s">
        <v>65</v>
      </c>
      <c r="B389" s="90" t="s">
        <v>5234</v>
      </c>
      <c r="C389" s="44" t="s">
        <v>1024</v>
      </c>
      <c r="D389" s="44" t="s">
        <v>1025</v>
      </c>
      <c r="E389" s="43" t="s">
        <v>7586</v>
      </c>
      <c r="F389" s="56">
        <v>4456079</v>
      </c>
      <c r="G389" s="104">
        <v>0</v>
      </c>
      <c r="H389" s="43" t="s">
        <v>11</v>
      </c>
      <c r="I389" s="43" t="str">
        <f t="shared" si="40"/>
        <v>900396978SUMINISTRO DE BIENES Y SERVICIOSAIA S.A.</v>
      </c>
      <c r="J389" s="193">
        <f t="shared" si="36"/>
        <v>2.1610161952973877E-4</v>
      </c>
      <c r="K389" s="156">
        <f t="shared" si="37"/>
        <v>370057.47092502814</v>
      </c>
      <c r="L389" s="156">
        <f t="shared" si="38"/>
        <v>810381.0732365204</v>
      </c>
      <c r="M389" s="156">
        <f t="shared" si="39"/>
        <v>1559605.3881461248</v>
      </c>
      <c r="N389" s="156">
        <f t="shared" si="41"/>
        <v>1559605.3881461248</v>
      </c>
      <c r="O389" s="156">
        <f t="shared" si="42"/>
        <v>156429.67922299006</v>
      </c>
    </row>
    <row r="390" spans="1:15" ht="42" x14ac:dyDescent="0.15">
      <c r="A390" s="91" t="s">
        <v>65</v>
      </c>
      <c r="B390" s="90" t="s">
        <v>5234</v>
      </c>
      <c r="C390" s="44" t="s">
        <v>824</v>
      </c>
      <c r="D390" s="44" t="s">
        <v>825</v>
      </c>
      <c r="E390" s="43" t="s">
        <v>7586</v>
      </c>
      <c r="F390" s="56">
        <v>7394435</v>
      </c>
      <c r="G390" s="104">
        <v>0</v>
      </c>
      <c r="H390" s="43" t="s">
        <v>11</v>
      </c>
      <c r="I390" s="43" t="str">
        <f t="shared" si="40"/>
        <v>900508677SUMINISTRO DE BIENES Y SERVICIOSAIA S.A.</v>
      </c>
      <c r="J390" s="193">
        <f t="shared" si="36"/>
        <v>3.5859987648499588E-4</v>
      </c>
      <c r="K390" s="156">
        <f t="shared" si="37"/>
        <v>614074.82116441615</v>
      </c>
      <c r="L390" s="156">
        <f t="shared" si="38"/>
        <v>1344749.5368187346</v>
      </c>
      <c r="M390" s="156">
        <f t="shared" si="39"/>
        <v>2588015.3085922152</v>
      </c>
      <c r="N390" s="156">
        <f t="shared" si="41"/>
        <v>2588015.3085922152</v>
      </c>
      <c r="O390" s="156">
        <f t="shared" si="42"/>
        <v>259580.0242960797</v>
      </c>
    </row>
    <row r="391" spans="1:15" ht="28" x14ac:dyDescent="0.15">
      <c r="A391" s="91" t="s">
        <v>65</v>
      </c>
      <c r="B391" s="90" t="s">
        <v>5234</v>
      </c>
      <c r="C391" s="44" t="s">
        <v>1641</v>
      </c>
      <c r="D391" s="44" t="s">
        <v>1642</v>
      </c>
      <c r="E391" s="43" t="s">
        <v>7586</v>
      </c>
      <c r="F391" s="56">
        <v>155228</v>
      </c>
      <c r="G391" s="104">
        <v>0</v>
      </c>
      <c r="H391" s="43" t="s">
        <v>7</v>
      </c>
      <c r="I391" s="43" t="str">
        <f t="shared" si="40"/>
        <v>830092830SUMINISTRO DE BIENES Y SERVICIOSAIA CONCAY</v>
      </c>
      <c r="J391" s="193">
        <f t="shared" si="36"/>
        <v>7.5279235840213541E-6</v>
      </c>
      <c r="K391" s="156">
        <f t="shared" si="37"/>
        <v>12890.992528801728</v>
      </c>
      <c r="L391" s="156">
        <f t="shared" si="38"/>
        <v>28229.713440080079</v>
      </c>
      <c r="M391" s="156">
        <f t="shared" si="39"/>
        <v>54329.024505882109</v>
      </c>
      <c r="N391" s="156">
        <f t="shared" si="41"/>
        <v>54329.024505882109</v>
      </c>
      <c r="O391" s="156">
        <f t="shared" si="42"/>
        <v>5449.2450080948529</v>
      </c>
    </row>
    <row r="392" spans="1:15" ht="28" x14ac:dyDescent="0.15">
      <c r="A392" s="91" t="s">
        <v>65</v>
      </c>
      <c r="B392" s="90" t="s">
        <v>5234</v>
      </c>
      <c r="C392" s="44" t="s">
        <v>1641</v>
      </c>
      <c r="D392" s="44" t="s">
        <v>1642</v>
      </c>
      <c r="E392" s="43" t="s">
        <v>7586</v>
      </c>
      <c r="F392" s="56">
        <v>854247</v>
      </c>
      <c r="G392" s="104">
        <v>0</v>
      </c>
      <c r="H392" s="43" t="s">
        <v>11</v>
      </c>
      <c r="I392" s="43" t="str">
        <f t="shared" si="40"/>
        <v>830092830SUMINISTRO DE BIENES Y SERVICIOSAIA S.A.</v>
      </c>
      <c r="J392" s="193">
        <f t="shared" si="36"/>
        <v>4.1427488197229172E-5</v>
      </c>
      <c r="K392" s="156">
        <f t="shared" si="37"/>
        <v>70941.400357869003</v>
      </c>
      <c r="L392" s="156">
        <f t="shared" si="38"/>
        <v>155353.0807396094</v>
      </c>
      <c r="M392" s="156">
        <f t="shared" si="39"/>
        <v>298982.18231940293</v>
      </c>
      <c r="N392" s="156">
        <f t="shared" si="41"/>
        <v>298982.18231940293</v>
      </c>
      <c r="O392" s="156">
        <f t="shared" si="42"/>
        <v>29988.154201754864</v>
      </c>
    </row>
    <row r="393" spans="1:15" ht="28" x14ac:dyDescent="0.15">
      <c r="A393" s="91" t="s">
        <v>65</v>
      </c>
      <c r="B393" s="90" t="s">
        <v>5234</v>
      </c>
      <c r="C393" s="44" t="s">
        <v>732</v>
      </c>
      <c r="D393" s="44" t="s">
        <v>733</v>
      </c>
      <c r="E393" s="43" t="s">
        <v>7586</v>
      </c>
      <c r="F393" s="56">
        <v>10656000</v>
      </c>
      <c r="G393" s="104">
        <v>0</v>
      </c>
      <c r="H393" s="43" t="s">
        <v>11</v>
      </c>
      <c r="I393" s="43" t="str">
        <f t="shared" si="40"/>
        <v>79649655SUMINISTRO DE BIENES Y SERVICIOSAIA S.A.</v>
      </c>
      <c r="J393" s="193">
        <f t="shared" si="36"/>
        <v>5.1677244898685516E-4</v>
      </c>
      <c r="K393" s="156">
        <f t="shared" si="37"/>
        <v>884933.23618748691</v>
      </c>
      <c r="L393" s="156">
        <f t="shared" si="38"/>
        <v>1937896.6837007068</v>
      </c>
      <c r="M393" s="156">
        <f t="shared" si="39"/>
        <v>3729546.7643381339</v>
      </c>
      <c r="N393" s="156">
        <f t="shared" si="41"/>
        <v>3729546.7643381339</v>
      </c>
      <c r="O393" s="156">
        <f t="shared" si="42"/>
        <v>374076.55066263018</v>
      </c>
    </row>
    <row r="394" spans="1:15" ht="28" x14ac:dyDescent="0.15">
      <c r="A394" s="91" t="s">
        <v>65</v>
      </c>
      <c r="B394" s="90" t="s">
        <v>5234</v>
      </c>
      <c r="C394" s="44" t="s">
        <v>978</v>
      </c>
      <c r="D394" s="44" t="s">
        <v>979</v>
      </c>
      <c r="E394" s="43" t="s">
        <v>7586</v>
      </c>
      <c r="F394" s="56">
        <v>5175765</v>
      </c>
      <c r="G394" s="104">
        <v>0</v>
      </c>
      <c r="H394" s="43" t="s">
        <v>7</v>
      </c>
      <c r="I394" s="43" t="str">
        <f t="shared" si="40"/>
        <v>900490538SUMINISTRO DE BIENES Y SERVICIOSAIA CONCAY</v>
      </c>
      <c r="J394" s="193">
        <f t="shared" si="36"/>
        <v>2.5100344917703175E-4</v>
      </c>
      <c r="K394" s="156">
        <f t="shared" si="37"/>
        <v>429824.18085547368</v>
      </c>
      <c r="L394" s="156">
        <f t="shared" si="38"/>
        <v>941262.93441386905</v>
      </c>
      <c r="M394" s="156">
        <f t="shared" si="39"/>
        <v>1811491.892710638</v>
      </c>
      <c r="N394" s="156">
        <f t="shared" si="41"/>
        <v>1811491.892710638</v>
      </c>
      <c r="O394" s="156">
        <f t="shared" si="42"/>
        <v>181694.09893396846</v>
      </c>
    </row>
    <row r="395" spans="1:15" ht="28" x14ac:dyDescent="0.15">
      <c r="A395" s="91" t="s">
        <v>65</v>
      </c>
      <c r="B395" s="90" t="s">
        <v>5234</v>
      </c>
      <c r="C395" s="44" t="s">
        <v>957</v>
      </c>
      <c r="D395" s="44" t="s">
        <v>958</v>
      </c>
      <c r="E395" s="43" t="s">
        <v>7586</v>
      </c>
      <c r="F395" s="56">
        <v>5407814</v>
      </c>
      <c r="G395" s="104">
        <v>0</v>
      </c>
      <c r="H395" s="43" t="s">
        <v>11</v>
      </c>
      <c r="I395" s="43" t="str">
        <f t="shared" si="40"/>
        <v>800061228SUMINISTRO DE BIENES Y SERVICIOSAIA S.A.</v>
      </c>
      <c r="J395" s="193">
        <f t="shared" si="36"/>
        <v>2.6225687729405038E-4</v>
      </c>
      <c r="K395" s="156">
        <f t="shared" si="37"/>
        <v>449094.81453828805</v>
      </c>
      <c r="L395" s="156">
        <f t="shared" si="38"/>
        <v>983463.2898526889</v>
      </c>
      <c r="M395" s="156">
        <f t="shared" si="39"/>
        <v>1892707.8834311615</v>
      </c>
      <c r="N395" s="156">
        <f t="shared" si="41"/>
        <v>1892707.8834311615</v>
      </c>
      <c r="O395" s="156">
        <f t="shared" si="42"/>
        <v>189840.12835445575</v>
      </c>
    </row>
    <row r="396" spans="1:15" ht="28" x14ac:dyDescent="0.15">
      <c r="A396" s="91" t="s">
        <v>65</v>
      </c>
      <c r="B396" s="90" t="s">
        <v>5234</v>
      </c>
      <c r="C396" s="44" t="s">
        <v>1835</v>
      </c>
      <c r="D396" s="44" t="s">
        <v>1836</v>
      </c>
      <c r="E396" s="43" t="s">
        <v>7586</v>
      </c>
      <c r="F396" s="56">
        <v>314020</v>
      </c>
      <c r="G396" s="104">
        <v>0</v>
      </c>
      <c r="H396" s="43" t="s">
        <v>11</v>
      </c>
      <c r="I396" s="43" t="str">
        <f t="shared" si="40"/>
        <v>900328329SUMINISTRO DE BIENES Y SERVICIOSAIA S.A.</v>
      </c>
      <c r="J396" s="193">
        <f t="shared" ref="J396:J459" si="43">+F396/$F$10</f>
        <v>1.5228686601994393E-5</v>
      </c>
      <c r="K396" s="156">
        <f t="shared" ref="K396:K459" si="44">+$C$2*J396</f>
        <v>26077.959349436431</v>
      </c>
      <c r="L396" s="156">
        <f t="shared" ref="L396:L459" si="45">+$C$3*J396</f>
        <v>57107.574757478978</v>
      </c>
      <c r="M396" s="156">
        <f t="shared" ref="M396:M459" si="46">+$C$4*J396</f>
        <v>109905.43120659354</v>
      </c>
      <c r="N396" s="156">
        <f t="shared" si="41"/>
        <v>109905.43120659354</v>
      </c>
      <c r="O396" s="156">
        <f t="shared" si="42"/>
        <v>11023.603457120789</v>
      </c>
    </row>
    <row r="397" spans="1:15" ht="28" x14ac:dyDescent="0.15">
      <c r="A397" s="91" t="s">
        <v>65</v>
      </c>
      <c r="B397" s="90" t="s">
        <v>5234</v>
      </c>
      <c r="C397" s="44" t="s">
        <v>469</v>
      </c>
      <c r="D397" s="44" t="s">
        <v>470</v>
      </c>
      <c r="E397" s="43" t="s">
        <v>7586</v>
      </c>
      <c r="F397" s="56">
        <v>25541470</v>
      </c>
      <c r="G397" s="104">
        <v>0</v>
      </c>
      <c r="H397" s="43" t="s">
        <v>11</v>
      </c>
      <c r="I397" s="43" t="str">
        <f t="shared" ref="I397:I460" si="47">+CONCATENATE(D397,E397,H397)</f>
        <v>800128989SUMINISTRO DE BIENES Y SERVICIOSAIA S.A.</v>
      </c>
      <c r="J397" s="193">
        <f t="shared" si="43"/>
        <v>1.2386569071531804E-3</v>
      </c>
      <c r="K397" s="156">
        <f t="shared" si="44"/>
        <v>2121105.0773353609</v>
      </c>
      <c r="L397" s="156">
        <f t="shared" si="45"/>
        <v>4644963.4018244259</v>
      </c>
      <c r="M397" s="156">
        <f t="shared" si="46"/>
        <v>8939386.8989245035</v>
      </c>
      <c r="N397" s="156">
        <f t="shared" ref="N397:N460" si="48">+$C$5*J397</f>
        <v>8939386.8989245035</v>
      </c>
      <c r="O397" s="156">
        <f t="shared" ref="O397:O460" si="49">+$C$6*J397</f>
        <v>896627.72113861179</v>
      </c>
    </row>
    <row r="398" spans="1:15" ht="28" x14ac:dyDescent="0.15">
      <c r="A398" s="91" t="s">
        <v>65</v>
      </c>
      <c r="B398" s="90" t="s">
        <v>5234</v>
      </c>
      <c r="C398" s="44" t="s">
        <v>785</v>
      </c>
      <c r="D398" s="44" t="s">
        <v>786</v>
      </c>
      <c r="E398" s="43" t="s">
        <v>7586</v>
      </c>
      <c r="F398" s="56">
        <v>11606733</v>
      </c>
      <c r="G398" s="104">
        <v>0</v>
      </c>
      <c r="H398" s="43" t="s">
        <v>11</v>
      </c>
      <c r="I398" s="43" t="str">
        <f t="shared" si="47"/>
        <v>1121829512SUMINISTRO DE BIENES Y SERVICIOSAIA S.A.</v>
      </c>
      <c r="J398" s="193">
        <f t="shared" si="43"/>
        <v>5.6287911384633521E-4</v>
      </c>
      <c r="K398" s="156">
        <f t="shared" si="44"/>
        <v>963887.36817324487</v>
      </c>
      <c r="L398" s="156">
        <f t="shared" si="45"/>
        <v>2110796.676923757</v>
      </c>
      <c r="M398" s="156">
        <f t="shared" si="46"/>
        <v>4062298.5646290011</v>
      </c>
      <c r="N398" s="156">
        <f t="shared" si="48"/>
        <v>4062298.5646290011</v>
      </c>
      <c r="O398" s="156">
        <f t="shared" si="49"/>
        <v>407451.82480312698</v>
      </c>
    </row>
    <row r="399" spans="1:15" ht="28" x14ac:dyDescent="0.15">
      <c r="A399" s="91" t="s">
        <v>65</v>
      </c>
      <c r="B399" s="90" t="s">
        <v>5234</v>
      </c>
      <c r="C399" s="44" t="s">
        <v>178</v>
      </c>
      <c r="D399" s="44" t="s">
        <v>179</v>
      </c>
      <c r="E399" s="43" t="s">
        <v>7586</v>
      </c>
      <c r="F399" s="56">
        <v>154957669</v>
      </c>
      <c r="G399" s="104">
        <v>0</v>
      </c>
      <c r="H399" s="43" t="s">
        <v>11</v>
      </c>
      <c r="I399" s="43" t="str">
        <f t="shared" si="47"/>
        <v>900776894SUMINISTRO DE BIENES Y SERVICIOSAIA S.A.</v>
      </c>
      <c r="J399" s="193">
        <f t="shared" si="43"/>
        <v>7.5148136353626578E-3</v>
      </c>
      <c r="K399" s="156">
        <f t="shared" si="44"/>
        <v>12868542.745893337</v>
      </c>
      <c r="L399" s="156">
        <f t="shared" si="45"/>
        <v>28180551.132609967</v>
      </c>
      <c r="M399" s="156">
        <f t="shared" si="46"/>
        <v>54234410.006412305</v>
      </c>
      <c r="N399" s="156">
        <f t="shared" si="48"/>
        <v>54234410.006412305</v>
      </c>
      <c r="O399" s="156">
        <f t="shared" si="49"/>
        <v>5439755.0974325798</v>
      </c>
    </row>
    <row r="400" spans="1:15" ht="28" x14ac:dyDescent="0.15">
      <c r="A400" s="91" t="s">
        <v>65</v>
      </c>
      <c r="B400" s="90" t="s">
        <v>5234</v>
      </c>
      <c r="C400" s="44" t="s">
        <v>585</v>
      </c>
      <c r="D400" s="44" t="s">
        <v>586</v>
      </c>
      <c r="E400" s="43" t="s">
        <v>7586</v>
      </c>
      <c r="F400" s="56">
        <v>16757968</v>
      </c>
      <c r="G400" s="104">
        <v>0</v>
      </c>
      <c r="H400" s="43" t="s">
        <v>11</v>
      </c>
      <c r="I400" s="43" t="str">
        <f t="shared" si="47"/>
        <v>900168772SUMINISTRO DE BIENES Y SERVICIOSAIA S.A.</v>
      </c>
      <c r="J400" s="193">
        <f t="shared" si="43"/>
        <v>8.1269295827734143E-4</v>
      </c>
      <c r="K400" s="156">
        <f t="shared" si="44"/>
        <v>1391674.442020115</v>
      </c>
      <c r="L400" s="156">
        <f t="shared" si="45"/>
        <v>3047598.5935400305</v>
      </c>
      <c r="M400" s="156">
        <f t="shared" si="46"/>
        <v>5865205.0798875727</v>
      </c>
      <c r="N400" s="156">
        <f t="shared" si="48"/>
        <v>5865205.0798875727</v>
      </c>
      <c r="O400" s="156">
        <f t="shared" si="49"/>
        <v>588284.80344920559</v>
      </c>
    </row>
    <row r="401" spans="1:15" ht="28" x14ac:dyDescent="0.15">
      <c r="A401" s="91" t="s">
        <v>65</v>
      </c>
      <c r="B401" s="90" t="s">
        <v>5234</v>
      </c>
      <c r="C401" s="44" t="s">
        <v>1351</v>
      </c>
      <c r="D401" s="44" t="s">
        <v>1352</v>
      </c>
      <c r="E401" s="43" t="s">
        <v>7586</v>
      </c>
      <c r="F401" s="56">
        <v>2150616</v>
      </c>
      <c r="G401" s="104">
        <v>0</v>
      </c>
      <c r="H401" s="43" t="s">
        <v>11</v>
      </c>
      <c r="I401" s="43" t="str">
        <f t="shared" si="47"/>
        <v>71394143SUMINISTRO DE BIENES Y SERVICIOSAIA S.A.</v>
      </c>
      <c r="J401" s="193">
        <f t="shared" si="43"/>
        <v>1.0429608644428626E-4</v>
      </c>
      <c r="K401" s="156">
        <f t="shared" si="44"/>
        <v>178599.05937280293</v>
      </c>
      <c r="L401" s="156">
        <f t="shared" si="45"/>
        <v>391110.32416607346</v>
      </c>
      <c r="M401" s="156">
        <f t="shared" si="46"/>
        <v>752704.85586841393</v>
      </c>
      <c r="N401" s="156">
        <f t="shared" si="48"/>
        <v>752704.85586841393</v>
      </c>
      <c r="O401" s="156">
        <f t="shared" si="49"/>
        <v>75496.904568305457</v>
      </c>
    </row>
    <row r="402" spans="1:15" ht="42" x14ac:dyDescent="0.15">
      <c r="A402" s="91" t="s">
        <v>65</v>
      </c>
      <c r="B402" s="90" t="s">
        <v>5234</v>
      </c>
      <c r="C402" s="44" t="s">
        <v>539</v>
      </c>
      <c r="D402" s="44" t="s">
        <v>540</v>
      </c>
      <c r="E402" s="43" t="s">
        <v>7586</v>
      </c>
      <c r="F402" s="56">
        <v>18483610.134299997</v>
      </c>
      <c r="G402" s="104">
        <v>0</v>
      </c>
      <c r="H402" s="43" t="s">
        <v>7577</v>
      </c>
      <c r="I402" s="43" t="str">
        <f t="shared" si="47"/>
        <v>800102109SUMINISTRO DE BIENES Y SERVICIOSCONSORCIO CLINICA PORTOAZUL</v>
      </c>
      <c r="J402" s="193">
        <f t="shared" si="43"/>
        <v>8.9637954910101953E-4</v>
      </c>
      <c r="K402" s="156">
        <f t="shared" si="44"/>
        <v>1534981.318747553</v>
      </c>
      <c r="L402" s="156">
        <f t="shared" si="45"/>
        <v>3361423.3091288232</v>
      </c>
      <c r="M402" s="156">
        <f t="shared" si="46"/>
        <v>6469171.2058620583</v>
      </c>
      <c r="N402" s="156">
        <f t="shared" si="48"/>
        <v>6469171.2058620583</v>
      </c>
      <c r="O402" s="156">
        <f t="shared" si="49"/>
        <v>648863.09335883788</v>
      </c>
    </row>
    <row r="403" spans="1:15" ht="28" x14ac:dyDescent="0.15">
      <c r="A403" s="91" t="s">
        <v>65</v>
      </c>
      <c r="B403" s="90" t="s">
        <v>5234</v>
      </c>
      <c r="C403" s="44" t="s">
        <v>429</v>
      </c>
      <c r="D403" s="44" t="s">
        <v>430</v>
      </c>
      <c r="E403" s="43" t="s">
        <v>7586</v>
      </c>
      <c r="F403" s="56">
        <v>40215111</v>
      </c>
      <c r="G403" s="104">
        <v>0</v>
      </c>
      <c r="H403" s="43" t="s">
        <v>11</v>
      </c>
      <c r="I403" s="43" t="str">
        <f t="shared" si="47"/>
        <v>900653120SUMINISTRO DE BIENES Y SERVICIOSAIA S.A.</v>
      </c>
      <c r="J403" s="193">
        <f t="shared" si="43"/>
        <v>1.9502685245634587E-3</v>
      </c>
      <c r="K403" s="156">
        <f t="shared" si="44"/>
        <v>3339685.4655470154</v>
      </c>
      <c r="L403" s="156">
        <f t="shared" si="45"/>
        <v>7313506.9671129696</v>
      </c>
      <c r="M403" s="156">
        <f t="shared" si="46"/>
        <v>14075087.941774482</v>
      </c>
      <c r="N403" s="156">
        <f t="shared" si="48"/>
        <v>14075087.941774482</v>
      </c>
      <c r="O403" s="156">
        <f t="shared" si="49"/>
        <v>1411742.680874136</v>
      </c>
    </row>
    <row r="404" spans="1:15" ht="28" x14ac:dyDescent="0.15">
      <c r="A404" s="91" t="s">
        <v>65</v>
      </c>
      <c r="B404" s="90" t="s">
        <v>5234</v>
      </c>
      <c r="C404" s="44" t="s">
        <v>666</v>
      </c>
      <c r="D404" s="44" t="s">
        <v>667</v>
      </c>
      <c r="E404" s="43" t="s">
        <v>7586</v>
      </c>
      <c r="F404" s="56">
        <v>13259303.5</v>
      </c>
      <c r="G404" s="104">
        <v>0</v>
      </c>
      <c r="H404" s="43" t="s">
        <v>7</v>
      </c>
      <c r="I404" s="43" t="str">
        <f t="shared" si="47"/>
        <v>900407962SUMINISTRO DE BIENES Y SERVICIOSAIA CONCAY</v>
      </c>
      <c r="J404" s="193">
        <f t="shared" si="43"/>
        <v>6.430220290498292E-4</v>
      </c>
      <c r="K404" s="156">
        <f t="shared" si="44"/>
        <v>1101125.9718324954</v>
      </c>
      <c r="L404" s="156">
        <f t="shared" si="45"/>
        <v>2411332.6089368593</v>
      </c>
      <c r="M404" s="156">
        <f t="shared" si="46"/>
        <v>4640689.9836526178</v>
      </c>
      <c r="N404" s="156">
        <f t="shared" si="48"/>
        <v>4640689.9836526178</v>
      </c>
      <c r="O404" s="156">
        <f t="shared" si="49"/>
        <v>465464.95096367673</v>
      </c>
    </row>
    <row r="405" spans="1:15" ht="28" x14ac:dyDescent="0.15">
      <c r="A405" s="91" t="s">
        <v>65</v>
      </c>
      <c r="B405" s="90" t="s">
        <v>5234</v>
      </c>
      <c r="C405" s="44" t="s">
        <v>77</v>
      </c>
      <c r="D405" s="44" t="s">
        <v>78</v>
      </c>
      <c r="E405" s="43" t="s">
        <v>7586</v>
      </c>
      <c r="F405" s="56">
        <v>154632247</v>
      </c>
      <c r="G405" s="104">
        <v>0</v>
      </c>
      <c r="H405" s="43" t="s">
        <v>7</v>
      </c>
      <c r="I405" s="43" t="str">
        <f t="shared" si="47"/>
        <v>860009808SUMINISTRO DE BIENES Y SERVICIOSAIA CONCAY</v>
      </c>
      <c r="J405" s="193">
        <f t="shared" si="43"/>
        <v>7.4990319983605745E-3</v>
      </c>
      <c r="K405" s="156">
        <f t="shared" si="44"/>
        <v>12841517.901337538</v>
      </c>
      <c r="L405" s="156">
        <f t="shared" si="45"/>
        <v>28121369.993852153</v>
      </c>
      <c r="M405" s="156">
        <f t="shared" si="46"/>
        <v>54120513.932168268</v>
      </c>
      <c r="N405" s="156">
        <f t="shared" si="48"/>
        <v>54120513.932168268</v>
      </c>
      <c r="O405" s="156">
        <f t="shared" si="49"/>
        <v>5428331.2292578677</v>
      </c>
    </row>
    <row r="406" spans="1:15" ht="28" x14ac:dyDescent="0.15">
      <c r="A406" s="91" t="s">
        <v>65</v>
      </c>
      <c r="B406" s="90" t="s">
        <v>5234</v>
      </c>
      <c r="C406" s="44" t="s">
        <v>77</v>
      </c>
      <c r="D406" s="44" t="s">
        <v>78</v>
      </c>
      <c r="E406" s="43" t="s">
        <v>7586</v>
      </c>
      <c r="F406" s="56">
        <v>922994</v>
      </c>
      <c r="G406" s="104">
        <v>0</v>
      </c>
      <c r="H406" s="43" t="s">
        <v>11</v>
      </c>
      <c r="I406" s="43" t="str">
        <f t="shared" si="47"/>
        <v>860009808SUMINISTRO DE BIENES Y SERVICIOSAIA S.A.</v>
      </c>
      <c r="J406" s="193">
        <f t="shared" si="43"/>
        <v>4.4761436728619876E-5</v>
      </c>
      <c r="K406" s="156">
        <f t="shared" si="44"/>
        <v>76650.531850753876</v>
      </c>
      <c r="L406" s="156">
        <f t="shared" si="45"/>
        <v>167855.38773232454</v>
      </c>
      <c r="M406" s="156">
        <f t="shared" si="46"/>
        <v>323043.28887044964</v>
      </c>
      <c r="N406" s="156">
        <f t="shared" si="48"/>
        <v>323043.28887044964</v>
      </c>
      <c r="O406" s="156">
        <f t="shared" si="49"/>
        <v>32401.502609075043</v>
      </c>
    </row>
    <row r="407" spans="1:15" ht="28" x14ac:dyDescent="0.15">
      <c r="A407" s="91" t="s">
        <v>65</v>
      </c>
      <c r="B407" s="90" t="s">
        <v>5234</v>
      </c>
      <c r="C407" s="44" t="s">
        <v>996</v>
      </c>
      <c r="D407" s="44" t="s">
        <v>997</v>
      </c>
      <c r="E407" s="43" t="s">
        <v>7586</v>
      </c>
      <c r="F407" s="56">
        <v>5010747</v>
      </c>
      <c r="G407" s="104">
        <v>0</v>
      </c>
      <c r="H407" s="43" t="s">
        <v>11</v>
      </c>
      <c r="I407" s="43" t="str">
        <f t="shared" si="47"/>
        <v>890304099SUMINISTRO DE BIENES Y SERVICIOSAIA S.A.</v>
      </c>
      <c r="J407" s="193">
        <f t="shared" si="43"/>
        <v>2.4300075060468631E-4</v>
      </c>
      <c r="K407" s="156">
        <f t="shared" si="44"/>
        <v>416120.17252503202</v>
      </c>
      <c r="L407" s="156">
        <f t="shared" si="45"/>
        <v>911252.81476757373</v>
      </c>
      <c r="M407" s="156">
        <f t="shared" si="46"/>
        <v>1753736.417114021</v>
      </c>
      <c r="N407" s="156">
        <f t="shared" si="48"/>
        <v>1753736.417114021</v>
      </c>
      <c r="O407" s="156">
        <f t="shared" si="49"/>
        <v>175901.17811590858</v>
      </c>
    </row>
    <row r="408" spans="1:15" ht="28" x14ac:dyDescent="0.15">
      <c r="A408" s="91" t="s">
        <v>65</v>
      </c>
      <c r="B408" s="90" t="s">
        <v>5234</v>
      </c>
      <c r="C408" s="44" t="s">
        <v>1863</v>
      </c>
      <c r="D408" s="44" t="s">
        <v>1864</v>
      </c>
      <c r="E408" s="43" t="s">
        <v>7586</v>
      </c>
      <c r="F408" s="56">
        <v>423380</v>
      </c>
      <c r="G408" s="104">
        <v>0</v>
      </c>
      <c r="H408" s="43" t="s">
        <v>11</v>
      </c>
      <c r="I408" s="43" t="str">
        <f t="shared" si="47"/>
        <v>900241172SUMINISTRO DE BIENES Y SERVICIOSAIA S.A.</v>
      </c>
      <c r="J408" s="193">
        <f t="shared" si="43"/>
        <v>2.0532199648278408E-5</v>
      </c>
      <c r="K408" s="156">
        <f t="shared" si="44"/>
        <v>35159.819213312512</v>
      </c>
      <c r="L408" s="156">
        <f t="shared" si="45"/>
        <v>76995.748681044031</v>
      </c>
      <c r="M408" s="156">
        <f t="shared" si="46"/>
        <v>148180.88486162527</v>
      </c>
      <c r="N408" s="156">
        <f t="shared" si="48"/>
        <v>148180.88486162527</v>
      </c>
      <c r="O408" s="156">
        <f t="shared" si="49"/>
        <v>14862.662351683966</v>
      </c>
    </row>
    <row r="409" spans="1:15" ht="28" x14ac:dyDescent="0.15">
      <c r="A409" s="91" t="s">
        <v>65</v>
      </c>
      <c r="B409" s="90" t="s">
        <v>5234</v>
      </c>
      <c r="C409" s="44" t="s">
        <v>1258</v>
      </c>
      <c r="D409" s="44" t="s">
        <v>1259</v>
      </c>
      <c r="E409" s="43" t="s">
        <v>7586</v>
      </c>
      <c r="F409" s="56">
        <v>2605526</v>
      </c>
      <c r="G409" s="104">
        <v>0</v>
      </c>
      <c r="H409" s="43" t="s">
        <v>7</v>
      </c>
      <c r="I409" s="43" t="str">
        <f t="shared" si="47"/>
        <v>79457937SUMINISTRO DE BIENES Y SERVICIOSAIA CONCAY</v>
      </c>
      <c r="J409" s="193">
        <f t="shared" si="43"/>
        <v>1.2635736222962882E-4</v>
      </c>
      <c r="K409" s="156">
        <f t="shared" si="44"/>
        <v>216377.30434972202</v>
      </c>
      <c r="L409" s="156">
        <f t="shared" si="45"/>
        <v>473840.10836110805</v>
      </c>
      <c r="M409" s="156">
        <f t="shared" si="46"/>
        <v>911921.08321123116</v>
      </c>
      <c r="N409" s="156">
        <f t="shared" si="48"/>
        <v>911921.08321123116</v>
      </c>
      <c r="O409" s="156">
        <f t="shared" si="49"/>
        <v>91466.420677721471</v>
      </c>
    </row>
    <row r="410" spans="1:15" ht="28" x14ac:dyDescent="0.15">
      <c r="A410" s="91" t="s">
        <v>65</v>
      </c>
      <c r="B410" s="90" t="s">
        <v>5234</v>
      </c>
      <c r="C410" s="44" t="s">
        <v>449</v>
      </c>
      <c r="D410" s="44" t="s">
        <v>450</v>
      </c>
      <c r="E410" s="43" t="s">
        <v>7586</v>
      </c>
      <c r="F410" s="56">
        <v>24989634</v>
      </c>
      <c r="G410" s="104">
        <v>0</v>
      </c>
      <c r="H410" s="43" t="s">
        <v>11</v>
      </c>
      <c r="I410" s="43" t="str">
        <f t="shared" si="47"/>
        <v>900242393SUMINISTRO DE BIENES Y SERVICIOSAIA S.A.</v>
      </c>
      <c r="J410" s="193">
        <f t="shared" si="43"/>
        <v>1.2118951165038644E-3</v>
      </c>
      <c r="K410" s="156">
        <f t="shared" si="44"/>
        <v>2075277.5606945241</v>
      </c>
      <c r="L410" s="156">
        <f t="shared" si="45"/>
        <v>4544606.686889492</v>
      </c>
      <c r="M410" s="156">
        <f t="shared" si="46"/>
        <v>8746247.0558083896</v>
      </c>
      <c r="N410" s="156">
        <f t="shared" si="48"/>
        <v>8746247.0558083896</v>
      </c>
      <c r="O410" s="156">
        <f t="shared" si="49"/>
        <v>877255.63898663514</v>
      </c>
    </row>
    <row r="411" spans="1:15" ht="42" x14ac:dyDescent="0.15">
      <c r="A411" s="91" t="s">
        <v>65</v>
      </c>
      <c r="B411" s="90" t="s">
        <v>5234</v>
      </c>
      <c r="C411" s="44" t="s">
        <v>1518</v>
      </c>
      <c r="D411" s="44" t="s">
        <v>1519</v>
      </c>
      <c r="E411" s="43" t="s">
        <v>7586</v>
      </c>
      <c r="F411" s="56">
        <v>26650901</v>
      </c>
      <c r="G411" s="104">
        <v>0</v>
      </c>
      <c r="H411" s="43" t="s">
        <v>93</v>
      </c>
      <c r="I411" s="43" t="str">
        <f t="shared" si="47"/>
        <v>811037915SUMINISTRO DE BIENES Y SERVICIOSCONSORCIO TRIPLEA RIONEGRO</v>
      </c>
      <c r="J411" s="193">
        <f t="shared" si="43"/>
        <v>1.2924597764148111E-3</v>
      </c>
      <c r="K411" s="156">
        <f t="shared" si="44"/>
        <v>2213238.3698613294</v>
      </c>
      <c r="L411" s="156">
        <f t="shared" si="45"/>
        <v>4846724.1615555417</v>
      </c>
      <c r="M411" s="156">
        <f t="shared" si="46"/>
        <v>9327682.2063856907</v>
      </c>
      <c r="N411" s="156">
        <f t="shared" si="48"/>
        <v>9327682.2063856907</v>
      </c>
      <c r="O411" s="156">
        <f t="shared" si="49"/>
        <v>935574.05387868243</v>
      </c>
    </row>
    <row r="412" spans="1:15" ht="28" x14ac:dyDescent="0.15">
      <c r="A412" s="91" t="s">
        <v>65</v>
      </c>
      <c r="B412" s="90" t="s">
        <v>5234</v>
      </c>
      <c r="C412" s="44" t="s">
        <v>640</v>
      </c>
      <c r="D412" s="44" t="s">
        <v>641</v>
      </c>
      <c r="E412" s="43" t="s">
        <v>7586</v>
      </c>
      <c r="F412" s="56">
        <v>14241257</v>
      </c>
      <c r="G412" s="104">
        <v>0</v>
      </c>
      <c r="H412" s="43" t="s">
        <v>11</v>
      </c>
      <c r="I412" s="43" t="str">
        <f t="shared" si="47"/>
        <v>901026179SUMINISTRO DE BIENES Y SERVICIOSAIA S.A.</v>
      </c>
      <c r="J412" s="193">
        <f t="shared" si="43"/>
        <v>6.9064276056129818E-4</v>
      </c>
      <c r="K412" s="156">
        <f t="shared" si="44"/>
        <v>1182672.8269883352</v>
      </c>
      <c r="L412" s="156">
        <f t="shared" si="45"/>
        <v>2589910.3521048683</v>
      </c>
      <c r="M412" s="156">
        <f t="shared" si="46"/>
        <v>4984368.802970889</v>
      </c>
      <c r="N412" s="156">
        <f t="shared" si="48"/>
        <v>4984368.802970889</v>
      </c>
      <c r="O412" s="156">
        <f t="shared" si="49"/>
        <v>499936.2139320604</v>
      </c>
    </row>
    <row r="413" spans="1:15" ht="28" x14ac:dyDescent="0.15">
      <c r="A413" s="91" t="s">
        <v>65</v>
      </c>
      <c r="B413" s="90" t="s">
        <v>5234</v>
      </c>
      <c r="C413" s="44" t="s">
        <v>1592</v>
      </c>
      <c r="D413" s="44" t="s">
        <v>1593</v>
      </c>
      <c r="E413" s="43" t="s">
        <v>7586</v>
      </c>
      <c r="F413" s="56">
        <v>1080000</v>
      </c>
      <c r="G413" s="104">
        <v>0</v>
      </c>
      <c r="H413" s="43" t="s">
        <v>11</v>
      </c>
      <c r="I413" s="43" t="str">
        <f t="shared" si="47"/>
        <v>830038515SUMINISTRO DE BIENES Y SERVICIOSAIA S.A.</v>
      </c>
      <c r="J413" s="193">
        <f t="shared" si="43"/>
        <v>5.2375586045965045E-5</v>
      </c>
      <c r="K413" s="156">
        <f t="shared" si="44"/>
        <v>89689.179343326367</v>
      </c>
      <c r="L413" s="156">
        <f t="shared" si="45"/>
        <v>196408.44767236893</v>
      </c>
      <c r="M413" s="156">
        <f t="shared" si="46"/>
        <v>377994.60449372971</v>
      </c>
      <c r="N413" s="156">
        <f t="shared" si="48"/>
        <v>377994.60449372971</v>
      </c>
      <c r="O413" s="156">
        <f t="shared" si="49"/>
        <v>37913.16391850981</v>
      </c>
    </row>
    <row r="414" spans="1:15" ht="42" x14ac:dyDescent="0.15">
      <c r="A414" s="91" t="s">
        <v>65</v>
      </c>
      <c r="B414" s="90" t="s">
        <v>5234</v>
      </c>
      <c r="C414" s="44" t="s">
        <v>1906</v>
      </c>
      <c r="D414" s="44" t="s">
        <v>1907</v>
      </c>
      <c r="E414" s="43" t="s">
        <v>7586</v>
      </c>
      <c r="F414" s="56">
        <v>114205.04329999999</v>
      </c>
      <c r="G414" s="104">
        <v>0</v>
      </c>
      <c r="H414" s="43" t="s">
        <v>7577</v>
      </c>
      <c r="I414" s="43" t="str">
        <f t="shared" si="47"/>
        <v>802014404SUMINISTRO DE BIENES Y SERVICIOSCONSORCIO CLINICA PORTOAZUL</v>
      </c>
      <c r="J414" s="193">
        <f t="shared" si="43"/>
        <v>5.5384778446688088E-6</v>
      </c>
      <c r="K414" s="156">
        <f t="shared" si="44"/>
        <v>9484.219083746344</v>
      </c>
      <c r="L414" s="156">
        <f t="shared" si="45"/>
        <v>20769.291917508031</v>
      </c>
      <c r="M414" s="156">
        <f t="shared" si="46"/>
        <v>39971.194604974793</v>
      </c>
      <c r="N414" s="156">
        <f t="shared" si="48"/>
        <v>39971.194604974793</v>
      </c>
      <c r="O414" s="156">
        <f t="shared" si="49"/>
        <v>4009.1430805124169</v>
      </c>
    </row>
    <row r="415" spans="1:15" ht="28" x14ac:dyDescent="0.15">
      <c r="A415" s="91" t="s">
        <v>65</v>
      </c>
      <c r="B415" s="90" t="s">
        <v>5234</v>
      </c>
      <c r="C415" s="44" t="s">
        <v>851</v>
      </c>
      <c r="D415" s="44" t="s">
        <v>852</v>
      </c>
      <c r="E415" s="43" t="s">
        <v>7586</v>
      </c>
      <c r="F415" s="56">
        <v>6900622</v>
      </c>
      <c r="G415" s="104">
        <v>0</v>
      </c>
      <c r="H415" s="43" t="s">
        <v>11</v>
      </c>
      <c r="I415" s="43" t="str">
        <f t="shared" si="47"/>
        <v>82382202SUMINISTRO DE BIENES Y SERVICIOSAIA S.A.</v>
      </c>
      <c r="J415" s="193">
        <f t="shared" si="43"/>
        <v>3.3465196419599946E-4</v>
      </c>
      <c r="K415" s="156">
        <f t="shared" si="44"/>
        <v>573065.85568379948</v>
      </c>
      <c r="L415" s="156">
        <f t="shared" si="45"/>
        <v>1254944.8657349979</v>
      </c>
      <c r="M415" s="156">
        <f t="shared" si="46"/>
        <v>2415183.2256025281</v>
      </c>
      <c r="N415" s="156">
        <f t="shared" si="48"/>
        <v>2415183.2256025281</v>
      </c>
      <c r="O415" s="156">
        <f t="shared" si="49"/>
        <v>242244.826875625</v>
      </c>
    </row>
    <row r="416" spans="1:15" ht="28" x14ac:dyDescent="0.15">
      <c r="A416" s="91" t="s">
        <v>65</v>
      </c>
      <c r="B416" s="90" t="s">
        <v>5234</v>
      </c>
      <c r="C416" s="44" t="s">
        <v>170</v>
      </c>
      <c r="D416" s="44" t="s">
        <v>171</v>
      </c>
      <c r="E416" s="43" t="s">
        <v>7586</v>
      </c>
      <c r="F416" s="56">
        <v>128417823</v>
      </c>
      <c r="G416" s="104">
        <v>0</v>
      </c>
      <c r="H416" s="43" t="s">
        <v>7</v>
      </c>
      <c r="I416" s="43" t="str">
        <f t="shared" si="47"/>
        <v>800078011SUMINISTRO DE BIENES Y SERVICIOSAIA CONCAY</v>
      </c>
      <c r="J416" s="193">
        <f t="shared" si="43"/>
        <v>6.227739572566675E-3</v>
      </c>
      <c r="K416" s="156">
        <f t="shared" si="44"/>
        <v>10664526.998080131</v>
      </c>
      <c r="L416" s="156">
        <f t="shared" si="45"/>
        <v>23354023.397125032</v>
      </c>
      <c r="M416" s="156">
        <f t="shared" si="46"/>
        <v>44945596.495213695</v>
      </c>
      <c r="N416" s="156">
        <f t="shared" si="48"/>
        <v>44945596.495213695</v>
      </c>
      <c r="O416" s="156">
        <f t="shared" si="49"/>
        <v>4508079.6050529433</v>
      </c>
    </row>
    <row r="417" spans="1:15" ht="28" x14ac:dyDescent="0.15">
      <c r="A417" s="91" t="s">
        <v>65</v>
      </c>
      <c r="B417" s="90" t="s">
        <v>5234</v>
      </c>
      <c r="C417" s="44" t="s">
        <v>248</v>
      </c>
      <c r="D417" s="44" t="s">
        <v>249</v>
      </c>
      <c r="E417" s="43" t="s">
        <v>7586</v>
      </c>
      <c r="F417" s="56">
        <v>63286934</v>
      </c>
      <c r="G417" s="104">
        <v>0</v>
      </c>
      <c r="H417" s="43" t="s">
        <v>11</v>
      </c>
      <c r="I417" s="43" t="str">
        <f t="shared" si="47"/>
        <v>811001550SUMINISTRO DE BIENES Y SERVICIOSAIA S.A.</v>
      </c>
      <c r="J417" s="193">
        <f t="shared" si="43"/>
        <v>3.0691576456502879E-3</v>
      </c>
      <c r="K417" s="156">
        <f t="shared" si="44"/>
        <v>5255697.3829770917</v>
      </c>
      <c r="L417" s="156">
        <f t="shared" si="45"/>
        <v>11509341.17118858</v>
      </c>
      <c r="M417" s="156">
        <f t="shared" si="46"/>
        <v>22150110.728658129</v>
      </c>
      <c r="N417" s="156">
        <f t="shared" si="48"/>
        <v>22150110.728658129</v>
      </c>
      <c r="O417" s="156">
        <f t="shared" si="49"/>
        <v>2221673.983927696</v>
      </c>
    </row>
    <row r="418" spans="1:15" ht="28" x14ac:dyDescent="0.15">
      <c r="A418" s="91" t="s">
        <v>65</v>
      </c>
      <c r="B418" s="90" t="s">
        <v>5234</v>
      </c>
      <c r="C418" s="44" t="s">
        <v>82</v>
      </c>
      <c r="D418" s="44" t="s">
        <v>83</v>
      </c>
      <c r="E418" s="43" t="s">
        <v>7586</v>
      </c>
      <c r="F418" s="56">
        <v>17587605</v>
      </c>
      <c r="G418" s="104">
        <v>0</v>
      </c>
      <c r="H418" s="43" t="s">
        <v>11</v>
      </c>
      <c r="I418" s="43" t="str">
        <f t="shared" si="47"/>
        <v>860003168SUMINISTRO DE BIENES Y SERVICIOSAIA S.A.</v>
      </c>
      <c r="J418" s="193">
        <f t="shared" si="43"/>
        <v>8.5292696205550476E-4</v>
      </c>
      <c r="K418" s="156">
        <f t="shared" si="44"/>
        <v>1460572.0917264663</v>
      </c>
      <c r="L418" s="156">
        <f t="shared" si="45"/>
        <v>3198476.1077081431</v>
      </c>
      <c r="M418" s="156">
        <f t="shared" si="46"/>
        <v>6155573.8851545779</v>
      </c>
      <c r="N418" s="156">
        <f t="shared" si="48"/>
        <v>6155573.8851545779</v>
      </c>
      <c r="O418" s="156">
        <f t="shared" si="49"/>
        <v>617409.02898055816</v>
      </c>
    </row>
    <row r="419" spans="1:15" ht="28" x14ac:dyDescent="0.15">
      <c r="A419" s="91" t="s">
        <v>65</v>
      </c>
      <c r="B419" s="90" t="s">
        <v>5234</v>
      </c>
      <c r="C419" s="44" t="s">
        <v>511</v>
      </c>
      <c r="D419" s="44" t="s">
        <v>512</v>
      </c>
      <c r="E419" s="43" t="s">
        <v>7586</v>
      </c>
      <c r="F419" s="56">
        <v>19782957</v>
      </c>
      <c r="G419" s="104">
        <v>0</v>
      </c>
      <c r="H419" s="43" t="s">
        <v>11</v>
      </c>
      <c r="I419" s="43" t="str">
        <f t="shared" si="47"/>
        <v>800170552SUMINISTRO DE BIENES Y SERVICIOSAIA S.A.</v>
      </c>
      <c r="J419" s="193">
        <f t="shared" si="43"/>
        <v>9.593925616640061E-4</v>
      </c>
      <c r="K419" s="156">
        <f t="shared" si="44"/>
        <v>1642886.2762169573</v>
      </c>
      <c r="L419" s="156">
        <f t="shared" si="45"/>
        <v>3597722.1062400229</v>
      </c>
      <c r="M419" s="156">
        <f t="shared" si="46"/>
        <v>6923936.1175291324</v>
      </c>
      <c r="N419" s="156">
        <f t="shared" si="48"/>
        <v>6923936.1175291324</v>
      </c>
      <c r="O419" s="156">
        <f t="shared" si="49"/>
        <v>694476.38104984362</v>
      </c>
    </row>
    <row r="420" spans="1:15" ht="28" x14ac:dyDescent="0.15">
      <c r="A420" s="91" t="s">
        <v>65</v>
      </c>
      <c r="B420" s="90" t="s">
        <v>5234</v>
      </c>
      <c r="C420" s="44" t="s">
        <v>653</v>
      </c>
      <c r="D420" s="44" t="s">
        <v>654</v>
      </c>
      <c r="E420" s="43" t="s">
        <v>7586</v>
      </c>
      <c r="F420" s="56">
        <v>13700557.5</v>
      </c>
      <c r="G420" s="104">
        <v>0</v>
      </c>
      <c r="H420" s="43" t="s">
        <v>7</v>
      </c>
      <c r="I420" s="43" t="str">
        <f t="shared" si="47"/>
        <v>900091072SUMINISTRO DE BIENES Y SERVICIOSAIA CONCAY</v>
      </c>
      <c r="J420" s="193">
        <f t="shared" si="43"/>
        <v>6.6442104464716834E-4</v>
      </c>
      <c r="K420" s="156">
        <f t="shared" si="44"/>
        <v>1137770.14696394</v>
      </c>
      <c r="L420" s="156">
        <f t="shared" si="45"/>
        <v>2491578.9174268814</v>
      </c>
      <c r="M420" s="156">
        <f t="shared" si="46"/>
        <v>4795126.6792186135</v>
      </c>
      <c r="N420" s="156">
        <f t="shared" si="48"/>
        <v>4795126.6792186135</v>
      </c>
      <c r="O420" s="156">
        <f t="shared" si="49"/>
        <v>480955.07617821207</v>
      </c>
    </row>
    <row r="421" spans="1:15" ht="28" x14ac:dyDescent="0.15">
      <c r="A421" s="91" t="s">
        <v>65</v>
      </c>
      <c r="B421" s="90" t="s">
        <v>5234</v>
      </c>
      <c r="C421" s="44" t="s">
        <v>294</v>
      </c>
      <c r="D421" s="44" t="s">
        <v>295</v>
      </c>
      <c r="E421" s="43" t="s">
        <v>7586</v>
      </c>
      <c r="F421" s="56">
        <v>45951835.5</v>
      </c>
      <c r="G421" s="104">
        <v>0</v>
      </c>
      <c r="H421" s="43" t="s">
        <v>7</v>
      </c>
      <c r="I421" s="43" t="str">
        <f t="shared" si="47"/>
        <v>900347559SUMINISTRO DE BIENES Y SERVICIOSAIA CONCAY</v>
      </c>
      <c r="J421" s="193">
        <f t="shared" si="43"/>
        <v>2.2284762168521123E-3</v>
      </c>
      <c r="K421" s="156">
        <f t="shared" si="44"/>
        <v>3816094.8289949363</v>
      </c>
      <c r="L421" s="156">
        <f t="shared" si="45"/>
        <v>8356785.8131954214</v>
      </c>
      <c r="M421" s="156">
        <f t="shared" si="46"/>
        <v>16082912.857021695</v>
      </c>
      <c r="N421" s="156">
        <f t="shared" si="48"/>
        <v>16082912.857021695</v>
      </c>
      <c r="O421" s="156">
        <f t="shared" si="49"/>
        <v>1613129.1404332391</v>
      </c>
    </row>
    <row r="422" spans="1:15" ht="28" x14ac:dyDescent="0.15">
      <c r="A422" s="91" t="s">
        <v>65</v>
      </c>
      <c r="B422" s="90" t="s">
        <v>5234</v>
      </c>
      <c r="C422" s="44" t="s">
        <v>1317</v>
      </c>
      <c r="D422" s="44" t="s">
        <v>1318</v>
      </c>
      <c r="E422" s="43" t="s">
        <v>7586</v>
      </c>
      <c r="F422" s="56">
        <v>2281564</v>
      </c>
      <c r="G422" s="104">
        <v>0</v>
      </c>
      <c r="H422" s="43" t="s">
        <v>11</v>
      </c>
      <c r="I422" s="43" t="str">
        <f t="shared" si="47"/>
        <v>890929319SUMINISTRO DE BIENES Y SERVICIOSAIA S.A.</v>
      </c>
      <c r="J422" s="193">
        <f t="shared" si="43"/>
        <v>1.1064652926053351E-4</v>
      </c>
      <c r="K422" s="156">
        <f t="shared" si="44"/>
        <v>189473.7062771084</v>
      </c>
      <c r="L422" s="156">
        <f t="shared" si="45"/>
        <v>414924.48472700064</v>
      </c>
      <c r="M422" s="156">
        <f t="shared" si="46"/>
        <v>798536.00167327037</v>
      </c>
      <c r="N422" s="156">
        <f t="shared" si="48"/>
        <v>798536.00167327037</v>
      </c>
      <c r="O422" s="156">
        <f t="shared" si="49"/>
        <v>80093.805483861957</v>
      </c>
    </row>
    <row r="423" spans="1:15" ht="28" x14ac:dyDescent="0.15">
      <c r="A423" s="91" t="s">
        <v>65</v>
      </c>
      <c r="B423" s="90" t="s">
        <v>5234</v>
      </c>
      <c r="C423" s="44" t="s">
        <v>1188</v>
      </c>
      <c r="D423" s="44" t="s">
        <v>1189</v>
      </c>
      <c r="E423" s="43" t="s">
        <v>7586</v>
      </c>
      <c r="F423" s="56">
        <v>3155495</v>
      </c>
      <c r="G423" s="104">
        <v>0</v>
      </c>
      <c r="H423" s="43" t="s">
        <v>11</v>
      </c>
      <c r="I423" s="43" t="str">
        <f t="shared" si="47"/>
        <v>900714070SUMINISTRO DE BIENES Y SERVICIOSAIA S.A.</v>
      </c>
      <c r="J423" s="193">
        <f t="shared" si="43"/>
        <v>1.530286110093634E-4</v>
      </c>
      <c r="K423" s="156">
        <f t="shared" si="44"/>
        <v>262049.77497404595</v>
      </c>
      <c r="L423" s="156">
        <f t="shared" si="45"/>
        <v>573857.29128511273</v>
      </c>
      <c r="M423" s="156">
        <f t="shared" si="46"/>
        <v>1104407.4856545758</v>
      </c>
      <c r="N423" s="156">
        <f t="shared" si="48"/>
        <v>1104407.4856545758</v>
      </c>
      <c r="O423" s="156">
        <f t="shared" si="49"/>
        <v>110772.96220281307</v>
      </c>
    </row>
    <row r="424" spans="1:15" ht="28" x14ac:dyDescent="0.15">
      <c r="A424" s="91" t="s">
        <v>65</v>
      </c>
      <c r="B424" s="90" t="s">
        <v>5234</v>
      </c>
      <c r="C424" s="44" t="s">
        <v>69</v>
      </c>
      <c r="D424" s="44" t="s">
        <v>70</v>
      </c>
      <c r="E424" s="43" t="s">
        <v>7586</v>
      </c>
      <c r="F424" s="56">
        <v>262266739</v>
      </c>
      <c r="G424" s="104">
        <v>0</v>
      </c>
      <c r="H424" s="43" t="s">
        <v>11</v>
      </c>
      <c r="I424" s="43" t="str">
        <f t="shared" si="47"/>
        <v>900306304SUMINISTRO DE BIENES Y SERVICIOSAIA S.A.</v>
      </c>
      <c r="J424" s="193">
        <f t="shared" si="43"/>
        <v>1.2718864958786257E-2</v>
      </c>
      <c r="K424" s="156">
        <f t="shared" si="44"/>
        <v>21780082.027741082</v>
      </c>
      <c r="L424" s="156">
        <f t="shared" si="45"/>
        <v>47695743.595448464</v>
      </c>
      <c r="M424" s="156">
        <f t="shared" si="46"/>
        <v>91792048.407560423</v>
      </c>
      <c r="N424" s="156">
        <f t="shared" si="48"/>
        <v>91792048.407560423</v>
      </c>
      <c r="O424" s="156">
        <f t="shared" si="49"/>
        <v>9206816.5426666941</v>
      </c>
    </row>
    <row r="425" spans="1:15" ht="42" x14ac:dyDescent="0.15">
      <c r="A425" s="91" t="s">
        <v>65</v>
      </c>
      <c r="B425" s="90" t="s">
        <v>5234</v>
      </c>
      <c r="C425" s="44" t="s">
        <v>69</v>
      </c>
      <c r="D425" s="44" t="s">
        <v>70</v>
      </c>
      <c r="E425" s="43" t="s">
        <v>7586</v>
      </c>
      <c r="F425" s="56">
        <v>11755708</v>
      </c>
      <c r="G425" s="104">
        <v>0</v>
      </c>
      <c r="H425" s="43" t="s">
        <v>93</v>
      </c>
      <c r="I425" s="43" t="str">
        <f t="shared" si="47"/>
        <v>900306304SUMINISTRO DE BIENES Y SERVICIOSCONSORCIO TRIPLEA RIONEGRO</v>
      </c>
      <c r="J425" s="193">
        <f t="shared" si="43"/>
        <v>5.7010379248633304E-4</v>
      </c>
      <c r="K425" s="156">
        <f t="shared" si="44"/>
        <v>976259.07696275599</v>
      </c>
      <c r="L425" s="156">
        <f t="shared" si="45"/>
        <v>2137889.2218237487</v>
      </c>
      <c r="M425" s="156">
        <f t="shared" si="46"/>
        <v>4114439.0703738658</v>
      </c>
      <c r="N425" s="156">
        <f t="shared" si="48"/>
        <v>4114439.0703738658</v>
      </c>
      <c r="O425" s="156">
        <f t="shared" si="49"/>
        <v>412681.55961308995</v>
      </c>
    </row>
    <row r="426" spans="1:15" ht="28" x14ac:dyDescent="0.15">
      <c r="A426" s="91" t="s">
        <v>65</v>
      </c>
      <c r="B426" s="90" t="s">
        <v>5234</v>
      </c>
      <c r="C426" s="44" t="s">
        <v>1700</v>
      </c>
      <c r="D426" s="44" t="s">
        <v>1701</v>
      </c>
      <c r="E426" s="43" t="s">
        <v>7586</v>
      </c>
      <c r="F426" s="56">
        <v>627128.5</v>
      </c>
      <c r="G426" s="104">
        <v>0</v>
      </c>
      <c r="H426" s="43" t="s">
        <v>7</v>
      </c>
      <c r="I426" s="43" t="str">
        <f t="shared" si="47"/>
        <v>900214565SUMINISTRO DE BIENES Y SERVICIOSAIA CONCAY</v>
      </c>
      <c r="J426" s="193">
        <f t="shared" si="43"/>
        <v>3.0413169179284251E-5</v>
      </c>
      <c r="K426" s="156">
        <f t="shared" si="44"/>
        <v>52080.222692417825</v>
      </c>
      <c r="L426" s="156">
        <f t="shared" si="45"/>
        <v>114049.38442231594</v>
      </c>
      <c r="M426" s="156">
        <f t="shared" si="46"/>
        <v>219491.84196689446</v>
      </c>
      <c r="N426" s="156">
        <f t="shared" si="48"/>
        <v>219491.84196689446</v>
      </c>
      <c r="O426" s="156">
        <f t="shared" si="49"/>
        <v>22015.208905989981</v>
      </c>
    </row>
    <row r="427" spans="1:15" ht="28" x14ac:dyDescent="0.15">
      <c r="A427" s="91" t="s">
        <v>65</v>
      </c>
      <c r="B427" s="90" t="s">
        <v>5234</v>
      </c>
      <c r="C427" s="44" t="s">
        <v>1700</v>
      </c>
      <c r="D427" s="44" t="s">
        <v>1701</v>
      </c>
      <c r="E427" s="43" t="s">
        <v>7586</v>
      </c>
      <c r="F427" s="56">
        <v>7028</v>
      </c>
      <c r="G427" s="104">
        <v>0</v>
      </c>
      <c r="H427" s="43" t="s">
        <v>11</v>
      </c>
      <c r="I427" s="43" t="str">
        <f t="shared" si="47"/>
        <v>900214565SUMINISTRO DE BIENES Y SERVICIOSAIA S.A.</v>
      </c>
      <c r="J427" s="193">
        <f t="shared" si="43"/>
        <v>3.4082927660281697E-7</v>
      </c>
      <c r="K427" s="156">
        <f t="shared" si="44"/>
        <v>583.64403002305335</v>
      </c>
      <c r="L427" s="156">
        <f t="shared" si="45"/>
        <v>1278.1097872605637</v>
      </c>
      <c r="M427" s="156">
        <f t="shared" si="46"/>
        <v>2459.76488924253</v>
      </c>
      <c r="N427" s="156">
        <f t="shared" si="48"/>
        <v>2459.76488924253</v>
      </c>
      <c r="O427" s="156">
        <f t="shared" si="49"/>
        <v>246.71640372156199</v>
      </c>
    </row>
    <row r="428" spans="1:15" ht="28" x14ac:dyDescent="0.15">
      <c r="A428" s="91" t="s">
        <v>65</v>
      </c>
      <c r="B428" s="90" t="s">
        <v>5234</v>
      </c>
      <c r="C428" s="44" t="s">
        <v>172</v>
      </c>
      <c r="D428" s="44" t="s">
        <v>173</v>
      </c>
      <c r="E428" s="43" t="s">
        <v>7586</v>
      </c>
      <c r="F428" s="56">
        <v>145033303</v>
      </c>
      <c r="G428" s="104">
        <v>0</v>
      </c>
      <c r="H428" s="43" t="s">
        <v>11</v>
      </c>
      <c r="I428" s="43" t="str">
        <f t="shared" si="47"/>
        <v>811006250SUMINISTRO DE BIENES Y SERVICIOSAIA S.A.</v>
      </c>
      <c r="J428" s="193">
        <f t="shared" si="43"/>
        <v>7.033522445191686E-3</v>
      </c>
      <c r="K428" s="156">
        <f t="shared" si="44"/>
        <v>12044368.44770555</v>
      </c>
      <c r="L428" s="156">
        <f t="shared" si="45"/>
        <v>26375709.169468824</v>
      </c>
      <c r="M428" s="156">
        <f t="shared" si="46"/>
        <v>50760931.486948401</v>
      </c>
      <c r="N428" s="156">
        <f t="shared" si="48"/>
        <v>50760931.486948401</v>
      </c>
      <c r="O428" s="156">
        <f t="shared" si="49"/>
        <v>5091362.3984091673</v>
      </c>
    </row>
    <row r="429" spans="1:15" ht="28" x14ac:dyDescent="0.15">
      <c r="A429" s="91" t="s">
        <v>65</v>
      </c>
      <c r="B429" s="90" t="s">
        <v>5234</v>
      </c>
      <c r="C429" s="44" t="s">
        <v>1138</v>
      </c>
      <c r="D429" s="44" t="s">
        <v>1139</v>
      </c>
      <c r="E429" s="43" t="s">
        <v>7586</v>
      </c>
      <c r="F429" s="56">
        <v>3730545</v>
      </c>
      <c r="G429" s="104">
        <v>0</v>
      </c>
      <c r="H429" s="43" t="s">
        <v>11</v>
      </c>
      <c r="I429" s="43" t="str">
        <f t="shared" si="47"/>
        <v>890900402SUMINISTRO DE BIENES Y SERVICIOSAIA S.A.</v>
      </c>
      <c r="J429" s="193">
        <f t="shared" si="43"/>
        <v>1.8091618578318952E-4</v>
      </c>
      <c r="K429" s="156">
        <f t="shared" si="44"/>
        <v>309805.11069754581</v>
      </c>
      <c r="L429" s="156">
        <f t="shared" si="45"/>
        <v>678435.69668696064</v>
      </c>
      <c r="M429" s="156">
        <f t="shared" si="46"/>
        <v>1305672.1127972787</v>
      </c>
      <c r="N429" s="156">
        <f t="shared" si="48"/>
        <v>1305672.1127972787</v>
      </c>
      <c r="O429" s="156">
        <f t="shared" si="49"/>
        <v>130959.96675034925</v>
      </c>
    </row>
    <row r="430" spans="1:15" ht="28" x14ac:dyDescent="0.15">
      <c r="A430" s="91" t="s">
        <v>65</v>
      </c>
      <c r="B430" s="90" t="s">
        <v>5234</v>
      </c>
      <c r="C430" s="44" t="s">
        <v>1567</v>
      </c>
      <c r="D430" s="44" t="s">
        <v>1568</v>
      </c>
      <c r="E430" s="43" t="s">
        <v>7586</v>
      </c>
      <c r="F430" s="56">
        <v>1190512</v>
      </c>
      <c r="G430" s="104">
        <v>0</v>
      </c>
      <c r="H430" s="43" t="s">
        <v>11</v>
      </c>
      <c r="I430" s="43" t="str">
        <f t="shared" si="47"/>
        <v>860051447SUMINISTRO DE BIENES Y SERVICIOSAIA S.A.</v>
      </c>
      <c r="J430" s="193">
        <f t="shared" si="43"/>
        <v>5.7734966384031425E-5</v>
      </c>
      <c r="K430" s="156">
        <f t="shared" si="44"/>
        <v>98866.707665168666</v>
      </c>
      <c r="L430" s="156">
        <f t="shared" si="45"/>
        <v>216506.12394011783</v>
      </c>
      <c r="M430" s="156">
        <f t="shared" si="46"/>
        <v>416673.25239355478</v>
      </c>
      <c r="N430" s="156">
        <f t="shared" si="48"/>
        <v>416673.25239355478</v>
      </c>
      <c r="O430" s="156">
        <f t="shared" si="49"/>
        <v>41792.663521252733</v>
      </c>
    </row>
    <row r="431" spans="1:15" ht="42" x14ac:dyDescent="0.15">
      <c r="A431" s="91" t="s">
        <v>65</v>
      </c>
      <c r="B431" s="90" t="s">
        <v>5234</v>
      </c>
      <c r="C431" s="44" t="s">
        <v>467</v>
      </c>
      <c r="D431" s="44" t="s">
        <v>468</v>
      </c>
      <c r="E431" s="43" t="s">
        <v>7586</v>
      </c>
      <c r="F431" s="56">
        <v>34321475.5</v>
      </c>
      <c r="G431" s="104">
        <v>0</v>
      </c>
      <c r="H431" s="43" t="s">
        <v>93</v>
      </c>
      <c r="I431" s="43" t="str">
        <f t="shared" si="47"/>
        <v>811029147SUMINISTRO DE BIENES Y SERVICIOSCONSORCIO TRIPLEA RIONEGRO</v>
      </c>
      <c r="J431" s="193">
        <f t="shared" si="43"/>
        <v>1.6644512900691956E-3</v>
      </c>
      <c r="K431" s="156">
        <f t="shared" si="44"/>
        <v>2850245.3439324833</v>
      </c>
      <c r="L431" s="156">
        <f t="shared" si="45"/>
        <v>6241692.3377594836</v>
      </c>
      <c r="M431" s="156">
        <f t="shared" si="46"/>
        <v>12012344.960429385</v>
      </c>
      <c r="N431" s="156">
        <f t="shared" si="48"/>
        <v>12012344.960429385</v>
      </c>
      <c r="O431" s="156">
        <f t="shared" si="49"/>
        <v>1204847.8949598318</v>
      </c>
    </row>
    <row r="432" spans="1:15" ht="42" x14ac:dyDescent="0.15">
      <c r="A432" s="91" t="s">
        <v>65</v>
      </c>
      <c r="B432" s="90" t="s">
        <v>5234</v>
      </c>
      <c r="C432" s="44" t="s">
        <v>186</v>
      </c>
      <c r="D432" s="44" t="s">
        <v>187</v>
      </c>
      <c r="E432" s="43" t="s">
        <v>7586</v>
      </c>
      <c r="F432" s="56">
        <v>5670129.5999999996</v>
      </c>
      <c r="G432" s="104">
        <v>0</v>
      </c>
      <c r="H432" s="43" t="s">
        <v>95</v>
      </c>
      <c r="I432" s="43" t="str">
        <f t="shared" si="47"/>
        <v>890940621SUMINISTRO DE BIENES Y SERVICIOSCONSORCIO ACM ALEJANDRIA</v>
      </c>
      <c r="J432" s="193">
        <f t="shared" si="43"/>
        <v>2.7497811181164197E-4</v>
      </c>
      <c r="K432" s="156">
        <f t="shared" si="44"/>
        <v>470878.95425398456</v>
      </c>
      <c r="L432" s="156">
        <f t="shared" si="45"/>
        <v>1031167.9192936574</v>
      </c>
      <c r="M432" s="156">
        <f t="shared" si="46"/>
        <v>1984517.0329446201</v>
      </c>
      <c r="N432" s="156">
        <f t="shared" si="48"/>
        <v>1984517.0329446201</v>
      </c>
      <c r="O432" s="156">
        <f t="shared" si="49"/>
        <v>199048.66015184671</v>
      </c>
    </row>
    <row r="433" spans="1:15" ht="42" x14ac:dyDescent="0.15">
      <c r="A433" s="91" t="s">
        <v>65</v>
      </c>
      <c r="B433" s="90" t="s">
        <v>5234</v>
      </c>
      <c r="C433" s="44" t="s">
        <v>186</v>
      </c>
      <c r="D433" s="44" t="s">
        <v>187</v>
      </c>
      <c r="E433" s="43" t="s">
        <v>7586</v>
      </c>
      <c r="F433" s="56">
        <v>118644337</v>
      </c>
      <c r="G433" s="104">
        <v>0</v>
      </c>
      <c r="H433" s="43" t="s">
        <v>93</v>
      </c>
      <c r="I433" s="43" t="str">
        <f t="shared" si="47"/>
        <v>890940621SUMINISTRO DE BIENES Y SERVICIOSCONSORCIO TRIPLEA RIONEGRO</v>
      </c>
      <c r="J433" s="193">
        <f t="shared" si="43"/>
        <v>5.7537654457499761E-3</v>
      </c>
      <c r="K433" s="156">
        <f t="shared" si="44"/>
        <v>9852882.6104287505</v>
      </c>
      <c r="L433" s="156">
        <f t="shared" si="45"/>
        <v>21576620.421562411</v>
      </c>
      <c r="M433" s="156">
        <f t="shared" si="46"/>
        <v>41524925.221977577</v>
      </c>
      <c r="N433" s="156">
        <f t="shared" si="48"/>
        <v>41524925.221977577</v>
      </c>
      <c r="O433" s="156">
        <f t="shared" si="49"/>
        <v>4164983.5154480725</v>
      </c>
    </row>
    <row r="434" spans="1:15" ht="28" x14ac:dyDescent="0.15">
      <c r="A434" s="91" t="s">
        <v>65</v>
      </c>
      <c r="B434" s="90" t="s">
        <v>5234</v>
      </c>
      <c r="C434" s="44" t="s">
        <v>972</v>
      </c>
      <c r="D434" s="44" t="s">
        <v>973</v>
      </c>
      <c r="E434" s="43" t="s">
        <v>7586</v>
      </c>
      <c r="F434" s="56">
        <v>5255004</v>
      </c>
      <c r="G434" s="104">
        <v>0</v>
      </c>
      <c r="H434" s="43" t="s">
        <v>11</v>
      </c>
      <c r="I434" s="43" t="str">
        <f t="shared" si="47"/>
        <v>900440192SUMINISTRO DE BIENES Y SERVICIOSAIA S.A.</v>
      </c>
      <c r="J434" s="193">
        <f t="shared" si="43"/>
        <v>2.548462168276764E-4</v>
      </c>
      <c r="K434" s="156">
        <f t="shared" si="44"/>
        <v>436404.62611657172</v>
      </c>
      <c r="L434" s="156">
        <f t="shared" si="45"/>
        <v>955673.31310378644</v>
      </c>
      <c r="M434" s="156">
        <f t="shared" si="46"/>
        <v>1839225.1468453405</v>
      </c>
      <c r="N434" s="156">
        <f t="shared" si="48"/>
        <v>1839225.1468453405</v>
      </c>
      <c r="O434" s="156">
        <f t="shared" si="49"/>
        <v>184475.76670780068</v>
      </c>
    </row>
    <row r="435" spans="1:15" ht="28" x14ac:dyDescent="0.15">
      <c r="A435" s="91" t="s">
        <v>65</v>
      </c>
      <c r="B435" s="90" t="s">
        <v>5234</v>
      </c>
      <c r="C435" s="44" t="s">
        <v>1208</v>
      </c>
      <c r="D435" s="44" t="s">
        <v>1209</v>
      </c>
      <c r="E435" s="43" t="s">
        <v>7586</v>
      </c>
      <c r="F435" s="56">
        <v>2936830</v>
      </c>
      <c r="G435" s="104">
        <v>0</v>
      </c>
      <c r="H435" s="43" t="s">
        <v>11</v>
      </c>
      <c r="I435" s="43" t="str">
        <f t="shared" si="47"/>
        <v>890900281SUMINISTRO DE BIENES Y SERVICIOSAIA S.A.</v>
      </c>
      <c r="J435" s="193">
        <f t="shared" si="43"/>
        <v>1.4242425219201067E-4</v>
      </c>
      <c r="K435" s="156">
        <f t="shared" si="44"/>
        <v>243890.62275079737</v>
      </c>
      <c r="L435" s="156">
        <f t="shared" si="45"/>
        <v>534090.94572004001</v>
      </c>
      <c r="M435" s="156">
        <f t="shared" si="46"/>
        <v>1027875.828069741</v>
      </c>
      <c r="N435" s="156">
        <f t="shared" si="48"/>
        <v>1027875.828069741</v>
      </c>
      <c r="O435" s="156">
        <f t="shared" si="49"/>
        <v>103096.77517666404</v>
      </c>
    </row>
    <row r="436" spans="1:15" ht="28" x14ac:dyDescent="0.15">
      <c r="A436" s="91" t="s">
        <v>65</v>
      </c>
      <c r="B436" s="90" t="s">
        <v>5234</v>
      </c>
      <c r="C436" s="44" t="s">
        <v>210</v>
      </c>
      <c r="D436" s="44" t="s">
        <v>211</v>
      </c>
      <c r="E436" s="43" t="s">
        <v>7586</v>
      </c>
      <c r="F436" s="56">
        <v>205781722</v>
      </c>
      <c r="G436" s="104">
        <v>0</v>
      </c>
      <c r="H436" s="43" t="s">
        <v>11</v>
      </c>
      <c r="I436" s="43" t="str">
        <f t="shared" si="47"/>
        <v>811038400SUMINISTRO DE BIENES Y SERVICIOSAIA S.A.</v>
      </c>
      <c r="J436" s="193">
        <f t="shared" si="43"/>
        <v>9.9795724882387575E-3</v>
      </c>
      <c r="K436" s="156">
        <f t="shared" si="44"/>
        <v>17089253.490774564</v>
      </c>
      <c r="L436" s="156">
        <f t="shared" si="45"/>
        <v>37423396.830895342</v>
      </c>
      <c r="M436" s="156">
        <f t="shared" si="46"/>
        <v>72022574.647619113</v>
      </c>
      <c r="N436" s="156">
        <f t="shared" si="48"/>
        <v>72022574.647619113</v>
      </c>
      <c r="O436" s="156">
        <f t="shared" si="49"/>
        <v>7223922.368165941</v>
      </c>
    </row>
    <row r="437" spans="1:15" ht="42" x14ac:dyDescent="0.15">
      <c r="A437" s="91" t="s">
        <v>65</v>
      </c>
      <c r="B437" s="90" t="s">
        <v>5234</v>
      </c>
      <c r="C437" s="44" t="s">
        <v>210</v>
      </c>
      <c r="D437" s="44" t="s">
        <v>211</v>
      </c>
      <c r="E437" s="43" t="s">
        <v>7586</v>
      </c>
      <c r="F437" s="56">
        <v>10994243.4</v>
      </c>
      <c r="G437" s="104">
        <v>0</v>
      </c>
      <c r="H437" s="43" t="s">
        <v>95</v>
      </c>
      <c r="I437" s="43" t="str">
        <f t="shared" si="47"/>
        <v>811038400SUMINISTRO DE BIENES Y SERVICIOSCONSORCIO ACM ALEJANDRIA</v>
      </c>
      <c r="J437" s="193">
        <f t="shared" si="43"/>
        <v>5.3317587148794755E-4</v>
      </c>
      <c r="K437" s="156">
        <f t="shared" si="44"/>
        <v>913022.84078405774</v>
      </c>
      <c r="L437" s="156">
        <f t="shared" si="45"/>
        <v>1999409.5180798033</v>
      </c>
      <c r="M437" s="156">
        <f t="shared" si="46"/>
        <v>3847930.2645285176</v>
      </c>
      <c r="N437" s="156">
        <f t="shared" si="48"/>
        <v>3847930.2645285176</v>
      </c>
      <c r="O437" s="156">
        <f t="shared" si="49"/>
        <v>385950.51128166175</v>
      </c>
    </row>
    <row r="438" spans="1:15" ht="42" x14ac:dyDescent="0.15">
      <c r="A438" s="91" t="s">
        <v>65</v>
      </c>
      <c r="B438" s="90" t="s">
        <v>5234</v>
      </c>
      <c r="C438" s="44" t="s">
        <v>210</v>
      </c>
      <c r="D438" s="44" t="s">
        <v>211</v>
      </c>
      <c r="E438" s="43" t="s">
        <v>7586</v>
      </c>
      <c r="F438" s="56">
        <v>16837451.5</v>
      </c>
      <c r="G438" s="104">
        <v>0</v>
      </c>
      <c r="H438" s="43" t="s">
        <v>93</v>
      </c>
      <c r="I438" s="43" t="str">
        <f t="shared" si="47"/>
        <v>811038400SUMINISTRO DE BIENES Y SERVICIOSCONSORCIO TRIPLEA RIONEGRO</v>
      </c>
      <c r="J438" s="193">
        <f t="shared" si="43"/>
        <v>8.1654758317871597E-4</v>
      </c>
      <c r="K438" s="156">
        <f t="shared" si="44"/>
        <v>1398275.1919148699</v>
      </c>
      <c r="L438" s="156">
        <f t="shared" si="45"/>
        <v>3062053.4369201851</v>
      </c>
      <c r="M438" s="156">
        <f t="shared" si="46"/>
        <v>5893023.9078007927</v>
      </c>
      <c r="N438" s="156">
        <f t="shared" si="48"/>
        <v>5893023.9078007927</v>
      </c>
      <c r="O438" s="156">
        <f t="shared" si="49"/>
        <v>591075.05434209155</v>
      </c>
    </row>
    <row r="439" spans="1:15" ht="42" x14ac:dyDescent="0.15">
      <c r="A439" s="91" t="s">
        <v>65</v>
      </c>
      <c r="B439" s="90" t="s">
        <v>5234</v>
      </c>
      <c r="C439" s="44" t="s">
        <v>1218</v>
      </c>
      <c r="D439" s="44" t="s">
        <v>1219</v>
      </c>
      <c r="E439" s="43" t="s">
        <v>7586</v>
      </c>
      <c r="F439" s="56">
        <v>2872535.5</v>
      </c>
      <c r="G439" s="104">
        <v>0</v>
      </c>
      <c r="H439" s="43" t="s">
        <v>93</v>
      </c>
      <c r="I439" s="43" t="str">
        <f t="shared" si="47"/>
        <v>800132297SUMINISTRO DE BIENES Y SERVICIOSCONSORCIO TRIPLEA RIONEGRO</v>
      </c>
      <c r="J439" s="193">
        <f t="shared" si="43"/>
        <v>1.3930623171327708E-4</v>
      </c>
      <c r="K439" s="156">
        <f t="shared" si="44"/>
        <v>238551.25150886268</v>
      </c>
      <c r="L439" s="156">
        <f t="shared" si="45"/>
        <v>522398.36892478901</v>
      </c>
      <c r="M439" s="156">
        <f t="shared" si="46"/>
        <v>1005373.0742747206</v>
      </c>
      <c r="N439" s="156">
        <f t="shared" si="48"/>
        <v>1005373.0742747206</v>
      </c>
      <c r="O439" s="156">
        <f t="shared" si="49"/>
        <v>100839.73080855422</v>
      </c>
    </row>
    <row r="440" spans="1:15" ht="28" x14ac:dyDescent="0.15">
      <c r="A440" s="91" t="s">
        <v>65</v>
      </c>
      <c r="B440" s="90" t="s">
        <v>5234</v>
      </c>
      <c r="C440" s="44" t="s">
        <v>994</v>
      </c>
      <c r="D440" s="44" t="s">
        <v>995</v>
      </c>
      <c r="E440" s="43" t="s">
        <v>7586</v>
      </c>
      <c r="F440" s="56">
        <v>5344532</v>
      </c>
      <c r="G440" s="104">
        <v>0</v>
      </c>
      <c r="H440" s="43" t="s">
        <v>11</v>
      </c>
      <c r="I440" s="43" t="str">
        <f t="shared" si="47"/>
        <v>900023539SUMINISTRO DE BIENES Y SERVICIOSAIA S.A.</v>
      </c>
      <c r="J440" s="193">
        <f t="shared" si="43"/>
        <v>2.591879589272349E-4</v>
      </c>
      <c r="K440" s="156">
        <f t="shared" si="44"/>
        <v>443839.52690198779</v>
      </c>
      <c r="L440" s="156">
        <f t="shared" si="45"/>
        <v>971954.84597713081</v>
      </c>
      <c r="M440" s="156">
        <f t="shared" si="46"/>
        <v>1870559.4995778543</v>
      </c>
      <c r="N440" s="156">
        <f t="shared" si="48"/>
        <v>1870559.4995778543</v>
      </c>
      <c r="O440" s="156">
        <f t="shared" si="49"/>
        <v>187618.62757751954</v>
      </c>
    </row>
    <row r="441" spans="1:15" ht="28" x14ac:dyDescent="0.15">
      <c r="A441" s="91" t="s">
        <v>65</v>
      </c>
      <c r="B441" s="90" t="s">
        <v>5234</v>
      </c>
      <c r="C441" s="44" t="s">
        <v>801</v>
      </c>
      <c r="D441" s="44" t="s">
        <v>802</v>
      </c>
      <c r="E441" s="43" t="s">
        <v>7586</v>
      </c>
      <c r="F441" s="56">
        <v>7723034</v>
      </c>
      <c r="G441" s="104">
        <v>0</v>
      </c>
      <c r="H441" s="43" t="s">
        <v>11</v>
      </c>
      <c r="I441" s="43" t="str">
        <f t="shared" si="47"/>
        <v>900731239SUMINISTRO DE BIENES Y SERVICIOSAIA S.A.</v>
      </c>
      <c r="J441" s="193">
        <f t="shared" si="43"/>
        <v>3.7453558500269782E-4</v>
      </c>
      <c r="K441" s="156">
        <f t="shared" si="44"/>
        <v>641363.50138945109</v>
      </c>
      <c r="L441" s="156">
        <f t="shared" si="45"/>
        <v>1404508.4437601168</v>
      </c>
      <c r="M441" s="156">
        <f t="shared" si="46"/>
        <v>2703023.3169644703</v>
      </c>
      <c r="N441" s="156">
        <f t="shared" si="48"/>
        <v>2703023.3169644703</v>
      </c>
      <c r="O441" s="156">
        <f t="shared" si="49"/>
        <v>271115.42036131897</v>
      </c>
    </row>
    <row r="442" spans="1:15" ht="42" x14ac:dyDescent="0.15">
      <c r="A442" s="91" t="s">
        <v>65</v>
      </c>
      <c r="B442" s="90" t="s">
        <v>5234</v>
      </c>
      <c r="C442" s="44" t="s">
        <v>801</v>
      </c>
      <c r="D442" s="44" t="s">
        <v>802</v>
      </c>
      <c r="E442" s="43" t="s">
        <v>7586</v>
      </c>
      <c r="F442" s="56">
        <v>2626105.5</v>
      </c>
      <c r="G442" s="104">
        <v>0</v>
      </c>
      <c r="H442" s="43" t="s">
        <v>93</v>
      </c>
      <c r="I442" s="43" t="str">
        <f t="shared" si="47"/>
        <v>900731239SUMINISTRO DE BIENES Y SERVICIOSCONSORCIO TRIPLEA RIONEGRO</v>
      </c>
      <c r="J442" s="193">
        <f t="shared" si="43"/>
        <v>1.2735538387132598E-4</v>
      </c>
      <c r="K442" s="156">
        <f t="shared" si="44"/>
        <v>218086.33996666272</v>
      </c>
      <c r="L442" s="156">
        <f t="shared" si="45"/>
        <v>477582.6895174724</v>
      </c>
      <c r="M442" s="156">
        <f t="shared" si="46"/>
        <v>919123.80539935955</v>
      </c>
      <c r="N442" s="156">
        <f t="shared" si="48"/>
        <v>919123.80539935955</v>
      </c>
      <c r="O442" s="156">
        <f t="shared" si="49"/>
        <v>92188.859526666813</v>
      </c>
    </row>
    <row r="443" spans="1:15" ht="28" x14ac:dyDescent="0.15">
      <c r="A443" s="91" t="s">
        <v>65</v>
      </c>
      <c r="B443" s="90" t="s">
        <v>5234</v>
      </c>
      <c r="C443" s="44" t="s">
        <v>1597</v>
      </c>
      <c r="D443" s="44" t="s">
        <v>1598</v>
      </c>
      <c r="E443" s="43" t="s">
        <v>7586</v>
      </c>
      <c r="F443" s="56">
        <v>1018948</v>
      </c>
      <c r="G443" s="104">
        <v>0</v>
      </c>
      <c r="H443" s="43" t="s">
        <v>11</v>
      </c>
      <c r="I443" s="43" t="str">
        <f t="shared" si="47"/>
        <v>811033850SUMINISTRO DE BIENES Y SERVICIOSAIA S.A.</v>
      </c>
      <c r="J443" s="193">
        <f t="shared" si="43"/>
        <v>4.9414813565151843E-5</v>
      </c>
      <c r="K443" s="156">
        <f t="shared" si="44"/>
        <v>84619.083253262696</v>
      </c>
      <c r="L443" s="156">
        <f t="shared" si="45"/>
        <v>185305.55086931941</v>
      </c>
      <c r="M443" s="156">
        <f t="shared" si="46"/>
        <v>356626.70949970087</v>
      </c>
      <c r="N443" s="156">
        <f t="shared" si="48"/>
        <v>356626.70949970087</v>
      </c>
      <c r="O443" s="156">
        <f t="shared" si="49"/>
        <v>35769.946804109015</v>
      </c>
    </row>
    <row r="444" spans="1:15" ht="42" x14ac:dyDescent="0.15">
      <c r="A444" s="91" t="s">
        <v>65</v>
      </c>
      <c r="B444" s="90" t="s">
        <v>5234</v>
      </c>
      <c r="C444" s="44" t="s">
        <v>1090</v>
      </c>
      <c r="D444" s="44" t="s">
        <v>1091</v>
      </c>
      <c r="E444" s="43" t="s">
        <v>7586</v>
      </c>
      <c r="F444" s="56">
        <v>3996275.4</v>
      </c>
      <c r="G444" s="104">
        <v>0</v>
      </c>
      <c r="H444" s="43" t="s">
        <v>95</v>
      </c>
      <c r="I444" s="43" t="str">
        <f t="shared" si="47"/>
        <v>900379872SUMINISTRO DE BIENES Y SERVICIOSCONSORCIO ACM ALEJANDRIA</v>
      </c>
      <c r="J444" s="193">
        <f t="shared" si="43"/>
        <v>1.9380302414451239E-4</v>
      </c>
      <c r="K444" s="156">
        <f t="shared" si="44"/>
        <v>331872.83431104006</v>
      </c>
      <c r="L444" s="156">
        <f t="shared" si="45"/>
        <v>726761.34054192144</v>
      </c>
      <c r="M444" s="156">
        <f t="shared" si="46"/>
        <v>1398676.4252509458</v>
      </c>
      <c r="N444" s="156">
        <f t="shared" si="48"/>
        <v>1398676.4252509458</v>
      </c>
      <c r="O444" s="156">
        <f t="shared" si="49"/>
        <v>140288.37435528552</v>
      </c>
    </row>
    <row r="445" spans="1:15" ht="28" x14ac:dyDescent="0.15">
      <c r="A445" s="91" t="s">
        <v>65</v>
      </c>
      <c r="B445" s="90" t="s">
        <v>5234</v>
      </c>
      <c r="C445" s="44" t="s">
        <v>582</v>
      </c>
      <c r="D445" s="44" t="s">
        <v>583</v>
      </c>
      <c r="E445" s="43" t="s">
        <v>7586</v>
      </c>
      <c r="F445" s="56">
        <v>16777579.5</v>
      </c>
      <c r="G445" s="104">
        <v>0</v>
      </c>
      <c r="H445" s="43" t="s">
        <v>7</v>
      </c>
      <c r="I445" s="43" t="str">
        <f t="shared" si="47"/>
        <v>830083309SUMINISTRO DE BIENES Y SERVICIOSAIA CONCAY</v>
      </c>
      <c r="J445" s="193">
        <f t="shared" si="43"/>
        <v>8.1364403587524925E-4</v>
      </c>
      <c r="K445" s="156">
        <f t="shared" si="44"/>
        <v>1393303.0895577925</v>
      </c>
      <c r="L445" s="156">
        <f t="shared" si="45"/>
        <v>3051165.1345321848</v>
      </c>
      <c r="M445" s="156">
        <f t="shared" si="46"/>
        <v>5872069.0069116736</v>
      </c>
      <c r="N445" s="156">
        <f t="shared" si="48"/>
        <v>5872069.0069116736</v>
      </c>
      <c r="O445" s="156">
        <f t="shared" si="49"/>
        <v>588973.26086974982</v>
      </c>
    </row>
    <row r="446" spans="1:15" ht="28" x14ac:dyDescent="0.15">
      <c r="A446" s="91" t="s">
        <v>65</v>
      </c>
      <c r="B446" s="90" t="s">
        <v>5234</v>
      </c>
      <c r="C446" s="44" t="s">
        <v>302</v>
      </c>
      <c r="D446" s="44" t="s">
        <v>303</v>
      </c>
      <c r="E446" s="43" t="s">
        <v>7586</v>
      </c>
      <c r="F446" s="56">
        <v>38735739.5</v>
      </c>
      <c r="G446" s="104">
        <v>0</v>
      </c>
      <c r="H446" s="43" t="s">
        <v>7</v>
      </c>
      <c r="I446" s="43" t="str">
        <f t="shared" si="47"/>
        <v>860062831SUMINISTRO DE BIENES Y SERVICIOSAIA CONCAY</v>
      </c>
      <c r="J446" s="193">
        <f t="shared" si="43"/>
        <v>1.8785250529966084E-3</v>
      </c>
      <c r="K446" s="156">
        <f t="shared" si="44"/>
        <v>3216830.2657517325</v>
      </c>
      <c r="L446" s="156">
        <f t="shared" si="45"/>
        <v>7044468.9487372814</v>
      </c>
      <c r="M446" s="156">
        <f t="shared" si="46"/>
        <v>13557315.307476522</v>
      </c>
      <c r="N446" s="156">
        <f t="shared" si="48"/>
        <v>13557315.307476522</v>
      </c>
      <c r="O446" s="156">
        <f t="shared" si="49"/>
        <v>1359809.667748329</v>
      </c>
    </row>
    <row r="447" spans="1:15" ht="28" x14ac:dyDescent="0.15">
      <c r="A447" s="91" t="s">
        <v>65</v>
      </c>
      <c r="B447" s="90" t="s">
        <v>5234</v>
      </c>
      <c r="C447" s="44" t="s">
        <v>362</v>
      </c>
      <c r="D447" s="44" t="s">
        <v>363</v>
      </c>
      <c r="E447" s="43" t="s">
        <v>7586</v>
      </c>
      <c r="F447" s="56">
        <v>34206197.5</v>
      </c>
      <c r="G447" s="104">
        <v>0</v>
      </c>
      <c r="H447" s="43" t="s">
        <v>7</v>
      </c>
      <c r="I447" s="43" t="str">
        <f t="shared" si="47"/>
        <v>900833633SUMINISTRO DE BIENES Y SERVICIOSAIA CONCAY</v>
      </c>
      <c r="J447" s="193">
        <f t="shared" si="43"/>
        <v>1.658860778209745E-3</v>
      </c>
      <c r="K447" s="156">
        <f t="shared" si="44"/>
        <v>2840672.0205840203</v>
      </c>
      <c r="L447" s="156">
        <f t="shared" si="45"/>
        <v>6220727.9182865433</v>
      </c>
      <c r="M447" s="156">
        <f t="shared" si="46"/>
        <v>11971998.236339729</v>
      </c>
      <c r="N447" s="156">
        <f t="shared" si="48"/>
        <v>11971998.236339729</v>
      </c>
      <c r="O447" s="156">
        <f t="shared" si="49"/>
        <v>1200801.0859689079</v>
      </c>
    </row>
    <row r="448" spans="1:15" ht="28" x14ac:dyDescent="0.15">
      <c r="A448" s="91" t="s">
        <v>65</v>
      </c>
      <c r="B448" s="90" t="s">
        <v>5234</v>
      </c>
      <c r="C448" s="44" t="s">
        <v>1611</v>
      </c>
      <c r="D448" s="44" t="s">
        <v>1612</v>
      </c>
      <c r="E448" s="43" t="s">
        <v>7586</v>
      </c>
      <c r="F448" s="56">
        <v>940303</v>
      </c>
      <c r="G448" s="104">
        <v>0</v>
      </c>
      <c r="H448" s="43" t="s">
        <v>11</v>
      </c>
      <c r="I448" s="43" t="str">
        <f t="shared" si="47"/>
        <v>800180298SUMINISTRO DE BIENES Y SERVICIOSAIA S.A.</v>
      </c>
      <c r="J448" s="193">
        <f t="shared" si="43"/>
        <v>4.5600852486832472E-5</v>
      </c>
      <c r="K448" s="156">
        <f t="shared" si="44"/>
        <v>78087.967040803531</v>
      </c>
      <c r="L448" s="156">
        <f t="shared" si="45"/>
        <v>171003.19682562177</v>
      </c>
      <c r="M448" s="156">
        <f t="shared" si="46"/>
        <v>329101.35239746998</v>
      </c>
      <c r="N448" s="156">
        <f t="shared" si="48"/>
        <v>329101.35239746998</v>
      </c>
      <c r="O448" s="156">
        <f t="shared" si="49"/>
        <v>33009.131270431972</v>
      </c>
    </row>
    <row r="449" spans="1:15" ht="28" x14ac:dyDescent="0.15">
      <c r="A449" s="91" t="s">
        <v>65</v>
      </c>
      <c r="B449" s="90" t="s">
        <v>5234</v>
      </c>
      <c r="C449" s="44" t="s">
        <v>1543</v>
      </c>
      <c r="D449" s="44" t="s">
        <v>1544</v>
      </c>
      <c r="E449" s="43" t="s">
        <v>7586</v>
      </c>
      <c r="F449" s="56">
        <v>1270219</v>
      </c>
      <c r="G449" s="104">
        <v>0</v>
      </c>
      <c r="H449" s="43" t="s">
        <v>11</v>
      </c>
      <c r="I449" s="43" t="str">
        <f t="shared" si="47"/>
        <v>811022858SUMINISTRO DE BIENES Y SERVICIOSAIA S.A.</v>
      </c>
      <c r="J449" s="193">
        <f t="shared" si="43"/>
        <v>6.1600430121962657E-5</v>
      </c>
      <c r="K449" s="156">
        <f t="shared" si="44"/>
        <v>105486.01823731542</v>
      </c>
      <c r="L449" s="156">
        <f t="shared" si="45"/>
        <v>231001.61295735996</v>
      </c>
      <c r="M449" s="156">
        <f t="shared" si="46"/>
        <v>444570.30419020448</v>
      </c>
      <c r="N449" s="156">
        <f t="shared" si="48"/>
        <v>444570.30419020448</v>
      </c>
      <c r="O449" s="156">
        <f t="shared" si="49"/>
        <v>44590.760332782971</v>
      </c>
    </row>
    <row r="450" spans="1:15" ht="28" x14ac:dyDescent="0.15">
      <c r="A450" s="91" t="s">
        <v>65</v>
      </c>
      <c r="B450" s="90" t="s">
        <v>5234</v>
      </c>
      <c r="C450" s="44" t="s">
        <v>443</v>
      </c>
      <c r="D450" s="44" t="s">
        <v>444</v>
      </c>
      <c r="E450" s="43" t="s">
        <v>7586</v>
      </c>
      <c r="F450" s="56">
        <v>25193349</v>
      </c>
      <c r="G450" s="104">
        <v>0</v>
      </c>
      <c r="H450" s="43" t="s">
        <v>11</v>
      </c>
      <c r="I450" s="43" t="str">
        <f t="shared" si="47"/>
        <v>890926257SUMINISTRO DE BIENES Y SERVICIOSAIA S.A.</v>
      </c>
      <c r="J450" s="193">
        <f t="shared" si="43"/>
        <v>1.2217744614217846E-3</v>
      </c>
      <c r="K450" s="156">
        <f t="shared" si="44"/>
        <v>2092195.182148159</v>
      </c>
      <c r="L450" s="156">
        <f t="shared" si="45"/>
        <v>4581654.2303316919</v>
      </c>
      <c r="M450" s="156">
        <f t="shared" si="46"/>
        <v>8817546.2880810201</v>
      </c>
      <c r="N450" s="156">
        <f t="shared" si="48"/>
        <v>8817546.2880810201</v>
      </c>
      <c r="O450" s="156">
        <f t="shared" si="49"/>
        <v>884407.00953076407</v>
      </c>
    </row>
    <row r="451" spans="1:15" ht="28" x14ac:dyDescent="0.15">
      <c r="A451" s="91" t="s">
        <v>65</v>
      </c>
      <c r="B451" s="90" t="s">
        <v>5234</v>
      </c>
      <c r="C451" s="44" t="s">
        <v>1183</v>
      </c>
      <c r="D451" s="44" t="s">
        <v>1184</v>
      </c>
      <c r="E451" s="43" t="s">
        <v>7586</v>
      </c>
      <c r="F451" s="56">
        <v>3226333</v>
      </c>
      <c r="G451" s="104">
        <v>0</v>
      </c>
      <c r="H451" s="43" t="s">
        <v>11</v>
      </c>
      <c r="I451" s="43" t="str">
        <f t="shared" si="47"/>
        <v>900268569SUMINISTRO DE BIENES Y SERVICIOSAIA S.A.</v>
      </c>
      <c r="J451" s="193">
        <f t="shared" si="43"/>
        <v>1.5646396449484865E-4</v>
      </c>
      <c r="K451" s="156">
        <f t="shared" si="44"/>
        <v>267932.55468360387</v>
      </c>
      <c r="L451" s="156">
        <f t="shared" si="45"/>
        <v>586739.86685568246</v>
      </c>
      <c r="M451" s="156">
        <f t="shared" si="46"/>
        <v>1129200.4317593228</v>
      </c>
      <c r="N451" s="156">
        <f t="shared" si="48"/>
        <v>1129200.4317593228</v>
      </c>
      <c r="O451" s="156">
        <f t="shared" si="49"/>
        <v>113259.71470805324</v>
      </c>
    </row>
    <row r="452" spans="1:15" ht="28" x14ac:dyDescent="0.15">
      <c r="A452" s="91" t="s">
        <v>65</v>
      </c>
      <c r="B452" s="90" t="s">
        <v>5234</v>
      </c>
      <c r="C452" s="44" t="s">
        <v>149</v>
      </c>
      <c r="D452" s="44" t="s">
        <v>150</v>
      </c>
      <c r="E452" s="43" t="s">
        <v>7586</v>
      </c>
      <c r="F452" s="56">
        <v>178809326.5</v>
      </c>
      <c r="G452" s="104">
        <v>0</v>
      </c>
      <c r="H452" s="43" t="s">
        <v>7</v>
      </c>
      <c r="I452" s="43" t="str">
        <f t="shared" si="47"/>
        <v>800063815SUMINISTRO DE BIENES Y SERVICIOSAIA CONCAY</v>
      </c>
      <c r="J452" s="193">
        <f t="shared" si="43"/>
        <v>8.6715215425201934E-3</v>
      </c>
      <c r="K452" s="156">
        <f t="shared" si="44"/>
        <v>14849316.43770176</v>
      </c>
      <c r="L452" s="156">
        <f t="shared" si="45"/>
        <v>32518205.784450725</v>
      </c>
      <c r="M452" s="156">
        <f t="shared" si="46"/>
        <v>62582370.972368233</v>
      </c>
      <c r="N452" s="156">
        <f t="shared" si="48"/>
        <v>62582370.972368233</v>
      </c>
      <c r="O452" s="156">
        <f t="shared" si="49"/>
        <v>6277062.3201415194</v>
      </c>
    </row>
    <row r="453" spans="1:15" ht="28" x14ac:dyDescent="0.15">
      <c r="A453" s="91" t="s">
        <v>65</v>
      </c>
      <c r="B453" s="90" t="s">
        <v>5234</v>
      </c>
      <c r="C453" s="44" t="s">
        <v>1104</v>
      </c>
      <c r="D453" s="44" t="s">
        <v>1105</v>
      </c>
      <c r="E453" s="43" t="s">
        <v>7586</v>
      </c>
      <c r="F453" s="56">
        <v>3891513</v>
      </c>
      <c r="G453" s="104">
        <v>0</v>
      </c>
      <c r="H453" s="43" t="s">
        <v>11</v>
      </c>
      <c r="I453" s="43" t="str">
        <f t="shared" si="47"/>
        <v>890907480SUMINISTRO DE BIENES Y SERVICIOSAIA S.A.</v>
      </c>
      <c r="J453" s="193">
        <f t="shared" si="43"/>
        <v>1.8872247590786257E-4</v>
      </c>
      <c r="K453" s="156">
        <f t="shared" si="44"/>
        <v>323172.78460545</v>
      </c>
      <c r="L453" s="156">
        <f t="shared" si="45"/>
        <v>707709.2846544846</v>
      </c>
      <c r="M453" s="156">
        <f t="shared" si="46"/>
        <v>1362010.1086270441</v>
      </c>
      <c r="N453" s="156">
        <f t="shared" si="48"/>
        <v>1362010.1086270441</v>
      </c>
      <c r="O453" s="156">
        <f t="shared" si="49"/>
        <v>136610.71320371469</v>
      </c>
    </row>
    <row r="454" spans="1:15" ht="28" x14ac:dyDescent="0.15">
      <c r="A454" s="91" t="s">
        <v>65</v>
      </c>
      <c r="B454" s="90" t="s">
        <v>5234</v>
      </c>
      <c r="C454" s="44" t="s">
        <v>471</v>
      </c>
      <c r="D454" s="44" t="s">
        <v>472</v>
      </c>
      <c r="E454" s="43" t="s">
        <v>7586</v>
      </c>
      <c r="F454" s="56">
        <v>26558062.82</v>
      </c>
      <c r="G454" s="104">
        <v>0</v>
      </c>
      <c r="H454" s="43" t="s">
        <v>11</v>
      </c>
      <c r="I454" s="43" t="str">
        <f t="shared" si="47"/>
        <v>800237463SUMINISTRO DE BIENES Y SERVICIOSAIA S.A.</v>
      </c>
      <c r="J454" s="193">
        <f t="shared" si="43"/>
        <v>1.28795750411394E-3</v>
      </c>
      <c r="K454" s="156">
        <f t="shared" si="44"/>
        <v>2205528.573402137</v>
      </c>
      <c r="L454" s="156">
        <f t="shared" si="45"/>
        <v>4829840.6404272746</v>
      </c>
      <c r="M454" s="156">
        <f t="shared" si="46"/>
        <v>9295189.3071903046</v>
      </c>
      <c r="N454" s="156">
        <f t="shared" si="48"/>
        <v>9295189.3071903046</v>
      </c>
      <c r="O454" s="156">
        <f t="shared" si="49"/>
        <v>932314.98986364901</v>
      </c>
    </row>
    <row r="455" spans="1:15" ht="28" x14ac:dyDescent="0.15">
      <c r="A455" s="91" t="s">
        <v>65</v>
      </c>
      <c r="B455" s="90" t="s">
        <v>5234</v>
      </c>
      <c r="C455" s="44" t="s">
        <v>350</v>
      </c>
      <c r="D455" s="44" t="s">
        <v>351</v>
      </c>
      <c r="E455" s="43" t="s">
        <v>7586</v>
      </c>
      <c r="F455" s="56">
        <v>35999531</v>
      </c>
      <c r="G455" s="104">
        <v>0</v>
      </c>
      <c r="H455" s="43" t="s">
        <v>11</v>
      </c>
      <c r="I455" s="43" t="str">
        <f t="shared" si="47"/>
        <v>900926096SUMINISTRO DE BIENES Y SERVICIOSAIA S.A.</v>
      </c>
      <c r="J455" s="193">
        <f t="shared" si="43"/>
        <v>1.7458301236156354E-3</v>
      </c>
      <c r="K455" s="156">
        <f t="shared" si="44"/>
        <v>2989600.3630876271</v>
      </c>
      <c r="L455" s="156">
        <f t="shared" si="45"/>
        <v>6546862.9635586329</v>
      </c>
      <c r="M455" s="156">
        <f t="shared" si="46"/>
        <v>12599656.00213404</v>
      </c>
      <c r="N455" s="156">
        <f t="shared" si="48"/>
        <v>12599656.00213404</v>
      </c>
      <c r="O455" s="156">
        <f t="shared" si="49"/>
        <v>1263755.6664745144</v>
      </c>
    </row>
    <row r="456" spans="1:15" ht="42" x14ac:dyDescent="0.15">
      <c r="A456" s="91" t="s">
        <v>65</v>
      </c>
      <c r="B456" s="90" t="s">
        <v>5234</v>
      </c>
      <c r="C456" s="44" t="s">
        <v>1647</v>
      </c>
      <c r="D456" s="44" t="s">
        <v>1648</v>
      </c>
      <c r="E456" s="43" t="s">
        <v>7586</v>
      </c>
      <c r="F456" s="56">
        <v>823861.5</v>
      </c>
      <c r="G456" s="104">
        <v>0</v>
      </c>
      <c r="H456" s="43" t="s">
        <v>93</v>
      </c>
      <c r="I456" s="43" t="str">
        <f t="shared" si="47"/>
        <v>900641774SUMINISTRO DE BIENES Y SERVICIOSCONSORCIO TRIPLEA RIONEGRO</v>
      </c>
      <c r="J456" s="193">
        <f t="shared" si="43"/>
        <v>3.9953915632599846E-5</v>
      </c>
      <c r="K456" s="156">
        <f t="shared" si="44"/>
        <v>68418.020210705436</v>
      </c>
      <c r="L456" s="156">
        <f t="shared" si="45"/>
        <v>149827.18362224943</v>
      </c>
      <c r="M456" s="156">
        <f t="shared" si="46"/>
        <v>288347.40912047308</v>
      </c>
      <c r="N456" s="156">
        <f t="shared" si="48"/>
        <v>288347.40912047308</v>
      </c>
      <c r="O456" s="156">
        <f t="shared" si="49"/>
        <v>28921.477866342011</v>
      </c>
    </row>
    <row r="457" spans="1:15" ht="28" x14ac:dyDescent="0.15">
      <c r="A457" s="91" t="s">
        <v>65</v>
      </c>
      <c r="B457" s="90" t="s">
        <v>5234</v>
      </c>
      <c r="C457" s="44" t="s">
        <v>832</v>
      </c>
      <c r="D457" s="44" t="s">
        <v>833</v>
      </c>
      <c r="E457" s="43" t="s">
        <v>7586</v>
      </c>
      <c r="F457" s="56">
        <v>7207284</v>
      </c>
      <c r="G457" s="104">
        <v>0</v>
      </c>
      <c r="H457" s="43" t="s">
        <v>11</v>
      </c>
      <c r="I457" s="43" t="str">
        <f t="shared" si="47"/>
        <v>900863698SUMINISTRO DE BIENES Y SERVICIOSAIA S.A.</v>
      </c>
      <c r="J457" s="193">
        <f t="shared" si="43"/>
        <v>3.495238178700992E-4</v>
      </c>
      <c r="K457" s="156">
        <f t="shared" si="44"/>
        <v>598532.76597619127</v>
      </c>
      <c r="L457" s="156">
        <f t="shared" si="45"/>
        <v>1310714.3170128721</v>
      </c>
      <c r="M457" s="156">
        <f t="shared" si="46"/>
        <v>2522513.393568506</v>
      </c>
      <c r="N457" s="156">
        <f t="shared" si="48"/>
        <v>2522513.393568506</v>
      </c>
      <c r="O457" s="156">
        <f t="shared" si="49"/>
        <v>253010.12935116023</v>
      </c>
    </row>
    <row r="458" spans="1:15" ht="28" x14ac:dyDescent="0.15">
      <c r="A458" s="91" t="s">
        <v>65</v>
      </c>
      <c r="B458" s="90" t="s">
        <v>5234</v>
      </c>
      <c r="C458" s="44" t="s">
        <v>1576</v>
      </c>
      <c r="D458" s="44" t="s">
        <v>1577</v>
      </c>
      <c r="E458" s="43" t="s">
        <v>7586</v>
      </c>
      <c r="F458" s="56">
        <v>1176407</v>
      </c>
      <c r="G458" s="104">
        <v>0</v>
      </c>
      <c r="H458" s="43" t="s">
        <v>11</v>
      </c>
      <c r="I458" s="43" t="str">
        <f t="shared" si="47"/>
        <v>800170737SUMINISTRO DE BIENES Y SERVICIOSAIA S.A.</v>
      </c>
      <c r="J458" s="193">
        <f t="shared" si="43"/>
        <v>5.7050931531088524E-5</v>
      </c>
      <c r="K458" s="156">
        <f t="shared" si="44"/>
        <v>97695.350373837544</v>
      </c>
      <c r="L458" s="156">
        <f t="shared" si="45"/>
        <v>213940.99324158198</v>
      </c>
      <c r="M458" s="156">
        <f t="shared" si="46"/>
        <v>411736.5728598659</v>
      </c>
      <c r="N458" s="156">
        <f t="shared" si="48"/>
        <v>411736.5728598659</v>
      </c>
      <c r="O458" s="156">
        <f t="shared" si="49"/>
        <v>41297.510579520713</v>
      </c>
    </row>
    <row r="459" spans="1:15" ht="28" x14ac:dyDescent="0.15">
      <c r="A459" s="91" t="s">
        <v>65</v>
      </c>
      <c r="B459" s="90" t="s">
        <v>5234</v>
      </c>
      <c r="C459" s="44" t="s">
        <v>218</v>
      </c>
      <c r="D459" s="44" t="s">
        <v>219</v>
      </c>
      <c r="E459" s="43" t="s">
        <v>7586</v>
      </c>
      <c r="F459" s="56">
        <v>90020500</v>
      </c>
      <c r="G459" s="104">
        <v>0</v>
      </c>
      <c r="H459" s="43" t="s">
        <v>11</v>
      </c>
      <c r="I459" s="43" t="str">
        <f t="shared" si="47"/>
        <v>860002838SUMINISTRO DE BIENES Y SERVICIOSAIA S.A.</v>
      </c>
      <c r="J459" s="193">
        <f t="shared" si="43"/>
        <v>4.3656263367137004E-3</v>
      </c>
      <c r="K459" s="156">
        <f t="shared" si="44"/>
        <v>7475800.712107325</v>
      </c>
      <c r="L459" s="156">
        <f t="shared" si="45"/>
        <v>16371098.762676377</v>
      </c>
      <c r="M459" s="156">
        <f t="shared" si="46"/>
        <v>31506725.272062775</v>
      </c>
      <c r="N459" s="156">
        <f t="shared" si="48"/>
        <v>31506725.272062775</v>
      </c>
      <c r="O459" s="156">
        <f t="shared" si="49"/>
        <v>3160149.9745613076</v>
      </c>
    </row>
    <row r="460" spans="1:15" ht="28" x14ac:dyDescent="0.15">
      <c r="A460" s="91" t="s">
        <v>65</v>
      </c>
      <c r="B460" s="90" t="s">
        <v>5234</v>
      </c>
      <c r="C460" s="44" t="s">
        <v>840</v>
      </c>
      <c r="D460" s="44" t="s">
        <v>841</v>
      </c>
      <c r="E460" s="43" t="s">
        <v>7586</v>
      </c>
      <c r="F460" s="56">
        <v>6970182</v>
      </c>
      <c r="G460" s="104">
        <v>0</v>
      </c>
      <c r="H460" s="43" t="s">
        <v>11</v>
      </c>
      <c r="I460" s="43" t="str">
        <f t="shared" si="47"/>
        <v>900393754SUMINISTRO DE BIENES Y SERVICIOSAIA S.A.</v>
      </c>
      <c r="J460" s="193">
        <f t="shared" ref="J460:J523" si="50">+F460/$F$10</f>
        <v>3.3802533990466365E-4</v>
      </c>
      <c r="K460" s="156">
        <f t="shared" ref="K460:K523" si="51">+$C$2*J460</f>
        <v>578842.50319780118</v>
      </c>
      <c r="L460" s="156">
        <f t="shared" ref="L460:L523" si="52">+$C$3*J460</f>
        <v>1267595.0246424887</v>
      </c>
      <c r="M460" s="156">
        <f t="shared" ref="M460:M523" si="53">+$C$4*J460</f>
        <v>2439528.8780919574</v>
      </c>
      <c r="N460" s="156">
        <f t="shared" si="48"/>
        <v>2439528.8780919574</v>
      </c>
      <c r="O460" s="156">
        <f t="shared" si="49"/>
        <v>244686.71547022829</v>
      </c>
    </row>
    <row r="461" spans="1:15" ht="28" x14ac:dyDescent="0.15">
      <c r="A461" s="91" t="s">
        <v>65</v>
      </c>
      <c r="B461" s="90" t="s">
        <v>5234</v>
      </c>
      <c r="C461" s="44" t="s">
        <v>853</v>
      </c>
      <c r="D461" s="44" t="s">
        <v>854</v>
      </c>
      <c r="E461" s="43" t="s">
        <v>7586</v>
      </c>
      <c r="F461" s="56">
        <v>13726537</v>
      </c>
      <c r="G461" s="104">
        <v>0</v>
      </c>
      <c r="H461" s="43" t="s">
        <v>11</v>
      </c>
      <c r="I461" s="43" t="str">
        <f t="shared" ref="I461:I524" si="54">+CONCATENATE(D461,E461,H461)</f>
        <v>900346627SUMINISTRO DE BIENES Y SERVICIOSAIA S.A.</v>
      </c>
      <c r="J461" s="193">
        <f t="shared" si="50"/>
        <v>6.6568094421909526E-4</v>
      </c>
      <c r="K461" s="156">
        <f t="shared" si="51"/>
        <v>1139927.6284775971</v>
      </c>
      <c r="L461" s="156">
        <f t="shared" si="52"/>
        <v>2496303.5408216072</v>
      </c>
      <c r="M461" s="156">
        <f t="shared" si="53"/>
        <v>4804219.3744292101</v>
      </c>
      <c r="N461" s="156">
        <f t="shared" ref="N461:N524" si="55">+$C$5*J461</f>
        <v>4804219.3744292101</v>
      </c>
      <c r="O461" s="156">
        <f t="shared" ref="O461:O524" si="56">+$C$6*J461</f>
        <v>481867.08084674989</v>
      </c>
    </row>
    <row r="462" spans="1:15" ht="42" x14ac:dyDescent="0.15">
      <c r="A462" s="91" t="s">
        <v>65</v>
      </c>
      <c r="B462" s="90" t="s">
        <v>5234</v>
      </c>
      <c r="C462" s="44" t="s">
        <v>853</v>
      </c>
      <c r="D462" s="44" t="s">
        <v>854</v>
      </c>
      <c r="E462" s="43" t="s">
        <v>7586</v>
      </c>
      <c r="F462" s="56">
        <v>695606</v>
      </c>
      <c r="G462" s="104">
        <v>0</v>
      </c>
      <c r="H462" s="43" t="s">
        <v>93</v>
      </c>
      <c r="I462" s="43" t="str">
        <f t="shared" si="54"/>
        <v>900346627SUMINISTRO DE BIENES Y SERVICIOSCONSORCIO TRIPLEA RIONEGRO</v>
      </c>
      <c r="J462" s="193">
        <f t="shared" si="50"/>
        <v>3.3734048062119964E-5</v>
      </c>
      <c r="K462" s="156">
        <f t="shared" si="51"/>
        <v>57766.973413235071</v>
      </c>
      <c r="L462" s="156">
        <f t="shared" si="52"/>
        <v>126502.68023294986</v>
      </c>
      <c r="M462" s="156">
        <f t="shared" si="53"/>
        <v>243458.62486431978</v>
      </c>
      <c r="N462" s="156">
        <f t="shared" si="55"/>
        <v>243458.62486431978</v>
      </c>
      <c r="O462" s="156">
        <f t="shared" si="56"/>
        <v>24419.096574721236</v>
      </c>
    </row>
    <row r="463" spans="1:15" ht="28" x14ac:dyDescent="0.15">
      <c r="A463" s="91" t="s">
        <v>65</v>
      </c>
      <c r="B463" s="90" t="s">
        <v>5234</v>
      </c>
      <c r="C463" s="44" t="s">
        <v>1246</v>
      </c>
      <c r="D463" s="44" t="s">
        <v>1247</v>
      </c>
      <c r="E463" s="43" t="s">
        <v>7586</v>
      </c>
      <c r="F463" s="56">
        <v>2662293</v>
      </c>
      <c r="G463" s="104">
        <v>0</v>
      </c>
      <c r="H463" s="43" t="s">
        <v>11</v>
      </c>
      <c r="I463" s="43" t="str">
        <f t="shared" si="54"/>
        <v>900433187SUMINISTRO DE BIENES Y SERVICIOSAIA S.A.</v>
      </c>
      <c r="J463" s="193">
        <f t="shared" si="50"/>
        <v>1.2911032972321335E-4</v>
      </c>
      <c r="K463" s="156">
        <f t="shared" si="51"/>
        <v>221091.55031618738</v>
      </c>
      <c r="L463" s="156">
        <f t="shared" si="52"/>
        <v>484163.73646205006</v>
      </c>
      <c r="M463" s="156">
        <f t="shared" si="53"/>
        <v>931789.24961243069</v>
      </c>
      <c r="N463" s="156">
        <f t="shared" si="55"/>
        <v>931789.24961243069</v>
      </c>
      <c r="O463" s="156">
        <f t="shared" si="56"/>
        <v>93459.213803797436</v>
      </c>
    </row>
    <row r="464" spans="1:15" ht="28" x14ac:dyDescent="0.15">
      <c r="A464" s="91" t="s">
        <v>65</v>
      </c>
      <c r="B464" s="90" t="s">
        <v>5234</v>
      </c>
      <c r="C464" s="44" t="s">
        <v>1798</v>
      </c>
      <c r="D464" s="44" t="s">
        <v>1799</v>
      </c>
      <c r="E464" s="43" t="s">
        <v>7586</v>
      </c>
      <c r="F464" s="56">
        <v>389130</v>
      </c>
      <c r="G464" s="104">
        <v>0</v>
      </c>
      <c r="H464" s="43" t="s">
        <v>11</v>
      </c>
      <c r="I464" s="43" t="str">
        <f t="shared" si="54"/>
        <v>900237741SUMINISTRO DE BIENES Y SERVICIOSAIA S.A.</v>
      </c>
      <c r="J464" s="193">
        <f t="shared" si="50"/>
        <v>1.887121462783924E-5</v>
      </c>
      <c r="K464" s="156">
        <f t="shared" si="51"/>
        <v>32315.509590619065</v>
      </c>
      <c r="L464" s="156">
        <f t="shared" si="52"/>
        <v>70767.054854397153</v>
      </c>
      <c r="M464" s="156">
        <f t="shared" si="53"/>
        <v>136193.55596911578</v>
      </c>
      <c r="N464" s="156">
        <f t="shared" si="55"/>
        <v>136193.55596911578</v>
      </c>
      <c r="O464" s="156">
        <f t="shared" si="56"/>
        <v>13660.323588527521</v>
      </c>
    </row>
    <row r="465" spans="1:15" ht="28" x14ac:dyDescent="0.15">
      <c r="A465" s="91" t="s">
        <v>65</v>
      </c>
      <c r="B465" s="90" t="s">
        <v>5234</v>
      </c>
      <c r="C465" s="44" t="s">
        <v>863</v>
      </c>
      <c r="D465" s="44" t="s">
        <v>864</v>
      </c>
      <c r="E465" s="43" t="s">
        <v>7586</v>
      </c>
      <c r="F465" s="56">
        <v>6755392</v>
      </c>
      <c r="G465" s="104">
        <v>0</v>
      </c>
      <c r="H465" s="43" t="s">
        <v>11</v>
      </c>
      <c r="I465" s="43" t="str">
        <f t="shared" si="54"/>
        <v>900984029SUMINISTRO DE BIENES Y SERVICIOSAIA S.A.</v>
      </c>
      <c r="J465" s="193">
        <f t="shared" si="50"/>
        <v>3.2760890275020734E-4</v>
      </c>
      <c r="K465" s="156">
        <f t="shared" si="51"/>
        <v>561005.15242821502</v>
      </c>
      <c r="L465" s="156">
        <f t="shared" si="52"/>
        <v>1228533.3853132776</v>
      </c>
      <c r="M465" s="156">
        <f t="shared" si="53"/>
        <v>2364353.4511482464</v>
      </c>
      <c r="N465" s="156">
        <f t="shared" si="55"/>
        <v>2364353.4511482464</v>
      </c>
      <c r="O465" s="156">
        <f t="shared" si="56"/>
        <v>237146.55947202764</v>
      </c>
    </row>
    <row r="466" spans="1:15" ht="28" x14ac:dyDescent="0.15">
      <c r="A466" s="91" t="s">
        <v>65</v>
      </c>
      <c r="B466" s="90" t="s">
        <v>5234</v>
      </c>
      <c r="C466" s="44" t="s">
        <v>1553</v>
      </c>
      <c r="D466" s="44" t="s">
        <v>1554</v>
      </c>
      <c r="E466" s="43" t="s">
        <v>7586</v>
      </c>
      <c r="F466" s="56">
        <v>2497517</v>
      </c>
      <c r="G466" s="104">
        <v>0</v>
      </c>
      <c r="H466" s="43" t="s">
        <v>11</v>
      </c>
      <c r="I466" s="43" t="str">
        <f t="shared" si="54"/>
        <v>900707198SUMINISTRO DE BIENES Y SERVICIOSAIA S.A.</v>
      </c>
      <c r="J466" s="193">
        <f t="shared" si="50"/>
        <v>1.2111936716181526E-4</v>
      </c>
      <c r="K466" s="156">
        <f t="shared" si="51"/>
        <v>207407.6390055615</v>
      </c>
      <c r="L466" s="156">
        <f t="shared" si="52"/>
        <v>454197.62685680721</v>
      </c>
      <c r="M466" s="156">
        <f t="shared" si="53"/>
        <v>874118.47280682076</v>
      </c>
      <c r="N466" s="156">
        <f t="shared" si="55"/>
        <v>874118.47280682076</v>
      </c>
      <c r="O466" s="156">
        <f t="shared" si="56"/>
        <v>87674.788342837841</v>
      </c>
    </row>
    <row r="467" spans="1:15" ht="28" x14ac:dyDescent="0.15">
      <c r="A467" s="91" t="s">
        <v>65</v>
      </c>
      <c r="B467" s="90" t="s">
        <v>5234</v>
      </c>
      <c r="C467" s="44" t="s">
        <v>270</v>
      </c>
      <c r="D467" s="44" t="s">
        <v>271</v>
      </c>
      <c r="E467" s="43" t="s">
        <v>7586</v>
      </c>
      <c r="F467" s="56">
        <v>58027838</v>
      </c>
      <c r="G467" s="104">
        <v>0</v>
      </c>
      <c r="H467" s="43" t="s">
        <v>11</v>
      </c>
      <c r="I467" s="43" t="str">
        <f t="shared" si="54"/>
        <v>900995317SUMINISTRO DE BIENES Y SERVICIOSAIA S.A.</v>
      </c>
      <c r="J467" s="193">
        <f t="shared" si="50"/>
        <v>2.8141129835465928E-3</v>
      </c>
      <c r="K467" s="156">
        <f t="shared" si="51"/>
        <v>4818952.9345254526</v>
      </c>
      <c r="L467" s="156">
        <f t="shared" si="52"/>
        <v>10552923.688299723</v>
      </c>
      <c r="M467" s="156">
        <f t="shared" si="53"/>
        <v>20309453.402255759</v>
      </c>
      <c r="N467" s="156">
        <f t="shared" si="55"/>
        <v>20309453.402255759</v>
      </c>
      <c r="O467" s="156">
        <f t="shared" si="56"/>
        <v>2037054.568454382</v>
      </c>
    </row>
    <row r="468" spans="1:15" ht="28" x14ac:dyDescent="0.15">
      <c r="A468" s="91" t="s">
        <v>65</v>
      </c>
      <c r="B468" s="90" t="s">
        <v>5234</v>
      </c>
      <c r="C468" s="44" t="s">
        <v>781</v>
      </c>
      <c r="D468" s="44" t="s">
        <v>783</v>
      </c>
      <c r="E468" s="43" t="s">
        <v>7586</v>
      </c>
      <c r="F468" s="56">
        <v>8324337</v>
      </c>
      <c r="G468" s="104">
        <v>0</v>
      </c>
      <c r="H468" s="43" t="s">
        <v>11</v>
      </c>
      <c r="I468" s="43" t="str">
        <f t="shared" si="54"/>
        <v>901050694SUMINISTRO DE BIENES Y SERVICIOSAIA S.A.</v>
      </c>
      <c r="J468" s="193">
        <f t="shared" si="50"/>
        <v>4.0369632298065789E-4</v>
      </c>
      <c r="K468" s="156">
        <f t="shared" si="51"/>
        <v>691299.03158082161</v>
      </c>
      <c r="L468" s="156">
        <f t="shared" si="52"/>
        <v>1513861.2111774671</v>
      </c>
      <c r="M468" s="156">
        <f t="shared" si="53"/>
        <v>2913476.3629514081</v>
      </c>
      <c r="N468" s="156">
        <f t="shared" si="55"/>
        <v>2913476.3629514081</v>
      </c>
      <c r="O468" s="156">
        <f t="shared" si="56"/>
        <v>292224.0307351076</v>
      </c>
    </row>
    <row r="469" spans="1:15" ht="28" x14ac:dyDescent="0.15">
      <c r="A469" s="91" t="s">
        <v>65</v>
      </c>
      <c r="B469" s="90" t="s">
        <v>5234</v>
      </c>
      <c r="C469" s="44" t="s">
        <v>590</v>
      </c>
      <c r="D469" s="44" t="s">
        <v>591</v>
      </c>
      <c r="E469" s="43" t="s">
        <v>7586</v>
      </c>
      <c r="F469" s="56">
        <v>19952558</v>
      </c>
      <c r="G469" s="104">
        <v>0</v>
      </c>
      <c r="H469" s="43" t="s">
        <v>11</v>
      </c>
      <c r="I469" s="43" t="str">
        <f t="shared" si="54"/>
        <v>860054781SUMINISTRO DE BIENES Y SERVICIOSAIA S.A.</v>
      </c>
      <c r="J469" s="193">
        <f t="shared" si="50"/>
        <v>9.6761751700565578E-4</v>
      </c>
      <c r="K469" s="156">
        <f t="shared" si="51"/>
        <v>1656970.882240853</v>
      </c>
      <c r="L469" s="156">
        <f t="shared" si="52"/>
        <v>3628565.6887712092</v>
      </c>
      <c r="M469" s="156">
        <f t="shared" si="53"/>
        <v>6983295.6202298179</v>
      </c>
      <c r="N469" s="156">
        <f t="shared" si="55"/>
        <v>6983295.6202298179</v>
      </c>
      <c r="O469" s="156">
        <f t="shared" si="56"/>
        <v>700430.18708108726</v>
      </c>
    </row>
    <row r="470" spans="1:15" ht="28" x14ac:dyDescent="0.15">
      <c r="A470" s="91" t="s">
        <v>65</v>
      </c>
      <c r="B470" s="90" t="s">
        <v>5234</v>
      </c>
      <c r="C470" s="44" t="s">
        <v>1653</v>
      </c>
      <c r="D470" s="44" t="s">
        <v>1654</v>
      </c>
      <c r="E470" s="43" t="s">
        <v>7586</v>
      </c>
      <c r="F470" s="56">
        <v>821303</v>
      </c>
      <c r="G470" s="104">
        <v>0</v>
      </c>
      <c r="H470" s="43" t="s">
        <v>11</v>
      </c>
      <c r="I470" s="43" t="str">
        <f t="shared" si="54"/>
        <v>900554485SUMINISTRO DE BIENES Y SERVICIOSAIA S.A.</v>
      </c>
      <c r="J470" s="193">
        <f t="shared" si="50"/>
        <v>3.9829838839175212E-5</v>
      </c>
      <c r="K470" s="156">
        <f t="shared" si="51"/>
        <v>68205.548205751824</v>
      </c>
      <c r="L470" s="156">
        <f t="shared" si="52"/>
        <v>149361.89564690704</v>
      </c>
      <c r="M470" s="156">
        <f t="shared" si="53"/>
        <v>287451.94690232753</v>
      </c>
      <c r="N470" s="156">
        <f t="shared" si="55"/>
        <v>287451.94690232753</v>
      </c>
      <c r="O470" s="156">
        <f t="shared" si="56"/>
        <v>28831.662283114689</v>
      </c>
    </row>
    <row r="471" spans="1:15" ht="28" x14ac:dyDescent="0.15">
      <c r="A471" s="91" t="s">
        <v>65</v>
      </c>
      <c r="B471" s="90" t="s">
        <v>5234</v>
      </c>
      <c r="C471" s="44" t="s">
        <v>774</v>
      </c>
      <c r="D471" s="44" t="s">
        <v>775</v>
      </c>
      <c r="E471" s="43" t="s">
        <v>7586</v>
      </c>
      <c r="F471" s="56">
        <v>8652751</v>
      </c>
      <c r="G471" s="104">
        <v>0</v>
      </c>
      <c r="H471" s="43" t="s">
        <v>11</v>
      </c>
      <c r="I471" s="43" t="str">
        <f t="shared" si="54"/>
        <v>900479589SUMINISTRO DE BIENES Y SERVICIOSAIA S.A.</v>
      </c>
      <c r="J471" s="193">
        <f t="shared" si="50"/>
        <v>4.1962305975445382E-4</v>
      </c>
      <c r="K471" s="156">
        <f t="shared" si="51"/>
        <v>718572.34838161722</v>
      </c>
      <c r="L471" s="156">
        <f t="shared" si="52"/>
        <v>1573586.4740792019</v>
      </c>
      <c r="M471" s="156">
        <f t="shared" si="53"/>
        <v>3028419.6222478934</v>
      </c>
      <c r="N471" s="156">
        <f t="shared" si="55"/>
        <v>3028419.6222478934</v>
      </c>
      <c r="O471" s="156">
        <f t="shared" si="56"/>
        <v>303752.93241578678</v>
      </c>
    </row>
    <row r="472" spans="1:15" ht="28" x14ac:dyDescent="0.15">
      <c r="A472" s="91" t="s">
        <v>65</v>
      </c>
      <c r="B472" s="90" t="s">
        <v>5234</v>
      </c>
      <c r="C472" s="44" t="s">
        <v>1475</v>
      </c>
      <c r="D472" s="44" t="s">
        <v>1476</v>
      </c>
      <c r="E472" s="43" t="s">
        <v>7586</v>
      </c>
      <c r="F472" s="56">
        <v>1987455</v>
      </c>
      <c r="G472" s="104">
        <v>0</v>
      </c>
      <c r="H472" s="43" t="s">
        <v>11</v>
      </c>
      <c r="I472" s="43" t="str">
        <f t="shared" si="54"/>
        <v>900354553SUMINISTRO DE BIENES Y SERVICIOSAIA S.A.</v>
      </c>
      <c r="J472" s="193">
        <f t="shared" si="50"/>
        <v>9.6383444782392099E-5</v>
      </c>
      <c r="K472" s="156">
        <f t="shared" si="51"/>
        <v>165049.26660350992</v>
      </c>
      <c r="L472" s="156">
        <f t="shared" si="52"/>
        <v>361437.9179339704</v>
      </c>
      <c r="M472" s="156">
        <f t="shared" si="53"/>
        <v>695599.32099452382</v>
      </c>
      <c r="N472" s="156">
        <f t="shared" si="55"/>
        <v>695599.32099452382</v>
      </c>
      <c r="O472" s="156">
        <f t="shared" si="56"/>
        <v>69769.173329316589</v>
      </c>
    </row>
    <row r="473" spans="1:15" ht="28" x14ac:dyDescent="0.15">
      <c r="A473" s="91" t="s">
        <v>65</v>
      </c>
      <c r="B473" s="90" t="s">
        <v>5234</v>
      </c>
      <c r="C473" s="44" t="s">
        <v>568</v>
      </c>
      <c r="D473" s="44" t="s">
        <v>569</v>
      </c>
      <c r="E473" s="43" t="s">
        <v>7586</v>
      </c>
      <c r="F473" s="56">
        <v>17159565</v>
      </c>
      <c r="G473" s="104">
        <v>0</v>
      </c>
      <c r="H473" s="43" t="s">
        <v>11</v>
      </c>
      <c r="I473" s="43" t="str">
        <f t="shared" si="54"/>
        <v>811031833SUMINISTRO DE BIENES Y SERVICIOSAIA S.A.</v>
      </c>
      <c r="J473" s="193">
        <f t="shared" si="50"/>
        <v>8.3216877145262053E-4</v>
      </c>
      <c r="K473" s="156">
        <f t="shared" si="51"/>
        <v>1425025.2803133945</v>
      </c>
      <c r="L473" s="156">
        <f t="shared" si="52"/>
        <v>3120632.8929473269</v>
      </c>
      <c r="M473" s="156">
        <f t="shared" si="53"/>
        <v>6005762.0235735625</v>
      </c>
      <c r="N473" s="156">
        <f t="shared" si="55"/>
        <v>6005762.0235735625</v>
      </c>
      <c r="O473" s="156">
        <f t="shared" si="56"/>
        <v>602382.77834752202</v>
      </c>
    </row>
    <row r="474" spans="1:15" ht="28" x14ac:dyDescent="0.15">
      <c r="A474" s="91" t="s">
        <v>65</v>
      </c>
      <c r="B474" s="90" t="s">
        <v>5234</v>
      </c>
      <c r="C474" s="44" t="s">
        <v>878</v>
      </c>
      <c r="D474" s="44" t="s">
        <v>879</v>
      </c>
      <c r="E474" s="43" t="s">
        <v>7586</v>
      </c>
      <c r="F474" s="56">
        <v>6534990</v>
      </c>
      <c r="G474" s="104">
        <v>0</v>
      </c>
      <c r="H474" s="43" t="s">
        <v>11</v>
      </c>
      <c r="I474" s="43" t="str">
        <f t="shared" si="54"/>
        <v>900817906SUMINISTRO DE BIENES Y SERVICIOSAIA S.A.</v>
      </c>
      <c r="J474" s="193">
        <f t="shared" si="50"/>
        <v>3.1692030653196398E-4</v>
      </c>
      <c r="K474" s="156">
        <f t="shared" si="51"/>
        <v>542701.75010818918</v>
      </c>
      <c r="L474" s="156">
        <f t="shared" si="52"/>
        <v>1188451.149494865</v>
      </c>
      <c r="M474" s="156">
        <f t="shared" si="53"/>
        <v>2287213.8522411841</v>
      </c>
      <c r="N474" s="156">
        <f t="shared" si="55"/>
        <v>2287213.8522411841</v>
      </c>
      <c r="O474" s="156">
        <f t="shared" si="56"/>
        <v>229409.39544057631</v>
      </c>
    </row>
    <row r="475" spans="1:15" ht="28" x14ac:dyDescent="0.15">
      <c r="A475" s="91" t="s">
        <v>65</v>
      </c>
      <c r="B475" s="90" t="s">
        <v>5234</v>
      </c>
      <c r="C475" s="44" t="s">
        <v>1778</v>
      </c>
      <c r="D475" s="44" t="s">
        <v>1779</v>
      </c>
      <c r="E475" s="43" t="s">
        <v>7586</v>
      </c>
      <c r="F475" s="56">
        <v>455353.5</v>
      </c>
      <c r="G475" s="104">
        <v>0</v>
      </c>
      <c r="H475" s="43" t="s">
        <v>7</v>
      </c>
      <c r="I475" s="43" t="str">
        <f t="shared" si="54"/>
        <v>830114448SUMINISTRO DE BIENES Y SERVICIOSAIA CONCAY</v>
      </c>
      <c r="J475" s="193">
        <f t="shared" si="50"/>
        <v>2.2082783722760503E-5</v>
      </c>
      <c r="K475" s="156">
        <f t="shared" si="51"/>
        <v>37815.075672325336</v>
      </c>
      <c r="L475" s="156">
        <f t="shared" si="52"/>
        <v>82810.438960351894</v>
      </c>
      <c r="M475" s="156">
        <f t="shared" si="53"/>
        <v>159371.45012716256</v>
      </c>
      <c r="N475" s="156">
        <f t="shared" si="55"/>
        <v>159371.45012716256</v>
      </c>
      <c r="O475" s="156">
        <f t="shared" si="56"/>
        <v>15985.085079969589</v>
      </c>
    </row>
    <row r="476" spans="1:15" ht="42" x14ac:dyDescent="0.15">
      <c r="A476" s="91" t="s">
        <v>65</v>
      </c>
      <c r="B476" s="90" t="s">
        <v>5234</v>
      </c>
      <c r="C476" s="44" t="s">
        <v>1432</v>
      </c>
      <c r="D476" s="44" t="s">
        <v>1433</v>
      </c>
      <c r="E476" s="43" t="s">
        <v>7586</v>
      </c>
      <c r="F476" s="56">
        <v>1643926.7999999998</v>
      </c>
      <c r="G476" s="104">
        <v>0</v>
      </c>
      <c r="H476" s="43" t="s">
        <v>91</v>
      </c>
      <c r="I476" s="43" t="str">
        <f t="shared" si="54"/>
        <v>900648635SUMINISTRO DE BIENES Y SERVICIOSCONSORCIO NUESTRO URABA</v>
      </c>
      <c r="J476" s="193">
        <f t="shared" si="50"/>
        <v>7.972373108024812E-5</v>
      </c>
      <c r="K476" s="156">
        <f t="shared" si="51"/>
        <v>136520.78295601907</v>
      </c>
      <c r="L476" s="156">
        <f t="shared" si="52"/>
        <v>298963.99155093043</v>
      </c>
      <c r="M476" s="156">
        <f t="shared" si="53"/>
        <v>575366.16720615071</v>
      </c>
      <c r="N476" s="156">
        <f t="shared" si="55"/>
        <v>575366.16720615071</v>
      </c>
      <c r="O476" s="156">
        <f t="shared" si="56"/>
        <v>57709.69096151046</v>
      </c>
    </row>
    <row r="477" spans="1:15" ht="28" x14ac:dyDescent="0.15">
      <c r="A477" s="91" t="s">
        <v>65</v>
      </c>
      <c r="B477" s="90" t="s">
        <v>5234</v>
      </c>
      <c r="C477" s="44" t="s">
        <v>168</v>
      </c>
      <c r="D477" s="44" t="s">
        <v>169</v>
      </c>
      <c r="E477" s="43" t="s">
        <v>7586</v>
      </c>
      <c r="F477" s="56">
        <v>138041101</v>
      </c>
      <c r="G477" s="104">
        <v>0</v>
      </c>
      <c r="H477" s="43" t="s">
        <v>11</v>
      </c>
      <c r="I477" s="43" t="str">
        <f t="shared" si="54"/>
        <v>900250057SUMINISTRO DE BIENES Y SERVICIOSAIA S.A.</v>
      </c>
      <c r="J477" s="193">
        <f t="shared" si="50"/>
        <v>6.6944292252826406E-3</v>
      </c>
      <c r="K477" s="156">
        <f t="shared" si="51"/>
        <v>11463697.281795582</v>
      </c>
      <c r="L477" s="156">
        <f t="shared" si="52"/>
        <v>25104109.594809901</v>
      </c>
      <c r="M477" s="156">
        <f t="shared" si="53"/>
        <v>48313695.718864821</v>
      </c>
      <c r="N477" s="156">
        <f t="shared" si="55"/>
        <v>48313695.718864821</v>
      </c>
      <c r="O477" s="156">
        <f t="shared" si="56"/>
        <v>4845902.6756523782</v>
      </c>
    </row>
    <row r="478" spans="1:15" ht="42" x14ac:dyDescent="0.15">
      <c r="A478" s="91" t="s">
        <v>65</v>
      </c>
      <c r="B478" s="90" t="s">
        <v>5234</v>
      </c>
      <c r="C478" s="44" t="s">
        <v>168</v>
      </c>
      <c r="D478" s="44" t="s">
        <v>169</v>
      </c>
      <c r="E478" s="43" t="s">
        <v>7586</v>
      </c>
      <c r="F478" s="56">
        <v>45714239.5</v>
      </c>
      <c r="G478" s="104">
        <v>0</v>
      </c>
      <c r="H478" s="43" t="s">
        <v>93</v>
      </c>
      <c r="I478" s="43" t="str">
        <f t="shared" si="54"/>
        <v>900250057SUMINISTRO DE BIENES Y SERVICIOSCONSORCIO TRIPLEA RIONEGRO</v>
      </c>
      <c r="J478" s="193">
        <f t="shared" si="50"/>
        <v>2.216953781905652E-3</v>
      </c>
      <c r="K478" s="156">
        <f t="shared" si="51"/>
        <v>3796363.5417215503</v>
      </c>
      <c r="L478" s="156">
        <f t="shared" si="52"/>
        <v>8313576.6821461953</v>
      </c>
      <c r="M478" s="156">
        <f t="shared" si="53"/>
        <v>15999755.444013091</v>
      </c>
      <c r="N478" s="156">
        <f t="shared" si="55"/>
        <v>15999755.444013091</v>
      </c>
      <c r="O478" s="156">
        <f t="shared" si="56"/>
        <v>1604788.3847902925</v>
      </c>
    </row>
    <row r="479" spans="1:15" ht="28" x14ac:dyDescent="0.15">
      <c r="A479" s="91" t="s">
        <v>65</v>
      </c>
      <c r="B479" s="90" t="s">
        <v>5234</v>
      </c>
      <c r="C479" s="44" t="s">
        <v>1830</v>
      </c>
      <c r="D479" s="44" t="s">
        <v>1831</v>
      </c>
      <c r="E479" s="43" t="s">
        <v>7586</v>
      </c>
      <c r="F479" s="56">
        <v>321300</v>
      </c>
      <c r="G479" s="104">
        <v>0</v>
      </c>
      <c r="H479" s="43" t="s">
        <v>11</v>
      </c>
      <c r="I479" s="43" t="str">
        <f t="shared" si="54"/>
        <v>900227486SUMINISTRO DE BIENES Y SERVICIOSAIA S.A.</v>
      </c>
      <c r="J479" s="193">
        <f t="shared" si="50"/>
        <v>1.5581736848674601E-5</v>
      </c>
      <c r="K479" s="156">
        <f t="shared" si="51"/>
        <v>26682.530854639594</v>
      </c>
      <c r="L479" s="156">
        <f t="shared" si="52"/>
        <v>58431.51318252975</v>
      </c>
      <c r="M479" s="156">
        <f t="shared" si="53"/>
        <v>112453.39483688459</v>
      </c>
      <c r="N479" s="156">
        <f t="shared" si="55"/>
        <v>112453.39483688459</v>
      </c>
      <c r="O479" s="156">
        <f t="shared" si="56"/>
        <v>11279.166265756669</v>
      </c>
    </row>
    <row r="480" spans="1:15" ht="28" x14ac:dyDescent="0.15">
      <c r="A480" s="91" t="s">
        <v>65</v>
      </c>
      <c r="B480" s="90" t="s">
        <v>5234</v>
      </c>
      <c r="C480" s="44" t="s">
        <v>947</v>
      </c>
      <c r="D480" s="44" t="s">
        <v>948</v>
      </c>
      <c r="E480" s="43" t="s">
        <v>7586</v>
      </c>
      <c r="F480" s="56">
        <v>5690709</v>
      </c>
      <c r="G480" s="104">
        <v>0</v>
      </c>
      <c r="H480" s="43" t="s">
        <v>11</v>
      </c>
      <c r="I480" s="43" t="str">
        <f t="shared" si="54"/>
        <v>900741383SUMINISTRO DE BIENES Y SERVICIOSAIA S.A.</v>
      </c>
      <c r="J480" s="193">
        <f t="shared" si="50"/>
        <v>2.7597612860374786E-4</v>
      </c>
      <c r="K480" s="156">
        <f t="shared" si="51"/>
        <v>472587.98156637169</v>
      </c>
      <c r="L480" s="156">
        <f t="shared" si="52"/>
        <v>1034910.4822640545</v>
      </c>
      <c r="M480" s="156">
        <f t="shared" si="53"/>
        <v>1991719.7201332483</v>
      </c>
      <c r="N480" s="156">
        <f t="shared" si="55"/>
        <v>1991719.7201332483</v>
      </c>
      <c r="O480" s="156">
        <f t="shared" si="56"/>
        <v>199771.09549031392</v>
      </c>
    </row>
    <row r="481" spans="1:15" ht="28" x14ac:dyDescent="0.15">
      <c r="A481" s="91" t="s">
        <v>65</v>
      </c>
      <c r="B481" s="90" t="s">
        <v>5234</v>
      </c>
      <c r="C481" s="44" t="s">
        <v>734</v>
      </c>
      <c r="D481" s="44" t="s">
        <v>6422</v>
      </c>
      <c r="E481" s="43" t="s">
        <v>7586</v>
      </c>
      <c r="F481" s="56">
        <v>12155314</v>
      </c>
      <c r="G481" s="104">
        <v>0</v>
      </c>
      <c r="H481" s="43" t="s">
        <v>11</v>
      </c>
      <c r="I481" s="43" t="str">
        <f t="shared" si="54"/>
        <v>900673713SUMINISTRO DE BIENES Y SERVICIOSAIA S.A.</v>
      </c>
      <c r="J481" s="193">
        <f t="shared" si="50"/>
        <v>5.8948305029881808E-4</v>
      </c>
      <c r="K481" s="156">
        <f t="shared" si="51"/>
        <v>1009444.5715930053</v>
      </c>
      <c r="L481" s="156">
        <f t="shared" si="52"/>
        <v>2210561.4386205678</v>
      </c>
      <c r="M481" s="156">
        <f t="shared" si="53"/>
        <v>4254299.1740065701</v>
      </c>
      <c r="N481" s="156">
        <f t="shared" si="55"/>
        <v>4254299.1740065701</v>
      </c>
      <c r="O481" s="156">
        <f t="shared" si="56"/>
        <v>426709.640891627</v>
      </c>
    </row>
    <row r="482" spans="1:15" ht="28" x14ac:dyDescent="0.15">
      <c r="A482" s="91" t="s">
        <v>65</v>
      </c>
      <c r="B482" s="90" t="s">
        <v>5234</v>
      </c>
      <c r="C482" s="44" t="s">
        <v>896</v>
      </c>
      <c r="D482" s="44" t="s">
        <v>897</v>
      </c>
      <c r="E482" s="43" t="s">
        <v>7586</v>
      </c>
      <c r="F482" s="56">
        <v>6261534</v>
      </c>
      <c r="G482" s="104">
        <v>0</v>
      </c>
      <c r="H482" s="43" t="s">
        <v>11</v>
      </c>
      <c r="I482" s="43" t="str">
        <f t="shared" si="54"/>
        <v>900751003SUMINISTRO DE BIENES Y SERVICIOSAIA S.A.</v>
      </c>
      <c r="J482" s="193">
        <f t="shared" si="50"/>
        <v>3.0365880814512563E-4</v>
      </c>
      <c r="K482" s="156">
        <f t="shared" si="51"/>
        <v>519992.44989845896</v>
      </c>
      <c r="L482" s="156">
        <f t="shared" si="52"/>
        <v>1138720.5305442212</v>
      </c>
      <c r="M482" s="156">
        <f t="shared" si="53"/>
        <v>2191505.6183833717</v>
      </c>
      <c r="N482" s="156">
        <f t="shared" si="55"/>
        <v>2191505.6183833717</v>
      </c>
      <c r="O482" s="156">
        <f t="shared" si="56"/>
        <v>219809.78233640964</v>
      </c>
    </row>
    <row r="483" spans="1:15" ht="28" x14ac:dyDescent="0.15">
      <c r="A483" s="91" t="s">
        <v>65</v>
      </c>
      <c r="B483" s="90" t="s">
        <v>5234</v>
      </c>
      <c r="C483" s="44" t="s">
        <v>867</v>
      </c>
      <c r="D483" s="44" t="s">
        <v>869</v>
      </c>
      <c r="E483" s="43" t="s">
        <v>7586</v>
      </c>
      <c r="F483" s="56">
        <v>6722496</v>
      </c>
      <c r="G483" s="104">
        <v>0</v>
      </c>
      <c r="H483" s="43" t="s">
        <v>11</v>
      </c>
      <c r="I483" s="43" t="str">
        <f t="shared" si="54"/>
        <v>811040060SUMINISTRO DE BIENES Y SERVICIOSAIA S.A.</v>
      </c>
      <c r="J483" s="193">
        <f t="shared" si="50"/>
        <v>3.2601358119597763E-4</v>
      </c>
      <c r="K483" s="156">
        <f t="shared" si="51"/>
        <v>558273.28646184644</v>
      </c>
      <c r="L483" s="156">
        <f t="shared" si="52"/>
        <v>1222550.9294849162</v>
      </c>
      <c r="M483" s="156">
        <f t="shared" si="53"/>
        <v>2352840.0154913706</v>
      </c>
      <c r="N483" s="156">
        <f t="shared" si="55"/>
        <v>2352840.0154913706</v>
      </c>
      <c r="O483" s="156">
        <f t="shared" si="56"/>
        <v>235991.75258289493</v>
      </c>
    </row>
    <row r="484" spans="1:15" ht="28" x14ac:dyDescent="0.15">
      <c r="A484" s="91" t="s">
        <v>65</v>
      </c>
      <c r="B484" s="90" t="s">
        <v>5234</v>
      </c>
      <c r="C484" s="44" t="s">
        <v>447</v>
      </c>
      <c r="D484" s="44" t="s">
        <v>448</v>
      </c>
      <c r="E484" s="43" t="s">
        <v>7586</v>
      </c>
      <c r="F484" s="56">
        <v>25089750</v>
      </c>
      <c r="G484" s="104">
        <v>0</v>
      </c>
      <c r="H484" s="43" t="s">
        <v>7</v>
      </c>
      <c r="I484" s="43" t="str">
        <f t="shared" si="54"/>
        <v>830067636SUMINISTRO DE BIENES Y SERVICIOSAIA CONCAY</v>
      </c>
      <c r="J484" s="193">
        <f t="shared" si="50"/>
        <v>1.2167503333303255E-3</v>
      </c>
      <c r="K484" s="156">
        <f t="shared" si="51"/>
        <v>2083591.7476196508</v>
      </c>
      <c r="L484" s="156">
        <f t="shared" si="52"/>
        <v>4562813.7499887208</v>
      </c>
      <c r="M484" s="156">
        <f t="shared" si="53"/>
        <v>8781287.1556449588</v>
      </c>
      <c r="N484" s="156">
        <f t="shared" si="55"/>
        <v>8781287.1556449588</v>
      </c>
      <c r="O484" s="156">
        <f t="shared" si="56"/>
        <v>880770.18928188109</v>
      </c>
    </row>
    <row r="485" spans="1:15" ht="28" x14ac:dyDescent="0.15">
      <c r="A485" s="91" t="s">
        <v>65</v>
      </c>
      <c r="B485" s="90" t="s">
        <v>5234</v>
      </c>
      <c r="C485" s="44" t="s">
        <v>949</v>
      </c>
      <c r="D485" s="44" t="s">
        <v>950</v>
      </c>
      <c r="E485" s="43" t="s">
        <v>7586</v>
      </c>
      <c r="F485" s="56">
        <v>5673534</v>
      </c>
      <c r="G485" s="104">
        <v>0</v>
      </c>
      <c r="H485" s="43" t="s">
        <v>11</v>
      </c>
      <c r="I485" s="43" t="str">
        <f t="shared" si="54"/>
        <v>890910251SUMINISTRO DE BIENES Y SERVICIOSAIA S.A.</v>
      </c>
      <c r="J485" s="193">
        <f t="shared" si="50"/>
        <v>2.75143211297878E-4</v>
      </c>
      <c r="K485" s="156">
        <f t="shared" si="51"/>
        <v>471161.67447820352</v>
      </c>
      <c r="L485" s="156">
        <f t="shared" si="52"/>
        <v>1031787.0423670425</v>
      </c>
      <c r="M485" s="156">
        <f t="shared" si="53"/>
        <v>1985708.5559367856</v>
      </c>
      <c r="N485" s="156">
        <f t="shared" si="55"/>
        <v>1985708.5559367856</v>
      </c>
      <c r="O485" s="156">
        <f t="shared" si="56"/>
        <v>199168.1708696654</v>
      </c>
    </row>
    <row r="486" spans="1:15" ht="28" x14ac:dyDescent="0.15">
      <c r="A486" s="91" t="s">
        <v>65</v>
      </c>
      <c r="B486" s="90" t="s">
        <v>5234</v>
      </c>
      <c r="C486" s="44" t="s">
        <v>750</v>
      </c>
      <c r="D486" s="44" t="s">
        <v>751</v>
      </c>
      <c r="E486" s="43" t="s">
        <v>7586</v>
      </c>
      <c r="F486" s="56">
        <v>9915025</v>
      </c>
      <c r="G486" s="104">
        <v>0</v>
      </c>
      <c r="H486" s="43" t="s">
        <v>7</v>
      </c>
      <c r="I486" s="43" t="str">
        <f t="shared" si="54"/>
        <v>900682301SUMINISTRO DE BIENES Y SERVICIOSAIA CONCAY</v>
      </c>
      <c r="J486" s="193">
        <f t="shared" si="50"/>
        <v>4.8083818984758761E-4</v>
      </c>
      <c r="K486" s="156">
        <f t="shared" si="51"/>
        <v>823398.56983200426</v>
      </c>
      <c r="L486" s="156">
        <f t="shared" si="52"/>
        <v>1803143.2119284535</v>
      </c>
      <c r="M486" s="156">
        <f t="shared" si="53"/>
        <v>3470209.2161300397</v>
      </c>
      <c r="N486" s="156">
        <f t="shared" si="55"/>
        <v>3470209.2161300397</v>
      </c>
      <c r="O486" s="156">
        <f t="shared" si="56"/>
        <v>348064.78526029887</v>
      </c>
    </row>
    <row r="487" spans="1:15" ht="28" x14ac:dyDescent="0.15">
      <c r="A487" s="91" t="s">
        <v>65</v>
      </c>
      <c r="B487" s="90" t="s">
        <v>5234</v>
      </c>
      <c r="C487" s="44" t="s">
        <v>1439</v>
      </c>
      <c r="D487" s="44" t="s">
        <v>1440</v>
      </c>
      <c r="E487" s="43" t="s">
        <v>7586</v>
      </c>
      <c r="F487" s="56">
        <v>1631207</v>
      </c>
      <c r="G487" s="104">
        <v>0</v>
      </c>
      <c r="H487" s="43" t="s">
        <v>11</v>
      </c>
      <c r="I487" s="43" t="str">
        <f t="shared" si="54"/>
        <v>89007942SUMINISTRO DE BIENES Y SERVICIOSAIA S.A.</v>
      </c>
      <c r="J487" s="193">
        <f t="shared" si="50"/>
        <v>7.9106872766000473E-5</v>
      </c>
      <c r="K487" s="156">
        <f t="shared" si="51"/>
        <v>135464.46034174942</v>
      </c>
      <c r="L487" s="156">
        <f t="shared" si="52"/>
        <v>296650.77287250175</v>
      </c>
      <c r="M487" s="156">
        <f t="shared" si="53"/>
        <v>570914.30075222545</v>
      </c>
      <c r="N487" s="156">
        <f t="shared" si="55"/>
        <v>570914.30075222545</v>
      </c>
      <c r="O487" s="156">
        <f t="shared" si="56"/>
        <v>57263.16516298207</v>
      </c>
    </row>
    <row r="488" spans="1:15" ht="28" x14ac:dyDescent="0.15">
      <c r="A488" s="91" t="s">
        <v>65</v>
      </c>
      <c r="B488" s="90" t="s">
        <v>5234</v>
      </c>
      <c r="C488" s="44" t="s">
        <v>1177</v>
      </c>
      <c r="D488" s="44" t="s">
        <v>1179</v>
      </c>
      <c r="E488" s="43" t="s">
        <v>7586</v>
      </c>
      <c r="F488" s="56">
        <v>3324835</v>
      </c>
      <c r="G488" s="104">
        <v>0</v>
      </c>
      <c r="H488" s="43" t="s">
        <v>11</v>
      </c>
      <c r="I488" s="43" t="str">
        <f t="shared" si="54"/>
        <v>900710975SUMINISTRO DE BIENES Y SERVICIOSAIA S.A.</v>
      </c>
      <c r="J488" s="193">
        <f t="shared" si="50"/>
        <v>1.612409089177187E-4</v>
      </c>
      <c r="K488" s="156">
        <f t="shared" si="51"/>
        <v>276112.70611293381</v>
      </c>
      <c r="L488" s="156">
        <f t="shared" si="52"/>
        <v>604653.40844144509</v>
      </c>
      <c r="M488" s="156">
        <f t="shared" si="53"/>
        <v>1163675.6396591759</v>
      </c>
      <c r="N488" s="156">
        <f t="shared" si="55"/>
        <v>1163675.6396591759</v>
      </c>
      <c r="O488" s="156">
        <f t="shared" si="56"/>
        <v>116717.60588610978</v>
      </c>
    </row>
    <row r="489" spans="1:15" ht="28" x14ac:dyDescent="0.15">
      <c r="A489" s="91" t="s">
        <v>65</v>
      </c>
      <c r="B489" s="90" t="s">
        <v>5234</v>
      </c>
      <c r="C489" s="44" t="s">
        <v>531</v>
      </c>
      <c r="D489" s="44" t="s">
        <v>532</v>
      </c>
      <c r="E489" s="43" t="s">
        <v>7586</v>
      </c>
      <c r="F489" s="56">
        <v>19009392</v>
      </c>
      <c r="G489" s="104">
        <v>0</v>
      </c>
      <c r="H489" s="43" t="s">
        <v>7</v>
      </c>
      <c r="I489" s="43" t="str">
        <f t="shared" si="54"/>
        <v>900599495SUMINISTRO DE BIENES Y SERVICIOSAIA CONCAY</v>
      </c>
      <c r="J489" s="193">
        <f t="shared" si="50"/>
        <v>9.2187782071988852E-4</v>
      </c>
      <c r="K489" s="156">
        <f t="shared" si="51"/>
        <v>1578645.1558292531</v>
      </c>
      <c r="L489" s="156">
        <f t="shared" si="52"/>
        <v>3457041.8276995821</v>
      </c>
      <c r="M489" s="156">
        <f t="shared" si="53"/>
        <v>6653192.2321354356</v>
      </c>
      <c r="N489" s="156">
        <f t="shared" si="55"/>
        <v>6653192.2321354356</v>
      </c>
      <c r="O489" s="156">
        <f t="shared" si="56"/>
        <v>667320.55082148989</v>
      </c>
    </row>
    <row r="490" spans="1:15" ht="28" x14ac:dyDescent="0.15">
      <c r="A490" s="91" t="s">
        <v>65</v>
      </c>
      <c r="B490" s="90" t="s">
        <v>5234</v>
      </c>
      <c r="C490" s="44" t="s">
        <v>1714</v>
      </c>
      <c r="D490" s="44" t="s">
        <v>1715</v>
      </c>
      <c r="E490" s="43" t="s">
        <v>7586</v>
      </c>
      <c r="F490" s="56">
        <v>609588</v>
      </c>
      <c r="G490" s="104">
        <v>0</v>
      </c>
      <c r="H490" s="43" t="s">
        <v>11</v>
      </c>
      <c r="I490" s="43" t="str">
        <f t="shared" si="54"/>
        <v>900488953SUMINISTRO DE BIENES Y SERVICIOSAIA S.A.</v>
      </c>
      <c r="J490" s="193">
        <f t="shared" si="50"/>
        <v>2.956252661721087E-5</v>
      </c>
      <c r="K490" s="156">
        <f t="shared" si="51"/>
        <v>50623.562460684843</v>
      </c>
      <c r="L490" s="156">
        <f t="shared" si="52"/>
        <v>110859.47481454076</v>
      </c>
      <c r="M490" s="156">
        <f t="shared" si="53"/>
        <v>213352.75459641084</v>
      </c>
      <c r="N490" s="156">
        <f t="shared" si="55"/>
        <v>213352.75459641084</v>
      </c>
      <c r="O490" s="156">
        <f t="shared" si="56"/>
        <v>21399.453487737555</v>
      </c>
    </row>
    <row r="491" spans="1:15" ht="28" x14ac:dyDescent="0.15">
      <c r="A491" s="91" t="s">
        <v>65</v>
      </c>
      <c r="B491" s="90" t="s">
        <v>5234</v>
      </c>
      <c r="C491" s="44" t="s">
        <v>912</v>
      </c>
      <c r="D491" s="44" t="s">
        <v>913</v>
      </c>
      <c r="E491" s="43" t="s">
        <v>7586</v>
      </c>
      <c r="F491" s="56">
        <v>9062157</v>
      </c>
      <c r="G491" s="104">
        <v>0</v>
      </c>
      <c r="H491" s="43" t="s">
        <v>11</v>
      </c>
      <c r="I491" s="43" t="str">
        <f t="shared" si="54"/>
        <v>830006392SUMINISTRO DE BIENES Y SERVICIOSAIA S.A.</v>
      </c>
      <c r="J491" s="193">
        <f t="shared" si="50"/>
        <v>4.3947757751439304E-4</v>
      </c>
      <c r="K491" s="156">
        <f t="shared" si="51"/>
        <v>752571.68926887074</v>
      </c>
      <c r="L491" s="156">
        <f t="shared" si="52"/>
        <v>1648040.915678974</v>
      </c>
      <c r="M491" s="156">
        <f t="shared" si="53"/>
        <v>3171709.6769213746</v>
      </c>
      <c r="N491" s="156">
        <f t="shared" si="55"/>
        <v>3171709.6769213746</v>
      </c>
      <c r="O491" s="156">
        <f t="shared" si="56"/>
        <v>318125.0405521029</v>
      </c>
    </row>
    <row r="492" spans="1:15" ht="28" x14ac:dyDescent="0.15">
      <c r="A492" s="91" t="s">
        <v>65</v>
      </c>
      <c r="B492" s="90" t="s">
        <v>5234</v>
      </c>
      <c r="C492" s="44" t="s">
        <v>633</v>
      </c>
      <c r="D492" s="44" t="s">
        <v>634</v>
      </c>
      <c r="E492" s="43" t="s">
        <v>7586</v>
      </c>
      <c r="F492" s="56">
        <v>14605430</v>
      </c>
      <c r="G492" s="104">
        <v>0</v>
      </c>
      <c r="H492" s="43" t="s">
        <v>11</v>
      </c>
      <c r="I492" s="43" t="str">
        <f t="shared" si="54"/>
        <v>800087652SUMINISTRO DE BIENES Y SERVICIOSAIA S.A.</v>
      </c>
      <c r="J492" s="193">
        <f t="shared" si="50"/>
        <v>7.0830366268825862E-4</v>
      </c>
      <c r="K492" s="156">
        <f t="shared" si="51"/>
        <v>1212915.7691262956</v>
      </c>
      <c r="L492" s="156">
        <f t="shared" si="52"/>
        <v>2656138.73508097</v>
      </c>
      <c r="M492" s="156">
        <f t="shared" si="53"/>
        <v>5111827.5336211622</v>
      </c>
      <c r="N492" s="156">
        <f t="shared" si="55"/>
        <v>5111827.5336211622</v>
      </c>
      <c r="O492" s="156">
        <f t="shared" si="56"/>
        <v>512720.42749103776</v>
      </c>
    </row>
    <row r="493" spans="1:15" ht="28" x14ac:dyDescent="0.15">
      <c r="A493" s="91" t="s">
        <v>65</v>
      </c>
      <c r="B493" s="90" t="s">
        <v>5234</v>
      </c>
      <c r="C493" s="44" t="s">
        <v>1162</v>
      </c>
      <c r="D493" s="44" t="s">
        <v>1163</v>
      </c>
      <c r="E493" s="43" t="s">
        <v>7586</v>
      </c>
      <c r="F493" s="56">
        <v>9637090.4000000004</v>
      </c>
      <c r="G493" s="104">
        <v>0</v>
      </c>
      <c r="H493" s="43" t="s">
        <v>11</v>
      </c>
      <c r="I493" s="43" t="str">
        <f t="shared" si="54"/>
        <v>800049104SUMINISTRO DE BIENES Y SERVICIOSAIA S.A.</v>
      </c>
      <c r="J493" s="193">
        <f t="shared" si="50"/>
        <v>4.6735949766476273E-4</v>
      </c>
      <c r="K493" s="156">
        <f t="shared" si="51"/>
        <v>800317.34188282304</v>
      </c>
      <c r="L493" s="156">
        <f t="shared" si="52"/>
        <v>1752598.1162428602</v>
      </c>
      <c r="M493" s="156">
        <f t="shared" si="53"/>
        <v>3372933.4946465925</v>
      </c>
      <c r="N493" s="156">
        <f t="shared" si="55"/>
        <v>3372933.4946465925</v>
      </c>
      <c r="O493" s="156">
        <f t="shared" si="56"/>
        <v>338307.95188212715</v>
      </c>
    </row>
    <row r="494" spans="1:15" ht="28" x14ac:dyDescent="0.15">
      <c r="A494" s="91" t="s">
        <v>65</v>
      </c>
      <c r="B494" s="90" t="s">
        <v>5234</v>
      </c>
      <c r="C494" s="44" t="s">
        <v>1175</v>
      </c>
      <c r="D494" s="44" t="s">
        <v>1176</v>
      </c>
      <c r="E494" s="43" t="s">
        <v>7586</v>
      </c>
      <c r="F494" s="56">
        <v>3379488</v>
      </c>
      <c r="G494" s="104">
        <v>0</v>
      </c>
      <c r="H494" s="43" t="s">
        <v>11</v>
      </c>
      <c r="I494" s="43" t="str">
        <f t="shared" si="54"/>
        <v>830043424SUMINISTRO DE BIENES Y SERVICIOSAIA S.A.</v>
      </c>
      <c r="J494" s="193">
        <f t="shared" si="50"/>
        <v>1.6389135605120956E-4</v>
      </c>
      <c r="K494" s="156">
        <f t="shared" si="51"/>
        <v>280651.39381538826</v>
      </c>
      <c r="L494" s="156">
        <f t="shared" si="52"/>
        <v>614592.58519203588</v>
      </c>
      <c r="M494" s="156">
        <f t="shared" si="53"/>
        <v>1182803.9166215793</v>
      </c>
      <c r="N494" s="156">
        <f t="shared" si="55"/>
        <v>1182803.9166215793</v>
      </c>
      <c r="O494" s="156">
        <f t="shared" si="56"/>
        <v>118636.18750429341</v>
      </c>
    </row>
    <row r="495" spans="1:15" ht="28" x14ac:dyDescent="0.15">
      <c r="A495" s="91" t="s">
        <v>65</v>
      </c>
      <c r="B495" s="90" t="s">
        <v>5234</v>
      </c>
      <c r="C495" s="44" t="s">
        <v>714</v>
      </c>
      <c r="D495" s="44" t="s">
        <v>715</v>
      </c>
      <c r="E495" s="43" t="s">
        <v>7586</v>
      </c>
      <c r="F495" s="56">
        <v>11469186</v>
      </c>
      <c r="G495" s="104">
        <v>0</v>
      </c>
      <c r="H495" s="43" t="s">
        <v>11</v>
      </c>
      <c r="I495" s="43" t="str">
        <f t="shared" si="54"/>
        <v>890921192SUMINISTRO DE BIENES Y SERVICIOSAIA S.A.</v>
      </c>
      <c r="J495" s="193">
        <f t="shared" si="50"/>
        <v>5.5620864650016448E-4</v>
      </c>
      <c r="K495" s="156">
        <f t="shared" si="51"/>
        <v>952464.70377404429</v>
      </c>
      <c r="L495" s="156">
        <f t="shared" si="52"/>
        <v>2085782.4243756167</v>
      </c>
      <c r="M495" s="156">
        <f t="shared" si="53"/>
        <v>4014157.801791687</v>
      </c>
      <c r="N495" s="156">
        <f t="shared" si="55"/>
        <v>4014157.801791687</v>
      </c>
      <c r="O495" s="156">
        <f t="shared" si="56"/>
        <v>402623.26743507205</v>
      </c>
    </row>
    <row r="496" spans="1:15" ht="28" x14ac:dyDescent="0.15">
      <c r="A496" s="91" t="s">
        <v>65</v>
      </c>
      <c r="B496" s="90" t="s">
        <v>5234</v>
      </c>
      <c r="C496" s="44" t="s">
        <v>1635</v>
      </c>
      <c r="D496" s="44" t="s">
        <v>1636</v>
      </c>
      <c r="E496" s="43" t="s">
        <v>7586</v>
      </c>
      <c r="F496" s="56">
        <v>886550</v>
      </c>
      <c r="G496" s="104">
        <v>0</v>
      </c>
      <c r="H496" s="43" t="s">
        <v>11</v>
      </c>
      <c r="I496" s="43" t="str">
        <f t="shared" si="54"/>
        <v>800135342SUMINISTRO DE BIENES Y SERVICIOSAIA S.A.</v>
      </c>
      <c r="J496" s="193">
        <f t="shared" si="50"/>
        <v>4.2994051675046588E-5</v>
      </c>
      <c r="K496" s="156">
        <f t="shared" si="51"/>
        <v>73624.020321135176</v>
      </c>
      <c r="L496" s="156">
        <f t="shared" si="52"/>
        <v>161227.69378142469</v>
      </c>
      <c r="M496" s="156">
        <f t="shared" si="53"/>
        <v>310288.07093881123</v>
      </c>
      <c r="N496" s="156">
        <f t="shared" si="55"/>
        <v>310288.07093881123</v>
      </c>
      <c r="O496" s="156">
        <f t="shared" si="56"/>
        <v>31122.143955513773</v>
      </c>
    </row>
    <row r="497" spans="1:15" ht="28" x14ac:dyDescent="0.15">
      <c r="A497" s="91" t="s">
        <v>65</v>
      </c>
      <c r="B497" s="90" t="s">
        <v>5234</v>
      </c>
      <c r="C497" s="44" t="s">
        <v>1712</v>
      </c>
      <c r="D497" s="44" t="s">
        <v>1713</v>
      </c>
      <c r="E497" s="43" t="s">
        <v>7586</v>
      </c>
      <c r="F497" s="56">
        <v>612700</v>
      </c>
      <c r="G497" s="104">
        <v>0</v>
      </c>
      <c r="H497" s="43" t="s">
        <v>11</v>
      </c>
      <c r="I497" s="43" t="str">
        <f t="shared" si="54"/>
        <v>900880201SUMINISTRO DE BIENES Y SERVICIOSAIA S.A.</v>
      </c>
      <c r="J497" s="193">
        <f t="shared" si="50"/>
        <v>2.9713445898484058E-5</v>
      </c>
      <c r="K497" s="156">
        <f t="shared" si="51"/>
        <v>50882.000170051913</v>
      </c>
      <c r="L497" s="156">
        <f t="shared" si="52"/>
        <v>111425.42211931522</v>
      </c>
      <c r="M497" s="156">
        <f t="shared" si="53"/>
        <v>214441.93904935944</v>
      </c>
      <c r="N497" s="156">
        <f t="shared" si="55"/>
        <v>214441.93904935944</v>
      </c>
      <c r="O497" s="156">
        <f t="shared" si="56"/>
        <v>21508.699567473112</v>
      </c>
    </row>
    <row r="498" spans="1:15" ht="28" x14ac:dyDescent="0.15">
      <c r="A498" s="91" t="s">
        <v>65</v>
      </c>
      <c r="B498" s="90" t="s">
        <v>5234</v>
      </c>
      <c r="C498" s="44" t="s">
        <v>545</v>
      </c>
      <c r="D498" s="44" t="s">
        <v>546</v>
      </c>
      <c r="E498" s="43" t="s">
        <v>7586</v>
      </c>
      <c r="F498" s="56">
        <v>35947249</v>
      </c>
      <c r="G498" s="104">
        <v>0</v>
      </c>
      <c r="H498" s="43" t="s">
        <v>11</v>
      </c>
      <c r="I498" s="43" t="str">
        <f t="shared" si="54"/>
        <v>900504401SUMINISTRO DE BIENES Y SERVICIOSAIA S.A.</v>
      </c>
      <c r="J498" s="193">
        <f t="shared" si="50"/>
        <v>1.7432946602918805E-3</v>
      </c>
      <c r="K498" s="156">
        <f t="shared" si="51"/>
        <v>2985258.5763520454</v>
      </c>
      <c r="L498" s="156">
        <f t="shared" si="52"/>
        <v>6537354.9760945514</v>
      </c>
      <c r="M498" s="156">
        <f t="shared" si="53"/>
        <v>12581357.563326502</v>
      </c>
      <c r="N498" s="156">
        <f t="shared" si="55"/>
        <v>12581357.563326502</v>
      </c>
      <c r="O498" s="156">
        <f t="shared" si="56"/>
        <v>1261920.3182930443</v>
      </c>
    </row>
    <row r="499" spans="1:15" ht="42" x14ac:dyDescent="0.15">
      <c r="A499" s="91" t="s">
        <v>65</v>
      </c>
      <c r="B499" s="90" t="s">
        <v>5234</v>
      </c>
      <c r="C499" s="44" t="s">
        <v>545</v>
      </c>
      <c r="D499" s="44" t="s">
        <v>546</v>
      </c>
      <c r="E499" s="43" t="s">
        <v>7586</v>
      </c>
      <c r="F499" s="56">
        <v>1488723</v>
      </c>
      <c r="G499" s="104">
        <v>0</v>
      </c>
      <c r="H499" s="43" t="s">
        <v>95</v>
      </c>
      <c r="I499" s="43" t="str">
        <f t="shared" si="54"/>
        <v>900504401SUMINISTRO DE BIENES Y SERVICIOSCONSORCIO ACM ALEJANDRIA</v>
      </c>
      <c r="J499" s="193">
        <f t="shared" si="50"/>
        <v>7.2196981097321505E-5</v>
      </c>
      <c r="K499" s="156">
        <f t="shared" si="51"/>
        <v>123631.80012919895</v>
      </c>
      <c r="L499" s="156">
        <f t="shared" si="52"/>
        <v>270738.67911495565</v>
      </c>
      <c r="M499" s="156">
        <f t="shared" si="53"/>
        <v>521045.61257936928</v>
      </c>
      <c r="N499" s="156">
        <f t="shared" si="55"/>
        <v>521045.61257936928</v>
      </c>
      <c r="O499" s="156">
        <f t="shared" si="56"/>
        <v>52261.29548912563</v>
      </c>
    </row>
    <row r="500" spans="1:15" ht="42" x14ac:dyDescent="0.15">
      <c r="A500" s="91" t="s">
        <v>65</v>
      </c>
      <c r="B500" s="90" t="s">
        <v>5234</v>
      </c>
      <c r="C500" s="44" t="s">
        <v>545</v>
      </c>
      <c r="D500" s="44" t="s">
        <v>546</v>
      </c>
      <c r="E500" s="43" t="s">
        <v>7586</v>
      </c>
      <c r="F500" s="56">
        <v>2836871</v>
      </c>
      <c r="G500" s="104">
        <v>0</v>
      </c>
      <c r="H500" s="43" t="s">
        <v>93</v>
      </c>
      <c r="I500" s="43" t="str">
        <f t="shared" si="54"/>
        <v>900504401SUMINISTRO DE BIENES Y SERVICIOSCONSORCIO TRIPLEA RIONEGRO</v>
      </c>
      <c r="J500" s="193">
        <f t="shared" si="50"/>
        <v>1.3757664922389159E-4</v>
      </c>
      <c r="K500" s="156">
        <f t="shared" si="51"/>
        <v>235589.4739748904</v>
      </c>
      <c r="L500" s="156">
        <f t="shared" si="52"/>
        <v>515912.4345895935</v>
      </c>
      <c r="M500" s="156">
        <f t="shared" si="53"/>
        <v>992890.67744882556</v>
      </c>
      <c r="N500" s="156">
        <f t="shared" si="55"/>
        <v>992890.67744882556</v>
      </c>
      <c r="O500" s="156">
        <f t="shared" si="56"/>
        <v>99587.736332098939</v>
      </c>
    </row>
    <row r="501" spans="1:15" ht="28" x14ac:dyDescent="0.15">
      <c r="A501" s="91" t="s">
        <v>65</v>
      </c>
      <c r="B501" s="90" t="s">
        <v>5234</v>
      </c>
      <c r="C501" s="44" t="s">
        <v>1230</v>
      </c>
      <c r="D501" s="44" t="s">
        <v>1231</v>
      </c>
      <c r="E501" s="43" t="s">
        <v>7586</v>
      </c>
      <c r="F501" s="56">
        <v>2764561</v>
      </c>
      <c r="G501" s="104">
        <v>0</v>
      </c>
      <c r="H501" s="43" t="s">
        <v>11</v>
      </c>
      <c r="I501" s="43" t="str">
        <f t="shared" si="54"/>
        <v>890927428SUMINISTRO DE BIENES Y SERVICIOSAIA S.A.</v>
      </c>
      <c r="J501" s="193">
        <f t="shared" si="50"/>
        <v>1.340699097544622E-4</v>
      </c>
      <c r="K501" s="156">
        <f t="shared" si="51"/>
        <v>229584.45123570896</v>
      </c>
      <c r="L501" s="156">
        <f t="shared" si="52"/>
        <v>502762.16157923324</v>
      </c>
      <c r="M501" s="156">
        <f t="shared" si="53"/>
        <v>967582.53869795369</v>
      </c>
      <c r="N501" s="156">
        <f t="shared" si="55"/>
        <v>967582.53869795369</v>
      </c>
      <c r="O501" s="156">
        <f t="shared" si="56"/>
        <v>97049.309588629083</v>
      </c>
    </row>
    <row r="502" spans="1:15" ht="28" x14ac:dyDescent="0.15">
      <c r="A502" s="91" t="s">
        <v>65</v>
      </c>
      <c r="B502" s="90" t="s">
        <v>5234</v>
      </c>
      <c r="C502" s="44" t="s">
        <v>1444</v>
      </c>
      <c r="D502" s="44" t="s">
        <v>1445</v>
      </c>
      <c r="E502" s="43" t="s">
        <v>7586</v>
      </c>
      <c r="F502" s="56">
        <v>1603760</v>
      </c>
      <c r="G502" s="104">
        <v>0</v>
      </c>
      <c r="H502" s="43" t="s">
        <v>11</v>
      </c>
      <c r="I502" s="43" t="str">
        <f t="shared" si="54"/>
        <v>900640758SUMINISTRO DE BIENES Y SERVICIOSAIA S.A.</v>
      </c>
      <c r="J502" s="193">
        <f t="shared" si="50"/>
        <v>7.7775805441737875E-5</v>
      </c>
      <c r="K502" s="156">
        <f t="shared" si="51"/>
        <v>133185.1095033825</v>
      </c>
      <c r="L502" s="156">
        <f t="shared" si="52"/>
        <v>291659.27040651703</v>
      </c>
      <c r="M502" s="156">
        <f t="shared" si="53"/>
        <v>561307.98787302221</v>
      </c>
      <c r="N502" s="156">
        <f t="shared" si="55"/>
        <v>561307.98787302221</v>
      </c>
      <c r="O502" s="156">
        <f t="shared" si="56"/>
        <v>56299.644227730831</v>
      </c>
    </row>
    <row r="503" spans="1:15" ht="28" x14ac:dyDescent="0.15">
      <c r="A503" s="91" t="s">
        <v>65</v>
      </c>
      <c r="B503" s="90" t="s">
        <v>5234</v>
      </c>
      <c r="C503" s="44" t="s">
        <v>1749</v>
      </c>
      <c r="D503" s="44" t="s">
        <v>1750</v>
      </c>
      <c r="E503" s="43" t="s">
        <v>7586</v>
      </c>
      <c r="F503" s="56">
        <v>518010</v>
      </c>
      <c r="G503" s="104">
        <v>0</v>
      </c>
      <c r="H503" s="43" t="s">
        <v>11</v>
      </c>
      <c r="I503" s="43" t="str">
        <f t="shared" si="54"/>
        <v>900158114SUMINISTRO DE BIENES Y SERVICIOSAIA S.A.</v>
      </c>
      <c r="J503" s="193">
        <f t="shared" si="50"/>
        <v>2.5121367895991068E-5</v>
      </c>
      <c r="K503" s="156">
        <f t="shared" si="51"/>
        <v>43018.418325589344</v>
      </c>
      <c r="L503" s="156">
        <f t="shared" si="52"/>
        <v>94205.129609966505</v>
      </c>
      <c r="M503" s="156">
        <f t="shared" si="53"/>
        <v>181300.91210536755</v>
      </c>
      <c r="N503" s="156">
        <f t="shared" si="55"/>
        <v>181300.91210536755</v>
      </c>
      <c r="O503" s="156">
        <f t="shared" si="56"/>
        <v>18184.627816136359</v>
      </c>
    </row>
    <row r="504" spans="1:15" ht="28" x14ac:dyDescent="0.15">
      <c r="A504" s="91" t="s">
        <v>65</v>
      </c>
      <c r="B504" s="90" t="s">
        <v>5234</v>
      </c>
      <c r="C504" s="44" t="s">
        <v>1643</v>
      </c>
      <c r="D504" s="44" t="s">
        <v>1644</v>
      </c>
      <c r="E504" s="43" t="s">
        <v>7586</v>
      </c>
      <c r="F504" s="56">
        <v>853758</v>
      </c>
      <c r="G504" s="104">
        <v>0</v>
      </c>
      <c r="H504" s="43" t="s">
        <v>11</v>
      </c>
      <c r="I504" s="43" t="str">
        <f t="shared" si="54"/>
        <v>800094506SUMINISTRO DE BIENES Y SERVICIOSAIA S.A.</v>
      </c>
      <c r="J504" s="193">
        <f t="shared" si="50"/>
        <v>4.1403773695769469E-5</v>
      </c>
      <c r="K504" s="156">
        <f t="shared" si="51"/>
        <v>70900.791090555213</v>
      </c>
      <c r="L504" s="156">
        <f t="shared" si="52"/>
        <v>155264.15135913552</v>
      </c>
      <c r="M504" s="156">
        <f t="shared" si="53"/>
        <v>298811.03476236825</v>
      </c>
      <c r="N504" s="156">
        <f t="shared" si="55"/>
        <v>298811.03476236825</v>
      </c>
      <c r="O504" s="156">
        <f t="shared" si="56"/>
        <v>29970.987963647312</v>
      </c>
    </row>
    <row r="505" spans="1:15" ht="28" x14ac:dyDescent="0.15">
      <c r="A505" s="91" t="s">
        <v>65</v>
      </c>
      <c r="B505" s="90" t="s">
        <v>5234</v>
      </c>
      <c r="C505" s="44" t="s">
        <v>1095</v>
      </c>
      <c r="D505" s="44" t="s">
        <v>1096</v>
      </c>
      <c r="E505" s="43" t="s">
        <v>7586</v>
      </c>
      <c r="F505" s="56">
        <v>3969312</v>
      </c>
      <c r="G505" s="104">
        <v>0</v>
      </c>
      <c r="H505" s="43" t="s">
        <v>11</v>
      </c>
      <c r="I505" s="43" t="str">
        <f t="shared" si="54"/>
        <v>890921111SUMINISTRO DE BIENES Y SERVICIOSAIA S.A.</v>
      </c>
      <c r="J505" s="193">
        <f t="shared" si="50"/>
        <v>1.9249540944377928E-4</v>
      </c>
      <c r="K505" s="156">
        <f t="shared" si="51"/>
        <v>329633.64429409028</v>
      </c>
      <c r="L505" s="156">
        <f t="shared" si="52"/>
        <v>721857.78541417234</v>
      </c>
      <c r="M505" s="156">
        <f t="shared" si="53"/>
        <v>1389239.3699557551</v>
      </c>
      <c r="N505" s="156">
        <f t="shared" si="55"/>
        <v>1389239.3699557551</v>
      </c>
      <c r="O505" s="156">
        <f t="shared" si="56"/>
        <v>139341.83009232223</v>
      </c>
    </row>
    <row r="506" spans="1:15" ht="28" x14ac:dyDescent="0.15">
      <c r="A506" s="91" t="s">
        <v>65</v>
      </c>
      <c r="B506" s="90" t="s">
        <v>5234</v>
      </c>
      <c r="C506" s="44" t="s">
        <v>779</v>
      </c>
      <c r="D506" s="44" t="s">
        <v>780</v>
      </c>
      <c r="E506" s="43" t="s">
        <v>7586</v>
      </c>
      <c r="F506" s="56">
        <v>8416324</v>
      </c>
      <c r="G506" s="104">
        <v>0</v>
      </c>
      <c r="H506" s="43" t="s">
        <v>11</v>
      </c>
      <c r="I506" s="43" t="str">
        <f t="shared" si="54"/>
        <v>900570152SUMINISTRO DE BIENES Y SERVICIOSAIA S.A.</v>
      </c>
      <c r="J506" s="193">
        <f t="shared" si="50"/>
        <v>4.0815731653029696E-4</v>
      </c>
      <c r="K506" s="156">
        <f t="shared" si="51"/>
        <v>698938.14134031662</v>
      </c>
      <c r="L506" s="156">
        <f t="shared" si="52"/>
        <v>1530589.9369886136</v>
      </c>
      <c r="M506" s="156">
        <f t="shared" si="53"/>
        <v>2945671.3533991533</v>
      </c>
      <c r="N506" s="156">
        <f t="shared" si="55"/>
        <v>2945671.3533991533</v>
      </c>
      <c r="O506" s="156">
        <f t="shared" si="56"/>
        <v>295453.21426230384</v>
      </c>
    </row>
    <row r="507" spans="1:15" ht="28" x14ac:dyDescent="0.15">
      <c r="A507" s="91" t="s">
        <v>65</v>
      </c>
      <c r="B507" s="90" t="s">
        <v>5234</v>
      </c>
      <c r="C507" s="44" t="s">
        <v>1523</v>
      </c>
      <c r="D507" s="44" t="s">
        <v>1524</v>
      </c>
      <c r="E507" s="43" t="s">
        <v>7586</v>
      </c>
      <c r="F507" s="56">
        <v>1386000</v>
      </c>
      <c r="G507" s="104">
        <v>0</v>
      </c>
      <c r="H507" s="43" t="s">
        <v>11</v>
      </c>
      <c r="I507" s="43" t="str">
        <f t="shared" si="54"/>
        <v>900211778SUMINISTRO DE BIENES Y SERVICIOSAIA S.A.</v>
      </c>
      <c r="J507" s="193">
        <f t="shared" si="50"/>
        <v>6.7215335425655146E-5</v>
      </c>
      <c r="K507" s="156">
        <f t="shared" si="51"/>
        <v>115101.11349060218</v>
      </c>
      <c r="L507" s="156">
        <f t="shared" si="52"/>
        <v>252057.5078462068</v>
      </c>
      <c r="M507" s="156">
        <f t="shared" si="53"/>
        <v>485093.07576695317</v>
      </c>
      <c r="N507" s="156">
        <f t="shared" si="55"/>
        <v>485093.07576695317</v>
      </c>
      <c r="O507" s="156">
        <f t="shared" si="56"/>
        <v>48655.227028754256</v>
      </c>
    </row>
    <row r="508" spans="1:15" ht="28" x14ac:dyDescent="0.15">
      <c r="A508" s="91" t="s">
        <v>65</v>
      </c>
      <c r="B508" s="90" t="s">
        <v>5234</v>
      </c>
      <c r="C508" s="44" t="s">
        <v>1395</v>
      </c>
      <c r="D508" s="44" t="s">
        <v>1396</v>
      </c>
      <c r="E508" s="43" t="s">
        <v>7586</v>
      </c>
      <c r="F508" s="56">
        <v>1819675</v>
      </c>
      <c r="G508" s="104">
        <v>0</v>
      </c>
      <c r="H508" s="43" t="s">
        <v>11</v>
      </c>
      <c r="I508" s="43" t="str">
        <f t="shared" si="54"/>
        <v>43554428SUMINISTRO DE BIENES Y SERVICIOSAIA S.A.</v>
      </c>
      <c r="J508" s="193">
        <f t="shared" si="50"/>
        <v>8.8246800498325417E-5</v>
      </c>
      <c r="K508" s="156">
        <f t="shared" si="51"/>
        <v>151115.88650145131</v>
      </c>
      <c r="L508" s="156">
        <f t="shared" si="52"/>
        <v>330925.50186872034</v>
      </c>
      <c r="M508" s="156">
        <f t="shared" si="53"/>
        <v>636877.15919641452</v>
      </c>
      <c r="N508" s="156">
        <f t="shared" si="55"/>
        <v>636877.15919641452</v>
      </c>
      <c r="O508" s="156">
        <f t="shared" si="56"/>
        <v>63879.293105013283</v>
      </c>
    </row>
    <row r="509" spans="1:15" ht="28" x14ac:dyDescent="0.15">
      <c r="A509" s="91" t="s">
        <v>65</v>
      </c>
      <c r="B509" s="90" t="s">
        <v>5234</v>
      </c>
      <c r="C509" s="44" t="s">
        <v>936</v>
      </c>
      <c r="D509" s="44" t="s">
        <v>937</v>
      </c>
      <c r="E509" s="43" t="s">
        <v>7586</v>
      </c>
      <c r="F509" s="56">
        <v>5857025</v>
      </c>
      <c r="G509" s="104">
        <v>0</v>
      </c>
      <c r="H509" s="43" t="s">
        <v>11</v>
      </c>
      <c r="I509" s="43" t="str">
        <f t="shared" si="54"/>
        <v>7527681SUMINISTRO DE BIENES Y SERVICIOSAIA S.A.</v>
      </c>
      <c r="J509" s="193">
        <f t="shared" si="50"/>
        <v>2.8404177487117445E-4</v>
      </c>
      <c r="K509" s="156">
        <f t="shared" si="51"/>
        <v>486399.78300309821</v>
      </c>
      <c r="L509" s="156">
        <f t="shared" si="52"/>
        <v>1065156.6557669041</v>
      </c>
      <c r="M509" s="156">
        <f t="shared" si="53"/>
        <v>2049929.489245266</v>
      </c>
      <c r="N509" s="156">
        <f t="shared" si="55"/>
        <v>2049929.489245266</v>
      </c>
      <c r="O509" s="156">
        <f t="shared" si="56"/>
        <v>205609.5823146388</v>
      </c>
    </row>
    <row r="510" spans="1:15" ht="28" x14ac:dyDescent="0.15">
      <c r="A510" s="91" t="s">
        <v>65</v>
      </c>
      <c r="B510" s="90" t="s">
        <v>5234</v>
      </c>
      <c r="C510" s="44" t="s">
        <v>136</v>
      </c>
      <c r="D510" s="44" t="s">
        <v>137</v>
      </c>
      <c r="E510" s="43" t="s">
        <v>7586</v>
      </c>
      <c r="F510" s="56">
        <v>232640660.5</v>
      </c>
      <c r="G510" s="104">
        <v>0</v>
      </c>
      <c r="H510" s="43" t="s">
        <v>7</v>
      </c>
      <c r="I510" s="43" t="str">
        <f t="shared" si="54"/>
        <v>51731456SUMINISTRO DE BIENES Y SERVICIOSAIA CONCAY</v>
      </c>
      <c r="J510" s="193">
        <f t="shared" si="50"/>
        <v>1.1282121233155456E-2</v>
      </c>
      <c r="K510" s="156">
        <f t="shared" si="51"/>
        <v>19319768.446420744</v>
      </c>
      <c r="L510" s="156">
        <f t="shared" si="52"/>
        <v>42307954.624332957</v>
      </c>
      <c r="M510" s="156">
        <f t="shared" si="53"/>
        <v>81423068.939682931</v>
      </c>
      <c r="N510" s="156">
        <f t="shared" si="55"/>
        <v>81423068.939682931</v>
      </c>
      <c r="O510" s="156">
        <f t="shared" si="56"/>
        <v>8166799.5330063803</v>
      </c>
    </row>
    <row r="511" spans="1:15" ht="28" x14ac:dyDescent="0.15">
      <c r="A511" s="91" t="s">
        <v>65</v>
      </c>
      <c r="B511" s="90" t="s">
        <v>5234</v>
      </c>
      <c r="C511" s="44" t="s">
        <v>325</v>
      </c>
      <c r="D511" s="44" t="s">
        <v>326</v>
      </c>
      <c r="E511" s="43" t="s">
        <v>7586</v>
      </c>
      <c r="F511" s="56">
        <v>38169580</v>
      </c>
      <c r="G511" s="104">
        <v>0</v>
      </c>
      <c r="H511" s="43" t="s">
        <v>11</v>
      </c>
      <c r="I511" s="43" t="str">
        <f t="shared" si="54"/>
        <v>8304821SUMINISTRO DE BIENES Y SERVICIOSAIA S.A.</v>
      </c>
      <c r="J511" s="193">
        <f t="shared" si="50"/>
        <v>1.8510686311373579E-3</v>
      </c>
      <c r="K511" s="156">
        <f t="shared" si="51"/>
        <v>3169813.2463698545</v>
      </c>
      <c r="L511" s="156">
        <f t="shared" si="52"/>
        <v>6941507.3667650921</v>
      </c>
      <c r="M511" s="156">
        <f t="shared" si="53"/>
        <v>13359162.310918313</v>
      </c>
      <c r="N511" s="156">
        <f t="shared" si="55"/>
        <v>13359162.310918313</v>
      </c>
      <c r="O511" s="156">
        <f t="shared" si="56"/>
        <v>1339934.7622598831</v>
      </c>
    </row>
    <row r="512" spans="1:15" ht="28" x14ac:dyDescent="0.15">
      <c r="A512" s="91" t="s">
        <v>65</v>
      </c>
      <c r="B512" s="90" t="s">
        <v>5234</v>
      </c>
      <c r="C512" s="44" t="s">
        <v>1152</v>
      </c>
      <c r="D512" s="44" t="s">
        <v>1153</v>
      </c>
      <c r="E512" s="43" t="s">
        <v>7586</v>
      </c>
      <c r="F512" s="56">
        <v>3596742</v>
      </c>
      <c r="G512" s="104">
        <v>0</v>
      </c>
      <c r="H512" s="43" t="s">
        <v>11</v>
      </c>
      <c r="I512" s="43" t="str">
        <f t="shared" si="54"/>
        <v>890922078SUMINISTRO DE BIENES Y SERVICIOSAIA S.A.</v>
      </c>
      <c r="J512" s="193">
        <f t="shared" si="50"/>
        <v>1.7442728713531149E-4</v>
      </c>
      <c r="K512" s="156">
        <f t="shared" si="51"/>
        <v>298693.36878673552</v>
      </c>
      <c r="L512" s="156">
        <f t="shared" si="52"/>
        <v>654102.32675741811</v>
      </c>
      <c r="M512" s="156">
        <f t="shared" si="53"/>
        <v>1258841.731255543</v>
      </c>
      <c r="N512" s="156">
        <f t="shared" si="55"/>
        <v>1258841.731255543</v>
      </c>
      <c r="O512" s="156">
        <f t="shared" si="56"/>
        <v>126262.84168387852</v>
      </c>
    </row>
    <row r="513" spans="1:15" ht="28" x14ac:dyDescent="0.15">
      <c r="A513" s="91" t="s">
        <v>65</v>
      </c>
      <c r="B513" s="90" t="s">
        <v>5234</v>
      </c>
      <c r="C513" s="44" t="s">
        <v>597</v>
      </c>
      <c r="D513" s="44" t="s">
        <v>598</v>
      </c>
      <c r="E513" s="43" t="s">
        <v>7586</v>
      </c>
      <c r="F513" s="56">
        <v>15520216</v>
      </c>
      <c r="G513" s="104">
        <v>0</v>
      </c>
      <c r="H513" s="43" t="s">
        <v>11</v>
      </c>
      <c r="I513" s="43" t="str">
        <f t="shared" si="54"/>
        <v>900869687SUMINISTRO DE BIENES Y SERVICIOSAIA S.A.</v>
      </c>
      <c r="J513" s="193">
        <f t="shared" si="50"/>
        <v>7.5266704496292915E-4</v>
      </c>
      <c r="K513" s="156">
        <f t="shared" si="51"/>
        <v>1288884.6632140402</v>
      </c>
      <c r="L513" s="156">
        <f t="shared" si="52"/>
        <v>2822501.4186109845</v>
      </c>
      <c r="M513" s="156">
        <f t="shared" si="53"/>
        <v>5431998.0634974595</v>
      </c>
      <c r="N513" s="156">
        <f t="shared" si="55"/>
        <v>5431998.0634974595</v>
      </c>
      <c r="O513" s="156">
        <f t="shared" si="56"/>
        <v>544833.79005433212</v>
      </c>
    </row>
    <row r="514" spans="1:15" ht="28" x14ac:dyDescent="0.15">
      <c r="A514" s="91" t="s">
        <v>65</v>
      </c>
      <c r="B514" s="90" t="s">
        <v>5234</v>
      </c>
      <c r="C514" s="44" t="s">
        <v>411</v>
      </c>
      <c r="D514" s="44" t="s">
        <v>412</v>
      </c>
      <c r="E514" s="43" t="s">
        <v>7586</v>
      </c>
      <c r="F514" s="56">
        <v>28566422</v>
      </c>
      <c r="G514" s="104">
        <v>0</v>
      </c>
      <c r="H514" s="43" t="s">
        <v>11</v>
      </c>
      <c r="I514" s="43" t="str">
        <f t="shared" si="54"/>
        <v>830021846SUMINISTRO DE BIENES Y SERVICIOSAIA S.A.</v>
      </c>
      <c r="J514" s="193">
        <f t="shared" si="50"/>
        <v>1.3853547161910638E-3</v>
      </c>
      <c r="K514" s="156">
        <f t="shared" si="51"/>
        <v>2372313.8388473555</v>
      </c>
      <c r="L514" s="156">
        <f t="shared" si="52"/>
        <v>5195080.1857164893</v>
      </c>
      <c r="M514" s="156">
        <f t="shared" si="53"/>
        <v>9998104.9867509082</v>
      </c>
      <c r="N514" s="156">
        <f t="shared" si="55"/>
        <v>9998104.9867509082</v>
      </c>
      <c r="O514" s="156">
        <f t="shared" si="56"/>
        <v>1002817.9998623378</v>
      </c>
    </row>
    <row r="515" spans="1:15" ht="28" x14ac:dyDescent="0.15">
      <c r="A515" s="91" t="s">
        <v>65</v>
      </c>
      <c r="B515" s="90" t="s">
        <v>5234</v>
      </c>
      <c r="C515" s="44" t="s">
        <v>132</v>
      </c>
      <c r="D515" s="44" t="s">
        <v>133</v>
      </c>
      <c r="E515" s="43" t="s">
        <v>7586</v>
      </c>
      <c r="F515" s="56">
        <v>246272258.5</v>
      </c>
      <c r="G515" s="104">
        <v>0</v>
      </c>
      <c r="H515" s="43" t="s">
        <v>7</v>
      </c>
      <c r="I515" s="43" t="str">
        <f t="shared" si="54"/>
        <v>830072857SUMINISTRO DE BIENES Y SERVICIOSAIA CONCAY</v>
      </c>
      <c r="J515" s="193">
        <f t="shared" si="50"/>
        <v>1.1943198023889719E-2</v>
      </c>
      <c r="K515" s="156">
        <f t="shared" si="51"/>
        <v>20451811.814715307</v>
      </c>
      <c r="L515" s="156">
        <f t="shared" si="52"/>
        <v>44786992.589586444</v>
      </c>
      <c r="M515" s="156">
        <f t="shared" si="53"/>
        <v>86194060.138412103</v>
      </c>
      <c r="N515" s="156">
        <f t="shared" si="55"/>
        <v>86194060.138412103</v>
      </c>
      <c r="O515" s="156">
        <f t="shared" si="56"/>
        <v>8645333.8010112233</v>
      </c>
    </row>
    <row r="516" spans="1:15" ht="28" x14ac:dyDescent="0.15">
      <c r="A516" s="91" t="s">
        <v>65</v>
      </c>
      <c r="B516" s="90" t="s">
        <v>5234</v>
      </c>
      <c r="C516" s="44" t="s">
        <v>455</v>
      </c>
      <c r="D516" s="44" t="s">
        <v>456</v>
      </c>
      <c r="E516" s="43" t="s">
        <v>7586</v>
      </c>
      <c r="F516" s="56">
        <v>6408333</v>
      </c>
      <c r="G516" s="104">
        <v>0</v>
      </c>
      <c r="H516" s="43" t="s">
        <v>11</v>
      </c>
      <c r="I516" s="43" t="str">
        <f t="shared" si="54"/>
        <v>900350607SUMINISTRO DE BIENES Y SERVICIOSAIA S.A.</v>
      </c>
      <c r="J516" s="193">
        <f t="shared" si="50"/>
        <v>3.1077795967842346E-4</v>
      </c>
      <c r="K516" s="156">
        <f t="shared" si="51"/>
        <v>532183.45160070062</v>
      </c>
      <c r="L516" s="156">
        <f t="shared" si="52"/>
        <v>1165417.348794088</v>
      </c>
      <c r="M516" s="156">
        <f t="shared" si="53"/>
        <v>2242884.534999182</v>
      </c>
      <c r="N516" s="156">
        <f t="shared" si="55"/>
        <v>2242884.534999182</v>
      </c>
      <c r="O516" s="156">
        <f t="shared" si="56"/>
        <v>224963.12914203308</v>
      </c>
    </row>
    <row r="517" spans="1:15" ht="28" x14ac:dyDescent="0.15">
      <c r="A517" s="91" t="s">
        <v>65</v>
      </c>
      <c r="B517" s="90" t="s">
        <v>5234</v>
      </c>
      <c r="C517" s="44" t="s">
        <v>97</v>
      </c>
      <c r="D517" s="44" t="s">
        <v>98</v>
      </c>
      <c r="E517" s="43" t="s">
        <v>7586</v>
      </c>
      <c r="F517" s="56">
        <v>811680273</v>
      </c>
      <c r="G517" s="104">
        <v>0</v>
      </c>
      <c r="H517" s="43" t="s">
        <v>11</v>
      </c>
      <c r="I517" s="43" t="str">
        <f t="shared" si="54"/>
        <v>900088458SUMINISTRO DE BIENES Y SERVICIOSAIA S.A.</v>
      </c>
      <c r="J517" s="193">
        <f t="shared" si="50"/>
        <v>3.9363175907707312E-2</v>
      </c>
      <c r="K517" s="156">
        <f t="shared" si="51"/>
        <v>67406423.68012695</v>
      </c>
      <c r="L517" s="156">
        <f t="shared" si="52"/>
        <v>147611909.65390241</v>
      </c>
      <c r="M517" s="156">
        <f t="shared" si="53"/>
        <v>284084040.52592367</v>
      </c>
      <c r="N517" s="156">
        <f t="shared" si="55"/>
        <v>284084040.52592367</v>
      </c>
      <c r="O517" s="156">
        <f t="shared" si="56"/>
        <v>28493858.555249806</v>
      </c>
    </row>
    <row r="518" spans="1:15" ht="42" x14ac:dyDescent="0.15">
      <c r="A518" s="91" t="s">
        <v>65</v>
      </c>
      <c r="B518" s="90" t="s">
        <v>5234</v>
      </c>
      <c r="C518" s="44" t="s">
        <v>97</v>
      </c>
      <c r="D518" s="44" t="s">
        <v>98</v>
      </c>
      <c r="E518" s="43" t="s">
        <v>7586</v>
      </c>
      <c r="F518" s="56">
        <v>1563596.4</v>
      </c>
      <c r="G518" s="104">
        <v>0</v>
      </c>
      <c r="H518" s="43" t="s">
        <v>95</v>
      </c>
      <c r="I518" s="43" t="str">
        <f t="shared" si="54"/>
        <v>900088458SUMINISTRO DE BIENES Y SERVICIOSCONSORCIO ACM ALEJANDRIA</v>
      </c>
      <c r="J518" s="193">
        <f t="shared" si="50"/>
        <v>7.5828034990149239E-5</v>
      </c>
      <c r="K518" s="156">
        <f t="shared" si="51"/>
        <v>129849.70179646247</v>
      </c>
      <c r="L518" s="156">
        <f t="shared" si="52"/>
        <v>284355.13121305965</v>
      </c>
      <c r="M518" s="156">
        <f t="shared" si="53"/>
        <v>547250.92852390709</v>
      </c>
      <c r="N518" s="156">
        <f t="shared" si="55"/>
        <v>547250.92852390709</v>
      </c>
      <c r="O518" s="156">
        <f t="shared" si="56"/>
        <v>54889.709829251697</v>
      </c>
    </row>
    <row r="519" spans="1:15" ht="28" x14ac:dyDescent="0.15">
      <c r="A519" s="91" t="s">
        <v>65</v>
      </c>
      <c r="B519" s="90" t="s">
        <v>5234</v>
      </c>
      <c r="C519" s="44" t="s">
        <v>1393</v>
      </c>
      <c r="D519" s="44" t="s">
        <v>1394</v>
      </c>
      <c r="E519" s="43" t="s">
        <v>7586</v>
      </c>
      <c r="F519" s="56">
        <v>1824826.5</v>
      </c>
      <c r="G519" s="104">
        <v>0</v>
      </c>
      <c r="H519" s="43" t="s">
        <v>7</v>
      </c>
      <c r="I519" s="43" t="str">
        <f t="shared" si="54"/>
        <v>900162510SUMINISTRO DE BIENES Y SERVICIOSAIA CONCAY</v>
      </c>
      <c r="J519" s="193">
        <f t="shared" si="50"/>
        <v>8.8496627194173361E-5</v>
      </c>
      <c r="K519" s="156">
        <f t="shared" si="51"/>
        <v>151543.69558236533</v>
      </c>
      <c r="L519" s="156">
        <f t="shared" si="52"/>
        <v>331862.35197815008</v>
      </c>
      <c r="M519" s="156">
        <f t="shared" si="53"/>
        <v>638680.15846034919</v>
      </c>
      <c r="N519" s="156">
        <f t="shared" si="55"/>
        <v>638680.15846034919</v>
      </c>
      <c r="O519" s="156">
        <f t="shared" si="56"/>
        <v>64060.135386426424</v>
      </c>
    </row>
    <row r="520" spans="1:15" ht="28" x14ac:dyDescent="0.15">
      <c r="A520" s="91" t="s">
        <v>65</v>
      </c>
      <c r="B520" s="90" t="s">
        <v>5234</v>
      </c>
      <c r="C520" s="44" t="s">
        <v>1670</v>
      </c>
      <c r="D520" s="44" t="s">
        <v>1671</v>
      </c>
      <c r="E520" s="43" t="s">
        <v>7586</v>
      </c>
      <c r="F520" s="56">
        <v>774398.5</v>
      </c>
      <c r="G520" s="104">
        <v>0</v>
      </c>
      <c r="H520" s="43" t="s">
        <v>7</v>
      </c>
      <c r="I520" s="43" t="str">
        <f t="shared" si="54"/>
        <v>900434796SUMINISTRO DE BIENES Y SERVICIOSAIA CONCAY</v>
      </c>
      <c r="J520" s="193">
        <f t="shared" si="50"/>
        <v>3.7555162287607651E-5</v>
      </c>
      <c r="K520" s="156">
        <f t="shared" si="51"/>
        <v>64310.33884231752</v>
      </c>
      <c r="L520" s="156">
        <f t="shared" si="52"/>
        <v>140831.85857852869</v>
      </c>
      <c r="M520" s="156">
        <f t="shared" si="53"/>
        <v>271035.60622966441</v>
      </c>
      <c r="N520" s="156">
        <f t="shared" si="55"/>
        <v>271035.60622966441</v>
      </c>
      <c r="O520" s="156">
        <f t="shared" si="56"/>
        <v>27185.090063655665</v>
      </c>
    </row>
    <row r="521" spans="1:15" ht="28" x14ac:dyDescent="0.15">
      <c r="A521" s="91" t="s">
        <v>65</v>
      </c>
      <c r="B521" s="90" t="s">
        <v>5234</v>
      </c>
      <c r="C521" s="44" t="s">
        <v>965</v>
      </c>
      <c r="D521" s="44" t="s">
        <v>966</v>
      </c>
      <c r="E521" s="43" t="s">
        <v>7586</v>
      </c>
      <c r="F521" s="56">
        <v>5325102.5</v>
      </c>
      <c r="G521" s="104">
        <v>0</v>
      </c>
      <c r="H521" s="43" t="s">
        <v>7</v>
      </c>
      <c r="I521" s="43" t="str">
        <f t="shared" si="54"/>
        <v>900237659SUMINISTRO DE BIENES Y SERVICIOSAIA CONCAY</v>
      </c>
      <c r="J521" s="193">
        <f t="shared" si="50"/>
        <v>2.5824570758549404E-4</v>
      </c>
      <c r="K521" s="156">
        <f t="shared" si="51"/>
        <v>442225.99365194031</v>
      </c>
      <c r="L521" s="156">
        <f t="shared" si="52"/>
        <v>968421.40344560263</v>
      </c>
      <c r="M521" s="156">
        <f t="shared" si="53"/>
        <v>1863759.2716445106</v>
      </c>
      <c r="N521" s="156">
        <f t="shared" si="55"/>
        <v>1863759.2716445106</v>
      </c>
      <c r="O521" s="156">
        <f t="shared" si="56"/>
        <v>186936.55922719109</v>
      </c>
    </row>
    <row r="522" spans="1:15" ht="28" x14ac:dyDescent="0.15">
      <c r="A522" s="91" t="s">
        <v>65</v>
      </c>
      <c r="B522" s="90" t="s">
        <v>5234</v>
      </c>
      <c r="C522" s="44" t="s">
        <v>965</v>
      </c>
      <c r="D522" s="44" t="s">
        <v>966</v>
      </c>
      <c r="E522" s="43" t="s">
        <v>7586</v>
      </c>
      <c r="F522" s="56">
        <v>4881768</v>
      </c>
      <c r="G522" s="104">
        <v>0</v>
      </c>
      <c r="H522" s="43" t="s">
        <v>11</v>
      </c>
      <c r="I522" s="43" t="str">
        <f t="shared" si="54"/>
        <v>900237659SUMINISTRO DE BIENES Y SERVICIOSAIA S.A.</v>
      </c>
      <c r="J522" s="193">
        <f t="shared" si="50"/>
        <v>2.3674579624114695E-4</v>
      </c>
      <c r="K522" s="156">
        <f t="shared" si="51"/>
        <v>405409.04228195525</v>
      </c>
      <c r="L522" s="156">
        <f t="shared" si="52"/>
        <v>887796.73590430105</v>
      </c>
      <c r="M522" s="156">
        <f t="shared" si="53"/>
        <v>1708594.4114723576</v>
      </c>
      <c r="N522" s="156">
        <f t="shared" si="55"/>
        <v>1708594.4114723576</v>
      </c>
      <c r="O522" s="156">
        <f t="shared" si="56"/>
        <v>171373.39851494058</v>
      </c>
    </row>
    <row r="523" spans="1:15" ht="28" x14ac:dyDescent="0.15">
      <c r="A523" s="91" t="s">
        <v>65</v>
      </c>
      <c r="B523" s="90" t="s">
        <v>5234</v>
      </c>
      <c r="C523" s="44" t="s">
        <v>668</v>
      </c>
      <c r="D523" s="44" t="s">
        <v>669</v>
      </c>
      <c r="E523" s="43" t="s">
        <v>7586</v>
      </c>
      <c r="F523" s="56">
        <v>12817086.5</v>
      </c>
      <c r="G523" s="104">
        <v>0</v>
      </c>
      <c r="H523" s="43" t="s">
        <v>7</v>
      </c>
      <c r="I523" s="43" t="str">
        <f t="shared" si="54"/>
        <v>900491746SUMINISTRO DE BIENES Y SERVICIOSAIA CONCAY</v>
      </c>
      <c r="J523" s="193">
        <f t="shared" si="50"/>
        <v>6.2157631188826574E-4</v>
      </c>
      <c r="K523" s="156">
        <f t="shared" si="51"/>
        <v>1064401.8238494697</v>
      </c>
      <c r="L523" s="156">
        <f t="shared" si="52"/>
        <v>2330911.1695809965</v>
      </c>
      <c r="M523" s="156">
        <f t="shared" si="53"/>
        <v>4485916.2428976139</v>
      </c>
      <c r="N523" s="156">
        <f t="shared" si="55"/>
        <v>4485916.2428976139</v>
      </c>
      <c r="O523" s="156">
        <f t="shared" si="56"/>
        <v>449941.01984464744</v>
      </c>
    </row>
    <row r="524" spans="1:15" ht="28" x14ac:dyDescent="0.15">
      <c r="A524" s="91" t="s">
        <v>65</v>
      </c>
      <c r="B524" s="90" t="s">
        <v>5234</v>
      </c>
      <c r="C524" s="44" t="s">
        <v>1050</v>
      </c>
      <c r="D524" s="44" t="s">
        <v>1051</v>
      </c>
      <c r="E524" s="43" t="s">
        <v>7586</v>
      </c>
      <c r="F524" s="56">
        <v>4207160.5</v>
      </c>
      <c r="G524" s="104">
        <v>0</v>
      </c>
      <c r="H524" s="43" t="s">
        <v>7</v>
      </c>
      <c r="I524" s="43" t="str">
        <f t="shared" si="54"/>
        <v>860079048SUMINISTRO DE BIENES Y SERVICIOSAIA CONCAY</v>
      </c>
      <c r="J524" s="193">
        <f t="shared" ref="J524:J587" si="57">+F524/$F$10</f>
        <v>2.0403008960827345E-4</v>
      </c>
      <c r="K524" s="156">
        <f t="shared" ref="K524:K587" si="58">+$C$2*J524</f>
        <v>349385.90056542464</v>
      </c>
      <c r="L524" s="156">
        <f t="shared" ref="L524:L587" si="59">+$C$3*J524</f>
        <v>765112.83603102539</v>
      </c>
      <c r="M524" s="156">
        <f t="shared" ref="M524:M587" si="60">+$C$4*J524</f>
        <v>1472485.1567029094</v>
      </c>
      <c r="N524" s="156">
        <f t="shared" si="55"/>
        <v>1472485.1567029094</v>
      </c>
      <c r="O524" s="156">
        <f t="shared" si="56"/>
        <v>147691.44969257378</v>
      </c>
    </row>
    <row r="525" spans="1:15" ht="28" x14ac:dyDescent="0.15">
      <c r="A525" s="91" t="s">
        <v>65</v>
      </c>
      <c r="B525" s="90" t="s">
        <v>5234</v>
      </c>
      <c r="C525" s="44" t="s">
        <v>7605</v>
      </c>
      <c r="D525" s="44" t="s">
        <v>7606</v>
      </c>
      <c r="E525" s="43" t="s">
        <v>7586</v>
      </c>
      <c r="F525" s="56">
        <v>740460</v>
      </c>
      <c r="G525" s="104">
        <v>0</v>
      </c>
      <c r="H525" s="43" t="s">
        <v>11</v>
      </c>
      <c r="I525" s="43" t="str">
        <f t="shared" ref="I525:I588" si="61">+CONCATENATE(D525,E525,H525)</f>
        <v>900450471SUMINISTRO DE BIENES Y SERVICIOSAIA S.A.</v>
      </c>
      <c r="J525" s="193">
        <f t="shared" si="57"/>
        <v>3.5909283744069701E-5</v>
      </c>
      <c r="K525" s="156">
        <f t="shared" si="58"/>
        <v>61491.897904221703</v>
      </c>
      <c r="L525" s="156">
        <f t="shared" si="59"/>
        <v>134659.81404026138</v>
      </c>
      <c r="M525" s="156">
        <f t="shared" si="60"/>
        <v>259157.30078095105</v>
      </c>
      <c r="N525" s="156">
        <f t="shared" ref="N525:N588" si="62">+$C$5*J525</f>
        <v>259157.30078095105</v>
      </c>
      <c r="O525" s="156">
        <f t="shared" ref="O525:O588" si="63">+$C$6*J525</f>
        <v>25993.686439907196</v>
      </c>
    </row>
    <row r="526" spans="1:15" ht="28" x14ac:dyDescent="0.15">
      <c r="A526" s="91" t="s">
        <v>65</v>
      </c>
      <c r="B526" s="90" t="s">
        <v>5234</v>
      </c>
      <c r="C526" s="44" t="s">
        <v>1157</v>
      </c>
      <c r="D526" s="44" t="s">
        <v>1158</v>
      </c>
      <c r="E526" s="43" t="s">
        <v>7586</v>
      </c>
      <c r="F526" s="56">
        <v>3560000</v>
      </c>
      <c r="G526" s="104">
        <v>0</v>
      </c>
      <c r="H526" s="43" t="s">
        <v>11</v>
      </c>
      <c r="I526" s="43" t="str">
        <f t="shared" si="61"/>
        <v>8243866SUMINISTRO DE BIENES Y SERVICIOSAIA S.A.</v>
      </c>
      <c r="J526" s="193">
        <f t="shared" si="57"/>
        <v>1.7264545029966257E-4</v>
      </c>
      <c r="K526" s="156">
        <f t="shared" si="58"/>
        <v>295642.10968726099</v>
      </c>
      <c r="L526" s="156">
        <f t="shared" si="59"/>
        <v>647420.43862373463</v>
      </c>
      <c r="M526" s="156">
        <f t="shared" si="60"/>
        <v>1245982.2148126648</v>
      </c>
      <c r="N526" s="156">
        <f t="shared" si="62"/>
        <v>1245982.2148126648</v>
      </c>
      <c r="O526" s="156">
        <f t="shared" si="63"/>
        <v>124973.02180545828</v>
      </c>
    </row>
    <row r="527" spans="1:15" ht="28" x14ac:dyDescent="0.15">
      <c r="A527" s="91" t="s">
        <v>65</v>
      </c>
      <c r="B527" s="90" t="s">
        <v>5234</v>
      </c>
      <c r="C527" s="44" t="s">
        <v>1721</v>
      </c>
      <c r="D527" s="44" t="s">
        <v>1722</v>
      </c>
      <c r="E527" s="43" t="s">
        <v>7586</v>
      </c>
      <c r="F527" s="56">
        <v>595206</v>
      </c>
      <c r="G527" s="104">
        <v>0</v>
      </c>
      <c r="H527" s="43" t="s">
        <v>11</v>
      </c>
      <c r="I527" s="43" t="str">
        <f t="shared" si="61"/>
        <v>900932343SUMINISTRO DE BIENES Y SERVICIOSAIA S.A.</v>
      </c>
      <c r="J527" s="193">
        <f t="shared" si="57"/>
        <v>2.8865058396365437E-5</v>
      </c>
      <c r="K527" s="156">
        <f t="shared" si="58"/>
        <v>49429.201555762884</v>
      </c>
      <c r="L527" s="156">
        <f t="shared" si="59"/>
        <v>108243.96898637038</v>
      </c>
      <c r="M527" s="156">
        <f t="shared" si="60"/>
        <v>208319.12644656937</v>
      </c>
      <c r="N527" s="156">
        <f t="shared" si="62"/>
        <v>208319.12644656937</v>
      </c>
      <c r="O527" s="156">
        <f t="shared" si="63"/>
        <v>20894.576521556064</v>
      </c>
    </row>
    <row r="528" spans="1:15" ht="28" x14ac:dyDescent="0.15">
      <c r="A528" s="91" t="s">
        <v>65</v>
      </c>
      <c r="B528" s="90" t="s">
        <v>5234</v>
      </c>
      <c r="C528" s="44" t="s">
        <v>1816</v>
      </c>
      <c r="D528" s="44" t="s">
        <v>1818</v>
      </c>
      <c r="E528" s="43" t="s">
        <v>7586</v>
      </c>
      <c r="F528" s="56">
        <v>339150</v>
      </c>
      <c r="G528" s="104">
        <v>0</v>
      </c>
      <c r="H528" s="43" t="s">
        <v>11</v>
      </c>
      <c r="I528" s="43" t="str">
        <f t="shared" si="61"/>
        <v>830507807SUMINISTRO DE BIENES Y SERVICIOSAIA S.A.</v>
      </c>
      <c r="J528" s="193">
        <f t="shared" si="57"/>
        <v>1.6447388895823192E-5</v>
      </c>
      <c r="K528" s="156">
        <f t="shared" si="58"/>
        <v>28164.893679897352</v>
      </c>
      <c r="L528" s="156">
        <f t="shared" si="59"/>
        <v>61677.708359336968</v>
      </c>
      <c r="M528" s="156">
        <f t="shared" si="60"/>
        <v>118700.80566115597</v>
      </c>
      <c r="N528" s="156">
        <f t="shared" si="62"/>
        <v>118700.80566115597</v>
      </c>
      <c r="O528" s="156">
        <f t="shared" si="63"/>
        <v>11905.786613854263</v>
      </c>
    </row>
    <row r="529" spans="1:15" ht="28" x14ac:dyDescent="0.15">
      <c r="A529" s="91" t="s">
        <v>65</v>
      </c>
      <c r="B529" s="90" t="s">
        <v>5234</v>
      </c>
      <c r="C529" s="44" t="s">
        <v>574</v>
      </c>
      <c r="D529" s="44" t="s">
        <v>575</v>
      </c>
      <c r="E529" s="43" t="s">
        <v>7586</v>
      </c>
      <c r="F529" s="56">
        <v>16921434</v>
      </c>
      <c r="G529" s="104">
        <v>0</v>
      </c>
      <c r="H529" s="43" t="s">
        <v>7</v>
      </c>
      <c r="I529" s="43" t="str">
        <f t="shared" si="61"/>
        <v>4079073SUMINISTRO DE BIENES Y SERVICIOSAIA CONCAY</v>
      </c>
      <c r="J529" s="193">
        <f t="shared" si="57"/>
        <v>8.2062039119270235E-4</v>
      </c>
      <c r="K529" s="156">
        <f t="shared" si="58"/>
        <v>1405249.563678019</v>
      </c>
      <c r="L529" s="156">
        <f t="shared" si="59"/>
        <v>3077326.4669726337</v>
      </c>
      <c r="M529" s="156">
        <f t="shared" si="60"/>
        <v>5922417.363237733</v>
      </c>
      <c r="N529" s="156">
        <f t="shared" si="62"/>
        <v>5922417.363237733</v>
      </c>
      <c r="O529" s="156">
        <f t="shared" si="63"/>
        <v>594023.24164652335</v>
      </c>
    </row>
    <row r="530" spans="1:15" ht="28" x14ac:dyDescent="0.15">
      <c r="A530" s="91" t="s">
        <v>65</v>
      </c>
      <c r="B530" s="90" t="s">
        <v>5234</v>
      </c>
      <c r="C530" s="44" t="s">
        <v>419</v>
      </c>
      <c r="D530" s="44" t="s">
        <v>420</v>
      </c>
      <c r="E530" s="43" t="s">
        <v>7586</v>
      </c>
      <c r="F530" s="56">
        <v>28197569.5</v>
      </c>
      <c r="G530" s="104">
        <v>0</v>
      </c>
      <c r="H530" s="43" t="s">
        <v>7</v>
      </c>
      <c r="I530" s="43" t="str">
        <f t="shared" si="61"/>
        <v>860003012SUMINISTRO DE BIENES Y SERVICIOSAIA CONCAY</v>
      </c>
      <c r="J530" s="193">
        <f t="shared" si="57"/>
        <v>1.3674668774391941E-3</v>
      </c>
      <c r="K530" s="156">
        <f t="shared" si="58"/>
        <v>2341682.2851216756</v>
      </c>
      <c r="L530" s="156">
        <f t="shared" si="59"/>
        <v>5128000.7903969781</v>
      </c>
      <c r="M530" s="156">
        <f t="shared" si="60"/>
        <v>9869008.4544786643</v>
      </c>
      <c r="N530" s="156">
        <f t="shared" si="62"/>
        <v>9869008.4544786643</v>
      </c>
      <c r="O530" s="156">
        <f t="shared" si="63"/>
        <v>989869.51347877108</v>
      </c>
    </row>
    <row r="531" spans="1:15" ht="28" x14ac:dyDescent="0.15">
      <c r="A531" s="91" t="s">
        <v>65</v>
      </c>
      <c r="B531" s="90" t="s">
        <v>5234</v>
      </c>
      <c r="C531" s="44" t="s">
        <v>905</v>
      </c>
      <c r="D531" s="44" t="s">
        <v>906</v>
      </c>
      <c r="E531" s="43" t="s">
        <v>7586</v>
      </c>
      <c r="F531" s="56">
        <v>6665325</v>
      </c>
      <c r="G531" s="104">
        <v>0</v>
      </c>
      <c r="H531" s="43" t="s">
        <v>11</v>
      </c>
      <c r="I531" s="43" t="str">
        <f t="shared" si="61"/>
        <v>900475334SUMINISTRO DE BIENES Y SERVICIOSAIA S.A.</v>
      </c>
      <c r="J531" s="193">
        <f t="shared" si="57"/>
        <v>3.2324102135353888E-4</v>
      </c>
      <c r="K531" s="156">
        <f t="shared" si="58"/>
        <v>553525.49009866372</v>
      </c>
      <c r="L531" s="156">
        <f t="shared" si="59"/>
        <v>1212153.8300757708</v>
      </c>
      <c r="M531" s="156">
        <f t="shared" si="60"/>
        <v>2332830.4511084901</v>
      </c>
      <c r="N531" s="156">
        <f t="shared" si="62"/>
        <v>2332830.4511084901</v>
      </c>
      <c r="O531" s="156">
        <f t="shared" si="63"/>
        <v>233984.77712513093</v>
      </c>
    </row>
    <row r="532" spans="1:15" ht="28" x14ac:dyDescent="0.15">
      <c r="A532" s="91" t="s">
        <v>65</v>
      </c>
      <c r="B532" s="90" t="s">
        <v>5234</v>
      </c>
      <c r="C532" s="44" t="s">
        <v>232</v>
      </c>
      <c r="D532" s="44" t="s">
        <v>233</v>
      </c>
      <c r="E532" s="43" t="s">
        <v>7586</v>
      </c>
      <c r="F532" s="56">
        <v>79210006</v>
      </c>
      <c r="G532" s="104">
        <v>0</v>
      </c>
      <c r="H532" s="43" t="s">
        <v>11</v>
      </c>
      <c r="I532" s="43" t="str">
        <f t="shared" si="61"/>
        <v>900690100SUMINISTRO DE BIENES Y SERVICIOSAIA S.A.</v>
      </c>
      <c r="J532" s="193">
        <f t="shared" si="57"/>
        <v>3.8413615601429699E-3</v>
      </c>
      <c r="K532" s="156">
        <f t="shared" si="58"/>
        <v>6578037.4388147751</v>
      </c>
      <c r="L532" s="156">
        <f t="shared" si="59"/>
        <v>14405105.850536138</v>
      </c>
      <c r="M532" s="156">
        <f t="shared" si="60"/>
        <v>27723106.379551813</v>
      </c>
      <c r="N532" s="156">
        <f t="shared" si="62"/>
        <v>27723106.379551813</v>
      </c>
      <c r="O532" s="156">
        <f t="shared" si="63"/>
        <v>2780649.9458001349</v>
      </c>
    </row>
    <row r="533" spans="1:15" ht="28" x14ac:dyDescent="0.15">
      <c r="A533" s="91" t="s">
        <v>65</v>
      </c>
      <c r="B533" s="90" t="s">
        <v>5234</v>
      </c>
      <c r="C533" s="44" t="s">
        <v>236</v>
      </c>
      <c r="D533" s="44" t="s">
        <v>237</v>
      </c>
      <c r="E533" s="43" t="s">
        <v>7586</v>
      </c>
      <c r="F533" s="56">
        <v>103956147</v>
      </c>
      <c r="G533" s="104">
        <v>0</v>
      </c>
      <c r="H533" s="43" t="s">
        <v>11</v>
      </c>
      <c r="I533" s="43" t="str">
        <f t="shared" si="61"/>
        <v>800026509SUMINISTRO DE BIENES Y SERVICIOSAIA S.A.</v>
      </c>
      <c r="J533" s="193">
        <f t="shared" si="57"/>
        <v>5.0414482613013803E-3</v>
      </c>
      <c r="K533" s="156">
        <f t="shared" si="58"/>
        <v>8633093.9927075915</v>
      </c>
      <c r="L533" s="156">
        <f t="shared" si="59"/>
        <v>18905430.979880176</v>
      </c>
      <c r="M533" s="156">
        <f t="shared" si="60"/>
        <v>36384132.101812065</v>
      </c>
      <c r="N533" s="156">
        <f t="shared" si="62"/>
        <v>36384132.101812065</v>
      </c>
      <c r="O533" s="156">
        <f t="shared" si="63"/>
        <v>3649357.8162478721</v>
      </c>
    </row>
    <row r="534" spans="1:15" ht="28" x14ac:dyDescent="0.15">
      <c r="A534" s="91" t="s">
        <v>65</v>
      </c>
      <c r="B534" s="90" t="s">
        <v>5234</v>
      </c>
      <c r="C534" s="44" t="s">
        <v>722</v>
      </c>
      <c r="D534" s="44" t="s">
        <v>723</v>
      </c>
      <c r="E534" s="43" t="s">
        <v>7586</v>
      </c>
      <c r="F534" s="56">
        <v>11076164</v>
      </c>
      <c r="G534" s="104">
        <v>0</v>
      </c>
      <c r="H534" s="43" t="s">
        <v>11</v>
      </c>
      <c r="I534" s="43" t="str">
        <f t="shared" si="61"/>
        <v>901070576SUMINISTRO DE BIENES Y SERVICIOSAIA S.A.</v>
      </c>
      <c r="J534" s="193">
        <f t="shared" si="57"/>
        <v>5.3714868577890782E-4</v>
      </c>
      <c r="K534" s="156">
        <f t="shared" si="58"/>
        <v>919825.9809556437</v>
      </c>
      <c r="L534" s="156">
        <f t="shared" si="59"/>
        <v>2014307.5716709043</v>
      </c>
      <c r="M534" s="156">
        <f t="shared" si="60"/>
        <v>3876602.0652663778</v>
      </c>
      <c r="N534" s="156">
        <f t="shared" si="62"/>
        <v>3876602.0652663778</v>
      </c>
      <c r="O534" s="156">
        <f t="shared" si="63"/>
        <v>388826.31603731232</v>
      </c>
    </row>
    <row r="535" spans="1:15" ht="28" x14ac:dyDescent="0.15">
      <c r="A535" s="91" t="s">
        <v>65</v>
      </c>
      <c r="B535" s="90" t="s">
        <v>5234</v>
      </c>
      <c r="C535" s="44" t="s">
        <v>752</v>
      </c>
      <c r="D535" s="44" t="s">
        <v>753</v>
      </c>
      <c r="E535" s="43" t="s">
        <v>7586</v>
      </c>
      <c r="F535" s="56">
        <v>9827586</v>
      </c>
      <c r="G535" s="104">
        <v>0</v>
      </c>
      <c r="H535" s="43" t="s">
        <v>11</v>
      </c>
      <c r="I535" s="43" t="str">
        <f t="shared" si="61"/>
        <v>830018955SUMINISTRO DE BIENES Y SERVICIOSAIA S.A.</v>
      </c>
      <c r="J535" s="193">
        <f t="shared" si="57"/>
        <v>4.7659775571029766E-4</v>
      </c>
      <c r="K535" s="156">
        <f t="shared" si="58"/>
        <v>816137.15117218834</v>
      </c>
      <c r="L535" s="156">
        <f t="shared" si="59"/>
        <v>1787241.5839136161</v>
      </c>
      <c r="M535" s="156">
        <f t="shared" si="60"/>
        <v>3439606.0029612184</v>
      </c>
      <c r="N535" s="156">
        <f t="shared" si="62"/>
        <v>3439606.0029612184</v>
      </c>
      <c r="O535" s="156">
        <f t="shared" si="63"/>
        <v>344995.2582789372</v>
      </c>
    </row>
    <row r="536" spans="1:15" ht="28" x14ac:dyDescent="0.15">
      <c r="A536" s="91" t="s">
        <v>65</v>
      </c>
      <c r="B536" s="90" t="s">
        <v>5234</v>
      </c>
      <c r="C536" s="44" t="s">
        <v>393</v>
      </c>
      <c r="D536" s="44" t="s">
        <v>394</v>
      </c>
      <c r="E536" s="43" t="s">
        <v>7586</v>
      </c>
      <c r="F536" s="56">
        <v>45625292</v>
      </c>
      <c r="G536" s="104">
        <v>0</v>
      </c>
      <c r="H536" s="43" t="s">
        <v>11</v>
      </c>
      <c r="I536" s="43" t="str">
        <f t="shared" si="61"/>
        <v>900507945SUMINISTRO DE BIENES Y SERVICIOSAIA S.A.</v>
      </c>
      <c r="J536" s="193">
        <f t="shared" si="57"/>
        <v>2.2126401916835931E-3</v>
      </c>
      <c r="K536" s="156">
        <f t="shared" si="58"/>
        <v>3788976.8488700311</v>
      </c>
      <c r="L536" s="156">
        <f t="shared" si="59"/>
        <v>8297400.7188134743</v>
      </c>
      <c r="M536" s="156">
        <f t="shared" si="60"/>
        <v>15968624.263380492</v>
      </c>
      <c r="N536" s="156">
        <f t="shared" si="62"/>
        <v>15968624.263380492</v>
      </c>
      <c r="O536" s="156">
        <f t="shared" si="63"/>
        <v>1601665.9022461798</v>
      </c>
    </row>
    <row r="537" spans="1:15" ht="42" x14ac:dyDescent="0.15">
      <c r="A537" s="91" t="s">
        <v>65</v>
      </c>
      <c r="B537" s="90" t="s">
        <v>5234</v>
      </c>
      <c r="C537" s="44" t="s">
        <v>393</v>
      </c>
      <c r="D537" s="44" t="s">
        <v>394</v>
      </c>
      <c r="E537" s="43" t="s">
        <v>7586</v>
      </c>
      <c r="F537" s="56">
        <v>3369531.5</v>
      </c>
      <c r="G537" s="104">
        <v>0</v>
      </c>
      <c r="H537" s="43" t="s">
        <v>93</v>
      </c>
      <c r="I537" s="43" t="str">
        <f t="shared" si="61"/>
        <v>900507945SUMINISTRO DE BIENES Y SERVICIOSCONSORCIO TRIPLEA RIONEGRO</v>
      </c>
      <c r="J537" s="193">
        <f t="shared" si="57"/>
        <v>1.6340850649337006E-4</v>
      </c>
      <c r="K537" s="156">
        <f t="shared" si="58"/>
        <v>279824.55093193287</v>
      </c>
      <c r="L537" s="156">
        <f t="shared" si="59"/>
        <v>612781.89935013768</v>
      </c>
      <c r="M537" s="156">
        <f t="shared" si="60"/>
        <v>1179319.1913626518</v>
      </c>
      <c r="N537" s="156">
        <f t="shared" si="62"/>
        <v>1179319.1913626518</v>
      </c>
      <c r="O537" s="156">
        <f t="shared" si="63"/>
        <v>118286.66674822429</v>
      </c>
    </row>
    <row r="538" spans="1:15" ht="28" x14ac:dyDescent="0.15">
      <c r="A538" s="91" t="s">
        <v>65</v>
      </c>
      <c r="B538" s="90" t="s">
        <v>5234</v>
      </c>
      <c r="C538" s="44" t="s">
        <v>1080</v>
      </c>
      <c r="D538" s="44" t="s">
        <v>1081</v>
      </c>
      <c r="E538" s="43" t="s">
        <v>7586</v>
      </c>
      <c r="F538" s="56">
        <v>4032167.5</v>
      </c>
      <c r="G538" s="104">
        <v>0</v>
      </c>
      <c r="H538" s="43" t="s">
        <v>7</v>
      </c>
      <c r="I538" s="43" t="str">
        <f t="shared" si="61"/>
        <v>900870516SUMINISTRO DE BIENES Y SERVICIOSAIA CONCAY</v>
      </c>
      <c r="J538" s="193">
        <f t="shared" si="57"/>
        <v>1.9554364430369794E-4</v>
      </c>
      <c r="K538" s="156">
        <f t="shared" si="58"/>
        <v>334853.51300910366</v>
      </c>
      <c r="L538" s="156">
        <f t="shared" si="59"/>
        <v>733288.66613886727</v>
      </c>
      <c r="M538" s="156">
        <f t="shared" si="60"/>
        <v>1411238.480939788</v>
      </c>
      <c r="N538" s="156">
        <f t="shared" si="62"/>
        <v>1411238.480939788</v>
      </c>
      <c r="O538" s="156">
        <f t="shared" si="63"/>
        <v>141548.3586799888</v>
      </c>
    </row>
    <row r="539" spans="1:15" ht="28" x14ac:dyDescent="0.15">
      <c r="A539" s="91" t="s">
        <v>65</v>
      </c>
      <c r="B539" s="90" t="s">
        <v>5234</v>
      </c>
      <c r="C539" s="44" t="s">
        <v>1756</v>
      </c>
      <c r="D539" s="44" t="s">
        <v>1757</v>
      </c>
      <c r="E539" s="43" t="s">
        <v>7586</v>
      </c>
      <c r="F539" s="56">
        <v>999379</v>
      </c>
      <c r="G539" s="104">
        <v>0</v>
      </c>
      <c r="H539" s="43" t="s">
        <v>11</v>
      </c>
      <c r="I539" s="43" t="str">
        <f t="shared" si="61"/>
        <v>800042414SUMINISTRO DE BIENES Y SERVICIOSAIA S.A.</v>
      </c>
      <c r="J539" s="193">
        <f t="shared" si="57"/>
        <v>4.8465797043546761E-5</v>
      </c>
      <c r="K539" s="156">
        <f t="shared" si="58"/>
        <v>82993.96515088348</v>
      </c>
      <c r="L539" s="156">
        <f t="shared" si="59"/>
        <v>181746.73891330036</v>
      </c>
      <c r="M539" s="156">
        <f t="shared" si="60"/>
        <v>349777.65726327698</v>
      </c>
      <c r="N539" s="156">
        <f t="shared" si="62"/>
        <v>349777.65726327698</v>
      </c>
      <c r="O539" s="156">
        <f t="shared" si="63"/>
        <v>35082.981336774457</v>
      </c>
    </row>
    <row r="540" spans="1:15" ht="28" x14ac:dyDescent="0.15">
      <c r="A540" s="91" t="s">
        <v>65</v>
      </c>
      <c r="B540" s="90" t="s">
        <v>5234</v>
      </c>
      <c r="C540" s="44" t="s">
        <v>1661</v>
      </c>
      <c r="D540" s="44" t="s">
        <v>1662</v>
      </c>
      <c r="E540" s="43" t="s">
        <v>7586</v>
      </c>
      <c r="F540" s="56">
        <v>789565</v>
      </c>
      <c r="G540" s="104">
        <v>0</v>
      </c>
      <c r="H540" s="43" t="s">
        <v>11</v>
      </c>
      <c r="I540" s="43" t="str">
        <f t="shared" si="61"/>
        <v>860531287SUMINISTRO DE BIENES Y SERVICIOSAIA S.A.</v>
      </c>
      <c r="J540" s="193">
        <f t="shared" si="57"/>
        <v>3.8290675552205919E-5</v>
      </c>
      <c r="K540" s="156">
        <f t="shared" si="58"/>
        <v>65569.84897056804</v>
      </c>
      <c r="L540" s="156">
        <f t="shared" si="59"/>
        <v>143590.0333207722</v>
      </c>
      <c r="M540" s="156">
        <f t="shared" si="60"/>
        <v>276343.80546027014</v>
      </c>
      <c r="N540" s="156">
        <f t="shared" si="62"/>
        <v>276343.80546027014</v>
      </c>
      <c r="O540" s="156">
        <f t="shared" si="63"/>
        <v>27717.506730850186</v>
      </c>
    </row>
    <row r="541" spans="1:15" ht="42" x14ac:dyDescent="0.15">
      <c r="A541" s="91" t="s">
        <v>65</v>
      </c>
      <c r="B541" s="90" t="s">
        <v>5234</v>
      </c>
      <c r="C541" s="44" t="s">
        <v>482</v>
      </c>
      <c r="D541" s="44" t="s">
        <v>483</v>
      </c>
      <c r="E541" s="43" t="s">
        <v>7586</v>
      </c>
      <c r="F541" s="56">
        <v>22751137.5</v>
      </c>
      <c r="G541" s="104">
        <v>0</v>
      </c>
      <c r="H541" s="43" t="s">
        <v>7577</v>
      </c>
      <c r="I541" s="43" t="str">
        <f t="shared" si="61"/>
        <v>7442435SUMINISTRO DE BIENES Y SERVICIOSCONSORCIO CLINICA PORTOAZUL</v>
      </c>
      <c r="J541" s="193">
        <f t="shared" si="57"/>
        <v>1.1033371849766963E-3</v>
      </c>
      <c r="K541" s="156">
        <f t="shared" si="58"/>
        <v>1889380.4180575719</v>
      </c>
      <c r="L541" s="156">
        <f t="shared" si="59"/>
        <v>4137514.4436626113</v>
      </c>
      <c r="M541" s="156">
        <f t="shared" si="60"/>
        <v>7962784.4639768172</v>
      </c>
      <c r="N541" s="156">
        <f t="shared" si="62"/>
        <v>7962784.4639768172</v>
      </c>
      <c r="O541" s="156">
        <f t="shared" si="63"/>
        <v>798673.70867597731</v>
      </c>
    </row>
    <row r="542" spans="1:15" ht="42" x14ac:dyDescent="0.15">
      <c r="A542" s="91" t="s">
        <v>65</v>
      </c>
      <c r="B542" s="90" t="s">
        <v>5234</v>
      </c>
      <c r="C542" s="44" t="s">
        <v>606</v>
      </c>
      <c r="D542" s="44" t="s">
        <v>607</v>
      </c>
      <c r="E542" s="43" t="s">
        <v>7586</v>
      </c>
      <c r="F542" s="56">
        <v>14916800.5</v>
      </c>
      <c r="G542" s="104">
        <v>0</v>
      </c>
      <c r="H542" s="43" t="s">
        <v>93</v>
      </c>
      <c r="I542" s="43" t="str">
        <f t="shared" si="61"/>
        <v>811012912SUMINISTRO DE BIENES Y SERVICIOSCONSORCIO TRIPLEA RIONEGRO</v>
      </c>
      <c r="J542" s="193">
        <f t="shared" si="57"/>
        <v>7.2340385936874485E-4</v>
      </c>
      <c r="K542" s="156">
        <f t="shared" si="58"/>
        <v>1238773.6993269634</v>
      </c>
      <c r="L542" s="156">
        <f t="shared" si="59"/>
        <v>2712764.4726327932</v>
      </c>
      <c r="M542" s="156">
        <f t="shared" si="60"/>
        <v>5220805.6530642314</v>
      </c>
      <c r="N542" s="156">
        <f t="shared" si="62"/>
        <v>5220805.6530642314</v>
      </c>
      <c r="O542" s="156">
        <f t="shared" si="63"/>
        <v>523651.02082982328</v>
      </c>
    </row>
    <row r="543" spans="1:15" ht="28" x14ac:dyDescent="0.15">
      <c r="A543" s="91" t="s">
        <v>65</v>
      </c>
      <c r="B543" s="90" t="s">
        <v>5234</v>
      </c>
      <c r="C543" s="44" t="s">
        <v>764</v>
      </c>
      <c r="D543" s="44" t="s">
        <v>765</v>
      </c>
      <c r="E543" s="43" t="s">
        <v>7586</v>
      </c>
      <c r="F543" s="56">
        <v>8892415</v>
      </c>
      <c r="G543" s="104">
        <v>0</v>
      </c>
      <c r="H543" s="43" t="s">
        <v>11</v>
      </c>
      <c r="I543" s="43" t="str">
        <f t="shared" si="61"/>
        <v>900721983SUMINISTRO DE BIENES Y SERVICIOSAIA S.A.</v>
      </c>
      <c r="J543" s="193">
        <f t="shared" si="57"/>
        <v>4.3124578424900951E-4</v>
      </c>
      <c r="K543" s="156">
        <f t="shared" si="58"/>
        <v>738475.37382433843</v>
      </c>
      <c r="L543" s="156">
        <f t="shared" si="59"/>
        <v>1617171.6909337856</v>
      </c>
      <c r="M543" s="156">
        <f t="shared" si="60"/>
        <v>3112300.8249251018</v>
      </c>
      <c r="N543" s="156">
        <f t="shared" si="62"/>
        <v>3112300.8249251018</v>
      </c>
      <c r="O543" s="156">
        <f t="shared" si="63"/>
        <v>312166.28474668093</v>
      </c>
    </row>
    <row r="544" spans="1:15" ht="28" x14ac:dyDescent="0.15">
      <c r="A544" s="91" t="s">
        <v>65</v>
      </c>
      <c r="B544" s="90" t="s">
        <v>5234</v>
      </c>
      <c r="C544" s="44" t="s">
        <v>953</v>
      </c>
      <c r="D544" s="44" t="s">
        <v>954</v>
      </c>
      <c r="E544" s="43" t="s">
        <v>7586</v>
      </c>
      <c r="F544" s="56">
        <v>7378519</v>
      </c>
      <c r="G544" s="104">
        <v>0</v>
      </c>
      <c r="H544" s="43" t="s">
        <v>11</v>
      </c>
      <c r="I544" s="43" t="str">
        <f t="shared" si="61"/>
        <v>800136678SUMINISTRO DE BIENES Y SERVICIOSAIA S.A.</v>
      </c>
      <c r="J544" s="193">
        <f t="shared" si="57"/>
        <v>3.5782801553359999E-4</v>
      </c>
      <c r="K544" s="156">
        <f t="shared" si="58"/>
        <v>612753.06840661215</v>
      </c>
      <c r="L544" s="156">
        <f t="shared" si="59"/>
        <v>1341855.058251</v>
      </c>
      <c r="M544" s="156">
        <f t="shared" si="60"/>
        <v>2582444.7881059912</v>
      </c>
      <c r="N544" s="156">
        <f t="shared" si="62"/>
        <v>2582444.7881059912</v>
      </c>
      <c r="O544" s="156">
        <f t="shared" si="63"/>
        <v>259021.29659522139</v>
      </c>
    </row>
    <row r="545" spans="1:15" ht="28" x14ac:dyDescent="0.15">
      <c r="A545" s="91" t="s">
        <v>65</v>
      </c>
      <c r="B545" s="90" t="s">
        <v>5234</v>
      </c>
      <c r="C545" s="44" t="s">
        <v>407</v>
      </c>
      <c r="D545" s="44" t="s">
        <v>408</v>
      </c>
      <c r="E545" s="43" t="s">
        <v>7586</v>
      </c>
      <c r="F545" s="56">
        <v>36846671</v>
      </c>
      <c r="G545" s="104">
        <v>0</v>
      </c>
      <c r="H545" s="43" t="s">
        <v>11</v>
      </c>
      <c r="I545" s="43" t="str">
        <f t="shared" si="61"/>
        <v>900973312SUMINISTRO DE BIENES Y SERVICIOSAIA S.A.</v>
      </c>
      <c r="J545" s="193">
        <f t="shared" si="57"/>
        <v>1.7869129513591341E-3</v>
      </c>
      <c r="K545" s="156">
        <f t="shared" si="58"/>
        <v>3059951.5588180949</v>
      </c>
      <c r="L545" s="156">
        <f t="shared" si="59"/>
        <v>6700923.5675967531</v>
      </c>
      <c r="M545" s="156">
        <f t="shared" si="60"/>
        <v>12896150.76995887</v>
      </c>
      <c r="N545" s="156">
        <f t="shared" si="62"/>
        <v>12896150.76995887</v>
      </c>
      <c r="O545" s="156">
        <f t="shared" si="63"/>
        <v>1293494.3309948165</v>
      </c>
    </row>
    <row r="546" spans="1:15" ht="28" x14ac:dyDescent="0.15">
      <c r="A546" s="91" t="s">
        <v>65</v>
      </c>
      <c r="B546" s="90" t="s">
        <v>5234</v>
      </c>
      <c r="C546" s="44" t="s">
        <v>923</v>
      </c>
      <c r="D546" s="44" t="s">
        <v>924</v>
      </c>
      <c r="E546" s="43" t="s">
        <v>7586</v>
      </c>
      <c r="F546" s="56">
        <v>5911653</v>
      </c>
      <c r="G546" s="104">
        <v>0</v>
      </c>
      <c r="H546" s="43" t="s">
        <v>11</v>
      </c>
      <c r="I546" s="43" t="str">
        <f t="shared" si="61"/>
        <v>890941552SUMINISTRO DE BIENES Y SERVICIOSAIA S.A.</v>
      </c>
      <c r="J546" s="193">
        <f t="shared" si="57"/>
        <v>2.8669100960684017E-4</v>
      </c>
      <c r="K546" s="156">
        <f t="shared" si="58"/>
        <v>490936.39456714195</v>
      </c>
      <c r="L546" s="156">
        <f t="shared" si="59"/>
        <v>1075091.2860256506</v>
      </c>
      <c r="M546" s="156">
        <f t="shared" si="60"/>
        <v>2069049.0163325656</v>
      </c>
      <c r="N546" s="156">
        <f t="shared" si="62"/>
        <v>2069049.0163325656</v>
      </c>
      <c r="O546" s="156">
        <f t="shared" si="63"/>
        <v>207527.28631328727</v>
      </c>
    </row>
    <row r="547" spans="1:15" ht="28" x14ac:dyDescent="0.15">
      <c r="A547" s="91" t="s">
        <v>65</v>
      </c>
      <c r="B547" s="90" t="s">
        <v>5234</v>
      </c>
      <c r="C547" s="44" t="s">
        <v>1801</v>
      </c>
      <c r="D547" s="44" t="s">
        <v>1802</v>
      </c>
      <c r="E547" s="43" t="s">
        <v>7586</v>
      </c>
      <c r="F547" s="56">
        <v>385036</v>
      </c>
      <c r="G547" s="104">
        <v>0</v>
      </c>
      <c r="H547" s="43" t="s">
        <v>11</v>
      </c>
      <c r="I547" s="43" t="str">
        <f t="shared" si="61"/>
        <v>900530703SUMINISTRO DE BIENES Y SERVICIOSAIA S.A.</v>
      </c>
      <c r="J547" s="193">
        <f t="shared" si="57"/>
        <v>1.8672672359994629E-5</v>
      </c>
      <c r="K547" s="156">
        <f t="shared" si="58"/>
        <v>31975.521164478716</v>
      </c>
      <c r="L547" s="156">
        <f t="shared" si="59"/>
        <v>70022.521349979856</v>
      </c>
      <c r="M547" s="156">
        <f t="shared" si="60"/>
        <v>134760.67642208125</v>
      </c>
      <c r="N547" s="156">
        <f t="shared" si="62"/>
        <v>134760.67642208125</v>
      </c>
      <c r="O547" s="156">
        <f t="shared" si="63"/>
        <v>13516.604613451245</v>
      </c>
    </row>
    <row r="548" spans="1:15" ht="28" x14ac:dyDescent="0.15">
      <c r="A548" s="91" t="s">
        <v>65</v>
      </c>
      <c r="B548" s="90" t="s">
        <v>5234</v>
      </c>
      <c r="C548" s="44" t="s">
        <v>1272</v>
      </c>
      <c r="D548" s="44" t="s">
        <v>1273</v>
      </c>
      <c r="E548" s="43" t="s">
        <v>7586</v>
      </c>
      <c r="F548" s="56">
        <v>2539163</v>
      </c>
      <c r="G548" s="104">
        <v>0</v>
      </c>
      <c r="H548" s="43" t="s">
        <v>7</v>
      </c>
      <c r="I548" s="43" t="str">
        <f t="shared" si="61"/>
        <v>830023458SUMINISTRO DE BIENES Y SERVICIOSAIA CONCAY</v>
      </c>
      <c r="J548" s="193">
        <f t="shared" si="57"/>
        <v>1.2313902795484328E-4</v>
      </c>
      <c r="K548" s="156">
        <f t="shared" si="58"/>
        <v>210866.15341568389</v>
      </c>
      <c r="L548" s="156">
        <f t="shared" si="59"/>
        <v>461771.35483066225</v>
      </c>
      <c r="M548" s="156">
        <f t="shared" si="60"/>
        <v>888694.36475010391</v>
      </c>
      <c r="N548" s="156">
        <f t="shared" si="62"/>
        <v>888694.36475010391</v>
      </c>
      <c r="O548" s="156">
        <f t="shared" si="63"/>
        <v>89136.76206927326</v>
      </c>
    </row>
    <row r="549" spans="1:15" ht="28" x14ac:dyDescent="0.15">
      <c r="A549" s="91" t="s">
        <v>65</v>
      </c>
      <c r="B549" s="90" t="s">
        <v>5234</v>
      </c>
      <c r="C549" s="44" t="s">
        <v>1546</v>
      </c>
      <c r="D549" s="44" t="s">
        <v>1547</v>
      </c>
      <c r="E549" s="43" t="s">
        <v>7586</v>
      </c>
      <c r="F549" s="56">
        <v>1261515</v>
      </c>
      <c r="G549" s="104">
        <v>0</v>
      </c>
      <c r="H549" s="43" t="s">
        <v>11</v>
      </c>
      <c r="I549" s="43" t="str">
        <f t="shared" si="61"/>
        <v>901076073SUMINISTRO DE BIENES Y SERVICIOSAIA S.A.</v>
      </c>
      <c r="J549" s="193">
        <f t="shared" si="57"/>
        <v>6.117832169516259E-5</v>
      </c>
      <c r="K549" s="156">
        <f t="shared" si="58"/>
        <v>104763.18988823738</v>
      </c>
      <c r="L549" s="156">
        <f t="shared" si="59"/>
        <v>229418.70635685971</v>
      </c>
      <c r="M549" s="156">
        <f t="shared" si="60"/>
        <v>441523.94767398841</v>
      </c>
      <c r="N549" s="156">
        <f t="shared" si="62"/>
        <v>441523.94767398841</v>
      </c>
      <c r="O549" s="156">
        <f t="shared" si="63"/>
        <v>44285.208315424912</v>
      </c>
    </row>
    <row r="550" spans="1:15" ht="28" x14ac:dyDescent="0.15">
      <c r="A550" s="91" t="s">
        <v>65</v>
      </c>
      <c r="B550" s="90" t="s">
        <v>5234</v>
      </c>
      <c r="C550" s="44" t="s">
        <v>499</v>
      </c>
      <c r="D550" s="44" t="s">
        <v>500</v>
      </c>
      <c r="E550" s="43" t="s">
        <v>7586</v>
      </c>
      <c r="F550" s="56">
        <v>8405305.5</v>
      </c>
      <c r="G550" s="104">
        <v>0</v>
      </c>
      <c r="H550" s="43" t="s">
        <v>7</v>
      </c>
      <c r="I550" s="43" t="str">
        <f t="shared" si="61"/>
        <v>900664306SUMINISTRO DE BIENES Y SERVICIOSAIA CONCAY</v>
      </c>
      <c r="J550" s="193">
        <f t="shared" si="57"/>
        <v>4.0762296431284562E-4</v>
      </c>
      <c r="K550" s="156">
        <f t="shared" si="58"/>
        <v>698023.10409717367</v>
      </c>
      <c r="L550" s="156">
        <f t="shared" si="59"/>
        <v>1528586.116173171</v>
      </c>
      <c r="M550" s="156">
        <f t="shared" si="60"/>
        <v>2941814.9334458066</v>
      </c>
      <c r="N550" s="156">
        <f t="shared" si="62"/>
        <v>2941814.9334458066</v>
      </c>
      <c r="O550" s="156">
        <f t="shared" si="63"/>
        <v>295066.41222838155</v>
      </c>
    </row>
    <row r="551" spans="1:15" ht="42" x14ac:dyDescent="0.15">
      <c r="A551" s="91" t="s">
        <v>65</v>
      </c>
      <c r="B551" s="90" t="s">
        <v>5234</v>
      </c>
      <c r="C551" s="44" t="s">
        <v>155</v>
      </c>
      <c r="D551" s="44" t="s">
        <v>156</v>
      </c>
      <c r="E551" s="43" t="s">
        <v>7586</v>
      </c>
      <c r="F551" s="56">
        <v>33068683.351500001</v>
      </c>
      <c r="G551" s="104">
        <v>0</v>
      </c>
      <c r="H551" s="43" t="s">
        <v>7577</v>
      </c>
      <c r="I551" s="43" t="str">
        <f t="shared" si="61"/>
        <v>800192961SUMINISTRO DE BIENES Y SERVICIOSCONSORCIO CLINICA PORTOAZUL</v>
      </c>
      <c r="J551" s="193">
        <f t="shared" si="57"/>
        <v>1.6036959910215372E-3</v>
      </c>
      <c r="K551" s="156">
        <f t="shared" si="58"/>
        <v>2746206.5479262541</v>
      </c>
      <c r="L551" s="156">
        <f t="shared" si="59"/>
        <v>6013859.9663307648</v>
      </c>
      <c r="M551" s="156">
        <f t="shared" si="60"/>
        <v>11573873.967202434</v>
      </c>
      <c r="N551" s="156">
        <f t="shared" si="62"/>
        <v>11573873.967202434</v>
      </c>
      <c r="O551" s="156">
        <f t="shared" si="63"/>
        <v>1160868.9004395518</v>
      </c>
    </row>
    <row r="552" spans="1:15" ht="28" x14ac:dyDescent="0.15">
      <c r="A552" s="91" t="s">
        <v>65</v>
      </c>
      <c r="B552" s="90" t="s">
        <v>5234</v>
      </c>
      <c r="C552" s="44" t="s">
        <v>387</v>
      </c>
      <c r="D552" s="44" t="s">
        <v>388</v>
      </c>
      <c r="E552" s="43" t="s">
        <v>7586</v>
      </c>
      <c r="F552" s="56">
        <v>32134522.5</v>
      </c>
      <c r="G552" s="104">
        <v>0</v>
      </c>
      <c r="H552" s="43" t="s">
        <v>7</v>
      </c>
      <c r="I552" s="43" t="str">
        <f t="shared" si="61"/>
        <v>860005050SUMINISTRO DE BIENES Y SERVICIOSAIA CONCAY</v>
      </c>
      <c r="J552" s="193">
        <f t="shared" si="57"/>
        <v>1.5583930076340277E-3</v>
      </c>
      <c r="K552" s="156">
        <f t="shared" si="58"/>
        <v>2668628.6589024598</v>
      </c>
      <c r="L552" s="156">
        <f t="shared" si="59"/>
        <v>5843973.7786276033</v>
      </c>
      <c r="M552" s="156">
        <f t="shared" si="60"/>
        <v>11246922.336094778</v>
      </c>
      <c r="N552" s="156">
        <f t="shared" si="62"/>
        <v>11246922.336094778</v>
      </c>
      <c r="O552" s="156">
        <f t="shared" si="63"/>
        <v>1128075.3879495757</v>
      </c>
    </row>
    <row r="553" spans="1:15" ht="28" x14ac:dyDescent="0.15">
      <c r="A553" s="91" t="s">
        <v>65</v>
      </c>
      <c r="B553" s="90" t="s">
        <v>5234</v>
      </c>
      <c r="C553" s="44" t="s">
        <v>1112</v>
      </c>
      <c r="D553" s="44" t="s">
        <v>1113</v>
      </c>
      <c r="E553" s="43" t="s">
        <v>7586</v>
      </c>
      <c r="F553" s="56">
        <v>1573224.5</v>
      </c>
      <c r="G553" s="104">
        <v>0</v>
      </c>
      <c r="H553" s="43" t="s">
        <v>7</v>
      </c>
      <c r="I553" s="43" t="str">
        <f t="shared" si="61"/>
        <v>830067005SUMINISTRO DE BIENES Y SERVICIOSAIA CONCAY</v>
      </c>
      <c r="J553" s="193">
        <f t="shared" si="57"/>
        <v>7.6294958490157725E-5</v>
      </c>
      <c r="K553" s="156">
        <f t="shared" si="58"/>
        <v>130649.2725257546</v>
      </c>
      <c r="L553" s="156">
        <f t="shared" si="59"/>
        <v>286106.09433809144</v>
      </c>
      <c r="M553" s="156">
        <f t="shared" si="60"/>
        <v>550620.71542346827</v>
      </c>
      <c r="N553" s="156">
        <f t="shared" si="62"/>
        <v>550620.71542346827</v>
      </c>
      <c r="O553" s="156">
        <f t="shared" si="63"/>
        <v>55227.702175107079</v>
      </c>
    </row>
    <row r="554" spans="1:15" ht="28" x14ac:dyDescent="0.15">
      <c r="A554" s="91" t="s">
        <v>65</v>
      </c>
      <c r="B554" s="90" t="s">
        <v>5234</v>
      </c>
      <c r="C554" s="44" t="s">
        <v>1112</v>
      </c>
      <c r="D554" s="44" t="s">
        <v>1113</v>
      </c>
      <c r="E554" s="43" t="s">
        <v>7586</v>
      </c>
      <c r="F554" s="56">
        <v>4936861</v>
      </c>
      <c r="G554" s="104">
        <v>0</v>
      </c>
      <c r="H554" s="43" t="s">
        <v>11</v>
      </c>
      <c r="I554" s="43" t="str">
        <f t="shared" si="61"/>
        <v>830067005SUMINISTRO DE BIENES Y SERVICIOSAIA S.A.</v>
      </c>
      <c r="J554" s="193">
        <f t="shared" si="57"/>
        <v>2.3941758157636022E-4</v>
      </c>
      <c r="K554" s="156">
        <f t="shared" si="58"/>
        <v>409984.27002043847</v>
      </c>
      <c r="L554" s="156">
        <f t="shared" si="59"/>
        <v>897815.93091135088</v>
      </c>
      <c r="M554" s="156">
        <f t="shared" si="60"/>
        <v>1727876.6862365918</v>
      </c>
      <c r="N554" s="156">
        <f t="shared" si="62"/>
        <v>1727876.6862365918</v>
      </c>
      <c r="O554" s="156">
        <f t="shared" si="63"/>
        <v>173307.42623694282</v>
      </c>
    </row>
    <row r="555" spans="1:15" ht="42" x14ac:dyDescent="0.15">
      <c r="A555" s="91" t="s">
        <v>65</v>
      </c>
      <c r="B555" s="90" t="s">
        <v>5234</v>
      </c>
      <c r="C555" s="44" t="s">
        <v>1220</v>
      </c>
      <c r="D555" s="44" t="s">
        <v>1221</v>
      </c>
      <c r="E555" s="43" t="s">
        <v>7586</v>
      </c>
      <c r="F555" s="56">
        <v>2863985.1920999996</v>
      </c>
      <c r="G555" s="104">
        <v>0</v>
      </c>
      <c r="H555" s="43" t="s">
        <v>7577</v>
      </c>
      <c r="I555" s="43" t="str">
        <f t="shared" si="61"/>
        <v>900536376SUMINISTRO DE BIENES Y SERVICIOSCONSORCIO CLINICA PORTOAZUL</v>
      </c>
      <c r="J555" s="193">
        <f t="shared" si="57"/>
        <v>1.388915767251882E-4</v>
      </c>
      <c r="K555" s="156">
        <f t="shared" si="58"/>
        <v>237841.18660267396</v>
      </c>
      <c r="L555" s="156">
        <f t="shared" si="59"/>
        <v>520843.41271945578</v>
      </c>
      <c r="M555" s="156">
        <f t="shared" si="60"/>
        <v>1002380.5092256833</v>
      </c>
      <c r="N555" s="156">
        <f t="shared" si="62"/>
        <v>1002380.5092256833</v>
      </c>
      <c r="O555" s="156">
        <f t="shared" si="63"/>
        <v>100539.57411877046</v>
      </c>
    </row>
    <row r="556" spans="1:15" ht="28" x14ac:dyDescent="0.15">
      <c r="A556" s="91" t="s">
        <v>65</v>
      </c>
      <c r="B556" s="90" t="s">
        <v>5234</v>
      </c>
      <c r="C556" s="44" t="s">
        <v>693</v>
      </c>
      <c r="D556" s="44" t="s">
        <v>694</v>
      </c>
      <c r="E556" s="43" t="s">
        <v>7586</v>
      </c>
      <c r="F556" s="56">
        <v>12150683.5</v>
      </c>
      <c r="G556" s="104">
        <v>0</v>
      </c>
      <c r="H556" s="43" t="s">
        <v>7</v>
      </c>
      <c r="I556" s="43" t="str">
        <f t="shared" si="61"/>
        <v>830134193SUMINISTRO DE BIENES Y SERVICIOSAIA CONCAY</v>
      </c>
      <c r="J556" s="193">
        <f t="shared" si="57"/>
        <v>5.8925848997364602E-4</v>
      </c>
      <c r="K556" s="156">
        <f t="shared" si="58"/>
        <v>1009060.0292365708</v>
      </c>
      <c r="L556" s="156">
        <f t="shared" si="59"/>
        <v>2209719.3374011726</v>
      </c>
      <c r="M556" s="156">
        <f t="shared" si="60"/>
        <v>4252678.5221398035</v>
      </c>
      <c r="N556" s="156">
        <f t="shared" si="62"/>
        <v>4252678.5221398035</v>
      </c>
      <c r="O556" s="156">
        <f t="shared" si="63"/>
        <v>426547.08820132638</v>
      </c>
    </row>
    <row r="557" spans="1:15" ht="28" x14ac:dyDescent="0.15">
      <c r="A557" s="91" t="s">
        <v>65</v>
      </c>
      <c r="B557" s="90" t="s">
        <v>5234</v>
      </c>
      <c r="C557" s="44" t="s">
        <v>1495</v>
      </c>
      <c r="D557" s="44" t="s">
        <v>1496</v>
      </c>
      <c r="E557" s="43" t="s">
        <v>7586</v>
      </c>
      <c r="F557" s="56">
        <v>1456250</v>
      </c>
      <c r="G557" s="104">
        <v>0</v>
      </c>
      <c r="H557" s="43" t="s">
        <v>7</v>
      </c>
      <c r="I557" s="43" t="str">
        <f t="shared" si="61"/>
        <v>900958415SUMINISTRO DE BIENES Y SERVICIOSAIA CONCAY</v>
      </c>
      <c r="J557" s="193">
        <f t="shared" si="57"/>
        <v>7.062217331429315E-5</v>
      </c>
      <c r="K557" s="156">
        <f t="shared" si="58"/>
        <v>120935.06242473984</v>
      </c>
      <c r="L557" s="156">
        <f t="shared" si="59"/>
        <v>264833.1499285993</v>
      </c>
      <c r="M557" s="156">
        <f t="shared" si="60"/>
        <v>509680.22480925365</v>
      </c>
      <c r="N557" s="156">
        <f t="shared" si="62"/>
        <v>509680.22480925365</v>
      </c>
      <c r="O557" s="156">
        <f t="shared" si="63"/>
        <v>51121.337922527695</v>
      </c>
    </row>
    <row r="558" spans="1:15" ht="28" x14ac:dyDescent="0.15">
      <c r="A558" s="91" t="s">
        <v>65</v>
      </c>
      <c r="B558" s="90" t="s">
        <v>5234</v>
      </c>
      <c r="C558" s="44" t="s">
        <v>1707</v>
      </c>
      <c r="D558" s="44" t="s">
        <v>1708</v>
      </c>
      <c r="E558" s="43" t="s">
        <v>7586</v>
      </c>
      <c r="F558" s="56">
        <v>621795</v>
      </c>
      <c r="G558" s="104">
        <v>0</v>
      </c>
      <c r="H558" s="43" t="s">
        <v>7</v>
      </c>
      <c r="I558" s="43" t="str">
        <f t="shared" si="61"/>
        <v>19448866SUMINISTRO DE BIENES Y SERVICIOSAIA CONCAY</v>
      </c>
      <c r="J558" s="193">
        <f t="shared" si="57"/>
        <v>3.0154516227269292E-5</v>
      </c>
      <c r="K558" s="156">
        <f t="shared" si="58"/>
        <v>51637.299323873718</v>
      </c>
      <c r="L558" s="156">
        <f t="shared" si="59"/>
        <v>113079.43585225985</v>
      </c>
      <c r="M558" s="156">
        <f t="shared" si="60"/>
        <v>217625.14361220249</v>
      </c>
      <c r="N558" s="156">
        <f t="shared" si="62"/>
        <v>217625.14361220249</v>
      </c>
      <c r="O558" s="156">
        <f t="shared" si="63"/>
        <v>21827.977554360932</v>
      </c>
    </row>
    <row r="559" spans="1:15" ht="28" x14ac:dyDescent="0.15">
      <c r="A559" s="91" t="s">
        <v>65</v>
      </c>
      <c r="B559" s="90" t="s">
        <v>5234</v>
      </c>
      <c r="C559" s="44" t="s">
        <v>1782</v>
      </c>
      <c r="D559" s="44" t="s">
        <v>1783</v>
      </c>
      <c r="E559" s="43" t="s">
        <v>7586</v>
      </c>
      <c r="F559" s="56">
        <v>418653</v>
      </c>
      <c r="G559" s="104">
        <v>0</v>
      </c>
      <c r="H559" s="43" t="s">
        <v>11</v>
      </c>
      <c r="I559" s="43" t="str">
        <f t="shared" si="61"/>
        <v>52474280SUMINISTRO DE BIENES Y SERVICIOSAIA S.A.</v>
      </c>
      <c r="J559" s="193">
        <f t="shared" si="57"/>
        <v>2.0302959467501302E-5</v>
      </c>
      <c r="K559" s="156">
        <f t="shared" si="58"/>
        <v>34767.262962612607</v>
      </c>
      <c r="L559" s="156">
        <f t="shared" si="59"/>
        <v>76136.098003129882</v>
      </c>
      <c r="M559" s="156">
        <f t="shared" si="60"/>
        <v>146526.4584769569</v>
      </c>
      <c r="N559" s="156">
        <f t="shared" si="62"/>
        <v>146526.4584769569</v>
      </c>
      <c r="O559" s="156">
        <f t="shared" si="63"/>
        <v>14696.722049977674</v>
      </c>
    </row>
    <row r="560" spans="1:15" ht="28" x14ac:dyDescent="0.15">
      <c r="A560" s="91" t="s">
        <v>65</v>
      </c>
      <c r="B560" s="90" t="s">
        <v>5234</v>
      </c>
      <c r="C560" s="44" t="s">
        <v>480</v>
      </c>
      <c r="D560" s="44" t="s">
        <v>481</v>
      </c>
      <c r="E560" s="43" t="s">
        <v>7586</v>
      </c>
      <c r="F560" s="56">
        <v>38455390</v>
      </c>
      <c r="G560" s="104">
        <v>0</v>
      </c>
      <c r="H560" s="43" t="s">
        <v>11</v>
      </c>
      <c r="I560" s="43" t="str">
        <f t="shared" si="61"/>
        <v>811009005SUMINISTRO DE BIENES Y SERVICIOSAIA S.A.</v>
      </c>
      <c r="J560" s="193">
        <f t="shared" si="57"/>
        <v>1.8649292480334666E-3</v>
      </c>
      <c r="K560" s="156">
        <f t="shared" si="58"/>
        <v>3193548.4911366291</v>
      </c>
      <c r="L560" s="156">
        <f t="shared" si="59"/>
        <v>6993484.6801255001</v>
      </c>
      <c r="M560" s="156">
        <f t="shared" si="60"/>
        <v>13459194.383057529</v>
      </c>
      <c r="N560" s="156">
        <f t="shared" si="62"/>
        <v>13459194.383057529</v>
      </c>
      <c r="O560" s="156">
        <f t="shared" si="63"/>
        <v>1349968.0598335399</v>
      </c>
    </row>
    <row r="561" spans="1:15" ht="28" x14ac:dyDescent="0.15">
      <c r="A561" s="91" t="s">
        <v>65</v>
      </c>
      <c r="B561" s="90" t="s">
        <v>5234</v>
      </c>
      <c r="C561" s="44" t="s">
        <v>1916</v>
      </c>
      <c r="D561" s="44" t="s">
        <v>1917</v>
      </c>
      <c r="E561" s="43" t="s">
        <v>7586</v>
      </c>
      <c r="F561" s="56">
        <v>100000</v>
      </c>
      <c r="G561" s="104">
        <v>0</v>
      </c>
      <c r="H561" s="43" t="s">
        <v>11</v>
      </c>
      <c r="I561" s="43" t="str">
        <f t="shared" si="61"/>
        <v>8348737SUMINISTRO DE BIENES Y SERVICIOSAIA S.A.</v>
      </c>
      <c r="J561" s="193">
        <f t="shared" si="57"/>
        <v>4.8495913005523192E-6</v>
      </c>
      <c r="K561" s="156">
        <f t="shared" si="58"/>
        <v>8304.5536429005897</v>
      </c>
      <c r="L561" s="156">
        <f t="shared" si="59"/>
        <v>18185.967377071196</v>
      </c>
      <c r="M561" s="156">
        <f t="shared" si="60"/>
        <v>34999.500416086084</v>
      </c>
      <c r="N561" s="156">
        <f t="shared" si="62"/>
        <v>34999.500416086084</v>
      </c>
      <c r="O561" s="156">
        <f t="shared" si="63"/>
        <v>3510.4781406027605</v>
      </c>
    </row>
    <row r="562" spans="1:15" ht="28" x14ac:dyDescent="0.15">
      <c r="A562" s="91" t="s">
        <v>65</v>
      </c>
      <c r="B562" s="90" t="s">
        <v>5234</v>
      </c>
      <c r="C562" s="44" t="s">
        <v>1727</v>
      </c>
      <c r="D562" s="44" t="s">
        <v>1728</v>
      </c>
      <c r="E562" s="43" t="s">
        <v>7586</v>
      </c>
      <c r="F562" s="56">
        <v>577225</v>
      </c>
      <c r="G562" s="104">
        <v>0</v>
      </c>
      <c r="H562" s="43" t="s">
        <v>11</v>
      </c>
      <c r="I562" s="43" t="str">
        <f t="shared" si="61"/>
        <v>890920510SUMINISTRO DE BIENES Y SERVICIOSAIA S.A.</v>
      </c>
      <c r="J562" s="193">
        <f t="shared" si="57"/>
        <v>2.7993053384613124E-5</v>
      </c>
      <c r="K562" s="156">
        <f t="shared" si="58"/>
        <v>47935.959765232925</v>
      </c>
      <c r="L562" s="156">
        <f t="shared" si="59"/>
        <v>104973.95019229922</v>
      </c>
      <c r="M562" s="156">
        <f t="shared" si="60"/>
        <v>202025.8662767529</v>
      </c>
      <c r="N562" s="156">
        <f t="shared" si="62"/>
        <v>202025.8662767529</v>
      </c>
      <c r="O562" s="156">
        <f t="shared" si="63"/>
        <v>20263.357447094284</v>
      </c>
    </row>
    <row r="563" spans="1:15" ht="28" x14ac:dyDescent="0.15">
      <c r="A563" s="91" t="s">
        <v>65</v>
      </c>
      <c r="B563" s="90" t="s">
        <v>5234</v>
      </c>
      <c r="C563" s="44" t="s">
        <v>1613</v>
      </c>
      <c r="D563" s="44" t="s">
        <v>1614</v>
      </c>
      <c r="E563" s="43" t="s">
        <v>7586</v>
      </c>
      <c r="F563" s="56">
        <v>3329257</v>
      </c>
      <c r="G563" s="104">
        <v>0</v>
      </c>
      <c r="H563" s="43" t="s">
        <v>7</v>
      </c>
      <c r="I563" s="43" t="str">
        <f t="shared" si="61"/>
        <v>80093550SUMINISTRO DE BIENES Y SERVICIOSAIA CONCAY</v>
      </c>
      <c r="J563" s="193">
        <f t="shared" si="57"/>
        <v>1.6145535784502913E-4</v>
      </c>
      <c r="K563" s="156">
        <f t="shared" si="58"/>
        <v>276479.9334750229</v>
      </c>
      <c r="L563" s="156">
        <f t="shared" si="59"/>
        <v>605457.59191885928</v>
      </c>
      <c r="M563" s="156">
        <f t="shared" si="60"/>
        <v>1165223.3175675753</v>
      </c>
      <c r="N563" s="156">
        <f t="shared" si="62"/>
        <v>1165223.3175675753</v>
      </c>
      <c r="O563" s="156">
        <f t="shared" si="63"/>
        <v>116872.83922948725</v>
      </c>
    </row>
    <row r="564" spans="1:15" ht="28" x14ac:dyDescent="0.15">
      <c r="A564" s="91" t="s">
        <v>65</v>
      </c>
      <c r="B564" s="90" t="s">
        <v>5234</v>
      </c>
      <c r="C564" s="44" t="s">
        <v>280</v>
      </c>
      <c r="D564" s="44" t="s">
        <v>281</v>
      </c>
      <c r="E564" s="43" t="s">
        <v>7586</v>
      </c>
      <c r="F564" s="56">
        <v>50073754</v>
      </c>
      <c r="G564" s="104">
        <v>0</v>
      </c>
      <c r="H564" s="43" t="s">
        <v>11</v>
      </c>
      <c r="I564" s="43" t="str">
        <f t="shared" si="61"/>
        <v>901070594SUMINISTRO DE BIENES Y SERVICIOSAIA S.A.</v>
      </c>
      <c r="J564" s="193">
        <f t="shared" si="57"/>
        <v>2.4283724178439689E-3</v>
      </c>
      <c r="K564" s="156">
        <f t="shared" si="58"/>
        <v>4158401.7619440793</v>
      </c>
      <c r="L564" s="156">
        <f t="shared" si="59"/>
        <v>9106396.5669148825</v>
      </c>
      <c r="M564" s="156">
        <f t="shared" si="60"/>
        <v>17525563.739579923</v>
      </c>
      <c r="N564" s="156">
        <f t="shared" si="62"/>
        <v>17525563.739579923</v>
      </c>
      <c r="O564" s="156">
        <f t="shared" si="63"/>
        <v>1757828.1883492002</v>
      </c>
    </row>
    <row r="565" spans="1:15" ht="42" x14ac:dyDescent="0.15">
      <c r="A565" s="91" t="s">
        <v>65</v>
      </c>
      <c r="B565" s="90" t="s">
        <v>5234</v>
      </c>
      <c r="C565" s="44" t="s">
        <v>990</v>
      </c>
      <c r="D565" s="44" t="s">
        <v>991</v>
      </c>
      <c r="E565" s="43" t="s">
        <v>7586</v>
      </c>
      <c r="F565" s="56">
        <v>4867759.5</v>
      </c>
      <c r="G565" s="104">
        <v>0</v>
      </c>
      <c r="H565" s="43" t="s">
        <v>93</v>
      </c>
      <c r="I565" s="43" t="str">
        <f t="shared" si="61"/>
        <v>800061774SUMINISTRO DE BIENES Y SERVICIOSCONSORCIO TRIPLEA RIONEGRO</v>
      </c>
      <c r="J565" s="193">
        <f t="shared" si="57"/>
        <v>2.3606644124380907E-4</v>
      </c>
      <c r="K565" s="156">
        <f t="shared" si="58"/>
        <v>404245.69888488954</v>
      </c>
      <c r="L565" s="156">
        <f t="shared" si="59"/>
        <v>885249.15466428397</v>
      </c>
      <c r="M565" s="156">
        <f t="shared" si="60"/>
        <v>1703691.50645657</v>
      </c>
      <c r="N565" s="156">
        <f t="shared" si="62"/>
        <v>1703691.50645657</v>
      </c>
      <c r="O565" s="156">
        <f t="shared" si="63"/>
        <v>170881.63318461421</v>
      </c>
    </row>
    <row r="566" spans="1:15" ht="28" x14ac:dyDescent="0.15">
      <c r="A566" s="91" t="s">
        <v>65</v>
      </c>
      <c r="B566" s="90" t="s">
        <v>5234</v>
      </c>
      <c r="C566" s="44" t="s">
        <v>1599</v>
      </c>
      <c r="D566" s="44" t="s">
        <v>1600</v>
      </c>
      <c r="E566" s="43" t="s">
        <v>7586</v>
      </c>
      <c r="F566" s="56">
        <v>1379715</v>
      </c>
      <c r="G566" s="104">
        <v>0</v>
      </c>
      <c r="H566" s="43" t="s">
        <v>11</v>
      </c>
      <c r="I566" s="43" t="str">
        <f t="shared" si="61"/>
        <v>900177835SUMINISTRO DE BIENES Y SERVICIOSAIA S.A.</v>
      </c>
      <c r="J566" s="193">
        <f t="shared" si="57"/>
        <v>6.6910538612415432E-5</v>
      </c>
      <c r="K566" s="156">
        <f t="shared" si="58"/>
        <v>114579.17229414587</v>
      </c>
      <c r="L566" s="156">
        <f t="shared" si="59"/>
        <v>250914.51979655787</v>
      </c>
      <c r="M566" s="156">
        <f t="shared" si="60"/>
        <v>482893.35716580215</v>
      </c>
      <c r="N566" s="156">
        <f t="shared" si="62"/>
        <v>482893.35716580215</v>
      </c>
      <c r="O566" s="156">
        <f t="shared" si="63"/>
        <v>48434.593477617374</v>
      </c>
    </row>
    <row r="567" spans="1:15" ht="28" x14ac:dyDescent="0.15">
      <c r="A567" s="91" t="s">
        <v>65</v>
      </c>
      <c r="B567" s="90" t="s">
        <v>5234</v>
      </c>
      <c r="C567" s="44" t="s">
        <v>844</v>
      </c>
      <c r="D567" s="44" t="s">
        <v>845</v>
      </c>
      <c r="E567" s="43" t="s">
        <v>7586</v>
      </c>
      <c r="F567" s="56">
        <v>6969000</v>
      </c>
      <c r="G567" s="104">
        <v>0</v>
      </c>
      <c r="H567" s="43" t="s">
        <v>11</v>
      </c>
      <c r="I567" s="43" t="str">
        <f t="shared" si="61"/>
        <v>900283966SUMINISTRO DE BIENES Y SERVICIOSAIA S.A.</v>
      </c>
      <c r="J567" s="193">
        <f t="shared" si="57"/>
        <v>3.379680177354911E-4</v>
      </c>
      <c r="K567" s="156">
        <f t="shared" si="58"/>
        <v>578744.34337374207</v>
      </c>
      <c r="L567" s="156">
        <f t="shared" si="59"/>
        <v>1267380.0665080915</v>
      </c>
      <c r="M567" s="156">
        <f t="shared" si="60"/>
        <v>2439115.1839970392</v>
      </c>
      <c r="N567" s="156">
        <f t="shared" si="62"/>
        <v>2439115.1839970392</v>
      </c>
      <c r="O567" s="156">
        <f t="shared" si="63"/>
        <v>244645.22161860633</v>
      </c>
    </row>
    <row r="568" spans="1:15" ht="28" x14ac:dyDescent="0.15">
      <c r="A568" s="91" t="s">
        <v>65</v>
      </c>
      <c r="B568" s="90" t="s">
        <v>5234</v>
      </c>
      <c r="C568" s="44" t="s">
        <v>1391</v>
      </c>
      <c r="D568" s="44" t="s">
        <v>1392</v>
      </c>
      <c r="E568" s="43" t="s">
        <v>7586</v>
      </c>
      <c r="F568" s="56">
        <v>1833751</v>
      </c>
      <c r="G568" s="104">
        <v>0</v>
      </c>
      <c r="H568" s="43" t="s">
        <v>11</v>
      </c>
      <c r="I568" s="43" t="str">
        <f t="shared" si="61"/>
        <v>811012661SUMINISTRO DE BIENES Y SERVICIOSAIA S.A.</v>
      </c>
      <c r="J568" s="193">
        <f t="shared" si="57"/>
        <v>8.8929428969791155E-5</v>
      </c>
      <c r="K568" s="156">
        <f t="shared" si="58"/>
        <v>152284.83547222597</v>
      </c>
      <c r="L568" s="156">
        <f t="shared" si="59"/>
        <v>333485.35863671685</v>
      </c>
      <c r="M568" s="156">
        <f t="shared" si="60"/>
        <v>641803.68887498276</v>
      </c>
      <c r="N568" s="156">
        <f t="shared" si="62"/>
        <v>641803.68887498276</v>
      </c>
      <c r="O568" s="156">
        <f t="shared" si="63"/>
        <v>64373.42800808452</v>
      </c>
    </row>
    <row r="569" spans="1:15" ht="28" x14ac:dyDescent="0.15">
      <c r="A569" s="91" t="s">
        <v>65</v>
      </c>
      <c r="B569" s="90" t="s">
        <v>5234</v>
      </c>
      <c r="C569" s="44" t="s">
        <v>1405</v>
      </c>
      <c r="D569" s="44" t="s">
        <v>1406</v>
      </c>
      <c r="E569" s="43" t="s">
        <v>7586</v>
      </c>
      <c r="F569" s="56">
        <v>1767745.5</v>
      </c>
      <c r="G569" s="104">
        <v>0</v>
      </c>
      <c r="H569" s="43" t="s">
        <v>7</v>
      </c>
      <c r="I569" s="43" t="str">
        <f t="shared" si="61"/>
        <v>900181710SUMINISTRO DE BIENES Y SERVICIOSAIA CONCAY</v>
      </c>
      <c r="J569" s="193">
        <f t="shared" si="57"/>
        <v>8.5728431983905098E-5</v>
      </c>
      <c r="K569" s="156">
        <f t="shared" si="58"/>
        <v>146803.37331746123</v>
      </c>
      <c r="L569" s="156">
        <f t="shared" si="59"/>
        <v>321481.61993964412</v>
      </c>
      <c r="M569" s="156">
        <f t="shared" si="60"/>
        <v>618702.09362784307</v>
      </c>
      <c r="N569" s="156">
        <f t="shared" si="62"/>
        <v>618702.09362784307</v>
      </c>
      <c r="O569" s="156">
        <f t="shared" si="63"/>
        <v>62056.319358988971</v>
      </c>
    </row>
    <row r="570" spans="1:15" ht="28" x14ac:dyDescent="0.15">
      <c r="A570" s="91" t="s">
        <v>65</v>
      </c>
      <c r="B570" s="90" t="s">
        <v>5234</v>
      </c>
      <c r="C570" s="44" t="s">
        <v>1955</v>
      </c>
      <c r="D570" s="44" t="s">
        <v>1956</v>
      </c>
      <c r="E570" s="43" t="s">
        <v>7586</v>
      </c>
      <c r="F570" s="56">
        <v>2822.5</v>
      </c>
      <c r="G570" s="104">
        <v>0</v>
      </c>
      <c r="H570" s="43" t="s">
        <v>7</v>
      </c>
      <c r="I570" s="43" t="str">
        <f t="shared" si="61"/>
        <v>900795601SUMINISTRO DE BIENES Y SERVICIOSAIA CONCAY</v>
      </c>
      <c r="J570" s="193">
        <f t="shared" si="57"/>
        <v>1.368797144580892E-7</v>
      </c>
      <c r="K570" s="156">
        <f t="shared" si="58"/>
        <v>234.39602657086911</v>
      </c>
      <c r="L570" s="156">
        <f t="shared" si="59"/>
        <v>513.29892921783448</v>
      </c>
      <c r="M570" s="156">
        <f t="shared" si="60"/>
        <v>987.86089924402972</v>
      </c>
      <c r="N570" s="156">
        <f t="shared" si="62"/>
        <v>987.86089924402972</v>
      </c>
      <c r="O570" s="156">
        <f t="shared" si="63"/>
        <v>99.083245518512896</v>
      </c>
    </row>
    <row r="571" spans="1:15" ht="28" x14ac:dyDescent="0.15">
      <c r="A571" s="91" t="s">
        <v>65</v>
      </c>
      <c r="B571" s="90" t="s">
        <v>5234</v>
      </c>
      <c r="C571" s="44" t="s">
        <v>1942</v>
      </c>
      <c r="D571" s="44" t="s">
        <v>1943</v>
      </c>
      <c r="E571" s="43" t="s">
        <v>7586</v>
      </c>
      <c r="F571" s="56">
        <v>20000</v>
      </c>
      <c r="G571" s="104">
        <v>0</v>
      </c>
      <c r="H571" s="43" t="s">
        <v>11</v>
      </c>
      <c r="I571" s="43" t="str">
        <f t="shared" si="61"/>
        <v>18494826SUMINISTRO DE BIENES Y SERVICIOSAIA S.A.</v>
      </c>
      <c r="J571" s="193">
        <f t="shared" si="57"/>
        <v>9.6991826011046388E-7</v>
      </c>
      <c r="K571" s="156">
        <f t="shared" si="58"/>
        <v>1660.9107285801181</v>
      </c>
      <c r="L571" s="156">
        <f t="shared" si="59"/>
        <v>3637.1934754142394</v>
      </c>
      <c r="M571" s="156">
        <f t="shared" si="60"/>
        <v>6999.9000832172178</v>
      </c>
      <c r="N571" s="156">
        <f t="shared" si="62"/>
        <v>6999.9000832172178</v>
      </c>
      <c r="O571" s="156">
        <f t="shared" si="63"/>
        <v>702.09562812055208</v>
      </c>
    </row>
    <row r="572" spans="1:15" ht="28" x14ac:dyDescent="0.15">
      <c r="A572" s="91" t="s">
        <v>65</v>
      </c>
      <c r="B572" s="90" t="s">
        <v>5234</v>
      </c>
      <c r="C572" s="44" t="s">
        <v>368</v>
      </c>
      <c r="D572" s="44" t="s">
        <v>369</v>
      </c>
      <c r="E572" s="43" t="s">
        <v>7586</v>
      </c>
      <c r="F572" s="56">
        <v>34009143</v>
      </c>
      <c r="G572" s="104">
        <v>0</v>
      </c>
      <c r="H572" s="43" t="s">
        <v>7</v>
      </c>
      <c r="I572" s="43" t="str">
        <f t="shared" si="61"/>
        <v>900076133SUMINISTRO DE BIENES Y SERVICIOSAIA CONCAY</v>
      </c>
      <c r="J572" s="193">
        <f t="shared" si="57"/>
        <v>1.6493044403203981E-3</v>
      </c>
      <c r="K572" s="156">
        <f t="shared" si="58"/>
        <v>2824307.523925771</v>
      </c>
      <c r="L572" s="156">
        <f t="shared" si="59"/>
        <v>6184891.6512014931</v>
      </c>
      <c r="M572" s="156">
        <f t="shared" si="60"/>
        <v>11903030.145792313</v>
      </c>
      <c r="N572" s="156">
        <f t="shared" si="62"/>
        <v>11903030.145792313</v>
      </c>
      <c r="O572" s="156">
        <f t="shared" si="63"/>
        <v>1193883.5308213339</v>
      </c>
    </row>
    <row r="573" spans="1:15" ht="28" x14ac:dyDescent="0.15">
      <c r="A573" s="91" t="s">
        <v>65</v>
      </c>
      <c r="B573" s="90" t="s">
        <v>5234</v>
      </c>
      <c r="C573" s="44" t="s">
        <v>134</v>
      </c>
      <c r="D573" s="44" t="s">
        <v>135</v>
      </c>
      <c r="E573" s="43" t="s">
        <v>7586</v>
      </c>
      <c r="F573" s="56">
        <v>234281298</v>
      </c>
      <c r="G573" s="104">
        <v>0</v>
      </c>
      <c r="H573" s="43" t="s">
        <v>11</v>
      </c>
      <c r="I573" s="43" t="str">
        <f t="shared" si="61"/>
        <v>830141216SUMINISTRO DE BIENES Y SERVICIOSAIA S.A.</v>
      </c>
      <c r="J573" s="193">
        <f t="shared" si="57"/>
        <v>1.1361685446629055E-2</v>
      </c>
      <c r="K573" s="156">
        <f t="shared" si="58"/>
        <v>19456016.067693785</v>
      </c>
      <c r="L573" s="156">
        <f t="shared" si="59"/>
        <v>42606320.424858958</v>
      </c>
      <c r="M573" s="156">
        <f t="shared" si="60"/>
        <v>81997283.868321896</v>
      </c>
      <c r="N573" s="156">
        <f t="shared" si="62"/>
        <v>81997283.868321896</v>
      </c>
      <c r="O573" s="156">
        <f t="shared" si="63"/>
        <v>8224393.7538104123</v>
      </c>
    </row>
    <row r="574" spans="1:15" ht="28" x14ac:dyDescent="0.15">
      <c r="A574" s="91" t="s">
        <v>65</v>
      </c>
      <c r="B574" s="90" t="s">
        <v>5234</v>
      </c>
      <c r="C574" s="44" t="s">
        <v>1772</v>
      </c>
      <c r="D574" s="44" t="s">
        <v>1773</v>
      </c>
      <c r="E574" s="43" t="s">
        <v>7586</v>
      </c>
      <c r="F574" s="56">
        <v>466480</v>
      </c>
      <c r="G574" s="104">
        <v>0</v>
      </c>
      <c r="H574" s="43" t="s">
        <v>11</v>
      </c>
      <c r="I574" s="43" t="str">
        <f t="shared" si="61"/>
        <v>800062591SUMINISTRO DE BIENES Y SERVICIOSAIA S.A.</v>
      </c>
      <c r="J574" s="193">
        <f t="shared" si="57"/>
        <v>2.2622373498816457E-5</v>
      </c>
      <c r="K574" s="156">
        <f t="shared" si="58"/>
        <v>38739.08183340267</v>
      </c>
      <c r="L574" s="156">
        <f t="shared" si="59"/>
        <v>84833.900620561719</v>
      </c>
      <c r="M574" s="156">
        <f t="shared" si="60"/>
        <v>163265.66954095836</v>
      </c>
      <c r="N574" s="156">
        <f t="shared" si="62"/>
        <v>163265.66954095836</v>
      </c>
      <c r="O574" s="156">
        <f t="shared" si="63"/>
        <v>16375.678430283755</v>
      </c>
    </row>
    <row r="575" spans="1:15" ht="28" x14ac:dyDescent="0.15">
      <c r="A575" s="91" t="s">
        <v>65</v>
      </c>
      <c r="B575" s="90" t="s">
        <v>5234</v>
      </c>
      <c r="C575" s="44" t="s">
        <v>808</v>
      </c>
      <c r="D575" s="44" t="s">
        <v>809</v>
      </c>
      <c r="E575" s="43" t="s">
        <v>7586</v>
      </c>
      <c r="F575" s="56">
        <v>7536590</v>
      </c>
      <c r="G575" s="104">
        <v>0</v>
      </c>
      <c r="H575" s="43" t="s">
        <v>11</v>
      </c>
      <c r="I575" s="43" t="str">
        <f t="shared" si="61"/>
        <v>79308062SUMINISTRO DE BIENES Y SERVICIOSAIA S.A.</v>
      </c>
      <c r="J575" s="193">
        <f t="shared" si="57"/>
        <v>3.6549381299829601E-4</v>
      </c>
      <c r="K575" s="156">
        <f t="shared" si="58"/>
        <v>625880.15939548146</v>
      </c>
      <c r="L575" s="156">
        <f t="shared" si="59"/>
        <v>1370601.79874361</v>
      </c>
      <c r="M575" s="156">
        <f t="shared" si="60"/>
        <v>2637768.8484087023</v>
      </c>
      <c r="N575" s="156">
        <f t="shared" si="62"/>
        <v>2637768.8484087023</v>
      </c>
      <c r="O575" s="156">
        <f t="shared" si="63"/>
        <v>264570.34449685353</v>
      </c>
    </row>
    <row r="576" spans="1:15" ht="28" x14ac:dyDescent="0.15">
      <c r="A576" s="91" t="s">
        <v>65</v>
      </c>
      <c r="B576" s="90" t="s">
        <v>5234</v>
      </c>
      <c r="C576" s="44" t="s">
        <v>951</v>
      </c>
      <c r="D576" s="44" t="s">
        <v>952</v>
      </c>
      <c r="E576" s="43" t="s">
        <v>7586</v>
      </c>
      <c r="F576" s="56">
        <v>5462536</v>
      </c>
      <c r="G576" s="104">
        <v>0</v>
      </c>
      <c r="H576" s="43" t="s">
        <v>7</v>
      </c>
      <c r="I576" s="43" t="str">
        <f t="shared" si="61"/>
        <v>80864457SUMINISTRO DE BIENES Y SERVICIOSAIA CONCAY</v>
      </c>
      <c r="J576" s="193">
        <f t="shared" si="57"/>
        <v>2.6491067064553865E-4</v>
      </c>
      <c r="K576" s="156">
        <f t="shared" si="58"/>
        <v>453639.23238275619</v>
      </c>
      <c r="L576" s="156">
        <f t="shared" si="59"/>
        <v>993415.01492076996</v>
      </c>
      <c r="M576" s="156">
        <f t="shared" si="60"/>
        <v>1911860.3100488523</v>
      </c>
      <c r="N576" s="156">
        <f t="shared" si="62"/>
        <v>1911860.3100488523</v>
      </c>
      <c r="O576" s="156">
        <f t="shared" si="63"/>
        <v>191761.13220255641</v>
      </c>
    </row>
    <row r="577" spans="1:15" ht="28" x14ac:dyDescent="0.15">
      <c r="A577" s="91" t="s">
        <v>65</v>
      </c>
      <c r="B577" s="90" t="s">
        <v>5234</v>
      </c>
      <c r="C577" s="44" t="s">
        <v>1313</v>
      </c>
      <c r="D577" s="44" t="s">
        <v>1314</v>
      </c>
      <c r="E577" s="43" t="s">
        <v>7586</v>
      </c>
      <c r="F577" s="56">
        <v>2337697.5</v>
      </c>
      <c r="G577" s="104">
        <v>0</v>
      </c>
      <c r="H577" s="43" t="s">
        <v>7</v>
      </c>
      <c r="I577" s="43" t="str">
        <f t="shared" si="61"/>
        <v>900091925SUMINISTRO DE BIENES Y SERVICIOSAIA CONCAY</v>
      </c>
      <c r="J577" s="193">
        <f t="shared" si="57"/>
        <v>1.1336877459322905E-4</v>
      </c>
      <c r="K577" s="156">
        <f t="shared" si="58"/>
        <v>194135.342896246</v>
      </c>
      <c r="L577" s="156">
        <f t="shared" si="59"/>
        <v>425132.90472460893</v>
      </c>
      <c r="M577" s="156">
        <f t="shared" si="60"/>
        <v>818182.44623933407</v>
      </c>
      <c r="N577" s="156">
        <f t="shared" si="62"/>
        <v>818182.44623933407</v>
      </c>
      <c r="O577" s="156">
        <f t="shared" si="63"/>
        <v>82064.359730917218</v>
      </c>
    </row>
    <row r="578" spans="1:15" ht="28" x14ac:dyDescent="0.15">
      <c r="A578" s="91" t="s">
        <v>65</v>
      </c>
      <c r="B578" s="90" t="s">
        <v>5234</v>
      </c>
      <c r="C578" s="44" t="s">
        <v>1899</v>
      </c>
      <c r="D578" s="44" t="s">
        <v>1900</v>
      </c>
      <c r="E578" s="43" t="s">
        <v>7586</v>
      </c>
      <c r="F578" s="56">
        <v>135000</v>
      </c>
      <c r="G578" s="104">
        <v>0</v>
      </c>
      <c r="H578" s="43" t="s">
        <v>11</v>
      </c>
      <c r="I578" s="43" t="str">
        <f t="shared" si="61"/>
        <v>900374031SUMINISTRO DE BIENES Y SERVICIOSAIA S.A.</v>
      </c>
      <c r="J578" s="193">
        <f t="shared" si="57"/>
        <v>6.5469482557456306E-6</v>
      </c>
      <c r="K578" s="156">
        <f t="shared" si="58"/>
        <v>11211.147417915796</v>
      </c>
      <c r="L578" s="156">
        <f t="shared" si="59"/>
        <v>24551.055959046116</v>
      </c>
      <c r="M578" s="156">
        <f t="shared" si="60"/>
        <v>47249.325561716214</v>
      </c>
      <c r="N578" s="156">
        <f t="shared" si="62"/>
        <v>47249.325561716214</v>
      </c>
      <c r="O578" s="156">
        <f t="shared" si="63"/>
        <v>4739.1454898137263</v>
      </c>
    </row>
    <row r="579" spans="1:15" ht="42" x14ac:dyDescent="0.15">
      <c r="A579" s="91" t="s">
        <v>65</v>
      </c>
      <c r="B579" s="90" t="s">
        <v>5234</v>
      </c>
      <c r="C579" s="44" t="s">
        <v>1621</v>
      </c>
      <c r="D579" s="44" t="s">
        <v>1622</v>
      </c>
      <c r="E579" s="43" t="s">
        <v>7586</v>
      </c>
      <c r="F579" s="56">
        <v>904845.24</v>
      </c>
      <c r="G579" s="104">
        <v>0</v>
      </c>
      <c r="H579" s="43" t="s">
        <v>7577</v>
      </c>
      <c r="I579" s="43" t="str">
        <f t="shared" si="61"/>
        <v>830037495SUMINISTRO DE BIENES Y SERVICIOSCONSORCIO CLINICA PORTOAZUL</v>
      </c>
      <c r="J579" s="193">
        <f t="shared" si="57"/>
        <v>4.3881296042501754E-5</v>
      </c>
      <c r="K579" s="156">
        <f t="shared" si="58"/>
        <v>75143.358341032581</v>
      </c>
      <c r="L579" s="156">
        <f t="shared" si="59"/>
        <v>164554.86015938158</v>
      </c>
      <c r="M579" s="156">
        <f t="shared" si="60"/>
        <v>316691.31353873515</v>
      </c>
      <c r="N579" s="156">
        <f t="shared" si="62"/>
        <v>316691.31353873515</v>
      </c>
      <c r="O579" s="156">
        <f t="shared" si="63"/>
        <v>31764.394356484583</v>
      </c>
    </row>
    <row r="580" spans="1:15" ht="28" x14ac:dyDescent="0.15">
      <c r="A580" s="91" t="s">
        <v>65</v>
      </c>
      <c r="B580" s="90" t="s">
        <v>5234</v>
      </c>
      <c r="C580" s="44" t="s">
        <v>1767</v>
      </c>
      <c r="D580" s="44" t="s">
        <v>1768</v>
      </c>
      <c r="E580" s="43" t="s">
        <v>7586</v>
      </c>
      <c r="F580" s="56">
        <v>467665</v>
      </c>
      <c r="G580" s="104">
        <v>0</v>
      </c>
      <c r="H580" s="43" t="s">
        <v>11</v>
      </c>
      <c r="I580" s="43" t="str">
        <f t="shared" si="61"/>
        <v>900355010SUMINISTRO DE BIENES Y SERVICIOSAIA S.A.</v>
      </c>
      <c r="J580" s="193">
        <f t="shared" si="57"/>
        <v>2.2679841155728005E-5</v>
      </c>
      <c r="K580" s="156">
        <f t="shared" si="58"/>
        <v>38837.490794071047</v>
      </c>
      <c r="L580" s="156">
        <f t="shared" si="59"/>
        <v>85049.404333980012</v>
      </c>
      <c r="M580" s="156">
        <f t="shared" si="60"/>
        <v>163680.41362088901</v>
      </c>
      <c r="N580" s="156">
        <f t="shared" si="62"/>
        <v>163680.41362088901</v>
      </c>
      <c r="O580" s="156">
        <f t="shared" si="63"/>
        <v>16417.2775962499</v>
      </c>
    </row>
    <row r="581" spans="1:15" ht="28" x14ac:dyDescent="0.15">
      <c r="A581" s="91" t="s">
        <v>65</v>
      </c>
      <c r="B581" s="90" t="s">
        <v>5234</v>
      </c>
      <c r="C581" s="44" t="s">
        <v>224</v>
      </c>
      <c r="D581" s="44" t="s">
        <v>225</v>
      </c>
      <c r="E581" s="43" t="s">
        <v>7586</v>
      </c>
      <c r="F581" s="56">
        <v>84387717</v>
      </c>
      <c r="G581" s="104">
        <v>0</v>
      </c>
      <c r="H581" s="43" t="s">
        <v>11</v>
      </c>
      <c r="I581" s="43" t="str">
        <f t="shared" si="61"/>
        <v>900550325SUMINISTRO DE BIENES Y SERVICIOSAIA S.A.</v>
      </c>
      <c r="J581" s="193">
        <f t="shared" si="57"/>
        <v>4.0924593823667109E-3</v>
      </c>
      <c r="K581" s="156">
        <f t="shared" si="58"/>
        <v>7008023.2262841407</v>
      </c>
      <c r="L581" s="156">
        <f t="shared" si="59"/>
        <v>15346722.683875166</v>
      </c>
      <c r="M581" s="156">
        <f t="shared" si="60"/>
        <v>29535279.362540554</v>
      </c>
      <c r="N581" s="156">
        <f t="shared" si="62"/>
        <v>29535279.362540554</v>
      </c>
      <c r="O581" s="156">
        <f t="shared" si="63"/>
        <v>2962412.3586387197</v>
      </c>
    </row>
    <row r="582" spans="1:15" ht="28" x14ac:dyDescent="0.15">
      <c r="A582" s="91" t="s">
        <v>65</v>
      </c>
      <c r="B582" s="90" t="s">
        <v>5234</v>
      </c>
      <c r="C582" s="44" t="s">
        <v>488</v>
      </c>
      <c r="D582" s="44" t="s">
        <v>489</v>
      </c>
      <c r="E582" s="43" t="s">
        <v>7586</v>
      </c>
      <c r="F582" s="56">
        <v>22476064</v>
      </c>
      <c r="G582" s="104">
        <v>0</v>
      </c>
      <c r="H582" s="43" t="s">
        <v>11</v>
      </c>
      <c r="I582" s="43" t="str">
        <f t="shared" si="61"/>
        <v>900499299SUMINISTRO DE BIENES Y SERVICIOSAIA S.A.</v>
      </c>
      <c r="J582" s="193">
        <f t="shared" si="57"/>
        <v>1.0899972444505716E-3</v>
      </c>
      <c r="K582" s="156">
        <f t="shared" si="58"/>
        <v>1866536.7916926681</v>
      </c>
      <c r="L582" s="156">
        <f t="shared" si="59"/>
        <v>4087489.6666896436</v>
      </c>
      <c r="M582" s="156">
        <f t="shared" si="60"/>
        <v>7866510.113199776</v>
      </c>
      <c r="N582" s="156">
        <f t="shared" si="62"/>
        <v>7866510.113199776</v>
      </c>
      <c r="O582" s="156">
        <f t="shared" si="63"/>
        <v>789017.3135878864</v>
      </c>
    </row>
    <row r="583" spans="1:15" ht="28" x14ac:dyDescent="0.15">
      <c r="A583" s="91" t="s">
        <v>65</v>
      </c>
      <c r="B583" s="90" t="s">
        <v>5234</v>
      </c>
      <c r="C583" s="44" t="s">
        <v>1673</v>
      </c>
      <c r="D583" s="44" t="s">
        <v>1674</v>
      </c>
      <c r="E583" s="43" t="s">
        <v>7586</v>
      </c>
      <c r="F583" s="56">
        <v>698982.5</v>
      </c>
      <c r="G583" s="104">
        <v>0</v>
      </c>
      <c r="H583" s="43" t="s">
        <v>7</v>
      </c>
      <c r="I583" s="43" t="str">
        <f t="shared" si="61"/>
        <v>900668336SUMINISTRO DE BIENES Y SERVICIOSAIA CONCAY</v>
      </c>
      <c r="J583" s="193">
        <f t="shared" si="57"/>
        <v>3.3897794512383114E-5</v>
      </c>
      <c r="K583" s="156">
        <f t="shared" si="58"/>
        <v>58047.376666987613</v>
      </c>
      <c r="L583" s="156">
        <f t="shared" si="59"/>
        <v>127116.72942143668</v>
      </c>
      <c r="M583" s="156">
        <f t="shared" si="60"/>
        <v>244640.38299586895</v>
      </c>
      <c r="N583" s="156">
        <f t="shared" si="62"/>
        <v>244640.38299586895</v>
      </c>
      <c r="O583" s="156">
        <f t="shared" si="63"/>
        <v>24537.627869138691</v>
      </c>
    </row>
    <row r="584" spans="1:15" ht="28" x14ac:dyDescent="0.15">
      <c r="A584" s="91" t="s">
        <v>65</v>
      </c>
      <c r="B584" s="90" t="s">
        <v>5234</v>
      </c>
      <c r="C584" s="44" t="s">
        <v>1673</v>
      </c>
      <c r="D584" s="44" t="s">
        <v>1674</v>
      </c>
      <c r="E584" s="43" t="s">
        <v>7586</v>
      </c>
      <c r="F584" s="56">
        <v>87163</v>
      </c>
      <c r="G584" s="104">
        <v>0</v>
      </c>
      <c r="H584" s="43" t="s">
        <v>11</v>
      </c>
      <c r="I584" s="43" t="str">
        <f t="shared" si="61"/>
        <v>900668336SUMINISTRO DE BIENES Y SERVICIOSAIA S.A.</v>
      </c>
      <c r="J584" s="193">
        <f t="shared" si="57"/>
        <v>4.2270492653004178E-6</v>
      </c>
      <c r="K584" s="156">
        <f t="shared" si="58"/>
        <v>7238.4980917614403</v>
      </c>
      <c r="L584" s="156">
        <f t="shared" si="59"/>
        <v>15851.434744876567</v>
      </c>
      <c r="M584" s="156">
        <f t="shared" si="60"/>
        <v>30506.614547673114</v>
      </c>
      <c r="N584" s="156">
        <f t="shared" si="62"/>
        <v>30506.614547673114</v>
      </c>
      <c r="O584" s="156">
        <f t="shared" si="63"/>
        <v>3059.8380616935838</v>
      </c>
    </row>
    <row r="585" spans="1:15" ht="28" x14ac:dyDescent="0.15">
      <c r="A585" s="91" t="s">
        <v>65</v>
      </c>
      <c r="B585" s="90" t="s">
        <v>5234</v>
      </c>
      <c r="C585" s="44" t="s">
        <v>875</v>
      </c>
      <c r="D585" s="44" t="s">
        <v>876</v>
      </c>
      <c r="E585" s="43" t="s">
        <v>7586</v>
      </c>
      <c r="F585" s="56">
        <v>6632512.5</v>
      </c>
      <c r="G585" s="104">
        <v>0</v>
      </c>
      <c r="H585" s="43" t="s">
        <v>7</v>
      </c>
      <c r="I585" s="43" t="str">
        <f t="shared" si="61"/>
        <v>900661023SUMINISTRO DE BIENES Y SERVICIOSAIA CONCAY</v>
      </c>
      <c r="J585" s="193">
        <f t="shared" si="57"/>
        <v>3.2164974920804513E-4</v>
      </c>
      <c r="K585" s="156">
        <f t="shared" si="58"/>
        <v>550800.55843458697</v>
      </c>
      <c r="L585" s="156">
        <f t="shared" si="59"/>
        <v>1206186.5595301692</v>
      </c>
      <c r="M585" s="156">
        <f t="shared" si="60"/>
        <v>2321346.2400344615</v>
      </c>
      <c r="N585" s="156">
        <f t="shared" si="62"/>
        <v>2321346.2400344615</v>
      </c>
      <c r="O585" s="156">
        <f t="shared" si="63"/>
        <v>232832.90148524565</v>
      </c>
    </row>
    <row r="586" spans="1:15" ht="42" x14ac:dyDescent="0.15">
      <c r="A586" s="91" t="s">
        <v>65</v>
      </c>
      <c r="B586" s="90" t="s">
        <v>5234</v>
      </c>
      <c r="C586" s="44" t="s">
        <v>1868</v>
      </c>
      <c r="D586" s="44" t="s">
        <v>1869</v>
      </c>
      <c r="E586" s="43" t="s">
        <v>7586</v>
      </c>
      <c r="F586" s="56">
        <v>211417.19999999998</v>
      </c>
      <c r="G586" s="104">
        <v>0</v>
      </c>
      <c r="H586" s="43" t="s">
        <v>91</v>
      </c>
      <c r="I586" s="43" t="str">
        <f t="shared" si="61"/>
        <v>900488078SUMINISTRO DE BIENES Y SERVICIOSCONSORCIO NUESTRO URABA</v>
      </c>
      <c r="J586" s="193">
        <f t="shared" si="57"/>
        <v>1.0252870139071296E-5</v>
      </c>
      <c r="K586" s="156">
        <f t="shared" si="58"/>
        <v>17557.254784318422</v>
      </c>
      <c r="L586" s="156">
        <f t="shared" si="59"/>
        <v>38448.263021517363</v>
      </c>
      <c r="M586" s="156">
        <f t="shared" si="60"/>
        <v>73994.96379367754</v>
      </c>
      <c r="N586" s="156">
        <f t="shared" si="62"/>
        <v>73994.96379367754</v>
      </c>
      <c r="O586" s="156">
        <f t="shared" si="63"/>
        <v>7421.7545914744178</v>
      </c>
    </row>
    <row r="587" spans="1:15" ht="28" x14ac:dyDescent="0.15">
      <c r="A587" s="91" t="s">
        <v>65</v>
      </c>
      <c r="B587" s="90" t="s">
        <v>5234</v>
      </c>
      <c r="C587" s="44" t="s">
        <v>1292</v>
      </c>
      <c r="D587" s="44" t="s">
        <v>1293</v>
      </c>
      <c r="E587" s="43" t="s">
        <v>7586</v>
      </c>
      <c r="F587" s="56">
        <v>2462136.5</v>
      </c>
      <c r="G587" s="104">
        <v>0</v>
      </c>
      <c r="H587" s="43" t="s">
        <v>7</v>
      </c>
      <c r="I587" s="43" t="str">
        <f t="shared" si="61"/>
        <v>830007778SUMINISTRO DE BIENES Y SERVICIOSAIA CONCAY</v>
      </c>
      <c r="J587" s="193">
        <f t="shared" si="57"/>
        <v>1.1940355751172335E-4</v>
      </c>
      <c r="K587" s="156">
        <f t="shared" si="58"/>
        <v>204469.44640393506</v>
      </c>
      <c r="L587" s="156">
        <f t="shared" si="59"/>
        <v>447763.34066896257</v>
      </c>
      <c r="M587" s="156">
        <f t="shared" si="60"/>
        <v>861735.47456210735</v>
      </c>
      <c r="N587" s="156">
        <f t="shared" si="62"/>
        <v>861735.47456210735</v>
      </c>
      <c r="O587" s="156">
        <f t="shared" si="63"/>
        <v>86432.763624301879</v>
      </c>
    </row>
    <row r="588" spans="1:15" ht="28" x14ac:dyDescent="0.15">
      <c r="A588" s="91" t="s">
        <v>65</v>
      </c>
      <c r="B588" s="90" t="s">
        <v>5234</v>
      </c>
      <c r="C588" s="44" t="s">
        <v>506</v>
      </c>
      <c r="D588" s="44" t="s">
        <v>507</v>
      </c>
      <c r="E588" s="43" t="s">
        <v>7586</v>
      </c>
      <c r="F588" s="56">
        <v>20555351</v>
      </c>
      <c r="G588" s="104">
        <v>0</v>
      </c>
      <c r="H588" s="43" t="s">
        <v>11</v>
      </c>
      <c r="I588" s="43" t="str">
        <f t="shared" si="61"/>
        <v>900736899SUMINISTRO DE BIENES Y SERVICIOSAIA S.A.</v>
      </c>
      <c r="J588" s="193">
        <f t="shared" ref="J588:J651" si="64">+F588/$F$10</f>
        <v>9.9685051389399406E-4</v>
      </c>
      <c r="K588" s="156">
        <f t="shared" ref="K588:K651" si="65">+$C$2*J588</f>
        <v>1707030.1502815026</v>
      </c>
      <c r="L588" s="156">
        <f t="shared" ref="L588:L651" si="66">+$C$3*J588</f>
        <v>3738189.4271024778</v>
      </c>
      <c r="M588" s="156">
        <f t="shared" ref="M588:M651" si="67">+$C$4*J588</f>
        <v>7194270.1587729547</v>
      </c>
      <c r="N588" s="156">
        <f t="shared" si="62"/>
        <v>7194270.1587729547</v>
      </c>
      <c r="O588" s="156">
        <f t="shared" si="63"/>
        <v>721591.10357917089</v>
      </c>
    </row>
    <row r="589" spans="1:15" ht="28" x14ac:dyDescent="0.15">
      <c r="A589" s="91" t="s">
        <v>65</v>
      </c>
      <c r="B589" s="90" t="s">
        <v>5234</v>
      </c>
      <c r="C589" s="44" t="s">
        <v>724</v>
      </c>
      <c r="D589" s="44" t="s">
        <v>725</v>
      </c>
      <c r="E589" s="43" t="s">
        <v>7586</v>
      </c>
      <c r="F589" s="56">
        <v>11052866</v>
      </c>
      <c r="G589" s="104">
        <v>0</v>
      </c>
      <c r="H589" s="43" t="s">
        <v>11</v>
      </c>
      <c r="I589" s="43" t="str">
        <f t="shared" ref="I589:I652" si="68">+CONCATENATE(D589,E589,H589)</f>
        <v>900709969SUMINISTRO DE BIENES Y SERVICIOSAIA S.A.</v>
      </c>
      <c r="J589" s="193">
        <f t="shared" si="64"/>
        <v>5.360188279977051E-4</v>
      </c>
      <c r="K589" s="156">
        <f t="shared" si="65"/>
        <v>917891.18604792072</v>
      </c>
      <c r="L589" s="156">
        <f t="shared" si="66"/>
        <v>2010070.6049913941</v>
      </c>
      <c r="M589" s="156">
        <f t="shared" si="67"/>
        <v>3868447.8816594379</v>
      </c>
      <c r="N589" s="156">
        <f t="shared" ref="N589:N652" si="69">+$C$5*J589</f>
        <v>3868447.8816594379</v>
      </c>
      <c r="O589" s="156">
        <f t="shared" ref="O589:O652" si="70">+$C$6*J589</f>
        <v>388008.44484011468</v>
      </c>
    </row>
    <row r="590" spans="1:15" ht="28" x14ac:dyDescent="0.15">
      <c r="A590" s="91" t="s">
        <v>65</v>
      </c>
      <c r="B590" s="90" t="s">
        <v>5234</v>
      </c>
      <c r="C590" s="44" t="s">
        <v>1493</v>
      </c>
      <c r="D590" s="44" t="s">
        <v>1494</v>
      </c>
      <c r="E590" s="43" t="s">
        <v>7586</v>
      </c>
      <c r="F590" s="56">
        <v>1458710</v>
      </c>
      <c r="G590" s="104">
        <v>0</v>
      </c>
      <c r="H590" s="43" t="s">
        <v>11</v>
      </c>
      <c r="I590" s="43" t="str">
        <f t="shared" si="68"/>
        <v>9727739SUMINISTRO DE BIENES Y SERVICIOSAIA S.A.</v>
      </c>
      <c r="J590" s="193">
        <f t="shared" si="64"/>
        <v>7.0741473260286733E-5</v>
      </c>
      <c r="K590" s="156">
        <f t="shared" si="65"/>
        <v>121139.35444435518</v>
      </c>
      <c r="L590" s="156">
        <f t="shared" si="66"/>
        <v>265280.52472607524</v>
      </c>
      <c r="M590" s="156">
        <f t="shared" si="67"/>
        <v>510541.21251948935</v>
      </c>
      <c r="N590" s="156">
        <f t="shared" si="69"/>
        <v>510541.21251948935</v>
      </c>
      <c r="O590" s="156">
        <f t="shared" si="70"/>
        <v>51207.695684786522</v>
      </c>
    </row>
    <row r="591" spans="1:15" ht="28" x14ac:dyDescent="0.15">
      <c r="A591" s="91" t="s">
        <v>65</v>
      </c>
      <c r="B591" s="90" t="s">
        <v>5234</v>
      </c>
      <c r="C591" s="44" t="s">
        <v>1018</v>
      </c>
      <c r="D591" s="44" t="s">
        <v>1019</v>
      </c>
      <c r="E591" s="43" t="s">
        <v>7586</v>
      </c>
      <c r="F591" s="56">
        <v>4544000</v>
      </c>
      <c r="G591" s="104">
        <v>0</v>
      </c>
      <c r="H591" s="43" t="s">
        <v>11</v>
      </c>
      <c r="I591" s="43" t="str">
        <f t="shared" si="68"/>
        <v>98585403SUMINISTRO DE BIENES Y SERVICIOSAIA S.A.</v>
      </c>
      <c r="J591" s="193">
        <f t="shared" si="64"/>
        <v>2.2036542869709739E-4</v>
      </c>
      <c r="K591" s="156">
        <f t="shared" si="65"/>
        <v>377358.9175334028</v>
      </c>
      <c r="L591" s="156">
        <f t="shared" si="66"/>
        <v>826370.35761411523</v>
      </c>
      <c r="M591" s="156">
        <f t="shared" si="67"/>
        <v>1590377.2989069519</v>
      </c>
      <c r="N591" s="156">
        <f t="shared" si="69"/>
        <v>1590377.2989069519</v>
      </c>
      <c r="O591" s="156">
        <f t="shared" si="70"/>
        <v>159516.12670898944</v>
      </c>
    </row>
    <row r="592" spans="1:15" ht="28" x14ac:dyDescent="0.15">
      <c r="A592" s="91" t="s">
        <v>65</v>
      </c>
      <c r="B592" s="90" t="s">
        <v>5234</v>
      </c>
      <c r="C592" s="44" t="s">
        <v>712</v>
      </c>
      <c r="D592" s="44" t="s">
        <v>713</v>
      </c>
      <c r="E592" s="43" t="s">
        <v>7586</v>
      </c>
      <c r="F592" s="56">
        <v>11489072.199999999</v>
      </c>
      <c r="G592" s="104">
        <v>0</v>
      </c>
      <c r="H592" s="43" t="s">
        <v>11</v>
      </c>
      <c r="I592" s="43" t="str">
        <f t="shared" si="68"/>
        <v>65754688SUMINISTRO DE BIENES Y SERVICIOSAIA S.A.</v>
      </c>
      <c r="J592" s="193">
        <f t="shared" si="64"/>
        <v>5.5717304592537494E-4</v>
      </c>
      <c r="K592" s="156">
        <f t="shared" si="65"/>
        <v>954116.1639205789</v>
      </c>
      <c r="L592" s="156">
        <f t="shared" si="66"/>
        <v>2089398.9222201561</v>
      </c>
      <c r="M592" s="156">
        <f t="shared" si="67"/>
        <v>4021117.8724434311</v>
      </c>
      <c r="N592" s="156">
        <f t="shared" si="69"/>
        <v>4021117.8724434311</v>
      </c>
      <c r="O592" s="156">
        <f t="shared" si="70"/>
        <v>403321.36813906865</v>
      </c>
    </row>
    <row r="593" spans="1:15" ht="28" x14ac:dyDescent="0.15">
      <c r="A593" s="91" t="s">
        <v>65</v>
      </c>
      <c r="B593" s="90" t="s">
        <v>5234</v>
      </c>
      <c r="C593" s="44" t="s">
        <v>1377</v>
      </c>
      <c r="D593" s="44" t="s">
        <v>1378</v>
      </c>
      <c r="E593" s="43" t="s">
        <v>7586</v>
      </c>
      <c r="F593" s="56">
        <v>1970325.5</v>
      </c>
      <c r="G593" s="104">
        <v>0</v>
      </c>
      <c r="H593" s="43" t="s">
        <v>7</v>
      </c>
      <c r="I593" s="43" t="str">
        <f t="shared" si="68"/>
        <v>23115742SUMINISTRO DE BIENES Y SERVICIOSAIA CONCAY</v>
      </c>
      <c r="J593" s="193">
        <f t="shared" si="64"/>
        <v>9.5552734040563992E-5</v>
      </c>
      <c r="K593" s="156">
        <f t="shared" si="65"/>
        <v>163626.73808724925</v>
      </c>
      <c r="L593" s="156">
        <f t="shared" si="66"/>
        <v>358322.75265211496</v>
      </c>
      <c r="M593" s="156">
        <f t="shared" si="67"/>
        <v>689604.08157075034</v>
      </c>
      <c r="N593" s="156">
        <f t="shared" si="69"/>
        <v>689604.08157075034</v>
      </c>
      <c r="O593" s="156">
        <f t="shared" si="70"/>
        <v>69167.845976222045</v>
      </c>
    </row>
    <row r="594" spans="1:15" ht="28" x14ac:dyDescent="0.15">
      <c r="A594" s="91" t="s">
        <v>65</v>
      </c>
      <c r="B594" s="90" t="s">
        <v>5234</v>
      </c>
      <c r="C594" s="44" t="s">
        <v>967</v>
      </c>
      <c r="D594" s="44" t="s">
        <v>969</v>
      </c>
      <c r="E594" s="43" t="s">
        <v>7586</v>
      </c>
      <c r="F594" s="56">
        <v>5295322</v>
      </c>
      <c r="G594" s="104">
        <v>0</v>
      </c>
      <c r="H594" s="43" t="s">
        <v>11</v>
      </c>
      <c r="I594" s="43" t="str">
        <f t="shared" si="68"/>
        <v>71384659SUMINISTRO DE BIENES Y SERVICIOSAIA S.A.</v>
      </c>
      <c r="J594" s="193">
        <f t="shared" si="64"/>
        <v>2.5680147504823309E-4</v>
      </c>
      <c r="K594" s="156">
        <f t="shared" si="65"/>
        <v>439752.85605431639</v>
      </c>
      <c r="L594" s="156">
        <f t="shared" si="66"/>
        <v>963005.53143087414</v>
      </c>
      <c r="M594" s="156">
        <f t="shared" si="67"/>
        <v>1853336.2454230981</v>
      </c>
      <c r="N594" s="156">
        <f t="shared" si="69"/>
        <v>1853336.2454230981</v>
      </c>
      <c r="O594" s="156">
        <f t="shared" si="70"/>
        <v>185891.1212845289</v>
      </c>
    </row>
    <row r="595" spans="1:15" ht="28" x14ac:dyDescent="0.15">
      <c r="A595" s="91" t="s">
        <v>65</v>
      </c>
      <c r="B595" s="90" t="s">
        <v>5234</v>
      </c>
      <c r="C595" s="44" t="s">
        <v>278</v>
      </c>
      <c r="D595" s="44" t="s">
        <v>279</v>
      </c>
      <c r="E595" s="43" t="s">
        <v>7586</v>
      </c>
      <c r="F595" s="56">
        <v>48985590</v>
      </c>
      <c r="G595" s="104">
        <v>0</v>
      </c>
      <c r="H595" s="43" t="s">
        <v>7</v>
      </c>
      <c r="I595" s="43" t="str">
        <f t="shared" si="68"/>
        <v>830085821SUMINISTRO DE BIENES Y SERVICIOSAIA CONCAY</v>
      </c>
      <c r="J595" s="193">
        <f t="shared" si="64"/>
        <v>2.3756009111642268E-3</v>
      </c>
      <c r="K595" s="156">
        <f t="shared" si="65"/>
        <v>4068034.5988413468</v>
      </c>
      <c r="L595" s="156">
        <f t="shared" si="66"/>
        <v>8908503.4168658499</v>
      </c>
      <c r="M595" s="156">
        <f t="shared" si="67"/>
        <v>17144711.775872223</v>
      </c>
      <c r="N595" s="156">
        <f t="shared" si="69"/>
        <v>17144711.775872223</v>
      </c>
      <c r="O595" s="156">
        <f t="shared" si="70"/>
        <v>1719628.4289952917</v>
      </c>
    </row>
    <row r="596" spans="1:15" ht="28" x14ac:dyDescent="0.15">
      <c r="A596" s="91" t="s">
        <v>65</v>
      </c>
      <c r="B596" s="90" t="s">
        <v>5234</v>
      </c>
      <c r="C596" s="44" t="s">
        <v>1551</v>
      </c>
      <c r="D596" s="44" t="s">
        <v>1552</v>
      </c>
      <c r="E596" s="43" t="s">
        <v>7586</v>
      </c>
      <c r="F596" s="56">
        <v>1250732</v>
      </c>
      <c r="G596" s="104">
        <v>0</v>
      </c>
      <c r="H596" s="43" t="s">
        <v>11</v>
      </c>
      <c r="I596" s="43" t="str">
        <f t="shared" si="68"/>
        <v>900748621SUMINISTRO DE BIENES Y SERVICIOSAIA S.A.</v>
      </c>
      <c r="J596" s="193">
        <f t="shared" si="64"/>
        <v>6.0655390265224035E-5</v>
      </c>
      <c r="K596" s="156">
        <f t="shared" si="65"/>
        <v>103867.70986892341</v>
      </c>
      <c r="L596" s="156">
        <f t="shared" si="66"/>
        <v>227457.71349459013</v>
      </c>
      <c r="M596" s="156">
        <f t="shared" si="67"/>
        <v>437749.95154412184</v>
      </c>
      <c r="N596" s="156">
        <f t="shared" si="69"/>
        <v>437749.95154412184</v>
      </c>
      <c r="O596" s="156">
        <f t="shared" si="70"/>
        <v>43906.673457523721</v>
      </c>
    </row>
    <row r="597" spans="1:15" ht="28" x14ac:dyDescent="0.15">
      <c r="A597" s="91" t="s">
        <v>65</v>
      </c>
      <c r="B597" s="90" t="s">
        <v>5234</v>
      </c>
      <c r="C597" s="44" t="s">
        <v>1820</v>
      </c>
      <c r="D597" s="44" t="s">
        <v>1821</v>
      </c>
      <c r="E597" s="43" t="s">
        <v>7586</v>
      </c>
      <c r="F597" s="56">
        <v>326526.5</v>
      </c>
      <c r="G597" s="104">
        <v>0</v>
      </c>
      <c r="H597" s="43" t="s">
        <v>7</v>
      </c>
      <c r="I597" s="43" t="str">
        <f t="shared" si="68"/>
        <v>900052413SUMINISTRO DE BIENES Y SERVICIOSAIA CONCAY</v>
      </c>
      <c r="J597" s="193">
        <f t="shared" si="64"/>
        <v>1.5835200737997967E-5</v>
      </c>
      <c r="K597" s="156">
        <f t="shared" si="65"/>
        <v>27116.56835078579</v>
      </c>
      <c r="L597" s="156">
        <f t="shared" si="66"/>
        <v>59382.002767492377</v>
      </c>
      <c r="M597" s="156">
        <f t="shared" si="67"/>
        <v>114282.64372613133</v>
      </c>
      <c r="N597" s="156">
        <f t="shared" si="69"/>
        <v>114282.64372613133</v>
      </c>
      <c r="O597" s="156">
        <f t="shared" si="70"/>
        <v>11462.641405775272</v>
      </c>
    </row>
    <row r="598" spans="1:15" ht="28" x14ac:dyDescent="0.15">
      <c r="A598" s="91" t="s">
        <v>65</v>
      </c>
      <c r="B598" s="90" t="s">
        <v>5234</v>
      </c>
      <c r="C598" s="44" t="s">
        <v>1148</v>
      </c>
      <c r="D598" s="44" t="s">
        <v>1149</v>
      </c>
      <c r="E598" s="43" t="s">
        <v>7586</v>
      </c>
      <c r="F598" s="56">
        <v>3608916</v>
      </c>
      <c r="G598" s="104">
        <v>0</v>
      </c>
      <c r="H598" s="43" t="s">
        <v>11</v>
      </c>
      <c r="I598" s="43" t="str">
        <f t="shared" si="68"/>
        <v>900763182SUMINISTRO DE BIENES Y SERVICIOSAIA S.A.</v>
      </c>
      <c r="J598" s="193">
        <f t="shared" si="64"/>
        <v>1.7501767638024074E-4</v>
      </c>
      <c r="K598" s="156">
        <f t="shared" si="65"/>
        <v>299704.36514722224</v>
      </c>
      <c r="L598" s="156">
        <f t="shared" si="66"/>
        <v>656316.28642590274</v>
      </c>
      <c r="M598" s="156">
        <f t="shared" si="67"/>
        <v>1263102.5704361973</v>
      </c>
      <c r="N598" s="156">
        <f t="shared" si="69"/>
        <v>1263102.5704361973</v>
      </c>
      <c r="O598" s="156">
        <f t="shared" si="70"/>
        <v>126690.20729271551</v>
      </c>
    </row>
    <row r="599" spans="1:15" ht="28" x14ac:dyDescent="0.15">
      <c r="A599" s="91" t="s">
        <v>65</v>
      </c>
      <c r="B599" s="90" t="s">
        <v>5234</v>
      </c>
      <c r="C599" s="44" t="s">
        <v>674</v>
      </c>
      <c r="D599" s="44" t="s">
        <v>675</v>
      </c>
      <c r="E599" s="43" t="s">
        <v>7586</v>
      </c>
      <c r="F599" s="56">
        <v>12687460</v>
      </c>
      <c r="G599" s="104">
        <v>0</v>
      </c>
      <c r="H599" s="43" t="s">
        <v>7</v>
      </c>
      <c r="I599" s="43" t="str">
        <f t="shared" si="68"/>
        <v>79389900SUMINISTRO DE BIENES Y SERVICIOSAIA CONCAY</v>
      </c>
      <c r="J599" s="193">
        <f t="shared" si="64"/>
        <v>6.1528995642105529E-4</v>
      </c>
      <c r="K599" s="156">
        <f t="shared" si="65"/>
        <v>1053636.9216215552</v>
      </c>
      <c r="L599" s="156">
        <f t="shared" si="66"/>
        <v>2307337.3365789573</v>
      </c>
      <c r="M599" s="156">
        <f t="shared" si="67"/>
        <v>4440547.615490756</v>
      </c>
      <c r="N599" s="156">
        <f t="shared" si="69"/>
        <v>4440547.615490756</v>
      </c>
      <c r="O599" s="156">
        <f t="shared" si="70"/>
        <v>445390.50989771896</v>
      </c>
    </row>
    <row r="600" spans="1:15" ht="28" x14ac:dyDescent="0.15">
      <c r="A600" s="91" t="s">
        <v>65</v>
      </c>
      <c r="B600" s="90" t="s">
        <v>5234</v>
      </c>
      <c r="C600" s="44" t="s">
        <v>1449</v>
      </c>
      <c r="D600" s="44" t="s">
        <v>1450</v>
      </c>
      <c r="E600" s="43" t="s">
        <v>7586</v>
      </c>
      <c r="F600" s="56">
        <v>2682513</v>
      </c>
      <c r="G600" s="104">
        <v>0</v>
      </c>
      <c r="H600" s="43" t="s">
        <v>11</v>
      </c>
      <c r="I600" s="43" t="str">
        <f t="shared" si="68"/>
        <v>79427555SUMINISTRO DE BIENES Y SERVICIOSAIA S.A.</v>
      </c>
      <c r="J600" s="193">
        <f t="shared" si="64"/>
        <v>1.3009091708418504E-4</v>
      </c>
      <c r="K600" s="156">
        <f t="shared" si="65"/>
        <v>222770.73106278191</v>
      </c>
      <c r="L600" s="156">
        <f t="shared" si="66"/>
        <v>487840.93906569388</v>
      </c>
      <c r="M600" s="156">
        <f t="shared" si="67"/>
        <v>938866.14859656338</v>
      </c>
      <c r="N600" s="156">
        <f t="shared" si="69"/>
        <v>938866.14859656338</v>
      </c>
      <c r="O600" s="156">
        <f t="shared" si="70"/>
        <v>94169.032483827323</v>
      </c>
    </row>
    <row r="601" spans="1:15" ht="28" x14ac:dyDescent="0.15">
      <c r="A601" s="91" t="s">
        <v>65</v>
      </c>
      <c r="B601" s="90" t="s">
        <v>5234</v>
      </c>
      <c r="C601" s="44" t="s">
        <v>1824</v>
      </c>
      <c r="D601" s="44" t="s">
        <v>1825</v>
      </c>
      <c r="E601" s="43" t="s">
        <v>7586</v>
      </c>
      <c r="F601" s="56">
        <v>325981.5</v>
      </c>
      <c r="G601" s="104">
        <v>0</v>
      </c>
      <c r="H601" s="43" t="s">
        <v>7</v>
      </c>
      <c r="I601" s="43" t="str">
        <f t="shared" si="68"/>
        <v>1019050509SUMINISTRO DE BIENES Y SERVICIOSAIA CONCAY</v>
      </c>
      <c r="J601" s="193">
        <f t="shared" si="64"/>
        <v>1.5808770465409959E-5</v>
      </c>
      <c r="K601" s="156">
        <f t="shared" si="65"/>
        <v>27071.308533431988</v>
      </c>
      <c r="L601" s="156">
        <f t="shared" si="66"/>
        <v>59282.889245287348</v>
      </c>
      <c r="M601" s="156">
        <f t="shared" si="67"/>
        <v>114091.89644886367</v>
      </c>
      <c r="N601" s="156">
        <f t="shared" si="69"/>
        <v>114091.89644886367</v>
      </c>
      <c r="O601" s="156">
        <f t="shared" si="70"/>
        <v>11443.509299908987</v>
      </c>
    </row>
    <row r="602" spans="1:15" ht="28" x14ac:dyDescent="0.15">
      <c r="A602" s="91" t="s">
        <v>65</v>
      </c>
      <c r="B602" s="90" t="s">
        <v>5234</v>
      </c>
      <c r="C602" s="44" t="s">
        <v>1645</v>
      </c>
      <c r="D602" s="44" t="s">
        <v>1646</v>
      </c>
      <c r="E602" s="43" t="s">
        <v>7586</v>
      </c>
      <c r="F602" s="56">
        <v>846000</v>
      </c>
      <c r="G602" s="104">
        <v>0</v>
      </c>
      <c r="H602" s="43" t="s">
        <v>11</v>
      </c>
      <c r="I602" s="43" t="str">
        <f t="shared" si="68"/>
        <v>41926648SUMINISTRO DE BIENES Y SERVICIOSAIA S.A.</v>
      </c>
      <c r="J602" s="193">
        <f t="shared" si="64"/>
        <v>4.102754240267262E-5</v>
      </c>
      <c r="K602" s="156">
        <f t="shared" si="65"/>
        <v>70256.523818938993</v>
      </c>
      <c r="L602" s="156">
        <f t="shared" si="66"/>
        <v>153853.28401002233</v>
      </c>
      <c r="M602" s="156">
        <f t="shared" si="67"/>
        <v>296095.77352008829</v>
      </c>
      <c r="N602" s="156">
        <f t="shared" si="69"/>
        <v>296095.77352008829</v>
      </c>
      <c r="O602" s="156">
        <f t="shared" si="70"/>
        <v>29698.645069499351</v>
      </c>
    </row>
    <row r="603" spans="1:15" ht="28" x14ac:dyDescent="0.15">
      <c r="A603" s="91" t="s">
        <v>65</v>
      </c>
      <c r="B603" s="90" t="s">
        <v>5234</v>
      </c>
      <c r="C603" s="44" t="s">
        <v>1873</v>
      </c>
      <c r="D603" s="44" t="s">
        <v>1874</v>
      </c>
      <c r="E603" s="43" t="s">
        <v>7586</v>
      </c>
      <c r="F603" s="56">
        <v>189210</v>
      </c>
      <c r="G603" s="104">
        <v>0</v>
      </c>
      <c r="H603" s="43" t="s">
        <v>11</v>
      </c>
      <c r="I603" s="43" t="str">
        <f t="shared" si="68"/>
        <v>800021033SUMINISTRO DE BIENES Y SERVICIOSAIA S.A.</v>
      </c>
      <c r="J603" s="193">
        <f t="shared" si="64"/>
        <v>9.1759116997750426E-6</v>
      </c>
      <c r="K603" s="156">
        <f t="shared" si="65"/>
        <v>15713.045947732204</v>
      </c>
      <c r="L603" s="156">
        <f t="shared" si="66"/>
        <v>34409.668874156407</v>
      </c>
      <c r="M603" s="156">
        <f t="shared" si="67"/>
        <v>66222.554737276485</v>
      </c>
      <c r="N603" s="156">
        <f t="shared" si="69"/>
        <v>66222.554737276485</v>
      </c>
      <c r="O603" s="156">
        <f t="shared" si="70"/>
        <v>6642.175689834482</v>
      </c>
    </row>
    <row r="604" spans="1:15" ht="28" x14ac:dyDescent="0.15">
      <c r="A604" s="91" t="s">
        <v>65</v>
      </c>
      <c r="B604" s="90" t="s">
        <v>5234</v>
      </c>
      <c r="C604" s="44" t="s">
        <v>988</v>
      </c>
      <c r="D604" s="44" t="s">
        <v>989</v>
      </c>
      <c r="E604" s="43" t="s">
        <v>7586</v>
      </c>
      <c r="F604" s="56">
        <v>4989028</v>
      </c>
      <c r="G604" s="104">
        <v>0</v>
      </c>
      <c r="H604" s="43" t="s">
        <v>11</v>
      </c>
      <c r="I604" s="43" t="str">
        <f t="shared" si="68"/>
        <v>800049074SUMINISTRO DE BIENES Y SERVICIOSAIA S.A.</v>
      </c>
      <c r="J604" s="193">
        <f t="shared" si="64"/>
        <v>2.4194746787011936E-4</v>
      </c>
      <c r="K604" s="156">
        <f t="shared" si="65"/>
        <v>414316.50651933043</v>
      </c>
      <c r="L604" s="156">
        <f t="shared" si="66"/>
        <v>907303.00451294763</v>
      </c>
      <c r="M604" s="156">
        <f t="shared" si="67"/>
        <v>1746134.8756186515</v>
      </c>
      <c r="N604" s="156">
        <f t="shared" si="69"/>
        <v>1746134.8756186515</v>
      </c>
      <c r="O604" s="156">
        <f t="shared" si="70"/>
        <v>175138.73736855108</v>
      </c>
    </row>
    <row r="605" spans="1:15" ht="28" x14ac:dyDescent="0.15">
      <c r="A605" s="91" t="s">
        <v>65</v>
      </c>
      <c r="B605" s="90" t="s">
        <v>5234</v>
      </c>
      <c r="C605" s="44" t="s">
        <v>1005</v>
      </c>
      <c r="D605" s="44" t="s">
        <v>1006</v>
      </c>
      <c r="E605" s="43" t="s">
        <v>7586</v>
      </c>
      <c r="F605" s="56">
        <v>4736448</v>
      </c>
      <c r="G605" s="104">
        <v>0</v>
      </c>
      <c r="H605" s="43" t="s">
        <v>11</v>
      </c>
      <c r="I605" s="43" t="str">
        <f t="shared" si="68"/>
        <v>811009256SUMINISTRO DE BIENES Y SERVICIOSAIA S.A.</v>
      </c>
      <c r="J605" s="193">
        <f t="shared" si="64"/>
        <v>2.2969837016318431E-4</v>
      </c>
      <c r="K605" s="156">
        <f t="shared" si="65"/>
        <v>393340.86492809211</v>
      </c>
      <c r="L605" s="156">
        <f t="shared" si="66"/>
        <v>861368.88811194117</v>
      </c>
      <c r="M605" s="156">
        <f t="shared" si="67"/>
        <v>1657733.1374677012</v>
      </c>
      <c r="N605" s="156">
        <f t="shared" si="69"/>
        <v>1657733.1374677012</v>
      </c>
      <c r="O605" s="156">
        <f t="shared" si="70"/>
        <v>166271.97168101661</v>
      </c>
    </row>
    <row r="606" spans="1:15" ht="28" x14ac:dyDescent="0.15">
      <c r="A606" s="91" t="s">
        <v>65</v>
      </c>
      <c r="B606" s="90" t="s">
        <v>5234</v>
      </c>
      <c r="C606" s="44" t="s">
        <v>1483</v>
      </c>
      <c r="D606" s="44" t="s">
        <v>1484</v>
      </c>
      <c r="E606" s="43" t="s">
        <v>7586</v>
      </c>
      <c r="F606" s="56">
        <v>1493750</v>
      </c>
      <c r="G606" s="104">
        <v>0</v>
      </c>
      <c r="H606" s="43" t="s">
        <v>11</v>
      </c>
      <c r="I606" s="43" t="str">
        <f t="shared" si="68"/>
        <v>800232170SUMINISTRO DE BIENES Y SERVICIOSAIA S.A.</v>
      </c>
      <c r="J606" s="193">
        <f t="shared" si="64"/>
        <v>7.2440770052000265E-5</v>
      </c>
      <c r="K606" s="156">
        <f t="shared" si="65"/>
        <v>124049.27004082756</v>
      </c>
      <c r="L606" s="156">
        <f t="shared" si="66"/>
        <v>271652.88769500097</v>
      </c>
      <c r="M606" s="156">
        <f t="shared" si="67"/>
        <v>522805.03746528592</v>
      </c>
      <c r="N606" s="156">
        <f t="shared" si="69"/>
        <v>522805.03746528592</v>
      </c>
      <c r="O606" s="156">
        <f t="shared" si="70"/>
        <v>52437.76722525373</v>
      </c>
    </row>
    <row r="607" spans="1:15" ht="28" x14ac:dyDescent="0.15">
      <c r="A607" s="91" t="s">
        <v>65</v>
      </c>
      <c r="B607" s="90" t="s">
        <v>5234</v>
      </c>
      <c r="C607" s="44" t="s">
        <v>837</v>
      </c>
      <c r="D607" s="44" t="s">
        <v>838</v>
      </c>
      <c r="E607" s="43" t="s">
        <v>7586</v>
      </c>
      <c r="F607" s="56">
        <v>7178178</v>
      </c>
      <c r="G607" s="104">
        <v>0</v>
      </c>
      <c r="H607" s="43" t="s">
        <v>11</v>
      </c>
      <c r="I607" s="43" t="str">
        <f t="shared" si="68"/>
        <v>800040014SUMINISTRO DE BIENES Y SERVICIOSAIA S.A.</v>
      </c>
      <c r="J607" s="193">
        <f t="shared" si="64"/>
        <v>3.4811229582616047E-4</v>
      </c>
      <c r="K607" s="156">
        <f t="shared" si="65"/>
        <v>596115.64259288867</v>
      </c>
      <c r="L607" s="156">
        <f t="shared" si="66"/>
        <v>1305421.1093481018</v>
      </c>
      <c r="M607" s="156">
        <f t="shared" si="67"/>
        <v>2512326.4389774003</v>
      </c>
      <c r="N607" s="156">
        <f t="shared" si="69"/>
        <v>2512326.4389774003</v>
      </c>
      <c r="O607" s="156">
        <f t="shared" si="70"/>
        <v>251988.36958355643</v>
      </c>
    </row>
    <row r="608" spans="1:15" ht="28" x14ac:dyDescent="0.15">
      <c r="A608" s="91" t="s">
        <v>65</v>
      </c>
      <c r="B608" s="90" t="s">
        <v>5234</v>
      </c>
      <c r="C608" s="44" t="s">
        <v>627</v>
      </c>
      <c r="D608" s="44" t="s">
        <v>628</v>
      </c>
      <c r="E608" s="43" t="s">
        <v>7586</v>
      </c>
      <c r="F608" s="56">
        <v>14672010</v>
      </c>
      <c r="G608" s="104">
        <v>0</v>
      </c>
      <c r="H608" s="43" t="s">
        <v>11</v>
      </c>
      <c r="I608" s="43" t="str">
        <f t="shared" si="68"/>
        <v>900839503SUMINISTRO DE BIENES Y SERVICIOSAIA S.A.</v>
      </c>
      <c r="J608" s="193">
        <f t="shared" si="64"/>
        <v>7.1153252057616634E-4</v>
      </c>
      <c r="K608" s="156">
        <f t="shared" si="65"/>
        <v>1218444.9409417389</v>
      </c>
      <c r="L608" s="156">
        <f t="shared" si="66"/>
        <v>2668246.9521606239</v>
      </c>
      <c r="M608" s="156">
        <f t="shared" si="67"/>
        <v>5135130.2009981927</v>
      </c>
      <c r="N608" s="156">
        <f t="shared" si="69"/>
        <v>5135130.2009981927</v>
      </c>
      <c r="O608" s="156">
        <f t="shared" si="70"/>
        <v>515057.70383705106</v>
      </c>
    </row>
    <row r="609" spans="1:15" ht="28" x14ac:dyDescent="0.15">
      <c r="A609" s="91" t="s">
        <v>65</v>
      </c>
      <c r="B609" s="90" t="s">
        <v>5234</v>
      </c>
      <c r="C609" s="44" t="s">
        <v>1010</v>
      </c>
      <c r="D609" s="44" t="s">
        <v>1011</v>
      </c>
      <c r="E609" s="43" t="s">
        <v>7586</v>
      </c>
      <c r="F609" s="56">
        <v>4645403</v>
      </c>
      <c r="G609" s="104">
        <v>0</v>
      </c>
      <c r="H609" s="43" t="s">
        <v>11</v>
      </c>
      <c r="I609" s="43" t="str">
        <f t="shared" si="68"/>
        <v>71751990SUMINISTRO DE BIENES Y SERVICIOSAIA S.A.</v>
      </c>
      <c r="J609" s="193">
        <f t="shared" si="64"/>
        <v>2.2528305976359645E-4</v>
      </c>
      <c r="K609" s="156">
        <f t="shared" si="65"/>
        <v>385779.98406391329</v>
      </c>
      <c r="L609" s="156">
        <f t="shared" si="66"/>
        <v>844811.47411348671</v>
      </c>
      <c r="M609" s="156">
        <f t="shared" si="67"/>
        <v>1625867.8423138754</v>
      </c>
      <c r="N609" s="156">
        <f t="shared" si="69"/>
        <v>1625867.8423138754</v>
      </c>
      <c r="O609" s="156">
        <f t="shared" si="70"/>
        <v>163075.85685790484</v>
      </c>
    </row>
    <row r="610" spans="1:15" ht="28" x14ac:dyDescent="0.15">
      <c r="A610" s="91" t="s">
        <v>65</v>
      </c>
      <c r="B610" s="90" t="s">
        <v>5234</v>
      </c>
      <c r="C610" s="44" t="s">
        <v>164</v>
      </c>
      <c r="D610" s="44" t="s">
        <v>165</v>
      </c>
      <c r="E610" s="43" t="s">
        <v>7586</v>
      </c>
      <c r="F610" s="56">
        <v>154406383.5</v>
      </c>
      <c r="G610" s="104">
        <v>0</v>
      </c>
      <c r="H610" s="43" t="s">
        <v>7</v>
      </c>
      <c r="I610" s="43" t="str">
        <f t="shared" si="68"/>
        <v>900315095SUMINISTRO DE BIENES Y SERVICIOSAIA CONCAY</v>
      </c>
      <c r="J610" s="193">
        <f t="shared" si="64"/>
        <v>7.4880785417134514E-3</v>
      </c>
      <c r="K610" s="156">
        <f t="shared" si="65"/>
        <v>12822760.945820304</v>
      </c>
      <c r="L610" s="156">
        <f t="shared" si="66"/>
        <v>28080294.531425443</v>
      </c>
      <c r="M610" s="156">
        <f t="shared" si="67"/>
        <v>54041462.835545979</v>
      </c>
      <c r="N610" s="156">
        <f t="shared" si="69"/>
        <v>54041462.835545979</v>
      </c>
      <c r="O610" s="156">
        <f t="shared" si="70"/>
        <v>5420402.3404627675</v>
      </c>
    </row>
    <row r="611" spans="1:15" ht="28" x14ac:dyDescent="0.15">
      <c r="A611" s="91" t="s">
        <v>65</v>
      </c>
      <c r="B611" s="90" t="s">
        <v>5234</v>
      </c>
      <c r="C611" s="44" t="s">
        <v>680</v>
      </c>
      <c r="D611" s="44" t="s">
        <v>681</v>
      </c>
      <c r="E611" s="43" t="s">
        <v>7586</v>
      </c>
      <c r="F611" s="56">
        <v>12624072</v>
      </c>
      <c r="G611" s="104">
        <v>0</v>
      </c>
      <c r="H611" s="43" t="s">
        <v>11</v>
      </c>
      <c r="I611" s="43" t="str">
        <f t="shared" si="68"/>
        <v>900491050SUMINISTRO DE BIENES Y SERVICIOSAIA S.A.</v>
      </c>
      <c r="J611" s="193">
        <f t="shared" si="64"/>
        <v>6.1221589748746113E-4</v>
      </c>
      <c r="K611" s="156">
        <f t="shared" si="65"/>
        <v>1048372.8311583933</v>
      </c>
      <c r="L611" s="156">
        <f t="shared" si="66"/>
        <v>2295809.615577979</v>
      </c>
      <c r="M611" s="156">
        <f t="shared" si="67"/>
        <v>4418362.1321670068</v>
      </c>
      <c r="N611" s="156">
        <f t="shared" si="69"/>
        <v>4418362.1321670068</v>
      </c>
      <c r="O611" s="156">
        <f t="shared" si="70"/>
        <v>443165.28801395366</v>
      </c>
    </row>
    <row r="612" spans="1:15" ht="28" x14ac:dyDescent="0.15">
      <c r="A612" s="91" t="s">
        <v>65</v>
      </c>
      <c r="B612" s="90" t="s">
        <v>5234</v>
      </c>
      <c r="C612" s="44" t="s">
        <v>339</v>
      </c>
      <c r="D612" s="44" t="s">
        <v>340</v>
      </c>
      <c r="E612" s="43" t="s">
        <v>7586</v>
      </c>
      <c r="F612" s="56">
        <v>58505909</v>
      </c>
      <c r="G612" s="104">
        <v>0</v>
      </c>
      <c r="H612" s="43" t="s">
        <v>11</v>
      </c>
      <c r="I612" s="43" t="str">
        <f t="shared" si="68"/>
        <v>811026281SUMINISTRO DE BIENES Y SERVICIOSAIA S.A.</v>
      </c>
      <c r="J612" s="193">
        <f t="shared" si="64"/>
        <v>2.8372974731730562E-3</v>
      </c>
      <c r="K612" s="156">
        <f t="shared" si="65"/>
        <v>4858654.5971716037</v>
      </c>
      <c r="L612" s="156">
        <f t="shared" si="66"/>
        <v>10639865.52439896</v>
      </c>
      <c r="M612" s="156">
        <f t="shared" si="67"/>
        <v>20476775.863889948</v>
      </c>
      <c r="N612" s="156">
        <f t="shared" si="69"/>
        <v>20476775.863889948</v>
      </c>
      <c r="O612" s="156">
        <f t="shared" si="70"/>
        <v>2053837.146405943</v>
      </c>
    </row>
    <row r="613" spans="1:15" ht="28" x14ac:dyDescent="0.15">
      <c r="A613" s="91" t="s">
        <v>65</v>
      </c>
      <c r="B613" s="90" t="s">
        <v>5234</v>
      </c>
      <c r="C613" s="44" t="s">
        <v>917</v>
      </c>
      <c r="D613" s="44" t="s">
        <v>918</v>
      </c>
      <c r="E613" s="43" t="s">
        <v>7586</v>
      </c>
      <c r="F613" s="56">
        <v>5976000</v>
      </c>
      <c r="G613" s="104">
        <v>0</v>
      </c>
      <c r="H613" s="43" t="s">
        <v>11</v>
      </c>
      <c r="I613" s="43" t="str">
        <f t="shared" si="68"/>
        <v>9739136SUMINISTRO DE BIENES Y SERVICIOSAIA S.A.</v>
      </c>
      <c r="J613" s="193">
        <f t="shared" si="64"/>
        <v>2.8981157612100659E-4</v>
      </c>
      <c r="K613" s="156">
        <f t="shared" si="65"/>
        <v>496280.1256997392</v>
      </c>
      <c r="L613" s="156">
        <f t="shared" si="66"/>
        <v>1086793.4104537747</v>
      </c>
      <c r="M613" s="156">
        <f t="shared" si="67"/>
        <v>2091570.1448653047</v>
      </c>
      <c r="N613" s="156">
        <f t="shared" si="69"/>
        <v>2091570.1448653047</v>
      </c>
      <c r="O613" s="156">
        <f t="shared" si="70"/>
        <v>209786.17368242095</v>
      </c>
    </row>
    <row r="614" spans="1:15" ht="28" x14ac:dyDescent="0.15">
      <c r="A614" s="91" t="s">
        <v>65</v>
      </c>
      <c r="B614" s="90" t="s">
        <v>5234</v>
      </c>
      <c r="C614" s="44" t="s">
        <v>144</v>
      </c>
      <c r="D614" s="44" t="s">
        <v>145</v>
      </c>
      <c r="E614" s="43" t="s">
        <v>7586</v>
      </c>
      <c r="F614" s="56">
        <v>190136075</v>
      </c>
      <c r="G614" s="104">
        <v>0</v>
      </c>
      <c r="H614" s="43" t="s">
        <v>11</v>
      </c>
      <c r="I614" s="43" t="str">
        <f t="shared" si="68"/>
        <v>900434232SUMINISTRO DE BIENES Y SERVICIOSAIA S.A.</v>
      </c>
      <c r="J614" s="193">
        <f t="shared" si="64"/>
        <v>9.2208225524116321E-3</v>
      </c>
      <c r="K614" s="156">
        <f t="shared" si="65"/>
        <v>15789952.342880696</v>
      </c>
      <c r="L614" s="156">
        <f t="shared" si="66"/>
        <v>34578084.571543619</v>
      </c>
      <c r="M614" s="156">
        <f t="shared" si="67"/>
        <v>66546676.360754751</v>
      </c>
      <c r="N614" s="156">
        <f t="shared" si="69"/>
        <v>66546676.360754751</v>
      </c>
      <c r="O614" s="156">
        <f t="shared" si="70"/>
        <v>6674685.3502750695</v>
      </c>
    </row>
    <row r="615" spans="1:15" ht="28" x14ac:dyDescent="0.15">
      <c r="A615" s="91" t="s">
        <v>65</v>
      </c>
      <c r="B615" s="90" t="s">
        <v>5234</v>
      </c>
      <c r="C615" s="44" t="s">
        <v>592</v>
      </c>
      <c r="D615" s="44" t="s">
        <v>593</v>
      </c>
      <c r="E615" s="43" t="s">
        <v>7586</v>
      </c>
      <c r="F615" s="56">
        <v>16103546</v>
      </c>
      <c r="G615" s="104">
        <v>0</v>
      </c>
      <c r="H615" s="43" t="s">
        <v>11</v>
      </c>
      <c r="I615" s="43" t="str">
        <f t="shared" si="68"/>
        <v>811008778SUMINISTRO DE BIENES Y SERVICIOSAIA S.A.</v>
      </c>
      <c r="J615" s="193">
        <f t="shared" si="64"/>
        <v>7.8095616589644098E-4</v>
      </c>
      <c r="K615" s="156">
        <f t="shared" si="65"/>
        <v>1337327.6159791721</v>
      </c>
      <c r="L615" s="156">
        <f t="shared" si="66"/>
        <v>2928585.6221116534</v>
      </c>
      <c r="M615" s="156">
        <f t="shared" si="67"/>
        <v>5636160.6492746146</v>
      </c>
      <c r="N615" s="156">
        <f t="shared" si="69"/>
        <v>5636160.6492746146</v>
      </c>
      <c r="O615" s="156">
        <f t="shared" si="70"/>
        <v>565311.46219191013</v>
      </c>
    </row>
    <row r="616" spans="1:15" ht="28" x14ac:dyDescent="0.15">
      <c r="A616" s="91" t="s">
        <v>65</v>
      </c>
      <c r="B616" s="90" t="s">
        <v>5234</v>
      </c>
      <c r="C616" s="44" t="s">
        <v>1876</v>
      </c>
      <c r="D616" s="44" t="s">
        <v>1877</v>
      </c>
      <c r="E616" s="43" t="s">
        <v>7586</v>
      </c>
      <c r="F616" s="56">
        <v>180948</v>
      </c>
      <c r="G616" s="104">
        <v>0</v>
      </c>
      <c r="H616" s="43" t="s">
        <v>11</v>
      </c>
      <c r="I616" s="43" t="str">
        <f t="shared" si="68"/>
        <v>900239688SUMINISTRO DE BIENES Y SERVICIOSAIA S.A.</v>
      </c>
      <c r="J616" s="193">
        <f t="shared" si="64"/>
        <v>8.7752384665234103E-6</v>
      </c>
      <c r="K616" s="156">
        <f t="shared" si="65"/>
        <v>15026.923725755758</v>
      </c>
      <c r="L616" s="156">
        <f t="shared" si="66"/>
        <v>32907.144249462792</v>
      </c>
      <c r="M616" s="156">
        <f t="shared" si="67"/>
        <v>63330.896012899451</v>
      </c>
      <c r="N616" s="156">
        <f t="shared" si="69"/>
        <v>63330.896012899451</v>
      </c>
      <c r="O616" s="156">
        <f t="shared" si="70"/>
        <v>6352.1399858578825</v>
      </c>
    </row>
    <row r="617" spans="1:15" ht="28" x14ac:dyDescent="0.15">
      <c r="A617" s="91" t="s">
        <v>65</v>
      </c>
      <c r="B617" s="90" t="s">
        <v>5234</v>
      </c>
      <c r="C617" s="44" t="s">
        <v>425</v>
      </c>
      <c r="D617" s="44" t="s">
        <v>426</v>
      </c>
      <c r="E617" s="43" t="s">
        <v>7586</v>
      </c>
      <c r="F617" s="56">
        <v>27475230</v>
      </c>
      <c r="G617" s="104">
        <v>0</v>
      </c>
      <c r="H617" s="43" t="s">
        <v>11</v>
      </c>
      <c r="I617" s="43" t="str">
        <f t="shared" si="68"/>
        <v>900669687SUMINISTRO DE BIENES Y SERVICIOSAIA S.A.</v>
      </c>
      <c r="J617" s="193">
        <f t="shared" si="64"/>
        <v>1.332436363886741E-3</v>
      </c>
      <c r="K617" s="156">
        <f t="shared" si="65"/>
        <v>2281695.2138603157</v>
      </c>
      <c r="L617" s="156">
        <f t="shared" si="66"/>
        <v>4996636.3645752789</v>
      </c>
      <c r="M617" s="156">
        <f t="shared" si="67"/>
        <v>9616193.2381706107</v>
      </c>
      <c r="N617" s="156">
        <f t="shared" si="69"/>
        <v>9616193.2381706107</v>
      </c>
      <c r="O617" s="156">
        <f t="shared" si="70"/>
        <v>964511.94323033188</v>
      </c>
    </row>
    <row r="618" spans="1:15" ht="28" x14ac:dyDescent="0.15">
      <c r="A618" s="91" t="s">
        <v>65</v>
      </c>
      <c r="B618" s="90" t="s">
        <v>5234</v>
      </c>
      <c r="C618" s="44" t="s">
        <v>933</v>
      </c>
      <c r="D618" s="44" t="s">
        <v>934</v>
      </c>
      <c r="E618" s="43" t="s">
        <v>7586</v>
      </c>
      <c r="F618" s="56">
        <v>5883875</v>
      </c>
      <c r="G618" s="104">
        <v>0</v>
      </c>
      <c r="H618" s="43" t="s">
        <v>11</v>
      </c>
      <c r="I618" s="43" t="str">
        <f t="shared" si="68"/>
        <v>900510659SUMINISTRO DE BIENES Y SERVICIOSAIA S.A.</v>
      </c>
      <c r="J618" s="193">
        <f t="shared" si="64"/>
        <v>2.8534389013537277E-4</v>
      </c>
      <c r="K618" s="156">
        <f t="shared" si="65"/>
        <v>488629.55565621704</v>
      </c>
      <c r="L618" s="156">
        <f t="shared" si="66"/>
        <v>1070039.5880076478</v>
      </c>
      <c r="M618" s="156">
        <f t="shared" si="67"/>
        <v>2059326.8551069852</v>
      </c>
      <c r="N618" s="156">
        <f t="shared" si="69"/>
        <v>2059326.8551069852</v>
      </c>
      <c r="O618" s="156">
        <f t="shared" si="70"/>
        <v>206552.14569539067</v>
      </c>
    </row>
    <row r="619" spans="1:15" ht="28" x14ac:dyDescent="0.15">
      <c r="A619" s="91" t="s">
        <v>65</v>
      </c>
      <c r="B619" s="90" t="s">
        <v>5234</v>
      </c>
      <c r="C619" s="44" t="s">
        <v>334</v>
      </c>
      <c r="D619" s="44" t="s">
        <v>335</v>
      </c>
      <c r="E619" s="43" t="s">
        <v>7586</v>
      </c>
      <c r="F619" s="56">
        <v>43307285</v>
      </c>
      <c r="G619" s="104">
        <v>0</v>
      </c>
      <c r="H619" s="43" t="s">
        <v>11</v>
      </c>
      <c r="I619" s="43" t="str">
        <f t="shared" si="68"/>
        <v>900563153SUMINISTRO DE BIENES Y SERVICIOSAIA S.A.</v>
      </c>
      <c r="J619" s="193">
        <f t="shared" si="64"/>
        <v>2.1002263258653995E-3</v>
      </c>
      <c r="K619" s="156">
        <f t="shared" si="65"/>
        <v>3596476.7141088406</v>
      </c>
      <c r="L619" s="156">
        <f t="shared" si="66"/>
        <v>7875848.7219952485</v>
      </c>
      <c r="M619" s="156">
        <f t="shared" si="67"/>
        <v>15157333.393770589</v>
      </c>
      <c r="N619" s="156">
        <f t="shared" si="69"/>
        <v>15157333.393770589</v>
      </c>
      <c r="O619" s="156">
        <f t="shared" si="70"/>
        <v>1520292.7732135381</v>
      </c>
    </row>
    <row r="620" spans="1:15" ht="28" x14ac:dyDescent="0.15">
      <c r="A620" s="91" t="s">
        <v>65</v>
      </c>
      <c r="B620" s="90" t="s">
        <v>5234</v>
      </c>
      <c r="C620" s="44" t="s">
        <v>1509</v>
      </c>
      <c r="D620" s="44" t="s">
        <v>1510</v>
      </c>
      <c r="E620" s="43" t="s">
        <v>7586</v>
      </c>
      <c r="F620" s="56">
        <v>1428000</v>
      </c>
      <c r="G620" s="104">
        <v>0</v>
      </c>
      <c r="H620" s="43" t="s">
        <v>11</v>
      </c>
      <c r="I620" s="43" t="str">
        <f t="shared" si="68"/>
        <v>860047657SUMINISTRO DE BIENES Y SERVICIOSAIA S.A.</v>
      </c>
      <c r="J620" s="193">
        <f t="shared" si="64"/>
        <v>6.9252163771887118E-5</v>
      </c>
      <c r="K620" s="156">
        <f t="shared" si="65"/>
        <v>118589.02602062041</v>
      </c>
      <c r="L620" s="156">
        <f t="shared" si="66"/>
        <v>259695.61414457668</v>
      </c>
      <c r="M620" s="156">
        <f t="shared" si="67"/>
        <v>499792.86594170931</v>
      </c>
      <c r="N620" s="156">
        <f t="shared" si="69"/>
        <v>499792.86594170931</v>
      </c>
      <c r="O620" s="156">
        <f t="shared" si="70"/>
        <v>50129.627847807416</v>
      </c>
    </row>
    <row r="621" spans="1:15" ht="28" x14ac:dyDescent="0.15">
      <c r="A621" s="91" t="s">
        <v>65</v>
      </c>
      <c r="B621" s="90" t="s">
        <v>5234</v>
      </c>
      <c r="C621" s="44" t="s">
        <v>587</v>
      </c>
      <c r="D621" s="44" t="s">
        <v>588</v>
      </c>
      <c r="E621" s="43" t="s">
        <v>7586</v>
      </c>
      <c r="F621" s="56">
        <v>16726977</v>
      </c>
      <c r="G621" s="104">
        <v>0</v>
      </c>
      <c r="H621" s="43" t="s">
        <v>7</v>
      </c>
      <c r="I621" s="43" t="str">
        <f t="shared" si="68"/>
        <v>830087188SUMINISTRO DE BIENES Y SERVICIOSAIA CONCAY</v>
      </c>
      <c r="J621" s="193">
        <f t="shared" si="64"/>
        <v>8.1119002143738728E-4</v>
      </c>
      <c r="K621" s="156">
        <f t="shared" si="65"/>
        <v>1389100.7778006438</v>
      </c>
      <c r="L621" s="156">
        <f t="shared" si="66"/>
        <v>3041962.5803902023</v>
      </c>
      <c r="M621" s="156">
        <f t="shared" si="67"/>
        <v>5854358.3847136237</v>
      </c>
      <c r="N621" s="156">
        <f t="shared" si="69"/>
        <v>5854358.3847136237</v>
      </c>
      <c r="O621" s="156">
        <f t="shared" si="70"/>
        <v>587196.87116865139</v>
      </c>
    </row>
    <row r="622" spans="1:15" ht="28" x14ac:dyDescent="0.15">
      <c r="A622" s="91" t="s">
        <v>65</v>
      </c>
      <c r="B622" s="90" t="s">
        <v>5234</v>
      </c>
      <c r="C622" s="44" t="s">
        <v>1457</v>
      </c>
      <c r="D622" s="44" t="s">
        <v>1458</v>
      </c>
      <c r="E622" s="43" t="s">
        <v>7586</v>
      </c>
      <c r="F622" s="56">
        <v>1563515</v>
      </c>
      <c r="G622" s="104">
        <v>0</v>
      </c>
      <c r="H622" s="43" t="s">
        <v>7</v>
      </c>
      <c r="I622" s="43" t="str">
        <f t="shared" si="68"/>
        <v>830103395SUMINISTRO DE BIENES Y SERVICIOSAIA CONCAY</v>
      </c>
      <c r="J622" s="193">
        <f t="shared" si="64"/>
        <v>7.5824087422830596E-5</v>
      </c>
      <c r="K622" s="156">
        <f t="shared" si="65"/>
        <v>129842.94188979716</v>
      </c>
      <c r="L622" s="156">
        <f t="shared" si="66"/>
        <v>284340.32783561473</v>
      </c>
      <c r="M622" s="156">
        <f t="shared" si="67"/>
        <v>547222.4389305684</v>
      </c>
      <c r="N622" s="156">
        <f t="shared" si="69"/>
        <v>547222.4389305684</v>
      </c>
      <c r="O622" s="156">
        <f t="shared" si="70"/>
        <v>54886.852300045248</v>
      </c>
    </row>
    <row r="623" spans="1:15" ht="28" x14ac:dyDescent="0.15">
      <c r="A623" s="91" t="s">
        <v>65</v>
      </c>
      <c r="B623" s="90" t="s">
        <v>5234</v>
      </c>
      <c r="C623" s="44" t="s">
        <v>1738</v>
      </c>
      <c r="D623" s="44" t="s">
        <v>1739</v>
      </c>
      <c r="E623" s="43" t="s">
        <v>7586</v>
      </c>
      <c r="F623" s="56">
        <v>94010</v>
      </c>
      <c r="G623" s="104">
        <v>0</v>
      </c>
      <c r="H623" s="43" t="s">
        <v>7</v>
      </c>
      <c r="I623" s="43" t="str">
        <f t="shared" si="68"/>
        <v>900284209SUMINISTRO DE BIENES Y SERVICIOSAIA CONCAY</v>
      </c>
      <c r="J623" s="193">
        <f t="shared" si="64"/>
        <v>4.559100781649235E-6</v>
      </c>
      <c r="K623" s="156">
        <f t="shared" si="65"/>
        <v>7807.1108796908438</v>
      </c>
      <c r="L623" s="156">
        <f t="shared" si="66"/>
        <v>17096.62793118463</v>
      </c>
      <c r="M623" s="156">
        <f t="shared" si="67"/>
        <v>32903.030341162528</v>
      </c>
      <c r="N623" s="156">
        <f t="shared" si="69"/>
        <v>32903.030341162528</v>
      </c>
      <c r="O623" s="156">
        <f t="shared" si="70"/>
        <v>3300.2004999806545</v>
      </c>
    </row>
    <row r="624" spans="1:15" ht="28" x14ac:dyDescent="0.15">
      <c r="A624" s="91" t="s">
        <v>65</v>
      </c>
      <c r="B624" s="90" t="s">
        <v>5234</v>
      </c>
      <c r="C624" s="44" t="s">
        <v>1738</v>
      </c>
      <c r="D624" s="44" t="s">
        <v>1739</v>
      </c>
      <c r="E624" s="43" t="s">
        <v>7586</v>
      </c>
      <c r="F624" s="56">
        <v>997611</v>
      </c>
      <c r="G624" s="104">
        <v>0</v>
      </c>
      <c r="H624" s="43" t="s">
        <v>11</v>
      </c>
      <c r="I624" s="43" t="str">
        <f t="shared" si="68"/>
        <v>900284209SUMINISTRO DE BIENES Y SERVICIOSAIA S.A.</v>
      </c>
      <c r="J624" s="193">
        <f t="shared" si="64"/>
        <v>4.8380056269352995E-5</v>
      </c>
      <c r="K624" s="156">
        <f t="shared" si="65"/>
        <v>82847.140642476996</v>
      </c>
      <c r="L624" s="156">
        <f t="shared" si="66"/>
        <v>181425.21101007372</v>
      </c>
      <c r="M624" s="156">
        <f t="shared" si="67"/>
        <v>349158.86609592056</v>
      </c>
      <c r="N624" s="156">
        <f t="shared" si="69"/>
        <v>349158.86609592056</v>
      </c>
      <c r="O624" s="156">
        <f t="shared" si="70"/>
        <v>35020.916083248601</v>
      </c>
    </row>
    <row r="625" spans="1:15" ht="28" x14ac:dyDescent="0.15">
      <c r="A625" s="91" t="s">
        <v>65</v>
      </c>
      <c r="B625" s="90" t="s">
        <v>5234</v>
      </c>
      <c r="C625" s="44" t="s">
        <v>1467</v>
      </c>
      <c r="D625" s="44" t="s">
        <v>1469</v>
      </c>
      <c r="E625" s="43" t="s">
        <v>7586</v>
      </c>
      <c r="F625" s="56">
        <v>2868189</v>
      </c>
      <c r="G625" s="104">
        <v>0</v>
      </c>
      <c r="H625" s="43" t="s">
        <v>11</v>
      </c>
      <c r="I625" s="43" t="str">
        <f t="shared" si="68"/>
        <v>890328485SUMINISTRO DE BIENES Y SERVICIOSAIA S.A.</v>
      </c>
      <c r="J625" s="193">
        <f t="shared" si="64"/>
        <v>1.3909544422739857E-4</v>
      </c>
      <c r="K625" s="156">
        <f t="shared" si="65"/>
        <v>238190.29408477401</v>
      </c>
      <c r="L625" s="156">
        <f t="shared" si="66"/>
        <v>521607.91585274466</v>
      </c>
      <c r="M625" s="156">
        <f t="shared" si="67"/>
        <v>1003851.8209891354</v>
      </c>
      <c r="N625" s="156">
        <f t="shared" si="69"/>
        <v>1003851.8209891354</v>
      </c>
      <c r="O625" s="156">
        <f t="shared" si="70"/>
        <v>100687.14787617291</v>
      </c>
    </row>
    <row r="626" spans="1:15" ht="28" x14ac:dyDescent="0.15">
      <c r="A626" s="91" t="s">
        <v>65</v>
      </c>
      <c r="B626" s="90" t="s">
        <v>5234</v>
      </c>
      <c r="C626" s="44" t="s">
        <v>260</v>
      </c>
      <c r="D626" s="44" t="s">
        <v>261</v>
      </c>
      <c r="E626" s="43" t="s">
        <v>7586</v>
      </c>
      <c r="F626" s="56">
        <v>60440525</v>
      </c>
      <c r="G626" s="104">
        <v>0</v>
      </c>
      <c r="H626" s="43" t="s">
        <v>11</v>
      </c>
      <c r="I626" s="43" t="str">
        <f t="shared" si="68"/>
        <v>860070320SUMINISTRO DE BIENES Y SERVICIOSAIA S.A.</v>
      </c>
      <c r="J626" s="193">
        <f t="shared" si="64"/>
        <v>2.9311184424081495E-3</v>
      </c>
      <c r="K626" s="156">
        <f t="shared" si="65"/>
        <v>5019315.8206757409</v>
      </c>
      <c r="L626" s="156">
        <f t="shared" si="66"/>
        <v>10991694.15903056</v>
      </c>
      <c r="M626" s="156">
        <f t="shared" si="67"/>
        <v>21153881.798859615</v>
      </c>
      <c r="N626" s="156">
        <f t="shared" si="69"/>
        <v>21153881.798859615</v>
      </c>
      <c r="O626" s="156">
        <f t="shared" si="70"/>
        <v>2121751.4181905463</v>
      </c>
    </row>
    <row r="627" spans="1:15" ht="28" x14ac:dyDescent="0.15">
      <c r="A627" s="91" t="s">
        <v>65</v>
      </c>
      <c r="B627" s="90" t="s">
        <v>5234</v>
      </c>
      <c r="C627" s="44" t="s">
        <v>1056</v>
      </c>
      <c r="D627" s="44" t="s">
        <v>1057</v>
      </c>
      <c r="E627" s="43" t="s">
        <v>7586</v>
      </c>
      <c r="F627" s="56">
        <v>4198000</v>
      </c>
      <c r="G627" s="104">
        <v>0</v>
      </c>
      <c r="H627" s="43" t="s">
        <v>11</v>
      </c>
      <c r="I627" s="43" t="str">
        <f t="shared" si="68"/>
        <v>811046803SUMINISTRO DE BIENES Y SERVICIOSAIA S.A.</v>
      </c>
      <c r="J627" s="193">
        <f t="shared" si="64"/>
        <v>2.0358584279718637E-4</v>
      </c>
      <c r="K627" s="156">
        <f t="shared" si="65"/>
        <v>348625.16192896676</v>
      </c>
      <c r="L627" s="156">
        <f t="shared" si="66"/>
        <v>763446.91048944893</v>
      </c>
      <c r="M627" s="156">
        <f t="shared" si="67"/>
        <v>1469279.0274672939</v>
      </c>
      <c r="N627" s="156">
        <f t="shared" si="69"/>
        <v>1469279.0274672939</v>
      </c>
      <c r="O627" s="156">
        <f t="shared" si="70"/>
        <v>147369.87234250389</v>
      </c>
    </row>
    <row r="628" spans="1:15" ht="28" x14ac:dyDescent="0.15">
      <c r="A628" s="91" t="s">
        <v>65</v>
      </c>
      <c r="B628" s="90" t="s">
        <v>5234</v>
      </c>
      <c r="C628" s="44" t="s">
        <v>523</v>
      </c>
      <c r="D628" s="44" t="s">
        <v>524</v>
      </c>
      <c r="E628" s="43" t="s">
        <v>7586</v>
      </c>
      <c r="F628" s="56">
        <v>19165633</v>
      </c>
      <c r="G628" s="104">
        <v>0</v>
      </c>
      <c r="H628" s="43" t="s">
        <v>11</v>
      </c>
      <c r="I628" s="43" t="str">
        <f t="shared" si="68"/>
        <v>900627330SUMINISTRO DE BIENES Y SERVICIOSAIA S.A.</v>
      </c>
      <c r="J628" s="193">
        <f t="shared" si="64"/>
        <v>9.2945487066378447E-4</v>
      </c>
      <c r="K628" s="156">
        <f t="shared" si="65"/>
        <v>1591620.2734864575</v>
      </c>
      <c r="L628" s="156">
        <f t="shared" si="66"/>
        <v>3485455.7649891917</v>
      </c>
      <c r="M628" s="156">
        <f t="shared" si="67"/>
        <v>6707875.8015805325</v>
      </c>
      <c r="N628" s="156">
        <f t="shared" si="69"/>
        <v>6707875.8015805325</v>
      </c>
      <c r="O628" s="156">
        <f t="shared" si="70"/>
        <v>672805.356973149</v>
      </c>
    </row>
    <row r="629" spans="1:15" ht="28" x14ac:dyDescent="0.15">
      <c r="A629" s="91" t="s">
        <v>65</v>
      </c>
      <c r="B629" s="90" t="s">
        <v>5234</v>
      </c>
      <c r="C629" s="44" t="s">
        <v>441</v>
      </c>
      <c r="D629" s="44" t="s">
        <v>442</v>
      </c>
      <c r="E629" s="43" t="s">
        <v>7586</v>
      </c>
      <c r="F629" s="56">
        <v>25402888.879999999</v>
      </c>
      <c r="G629" s="104">
        <v>0</v>
      </c>
      <c r="H629" s="43" t="s">
        <v>11</v>
      </c>
      <c r="I629" s="43" t="str">
        <f t="shared" si="68"/>
        <v>900315479SUMINISTRO DE BIENES Y SERVICIOSAIA S.A.</v>
      </c>
      <c r="J629" s="193">
        <f t="shared" si="64"/>
        <v>1.2319362892134523E-3</v>
      </c>
      <c r="K629" s="156">
        <f t="shared" si="65"/>
        <v>2109596.5338860285</v>
      </c>
      <c r="L629" s="156">
        <f t="shared" si="66"/>
        <v>4619761.0845504459</v>
      </c>
      <c r="M629" s="156">
        <f t="shared" si="67"/>
        <v>8890884.1992534846</v>
      </c>
      <c r="N629" s="156">
        <f t="shared" si="69"/>
        <v>8890884.1992534846</v>
      </c>
      <c r="O629" s="156">
        <f t="shared" si="70"/>
        <v>891762.86121400923</v>
      </c>
    </row>
    <row r="630" spans="1:15" ht="28" x14ac:dyDescent="0.15">
      <c r="A630" s="91" t="s">
        <v>65</v>
      </c>
      <c r="B630" s="90" t="s">
        <v>5234</v>
      </c>
      <c r="C630" s="44" t="s">
        <v>704</v>
      </c>
      <c r="D630" s="44" t="s">
        <v>705</v>
      </c>
      <c r="E630" s="43" t="s">
        <v>7586</v>
      </c>
      <c r="F630" s="56">
        <v>11702903</v>
      </c>
      <c r="G630" s="104">
        <v>0</v>
      </c>
      <c r="H630" s="43" t="s">
        <v>7</v>
      </c>
      <c r="I630" s="43" t="str">
        <f t="shared" si="68"/>
        <v>900459309SUMINISTRO DE BIENES Y SERVICIOSAIA CONCAY</v>
      </c>
      <c r="J630" s="193">
        <f t="shared" si="64"/>
        <v>5.675429658000764E-4</v>
      </c>
      <c r="K630" s="156">
        <f t="shared" si="65"/>
        <v>971873.85741162242</v>
      </c>
      <c r="L630" s="156">
        <f t="shared" si="66"/>
        <v>2128286.1217502863</v>
      </c>
      <c r="M630" s="156">
        <f t="shared" si="67"/>
        <v>4095957.5841791513</v>
      </c>
      <c r="N630" s="156">
        <f t="shared" si="69"/>
        <v>4095957.5841791513</v>
      </c>
      <c r="O630" s="156">
        <f t="shared" si="70"/>
        <v>410827.85163094464</v>
      </c>
    </row>
    <row r="631" spans="1:15" ht="28" x14ac:dyDescent="0.15">
      <c r="A631" s="91" t="s">
        <v>65</v>
      </c>
      <c r="B631" s="90" t="s">
        <v>5234</v>
      </c>
      <c r="C631" s="44" t="s">
        <v>684</v>
      </c>
      <c r="D631" s="44" t="s">
        <v>685</v>
      </c>
      <c r="E631" s="43" t="s">
        <v>7586</v>
      </c>
      <c r="F631" s="56">
        <v>12391559.5</v>
      </c>
      <c r="G631" s="104">
        <v>0</v>
      </c>
      <c r="H631" s="43" t="s">
        <v>7</v>
      </c>
      <c r="I631" s="43" t="str">
        <f t="shared" si="68"/>
        <v>900122788SUMINISTRO DE BIENES Y SERVICIOSAIA CONCAY</v>
      </c>
      <c r="J631" s="193">
        <f t="shared" si="64"/>
        <v>6.0093999151476449E-4</v>
      </c>
      <c r="K631" s="156">
        <f t="shared" si="65"/>
        <v>1029063.7058694441</v>
      </c>
      <c r="L631" s="156">
        <f t="shared" si="66"/>
        <v>2253524.9681803668</v>
      </c>
      <c r="M631" s="156">
        <f t="shared" si="67"/>
        <v>4336983.9187620552</v>
      </c>
      <c r="N631" s="156">
        <f t="shared" si="69"/>
        <v>4336983.9187620552</v>
      </c>
      <c r="O631" s="156">
        <f t="shared" si="70"/>
        <v>435002.98752728471</v>
      </c>
    </row>
    <row r="632" spans="1:15" ht="28" x14ac:dyDescent="0.15">
      <c r="A632" s="91" t="s">
        <v>65</v>
      </c>
      <c r="B632" s="90" t="s">
        <v>5234</v>
      </c>
      <c r="C632" s="44" t="s">
        <v>1412</v>
      </c>
      <c r="D632" s="44" t="s">
        <v>1413</v>
      </c>
      <c r="E632" s="43" t="s">
        <v>7586</v>
      </c>
      <c r="F632" s="56">
        <v>1753519</v>
      </c>
      <c r="G632" s="104">
        <v>0</v>
      </c>
      <c r="H632" s="43" t="s">
        <v>7</v>
      </c>
      <c r="I632" s="43" t="str">
        <f t="shared" si="68"/>
        <v>830082126SUMINISTRO DE BIENES Y SERVICIOSAIA CONCAY</v>
      </c>
      <c r="J632" s="193">
        <f t="shared" si="64"/>
        <v>8.5038504877532015E-5</v>
      </c>
      <c r="K632" s="156">
        <f t="shared" si="65"/>
        <v>145621.92599345397</v>
      </c>
      <c r="L632" s="156">
        <f t="shared" si="66"/>
        <v>318894.39329074504</v>
      </c>
      <c r="M632" s="156">
        <f t="shared" si="67"/>
        <v>613722.88970114861</v>
      </c>
      <c r="N632" s="156">
        <f t="shared" si="69"/>
        <v>613722.88970114861</v>
      </c>
      <c r="O632" s="156">
        <f t="shared" si="70"/>
        <v>61556.901186316114</v>
      </c>
    </row>
    <row r="633" spans="1:15" ht="28" x14ac:dyDescent="0.15">
      <c r="A633" s="91" t="s">
        <v>65</v>
      </c>
      <c r="B633" s="90" t="s">
        <v>5234</v>
      </c>
      <c r="C633" s="44" t="s">
        <v>1698</v>
      </c>
      <c r="D633" s="44" t="s">
        <v>1699</v>
      </c>
      <c r="E633" s="43" t="s">
        <v>7586</v>
      </c>
      <c r="F633" s="56">
        <v>629700</v>
      </c>
      <c r="G633" s="104">
        <v>0</v>
      </c>
      <c r="H633" s="43" t="s">
        <v>11</v>
      </c>
      <c r="I633" s="43" t="str">
        <f t="shared" si="68"/>
        <v>900196908SUMINISTRO DE BIENES Y SERVICIOSAIA S.A.</v>
      </c>
      <c r="J633" s="193">
        <f t="shared" si="64"/>
        <v>3.0537876419577952E-5</v>
      </c>
      <c r="K633" s="156">
        <f t="shared" si="65"/>
        <v>52293.774289345012</v>
      </c>
      <c r="L633" s="156">
        <f t="shared" si="66"/>
        <v>114517.03657341732</v>
      </c>
      <c r="M633" s="156">
        <f t="shared" si="67"/>
        <v>220391.85412009407</v>
      </c>
      <c r="N633" s="156">
        <f t="shared" si="69"/>
        <v>220391.85412009407</v>
      </c>
      <c r="O633" s="156">
        <f t="shared" si="70"/>
        <v>22105.480851375582</v>
      </c>
    </row>
    <row r="634" spans="1:15" ht="28" x14ac:dyDescent="0.15">
      <c r="A634" s="91" t="s">
        <v>65</v>
      </c>
      <c r="B634" s="90" t="s">
        <v>5234</v>
      </c>
      <c r="C634" s="44" t="s">
        <v>1070</v>
      </c>
      <c r="D634" s="44" t="s">
        <v>1071</v>
      </c>
      <c r="E634" s="43" t="s">
        <v>7586</v>
      </c>
      <c r="F634" s="56">
        <v>4099914</v>
      </c>
      <c r="G634" s="104">
        <v>0</v>
      </c>
      <c r="H634" s="43" t="s">
        <v>11</v>
      </c>
      <c r="I634" s="43" t="str">
        <f t="shared" si="68"/>
        <v>901076184SUMINISTRO DE BIENES Y SERVICIOSAIA S.A.</v>
      </c>
      <c r="J634" s="193">
        <f t="shared" si="64"/>
        <v>1.9882907267412662E-4</v>
      </c>
      <c r="K634" s="156">
        <f t="shared" si="65"/>
        <v>340479.55744279129</v>
      </c>
      <c r="L634" s="156">
        <f t="shared" si="66"/>
        <v>745609.0225279748</v>
      </c>
      <c r="M634" s="156">
        <f t="shared" si="67"/>
        <v>1434949.4174891717</v>
      </c>
      <c r="N634" s="156">
        <f t="shared" si="69"/>
        <v>1434949.4174891717</v>
      </c>
      <c r="O634" s="156">
        <f t="shared" si="70"/>
        <v>143926.58475351226</v>
      </c>
    </row>
    <row r="635" spans="1:15" ht="28" x14ac:dyDescent="0.15">
      <c r="A635" s="91" t="s">
        <v>65</v>
      </c>
      <c r="B635" s="90" t="s">
        <v>5234</v>
      </c>
      <c r="C635" s="44" t="s">
        <v>216</v>
      </c>
      <c r="D635" s="44" t="s">
        <v>217</v>
      </c>
      <c r="E635" s="43" t="s">
        <v>7586</v>
      </c>
      <c r="F635" s="56">
        <v>92669372</v>
      </c>
      <c r="G635" s="104">
        <v>0</v>
      </c>
      <c r="H635" s="43" t="s">
        <v>7</v>
      </c>
      <c r="I635" s="43" t="str">
        <f t="shared" si="68"/>
        <v>900398174SUMINISTRO DE BIENES Y SERVICIOSAIA CONCAY</v>
      </c>
      <c r="J635" s="193">
        <f t="shared" si="64"/>
        <v>4.4940858027884669E-3</v>
      </c>
      <c r="K635" s="156">
        <f t="shared" si="65"/>
        <v>7695777.7082790993</v>
      </c>
      <c r="L635" s="156">
        <f t="shared" si="66"/>
        <v>16852821.760456752</v>
      </c>
      <c r="M635" s="156">
        <f t="shared" si="67"/>
        <v>32433817.238724366</v>
      </c>
      <c r="N635" s="156">
        <f t="shared" si="69"/>
        <v>32433817.238724366</v>
      </c>
      <c r="O635" s="156">
        <f t="shared" si="70"/>
        <v>3253138.0470938552</v>
      </c>
    </row>
    <row r="636" spans="1:15" ht="28" x14ac:dyDescent="0.15">
      <c r="A636" s="91" t="s">
        <v>65</v>
      </c>
      <c r="B636" s="90" t="s">
        <v>5234</v>
      </c>
      <c r="C636" s="44" t="s">
        <v>769</v>
      </c>
      <c r="D636" s="44" t="s">
        <v>770</v>
      </c>
      <c r="E636" s="43" t="s">
        <v>7586</v>
      </c>
      <c r="F636" s="56">
        <v>8829142</v>
      </c>
      <c r="G636" s="104">
        <v>0</v>
      </c>
      <c r="H636" s="43" t="s">
        <v>11</v>
      </c>
      <c r="I636" s="43" t="str">
        <f t="shared" si="68"/>
        <v>800003644SUMINISTRO DE BIENES Y SERVICIOSAIA S.A.</v>
      </c>
      <c r="J636" s="193">
        <f t="shared" si="64"/>
        <v>4.2817730234541104E-4</v>
      </c>
      <c r="K636" s="156">
        <f t="shared" si="65"/>
        <v>733220.833597866</v>
      </c>
      <c r="L636" s="156">
        <f t="shared" si="66"/>
        <v>1605664.8837952914</v>
      </c>
      <c r="M636" s="156">
        <f t="shared" si="67"/>
        <v>3090155.5910268314</v>
      </c>
      <c r="N636" s="156">
        <f t="shared" si="69"/>
        <v>3090155.5910268314</v>
      </c>
      <c r="O636" s="156">
        <f t="shared" si="70"/>
        <v>309945.09991277737</v>
      </c>
    </row>
    <row r="637" spans="1:15" ht="28" x14ac:dyDescent="0.15">
      <c r="A637" s="91" t="s">
        <v>65</v>
      </c>
      <c r="B637" s="90" t="s">
        <v>5234</v>
      </c>
      <c r="C637" s="44" t="s">
        <v>1679</v>
      </c>
      <c r="D637" s="44" t="s">
        <v>1680</v>
      </c>
      <c r="E637" s="43" t="s">
        <v>7586</v>
      </c>
      <c r="F637" s="56">
        <v>712002</v>
      </c>
      <c r="G637" s="104">
        <v>0</v>
      </c>
      <c r="H637" s="43" t="s">
        <v>11</v>
      </c>
      <c r="I637" s="43" t="str">
        <f t="shared" si="68"/>
        <v>811021043SUMINISTRO DE BIENES Y SERVICIOSAIA S.A.</v>
      </c>
      <c r="J637" s="193">
        <f t="shared" si="64"/>
        <v>3.4529187051758523E-5</v>
      </c>
      <c r="K637" s="156">
        <f t="shared" si="65"/>
        <v>59128.588028525053</v>
      </c>
      <c r="L637" s="156">
        <f t="shared" si="66"/>
        <v>129484.45144409446</v>
      </c>
      <c r="M637" s="156">
        <f t="shared" si="67"/>
        <v>249197.14295254127</v>
      </c>
      <c r="N637" s="156">
        <f t="shared" si="69"/>
        <v>249197.14295254127</v>
      </c>
      <c r="O637" s="156">
        <f t="shared" si="70"/>
        <v>24994.674570654464</v>
      </c>
    </row>
    <row r="638" spans="1:15" ht="28" x14ac:dyDescent="0.15">
      <c r="A638" s="91" t="s">
        <v>65</v>
      </c>
      <c r="B638" s="90" t="s">
        <v>5234</v>
      </c>
      <c r="C638" s="44" t="s">
        <v>760</v>
      </c>
      <c r="D638" s="44" t="s">
        <v>761</v>
      </c>
      <c r="E638" s="43" t="s">
        <v>7586</v>
      </c>
      <c r="F638" s="56">
        <v>10159234</v>
      </c>
      <c r="G638" s="104">
        <v>0</v>
      </c>
      <c r="H638" s="43" t="s">
        <v>11</v>
      </c>
      <c r="I638" s="43" t="str">
        <f t="shared" si="68"/>
        <v>830504313SUMINISTRO DE BIENES Y SERVICIOSAIA S.A.</v>
      </c>
      <c r="J638" s="193">
        <f t="shared" si="64"/>
        <v>4.9268132826675343E-4</v>
      </c>
      <c r="K638" s="156">
        <f t="shared" si="65"/>
        <v>843679.0372377953</v>
      </c>
      <c r="L638" s="156">
        <f t="shared" si="66"/>
        <v>1847554.9810003254</v>
      </c>
      <c r="M638" s="156">
        <f t="shared" si="67"/>
        <v>3555681.1461011595</v>
      </c>
      <c r="N638" s="156">
        <f t="shared" si="69"/>
        <v>3555681.1461011595</v>
      </c>
      <c r="O638" s="156">
        <f t="shared" si="70"/>
        <v>356637.68882268347</v>
      </c>
    </row>
    <row r="639" spans="1:15" ht="28" x14ac:dyDescent="0.15">
      <c r="A639" s="91" t="s">
        <v>65</v>
      </c>
      <c r="B639" s="90" t="s">
        <v>5234</v>
      </c>
      <c r="C639" s="44" t="s">
        <v>998</v>
      </c>
      <c r="D639" s="44" t="s">
        <v>999</v>
      </c>
      <c r="E639" s="43" t="s">
        <v>7586</v>
      </c>
      <c r="F639" s="56">
        <v>4744742</v>
      </c>
      <c r="G639" s="104">
        <v>0</v>
      </c>
      <c r="H639" s="43" t="s">
        <v>11</v>
      </c>
      <c r="I639" s="43" t="str">
        <f t="shared" si="68"/>
        <v>900388252SUMINISTRO DE BIENES Y SERVICIOSAIA S.A.</v>
      </c>
      <c r="J639" s="193">
        <f t="shared" si="64"/>
        <v>2.3010059526565213E-4</v>
      </c>
      <c r="K639" s="156">
        <f t="shared" si="65"/>
        <v>394029.64460723428</v>
      </c>
      <c r="L639" s="156">
        <f t="shared" si="66"/>
        <v>862877.23224619543</v>
      </c>
      <c r="M639" s="156">
        <f t="shared" si="67"/>
        <v>1660635.9960322115</v>
      </c>
      <c r="N639" s="156">
        <f t="shared" si="69"/>
        <v>1660635.9960322115</v>
      </c>
      <c r="O639" s="156">
        <f t="shared" si="70"/>
        <v>166563.13073799823</v>
      </c>
    </row>
    <row r="640" spans="1:15" ht="28" x14ac:dyDescent="0.15">
      <c r="A640" s="91" t="s">
        <v>65</v>
      </c>
      <c r="B640" s="90" t="s">
        <v>5234</v>
      </c>
      <c r="C640" s="44" t="s">
        <v>1582</v>
      </c>
      <c r="D640" s="44" t="s">
        <v>1583</v>
      </c>
      <c r="E640" s="43" t="s">
        <v>7586</v>
      </c>
      <c r="F640" s="56">
        <v>1107625</v>
      </c>
      <c r="G640" s="104">
        <v>0</v>
      </c>
      <c r="H640" s="43" t="s">
        <v>11</v>
      </c>
      <c r="I640" s="43" t="str">
        <f t="shared" si="68"/>
        <v>4375493SUMINISTRO DE BIENES Y SERVICIOSAIA S.A.</v>
      </c>
      <c r="J640" s="193">
        <f t="shared" si="64"/>
        <v>5.3715285642742623E-5</v>
      </c>
      <c r="K640" s="156">
        <f t="shared" si="65"/>
        <v>91983.312287177658</v>
      </c>
      <c r="L640" s="156">
        <f t="shared" si="66"/>
        <v>201432.32116028483</v>
      </c>
      <c r="M640" s="156">
        <f t="shared" si="67"/>
        <v>387663.21648367349</v>
      </c>
      <c r="N640" s="156">
        <f t="shared" si="69"/>
        <v>387663.21648367349</v>
      </c>
      <c r="O640" s="156">
        <f t="shared" si="70"/>
        <v>38882.933504851324</v>
      </c>
    </row>
    <row r="641" spans="1:15" ht="28" x14ac:dyDescent="0.15">
      <c r="A641" s="91" t="s">
        <v>65</v>
      </c>
      <c r="B641" s="90" t="s">
        <v>5234</v>
      </c>
      <c r="C641" s="44" t="s">
        <v>648</v>
      </c>
      <c r="D641" s="44" t="s">
        <v>649</v>
      </c>
      <c r="E641" s="43" t="s">
        <v>7586</v>
      </c>
      <c r="F641" s="56">
        <v>13815268</v>
      </c>
      <c r="G641" s="104">
        <v>0</v>
      </c>
      <c r="H641" s="43" t="s">
        <v>11</v>
      </c>
      <c r="I641" s="43" t="str">
        <f t="shared" si="68"/>
        <v>71692208SUMINISTRO DE BIENES Y SERVICIOSAIA S.A.</v>
      </c>
      <c r="J641" s="193">
        <f t="shared" si="64"/>
        <v>6.6998403507598833E-4</v>
      </c>
      <c r="K641" s="156">
        <f t="shared" si="65"/>
        <v>1147296.3419704793</v>
      </c>
      <c r="L641" s="156">
        <f t="shared" si="66"/>
        <v>2512440.1315349564</v>
      </c>
      <c r="M641" s="156">
        <f t="shared" si="67"/>
        <v>4835274.7811434073</v>
      </c>
      <c r="N641" s="156">
        <f t="shared" si="69"/>
        <v>4835274.7811434073</v>
      </c>
      <c r="O641" s="156">
        <f t="shared" si="70"/>
        <v>484981.96320568811</v>
      </c>
    </row>
    <row r="642" spans="1:15" ht="28" x14ac:dyDescent="0.15">
      <c r="A642" s="91" t="s">
        <v>65</v>
      </c>
      <c r="B642" s="90" t="s">
        <v>5234</v>
      </c>
      <c r="C642" s="44" t="s">
        <v>204</v>
      </c>
      <c r="D642" s="44" t="s">
        <v>205</v>
      </c>
      <c r="E642" s="43" t="s">
        <v>7586</v>
      </c>
      <c r="F642" s="56">
        <v>111406305</v>
      </c>
      <c r="G642" s="104">
        <v>0</v>
      </c>
      <c r="H642" s="43" t="s">
        <v>11</v>
      </c>
      <c r="I642" s="43" t="str">
        <f t="shared" si="68"/>
        <v>900465053SUMINISTRO DE BIENES Y SERVICIOSAIA S.A.</v>
      </c>
      <c r="J642" s="193">
        <f t="shared" si="64"/>
        <v>5.4027504755467829E-3</v>
      </c>
      <c r="K642" s="156">
        <f t="shared" si="65"/>
        <v>9251796.3602984417</v>
      </c>
      <c r="L642" s="156">
        <f t="shared" si="66"/>
        <v>20260314.283300437</v>
      </c>
      <c r="M642" s="156">
        <f t="shared" si="67"/>
        <v>38991650.182021134</v>
      </c>
      <c r="N642" s="156">
        <f t="shared" si="69"/>
        <v>38991650.182021134</v>
      </c>
      <c r="O642" s="156">
        <f t="shared" si="70"/>
        <v>3910893.9842782398</v>
      </c>
    </row>
    <row r="643" spans="1:15" ht="42" x14ac:dyDescent="0.15">
      <c r="A643" s="91" t="s">
        <v>65</v>
      </c>
      <c r="B643" s="90" t="s">
        <v>5234</v>
      </c>
      <c r="C643" s="44" t="s">
        <v>204</v>
      </c>
      <c r="D643" s="44" t="s">
        <v>205</v>
      </c>
      <c r="E643" s="43" t="s">
        <v>7586</v>
      </c>
      <c r="F643" s="56">
        <v>31339640</v>
      </c>
      <c r="G643" s="104">
        <v>0</v>
      </c>
      <c r="H643" s="43" t="s">
        <v>93</v>
      </c>
      <c r="I643" s="43" t="str">
        <f t="shared" si="68"/>
        <v>900465053SUMINISTRO DE BIENES Y SERVICIOSCONSORCIO TRIPLEA RIONEGRO</v>
      </c>
      <c r="J643" s="193">
        <f t="shared" si="64"/>
        <v>1.5198444550644148E-3</v>
      </c>
      <c r="K643" s="156">
        <f t="shared" si="65"/>
        <v>2602617.2152919304</v>
      </c>
      <c r="L643" s="156">
        <f t="shared" si="66"/>
        <v>5699416.7064915551</v>
      </c>
      <c r="M643" s="156">
        <f t="shared" si="67"/>
        <v>10968717.43219988</v>
      </c>
      <c r="N643" s="156">
        <f t="shared" si="69"/>
        <v>10968717.43219988</v>
      </c>
      <c r="O643" s="156">
        <f t="shared" si="70"/>
        <v>1100171.2115435989</v>
      </c>
    </row>
    <row r="644" spans="1:15" ht="42" x14ac:dyDescent="0.15">
      <c r="A644" s="91" t="s">
        <v>65</v>
      </c>
      <c r="B644" s="90" t="s">
        <v>5234</v>
      </c>
      <c r="C644" s="44" t="s">
        <v>461</v>
      </c>
      <c r="D644" s="44" t="s">
        <v>462</v>
      </c>
      <c r="E644" s="43" t="s">
        <v>7586</v>
      </c>
      <c r="F644" s="56">
        <v>23690275</v>
      </c>
      <c r="G644" s="104">
        <v>0</v>
      </c>
      <c r="H644" s="43" t="s">
        <v>93</v>
      </c>
      <c r="I644" s="43" t="str">
        <f t="shared" si="68"/>
        <v>900444868SUMINISTRO DE BIENES Y SERVICIOSCONSORCIO TRIPLEA RIONEGRO</v>
      </c>
      <c r="J644" s="193">
        <f t="shared" si="64"/>
        <v>1.1488815154769209E-3</v>
      </c>
      <c r="K644" s="156">
        <f t="shared" si="65"/>
        <v>1967371.5955256675</v>
      </c>
      <c r="L644" s="156">
        <f t="shared" si="66"/>
        <v>4308305.6830384536</v>
      </c>
      <c r="M644" s="156">
        <f t="shared" si="67"/>
        <v>8291477.8971969383</v>
      </c>
      <c r="N644" s="156">
        <f t="shared" si="69"/>
        <v>8291477.8971969383</v>
      </c>
      <c r="O644" s="156">
        <f t="shared" si="70"/>
        <v>831641.92532368063</v>
      </c>
    </row>
    <row r="645" spans="1:15" ht="28" x14ac:dyDescent="0.15">
      <c r="A645" s="91" t="s">
        <v>65</v>
      </c>
      <c r="B645" s="90" t="s">
        <v>5234</v>
      </c>
      <c r="C645" s="44" t="s">
        <v>1541</v>
      </c>
      <c r="D645" s="44" t="s">
        <v>1542</v>
      </c>
      <c r="E645" s="43" t="s">
        <v>7586</v>
      </c>
      <c r="F645" s="56">
        <v>1615606</v>
      </c>
      <c r="G645" s="104">
        <v>0</v>
      </c>
      <c r="H645" s="43" t="s">
        <v>11</v>
      </c>
      <c r="I645" s="43" t="str">
        <f t="shared" si="68"/>
        <v>800039529SUMINISTRO DE BIENES Y SERVICIOSAIA S.A.</v>
      </c>
      <c r="J645" s="193">
        <f t="shared" si="64"/>
        <v>7.8350288027201299E-5</v>
      </c>
      <c r="K645" s="156">
        <f t="shared" si="65"/>
        <v>134168.86692792049</v>
      </c>
      <c r="L645" s="156">
        <f t="shared" si="66"/>
        <v>293813.58010200487</v>
      </c>
      <c r="M645" s="156">
        <f t="shared" si="67"/>
        <v>565454.02869231172</v>
      </c>
      <c r="N645" s="156">
        <f t="shared" si="69"/>
        <v>565454.02869231172</v>
      </c>
      <c r="O645" s="156">
        <f t="shared" si="70"/>
        <v>56715.495468266628</v>
      </c>
    </row>
    <row r="646" spans="1:15" ht="28" x14ac:dyDescent="0.15">
      <c r="A646" s="91" t="s">
        <v>65</v>
      </c>
      <c r="B646" s="90" t="s">
        <v>5234</v>
      </c>
      <c r="C646" s="44" t="s">
        <v>1601</v>
      </c>
      <c r="D646" s="44" t="s">
        <v>1602</v>
      </c>
      <c r="E646" s="43" t="s">
        <v>7586</v>
      </c>
      <c r="F646" s="56">
        <v>955600</v>
      </c>
      <c r="G646" s="104">
        <v>0</v>
      </c>
      <c r="H646" s="43" t="s">
        <v>11</v>
      </c>
      <c r="I646" s="43" t="str">
        <f t="shared" si="68"/>
        <v>900030563SUMINISTRO DE BIENES Y SERVICIOSAIA S.A.</v>
      </c>
      <c r="J646" s="193">
        <f t="shared" si="64"/>
        <v>4.6342694468077965E-5</v>
      </c>
      <c r="K646" s="156">
        <f t="shared" si="65"/>
        <v>79358.314611558031</v>
      </c>
      <c r="L646" s="156">
        <f t="shared" si="66"/>
        <v>173785.10425529236</v>
      </c>
      <c r="M646" s="156">
        <f t="shared" si="67"/>
        <v>334455.2259761187</v>
      </c>
      <c r="N646" s="156">
        <f t="shared" si="69"/>
        <v>334455.2259761187</v>
      </c>
      <c r="O646" s="156">
        <f t="shared" si="70"/>
        <v>33546.129111599977</v>
      </c>
    </row>
    <row r="647" spans="1:15" ht="28" x14ac:dyDescent="0.15">
      <c r="A647" s="91" t="s">
        <v>65</v>
      </c>
      <c r="B647" s="90" t="s">
        <v>5234</v>
      </c>
      <c r="C647" s="44" t="s">
        <v>246</v>
      </c>
      <c r="D647" s="44" t="s">
        <v>247</v>
      </c>
      <c r="E647" s="43" t="s">
        <v>7586</v>
      </c>
      <c r="F647" s="56">
        <v>64251645.5</v>
      </c>
      <c r="G647" s="104">
        <v>0</v>
      </c>
      <c r="H647" s="43" t="s">
        <v>7</v>
      </c>
      <c r="I647" s="43" t="str">
        <f t="shared" si="68"/>
        <v>900711016SUMINISTRO DE BIENES Y SERVICIOSAIA CONCAY</v>
      </c>
      <c r="J647" s="193">
        <f t="shared" si="64"/>
        <v>3.1159422106297155E-3</v>
      </c>
      <c r="K647" s="156">
        <f t="shared" si="65"/>
        <v>5335812.3669938222</v>
      </c>
      <c r="L647" s="156">
        <f t="shared" si="66"/>
        <v>11684783.289861433</v>
      </c>
      <c r="M647" s="156">
        <f t="shared" si="67"/>
        <v>22487754.934114657</v>
      </c>
      <c r="N647" s="156">
        <f t="shared" si="69"/>
        <v>22487754.934114657</v>
      </c>
      <c r="O647" s="156">
        <f t="shared" si="70"/>
        <v>2255539.9702550769</v>
      </c>
    </row>
    <row r="648" spans="1:15" ht="28" x14ac:dyDescent="0.15">
      <c r="A648" s="91" t="s">
        <v>65</v>
      </c>
      <c r="B648" s="90" t="s">
        <v>5234</v>
      </c>
      <c r="C648" s="44" t="s">
        <v>699</v>
      </c>
      <c r="D648" s="44" t="s">
        <v>700</v>
      </c>
      <c r="E648" s="43" t="s">
        <v>7586</v>
      </c>
      <c r="F648" s="56">
        <v>11802500</v>
      </c>
      <c r="G648" s="104">
        <v>0</v>
      </c>
      <c r="H648" s="43" t="s">
        <v>11</v>
      </c>
      <c r="I648" s="43" t="str">
        <f t="shared" si="68"/>
        <v>800223012SUMINISTRO DE BIENES Y SERVICIOSAIA S.A.</v>
      </c>
      <c r="J648" s="193">
        <f t="shared" si="64"/>
        <v>5.723730132476875E-4</v>
      </c>
      <c r="K648" s="156">
        <f t="shared" si="65"/>
        <v>980144.94370334211</v>
      </c>
      <c r="L648" s="156">
        <f t="shared" si="66"/>
        <v>2146398.7996788281</v>
      </c>
      <c r="M648" s="156">
        <f t="shared" si="67"/>
        <v>4130816.0366085605</v>
      </c>
      <c r="N648" s="156">
        <f t="shared" si="69"/>
        <v>4130816.0366085605</v>
      </c>
      <c r="O648" s="156">
        <f t="shared" si="70"/>
        <v>414324.18254464079</v>
      </c>
    </row>
    <row r="649" spans="1:15" ht="28" x14ac:dyDescent="0.15">
      <c r="A649" s="91" t="s">
        <v>65</v>
      </c>
      <c r="B649" s="90" t="s">
        <v>5234</v>
      </c>
      <c r="C649" s="44" t="s">
        <v>858</v>
      </c>
      <c r="D649" s="44" t="s">
        <v>859</v>
      </c>
      <c r="E649" s="43" t="s">
        <v>7586</v>
      </c>
      <c r="F649" s="56">
        <v>6864689.5</v>
      </c>
      <c r="G649" s="104">
        <v>0</v>
      </c>
      <c r="H649" s="43" t="s">
        <v>7</v>
      </c>
      <c r="I649" s="43" t="str">
        <f t="shared" si="68"/>
        <v>900271209SUMINISTRO DE BIENES Y SERVICIOSAIA CONCAY</v>
      </c>
      <c r="J649" s="193">
        <f t="shared" si="64"/>
        <v>3.3290938480192849E-4</v>
      </c>
      <c r="K649" s="156">
        <f t="shared" si="65"/>
        <v>570081.82194606424</v>
      </c>
      <c r="L649" s="156">
        <f t="shared" si="66"/>
        <v>1248410.1930072319</v>
      </c>
      <c r="M649" s="156">
        <f t="shared" si="67"/>
        <v>2402607.0301155178</v>
      </c>
      <c r="N649" s="156">
        <f t="shared" si="69"/>
        <v>2402607.0301155178</v>
      </c>
      <c r="O649" s="156">
        <f t="shared" si="70"/>
        <v>240983.42431775291</v>
      </c>
    </row>
    <row r="650" spans="1:15" ht="28" x14ac:dyDescent="0.15">
      <c r="A650" s="91" t="s">
        <v>65</v>
      </c>
      <c r="B650" s="90" t="s">
        <v>5234</v>
      </c>
      <c r="C650" s="44" t="s">
        <v>1609</v>
      </c>
      <c r="D650" s="44" t="s">
        <v>1610</v>
      </c>
      <c r="E650" s="43" t="s">
        <v>7586</v>
      </c>
      <c r="F650" s="56">
        <v>941089.5</v>
      </c>
      <c r="G650" s="104">
        <v>0</v>
      </c>
      <c r="H650" s="43" t="s">
        <v>7</v>
      </c>
      <c r="I650" s="43" t="str">
        <f t="shared" si="68"/>
        <v>19250092SUMINISTRO DE BIENES Y SERVICIOSAIA CONCAY</v>
      </c>
      <c r="J650" s="193">
        <f t="shared" si="64"/>
        <v>4.5638994522411316E-5</v>
      </c>
      <c r="K650" s="156">
        <f t="shared" si="65"/>
        <v>78153.282355204938</v>
      </c>
      <c r="L650" s="156">
        <f t="shared" si="66"/>
        <v>171146.22945904243</v>
      </c>
      <c r="M650" s="156">
        <f t="shared" si="67"/>
        <v>329376.62346824247</v>
      </c>
      <c r="N650" s="156">
        <f t="shared" si="69"/>
        <v>329376.62346824247</v>
      </c>
      <c r="O650" s="156">
        <f t="shared" si="70"/>
        <v>33036.741181007812</v>
      </c>
    </row>
    <row r="651" spans="1:15" ht="28" x14ac:dyDescent="0.15">
      <c r="A651" s="91" t="s">
        <v>65</v>
      </c>
      <c r="B651" s="90" t="s">
        <v>5234</v>
      </c>
      <c r="C651" s="44" t="s">
        <v>1309</v>
      </c>
      <c r="D651" s="44" t="s">
        <v>1310</v>
      </c>
      <c r="E651" s="43" t="s">
        <v>7586</v>
      </c>
      <c r="F651" s="56">
        <v>2345793.5</v>
      </c>
      <c r="G651" s="104">
        <v>0</v>
      </c>
      <c r="H651" s="43" t="s">
        <v>7</v>
      </c>
      <c r="I651" s="43" t="str">
        <f t="shared" si="68"/>
        <v>830073841SUMINISTRO DE BIENES Y SERVICIOSAIA CONCAY</v>
      </c>
      <c r="J651" s="193">
        <f t="shared" si="64"/>
        <v>1.1376139750492177E-4</v>
      </c>
      <c r="K651" s="156">
        <f t="shared" si="65"/>
        <v>194807.67955917525</v>
      </c>
      <c r="L651" s="156">
        <f t="shared" si="66"/>
        <v>426605.24064345664</v>
      </c>
      <c r="M651" s="156">
        <f t="shared" si="67"/>
        <v>821016.00579302048</v>
      </c>
      <c r="N651" s="156">
        <f t="shared" si="69"/>
        <v>821016.00579302048</v>
      </c>
      <c r="O651" s="156">
        <f t="shared" si="70"/>
        <v>82348.568041180421</v>
      </c>
    </row>
    <row r="652" spans="1:15" ht="28" x14ac:dyDescent="0.15">
      <c r="A652" s="91" t="s">
        <v>65</v>
      </c>
      <c r="B652" s="90" t="s">
        <v>5234</v>
      </c>
      <c r="C652" s="44" t="s">
        <v>1631</v>
      </c>
      <c r="D652" s="44" t="s">
        <v>1632</v>
      </c>
      <c r="E652" s="43" t="s">
        <v>7586</v>
      </c>
      <c r="F652" s="56">
        <v>1715980</v>
      </c>
      <c r="G652" s="104">
        <v>0</v>
      </c>
      <c r="H652" s="43" t="s">
        <v>11</v>
      </c>
      <c r="I652" s="43" t="str">
        <f t="shared" si="68"/>
        <v>900930415SUMINISTRO DE BIENES Y SERVICIOSAIA S.A.</v>
      </c>
      <c r="J652" s="193">
        <f t="shared" ref="J652:J715" si="71">+F652/$F$10</f>
        <v>8.3218016799217686E-5</v>
      </c>
      <c r="K652" s="156">
        <f t="shared" ref="K652:K715" si="72">+$C$2*J652</f>
        <v>142504.47960144552</v>
      </c>
      <c r="L652" s="156">
        <f t="shared" ref="L652:L715" si="73">+$C$3*J652</f>
        <v>312067.5629970663</v>
      </c>
      <c r="M652" s="156">
        <f t="shared" ref="M652:M715" si="74">+$C$4*J652</f>
        <v>600584.42723995401</v>
      </c>
      <c r="N652" s="156">
        <f t="shared" si="69"/>
        <v>600584.42723995401</v>
      </c>
      <c r="O652" s="156">
        <f t="shared" si="70"/>
        <v>60239.102797115243</v>
      </c>
    </row>
    <row r="653" spans="1:15" ht="28" x14ac:dyDescent="0.15">
      <c r="A653" s="91" t="s">
        <v>65</v>
      </c>
      <c r="B653" s="90" t="s">
        <v>5234</v>
      </c>
      <c r="C653" s="44" t="s">
        <v>767</v>
      </c>
      <c r="D653" s="44" t="s">
        <v>768</v>
      </c>
      <c r="E653" s="43" t="s">
        <v>7586</v>
      </c>
      <c r="F653" s="56">
        <v>8838014</v>
      </c>
      <c r="G653" s="104">
        <v>0</v>
      </c>
      <c r="H653" s="43" t="s">
        <v>7</v>
      </c>
      <c r="I653" s="43" t="str">
        <f t="shared" ref="I653:I716" si="75">+CONCATENATE(D653,E653,H653)</f>
        <v>830066916SUMINISTRO DE BIENES Y SERVICIOSAIA CONCAY</v>
      </c>
      <c r="J653" s="193">
        <f t="shared" si="71"/>
        <v>4.2860755808559603E-4</v>
      </c>
      <c r="K653" s="156">
        <f t="shared" si="72"/>
        <v>733957.61359706405</v>
      </c>
      <c r="L653" s="156">
        <f t="shared" si="73"/>
        <v>1607278.342820985</v>
      </c>
      <c r="M653" s="156">
        <f t="shared" si="74"/>
        <v>3093260.7467037467</v>
      </c>
      <c r="N653" s="156">
        <f t="shared" ref="N653:N716" si="76">+$C$5*J653</f>
        <v>3093260.7467037467</v>
      </c>
      <c r="O653" s="156">
        <f t="shared" ref="O653:O716" si="77">+$C$6*J653</f>
        <v>310256.54953341163</v>
      </c>
    </row>
    <row r="654" spans="1:15" ht="28" x14ac:dyDescent="0.15">
      <c r="A654" s="91" t="s">
        <v>65</v>
      </c>
      <c r="B654" s="90" t="s">
        <v>5234</v>
      </c>
      <c r="C654" s="44" t="s">
        <v>264</v>
      </c>
      <c r="D654" s="44" t="s">
        <v>265</v>
      </c>
      <c r="E654" s="43" t="s">
        <v>7586</v>
      </c>
      <c r="F654" s="56">
        <v>63449442</v>
      </c>
      <c r="G654" s="104">
        <v>0</v>
      </c>
      <c r="H654" s="43" t="s">
        <v>11</v>
      </c>
      <c r="I654" s="43" t="str">
        <f t="shared" si="75"/>
        <v>800026212SUMINISTRO DE BIENES Y SERVICIOSAIA S.A.</v>
      </c>
      <c r="J654" s="193">
        <f t="shared" si="71"/>
        <v>3.0770386194809893E-3</v>
      </c>
      <c r="K654" s="156">
        <f t="shared" si="72"/>
        <v>5269192.9470110964</v>
      </c>
      <c r="L654" s="156">
        <f t="shared" si="73"/>
        <v>11538894.82305371</v>
      </c>
      <c r="M654" s="156">
        <f t="shared" si="74"/>
        <v>22206987.716794301</v>
      </c>
      <c r="N654" s="156">
        <f t="shared" si="76"/>
        <v>22206987.716794301</v>
      </c>
      <c r="O654" s="156">
        <f t="shared" si="77"/>
        <v>2227378.7917444268</v>
      </c>
    </row>
    <row r="655" spans="1:15" ht="28" x14ac:dyDescent="0.15">
      <c r="A655" s="91" t="s">
        <v>65</v>
      </c>
      <c r="B655" s="90" t="s">
        <v>5234</v>
      </c>
      <c r="C655" s="44" t="s">
        <v>1810</v>
      </c>
      <c r="D655" s="44" t="s">
        <v>1811</v>
      </c>
      <c r="E655" s="43" t="s">
        <v>7586</v>
      </c>
      <c r="F655" s="56">
        <v>375469</v>
      </c>
      <c r="G655" s="104">
        <v>0</v>
      </c>
      <c r="H655" s="43" t="s">
        <v>11</v>
      </c>
      <c r="I655" s="43" t="str">
        <f t="shared" si="75"/>
        <v>900167771SUMINISTRO DE BIENES Y SERVICIOSAIA S.A.</v>
      </c>
      <c r="J655" s="193">
        <f t="shared" si="71"/>
        <v>1.8208711960270787E-5</v>
      </c>
      <c r="K655" s="156">
        <f t="shared" si="72"/>
        <v>31181.024517462414</v>
      </c>
      <c r="L655" s="156">
        <f t="shared" si="73"/>
        <v>68282.669851015453</v>
      </c>
      <c r="M655" s="156">
        <f t="shared" si="74"/>
        <v>131412.27421727427</v>
      </c>
      <c r="N655" s="156">
        <f t="shared" si="76"/>
        <v>131412.27421727427</v>
      </c>
      <c r="O655" s="156">
        <f t="shared" si="77"/>
        <v>13180.757169739778</v>
      </c>
    </row>
    <row r="656" spans="1:15" ht="28" x14ac:dyDescent="0.15">
      <c r="A656" s="91" t="s">
        <v>65</v>
      </c>
      <c r="B656" s="90" t="s">
        <v>5234</v>
      </c>
      <c r="C656" s="44" t="s">
        <v>1716</v>
      </c>
      <c r="D656" s="44" t="s">
        <v>1717</v>
      </c>
      <c r="E656" s="43" t="s">
        <v>7586</v>
      </c>
      <c r="F656" s="56">
        <v>608400</v>
      </c>
      <c r="G656" s="104">
        <v>0</v>
      </c>
      <c r="H656" s="43" t="s">
        <v>11</v>
      </c>
      <c r="I656" s="43" t="str">
        <f t="shared" si="75"/>
        <v>71742108SUMINISTRO DE BIENES Y SERVICIOSAIA S.A.</v>
      </c>
      <c r="J656" s="193">
        <f t="shared" si="71"/>
        <v>2.950491347256031E-5</v>
      </c>
      <c r="K656" s="156">
        <f t="shared" si="72"/>
        <v>50524.904363407186</v>
      </c>
      <c r="L656" s="156">
        <f t="shared" si="73"/>
        <v>110643.42552210116</v>
      </c>
      <c r="M656" s="156">
        <f t="shared" si="74"/>
        <v>212936.96053146775</v>
      </c>
      <c r="N656" s="156">
        <f t="shared" si="76"/>
        <v>212936.96053146775</v>
      </c>
      <c r="O656" s="156">
        <f t="shared" si="77"/>
        <v>21357.749007427192</v>
      </c>
    </row>
    <row r="657" spans="1:15" ht="28" x14ac:dyDescent="0.15">
      <c r="A657" s="91" t="s">
        <v>65</v>
      </c>
      <c r="B657" s="90" t="s">
        <v>5234</v>
      </c>
      <c r="C657" s="44" t="s">
        <v>308</v>
      </c>
      <c r="D657" s="44" t="s">
        <v>309</v>
      </c>
      <c r="E657" s="43" t="s">
        <v>7586</v>
      </c>
      <c r="F657" s="56">
        <v>42779124</v>
      </c>
      <c r="G657" s="104">
        <v>0</v>
      </c>
      <c r="H657" s="43" t="s">
        <v>11</v>
      </c>
      <c r="I657" s="43" t="str">
        <f t="shared" si="75"/>
        <v>900444606SUMINISTRO DE BIENES Y SERVICIOSAIA S.A.</v>
      </c>
      <c r="J657" s="193">
        <f t="shared" si="71"/>
        <v>2.0746126759564891E-3</v>
      </c>
      <c r="K657" s="156">
        <f t="shared" si="72"/>
        <v>3552615.3005429599</v>
      </c>
      <c r="L657" s="156">
        <f t="shared" si="73"/>
        <v>7779797.5348368343</v>
      </c>
      <c r="M657" s="156">
        <f t="shared" si="74"/>
        <v>14972479.682377983</v>
      </c>
      <c r="N657" s="156">
        <f t="shared" si="76"/>
        <v>14972479.682377983</v>
      </c>
      <c r="O657" s="156">
        <f t="shared" si="77"/>
        <v>1501751.7967613491</v>
      </c>
    </row>
    <row r="658" spans="1:15" ht="28" x14ac:dyDescent="0.15">
      <c r="A658" s="91" t="s">
        <v>65</v>
      </c>
      <c r="B658" s="90" t="s">
        <v>5234</v>
      </c>
      <c r="C658" s="44" t="s">
        <v>266</v>
      </c>
      <c r="D658" s="44" t="s">
        <v>267</v>
      </c>
      <c r="E658" s="43" t="s">
        <v>7586</v>
      </c>
      <c r="F658" s="56">
        <v>57391983</v>
      </c>
      <c r="G658" s="104">
        <v>0</v>
      </c>
      <c r="H658" s="43" t="s">
        <v>11</v>
      </c>
      <c r="I658" s="43" t="str">
        <f t="shared" si="75"/>
        <v>900423656SUMINISTRO DE BIENES Y SERVICIOSAIA S.A.</v>
      </c>
      <c r="J658" s="193">
        <f t="shared" si="71"/>
        <v>2.7832766147824657E-3</v>
      </c>
      <c r="K658" s="156">
        <f t="shared" si="72"/>
        <v>4766148.0149593865</v>
      </c>
      <c r="L658" s="156">
        <f t="shared" si="73"/>
        <v>10437287.305434246</v>
      </c>
      <c r="M658" s="156">
        <f t="shared" si="74"/>
        <v>20086907.328885056</v>
      </c>
      <c r="N658" s="156">
        <f t="shared" si="76"/>
        <v>20086907.328885056</v>
      </c>
      <c r="O658" s="156">
        <f t="shared" si="77"/>
        <v>2014733.0176734522</v>
      </c>
    </row>
    <row r="659" spans="1:15" ht="28" x14ac:dyDescent="0.15">
      <c r="A659" s="91" t="s">
        <v>65</v>
      </c>
      <c r="B659" s="90" t="s">
        <v>5234</v>
      </c>
      <c r="C659" s="44" t="s">
        <v>376</v>
      </c>
      <c r="D659" s="44" t="s">
        <v>377</v>
      </c>
      <c r="E659" s="43" t="s">
        <v>7586</v>
      </c>
      <c r="F659" s="56">
        <v>37569172</v>
      </c>
      <c r="G659" s="104">
        <v>0</v>
      </c>
      <c r="H659" s="43" t="s">
        <v>11</v>
      </c>
      <c r="I659" s="43" t="str">
        <f t="shared" si="75"/>
        <v>890937195SUMINISTRO DE BIENES Y SERVICIOSAIA S.A.</v>
      </c>
      <c r="J659" s="193">
        <f t="shared" si="71"/>
        <v>1.8219512970015378E-3</v>
      </c>
      <c r="K659" s="156">
        <f t="shared" si="72"/>
        <v>3119952.0419335882</v>
      </c>
      <c r="L659" s="156">
        <f t="shared" si="73"/>
        <v>6832317.3637557663</v>
      </c>
      <c r="M659" s="156">
        <f t="shared" si="74"/>
        <v>13149022.510460097</v>
      </c>
      <c r="N659" s="156">
        <f t="shared" si="76"/>
        <v>13149022.510460097</v>
      </c>
      <c r="O659" s="156">
        <f t="shared" si="77"/>
        <v>1318857.5706654529</v>
      </c>
    </row>
    <row r="660" spans="1:15" ht="28" x14ac:dyDescent="0.15">
      <c r="A660" s="91" t="s">
        <v>65</v>
      </c>
      <c r="B660" s="90" t="s">
        <v>5234</v>
      </c>
      <c r="C660" s="44" t="s">
        <v>984</v>
      </c>
      <c r="D660" s="44" t="s">
        <v>985</v>
      </c>
      <c r="E660" s="43" t="s">
        <v>7586</v>
      </c>
      <c r="F660" s="56">
        <v>5126000</v>
      </c>
      <c r="G660" s="104">
        <v>0</v>
      </c>
      <c r="H660" s="43" t="s">
        <v>11</v>
      </c>
      <c r="I660" s="43" t="str">
        <f t="shared" si="75"/>
        <v>890923691SUMINISTRO DE BIENES Y SERVICIOSAIA S.A.</v>
      </c>
      <c r="J660" s="193">
        <f t="shared" si="71"/>
        <v>2.4859005006631186E-4</v>
      </c>
      <c r="K660" s="156">
        <f t="shared" si="72"/>
        <v>425691.41973508417</v>
      </c>
      <c r="L660" s="156">
        <f t="shared" si="73"/>
        <v>932212.68774866941</v>
      </c>
      <c r="M660" s="156">
        <f t="shared" si="74"/>
        <v>1794074.3913285728</v>
      </c>
      <c r="N660" s="156">
        <f t="shared" si="76"/>
        <v>1794074.3913285728</v>
      </c>
      <c r="O660" s="156">
        <f t="shared" si="77"/>
        <v>179947.10948729748</v>
      </c>
    </row>
    <row r="661" spans="1:15" ht="28" x14ac:dyDescent="0.15">
      <c r="A661" s="91" t="s">
        <v>65</v>
      </c>
      <c r="B661" s="90" t="s">
        <v>5234</v>
      </c>
      <c r="C661" s="44" t="s">
        <v>347</v>
      </c>
      <c r="D661" s="44" t="s">
        <v>348</v>
      </c>
      <c r="E661" s="43" t="s">
        <v>7586</v>
      </c>
      <c r="F661" s="56">
        <v>37957549</v>
      </c>
      <c r="G661" s="104">
        <v>0</v>
      </c>
      <c r="H661" s="43" t="s">
        <v>11</v>
      </c>
      <c r="I661" s="43" t="str">
        <f t="shared" si="75"/>
        <v>811031944SUMINISTRO DE BIENES Y SERVICIOSAIA S.A.</v>
      </c>
      <c r="J661" s="193">
        <f t="shared" si="71"/>
        <v>1.8407859942068839E-3</v>
      </c>
      <c r="K661" s="156">
        <f t="shared" si="72"/>
        <v>3152205.0182352765</v>
      </c>
      <c r="L661" s="156">
        <f t="shared" si="73"/>
        <v>6902947.4782758141</v>
      </c>
      <c r="M661" s="156">
        <f t="shared" si="74"/>
        <v>13284952.520191081</v>
      </c>
      <c r="N661" s="156">
        <f t="shared" si="76"/>
        <v>13284952.520191081</v>
      </c>
      <c r="O661" s="156">
        <f t="shared" si="77"/>
        <v>1332491.4603535817</v>
      </c>
    </row>
    <row r="662" spans="1:15" ht="42" x14ac:dyDescent="0.15">
      <c r="A662" s="91" t="s">
        <v>65</v>
      </c>
      <c r="B662" s="90" t="s">
        <v>5234</v>
      </c>
      <c r="C662" s="44" t="s">
        <v>347</v>
      </c>
      <c r="D662" s="44" t="s">
        <v>348</v>
      </c>
      <c r="E662" s="43" t="s">
        <v>7586</v>
      </c>
      <c r="F662" s="56">
        <v>2423659</v>
      </c>
      <c r="G662" s="104">
        <v>0</v>
      </c>
      <c r="H662" s="43" t="s">
        <v>93</v>
      </c>
      <c r="I662" s="43" t="str">
        <f t="shared" si="75"/>
        <v>811031944SUMINISTRO DE BIENES Y SERVICIOSCONSORCIO TRIPLEA RIONEGRO</v>
      </c>
      <c r="J662" s="193">
        <f t="shared" si="71"/>
        <v>1.1753755601905333E-4</v>
      </c>
      <c r="K662" s="156">
        <f t="shared" si="72"/>
        <v>201274.061775988</v>
      </c>
      <c r="L662" s="156">
        <f t="shared" si="73"/>
        <v>440765.83507144998</v>
      </c>
      <c r="M662" s="156">
        <f t="shared" si="74"/>
        <v>848268.54178950796</v>
      </c>
      <c r="N662" s="156">
        <f t="shared" si="76"/>
        <v>848268.54178950796</v>
      </c>
      <c r="O662" s="156">
        <f t="shared" si="77"/>
        <v>85082.019397751457</v>
      </c>
    </row>
    <row r="663" spans="1:15" ht="28" x14ac:dyDescent="0.15">
      <c r="A663" s="91" t="s">
        <v>65</v>
      </c>
      <c r="B663" s="90" t="s">
        <v>5234</v>
      </c>
      <c r="C663" s="44" t="s">
        <v>1584</v>
      </c>
      <c r="D663" s="44" t="s">
        <v>1585</v>
      </c>
      <c r="E663" s="43" t="s">
        <v>7586</v>
      </c>
      <c r="F663" s="56">
        <v>1098749</v>
      </c>
      <c r="G663" s="104">
        <v>0</v>
      </c>
      <c r="H663" s="43" t="s">
        <v>11</v>
      </c>
      <c r="I663" s="43" t="str">
        <f t="shared" si="75"/>
        <v>19437943SUMINISTRO DE BIENES Y SERVICIOSAIA S.A.</v>
      </c>
      <c r="J663" s="193">
        <f t="shared" si="71"/>
        <v>5.3284835918905601E-5</v>
      </c>
      <c r="K663" s="156">
        <f t="shared" si="72"/>
        <v>91246.200105833792</v>
      </c>
      <c r="L663" s="156">
        <f t="shared" si="73"/>
        <v>199818.13469589601</v>
      </c>
      <c r="M663" s="156">
        <f t="shared" si="74"/>
        <v>384556.66082674172</v>
      </c>
      <c r="N663" s="156">
        <f t="shared" si="76"/>
        <v>384556.66082674172</v>
      </c>
      <c r="O663" s="156">
        <f t="shared" si="77"/>
        <v>38571.343465091421</v>
      </c>
    </row>
    <row r="664" spans="1:15" ht="28" x14ac:dyDescent="0.15">
      <c r="A664" s="91" t="s">
        <v>65</v>
      </c>
      <c r="B664" s="90" t="s">
        <v>5234</v>
      </c>
      <c r="C664" s="44" t="s">
        <v>1743</v>
      </c>
      <c r="D664" s="44" t="s">
        <v>1744</v>
      </c>
      <c r="E664" s="43" t="s">
        <v>7586</v>
      </c>
      <c r="F664" s="56">
        <v>541306</v>
      </c>
      <c r="G664" s="104">
        <v>0</v>
      </c>
      <c r="H664" s="43" t="s">
        <v>11</v>
      </c>
      <c r="I664" s="43" t="str">
        <f t="shared" si="75"/>
        <v>890942987SUMINISTRO DE BIENES Y SERVICIOSAIA S.A.</v>
      </c>
      <c r="J664" s="193">
        <f t="shared" si="71"/>
        <v>2.6251128685367738E-5</v>
      </c>
      <c r="K664" s="156">
        <f t="shared" si="72"/>
        <v>44953.047142239469</v>
      </c>
      <c r="L664" s="156">
        <f t="shared" si="73"/>
        <v>98441.73257012901</v>
      </c>
      <c r="M664" s="156">
        <f t="shared" si="74"/>
        <v>189454.39572229897</v>
      </c>
      <c r="N664" s="156">
        <f t="shared" si="76"/>
        <v>189454.39572229897</v>
      </c>
      <c r="O664" s="156">
        <f t="shared" si="77"/>
        <v>19002.428803771178</v>
      </c>
    </row>
    <row r="665" spans="1:15" ht="28" x14ac:dyDescent="0.15">
      <c r="A665" s="91" t="s">
        <v>65</v>
      </c>
      <c r="B665" s="90" t="s">
        <v>5234</v>
      </c>
      <c r="C665" s="44" t="s">
        <v>550</v>
      </c>
      <c r="D665" s="44" t="s">
        <v>551</v>
      </c>
      <c r="E665" s="43" t="s">
        <v>7586</v>
      </c>
      <c r="F665" s="56">
        <v>17647940</v>
      </c>
      <c r="G665" s="104">
        <v>0</v>
      </c>
      <c r="H665" s="43" t="s">
        <v>11</v>
      </c>
      <c r="I665" s="43" t="str">
        <f t="shared" si="75"/>
        <v>71701957SUMINISTRO DE BIENES Y SERVICIOSAIA S.A.</v>
      </c>
      <c r="J665" s="193">
        <f t="shared" si="71"/>
        <v>8.5585296296669298E-4</v>
      </c>
      <c r="K665" s="156">
        <f t="shared" si="72"/>
        <v>1465582.6441669103</v>
      </c>
      <c r="L665" s="156">
        <f t="shared" si="73"/>
        <v>3209448.6111250985</v>
      </c>
      <c r="M665" s="156">
        <f t="shared" si="74"/>
        <v>6176690.8337306231</v>
      </c>
      <c r="N665" s="156">
        <f t="shared" si="76"/>
        <v>6176690.8337306231</v>
      </c>
      <c r="O665" s="156">
        <f t="shared" si="77"/>
        <v>619527.07596669078</v>
      </c>
    </row>
    <row r="666" spans="1:15" ht="28" x14ac:dyDescent="0.15">
      <c r="A666" s="91" t="s">
        <v>65</v>
      </c>
      <c r="B666" s="90" t="s">
        <v>5234</v>
      </c>
      <c r="C666" s="44" t="s">
        <v>1667</v>
      </c>
      <c r="D666" s="44" t="s">
        <v>1668</v>
      </c>
      <c r="E666" s="43" t="s">
        <v>7586</v>
      </c>
      <c r="F666" s="56">
        <v>775709</v>
      </c>
      <c r="G666" s="104">
        <v>0</v>
      </c>
      <c r="H666" s="43" t="s">
        <v>11</v>
      </c>
      <c r="I666" s="43" t="str">
        <f t="shared" si="75"/>
        <v>18395067SUMINISTRO DE BIENES Y SERVICIOSAIA S.A.</v>
      </c>
      <c r="J666" s="193">
        <f t="shared" si="71"/>
        <v>3.7618716181601387E-5</v>
      </c>
      <c r="K666" s="156">
        <f t="shared" si="72"/>
        <v>64419.17001780773</v>
      </c>
      <c r="L666" s="156">
        <f t="shared" si="73"/>
        <v>141070.18568100521</v>
      </c>
      <c r="M666" s="156">
        <f t="shared" si="74"/>
        <v>271494.27468261722</v>
      </c>
      <c r="N666" s="156">
        <f t="shared" si="76"/>
        <v>271494.27468261722</v>
      </c>
      <c r="O666" s="156">
        <f t="shared" si="77"/>
        <v>27231.094879688266</v>
      </c>
    </row>
    <row r="667" spans="1:15" ht="28" x14ac:dyDescent="0.15">
      <c r="A667" s="91" t="s">
        <v>65</v>
      </c>
      <c r="B667" s="90" t="s">
        <v>5234</v>
      </c>
      <c r="C667" s="44" t="s">
        <v>1353</v>
      </c>
      <c r="D667" s="44" t="s">
        <v>1354</v>
      </c>
      <c r="E667" s="43" t="s">
        <v>7586</v>
      </c>
      <c r="F667" s="56">
        <v>2635369</v>
      </c>
      <c r="G667" s="104">
        <v>0</v>
      </c>
      <c r="H667" s="43" t="s">
        <v>7</v>
      </c>
      <c r="I667" s="43" t="str">
        <f t="shared" si="75"/>
        <v>830126738SUMINISTRO DE BIENES Y SERVICIOSAIA CONCAY</v>
      </c>
      <c r="J667" s="193">
        <f t="shared" si="71"/>
        <v>1.2780462576145264E-4</v>
      </c>
      <c r="K667" s="156">
        <f t="shared" si="72"/>
        <v>218855.63229337282</v>
      </c>
      <c r="L667" s="156">
        <f t="shared" si="73"/>
        <v>479267.34660544741</v>
      </c>
      <c r="M667" s="156">
        <f t="shared" si="74"/>
        <v>922365.98412040365</v>
      </c>
      <c r="N667" s="156">
        <f t="shared" si="76"/>
        <v>922365.98412040365</v>
      </c>
      <c r="O667" s="156">
        <f t="shared" si="77"/>
        <v>92514.05266922155</v>
      </c>
    </row>
    <row r="668" spans="1:15" ht="28" x14ac:dyDescent="0.15">
      <c r="A668" s="91" t="s">
        <v>65</v>
      </c>
      <c r="B668" s="90" t="s">
        <v>5234</v>
      </c>
      <c r="C668" s="44" t="s">
        <v>791</v>
      </c>
      <c r="D668" s="44" t="s">
        <v>792</v>
      </c>
      <c r="E668" s="43" t="s">
        <v>7586</v>
      </c>
      <c r="F668" s="56">
        <v>7924716</v>
      </c>
      <c r="G668" s="104">
        <v>0</v>
      </c>
      <c r="H668" s="43" t="s">
        <v>11</v>
      </c>
      <c r="I668" s="43" t="str">
        <f t="shared" si="75"/>
        <v>901086245SUMINISTRO DE BIENES Y SERVICIOSAIA S.A.</v>
      </c>
      <c r="J668" s="193">
        <f t="shared" si="71"/>
        <v>3.8431633772947774E-4</v>
      </c>
      <c r="K668" s="156">
        <f t="shared" si="72"/>
        <v>658112.29126752587</v>
      </c>
      <c r="L668" s="156">
        <f t="shared" si="73"/>
        <v>1441186.2664855416</v>
      </c>
      <c r="M668" s="156">
        <f t="shared" si="74"/>
        <v>2773611.0093936408</v>
      </c>
      <c r="N668" s="156">
        <f t="shared" si="76"/>
        <v>2773611.0093936408</v>
      </c>
      <c r="O668" s="156">
        <f t="shared" si="77"/>
        <v>278195.42288484942</v>
      </c>
    </row>
    <row r="669" spans="1:15" ht="28" x14ac:dyDescent="0.15">
      <c r="A669" s="91" t="s">
        <v>65</v>
      </c>
      <c r="B669" s="90" t="s">
        <v>5234</v>
      </c>
      <c r="C669" s="44" t="s">
        <v>182</v>
      </c>
      <c r="D669" s="44" t="s">
        <v>183</v>
      </c>
      <c r="E669" s="43" t="s">
        <v>7586</v>
      </c>
      <c r="F669" s="56">
        <v>123756285</v>
      </c>
      <c r="G669" s="104">
        <v>0</v>
      </c>
      <c r="H669" s="43" t="s">
        <v>11</v>
      </c>
      <c r="I669" s="43" t="str">
        <f t="shared" si="75"/>
        <v>830069215SUMINISTRO DE BIENES Y SERVICIOSAIA S.A.</v>
      </c>
      <c r="J669" s="193">
        <f t="shared" si="71"/>
        <v>6.0016740312467346E-3</v>
      </c>
      <c r="K669" s="156">
        <f t="shared" si="72"/>
        <v>10277407.074285936</v>
      </c>
      <c r="L669" s="156">
        <f t="shared" si="73"/>
        <v>22506277.617175255</v>
      </c>
      <c r="M669" s="156">
        <f t="shared" si="74"/>
        <v>43314081.483507685</v>
      </c>
      <c r="N669" s="156">
        <f t="shared" si="76"/>
        <v>43314081.483507685</v>
      </c>
      <c r="O669" s="156">
        <f t="shared" si="77"/>
        <v>4344437.3325470528</v>
      </c>
    </row>
    <row r="670" spans="1:15" ht="28" x14ac:dyDescent="0.15">
      <c r="A670" s="91" t="s">
        <v>65</v>
      </c>
      <c r="B670" s="90" t="s">
        <v>5234</v>
      </c>
      <c r="C670" s="44" t="s">
        <v>431</v>
      </c>
      <c r="D670" s="44" t="s">
        <v>432</v>
      </c>
      <c r="E670" s="43" t="s">
        <v>7586</v>
      </c>
      <c r="F670" s="56">
        <v>26548279</v>
      </c>
      <c r="G670" s="104">
        <v>0</v>
      </c>
      <c r="H670" s="43" t="s">
        <v>7</v>
      </c>
      <c r="I670" s="43" t="str">
        <f t="shared" si="75"/>
        <v>900804673SUMINISTRO DE BIENES Y SERVICIOSAIA CONCAY</v>
      </c>
      <c r="J670" s="193">
        <f t="shared" si="71"/>
        <v>1.2874830288303583E-3</v>
      </c>
      <c r="K670" s="156">
        <f t="shared" si="72"/>
        <v>2204716.0708219125</v>
      </c>
      <c r="L670" s="156">
        <f t="shared" si="73"/>
        <v>4828061.3581138439</v>
      </c>
      <c r="M670" s="156">
        <f t="shared" si="74"/>
        <v>9291765.0190686956</v>
      </c>
      <c r="N670" s="156">
        <f t="shared" si="76"/>
        <v>9291765.0190686956</v>
      </c>
      <c r="O670" s="156">
        <f t="shared" si="77"/>
        <v>931971.53100123315</v>
      </c>
    </row>
    <row r="671" spans="1:15" ht="28" x14ac:dyDescent="0.15">
      <c r="A671" s="91" t="s">
        <v>65</v>
      </c>
      <c r="B671" s="90" t="s">
        <v>5234</v>
      </c>
      <c r="C671" s="44" t="s">
        <v>1923</v>
      </c>
      <c r="D671" s="44" t="s">
        <v>1924</v>
      </c>
      <c r="E671" s="43" t="s">
        <v>7586</v>
      </c>
      <c r="F671" s="56">
        <v>85800</v>
      </c>
      <c r="G671" s="104">
        <v>0</v>
      </c>
      <c r="H671" s="43" t="s">
        <v>11</v>
      </c>
      <c r="I671" s="43" t="str">
        <f t="shared" si="75"/>
        <v>7549599SUMINISTRO DE BIENES Y SERVICIOSAIA S.A.</v>
      </c>
      <c r="J671" s="193">
        <f t="shared" si="71"/>
        <v>4.16094933587389E-6</v>
      </c>
      <c r="K671" s="156">
        <f t="shared" si="72"/>
        <v>7125.3070256087058</v>
      </c>
      <c r="L671" s="156">
        <f t="shared" si="73"/>
        <v>15603.560009527087</v>
      </c>
      <c r="M671" s="156">
        <f t="shared" si="74"/>
        <v>30029.571357001863</v>
      </c>
      <c r="N671" s="156">
        <f t="shared" si="76"/>
        <v>30029.571357001863</v>
      </c>
      <c r="O671" s="156">
        <f t="shared" si="77"/>
        <v>3011.9902446371684</v>
      </c>
    </row>
    <row r="672" spans="1:15" ht="28" x14ac:dyDescent="0.15">
      <c r="A672" s="91" t="s">
        <v>65</v>
      </c>
      <c r="B672" s="90" t="s">
        <v>5234</v>
      </c>
      <c r="C672" s="44" t="s">
        <v>1078</v>
      </c>
      <c r="D672" s="44" t="s">
        <v>1079</v>
      </c>
      <c r="E672" s="43" t="s">
        <v>7586</v>
      </c>
      <c r="F672" s="56">
        <v>4039719</v>
      </c>
      <c r="G672" s="104">
        <v>0</v>
      </c>
      <c r="H672" s="43" t="s">
        <v>11</v>
      </c>
      <c r="I672" s="43" t="str">
        <f t="shared" si="75"/>
        <v>78294598SUMINISTRO DE BIENES Y SERVICIOSAIA S.A.</v>
      </c>
      <c r="J672" s="193">
        <f t="shared" si="71"/>
        <v>1.9590986119075914E-4</v>
      </c>
      <c r="K672" s="156">
        <f t="shared" si="72"/>
        <v>335480.63137744728</v>
      </c>
      <c r="L672" s="156">
        <f t="shared" si="73"/>
        <v>734661.97946534678</v>
      </c>
      <c r="M672" s="156">
        <f t="shared" si="74"/>
        <v>1413881.4682137086</v>
      </c>
      <c r="N672" s="156">
        <f t="shared" si="76"/>
        <v>1413881.4682137086</v>
      </c>
      <c r="O672" s="156">
        <f t="shared" si="77"/>
        <v>141813.45243677642</v>
      </c>
    </row>
    <row r="673" spans="1:15" ht="28" x14ac:dyDescent="0.15">
      <c r="A673" s="91" t="s">
        <v>65</v>
      </c>
      <c r="B673" s="90" t="s">
        <v>5234</v>
      </c>
      <c r="C673" s="44" t="s">
        <v>1856</v>
      </c>
      <c r="D673" s="44" t="s">
        <v>1857</v>
      </c>
      <c r="E673" s="43" t="s">
        <v>7586</v>
      </c>
      <c r="F673" s="56">
        <v>249750</v>
      </c>
      <c r="G673" s="104">
        <v>0</v>
      </c>
      <c r="H673" s="43" t="s">
        <v>7</v>
      </c>
      <c r="I673" s="43" t="str">
        <f t="shared" si="75"/>
        <v>80771524SUMINISTRO DE BIENES Y SERVICIOSAIA CONCAY</v>
      </c>
      <c r="J673" s="193">
        <f t="shared" si="71"/>
        <v>1.2111854273129417E-5</v>
      </c>
      <c r="K673" s="156">
        <f t="shared" si="72"/>
        <v>20740.622723144221</v>
      </c>
      <c r="L673" s="156">
        <f t="shared" si="73"/>
        <v>45419.453524235316</v>
      </c>
      <c r="M673" s="156">
        <f t="shared" si="74"/>
        <v>87411.252289174998</v>
      </c>
      <c r="N673" s="156">
        <f t="shared" si="76"/>
        <v>87411.252289174998</v>
      </c>
      <c r="O673" s="156">
        <f t="shared" si="77"/>
        <v>8767.4191561553944</v>
      </c>
    </row>
    <row r="674" spans="1:15" ht="28" x14ac:dyDescent="0.15">
      <c r="A674" s="91" t="s">
        <v>65</v>
      </c>
      <c r="B674" s="90" t="s">
        <v>5234</v>
      </c>
      <c r="C674" s="44" t="s">
        <v>1269</v>
      </c>
      <c r="D674" s="44" t="s">
        <v>1270</v>
      </c>
      <c r="E674" s="43" t="s">
        <v>7586</v>
      </c>
      <c r="F674" s="56">
        <v>2554292</v>
      </c>
      <c r="G674" s="104">
        <v>0</v>
      </c>
      <c r="H674" s="43" t="s">
        <v>11</v>
      </c>
      <c r="I674" s="43" t="str">
        <f t="shared" si="75"/>
        <v>900365405SUMINISTRO DE BIENES Y SERVICIOSAIA S.A.</v>
      </c>
      <c r="J674" s="193">
        <f t="shared" si="71"/>
        <v>1.2387272262270383E-4</v>
      </c>
      <c r="K674" s="156">
        <f t="shared" si="72"/>
        <v>212122.5493363183</v>
      </c>
      <c r="L674" s="156">
        <f t="shared" si="73"/>
        <v>464522.70983513939</v>
      </c>
      <c r="M674" s="156">
        <f t="shared" si="74"/>
        <v>893989.43916805356</v>
      </c>
      <c r="N674" s="156">
        <f t="shared" si="76"/>
        <v>893989.43916805356</v>
      </c>
      <c r="O674" s="156">
        <f t="shared" si="77"/>
        <v>89667.862307165051</v>
      </c>
    </row>
    <row r="675" spans="1:15" ht="28" x14ac:dyDescent="0.15">
      <c r="A675" s="91" t="s">
        <v>65</v>
      </c>
      <c r="B675" s="90" t="s">
        <v>5234</v>
      </c>
      <c r="C675" s="44" t="s">
        <v>576</v>
      </c>
      <c r="D675" s="44" t="s">
        <v>577</v>
      </c>
      <c r="E675" s="43" t="s">
        <v>7586</v>
      </c>
      <c r="F675" s="56">
        <v>16912885</v>
      </c>
      <c r="G675" s="104">
        <v>0</v>
      </c>
      <c r="H675" s="43" t="s">
        <v>11</v>
      </c>
      <c r="I675" s="43" t="str">
        <f t="shared" si="75"/>
        <v>8262031SUMINISTRO DE BIENES Y SERVICIOSAIA S.A.</v>
      </c>
      <c r="J675" s="193">
        <f t="shared" si="71"/>
        <v>8.2020579963241807E-4</v>
      </c>
      <c r="K675" s="156">
        <f t="shared" si="72"/>
        <v>1404539.6073870873</v>
      </c>
      <c r="L675" s="156">
        <f t="shared" si="73"/>
        <v>3075771.7486215676</v>
      </c>
      <c r="M675" s="156">
        <f t="shared" si="74"/>
        <v>5919425.2559471615</v>
      </c>
      <c r="N675" s="156">
        <f t="shared" si="76"/>
        <v>5919425.2559471615</v>
      </c>
      <c r="O675" s="156">
        <f t="shared" si="77"/>
        <v>593723.13087028312</v>
      </c>
    </row>
    <row r="676" spans="1:15" ht="28" x14ac:dyDescent="0.15">
      <c r="A676" s="91" t="s">
        <v>65</v>
      </c>
      <c r="B676" s="90" t="s">
        <v>5234</v>
      </c>
      <c r="C676" s="44" t="s">
        <v>603</v>
      </c>
      <c r="D676" s="44" t="s">
        <v>604</v>
      </c>
      <c r="E676" s="43" t="s">
        <v>7586</v>
      </c>
      <c r="F676" s="56">
        <v>14917865</v>
      </c>
      <c r="G676" s="104">
        <v>0</v>
      </c>
      <c r="H676" s="43" t="s">
        <v>11</v>
      </c>
      <c r="I676" s="43" t="str">
        <f t="shared" si="75"/>
        <v>900891139SUMINISTRO DE BIENES Y SERVICIOSAIA S.A.</v>
      </c>
      <c r="J676" s="193">
        <f t="shared" si="71"/>
        <v>7.2345548326813917E-4</v>
      </c>
      <c r="K676" s="156">
        <f t="shared" si="72"/>
        <v>1238862.101300492</v>
      </c>
      <c r="L676" s="156">
        <f t="shared" si="73"/>
        <v>2712958.0622555218</v>
      </c>
      <c r="M676" s="156">
        <f t="shared" si="74"/>
        <v>5221178.2227461608</v>
      </c>
      <c r="N676" s="156">
        <f t="shared" si="76"/>
        <v>5221178.2227461608</v>
      </c>
      <c r="O676" s="156">
        <f t="shared" si="77"/>
        <v>523688.38986962993</v>
      </c>
    </row>
    <row r="677" spans="1:15" ht="28" x14ac:dyDescent="0.15">
      <c r="A677" s="91" t="s">
        <v>65</v>
      </c>
      <c r="B677" s="90" t="s">
        <v>5234</v>
      </c>
      <c r="C677" s="44" t="s">
        <v>1000</v>
      </c>
      <c r="D677" s="44" t="s">
        <v>1001</v>
      </c>
      <c r="E677" s="43" t="s">
        <v>7586</v>
      </c>
      <c r="F677" s="56">
        <v>5929430</v>
      </c>
      <c r="G677" s="104">
        <v>0</v>
      </c>
      <c r="H677" s="43" t="s">
        <v>11</v>
      </c>
      <c r="I677" s="43" t="str">
        <f t="shared" si="75"/>
        <v>900445973SUMINISTRO DE BIENES Y SERVICIOSAIA S.A.</v>
      </c>
      <c r="J677" s="193">
        <f t="shared" si="71"/>
        <v>2.8755312145233936E-4</v>
      </c>
      <c r="K677" s="156">
        <f t="shared" si="72"/>
        <v>492412.6950682404</v>
      </c>
      <c r="L677" s="156">
        <f t="shared" si="73"/>
        <v>1078324.2054462726</v>
      </c>
      <c r="M677" s="156">
        <f t="shared" si="74"/>
        <v>2075270.8775215331</v>
      </c>
      <c r="N677" s="156">
        <f t="shared" si="76"/>
        <v>2075270.8775215331</v>
      </c>
      <c r="O677" s="156">
        <f t="shared" si="77"/>
        <v>208151.34401234225</v>
      </c>
    </row>
    <row r="678" spans="1:15" ht="28" x14ac:dyDescent="0.15">
      <c r="A678" s="91" t="s">
        <v>65</v>
      </c>
      <c r="B678" s="90" t="s">
        <v>5234</v>
      </c>
      <c r="C678" s="44" t="s">
        <v>1100</v>
      </c>
      <c r="D678" s="44" t="s">
        <v>1101</v>
      </c>
      <c r="E678" s="43" t="s">
        <v>7586</v>
      </c>
      <c r="F678" s="56">
        <v>3943440</v>
      </c>
      <c r="G678" s="104">
        <v>0</v>
      </c>
      <c r="H678" s="43" t="s">
        <v>7</v>
      </c>
      <c r="I678" s="43" t="str">
        <f t="shared" si="75"/>
        <v>51782020SUMINISTRO DE BIENES Y SERVICIOSAIA CONCAY</v>
      </c>
      <c r="J678" s="193">
        <f t="shared" si="71"/>
        <v>1.9124072318250037E-4</v>
      </c>
      <c r="K678" s="156">
        <f t="shared" si="72"/>
        <v>327485.09017559898</v>
      </c>
      <c r="L678" s="156">
        <f t="shared" si="73"/>
        <v>717152.71193437639</v>
      </c>
      <c r="M678" s="156">
        <f t="shared" si="74"/>
        <v>1380184.2992081051</v>
      </c>
      <c r="N678" s="156">
        <f t="shared" si="76"/>
        <v>1380184.2992081051</v>
      </c>
      <c r="O678" s="156">
        <f t="shared" si="77"/>
        <v>138433.5991877855</v>
      </c>
    </row>
    <row r="679" spans="1:15" ht="42" x14ac:dyDescent="0.15">
      <c r="A679" s="91" t="s">
        <v>65</v>
      </c>
      <c r="B679" s="90" t="s">
        <v>5234</v>
      </c>
      <c r="C679" s="44" t="s">
        <v>611</v>
      </c>
      <c r="D679" s="44" t="s">
        <v>612</v>
      </c>
      <c r="E679" s="43" t="s">
        <v>7586</v>
      </c>
      <c r="F679" s="56">
        <v>14803963.5</v>
      </c>
      <c r="G679" s="104">
        <v>0</v>
      </c>
      <c r="H679" s="43" t="s">
        <v>93</v>
      </c>
      <c r="I679" s="43" t="str">
        <f t="shared" si="75"/>
        <v>900129523SUMINISTRO DE BIENES Y SERVICIOSCONSORCIO TRIPLEA RIONEGRO</v>
      </c>
      <c r="J679" s="193">
        <f t="shared" si="71"/>
        <v>7.1793172603294058E-4</v>
      </c>
      <c r="K679" s="156">
        <f t="shared" si="72"/>
        <v>1229403.0901329236</v>
      </c>
      <c r="L679" s="156">
        <f t="shared" si="73"/>
        <v>2692243.9726235271</v>
      </c>
      <c r="M679" s="156">
        <f t="shared" si="74"/>
        <v>5181313.266779732</v>
      </c>
      <c r="N679" s="156">
        <f t="shared" si="76"/>
        <v>5181313.266779732</v>
      </c>
      <c r="O679" s="156">
        <f t="shared" si="77"/>
        <v>519689.90261031128</v>
      </c>
    </row>
    <row r="680" spans="1:15" ht="28" x14ac:dyDescent="0.15">
      <c r="A680" s="91" t="s">
        <v>65</v>
      </c>
      <c r="B680" s="90" t="s">
        <v>5234</v>
      </c>
      <c r="C680" s="44" t="s">
        <v>153</v>
      </c>
      <c r="D680" s="44" t="s">
        <v>154</v>
      </c>
      <c r="E680" s="43" t="s">
        <v>7586</v>
      </c>
      <c r="F680" s="56">
        <v>175582304.5</v>
      </c>
      <c r="G680" s="104">
        <v>0</v>
      </c>
      <c r="H680" s="43" t="s">
        <v>7</v>
      </c>
      <c r="I680" s="43" t="str">
        <f t="shared" si="75"/>
        <v>830502037SUMINISTRO DE BIENES Y SERVICIOSAIA CONCAY</v>
      </c>
      <c r="J680" s="193">
        <f t="shared" si="71"/>
        <v>8.5150241643412831E-3</v>
      </c>
      <c r="K680" s="156">
        <f t="shared" si="72"/>
        <v>14581326.664643556</v>
      </c>
      <c r="L680" s="156">
        <f t="shared" si="73"/>
        <v>31931340.616279811</v>
      </c>
      <c r="M680" s="156">
        <f t="shared" si="74"/>
        <v>61452929.394051038</v>
      </c>
      <c r="N680" s="156">
        <f t="shared" si="76"/>
        <v>61452929.394051038</v>
      </c>
      <c r="O680" s="156">
        <f t="shared" si="77"/>
        <v>6163778.4182390766</v>
      </c>
    </row>
    <row r="681" spans="1:15" ht="28" x14ac:dyDescent="0.15">
      <c r="A681" s="91" t="s">
        <v>65</v>
      </c>
      <c r="B681" s="90" t="s">
        <v>5234</v>
      </c>
      <c r="C681" s="44" t="s">
        <v>1491</v>
      </c>
      <c r="D681" s="44" t="s">
        <v>1492</v>
      </c>
      <c r="E681" s="43" t="s">
        <v>7586</v>
      </c>
      <c r="F681" s="56">
        <v>1459356</v>
      </c>
      <c r="G681" s="104">
        <v>0</v>
      </c>
      <c r="H681" s="43" t="s">
        <v>11</v>
      </c>
      <c r="I681" s="43" t="str">
        <f t="shared" si="75"/>
        <v>900493117SUMINISTRO DE BIENES Y SERVICIOSAIA S.A.</v>
      </c>
      <c r="J681" s="193">
        <f t="shared" si="71"/>
        <v>7.0772801620088308E-5</v>
      </c>
      <c r="K681" s="156">
        <f t="shared" si="72"/>
        <v>121193.00186088834</v>
      </c>
      <c r="L681" s="156">
        <f t="shared" si="73"/>
        <v>265398.00607533113</v>
      </c>
      <c r="M681" s="156">
        <f t="shared" si="74"/>
        <v>510767.30929217732</v>
      </c>
      <c r="N681" s="156">
        <f t="shared" si="76"/>
        <v>510767.30929217732</v>
      </c>
      <c r="O681" s="156">
        <f t="shared" si="77"/>
        <v>51230.373373574825</v>
      </c>
    </row>
    <row r="682" spans="1:15" ht="28" x14ac:dyDescent="0.15">
      <c r="A682" s="91" t="s">
        <v>65</v>
      </c>
      <c r="B682" s="90" t="s">
        <v>5234</v>
      </c>
      <c r="C682" s="44" t="s">
        <v>147</v>
      </c>
      <c r="D682" s="44" t="s">
        <v>148</v>
      </c>
      <c r="E682" s="43" t="s">
        <v>7586</v>
      </c>
      <c r="F682" s="56">
        <v>153137973</v>
      </c>
      <c r="G682" s="104">
        <v>0</v>
      </c>
      <c r="H682" s="43" t="s">
        <v>7</v>
      </c>
      <c r="I682" s="43" t="str">
        <f t="shared" si="75"/>
        <v>811007280SUMINISTRO DE BIENES Y SERVICIOSAIA CONCAY</v>
      </c>
      <c r="J682" s="193">
        <f t="shared" si="71"/>
        <v>7.4265658164501596E-3</v>
      </c>
      <c r="K682" s="156">
        <f t="shared" si="72"/>
        <v>12717425.115435621</v>
      </c>
      <c r="L682" s="156">
        <f t="shared" si="73"/>
        <v>27849621.811688099</v>
      </c>
      <c r="M682" s="156">
        <f t="shared" si="74"/>
        <v>53597525.497320801</v>
      </c>
      <c r="N682" s="156">
        <f t="shared" si="76"/>
        <v>53597525.497320801</v>
      </c>
      <c r="O682" s="156">
        <f t="shared" si="77"/>
        <v>5375875.067127157</v>
      </c>
    </row>
    <row r="683" spans="1:15" ht="28" x14ac:dyDescent="0.15">
      <c r="A683" s="91" t="s">
        <v>65</v>
      </c>
      <c r="B683" s="90" t="s">
        <v>5234</v>
      </c>
      <c r="C683" s="44" t="s">
        <v>147</v>
      </c>
      <c r="D683" s="44" t="s">
        <v>148</v>
      </c>
      <c r="E683" s="43" t="s">
        <v>7586</v>
      </c>
      <c r="F683" s="56">
        <v>189560135</v>
      </c>
      <c r="G683" s="104">
        <v>0</v>
      </c>
      <c r="H683" s="43" t="s">
        <v>11</v>
      </c>
      <c r="I683" s="43" t="str">
        <f t="shared" si="75"/>
        <v>811007280SUMINISTRO DE BIENES Y SERVICIOSAIA S.A.</v>
      </c>
      <c r="J683" s="193">
        <f t="shared" si="71"/>
        <v>9.1928918162752313E-3</v>
      </c>
      <c r="K683" s="156">
        <f t="shared" si="72"/>
        <v>15742123.096629774</v>
      </c>
      <c r="L683" s="156">
        <f t="shared" si="73"/>
        <v>34473344.311032116</v>
      </c>
      <c r="M683" s="156">
        <f t="shared" si="74"/>
        <v>66345100.238058344</v>
      </c>
      <c r="N683" s="156">
        <f t="shared" si="76"/>
        <v>66345100.238058344</v>
      </c>
      <c r="O683" s="156">
        <f t="shared" si="77"/>
        <v>6654467.1024720818</v>
      </c>
    </row>
    <row r="684" spans="1:15" ht="42" x14ac:dyDescent="0.15">
      <c r="A684" s="91" t="s">
        <v>65</v>
      </c>
      <c r="B684" s="90" t="s">
        <v>5234</v>
      </c>
      <c r="C684" s="44" t="s">
        <v>147</v>
      </c>
      <c r="D684" s="44" t="s">
        <v>148</v>
      </c>
      <c r="E684" s="43" t="s">
        <v>7586</v>
      </c>
      <c r="F684" s="56">
        <v>3147028.8</v>
      </c>
      <c r="G684" s="104">
        <v>0</v>
      </c>
      <c r="H684" s="43" t="s">
        <v>95</v>
      </c>
      <c r="I684" s="43" t="str">
        <f t="shared" si="75"/>
        <v>811007280SUMINISTRO DE BIENES Y SERVICIOSCONSORCIO ACM ALEJANDRIA</v>
      </c>
      <c r="J684" s="193">
        <f t="shared" si="71"/>
        <v>1.5261803491067603E-4</v>
      </c>
      <c r="K684" s="156">
        <f t="shared" si="72"/>
        <v>261346.69485353067</v>
      </c>
      <c r="L684" s="156">
        <f t="shared" si="73"/>
        <v>572317.63091503514</v>
      </c>
      <c r="M684" s="156">
        <f t="shared" si="74"/>
        <v>1101444.3579503489</v>
      </c>
      <c r="N684" s="156">
        <f t="shared" si="76"/>
        <v>1101444.3579503489</v>
      </c>
      <c r="O684" s="156">
        <f t="shared" si="77"/>
        <v>110475.75810247335</v>
      </c>
    </row>
    <row r="685" spans="1:15" ht="28" x14ac:dyDescent="0.15">
      <c r="A685" s="91" t="s">
        <v>65</v>
      </c>
      <c r="B685" s="90" t="s">
        <v>5234</v>
      </c>
      <c r="C685" s="44" t="s">
        <v>1842</v>
      </c>
      <c r="D685" s="44" t="s">
        <v>1843</v>
      </c>
      <c r="E685" s="43" t="s">
        <v>7586</v>
      </c>
      <c r="F685" s="56">
        <v>277796</v>
      </c>
      <c r="G685" s="104">
        <v>0</v>
      </c>
      <c r="H685" s="43" t="s">
        <v>11</v>
      </c>
      <c r="I685" s="43" t="str">
        <f t="shared" si="75"/>
        <v>21501242SUMINISTRO DE BIENES Y SERVICIOSAIA S.A.</v>
      </c>
      <c r="J685" s="193">
        <f t="shared" si="71"/>
        <v>1.347197064928232E-5</v>
      </c>
      <c r="K685" s="156">
        <f t="shared" si="72"/>
        <v>23069.717837832122</v>
      </c>
      <c r="L685" s="156">
        <f t="shared" si="73"/>
        <v>50519.8899348087</v>
      </c>
      <c r="M685" s="156">
        <f t="shared" si="74"/>
        <v>97227.212175870503</v>
      </c>
      <c r="N685" s="156">
        <f t="shared" si="76"/>
        <v>97227.212175870503</v>
      </c>
      <c r="O685" s="156">
        <f t="shared" si="77"/>
        <v>9751.9678554688435</v>
      </c>
    </row>
    <row r="686" spans="1:15" ht="28" x14ac:dyDescent="0.15">
      <c r="A686" s="91" t="s">
        <v>65</v>
      </c>
      <c r="B686" s="90" t="s">
        <v>5234</v>
      </c>
      <c r="C686" s="44" t="s">
        <v>226</v>
      </c>
      <c r="D686" s="44" t="s">
        <v>227</v>
      </c>
      <c r="E686" s="43" t="s">
        <v>7586</v>
      </c>
      <c r="F686" s="56">
        <v>82592228.5</v>
      </c>
      <c r="G686" s="104">
        <v>0</v>
      </c>
      <c r="H686" s="43" t="s">
        <v>7</v>
      </c>
      <c r="I686" s="43" t="str">
        <f t="shared" si="75"/>
        <v>900855695SUMINISTRO DE BIENES Y SERVICIOSAIA CONCAY</v>
      </c>
      <c r="J686" s="193">
        <f t="shared" si="71"/>
        <v>4.005385528268293E-3</v>
      </c>
      <c r="K686" s="156">
        <f t="shared" si="72"/>
        <v>6858915.9206495285</v>
      </c>
      <c r="L686" s="156">
        <f t="shared" si="73"/>
        <v>15020195.731006099</v>
      </c>
      <c r="M686" s="156">
        <f t="shared" si="74"/>
        <v>28906867.357512269</v>
      </c>
      <c r="N686" s="156">
        <f t="shared" si="76"/>
        <v>28906867.357512269</v>
      </c>
      <c r="O686" s="156">
        <f t="shared" si="77"/>
        <v>2899382.1273291828</v>
      </c>
    </row>
    <row r="687" spans="1:15" ht="28" x14ac:dyDescent="0.15">
      <c r="A687" s="91" t="s">
        <v>65</v>
      </c>
      <c r="B687" s="90" t="s">
        <v>5234</v>
      </c>
      <c r="C687" s="44" t="s">
        <v>1359</v>
      </c>
      <c r="D687" s="44" t="s">
        <v>1360</v>
      </c>
      <c r="E687" s="43" t="s">
        <v>7586</v>
      </c>
      <c r="F687" s="56">
        <v>2490204</v>
      </c>
      <c r="G687" s="104">
        <v>0</v>
      </c>
      <c r="H687" s="43" t="s">
        <v>11</v>
      </c>
      <c r="I687" s="43" t="str">
        <f t="shared" si="75"/>
        <v>800039121SUMINISTRO DE BIENES Y SERVICIOSAIA S.A.</v>
      </c>
      <c r="J687" s="193">
        <f t="shared" si="71"/>
        <v>1.2076471655000588E-4</v>
      </c>
      <c r="K687" s="156">
        <f t="shared" si="72"/>
        <v>206800.3269976562</v>
      </c>
      <c r="L687" s="156">
        <f t="shared" si="73"/>
        <v>452867.68706252205</v>
      </c>
      <c r="M687" s="156">
        <f t="shared" si="74"/>
        <v>871558.95934139239</v>
      </c>
      <c r="N687" s="156">
        <f t="shared" si="76"/>
        <v>871558.95934139239</v>
      </c>
      <c r="O687" s="156">
        <f t="shared" si="77"/>
        <v>87418.067076415566</v>
      </c>
    </row>
    <row r="688" spans="1:15" ht="42" x14ac:dyDescent="0.15">
      <c r="A688" s="91" t="s">
        <v>65</v>
      </c>
      <c r="B688" s="90" t="s">
        <v>5234</v>
      </c>
      <c r="C688" s="44" t="s">
        <v>1032</v>
      </c>
      <c r="D688" s="44" t="s">
        <v>1033</v>
      </c>
      <c r="E688" s="43" t="s">
        <v>7586</v>
      </c>
      <c r="F688" s="56">
        <v>4440971.5</v>
      </c>
      <c r="G688" s="104">
        <v>0</v>
      </c>
      <c r="H688" s="43" t="s">
        <v>93</v>
      </c>
      <c r="I688" s="43" t="str">
        <f t="shared" si="75"/>
        <v>900594885SUMINISTRO DE BIENES Y SERVICIOSCONSORCIO TRIPLEA RIONEGRO</v>
      </c>
      <c r="J688" s="193">
        <f t="shared" si="71"/>
        <v>2.1536896752400784E-4</v>
      </c>
      <c r="K688" s="156">
        <f t="shared" si="72"/>
        <v>368802.86048342695</v>
      </c>
      <c r="L688" s="156">
        <f t="shared" si="73"/>
        <v>807633.62821502937</v>
      </c>
      <c r="M688" s="156">
        <f t="shared" si="74"/>
        <v>1554317.8386207647</v>
      </c>
      <c r="N688" s="156">
        <f t="shared" si="76"/>
        <v>1554317.8386207647</v>
      </c>
      <c r="O688" s="156">
        <f t="shared" si="77"/>
        <v>155899.3337378985</v>
      </c>
    </row>
    <row r="689" spans="1:15" ht="42" x14ac:dyDescent="0.15">
      <c r="A689" s="91" t="s">
        <v>65</v>
      </c>
      <c r="B689" s="90" t="s">
        <v>5234</v>
      </c>
      <c r="C689" s="44" t="s">
        <v>660</v>
      </c>
      <c r="D689" s="44" t="s">
        <v>661</v>
      </c>
      <c r="E689" s="43" t="s">
        <v>7586</v>
      </c>
      <c r="F689" s="56">
        <v>13431669</v>
      </c>
      <c r="G689" s="104">
        <v>0</v>
      </c>
      <c r="H689" s="43" t="s">
        <v>7</v>
      </c>
      <c r="I689" s="43" t="str">
        <f t="shared" si="75"/>
        <v>900497315SUMINISTRO DE BIENES Y SERVICIOSAIA CONCAY</v>
      </c>
      <c r="J689" s="193">
        <f t="shared" si="71"/>
        <v>6.5138105134298263E-4</v>
      </c>
      <c r="K689" s="156">
        <f t="shared" si="72"/>
        <v>1115440.157241849</v>
      </c>
      <c r="L689" s="156">
        <f t="shared" si="73"/>
        <v>2442678.942536185</v>
      </c>
      <c r="M689" s="156">
        <f t="shared" si="74"/>
        <v>4701017.0475423057</v>
      </c>
      <c r="N689" s="156">
        <f t="shared" si="76"/>
        <v>4701017.0475423057</v>
      </c>
      <c r="O689" s="156">
        <f t="shared" si="77"/>
        <v>471515.80416311731</v>
      </c>
    </row>
    <row r="690" spans="1:15" ht="28" x14ac:dyDescent="0.15">
      <c r="A690" s="91" t="s">
        <v>65</v>
      </c>
      <c r="B690" s="90" t="s">
        <v>5234</v>
      </c>
      <c r="C690" s="44" t="s">
        <v>1751</v>
      </c>
      <c r="D690" s="44" t="s">
        <v>1752</v>
      </c>
      <c r="E690" s="43" t="s">
        <v>7586</v>
      </c>
      <c r="F690" s="56">
        <v>514937</v>
      </c>
      <c r="G690" s="104">
        <v>0</v>
      </c>
      <c r="H690" s="43" t="s">
        <v>11</v>
      </c>
      <c r="I690" s="43" t="str">
        <f t="shared" si="75"/>
        <v>900633302SUMINISTRO DE BIENES Y SERVICIOSAIA S.A.</v>
      </c>
      <c r="J690" s="193">
        <f t="shared" si="71"/>
        <v>2.4972339955325095E-5</v>
      </c>
      <c r="K690" s="156">
        <f t="shared" si="72"/>
        <v>42763.219392143008</v>
      </c>
      <c r="L690" s="156">
        <f t="shared" si="73"/>
        <v>93646.274832469106</v>
      </c>
      <c r="M690" s="156">
        <f t="shared" si="74"/>
        <v>180225.3774575812</v>
      </c>
      <c r="N690" s="156">
        <f t="shared" si="76"/>
        <v>180225.3774575812</v>
      </c>
      <c r="O690" s="156">
        <f t="shared" si="77"/>
        <v>18076.750822875634</v>
      </c>
    </row>
    <row r="691" spans="1:15" ht="28" x14ac:dyDescent="0.15">
      <c r="A691" s="91" t="s">
        <v>65</v>
      </c>
      <c r="B691" s="90" t="s">
        <v>5234</v>
      </c>
      <c r="C691" s="44" t="s">
        <v>123</v>
      </c>
      <c r="D691" s="44" t="s">
        <v>124</v>
      </c>
      <c r="E691" s="43" t="s">
        <v>7586</v>
      </c>
      <c r="F691" s="56">
        <v>317707321</v>
      </c>
      <c r="G691" s="104">
        <v>0</v>
      </c>
      <c r="H691" s="43" t="s">
        <v>11</v>
      </c>
      <c r="I691" s="43" t="str">
        <f t="shared" si="75"/>
        <v>900143775SUMINISTRO DE BIENES Y SERVICIOSAIA S.A.</v>
      </c>
      <c r="J691" s="193">
        <f t="shared" si="71"/>
        <v>1.5407506600433831E-2</v>
      </c>
      <c r="K691" s="156">
        <f t="shared" si="72"/>
        <v>26384174.899867367</v>
      </c>
      <c r="L691" s="156">
        <f t="shared" si="73"/>
        <v>57778149.751626864</v>
      </c>
      <c r="M691" s="156">
        <f t="shared" si="74"/>
        <v>111195975.13533096</v>
      </c>
      <c r="N691" s="156">
        <f t="shared" si="76"/>
        <v>111195975.13533096</v>
      </c>
      <c r="O691" s="156">
        <f t="shared" si="77"/>
        <v>11153046.054799642</v>
      </c>
    </row>
    <row r="692" spans="1:15" ht="28" x14ac:dyDescent="0.15">
      <c r="A692" s="91" t="s">
        <v>65</v>
      </c>
      <c r="B692" s="90" t="s">
        <v>5234</v>
      </c>
      <c r="C692" s="44" t="s">
        <v>477</v>
      </c>
      <c r="D692" s="44" t="s">
        <v>478</v>
      </c>
      <c r="E692" s="43" t="s">
        <v>7586</v>
      </c>
      <c r="F692" s="56">
        <v>23094348</v>
      </c>
      <c r="G692" s="104">
        <v>0</v>
      </c>
      <c r="H692" s="43" t="s">
        <v>11</v>
      </c>
      <c r="I692" s="43" t="str">
        <f t="shared" si="75"/>
        <v>811000406SUMINISTRO DE BIENES Y SERVICIOSAIA S.A.</v>
      </c>
      <c r="J692" s="193">
        <f t="shared" si="71"/>
        <v>1.1199814915272784E-3</v>
      </c>
      <c r="K692" s="156">
        <f t="shared" si="72"/>
        <v>1917882.5181381393</v>
      </c>
      <c r="L692" s="156">
        <f t="shared" si="73"/>
        <v>4199930.5932272943</v>
      </c>
      <c r="M692" s="156">
        <f t="shared" si="74"/>
        <v>8082906.4243523683</v>
      </c>
      <c r="N692" s="156">
        <f t="shared" si="76"/>
        <v>8082906.4243523683</v>
      </c>
      <c r="O692" s="156">
        <f t="shared" si="77"/>
        <v>810722.03825473075</v>
      </c>
    </row>
    <row r="693" spans="1:15" ht="28" x14ac:dyDescent="0.15">
      <c r="A693" s="91" t="s">
        <v>65</v>
      </c>
      <c r="B693" s="90" t="s">
        <v>5234</v>
      </c>
      <c r="C693" s="44" t="s">
        <v>554</v>
      </c>
      <c r="D693" s="44" t="s">
        <v>555</v>
      </c>
      <c r="E693" s="43" t="s">
        <v>7586</v>
      </c>
      <c r="F693" s="56">
        <v>17517570</v>
      </c>
      <c r="G693" s="104">
        <v>0</v>
      </c>
      <c r="H693" s="43" t="s">
        <v>11</v>
      </c>
      <c r="I693" s="43" t="str">
        <f t="shared" si="75"/>
        <v>800115448SUMINISTRO DE BIENES Y SERVICIOSAIA S.A.</v>
      </c>
      <c r="J693" s="193">
        <f t="shared" si="71"/>
        <v>8.4953055078816294E-4</v>
      </c>
      <c r="K693" s="156">
        <f t="shared" si="72"/>
        <v>1454755.9975826608</v>
      </c>
      <c r="L693" s="156">
        <f t="shared" si="73"/>
        <v>3185739.5654556109</v>
      </c>
      <c r="M693" s="156">
        <f t="shared" si="74"/>
        <v>6131061.9850381715</v>
      </c>
      <c r="N693" s="156">
        <f t="shared" si="76"/>
        <v>6131061.9850381715</v>
      </c>
      <c r="O693" s="156">
        <f t="shared" si="77"/>
        <v>614950.46561478695</v>
      </c>
    </row>
    <row r="694" spans="1:15" ht="28" x14ac:dyDescent="0.15">
      <c r="A694" s="91" t="s">
        <v>65</v>
      </c>
      <c r="B694" s="90" t="s">
        <v>5234</v>
      </c>
      <c r="C694" s="44" t="s">
        <v>494</v>
      </c>
      <c r="D694" s="44" t="s">
        <v>495</v>
      </c>
      <c r="E694" s="43" t="s">
        <v>7586</v>
      </c>
      <c r="F694" s="56">
        <v>21628305</v>
      </c>
      <c r="G694" s="104">
        <v>0</v>
      </c>
      <c r="H694" s="43" t="s">
        <v>11</v>
      </c>
      <c r="I694" s="43" t="str">
        <f t="shared" si="75"/>
        <v>900667384SUMINISTRO DE BIENES Y SERVICIOSAIA S.A.</v>
      </c>
      <c r="J694" s="193">
        <f t="shared" si="71"/>
        <v>1.0488843977369223E-3</v>
      </c>
      <c r="K694" s="156">
        <f t="shared" si="72"/>
        <v>1796134.1907751504</v>
      </c>
      <c r="L694" s="156">
        <f t="shared" si="73"/>
        <v>3933316.4915134585</v>
      </c>
      <c r="M694" s="156">
        <f t="shared" si="74"/>
        <v>7569798.6984673683</v>
      </c>
      <c r="N694" s="156">
        <f t="shared" si="76"/>
        <v>7569798.6984673683</v>
      </c>
      <c r="O694" s="156">
        <f t="shared" si="77"/>
        <v>759256.91920789389</v>
      </c>
    </row>
    <row r="695" spans="1:15" ht="28" x14ac:dyDescent="0.15">
      <c r="A695" s="91" t="s">
        <v>65</v>
      </c>
      <c r="B695" s="90" t="s">
        <v>5234</v>
      </c>
      <c r="C695" s="44" t="s">
        <v>345</v>
      </c>
      <c r="D695" s="44" t="s">
        <v>346</v>
      </c>
      <c r="E695" s="43" t="s">
        <v>7586</v>
      </c>
      <c r="F695" s="56">
        <v>3399450</v>
      </c>
      <c r="G695" s="104">
        <v>0</v>
      </c>
      <c r="H695" s="43" t="s">
        <v>7</v>
      </c>
      <c r="I695" s="43" t="str">
        <f t="shared" si="75"/>
        <v>860000896SUMINISTRO DE BIENES Y SERVICIOSAIA CONCAY</v>
      </c>
      <c r="J695" s="193">
        <f t="shared" si="71"/>
        <v>1.648594314666258E-4</v>
      </c>
      <c r="K695" s="156">
        <f t="shared" si="72"/>
        <v>282309.14881358406</v>
      </c>
      <c r="L695" s="156">
        <f t="shared" si="73"/>
        <v>618222.86799984681</v>
      </c>
      <c r="M695" s="156">
        <f t="shared" si="74"/>
        <v>1189790.5168946383</v>
      </c>
      <c r="N695" s="156">
        <f t="shared" si="76"/>
        <v>1189790.5168946383</v>
      </c>
      <c r="O695" s="156">
        <f t="shared" si="77"/>
        <v>119336.94915072052</v>
      </c>
    </row>
    <row r="696" spans="1:15" ht="28" x14ac:dyDescent="0.15">
      <c r="A696" s="91" t="s">
        <v>65</v>
      </c>
      <c r="B696" s="90" t="s">
        <v>5234</v>
      </c>
      <c r="C696" s="44" t="s">
        <v>345</v>
      </c>
      <c r="D696" s="44" t="s">
        <v>346</v>
      </c>
      <c r="E696" s="43" t="s">
        <v>7586</v>
      </c>
      <c r="F696" s="56">
        <v>36092047</v>
      </c>
      <c r="G696" s="104">
        <v>0</v>
      </c>
      <c r="H696" s="43" t="s">
        <v>11</v>
      </c>
      <c r="I696" s="43" t="str">
        <f t="shared" si="75"/>
        <v>860000896SUMINISTRO DE BIENES Y SERVICIOSAIA S.A.</v>
      </c>
      <c r="J696" s="193">
        <f t="shared" si="71"/>
        <v>1.7503167715032543E-3</v>
      </c>
      <c r="K696" s="156">
        <f t="shared" si="72"/>
        <v>2997283.403935893</v>
      </c>
      <c r="L696" s="156">
        <f t="shared" si="73"/>
        <v>6563687.8931372035</v>
      </c>
      <c r="M696" s="156">
        <f t="shared" si="74"/>
        <v>12632036.139938986</v>
      </c>
      <c r="N696" s="156">
        <f t="shared" si="76"/>
        <v>12632036.139938986</v>
      </c>
      <c r="O696" s="156">
        <f t="shared" si="77"/>
        <v>1267003.4204310745</v>
      </c>
    </row>
    <row r="697" spans="1:15" ht="28" x14ac:dyDescent="0.15">
      <c r="A697" s="91" t="s">
        <v>65</v>
      </c>
      <c r="B697" s="90" t="s">
        <v>5234</v>
      </c>
      <c r="C697" s="44" t="s">
        <v>1731</v>
      </c>
      <c r="D697" s="44" t="s">
        <v>1732</v>
      </c>
      <c r="E697" s="43" t="s">
        <v>7586</v>
      </c>
      <c r="F697" s="56">
        <v>1059100</v>
      </c>
      <c r="G697" s="104">
        <v>0</v>
      </c>
      <c r="H697" s="43" t="s">
        <v>11</v>
      </c>
      <c r="I697" s="43" t="str">
        <f t="shared" si="75"/>
        <v>900933268SUMINISTRO DE BIENES Y SERVICIOSAIA S.A.</v>
      </c>
      <c r="J697" s="193">
        <f t="shared" si="71"/>
        <v>5.1362021464149611E-5</v>
      </c>
      <c r="K697" s="156">
        <f t="shared" si="72"/>
        <v>87953.52763196014</v>
      </c>
      <c r="L697" s="156">
        <f t="shared" si="73"/>
        <v>192607.58049056103</v>
      </c>
      <c r="M697" s="156">
        <f t="shared" si="74"/>
        <v>370679.70890676772</v>
      </c>
      <c r="N697" s="156">
        <f t="shared" si="76"/>
        <v>370679.70890676772</v>
      </c>
      <c r="O697" s="156">
        <f t="shared" si="77"/>
        <v>37179.473987123834</v>
      </c>
    </row>
    <row r="698" spans="1:15" ht="28" x14ac:dyDescent="0.15">
      <c r="A698" s="91" t="s">
        <v>65</v>
      </c>
      <c r="B698" s="90" t="s">
        <v>5234</v>
      </c>
      <c r="C698" s="44" t="s">
        <v>526</v>
      </c>
      <c r="D698" s="44" t="s">
        <v>527</v>
      </c>
      <c r="E698" s="43" t="s">
        <v>7586</v>
      </c>
      <c r="F698" s="56">
        <v>19100924</v>
      </c>
      <c r="G698" s="104">
        <v>0</v>
      </c>
      <c r="H698" s="43" t="s">
        <v>11</v>
      </c>
      <c r="I698" s="43" t="str">
        <f t="shared" si="75"/>
        <v>900381880SUMINISTRO DE BIENES Y SERVICIOSAIA S.A.</v>
      </c>
      <c r="J698" s="193">
        <f t="shared" si="71"/>
        <v>9.2631674862911004E-4</v>
      </c>
      <c r="K698" s="156">
        <f t="shared" si="72"/>
        <v>1586246.479869673</v>
      </c>
      <c r="L698" s="156">
        <f t="shared" si="73"/>
        <v>3473687.8073591627</v>
      </c>
      <c r="M698" s="156">
        <f t="shared" si="74"/>
        <v>6685227.9748562872</v>
      </c>
      <c r="N698" s="156">
        <f t="shared" si="76"/>
        <v>6685227.9748562872</v>
      </c>
      <c r="O698" s="156">
        <f t="shared" si="77"/>
        <v>670533.76167314639</v>
      </c>
    </row>
    <row r="699" spans="1:15" ht="28" x14ac:dyDescent="0.15">
      <c r="A699" s="91" t="s">
        <v>65</v>
      </c>
      <c r="B699" s="90" t="s">
        <v>5234</v>
      </c>
      <c r="C699" s="44" t="s">
        <v>198</v>
      </c>
      <c r="D699" s="44" t="s">
        <v>199</v>
      </c>
      <c r="E699" s="43" t="s">
        <v>7586</v>
      </c>
      <c r="F699" s="56">
        <v>27745213.5</v>
      </c>
      <c r="G699" s="104">
        <v>0</v>
      </c>
      <c r="H699" s="43" t="s">
        <v>7</v>
      </c>
      <c r="I699" s="43" t="str">
        <f t="shared" si="75"/>
        <v>830104063SUMINISTRO DE BIENES Y SERVICIOSAIA CONCAY</v>
      </c>
      <c r="J699" s="193">
        <f t="shared" si="71"/>
        <v>1.3455294602156677E-3</v>
      </c>
      <c r="K699" s="156">
        <f t="shared" si="72"/>
        <v>2304116.1384447962</v>
      </c>
      <c r="L699" s="156">
        <f t="shared" si="73"/>
        <v>5045735.4758087536</v>
      </c>
      <c r="M699" s="156">
        <f t="shared" si="74"/>
        <v>9710686.1143764742</v>
      </c>
      <c r="N699" s="156">
        <f t="shared" si="76"/>
        <v>9710686.1143764742</v>
      </c>
      <c r="O699" s="156">
        <f t="shared" si="77"/>
        <v>973989.65498106612</v>
      </c>
    </row>
    <row r="700" spans="1:15" ht="28" x14ac:dyDescent="0.15">
      <c r="A700" s="91" t="s">
        <v>65</v>
      </c>
      <c r="B700" s="90" t="s">
        <v>5234</v>
      </c>
      <c r="C700" s="44" t="s">
        <v>198</v>
      </c>
      <c r="D700" s="44" t="s">
        <v>199</v>
      </c>
      <c r="E700" s="43" t="s">
        <v>7586</v>
      </c>
      <c r="F700" s="56">
        <v>141326940</v>
      </c>
      <c r="G700" s="104">
        <v>0</v>
      </c>
      <c r="H700" s="43" t="s">
        <v>11</v>
      </c>
      <c r="I700" s="43" t="str">
        <f t="shared" si="75"/>
        <v>830104063SUMINISTRO DE BIENES Y SERVICIOSAIA S.A.</v>
      </c>
      <c r="J700" s="193">
        <f t="shared" si="71"/>
        <v>6.853778987576796E-3</v>
      </c>
      <c r="K700" s="156">
        <f t="shared" si="72"/>
        <v>11736571.544169931</v>
      </c>
      <c r="L700" s="156">
        <f t="shared" si="73"/>
        <v>25701671.203412984</v>
      </c>
      <c r="M700" s="156">
        <f t="shared" si="74"/>
        <v>49463722.953341737</v>
      </c>
      <c r="N700" s="156">
        <f t="shared" si="76"/>
        <v>49463722.953341737</v>
      </c>
      <c r="O700" s="156">
        <f t="shared" si="77"/>
        <v>4961251.335482779</v>
      </c>
    </row>
    <row r="701" spans="1:15" ht="28" x14ac:dyDescent="0.15">
      <c r="A701" s="91" t="s">
        <v>65</v>
      </c>
      <c r="B701" s="90" t="s">
        <v>5234</v>
      </c>
      <c r="C701" s="44" t="s">
        <v>1507</v>
      </c>
      <c r="D701" s="44" t="s">
        <v>1508</v>
      </c>
      <c r="E701" s="43" t="s">
        <v>7586</v>
      </c>
      <c r="F701" s="56">
        <v>1435500</v>
      </c>
      <c r="G701" s="104">
        <v>0</v>
      </c>
      <c r="H701" s="43" t="s">
        <v>11</v>
      </c>
      <c r="I701" s="43" t="str">
        <f t="shared" si="75"/>
        <v>900156984SUMINISTRO DE BIENES Y SERVICIOSAIA S.A.</v>
      </c>
      <c r="J701" s="193">
        <f t="shared" si="71"/>
        <v>6.9615883119428541E-5</v>
      </c>
      <c r="K701" s="156">
        <f t="shared" si="72"/>
        <v>119211.86754383796</v>
      </c>
      <c r="L701" s="156">
        <f t="shared" si="73"/>
        <v>261059.56169785702</v>
      </c>
      <c r="M701" s="156">
        <f t="shared" si="74"/>
        <v>502417.8284729158</v>
      </c>
      <c r="N701" s="156">
        <f t="shared" si="76"/>
        <v>502417.8284729158</v>
      </c>
      <c r="O701" s="156">
        <f t="shared" si="77"/>
        <v>50392.913708352622</v>
      </c>
    </row>
    <row r="702" spans="1:15" ht="28" x14ac:dyDescent="0.15">
      <c r="A702" s="91" t="s">
        <v>65</v>
      </c>
      <c r="B702" s="90" t="s">
        <v>5234</v>
      </c>
      <c r="C702" s="44" t="s">
        <v>717</v>
      </c>
      <c r="D702" s="44" t="s">
        <v>718</v>
      </c>
      <c r="E702" s="43" t="s">
        <v>7586</v>
      </c>
      <c r="F702" s="56">
        <v>11357517</v>
      </c>
      <c r="G702" s="104">
        <v>0</v>
      </c>
      <c r="H702" s="43" t="s">
        <v>11</v>
      </c>
      <c r="I702" s="43" t="str">
        <f t="shared" si="75"/>
        <v>890914515SUMINISTRO DE BIENES Y SERVICIOSAIA S.A.</v>
      </c>
      <c r="J702" s="193">
        <f t="shared" si="71"/>
        <v>5.5079315639075077E-4</v>
      </c>
      <c r="K702" s="156">
        <f t="shared" si="72"/>
        <v>943191.09176655381</v>
      </c>
      <c r="L702" s="156">
        <f t="shared" si="73"/>
        <v>2065474.3364653154</v>
      </c>
      <c r="M702" s="156">
        <f t="shared" si="74"/>
        <v>3975074.2096720482</v>
      </c>
      <c r="N702" s="156">
        <f t="shared" si="76"/>
        <v>3975074.2096720482</v>
      </c>
      <c r="O702" s="156">
        <f t="shared" si="77"/>
        <v>398703.15160024242</v>
      </c>
    </row>
    <row r="703" spans="1:15" ht="42" x14ac:dyDescent="0.15">
      <c r="A703" s="91" t="s">
        <v>65</v>
      </c>
      <c r="B703" s="90" t="s">
        <v>5234</v>
      </c>
      <c r="C703" s="44" t="s">
        <v>1615</v>
      </c>
      <c r="D703" s="44" t="s">
        <v>1616</v>
      </c>
      <c r="E703" s="43" t="s">
        <v>7586</v>
      </c>
      <c r="F703" s="56">
        <v>918140.97</v>
      </c>
      <c r="G703" s="104">
        <v>0</v>
      </c>
      <c r="H703" s="43" t="s">
        <v>10</v>
      </c>
      <c r="I703" s="43" t="str">
        <f t="shared" si="75"/>
        <v>830129289SUMINISTRO DE BIENES Y SERVICIOSINTERSECCION VIAL IBAGUE</v>
      </c>
      <c r="J703" s="193">
        <f t="shared" si="71"/>
        <v>4.4526084607926676E-5</v>
      </c>
      <c r="K703" s="156">
        <f t="shared" si="72"/>
        <v>76247.509371097811</v>
      </c>
      <c r="L703" s="156">
        <f t="shared" si="73"/>
        <v>166972.81727972504</v>
      </c>
      <c r="M703" s="156">
        <f t="shared" si="74"/>
        <v>321344.75261540682</v>
      </c>
      <c r="N703" s="156">
        <f t="shared" si="76"/>
        <v>321344.75261540682</v>
      </c>
      <c r="O703" s="156">
        <f t="shared" si="77"/>
        <v>32231.138051768146</v>
      </c>
    </row>
    <row r="704" spans="1:15" ht="28" x14ac:dyDescent="0.15">
      <c r="A704" s="91" t="s">
        <v>65</v>
      </c>
      <c r="B704" s="90" t="s">
        <v>5234</v>
      </c>
      <c r="C704" s="44" t="s">
        <v>557</v>
      </c>
      <c r="D704" s="44" t="s">
        <v>558</v>
      </c>
      <c r="E704" s="43" t="s">
        <v>7586</v>
      </c>
      <c r="F704" s="56">
        <v>17447177.25</v>
      </c>
      <c r="G704" s="104">
        <v>0</v>
      </c>
      <c r="H704" s="43" t="s">
        <v>7</v>
      </c>
      <c r="I704" s="43" t="str">
        <f t="shared" si="75"/>
        <v>900177444SUMINISTRO DE BIENES Y SERVICIOSAIA CONCAY</v>
      </c>
      <c r="J704" s="193">
        <f t="shared" si="71"/>
        <v>8.4611679010794332E-4</v>
      </c>
      <c r="K704" s="156">
        <f t="shared" si="72"/>
        <v>1448910.1938981977</v>
      </c>
      <c r="L704" s="156">
        <f t="shared" si="73"/>
        <v>3172937.9629047876</v>
      </c>
      <c r="M704" s="156">
        <f t="shared" si="74"/>
        <v>6106424.8742090268</v>
      </c>
      <c r="N704" s="156">
        <f t="shared" si="76"/>
        <v>6106424.8742090268</v>
      </c>
      <c r="O704" s="156">
        <f t="shared" si="77"/>
        <v>612479.34351346781</v>
      </c>
    </row>
    <row r="705" spans="1:15" ht="28" x14ac:dyDescent="0.15">
      <c r="A705" s="91" t="s">
        <v>65</v>
      </c>
      <c r="B705" s="90" t="s">
        <v>5234</v>
      </c>
      <c r="C705" s="44" t="s">
        <v>176</v>
      </c>
      <c r="D705" s="44" t="s">
        <v>177</v>
      </c>
      <c r="E705" s="43" t="s">
        <v>7586</v>
      </c>
      <c r="F705" s="56">
        <v>120599001</v>
      </c>
      <c r="G705" s="104">
        <v>0</v>
      </c>
      <c r="H705" s="43" t="s">
        <v>7</v>
      </c>
      <c r="I705" s="43" t="str">
        <f t="shared" si="75"/>
        <v>830035702SUMINISTRO DE BIENES Y SERVICIOSAIA CONCAY</v>
      </c>
      <c r="J705" s="193">
        <f t="shared" si="71"/>
        <v>5.848558661049004E-3</v>
      </c>
      <c r="K705" s="156">
        <f t="shared" si="72"/>
        <v>10015208.730847217</v>
      </c>
      <c r="L705" s="156">
        <f t="shared" si="73"/>
        <v>21932094.978933766</v>
      </c>
      <c r="M705" s="156">
        <f t="shared" si="74"/>
        <v>42209047.856790662</v>
      </c>
      <c r="N705" s="156">
        <f t="shared" si="76"/>
        <v>42209047.856790662</v>
      </c>
      <c r="O705" s="156">
        <f t="shared" si="77"/>
        <v>4233601.5678903041</v>
      </c>
    </row>
    <row r="706" spans="1:15" ht="28" x14ac:dyDescent="0.15">
      <c r="A706" s="91" t="s">
        <v>65</v>
      </c>
      <c r="B706" s="90" t="s">
        <v>5234</v>
      </c>
      <c r="C706" s="44" t="s">
        <v>176</v>
      </c>
      <c r="D706" s="44" t="s">
        <v>177</v>
      </c>
      <c r="E706" s="43" t="s">
        <v>7586</v>
      </c>
      <c r="F706" s="56">
        <v>77046644</v>
      </c>
      <c r="G706" s="104">
        <v>0</v>
      </c>
      <c r="H706" s="43" t="s">
        <v>11</v>
      </c>
      <c r="I706" s="43" t="str">
        <f t="shared" si="75"/>
        <v>830035702SUMINISTRO DE BIENES Y SERVICIOSAIA S.A.</v>
      </c>
      <c r="J706" s="193">
        <f t="shared" si="71"/>
        <v>3.7364473447915152E-3</v>
      </c>
      <c r="K706" s="156">
        <f t="shared" si="72"/>
        <v>6398379.881034648</v>
      </c>
      <c r="L706" s="156">
        <f t="shared" si="73"/>
        <v>14011677.542968182</v>
      </c>
      <c r="M706" s="156">
        <f t="shared" si="74"/>
        <v>26965940.487360366</v>
      </c>
      <c r="N706" s="156">
        <f t="shared" si="76"/>
        <v>26965940.487360366</v>
      </c>
      <c r="O706" s="156">
        <f t="shared" si="77"/>
        <v>2704705.5956880278</v>
      </c>
    </row>
    <row r="707" spans="1:15" ht="28" x14ac:dyDescent="0.15">
      <c r="A707" s="91" t="s">
        <v>65</v>
      </c>
      <c r="B707" s="90" t="s">
        <v>5234</v>
      </c>
      <c r="C707" s="44" t="s">
        <v>250</v>
      </c>
      <c r="D707" s="44" t="s">
        <v>251</v>
      </c>
      <c r="E707" s="43" t="s">
        <v>7586</v>
      </c>
      <c r="F707" s="56">
        <v>62472016</v>
      </c>
      <c r="G707" s="104">
        <v>0</v>
      </c>
      <c r="H707" s="43" t="s">
        <v>11</v>
      </c>
      <c r="I707" s="43" t="str">
        <f t="shared" si="75"/>
        <v>900399763SUMINISTRO DE BIENES Y SERVICIOSAIA S.A.</v>
      </c>
      <c r="J707" s="193">
        <f t="shared" si="71"/>
        <v>3.0296374532156529E-3</v>
      </c>
      <c r="K707" s="156">
        <f t="shared" si="72"/>
        <v>5188022.0805214392</v>
      </c>
      <c r="L707" s="156">
        <f t="shared" si="73"/>
        <v>11361140.449558698</v>
      </c>
      <c r="M707" s="156">
        <f t="shared" si="74"/>
        <v>21864893.499857366</v>
      </c>
      <c r="N707" s="156">
        <f t="shared" si="76"/>
        <v>21864893.499857366</v>
      </c>
      <c r="O707" s="156">
        <f t="shared" si="77"/>
        <v>2193066.4656738588</v>
      </c>
    </row>
    <row r="708" spans="1:15" ht="28" x14ac:dyDescent="0.15">
      <c r="A708" s="91" t="s">
        <v>65</v>
      </c>
      <c r="B708" s="90" t="s">
        <v>5234</v>
      </c>
      <c r="C708" s="44" t="s">
        <v>184</v>
      </c>
      <c r="D708" s="44" t="s">
        <v>185</v>
      </c>
      <c r="E708" s="43" t="s">
        <v>7586</v>
      </c>
      <c r="F708" s="56">
        <v>122649976</v>
      </c>
      <c r="G708" s="104">
        <v>0</v>
      </c>
      <c r="H708" s="43" t="s">
        <v>11</v>
      </c>
      <c r="I708" s="43" t="str">
        <f t="shared" si="75"/>
        <v>900898709SUMINISTRO DE BIENES Y SERVICIOSAIA S.A.</v>
      </c>
      <c r="J708" s="193">
        <f t="shared" si="71"/>
        <v>5.9480225662255073E-3</v>
      </c>
      <c r="K708" s="156">
        <f t="shared" si="72"/>
        <v>10185533.0499247</v>
      </c>
      <c r="L708" s="156">
        <f t="shared" si="73"/>
        <v>22305084.623345651</v>
      </c>
      <c r="M708" s="156">
        <f t="shared" si="74"/>
        <v>42926878.860449485</v>
      </c>
      <c r="N708" s="156">
        <f t="shared" si="76"/>
        <v>42926878.860449485</v>
      </c>
      <c r="O708" s="156">
        <f t="shared" si="77"/>
        <v>4305600.5969345318</v>
      </c>
    </row>
    <row r="709" spans="1:15" ht="42" x14ac:dyDescent="0.15">
      <c r="A709" s="91" t="s">
        <v>65</v>
      </c>
      <c r="B709" s="90" t="s">
        <v>5234</v>
      </c>
      <c r="C709" s="44" t="s">
        <v>184</v>
      </c>
      <c r="D709" s="44" t="s">
        <v>185</v>
      </c>
      <c r="E709" s="43" t="s">
        <v>7586</v>
      </c>
      <c r="F709" s="56">
        <v>46096687.5</v>
      </c>
      <c r="G709" s="104">
        <v>0</v>
      </c>
      <c r="H709" s="43" t="s">
        <v>93</v>
      </c>
      <c r="I709" s="43" t="str">
        <f t="shared" si="75"/>
        <v>900898709SUMINISTRO DE BIENES Y SERVICIOSCONSORCIO TRIPLEA RIONEGRO</v>
      </c>
      <c r="J709" s="193">
        <f t="shared" si="71"/>
        <v>2.2355009468427883E-3</v>
      </c>
      <c r="K709" s="156">
        <f t="shared" si="72"/>
        <v>3828124.1410377505</v>
      </c>
      <c r="L709" s="156">
        <f t="shared" si="73"/>
        <v>8383128.5506604556</v>
      </c>
      <c r="M709" s="156">
        <f t="shared" si="74"/>
        <v>16133610.333364403</v>
      </c>
      <c r="N709" s="156">
        <f t="shared" si="76"/>
        <v>16133610.333364403</v>
      </c>
      <c r="O709" s="156">
        <f t="shared" si="77"/>
        <v>1618214.1382294649</v>
      </c>
    </row>
    <row r="710" spans="1:15" ht="28" x14ac:dyDescent="0.15">
      <c r="A710" s="91" t="s">
        <v>65</v>
      </c>
      <c r="B710" s="90" t="s">
        <v>5234</v>
      </c>
      <c r="C710" s="44" t="s">
        <v>314</v>
      </c>
      <c r="D710" s="44" t="s">
        <v>315</v>
      </c>
      <c r="E710" s="43" t="s">
        <v>7586</v>
      </c>
      <c r="F710" s="56">
        <v>41937933</v>
      </c>
      <c r="G710" s="104">
        <v>0</v>
      </c>
      <c r="H710" s="43" t="s">
        <v>11</v>
      </c>
      <c r="I710" s="43" t="str">
        <f t="shared" si="75"/>
        <v>900907308SUMINISTRO DE BIENES Y SERVICIOSAIA S.A.</v>
      </c>
      <c r="J710" s="193">
        <f t="shared" si="71"/>
        <v>2.0338183503994601E-3</v>
      </c>
      <c r="K710" s="156">
        <f t="shared" si="72"/>
        <v>3482758.1427087081</v>
      </c>
      <c r="L710" s="156">
        <f t="shared" si="73"/>
        <v>7626818.8139979756</v>
      </c>
      <c r="M710" s="156">
        <f t="shared" si="74"/>
        <v>14678067.034832904</v>
      </c>
      <c r="N710" s="156">
        <f t="shared" si="76"/>
        <v>14678067.034832904</v>
      </c>
      <c r="O710" s="156">
        <f t="shared" si="77"/>
        <v>1472221.9705856312</v>
      </c>
    </row>
    <row r="711" spans="1:15" ht="42" x14ac:dyDescent="0.15">
      <c r="A711" s="91" t="s">
        <v>65</v>
      </c>
      <c r="B711" s="90" t="s">
        <v>5234</v>
      </c>
      <c r="C711" s="44" t="s">
        <v>314</v>
      </c>
      <c r="D711" s="44" t="s">
        <v>315</v>
      </c>
      <c r="E711" s="43" t="s">
        <v>7586</v>
      </c>
      <c r="F711" s="56">
        <v>1659383</v>
      </c>
      <c r="G711" s="104">
        <v>0</v>
      </c>
      <c r="H711" s="43" t="s">
        <v>93</v>
      </c>
      <c r="I711" s="43" t="str">
        <f t="shared" si="75"/>
        <v>900907308SUMINISTRO DE BIENES Y SERVICIOSCONSORCIO TRIPLEA RIONEGRO</v>
      </c>
      <c r="J711" s="193">
        <f t="shared" si="71"/>
        <v>8.0473293610844093E-5</v>
      </c>
      <c r="K711" s="156">
        <f t="shared" si="72"/>
        <v>137804.35137617309</v>
      </c>
      <c r="L711" s="156">
        <f t="shared" si="73"/>
        <v>301774.85104066535</v>
      </c>
      <c r="M711" s="156">
        <f t="shared" si="74"/>
        <v>580775.75998946186</v>
      </c>
      <c r="N711" s="156">
        <f t="shared" si="76"/>
        <v>580775.75998946186</v>
      </c>
      <c r="O711" s="156">
        <f t="shared" si="77"/>
        <v>58252.277483878301</v>
      </c>
    </row>
    <row r="712" spans="1:15" ht="28" x14ac:dyDescent="0.15">
      <c r="A712" s="91" t="s">
        <v>65</v>
      </c>
      <c r="B712" s="90" t="s">
        <v>5234</v>
      </c>
      <c r="C712" s="44" t="s">
        <v>514</v>
      </c>
      <c r="D712" s="44" t="s">
        <v>515</v>
      </c>
      <c r="E712" s="43" t="s">
        <v>7586</v>
      </c>
      <c r="F712" s="56">
        <v>19782848.5</v>
      </c>
      <c r="G712" s="104">
        <v>0</v>
      </c>
      <c r="H712" s="43" t="s">
        <v>7</v>
      </c>
      <c r="I712" s="43" t="str">
        <f t="shared" si="75"/>
        <v>900419952SUMINISTRO DE BIENES Y SERVICIOSAIA CONCAY</v>
      </c>
      <c r="J712" s="193">
        <f t="shared" si="71"/>
        <v>9.5938729985744499E-4</v>
      </c>
      <c r="K712" s="156">
        <f t="shared" si="72"/>
        <v>1642877.2657762547</v>
      </c>
      <c r="L712" s="156">
        <f t="shared" si="73"/>
        <v>3597702.3744654185</v>
      </c>
      <c r="M712" s="156">
        <f t="shared" si="74"/>
        <v>6923898.1430711802</v>
      </c>
      <c r="N712" s="156">
        <f t="shared" si="76"/>
        <v>6923898.1430711802</v>
      </c>
      <c r="O712" s="156">
        <f t="shared" si="77"/>
        <v>694472.57218106103</v>
      </c>
    </row>
    <row r="713" spans="1:15" ht="28" x14ac:dyDescent="0.15">
      <c r="A713" s="91" t="s">
        <v>65</v>
      </c>
      <c r="B713" s="90" t="s">
        <v>5234</v>
      </c>
      <c r="C713" s="44" t="s">
        <v>1625</v>
      </c>
      <c r="D713" s="44" t="s">
        <v>1626</v>
      </c>
      <c r="E713" s="43" t="s">
        <v>7586</v>
      </c>
      <c r="F713" s="56">
        <v>895493.5</v>
      </c>
      <c r="G713" s="104">
        <v>0</v>
      </c>
      <c r="H713" s="43" t="s">
        <v>7</v>
      </c>
      <c r="I713" s="43" t="str">
        <f t="shared" si="75"/>
        <v>800205914SUMINISTRO DE BIENES Y SERVICIOSAIA CONCAY</v>
      </c>
      <c r="J713" s="193">
        <f t="shared" si="71"/>
        <v>4.3427774873011482E-5</v>
      </c>
      <c r="K713" s="156">
        <f t="shared" si="72"/>
        <v>74366.73807618799</v>
      </c>
      <c r="L713" s="156">
        <f t="shared" si="73"/>
        <v>162854.15577379306</v>
      </c>
      <c r="M713" s="156">
        <f t="shared" si="74"/>
        <v>313418.25125852384</v>
      </c>
      <c r="N713" s="156">
        <f t="shared" si="76"/>
        <v>313418.25125852384</v>
      </c>
      <c r="O713" s="156">
        <f t="shared" si="77"/>
        <v>31436.103568018578</v>
      </c>
    </row>
    <row r="714" spans="1:15" ht="28" x14ac:dyDescent="0.15">
      <c r="A714" s="91" t="s">
        <v>65</v>
      </c>
      <c r="B714" s="90" t="s">
        <v>5234</v>
      </c>
      <c r="C714" s="44" t="s">
        <v>1625</v>
      </c>
      <c r="D714" s="44" t="s">
        <v>1626</v>
      </c>
      <c r="E714" s="43" t="s">
        <v>7586</v>
      </c>
      <c r="F714" s="56">
        <v>371358</v>
      </c>
      <c r="G714" s="104">
        <v>0</v>
      </c>
      <c r="H714" s="43" t="s">
        <v>11</v>
      </c>
      <c r="I714" s="43" t="str">
        <f t="shared" si="75"/>
        <v>800205914SUMINISTRO DE BIENES Y SERVICIOSAIA S.A.</v>
      </c>
      <c r="J714" s="193">
        <f t="shared" si="71"/>
        <v>1.8009345261905081E-5</v>
      </c>
      <c r="K714" s="156">
        <f t="shared" si="72"/>
        <v>30839.624317202772</v>
      </c>
      <c r="L714" s="156">
        <f t="shared" si="73"/>
        <v>67535.044732144059</v>
      </c>
      <c r="M714" s="156">
        <f t="shared" si="74"/>
        <v>129973.44475516897</v>
      </c>
      <c r="N714" s="156">
        <f t="shared" si="76"/>
        <v>129973.44475516897</v>
      </c>
      <c r="O714" s="156">
        <f t="shared" si="77"/>
        <v>13036.441413379598</v>
      </c>
    </row>
    <row r="715" spans="1:15" ht="28" x14ac:dyDescent="0.15">
      <c r="A715" s="91" t="s">
        <v>65</v>
      </c>
      <c r="B715" s="90" t="s">
        <v>5234</v>
      </c>
      <c r="C715" s="44" t="s">
        <v>1535</v>
      </c>
      <c r="D715" s="44" t="s">
        <v>1536</v>
      </c>
      <c r="E715" s="43" t="s">
        <v>7586</v>
      </c>
      <c r="F715" s="56">
        <v>1318670</v>
      </c>
      <c r="G715" s="104">
        <v>0</v>
      </c>
      <c r="H715" s="43" t="s">
        <v>11</v>
      </c>
      <c r="I715" s="43" t="str">
        <f t="shared" si="75"/>
        <v>900144547SUMINISTRO DE BIENES Y SERVICIOSAIA S.A.</v>
      </c>
      <c r="J715" s="193">
        <f t="shared" si="71"/>
        <v>6.3950105602993265E-5</v>
      </c>
      <c r="K715" s="156">
        <f t="shared" si="72"/>
        <v>109509.65752283719</v>
      </c>
      <c r="L715" s="156">
        <f t="shared" si="73"/>
        <v>239812.89601122474</v>
      </c>
      <c r="M715" s="156">
        <f t="shared" si="74"/>
        <v>461527.91213680239</v>
      </c>
      <c r="N715" s="156">
        <f t="shared" si="76"/>
        <v>461527.91213680239</v>
      </c>
      <c r="O715" s="156">
        <f t="shared" si="77"/>
        <v>46291.62209668642</v>
      </c>
    </row>
    <row r="716" spans="1:15" ht="28" x14ac:dyDescent="0.15">
      <c r="A716" s="91" t="s">
        <v>65</v>
      </c>
      <c r="B716" s="90" t="s">
        <v>5234</v>
      </c>
      <c r="C716" s="44" t="s">
        <v>342</v>
      </c>
      <c r="D716" s="44" t="s">
        <v>343</v>
      </c>
      <c r="E716" s="43" t="s">
        <v>7586</v>
      </c>
      <c r="F716" s="56">
        <v>36256702</v>
      </c>
      <c r="G716" s="104">
        <v>0</v>
      </c>
      <c r="H716" s="43" t="s">
        <v>11</v>
      </c>
      <c r="I716" s="43" t="str">
        <f t="shared" si="75"/>
        <v>900557024SUMINISTRO DE BIENES Y SERVICIOSAIA S.A.</v>
      </c>
      <c r="J716" s="193">
        <f t="shared" ref="J716:J782" si="78">+F716/$F$10</f>
        <v>1.7583018660591787E-3</v>
      </c>
      <c r="K716" s="156">
        <f t="shared" ref="K716:K779" si="79">+$C$2*J716</f>
        <v>3010957.2667366108</v>
      </c>
      <c r="L716" s="156">
        <f t="shared" ref="L716:L782" si="80">+$C$3*J716</f>
        <v>6593631.9977219198</v>
      </c>
      <c r="M716" s="156">
        <f t="shared" ref="M716:M782" si="81">+$C$4*J716</f>
        <v>12689664.567349093</v>
      </c>
      <c r="N716" s="156">
        <f t="shared" si="76"/>
        <v>12689664.567349093</v>
      </c>
      <c r="O716" s="156">
        <f t="shared" si="77"/>
        <v>1272783.5982134838</v>
      </c>
    </row>
    <row r="717" spans="1:15" ht="28" x14ac:dyDescent="0.15">
      <c r="A717" s="91" t="s">
        <v>65</v>
      </c>
      <c r="B717" s="90" t="s">
        <v>5234</v>
      </c>
      <c r="C717" s="44" t="s">
        <v>1908</v>
      </c>
      <c r="D717" s="44" t="s">
        <v>1909</v>
      </c>
      <c r="E717" s="43" t="s">
        <v>7586</v>
      </c>
      <c r="F717" s="56">
        <v>110000</v>
      </c>
      <c r="G717" s="104">
        <v>0</v>
      </c>
      <c r="H717" s="43" t="s">
        <v>11</v>
      </c>
      <c r="I717" s="43" t="str">
        <f t="shared" ref="I717:I780" si="82">+CONCATENATE(D717,E717,H717)</f>
        <v>811045950SUMINISTRO DE BIENES Y SERVICIOSAIA S.A.</v>
      </c>
      <c r="J717" s="193">
        <f t="shared" si="78"/>
        <v>5.334550430607551E-6</v>
      </c>
      <c r="K717" s="156">
        <f t="shared" si="79"/>
        <v>9135.0090071906488</v>
      </c>
      <c r="L717" s="156">
        <f t="shared" si="80"/>
        <v>20004.564114778317</v>
      </c>
      <c r="M717" s="156">
        <f t="shared" si="81"/>
        <v>38499.450457694693</v>
      </c>
      <c r="N717" s="156">
        <f t="shared" ref="N717:N780" si="83">+$C$5*J717</f>
        <v>38499.450457694693</v>
      </c>
      <c r="O717" s="156">
        <f t="shared" ref="O717:O780" si="84">+$C$6*J717</f>
        <v>3861.5259546630364</v>
      </c>
    </row>
    <row r="718" spans="1:15" ht="28" x14ac:dyDescent="0.15">
      <c r="A718" s="91" t="s">
        <v>65</v>
      </c>
      <c r="B718" s="90" t="s">
        <v>5234</v>
      </c>
      <c r="C718" s="44" t="s">
        <v>1135</v>
      </c>
      <c r="D718" s="44" t="s">
        <v>1136</v>
      </c>
      <c r="E718" s="43" t="s">
        <v>7586</v>
      </c>
      <c r="F718" s="56">
        <v>3742300</v>
      </c>
      <c r="G718" s="104">
        <v>0</v>
      </c>
      <c r="H718" s="43" t="s">
        <v>11</v>
      </c>
      <c r="I718" s="43" t="str">
        <f t="shared" si="82"/>
        <v>900800024SUMINISTRO DE BIENES Y SERVICIOSAIA S.A.</v>
      </c>
      <c r="J718" s="193">
        <f t="shared" si="78"/>
        <v>1.8148625524056945E-4</v>
      </c>
      <c r="K718" s="156">
        <f t="shared" si="79"/>
        <v>310781.3109782688</v>
      </c>
      <c r="L718" s="156">
        <f t="shared" si="80"/>
        <v>680573.45715213544</v>
      </c>
      <c r="M718" s="156">
        <f t="shared" si="81"/>
        <v>1309786.3040711896</v>
      </c>
      <c r="N718" s="156">
        <f t="shared" si="83"/>
        <v>1309786.3040711896</v>
      </c>
      <c r="O718" s="156">
        <f t="shared" si="84"/>
        <v>131372.62345577709</v>
      </c>
    </row>
    <row r="719" spans="1:15" ht="28" x14ac:dyDescent="0.15">
      <c r="A719" s="91" t="s">
        <v>65</v>
      </c>
      <c r="B719" s="90" t="s">
        <v>5234</v>
      </c>
      <c r="C719" s="44" t="s">
        <v>1623</v>
      </c>
      <c r="D719" s="44" t="s">
        <v>1624</v>
      </c>
      <c r="E719" s="43" t="s">
        <v>7586</v>
      </c>
      <c r="F719" s="56">
        <v>899786</v>
      </c>
      <c r="G719" s="104">
        <v>0</v>
      </c>
      <c r="H719" s="43" t="s">
        <v>7</v>
      </c>
      <c r="I719" s="43" t="str">
        <f t="shared" si="82"/>
        <v>900532979SUMINISTRO DE BIENES Y SERVICIOSAIA CONCAY</v>
      </c>
      <c r="J719" s="193">
        <f t="shared" si="78"/>
        <v>4.3635943579587693E-5</v>
      </c>
      <c r="K719" s="156">
        <f t="shared" si="79"/>
        <v>74723.211041309507</v>
      </c>
      <c r="L719" s="156">
        <f t="shared" si="80"/>
        <v>163634.78842345384</v>
      </c>
      <c r="M719" s="156">
        <f t="shared" si="81"/>
        <v>314920.60481388436</v>
      </c>
      <c r="N719" s="156">
        <f t="shared" si="83"/>
        <v>314920.60481388436</v>
      </c>
      <c r="O719" s="156">
        <f t="shared" si="84"/>
        <v>31586.790842203955</v>
      </c>
    </row>
    <row r="720" spans="1:15" ht="28" x14ac:dyDescent="0.15">
      <c r="A720" s="91" t="s">
        <v>65</v>
      </c>
      <c r="B720" s="90" t="s">
        <v>5234</v>
      </c>
      <c r="C720" s="44" t="s">
        <v>893</v>
      </c>
      <c r="D720" s="44" t="s">
        <v>894</v>
      </c>
      <c r="E720" s="43" t="s">
        <v>7586</v>
      </c>
      <c r="F720" s="56">
        <v>6281950</v>
      </c>
      <c r="G720" s="104">
        <v>0</v>
      </c>
      <c r="H720" s="43" t="s">
        <v>7</v>
      </c>
      <c r="I720" s="43" t="str">
        <f t="shared" si="82"/>
        <v>900697392SUMINISTRO DE BIENES Y SERVICIOSAIA CONCAY</v>
      </c>
      <c r="J720" s="193">
        <f t="shared" si="78"/>
        <v>3.0464890070504644E-4</v>
      </c>
      <c r="K720" s="156">
        <f t="shared" si="79"/>
        <v>521687.90757019364</v>
      </c>
      <c r="L720" s="156">
        <f t="shared" si="80"/>
        <v>1142433.3776439242</v>
      </c>
      <c r="M720" s="156">
        <f t="shared" si="81"/>
        <v>2198651.11638832</v>
      </c>
      <c r="N720" s="156">
        <f t="shared" si="83"/>
        <v>2198651.11638832</v>
      </c>
      <c r="O720" s="156">
        <f t="shared" si="84"/>
        <v>220526.48155359511</v>
      </c>
    </row>
    <row r="721" spans="1:15" ht="28" x14ac:dyDescent="0.15">
      <c r="A721" s="91" t="s">
        <v>65</v>
      </c>
      <c r="B721" s="90" t="s">
        <v>5234</v>
      </c>
      <c r="C721" s="44" t="s">
        <v>528</v>
      </c>
      <c r="D721" s="44" t="s">
        <v>529</v>
      </c>
      <c r="E721" s="43" t="s">
        <v>7586</v>
      </c>
      <c r="F721" s="56">
        <v>28636618</v>
      </c>
      <c r="G721" s="104">
        <v>0</v>
      </c>
      <c r="H721" s="43" t="s">
        <v>11</v>
      </c>
      <c r="I721" s="43" t="str">
        <f t="shared" si="82"/>
        <v>900534519SUMINISTRO DE BIENES Y SERVICIOSAIA S.A.</v>
      </c>
      <c r="J721" s="193">
        <f t="shared" si="78"/>
        <v>1.3887589353003995E-3</v>
      </c>
      <c r="K721" s="156">
        <f t="shared" si="79"/>
        <v>2378143.3033225262</v>
      </c>
      <c r="L721" s="156">
        <f t="shared" si="80"/>
        <v>5207846.0073764985</v>
      </c>
      <c r="M721" s="156">
        <f t="shared" si="81"/>
        <v>10022673.236062983</v>
      </c>
      <c r="N721" s="156">
        <f t="shared" si="83"/>
        <v>10022673.236062983</v>
      </c>
      <c r="O721" s="156">
        <f t="shared" si="84"/>
        <v>1005282.2150979154</v>
      </c>
    </row>
    <row r="722" spans="1:15" ht="28" x14ac:dyDescent="0.15">
      <c r="A722" s="91" t="s">
        <v>65</v>
      </c>
      <c r="B722" s="90" t="s">
        <v>5234</v>
      </c>
      <c r="C722" s="44" t="s">
        <v>642</v>
      </c>
      <c r="D722" s="44" t="s">
        <v>643</v>
      </c>
      <c r="E722" s="43" t="s">
        <v>7586</v>
      </c>
      <c r="F722" s="56">
        <v>35535882</v>
      </c>
      <c r="G722" s="104">
        <v>0</v>
      </c>
      <c r="H722" s="43" t="s">
        <v>11</v>
      </c>
      <c r="I722" s="43" t="str">
        <f t="shared" si="82"/>
        <v>860020369SUMINISTRO DE BIENES Y SERVICIOSAIA S.A.</v>
      </c>
      <c r="J722" s="193">
        <f t="shared" si="78"/>
        <v>1.7233450420465375E-3</v>
      </c>
      <c r="K722" s="156">
        <f t="shared" si="79"/>
        <v>2951096.383167855</v>
      </c>
      <c r="L722" s="156">
        <f t="shared" si="80"/>
        <v>6462543.9076745156</v>
      </c>
      <c r="M722" s="156">
        <f t="shared" si="81"/>
        <v>12437381.168449862</v>
      </c>
      <c r="N722" s="156">
        <f t="shared" si="83"/>
        <v>12437381.168449862</v>
      </c>
      <c r="O722" s="156">
        <f t="shared" si="84"/>
        <v>1247479.3696803909</v>
      </c>
    </row>
    <row r="723" spans="1:15" ht="28" x14ac:dyDescent="0.15">
      <c r="A723" s="91" t="s">
        <v>65</v>
      </c>
      <c r="B723" s="90" t="s">
        <v>5234</v>
      </c>
      <c r="C723" s="44" t="s">
        <v>1048</v>
      </c>
      <c r="D723" s="44" t="s">
        <v>1049</v>
      </c>
      <c r="E723" s="43" t="s">
        <v>7586</v>
      </c>
      <c r="F723" s="56">
        <v>4224302</v>
      </c>
      <c r="G723" s="104">
        <v>0</v>
      </c>
      <c r="H723" s="43" t="s">
        <v>11</v>
      </c>
      <c r="I723" s="43" t="str">
        <f t="shared" si="82"/>
        <v>900354502SUMINISTRO DE BIENES Y SERVICIOSAIA S.A.</v>
      </c>
      <c r="J723" s="193">
        <f t="shared" si="78"/>
        <v>2.0486138230105762E-4</v>
      </c>
      <c r="K723" s="156">
        <f t="shared" si="79"/>
        <v>350809.42562812247</v>
      </c>
      <c r="L723" s="156">
        <f t="shared" si="80"/>
        <v>768230.1836289661</v>
      </c>
      <c r="M723" s="156">
        <f t="shared" si="81"/>
        <v>1478484.5960667329</v>
      </c>
      <c r="N723" s="156">
        <f t="shared" si="83"/>
        <v>1478484.5960667329</v>
      </c>
      <c r="O723" s="156">
        <f t="shared" si="84"/>
        <v>148293.19830304521</v>
      </c>
    </row>
    <row r="724" spans="1:15" ht="28" x14ac:dyDescent="0.15">
      <c r="A724" s="91" t="s">
        <v>65</v>
      </c>
      <c r="B724" s="90" t="s">
        <v>5234</v>
      </c>
      <c r="C724" s="44" t="s">
        <v>898</v>
      </c>
      <c r="D724" s="44" t="s">
        <v>899</v>
      </c>
      <c r="E724" s="43" t="s">
        <v>7586</v>
      </c>
      <c r="F724" s="56">
        <v>6180000</v>
      </c>
      <c r="G724" s="104">
        <v>0</v>
      </c>
      <c r="H724" s="43" t="s">
        <v>11</v>
      </c>
      <c r="I724" s="43" t="str">
        <f t="shared" si="82"/>
        <v>900601829SUMINISTRO DE BIENES Y SERVICIOSAIA S.A.</v>
      </c>
      <c r="J724" s="193">
        <f t="shared" si="78"/>
        <v>2.9970474237413333E-4</v>
      </c>
      <c r="K724" s="156">
        <f t="shared" si="79"/>
        <v>513221.41513125645</v>
      </c>
      <c r="L724" s="156">
        <f t="shared" si="80"/>
        <v>1123892.7839029999</v>
      </c>
      <c r="M724" s="156">
        <f t="shared" si="81"/>
        <v>2162969.1257141205</v>
      </c>
      <c r="N724" s="156">
        <f t="shared" si="83"/>
        <v>2162969.1257141205</v>
      </c>
      <c r="O724" s="156">
        <f t="shared" si="84"/>
        <v>216947.54908925059</v>
      </c>
    </row>
    <row r="725" spans="1:15" ht="28" x14ac:dyDescent="0.15">
      <c r="A725" s="91" t="s">
        <v>65</v>
      </c>
      <c r="B725" s="90" t="s">
        <v>5234</v>
      </c>
      <c r="C725" s="44" t="s">
        <v>1796</v>
      </c>
      <c r="D725" s="44" t="s">
        <v>1797</v>
      </c>
      <c r="E725" s="43" t="s">
        <v>7586</v>
      </c>
      <c r="F725" s="56">
        <v>391329</v>
      </c>
      <c r="G725" s="104">
        <v>0</v>
      </c>
      <c r="H725" s="43" t="s">
        <v>11</v>
      </c>
      <c r="I725" s="43" t="str">
        <f t="shared" si="82"/>
        <v>890800788SUMINISTRO DE BIENES Y SERVICIOSAIA S.A.</v>
      </c>
      <c r="J725" s="193">
        <f t="shared" si="78"/>
        <v>1.8977857140538384E-5</v>
      </c>
      <c r="K725" s="156">
        <f t="shared" si="79"/>
        <v>32498.126725226448</v>
      </c>
      <c r="L725" s="156">
        <f t="shared" si="80"/>
        <v>71166.964277018938</v>
      </c>
      <c r="M725" s="156">
        <f t="shared" si="81"/>
        <v>136963.19498326551</v>
      </c>
      <c r="N725" s="156">
        <f t="shared" si="83"/>
        <v>136963.19498326551</v>
      </c>
      <c r="O725" s="156">
        <f t="shared" si="84"/>
        <v>13737.519002839375</v>
      </c>
    </row>
    <row r="726" spans="1:15" ht="28" x14ac:dyDescent="0.15">
      <c r="A726" s="91" t="s">
        <v>65</v>
      </c>
      <c r="B726" s="90" t="s">
        <v>5234</v>
      </c>
      <c r="C726" s="44" t="s">
        <v>1850</v>
      </c>
      <c r="D726" s="44" t="s">
        <v>1851</v>
      </c>
      <c r="E726" s="43" t="s">
        <v>7586</v>
      </c>
      <c r="F726" s="56">
        <v>271853.5</v>
      </c>
      <c r="G726" s="104">
        <v>0</v>
      </c>
      <c r="H726" s="43" t="s">
        <v>7</v>
      </c>
      <c r="I726" s="43" t="str">
        <f t="shared" si="82"/>
        <v>830001338SUMINISTRO DE BIENES Y SERVICIOSAIA CONCAY</v>
      </c>
      <c r="J726" s="193">
        <f t="shared" si="78"/>
        <v>1.3183783686246999E-5</v>
      </c>
      <c r="K726" s="156">
        <f t="shared" si="79"/>
        <v>22576.219737602754</v>
      </c>
      <c r="L726" s="156">
        <f t="shared" si="80"/>
        <v>49439.188823426244</v>
      </c>
      <c r="M726" s="156">
        <f t="shared" si="81"/>
        <v>95147.366863644595</v>
      </c>
      <c r="N726" s="156">
        <f t="shared" si="83"/>
        <v>95147.366863644595</v>
      </c>
      <c r="O726" s="156">
        <f t="shared" si="84"/>
        <v>9543.3576919635252</v>
      </c>
    </row>
    <row r="727" spans="1:15" ht="28" x14ac:dyDescent="0.15">
      <c r="A727" s="91" t="s">
        <v>65</v>
      </c>
      <c r="B727" s="90" t="s">
        <v>5234</v>
      </c>
      <c r="C727" s="44" t="s">
        <v>1030</v>
      </c>
      <c r="D727" s="44" t="s">
        <v>1031</v>
      </c>
      <c r="E727" s="43" t="s">
        <v>7586</v>
      </c>
      <c r="F727" s="56">
        <v>4756542</v>
      </c>
      <c r="G727" s="104">
        <v>0</v>
      </c>
      <c r="H727" s="43" t="s">
        <v>11</v>
      </c>
      <c r="I727" s="43" t="str">
        <f t="shared" si="82"/>
        <v>890935426SUMINISTRO DE BIENES Y SERVICIOSAIA S.A.</v>
      </c>
      <c r="J727" s="193">
        <f t="shared" si="78"/>
        <v>2.306728470391173E-4</v>
      </c>
      <c r="K727" s="156">
        <f t="shared" si="79"/>
        <v>395009.58193709655</v>
      </c>
      <c r="L727" s="156">
        <f t="shared" si="80"/>
        <v>865023.17639668984</v>
      </c>
      <c r="M727" s="156">
        <f t="shared" si="81"/>
        <v>1664765.9370813095</v>
      </c>
      <c r="N727" s="156">
        <f t="shared" si="83"/>
        <v>1664765.9370813095</v>
      </c>
      <c r="O727" s="156">
        <f t="shared" si="84"/>
        <v>166977.36715858936</v>
      </c>
    </row>
    <row r="728" spans="1:15" ht="28" x14ac:dyDescent="0.15">
      <c r="A728" s="91" t="s">
        <v>65</v>
      </c>
      <c r="B728" s="90" t="s">
        <v>5234</v>
      </c>
      <c r="C728" s="44" t="s">
        <v>619</v>
      </c>
      <c r="D728" s="44" t="s">
        <v>620</v>
      </c>
      <c r="E728" s="43" t="s">
        <v>7586</v>
      </c>
      <c r="F728" s="56">
        <v>14718951</v>
      </c>
      <c r="G728" s="104">
        <v>0</v>
      </c>
      <c r="H728" s="43" t="s">
        <v>11</v>
      </c>
      <c r="I728" s="43" t="str">
        <f t="shared" si="82"/>
        <v>900659732SUMINISTRO DE BIENES Y SERVICIOSAIA S.A.</v>
      </c>
      <c r="J728" s="193">
        <f t="shared" si="78"/>
        <v>7.1380896722855855E-4</v>
      </c>
      <c r="K728" s="156">
        <f t="shared" si="79"/>
        <v>1222343.1814672528</v>
      </c>
      <c r="L728" s="156">
        <f t="shared" si="80"/>
        <v>2676783.6271070945</v>
      </c>
      <c r="M728" s="156">
        <f t="shared" si="81"/>
        <v>5151559.3164885072</v>
      </c>
      <c r="N728" s="156">
        <f t="shared" si="83"/>
        <v>5151559.3164885072</v>
      </c>
      <c r="O728" s="156">
        <f t="shared" si="84"/>
        <v>516705.55738103134</v>
      </c>
    </row>
    <row r="729" spans="1:15" ht="28" x14ac:dyDescent="0.15">
      <c r="A729" s="91" t="s">
        <v>65</v>
      </c>
      <c r="B729" s="90" t="s">
        <v>5234</v>
      </c>
      <c r="C729" s="44" t="s">
        <v>206</v>
      </c>
      <c r="D729" s="44" t="s">
        <v>207</v>
      </c>
      <c r="E729" s="43" t="s">
        <v>7586</v>
      </c>
      <c r="F729" s="56">
        <v>156686948</v>
      </c>
      <c r="G729" s="104">
        <v>0</v>
      </c>
      <c r="H729" s="43" t="s">
        <v>11</v>
      </c>
      <c r="I729" s="43" t="str">
        <f t="shared" si="82"/>
        <v>901044419SUMINISTRO DE BIENES Y SERVICIOSAIA S.A.</v>
      </c>
      <c r="J729" s="193">
        <f t="shared" si="78"/>
        <v>7.5986765993089362E-3</v>
      </c>
      <c r="K729" s="156">
        <f t="shared" si="79"/>
        <v>13012151.648083752</v>
      </c>
      <c r="L729" s="156">
        <f t="shared" si="80"/>
        <v>28495037.247408509</v>
      </c>
      <c r="M729" s="156">
        <f t="shared" si="81"/>
        <v>54839649.017212592</v>
      </c>
      <c r="N729" s="156">
        <f t="shared" si="83"/>
        <v>54839649.017212592</v>
      </c>
      <c r="O729" s="156">
        <f t="shared" si="84"/>
        <v>5500461.058717614</v>
      </c>
    </row>
    <row r="730" spans="1:15" ht="28" x14ac:dyDescent="0.15">
      <c r="A730" s="91" t="s">
        <v>65</v>
      </c>
      <c r="B730" s="90" t="s">
        <v>5234</v>
      </c>
      <c r="C730" s="44" t="s">
        <v>457</v>
      </c>
      <c r="D730" s="44" t="s">
        <v>458</v>
      </c>
      <c r="E730" s="43" t="s">
        <v>7586</v>
      </c>
      <c r="F730" s="56">
        <v>24816935</v>
      </c>
      <c r="G730" s="104">
        <v>0</v>
      </c>
      <c r="H730" s="43" t="s">
        <v>11</v>
      </c>
      <c r="I730" s="43" t="str">
        <f t="shared" si="82"/>
        <v>900646222SUMINISTRO DE BIENES Y SERVICIOSAIA S.A.</v>
      </c>
      <c r="J730" s="193">
        <f t="shared" si="78"/>
        <v>1.2035199208237236E-3</v>
      </c>
      <c r="K730" s="156">
        <f t="shared" si="79"/>
        <v>2060935.6795987713</v>
      </c>
      <c r="L730" s="156">
        <f t="shared" si="80"/>
        <v>4513199.7030889634</v>
      </c>
      <c r="M730" s="156">
        <f t="shared" si="81"/>
        <v>8685803.2685848139</v>
      </c>
      <c r="N730" s="156">
        <f t="shared" si="83"/>
        <v>8685803.2685848139</v>
      </c>
      <c r="O730" s="156">
        <f t="shared" si="84"/>
        <v>871193.0783425956</v>
      </c>
    </row>
    <row r="731" spans="1:15" ht="28" x14ac:dyDescent="0.15">
      <c r="A731" s="91" t="s">
        <v>65</v>
      </c>
      <c r="B731" s="90" t="s">
        <v>5234</v>
      </c>
      <c r="C731" s="44" t="s">
        <v>1538</v>
      </c>
      <c r="D731" s="44" t="s">
        <v>1539</v>
      </c>
      <c r="E731" s="43" t="s">
        <v>7586</v>
      </c>
      <c r="F731" s="56">
        <v>1857900</v>
      </c>
      <c r="G731" s="104">
        <v>0</v>
      </c>
      <c r="H731" s="43" t="s">
        <v>11</v>
      </c>
      <c r="I731" s="43" t="str">
        <f t="shared" si="82"/>
        <v>70325062SUMINISTRO DE BIENES Y SERVICIOSAIA S.A.</v>
      </c>
      <c r="J731" s="193">
        <f t="shared" si="78"/>
        <v>9.0100556772961538E-5</v>
      </c>
      <c r="K731" s="156">
        <f t="shared" si="79"/>
        <v>154290.30213145007</v>
      </c>
      <c r="L731" s="156">
        <f t="shared" si="80"/>
        <v>337877.08789860579</v>
      </c>
      <c r="M731" s="156">
        <f t="shared" si="81"/>
        <v>650255.71823046345</v>
      </c>
      <c r="N731" s="156">
        <f t="shared" si="83"/>
        <v>650255.71823046345</v>
      </c>
      <c r="O731" s="156">
        <f t="shared" si="84"/>
        <v>65221.17337425868</v>
      </c>
    </row>
    <row r="732" spans="1:15" ht="28" x14ac:dyDescent="0.15">
      <c r="A732" s="91" t="s">
        <v>65</v>
      </c>
      <c r="B732" s="90" t="s">
        <v>5234</v>
      </c>
      <c r="C732" s="44" t="s">
        <v>1637</v>
      </c>
      <c r="D732" s="44" t="s">
        <v>1638</v>
      </c>
      <c r="E732" s="43" t="s">
        <v>7586</v>
      </c>
      <c r="F732" s="56">
        <v>860987</v>
      </c>
      <c r="G732" s="104">
        <v>0</v>
      </c>
      <c r="H732" s="43" t="s">
        <v>11</v>
      </c>
      <c r="I732" s="43" t="str">
        <f t="shared" si="82"/>
        <v>900263416SUMINISTRO DE BIENES Y SERVICIOSAIA S.A.</v>
      </c>
      <c r="J732" s="193">
        <f t="shared" si="78"/>
        <v>4.1754350650886393E-5</v>
      </c>
      <c r="K732" s="156">
        <f t="shared" si="79"/>
        <v>71501.127273400489</v>
      </c>
      <c r="L732" s="156">
        <f t="shared" si="80"/>
        <v>156578.81494082397</v>
      </c>
      <c r="M732" s="156">
        <f t="shared" si="81"/>
        <v>301341.14864744712</v>
      </c>
      <c r="N732" s="156">
        <f t="shared" si="83"/>
        <v>301341.14864744712</v>
      </c>
      <c r="O732" s="156">
        <f t="shared" si="84"/>
        <v>30224.760428431484</v>
      </c>
    </row>
    <row r="733" spans="1:15" ht="28" x14ac:dyDescent="0.15">
      <c r="A733" s="91" t="s">
        <v>65</v>
      </c>
      <c r="B733" s="90" t="s">
        <v>5234</v>
      </c>
      <c r="C733" s="44" t="s">
        <v>1202</v>
      </c>
      <c r="D733" s="44" t="s">
        <v>1203</v>
      </c>
      <c r="E733" s="43" t="s">
        <v>7586</v>
      </c>
      <c r="F733" s="56">
        <v>2994929</v>
      </c>
      <c r="G733" s="104">
        <v>0</v>
      </c>
      <c r="H733" s="43" t="s">
        <v>11</v>
      </c>
      <c r="I733" s="43" t="str">
        <f t="shared" si="82"/>
        <v>800159771SUMINISTRO DE BIENES Y SERVICIOSAIA S.A.</v>
      </c>
      <c r="J733" s="193">
        <f t="shared" si="78"/>
        <v>1.4524181624171856E-4</v>
      </c>
      <c r="K733" s="156">
        <f t="shared" si="79"/>
        <v>248715.48537178617</v>
      </c>
      <c r="L733" s="156">
        <f t="shared" si="80"/>
        <v>544656.81090644456</v>
      </c>
      <c r="M733" s="156">
        <f t="shared" si="81"/>
        <v>1048210.1878164829</v>
      </c>
      <c r="N733" s="156">
        <f t="shared" si="83"/>
        <v>1048210.1878164829</v>
      </c>
      <c r="O733" s="156">
        <f t="shared" si="84"/>
        <v>105136.32787157284</v>
      </c>
    </row>
    <row r="734" spans="1:15" ht="28" x14ac:dyDescent="0.15">
      <c r="A734" s="91" t="s">
        <v>65</v>
      </c>
      <c r="B734" s="90" t="s">
        <v>5234</v>
      </c>
      <c r="C734" s="44" t="s">
        <v>459</v>
      </c>
      <c r="D734" s="44" t="s">
        <v>460</v>
      </c>
      <c r="E734" s="43" t="s">
        <v>7586</v>
      </c>
      <c r="F734" s="56">
        <v>23782000</v>
      </c>
      <c r="G734" s="104">
        <v>0</v>
      </c>
      <c r="H734" s="43" t="s">
        <v>11</v>
      </c>
      <c r="I734" s="43" t="str">
        <f t="shared" si="82"/>
        <v>900531222SUMINISTRO DE BIENES Y SERVICIOSAIA S.A.</v>
      </c>
      <c r="J734" s="193">
        <f t="shared" si="78"/>
        <v>1.1533298030973525E-3</v>
      </c>
      <c r="K734" s="156">
        <f t="shared" si="79"/>
        <v>1974988.9473546182</v>
      </c>
      <c r="L734" s="156">
        <f t="shared" si="80"/>
        <v>4324986.7616150724</v>
      </c>
      <c r="M734" s="156">
        <f t="shared" si="81"/>
        <v>8323581.1889535934</v>
      </c>
      <c r="N734" s="156">
        <f t="shared" si="83"/>
        <v>8323581.1889535934</v>
      </c>
      <c r="O734" s="156">
        <f t="shared" si="84"/>
        <v>834861.9113981484</v>
      </c>
    </row>
    <row r="735" spans="1:15" ht="42" x14ac:dyDescent="0.15">
      <c r="A735" s="91" t="s">
        <v>65</v>
      </c>
      <c r="B735" s="90" t="s">
        <v>5234</v>
      </c>
      <c r="C735" s="44" t="s">
        <v>459</v>
      </c>
      <c r="D735" s="44" t="s">
        <v>460</v>
      </c>
      <c r="E735" s="43" t="s">
        <v>7586</v>
      </c>
      <c r="F735" s="56">
        <v>1266843</v>
      </c>
      <c r="G735" s="104">
        <v>0</v>
      </c>
      <c r="H735" s="43" t="s">
        <v>93</v>
      </c>
      <c r="I735" s="43" t="str">
        <f t="shared" si="82"/>
        <v>900531222SUMINISTRO DE BIENES Y SERVICIOSCONSORCIO TRIPLEA RIONEGRO</v>
      </c>
      <c r="J735" s="193">
        <f t="shared" si="78"/>
        <v>6.1436707919656014E-5</v>
      </c>
      <c r="K735" s="156">
        <f t="shared" si="79"/>
        <v>105205.65650633111</v>
      </c>
      <c r="L735" s="156">
        <f t="shared" si="80"/>
        <v>230387.65469871004</v>
      </c>
      <c r="M735" s="156">
        <f t="shared" si="81"/>
        <v>443388.72105615743</v>
      </c>
      <c r="N735" s="156">
        <f t="shared" si="83"/>
        <v>443388.72105615743</v>
      </c>
      <c r="O735" s="156">
        <f t="shared" si="84"/>
        <v>44472.246590756222</v>
      </c>
    </row>
    <row r="736" spans="1:15" ht="42" x14ac:dyDescent="0.15">
      <c r="A736" s="91" t="s">
        <v>65</v>
      </c>
      <c r="B736" s="90" t="s">
        <v>5234</v>
      </c>
      <c r="C736" s="44" t="s">
        <v>380</v>
      </c>
      <c r="D736" s="44" t="s">
        <v>381</v>
      </c>
      <c r="E736" s="43" t="s">
        <v>7586</v>
      </c>
      <c r="F736" s="56">
        <v>32506721.254799999</v>
      </c>
      <c r="G736" s="104">
        <v>0</v>
      </c>
      <c r="H736" s="43" t="s">
        <v>7577</v>
      </c>
      <c r="I736" s="43" t="str">
        <f t="shared" si="82"/>
        <v>900280465SUMINISTRO DE BIENES Y SERVICIOSCONSORCIO CLINICA PORTOAZUL</v>
      </c>
      <c r="J736" s="193">
        <f t="shared" si="78"/>
        <v>1.5764431260675725E-3</v>
      </c>
      <c r="K736" s="156">
        <f t="shared" si="79"/>
        <v>2699538.1041530338</v>
      </c>
      <c r="L736" s="156">
        <f t="shared" si="80"/>
        <v>5911661.7227533972</v>
      </c>
      <c r="M736" s="156">
        <f t="shared" si="81"/>
        <v>11377190.04082967</v>
      </c>
      <c r="N736" s="156">
        <f t="shared" si="83"/>
        <v>11377190.04082967</v>
      </c>
      <c r="O736" s="156">
        <f t="shared" si="84"/>
        <v>1141141.3438764254</v>
      </c>
    </row>
    <row r="737" spans="1:15" ht="28" x14ac:dyDescent="0.15">
      <c r="A737" s="91" t="s">
        <v>65</v>
      </c>
      <c r="B737" s="90" t="s">
        <v>5234</v>
      </c>
      <c r="C737" s="44" t="s">
        <v>1302</v>
      </c>
      <c r="D737" s="44" t="s">
        <v>1303</v>
      </c>
      <c r="E737" s="43" t="s">
        <v>7586</v>
      </c>
      <c r="F737" s="56">
        <v>2372249</v>
      </c>
      <c r="G737" s="104">
        <v>0</v>
      </c>
      <c r="H737" s="43" t="s">
        <v>11</v>
      </c>
      <c r="I737" s="43" t="str">
        <f t="shared" si="82"/>
        <v>811012390SUMINISTRO DE BIENES Y SERVICIOSAIA S.A.</v>
      </c>
      <c r="J737" s="193">
        <f t="shared" si="78"/>
        <v>1.1504438113143939E-4</v>
      </c>
      <c r="K737" s="156">
        <f t="shared" si="79"/>
        <v>197004.69074817281</v>
      </c>
      <c r="L737" s="156">
        <f t="shared" si="80"/>
        <v>431416.42924289772</v>
      </c>
      <c r="M737" s="156">
        <f t="shared" si="81"/>
        <v>830275.29862559808</v>
      </c>
      <c r="N737" s="156">
        <f t="shared" si="83"/>
        <v>830275.29862559808</v>
      </c>
      <c r="O737" s="156">
        <f t="shared" si="84"/>
        <v>83277.282585667577</v>
      </c>
    </row>
    <row r="738" spans="1:15" ht="28" x14ac:dyDescent="0.15">
      <c r="A738" s="91" t="s">
        <v>65</v>
      </c>
      <c r="B738" s="90" t="s">
        <v>5234</v>
      </c>
      <c r="C738" s="44" t="s">
        <v>371</v>
      </c>
      <c r="D738" s="44" t="s">
        <v>372</v>
      </c>
      <c r="E738" s="43" t="s">
        <v>7586</v>
      </c>
      <c r="F738" s="56">
        <v>33812556</v>
      </c>
      <c r="G738" s="104">
        <v>0</v>
      </c>
      <c r="H738" s="43" t="s">
        <v>11</v>
      </c>
      <c r="I738" s="43" t="str">
        <f t="shared" si="82"/>
        <v>900871980SUMINISTRO DE BIENES Y SERVICIOSAIA S.A.</v>
      </c>
      <c r="J738" s="193">
        <f t="shared" si="78"/>
        <v>1.6397707742703811E-3</v>
      </c>
      <c r="K738" s="156">
        <f t="shared" si="79"/>
        <v>2807981.8510558018</v>
      </c>
      <c r="L738" s="156">
        <f t="shared" si="80"/>
        <v>6149140.4035139289</v>
      </c>
      <c r="M738" s="156">
        <f t="shared" si="81"/>
        <v>11834225.677909341</v>
      </c>
      <c r="N738" s="156">
        <f t="shared" si="83"/>
        <v>11834225.677909341</v>
      </c>
      <c r="O738" s="156">
        <f t="shared" si="84"/>
        <v>1186982.387159067</v>
      </c>
    </row>
    <row r="739" spans="1:15" ht="42" x14ac:dyDescent="0.15">
      <c r="A739" s="91" t="s">
        <v>65</v>
      </c>
      <c r="B739" s="90" t="s">
        <v>5234</v>
      </c>
      <c r="C739" s="44" t="s">
        <v>291</v>
      </c>
      <c r="D739" s="44" t="s">
        <v>292</v>
      </c>
      <c r="E739" s="43" t="s">
        <v>7586</v>
      </c>
      <c r="F739" s="56">
        <v>46352447.399999999</v>
      </c>
      <c r="G739" s="104">
        <v>0</v>
      </c>
      <c r="H739" s="43" t="s">
        <v>95</v>
      </c>
      <c r="I739" s="43" t="str">
        <f t="shared" si="82"/>
        <v>890903035SUMINISTRO DE BIENES Y SERVICIOSCONSORCIO ACM ALEJANDRIA</v>
      </c>
      <c r="J739" s="193">
        <f t="shared" si="78"/>
        <v>2.2479042567034894E-3</v>
      </c>
      <c r="K739" s="156">
        <f t="shared" si="79"/>
        <v>3849363.8591302792</v>
      </c>
      <c r="L739" s="156">
        <f t="shared" si="80"/>
        <v>8429640.9626380857</v>
      </c>
      <c r="M739" s="156">
        <f t="shared" si="81"/>
        <v>16223125.020629084</v>
      </c>
      <c r="N739" s="156">
        <f t="shared" si="83"/>
        <v>16223125.020629084</v>
      </c>
      <c r="O739" s="156">
        <f t="shared" si="84"/>
        <v>1627192.5336113924</v>
      </c>
    </row>
    <row r="740" spans="1:15" ht="28" x14ac:dyDescent="0.15">
      <c r="A740" s="91" t="s">
        <v>65</v>
      </c>
      <c r="B740" s="90" t="s">
        <v>5234</v>
      </c>
      <c r="C740" s="44" t="s">
        <v>66</v>
      </c>
      <c r="D740" s="44" t="s">
        <v>67</v>
      </c>
      <c r="E740" s="43" t="s">
        <v>7586</v>
      </c>
      <c r="F740" s="56">
        <v>85221514</v>
      </c>
      <c r="G740" s="104">
        <v>0</v>
      </c>
      <c r="H740" s="43" t="s">
        <v>7</v>
      </c>
      <c r="I740" s="43" t="str">
        <f t="shared" si="82"/>
        <v>890932389SUMINISTRO DE BIENES Y SERVICIOSAIA CONCAY</v>
      </c>
      <c r="J740" s="193">
        <f t="shared" si="78"/>
        <v>4.1328951291429768E-3</v>
      </c>
      <c r="K740" s="156">
        <f t="shared" si="79"/>
        <v>7077266.345422036</v>
      </c>
      <c r="L740" s="156">
        <f t="shared" si="80"/>
        <v>15498356.734286163</v>
      </c>
      <c r="M740" s="156">
        <f t="shared" si="81"/>
        <v>29827104.147024862</v>
      </c>
      <c r="N740" s="156">
        <f t="shared" si="83"/>
        <v>29827104.147024862</v>
      </c>
      <c r="O740" s="156">
        <f t="shared" si="84"/>
        <v>2991682.6200607209</v>
      </c>
    </row>
    <row r="741" spans="1:15" ht="28" x14ac:dyDescent="0.15">
      <c r="A741" s="91" t="s">
        <v>65</v>
      </c>
      <c r="B741" s="90" t="s">
        <v>5234</v>
      </c>
      <c r="C741" s="44" t="s">
        <v>66</v>
      </c>
      <c r="D741" s="44" t="s">
        <v>67</v>
      </c>
      <c r="E741" s="43" t="s">
        <v>7586</v>
      </c>
      <c r="F741" s="56">
        <v>151519481</v>
      </c>
      <c r="G741" s="104">
        <v>0</v>
      </c>
      <c r="H741" s="43" t="s">
        <v>11</v>
      </c>
      <c r="I741" s="43" t="str">
        <f t="shared" si="82"/>
        <v>890932389SUMINISTRO DE BIENES Y SERVICIOSAIA S.A.</v>
      </c>
      <c r="J741" s="193">
        <f t="shared" si="78"/>
        <v>7.3480755692180242E-3</v>
      </c>
      <c r="K741" s="156">
        <f t="shared" si="79"/>
        <v>12583016.579089567</v>
      </c>
      <c r="L741" s="156">
        <f t="shared" si="80"/>
        <v>27555283.384567592</v>
      </c>
      <c r="M741" s="156">
        <f t="shared" si="81"/>
        <v>53031061.383046478</v>
      </c>
      <c r="N741" s="156">
        <f t="shared" si="83"/>
        <v>53031061.383046478</v>
      </c>
      <c r="O741" s="156">
        <f t="shared" si="84"/>
        <v>5319058.2592597529</v>
      </c>
    </row>
    <row r="742" spans="1:15" ht="28" x14ac:dyDescent="0.15">
      <c r="A742" s="91" t="s">
        <v>65</v>
      </c>
      <c r="B742" s="90" t="s">
        <v>5234</v>
      </c>
      <c r="C742" s="44" t="s">
        <v>1639</v>
      </c>
      <c r="D742" s="44" t="s">
        <v>1640</v>
      </c>
      <c r="E742" s="43" t="s">
        <v>7586</v>
      </c>
      <c r="F742" s="56">
        <v>440776</v>
      </c>
      <c r="G742" s="104">
        <v>0</v>
      </c>
      <c r="H742" s="43" t="s">
        <v>11</v>
      </c>
      <c r="I742" s="43" t="str">
        <f t="shared" si="82"/>
        <v>900867818SUMINISTRO DE BIENES Y SERVICIOSAIA S.A.</v>
      </c>
      <c r="J742" s="193">
        <f t="shared" si="78"/>
        <v>2.137583455092249E-5</v>
      </c>
      <c r="K742" s="156">
        <f t="shared" si="79"/>
        <v>36604.479365031504</v>
      </c>
      <c r="L742" s="156">
        <f t="shared" si="80"/>
        <v>80159.379565959331</v>
      </c>
      <c r="M742" s="156">
        <f t="shared" si="81"/>
        <v>154269.39795400761</v>
      </c>
      <c r="N742" s="156">
        <f t="shared" si="83"/>
        <v>154269.39795400761</v>
      </c>
      <c r="O742" s="156">
        <f t="shared" si="84"/>
        <v>15473.345129023222</v>
      </c>
    </row>
    <row r="743" spans="1:15" ht="42" x14ac:dyDescent="0.15">
      <c r="A743" s="91" t="s">
        <v>65</v>
      </c>
      <c r="B743" s="90" t="s">
        <v>5234</v>
      </c>
      <c r="C743" s="44" t="s">
        <v>1639</v>
      </c>
      <c r="D743" s="44" t="s">
        <v>1640</v>
      </c>
      <c r="E743" s="43" t="s">
        <v>7586</v>
      </c>
      <c r="F743" s="56">
        <v>854468.5</v>
      </c>
      <c r="G743" s="104">
        <v>0</v>
      </c>
      <c r="H743" s="43" t="s">
        <v>93</v>
      </c>
      <c r="I743" s="43" t="str">
        <f t="shared" si="82"/>
        <v>900867818SUMINISTRO DE BIENES Y SERVICIOSCONSORCIO TRIPLEA RIONEGRO</v>
      </c>
      <c r="J743" s="193">
        <f t="shared" si="78"/>
        <v>4.1438230041959892E-5</v>
      </c>
      <c r="K743" s="156">
        <f t="shared" si="79"/>
        <v>70959.794944188019</v>
      </c>
      <c r="L743" s="156">
        <f t="shared" si="80"/>
        <v>155393.36265734959</v>
      </c>
      <c r="M743" s="156">
        <f t="shared" si="81"/>
        <v>299059.70621282456</v>
      </c>
      <c r="N743" s="156">
        <f t="shared" si="83"/>
        <v>299059.70621282456</v>
      </c>
      <c r="O743" s="156">
        <f t="shared" si="84"/>
        <v>29995.929910836297</v>
      </c>
    </row>
    <row r="744" spans="1:15" ht="28" x14ac:dyDescent="0.15">
      <c r="A744" s="91" t="s">
        <v>65</v>
      </c>
      <c r="B744" s="90" t="s">
        <v>5234</v>
      </c>
      <c r="C744" s="44" t="s">
        <v>547</v>
      </c>
      <c r="D744" s="44" t="s">
        <v>548</v>
      </c>
      <c r="E744" s="43" t="s">
        <v>7586</v>
      </c>
      <c r="F744" s="56">
        <v>24748890</v>
      </c>
      <c r="G744" s="104">
        <v>0</v>
      </c>
      <c r="H744" s="43" t="s">
        <v>11</v>
      </c>
      <c r="I744" s="43" t="str">
        <f t="shared" si="82"/>
        <v>830102280SUMINISTRO DE BIENES Y SERVICIOSAIA S.A.</v>
      </c>
      <c r="J744" s="193">
        <f t="shared" si="78"/>
        <v>1.2002200164232628E-3</v>
      </c>
      <c r="K744" s="156">
        <f t="shared" si="79"/>
        <v>2055284.8460724596</v>
      </c>
      <c r="L744" s="156">
        <f t="shared" si="80"/>
        <v>4500825.0615872359</v>
      </c>
      <c r="M744" s="156">
        <f t="shared" si="81"/>
        <v>8661987.8585266881</v>
      </c>
      <c r="N744" s="156">
        <f t="shared" si="83"/>
        <v>8661987.8585266881</v>
      </c>
      <c r="O744" s="156">
        <f t="shared" si="84"/>
        <v>868804.37349182239</v>
      </c>
    </row>
    <row r="745" spans="1:15" ht="28" x14ac:dyDescent="0.15">
      <c r="A745" s="91" t="s">
        <v>65</v>
      </c>
      <c r="B745" s="90" t="s">
        <v>5234</v>
      </c>
      <c r="C745" s="44" t="s">
        <v>202</v>
      </c>
      <c r="D745" s="44" t="s">
        <v>203</v>
      </c>
      <c r="E745" s="43" t="s">
        <v>7586</v>
      </c>
      <c r="F745" s="56">
        <v>115697089</v>
      </c>
      <c r="G745" s="104">
        <v>0</v>
      </c>
      <c r="H745" s="43" t="s">
        <v>11</v>
      </c>
      <c r="I745" s="43" t="str">
        <f t="shared" si="82"/>
        <v>890929922SUMINISTRO DE BIENES Y SERVICIOSAIA S.A.</v>
      </c>
      <c r="J745" s="193">
        <f t="shared" si="78"/>
        <v>5.6108359631362745E-3</v>
      </c>
      <c r="K745" s="156">
        <f t="shared" si="79"/>
        <v>9608126.8192794379</v>
      </c>
      <c r="L745" s="156">
        <f t="shared" si="80"/>
        <v>21040634.86176103</v>
      </c>
      <c r="M745" s="156">
        <f t="shared" si="81"/>
        <v>40493403.14595449</v>
      </c>
      <c r="N745" s="156">
        <f t="shared" si="83"/>
        <v>40493403.14595449</v>
      </c>
      <c r="O745" s="156">
        <f t="shared" si="84"/>
        <v>4061521.0186587209</v>
      </c>
    </row>
    <row r="746" spans="1:15" ht="28" x14ac:dyDescent="0.15">
      <c r="A746" s="91" t="s">
        <v>65</v>
      </c>
      <c r="B746" s="90" t="s">
        <v>5234</v>
      </c>
      <c r="C746" s="44" t="s">
        <v>320</v>
      </c>
      <c r="D746" s="44" t="s">
        <v>321</v>
      </c>
      <c r="E746" s="43" t="s">
        <v>7586</v>
      </c>
      <c r="F746" s="56">
        <v>11580889.5</v>
      </c>
      <c r="G746" s="104">
        <v>0</v>
      </c>
      <c r="H746" s="43" t="s">
        <v>7</v>
      </c>
      <c r="I746" s="43" t="str">
        <f t="shared" si="82"/>
        <v>860090222SUMINISTRO DE BIENES Y SERVICIOSAIA CONCAY</v>
      </c>
      <c r="J746" s="193">
        <f t="shared" si="78"/>
        <v>5.6162580971857697E-4</v>
      </c>
      <c r="K746" s="156">
        <f t="shared" si="79"/>
        <v>961741.18085254182</v>
      </c>
      <c r="L746" s="156">
        <f t="shared" si="80"/>
        <v>2106096.7864446635</v>
      </c>
      <c r="M746" s="156">
        <f t="shared" si="81"/>
        <v>4053253.4687389699</v>
      </c>
      <c r="N746" s="156">
        <f t="shared" si="83"/>
        <v>4053253.4687389699</v>
      </c>
      <c r="O746" s="156">
        <f t="shared" si="84"/>
        <v>406544.59438486031</v>
      </c>
    </row>
    <row r="747" spans="1:15" ht="28" x14ac:dyDescent="0.15">
      <c r="A747" s="91" t="s">
        <v>65</v>
      </c>
      <c r="B747" s="90" t="s">
        <v>5234</v>
      </c>
      <c r="C747" s="44" t="s">
        <v>320</v>
      </c>
      <c r="D747" s="44" t="s">
        <v>321</v>
      </c>
      <c r="E747" s="43" t="s">
        <v>7586</v>
      </c>
      <c r="F747" s="56">
        <v>41742510</v>
      </c>
      <c r="G747" s="104">
        <v>0</v>
      </c>
      <c r="H747" s="43" t="s">
        <v>11</v>
      </c>
      <c r="I747" s="43" t="str">
        <f t="shared" si="82"/>
        <v>860090222SUMINISTRO DE BIENES Y SERVICIOSAIA S.A.</v>
      </c>
      <c r="J747" s="193">
        <f t="shared" si="78"/>
        <v>2.0243411335921818E-3</v>
      </c>
      <c r="K747" s="156">
        <f t="shared" si="79"/>
        <v>3466529.1348431427</v>
      </c>
      <c r="L747" s="156">
        <f t="shared" si="80"/>
        <v>7591279.2509706821</v>
      </c>
      <c r="M747" s="156">
        <f t="shared" si="81"/>
        <v>14609669.961134776</v>
      </c>
      <c r="N747" s="156">
        <f t="shared" si="83"/>
        <v>14609669.961134776</v>
      </c>
      <c r="O747" s="156">
        <f t="shared" si="84"/>
        <v>1465361.6888889212</v>
      </c>
    </row>
    <row r="748" spans="1:15" ht="28" x14ac:dyDescent="0.15">
      <c r="A748" s="91" t="s">
        <v>65</v>
      </c>
      <c r="B748" s="90" t="s">
        <v>5234</v>
      </c>
      <c r="C748" s="44" t="s">
        <v>1870</v>
      </c>
      <c r="D748" s="44" t="s">
        <v>1871</v>
      </c>
      <c r="E748" s="43" t="s">
        <v>7586</v>
      </c>
      <c r="F748" s="56">
        <v>323878</v>
      </c>
      <c r="G748" s="104">
        <v>0</v>
      </c>
      <c r="H748" s="43" t="s">
        <v>11</v>
      </c>
      <c r="I748" s="43" t="str">
        <f t="shared" si="82"/>
        <v>900637476SUMINISTRO DE BIENES Y SERVICIOSAIA S.A.</v>
      </c>
      <c r="J748" s="193">
        <f t="shared" si="78"/>
        <v>1.5706759312402839E-5</v>
      </c>
      <c r="K748" s="156">
        <f t="shared" si="79"/>
        <v>26896.622247553569</v>
      </c>
      <c r="L748" s="156">
        <f t="shared" si="80"/>
        <v>58900.347421510647</v>
      </c>
      <c r="M748" s="156">
        <f t="shared" si="81"/>
        <v>113355.68195761129</v>
      </c>
      <c r="N748" s="156">
        <f t="shared" si="83"/>
        <v>113355.68195761129</v>
      </c>
      <c r="O748" s="156">
        <f t="shared" si="84"/>
        <v>11369.666392221407</v>
      </c>
    </row>
    <row r="749" spans="1:15" ht="28" x14ac:dyDescent="0.15">
      <c r="A749" s="91" t="s">
        <v>65</v>
      </c>
      <c r="B749" s="90" t="s">
        <v>5234</v>
      </c>
      <c r="C749" s="44" t="s">
        <v>671</v>
      </c>
      <c r="D749" s="44" t="s">
        <v>672</v>
      </c>
      <c r="E749" s="43" t="s">
        <v>7586</v>
      </c>
      <c r="F749" s="56">
        <v>13096000</v>
      </c>
      <c r="G749" s="104">
        <v>0</v>
      </c>
      <c r="H749" s="43" t="s">
        <v>11</v>
      </c>
      <c r="I749" s="43" t="str">
        <f t="shared" si="82"/>
        <v>800214659SUMINISTRO DE BIENES Y SERVICIOSAIA S.A.</v>
      </c>
      <c r="J749" s="193">
        <f t="shared" si="78"/>
        <v>6.3510247672033174E-4</v>
      </c>
      <c r="K749" s="156">
        <f t="shared" si="79"/>
        <v>1087564.3450742613</v>
      </c>
      <c r="L749" s="156">
        <f t="shared" si="80"/>
        <v>2381634.287701244</v>
      </c>
      <c r="M749" s="156">
        <f t="shared" si="81"/>
        <v>4583534.5744906338</v>
      </c>
      <c r="N749" s="156">
        <f t="shared" si="83"/>
        <v>4583534.5744906338</v>
      </c>
      <c r="O749" s="156">
        <f t="shared" si="84"/>
        <v>459732.21729333751</v>
      </c>
    </row>
    <row r="750" spans="1:15" ht="28" x14ac:dyDescent="0.15">
      <c r="A750" s="91" t="s">
        <v>65</v>
      </c>
      <c r="B750" s="90" t="s">
        <v>5234</v>
      </c>
      <c r="C750" s="44" t="s">
        <v>1693</v>
      </c>
      <c r="D750" s="44" t="s">
        <v>1694</v>
      </c>
      <c r="E750" s="43" t="s">
        <v>7586</v>
      </c>
      <c r="F750" s="56">
        <v>638300</v>
      </c>
      <c r="G750" s="104">
        <v>0</v>
      </c>
      <c r="H750" s="43" t="s">
        <v>11</v>
      </c>
      <c r="I750" s="43" t="str">
        <f t="shared" si="82"/>
        <v>830122984SUMINISTRO DE BIENES Y SERVICIOSAIA S.A.</v>
      </c>
      <c r="J750" s="193">
        <f t="shared" si="78"/>
        <v>3.0954941271425456E-5</v>
      </c>
      <c r="K750" s="156">
        <f t="shared" si="79"/>
        <v>53007.965902634467</v>
      </c>
      <c r="L750" s="156">
        <f t="shared" si="80"/>
        <v>116081.02976784547</v>
      </c>
      <c r="M750" s="156">
        <f t="shared" si="81"/>
        <v>223401.81115587751</v>
      </c>
      <c r="N750" s="156">
        <f t="shared" si="83"/>
        <v>223401.81115587751</v>
      </c>
      <c r="O750" s="156">
        <f t="shared" si="84"/>
        <v>22407.381971467421</v>
      </c>
    </row>
    <row r="751" spans="1:15" ht="28" x14ac:dyDescent="0.15">
      <c r="A751" s="91" t="s">
        <v>65</v>
      </c>
      <c r="B751" s="90" t="s">
        <v>5234</v>
      </c>
      <c r="C751" s="44" t="s">
        <v>1399</v>
      </c>
      <c r="D751" s="44" t="s">
        <v>1401</v>
      </c>
      <c r="E751" s="43" t="s">
        <v>7586</v>
      </c>
      <c r="F751" s="56">
        <v>1782000</v>
      </c>
      <c r="G751" s="104">
        <v>0</v>
      </c>
      <c r="H751" s="43" t="s">
        <v>11</v>
      </c>
      <c r="I751" s="43" t="str">
        <f t="shared" si="82"/>
        <v>900782259SUMINISTRO DE BIENES Y SERVICIOSAIA S.A.</v>
      </c>
      <c r="J751" s="193">
        <f t="shared" si="78"/>
        <v>8.6419716975842331E-5</v>
      </c>
      <c r="K751" s="156">
        <f t="shared" si="79"/>
        <v>147987.14591648852</v>
      </c>
      <c r="L751" s="156">
        <f t="shared" si="80"/>
        <v>324073.93865940871</v>
      </c>
      <c r="M751" s="156">
        <f t="shared" si="81"/>
        <v>623691.0974146541</v>
      </c>
      <c r="N751" s="156">
        <f t="shared" si="83"/>
        <v>623691.0974146541</v>
      </c>
      <c r="O751" s="156">
        <f t="shared" si="84"/>
        <v>62556.720465541192</v>
      </c>
    </row>
    <row r="752" spans="1:15" ht="28" x14ac:dyDescent="0.15">
      <c r="A752" s="91" t="s">
        <v>65</v>
      </c>
      <c r="B752" s="90" t="s">
        <v>5234</v>
      </c>
      <c r="C752" s="44" t="s">
        <v>758</v>
      </c>
      <c r="D752" s="44" t="s">
        <v>759</v>
      </c>
      <c r="E752" s="43" t="s">
        <v>7586</v>
      </c>
      <c r="F752" s="56">
        <v>9178356.5</v>
      </c>
      <c r="G752" s="104">
        <v>0</v>
      </c>
      <c r="H752" s="43" t="s">
        <v>7</v>
      </c>
      <c r="I752" s="43" t="str">
        <f t="shared" si="82"/>
        <v>900641316SUMINISTRO DE BIENES Y SERVICIOSAIA CONCAY</v>
      </c>
      <c r="J752" s="193">
        <f t="shared" si="78"/>
        <v>4.4511277835767834E-4</v>
      </c>
      <c r="K752" s="156">
        <f t="shared" si="79"/>
        <v>762221.5390791531</v>
      </c>
      <c r="L752" s="156">
        <f t="shared" si="80"/>
        <v>1669172.9188412938</v>
      </c>
      <c r="M752" s="156">
        <f t="shared" si="81"/>
        <v>3212378.9214073648</v>
      </c>
      <c r="N752" s="156">
        <f t="shared" si="83"/>
        <v>3212378.9214073648</v>
      </c>
      <c r="O752" s="156">
        <f t="shared" si="84"/>
        <v>322204.1985990926</v>
      </c>
    </row>
    <row r="753" spans="1:15" ht="28" x14ac:dyDescent="0.15">
      <c r="A753" s="91" t="s">
        <v>65</v>
      </c>
      <c r="B753" s="90" t="s">
        <v>5234</v>
      </c>
      <c r="C753" s="44" t="s">
        <v>974</v>
      </c>
      <c r="D753" s="44" t="s">
        <v>975</v>
      </c>
      <c r="E753" s="43" t="s">
        <v>7586</v>
      </c>
      <c r="F753" s="56">
        <v>5242050</v>
      </c>
      <c r="G753" s="104">
        <v>0</v>
      </c>
      <c r="H753" s="43" t="s">
        <v>7</v>
      </c>
      <c r="I753" s="43" t="str">
        <f t="shared" si="82"/>
        <v>800035276SUMINISTRO DE BIENES Y SERVICIOSAIA CONCAY</v>
      </c>
      <c r="J753" s="193">
        <f t="shared" si="78"/>
        <v>2.5421800077060283E-4</v>
      </c>
      <c r="K753" s="156">
        <f t="shared" si="79"/>
        <v>435328.85423767031</v>
      </c>
      <c r="L753" s="156">
        <f t="shared" si="80"/>
        <v>953317.50288976065</v>
      </c>
      <c r="M753" s="156">
        <f t="shared" si="81"/>
        <v>1834691.3115614406</v>
      </c>
      <c r="N753" s="156">
        <f t="shared" si="83"/>
        <v>1834691.3115614406</v>
      </c>
      <c r="O753" s="156">
        <f t="shared" si="84"/>
        <v>184021.01936946699</v>
      </c>
    </row>
    <row r="754" spans="1:15" ht="28" x14ac:dyDescent="0.15">
      <c r="A754" s="91" t="s">
        <v>65</v>
      </c>
      <c r="B754" s="90" t="s">
        <v>5234</v>
      </c>
      <c r="C754" s="44" t="s">
        <v>646</v>
      </c>
      <c r="D754" s="44" t="s">
        <v>647</v>
      </c>
      <c r="E754" s="43" t="s">
        <v>7586</v>
      </c>
      <c r="F754" s="56">
        <v>16066692</v>
      </c>
      <c r="G754" s="104">
        <v>0</v>
      </c>
      <c r="H754" s="43" t="s">
        <v>11</v>
      </c>
      <c r="I754" s="43" t="str">
        <f t="shared" si="82"/>
        <v>811023345SUMINISTRO DE BIENES Y SERVICIOSAIA S.A.</v>
      </c>
      <c r="J754" s="193">
        <f t="shared" si="78"/>
        <v>7.7916889751853541E-4</v>
      </c>
      <c r="K754" s="156">
        <f t="shared" si="79"/>
        <v>1334267.0557796175</v>
      </c>
      <c r="L754" s="156">
        <f t="shared" si="80"/>
        <v>2921883.365694508</v>
      </c>
      <c r="M754" s="156">
        <f t="shared" si="81"/>
        <v>5623261.9333912702</v>
      </c>
      <c r="N754" s="156">
        <f t="shared" si="83"/>
        <v>5623261.9333912702</v>
      </c>
      <c r="O754" s="156">
        <f t="shared" si="84"/>
        <v>564017.71057797247</v>
      </c>
    </row>
    <row r="755" spans="1:15" ht="28" x14ac:dyDescent="0.15">
      <c r="A755" s="91" t="s">
        <v>65</v>
      </c>
      <c r="B755" s="90" t="s">
        <v>5234</v>
      </c>
      <c r="C755" s="44" t="s">
        <v>357</v>
      </c>
      <c r="D755" s="44" t="s">
        <v>358</v>
      </c>
      <c r="E755" s="43" t="s">
        <v>7586</v>
      </c>
      <c r="F755" s="56">
        <v>34602000</v>
      </c>
      <c r="G755" s="104">
        <v>0</v>
      </c>
      <c r="H755" s="43" t="s">
        <v>99</v>
      </c>
      <c r="I755" s="43" t="str">
        <f t="shared" si="82"/>
        <v>900665994SUMINISTRO DE BIENES Y SERVICIOSCONSORCIO AIA CCM</v>
      </c>
      <c r="J755" s="193">
        <f t="shared" si="78"/>
        <v>1.6780555818171135E-3</v>
      </c>
      <c r="K755" s="156">
        <f t="shared" si="79"/>
        <v>2873541.6515164622</v>
      </c>
      <c r="L755" s="156">
        <f t="shared" si="80"/>
        <v>6292708.431814176</v>
      </c>
      <c r="M755" s="156">
        <f t="shared" si="81"/>
        <v>12110527.133974109</v>
      </c>
      <c r="N755" s="156">
        <f t="shared" si="83"/>
        <v>12110527.133974109</v>
      </c>
      <c r="O755" s="156">
        <f t="shared" si="84"/>
        <v>1214695.6462113671</v>
      </c>
    </row>
    <row r="756" spans="1:15" ht="28" x14ac:dyDescent="0.15">
      <c r="A756" s="91" t="s">
        <v>65</v>
      </c>
      <c r="B756" s="90" t="s">
        <v>5234</v>
      </c>
      <c r="C756" s="44" t="s">
        <v>100</v>
      </c>
      <c r="D756" s="44" t="s">
        <v>101</v>
      </c>
      <c r="E756" s="43" t="s">
        <v>7586</v>
      </c>
      <c r="F756" s="56">
        <v>630148631.5</v>
      </c>
      <c r="G756" s="104">
        <v>0</v>
      </c>
      <c r="H756" s="43" t="s">
        <v>7</v>
      </c>
      <c r="I756" s="43" t="str">
        <f t="shared" si="82"/>
        <v>860042603SUMINISTRO DE BIENES Y SERVICIOSAIA CONCAY</v>
      </c>
      <c r="J756" s="193">
        <f t="shared" si="78"/>
        <v>3.0559633213773491E-2</v>
      </c>
      <c r="K756" s="156">
        <f t="shared" si="79"/>
        <v>52331031.132921465</v>
      </c>
      <c r="L756" s="156">
        <f t="shared" si="80"/>
        <v>114598624.5516506</v>
      </c>
      <c r="M756" s="156">
        <f t="shared" si="81"/>
        <v>220548872.90380329</v>
      </c>
      <c r="N756" s="156">
        <f t="shared" si="83"/>
        <v>220548872.90380329</v>
      </c>
      <c r="O756" s="156">
        <f t="shared" si="84"/>
        <v>22121229.962114941</v>
      </c>
    </row>
    <row r="757" spans="1:15" ht="28" x14ac:dyDescent="0.15">
      <c r="A757" s="91" t="s">
        <v>65</v>
      </c>
      <c r="B757" s="90" t="s">
        <v>5234</v>
      </c>
      <c r="C757" s="44" t="s">
        <v>7639</v>
      </c>
      <c r="D757" s="44" t="s">
        <v>7638</v>
      </c>
      <c r="E757" s="43" t="s">
        <v>7586</v>
      </c>
      <c r="F757" s="56">
        <v>1303521</v>
      </c>
      <c r="G757" s="104">
        <v>0</v>
      </c>
      <c r="H757" s="43" t="s">
        <v>11</v>
      </c>
      <c r="I757" s="43" t="str">
        <f t="shared" si="82"/>
        <v>900975120SUMINISTRO DE BIENES Y SERVICIOSAIA S.A.</v>
      </c>
      <c r="J757" s="193">
        <f t="shared" si="78"/>
        <v>6.3215441016872595E-5</v>
      </c>
      <c r="K757" s="156">
        <f t="shared" si="79"/>
        <v>108251.60069147419</v>
      </c>
      <c r="L757" s="156">
        <f t="shared" si="80"/>
        <v>237057.90381327222</v>
      </c>
      <c r="M757" s="156">
        <f t="shared" si="81"/>
        <v>456225.83781876951</v>
      </c>
      <c r="N757" s="156">
        <f t="shared" si="83"/>
        <v>456225.83781876951</v>
      </c>
      <c r="O757" s="156">
        <f t="shared" si="84"/>
        <v>45759.819763166503</v>
      </c>
    </row>
    <row r="758" spans="1:15" ht="28" x14ac:dyDescent="0.15">
      <c r="A758" s="91" t="s">
        <v>65</v>
      </c>
      <c r="B758" s="90" t="s">
        <v>5234</v>
      </c>
      <c r="C758" s="44" t="s">
        <v>509</v>
      </c>
      <c r="D758" s="44" t="s">
        <v>510</v>
      </c>
      <c r="E758" s="43" t="s">
        <v>7586</v>
      </c>
      <c r="F758" s="56">
        <v>20369000</v>
      </c>
      <c r="G758" s="104">
        <v>0</v>
      </c>
      <c r="H758" s="43" t="s">
        <v>11</v>
      </c>
      <c r="I758" s="43" t="str">
        <f t="shared" si="82"/>
        <v>900849171SUMINISTRO DE BIENES Y SERVICIOSAIA S.A.</v>
      </c>
      <c r="J758" s="193">
        <f t="shared" si="78"/>
        <v>9.8781325200950195E-4</v>
      </c>
      <c r="K758" s="156">
        <f t="shared" si="79"/>
        <v>1691554.5315224212</v>
      </c>
      <c r="L758" s="156">
        <f t="shared" si="80"/>
        <v>3704299.6950356322</v>
      </c>
      <c r="M758" s="156">
        <f t="shared" si="81"/>
        <v>7129048.2397525758</v>
      </c>
      <c r="N758" s="156">
        <f t="shared" si="83"/>
        <v>7129048.2397525758</v>
      </c>
      <c r="O758" s="156">
        <f t="shared" si="84"/>
        <v>715049.29245937627</v>
      </c>
    </row>
    <row r="759" spans="1:15" ht="28" x14ac:dyDescent="0.15">
      <c r="A759" s="91" t="s">
        <v>65</v>
      </c>
      <c r="B759" s="90" t="s">
        <v>5234</v>
      </c>
      <c r="C759" s="44" t="s">
        <v>928</v>
      </c>
      <c r="D759" s="44" t="s">
        <v>929</v>
      </c>
      <c r="E759" s="43" t="s">
        <v>7586</v>
      </c>
      <c r="F759" s="56">
        <v>5910328</v>
      </c>
      <c r="G759" s="104">
        <v>0</v>
      </c>
      <c r="H759" s="43" t="s">
        <v>11</v>
      </c>
      <c r="I759" s="43" t="str">
        <f t="shared" si="82"/>
        <v>805012977SUMINISTRO DE BIENES Y SERVICIOSAIA S.A.</v>
      </c>
      <c r="J759" s="193">
        <f t="shared" si="78"/>
        <v>2.8662675252210789E-4</v>
      </c>
      <c r="K759" s="156">
        <f t="shared" si="79"/>
        <v>490826.35923137359</v>
      </c>
      <c r="L759" s="156">
        <f t="shared" si="80"/>
        <v>1074850.3219579046</v>
      </c>
      <c r="M759" s="156">
        <f t="shared" si="81"/>
        <v>2068585.2729520525</v>
      </c>
      <c r="N759" s="156">
        <f t="shared" si="83"/>
        <v>2068585.2729520525</v>
      </c>
      <c r="O759" s="156">
        <f t="shared" si="84"/>
        <v>207480.77247792433</v>
      </c>
    </row>
    <row r="760" spans="1:15" ht="28" x14ac:dyDescent="0.15">
      <c r="A760" s="91" t="s">
        <v>65</v>
      </c>
      <c r="B760" s="90" t="s">
        <v>5234</v>
      </c>
      <c r="C760" s="44" t="s">
        <v>552</v>
      </c>
      <c r="D760" s="44" t="s">
        <v>553</v>
      </c>
      <c r="E760" s="43" t="s">
        <v>7586</v>
      </c>
      <c r="F760" s="56">
        <v>17571774</v>
      </c>
      <c r="G760" s="104">
        <v>0</v>
      </c>
      <c r="H760" s="43" t="s">
        <v>11</v>
      </c>
      <c r="I760" s="43" t="str">
        <f t="shared" si="82"/>
        <v>900681544SUMINISTRO DE BIENES Y SERVICIOSAIA S.A.</v>
      </c>
      <c r="J760" s="193">
        <f t="shared" si="78"/>
        <v>8.5215922325671423E-4</v>
      </c>
      <c r="K760" s="156">
        <f t="shared" si="79"/>
        <v>1459257.3978392587</v>
      </c>
      <c r="L760" s="156">
        <f t="shared" si="80"/>
        <v>3195597.0872126785</v>
      </c>
      <c r="M760" s="156">
        <f t="shared" si="81"/>
        <v>6150033.1142437067</v>
      </c>
      <c r="N760" s="156">
        <f t="shared" si="83"/>
        <v>6150033.1142437067</v>
      </c>
      <c r="O760" s="156">
        <f t="shared" si="84"/>
        <v>616853.28518611926</v>
      </c>
    </row>
    <row r="761" spans="1:15" ht="28" x14ac:dyDescent="0.15">
      <c r="A761" s="91" t="s">
        <v>65</v>
      </c>
      <c r="B761" s="90" t="s">
        <v>5234</v>
      </c>
      <c r="C761" s="44" t="s">
        <v>163</v>
      </c>
      <c r="D761" s="44" t="s">
        <v>578</v>
      </c>
      <c r="E761" s="43" t="s">
        <v>7586</v>
      </c>
      <c r="F761" s="56">
        <v>16862500</v>
      </c>
      <c r="G761" s="104">
        <v>0</v>
      </c>
      <c r="H761" s="43" t="s">
        <v>11</v>
      </c>
      <c r="I761" s="43" t="str">
        <f t="shared" si="82"/>
        <v>800196843SUMINISTRO DE BIENES Y SERVICIOSAIA S.A.</v>
      </c>
      <c r="J761" s="193">
        <f t="shared" si="78"/>
        <v>8.1776233305563481E-4</v>
      </c>
      <c r="K761" s="156">
        <f t="shared" si="79"/>
        <v>1400355.3580341118</v>
      </c>
      <c r="L761" s="156">
        <f t="shared" si="80"/>
        <v>3066608.7489586305</v>
      </c>
      <c r="M761" s="156">
        <f t="shared" si="81"/>
        <v>5901790.7576625161</v>
      </c>
      <c r="N761" s="156">
        <f t="shared" si="83"/>
        <v>5901790.7576625161</v>
      </c>
      <c r="O761" s="156">
        <f t="shared" si="84"/>
        <v>591954.37645914045</v>
      </c>
    </row>
    <row r="762" spans="1:15" ht="28" x14ac:dyDescent="0.15">
      <c r="A762" s="91" t="s">
        <v>65</v>
      </c>
      <c r="B762" s="90" t="s">
        <v>5234</v>
      </c>
      <c r="C762" s="44" t="s">
        <v>1126</v>
      </c>
      <c r="D762" s="44" t="s">
        <v>1127</v>
      </c>
      <c r="E762" s="43" t="s">
        <v>7586</v>
      </c>
      <c r="F762" s="56">
        <v>6215200</v>
      </c>
      <c r="G762" s="104">
        <v>0</v>
      </c>
      <c r="H762" s="43" t="s">
        <v>11</v>
      </c>
      <c r="I762" s="43" t="str">
        <f t="shared" si="82"/>
        <v>1017224295SUMINISTRO DE BIENES Y SERVICIOSAIA S.A.</v>
      </c>
      <c r="J762" s="193">
        <f t="shared" si="78"/>
        <v>3.0141179851192771E-4</v>
      </c>
      <c r="K762" s="156">
        <f t="shared" si="79"/>
        <v>516144.6180135574</v>
      </c>
      <c r="L762" s="156">
        <f t="shared" si="80"/>
        <v>1130294.2444197289</v>
      </c>
      <c r="M762" s="156">
        <f t="shared" si="81"/>
        <v>2175288.9498605821</v>
      </c>
      <c r="N762" s="156">
        <f t="shared" si="83"/>
        <v>2175288.9498605821</v>
      </c>
      <c r="O762" s="156">
        <f t="shared" si="84"/>
        <v>218183.23739474273</v>
      </c>
    </row>
    <row r="763" spans="1:15" ht="28" x14ac:dyDescent="0.15">
      <c r="A763" s="91" t="s">
        <v>65</v>
      </c>
      <c r="B763" s="90" t="s">
        <v>5234</v>
      </c>
      <c r="C763" s="44" t="s">
        <v>1617</v>
      </c>
      <c r="D763" s="44" t="s">
        <v>1618</v>
      </c>
      <c r="E763" s="43" t="s">
        <v>7586</v>
      </c>
      <c r="F763" s="56">
        <v>917959</v>
      </c>
      <c r="G763" s="104">
        <v>0</v>
      </c>
      <c r="H763" s="43" t="s">
        <v>11</v>
      </c>
      <c r="I763" s="43" t="str">
        <f t="shared" si="82"/>
        <v>10230364SUMINISTRO DE BIENES Y SERVICIOSAIA S.A.</v>
      </c>
      <c r="J763" s="193">
        <f t="shared" si="78"/>
        <v>4.4517259806637061E-5</v>
      </c>
      <c r="K763" s="156">
        <f t="shared" si="79"/>
        <v>76232.397574833813</v>
      </c>
      <c r="L763" s="156">
        <f t="shared" si="80"/>
        <v>166939.72427488898</v>
      </c>
      <c r="M763" s="156">
        <f t="shared" si="81"/>
        <v>321281.06402449968</v>
      </c>
      <c r="N763" s="156">
        <f t="shared" si="83"/>
        <v>321281.06402449968</v>
      </c>
      <c r="O763" s="156">
        <f t="shared" si="84"/>
        <v>32224.750034695691</v>
      </c>
    </row>
    <row r="764" spans="1:15" ht="28" x14ac:dyDescent="0.15">
      <c r="A764" s="91" t="s">
        <v>65</v>
      </c>
      <c r="B764" s="90" t="s">
        <v>5234</v>
      </c>
      <c r="C764" s="44" t="s">
        <v>1388</v>
      </c>
      <c r="D764" s="44" t="s">
        <v>1389</v>
      </c>
      <c r="E764" s="43" t="s">
        <v>7586</v>
      </c>
      <c r="F764" s="56">
        <v>1873558</v>
      </c>
      <c r="G764" s="104">
        <v>0</v>
      </c>
      <c r="H764" s="43" t="s">
        <v>11</v>
      </c>
      <c r="I764" s="43" t="str">
        <f t="shared" si="82"/>
        <v>830051519SUMINISTRO DE BIENES Y SERVICIOSAIA S.A.</v>
      </c>
      <c r="J764" s="193">
        <f t="shared" si="78"/>
        <v>9.0859905778802025E-5</v>
      </c>
      <c r="K764" s="156">
        <f t="shared" si="79"/>
        <v>155590.62914085542</v>
      </c>
      <c r="L764" s="156">
        <f t="shared" si="80"/>
        <v>340724.64667050762</v>
      </c>
      <c r="M764" s="156">
        <f t="shared" si="81"/>
        <v>655735.94000561419</v>
      </c>
      <c r="N764" s="156">
        <f t="shared" si="83"/>
        <v>655735.94000561419</v>
      </c>
      <c r="O764" s="156">
        <f t="shared" si="84"/>
        <v>65770.844041514269</v>
      </c>
    </row>
    <row r="765" spans="1:15" ht="28" x14ac:dyDescent="0.15">
      <c r="A765" s="91" t="s">
        <v>65</v>
      </c>
      <c r="B765" s="90" t="s">
        <v>5234</v>
      </c>
      <c r="C765" s="44" t="s">
        <v>1846</v>
      </c>
      <c r="D765" s="44" t="s">
        <v>1847</v>
      </c>
      <c r="E765" s="43" t="s">
        <v>7586</v>
      </c>
      <c r="F765" s="56">
        <v>274519</v>
      </c>
      <c r="G765" s="104">
        <v>0</v>
      </c>
      <c r="H765" s="43" t="s">
        <v>7</v>
      </c>
      <c r="I765" s="43" t="str">
        <f t="shared" si="82"/>
        <v>79339451SUMINISTRO DE BIENES Y SERVICIOSAIA CONCAY</v>
      </c>
      <c r="J765" s="193">
        <f t="shared" si="78"/>
        <v>1.3313049542363221E-5</v>
      </c>
      <c r="K765" s="156">
        <f t="shared" si="79"/>
        <v>22797.577614954269</v>
      </c>
      <c r="L765" s="156">
        <f t="shared" si="80"/>
        <v>49923.935783862078</v>
      </c>
      <c r="M765" s="156">
        <f t="shared" si="81"/>
        <v>96080.278547235372</v>
      </c>
      <c r="N765" s="156">
        <f t="shared" si="83"/>
        <v>96080.278547235372</v>
      </c>
      <c r="O765" s="156">
        <f t="shared" si="84"/>
        <v>9636.9294868012912</v>
      </c>
    </row>
    <row r="766" spans="1:15" ht="28" x14ac:dyDescent="0.15">
      <c r="A766" s="91" t="s">
        <v>65</v>
      </c>
      <c r="B766" s="90" t="s">
        <v>5234</v>
      </c>
      <c r="C766" s="44" t="s">
        <v>234</v>
      </c>
      <c r="D766" s="44" t="s">
        <v>235</v>
      </c>
      <c r="E766" s="43" t="s">
        <v>7586</v>
      </c>
      <c r="F766" s="56">
        <v>78687180</v>
      </c>
      <c r="G766" s="104">
        <v>0</v>
      </c>
      <c r="H766" s="43" t="s">
        <v>11</v>
      </c>
      <c r="I766" s="43" t="str">
        <f t="shared" si="82"/>
        <v>890207543SUMINISTRO DE BIENES Y SERVICIOSAIA S.A.</v>
      </c>
      <c r="J766" s="193">
        <f t="shared" si="78"/>
        <v>3.8160066359299444E-3</v>
      </c>
      <c r="K766" s="156">
        <f t="shared" si="79"/>
        <v>6534619.0731857438</v>
      </c>
      <c r="L766" s="156">
        <f t="shared" si="80"/>
        <v>14310024.884737292</v>
      </c>
      <c r="M766" s="156">
        <f t="shared" si="81"/>
        <v>27540119.891506407</v>
      </c>
      <c r="N766" s="156">
        <f t="shared" si="83"/>
        <v>27540119.891506407</v>
      </c>
      <c r="O766" s="156">
        <f t="shared" si="84"/>
        <v>2762296.2533567469</v>
      </c>
    </row>
    <row r="767" spans="1:15" ht="28" x14ac:dyDescent="0.15">
      <c r="A767" s="91" t="s">
        <v>65</v>
      </c>
      <c r="B767" s="90" t="s">
        <v>5234</v>
      </c>
      <c r="C767" s="44" t="s">
        <v>1453</v>
      </c>
      <c r="D767" s="44" t="s">
        <v>1454</v>
      </c>
      <c r="E767" s="43" t="s">
        <v>7586</v>
      </c>
      <c r="F767" s="56">
        <v>2376000</v>
      </c>
      <c r="G767" s="104">
        <v>0</v>
      </c>
      <c r="H767" s="43" t="s">
        <v>11</v>
      </c>
      <c r="I767" s="43" t="str">
        <f t="shared" si="82"/>
        <v>901074151SUMINISTRO DE BIENES Y SERVICIOSAIA S.A.</v>
      </c>
      <c r="J767" s="193">
        <f t="shared" si="78"/>
        <v>1.1522628930112311E-4</v>
      </c>
      <c r="K767" s="156">
        <f t="shared" si="79"/>
        <v>197316.19455531801</v>
      </c>
      <c r="L767" s="156">
        <f t="shared" si="80"/>
        <v>432098.58487921167</v>
      </c>
      <c r="M767" s="156">
        <f t="shared" si="81"/>
        <v>831588.12988620542</v>
      </c>
      <c r="N767" s="156">
        <f t="shared" si="83"/>
        <v>831588.12988620542</v>
      </c>
      <c r="O767" s="156">
        <f t="shared" si="84"/>
        <v>83408.960620721584</v>
      </c>
    </row>
    <row r="768" spans="1:15" ht="28" x14ac:dyDescent="0.15">
      <c r="A768" s="91" t="s">
        <v>65</v>
      </c>
      <c r="B768" s="90" t="s">
        <v>5234</v>
      </c>
      <c r="C768" s="44" t="s">
        <v>570</v>
      </c>
      <c r="D768" s="44" t="s">
        <v>572</v>
      </c>
      <c r="E768" s="43" t="s">
        <v>7586</v>
      </c>
      <c r="F768" s="56">
        <v>17137983</v>
      </c>
      <c r="G768" s="104">
        <v>0</v>
      </c>
      <c r="H768" s="43" t="s">
        <v>11</v>
      </c>
      <c r="I768" s="43" t="str">
        <f t="shared" si="82"/>
        <v>890937574SUMINISTRO DE BIENES Y SERVICIOSAIA S.A.</v>
      </c>
      <c r="J768" s="193">
        <f t="shared" si="78"/>
        <v>8.3112213265813535E-4</v>
      </c>
      <c r="K768" s="156">
        <f t="shared" si="79"/>
        <v>1423232.9915461836</v>
      </c>
      <c r="L768" s="156">
        <f t="shared" si="80"/>
        <v>3116707.9974680077</v>
      </c>
      <c r="M768" s="156">
        <f t="shared" si="81"/>
        <v>5998208.4313937631</v>
      </c>
      <c r="N768" s="156">
        <f t="shared" si="83"/>
        <v>5998208.4313937631</v>
      </c>
      <c r="O768" s="156">
        <f t="shared" si="84"/>
        <v>601625.14695521712</v>
      </c>
    </row>
    <row r="769" spans="1:15" ht="28" x14ac:dyDescent="0.15">
      <c r="A769" s="91" t="s">
        <v>65</v>
      </c>
      <c r="B769" s="90" t="s">
        <v>5234</v>
      </c>
      <c r="C769" s="44" t="s">
        <v>1073</v>
      </c>
      <c r="D769" s="44" t="s">
        <v>1074</v>
      </c>
      <c r="E769" s="43" t="s">
        <v>7586</v>
      </c>
      <c r="F769" s="56">
        <v>4682171</v>
      </c>
      <c r="G769" s="104">
        <v>0</v>
      </c>
      <c r="H769" s="43" t="s">
        <v>11</v>
      </c>
      <c r="I769" s="43" t="str">
        <f t="shared" si="82"/>
        <v>800108017SUMINISTRO DE BIENES Y SERVICIOSAIA S.A.</v>
      </c>
      <c r="J769" s="193">
        <f t="shared" si="78"/>
        <v>2.2706615749298352E-4</v>
      </c>
      <c r="K769" s="156">
        <f t="shared" si="79"/>
        <v>388833.40234733495</v>
      </c>
      <c r="L769" s="156">
        <f t="shared" si="80"/>
        <v>851498.09059868823</v>
      </c>
      <c r="M769" s="156">
        <f t="shared" si="81"/>
        <v>1638736.4586268621</v>
      </c>
      <c r="N769" s="156">
        <f t="shared" si="83"/>
        <v>1638736.4586268621</v>
      </c>
      <c r="O769" s="156">
        <f t="shared" si="84"/>
        <v>164366.58946064167</v>
      </c>
    </row>
    <row r="770" spans="1:15" ht="28" x14ac:dyDescent="0.15">
      <c r="A770" s="91" t="s">
        <v>65</v>
      </c>
      <c r="B770" s="90" t="s">
        <v>5234</v>
      </c>
      <c r="C770" s="44" t="s">
        <v>439</v>
      </c>
      <c r="D770" s="44" t="s">
        <v>440</v>
      </c>
      <c r="E770" s="43" t="s">
        <v>7586</v>
      </c>
      <c r="F770" s="56">
        <v>25825879</v>
      </c>
      <c r="G770" s="104">
        <v>0</v>
      </c>
      <c r="H770" s="43" t="s">
        <v>11</v>
      </c>
      <c r="I770" s="43" t="str">
        <f t="shared" si="82"/>
        <v>900733359SUMINISTRO DE BIENES Y SERVICIOSAIA S.A.</v>
      </c>
      <c r="J770" s="193">
        <f t="shared" si="78"/>
        <v>1.2524495812751683E-3</v>
      </c>
      <c r="K770" s="156">
        <f t="shared" si="79"/>
        <v>2144723.9753055982</v>
      </c>
      <c r="L770" s="156">
        <f t="shared" si="80"/>
        <v>4696685.9297818812</v>
      </c>
      <c r="M770" s="156">
        <f t="shared" si="81"/>
        <v>9038928.628062889</v>
      </c>
      <c r="N770" s="156">
        <f t="shared" si="83"/>
        <v>9038928.628062889</v>
      </c>
      <c r="O770" s="156">
        <f t="shared" si="84"/>
        <v>906611.83691351872</v>
      </c>
    </row>
    <row r="771" spans="1:15" ht="42" x14ac:dyDescent="0.15">
      <c r="A771" s="91" t="s">
        <v>65</v>
      </c>
      <c r="B771" s="90" t="s">
        <v>5234</v>
      </c>
      <c r="C771" s="44" t="s">
        <v>439</v>
      </c>
      <c r="D771" s="44" t="s">
        <v>440</v>
      </c>
      <c r="E771" s="43" t="s">
        <v>7586</v>
      </c>
      <c r="F771" s="56">
        <v>19006823.399999999</v>
      </c>
      <c r="G771" s="104">
        <v>0</v>
      </c>
      <c r="H771" s="43" t="s">
        <v>95</v>
      </c>
      <c r="I771" s="43" t="str">
        <f t="shared" si="82"/>
        <v>900733359SUMINISTRO DE BIENES Y SERVICIOSCONSORCIO ACM ALEJANDRIA</v>
      </c>
      <c r="J771" s="193">
        <f t="shared" si="78"/>
        <v>9.2175325411774246E-4</v>
      </c>
      <c r="K771" s="156">
        <f t="shared" si="79"/>
        <v>1578431.8450643816</v>
      </c>
      <c r="L771" s="156">
        <f t="shared" si="80"/>
        <v>3456574.7029415341</v>
      </c>
      <c r="M771" s="156">
        <f t="shared" si="81"/>
        <v>6652293.2349677477</v>
      </c>
      <c r="N771" s="156">
        <f t="shared" si="83"/>
        <v>6652293.2349677477</v>
      </c>
      <c r="O771" s="156">
        <f t="shared" si="84"/>
        <v>667230.38067997026</v>
      </c>
    </row>
    <row r="772" spans="1:15" ht="28" x14ac:dyDescent="0.15">
      <c r="A772" s="91" t="s">
        <v>65</v>
      </c>
      <c r="B772" s="90" t="s">
        <v>5234</v>
      </c>
      <c r="C772" s="44" t="s">
        <v>846</v>
      </c>
      <c r="D772" s="44" t="s">
        <v>847</v>
      </c>
      <c r="E772" s="43" t="s">
        <v>7586</v>
      </c>
      <c r="F772" s="56">
        <v>6950790</v>
      </c>
      <c r="G772" s="104">
        <v>0</v>
      </c>
      <c r="H772" s="43" t="s">
        <v>11</v>
      </c>
      <c r="I772" s="43" t="str">
        <f t="shared" si="82"/>
        <v>900555303SUMINISTRO DE BIENES Y SERVICIOSAIA S.A.</v>
      </c>
      <c r="J772" s="193">
        <f t="shared" si="78"/>
        <v>3.3708490715966057E-4</v>
      </c>
      <c r="K772" s="156">
        <f t="shared" si="79"/>
        <v>577232.0841553699</v>
      </c>
      <c r="L772" s="156">
        <f t="shared" si="80"/>
        <v>1264068.4018487271</v>
      </c>
      <c r="M772" s="156">
        <f t="shared" si="81"/>
        <v>2432741.7749712705</v>
      </c>
      <c r="N772" s="156">
        <f t="shared" si="83"/>
        <v>2432741.7749712705</v>
      </c>
      <c r="O772" s="156">
        <f t="shared" si="84"/>
        <v>244005.96354920263</v>
      </c>
    </row>
    <row r="773" spans="1:15" ht="28" x14ac:dyDescent="0.15">
      <c r="A773" s="91" t="s">
        <v>65</v>
      </c>
      <c r="B773" s="90" t="s">
        <v>5234</v>
      </c>
      <c r="C773" s="44" t="s">
        <v>709</v>
      </c>
      <c r="D773" s="44" t="s">
        <v>710</v>
      </c>
      <c r="E773" s="43" t="s">
        <v>7586</v>
      </c>
      <c r="F773" s="56">
        <v>11634123</v>
      </c>
      <c r="G773" s="104">
        <v>0</v>
      </c>
      <c r="H773" s="43" t="s">
        <v>11</v>
      </c>
      <c r="I773" s="43" t="str">
        <f t="shared" si="82"/>
        <v>900709411SUMINISTRO DE BIENES Y SERVICIOSAIA S.A.</v>
      </c>
      <c r="J773" s="193">
        <f t="shared" si="78"/>
        <v>5.6420741690355644E-4</v>
      </c>
      <c r="K773" s="156">
        <f t="shared" si="79"/>
        <v>966161.98541603528</v>
      </c>
      <c r="L773" s="156">
        <f t="shared" si="80"/>
        <v>2115777.8133883364</v>
      </c>
      <c r="M773" s="156">
        <f t="shared" si="81"/>
        <v>4071884.9277929668</v>
      </c>
      <c r="N773" s="156">
        <f t="shared" si="83"/>
        <v>4071884.9277929668</v>
      </c>
      <c r="O773" s="156">
        <f t="shared" si="84"/>
        <v>408413.34476583806</v>
      </c>
    </row>
    <row r="774" spans="1:15" ht="28" x14ac:dyDescent="0.15">
      <c r="A774" s="91" t="s">
        <v>65</v>
      </c>
      <c r="B774" s="90" t="s">
        <v>5234</v>
      </c>
      <c r="C774" s="44" t="s">
        <v>421</v>
      </c>
      <c r="D774" s="44" t="s">
        <v>422</v>
      </c>
      <c r="E774" s="43" t="s">
        <v>7586</v>
      </c>
      <c r="F774" s="56">
        <v>28146485</v>
      </c>
      <c r="G774" s="104">
        <v>0</v>
      </c>
      <c r="H774" s="43" t="s">
        <v>7</v>
      </c>
      <c r="I774" s="43" t="str">
        <f t="shared" si="82"/>
        <v>900889460SUMINISTRO DE BIENES Y SERVICIOSAIA CONCAY</v>
      </c>
      <c r="J774" s="193">
        <f t="shared" si="78"/>
        <v>1.3649894879712635E-3</v>
      </c>
      <c r="K774" s="156">
        <f t="shared" si="79"/>
        <v>2337439.9454159681</v>
      </c>
      <c r="L774" s="156">
        <f t="shared" si="80"/>
        <v>5118710.5798922377</v>
      </c>
      <c r="M774" s="156">
        <f t="shared" si="81"/>
        <v>9851129.1346886083</v>
      </c>
      <c r="N774" s="156">
        <f t="shared" si="83"/>
        <v>9851129.1346886083</v>
      </c>
      <c r="O774" s="156">
        <f t="shared" si="84"/>
        <v>988076.20327303489</v>
      </c>
    </row>
    <row r="775" spans="1:15" ht="28" x14ac:dyDescent="0.15">
      <c r="A775" s="91" t="s">
        <v>65</v>
      </c>
      <c r="B775" s="90" t="s">
        <v>5234</v>
      </c>
      <c r="C775" s="44" t="s">
        <v>762</v>
      </c>
      <c r="D775" s="44" t="s">
        <v>763</v>
      </c>
      <c r="E775" s="43" t="s">
        <v>7586</v>
      </c>
      <c r="F775" s="56">
        <v>9123406</v>
      </c>
      <c r="G775" s="104">
        <v>0</v>
      </c>
      <c r="H775" s="43" t="s">
        <v>11</v>
      </c>
      <c r="I775" s="43" t="str">
        <f t="shared" si="82"/>
        <v>900167434SUMINISTRO DE BIENES Y SERVICIOSAIA S.A.</v>
      </c>
      <c r="J775" s="193">
        <f t="shared" si="78"/>
        <v>4.4244790369006831E-4</v>
      </c>
      <c r="K775" s="156">
        <f t="shared" si="79"/>
        <v>757658.14532961091</v>
      </c>
      <c r="L775" s="156">
        <f t="shared" si="80"/>
        <v>1659179.6388377561</v>
      </c>
      <c r="M775" s="156">
        <f t="shared" si="81"/>
        <v>3193146.5209312229</v>
      </c>
      <c r="N775" s="156">
        <f t="shared" si="83"/>
        <v>3193146.5209312229</v>
      </c>
      <c r="O775" s="156">
        <f t="shared" si="84"/>
        <v>320275.17330844066</v>
      </c>
    </row>
    <row r="776" spans="1:15" ht="28" x14ac:dyDescent="0.15">
      <c r="A776" s="91" t="s">
        <v>65</v>
      </c>
      <c r="B776" s="90" t="s">
        <v>5234</v>
      </c>
      <c r="C776" s="44" t="s">
        <v>496</v>
      </c>
      <c r="D776" s="44" t="s">
        <v>498</v>
      </c>
      <c r="E776" s="43" t="s">
        <v>7586</v>
      </c>
      <c r="F776" s="56">
        <v>21565696</v>
      </c>
      <c r="G776" s="104">
        <v>0</v>
      </c>
      <c r="H776" s="43" t="s">
        <v>7</v>
      </c>
      <c r="I776" s="43" t="str">
        <f t="shared" si="82"/>
        <v>900155125SUMINISTRO DE BIENES Y SERVICIOSAIA CONCAY</v>
      </c>
      <c r="J776" s="193">
        <f t="shared" si="78"/>
        <v>1.0458481171195595E-3</v>
      </c>
      <c r="K776" s="156">
        <f t="shared" si="79"/>
        <v>1790934.7927848669</v>
      </c>
      <c r="L776" s="156">
        <f t="shared" si="80"/>
        <v>3921930.4391983482</v>
      </c>
      <c r="M776" s="156">
        <f t="shared" si="81"/>
        <v>7547885.8612518609</v>
      </c>
      <c r="N776" s="156">
        <f t="shared" si="83"/>
        <v>7547885.8612518609</v>
      </c>
      <c r="O776" s="156">
        <f t="shared" si="84"/>
        <v>757059.04394884384</v>
      </c>
    </row>
    <row r="777" spans="1:15" ht="28" x14ac:dyDescent="0.15">
      <c r="A777" s="91" t="s">
        <v>65</v>
      </c>
      <c r="B777" s="90" t="s">
        <v>5234</v>
      </c>
      <c r="C777" s="44" t="s">
        <v>1804</v>
      </c>
      <c r="D777" s="44" t="s">
        <v>1805</v>
      </c>
      <c r="E777" s="43" t="s">
        <v>7586</v>
      </c>
      <c r="F777" s="56">
        <v>382642</v>
      </c>
      <c r="G777" s="104">
        <v>0</v>
      </c>
      <c r="H777" s="43" t="s">
        <v>11</v>
      </c>
      <c r="I777" s="43" t="str">
        <f t="shared" si="82"/>
        <v>900560889SUMINISTRO DE BIENES Y SERVICIOSAIA S.A.</v>
      </c>
      <c r="J777" s="193">
        <f t="shared" si="78"/>
        <v>1.8556573144259405E-5</v>
      </c>
      <c r="K777" s="156">
        <f t="shared" si="79"/>
        <v>31776.710150267674</v>
      </c>
      <c r="L777" s="156">
        <f t="shared" si="80"/>
        <v>69587.149290972768</v>
      </c>
      <c r="M777" s="156">
        <f t="shared" si="81"/>
        <v>133922.78838212014</v>
      </c>
      <c r="N777" s="156">
        <f t="shared" si="83"/>
        <v>133922.78838212014</v>
      </c>
      <c r="O777" s="156">
        <f t="shared" si="84"/>
        <v>13432.563766765214</v>
      </c>
    </row>
    <row r="778" spans="1:15" ht="28" x14ac:dyDescent="0.15">
      <c r="A778" s="91" t="s">
        <v>65</v>
      </c>
      <c r="B778" s="90" t="s">
        <v>5234</v>
      </c>
      <c r="C778" s="44" t="s">
        <v>1746</v>
      </c>
      <c r="D778" s="44" t="s">
        <v>1747</v>
      </c>
      <c r="E778" s="43" t="s">
        <v>7586</v>
      </c>
      <c r="F778" s="56">
        <v>526704</v>
      </c>
      <c r="G778" s="104">
        <v>0</v>
      </c>
      <c r="H778" s="43" t="s">
        <v>7</v>
      </c>
      <c r="I778" s="43" t="str">
        <f t="shared" si="82"/>
        <v>900351844SUMINISTRO DE BIENES Y SERVICIOSAIA CONCAY</v>
      </c>
      <c r="J778" s="193">
        <f t="shared" si="78"/>
        <v>2.5542991363661088E-5</v>
      </c>
      <c r="K778" s="156">
        <f t="shared" si="79"/>
        <v>43740.416219303122</v>
      </c>
      <c r="L778" s="156">
        <f t="shared" si="80"/>
        <v>95786.217613729081</v>
      </c>
      <c r="M778" s="156">
        <f t="shared" si="81"/>
        <v>184343.76867154209</v>
      </c>
      <c r="N778" s="156">
        <f t="shared" si="83"/>
        <v>184343.76867154209</v>
      </c>
      <c r="O778" s="156">
        <f t="shared" si="84"/>
        <v>18489.828785680362</v>
      </c>
    </row>
    <row r="779" spans="1:15" ht="28" x14ac:dyDescent="0.15">
      <c r="A779" s="91" t="s">
        <v>65</v>
      </c>
      <c r="B779" s="90" t="s">
        <v>5234</v>
      </c>
      <c r="C779" s="44" t="s">
        <v>1369</v>
      </c>
      <c r="D779" s="44" t="s">
        <v>1370</v>
      </c>
      <c r="E779" s="43" t="s">
        <v>7586</v>
      </c>
      <c r="F779" s="56">
        <v>3252032</v>
      </c>
      <c r="G779" s="104">
        <v>0</v>
      </c>
      <c r="H779" s="43" t="s">
        <v>11</v>
      </c>
      <c r="I779" s="43" t="str">
        <f t="shared" si="82"/>
        <v>900422000SUMINISTRO DE BIENES Y SERVICIOSAIA S.A.</v>
      </c>
      <c r="J779" s="193">
        <f t="shared" si="78"/>
        <v>1.5771026096317759E-4</v>
      </c>
      <c r="K779" s="156">
        <f t="shared" si="79"/>
        <v>270066.74192429287</v>
      </c>
      <c r="L779" s="156">
        <f t="shared" si="80"/>
        <v>591413.47861191595</v>
      </c>
      <c r="M779" s="156">
        <f t="shared" si="81"/>
        <v>1138194.9533712526</v>
      </c>
      <c r="N779" s="156">
        <f t="shared" si="83"/>
        <v>1138194.9533712526</v>
      </c>
      <c r="O779" s="156">
        <f t="shared" si="84"/>
        <v>114161.87248540676</v>
      </c>
    </row>
    <row r="780" spans="1:15" ht="28" x14ac:dyDescent="0.15">
      <c r="A780" s="91" t="s">
        <v>65</v>
      </c>
      <c r="B780" s="90" t="s">
        <v>5234</v>
      </c>
      <c r="C780" s="44" t="s">
        <v>417</v>
      </c>
      <c r="D780" s="44" t="s">
        <v>418</v>
      </c>
      <c r="E780" s="43" t="s">
        <v>7586</v>
      </c>
      <c r="F780" s="56">
        <v>28316594</v>
      </c>
      <c r="G780" s="104">
        <v>0</v>
      </c>
      <c r="H780" s="43" t="s">
        <v>7</v>
      </c>
      <c r="I780" s="43" t="str">
        <f t="shared" si="82"/>
        <v>900549440SUMINISTRO DE BIENES Y SERVICIOSAIA CONCAY</v>
      </c>
      <c r="J780" s="193">
        <f t="shared" si="78"/>
        <v>1.3732390792367199E-3</v>
      </c>
      <c r="K780" s="156">
        <f t="shared" ref="K780:K782" si="85">+$C$2*J780</f>
        <v>2351566.7385723698</v>
      </c>
      <c r="L780" s="156">
        <f t="shared" si="80"/>
        <v>5149646.5471377</v>
      </c>
      <c r="M780" s="156">
        <f t="shared" si="81"/>
        <v>9910666.434851408</v>
      </c>
      <c r="N780" s="156">
        <f t="shared" si="83"/>
        <v>9910666.434851408</v>
      </c>
      <c r="O780" s="156">
        <f t="shared" si="84"/>
        <v>994047.84253323276</v>
      </c>
    </row>
    <row r="781" spans="1:15" ht="28" x14ac:dyDescent="0.15">
      <c r="A781" s="91" t="s">
        <v>65</v>
      </c>
      <c r="B781" s="90" t="s">
        <v>5234</v>
      </c>
      <c r="C781" s="44" t="s">
        <v>1140</v>
      </c>
      <c r="D781" s="44" t="s">
        <v>1141</v>
      </c>
      <c r="E781" s="43" t="s">
        <v>7586</v>
      </c>
      <c r="F781" s="56">
        <v>3697257</v>
      </c>
      <c r="G781" s="104">
        <v>0</v>
      </c>
      <c r="H781" s="43" t="s">
        <v>11</v>
      </c>
      <c r="I781" s="43" t="str">
        <f t="shared" ref="I781:I782" si="86">+CONCATENATE(D781,E781,H781)</f>
        <v>900264752SUMINISTRO DE BIENES Y SERVICIOSAIA S.A.</v>
      </c>
      <c r="J781" s="193">
        <f t="shared" si="78"/>
        <v>1.7930185383106166E-4</v>
      </c>
      <c r="K781" s="156">
        <f t="shared" si="85"/>
        <v>307040.69088089705</v>
      </c>
      <c r="L781" s="156">
        <f t="shared" si="80"/>
        <v>672381.95186648122</v>
      </c>
      <c r="M781" s="156">
        <f t="shared" si="81"/>
        <v>1294021.4790987719</v>
      </c>
      <c r="N781" s="156">
        <f t="shared" ref="N781:N782" si="87">+$C$5*J781</f>
        <v>1294021.4790987719</v>
      </c>
      <c r="O781" s="156">
        <f t="shared" ref="O781:O782" si="88">+$C$6*J781</f>
        <v>129791.3987869054</v>
      </c>
    </row>
    <row r="782" spans="1:15" ht="28" x14ac:dyDescent="0.15">
      <c r="A782" s="91" t="s">
        <v>65</v>
      </c>
      <c r="B782" s="90" t="s">
        <v>5234</v>
      </c>
      <c r="C782" s="44" t="s">
        <v>755</v>
      </c>
      <c r="D782" s="44" t="s">
        <v>756</v>
      </c>
      <c r="E782" s="43" t="s">
        <v>7586</v>
      </c>
      <c r="F782" s="56">
        <v>9573901</v>
      </c>
      <c r="G782" s="104">
        <v>0</v>
      </c>
      <c r="H782" s="43" t="s">
        <v>11</v>
      </c>
      <c r="I782" s="43" t="str">
        <f t="shared" si="86"/>
        <v>71583765SUMINISTRO DE BIENES Y SERVICIOSAIA S.A.</v>
      </c>
      <c r="J782" s="193">
        <f t="shared" si="78"/>
        <v>4.6429507001949149E-4</v>
      </c>
      <c r="K782" s="156">
        <f t="shared" si="85"/>
        <v>795069.74426319601</v>
      </c>
      <c r="L782" s="156">
        <f t="shared" si="80"/>
        <v>1741106.5125730932</v>
      </c>
      <c r="M782" s="156">
        <f t="shared" si="81"/>
        <v>3350817.5203306703</v>
      </c>
      <c r="N782" s="156">
        <f t="shared" si="87"/>
        <v>3350817.5203306703</v>
      </c>
      <c r="O782" s="156">
        <f t="shared" si="88"/>
        <v>336089.70180794905</v>
      </c>
    </row>
  </sheetData>
  <mergeCells count="1">
    <mergeCell ref="A1:C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68"/>
  <sheetViews>
    <sheetView showGridLines="0" workbookViewId="0">
      <selection activeCell="I7" sqref="I7:I8"/>
    </sheetView>
  </sheetViews>
  <sheetFormatPr baseColWidth="10" defaultRowHeight="13" x14ac:dyDescent="0.15"/>
  <cols>
    <col min="1" max="1" width="7.83203125" bestFit="1" customWidth="1"/>
    <col min="2" max="2" width="10.83203125" bestFit="1" customWidth="1"/>
    <col min="3" max="3" width="17.5" bestFit="1" customWidth="1"/>
    <col min="6" max="6" width="14.83203125" bestFit="1" customWidth="1"/>
    <col min="7" max="7" width="13.83203125" bestFit="1" customWidth="1"/>
    <col min="8" max="8" width="14.83203125" bestFit="1" customWidth="1"/>
    <col min="9" max="9" width="17.5" bestFit="1" customWidth="1"/>
    <col min="10" max="10" width="14.83203125" customWidth="1"/>
    <col min="11" max="15" width="16.5" bestFit="1" customWidth="1"/>
  </cols>
  <sheetData>
    <row r="1" spans="1:15" x14ac:dyDescent="0.15">
      <c r="A1" s="255" t="s">
        <v>9026</v>
      </c>
      <c r="B1" s="255"/>
      <c r="C1" s="256"/>
    </row>
    <row r="2" spans="1:15" x14ac:dyDescent="0.15">
      <c r="A2" s="157">
        <v>1</v>
      </c>
      <c r="B2" s="194">
        <v>47664</v>
      </c>
      <c r="C2" s="156">
        <v>9276129075</v>
      </c>
    </row>
    <row r="3" spans="1:15" x14ac:dyDescent="0.15">
      <c r="A3" s="157">
        <v>2</v>
      </c>
      <c r="B3" s="194">
        <v>47847</v>
      </c>
      <c r="C3" s="156">
        <v>10000000000</v>
      </c>
    </row>
    <row r="4" spans="1:15" x14ac:dyDescent="0.15">
      <c r="A4" s="157">
        <v>3</v>
      </c>
      <c r="B4" s="179">
        <v>48029</v>
      </c>
      <c r="C4" s="156">
        <v>6941036578</v>
      </c>
    </row>
    <row r="5" spans="1:15" x14ac:dyDescent="0.15">
      <c r="A5" s="157">
        <v>4</v>
      </c>
      <c r="B5" s="179">
        <v>48212</v>
      </c>
      <c r="C5" s="156">
        <v>6941036578</v>
      </c>
    </row>
    <row r="6" spans="1:15" x14ac:dyDescent="0.15">
      <c r="A6" s="157"/>
      <c r="B6" s="180" t="s">
        <v>9000</v>
      </c>
      <c r="C6" s="178">
        <f>SUM(C2:C5)</f>
        <v>33158202231</v>
      </c>
      <c r="I6" s="208"/>
    </row>
    <row r="7" spans="1:15" x14ac:dyDescent="0.15">
      <c r="A7" s="157"/>
      <c r="B7" s="181" t="s">
        <v>8999</v>
      </c>
      <c r="C7" s="182">
        <f>+C6-I9</f>
        <v>1.4298439025878906</v>
      </c>
      <c r="I7" s="207"/>
    </row>
    <row r="8" spans="1:15" ht="16" x14ac:dyDescent="0.2">
      <c r="I8" s="148"/>
      <c r="L8" s="206">
        <f>+L9-C2</f>
        <v>0</v>
      </c>
      <c r="M8" s="206">
        <f>+M9-C3</f>
        <v>0</v>
      </c>
      <c r="N8" s="206">
        <f>+N9-C4</f>
        <v>0</v>
      </c>
      <c r="O8" s="206">
        <f>+O9-C5</f>
        <v>0</v>
      </c>
    </row>
    <row r="9" spans="1:15" x14ac:dyDescent="0.15">
      <c r="I9" s="145">
        <f>SUM(I11:I68)</f>
        <v>33158202229.570156</v>
      </c>
      <c r="K9" s="198">
        <f>SUM(K11:K68)</f>
        <v>0.99999999999999978</v>
      </c>
      <c r="L9" s="148">
        <f>SUM(L11:L68)</f>
        <v>9276129074.9999981</v>
      </c>
      <c r="M9" s="148">
        <f>SUM(M11:M68)</f>
        <v>9999999999.9999962</v>
      </c>
      <c r="N9" s="148">
        <f>SUM(N11:N68)</f>
        <v>6941036577.9999971</v>
      </c>
      <c r="O9" s="148">
        <f>SUM(O11:O68)</f>
        <v>6941036577.9999971</v>
      </c>
    </row>
    <row r="10" spans="1:15" s="195" customFormat="1" ht="42" x14ac:dyDescent="0.15">
      <c r="A10" s="20" t="s">
        <v>7660</v>
      </c>
      <c r="B10" s="20" t="s">
        <v>7658</v>
      </c>
      <c r="C10" s="20" t="s">
        <v>0</v>
      </c>
      <c r="D10" s="21" t="s">
        <v>1</v>
      </c>
      <c r="E10" s="20" t="s">
        <v>7588</v>
      </c>
      <c r="F10" s="46" t="s">
        <v>9027</v>
      </c>
      <c r="G10" s="46" t="s">
        <v>2</v>
      </c>
      <c r="H10" s="46" t="s">
        <v>7663</v>
      </c>
      <c r="I10" s="192" t="s">
        <v>9024</v>
      </c>
      <c r="J10" s="20" t="s">
        <v>4</v>
      </c>
      <c r="K10" s="192" t="s">
        <v>9025</v>
      </c>
      <c r="L10" s="200">
        <v>47664</v>
      </c>
      <c r="M10" s="200">
        <v>47847</v>
      </c>
      <c r="N10" s="200">
        <v>48029</v>
      </c>
      <c r="O10" s="200">
        <v>48212</v>
      </c>
    </row>
    <row r="11" spans="1:15" ht="84" x14ac:dyDescent="0.15">
      <c r="A11" s="90" t="s">
        <v>88</v>
      </c>
      <c r="B11" s="90" t="s">
        <v>7653</v>
      </c>
      <c r="C11" s="44" t="s">
        <v>623</v>
      </c>
      <c r="D11" s="44">
        <v>800155413</v>
      </c>
      <c r="E11" s="43" t="s">
        <v>7586</v>
      </c>
      <c r="F11" s="56" t="s">
        <v>9043</v>
      </c>
      <c r="G11" s="104">
        <v>1755767</v>
      </c>
      <c r="H11" s="104">
        <v>0</v>
      </c>
      <c r="I11" s="205">
        <v>1755767</v>
      </c>
      <c r="J11" s="43" t="s">
        <v>11</v>
      </c>
      <c r="K11" s="193">
        <f>+I11/$I$9</f>
        <v>5.2951212126760732E-5</v>
      </c>
      <c r="L11" s="156">
        <f>+$C$2*K11</f>
        <v>491182.27836553782</v>
      </c>
      <c r="M11" s="156">
        <f>+$C$3*K11</f>
        <v>529512.12126760732</v>
      </c>
      <c r="N11" s="156">
        <f>+$C$4*K11</f>
        <v>367536.3002212834</v>
      </c>
      <c r="O11" s="156">
        <f>+$C$5*K11</f>
        <v>367536.3002212834</v>
      </c>
    </row>
    <row r="12" spans="1:15" ht="70" x14ac:dyDescent="0.15">
      <c r="A12" s="90" t="s">
        <v>88</v>
      </c>
      <c r="B12" s="90" t="s">
        <v>7653</v>
      </c>
      <c r="C12" s="44" t="s">
        <v>7564</v>
      </c>
      <c r="D12" s="44" t="s">
        <v>479</v>
      </c>
      <c r="E12" s="43" t="s">
        <v>7581</v>
      </c>
      <c r="F12" s="56" t="s">
        <v>9044</v>
      </c>
      <c r="G12" s="104">
        <v>28217741</v>
      </c>
      <c r="H12" s="104">
        <v>7247056.3100000024</v>
      </c>
      <c r="I12" s="205">
        <v>28217741</v>
      </c>
      <c r="J12" s="43" t="s">
        <v>11</v>
      </c>
      <c r="K12" s="193">
        <f t="shared" ref="K12:K68" si="0">+I12/$I$9</f>
        <v>8.5100334465165002E-4</v>
      </c>
      <c r="L12" s="156">
        <f t="shared" ref="L12:L68" si="1">+$C$2*K12</f>
        <v>7894016.8682454163</v>
      </c>
      <c r="M12" s="156">
        <f t="shared" ref="M12:M68" si="2">+$C$3*K12</f>
        <v>8510033.4465165008</v>
      </c>
      <c r="N12" s="156">
        <f t="shared" ref="N12:N68" si="3">+$C$4*K12</f>
        <v>5906845.3432274433</v>
      </c>
      <c r="O12" s="156">
        <f t="shared" ref="O12:O68" si="4">+$C$5*K12</f>
        <v>5906845.3432274433</v>
      </c>
    </row>
    <row r="13" spans="1:15" ht="84" x14ac:dyDescent="0.15">
      <c r="A13" s="90" t="s">
        <v>88</v>
      </c>
      <c r="B13" s="90" t="s">
        <v>7653</v>
      </c>
      <c r="C13" s="44" t="s">
        <v>1102</v>
      </c>
      <c r="D13" s="44" t="s">
        <v>1103</v>
      </c>
      <c r="E13" s="43" t="s">
        <v>7586</v>
      </c>
      <c r="F13" s="56" t="s">
        <v>9045</v>
      </c>
      <c r="G13" s="104">
        <v>212873</v>
      </c>
      <c r="H13" s="104">
        <v>0</v>
      </c>
      <c r="I13" s="205">
        <v>212873</v>
      </c>
      <c r="J13" s="43" t="s">
        <v>7</v>
      </c>
      <c r="K13" s="193">
        <f t="shared" si="0"/>
        <v>6.4199198293736796E-6</v>
      </c>
      <c r="L13" s="156">
        <f t="shared" si="1"/>
        <v>59552.004988422232</v>
      </c>
      <c r="M13" s="156">
        <f t="shared" si="2"/>
        <v>64199.198293736794</v>
      </c>
      <c r="N13" s="156">
        <f t="shared" si="3"/>
        <v>44560.898363510227</v>
      </c>
      <c r="O13" s="156">
        <f t="shared" si="4"/>
        <v>44560.898363510227</v>
      </c>
    </row>
    <row r="14" spans="1:15" ht="84" x14ac:dyDescent="0.15">
      <c r="A14" s="90" t="s">
        <v>88</v>
      </c>
      <c r="B14" s="90" t="s">
        <v>7653</v>
      </c>
      <c r="C14" s="44" t="s">
        <v>1102</v>
      </c>
      <c r="D14" s="44" t="s">
        <v>1103</v>
      </c>
      <c r="E14" s="43" t="s">
        <v>7586</v>
      </c>
      <c r="F14" s="56" t="s">
        <v>9046</v>
      </c>
      <c r="G14" s="104">
        <v>3902011</v>
      </c>
      <c r="H14" s="104">
        <v>0</v>
      </c>
      <c r="I14" s="205">
        <v>3902011</v>
      </c>
      <c r="J14" s="43" t="s">
        <v>11</v>
      </c>
      <c r="K14" s="193">
        <f t="shared" si="0"/>
        <v>1.1767860552223261E-4</v>
      </c>
      <c r="L14" s="156">
        <f t="shared" si="1"/>
        <v>1091601.9341902374</v>
      </c>
      <c r="M14" s="156">
        <f t="shared" si="2"/>
        <v>1176786.0552223262</v>
      </c>
      <c r="N14" s="156">
        <f t="shared" si="3"/>
        <v>816811.50537784933</v>
      </c>
      <c r="O14" s="156">
        <f t="shared" si="4"/>
        <v>816811.50537784933</v>
      </c>
    </row>
    <row r="15" spans="1:15" ht="70" x14ac:dyDescent="0.15">
      <c r="A15" s="90" t="s">
        <v>88</v>
      </c>
      <c r="B15" s="90" t="s">
        <v>7653</v>
      </c>
      <c r="C15" s="44" t="s">
        <v>52</v>
      </c>
      <c r="D15" s="44" t="s">
        <v>4974</v>
      </c>
      <c r="E15" s="43" t="s">
        <v>7584</v>
      </c>
      <c r="F15" s="56" t="s">
        <v>9047</v>
      </c>
      <c r="G15" s="104">
        <v>148908957</v>
      </c>
      <c r="H15" s="104">
        <v>2882277</v>
      </c>
      <c r="I15" s="205">
        <v>148908957</v>
      </c>
      <c r="J15" s="43" t="s">
        <v>11</v>
      </c>
      <c r="K15" s="193">
        <f t="shared" si="0"/>
        <v>4.490863405954032E-3</v>
      </c>
      <c r="L15" s="156">
        <f t="shared" si="1"/>
        <v>41657828.611823723</v>
      </c>
      <c r="M15" s="156">
        <f t="shared" si="2"/>
        <v>44908634.059540316</v>
      </c>
      <c r="N15" s="156">
        <f t="shared" si="3"/>
        <v>31171247.1675286</v>
      </c>
      <c r="O15" s="156">
        <f t="shared" si="4"/>
        <v>31171247.1675286</v>
      </c>
    </row>
    <row r="16" spans="1:15" ht="70" x14ac:dyDescent="0.15">
      <c r="A16" s="90" t="s">
        <v>88</v>
      </c>
      <c r="B16" s="90" t="s">
        <v>7653</v>
      </c>
      <c r="C16" s="44" t="s">
        <v>52</v>
      </c>
      <c r="D16" s="44" t="s">
        <v>4974</v>
      </c>
      <c r="E16" s="43" t="s">
        <v>7583</v>
      </c>
      <c r="F16" s="56" t="s">
        <v>9048</v>
      </c>
      <c r="G16" s="104">
        <v>101156981</v>
      </c>
      <c r="H16" s="104">
        <v>6725528</v>
      </c>
      <c r="I16" s="205">
        <v>101156981</v>
      </c>
      <c r="J16" s="43" t="s">
        <v>11</v>
      </c>
      <c r="K16" s="193">
        <f t="shared" si="0"/>
        <v>3.0507378023585732E-3</v>
      </c>
      <c r="L16" s="156">
        <f t="shared" si="1"/>
        <v>28299037.628659964</v>
      </c>
      <c r="M16" s="156">
        <f t="shared" si="2"/>
        <v>30507378.023585733</v>
      </c>
      <c r="N16" s="156">
        <f t="shared" si="3"/>
        <v>21175282.676058192</v>
      </c>
      <c r="O16" s="156">
        <f t="shared" si="4"/>
        <v>21175282.676058192</v>
      </c>
    </row>
    <row r="17" spans="1:15" ht="42" x14ac:dyDescent="0.15">
      <c r="A17" s="90" t="s">
        <v>88</v>
      </c>
      <c r="B17" s="90" t="s">
        <v>7653</v>
      </c>
      <c r="C17" s="44" t="s">
        <v>128</v>
      </c>
      <c r="D17" s="44" t="s">
        <v>129</v>
      </c>
      <c r="E17" s="43" t="s">
        <v>7587</v>
      </c>
      <c r="F17" s="56" t="s">
        <v>9049</v>
      </c>
      <c r="G17" s="104">
        <v>3887712</v>
      </c>
      <c r="H17" s="104">
        <v>0</v>
      </c>
      <c r="I17" s="205">
        <v>3887712</v>
      </c>
      <c r="J17" s="43" t="s">
        <v>11</v>
      </c>
      <c r="K17" s="193">
        <f t="shared" si="0"/>
        <v>1.1724736983879594E-4</v>
      </c>
      <c r="L17" s="156">
        <f t="shared" si="1"/>
        <v>1087601.7363289332</v>
      </c>
      <c r="M17" s="156">
        <f t="shared" si="2"/>
        <v>1172473.6983879593</v>
      </c>
      <c r="N17" s="156">
        <f t="shared" si="3"/>
        <v>813818.28272537654</v>
      </c>
      <c r="O17" s="156">
        <f t="shared" si="4"/>
        <v>813818.28272537654</v>
      </c>
    </row>
    <row r="18" spans="1:15" ht="84" x14ac:dyDescent="0.15">
      <c r="A18" s="90" t="s">
        <v>88</v>
      </c>
      <c r="B18" s="90" t="s">
        <v>7653</v>
      </c>
      <c r="C18" s="44" t="s">
        <v>1286</v>
      </c>
      <c r="D18" s="44" t="s">
        <v>1287</v>
      </c>
      <c r="E18" s="43" t="s">
        <v>7586</v>
      </c>
      <c r="F18" s="56" t="s">
        <v>9050</v>
      </c>
      <c r="G18" s="104">
        <v>666188</v>
      </c>
      <c r="H18" s="104">
        <v>0</v>
      </c>
      <c r="I18" s="205">
        <v>666188</v>
      </c>
      <c r="J18" s="43" t="s">
        <v>11</v>
      </c>
      <c r="K18" s="193">
        <f t="shared" si="0"/>
        <v>2.0091197809448794E-5</v>
      </c>
      <c r="L18" s="156">
        <f t="shared" si="1"/>
        <v>186368.54415180426</v>
      </c>
      <c r="M18" s="156">
        <f t="shared" si="2"/>
        <v>200911.97809448795</v>
      </c>
      <c r="N18" s="156">
        <f t="shared" si="3"/>
        <v>139453.73889121757</v>
      </c>
      <c r="O18" s="156">
        <f t="shared" si="4"/>
        <v>139453.73889121757</v>
      </c>
    </row>
    <row r="19" spans="1:15" ht="84" x14ac:dyDescent="0.15">
      <c r="A19" s="90" t="s">
        <v>88</v>
      </c>
      <c r="B19" s="90" t="s">
        <v>7653</v>
      </c>
      <c r="C19" s="44" t="s">
        <v>1116</v>
      </c>
      <c r="D19" s="44" t="s">
        <v>1117</v>
      </c>
      <c r="E19" s="43" t="s">
        <v>7586</v>
      </c>
      <c r="F19" s="56" t="s">
        <v>9051</v>
      </c>
      <c r="G19" s="104">
        <v>1327340</v>
      </c>
      <c r="H19" s="104">
        <v>0</v>
      </c>
      <c r="I19" s="205">
        <v>1327340</v>
      </c>
      <c r="J19" s="43" t="s">
        <v>11</v>
      </c>
      <c r="K19" s="193">
        <f t="shared" si="0"/>
        <v>4.0030517662272153E-5</v>
      </c>
      <c r="L19" s="156">
        <f t="shared" si="1"/>
        <v>371328.24877430376</v>
      </c>
      <c r="M19" s="156">
        <f t="shared" si="2"/>
        <v>400305.17662272154</v>
      </c>
      <c r="N19" s="156">
        <f t="shared" si="3"/>
        <v>277853.28733010608</v>
      </c>
      <c r="O19" s="156">
        <f t="shared" si="4"/>
        <v>277853.28733010608</v>
      </c>
    </row>
    <row r="20" spans="1:15" ht="84" x14ac:dyDescent="0.15">
      <c r="A20" s="90" t="s">
        <v>88</v>
      </c>
      <c r="B20" s="90" t="s">
        <v>7653</v>
      </c>
      <c r="C20" s="44" t="s">
        <v>484</v>
      </c>
      <c r="D20" s="44" t="s">
        <v>485</v>
      </c>
      <c r="E20" s="43" t="s">
        <v>7586</v>
      </c>
      <c r="F20" s="56" t="s">
        <v>9052</v>
      </c>
      <c r="G20" s="104">
        <v>22482252</v>
      </c>
      <c r="H20" s="104">
        <v>0</v>
      </c>
      <c r="I20" s="205">
        <v>22482252</v>
      </c>
      <c r="J20" s="43" t="s">
        <v>11</v>
      </c>
      <c r="K20" s="193">
        <f t="shared" si="0"/>
        <v>6.7802988365727953E-4</v>
      </c>
      <c r="L20" s="156">
        <f t="shared" si="1"/>
        <v>6289492.7175121577</v>
      </c>
      <c r="M20" s="156">
        <f t="shared" si="2"/>
        <v>6780298.8365727952</v>
      </c>
      <c r="N20" s="156">
        <f t="shared" si="3"/>
        <v>4706230.223442262</v>
      </c>
      <c r="O20" s="156">
        <f t="shared" si="4"/>
        <v>4706230.223442262</v>
      </c>
    </row>
    <row r="21" spans="1:15" ht="56" x14ac:dyDescent="0.15">
      <c r="A21" s="90" t="s">
        <v>88</v>
      </c>
      <c r="B21" s="90" t="s">
        <v>7653</v>
      </c>
      <c r="C21" s="44" t="s">
        <v>108</v>
      </c>
      <c r="D21" s="44" t="s">
        <v>109</v>
      </c>
      <c r="E21" s="43" t="s">
        <v>7587</v>
      </c>
      <c r="F21" s="56" t="s">
        <v>9053</v>
      </c>
      <c r="G21" s="104">
        <v>486209246.51999998</v>
      </c>
      <c r="H21" s="104">
        <v>0</v>
      </c>
      <c r="I21" s="205">
        <v>486209246.51999998</v>
      </c>
      <c r="J21" s="43" t="s">
        <v>99</v>
      </c>
      <c r="K21" s="193">
        <f t="shared" si="0"/>
        <v>1.46633174848787E-2</v>
      </c>
      <c r="L21" s="156">
        <f t="shared" si="1"/>
        <v>136018825.65743917</v>
      </c>
      <c r="M21" s="156">
        <f t="shared" si="2"/>
        <v>146633174.84878701</v>
      </c>
      <c r="N21" s="156">
        <f t="shared" si="3"/>
        <v>101778623.01737002</v>
      </c>
      <c r="O21" s="156">
        <f t="shared" si="4"/>
        <v>101778623.01737002</v>
      </c>
    </row>
    <row r="22" spans="1:15" ht="84" x14ac:dyDescent="0.15">
      <c r="A22" s="90" t="s">
        <v>88</v>
      </c>
      <c r="B22" s="90" t="s">
        <v>7653</v>
      </c>
      <c r="C22" s="44" t="s">
        <v>2038</v>
      </c>
      <c r="D22" s="44" t="s">
        <v>6453</v>
      </c>
      <c r="E22" s="43" t="s">
        <v>7586</v>
      </c>
      <c r="F22" s="56" t="s">
        <v>9054</v>
      </c>
      <c r="G22" s="104">
        <v>1774850</v>
      </c>
      <c r="H22" s="104">
        <v>0</v>
      </c>
      <c r="I22" s="205">
        <v>1774850</v>
      </c>
      <c r="J22" s="43" t="s">
        <v>7</v>
      </c>
      <c r="K22" s="193">
        <f t="shared" si="0"/>
        <v>5.3526725837301466E-5</v>
      </c>
      <c r="L22" s="156">
        <f t="shared" si="1"/>
        <v>496520.81782894587</v>
      </c>
      <c r="M22" s="156">
        <f t="shared" si="2"/>
        <v>535267.25837301463</v>
      </c>
      <c r="N22" s="156">
        <f t="shared" si="3"/>
        <v>371530.96193728712</v>
      </c>
      <c r="O22" s="156">
        <f t="shared" si="4"/>
        <v>371530.96193728712</v>
      </c>
    </row>
    <row r="23" spans="1:15" ht="84" x14ac:dyDescent="0.15">
      <c r="A23" s="90" t="s">
        <v>88</v>
      </c>
      <c r="B23" s="90" t="s">
        <v>7653</v>
      </c>
      <c r="C23" s="44" t="s">
        <v>1881</v>
      </c>
      <c r="D23" s="44" t="s">
        <v>1883</v>
      </c>
      <c r="E23" s="43" t="s">
        <v>7586</v>
      </c>
      <c r="F23" s="56" t="s">
        <v>9055</v>
      </c>
      <c r="G23" s="104">
        <v>158042.5</v>
      </c>
      <c r="H23" s="104">
        <v>0</v>
      </c>
      <c r="I23" s="205">
        <v>158042.5</v>
      </c>
      <c r="J23" s="43" t="s">
        <v>7</v>
      </c>
      <c r="K23" s="193">
        <f t="shared" si="0"/>
        <v>4.7663169102412699E-6</v>
      </c>
      <c r="L23" s="156">
        <f t="shared" si="1"/>
        <v>44212.970871753212</v>
      </c>
      <c r="M23" s="156">
        <f t="shared" si="2"/>
        <v>47663.169102412699</v>
      </c>
      <c r="N23" s="156">
        <f t="shared" si="3"/>
        <v>33083.180016324593</v>
      </c>
      <c r="O23" s="156">
        <f t="shared" si="4"/>
        <v>33083.180016324593</v>
      </c>
    </row>
    <row r="24" spans="1:15" ht="84" x14ac:dyDescent="0.15">
      <c r="A24" s="90" t="s">
        <v>88</v>
      </c>
      <c r="B24" s="90" t="s">
        <v>7653</v>
      </c>
      <c r="C24" s="44" t="s">
        <v>1901</v>
      </c>
      <c r="D24" s="44" t="s">
        <v>1903</v>
      </c>
      <c r="E24" s="43" t="s">
        <v>7586</v>
      </c>
      <c r="F24" s="56" t="s">
        <v>9056</v>
      </c>
      <c r="G24" s="104">
        <v>134548</v>
      </c>
      <c r="H24" s="104">
        <v>0</v>
      </c>
      <c r="I24" s="205">
        <v>134548</v>
      </c>
      <c r="J24" s="43" t="s">
        <v>11</v>
      </c>
      <c r="K24" s="193">
        <f t="shared" si="0"/>
        <v>4.0577591954008717E-6</v>
      </c>
      <c r="L24" s="156">
        <f t="shared" si="1"/>
        <v>37640.298051806632</v>
      </c>
      <c r="M24" s="156">
        <f t="shared" si="2"/>
        <v>40577.59195400872</v>
      </c>
      <c r="N24" s="156">
        <f t="shared" si="3"/>
        <v>28165.054999993299</v>
      </c>
      <c r="O24" s="156">
        <f t="shared" si="4"/>
        <v>28165.054999993299</v>
      </c>
    </row>
    <row r="25" spans="1:15" ht="84" x14ac:dyDescent="0.15">
      <c r="A25" s="90" t="s">
        <v>88</v>
      </c>
      <c r="B25" s="90" t="s">
        <v>7653</v>
      </c>
      <c r="C25" s="44" t="s">
        <v>86</v>
      </c>
      <c r="D25" s="44" t="s">
        <v>87</v>
      </c>
      <c r="E25" s="43" t="s">
        <v>7586</v>
      </c>
      <c r="F25" s="56" t="s">
        <v>9057</v>
      </c>
      <c r="G25" s="104">
        <v>1102895521</v>
      </c>
      <c r="H25" s="104">
        <v>0</v>
      </c>
      <c r="I25" s="205">
        <v>1102895521</v>
      </c>
      <c r="J25" s="43" t="s">
        <v>7</v>
      </c>
      <c r="K25" s="193">
        <f t="shared" si="0"/>
        <v>3.3261619956477882E-2</v>
      </c>
      <c r="L25" s="156">
        <f t="shared" si="1"/>
        <v>308539079.9598847</v>
      </c>
      <c r="M25" s="156">
        <f t="shared" si="2"/>
        <v>332616199.5647788</v>
      </c>
      <c r="N25" s="156">
        <f t="shared" si="3"/>
        <v>230870120.76144776</v>
      </c>
      <c r="O25" s="156">
        <f t="shared" si="4"/>
        <v>230870120.76144776</v>
      </c>
    </row>
    <row r="26" spans="1:15" ht="70" x14ac:dyDescent="0.15">
      <c r="A26" s="90" t="s">
        <v>88</v>
      </c>
      <c r="B26" s="90" t="s">
        <v>7653</v>
      </c>
      <c r="C26" s="44" t="s">
        <v>409</v>
      </c>
      <c r="D26" s="44" t="s">
        <v>410</v>
      </c>
      <c r="E26" s="43" t="s">
        <v>7587</v>
      </c>
      <c r="F26" s="56" t="s">
        <v>9058</v>
      </c>
      <c r="G26" s="104">
        <v>28599168.074999999</v>
      </c>
      <c r="H26" s="104">
        <v>0</v>
      </c>
      <c r="I26" s="205">
        <v>28599168.074999999</v>
      </c>
      <c r="J26" s="43" t="s">
        <v>7578</v>
      </c>
      <c r="K26" s="193">
        <f t="shared" si="0"/>
        <v>8.6250659420538626E-4</v>
      </c>
      <c r="L26" s="156">
        <f t="shared" si="1"/>
        <v>8000722.4958878104</v>
      </c>
      <c r="M26" s="156">
        <f t="shared" si="2"/>
        <v>8625065.9420538619</v>
      </c>
      <c r="N26" s="156">
        <f t="shared" si="3"/>
        <v>5986689.8191457884</v>
      </c>
      <c r="O26" s="156">
        <f t="shared" si="4"/>
        <v>5986689.8191457884</v>
      </c>
    </row>
    <row r="27" spans="1:15" ht="42" x14ac:dyDescent="0.15">
      <c r="A27" s="90" t="s">
        <v>88</v>
      </c>
      <c r="B27" s="90" t="s">
        <v>7653</v>
      </c>
      <c r="C27" s="44" t="s">
        <v>95</v>
      </c>
      <c r="D27" s="44" t="s">
        <v>1040</v>
      </c>
      <c r="E27" s="43" t="s">
        <v>7587</v>
      </c>
      <c r="F27" s="56" t="s">
        <v>9059</v>
      </c>
      <c r="G27" s="104">
        <v>898880049</v>
      </c>
      <c r="H27" s="104">
        <v>0</v>
      </c>
      <c r="I27" s="205">
        <v>898880049</v>
      </c>
      <c r="J27" s="43" t="s">
        <v>11</v>
      </c>
      <c r="K27" s="193">
        <f t="shared" si="0"/>
        <v>2.7108829446681752E-2</v>
      </c>
      <c r="L27" s="156">
        <f t="shared" si="1"/>
        <v>251465001.01958075</v>
      </c>
      <c r="M27" s="156">
        <f t="shared" si="2"/>
        <v>271088294.4668175</v>
      </c>
      <c r="N27" s="156">
        <f t="shared" si="3"/>
        <v>188163376.77618155</v>
      </c>
      <c r="O27" s="156">
        <f t="shared" si="4"/>
        <v>188163376.77618155</v>
      </c>
    </row>
    <row r="28" spans="1:15" ht="42" x14ac:dyDescent="0.15">
      <c r="A28" s="90" t="s">
        <v>88</v>
      </c>
      <c r="B28" s="90" t="s">
        <v>7653</v>
      </c>
      <c r="C28" s="44" t="s">
        <v>99</v>
      </c>
      <c r="D28" s="44" t="s">
        <v>6420</v>
      </c>
      <c r="E28" s="43" t="s">
        <v>7587</v>
      </c>
      <c r="F28" s="56" t="s">
        <v>9060</v>
      </c>
      <c r="G28" s="104">
        <v>771959536</v>
      </c>
      <c r="H28" s="104">
        <v>0</v>
      </c>
      <c r="I28" s="205">
        <v>771959536</v>
      </c>
      <c r="J28" s="43" t="s">
        <v>11</v>
      </c>
      <c r="K28" s="193">
        <f t="shared" si="0"/>
        <v>2.3281103440269572E-2</v>
      </c>
      <c r="L28" s="156">
        <f t="shared" si="1"/>
        <v>215958520.52036709</v>
      </c>
      <c r="M28" s="156">
        <f t="shared" si="2"/>
        <v>232811034.40269572</v>
      </c>
      <c r="N28" s="156">
        <f t="shared" si="3"/>
        <v>161594990.55511275</v>
      </c>
      <c r="O28" s="156">
        <f t="shared" si="4"/>
        <v>161594990.55511275</v>
      </c>
    </row>
    <row r="29" spans="1:15" ht="42" x14ac:dyDescent="0.15">
      <c r="A29" s="90" t="s">
        <v>88</v>
      </c>
      <c r="B29" s="90" t="s">
        <v>7653</v>
      </c>
      <c r="C29" s="44" t="s">
        <v>94</v>
      </c>
      <c r="D29" s="44" t="s">
        <v>6419</v>
      </c>
      <c r="E29" s="43" t="s">
        <v>7587</v>
      </c>
      <c r="F29" s="56" t="s">
        <v>9061</v>
      </c>
      <c r="G29" s="104">
        <v>911690571</v>
      </c>
      <c r="H29" s="104">
        <v>0</v>
      </c>
      <c r="I29" s="205">
        <v>911690571</v>
      </c>
      <c r="J29" s="43" t="s">
        <v>11</v>
      </c>
      <c r="K29" s="193">
        <f t="shared" si="0"/>
        <v>2.7495174940062445E-2</v>
      </c>
      <c r="L29" s="156">
        <f t="shared" si="1"/>
        <v>255048791.68372464</v>
      </c>
      <c r="M29" s="156">
        <f t="shared" si="2"/>
        <v>274951749.40062445</v>
      </c>
      <c r="N29" s="156">
        <f t="shared" si="3"/>
        <v>190845014.97748238</v>
      </c>
      <c r="O29" s="156">
        <f t="shared" si="4"/>
        <v>190845014.97748238</v>
      </c>
    </row>
    <row r="30" spans="1:15" ht="42" x14ac:dyDescent="0.15">
      <c r="A30" s="90" t="s">
        <v>88</v>
      </c>
      <c r="B30" s="90" t="s">
        <v>7653</v>
      </c>
      <c r="C30" s="44" t="s">
        <v>690</v>
      </c>
      <c r="D30" s="44" t="s">
        <v>6421</v>
      </c>
      <c r="E30" s="43" t="s">
        <v>7587</v>
      </c>
      <c r="F30" s="56" t="s">
        <v>9062</v>
      </c>
      <c r="G30" s="104">
        <v>12381406</v>
      </c>
      <c r="H30" s="104">
        <v>0</v>
      </c>
      <c r="I30" s="205">
        <v>12381406</v>
      </c>
      <c r="J30" s="43" t="s">
        <v>11</v>
      </c>
      <c r="K30" s="193">
        <f t="shared" si="0"/>
        <v>3.7340401974382027E-4</v>
      </c>
      <c r="L30" s="156">
        <f t="shared" si="1"/>
        <v>3463743.8842675253</v>
      </c>
      <c r="M30" s="156">
        <f t="shared" si="2"/>
        <v>3734040.1974382028</v>
      </c>
      <c r="N30" s="156">
        <f t="shared" si="3"/>
        <v>2591810.9594140905</v>
      </c>
      <c r="O30" s="156">
        <f t="shared" si="4"/>
        <v>2591810.9594140905</v>
      </c>
    </row>
    <row r="31" spans="1:15" ht="56" x14ac:dyDescent="0.15">
      <c r="A31" s="90" t="s">
        <v>88</v>
      </c>
      <c r="B31" s="90" t="s">
        <v>7653</v>
      </c>
      <c r="C31" s="44" t="s">
        <v>89</v>
      </c>
      <c r="D31" s="44" t="s">
        <v>6417</v>
      </c>
      <c r="E31" s="43" t="s">
        <v>7587</v>
      </c>
      <c r="F31" s="56" t="s">
        <v>9063</v>
      </c>
      <c r="G31" s="104">
        <v>3956811999.1100001</v>
      </c>
      <c r="H31" s="104">
        <v>0</v>
      </c>
      <c r="I31" s="205">
        <v>3956811999.1100001</v>
      </c>
      <c r="J31" s="43" t="s">
        <v>11</v>
      </c>
      <c r="K31" s="193">
        <f t="shared" si="0"/>
        <v>0.1193313187402348</v>
      </c>
      <c r="L31" s="156">
        <f t="shared" si="1"/>
        <v>1106932715.3243845</v>
      </c>
      <c r="M31" s="156">
        <f t="shared" si="2"/>
        <v>1193313187.402348</v>
      </c>
      <c r="N31" s="156">
        <f t="shared" si="3"/>
        <v>828283048.27694654</v>
      </c>
      <c r="O31" s="156">
        <f t="shared" si="4"/>
        <v>828283048.27694654</v>
      </c>
    </row>
    <row r="32" spans="1:15" ht="98" x14ac:dyDescent="0.15">
      <c r="A32" s="90" t="s">
        <v>88</v>
      </c>
      <c r="B32" s="90" t="s">
        <v>7653</v>
      </c>
      <c r="C32" s="44" t="s">
        <v>1164</v>
      </c>
      <c r="D32" s="44" t="s">
        <v>1165</v>
      </c>
      <c r="E32" s="43" t="s">
        <v>7587</v>
      </c>
      <c r="F32" s="56" t="s">
        <v>9064</v>
      </c>
      <c r="G32" s="104">
        <v>3451595.740460007</v>
      </c>
      <c r="H32" s="104">
        <v>0</v>
      </c>
      <c r="I32" s="205">
        <v>3451595.740460007</v>
      </c>
      <c r="J32" s="43" t="s">
        <v>89</v>
      </c>
      <c r="K32" s="193">
        <f t="shared" si="0"/>
        <v>1.0409477922123015E-4</v>
      </c>
      <c r="L32" s="156">
        <f t="shared" si="1"/>
        <v>965596.6080897589</v>
      </c>
      <c r="M32" s="156">
        <f t="shared" si="2"/>
        <v>1040947.7922123015</v>
      </c>
      <c r="N32" s="156">
        <f t="shared" si="3"/>
        <v>722525.67015339283</v>
      </c>
      <c r="O32" s="156">
        <f t="shared" si="4"/>
        <v>722525.67015339283</v>
      </c>
    </row>
    <row r="33" spans="1:15" ht="42" x14ac:dyDescent="0.15">
      <c r="A33" s="90" t="s">
        <v>88</v>
      </c>
      <c r="B33" s="90" t="s">
        <v>7653</v>
      </c>
      <c r="C33" s="44" t="s">
        <v>91</v>
      </c>
      <c r="D33" s="44" t="s">
        <v>6418</v>
      </c>
      <c r="E33" s="43" t="s">
        <v>7587</v>
      </c>
      <c r="F33" s="56" t="s">
        <v>9065</v>
      </c>
      <c r="G33" s="104">
        <v>1855937487</v>
      </c>
      <c r="H33" s="104">
        <v>0</v>
      </c>
      <c r="I33" s="205">
        <v>1855937487</v>
      </c>
      <c r="J33" s="43" t="s">
        <v>11</v>
      </c>
      <c r="K33" s="193">
        <f t="shared" si="0"/>
        <v>5.5972198798669888E-2</v>
      </c>
      <c r="L33" s="156">
        <f t="shared" si="1"/>
        <v>519205340.6680218</v>
      </c>
      <c r="M33" s="156">
        <f t="shared" si="2"/>
        <v>559721987.98669887</v>
      </c>
      <c r="N33" s="156">
        <f t="shared" si="3"/>
        <v>388505079.21265537</v>
      </c>
      <c r="O33" s="156">
        <f t="shared" si="4"/>
        <v>388505079.21265537</v>
      </c>
    </row>
    <row r="34" spans="1:15" ht="70" x14ac:dyDescent="0.15">
      <c r="A34" s="90" t="s">
        <v>88</v>
      </c>
      <c r="B34" s="90" t="s">
        <v>7653</v>
      </c>
      <c r="C34" s="44" t="s">
        <v>1430</v>
      </c>
      <c r="D34" s="44" t="s">
        <v>1431</v>
      </c>
      <c r="E34" s="43" t="s">
        <v>7587</v>
      </c>
      <c r="F34" s="56" t="s">
        <v>9066</v>
      </c>
      <c r="G34" s="104">
        <v>1645312.5</v>
      </c>
      <c r="H34" s="104">
        <v>0</v>
      </c>
      <c r="I34" s="205">
        <v>1645312.5</v>
      </c>
      <c r="J34" s="43" t="s">
        <v>93</v>
      </c>
      <c r="K34" s="193">
        <f t="shared" si="0"/>
        <v>4.9620075558038744E-5</v>
      </c>
      <c r="L34" s="156">
        <f t="shared" si="1"/>
        <v>460282.22558762005</v>
      </c>
      <c r="M34" s="156">
        <f t="shared" si="2"/>
        <v>496200.75558038743</v>
      </c>
      <c r="N34" s="156">
        <f t="shared" si="3"/>
        <v>344414.75945147069</v>
      </c>
      <c r="O34" s="156">
        <f t="shared" si="4"/>
        <v>344414.75945147069</v>
      </c>
    </row>
    <row r="35" spans="1:15" ht="42" x14ac:dyDescent="0.15">
      <c r="A35" s="90" t="s">
        <v>88</v>
      </c>
      <c r="B35" s="90" t="s">
        <v>7653</v>
      </c>
      <c r="C35" s="44" t="s">
        <v>93</v>
      </c>
      <c r="D35" s="44" t="s">
        <v>1897</v>
      </c>
      <c r="E35" s="43" t="s">
        <v>7587</v>
      </c>
      <c r="F35" s="56" t="s">
        <v>9067</v>
      </c>
      <c r="G35" s="104">
        <v>1231870952</v>
      </c>
      <c r="H35" s="104">
        <v>0</v>
      </c>
      <c r="I35" s="205">
        <v>1231870952</v>
      </c>
      <c r="J35" s="43" t="s">
        <v>11</v>
      </c>
      <c r="K35" s="193">
        <f t="shared" si="0"/>
        <v>3.7151319105636849E-2</v>
      </c>
      <c r="L35" s="156">
        <f t="shared" si="1"/>
        <v>344620431.33040094</v>
      </c>
      <c r="M35" s="156">
        <f t="shared" si="2"/>
        <v>371513191.05636847</v>
      </c>
      <c r="N35" s="156">
        <f t="shared" si="3"/>
        <v>257868664.8331756</v>
      </c>
      <c r="O35" s="156">
        <f t="shared" si="4"/>
        <v>257868664.8331756</v>
      </c>
    </row>
    <row r="36" spans="1:15" ht="70" x14ac:dyDescent="0.15">
      <c r="A36" s="90" t="s">
        <v>88</v>
      </c>
      <c r="B36" s="90" t="s">
        <v>7653</v>
      </c>
      <c r="C36" s="44" t="s">
        <v>119</v>
      </c>
      <c r="D36" s="44" t="s">
        <v>120</v>
      </c>
      <c r="E36" s="43" t="s">
        <v>7587</v>
      </c>
      <c r="F36" s="56" t="s">
        <v>9068</v>
      </c>
      <c r="G36" s="104">
        <v>367973691.84599996</v>
      </c>
      <c r="H36" s="104">
        <v>0</v>
      </c>
      <c r="I36" s="205">
        <v>367973691.84599996</v>
      </c>
      <c r="J36" s="43" t="s">
        <v>95</v>
      </c>
      <c r="K36" s="193">
        <f t="shared" si="0"/>
        <v>1.1097516364076116E-2</v>
      </c>
      <c r="L36" s="156">
        <f t="shared" si="1"/>
        <v>102941994.20509475</v>
      </c>
      <c r="M36" s="156">
        <f t="shared" si="2"/>
        <v>110975163.64076117</v>
      </c>
      <c r="N36" s="156">
        <f t="shared" si="3"/>
        <v>77028267.008005887</v>
      </c>
      <c r="O36" s="156">
        <f t="shared" si="4"/>
        <v>77028267.008005887</v>
      </c>
    </row>
    <row r="37" spans="1:15" ht="70" x14ac:dyDescent="0.15">
      <c r="A37" s="90" t="s">
        <v>88</v>
      </c>
      <c r="B37" s="90" t="s">
        <v>7653</v>
      </c>
      <c r="C37" s="44" t="s">
        <v>110</v>
      </c>
      <c r="D37" s="44" t="s">
        <v>111</v>
      </c>
      <c r="E37" s="43" t="s">
        <v>7587</v>
      </c>
      <c r="F37" s="56" t="s">
        <v>9069</v>
      </c>
      <c r="G37" s="104">
        <v>448553037.5</v>
      </c>
      <c r="H37" s="104">
        <v>0</v>
      </c>
      <c r="I37" s="205">
        <v>448553037.5</v>
      </c>
      <c r="J37" s="43" t="s">
        <v>690</v>
      </c>
      <c r="K37" s="193">
        <f t="shared" si="0"/>
        <v>1.3527664569823537E-2</v>
      </c>
      <c r="L37" s="156">
        <f t="shared" si="1"/>
        <v>125484362.63298748</v>
      </c>
      <c r="M37" s="156">
        <f t="shared" si="2"/>
        <v>135276645.69823536</v>
      </c>
      <c r="N37" s="156">
        <f t="shared" si="3"/>
        <v>93896014.59405981</v>
      </c>
      <c r="O37" s="156">
        <f t="shared" si="4"/>
        <v>93896014.59405981</v>
      </c>
    </row>
    <row r="38" spans="1:15" ht="70" x14ac:dyDescent="0.15">
      <c r="A38" s="90" t="s">
        <v>88</v>
      </c>
      <c r="B38" s="90" t="s">
        <v>7653</v>
      </c>
      <c r="C38" s="44" t="s">
        <v>921</v>
      </c>
      <c r="D38" s="44" t="s">
        <v>922</v>
      </c>
      <c r="E38" s="43" t="s">
        <v>7587</v>
      </c>
      <c r="F38" s="56" t="s">
        <v>9070</v>
      </c>
      <c r="G38" s="104">
        <v>5917997.25</v>
      </c>
      <c r="H38" s="104">
        <v>0</v>
      </c>
      <c r="I38" s="205">
        <v>5917997.25</v>
      </c>
      <c r="J38" s="43" t="s">
        <v>7580</v>
      </c>
      <c r="K38" s="193">
        <f t="shared" si="0"/>
        <v>1.7847762701448237E-4</v>
      </c>
      <c r="L38" s="156">
        <f t="shared" si="1"/>
        <v>1655581.5051860453</v>
      </c>
      <c r="M38" s="156">
        <f t="shared" si="2"/>
        <v>1784776.2701448237</v>
      </c>
      <c r="N38" s="156">
        <f t="shared" si="3"/>
        <v>1238819.7374621632</v>
      </c>
      <c r="O38" s="156">
        <f t="shared" si="4"/>
        <v>1238819.7374621632</v>
      </c>
    </row>
    <row r="39" spans="1:15" ht="42" x14ac:dyDescent="0.15">
      <c r="A39" s="90" t="s">
        <v>88</v>
      </c>
      <c r="B39" s="90" t="s">
        <v>7653</v>
      </c>
      <c r="C39" s="44" t="s">
        <v>7626</v>
      </c>
      <c r="D39" s="44" t="s">
        <v>7627</v>
      </c>
      <c r="E39" s="43" t="s">
        <v>7640</v>
      </c>
      <c r="F39" s="56" t="s">
        <v>9071</v>
      </c>
      <c r="G39" s="104">
        <v>160000</v>
      </c>
      <c r="H39" s="104">
        <v>0</v>
      </c>
      <c r="I39" s="205">
        <v>160000</v>
      </c>
      <c r="J39" s="43" t="s">
        <v>11</v>
      </c>
      <c r="K39" s="193">
        <f t="shared" si="0"/>
        <v>4.8253520770590383E-6</v>
      </c>
      <c r="L39" s="156">
        <f t="shared" si="1"/>
        <v>44760.588699118984</v>
      </c>
      <c r="M39" s="156">
        <f t="shared" si="2"/>
        <v>48253.520770590381</v>
      </c>
      <c r="N39" s="156">
        <f t="shared" si="3"/>
        <v>33492.94526859506</v>
      </c>
      <c r="O39" s="156">
        <f t="shared" si="4"/>
        <v>33492.94526859506</v>
      </c>
    </row>
    <row r="40" spans="1:15" ht="84" x14ac:dyDescent="0.15">
      <c r="A40" s="90" t="s">
        <v>88</v>
      </c>
      <c r="B40" s="90" t="s">
        <v>7653</v>
      </c>
      <c r="C40" s="44" t="s">
        <v>1527</v>
      </c>
      <c r="D40" s="44" t="s">
        <v>1528</v>
      </c>
      <c r="E40" s="43" t="s">
        <v>7586</v>
      </c>
      <c r="F40" s="56" t="s">
        <v>9072</v>
      </c>
      <c r="G40" s="104">
        <v>1367039</v>
      </c>
      <c r="H40" s="104">
        <v>0</v>
      </c>
      <c r="I40" s="205">
        <v>1367039</v>
      </c>
      <c r="J40" s="43" t="s">
        <v>11</v>
      </c>
      <c r="K40" s="193">
        <f t="shared" si="0"/>
        <v>4.1227777987941942E-5</v>
      </c>
      <c r="L40" s="156">
        <f t="shared" si="1"/>
        <v>382434.19009159325</v>
      </c>
      <c r="M40" s="156">
        <f t="shared" si="2"/>
        <v>412277.77987941942</v>
      </c>
      <c r="N40" s="156">
        <f t="shared" si="3"/>
        <v>286163.51504396828</v>
      </c>
      <c r="O40" s="156">
        <f t="shared" si="4"/>
        <v>286163.51504396828</v>
      </c>
    </row>
    <row r="41" spans="1:15" ht="84" x14ac:dyDescent="0.15">
      <c r="A41" s="90" t="s">
        <v>88</v>
      </c>
      <c r="B41" s="90" t="s">
        <v>7653</v>
      </c>
      <c r="C41" s="44" t="s">
        <v>7599</v>
      </c>
      <c r="D41" s="44" t="s">
        <v>7648</v>
      </c>
      <c r="E41" s="43" t="s">
        <v>7586</v>
      </c>
      <c r="F41" s="56" t="s">
        <v>9073</v>
      </c>
      <c r="G41" s="104">
        <v>17459915.390000001</v>
      </c>
      <c r="H41" s="104">
        <v>0</v>
      </c>
      <c r="I41" s="205">
        <v>17459915.390000001</v>
      </c>
      <c r="J41" s="43" t="s">
        <v>11</v>
      </c>
      <c r="K41" s="193">
        <f t="shared" si="0"/>
        <v>5.2656399370257234E-4</v>
      </c>
      <c r="L41" s="156">
        <f t="shared" si="1"/>
        <v>4884475.5718325479</v>
      </c>
      <c r="M41" s="156">
        <f t="shared" si="2"/>
        <v>5265639.937025723</v>
      </c>
      <c r="N41" s="156">
        <f t="shared" si="3"/>
        <v>3654899.9409473161</v>
      </c>
      <c r="O41" s="156">
        <f t="shared" si="4"/>
        <v>3654899.9409473161</v>
      </c>
    </row>
    <row r="42" spans="1:15" ht="84" x14ac:dyDescent="0.15">
      <c r="A42" s="90" t="s">
        <v>88</v>
      </c>
      <c r="B42" s="90" t="s">
        <v>7653</v>
      </c>
      <c r="C42" s="44" t="s">
        <v>7647</v>
      </c>
      <c r="D42" s="44" t="s">
        <v>1893</v>
      </c>
      <c r="E42" s="43" t="s">
        <v>7586</v>
      </c>
      <c r="F42" s="56" t="s">
        <v>9074</v>
      </c>
      <c r="G42" s="104">
        <v>148845</v>
      </c>
      <c r="H42" s="104">
        <v>0</v>
      </c>
      <c r="I42" s="205">
        <v>148845</v>
      </c>
      <c r="J42" s="43" t="s">
        <v>7</v>
      </c>
      <c r="K42" s="193">
        <f t="shared" si="0"/>
        <v>4.4889345619365785E-6</v>
      </c>
      <c r="L42" s="156">
        <f t="shared" si="1"/>
        <v>41639.936405752283</v>
      </c>
      <c r="M42" s="156">
        <f t="shared" si="2"/>
        <v>44889.345619365784</v>
      </c>
      <c r="N42" s="156">
        <f t="shared" si="3"/>
        <v>31157.858990650198</v>
      </c>
      <c r="O42" s="156">
        <f t="shared" si="4"/>
        <v>31157.858990650198</v>
      </c>
    </row>
    <row r="43" spans="1:15" ht="84" x14ac:dyDescent="0.15">
      <c r="A43" s="90" t="s">
        <v>88</v>
      </c>
      <c r="B43" s="90" t="s">
        <v>7653</v>
      </c>
      <c r="C43" s="44" t="s">
        <v>1729</v>
      </c>
      <c r="D43" s="44" t="s">
        <v>1730</v>
      </c>
      <c r="E43" s="43" t="s">
        <v>7586</v>
      </c>
      <c r="F43" s="56" t="s">
        <v>9075</v>
      </c>
      <c r="G43" s="104">
        <v>978330</v>
      </c>
      <c r="H43" s="104">
        <v>0</v>
      </c>
      <c r="I43" s="205">
        <v>978330</v>
      </c>
      <c r="J43" s="43" t="s">
        <v>11</v>
      </c>
      <c r="K43" s="193">
        <f t="shared" si="0"/>
        <v>2.9504916859682307E-5</v>
      </c>
      <c r="L43" s="156">
        <f t="shared" si="1"/>
        <v>273691.41713755677</v>
      </c>
      <c r="M43" s="156">
        <f t="shared" si="2"/>
        <v>295049.16859682306</v>
      </c>
      <c r="N43" s="156">
        <f t="shared" si="3"/>
        <v>204794.70715390379</v>
      </c>
      <c r="O43" s="156">
        <f t="shared" si="4"/>
        <v>204794.70715390379</v>
      </c>
    </row>
    <row r="44" spans="1:15" ht="84" x14ac:dyDescent="0.15">
      <c r="A44" s="90" t="s">
        <v>88</v>
      </c>
      <c r="B44" s="90" t="s">
        <v>7653</v>
      </c>
      <c r="C44" s="44" t="s">
        <v>7591</v>
      </c>
      <c r="D44" s="44" t="s">
        <v>7592</v>
      </c>
      <c r="E44" s="43" t="s">
        <v>7586</v>
      </c>
      <c r="F44" s="56" t="s">
        <v>9076</v>
      </c>
      <c r="G44" s="104">
        <v>2188390</v>
      </c>
      <c r="H44" s="104">
        <v>0</v>
      </c>
      <c r="I44" s="205">
        <v>2188390</v>
      </c>
      <c r="J44" s="43" t="s">
        <v>11</v>
      </c>
      <c r="K44" s="193">
        <f t="shared" si="0"/>
        <v>6.5998451449470188E-5</v>
      </c>
      <c r="L44" s="156">
        <f t="shared" si="1"/>
        <v>612210.15439540625</v>
      </c>
      <c r="M44" s="156">
        <f t="shared" si="2"/>
        <v>659984.51449470187</v>
      </c>
      <c r="N44" s="156">
        <f t="shared" si="3"/>
        <v>458097.66560212971</v>
      </c>
      <c r="O44" s="156">
        <f t="shared" si="4"/>
        <v>458097.66560212971</v>
      </c>
    </row>
    <row r="45" spans="1:15" ht="84" x14ac:dyDescent="0.15">
      <c r="A45" s="90" t="s">
        <v>88</v>
      </c>
      <c r="B45" s="90" t="s">
        <v>7653</v>
      </c>
      <c r="C45" s="44" t="s">
        <v>910</v>
      </c>
      <c r="D45" s="44" t="s">
        <v>911</v>
      </c>
      <c r="E45" s="43" t="s">
        <v>7586</v>
      </c>
      <c r="F45" s="56" t="s">
        <v>9077</v>
      </c>
      <c r="G45" s="104">
        <v>998745.94</v>
      </c>
      <c r="H45" s="104">
        <v>0</v>
      </c>
      <c r="I45" s="205">
        <v>998745.94</v>
      </c>
      <c r="J45" s="43" t="s">
        <v>11</v>
      </c>
      <c r="K45" s="193">
        <f t="shared" si="0"/>
        <v>3.0120629975208009E-5</v>
      </c>
      <c r="L45" s="156">
        <f t="shared" si="1"/>
        <v>279402.85147034354</v>
      </c>
      <c r="M45" s="156">
        <f t="shared" si="2"/>
        <v>301206.29975208011</v>
      </c>
      <c r="N45" s="156">
        <f t="shared" si="3"/>
        <v>209068.39441032201</v>
      </c>
      <c r="O45" s="156">
        <f t="shared" si="4"/>
        <v>209068.39441032201</v>
      </c>
    </row>
    <row r="46" spans="1:15" ht="84" x14ac:dyDescent="0.15">
      <c r="A46" s="90" t="s">
        <v>88</v>
      </c>
      <c r="B46" s="90" t="s">
        <v>7653</v>
      </c>
      <c r="C46" s="44" t="s">
        <v>1204</v>
      </c>
      <c r="D46" s="44" t="s">
        <v>1205</v>
      </c>
      <c r="E46" s="43" t="s">
        <v>7586</v>
      </c>
      <c r="F46" s="56" t="s">
        <v>9078</v>
      </c>
      <c r="G46" s="104">
        <v>3942447</v>
      </c>
      <c r="H46" s="104">
        <v>0</v>
      </c>
      <c r="I46" s="205">
        <v>3942447</v>
      </c>
      <c r="J46" s="43" t="s">
        <v>11</v>
      </c>
      <c r="K46" s="193">
        <f t="shared" si="0"/>
        <v>1.1889809262590735E-4</v>
      </c>
      <c r="L46" s="156">
        <f t="shared" si="1"/>
        <v>1102914.0539692224</v>
      </c>
      <c r="M46" s="156">
        <f t="shared" si="2"/>
        <v>1188980.9262590734</v>
      </c>
      <c r="N46" s="156">
        <f t="shared" si="3"/>
        <v>825276.00997085497</v>
      </c>
      <c r="O46" s="156">
        <f t="shared" si="4"/>
        <v>825276.00997085497</v>
      </c>
    </row>
    <row r="47" spans="1:15" ht="84" x14ac:dyDescent="0.15">
      <c r="A47" s="90" t="s">
        <v>88</v>
      </c>
      <c r="B47" s="90" t="s">
        <v>7653</v>
      </c>
      <c r="C47" s="44" t="s">
        <v>1035</v>
      </c>
      <c r="D47" s="44" t="s">
        <v>1036</v>
      </c>
      <c r="E47" s="43" t="s">
        <v>7586</v>
      </c>
      <c r="F47" s="56" t="s">
        <v>9079</v>
      </c>
      <c r="G47" s="104">
        <v>4389416</v>
      </c>
      <c r="H47" s="104">
        <v>0</v>
      </c>
      <c r="I47" s="205">
        <v>4389416</v>
      </c>
      <c r="J47" s="43" t="s">
        <v>11</v>
      </c>
      <c r="K47" s="193">
        <f t="shared" si="0"/>
        <v>1.323779850792261E-4</v>
      </c>
      <c r="L47" s="156">
        <f t="shared" si="1"/>
        <v>1227955.2762833254</v>
      </c>
      <c r="M47" s="156">
        <f t="shared" si="2"/>
        <v>1323779.8507922611</v>
      </c>
      <c r="N47" s="156">
        <f t="shared" si="3"/>
        <v>918840.4365568466</v>
      </c>
      <c r="O47" s="156">
        <f t="shared" si="4"/>
        <v>918840.4365568466</v>
      </c>
    </row>
    <row r="48" spans="1:15" ht="70" x14ac:dyDescent="0.15">
      <c r="A48" s="90" t="s">
        <v>88</v>
      </c>
      <c r="B48" s="90" t="s">
        <v>7653</v>
      </c>
      <c r="C48" s="44" t="s">
        <v>403</v>
      </c>
      <c r="D48" s="44" t="s">
        <v>404</v>
      </c>
      <c r="E48" s="43" t="s">
        <v>7587</v>
      </c>
      <c r="F48" s="56" t="s">
        <v>9080</v>
      </c>
      <c r="G48" s="104">
        <v>29448680.370000001</v>
      </c>
      <c r="H48" s="104">
        <v>0</v>
      </c>
      <c r="I48" s="205">
        <v>29448680.370000001</v>
      </c>
      <c r="J48" s="43" t="s">
        <v>690</v>
      </c>
      <c r="K48" s="193">
        <f t="shared" si="0"/>
        <v>8.8812656868767024E-4</v>
      </c>
      <c r="L48" s="156">
        <f t="shared" si="1"/>
        <v>8238376.6860836828</v>
      </c>
      <c r="M48" s="156">
        <f t="shared" si="2"/>
        <v>8881265.6868767031</v>
      </c>
      <c r="N48" s="156">
        <f t="shared" si="3"/>
        <v>6164518.9991547484</v>
      </c>
      <c r="O48" s="156">
        <f t="shared" si="4"/>
        <v>6164518.9991547484</v>
      </c>
    </row>
    <row r="49" spans="1:15" ht="70" x14ac:dyDescent="0.15">
      <c r="A49" s="90" t="s">
        <v>88</v>
      </c>
      <c r="B49" s="90" t="s">
        <v>7653</v>
      </c>
      <c r="C49" s="44" t="s">
        <v>284</v>
      </c>
      <c r="D49" s="44" t="s">
        <v>285</v>
      </c>
      <c r="E49" s="43" t="s">
        <v>7587</v>
      </c>
      <c r="F49" s="56" t="s">
        <v>9081</v>
      </c>
      <c r="G49" s="104">
        <v>49482187.728</v>
      </c>
      <c r="H49" s="104">
        <v>0</v>
      </c>
      <c r="I49" s="205">
        <v>49482187.728</v>
      </c>
      <c r="J49" s="43" t="s">
        <v>91</v>
      </c>
      <c r="K49" s="193">
        <f t="shared" si="0"/>
        <v>1.4923061083170629E-3</v>
      </c>
      <c r="L49" s="156">
        <f t="shared" si="1"/>
        <v>13842824.080160007</v>
      </c>
      <c r="M49" s="156">
        <f t="shared" si="2"/>
        <v>14923061.083170628</v>
      </c>
      <c r="N49" s="156">
        <f t="shared" si="3"/>
        <v>10358151.283401564</v>
      </c>
      <c r="O49" s="156">
        <f t="shared" si="4"/>
        <v>10358151.283401564</v>
      </c>
    </row>
    <row r="50" spans="1:15" ht="70" x14ac:dyDescent="0.15">
      <c r="A50" s="90" t="s">
        <v>88</v>
      </c>
      <c r="B50" s="90" t="s">
        <v>7653</v>
      </c>
      <c r="C50" s="44" t="s">
        <v>155</v>
      </c>
      <c r="D50" s="44" t="s">
        <v>156</v>
      </c>
      <c r="E50" s="43" t="s">
        <v>7587</v>
      </c>
      <c r="F50" s="56" t="s">
        <v>9082</v>
      </c>
      <c r="G50" s="104">
        <v>168530346.956043</v>
      </c>
      <c r="H50" s="104">
        <v>0</v>
      </c>
      <c r="I50" s="205">
        <v>168530346.956043</v>
      </c>
      <c r="J50" s="43" t="s">
        <v>7577</v>
      </c>
      <c r="K50" s="193">
        <f t="shared" si="0"/>
        <v>5.0826141233238911E-3</v>
      </c>
      <c r="L50" s="156">
        <f t="shared" si="1"/>
        <v>47146984.646370381</v>
      </c>
      <c r="M50" s="156">
        <f t="shared" si="2"/>
        <v>50826141.233238913</v>
      </c>
      <c r="N50" s="156">
        <f t="shared" si="3"/>
        <v>35278610.54185053</v>
      </c>
      <c r="O50" s="156">
        <f t="shared" si="4"/>
        <v>35278610.54185053</v>
      </c>
    </row>
    <row r="51" spans="1:15" ht="98" x14ac:dyDescent="0.15">
      <c r="A51" s="90" t="s">
        <v>88</v>
      </c>
      <c r="B51" s="90" t="s">
        <v>7653</v>
      </c>
      <c r="C51" s="44" t="s">
        <v>1424</v>
      </c>
      <c r="D51" s="44" t="s">
        <v>1425</v>
      </c>
      <c r="E51" s="43" t="s">
        <v>7587</v>
      </c>
      <c r="F51" s="56" t="s">
        <v>9083</v>
      </c>
      <c r="G51" s="104">
        <v>1676284.4745999984</v>
      </c>
      <c r="H51" s="104">
        <v>0</v>
      </c>
      <c r="I51" s="205">
        <v>1676284.4745999984</v>
      </c>
      <c r="J51" s="43" t="s">
        <v>89</v>
      </c>
      <c r="K51" s="193">
        <f t="shared" si="0"/>
        <v>5.0554142320330763E-5</v>
      </c>
      <c r="L51" s="156">
        <f t="shared" si="1"/>
        <v>468946.74943930813</v>
      </c>
      <c r="M51" s="156">
        <f t="shared" si="2"/>
        <v>505541.42320330761</v>
      </c>
      <c r="N51" s="156">
        <f t="shared" si="3"/>
        <v>350898.15101483359</v>
      </c>
      <c r="O51" s="156">
        <f t="shared" si="4"/>
        <v>350898.15101483359</v>
      </c>
    </row>
    <row r="52" spans="1:15" ht="42" x14ac:dyDescent="0.15">
      <c r="A52" s="90" t="s">
        <v>88</v>
      </c>
      <c r="B52" s="90" t="s">
        <v>7653</v>
      </c>
      <c r="C52" s="44" t="s">
        <v>174</v>
      </c>
      <c r="D52" s="44" t="s">
        <v>175</v>
      </c>
      <c r="E52" s="43" t="s">
        <v>7589</v>
      </c>
      <c r="F52" s="56" t="s">
        <v>9084</v>
      </c>
      <c r="G52" s="104">
        <v>128984651</v>
      </c>
      <c r="H52" s="104">
        <v>0</v>
      </c>
      <c r="I52" s="205">
        <v>128984651</v>
      </c>
      <c r="J52" s="43" t="s">
        <v>11</v>
      </c>
      <c r="K52" s="193">
        <f t="shared" si="0"/>
        <v>3.8899772100724076E-3</v>
      </c>
      <c r="L52" s="156">
        <f t="shared" si="1"/>
        <v>36083930.69944004</v>
      </c>
      <c r="M52" s="156">
        <f t="shared" si="2"/>
        <v>38899772.100724079</v>
      </c>
      <c r="N52" s="156">
        <f t="shared" si="3"/>
        <v>27000474.102698971</v>
      </c>
      <c r="O52" s="156">
        <f t="shared" si="4"/>
        <v>27000474.102698971</v>
      </c>
    </row>
    <row r="53" spans="1:15" ht="84" x14ac:dyDescent="0.15">
      <c r="A53" s="90" t="s">
        <v>88</v>
      </c>
      <c r="B53" s="90" t="s">
        <v>7653</v>
      </c>
      <c r="C53" s="44" t="s">
        <v>1119</v>
      </c>
      <c r="D53" s="44" t="s">
        <v>1120</v>
      </c>
      <c r="E53" s="43" t="s">
        <v>7586</v>
      </c>
      <c r="F53" s="56" t="s">
        <v>9085</v>
      </c>
      <c r="G53" s="104">
        <v>3805583</v>
      </c>
      <c r="H53" s="104">
        <v>0</v>
      </c>
      <c r="I53" s="205">
        <v>3805583</v>
      </c>
      <c r="J53" s="43" t="s">
        <v>11</v>
      </c>
      <c r="K53" s="193">
        <f t="shared" si="0"/>
        <v>1.1477048645919105E-4</v>
      </c>
      <c r="L53" s="156">
        <f t="shared" si="1"/>
        <v>1064625.8463959959</v>
      </c>
      <c r="M53" s="156">
        <f t="shared" si="2"/>
        <v>1147704.8645919105</v>
      </c>
      <c r="N53" s="156">
        <f t="shared" si="3"/>
        <v>796626.14458809874</v>
      </c>
      <c r="O53" s="156">
        <f t="shared" si="4"/>
        <v>796626.14458809874</v>
      </c>
    </row>
    <row r="54" spans="1:15" ht="84" x14ac:dyDescent="0.15">
      <c r="A54" s="90" t="s">
        <v>88</v>
      </c>
      <c r="B54" s="90" t="s">
        <v>7653</v>
      </c>
      <c r="C54" s="44" t="s">
        <v>453</v>
      </c>
      <c r="D54" s="44" t="s">
        <v>454</v>
      </c>
      <c r="E54" s="43" t="s">
        <v>7587</v>
      </c>
      <c r="F54" s="56" t="s">
        <v>9086</v>
      </c>
      <c r="G54" s="104">
        <v>24755330.5</v>
      </c>
      <c r="H54" s="104">
        <v>0</v>
      </c>
      <c r="I54" s="205">
        <v>24755330.5</v>
      </c>
      <c r="J54" s="43" t="s">
        <v>7579</v>
      </c>
      <c r="K54" s="193">
        <f t="shared" si="0"/>
        <v>7.4658240904036232E-4</v>
      </c>
      <c r="L54" s="156">
        <f t="shared" si="1"/>
        <v>6925394.7913828474</v>
      </c>
      <c r="M54" s="156">
        <f t="shared" si="2"/>
        <v>7465824.0904036229</v>
      </c>
      <c r="N54" s="156">
        <f t="shared" si="3"/>
        <v>5182055.8096405128</v>
      </c>
      <c r="O54" s="156">
        <f t="shared" si="4"/>
        <v>5182055.8096405128</v>
      </c>
    </row>
    <row r="55" spans="1:15" ht="84" x14ac:dyDescent="0.15">
      <c r="A55" s="90" t="s">
        <v>88</v>
      </c>
      <c r="B55" s="90" t="s">
        <v>7653</v>
      </c>
      <c r="C55" s="44" t="s">
        <v>1840</v>
      </c>
      <c r="D55" s="44" t="s">
        <v>1841</v>
      </c>
      <c r="E55" s="43" t="s">
        <v>7586</v>
      </c>
      <c r="F55" s="56" t="s">
        <v>9087</v>
      </c>
      <c r="G55" s="104">
        <v>296898</v>
      </c>
      <c r="H55" s="104">
        <v>0</v>
      </c>
      <c r="I55" s="205">
        <v>296898</v>
      </c>
      <c r="J55" s="43" t="s">
        <v>7</v>
      </c>
      <c r="K55" s="193">
        <f t="shared" si="0"/>
        <v>8.9539836310917156E-6</v>
      </c>
      <c r="L55" s="156">
        <f t="shared" si="1"/>
        <v>83058.307897443941</v>
      </c>
      <c r="M55" s="156">
        <f t="shared" si="2"/>
        <v>89539.836310917162</v>
      </c>
      <c r="N55" s="156">
        <f t="shared" si="3"/>
        <v>62149.927902220858</v>
      </c>
      <c r="O55" s="156">
        <f t="shared" si="4"/>
        <v>62149.927902220858</v>
      </c>
    </row>
    <row r="56" spans="1:15" ht="84" x14ac:dyDescent="0.15">
      <c r="A56" s="90" t="s">
        <v>88</v>
      </c>
      <c r="B56" s="90" t="s">
        <v>7653</v>
      </c>
      <c r="C56" s="44" t="s">
        <v>826</v>
      </c>
      <c r="D56" s="44" t="s">
        <v>827</v>
      </c>
      <c r="E56" s="43" t="s">
        <v>7586</v>
      </c>
      <c r="F56" s="56" t="s">
        <v>9088</v>
      </c>
      <c r="G56" s="104">
        <v>7683778</v>
      </c>
      <c r="H56" s="104">
        <v>0</v>
      </c>
      <c r="I56" s="205">
        <v>7683778</v>
      </c>
      <c r="J56" s="43" t="s">
        <v>11</v>
      </c>
      <c r="K56" s="193">
        <f t="shared" si="0"/>
        <v>2.3173083832475343E-4</v>
      </c>
      <c r="L56" s="156">
        <f t="shared" si="1"/>
        <v>2149565.1669583693</v>
      </c>
      <c r="M56" s="156">
        <f t="shared" si="2"/>
        <v>2317308.3832475343</v>
      </c>
      <c r="N56" s="156">
        <f t="shared" si="3"/>
        <v>1608452.2250627177</v>
      </c>
      <c r="O56" s="156">
        <f t="shared" si="4"/>
        <v>1608452.2250627177</v>
      </c>
    </row>
    <row r="57" spans="1:15" ht="42" x14ac:dyDescent="0.15">
      <c r="A57" s="90" t="s">
        <v>88</v>
      </c>
      <c r="B57" s="90" t="s">
        <v>7653</v>
      </c>
      <c r="C57" s="44" t="s">
        <v>163</v>
      </c>
      <c r="D57" s="44" t="s">
        <v>578</v>
      </c>
      <c r="E57" s="43" t="s">
        <v>7587</v>
      </c>
      <c r="F57" s="56" t="s">
        <v>9089</v>
      </c>
      <c r="G57" s="104">
        <v>161655902</v>
      </c>
      <c r="H57" s="104">
        <v>0</v>
      </c>
      <c r="I57" s="205">
        <v>161655902</v>
      </c>
      <c r="J57" s="43" t="s">
        <v>11</v>
      </c>
      <c r="K57" s="193">
        <f t="shared" si="0"/>
        <v>4.8752915155284527E-3</v>
      </c>
      <c r="L57" s="156">
        <f t="shared" si="1"/>
        <v>45223833.376294293</v>
      </c>
      <c r="M57" s="156">
        <f t="shared" si="2"/>
        <v>48752915.155284524</v>
      </c>
      <c r="N57" s="156">
        <f t="shared" si="3"/>
        <v>33839576.737696044</v>
      </c>
      <c r="O57" s="156">
        <f t="shared" si="4"/>
        <v>33839576.737696044</v>
      </c>
    </row>
    <row r="58" spans="1:15" ht="70" x14ac:dyDescent="0.15">
      <c r="A58" s="90" t="s">
        <v>88</v>
      </c>
      <c r="B58" s="90" t="s">
        <v>7653</v>
      </c>
      <c r="C58" s="44" t="s">
        <v>915</v>
      </c>
      <c r="D58" s="44" t="s">
        <v>916</v>
      </c>
      <c r="E58" s="43" t="s">
        <v>7587</v>
      </c>
      <c r="F58" s="56" t="s">
        <v>9090</v>
      </c>
      <c r="G58" s="104">
        <v>6008968.5</v>
      </c>
      <c r="H58" s="104">
        <v>0</v>
      </c>
      <c r="I58" s="205">
        <v>6008968.5</v>
      </c>
      <c r="J58" s="43" t="s">
        <v>7579</v>
      </c>
      <c r="K58" s="193">
        <f t="shared" si="0"/>
        <v>1.8122117895285836E-4</v>
      </c>
      <c r="L58" s="156">
        <f t="shared" si="1"/>
        <v>1681031.0470903874</v>
      </c>
      <c r="M58" s="156">
        <f t="shared" si="2"/>
        <v>1812211.7895285836</v>
      </c>
      <c r="N58" s="156">
        <f t="shared" si="3"/>
        <v>1257862.8318200735</v>
      </c>
      <c r="O58" s="156">
        <f t="shared" si="4"/>
        <v>1257862.8318200735</v>
      </c>
    </row>
    <row r="59" spans="1:15" ht="70" x14ac:dyDescent="0.15">
      <c r="A59" s="55" t="s">
        <v>88</v>
      </c>
      <c r="B59" s="55" t="s">
        <v>7653</v>
      </c>
      <c r="C59" s="86" t="s">
        <v>58</v>
      </c>
      <c r="D59" s="87" t="s">
        <v>6388</v>
      </c>
      <c r="E59" s="45" t="s">
        <v>7582</v>
      </c>
      <c r="F59" s="84" t="s">
        <v>9033</v>
      </c>
      <c r="G59" s="104">
        <v>5206926586</v>
      </c>
      <c r="H59" s="104">
        <v>478920987.76797444</v>
      </c>
      <c r="I59" s="205">
        <v>1354476114.9579773</v>
      </c>
      <c r="J59" s="43" t="s">
        <v>11</v>
      </c>
      <c r="K59" s="193">
        <f t="shared" si="0"/>
        <v>4.0848900841495832E-2</v>
      </c>
      <c r="L59" s="156">
        <f t="shared" si="1"/>
        <v>378919676.77759147</v>
      </c>
      <c r="M59" s="156">
        <f t="shared" si="2"/>
        <v>408489008.4149583</v>
      </c>
      <c r="N59" s="156">
        <f t="shared" si="3"/>
        <v>283533714.91191757</v>
      </c>
      <c r="O59" s="156">
        <f t="shared" si="4"/>
        <v>283533714.91191757</v>
      </c>
    </row>
    <row r="60" spans="1:15" ht="70" x14ac:dyDescent="0.15">
      <c r="A60" s="55" t="s">
        <v>88</v>
      </c>
      <c r="B60" s="55" t="s">
        <v>7653</v>
      </c>
      <c r="C60" s="86" t="s">
        <v>54</v>
      </c>
      <c r="D60" s="87" t="s">
        <v>6385</v>
      </c>
      <c r="E60" s="45" t="s">
        <v>7582</v>
      </c>
      <c r="F60" s="84" t="s">
        <v>9034</v>
      </c>
      <c r="G60" s="104">
        <v>9107742512</v>
      </c>
      <c r="H60" s="104">
        <v>744754957.30578125</v>
      </c>
      <c r="I60" s="205">
        <v>1859895417.7073917</v>
      </c>
      <c r="J60" s="43" t="s">
        <v>11</v>
      </c>
      <c r="K60" s="193">
        <f t="shared" si="0"/>
        <v>5.6091563855918444E-2</v>
      </c>
      <c r="L60" s="156">
        <f t="shared" si="1"/>
        <v>520312586.3461042</v>
      </c>
      <c r="M60" s="156">
        <f t="shared" si="2"/>
        <v>560915638.55918443</v>
      </c>
      <c r="N60" s="156">
        <f t="shared" si="3"/>
        <v>389333596.44115263</v>
      </c>
      <c r="O60" s="156">
        <f t="shared" si="4"/>
        <v>389333596.44115263</v>
      </c>
    </row>
    <row r="61" spans="1:15" ht="70" x14ac:dyDescent="0.15">
      <c r="A61" s="55" t="s">
        <v>88</v>
      </c>
      <c r="B61" s="55" t="s">
        <v>7653</v>
      </c>
      <c r="C61" s="86" t="s">
        <v>48</v>
      </c>
      <c r="D61" s="87" t="s">
        <v>6387</v>
      </c>
      <c r="E61" s="45" t="s">
        <v>7582</v>
      </c>
      <c r="F61" s="84" t="s">
        <v>9035</v>
      </c>
      <c r="G61" s="104">
        <v>13215636453</v>
      </c>
      <c r="H61" s="104">
        <v>332068539.68480659</v>
      </c>
      <c r="I61" s="205">
        <v>2765196243.0584011</v>
      </c>
      <c r="J61" s="43" t="s">
        <v>11</v>
      </c>
      <c r="K61" s="193">
        <f t="shared" si="0"/>
        <v>8.3394033968235665E-2</v>
      </c>
      <c r="L61" s="156">
        <f t="shared" si="1"/>
        <v>773573823.17428851</v>
      </c>
      <c r="M61" s="156">
        <f t="shared" si="2"/>
        <v>833940339.6823566</v>
      </c>
      <c r="N61" s="156">
        <f t="shared" si="3"/>
        <v>578841040.16049826</v>
      </c>
      <c r="O61" s="156">
        <f t="shared" si="4"/>
        <v>578841040.16049826</v>
      </c>
    </row>
    <row r="62" spans="1:15" ht="70" x14ac:dyDescent="0.15">
      <c r="A62" s="55" t="s">
        <v>88</v>
      </c>
      <c r="B62" s="55" t="s">
        <v>7653</v>
      </c>
      <c r="C62" s="86" t="s">
        <v>56</v>
      </c>
      <c r="D62" s="87" t="s">
        <v>6391</v>
      </c>
      <c r="E62" s="45" t="s">
        <v>7582</v>
      </c>
      <c r="F62" s="84" t="s">
        <v>9036</v>
      </c>
      <c r="G62" s="104">
        <v>17860829680</v>
      </c>
      <c r="H62" s="104">
        <v>1982371904.5860026</v>
      </c>
      <c r="I62" s="205">
        <v>4631443629.1805649</v>
      </c>
      <c r="J62" s="43" t="s">
        <v>11</v>
      </c>
      <c r="K62" s="193">
        <f t="shared" si="0"/>
        <v>0.13967716334905181</v>
      </c>
      <c r="L62" s="156">
        <f t="shared" si="1"/>
        <v>1295663396.0556638</v>
      </c>
      <c r="M62" s="156">
        <f t="shared" si="2"/>
        <v>1396771633.4905181</v>
      </c>
      <c r="N62" s="156">
        <f t="shared" si="3"/>
        <v>969504299.91704953</v>
      </c>
      <c r="O62" s="156">
        <f t="shared" si="4"/>
        <v>969504299.91704953</v>
      </c>
    </row>
    <row r="63" spans="1:15" ht="70" x14ac:dyDescent="0.15">
      <c r="A63" s="55" t="s">
        <v>88</v>
      </c>
      <c r="B63" s="55" t="s">
        <v>7653</v>
      </c>
      <c r="C63" s="86" t="s">
        <v>55</v>
      </c>
      <c r="D63" s="87" t="s">
        <v>6386</v>
      </c>
      <c r="E63" s="45" t="s">
        <v>7582</v>
      </c>
      <c r="F63" s="84" t="s">
        <v>9037</v>
      </c>
      <c r="G63" s="104">
        <v>9045172676</v>
      </c>
      <c r="H63" s="104">
        <v>1492237211.0705731</v>
      </c>
      <c r="I63" s="205">
        <v>1863286879.0615568</v>
      </c>
      <c r="J63" s="43" t="s">
        <v>11</v>
      </c>
      <c r="K63" s="193">
        <f t="shared" si="0"/>
        <v>5.6193845075228357E-2</v>
      </c>
      <c r="L63" s="156">
        <f t="shared" si="1"/>
        <v>521261360.13837135</v>
      </c>
      <c r="M63" s="156">
        <f t="shared" si="2"/>
        <v>561938450.75228357</v>
      </c>
      <c r="N63" s="156">
        <f t="shared" si="3"/>
        <v>390043534.12562519</v>
      </c>
      <c r="O63" s="156">
        <f t="shared" si="4"/>
        <v>390043534.12562519</v>
      </c>
    </row>
    <row r="64" spans="1:15" ht="70" x14ac:dyDescent="0.15">
      <c r="A64" s="55" t="s">
        <v>88</v>
      </c>
      <c r="B64" s="55" t="s">
        <v>7653</v>
      </c>
      <c r="C64" s="86" t="s">
        <v>52</v>
      </c>
      <c r="D64" s="87" t="s">
        <v>4974</v>
      </c>
      <c r="E64" s="45" t="s">
        <v>7582</v>
      </c>
      <c r="F64" s="84" t="s">
        <v>9038</v>
      </c>
      <c r="G64" s="104">
        <v>12249809662.67</v>
      </c>
      <c r="H64" s="104">
        <v>349837282.58006883</v>
      </c>
      <c r="I64" s="205">
        <v>2537615867.4835224</v>
      </c>
      <c r="J64" s="43" t="s">
        <v>11</v>
      </c>
      <c r="K64" s="193">
        <f t="shared" si="0"/>
        <v>7.6530562480872436E-2</v>
      </c>
      <c r="L64" s="156">
        <f t="shared" si="1"/>
        <v>709907375.75492489</v>
      </c>
      <c r="M64" s="156">
        <f t="shared" si="2"/>
        <v>765305624.8087244</v>
      </c>
      <c r="N64" s="156">
        <f t="shared" si="3"/>
        <v>531201433.51464999</v>
      </c>
      <c r="O64" s="156">
        <f t="shared" si="4"/>
        <v>531201433.51464999</v>
      </c>
    </row>
    <row r="65" spans="1:15" ht="70" x14ac:dyDescent="0.15">
      <c r="A65" s="55" t="s">
        <v>88</v>
      </c>
      <c r="B65" s="55" t="s">
        <v>7653</v>
      </c>
      <c r="C65" s="86" t="s">
        <v>53</v>
      </c>
      <c r="D65" s="87" t="s">
        <v>6390</v>
      </c>
      <c r="E65" s="45" t="s">
        <v>7582</v>
      </c>
      <c r="F65" s="84" t="s">
        <v>9039</v>
      </c>
      <c r="G65" s="104">
        <v>10448544356</v>
      </c>
      <c r="H65" s="104">
        <v>1409577073.2991881</v>
      </c>
      <c r="I65" s="205">
        <v>2791187940.6859007</v>
      </c>
      <c r="J65" s="43" t="s">
        <v>11</v>
      </c>
      <c r="K65" s="193">
        <f t="shared" si="0"/>
        <v>8.4177903294067824E-2</v>
      </c>
      <c r="L65" s="156">
        <f t="shared" si="1"/>
        <v>780845096.2186408</v>
      </c>
      <c r="M65" s="156">
        <f t="shared" si="2"/>
        <v>841779032.94067824</v>
      </c>
      <c r="N65" s="156">
        <f t="shared" si="3"/>
        <v>584281905.82347143</v>
      </c>
      <c r="O65" s="156">
        <f t="shared" si="4"/>
        <v>584281905.82347143</v>
      </c>
    </row>
    <row r="66" spans="1:15" ht="70" x14ac:dyDescent="0.15">
      <c r="A66" s="55" t="s">
        <v>88</v>
      </c>
      <c r="B66" s="55" t="s">
        <v>7653</v>
      </c>
      <c r="C66" s="86" t="s">
        <v>59</v>
      </c>
      <c r="D66" s="87" t="s">
        <v>6389</v>
      </c>
      <c r="E66" s="45" t="s">
        <v>7582</v>
      </c>
      <c r="F66" s="84" t="s">
        <v>9040</v>
      </c>
      <c r="G66" s="104">
        <v>2296273020</v>
      </c>
      <c r="H66" s="104">
        <v>210657104.8578079</v>
      </c>
      <c r="I66" s="205">
        <v>495496370.12404346</v>
      </c>
      <c r="J66" s="43" t="s">
        <v>11</v>
      </c>
      <c r="K66" s="193">
        <f t="shared" si="0"/>
        <v>1.4943402742207922E-2</v>
      </c>
      <c r="L66" s="156">
        <f t="shared" si="1"/>
        <v>138616932.65642962</v>
      </c>
      <c r="M66" s="156">
        <f t="shared" si="2"/>
        <v>149434027.42207921</v>
      </c>
      <c r="N66" s="156">
        <f t="shared" si="3"/>
        <v>103722705.03345069</v>
      </c>
      <c r="O66" s="156">
        <f t="shared" si="4"/>
        <v>103722705.03345069</v>
      </c>
    </row>
    <row r="67" spans="1:15" ht="70" x14ac:dyDescent="0.15">
      <c r="A67" s="55" t="s">
        <v>88</v>
      </c>
      <c r="B67" s="55" t="s">
        <v>7653</v>
      </c>
      <c r="C67" s="86" t="s">
        <v>57</v>
      </c>
      <c r="D67" s="87" t="s">
        <v>6416</v>
      </c>
      <c r="E67" s="45" t="s">
        <v>7582</v>
      </c>
      <c r="F67" s="84" t="s">
        <v>9041</v>
      </c>
      <c r="G67" s="104">
        <v>6709985187</v>
      </c>
      <c r="H67" s="104">
        <v>593180363.6493212</v>
      </c>
      <c r="I67" s="205">
        <v>1730919869.4267178</v>
      </c>
      <c r="J67" s="43" t="s">
        <v>11</v>
      </c>
      <c r="K67" s="193">
        <f t="shared" si="0"/>
        <v>5.2201861169756079E-2</v>
      </c>
      <c r="L67" s="156">
        <f t="shared" si="1"/>
        <v>484231202.16588789</v>
      </c>
      <c r="M67" s="156">
        <f t="shared" si="2"/>
        <v>522018611.69756079</v>
      </c>
      <c r="N67" s="156">
        <f t="shared" si="3"/>
        <v>362335027.81895483</v>
      </c>
      <c r="O67" s="156">
        <f t="shared" si="4"/>
        <v>362335027.81895483</v>
      </c>
    </row>
    <row r="68" spans="1:15" ht="70" x14ac:dyDescent="0.15">
      <c r="A68" s="55" t="s">
        <v>88</v>
      </c>
      <c r="B68" s="55" t="s">
        <v>7653</v>
      </c>
      <c r="C68" s="86" t="s">
        <v>60</v>
      </c>
      <c r="D68" s="87" t="s">
        <v>125</v>
      </c>
      <c r="E68" s="45" t="s">
        <v>7582</v>
      </c>
      <c r="F68" s="84" t="s">
        <v>9042</v>
      </c>
      <c r="G68" s="104">
        <v>447215788</v>
      </c>
      <c r="H68" s="104">
        <v>56591193.9583425</v>
      </c>
      <c r="I68" s="205">
        <v>115359325.98396522</v>
      </c>
      <c r="J68" s="43" t="s">
        <v>11</v>
      </c>
      <c r="K68" s="193">
        <f t="shared" si="0"/>
        <v>3.479058520280358E-3</v>
      </c>
      <c r="L68" s="156">
        <f t="shared" si="1"/>
        <v>32272195.893599108</v>
      </c>
      <c r="M68" s="156">
        <f t="shared" si="2"/>
        <v>34790585.202803582</v>
      </c>
      <c r="N68" s="156">
        <f t="shared" si="3"/>
        <v>24148272.446268521</v>
      </c>
      <c r="O68" s="156">
        <f t="shared" si="4"/>
        <v>24148272.446268521</v>
      </c>
    </row>
  </sheetData>
  <mergeCells count="1">
    <mergeCell ref="A1:C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E2741"/>
  <sheetViews>
    <sheetView topLeftCell="T46" workbookViewId="0">
      <selection activeCell="A4" sqref="A4:AE63"/>
    </sheetView>
  </sheetViews>
  <sheetFormatPr baseColWidth="10" defaultRowHeight="13" x14ac:dyDescent="0.15"/>
  <cols>
    <col min="1" max="1" width="13.5" style="211" bestFit="1" customWidth="1"/>
    <col min="2" max="2" width="51.5" bestFit="1" customWidth="1"/>
    <col min="3" max="3" width="18.5" style="145" bestFit="1" customWidth="1"/>
    <col min="4" max="4" width="39.83203125" style="145" bestFit="1" customWidth="1"/>
    <col min="5" max="6" width="26.5" style="145" bestFit="1" customWidth="1"/>
    <col min="7" max="7" width="13.33203125" style="145" bestFit="1" customWidth="1"/>
    <col min="8" max="14" width="21.33203125" style="145" bestFit="1" customWidth="1"/>
    <col min="15" max="19" width="22.33203125" style="145" bestFit="1" customWidth="1"/>
    <col min="20" max="20" width="14.33203125" style="145" bestFit="1" customWidth="1"/>
    <col min="21" max="21" width="13.5" style="145" bestFit="1" customWidth="1"/>
    <col min="22" max="22" width="14.33203125" style="145" bestFit="1" customWidth="1"/>
    <col min="23" max="23" width="13.5" style="145" bestFit="1" customWidth="1"/>
    <col min="24" max="24" width="14.33203125" style="145" bestFit="1" customWidth="1"/>
    <col min="25" max="25" width="14.5" style="145" bestFit="1" customWidth="1"/>
    <col min="26" max="26" width="14.33203125" style="145" bestFit="1" customWidth="1"/>
    <col min="27" max="27" width="14.5" style="145" bestFit="1" customWidth="1"/>
    <col min="28" max="28" width="14.5" style="145" customWidth="1"/>
    <col min="29" max="31" width="19" bestFit="1" customWidth="1"/>
  </cols>
  <sheetData>
    <row r="1" spans="1:31" x14ac:dyDescent="0.15">
      <c r="A1" s="214" t="s">
        <v>7660</v>
      </c>
      <c r="B1" s="209" t="s">
        <v>88</v>
      </c>
    </row>
    <row r="3" spans="1:31" x14ac:dyDescent="0.15">
      <c r="B3" s="211"/>
      <c r="C3" s="211"/>
      <c r="D3" s="211"/>
      <c r="E3" s="211"/>
      <c r="F3" s="211"/>
      <c r="G3" s="211"/>
      <c r="H3" s="211"/>
      <c r="I3" s="211"/>
      <c r="J3" s="211"/>
      <c r="K3" s="211"/>
      <c r="L3" s="211"/>
      <c r="M3" s="211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  <c r="AA3" s="211"/>
      <c r="AB3" s="211"/>
      <c r="AC3" s="210" t="s">
        <v>8961</v>
      </c>
    </row>
    <row r="4" spans="1:31" x14ac:dyDescent="0.15">
      <c r="A4" s="214" t="s">
        <v>9099</v>
      </c>
      <c r="B4" s="210" t="s">
        <v>0</v>
      </c>
      <c r="C4" s="210" t="s">
        <v>4</v>
      </c>
      <c r="D4" s="210" t="s">
        <v>7658</v>
      </c>
      <c r="E4" s="210" t="s">
        <v>7588</v>
      </c>
      <c r="F4" s="213" t="s">
        <v>2</v>
      </c>
      <c r="G4" s="213" t="s">
        <v>8980</v>
      </c>
      <c r="H4" s="213" t="s">
        <v>9023</v>
      </c>
      <c r="I4" s="213" t="s">
        <v>9014</v>
      </c>
      <c r="J4" s="213" t="s">
        <v>9015</v>
      </c>
      <c r="K4" s="213" t="s">
        <v>9016</v>
      </c>
      <c r="L4" s="213" t="s">
        <v>9017</v>
      </c>
      <c r="M4" s="213" t="s">
        <v>9018</v>
      </c>
      <c r="N4" s="213" t="s">
        <v>9019</v>
      </c>
      <c r="O4" s="213" t="s">
        <v>9020</v>
      </c>
      <c r="P4" s="213" t="s">
        <v>9013</v>
      </c>
      <c r="Q4" s="213" t="s">
        <v>9011</v>
      </c>
      <c r="R4" s="213" t="s">
        <v>9012</v>
      </c>
      <c r="S4" s="213" t="s">
        <v>9029</v>
      </c>
      <c r="T4" s="213" t="s">
        <v>9030</v>
      </c>
      <c r="U4" s="213" t="s">
        <v>9031</v>
      </c>
      <c r="V4" s="213" t="s">
        <v>9032</v>
      </c>
      <c r="W4" s="213" t="s">
        <v>9093</v>
      </c>
      <c r="X4" s="213" t="s">
        <v>9094</v>
      </c>
      <c r="Y4" s="213" t="s">
        <v>9095</v>
      </c>
      <c r="Z4" s="213" t="s">
        <v>9096</v>
      </c>
      <c r="AA4" s="213" t="s">
        <v>9097</v>
      </c>
      <c r="AB4" s="213" t="s">
        <v>9098</v>
      </c>
      <c r="AC4" s="209" t="s">
        <v>9101</v>
      </c>
      <c r="AD4" s="209" t="s">
        <v>9102</v>
      </c>
      <c r="AE4" s="209" t="s">
        <v>9103</v>
      </c>
    </row>
    <row r="5" spans="1:31" x14ac:dyDescent="0.15">
      <c r="A5" s="211">
        <v>800155413</v>
      </c>
      <c r="B5" s="209" t="s">
        <v>623</v>
      </c>
      <c r="C5" s="209" t="s">
        <v>11</v>
      </c>
      <c r="D5" s="209" t="s">
        <v>7653</v>
      </c>
      <c r="E5" s="209" t="s">
        <v>7586</v>
      </c>
      <c r="F5" s="148">
        <v>1755767</v>
      </c>
      <c r="G5" s="209">
        <v>0</v>
      </c>
      <c r="H5" s="209">
        <v>0</v>
      </c>
      <c r="I5" s="209">
        <v>0</v>
      </c>
      <c r="J5" s="209">
        <v>0</v>
      </c>
      <c r="K5" s="209">
        <v>0</v>
      </c>
      <c r="L5" s="209">
        <v>0</v>
      </c>
      <c r="M5" s="209">
        <v>0</v>
      </c>
      <c r="N5" s="209">
        <v>0</v>
      </c>
      <c r="O5" s="209">
        <v>0</v>
      </c>
      <c r="P5" s="209">
        <v>0</v>
      </c>
      <c r="Q5" s="209">
        <v>0</v>
      </c>
      <c r="R5" s="209">
        <v>0</v>
      </c>
      <c r="S5" s="209">
        <v>0</v>
      </c>
      <c r="T5" s="209">
        <v>0</v>
      </c>
      <c r="U5" s="209">
        <v>0</v>
      </c>
      <c r="V5" s="209">
        <v>0</v>
      </c>
      <c r="W5" s="209">
        <v>0</v>
      </c>
      <c r="X5" s="209">
        <v>0</v>
      </c>
      <c r="Y5" s="209">
        <v>0</v>
      </c>
      <c r="Z5" s="209">
        <v>0</v>
      </c>
      <c r="AA5" s="209">
        <v>0</v>
      </c>
      <c r="AB5" s="209">
        <v>491182.27836553782</v>
      </c>
      <c r="AC5" s="212">
        <v>529512.12126760732</v>
      </c>
      <c r="AD5" s="212">
        <v>367536.3002212834</v>
      </c>
      <c r="AE5" s="212">
        <v>367536.3002212834</v>
      </c>
    </row>
    <row r="6" spans="1:31" x14ac:dyDescent="0.15">
      <c r="A6" s="211" t="s">
        <v>916</v>
      </c>
      <c r="B6" s="209" t="s">
        <v>915</v>
      </c>
      <c r="C6" s="209" t="s">
        <v>7579</v>
      </c>
      <c r="D6" s="209" t="s">
        <v>7653</v>
      </c>
      <c r="E6" s="209" t="s">
        <v>7587</v>
      </c>
      <c r="F6" s="148">
        <v>6008968.5</v>
      </c>
      <c r="G6" s="209">
        <v>0</v>
      </c>
      <c r="H6" s="209">
        <v>0</v>
      </c>
      <c r="I6" s="209">
        <v>0</v>
      </c>
      <c r="J6" s="209">
        <v>0</v>
      </c>
      <c r="K6" s="209">
        <v>0</v>
      </c>
      <c r="L6" s="209">
        <v>0</v>
      </c>
      <c r="M6" s="209">
        <v>0</v>
      </c>
      <c r="N6" s="209">
        <v>0</v>
      </c>
      <c r="O6" s="209">
        <v>0</v>
      </c>
      <c r="P6" s="209">
        <v>0</v>
      </c>
      <c r="Q6" s="209">
        <v>0</v>
      </c>
      <c r="R6" s="209">
        <v>0</v>
      </c>
      <c r="S6" s="209">
        <v>0</v>
      </c>
      <c r="T6" s="209">
        <v>0</v>
      </c>
      <c r="U6" s="209">
        <v>0</v>
      </c>
      <c r="V6" s="209">
        <v>0</v>
      </c>
      <c r="W6" s="209">
        <v>0</v>
      </c>
      <c r="X6" s="209">
        <v>0</v>
      </c>
      <c r="Y6" s="209">
        <v>0</v>
      </c>
      <c r="Z6" s="209">
        <v>0</v>
      </c>
      <c r="AA6" s="209">
        <v>0</v>
      </c>
      <c r="AB6" s="209">
        <v>1681031.0470903874</v>
      </c>
      <c r="AC6" s="212">
        <v>1812211.7895285836</v>
      </c>
      <c r="AD6" s="212">
        <v>1257862.8318200735</v>
      </c>
      <c r="AE6" s="212">
        <v>1257862.8318200735</v>
      </c>
    </row>
    <row r="7" spans="1:31" x14ac:dyDescent="0.15">
      <c r="A7" s="211" t="s">
        <v>285</v>
      </c>
      <c r="B7" s="209" t="s">
        <v>284</v>
      </c>
      <c r="C7" s="209" t="s">
        <v>91</v>
      </c>
      <c r="D7" s="209" t="s">
        <v>7653</v>
      </c>
      <c r="E7" s="209" t="s">
        <v>7587</v>
      </c>
      <c r="F7" s="148">
        <v>49482187.728</v>
      </c>
      <c r="G7" s="209">
        <v>0</v>
      </c>
      <c r="H7" s="209">
        <v>0</v>
      </c>
      <c r="I7" s="209">
        <v>0</v>
      </c>
      <c r="J7" s="209">
        <v>0</v>
      </c>
      <c r="K7" s="209">
        <v>0</v>
      </c>
      <c r="L7" s="209">
        <v>0</v>
      </c>
      <c r="M7" s="209">
        <v>0</v>
      </c>
      <c r="N7" s="209">
        <v>0</v>
      </c>
      <c r="O7" s="209">
        <v>0</v>
      </c>
      <c r="P7" s="209">
        <v>0</v>
      </c>
      <c r="Q7" s="209">
        <v>0</v>
      </c>
      <c r="R7" s="209">
        <v>0</v>
      </c>
      <c r="S7" s="209">
        <v>0</v>
      </c>
      <c r="T7" s="209">
        <v>0</v>
      </c>
      <c r="U7" s="209">
        <v>0</v>
      </c>
      <c r="V7" s="209">
        <v>0</v>
      </c>
      <c r="W7" s="209">
        <v>0</v>
      </c>
      <c r="X7" s="209">
        <v>0</v>
      </c>
      <c r="Y7" s="209">
        <v>0</v>
      </c>
      <c r="Z7" s="209">
        <v>0</v>
      </c>
      <c r="AA7" s="209">
        <v>0</v>
      </c>
      <c r="AB7" s="209">
        <v>13842824.080160007</v>
      </c>
      <c r="AC7" s="212">
        <v>14923061.083170628</v>
      </c>
      <c r="AD7" s="212">
        <v>10358151.283401564</v>
      </c>
      <c r="AE7" s="212">
        <v>10358151.283401564</v>
      </c>
    </row>
    <row r="8" spans="1:31" x14ac:dyDescent="0.15">
      <c r="A8" s="211" t="s">
        <v>1730</v>
      </c>
      <c r="B8" s="209" t="s">
        <v>1729</v>
      </c>
      <c r="C8" s="209" t="s">
        <v>11</v>
      </c>
      <c r="D8" s="209" t="s">
        <v>7653</v>
      </c>
      <c r="E8" s="209" t="s">
        <v>7586</v>
      </c>
      <c r="F8" s="148">
        <v>978330</v>
      </c>
      <c r="G8" s="209">
        <v>0</v>
      </c>
      <c r="H8" s="209">
        <v>0</v>
      </c>
      <c r="I8" s="209">
        <v>0</v>
      </c>
      <c r="J8" s="209">
        <v>0</v>
      </c>
      <c r="K8" s="209">
        <v>0</v>
      </c>
      <c r="L8" s="209">
        <v>0</v>
      </c>
      <c r="M8" s="209">
        <v>0</v>
      </c>
      <c r="N8" s="209">
        <v>0</v>
      </c>
      <c r="O8" s="209">
        <v>0</v>
      </c>
      <c r="P8" s="209">
        <v>0</v>
      </c>
      <c r="Q8" s="209">
        <v>0</v>
      </c>
      <c r="R8" s="209">
        <v>0</v>
      </c>
      <c r="S8" s="209">
        <v>0</v>
      </c>
      <c r="T8" s="209">
        <v>0</v>
      </c>
      <c r="U8" s="209">
        <v>0</v>
      </c>
      <c r="V8" s="209">
        <v>0</v>
      </c>
      <c r="W8" s="209">
        <v>0</v>
      </c>
      <c r="X8" s="209">
        <v>0</v>
      </c>
      <c r="Y8" s="209">
        <v>0</v>
      </c>
      <c r="Z8" s="209">
        <v>0</v>
      </c>
      <c r="AA8" s="209">
        <v>0</v>
      </c>
      <c r="AB8" s="209">
        <v>273691.41713755677</v>
      </c>
      <c r="AC8" s="212">
        <v>295049.16859682306</v>
      </c>
      <c r="AD8" s="212">
        <v>204794.70715390379</v>
      </c>
      <c r="AE8" s="212">
        <v>204794.70715390379</v>
      </c>
    </row>
    <row r="9" spans="1:31" x14ac:dyDescent="0.15">
      <c r="A9" s="211" t="s">
        <v>404</v>
      </c>
      <c r="B9" s="209" t="s">
        <v>403</v>
      </c>
      <c r="C9" s="209" t="s">
        <v>690</v>
      </c>
      <c r="D9" s="209" t="s">
        <v>7653</v>
      </c>
      <c r="E9" s="209" t="s">
        <v>7587</v>
      </c>
      <c r="F9" s="148">
        <v>29448680.370000001</v>
      </c>
      <c r="G9" s="209">
        <v>0</v>
      </c>
      <c r="H9" s="209">
        <v>0</v>
      </c>
      <c r="I9" s="209">
        <v>0</v>
      </c>
      <c r="J9" s="209">
        <v>0</v>
      </c>
      <c r="K9" s="209">
        <v>0</v>
      </c>
      <c r="L9" s="209">
        <v>0</v>
      </c>
      <c r="M9" s="209">
        <v>0</v>
      </c>
      <c r="N9" s="209">
        <v>0</v>
      </c>
      <c r="O9" s="209">
        <v>0</v>
      </c>
      <c r="P9" s="209">
        <v>0</v>
      </c>
      <c r="Q9" s="209">
        <v>0</v>
      </c>
      <c r="R9" s="209">
        <v>0</v>
      </c>
      <c r="S9" s="209">
        <v>0</v>
      </c>
      <c r="T9" s="209">
        <v>0</v>
      </c>
      <c r="U9" s="209">
        <v>0</v>
      </c>
      <c r="V9" s="209">
        <v>0</v>
      </c>
      <c r="W9" s="209">
        <v>0</v>
      </c>
      <c r="X9" s="209">
        <v>0</v>
      </c>
      <c r="Y9" s="209">
        <v>0</v>
      </c>
      <c r="Z9" s="209">
        <v>0</v>
      </c>
      <c r="AA9" s="209">
        <v>0</v>
      </c>
      <c r="AB9" s="209">
        <v>8238376.6860836828</v>
      </c>
      <c r="AC9" s="212">
        <v>8881265.6868767031</v>
      </c>
      <c r="AD9" s="212">
        <v>6164518.9991547484</v>
      </c>
      <c r="AE9" s="212">
        <v>6164518.9991547484</v>
      </c>
    </row>
    <row r="10" spans="1:31" x14ac:dyDescent="0.15">
      <c r="A10" s="211" t="s">
        <v>129</v>
      </c>
      <c r="B10" s="209" t="s">
        <v>128</v>
      </c>
      <c r="C10" s="209" t="s">
        <v>11</v>
      </c>
      <c r="D10" s="209" t="s">
        <v>7653</v>
      </c>
      <c r="E10" s="209" t="s">
        <v>7587</v>
      </c>
      <c r="F10" s="148">
        <v>3887712</v>
      </c>
      <c r="G10" s="209">
        <v>0</v>
      </c>
      <c r="H10" s="209">
        <v>0</v>
      </c>
      <c r="I10" s="209">
        <v>0</v>
      </c>
      <c r="J10" s="209">
        <v>0</v>
      </c>
      <c r="K10" s="209">
        <v>0</v>
      </c>
      <c r="L10" s="209">
        <v>0</v>
      </c>
      <c r="M10" s="209">
        <v>0</v>
      </c>
      <c r="N10" s="209">
        <v>0</v>
      </c>
      <c r="O10" s="209">
        <v>0</v>
      </c>
      <c r="P10" s="209">
        <v>0</v>
      </c>
      <c r="Q10" s="209">
        <v>0</v>
      </c>
      <c r="R10" s="209">
        <v>0</v>
      </c>
      <c r="S10" s="209">
        <v>0</v>
      </c>
      <c r="T10" s="209">
        <v>0</v>
      </c>
      <c r="U10" s="209">
        <v>0</v>
      </c>
      <c r="V10" s="209">
        <v>0</v>
      </c>
      <c r="W10" s="209">
        <v>0</v>
      </c>
      <c r="X10" s="209">
        <v>0</v>
      </c>
      <c r="Y10" s="209">
        <v>0</v>
      </c>
      <c r="Z10" s="209">
        <v>0</v>
      </c>
      <c r="AA10" s="209">
        <v>0</v>
      </c>
      <c r="AB10" s="209">
        <v>1087601.7363289332</v>
      </c>
      <c r="AC10" s="212">
        <v>1172473.6983879593</v>
      </c>
      <c r="AD10" s="212">
        <v>813818.28272537654</v>
      </c>
      <c r="AE10" s="212">
        <v>813818.28272537654</v>
      </c>
    </row>
    <row r="11" spans="1:31" x14ac:dyDescent="0.15">
      <c r="A11" s="211" t="s">
        <v>1036</v>
      </c>
      <c r="B11" s="209" t="s">
        <v>1035</v>
      </c>
      <c r="C11" s="209" t="s">
        <v>11</v>
      </c>
      <c r="D11" s="209" t="s">
        <v>7653</v>
      </c>
      <c r="E11" s="209" t="s">
        <v>7586</v>
      </c>
      <c r="F11" s="148">
        <v>4389416</v>
      </c>
      <c r="G11" s="209">
        <v>0</v>
      </c>
      <c r="H11" s="209">
        <v>0</v>
      </c>
      <c r="I11" s="209">
        <v>0</v>
      </c>
      <c r="J11" s="209">
        <v>0</v>
      </c>
      <c r="K11" s="209">
        <v>0</v>
      </c>
      <c r="L11" s="209">
        <v>0</v>
      </c>
      <c r="M11" s="209">
        <v>0</v>
      </c>
      <c r="N11" s="209">
        <v>0</v>
      </c>
      <c r="O11" s="209">
        <v>0</v>
      </c>
      <c r="P11" s="209">
        <v>0</v>
      </c>
      <c r="Q11" s="209">
        <v>0</v>
      </c>
      <c r="R11" s="209">
        <v>0</v>
      </c>
      <c r="S11" s="209">
        <v>0</v>
      </c>
      <c r="T11" s="209">
        <v>0</v>
      </c>
      <c r="U11" s="209">
        <v>0</v>
      </c>
      <c r="V11" s="209">
        <v>0</v>
      </c>
      <c r="W11" s="209">
        <v>0</v>
      </c>
      <c r="X11" s="209">
        <v>0</v>
      </c>
      <c r="Y11" s="209">
        <v>0</v>
      </c>
      <c r="Z11" s="209">
        <v>0</v>
      </c>
      <c r="AA11" s="209">
        <v>0</v>
      </c>
      <c r="AB11" s="209">
        <v>1227955.2762833254</v>
      </c>
      <c r="AC11" s="212">
        <v>1323779.8507922611</v>
      </c>
      <c r="AD11" s="212">
        <v>918840.4365568466</v>
      </c>
      <c r="AE11" s="212">
        <v>918840.4365568466</v>
      </c>
    </row>
    <row r="12" spans="1:31" x14ac:dyDescent="0.15">
      <c r="A12" s="211" t="s">
        <v>156</v>
      </c>
      <c r="B12" s="209" t="s">
        <v>155</v>
      </c>
      <c r="C12" s="209" t="s">
        <v>7577</v>
      </c>
      <c r="D12" s="209" t="s">
        <v>7653</v>
      </c>
      <c r="E12" s="209" t="s">
        <v>7587</v>
      </c>
      <c r="F12" s="148">
        <v>168530346.956043</v>
      </c>
      <c r="G12" s="209">
        <v>0</v>
      </c>
      <c r="H12" s="209">
        <v>0</v>
      </c>
      <c r="I12" s="209">
        <v>0</v>
      </c>
      <c r="J12" s="209">
        <v>0</v>
      </c>
      <c r="K12" s="209">
        <v>0</v>
      </c>
      <c r="L12" s="209">
        <v>0</v>
      </c>
      <c r="M12" s="209">
        <v>0</v>
      </c>
      <c r="N12" s="209">
        <v>0</v>
      </c>
      <c r="O12" s="209">
        <v>0</v>
      </c>
      <c r="P12" s="209">
        <v>0</v>
      </c>
      <c r="Q12" s="209">
        <v>0</v>
      </c>
      <c r="R12" s="209">
        <v>0</v>
      </c>
      <c r="S12" s="209">
        <v>0</v>
      </c>
      <c r="T12" s="209">
        <v>0</v>
      </c>
      <c r="U12" s="209">
        <v>0</v>
      </c>
      <c r="V12" s="209">
        <v>0</v>
      </c>
      <c r="W12" s="209">
        <v>0</v>
      </c>
      <c r="X12" s="209">
        <v>0</v>
      </c>
      <c r="Y12" s="209">
        <v>0</v>
      </c>
      <c r="Z12" s="209">
        <v>0</v>
      </c>
      <c r="AA12" s="209">
        <v>0</v>
      </c>
      <c r="AB12" s="209">
        <v>47146984.646370381</v>
      </c>
      <c r="AC12" s="212">
        <v>50826141.233238913</v>
      </c>
      <c r="AD12" s="212">
        <v>35278610.54185053</v>
      </c>
      <c r="AE12" s="212">
        <v>35278610.54185053</v>
      </c>
    </row>
    <row r="13" spans="1:31" x14ac:dyDescent="0.15">
      <c r="A13" s="211" t="s">
        <v>578</v>
      </c>
      <c r="B13" s="209" t="s">
        <v>163</v>
      </c>
      <c r="C13" s="209" t="s">
        <v>11</v>
      </c>
      <c r="D13" s="209" t="s">
        <v>7653</v>
      </c>
      <c r="E13" s="209" t="s">
        <v>7587</v>
      </c>
      <c r="F13" s="148">
        <v>161655902</v>
      </c>
      <c r="G13" s="209">
        <v>0</v>
      </c>
      <c r="H13" s="209">
        <v>0</v>
      </c>
      <c r="I13" s="209">
        <v>0</v>
      </c>
      <c r="J13" s="209">
        <v>0</v>
      </c>
      <c r="K13" s="209">
        <v>0</v>
      </c>
      <c r="L13" s="209">
        <v>0</v>
      </c>
      <c r="M13" s="209">
        <v>0</v>
      </c>
      <c r="N13" s="209">
        <v>0</v>
      </c>
      <c r="O13" s="209">
        <v>0</v>
      </c>
      <c r="P13" s="209">
        <v>0</v>
      </c>
      <c r="Q13" s="209">
        <v>0</v>
      </c>
      <c r="R13" s="209">
        <v>0</v>
      </c>
      <c r="S13" s="209">
        <v>0</v>
      </c>
      <c r="T13" s="209">
        <v>0</v>
      </c>
      <c r="U13" s="209">
        <v>0</v>
      </c>
      <c r="V13" s="209">
        <v>0</v>
      </c>
      <c r="W13" s="209">
        <v>0</v>
      </c>
      <c r="X13" s="209">
        <v>0</v>
      </c>
      <c r="Y13" s="209">
        <v>0</v>
      </c>
      <c r="Z13" s="209">
        <v>0</v>
      </c>
      <c r="AA13" s="209">
        <v>0</v>
      </c>
      <c r="AB13" s="209">
        <v>45223833.376294293</v>
      </c>
      <c r="AC13" s="212">
        <v>48752915.155284524</v>
      </c>
      <c r="AD13" s="212">
        <v>33839576.737696044</v>
      </c>
      <c r="AE13" s="212">
        <v>33839576.737696044</v>
      </c>
    </row>
    <row r="14" spans="1:31" x14ac:dyDescent="0.15">
      <c r="A14" s="211" t="s">
        <v>1120</v>
      </c>
      <c r="B14" s="209" t="s">
        <v>1119</v>
      </c>
      <c r="C14" s="209" t="s">
        <v>11</v>
      </c>
      <c r="D14" s="209" t="s">
        <v>7653</v>
      </c>
      <c r="E14" s="209" t="s">
        <v>7586</v>
      </c>
      <c r="F14" s="148">
        <v>3805583</v>
      </c>
      <c r="G14" s="209">
        <v>0</v>
      </c>
      <c r="H14" s="209">
        <v>0</v>
      </c>
      <c r="I14" s="209">
        <v>0</v>
      </c>
      <c r="J14" s="209">
        <v>0</v>
      </c>
      <c r="K14" s="209">
        <v>0</v>
      </c>
      <c r="L14" s="209">
        <v>0</v>
      </c>
      <c r="M14" s="209">
        <v>0</v>
      </c>
      <c r="N14" s="209">
        <v>0</v>
      </c>
      <c r="O14" s="209">
        <v>0</v>
      </c>
      <c r="P14" s="209">
        <v>0</v>
      </c>
      <c r="Q14" s="209">
        <v>0</v>
      </c>
      <c r="R14" s="209">
        <v>0</v>
      </c>
      <c r="S14" s="209">
        <v>0</v>
      </c>
      <c r="T14" s="209">
        <v>0</v>
      </c>
      <c r="U14" s="209">
        <v>0</v>
      </c>
      <c r="V14" s="209">
        <v>0</v>
      </c>
      <c r="W14" s="209">
        <v>0</v>
      </c>
      <c r="X14" s="209">
        <v>0</v>
      </c>
      <c r="Y14" s="209">
        <v>0</v>
      </c>
      <c r="Z14" s="209">
        <v>0</v>
      </c>
      <c r="AA14" s="209">
        <v>0</v>
      </c>
      <c r="AB14" s="209">
        <v>1064625.8463959959</v>
      </c>
      <c r="AC14" s="212">
        <v>1147704.8645919105</v>
      </c>
      <c r="AD14" s="212">
        <v>796626.14458809874</v>
      </c>
      <c r="AE14" s="212">
        <v>796626.14458809874</v>
      </c>
    </row>
    <row r="15" spans="1:31" x14ac:dyDescent="0.15">
      <c r="A15" s="211" t="s">
        <v>1528</v>
      </c>
      <c r="B15" s="209" t="s">
        <v>1527</v>
      </c>
      <c r="C15" s="209" t="s">
        <v>11</v>
      </c>
      <c r="D15" s="209" t="s">
        <v>7653</v>
      </c>
      <c r="E15" s="209" t="s">
        <v>7586</v>
      </c>
      <c r="F15" s="148">
        <v>1367039</v>
      </c>
      <c r="G15" s="209">
        <v>0</v>
      </c>
      <c r="H15" s="209">
        <v>0</v>
      </c>
      <c r="I15" s="209">
        <v>0</v>
      </c>
      <c r="J15" s="209">
        <v>0</v>
      </c>
      <c r="K15" s="209">
        <v>0</v>
      </c>
      <c r="L15" s="209">
        <v>0</v>
      </c>
      <c r="M15" s="209">
        <v>0</v>
      </c>
      <c r="N15" s="209">
        <v>0</v>
      </c>
      <c r="O15" s="209">
        <v>0</v>
      </c>
      <c r="P15" s="209">
        <v>0</v>
      </c>
      <c r="Q15" s="209">
        <v>0</v>
      </c>
      <c r="R15" s="209">
        <v>0</v>
      </c>
      <c r="S15" s="209">
        <v>0</v>
      </c>
      <c r="T15" s="209">
        <v>0</v>
      </c>
      <c r="U15" s="209">
        <v>0</v>
      </c>
      <c r="V15" s="209">
        <v>0</v>
      </c>
      <c r="W15" s="209">
        <v>0</v>
      </c>
      <c r="X15" s="209">
        <v>0</v>
      </c>
      <c r="Y15" s="209">
        <v>0</v>
      </c>
      <c r="Z15" s="209">
        <v>0</v>
      </c>
      <c r="AA15" s="209">
        <v>0</v>
      </c>
      <c r="AB15" s="209">
        <v>382434.19009159325</v>
      </c>
      <c r="AC15" s="212">
        <v>412277.77987941942</v>
      </c>
      <c r="AD15" s="212">
        <v>286163.51504396828</v>
      </c>
      <c r="AE15" s="212">
        <v>286163.51504396828</v>
      </c>
    </row>
    <row r="16" spans="1:31" x14ac:dyDescent="0.15">
      <c r="A16" s="211" t="s">
        <v>120</v>
      </c>
      <c r="B16" s="209" t="s">
        <v>119</v>
      </c>
      <c r="C16" s="209" t="s">
        <v>95</v>
      </c>
      <c r="D16" s="209" t="s">
        <v>7653</v>
      </c>
      <c r="E16" s="209" t="s">
        <v>7587</v>
      </c>
      <c r="F16" s="148">
        <v>367973691.84599996</v>
      </c>
      <c r="G16" s="209">
        <v>0</v>
      </c>
      <c r="H16" s="209">
        <v>0</v>
      </c>
      <c r="I16" s="209">
        <v>0</v>
      </c>
      <c r="J16" s="209">
        <v>0</v>
      </c>
      <c r="K16" s="209">
        <v>0</v>
      </c>
      <c r="L16" s="209">
        <v>0</v>
      </c>
      <c r="M16" s="209">
        <v>0</v>
      </c>
      <c r="N16" s="209">
        <v>0</v>
      </c>
      <c r="O16" s="209">
        <v>0</v>
      </c>
      <c r="P16" s="209">
        <v>0</v>
      </c>
      <c r="Q16" s="209">
        <v>0</v>
      </c>
      <c r="R16" s="209">
        <v>0</v>
      </c>
      <c r="S16" s="209">
        <v>0</v>
      </c>
      <c r="T16" s="209">
        <v>0</v>
      </c>
      <c r="U16" s="209">
        <v>0</v>
      </c>
      <c r="V16" s="209">
        <v>0</v>
      </c>
      <c r="W16" s="209">
        <v>0</v>
      </c>
      <c r="X16" s="209">
        <v>0</v>
      </c>
      <c r="Y16" s="209">
        <v>0</v>
      </c>
      <c r="Z16" s="209">
        <v>0</v>
      </c>
      <c r="AA16" s="209">
        <v>0</v>
      </c>
      <c r="AB16" s="209">
        <v>102941994.20509475</v>
      </c>
      <c r="AC16" s="212">
        <v>110975163.64076117</v>
      </c>
      <c r="AD16" s="212">
        <v>77028267.008005887</v>
      </c>
      <c r="AE16" s="212">
        <v>77028267.008005887</v>
      </c>
    </row>
    <row r="17" spans="1:31" x14ac:dyDescent="0.15">
      <c r="A17" s="211" t="s">
        <v>6453</v>
      </c>
      <c r="B17" s="209" t="s">
        <v>2038</v>
      </c>
      <c r="C17" s="209" t="s">
        <v>7</v>
      </c>
      <c r="D17" s="209" t="s">
        <v>7653</v>
      </c>
      <c r="E17" s="209" t="s">
        <v>7586</v>
      </c>
      <c r="F17" s="148">
        <v>1774850</v>
      </c>
      <c r="G17" s="209">
        <v>0</v>
      </c>
      <c r="H17" s="209">
        <v>0</v>
      </c>
      <c r="I17" s="209">
        <v>0</v>
      </c>
      <c r="J17" s="209">
        <v>0</v>
      </c>
      <c r="K17" s="209">
        <v>0</v>
      </c>
      <c r="L17" s="209">
        <v>0</v>
      </c>
      <c r="M17" s="209">
        <v>0</v>
      </c>
      <c r="N17" s="209">
        <v>0</v>
      </c>
      <c r="O17" s="209">
        <v>0</v>
      </c>
      <c r="P17" s="209">
        <v>0</v>
      </c>
      <c r="Q17" s="209">
        <v>0</v>
      </c>
      <c r="R17" s="209">
        <v>0</v>
      </c>
      <c r="S17" s="209">
        <v>0</v>
      </c>
      <c r="T17" s="209">
        <v>0</v>
      </c>
      <c r="U17" s="209">
        <v>0</v>
      </c>
      <c r="V17" s="209">
        <v>0</v>
      </c>
      <c r="W17" s="209">
        <v>0</v>
      </c>
      <c r="X17" s="209">
        <v>0</v>
      </c>
      <c r="Y17" s="209">
        <v>0</v>
      </c>
      <c r="Z17" s="209">
        <v>0</v>
      </c>
      <c r="AA17" s="209">
        <v>0</v>
      </c>
      <c r="AB17" s="209">
        <v>496520.81782894587</v>
      </c>
      <c r="AC17" s="212">
        <v>535267.25837301463</v>
      </c>
      <c r="AD17" s="212">
        <v>371530.96193728712</v>
      </c>
      <c r="AE17" s="212">
        <v>371530.96193728712</v>
      </c>
    </row>
    <row r="18" spans="1:31" x14ac:dyDescent="0.15">
      <c r="A18" s="211" t="s">
        <v>1841</v>
      </c>
      <c r="B18" s="209" t="s">
        <v>1840</v>
      </c>
      <c r="C18" s="209" t="s">
        <v>7</v>
      </c>
      <c r="D18" s="209" t="s">
        <v>7653</v>
      </c>
      <c r="E18" s="209" t="s">
        <v>7586</v>
      </c>
      <c r="F18" s="148">
        <v>296898</v>
      </c>
      <c r="G18" s="209">
        <v>0</v>
      </c>
      <c r="H18" s="209">
        <v>0</v>
      </c>
      <c r="I18" s="209">
        <v>0</v>
      </c>
      <c r="J18" s="209">
        <v>0</v>
      </c>
      <c r="K18" s="209">
        <v>0</v>
      </c>
      <c r="L18" s="209">
        <v>0</v>
      </c>
      <c r="M18" s="209">
        <v>0</v>
      </c>
      <c r="N18" s="209">
        <v>0</v>
      </c>
      <c r="O18" s="209">
        <v>0</v>
      </c>
      <c r="P18" s="209">
        <v>0</v>
      </c>
      <c r="Q18" s="209">
        <v>0</v>
      </c>
      <c r="R18" s="209">
        <v>0</v>
      </c>
      <c r="S18" s="209">
        <v>0</v>
      </c>
      <c r="T18" s="209">
        <v>0</v>
      </c>
      <c r="U18" s="209">
        <v>0</v>
      </c>
      <c r="V18" s="209">
        <v>0</v>
      </c>
      <c r="W18" s="209">
        <v>0</v>
      </c>
      <c r="X18" s="209">
        <v>0</v>
      </c>
      <c r="Y18" s="209">
        <v>0</v>
      </c>
      <c r="Z18" s="209">
        <v>0</v>
      </c>
      <c r="AA18" s="209">
        <v>0</v>
      </c>
      <c r="AB18" s="209">
        <v>83058.307897443941</v>
      </c>
      <c r="AC18" s="212">
        <v>89539.836310917162</v>
      </c>
      <c r="AD18" s="212">
        <v>62149.927902220858</v>
      </c>
      <c r="AE18" s="212">
        <v>62149.927902220858</v>
      </c>
    </row>
    <row r="19" spans="1:31" x14ac:dyDescent="0.15">
      <c r="A19" s="211" t="s">
        <v>1883</v>
      </c>
      <c r="B19" s="209" t="s">
        <v>1881</v>
      </c>
      <c r="C19" s="209" t="s">
        <v>7</v>
      </c>
      <c r="D19" s="209" t="s">
        <v>7653</v>
      </c>
      <c r="E19" s="209" t="s">
        <v>7586</v>
      </c>
      <c r="F19" s="148">
        <v>158042.5</v>
      </c>
      <c r="G19" s="209">
        <v>0</v>
      </c>
      <c r="H19" s="209">
        <v>0</v>
      </c>
      <c r="I19" s="209">
        <v>0</v>
      </c>
      <c r="J19" s="209">
        <v>0</v>
      </c>
      <c r="K19" s="209">
        <v>0</v>
      </c>
      <c r="L19" s="209">
        <v>0</v>
      </c>
      <c r="M19" s="209">
        <v>0</v>
      </c>
      <c r="N19" s="209">
        <v>0</v>
      </c>
      <c r="O19" s="209">
        <v>0</v>
      </c>
      <c r="P19" s="209">
        <v>0</v>
      </c>
      <c r="Q19" s="209">
        <v>0</v>
      </c>
      <c r="R19" s="209">
        <v>0</v>
      </c>
      <c r="S19" s="209">
        <v>0</v>
      </c>
      <c r="T19" s="209">
        <v>0</v>
      </c>
      <c r="U19" s="209">
        <v>0</v>
      </c>
      <c r="V19" s="209">
        <v>0</v>
      </c>
      <c r="W19" s="209">
        <v>0</v>
      </c>
      <c r="X19" s="209">
        <v>0</v>
      </c>
      <c r="Y19" s="209">
        <v>0</v>
      </c>
      <c r="Z19" s="209">
        <v>0</v>
      </c>
      <c r="AA19" s="209">
        <v>0</v>
      </c>
      <c r="AB19" s="209">
        <v>44212.970871753212</v>
      </c>
      <c r="AC19" s="212">
        <v>47663.169102412699</v>
      </c>
      <c r="AD19" s="212">
        <v>33083.180016324593</v>
      </c>
      <c r="AE19" s="212">
        <v>33083.180016324593</v>
      </c>
    </row>
    <row r="20" spans="1:31" x14ac:dyDescent="0.15">
      <c r="A20" s="211" t="s">
        <v>1903</v>
      </c>
      <c r="B20" s="209" t="s">
        <v>1901</v>
      </c>
      <c r="C20" s="209" t="s">
        <v>11</v>
      </c>
      <c r="D20" s="209" t="s">
        <v>7653</v>
      </c>
      <c r="E20" s="209" t="s">
        <v>7586</v>
      </c>
      <c r="F20" s="148">
        <v>134548</v>
      </c>
      <c r="G20" s="209">
        <v>0</v>
      </c>
      <c r="H20" s="209">
        <v>0</v>
      </c>
      <c r="I20" s="209">
        <v>0</v>
      </c>
      <c r="J20" s="209">
        <v>0</v>
      </c>
      <c r="K20" s="209">
        <v>0</v>
      </c>
      <c r="L20" s="209">
        <v>0</v>
      </c>
      <c r="M20" s="209">
        <v>0</v>
      </c>
      <c r="N20" s="209">
        <v>0</v>
      </c>
      <c r="O20" s="209">
        <v>0</v>
      </c>
      <c r="P20" s="209">
        <v>0</v>
      </c>
      <c r="Q20" s="209">
        <v>0</v>
      </c>
      <c r="R20" s="209">
        <v>0</v>
      </c>
      <c r="S20" s="209">
        <v>0</v>
      </c>
      <c r="T20" s="209">
        <v>0</v>
      </c>
      <c r="U20" s="209">
        <v>0</v>
      </c>
      <c r="V20" s="209">
        <v>0</v>
      </c>
      <c r="W20" s="209">
        <v>0</v>
      </c>
      <c r="X20" s="209">
        <v>0</v>
      </c>
      <c r="Y20" s="209">
        <v>0</v>
      </c>
      <c r="Z20" s="209">
        <v>0</v>
      </c>
      <c r="AA20" s="209">
        <v>0</v>
      </c>
      <c r="AB20" s="209">
        <v>37640.298051806632</v>
      </c>
      <c r="AC20" s="212">
        <v>40577.59195400872</v>
      </c>
      <c r="AD20" s="212">
        <v>28165.054999993299</v>
      </c>
      <c r="AE20" s="212">
        <v>28165.054999993299</v>
      </c>
    </row>
    <row r="21" spans="1:31" x14ac:dyDescent="0.15">
      <c r="A21" s="211" t="s">
        <v>111</v>
      </c>
      <c r="B21" s="209" t="s">
        <v>110</v>
      </c>
      <c r="C21" s="209" t="s">
        <v>690</v>
      </c>
      <c r="D21" s="209" t="s">
        <v>7653</v>
      </c>
      <c r="E21" s="209" t="s">
        <v>7587</v>
      </c>
      <c r="F21" s="148">
        <v>448553037.5</v>
      </c>
      <c r="G21" s="209">
        <v>0</v>
      </c>
      <c r="H21" s="209">
        <v>0</v>
      </c>
      <c r="I21" s="209">
        <v>0</v>
      </c>
      <c r="J21" s="209">
        <v>0</v>
      </c>
      <c r="K21" s="209">
        <v>0</v>
      </c>
      <c r="L21" s="209">
        <v>0</v>
      </c>
      <c r="M21" s="209">
        <v>0</v>
      </c>
      <c r="N21" s="209">
        <v>0</v>
      </c>
      <c r="O21" s="209">
        <v>0</v>
      </c>
      <c r="P21" s="209">
        <v>0</v>
      </c>
      <c r="Q21" s="209">
        <v>0</v>
      </c>
      <c r="R21" s="209">
        <v>0</v>
      </c>
      <c r="S21" s="209">
        <v>0</v>
      </c>
      <c r="T21" s="209">
        <v>0</v>
      </c>
      <c r="U21" s="209">
        <v>0</v>
      </c>
      <c r="V21" s="209">
        <v>0</v>
      </c>
      <c r="W21" s="209">
        <v>0</v>
      </c>
      <c r="X21" s="209">
        <v>0</v>
      </c>
      <c r="Y21" s="209">
        <v>0</v>
      </c>
      <c r="Z21" s="209">
        <v>0</v>
      </c>
      <c r="AA21" s="209">
        <v>0</v>
      </c>
      <c r="AB21" s="209">
        <v>125484362.63298748</v>
      </c>
      <c r="AC21" s="212">
        <v>135276645.69823536</v>
      </c>
      <c r="AD21" s="212">
        <v>93896014.59405981</v>
      </c>
      <c r="AE21" s="212">
        <v>93896014.59405981</v>
      </c>
    </row>
    <row r="22" spans="1:31" x14ac:dyDescent="0.15">
      <c r="A22" s="211" t="s">
        <v>6421</v>
      </c>
      <c r="B22" s="209" t="s">
        <v>690</v>
      </c>
      <c r="C22" s="209" t="s">
        <v>11</v>
      </c>
      <c r="D22" s="209" t="s">
        <v>7653</v>
      </c>
      <c r="E22" s="209" t="s">
        <v>7587</v>
      </c>
      <c r="F22" s="148">
        <v>12381406</v>
      </c>
      <c r="G22" s="209">
        <v>0</v>
      </c>
      <c r="H22" s="209">
        <v>0</v>
      </c>
      <c r="I22" s="209">
        <v>0</v>
      </c>
      <c r="J22" s="209">
        <v>0</v>
      </c>
      <c r="K22" s="209">
        <v>0</v>
      </c>
      <c r="L22" s="209">
        <v>0</v>
      </c>
      <c r="M22" s="209">
        <v>0</v>
      </c>
      <c r="N22" s="209">
        <v>0</v>
      </c>
      <c r="O22" s="209">
        <v>0</v>
      </c>
      <c r="P22" s="209">
        <v>0</v>
      </c>
      <c r="Q22" s="209">
        <v>0</v>
      </c>
      <c r="R22" s="209">
        <v>0</v>
      </c>
      <c r="S22" s="209">
        <v>0</v>
      </c>
      <c r="T22" s="209">
        <v>0</v>
      </c>
      <c r="U22" s="209">
        <v>0</v>
      </c>
      <c r="V22" s="209">
        <v>0</v>
      </c>
      <c r="W22" s="209">
        <v>0</v>
      </c>
      <c r="X22" s="209">
        <v>0</v>
      </c>
      <c r="Y22" s="209">
        <v>0</v>
      </c>
      <c r="Z22" s="209">
        <v>0</v>
      </c>
      <c r="AA22" s="209">
        <v>0</v>
      </c>
      <c r="AB22" s="209">
        <v>3463743.8842675253</v>
      </c>
      <c r="AC22" s="212">
        <v>3734040.1974382028</v>
      </c>
      <c r="AD22" s="212">
        <v>2591810.9594140905</v>
      </c>
      <c r="AE22" s="212">
        <v>2591810.9594140905</v>
      </c>
    </row>
    <row r="23" spans="1:31" x14ac:dyDescent="0.15">
      <c r="A23" s="211" t="s">
        <v>4974</v>
      </c>
      <c r="B23" s="209" t="s">
        <v>52</v>
      </c>
      <c r="C23" s="209" t="s">
        <v>11</v>
      </c>
      <c r="D23" s="209" t="s">
        <v>7653</v>
      </c>
      <c r="E23" s="209" t="s">
        <v>7584</v>
      </c>
      <c r="F23" s="148">
        <v>148908957</v>
      </c>
      <c r="G23" s="209">
        <v>0</v>
      </c>
      <c r="H23" s="209">
        <v>0</v>
      </c>
      <c r="I23" s="209">
        <v>0</v>
      </c>
      <c r="J23" s="209">
        <v>0</v>
      </c>
      <c r="K23" s="209">
        <v>0</v>
      </c>
      <c r="L23" s="209">
        <v>0</v>
      </c>
      <c r="M23" s="209">
        <v>0</v>
      </c>
      <c r="N23" s="209">
        <v>0</v>
      </c>
      <c r="O23" s="209">
        <v>0</v>
      </c>
      <c r="P23" s="209">
        <v>0</v>
      </c>
      <c r="Q23" s="209">
        <v>0</v>
      </c>
      <c r="R23" s="209">
        <v>0</v>
      </c>
      <c r="S23" s="209">
        <v>0</v>
      </c>
      <c r="T23" s="209">
        <v>0</v>
      </c>
      <c r="U23" s="209">
        <v>0</v>
      </c>
      <c r="V23" s="209">
        <v>0</v>
      </c>
      <c r="W23" s="209">
        <v>0</v>
      </c>
      <c r="X23" s="209">
        <v>0</v>
      </c>
      <c r="Y23" s="209">
        <v>0</v>
      </c>
      <c r="Z23" s="209">
        <v>0</v>
      </c>
      <c r="AA23" s="209">
        <v>0</v>
      </c>
      <c r="AB23" s="209">
        <v>41657828.611823723</v>
      </c>
      <c r="AC23" s="212">
        <v>44908634.059540316</v>
      </c>
      <c r="AD23" s="212">
        <v>31171247.1675286</v>
      </c>
      <c r="AE23" s="212">
        <v>31171247.1675286</v>
      </c>
    </row>
    <row r="24" spans="1:31" x14ac:dyDescent="0.15">
      <c r="A24" s="211" t="s">
        <v>4974</v>
      </c>
      <c r="B24" s="209" t="s">
        <v>52</v>
      </c>
      <c r="C24" s="209" t="s">
        <v>11</v>
      </c>
      <c r="D24" s="209" t="s">
        <v>7653</v>
      </c>
      <c r="E24" s="209" t="s">
        <v>7582</v>
      </c>
      <c r="F24" s="148">
        <v>12249809662.67</v>
      </c>
      <c r="G24" s="209">
        <v>0</v>
      </c>
      <c r="H24" s="209">
        <v>0</v>
      </c>
      <c r="I24" s="209">
        <v>2702246359.6748028</v>
      </c>
      <c r="J24" s="209">
        <v>3744746033.3189716</v>
      </c>
      <c r="K24" s="209">
        <v>0</v>
      </c>
      <c r="L24" s="209">
        <v>0</v>
      </c>
      <c r="M24" s="209">
        <v>0</v>
      </c>
      <c r="N24" s="209">
        <v>0</v>
      </c>
      <c r="O24" s="209">
        <v>0</v>
      </c>
      <c r="P24" s="209">
        <v>0</v>
      </c>
      <c r="Q24" s="209">
        <v>193742372.5459913</v>
      </c>
      <c r="R24" s="209">
        <v>585206883.00897479</v>
      </c>
      <c r="S24" s="209">
        <v>497019852.10971612</v>
      </c>
      <c r="T24" s="209">
        <v>845618230.10937583</v>
      </c>
      <c r="U24" s="209">
        <v>845618230.10937583</v>
      </c>
      <c r="V24" s="209">
        <v>297995834.30926818</v>
      </c>
      <c r="W24" s="209">
        <v>0</v>
      </c>
      <c r="X24" s="209">
        <v>0</v>
      </c>
      <c r="Y24" s="209">
        <v>0</v>
      </c>
      <c r="Z24" s="209">
        <v>0</v>
      </c>
      <c r="AA24" s="209">
        <v>0</v>
      </c>
      <c r="AB24" s="209">
        <v>709907375.75492489</v>
      </c>
      <c r="AC24" s="212">
        <v>765305624.8087244</v>
      </c>
      <c r="AD24" s="212">
        <v>531201433.51464999</v>
      </c>
      <c r="AE24" s="212">
        <v>531201433.51464999</v>
      </c>
    </row>
    <row r="25" spans="1:31" x14ac:dyDescent="0.15">
      <c r="A25" s="211" t="s">
        <v>4974</v>
      </c>
      <c r="B25" s="209" t="s">
        <v>52</v>
      </c>
      <c r="C25" s="209" t="s">
        <v>11</v>
      </c>
      <c r="D25" s="209" t="s">
        <v>7653</v>
      </c>
      <c r="E25" s="209" t="s">
        <v>7583</v>
      </c>
      <c r="F25" s="148">
        <v>101156981</v>
      </c>
      <c r="G25" s="209">
        <v>0</v>
      </c>
      <c r="H25" s="209">
        <v>0</v>
      </c>
      <c r="I25" s="209">
        <v>0</v>
      </c>
      <c r="J25" s="209">
        <v>0</v>
      </c>
      <c r="K25" s="209">
        <v>0</v>
      </c>
      <c r="L25" s="209">
        <v>0</v>
      </c>
      <c r="M25" s="209">
        <v>0</v>
      </c>
      <c r="N25" s="209">
        <v>0</v>
      </c>
      <c r="O25" s="209">
        <v>0</v>
      </c>
      <c r="P25" s="209">
        <v>0</v>
      </c>
      <c r="Q25" s="209">
        <v>0</v>
      </c>
      <c r="R25" s="209">
        <v>0</v>
      </c>
      <c r="S25" s="209">
        <v>0</v>
      </c>
      <c r="T25" s="209">
        <v>0</v>
      </c>
      <c r="U25" s="209">
        <v>0</v>
      </c>
      <c r="V25" s="209">
        <v>0</v>
      </c>
      <c r="W25" s="209">
        <v>0</v>
      </c>
      <c r="X25" s="209">
        <v>0</v>
      </c>
      <c r="Y25" s="209">
        <v>0</v>
      </c>
      <c r="Z25" s="209">
        <v>0</v>
      </c>
      <c r="AA25" s="209">
        <v>0</v>
      </c>
      <c r="AB25" s="209">
        <v>28299037.628659964</v>
      </c>
      <c r="AC25" s="212">
        <v>30507378.023585733</v>
      </c>
      <c r="AD25" s="212">
        <v>21175282.676058192</v>
      </c>
      <c r="AE25" s="212">
        <v>21175282.676058192</v>
      </c>
    </row>
    <row r="26" spans="1:31" x14ac:dyDescent="0.15">
      <c r="A26" s="211" t="s">
        <v>6385</v>
      </c>
      <c r="B26" s="209" t="s">
        <v>54</v>
      </c>
      <c r="C26" s="209" t="s">
        <v>11</v>
      </c>
      <c r="D26" s="209" t="s">
        <v>7653</v>
      </c>
      <c r="E26" s="209" t="s">
        <v>7582</v>
      </c>
      <c r="F26" s="148">
        <v>9107742512</v>
      </c>
      <c r="G26" s="209">
        <v>0</v>
      </c>
      <c r="H26" s="209">
        <v>0</v>
      </c>
      <c r="I26" s="209">
        <v>2014129319.2635815</v>
      </c>
      <c r="J26" s="209">
        <v>2791160307.0163503</v>
      </c>
      <c r="K26" s="209">
        <v>0</v>
      </c>
      <c r="L26" s="209">
        <v>0</v>
      </c>
      <c r="M26" s="209">
        <v>0</v>
      </c>
      <c r="N26" s="209">
        <v>0</v>
      </c>
      <c r="O26" s="209">
        <v>0</v>
      </c>
      <c r="P26" s="209">
        <v>0</v>
      </c>
      <c r="Q26" s="209">
        <v>151317649.59202945</v>
      </c>
      <c r="R26" s="209">
        <v>438102584.76452768</v>
      </c>
      <c r="S26" s="209">
        <v>370455585.14905345</v>
      </c>
      <c r="T26" s="209">
        <v>630284675.58821642</v>
      </c>
      <c r="U26" s="209">
        <v>630284675.58821642</v>
      </c>
      <c r="V26" s="209">
        <v>222112297.3306326</v>
      </c>
      <c r="W26" s="209">
        <v>0</v>
      </c>
      <c r="X26" s="209">
        <v>0</v>
      </c>
      <c r="Y26" s="209">
        <v>0</v>
      </c>
      <c r="Z26" s="209">
        <v>0</v>
      </c>
      <c r="AA26" s="209">
        <v>0</v>
      </c>
      <c r="AB26" s="209">
        <v>520312586.3461042</v>
      </c>
      <c r="AC26" s="212">
        <v>560915638.55918443</v>
      </c>
      <c r="AD26" s="212">
        <v>389333596.44115263</v>
      </c>
      <c r="AE26" s="212">
        <v>389333596.44115263</v>
      </c>
    </row>
    <row r="27" spans="1:31" x14ac:dyDescent="0.15">
      <c r="A27" s="211" t="s">
        <v>6416</v>
      </c>
      <c r="B27" s="209" t="s">
        <v>57</v>
      </c>
      <c r="C27" s="209" t="s">
        <v>11</v>
      </c>
      <c r="D27" s="209" t="s">
        <v>7653</v>
      </c>
      <c r="E27" s="209" t="s">
        <v>7582</v>
      </c>
      <c r="F27" s="148">
        <v>6709985187</v>
      </c>
      <c r="G27" s="209">
        <v>0</v>
      </c>
      <c r="H27" s="209">
        <v>0</v>
      </c>
      <c r="I27" s="209">
        <v>1377189624.2974586</v>
      </c>
      <c r="J27" s="209">
        <v>1908495635.2153587</v>
      </c>
      <c r="K27" s="209">
        <v>0</v>
      </c>
      <c r="L27" s="209">
        <v>0</v>
      </c>
      <c r="M27" s="209">
        <v>0</v>
      </c>
      <c r="N27" s="209">
        <v>0</v>
      </c>
      <c r="O27" s="209">
        <v>0</v>
      </c>
      <c r="P27" s="209">
        <v>0</v>
      </c>
      <c r="Q27" s="209">
        <v>189275867.20841706</v>
      </c>
      <c r="R27" s="209">
        <v>236995199.29850435</v>
      </c>
      <c r="S27" s="209">
        <v>253304285.50479475</v>
      </c>
      <c r="T27" s="209">
        <v>430966128.77427</v>
      </c>
      <c r="U27" s="209">
        <v>430966128.77427</v>
      </c>
      <c r="V27" s="209">
        <v>151872448.50020903</v>
      </c>
      <c r="W27" s="209">
        <v>0</v>
      </c>
      <c r="X27" s="209">
        <v>0</v>
      </c>
      <c r="Y27" s="209">
        <v>0</v>
      </c>
      <c r="Z27" s="209">
        <v>0</v>
      </c>
      <c r="AA27" s="209">
        <v>0</v>
      </c>
      <c r="AB27" s="209">
        <v>484231202.16588789</v>
      </c>
      <c r="AC27" s="212">
        <v>522018611.69756079</v>
      </c>
      <c r="AD27" s="212">
        <v>362335027.81895483</v>
      </c>
      <c r="AE27" s="212">
        <v>362335027.81895483</v>
      </c>
    </row>
    <row r="28" spans="1:31" x14ac:dyDescent="0.15">
      <c r="A28" s="211" t="s">
        <v>922</v>
      </c>
      <c r="B28" s="209" t="s">
        <v>921</v>
      </c>
      <c r="C28" s="209" t="s">
        <v>7580</v>
      </c>
      <c r="D28" s="209" t="s">
        <v>7653</v>
      </c>
      <c r="E28" s="209" t="s">
        <v>7587</v>
      </c>
      <c r="F28" s="148">
        <v>5917997.25</v>
      </c>
      <c r="G28" s="209">
        <v>0</v>
      </c>
      <c r="H28" s="209">
        <v>0</v>
      </c>
      <c r="I28" s="209">
        <v>0</v>
      </c>
      <c r="J28" s="209">
        <v>0</v>
      </c>
      <c r="K28" s="209">
        <v>0</v>
      </c>
      <c r="L28" s="209">
        <v>0</v>
      </c>
      <c r="M28" s="209">
        <v>0</v>
      </c>
      <c r="N28" s="209">
        <v>0</v>
      </c>
      <c r="O28" s="209">
        <v>0</v>
      </c>
      <c r="P28" s="209">
        <v>0</v>
      </c>
      <c r="Q28" s="209">
        <v>0</v>
      </c>
      <c r="R28" s="209">
        <v>0</v>
      </c>
      <c r="S28" s="209">
        <v>0</v>
      </c>
      <c r="T28" s="209">
        <v>0</v>
      </c>
      <c r="U28" s="209">
        <v>0</v>
      </c>
      <c r="V28" s="209">
        <v>0</v>
      </c>
      <c r="W28" s="209">
        <v>0</v>
      </c>
      <c r="X28" s="209">
        <v>0</v>
      </c>
      <c r="Y28" s="209">
        <v>0</v>
      </c>
      <c r="Z28" s="209">
        <v>0</v>
      </c>
      <c r="AA28" s="209">
        <v>0</v>
      </c>
      <c r="AB28" s="209">
        <v>1655581.5051860453</v>
      </c>
      <c r="AC28" s="212">
        <v>1784776.2701448237</v>
      </c>
      <c r="AD28" s="212">
        <v>1238819.7374621632</v>
      </c>
      <c r="AE28" s="212">
        <v>1238819.7374621632</v>
      </c>
    </row>
    <row r="29" spans="1:31" x14ac:dyDescent="0.15">
      <c r="A29" s="211" t="s">
        <v>6386</v>
      </c>
      <c r="B29" s="209" t="s">
        <v>55</v>
      </c>
      <c r="C29" s="209" t="s">
        <v>11</v>
      </c>
      <c r="D29" s="209" t="s">
        <v>7653</v>
      </c>
      <c r="E29" s="209" t="s">
        <v>7582</v>
      </c>
      <c r="F29" s="148">
        <v>9045172676</v>
      </c>
      <c r="G29" s="209">
        <v>0</v>
      </c>
      <c r="H29" s="209">
        <v>0</v>
      </c>
      <c r="I29" s="209">
        <v>1996230062.0254683</v>
      </c>
      <c r="J29" s="209">
        <v>2766355694.9935412</v>
      </c>
      <c r="K29" s="209">
        <v>0</v>
      </c>
      <c r="L29" s="209">
        <v>0</v>
      </c>
      <c r="M29" s="209">
        <v>0</v>
      </c>
      <c r="N29" s="209">
        <v>0</v>
      </c>
      <c r="O29" s="209">
        <v>0</v>
      </c>
      <c r="P29" s="209">
        <v>0</v>
      </c>
      <c r="Q29" s="209">
        <v>148758797.25938416</v>
      </c>
      <c r="R29" s="209">
        <v>433872554.35774279</v>
      </c>
      <c r="S29" s="209">
        <v>367163403.38571805</v>
      </c>
      <c r="T29" s="209">
        <v>624683432.6919961</v>
      </c>
      <c r="U29" s="209">
        <v>624683432.6919961</v>
      </c>
      <c r="V29" s="209">
        <v>220138419.53259581</v>
      </c>
      <c r="W29" s="209">
        <v>0</v>
      </c>
      <c r="X29" s="209">
        <v>0</v>
      </c>
      <c r="Y29" s="209">
        <v>0</v>
      </c>
      <c r="Z29" s="209">
        <v>0</v>
      </c>
      <c r="AA29" s="209">
        <v>0</v>
      </c>
      <c r="AB29" s="209">
        <v>521261360.13837135</v>
      </c>
      <c r="AC29" s="212">
        <v>561938450.75228357</v>
      </c>
      <c r="AD29" s="212">
        <v>390043534.12562519</v>
      </c>
      <c r="AE29" s="212">
        <v>390043534.12562519</v>
      </c>
    </row>
    <row r="30" spans="1:31" x14ac:dyDescent="0.15">
      <c r="A30" s="211" t="s">
        <v>6387</v>
      </c>
      <c r="B30" s="209" t="s">
        <v>48</v>
      </c>
      <c r="C30" s="209" t="s">
        <v>11</v>
      </c>
      <c r="D30" s="209" t="s">
        <v>7653</v>
      </c>
      <c r="E30" s="209" t="s">
        <v>7582</v>
      </c>
      <c r="F30" s="148">
        <v>13215636453</v>
      </c>
      <c r="G30" s="209">
        <v>0</v>
      </c>
      <c r="H30" s="209">
        <v>0</v>
      </c>
      <c r="I30" s="209">
        <v>2912911243.5421276</v>
      </c>
      <c r="J30" s="209">
        <v>4036683326.6739354</v>
      </c>
      <c r="K30" s="209">
        <v>0</v>
      </c>
      <c r="L30" s="209">
        <v>0</v>
      </c>
      <c r="M30" s="209">
        <v>0</v>
      </c>
      <c r="N30" s="209">
        <v>0</v>
      </c>
      <c r="O30" s="209">
        <v>0</v>
      </c>
      <c r="P30" s="209">
        <v>0</v>
      </c>
      <c r="Q30" s="209">
        <v>194043203.32018554</v>
      </c>
      <c r="R30" s="209">
        <v>626724135.51594889</v>
      </c>
      <c r="S30" s="209">
        <v>535767107.35148054</v>
      </c>
      <c r="T30" s="209">
        <v>911541925.63191235</v>
      </c>
      <c r="U30" s="209">
        <v>911541925.63191235</v>
      </c>
      <c r="V30" s="209">
        <v>321227342.27409464</v>
      </c>
      <c r="W30" s="209">
        <v>0</v>
      </c>
      <c r="X30" s="209">
        <v>0</v>
      </c>
      <c r="Y30" s="209">
        <v>0</v>
      </c>
      <c r="Z30" s="209">
        <v>0</v>
      </c>
      <c r="AA30" s="209">
        <v>0</v>
      </c>
      <c r="AB30" s="209">
        <v>773573823.17428851</v>
      </c>
      <c r="AC30" s="212">
        <v>833940339.6823566</v>
      </c>
      <c r="AD30" s="212">
        <v>578841040.16049826</v>
      </c>
      <c r="AE30" s="212">
        <v>578841040.16049826</v>
      </c>
    </row>
    <row r="31" spans="1:31" x14ac:dyDescent="0.15">
      <c r="A31" s="211" t="s">
        <v>6388</v>
      </c>
      <c r="B31" s="209" t="s">
        <v>58</v>
      </c>
      <c r="C31" s="209" t="s">
        <v>11</v>
      </c>
      <c r="D31" s="209" t="s">
        <v>7653</v>
      </c>
      <c r="E31" s="209" t="s">
        <v>7582</v>
      </c>
      <c r="F31" s="148">
        <v>5206926586</v>
      </c>
      <c r="G31" s="209">
        <v>0</v>
      </c>
      <c r="H31" s="209">
        <v>0</v>
      </c>
      <c r="I31" s="209">
        <v>1067171365.2547972</v>
      </c>
      <c r="J31" s="209">
        <v>1478875426.2177703</v>
      </c>
      <c r="K31" s="209">
        <v>0</v>
      </c>
      <c r="L31" s="209">
        <v>0</v>
      </c>
      <c r="M31" s="209">
        <v>0</v>
      </c>
      <c r="N31" s="209">
        <v>0</v>
      </c>
      <c r="O31" s="209">
        <v>0</v>
      </c>
      <c r="P31" s="209">
        <v>0</v>
      </c>
      <c r="Q31" s="209">
        <v>142037110.62285921</v>
      </c>
      <c r="R31" s="209">
        <v>182495656.91977283</v>
      </c>
      <c r="S31" s="209">
        <v>196283122.83062667</v>
      </c>
      <c r="T31" s="209">
        <v>333951624.31406438</v>
      </c>
      <c r="U31" s="209">
        <v>333951624.31406438</v>
      </c>
      <c r="V31" s="209">
        <v>117684540.56806824</v>
      </c>
      <c r="W31" s="209">
        <v>0</v>
      </c>
      <c r="X31" s="209">
        <v>0</v>
      </c>
      <c r="Y31" s="209">
        <v>0</v>
      </c>
      <c r="Z31" s="209">
        <v>0</v>
      </c>
      <c r="AA31" s="209">
        <v>0</v>
      </c>
      <c r="AB31" s="209">
        <v>378919676.77759147</v>
      </c>
      <c r="AC31" s="212">
        <v>408489008.4149583</v>
      </c>
      <c r="AD31" s="212">
        <v>283533714.91191757</v>
      </c>
      <c r="AE31" s="212">
        <v>283533714.91191757</v>
      </c>
    </row>
    <row r="32" spans="1:31" x14ac:dyDescent="0.15">
      <c r="A32" s="211" t="s">
        <v>1103</v>
      </c>
      <c r="B32" s="209" t="s">
        <v>1102</v>
      </c>
      <c r="C32" s="209" t="s">
        <v>7</v>
      </c>
      <c r="D32" s="209" t="s">
        <v>7653</v>
      </c>
      <c r="E32" s="209" t="s">
        <v>7586</v>
      </c>
      <c r="F32" s="148">
        <v>212873</v>
      </c>
      <c r="G32" s="209">
        <v>0</v>
      </c>
      <c r="H32" s="209">
        <v>0</v>
      </c>
      <c r="I32" s="209">
        <v>0</v>
      </c>
      <c r="J32" s="209">
        <v>0</v>
      </c>
      <c r="K32" s="209">
        <v>0</v>
      </c>
      <c r="L32" s="209">
        <v>0</v>
      </c>
      <c r="M32" s="209">
        <v>0</v>
      </c>
      <c r="N32" s="209">
        <v>0</v>
      </c>
      <c r="O32" s="209">
        <v>0</v>
      </c>
      <c r="P32" s="209">
        <v>0</v>
      </c>
      <c r="Q32" s="209">
        <v>0</v>
      </c>
      <c r="R32" s="209">
        <v>0</v>
      </c>
      <c r="S32" s="209">
        <v>0</v>
      </c>
      <c r="T32" s="209">
        <v>0</v>
      </c>
      <c r="U32" s="209">
        <v>0</v>
      </c>
      <c r="V32" s="209">
        <v>0</v>
      </c>
      <c r="W32" s="209">
        <v>0</v>
      </c>
      <c r="X32" s="209">
        <v>0</v>
      </c>
      <c r="Y32" s="209">
        <v>0</v>
      </c>
      <c r="Z32" s="209">
        <v>0</v>
      </c>
      <c r="AA32" s="209">
        <v>0</v>
      </c>
      <c r="AB32" s="209">
        <v>59552.004988422232</v>
      </c>
      <c r="AC32" s="212">
        <v>64199.198293736794</v>
      </c>
      <c r="AD32" s="212">
        <v>44560.898363510227</v>
      </c>
      <c r="AE32" s="212">
        <v>44560.898363510227</v>
      </c>
    </row>
    <row r="33" spans="1:31" x14ac:dyDescent="0.15">
      <c r="A33" s="211" t="s">
        <v>1103</v>
      </c>
      <c r="B33" s="209" t="s">
        <v>1102</v>
      </c>
      <c r="C33" s="209" t="s">
        <v>11</v>
      </c>
      <c r="D33" s="209" t="s">
        <v>7653</v>
      </c>
      <c r="E33" s="209" t="s">
        <v>7586</v>
      </c>
      <c r="F33" s="148">
        <v>3902011</v>
      </c>
      <c r="G33" s="209">
        <v>0</v>
      </c>
      <c r="H33" s="209">
        <v>0</v>
      </c>
      <c r="I33" s="209">
        <v>0</v>
      </c>
      <c r="J33" s="209">
        <v>0</v>
      </c>
      <c r="K33" s="209">
        <v>0</v>
      </c>
      <c r="L33" s="209">
        <v>0</v>
      </c>
      <c r="M33" s="209">
        <v>0</v>
      </c>
      <c r="N33" s="209">
        <v>0</v>
      </c>
      <c r="O33" s="209">
        <v>0</v>
      </c>
      <c r="P33" s="209">
        <v>0</v>
      </c>
      <c r="Q33" s="209">
        <v>0</v>
      </c>
      <c r="R33" s="209">
        <v>0</v>
      </c>
      <c r="S33" s="209">
        <v>0</v>
      </c>
      <c r="T33" s="209">
        <v>0</v>
      </c>
      <c r="U33" s="209">
        <v>0</v>
      </c>
      <c r="V33" s="209">
        <v>0</v>
      </c>
      <c r="W33" s="209">
        <v>0</v>
      </c>
      <c r="X33" s="209">
        <v>0</v>
      </c>
      <c r="Y33" s="209">
        <v>0</v>
      </c>
      <c r="Z33" s="209">
        <v>0</v>
      </c>
      <c r="AA33" s="209">
        <v>0</v>
      </c>
      <c r="AB33" s="209">
        <v>1091601.9341902374</v>
      </c>
      <c r="AC33" s="212">
        <v>1176786.0552223262</v>
      </c>
      <c r="AD33" s="212">
        <v>816811.50537784933</v>
      </c>
      <c r="AE33" s="212">
        <v>816811.50537784933</v>
      </c>
    </row>
    <row r="34" spans="1:31" x14ac:dyDescent="0.15">
      <c r="A34" s="211" t="s">
        <v>6389</v>
      </c>
      <c r="B34" s="209" t="s">
        <v>59</v>
      </c>
      <c r="C34" s="209" t="s">
        <v>11</v>
      </c>
      <c r="D34" s="209" t="s">
        <v>7653</v>
      </c>
      <c r="E34" s="209" t="s">
        <v>7582</v>
      </c>
      <c r="F34" s="148">
        <v>2296273020</v>
      </c>
      <c r="G34" s="209">
        <v>0</v>
      </c>
      <c r="H34" s="209">
        <v>0</v>
      </c>
      <c r="I34" s="209">
        <v>504823606.78692007</v>
      </c>
      <c r="J34" s="209">
        <v>699579515.49191701</v>
      </c>
      <c r="K34" s="209">
        <v>0</v>
      </c>
      <c r="L34" s="209">
        <v>0</v>
      </c>
      <c r="M34" s="209">
        <v>0</v>
      </c>
      <c r="N34" s="209">
        <v>0</v>
      </c>
      <c r="O34" s="209">
        <v>0</v>
      </c>
      <c r="P34" s="209">
        <v>0</v>
      </c>
      <c r="Q34" s="209">
        <v>25531743.89623034</v>
      </c>
      <c r="R34" s="209">
        <v>106369411.83379194</v>
      </c>
      <c r="S34" s="209">
        <v>92851398.795823902</v>
      </c>
      <c r="T34" s="209">
        <v>157975250.24326795</v>
      </c>
      <c r="U34" s="209">
        <v>157975250.24326795</v>
      </c>
      <c r="V34" s="209">
        <v>55670472.584737264</v>
      </c>
      <c r="W34" s="209">
        <v>0</v>
      </c>
      <c r="X34" s="209">
        <v>0</v>
      </c>
      <c r="Y34" s="209">
        <v>0</v>
      </c>
      <c r="Z34" s="209">
        <v>0</v>
      </c>
      <c r="AA34" s="209">
        <v>0</v>
      </c>
      <c r="AB34" s="209">
        <v>138616932.65642962</v>
      </c>
      <c r="AC34" s="212">
        <v>149434027.42207921</v>
      </c>
      <c r="AD34" s="212">
        <v>103722705.03345069</v>
      </c>
      <c r="AE34" s="212">
        <v>103722705.03345069</v>
      </c>
    </row>
    <row r="35" spans="1:31" x14ac:dyDescent="0.15">
      <c r="A35" s="211" t="s">
        <v>1425</v>
      </c>
      <c r="B35" s="209" t="s">
        <v>1424</v>
      </c>
      <c r="C35" s="209" t="s">
        <v>89</v>
      </c>
      <c r="D35" s="209" t="s">
        <v>7653</v>
      </c>
      <c r="E35" s="209" t="s">
        <v>7587</v>
      </c>
      <c r="F35" s="148">
        <v>1676284.4745999984</v>
      </c>
      <c r="G35" s="209">
        <v>0</v>
      </c>
      <c r="H35" s="209">
        <v>0</v>
      </c>
      <c r="I35" s="209">
        <v>0</v>
      </c>
      <c r="J35" s="209">
        <v>0</v>
      </c>
      <c r="K35" s="209">
        <v>0</v>
      </c>
      <c r="L35" s="209">
        <v>0</v>
      </c>
      <c r="M35" s="209">
        <v>0</v>
      </c>
      <c r="N35" s="209">
        <v>0</v>
      </c>
      <c r="O35" s="209">
        <v>0</v>
      </c>
      <c r="P35" s="209">
        <v>0</v>
      </c>
      <c r="Q35" s="209">
        <v>0</v>
      </c>
      <c r="R35" s="209">
        <v>0</v>
      </c>
      <c r="S35" s="209">
        <v>0</v>
      </c>
      <c r="T35" s="209">
        <v>0</v>
      </c>
      <c r="U35" s="209">
        <v>0</v>
      </c>
      <c r="V35" s="209">
        <v>0</v>
      </c>
      <c r="W35" s="209">
        <v>0</v>
      </c>
      <c r="X35" s="209">
        <v>0</v>
      </c>
      <c r="Y35" s="209">
        <v>0</v>
      </c>
      <c r="Z35" s="209">
        <v>0</v>
      </c>
      <c r="AA35" s="209">
        <v>0</v>
      </c>
      <c r="AB35" s="209">
        <v>468946.74943930813</v>
      </c>
      <c r="AC35" s="212">
        <v>505541.42320330761</v>
      </c>
      <c r="AD35" s="212">
        <v>350898.15101483359</v>
      </c>
      <c r="AE35" s="212">
        <v>350898.15101483359</v>
      </c>
    </row>
    <row r="36" spans="1:31" x14ac:dyDescent="0.15">
      <c r="A36" s="211" t="s">
        <v>87</v>
      </c>
      <c r="B36" s="209" t="s">
        <v>86</v>
      </c>
      <c r="C36" s="209" t="s">
        <v>7</v>
      </c>
      <c r="D36" s="209" t="s">
        <v>7653</v>
      </c>
      <c r="E36" s="209" t="s">
        <v>7586</v>
      </c>
      <c r="F36" s="148">
        <v>1102895521</v>
      </c>
      <c r="G36" s="209">
        <v>0</v>
      </c>
      <c r="H36" s="209">
        <v>0</v>
      </c>
      <c r="I36" s="209">
        <v>0</v>
      </c>
      <c r="J36" s="209">
        <v>0</v>
      </c>
      <c r="K36" s="209">
        <v>0</v>
      </c>
      <c r="L36" s="209">
        <v>0</v>
      </c>
      <c r="M36" s="209">
        <v>0</v>
      </c>
      <c r="N36" s="209">
        <v>0</v>
      </c>
      <c r="O36" s="209">
        <v>0</v>
      </c>
      <c r="P36" s="209">
        <v>0</v>
      </c>
      <c r="Q36" s="209">
        <v>0</v>
      </c>
      <c r="R36" s="209">
        <v>0</v>
      </c>
      <c r="S36" s="209">
        <v>0</v>
      </c>
      <c r="T36" s="209">
        <v>0</v>
      </c>
      <c r="U36" s="209">
        <v>0</v>
      </c>
      <c r="V36" s="209">
        <v>0</v>
      </c>
      <c r="W36" s="209">
        <v>0</v>
      </c>
      <c r="X36" s="209">
        <v>0</v>
      </c>
      <c r="Y36" s="209">
        <v>0</v>
      </c>
      <c r="Z36" s="209">
        <v>0</v>
      </c>
      <c r="AA36" s="209">
        <v>0</v>
      </c>
      <c r="AB36" s="209">
        <v>308539079.9598847</v>
      </c>
      <c r="AC36" s="212">
        <v>332616199.5647788</v>
      </c>
      <c r="AD36" s="212">
        <v>230870120.76144776</v>
      </c>
      <c r="AE36" s="212">
        <v>230870120.76144776</v>
      </c>
    </row>
    <row r="37" spans="1:31" x14ac:dyDescent="0.15">
      <c r="A37" s="211" t="s">
        <v>479</v>
      </c>
      <c r="B37" s="209" t="s">
        <v>7564</v>
      </c>
      <c r="C37" s="209" t="s">
        <v>11</v>
      </c>
      <c r="D37" s="209" t="s">
        <v>7653</v>
      </c>
      <c r="E37" s="209" t="s">
        <v>7581</v>
      </c>
      <c r="F37" s="148">
        <v>28217741</v>
      </c>
      <c r="G37" s="209">
        <v>0</v>
      </c>
      <c r="H37" s="209">
        <v>0</v>
      </c>
      <c r="I37" s="209">
        <v>0</v>
      </c>
      <c r="J37" s="209">
        <v>0</v>
      </c>
      <c r="K37" s="209">
        <v>0</v>
      </c>
      <c r="L37" s="209">
        <v>0</v>
      </c>
      <c r="M37" s="209">
        <v>0</v>
      </c>
      <c r="N37" s="209">
        <v>0</v>
      </c>
      <c r="O37" s="209">
        <v>0</v>
      </c>
      <c r="P37" s="209">
        <v>0</v>
      </c>
      <c r="Q37" s="209">
        <v>0</v>
      </c>
      <c r="R37" s="209">
        <v>0</v>
      </c>
      <c r="S37" s="209">
        <v>0</v>
      </c>
      <c r="T37" s="209">
        <v>0</v>
      </c>
      <c r="U37" s="209">
        <v>0</v>
      </c>
      <c r="V37" s="209">
        <v>0</v>
      </c>
      <c r="W37" s="209">
        <v>0</v>
      </c>
      <c r="X37" s="209">
        <v>0</v>
      </c>
      <c r="Y37" s="209">
        <v>0</v>
      </c>
      <c r="Z37" s="209">
        <v>0</v>
      </c>
      <c r="AA37" s="209">
        <v>0</v>
      </c>
      <c r="AB37" s="209">
        <v>7894016.8682454163</v>
      </c>
      <c r="AC37" s="212">
        <v>8510033.4465165008</v>
      </c>
      <c r="AD37" s="212">
        <v>5906845.3432274433</v>
      </c>
      <c r="AE37" s="212">
        <v>5906845.3432274433</v>
      </c>
    </row>
    <row r="38" spans="1:31" x14ac:dyDescent="0.15">
      <c r="A38" s="211" t="s">
        <v>6390</v>
      </c>
      <c r="B38" s="209" t="s">
        <v>53</v>
      </c>
      <c r="C38" s="209" t="s">
        <v>11</v>
      </c>
      <c r="D38" s="209" t="s">
        <v>7653</v>
      </c>
      <c r="E38" s="209" t="s">
        <v>7582</v>
      </c>
      <c r="F38" s="148">
        <v>10448544356</v>
      </c>
      <c r="G38" s="209">
        <v>0</v>
      </c>
      <c r="H38" s="209">
        <v>0</v>
      </c>
      <c r="I38" s="209">
        <v>2136460208.636359</v>
      </c>
      <c r="J38" s="209">
        <v>2960685232.4884377</v>
      </c>
      <c r="K38" s="209">
        <v>0</v>
      </c>
      <c r="L38" s="209">
        <v>0</v>
      </c>
      <c r="M38" s="209">
        <v>0</v>
      </c>
      <c r="N38" s="209">
        <v>0</v>
      </c>
      <c r="O38" s="209">
        <v>0</v>
      </c>
      <c r="P38" s="209">
        <v>0</v>
      </c>
      <c r="Q38" s="209">
        <v>240143806.36934692</v>
      </c>
      <c r="R38" s="209">
        <v>354377118.53537196</v>
      </c>
      <c r="S38" s="209">
        <v>392955710.02731395</v>
      </c>
      <c r="T38" s="209">
        <v>668565874.40961587</v>
      </c>
      <c r="U38" s="209">
        <v>668565874.40961587</v>
      </c>
      <c r="V38" s="209">
        <v>235602590.43803921</v>
      </c>
      <c r="W38" s="209">
        <v>0</v>
      </c>
      <c r="X38" s="209">
        <v>0</v>
      </c>
      <c r="Y38" s="209">
        <v>0</v>
      </c>
      <c r="Z38" s="209">
        <v>0</v>
      </c>
      <c r="AA38" s="209">
        <v>0</v>
      </c>
      <c r="AB38" s="209">
        <v>780845096.2186408</v>
      </c>
      <c r="AC38" s="212">
        <v>841779032.94067824</v>
      </c>
      <c r="AD38" s="212">
        <v>584281905.82347143</v>
      </c>
      <c r="AE38" s="212">
        <v>584281905.82347143</v>
      </c>
    </row>
    <row r="39" spans="1:31" x14ac:dyDescent="0.15">
      <c r="A39" s="211" t="s">
        <v>7627</v>
      </c>
      <c r="B39" s="209" t="s">
        <v>7626</v>
      </c>
      <c r="C39" s="209" t="s">
        <v>11</v>
      </c>
      <c r="D39" s="209" t="s">
        <v>7653</v>
      </c>
      <c r="E39" s="209" t="s">
        <v>7640</v>
      </c>
      <c r="F39" s="148">
        <v>160000</v>
      </c>
      <c r="G39" s="209">
        <v>0</v>
      </c>
      <c r="H39" s="209">
        <v>0</v>
      </c>
      <c r="I39" s="209">
        <v>0</v>
      </c>
      <c r="J39" s="209">
        <v>0</v>
      </c>
      <c r="K39" s="209">
        <v>0</v>
      </c>
      <c r="L39" s="209">
        <v>0</v>
      </c>
      <c r="M39" s="209">
        <v>0</v>
      </c>
      <c r="N39" s="209">
        <v>0</v>
      </c>
      <c r="O39" s="209">
        <v>0</v>
      </c>
      <c r="P39" s="209">
        <v>0</v>
      </c>
      <c r="Q39" s="209">
        <v>0</v>
      </c>
      <c r="R39" s="209">
        <v>0</v>
      </c>
      <c r="S39" s="209">
        <v>0</v>
      </c>
      <c r="T39" s="209">
        <v>0</v>
      </c>
      <c r="U39" s="209">
        <v>0</v>
      </c>
      <c r="V39" s="209">
        <v>0</v>
      </c>
      <c r="W39" s="209">
        <v>0</v>
      </c>
      <c r="X39" s="209">
        <v>0</v>
      </c>
      <c r="Y39" s="209">
        <v>0</v>
      </c>
      <c r="Z39" s="209">
        <v>0</v>
      </c>
      <c r="AA39" s="209">
        <v>0</v>
      </c>
      <c r="AB39" s="209">
        <v>44760.588699118984</v>
      </c>
      <c r="AC39" s="212">
        <v>48253.520770590381</v>
      </c>
      <c r="AD39" s="212">
        <v>33492.94526859506</v>
      </c>
      <c r="AE39" s="212">
        <v>33492.94526859506</v>
      </c>
    </row>
    <row r="40" spans="1:31" x14ac:dyDescent="0.15">
      <c r="A40" s="211" t="s">
        <v>1287</v>
      </c>
      <c r="B40" s="209" t="s">
        <v>1286</v>
      </c>
      <c r="C40" s="209" t="s">
        <v>11</v>
      </c>
      <c r="D40" s="209" t="s">
        <v>7653</v>
      </c>
      <c r="E40" s="209" t="s">
        <v>7586</v>
      </c>
      <c r="F40" s="148">
        <v>666188</v>
      </c>
      <c r="G40" s="209">
        <v>0</v>
      </c>
      <c r="H40" s="209">
        <v>0</v>
      </c>
      <c r="I40" s="209">
        <v>0</v>
      </c>
      <c r="J40" s="209">
        <v>0</v>
      </c>
      <c r="K40" s="209">
        <v>0</v>
      </c>
      <c r="L40" s="209">
        <v>0</v>
      </c>
      <c r="M40" s="209">
        <v>0</v>
      </c>
      <c r="N40" s="209">
        <v>0</v>
      </c>
      <c r="O40" s="209">
        <v>0</v>
      </c>
      <c r="P40" s="209">
        <v>0</v>
      </c>
      <c r="Q40" s="209">
        <v>0</v>
      </c>
      <c r="R40" s="209">
        <v>0</v>
      </c>
      <c r="S40" s="209">
        <v>0</v>
      </c>
      <c r="T40" s="209">
        <v>0</v>
      </c>
      <c r="U40" s="209">
        <v>0</v>
      </c>
      <c r="V40" s="209">
        <v>0</v>
      </c>
      <c r="W40" s="209">
        <v>0</v>
      </c>
      <c r="X40" s="209">
        <v>0</v>
      </c>
      <c r="Y40" s="209">
        <v>0</v>
      </c>
      <c r="Z40" s="209">
        <v>0</v>
      </c>
      <c r="AA40" s="209">
        <v>0</v>
      </c>
      <c r="AB40" s="209">
        <v>186368.54415180426</v>
      </c>
      <c r="AC40" s="212">
        <v>200911.97809448795</v>
      </c>
      <c r="AD40" s="212">
        <v>139453.73889121757</v>
      </c>
      <c r="AE40" s="212">
        <v>139453.73889121757</v>
      </c>
    </row>
    <row r="41" spans="1:31" x14ac:dyDescent="0.15">
      <c r="A41" s="211" t="s">
        <v>1117</v>
      </c>
      <c r="B41" s="209" t="s">
        <v>1116</v>
      </c>
      <c r="C41" s="209" t="s">
        <v>11</v>
      </c>
      <c r="D41" s="209" t="s">
        <v>7653</v>
      </c>
      <c r="E41" s="209" t="s">
        <v>7586</v>
      </c>
      <c r="F41" s="148">
        <v>1327340</v>
      </c>
      <c r="G41" s="209">
        <v>0</v>
      </c>
      <c r="H41" s="209">
        <v>0</v>
      </c>
      <c r="I41" s="209">
        <v>0</v>
      </c>
      <c r="J41" s="209">
        <v>0</v>
      </c>
      <c r="K41" s="209">
        <v>0</v>
      </c>
      <c r="L41" s="209">
        <v>0</v>
      </c>
      <c r="M41" s="209">
        <v>0</v>
      </c>
      <c r="N41" s="209">
        <v>0</v>
      </c>
      <c r="O41" s="209">
        <v>0</v>
      </c>
      <c r="P41" s="209">
        <v>0</v>
      </c>
      <c r="Q41" s="209">
        <v>0</v>
      </c>
      <c r="R41" s="209">
        <v>0</v>
      </c>
      <c r="S41" s="209">
        <v>0</v>
      </c>
      <c r="T41" s="209">
        <v>0</v>
      </c>
      <c r="U41" s="209">
        <v>0</v>
      </c>
      <c r="V41" s="209">
        <v>0</v>
      </c>
      <c r="W41" s="209">
        <v>0</v>
      </c>
      <c r="X41" s="209">
        <v>0</v>
      </c>
      <c r="Y41" s="209">
        <v>0</v>
      </c>
      <c r="Z41" s="209">
        <v>0</v>
      </c>
      <c r="AA41" s="209">
        <v>0</v>
      </c>
      <c r="AB41" s="209">
        <v>371328.24877430376</v>
      </c>
      <c r="AC41" s="212">
        <v>400305.17662272154</v>
      </c>
      <c r="AD41" s="212">
        <v>277853.28733010608</v>
      </c>
      <c r="AE41" s="212">
        <v>277853.28733010608</v>
      </c>
    </row>
    <row r="42" spans="1:31" x14ac:dyDescent="0.15">
      <c r="A42" s="211" t="s">
        <v>6391</v>
      </c>
      <c r="B42" s="209" t="s">
        <v>56</v>
      </c>
      <c r="C42" s="209" t="s">
        <v>11</v>
      </c>
      <c r="D42" s="209" t="s">
        <v>7653</v>
      </c>
      <c r="E42" s="209" t="s">
        <v>7582</v>
      </c>
      <c r="F42" s="148">
        <v>17860829680</v>
      </c>
      <c r="G42" s="209">
        <v>0</v>
      </c>
      <c r="H42" s="209">
        <v>0</v>
      </c>
      <c r="I42" s="209">
        <v>3673996083.9762321</v>
      </c>
      <c r="J42" s="209">
        <v>5091387101.9351234</v>
      </c>
      <c r="K42" s="209">
        <v>0</v>
      </c>
      <c r="L42" s="209">
        <v>0</v>
      </c>
      <c r="M42" s="209">
        <v>0</v>
      </c>
      <c r="N42" s="209">
        <v>0</v>
      </c>
      <c r="O42" s="209">
        <v>0</v>
      </c>
      <c r="P42" s="209">
        <v>0</v>
      </c>
      <c r="Q42" s="209">
        <v>462073028.1275382</v>
      </c>
      <c r="R42" s="209">
        <v>621601238.01287878</v>
      </c>
      <c r="S42" s="209">
        <v>675752225.09663999</v>
      </c>
      <c r="T42" s="209">
        <v>1149709409.2985075</v>
      </c>
      <c r="U42" s="209">
        <v>1149709409.2985075</v>
      </c>
      <c r="V42" s="209">
        <v>405157555.07400799</v>
      </c>
      <c r="W42" s="209">
        <v>0</v>
      </c>
      <c r="X42" s="209">
        <v>0</v>
      </c>
      <c r="Y42" s="209">
        <v>0</v>
      </c>
      <c r="Z42" s="209">
        <v>0</v>
      </c>
      <c r="AA42" s="209">
        <v>0</v>
      </c>
      <c r="AB42" s="209">
        <v>1295663396.0556638</v>
      </c>
      <c r="AC42" s="212">
        <v>1396771633.4905181</v>
      </c>
      <c r="AD42" s="212">
        <v>969504299.91704953</v>
      </c>
      <c r="AE42" s="212">
        <v>969504299.91704953</v>
      </c>
    </row>
    <row r="43" spans="1:31" x14ac:dyDescent="0.15">
      <c r="A43" s="211" t="s">
        <v>125</v>
      </c>
      <c r="B43" s="209" t="s">
        <v>60</v>
      </c>
      <c r="C43" s="209" t="s">
        <v>11</v>
      </c>
      <c r="D43" s="209" t="s">
        <v>7653</v>
      </c>
      <c r="E43" s="209" t="s">
        <v>7582</v>
      </c>
      <c r="F43" s="148">
        <v>447215788</v>
      </c>
      <c r="G43" s="209">
        <v>0</v>
      </c>
      <c r="H43" s="209">
        <v>0</v>
      </c>
      <c r="I43" s="209">
        <v>91724359.342241511</v>
      </c>
      <c r="J43" s="209">
        <v>127110701.64857911</v>
      </c>
      <c r="K43" s="209">
        <v>0</v>
      </c>
      <c r="L43" s="209">
        <v>0</v>
      </c>
      <c r="M43" s="209">
        <v>0</v>
      </c>
      <c r="N43" s="209">
        <v>0</v>
      </c>
      <c r="O43" s="209">
        <v>0</v>
      </c>
      <c r="P43" s="209">
        <v>0</v>
      </c>
      <c r="Q43" s="209">
        <v>12796881.258012246</v>
      </c>
      <c r="R43" s="209">
        <v>15831812.752485726</v>
      </c>
      <c r="S43" s="209">
        <v>16870714.748830542</v>
      </c>
      <c r="T43" s="209">
        <v>28703448.938769944</v>
      </c>
      <c r="U43" s="209">
        <v>28703448.938769944</v>
      </c>
      <c r="V43" s="209">
        <v>10115094.388345767</v>
      </c>
      <c r="W43" s="209">
        <v>0</v>
      </c>
      <c r="X43" s="209">
        <v>0</v>
      </c>
      <c r="Y43" s="209">
        <v>0</v>
      </c>
      <c r="Z43" s="209">
        <v>0</v>
      </c>
      <c r="AA43" s="209">
        <v>0</v>
      </c>
      <c r="AB43" s="209">
        <v>32272195.893599108</v>
      </c>
      <c r="AC43" s="212">
        <v>34790585.202803582</v>
      </c>
      <c r="AD43" s="212">
        <v>24148272.446268521</v>
      </c>
      <c r="AE43" s="212">
        <v>24148272.446268521</v>
      </c>
    </row>
    <row r="44" spans="1:31" x14ac:dyDescent="0.15">
      <c r="A44" s="211" t="s">
        <v>911</v>
      </c>
      <c r="B44" s="209" t="s">
        <v>910</v>
      </c>
      <c r="C44" s="209" t="s">
        <v>11</v>
      </c>
      <c r="D44" s="209" t="s">
        <v>7653</v>
      </c>
      <c r="E44" s="209" t="s">
        <v>7586</v>
      </c>
      <c r="F44" s="148">
        <v>998745.94</v>
      </c>
      <c r="G44" s="209">
        <v>0</v>
      </c>
      <c r="H44" s="209">
        <v>0</v>
      </c>
      <c r="I44" s="209">
        <v>0</v>
      </c>
      <c r="J44" s="209">
        <v>0</v>
      </c>
      <c r="K44" s="209">
        <v>0</v>
      </c>
      <c r="L44" s="209">
        <v>0</v>
      </c>
      <c r="M44" s="209">
        <v>0</v>
      </c>
      <c r="N44" s="209">
        <v>0</v>
      </c>
      <c r="O44" s="209">
        <v>0</v>
      </c>
      <c r="P44" s="209">
        <v>0</v>
      </c>
      <c r="Q44" s="209">
        <v>0</v>
      </c>
      <c r="R44" s="209">
        <v>0</v>
      </c>
      <c r="S44" s="209">
        <v>0</v>
      </c>
      <c r="T44" s="209">
        <v>0</v>
      </c>
      <c r="U44" s="209">
        <v>0</v>
      </c>
      <c r="V44" s="209">
        <v>0</v>
      </c>
      <c r="W44" s="209">
        <v>0</v>
      </c>
      <c r="X44" s="209">
        <v>0</v>
      </c>
      <c r="Y44" s="209">
        <v>0</v>
      </c>
      <c r="Z44" s="209">
        <v>0</v>
      </c>
      <c r="AA44" s="209">
        <v>0</v>
      </c>
      <c r="AB44" s="209">
        <v>279402.85147034354</v>
      </c>
      <c r="AC44" s="212">
        <v>301206.29975208011</v>
      </c>
      <c r="AD44" s="212">
        <v>209068.39441032201</v>
      </c>
      <c r="AE44" s="212">
        <v>209068.39441032201</v>
      </c>
    </row>
    <row r="45" spans="1:31" x14ac:dyDescent="0.15">
      <c r="A45" s="211" t="s">
        <v>410</v>
      </c>
      <c r="B45" s="209" t="s">
        <v>409</v>
      </c>
      <c r="C45" s="209" t="s">
        <v>7578</v>
      </c>
      <c r="D45" s="209" t="s">
        <v>7653</v>
      </c>
      <c r="E45" s="209" t="s">
        <v>7587</v>
      </c>
      <c r="F45" s="148">
        <v>28599168.074999999</v>
      </c>
      <c r="G45" s="209">
        <v>0</v>
      </c>
      <c r="H45" s="209">
        <v>0</v>
      </c>
      <c r="I45" s="209">
        <v>0</v>
      </c>
      <c r="J45" s="209">
        <v>0</v>
      </c>
      <c r="K45" s="209">
        <v>0</v>
      </c>
      <c r="L45" s="209">
        <v>0</v>
      </c>
      <c r="M45" s="209">
        <v>0</v>
      </c>
      <c r="N45" s="209">
        <v>0</v>
      </c>
      <c r="O45" s="209">
        <v>0</v>
      </c>
      <c r="P45" s="209">
        <v>0</v>
      </c>
      <c r="Q45" s="209">
        <v>0</v>
      </c>
      <c r="R45" s="209">
        <v>0</v>
      </c>
      <c r="S45" s="209">
        <v>0</v>
      </c>
      <c r="T45" s="209">
        <v>0</v>
      </c>
      <c r="U45" s="209">
        <v>0</v>
      </c>
      <c r="V45" s="209">
        <v>0</v>
      </c>
      <c r="W45" s="209">
        <v>0</v>
      </c>
      <c r="X45" s="209">
        <v>0</v>
      </c>
      <c r="Y45" s="209">
        <v>0</v>
      </c>
      <c r="Z45" s="209">
        <v>0</v>
      </c>
      <c r="AA45" s="209">
        <v>0</v>
      </c>
      <c r="AB45" s="209">
        <v>8000722.4958878104</v>
      </c>
      <c r="AC45" s="212">
        <v>8625065.9420538619</v>
      </c>
      <c r="AD45" s="212">
        <v>5986689.8191457884</v>
      </c>
      <c r="AE45" s="212">
        <v>5986689.8191457884</v>
      </c>
    </row>
    <row r="46" spans="1:31" x14ac:dyDescent="0.15">
      <c r="A46" s="211" t="s">
        <v>175</v>
      </c>
      <c r="B46" s="209" t="s">
        <v>174</v>
      </c>
      <c r="C46" s="209" t="s">
        <v>11</v>
      </c>
      <c r="D46" s="209" t="s">
        <v>7653</v>
      </c>
      <c r="E46" s="209" t="s">
        <v>7589</v>
      </c>
      <c r="F46" s="148">
        <v>128984651</v>
      </c>
      <c r="G46" s="209">
        <v>0</v>
      </c>
      <c r="H46" s="209">
        <v>0</v>
      </c>
      <c r="I46" s="209">
        <v>0</v>
      </c>
      <c r="J46" s="209">
        <v>0</v>
      </c>
      <c r="K46" s="209">
        <v>0</v>
      </c>
      <c r="L46" s="209">
        <v>0</v>
      </c>
      <c r="M46" s="209">
        <v>0</v>
      </c>
      <c r="N46" s="209">
        <v>0</v>
      </c>
      <c r="O46" s="209">
        <v>0</v>
      </c>
      <c r="P46" s="209">
        <v>0</v>
      </c>
      <c r="Q46" s="209">
        <v>0</v>
      </c>
      <c r="R46" s="209">
        <v>0</v>
      </c>
      <c r="S46" s="209">
        <v>0</v>
      </c>
      <c r="T46" s="209">
        <v>0</v>
      </c>
      <c r="U46" s="209">
        <v>0</v>
      </c>
      <c r="V46" s="209">
        <v>0</v>
      </c>
      <c r="W46" s="209">
        <v>0</v>
      </c>
      <c r="X46" s="209">
        <v>0</v>
      </c>
      <c r="Y46" s="209">
        <v>0</v>
      </c>
      <c r="Z46" s="209">
        <v>0</v>
      </c>
      <c r="AA46" s="209">
        <v>0</v>
      </c>
      <c r="AB46" s="209">
        <v>36083930.69944004</v>
      </c>
      <c r="AC46" s="212">
        <v>38899772.100724079</v>
      </c>
      <c r="AD46" s="212">
        <v>27000474.102698971</v>
      </c>
      <c r="AE46" s="212">
        <v>27000474.102698971</v>
      </c>
    </row>
    <row r="47" spans="1:31" x14ac:dyDescent="0.15">
      <c r="A47" s="211" t="s">
        <v>1893</v>
      </c>
      <c r="B47" s="209" t="s">
        <v>7647</v>
      </c>
      <c r="C47" s="209" t="s">
        <v>7</v>
      </c>
      <c r="D47" s="209" t="s">
        <v>7653</v>
      </c>
      <c r="E47" s="209" t="s">
        <v>7586</v>
      </c>
      <c r="F47" s="148">
        <v>148845</v>
      </c>
      <c r="G47" s="209">
        <v>0</v>
      </c>
      <c r="H47" s="209">
        <v>0</v>
      </c>
      <c r="I47" s="209">
        <v>0</v>
      </c>
      <c r="J47" s="209">
        <v>0</v>
      </c>
      <c r="K47" s="209">
        <v>0</v>
      </c>
      <c r="L47" s="209">
        <v>0</v>
      </c>
      <c r="M47" s="209">
        <v>0</v>
      </c>
      <c r="N47" s="209">
        <v>0</v>
      </c>
      <c r="O47" s="209">
        <v>0</v>
      </c>
      <c r="P47" s="209">
        <v>0</v>
      </c>
      <c r="Q47" s="209">
        <v>0</v>
      </c>
      <c r="R47" s="209">
        <v>0</v>
      </c>
      <c r="S47" s="209">
        <v>0</v>
      </c>
      <c r="T47" s="209">
        <v>0</v>
      </c>
      <c r="U47" s="209">
        <v>0</v>
      </c>
      <c r="V47" s="209">
        <v>0</v>
      </c>
      <c r="W47" s="209">
        <v>0</v>
      </c>
      <c r="X47" s="209">
        <v>0</v>
      </c>
      <c r="Y47" s="209">
        <v>0</v>
      </c>
      <c r="Z47" s="209">
        <v>0</v>
      </c>
      <c r="AA47" s="209">
        <v>0</v>
      </c>
      <c r="AB47" s="209">
        <v>41639.936405752283</v>
      </c>
      <c r="AC47" s="212">
        <v>44889.345619365784</v>
      </c>
      <c r="AD47" s="212">
        <v>31157.858990650198</v>
      </c>
      <c r="AE47" s="212">
        <v>31157.858990650198</v>
      </c>
    </row>
    <row r="48" spans="1:31" x14ac:dyDescent="0.15">
      <c r="A48" s="211" t="s">
        <v>7592</v>
      </c>
      <c r="B48" s="209" t="s">
        <v>7591</v>
      </c>
      <c r="C48" s="209" t="s">
        <v>11</v>
      </c>
      <c r="D48" s="209" t="s">
        <v>7653</v>
      </c>
      <c r="E48" s="209" t="s">
        <v>7586</v>
      </c>
      <c r="F48" s="148">
        <v>2188390</v>
      </c>
      <c r="G48" s="209">
        <v>0</v>
      </c>
      <c r="H48" s="209">
        <v>0</v>
      </c>
      <c r="I48" s="209">
        <v>0</v>
      </c>
      <c r="J48" s="209">
        <v>0</v>
      </c>
      <c r="K48" s="209">
        <v>0</v>
      </c>
      <c r="L48" s="209">
        <v>0</v>
      </c>
      <c r="M48" s="209">
        <v>0</v>
      </c>
      <c r="N48" s="209">
        <v>0</v>
      </c>
      <c r="O48" s="209">
        <v>0</v>
      </c>
      <c r="P48" s="209">
        <v>0</v>
      </c>
      <c r="Q48" s="209">
        <v>0</v>
      </c>
      <c r="R48" s="209">
        <v>0</v>
      </c>
      <c r="S48" s="209">
        <v>0</v>
      </c>
      <c r="T48" s="209">
        <v>0</v>
      </c>
      <c r="U48" s="209">
        <v>0</v>
      </c>
      <c r="V48" s="209">
        <v>0</v>
      </c>
      <c r="W48" s="209">
        <v>0</v>
      </c>
      <c r="X48" s="209">
        <v>0</v>
      </c>
      <c r="Y48" s="209">
        <v>0</v>
      </c>
      <c r="Z48" s="209">
        <v>0</v>
      </c>
      <c r="AA48" s="209">
        <v>0</v>
      </c>
      <c r="AB48" s="209">
        <v>612210.15439540625</v>
      </c>
      <c r="AC48" s="212">
        <v>659984.51449470187</v>
      </c>
      <c r="AD48" s="212">
        <v>458097.66560212971</v>
      </c>
      <c r="AE48" s="212">
        <v>458097.66560212971</v>
      </c>
    </row>
    <row r="49" spans="1:31" x14ac:dyDescent="0.15">
      <c r="A49" s="211" t="s">
        <v>827</v>
      </c>
      <c r="B49" s="209" t="s">
        <v>826</v>
      </c>
      <c r="C49" s="209" t="s">
        <v>11</v>
      </c>
      <c r="D49" s="209" t="s">
        <v>7653</v>
      </c>
      <c r="E49" s="209" t="s">
        <v>7586</v>
      </c>
      <c r="F49" s="148">
        <v>7683778</v>
      </c>
      <c r="G49" s="209">
        <v>0</v>
      </c>
      <c r="H49" s="209">
        <v>0</v>
      </c>
      <c r="I49" s="209">
        <v>0</v>
      </c>
      <c r="J49" s="209">
        <v>0</v>
      </c>
      <c r="K49" s="209">
        <v>0</v>
      </c>
      <c r="L49" s="209">
        <v>0</v>
      </c>
      <c r="M49" s="209">
        <v>0</v>
      </c>
      <c r="N49" s="209">
        <v>0</v>
      </c>
      <c r="O49" s="209">
        <v>0</v>
      </c>
      <c r="P49" s="209">
        <v>0</v>
      </c>
      <c r="Q49" s="209">
        <v>0</v>
      </c>
      <c r="R49" s="209">
        <v>0</v>
      </c>
      <c r="S49" s="209">
        <v>0</v>
      </c>
      <c r="T49" s="209">
        <v>0</v>
      </c>
      <c r="U49" s="209">
        <v>0</v>
      </c>
      <c r="V49" s="209">
        <v>0</v>
      </c>
      <c r="W49" s="209">
        <v>0</v>
      </c>
      <c r="X49" s="209">
        <v>0</v>
      </c>
      <c r="Y49" s="209">
        <v>0</v>
      </c>
      <c r="Z49" s="209">
        <v>0</v>
      </c>
      <c r="AA49" s="209">
        <v>0</v>
      </c>
      <c r="AB49" s="209">
        <v>2149565.1669583693</v>
      </c>
      <c r="AC49" s="212">
        <v>2317308.3832475343</v>
      </c>
      <c r="AD49" s="212">
        <v>1608452.2250627177</v>
      </c>
      <c r="AE49" s="212">
        <v>1608452.2250627177</v>
      </c>
    </row>
    <row r="50" spans="1:31" x14ac:dyDescent="0.15">
      <c r="A50" s="211" t="s">
        <v>485</v>
      </c>
      <c r="B50" s="209" t="s">
        <v>484</v>
      </c>
      <c r="C50" s="209" t="s">
        <v>11</v>
      </c>
      <c r="D50" s="209" t="s">
        <v>7653</v>
      </c>
      <c r="E50" s="209" t="s">
        <v>7586</v>
      </c>
      <c r="F50" s="148">
        <v>22482252</v>
      </c>
      <c r="G50" s="209">
        <v>0</v>
      </c>
      <c r="H50" s="209">
        <v>0</v>
      </c>
      <c r="I50" s="209">
        <v>0</v>
      </c>
      <c r="J50" s="209">
        <v>0</v>
      </c>
      <c r="K50" s="209">
        <v>0</v>
      </c>
      <c r="L50" s="209">
        <v>0</v>
      </c>
      <c r="M50" s="209">
        <v>0</v>
      </c>
      <c r="N50" s="209">
        <v>0</v>
      </c>
      <c r="O50" s="209">
        <v>0</v>
      </c>
      <c r="P50" s="209">
        <v>0</v>
      </c>
      <c r="Q50" s="209">
        <v>0</v>
      </c>
      <c r="R50" s="209">
        <v>0</v>
      </c>
      <c r="S50" s="209">
        <v>0</v>
      </c>
      <c r="T50" s="209">
        <v>0</v>
      </c>
      <c r="U50" s="209">
        <v>0</v>
      </c>
      <c r="V50" s="209">
        <v>0</v>
      </c>
      <c r="W50" s="209">
        <v>0</v>
      </c>
      <c r="X50" s="209">
        <v>0</v>
      </c>
      <c r="Y50" s="209">
        <v>0</v>
      </c>
      <c r="Z50" s="209">
        <v>0</v>
      </c>
      <c r="AA50" s="209">
        <v>0</v>
      </c>
      <c r="AB50" s="209">
        <v>6289492.7175121577</v>
      </c>
      <c r="AC50" s="212">
        <v>6780298.8365727952</v>
      </c>
      <c r="AD50" s="212">
        <v>4706230.223442262</v>
      </c>
      <c r="AE50" s="212">
        <v>4706230.223442262</v>
      </c>
    </row>
    <row r="51" spans="1:31" x14ac:dyDescent="0.15">
      <c r="A51" s="211" t="s">
        <v>1431</v>
      </c>
      <c r="B51" s="209" t="s">
        <v>1430</v>
      </c>
      <c r="C51" s="209" t="s">
        <v>93</v>
      </c>
      <c r="D51" s="209" t="s">
        <v>7653</v>
      </c>
      <c r="E51" s="209" t="s">
        <v>7587</v>
      </c>
      <c r="F51" s="148">
        <v>1645312.5</v>
      </c>
      <c r="G51" s="209">
        <v>0</v>
      </c>
      <c r="H51" s="209">
        <v>0</v>
      </c>
      <c r="I51" s="209">
        <v>0</v>
      </c>
      <c r="J51" s="209">
        <v>0</v>
      </c>
      <c r="K51" s="209">
        <v>0</v>
      </c>
      <c r="L51" s="209">
        <v>0</v>
      </c>
      <c r="M51" s="209">
        <v>0</v>
      </c>
      <c r="N51" s="209">
        <v>0</v>
      </c>
      <c r="O51" s="209">
        <v>0</v>
      </c>
      <c r="P51" s="209">
        <v>0</v>
      </c>
      <c r="Q51" s="209">
        <v>0</v>
      </c>
      <c r="R51" s="209">
        <v>0</v>
      </c>
      <c r="S51" s="209">
        <v>0</v>
      </c>
      <c r="T51" s="209">
        <v>0</v>
      </c>
      <c r="U51" s="209">
        <v>0</v>
      </c>
      <c r="V51" s="209">
        <v>0</v>
      </c>
      <c r="W51" s="209">
        <v>0</v>
      </c>
      <c r="X51" s="209">
        <v>0</v>
      </c>
      <c r="Y51" s="209">
        <v>0</v>
      </c>
      <c r="Z51" s="209">
        <v>0</v>
      </c>
      <c r="AA51" s="209">
        <v>0</v>
      </c>
      <c r="AB51" s="209">
        <v>460282.22558762005</v>
      </c>
      <c r="AC51" s="212">
        <v>496200.75558038743</v>
      </c>
      <c r="AD51" s="212">
        <v>344414.75945147069</v>
      </c>
      <c r="AE51" s="212">
        <v>344414.75945147069</v>
      </c>
    </row>
    <row r="52" spans="1:31" x14ac:dyDescent="0.15">
      <c r="A52" s="211" t="s">
        <v>454</v>
      </c>
      <c r="B52" s="209" t="s">
        <v>453</v>
      </c>
      <c r="C52" s="209" t="s">
        <v>7579</v>
      </c>
      <c r="D52" s="209" t="s">
        <v>7653</v>
      </c>
      <c r="E52" s="209" t="s">
        <v>7587</v>
      </c>
      <c r="F52" s="148">
        <v>24755330.5</v>
      </c>
      <c r="G52" s="209">
        <v>0</v>
      </c>
      <c r="H52" s="209">
        <v>0</v>
      </c>
      <c r="I52" s="209">
        <v>0</v>
      </c>
      <c r="J52" s="209">
        <v>0</v>
      </c>
      <c r="K52" s="209">
        <v>0</v>
      </c>
      <c r="L52" s="209">
        <v>0</v>
      </c>
      <c r="M52" s="209">
        <v>0</v>
      </c>
      <c r="N52" s="209">
        <v>0</v>
      </c>
      <c r="O52" s="209">
        <v>0</v>
      </c>
      <c r="P52" s="209">
        <v>0</v>
      </c>
      <c r="Q52" s="209">
        <v>0</v>
      </c>
      <c r="R52" s="209">
        <v>0</v>
      </c>
      <c r="S52" s="209">
        <v>0</v>
      </c>
      <c r="T52" s="209">
        <v>0</v>
      </c>
      <c r="U52" s="209">
        <v>0</v>
      </c>
      <c r="V52" s="209">
        <v>0</v>
      </c>
      <c r="W52" s="209">
        <v>0</v>
      </c>
      <c r="X52" s="209">
        <v>0</v>
      </c>
      <c r="Y52" s="209">
        <v>0</v>
      </c>
      <c r="Z52" s="209">
        <v>0</v>
      </c>
      <c r="AA52" s="209">
        <v>0</v>
      </c>
      <c r="AB52" s="209">
        <v>6925394.7913828474</v>
      </c>
      <c r="AC52" s="212">
        <v>7465824.0904036229</v>
      </c>
      <c r="AD52" s="212">
        <v>5182055.8096405128</v>
      </c>
      <c r="AE52" s="212">
        <v>5182055.8096405128</v>
      </c>
    </row>
    <row r="53" spans="1:31" x14ac:dyDescent="0.15">
      <c r="A53" s="211" t="s">
        <v>6417</v>
      </c>
      <c r="B53" s="209" t="s">
        <v>89</v>
      </c>
      <c r="C53" s="209" t="s">
        <v>11</v>
      </c>
      <c r="D53" s="209" t="s">
        <v>7653</v>
      </c>
      <c r="E53" s="209" t="s">
        <v>7587</v>
      </c>
      <c r="F53" s="148">
        <v>3956811999.1100001</v>
      </c>
      <c r="G53" s="209">
        <v>0</v>
      </c>
      <c r="H53" s="209">
        <v>0</v>
      </c>
      <c r="I53" s="209">
        <v>0</v>
      </c>
      <c r="J53" s="209">
        <v>0</v>
      </c>
      <c r="K53" s="209">
        <v>0</v>
      </c>
      <c r="L53" s="209">
        <v>0</v>
      </c>
      <c r="M53" s="209">
        <v>0</v>
      </c>
      <c r="N53" s="209">
        <v>0</v>
      </c>
      <c r="O53" s="209">
        <v>0</v>
      </c>
      <c r="P53" s="209">
        <v>0</v>
      </c>
      <c r="Q53" s="209">
        <v>0</v>
      </c>
      <c r="R53" s="209">
        <v>0</v>
      </c>
      <c r="S53" s="209">
        <v>0</v>
      </c>
      <c r="T53" s="209">
        <v>0</v>
      </c>
      <c r="U53" s="209">
        <v>0</v>
      </c>
      <c r="V53" s="209">
        <v>0</v>
      </c>
      <c r="W53" s="209">
        <v>0</v>
      </c>
      <c r="X53" s="209">
        <v>0</v>
      </c>
      <c r="Y53" s="209">
        <v>0</v>
      </c>
      <c r="Z53" s="209">
        <v>0</v>
      </c>
      <c r="AA53" s="209">
        <v>0</v>
      </c>
      <c r="AB53" s="209">
        <v>1106932715.3243845</v>
      </c>
      <c r="AC53" s="212">
        <v>1193313187.402348</v>
      </c>
      <c r="AD53" s="212">
        <v>828283048.27694654</v>
      </c>
      <c r="AE53" s="212">
        <v>828283048.27694654</v>
      </c>
    </row>
    <row r="54" spans="1:31" x14ac:dyDescent="0.15">
      <c r="A54" s="211" t="s">
        <v>1165</v>
      </c>
      <c r="B54" s="209" t="s">
        <v>1164</v>
      </c>
      <c r="C54" s="209" t="s">
        <v>89</v>
      </c>
      <c r="D54" s="209" t="s">
        <v>7653</v>
      </c>
      <c r="E54" s="209" t="s">
        <v>7587</v>
      </c>
      <c r="F54" s="148">
        <v>3451595.740460007</v>
      </c>
      <c r="G54" s="209">
        <v>0</v>
      </c>
      <c r="H54" s="209">
        <v>0</v>
      </c>
      <c r="I54" s="209">
        <v>0</v>
      </c>
      <c r="J54" s="209">
        <v>0</v>
      </c>
      <c r="K54" s="209">
        <v>0</v>
      </c>
      <c r="L54" s="209">
        <v>0</v>
      </c>
      <c r="M54" s="209">
        <v>0</v>
      </c>
      <c r="N54" s="209">
        <v>0</v>
      </c>
      <c r="O54" s="209">
        <v>0</v>
      </c>
      <c r="P54" s="209">
        <v>0</v>
      </c>
      <c r="Q54" s="209">
        <v>0</v>
      </c>
      <c r="R54" s="209">
        <v>0</v>
      </c>
      <c r="S54" s="209">
        <v>0</v>
      </c>
      <c r="T54" s="209">
        <v>0</v>
      </c>
      <c r="U54" s="209">
        <v>0</v>
      </c>
      <c r="V54" s="209">
        <v>0</v>
      </c>
      <c r="W54" s="209">
        <v>0</v>
      </c>
      <c r="X54" s="209">
        <v>0</v>
      </c>
      <c r="Y54" s="209">
        <v>0</v>
      </c>
      <c r="Z54" s="209">
        <v>0</v>
      </c>
      <c r="AA54" s="209">
        <v>0</v>
      </c>
      <c r="AB54" s="209">
        <v>965596.6080897589</v>
      </c>
      <c r="AC54" s="212">
        <v>1040947.7922123015</v>
      </c>
      <c r="AD54" s="212">
        <v>722525.67015339283</v>
      </c>
      <c r="AE54" s="212">
        <v>722525.67015339283</v>
      </c>
    </row>
    <row r="55" spans="1:31" x14ac:dyDescent="0.15">
      <c r="A55" s="211" t="s">
        <v>6419</v>
      </c>
      <c r="B55" s="209" t="s">
        <v>94</v>
      </c>
      <c r="C55" s="209" t="s">
        <v>11</v>
      </c>
      <c r="D55" s="209" t="s">
        <v>7653</v>
      </c>
      <c r="E55" s="209" t="s">
        <v>7587</v>
      </c>
      <c r="F55" s="148">
        <v>911690571</v>
      </c>
      <c r="G55" s="209">
        <v>0</v>
      </c>
      <c r="H55" s="209">
        <v>0</v>
      </c>
      <c r="I55" s="209">
        <v>0</v>
      </c>
      <c r="J55" s="209">
        <v>0</v>
      </c>
      <c r="K55" s="209">
        <v>0</v>
      </c>
      <c r="L55" s="209">
        <v>0</v>
      </c>
      <c r="M55" s="209">
        <v>0</v>
      </c>
      <c r="N55" s="209">
        <v>0</v>
      </c>
      <c r="O55" s="209">
        <v>0</v>
      </c>
      <c r="P55" s="209">
        <v>0</v>
      </c>
      <c r="Q55" s="209">
        <v>0</v>
      </c>
      <c r="R55" s="209">
        <v>0</v>
      </c>
      <c r="S55" s="209">
        <v>0</v>
      </c>
      <c r="T55" s="209">
        <v>0</v>
      </c>
      <c r="U55" s="209">
        <v>0</v>
      </c>
      <c r="V55" s="209">
        <v>0</v>
      </c>
      <c r="W55" s="209">
        <v>0</v>
      </c>
      <c r="X55" s="209">
        <v>0</v>
      </c>
      <c r="Y55" s="209">
        <v>0</v>
      </c>
      <c r="Z55" s="209">
        <v>0</v>
      </c>
      <c r="AA55" s="209">
        <v>0</v>
      </c>
      <c r="AB55" s="209">
        <v>255048791.68372464</v>
      </c>
      <c r="AC55" s="212">
        <v>274951749.40062445</v>
      </c>
      <c r="AD55" s="212">
        <v>190845014.97748238</v>
      </c>
      <c r="AE55" s="212">
        <v>190845014.97748238</v>
      </c>
    </row>
    <row r="56" spans="1:31" x14ac:dyDescent="0.15">
      <c r="A56" s="211" t="s">
        <v>109</v>
      </c>
      <c r="B56" s="209" t="s">
        <v>108</v>
      </c>
      <c r="C56" s="209" t="s">
        <v>99</v>
      </c>
      <c r="D56" s="209" t="s">
        <v>7653</v>
      </c>
      <c r="E56" s="209" t="s">
        <v>7587</v>
      </c>
      <c r="F56" s="148">
        <v>486209246.51999998</v>
      </c>
      <c r="G56" s="209">
        <v>0</v>
      </c>
      <c r="H56" s="209">
        <v>0</v>
      </c>
      <c r="I56" s="209">
        <v>0</v>
      </c>
      <c r="J56" s="209">
        <v>0</v>
      </c>
      <c r="K56" s="209">
        <v>0</v>
      </c>
      <c r="L56" s="209">
        <v>0</v>
      </c>
      <c r="M56" s="209">
        <v>0</v>
      </c>
      <c r="N56" s="209">
        <v>0</v>
      </c>
      <c r="O56" s="209">
        <v>0</v>
      </c>
      <c r="P56" s="209">
        <v>0</v>
      </c>
      <c r="Q56" s="209">
        <v>0</v>
      </c>
      <c r="R56" s="209">
        <v>0</v>
      </c>
      <c r="S56" s="209">
        <v>0</v>
      </c>
      <c r="T56" s="209">
        <v>0</v>
      </c>
      <c r="U56" s="209">
        <v>0</v>
      </c>
      <c r="V56" s="209">
        <v>0</v>
      </c>
      <c r="W56" s="209">
        <v>0</v>
      </c>
      <c r="X56" s="209">
        <v>0</v>
      </c>
      <c r="Y56" s="209">
        <v>0</v>
      </c>
      <c r="Z56" s="209">
        <v>0</v>
      </c>
      <c r="AA56" s="209">
        <v>0</v>
      </c>
      <c r="AB56" s="209">
        <v>136018825.65743917</v>
      </c>
      <c r="AC56" s="212">
        <v>146633174.84878701</v>
      </c>
      <c r="AD56" s="212">
        <v>101778623.01737002</v>
      </c>
      <c r="AE56" s="212">
        <v>101778623.01737002</v>
      </c>
    </row>
    <row r="57" spans="1:31" x14ac:dyDescent="0.15">
      <c r="A57" s="211" t="s">
        <v>7648</v>
      </c>
      <c r="B57" s="209" t="s">
        <v>7599</v>
      </c>
      <c r="C57" s="209" t="s">
        <v>11</v>
      </c>
      <c r="D57" s="209" t="s">
        <v>7653</v>
      </c>
      <c r="E57" s="209" t="s">
        <v>7586</v>
      </c>
      <c r="F57" s="148">
        <v>17459915.390000001</v>
      </c>
      <c r="G57" s="209">
        <v>0</v>
      </c>
      <c r="H57" s="209">
        <v>0</v>
      </c>
      <c r="I57" s="209">
        <v>0</v>
      </c>
      <c r="J57" s="209">
        <v>0</v>
      </c>
      <c r="K57" s="209">
        <v>0</v>
      </c>
      <c r="L57" s="209">
        <v>0</v>
      </c>
      <c r="M57" s="209">
        <v>0</v>
      </c>
      <c r="N57" s="209">
        <v>0</v>
      </c>
      <c r="O57" s="209">
        <v>0</v>
      </c>
      <c r="P57" s="209">
        <v>0</v>
      </c>
      <c r="Q57" s="209">
        <v>0</v>
      </c>
      <c r="R57" s="209">
        <v>0</v>
      </c>
      <c r="S57" s="209">
        <v>0</v>
      </c>
      <c r="T57" s="209">
        <v>0</v>
      </c>
      <c r="U57" s="209">
        <v>0</v>
      </c>
      <c r="V57" s="209">
        <v>0</v>
      </c>
      <c r="W57" s="209">
        <v>0</v>
      </c>
      <c r="X57" s="209">
        <v>0</v>
      </c>
      <c r="Y57" s="209">
        <v>0</v>
      </c>
      <c r="Z57" s="209">
        <v>0</v>
      </c>
      <c r="AA57" s="209">
        <v>0</v>
      </c>
      <c r="AB57" s="209">
        <v>4884475.5718325479</v>
      </c>
      <c r="AC57" s="212">
        <v>5265639.937025723</v>
      </c>
      <c r="AD57" s="212">
        <v>3654899.9409473161</v>
      </c>
      <c r="AE57" s="212">
        <v>3654899.9409473161</v>
      </c>
    </row>
    <row r="58" spans="1:31" x14ac:dyDescent="0.15">
      <c r="A58" s="211" t="s">
        <v>1040</v>
      </c>
      <c r="B58" s="209" t="s">
        <v>95</v>
      </c>
      <c r="C58" s="209" t="s">
        <v>11</v>
      </c>
      <c r="D58" s="209" t="s">
        <v>7653</v>
      </c>
      <c r="E58" s="209" t="s">
        <v>7587</v>
      </c>
      <c r="F58" s="148">
        <v>898880049</v>
      </c>
      <c r="G58" s="209">
        <v>0</v>
      </c>
      <c r="H58" s="209">
        <v>0</v>
      </c>
      <c r="I58" s="209">
        <v>0</v>
      </c>
      <c r="J58" s="209">
        <v>0</v>
      </c>
      <c r="K58" s="209">
        <v>0</v>
      </c>
      <c r="L58" s="209">
        <v>0</v>
      </c>
      <c r="M58" s="209">
        <v>0</v>
      </c>
      <c r="N58" s="209">
        <v>0</v>
      </c>
      <c r="O58" s="209">
        <v>0</v>
      </c>
      <c r="P58" s="209">
        <v>0</v>
      </c>
      <c r="Q58" s="209">
        <v>0</v>
      </c>
      <c r="R58" s="209">
        <v>0</v>
      </c>
      <c r="S58" s="209">
        <v>0</v>
      </c>
      <c r="T58" s="209">
        <v>0</v>
      </c>
      <c r="U58" s="209">
        <v>0</v>
      </c>
      <c r="V58" s="209">
        <v>0</v>
      </c>
      <c r="W58" s="209">
        <v>0</v>
      </c>
      <c r="X58" s="209">
        <v>0</v>
      </c>
      <c r="Y58" s="209">
        <v>0</v>
      </c>
      <c r="Z58" s="209">
        <v>0</v>
      </c>
      <c r="AA58" s="209">
        <v>0</v>
      </c>
      <c r="AB58" s="209">
        <v>251465001.01958075</v>
      </c>
      <c r="AC58" s="212">
        <v>271088294.4668175</v>
      </c>
      <c r="AD58" s="212">
        <v>188163376.77618155</v>
      </c>
      <c r="AE58" s="212">
        <v>188163376.77618155</v>
      </c>
    </row>
    <row r="59" spans="1:31" x14ac:dyDescent="0.15">
      <c r="A59" s="211" t="s">
        <v>6418</v>
      </c>
      <c r="B59" s="209" t="s">
        <v>91</v>
      </c>
      <c r="C59" s="209" t="s">
        <v>11</v>
      </c>
      <c r="D59" s="209" t="s">
        <v>7653</v>
      </c>
      <c r="E59" s="209" t="s">
        <v>7587</v>
      </c>
      <c r="F59" s="148">
        <v>1855937487</v>
      </c>
      <c r="G59" s="209">
        <v>0</v>
      </c>
      <c r="H59" s="209">
        <v>0</v>
      </c>
      <c r="I59" s="209">
        <v>0</v>
      </c>
      <c r="J59" s="209">
        <v>0</v>
      </c>
      <c r="K59" s="209">
        <v>0</v>
      </c>
      <c r="L59" s="209">
        <v>0</v>
      </c>
      <c r="M59" s="209">
        <v>0</v>
      </c>
      <c r="N59" s="209">
        <v>0</v>
      </c>
      <c r="O59" s="209">
        <v>0</v>
      </c>
      <c r="P59" s="209">
        <v>0</v>
      </c>
      <c r="Q59" s="209">
        <v>0</v>
      </c>
      <c r="R59" s="209">
        <v>0</v>
      </c>
      <c r="S59" s="209">
        <v>0</v>
      </c>
      <c r="T59" s="209">
        <v>0</v>
      </c>
      <c r="U59" s="209">
        <v>0</v>
      </c>
      <c r="V59" s="209">
        <v>0</v>
      </c>
      <c r="W59" s="209">
        <v>0</v>
      </c>
      <c r="X59" s="209">
        <v>0</v>
      </c>
      <c r="Y59" s="209">
        <v>0</v>
      </c>
      <c r="Z59" s="209">
        <v>0</v>
      </c>
      <c r="AA59" s="209">
        <v>0</v>
      </c>
      <c r="AB59" s="209">
        <v>519205340.6680218</v>
      </c>
      <c r="AC59" s="212">
        <v>559721987.98669887</v>
      </c>
      <c r="AD59" s="212">
        <v>388505079.21265537</v>
      </c>
      <c r="AE59" s="212">
        <v>388505079.21265537</v>
      </c>
    </row>
    <row r="60" spans="1:31" x14ac:dyDescent="0.15">
      <c r="A60" s="211" t="s">
        <v>1205</v>
      </c>
      <c r="B60" s="209" t="s">
        <v>1204</v>
      </c>
      <c r="C60" s="209" t="s">
        <v>11</v>
      </c>
      <c r="D60" s="209" t="s">
        <v>7653</v>
      </c>
      <c r="E60" s="209" t="s">
        <v>7586</v>
      </c>
      <c r="F60" s="148">
        <v>3942447</v>
      </c>
      <c r="G60" s="209">
        <v>0</v>
      </c>
      <c r="H60" s="209">
        <v>0</v>
      </c>
      <c r="I60" s="209">
        <v>0</v>
      </c>
      <c r="J60" s="209">
        <v>0</v>
      </c>
      <c r="K60" s="209">
        <v>0</v>
      </c>
      <c r="L60" s="209">
        <v>0</v>
      </c>
      <c r="M60" s="209">
        <v>0</v>
      </c>
      <c r="N60" s="209">
        <v>0</v>
      </c>
      <c r="O60" s="209">
        <v>0</v>
      </c>
      <c r="P60" s="209">
        <v>0</v>
      </c>
      <c r="Q60" s="209">
        <v>0</v>
      </c>
      <c r="R60" s="209">
        <v>0</v>
      </c>
      <c r="S60" s="209">
        <v>0</v>
      </c>
      <c r="T60" s="209">
        <v>0</v>
      </c>
      <c r="U60" s="209">
        <v>0</v>
      </c>
      <c r="V60" s="209">
        <v>0</v>
      </c>
      <c r="W60" s="209">
        <v>0</v>
      </c>
      <c r="X60" s="209">
        <v>0</v>
      </c>
      <c r="Y60" s="209">
        <v>0</v>
      </c>
      <c r="Z60" s="209">
        <v>0</v>
      </c>
      <c r="AA60" s="209">
        <v>0</v>
      </c>
      <c r="AB60" s="209">
        <v>1102914.0539692224</v>
      </c>
      <c r="AC60" s="212">
        <v>1188980.9262590734</v>
      </c>
      <c r="AD60" s="212">
        <v>825276.00997085497</v>
      </c>
      <c r="AE60" s="212">
        <v>825276.00997085497</v>
      </c>
    </row>
    <row r="61" spans="1:31" x14ac:dyDescent="0.15">
      <c r="A61" s="211" t="s">
        <v>6420</v>
      </c>
      <c r="B61" s="209" t="s">
        <v>99</v>
      </c>
      <c r="C61" s="209" t="s">
        <v>11</v>
      </c>
      <c r="D61" s="209" t="s">
        <v>7653</v>
      </c>
      <c r="E61" s="209" t="s">
        <v>7587</v>
      </c>
      <c r="F61" s="148">
        <v>771959536</v>
      </c>
      <c r="G61" s="209">
        <v>0</v>
      </c>
      <c r="H61" s="209">
        <v>0</v>
      </c>
      <c r="I61" s="209">
        <v>0</v>
      </c>
      <c r="J61" s="209">
        <v>0</v>
      </c>
      <c r="K61" s="209">
        <v>0</v>
      </c>
      <c r="L61" s="209">
        <v>0</v>
      </c>
      <c r="M61" s="209">
        <v>0</v>
      </c>
      <c r="N61" s="209">
        <v>0</v>
      </c>
      <c r="O61" s="209">
        <v>0</v>
      </c>
      <c r="P61" s="209">
        <v>0</v>
      </c>
      <c r="Q61" s="209">
        <v>0</v>
      </c>
      <c r="R61" s="209">
        <v>0</v>
      </c>
      <c r="S61" s="209">
        <v>0</v>
      </c>
      <c r="T61" s="209">
        <v>0</v>
      </c>
      <c r="U61" s="209">
        <v>0</v>
      </c>
      <c r="V61" s="209">
        <v>0</v>
      </c>
      <c r="W61" s="209">
        <v>0</v>
      </c>
      <c r="X61" s="209">
        <v>0</v>
      </c>
      <c r="Y61" s="209">
        <v>0</v>
      </c>
      <c r="Z61" s="209">
        <v>0</v>
      </c>
      <c r="AA61" s="209">
        <v>0</v>
      </c>
      <c r="AB61" s="209">
        <v>215958520.52036709</v>
      </c>
      <c r="AC61" s="212">
        <v>232811034.40269572</v>
      </c>
      <c r="AD61" s="212">
        <v>161594990.55511275</v>
      </c>
      <c r="AE61" s="212">
        <v>161594990.55511275</v>
      </c>
    </row>
    <row r="62" spans="1:31" x14ac:dyDescent="0.15">
      <c r="A62" s="211" t="s">
        <v>1897</v>
      </c>
      <c r="B62" s="209" t="s">
        <v>93</v>
      </c>
      <c r="C62" s="209" t="s">
        <v>11</v>
      </c>
      <c r="D62" s="209" t="s">
        <v>7653</v>
      </c>
      <c r="E62" s="209" t="s">
        <v>7587</v>
      </c>
      <c r="F62" s="148">
        <v>1231870952</v>
      </c>
      <c r="G62" s="209">
        <v>0</v>
      </c>
      <c r="H62" s="209">
        <v>0</v>
      </c>
      <c r="I62" s="209">
        <v>0</v>
      </c>
      <c r="J62" s="209">
        <v>0</v>
      </c>
      <c r="K62" s="209">
        <v>0</v>
      </c>
      <c r="L62" s="209">
        <v>0</v>
      </c>
      <c r="M62" s="209">
        <v>0</v>
      </c>
      <c r="N62" s="209">
        <v>0</v>
      </c>
      <c r="O62" s="209">
        <v>0</v>
      </c>
      <c r="P62" s="209">
        <v>0</v>
      </c>
      <c r="Q62" s="209">
        <v>0</v>
      </c>
      <c r="R62" s="209">
        <v>0</v>
      </c>
      <c r="S62" s="209">
        <v>0</v>
      </c>
      <c r="T62" s="209">
        <v>0</v>
      </c>
      <c r="U62" s="209">
        <v>0</v>
      </c>
      <c r="V62" s="209">
        <v>0</v>
      </c>
      <c r="W62" s="209">
        <v>0</v>
      </c>
      <c r="X62" s="209">
        <v>0</v>
      </c>
      <c r="Y62" s="209">
        <v>0</v>
      </c>
      <c r="Z62" s="209">
        <v>0</v>
      </c>
      <c r="AA62" s="209">
        <v>0</v>
      </c>
      <c r="AB62" s="209">
        <v>344620431.33040094</v>
      </c>
      <c r="AC62" s="212">
        <v>371513191.05636847</v>
      </c>
      <c r="AD62" s="212">
        <v>257868664.8331756</v>
      </c>
      <c r="AE62" s="212">
        <v>257868664.8331756</v>
      </c>
    </row>
    <row r="63" spans="1:31" x14ac:dyDescent="0.15">
      <c r="A63" s="211" t="s">
        <v>8956</v>
      </c>
      <c r="B63" s="211"/>
      <c r="C63" s="211"/>
      <c r="D63" s="211"/>
      <c r="E63" s="211"/>
      <c r="F63" s="211"/>
      <c r="G63" s="211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2">
        <v>9999999999.9999981</v>
      </c>
      <c r="AD63" s="212">
        <v>6941036577.9999981</v>
      </c>
      <c r="AE63" s="212">
        <v>6941036577.9999981</v>
      </c>
    </row>
    <row r="64" spans="1:31" x14ac:dyDescent="0.15">
      <c r="A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</row>
    <row r="65" spans="1:28" x14ac:dyDescent="0.15">
      <c r="A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</row>
    <row r="66" spans="1:28" x14ac:dyDescent="0.15">
      <c r="A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</row>
    <row r="67" spans="1:28" x14ac:dyDescent="0.15">
      <c r="A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</row>
    <row r="68" spans="1:28" x14ac:dyDescent="0.15">
      <c r="A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</row>
    <row r="69" spans="1:28" x14ac:dyDescent="0.15">
      <c r="A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</row>
    <row r="70" spans="1:28" x14ac:dyDescent="0.15">
      <c r="A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</row>
    <row r="71" spans="1:28" x14ac:dyDescent="0.15">
      <c r="A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</row>
    <row r="72" spans="1:28" x14ac:dyDescent="0.15">
      <c r="A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</row>
    <row r="73" spans="1:28" x14ac:dyDescent="0.15">
      <c r="A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</row>
    <row r="74" spans="1:28" x14ac:dyDescent="0.15">
      <c r="A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</row>
    <row r="75" spans="1:28" x14ac:dyDescent="0.15">
      <c r="A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</row>
    <row r="76" spans="1:28" x14ac:dyDescent="0.15">
      <c r="A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</row>
    <row r="77" spans="1:28" x14ac:dyDescent="0.15">
      <c r="A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</row>
    <row r="78" spans="1:28" x14ac:dyDescent="0.15">
      <c r="A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</row>
    <row r="79" spans="1:28" x14ac:dyDescent="0.15">
      <c r="A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</row>
    <row r="80" spans="1:28" x14ac:dyDescent="0.15">
      <c r="A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</row>
    <row r="81" spans="1:28" x14ac:dyDescent="0.15">
      <c r="A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</row>
    <row r="82" spans="1:28" x14ac:dyDescent="0.15">
      <c r="A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</row>
    <row r="83" spans="1:28" x14ac:dyDescent="0.15">
      <c r="A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</row>
    <row r="84" spans="1:28" x14ac:dyDescent="0.15">
      <c r="A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</row>
    <row r="85" spans="1:28" x14ac:dyDescent="0.15">
      <c r="A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</row>
    <row r="86" spans="1:28" x14ac:dyDescent="0.15">
      <c r="A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</row>
    <row r="87" spans="1:28" x14ac:dyDescent="0.15">
      <c r="A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</row>
    <row r="88" spans="1:28" x14ac:dyDescent="0.15">
      <c r="A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</row>
    <row r="89" spans="1:28" x14ac:dyDescent="0.15">
      <c r="A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</row>
    <row r="90" spans="1:28" x14ac:dyDescent="0.15">
      <c r="A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</row>
    <row r="91" spans="1:28" x14ac:dyDescent="0.15">
      <c r="A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</row>
    <row r="92" spans="1:28" x14ac:dyDescent="0.15">
      <c r="A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</row>
    <row r="93" spans="1:28" x14ac:dyDescent="0.15">
      <c r="A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</row>
    <row r="94" spans="1:28" x14ac:dyDescent="0.15">
      <c r="A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</row>
    <row r="95" spans="1:28" x14ac:dyDescent="0.15">
      <c r="A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</row>
    <row r="96" spans="1:28" x14ac:dyDescent="0.15">
      <c r="A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</row>
    <row r="97" spans="1:28" x14ac:dyDescent="0.15">
      <c r="A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</row>
    <row r="98" spans="1:28" x14ac:dyDescent="0.15">
      <c r="A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</row>
    <row r="99" spans="1:28" x14ac:dyDescent="0.15">
      <c r="A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</row>
    <row r="100" spans="1:28" x14ac:dyDescent="0.15">
      <c r="A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</row>
    <row r="101" spans="1:28" x14ac:dyDescent="0.15">
      <c r="A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</row>
    <row r="102" spans="1:28" x14ac:dyDescent="0.15">
      <c r="A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</row>
    <row r="103" spans="1:28" x14ac:dyDescent="0.15">
      <c r="A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</row>
    <row r="104" spans="1:28" x14ac:dyDescent="0.15">
      <c r="A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</row>
    <row r="105" spans="1:28" x14ac:dyDescent="0.15">
      <c r="A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</row>
    <row r="106" spans="1:28" x14ac:dyDescent="0.15">
      <c r="A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</row>
    <row r="107" spans="1:28" x14ac:dyDescent="0.15">
      <c r="A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</row>
    <row r="108" spans="1:28" x14ac:dyDescent="0.15">
      <c r="A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</row>
    <row r="109" spans="1:28" x14ac:dyDescent="0.15">
      <c r="A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</row>
    <row r="110" spans="1:28" x14ac:dyDescent="0.15">
      <c r="A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</row>
    <row r="111" spans="1:28" x14ac:dyDescent="0.15">
      <c r="A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</row>
    <row r="112" spans="1:28" x14ac:dyDescent="0.15">
      <c r="A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</row>
    <row r="113" spans="1:28" x14ac:dyDescent="0.15">
      <c r="A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</row>
    <row r="114" spans="1:28" x14ac:dyDescent="0.15">
      <c r="A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</row>
    <row r="115" spans="1:28" x14ac:dyDescent="0.15">
      <c r="A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</row>
    <row r="116" spans="1:28" x14ac:dyDescent="0.15">
      <c r="A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</row>
    <row r="117" spans="1:28" x14ac:dyDescent="0.15">
      <c r="A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</row>
    <row r="118" spans="1:28" x14ac:dyDescent="0.15">
      <c r="A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</row>
    <row r="119" spans="1:28" x14ac:dyDescent="0.15">
      <c r="A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</row>
    <row r="120" spans="1:28" x14ac:dyDescent="0.15">
      <c r="A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</row>
    <row r="121" spans="1:28" x14ac:dyDescent="0.15">
      <c r="A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</row>
    <row r="122" spans="1:28" x14ac:dyDescent="0.15">
      <c r="A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</row>
    <row r="123" spans="1:28" x14ac:dyDescent="0.15">
      <c r="A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</row>
    <row r="124" spans="1:28" x14ac:dyDescent="0.15">
      <c r="A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</row>
    <row r="125" spans="1:28" x14ac:dyDescent="0.15">
      <c r="A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</row>
    <row r="126" spans="1:28" x14ac:dyDescent="0.15">
      <c r="A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</row>
    <row r="127" spans="1:28" x14ac:dyDescent="0.15">
      <c r="A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</row>
    <row r="128" spans="1:28" x14ac:dyDescent="0.15">
      <c r="A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</row>
    <row r="129" spans="1:28" x14ac:dyDescent="0.15">
      <c r="A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</row>
    <row r="130" spans="1:28" x14ac:dyDescent="0.15">
      <c r="A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</row>
    <row r="131" spans="1:28" x14ac:dyDescent="0.15">
      <c r="A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</row>
    <row r="132" spans="1:28" x14ac:dyDescent="0.15">
      <c r="A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</row>
    <row r="133" spans="1:28" x14ac:dyDescent="0.15">
      <c r="A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</row>
    <row r="134" spans="1:28" x14ac:dyDescent="0.15">
      <c r="A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</row>
    <row r="135" spans="1:28" x14ac:dyDescent="0.15">
      <c r="A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</row>
    <row r="136" spans="1:28" x14ac:dyDescent="0.15">
      <c r="A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</row>
    <row r="137" spans="1:28" x14ac:dyDescent="0.15">
      <c r="A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</row>
    <row r="138" spans="1:28" x14ac:dyDescent="0.15">
      <c r="A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</row>
    <row r="139" spans="1:28" x14ac:dyDescent="0.15">
      <c r="A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</row>
    <row r="140" spans="1:28" x14ac:dyDescent="0.15">
      <c r="A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</row>
    <row r="141" spans="1:28" x14ac:dyDescent="0.15">
      <c r="A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</row>
    <row r="142" spans="1:28" x14ac:dyDescent="0.15">
      <c r="A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</row>
    <row r="143" spans="1:28" x14ac:dyDescent="0.15">
      <c r="A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</row>
    <row r="144" spans="1:28" x14ac:dyDescent="0.15">
      <c r="A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</row>
    <row r="145" spans="1:28" x14ac:dyDescent="0.15">
      <c r="A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</row>
    <row r="146" spans="1:28" x14ac:dyDescent="0.15">
      <c r="A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</row>
    <row r="147" spans="1:28" x14ac:dyDescent="0.15">
      <c r="A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</row>
    <row r="148" spans="1:28" x14ac:dyDescent="0.15">
      <c r="A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</row>
    <row r="149" spans="1:28" x14ac:dyDescent="0.15">
      <c r="A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</row>
    <row r="150" spans="1:28" x14ac:dyDescent="0.15">
      <c r="A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</row>
    <row r="151" spans="1:28" x14ac:dyDescent="0.15">
      <c r="A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</row>
    <row r="152" spans="1:28" x14ac:dyDescent="0.15">
      <c r="A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</row>
    <row r="153" spans="1:28" x14ac:dyDescent="0.15">
      <c r="A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</row>
    <row r="154" spans="1:28" x14ac:dyDescent="0.15">
      <c r="A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</row>
    <row r="155" spans="1:28" x14ac:dyDescent="0.15">
      <c r="A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</row>
    <row r="156" spans="1:28" x14ac:dyDescent="0.15">
      <c r="A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</row>
    <row r="157" spans="1:28" x14ac:dyDescent="0.15">
      <c r="A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</row>
    <row r="158" spans="1:28" x14ac:dyDescent="0.15">
      <c r="A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</row>
    <row r="159" spans="1:28" x14ac:dyDescent="0.15">
      <c r="A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</row>
    <row r="160" spans="1:28" x14ac:dyDescent="0.15">
      <c r="A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</row>
    <row r="161" spans="1:28" x14ac:dyDescent="0.15">
      <c r="A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</row>
    <row r="162" spans="1:28" x14ac:dyDescent="0.15">
      <c r="A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</row>
    <row r="163" spans="1:28" x14ac:dyDescent="0.15">
      <c r="A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</row>
    <row r="164" spans="1:28" x14ac:dyDescent="0.15">
      <c r="A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</row>
    <row r="165" spans="1:28" x14ac:dyDescent="0.15">
      <c r="A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</row>
    <row r="166" spans="1:28" x14ac:dyDescent="0.15">
      <c r="A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</row>
    <row r="167" spans="1:28" x14ac:dyDescent="0.15">
      <c r="A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</row>
    <row r="168" spans="1:28" x14ac:dyDescent="0.15">
      <c r="A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</row>
    <row r="169" spans="1:28" x14ac:dyDescent="0.15">
      <c r="A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</row>
    <row r="170" spans="1:28" x14ac:dyDescent="0.15">
      <c r="A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</row>
    <row r="171" spans="1:28" x14ac:dyDescent="0.15">
      <c r="A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</row>
    <row r="172" spans="1:28" x14ac:dyDescent="0.15">
      <c r="A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</row>
    <row r="173" spans="1:28" x14ac:dyDescent="0.15">
      <c r="A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</row>
    <row r="174" spans="1:28" x14ac:dyDescent="0.15">
      <c r="A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</row>
    <row r="175" spans="1:28" x14ac:dyDescent="0.15">
      <c r="A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</row>
    <row r="176" spans="1:28" x14ac:dyDescent="0.15">
      <c r="A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</row>
    <row r="177" spans="1:28" x14ac:dyDescent="0.15">
      <c r="A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</row>
    <row r="178" spans="1:28" x14ac:dyDescent="0.15">
      <c r="A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</row>
    <row r="179" spans="1:28" x14ac:dyDescent="0.15">
      <c r="A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</row>
    <row r="180" spans="1:28" x14ac:dyDescent="0.15">
      <c r="A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</row>
    <row r="181" spans="1:28" x14ac:dyDescent="0.15">
      <c r="A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</row>
    <row r="182" spans="1:28" x14ac:dyDescent="0.15">
      <c r="A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</row>
    <row r="183" spans="1:28" x14ac:dyDescent="0.15">
      <c r="A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</row>
    <row r="184" spans="1:28" x14ac:dyDescent="0.15">
      <c r="A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</row>
    <row r="185" spans="1:28" x14ac:dyDescent="0.15">
      <c r="A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</row>
    <row r="186" spans="1:28" x14ac:dyDescent="0.15">
      <c r="A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</row>
    <row r="187" spans="1:28" x14ac:dyDescent="0.15">
      <c r="A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</row>
    <row r="188" spans="1:28" x14ac:dyDescent="0.15">
      <c r="A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</row>
    <row r="189" spans="1:28" x14ac:dyDescent="0.15">
      <c r="A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</row>
    <row r="190" spans="1:28" x14ac:dyDescent="0.15">
      <c r="A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</row>
    <row r="191" spans="1:28" x14ac:dyDescent="0.15">
      <c r="A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</row>
    <row r="192" spans="1:28" x14ac:dyDescent="0.15">
      <c r="A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</row>
    <row r="193" spans="1:28" x14ac:dyDescent="0.15">
      <c r="A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</row>
    <row r="194" spans="1:28" x14ac:dyDescent="0.15">
      <c r="A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</row>
    <row r="195" spans="1:28" x14ac:dyDescent="0.15">
      <c r="A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</row>
    <row r="196" spans="1:28" x14ac:dyDescent="0.15">
      <c r="A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</row>
    <row r="197" spans="1:28" x14ac:dyDescent="0.15">
      <c r="A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</row>
    <row r="198" spans="1:28" x14ac:dyDescent="0.15">
      <c r="A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</row>
    <row r="199" spans="1:28" x14ac:dyDescent="0.15">
      <c r="A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</row>
    <row r="200" spans="1:28" x14ac:dyDescent="0.15">
      <c r="A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</row>
    <row r="201" spans="1:28" x14ac:dyDescent="0.15">
      <c r="A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</row>
    <row r="202" spans="1:28" x14ac:dyDescent="0.15">
      <c r="A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</row>
    <row r="203" spans="1:28" x14ac:dyDescent="0.15">
      <c r="A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</row>
    <row r="204" spans="1:28" x14ac:dyDescent="0.15">
      <c r="A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</row>
    <row r="205" spans="1:28" x14ac:dyDescent="0.15">
      <c r="A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</row>
    <row r="206" spans="1:28" x14ac:dyDescent="0.15">
      <c r="A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</row>
    <row r="207" spans="1:28" x14ac:dyDescent="0.15">
      <c r="A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</row>
    <row r="208" spans="1:28" x14ac:dyDescent="0.15">
      <c r="A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</row>
    <row r="209" spans="1:28" x14ac:dyDescent="0.15">
      <c r="A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</row>
    <row r="210" spans="1:28" x14ac:dyDescent="0.15">
      <c r="A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</row>
    <row r="211" spans="1:28" x14ac:dyDescent="0.15">
      <c r="A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</row>
    <row r="212" spans="1:28" x14ac:dyDescent="0.15">
      <c r="A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</row>
    <row r="213" spans="1:28" x14ac:dyDescent="0.15">
      <c r="A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</row>
    <row r="214" spans="1:28" x14ac:dyDescent="0.15">
      <c r="A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</row>
    <row r="215" spans="1:28" x14ac:dyDescent="0.15">
      <c r="A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</row>
    <row r="216" spans="1:28" x14ac:dyDescent="0.15">
      <c r="A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</row>
    <row r="217" spans="1:28" x14ac:dyDescent="0.15">
      <c r="A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</row>
    <row r="218" spans="1:28" x14ac:dyDescent="0.15">
      <c r="A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</row>
    <row r="219" spans="1:28" x14ac:dyDescent="0.15">
      <c r="A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</row>
    <row r="220" spans="1:28" x14ac:dyDescent="0.15">
      <c r="A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</row>
    <row r="221" spans="1:28" x14ac:dyDescent="0.15">
      <c r="A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</row>
    <row r="222" spans="1:28" x14ac:dyDescent="0.15">
      <c r="A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</row>
    <row r="223" spans="1:28" x14ac:dyDescent="0.15">
      <c r="A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</row>
    <row r="224" spans="1:28" x14ac:dyDescent="0.15">
      <c r="A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</row>
    <row r="225" spans="1:28" x14ac:dyDescent="0.15">
      <c r="A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</row>
    <row r="226" spans="1:28" x14ac:dyDescent="0.15">
      <c r="A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</row>
    <row r="227" spans="1:28" x14ac:dyDescent="0.15">
      <c r="A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</row>
    <row r="228" spans="1:28" x14ac:dyDescent="0.15">
      <c r="A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</row>
    <row r="229" spans="1:28" x14ac:dyDescent="0.15">
      <c r="A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</row>
    <row r="230" spans="1:28" x14ac:dyDescent="0.15">
      <c r="A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</row>
    <row r="231" spans="1:28" x14ac:dyDescent="0.15">
      <c r="A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</row>
    <row r="232" spans="1:28" x14ac:dyDescent="0.15">
      <c r="A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</row>
    <row r="233" spans="1:28" x14ac:dyDescent="0.15">
      <c r="A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</row>
    <row r="234" spans="1:28" x14ac:dyDescent="0.15">
      <c r="A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</row>
    <row r="235" spans="1:28" x14ac:dyDescent="0.15">
      <c r="A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</row>
    <row r="236" spans="1:28" x14ac:dyDescent="0.15">
      <c r="A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</row>
    <row r="237" spans="1:28" x14ac:dyDescent="0.15">
      <c r="A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</row>
    <row r="238" spans="1:28" x14ac:dyDescent="0.15">
      <c r="A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</row>
    <row r="239" spans="1:28" x14ac:dyDescent="0.15">
      <c r="A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</row>
    <row r="240" spans="1:28" x14ac:dyDescent="0.15">
      <c r="A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</row>
    <row r="241" spans="1:28" x14ac:dyDescent="0.15">
      <c r="A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</row>
    <row r="242" spans="1:28" x14ac:dyDescent="0.15">
      <c r="A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</row>
    <row r="243" spans="1:28" x14ac:dyDescent="0.15">
      <c r="A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</row>
    <row r="244" spans="1:28" x14ac:dyDescent="0.15">
      <c r="A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</row>
    <row r="245" spans="1:28" x14ac:dyDescent="0.15">
      <c r="A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</row>
    <row r="246" spans="1:28" x14ac:dyDescent="0.15">
      <c r="A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</row>
    <row r="247" spans="1:28" x14ac:dyDescent="0.15">
      <c r="A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</row>
    <row r="248" spans="1:28" x14ac:dyDescent="0.15">
      <c r="A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</row>
    <row r="249" spans="1:28" x14ac:dyDescent="0.15">
      <c r="A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</row>
    <row r="250" spans="1:28" x14ac:dyDescent="0.15">
      <c r="A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</row>
    <row r="251" spans="1:28" x14ac:dyDescent="0.15">
      <c r="A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</row>
    <row r="252" spans="1:28" x14ac:dyDescent="0.15">
      <c r="A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</row>
    <row r="253" spans="1:28" x14ac:dyDescent="0.15">
      <c r="A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</row>
    <row r="254" spans="1:28" x14ac:dyDescent="0.15">
      <c r="A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</row>
    <row r="255" spans="1:28" x14ac:dyDescent="0.15">
      <c r="A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</row>
    <row r="256" spans="1:28" x14ac:dyDescent="0.15">
      <c r="A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</row>
    <row r="257" spans="1:28" x14ac:dyDescent="0.15">
      <c r="A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</row>
    <row r="258" spans="1:28" x14ac:dyDescent="0.15">
      <c r="A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</row>
    <row r="259" spans="1:28" x14ac:dyDescent="0.15">
      <c r="A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</row>
    <row r="260" spans="1:28" x14ac:dyDescent="0.15">
      <c r="A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</row>
    <row r="261" spans="1:28" x14ac:dyDescent="0.15">
      <c r="A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</row>
    <row r="262" spans="1:28" x14ac:dyDescent="0.15">
      <c r="A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</row>
    <row r="263" spans="1:28" x14ac:dyDescent="0.15">
      <c r="A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</row>
    <row r="264" spans="1:28" x14ac:dyDescent="0.15">
      <c r="A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</row>
    <row r="265" spans="1:28" x14ac:dyDescent="0.15">
      <c r="A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</row>
    <row r="266" spans="1:28" x14ac:dyDescent="0.15">
      <c r="A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</row>
    <row r="267" spans="1:28" x14ac:dyDescent="0.15">
      <c r="A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</row>
    <row r="268" spans="1:28" x14ac:dyDescent="0.15">
      <c r="A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</row>
    <row r="269" spans="1:28" x14ac:dyDescent="0.15">
      <c r="A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</row>
    <row r="270" spans="1:28" x14ac:dyDescent="0.15">
      <c r="A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</row>
    <row r="271" spans="1:28" x14ac:dyDescent="0.15">
      <c r="A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</row>
    <row r="272" spans="1:28" x14ac:dyDescent="0.15">
      <c r="A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</row>
    <row r="273" spans="1:28" x14ac:dyDescent="0.15">
      <c r="A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</row>
    <row r="274" spans="1:28" x14ac:dyDescent="0.15">
      <c r="A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</row>
    <row r="275" spans="1:28" x14ac:dyDescent="0.15">
      <c r="A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</row>
    <row r="276" spans="1:28" x14ac:dyDescent="0.15">
      <c r="A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</row>
    <row r="277" spans="1:28" x14ac:dyDescent="0.15">
      <c r="A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</row>
    <row r="278" spans="1:28" x14ac:dyDescent="0.15">
      <c r="A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</row>
    <row r="279" spans="1:28" x14ac:dyDescent="0.15">
      <c r="A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</row>
    <row r="280" spans="1:28" x14ac:dyDescent="0.15">
      <c r="A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</row>
    <row r="281" spans="1:28" x14ac:dyDescent="0.15">
      <c r="A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</row>
    <row r="282" spans="1:28" x14ac:dyDescent="0.15">
      <c r="A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</row>
    <row r="283" spans="1:28" x14ac:dyDescent="0.15">
      <c r="A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</row>
    <row r="284" spans="1:28" x14ac:dyDescent="0.15">
      <c r="A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</row>
    <row r="285" spans="1:28" x14ac:dyDescent="0.15">
      <c r="A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</row>
    <row r="286" spans="1:28" x14ac:dyDescent="0.15">
      <c r="A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</row>
    <row r="287" spans="1:28" x14ac:dyDescent="0.15">
      <c r="A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</row>
    <row r="288" spans="1:28" x14ac:dyDescent="0.15">
      <c r="A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</row>
    <row r="289" spans="1:28" x14ac:dyDescent="0.15">
      <c r="A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</row>
    <row r="290" spans="1:28" x14ac:dyDescent="0.15">
      <c r="A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</row>
    <row r="291" spans="1:28" x14ac:dyDescent="0.15">
      <c r="A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</row>
    <row r="292" spans="1:28" x14ac:dyDescent="0.15">
      <c r="A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</row>
    <row r="293" spans="1:28" x14ac:dyDescent="0.15">
      <c r="A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</row>
    <row r="294" spans="1:28" x14ac:dyDescent="0.15">
      <c r="A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</row>
    <row r="295" spans="1:28" x14ac:dyDescent="0.15">
      <c r="A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</row>
    <row r="296" spans="1:28" x14ac:dyDescent="0.15">
      <c r="A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</row>
    <row r="297" spans="1:28" x14ac:dyDescent="0.15">
      <c r="A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</row>
    <row r="298" spans="1:28" x14ac:dyDescent="0.15">
      <c r="A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</row>
    <row r="299" spans="1:28" x14ac:dyDescent="0.15">
      <c r="A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</row>
    <row r="300" spans="1:28" x14ac:dyDescent="0.15">
      <c r="A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</row>
    <row r="301" spans="1:28" x14ac:dyDescent="0.15">
      <c r="A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</row>
    <row r="302" spans="1:28" x14ac:dyDescent="0.15">
      <c r="A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</row>
    <row r="303" spans="1:28" x14ac:dyDescent="0.15">
      <c r="A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</row>
    <row r="304" spans="1:28" x14ac:dyDescent="0.15">
      <c r="A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</row>
    <row r="305" spans="1:28" x14ac:dyDescent="0.15">
      <c r="A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</row>
    <row r="306" spans="1:28" x14ac:dyDescent="0.15">
      <c r="A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</row>
    <row r="307" spans="1:28" x14ac:dyDescent="0.15">
      <c r="A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</row>
    <row r="308" spans="1:28" x14ac:dyDescent="0.15">
      <c r="A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</row>
    <row r="309" spans="1:28" x14ac:dyDescent="0.15">
      <c r="A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</row>
    <row r="310" spans="1:28" x14ac:dyDescent="0.15">
      <c r="A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</row>
    <row r="311" spans="1:28" x14ac:dyDescent="0.15">
      <c r="A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</row>
    <row r="312" spans="1:28" x14ac:dyDescent="0.15">
      <c r="A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</row>
    <row r="313" spans="1:28" x14ac:dyDescent="0.15">
      <c r="A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</row>
    <row r="314" spans="1:28" x14ac:dyDescent="0.15">
      <c r="A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</row>
    <row r="315" spans="1:28" x14ac:dyDescent="0.15">
      <c r="A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</row>
    <row r="316" spans="1:28" x14ac:dyDescent="0.15">
      <c r="A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</row>
    <row r="317" spans="1:28" x14ac:dyDescent="0.15">
      <c r="A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</row>
    <row r="318" spans="1:28" x14ac:dyDescent="0.15">
      <c r="A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</row>
    <row r="319" spans="1:28" x14ac:dyDescent="0.15">
      <c r="A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</row>
    <row r="320" spans="1:28" x14ac:dyDescent="0.15">
      <c r="A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</row>
    <row r="321" spans="1:28" x14ac:dyDescent="0.15">
      <c r="A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</row>
    <row r="322" spans="1:28" x14ac:dyDescent="0.15">
      <c r="A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</row>
    <row r="323" spans="1:28" x14ac:dyDescent="0.15">
      <c r="A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</row>
    <row r="324" spans="1:28" x14ac:dyDescent="0.15">
      <c r="A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</row>
    <row r="325" spans="1:28" x14ac:dyDescent="0.15">
      <c r="A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</row>
    <row r="326" spans="1:28" x14ac:dyDescent="0.15">
      <c r="A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</row>
    <row r="327" spans="1:28" x14ac:dyDescent="0.15">
      <c r="A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</row>
    <row r="328" spans="1:28" x14ac:dyDescent="0.15">
      <c r="A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</row>
    <row r="329" spans="1:28" x14ac:dyDescent="0.15">
      <c r="A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</row>
    <row r="330" spans="1:28" x14ac:dyDescent="0.15">
      <c r="A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</row>
    <row r="331" spans="1:28" x14ac:dyDescent="0.15">
      <c r="A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</row>
    <row r="332" spans="1:28" x14ac:dyDescent="0.15">
      <c r="A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</row>
    <row r="333" spans="1:28" x14ac:dyDescent="0.15">
      <c r="A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</row>
    <row r="334" spans="1:28" x14ac:dyDescent="0.15">
      <c r="A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</row>
    <row r="335" spans="1:28" x14ac:dyDescent="0.15">
      <c r="A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</row>
    <row r="336" spans="1:28" x14ac:dyDescent="0.15">
      <c r="A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</row>
    <row r="337" spans="1:28" x14ac:dyDescent="0.15">
      <c r="A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</row>
    <row r="338" spans="1:28" x14ac:dyDescent="0.15">
      <c r="A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</row>
    <row r="339" spans="1:28" x14ac:dyDescent="0.15">
      <c r="A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</row>
    <row r="340" spans="1:28" x14ac:dyDescent="0.15">
      <c r="A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</row>
    <row r="341" spans="1:28" x14ac:dyDescent="0.15">
      <c r="A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</row>
    <row r="342" spans="1:28" x14ac:dyDescent="0.15">
      <c r="A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</row>
    <row r="343" spans="1:28" x14ac:dyDescent="0.15">
      <c r="A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</row>
    <row r="344" spans="1:28" x14ac:dyDescent="0.15">
      <c r="A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</row>
    <row r="345" spans="1:28" x14ac:dyDescent="0.15">
      <c r="A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</row>
    <row r="346" spans="1:28" x14ac:dyDescent="0.15">
      <c r="A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</row>
    <row r="347" spans="1:28" x14ac:dyDescent="0.15">
      <c r="A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</row>
    <row r="348" spans="1:28" x14ac:dyDescent="0.15">
      <c r="A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</row>
    <row r="349" spans="1:28" x14ac:dyDescent="0.15">
      <c r="A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</row>
    <row r="350" spans="1:28" x14ac:dyDescent="0.15">
      <c r="A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</row>
    <row r="351" spans="1:28" x14ac:dyDescent="0.15">
      <c r="A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</row>
    <row r="352" spans="1:28" x14ac:dyDescent="0.15">
      <c r="A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</row>
    <row r="353" spans="1:28" x14ac:dyDescent="0.15">
      <c r="A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</row>
    <row r="354" spans="1:28" x14ac:dyDescent="0.15">
      <c r="A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</row>
    <row r="355" spans="1:28" x14ac:dyDescent="0.15">
      <c r="A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</row>
    <row r="356" spans="1:28" x14ac:dyDescent="0.15">
      <c r="A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</row>
    <row r="357" spans="1:28" x14ac:dyDescent="0.15">
      <c r="A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</row>
    <row r="358" spans="1:28" x14ac:dyDescent="0.15">
      <c r="A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</row>
    <row r="359" spans="1:28" x14ac:dyDescent="0.15">
      <c r="A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</row>
    <row r="360" spans="1:28" x14ac:dyDescent="0.15">
      <c r="A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</row>
    <row r="361" spans="1:28" x14ac:dyDescent="0.15">
      <c r="A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</row>
    <row r="362" spans="1:28" x14ac:dyDescent="0.15">
      <c r="A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</row>
    <row r="363" spans="1:28" x14ac:dyDescent="0.15">
      <c r="A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</row>
    <row r="364" spans="1:28" x14ac:dyDescent="0.15">
      <c r="A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</row>
    <row r="365" spans="1:28" x14ac:dyDescent="0.15">
      <c r="A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</row>
    <row r="366" spans="1:28" x14ac:dyDescent="0.15">
      <c r="A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</row>
    <row r="367" spans="1:28" x14ac:dyDescent="0.15">
      <c r="A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</row>
    <row r="368" spans="1:28" x14ac:dyDescent="0.15">
      <c r="A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</row>
    <row r="369" spans="1:28" x14ac:dyDescent="0.15">
      <c r="A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</row>
    <row r="370" spans="1:28" x14ac:dyDescent="0.15">
      <c r="A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</row>
    <row r="371" spans="1:28" x14ac:dyDescent="0.15">
      <c r="A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</row>
    <row r="372" spans="1:28" x14ac:dyDescent="0.15">
      <c r="A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</row>
    <row r="373" spans="1:28" x14ac:dyDescent="0.15">
      <c r="A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</row>
    <row r="374" spans="1:28" x14ac:dyDescent="0.15">
      <c r="A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</row>
    <row r="375" spans="1:28" x14ac:dyDescent="0.15">
      <c r="A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</row>
    <row r="376" spans="1:28" x14ac:dyDescent="0.15">
      <c r="A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</row>
    <row r="377" spans="1:28" x14ac:dyDescent="0.15">
      <c r="A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</row>
    <row r="378" spans="1:28" x14ac:dyDescent="0.15">
      <c r="A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</row>
    <row r="379" spans="1:28" x14ac:dyDescent="0.15">
      <c r="A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</row>
    <row r="380" spans="1:28" x14ac:dyDescent="0.15">
      <c r="A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</row>
    <row r="381" spans="1:28" x14ac:dyDescent="0.15">
      <c r="A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</row>
    <row r="382" spans="1:28" x14ac:dyDescent="0.15">
      <c r="A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</row>
    <row r="383" spans="1:28" x14ac:dyDescent="0.15">
      <c r="A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</row>
    <row r="384" spans="1:28" x14ac:dyDescent="0.15">
      <c r="A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</row>
    <row r="385" spans="1:28" x14ac:dyDescent="0.15">
      <c r="A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</row>
    <row r="386" spans="1:28" x14ac:dyDescent="0.15">
      <c r="A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</row>
    <row r="387" spans="1:28" x14ac:dyDescent="0.15">
      <c r="A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</row>
    <row r="388" spans="1:28" x14ac:dyDescent="0.15">
      <c r="A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</row>
    <row r="389" spans="1:28" x14ac:dyDescent="0.15">
      <c r="A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</row>
    <row r="390" spans="1:28" x14ac:dyDescent="0.15">
      <c r="A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</row>
    <row r="391" spans="1:28" x14ac:dyDescent="0.15">
      <c r="A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</row>
    <row r="392" spans="1:28" x14ac:dyDescent="0.15">
      <c r="A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</row>
    <row r="393" spans="1:28" x14ac:dyDescent="0.15">
      <c r="A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</row>
    <row r="394" spans="1:28" x14ac:dyDescent="0.15">
      <c r="A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</row>
    <row r="395" spans="1:28" x14ac:dyDescent="0.15">
      <c r="A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</row>
    <row r="396" spans="1:28" x14ac:dyDescent="0.15">
      <c r="A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</row>
    <row r="397" spans="1:28" x14ac:dyDescent="0.15">
      <c r="A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</row>
    <row r="398" spans="1:28" x14ac:dyDescent="0.15">
      <c r="A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</row>
    <row r="399" spans="1:28" x14ac:dyDescent="0.15">
      <c r="A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</row>
    <row r="400" spans="1:28" x14ac:dyDescent="0.15">
      <c r="A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</row>
    <row r="401" spans="1:28" x14ac:dyDescent="0.15">
      <c r="A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</row>
    <row r="402" spans="1:28" x14ac:dyDescent="0.15">
      <c r="A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</row>
    <row r="403" spans="1:28" x14ac:dyDescent="0.15">
      <c r="A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</row>
    <row r="404" spans="1:28" x14ac:dyDescent="0.15">
      <c r="A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</row>
    <row r="405" spans="1:28" x14ac:dyDescent="0.15">
      <c r="A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</row>
    <row r="406" spans="1:28" x14ac:dyDescent="0.15">
      <c r="A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</row>
    <row r="407" spans="1:28" x14ac:dyDescent="0.15">
      <c r="A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</row>
    <row r="408" spans="1:28" x14ac:dyDescent="0.15">
      <c r="A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</row>
    <row r="409" spans="1:28" x14ac:dyDescent="0.15">
      <c r="A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</row>
    <row r="410" spans="1:28" x14ac:dyDescent="0.15">
      <c r="A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</row>
    <row r="411" spans="1:28" x14ac:dyDescent="0.15">
      <c r="A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</row>
    <row r="412" spans="1:28" x14ac:dyDescent="0.15">
      <c r="A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</row>
    <row r="413" spans="1:28" x14ac:dyDescent="0.15">
      <c r="A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</row>
    <row r="414" spans="1:28" x14ac:dyDescent="0.15">
      <c r="A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</row>
    <row r="415" spans="1:28" x14ac:dyDescent="0.15">
      <c r="A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</row>
    <row r="416" spans="1:28" x14ac:dyDescent="0.15">
      <c r="A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</row>
    <row r="417" spans="1:28" x14ac:dyDescent="0.15">
      <c r="A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</row>
    <row r="418" spans="1:28" x14ac:dyDescent="0.15">
      <c r="A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</row>
    <row r="419" spans="1:28" x14ac:dyDescent="0.15">
      <c r="A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</row>
    <row r="420" spans="1:28" x14ac:dyDescent="0.15">
      <c r="A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</row>
    <row r="421" spans="1:28" x14ac:dyDescent="0.15">
      <c r="A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</row>
    <row r="422" spans="1:28" x14ac:dyDescent="0.15">
      <c r="A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</row>
    <row r="423" spans="1:28" x14ac:dyDescent="0.15">
      <c r="A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</row>
    <row r="424" spans="1:28" x14ac:dyDescent="0.15">
      <c r="A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</row>
    <row r="425" spans="1:28" x14ac:dyDescent="0.15">
      <c r="A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</row>
    <row r="426" spans="1:28" x14ac:dyDescent="0.15">
      <c r="A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</row>
    <row r="427" spans="1:28" x14ac:dyDescent="0.15">
      <c r="A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</row>
    <row r="428" spans="1:28" x14ac:dyDescent="0.15">
      <c r="A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</row>
    <row r="429" spans="1:28" x14ac:dyDescent="0.15">
      <c r="A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</row>
    <row r="430" spans="1:28" x14ac:dyDescent="0.15">
      <c r="A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</row>
    <row r="431" spans="1:28" x14ac:dyDescent="0.15">
      <c r="A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</row>
    <row r="432" spans="1:28" x14ac:dyDescent="0.15">
      <c r="A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</row>
    <row r="433" spans="1:28" x14ac:dyDescent="0.15">
      <c r="A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</row>
    <row r="434" spans="1:28" x14ac:dyDescent="0.15">
      <c r="A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</row>
    <row r="435" spans="1:28" x14ac:dyDescent="0.15">
      <c r="A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</row>
    <row r="436" spans="1:28" x14ac:dyDescent="0.15">
      <c r="A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</row>
    <row r="437" spans="1:28" x14ac:dyDescent="0.15">
      <c r="A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</row>
    <row r="438" spans="1:28" x14ac:dyDescent="0.15">
      <c r="A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</row>
    <row r="439" spans="1:28" x14ac:dyDescent="0.15">
      <c r="A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</row>
    <row r="440" spans="1:28" x14ac:dyDescent="0.15">
      <c r="A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</row>
    <row r="441" spans="1:28" x14ac:dyDescent="0.15">
      <c r="A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</row>
    <row r="442" spans="1:28" x14ac:dyDescent="0.15">
      <c r="A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</row>
    <row r="443" spans="1:28" x14ac:dyDescent="0.15">
      <c r="A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</row>
    <row r="444" spans="1:28" x14ac:dyDescent="0.15">
      <c r="A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</row>
    <row r="445" spans="1:28" x14ac:dyDescent="0.15">
      <c r="A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</row>
    <row r="446" spans="1:28" x14ac:dyDescent="0.15">
      <c r="A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</row>
    <row r="447" spans="1:28" x14ac:dyDescent="0.15">
      <c r="A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</row>
    <row r="448" spans="1:28" x14ac:dyDescent="0.15">
      <c r="A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</row>
    <row r="449" spans="1:28" x14ac:dyDescent="0.15">
      <c r="A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</row>
    <row r="450" spans="1:28" x14ac:dyDescent="0.15">
      <c r="A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</row>
    <row r="451" spans="1:28" x14ac:dyDescent="0.15">
      <c r="A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</row>
    <row r="452" spans="1:28" x14ac:dyDescent="0.15">
      <c r="A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</row>
    <row r="453" spans="1:28" x14ac:dyDescent="0.15">
      <c r="A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</row>
    <row r="454" spans="1:28" x14ac:dyDescent="0.15">
      <c r="A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</row>
    <row r="455" spans="1:28" x14ac:dyDescent="0.15">
      <c r="A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</row>
    <row r="456" spans="1:28" x14ac:dyDescent="0.15">
      <c r="A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</row>
    <row r="457" spans="1:28" x14ac:dyDescent="0.15">
      <c r="A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</row>
    <row r="458" spans="1:28" x14ac:dyDescent="0.15">
      <c r="A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</row>
    <row r="459" spans="1:28" x14ac:dyDescent="0.15">
      <c r="A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</row>
    <row r="460" spans="1:28" x14ac:dyDescent="0.15">
      <c r="A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</row>
    <row r="461" spans="1:28" x14ac:dyDescent="0.15">
      <c r="A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</row>
    <row r="462" spans="1:28" x14ac:dyDescent="0.15">
      <c r="A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</row>
    <row r="463" spans="1:28" x14ac:dyDescent="0.15">
      <c r="A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</row>
    <row r="464" spans="1:28" x14ac:dyDescent="0.15">
      <c r="A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</row>
    <row r="465" spans="1:28" x14ac:dyDescent="0.15">
      <c r="A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</row>
    <row r="466" spans="1:28" x14ac:dyDescent="0.15">
      <c r="A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</row>
    <row r="467" spans="1:28" x14ac:dyDescent="0.15">
      <c r="A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</row>
    <row r="468" spans="1:28" x14ac:dyDescent="0.15">
      <c r="A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</row>
    <row r="469" spans="1:28" x14ac:dyDescent="0.15">
      <c r="A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</row>
    <row r="470" spans="1:28" x14ac:dyDescent="0.15">
      <c r="A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</row>
    <row r="471" spans="1:28" x14ac:dyDescent="0.15">
      <c r="A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</row>
    <row r="472" spans="1:28" x14ac:dyDescent="0.15">
      <c r="A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</row>
    <row r="473" spans="1:28" x14ac:dyDescent="0.15">
      <c r="A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</row>
    <row r="474" spans="1:28" x14ac:dyDescent="0.15">
      <c r="A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</row>
    <row r="475" spans="1:28" x14ac:dyDescent="0.15">
      <c r="A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</row>
    <row r="476" spans="1:28" x14ac:dyDescent="0.15">
      <c r="A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</row>
    <row r="477" spans="1:28" x14ac:dyDescent="0.15">
      <c r="A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</row>
    <row r="478" spans="1:28" x14ac:dyDescent="0.15">
      <c r="A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</row>
    <row r="479" spans="1:28" x14ac:dyDescent="0.15">
      <c r="A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</row>
    <row r="480" spans="1:28" x14ac:dyDescent="0.15">
      <c r="A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</row>
    <row r="481" spans="1:28" x14ac:dyDescent="0.15">
      <c r="A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</row>
    <row r="482" spans="1:28" x14ac:dyDescent="0.15">
      <c r="A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</row>
    <row r="483" spans="1:28" x14ac:dyDescent="0.15">
      <c r="A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</row>
    <row r="484" spans="1:28" x14ac:dyDescent="0.15">
      <c r="A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</row>
    <row r="485" spans="1:28" x14ac:dyDescent="0.15">
      <c r="A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</row>
    <row r="486" spans="1:28" x14ac:dyDescent="0.15">
      <c r="A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</row>
    <row r="487" spans="1:28" x14ac:dyDescent="0.15">
      <c r="A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</row>
    <row r="488" spans="1:28" x14ac:dyDescent="0.15">
      <c r="A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</row>
    <row r="489" spans="1:28" x14ac:dyDescent="0.15">
      <c r="A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</row>
    <row r="490" spans="1:28" x14ac:dyDescent="0.15">
      <c r="A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</row>
    <row r="491" spans="1:28" x14ac:dyDescent="0.15">
      <c r="A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</row>
    <row r="492" spans="1:28" x14ac:dyDescent="0.15">
      <c r="A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</row>
    <row r="493" spans="1:28" x14ac:dyDescent="0.15">
      <c r="A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</row>
    <row r="494" spans="1:28" x14ac:dyDescent="0.15">
      <c r="A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</row>
    <row r="495" spans="1:28" x14ac:dyDescent="0.15">
      <c r="A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</row>
    <row r="496" spans="1:28" x14ac:dyDescent="0.15">
      <c r="A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</row>
    <row r="497" spans="1:28" x14ac:dyDescent="0.15">
      <c r="A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</row>
    <row r="498" spans="1:28" x14ac:dyDescent="0.15">
      <c r="A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</row>
    <row r="499" spans="1:28" x14ac:dyDescent="0.15">
      <c r="A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</row>
    <row r="500" spans="1:28" x14ac:dyDescent="0.15">
      <c r="A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</row>
    <row r="501" spans="1:28" x14ac:dyDescent="0.15">
      <c r="A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</row>
    <row r="502" spans="1:28" x14ac:dyDescent="0.15">
      <c r="A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</row>
    <row r="503" spans="1:28" x14ac:dyDescent="0.15">
      <c r="A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</row>
    <row r="504" spans="1:28" x14ac:dyDescent="0.15">
      <c r="A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</row>
    <row r="505" spans="1:28" x14ac:dyDescent="0.15">
      <c r="A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</row>
    <row r="506" spans="1:28" x14ac:dyDescent="0.15">
      <c r="A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</row>
    <row r="507" spans="1:28" x14ac:dyDescent="0.15">
      <c r="A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</row>
    <row r="508" spans="1:28" x14ac:dyDescent="0.15">
      <c r="A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</row>
    <row r="509" spans="1:28" x14ac:dyDescent="0.15">
      <c r="A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</row>
    <row r="510" spans="1:28" x14ac:dyDescent="0.15">
      <c r="A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</row>
    <row r="511" spans="1:28" x14ac:dyDescent="0.15">
      <c r="A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</row>
    <row r="512" spans="1:28" x14ac:dyDescent="0.15">
      <c r="A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</row>
    <row r="513" spans="1:28" x14ac:dyDescent="0.15">
      <c r="A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</row>
    <row r="514" spans="1:28" x14ac:dyDescent="0.15">
      <c r="A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</row>
    <row r="515" spans="1:28" x14ac:dyDescent="0.15">
      <c r="A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</row>
    <row r="516" spans="1:28" x14ac:dyDescent="0.15">
      <c r="A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</row>
    <row r="517" spans="1:28" x14ac:dyDescent="0.15">
      <c r="A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</row>
    <row r="518" spans="1:28" x14ac:dyDescent="0.15">
      <c r="A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</row>
    <row r="519" spans="1:28" x14ac:dyDescent="0.15">
      <c r="A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</row>
    <row r="520" spans="1:28" x14ac:dyDescent="0.15">
      <c r="A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</row>
    <row r="521" spans="1:28" x14ac:dyDescent="0.15">
      <c r="A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</row>
    <row r="522" spans="1:28" x14ac:dyDescent="0.15">
      <c r="A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</row>
    <row r="523" spans="1:28" x14ac:dyDescent="0.15">
      <c r="A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</row>
    <row r="524" spans="1:28" x14ac:dyDescent="0.15">
      <c r="A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</row>
    <row r="525" spans="1:28" x14ac:dyDescent="0.15">
      <c r="A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</row>
    <row r="526" spans="1:28" x14ac:dyDescent="0.15">
      <c r="A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</row>
    <row r="527" spans="1:28" x14ac:dyDescent="0.15">
      <c r="A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</row>
    <row r="528" spans="1:28" x14ac:dyDescent="0.15">
      <c r="A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</row>
    <row r="529" spans="1:28" x14ac:dyDescent="0.15">
      <c r="A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</row>
    <row r="530" spans="1:28" x14ac:dyDescent="0.15">
      <c r="A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</row>
    <row r="531" spans="1:28" x14ac:dyDescent="0.15">
      <c r="A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</row>
    <row r="532" spans="1:28" x14ac:dyDescent="0.15">
      <c r="A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</row>
    <row r="533" spans="1:28" x14ac:dyDescent="0.15">
      <c r="A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</row>
    <row r="534" spans="1:28" x14ac:dyDescent="0.15">
      <c r="A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</row>
    <row r="535" spans="1:28" x14ac:dyDescent="0.15">
      <c r="A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</row>
    <row r="536" spans="1:28" x14ac:dyDescent="0.15">
      <c r="A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</row>
    <row r="537" spans="1:28" x14ac:dyDescent="0.15">
      <c r="A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</row>
    <row r="538" spans="1:28" x14ac:dyDescent="0.15">
      <c r="A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</row>
    <row r="539" spans="1:28" x14ac:dyDescent="0.15">
      <c r="A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</row>
    <row r="540" spans="1:28" x14ac:dyDescent="0.15">
      <c r="A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</row>
    <row r="541" spans="1:28" x14ac:dyDescent="0.15">
      <c r="A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</row>
    <row r="542" spans="1:28" x14ac:dyDescent="0.15">
      <c r="A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</row>
    <row r="543" spans="1:28" x14ac:dyDescent="0.15">
      <c r="A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</row>
    <row r="544" spans="1:28" x14ac:dyDescent="0.15">
      <c r="A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</row>
    <row r="545" spans="1:28" x14ac:dyDescent="0.15">
      <c r="A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</row>
    <row r="546" spans="1:28" x14ac:dyDescent="0.15">
      <c r="A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</row>
    <row r="547" spans="1:28" x14ac:dyDescent="0.15">
      <c r="A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</row>
    <row r="548" spans="1:28" x14ac:dyDescent="0.15">
      <c r="A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</row>
    <row r="549" spans="1:28" x14ac:dyDescent="0.15">
      <c r="A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</row>
    <row r="550" spans="1:28" x14ac:dyDescent="0.15">
      <c r="A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</row>
    <row r="551" spans="1:28" x14ac:dyDescent="0.15">
      <c r="A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</row>
    <row r="552" spans="1:28" x14ac:dyDescent="0.15">
      <c r="A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</row>
    <row r="553" spans="1:28" x14ac:dyDescent="0.15">
      <c r="A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</row>
    <row r="554" spans="1:28" x14ac:dyDescent="0.15">
      <c r="A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</row>
    <row r="555" spans="1:28" x14ac:dyDescent="0.15">
      <c r="A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</row>
    <row r="556" spans="1:28" x14ac:dyDescent="0.15">
      <c r="A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</row>
    <row r="557" spans="1:28" x14ac:dyDescent="0.15">
      <c r="A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</row>
    <row r="558" spans="1:28" x14ac:dyDescent="0.15">
      <c r="A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</row>
    <row r="559" spans="1:28" x14ac:dyDescent="0.15">
      <c r="A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</row>
    <row r="560" spans="1:28" x14ac:dyDescent="0.15">
      <c r="A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</row>
    <row r="561" spans="1:28" x14ac:dyDescent="0.15">
      <c r="A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</row>
    <row r="562" spans="1:28" x14ac:dyDescent="0.15">
      <c r="A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</row>
    <row r="563" spans="1:28" x14ac:dyDescent="0.15">
      <c r="A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</row>
    <row r="564" spans="1:28" x14ac:dyDescent="0.15">
      <c r="A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</row>
    <row r="565" spans="1:28" x14ac:dyDescent="0.15">
      <c r="A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</row>
    <row r="566" spans="1:28" x14ac:dyDescent="0.15">
      <c r="A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</row>
    <row r="567" spans="1:28" x14ac:dyDescent="0.15">
      <c r="A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</row>
    <row r="568" spans="1:28" x14ac:dyDescent="0.15">
      <c r="A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</row>
    <row r="569" spans="1:28" x14ac:dyDescent="0.15">
      <c r="A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</row>
    <row r="570" spans="1:28" x14ac:dyDescent="0.15">
      <c r="A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</row>
    <row r="571" spans="1:28" x14ac:dyDescent="0.15">
      <c r="A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</row>
    <row r="572" spans="1:28" x14ac:dyDescent="0.15">
      <c r="A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</row>
    <row r="573" spans="1:28" x14ac:dyDescent="0.15">
      <c r="A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</row>
    <row r="574" spans="1:28" x14ac:dyDescent="0.15">
      <c r="A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</row>
    <row r="575" spans="1:28" x14ac:dyDescent="0.15">
      <c r="A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</row>
    <row r="576" spans="1:28" x14ac:dyDescent="0.15">
      <c r="A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</row>
    <row r="577" spans="1:28" x14ac:dyDescent="0.15">
      <c r="A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</row>
    <row r="578" spans="1:28" x14ac:dyDescent="0.15">
      <c r="A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</row>
    <row r="579" spans="1:28" x14ac:dyDescent="0.15">
      <c r="A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</row>
    <row r="580" spans="1:28" x14ac:dyDescent="0.15">
      <c r="A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</row>
    <row r="581" spans="1:28" x14ac:dyDescent="0.15">
      <c r="A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</row>
    <row r="582" spans="1:28" x14ac:dyDescent="0.15">
      <c r="A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</row>
    <row r="583" spans="1:28" x14ac:dyDescent="0.15">
      <c r="A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</row>
    <row r="584" spans="1:28" x14ac:dyDescent="0.15">
      <c r="A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</row>
    <row r="585" spans="1:28" x14ac:dyDescent="0.15">
      <c r="A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</row>
    <row r="586" spans="1:28" x14ac:dyDescent="0.15">
      <c r="A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</row>
    <row r="587" spans="1:28" x14ac:dyDescent="0.15">
      <c r="A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</row>
    <row r="588" spans="1:28" x14ac:dyDescent="0.15">
      <c r="A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</row>
    <row r="589" spans="1:28" x14ac:dyDescent="0.15">
      <c r="A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</row>
    <row r="590" spans="1:28" x14ac:dyDescent="0.15">
      <c r="A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</row>
    <row r="591" spans="1:28" x14ac:dyDescent="0.15">
      <c r="A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</row>
    <row r="592" spans="1:28" x14ac:dyDescent="0.15">
      <c r="A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</row>
    <row r="593" spans="1:28" x14ac:dyDescent="0.15">
      <c r="A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</row>
    <row r="594" spans="1:28" x14ac:dyDescent="0.15">
      <c r="A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</row>
    <row r="595" spans="1:28" x14ac:dyDescent="0.15">
      <c r="A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</row>
    <row r="596" spans="1:28" x14ac:dyDescent="0.15">
      <c r="A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</row>
    <row r="597" spans="1:28" x14ac:dyDescent="0.15">
      <c r="A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</row>
    <row r="598" spans="1:28" x14ac:dyDescent="0.15">
      <c r="A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</row>
    <row r="599" spans="1:28" x14ac:dyDescent="0.15">
      <c r="A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</row>
    <row r="600" spans="1:28" x14ac:dyDescent="0.15">
      <c r="A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</row>
    <row r="601" spans="1:28" x14ac:dyDescent="0.15">
      <c r="A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</row>
    <row r="602" spans="1:28" x14ac:dyDescent="0.15">
      <c r="A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</row>
    <row r="603" spans="1:28" x14ac:dyDescent="0.15">
      <c r="A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</row>
    <row r="604" spans="1:28" x14ac:dyDescent="0.15">
      <c r="A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</row>
    <row r="605" spans="1:28" x14ac:dyDescent="0.15">
      <c r="A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</row>
    <row r="606" spans="1:28" x14ac:dyDescent="0.15">
      <c r="A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</row>
    <row r="607" spans="1:28" x14ac:dyDescent="0.15">
      <c r="A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</row>
    <row r="608" spans="1:28" x14ac:dyDescent="0.15">
      <c r="A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</row>
    <row r="609" spans="1:28" x14ac:dyDescent="0.15">
      <c r="A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</row>
    <row r="610" spans="1:28" x14ac:dyDescent="0.15">
      <c r="A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</row>
    <row r="611" spans="1:28" x14ac:dyDescent="0.15">
      <c r="A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</row>
    <row r="612" spans="1:28" x14ac:dyDescent="0.15">
      <c r="A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</row>
    <row r="613" spans="1:28" x14ac:dyDescent="0.15">
      <c r="A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</row>
    <row r="614" spans="1:28" x14ac:dyDescent="0.15">
      <c r="A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</row>
    <row r="615" spans="1:28" x14ac:dyDescent="0.15">
      <c r="A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</row>
    <row r="616" spans="1:28" x14ac:dyDescent="0.15">
      <c r="A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</row>
    <row r="617" spans="1:28" x14ac:dyDescent="0.15">
      <c r="A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</row>
    <row r="618" spans="1:28" x14ac:dyDescent="0.15">
      <c r="A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</row>
    <row r="619" spans="1:28" x14ac:dyDescent="0.15">
      <c r="A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</row>
    <row r="620" spans="1:28" x14ac:dyDescent="0.15">
      <c r="A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</row>
    <row r="621" spans="1:28" x14ac:dyDescent="0.15">
      <c r="A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</row>
    <row r="622" spans="1:28" x14ac:dyDescent="0.15">
      <c r="A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</row>
    <row r="623" spans="1:28" x14ac:dyDescent="0.15">
      <c r="A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</row>
    <row r="624" spans="1:28" x14ac:dyDescent="0.15">
      <c r="A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</row>
    <row r="625" spans="1:28" x14ac:dyDescent="0.15">
      <c r="A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</row>
    <row r="626" spans="1:28" x14ac:dyDescent="0.15">
      <c r="A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</row>
    <row r="627" spans="1:28" x14ac:dyDescent="0.15">
      <c r="A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</row>
    <row r="628" spans="1:28" x14ac:dyDescent="0.15">
      <c r="A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</row>
    <row r="629" spans="1:28" x14ac:dyDescent="0.15">
      <c r="A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</row>
    <row r="630" spans="1:28" x14ac:dyDescent="0.15">
      <c r="A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</row>
    <row r="631" spans="1:28" x14ac:dyDescent="0.15">
      <c r="A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</row>
    <row r="632" spans="1:28" x14ac:dyDescent="0.15">
      <c r="A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</row>
    <row r="633" spans="1:28" x14ac:dyDescent="0.15">
      <c r="A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</row>
    <row r="634" spans="1:28" x14ac:dyDescent="0.15">
      <c r="A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</row>
    <row r="635" spans="1:28" x14ac:dyDescent="0.15">
      <c r="A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</row>
    <row r="636" spans="1:28" x14ac:dyDescent="0.15">
      <c r="A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</row>
    <row r="637" spans="1:28" x14ac:dyDescent="0.15">
      <c r="A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</row>
    <row r="638" spans="1:28" x14ac:dyDescent="0.15">
      <c r="A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</row>
    <row r="639" spans="1:28" x14ac:dyDescent="0.15">
      <c r="A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</row>
    <row r="640" spans="1:28" x14ac:dyDescent="0.15">
      <c r="A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</row>
    <row r="641" spans="1:28" x14ac:dyDescent="0.15">
      <c r="A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</row>
    <row r="642" spans="1:28" x14ac:dyDescent="0.15">
      <c r="A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</row>
    <row r="643" spans="1:28" x14ac:dyDescent="0.15">
      <c r="A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</row>
    <row r="644" spans="1:28" x14ac:dyDescent="0.15">
      <c r="A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</row>
    <row r="645" spans="1:28" x14ac:dyDescent="0.15">
      <c r="A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</row>
    <row r="646" spans="1:28" x14ac:dyDescent="0.15">
      <c r="A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</row>
    <row r="647" spans="1:28" x14ac:dyDescent="0.15">
      <c r="A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</row>
    <row r="648" spans="1:28" x14ac:dyDescent="0.15">
      <c r="A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</row>
    <row r="649" spans="1:28" x14ac:dyDescent="0.15">
      <c r="A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</row>
    <row r="650" spans="1:28" x14ac:dyDescent="0.15">
      <c r="A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</row>
    <row r="651" spans="1:28" x14ac:dyDescent="0.15">
      <c r="A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</row>
    <row r="652" spans="1:28" x14ac:dyDescent="0.15">
      <c r="A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</row>
    <row r="653" spans="1:28" x14ac:dyDescent="0.15">
      <c r="A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</row>
    <row r="654" spans="1:28" x14ac:dyDescent="0.15">
      <c r="A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</row>
    <row r="655" spans="1:28" x14ac:dyDescent="0.15">
      <c r="A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</row>
    <row r="656" spans="1:28" x14ac:dyDescent="0.15">
      <c r="A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</row>
    <row r="657" spans="1:28" x14ac:dyDescent="0.15">
      <c r="A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</row>
    <row r="658" spans="1:28" x14ac:dyDescent="0.15">
      <c r="A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</row>
    <row r="659" spans="1:28" x14ac:dyDescent="0.15">
      <c r="A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</row>
    <row r="660" spans="1:28" x14ac:dyDescent="0.15">
      <c r="A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</row>
    <row r="661" spans="1:28" x14ac:dyDescent="0.15">
      <c r="A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</row>
    <row r="662" spans="1:28" x14ac:dyDescent="0.15">
      <c r="A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</row>
    <row r="663" spans="1:28" x14ac:dyDescent="0.15">
      <c r="A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</row>
    <row r="664" spans="1:28" x14ac:dyDescent="0.15">
      <c r="A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</row>
    <row r="665" spans="1:28" x14ac:dyDescent="0.15">
      <c r="A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</row>
    <row r="666" spans="1:28" x14ac:dyDescent="0.15">
      <c r="A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</row>
    <row r="667" spans="1:28" x14ac:dyDescent="0.15">
      <c r="A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</row>
    <row r="668" spans="1:28" x14ac:dyDescent="0.15">
      <c r="A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</row>
    <row r="669" spans="1:28" x14ac:dyDescent="0.15">
      <c r="A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</row>
    <row r="670" spans="1:28" x14ac:dyDescent="0.15">
      <c r="A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</row>
    <row r="671" spans="1:28" x14ac:dyDescent="0.15">
      <c r="A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</row>
    <row r="672" spans="1:28" x14ac:dyDescent="0.15">
      <c r="A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</row>
    <row r="673" spans="1:28" x14ac:dyDescent="0.15">
      <c r="A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</row>
    <row r="674" spans="1:28" x14ac:dyDescent="0.15">
      <c r="A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</row>
    <row r="675" spans="1:28" x14ac:dyDescent="0.15">
      <c r="A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</row>
    <row r="676" spans="1:28" x14ac:dyDescent="0.15">
      <c r="A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</row>
    <row r="677" spans="1:28" x14ac:dyDescent="0.15">
      <c r="A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</row>
    <row r="678" spans="1:28" x14ac:dyDescent="0.15">
      <c r="A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</row>
    <row r="679" spans="1:28" x14ac:dyDescent="0.15">
      <c r="A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</row>
    <row r="680" spans="1:28" x14ac:dyDescent="0.15">
      <c r="A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</row>
    <row r="681" spans="1:28" x14ac:dyDescent="0.15">
      <c r="A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</row>
    <row r="682" spans="1:28" x14ac:dyDescent="0.15">
      <c r="A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</row>
    <row r="683" spans="1:28" x14ac:dyDescent="0.15">
      <c r="A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</row>
    <row r="684" spans="1:28" x14ac:dyDescent="0.15">
      <c r="A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</row>
    <row r="685" spans="1:28" x14ac:dyDescent="0.15">
      <c r="A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</row>
    <row r="686" spans="1:28" x14ac:dyDescent="0.15">
      <c r="A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</row>
    <row r="687" spans="1:28" x14ac:dyDescent="0.15">
      <c r="A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</row>
    <row r="688" spans="1:28" x14ac:dyDescent="0.15">
      <c r="A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</row>
    <row r="689" spans="1:28" x14ac:dyDescent="0.15">
      <c r="A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</row>
    <row r="690" spans="1:28" x14ac:dyDescent="0.15">
      <c r="A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</row>
    <row r="691" spans="1:28" x14ac:dyDescent="0.15">
      <c r="A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</row>
    <row r="692" spans="1:28" x14ac:dyDescent="0.15">
      <c r="A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</row>
    <row r="693" spans="1:28" x14ac:dyDescent="0.15">
      <c r="A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</row>
    <row r="694" spans="1:28" x14ac:dyDescent="0.15">
      <c r="A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</row>
    <row r="695" spans="1:28" x14ac:dyDescent="0.15">
      <c r="A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</row>
    <row r="696" spans="1:28" x14ac:dyDescent="0.15">
      <c r="A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</row>
    <row r="697" spans="1:28" x14ac:dyDescent="0.15">
      <c r="A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</row>
    <row r="698" spans="1:28" x14ac:dyDescent="0.15">
      <c r="A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</row>
    <row r="699" spans="1:28" x14ac:dyDescent="0.15">
      <c r="A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</row>
    <row r="700" spans="1:28" x14ac:dyDescent="0.15">
      <c r="A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</row>
    <row r="701" spans="1:28" x14ac:dyDescent="0.15">
      <c r="A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</row>
    <row r="702" spans="1:28" x14ac:dyDescent="0.15">
      <c r="A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</row>
    <row r="703" spans="1:28" x14ac:dyDescent="0.15">
      <c r="A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</row>
    <row r="704" spans="1:28" x14ac:dyDescent="0.15">
      <c r="A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</row>
    <row r="705" spans="1:28" x14ac:dyDescent="0.15">
      <c r="A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</row>
    <row r="706" spans="1:28" x14ac:dyDescent="0.15">
      <c r="A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</row>
    <row r="707" spans="1:28" x14ac:dyDescent="0.15">
      <c r="A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</row>
    <row r="708" spans="1:28" x14ac:dyDescent="0.15">
      <c r="A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</row>
    <row r="709" spans="1:28" x14ac:dyDescent="0.15">
      <c r="A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</row>
    <row r="710" spans="1:28" x14ac:dyDescent="0.15">
      <c r="A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</row>
    <row r="711" spans="1:28" x14ac:dyDescent="0.15">
      <c r="A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</row>
    <row r="712" spans="1:28" x14ac:dyDescent="0.15">
      <c r="A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</row>
    <row r="713" spans="1:28" x14ac:dyDescent="0.15">
      <c r="A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</row>
    <row r="714" spans="1:28" x14ac:dyDescent="0.15">
      <c r="A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</row>
    <row r="715" spans="1:28" x14ac:dyDescent="0.15">
      <c r="A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</row>
    <row r="716" spans="1:28" x14ac:dyDescent="0.15">
      <c r="A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</row>
    <row r="717" spans="1:28" x14ac:dyDescent="0.15">
      <c r="A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</row>
    <row r="718" spans="1:28" x14ac:dyDescent="0.15">
      <c r="A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</row>
    <row r="719" spans="1:28" x14ac:dyDescent="0.15">
      <c r="A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</row>
    <row r="720" spans="1:28" x14ac:dyDescent="0.15">
      <c r="A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</row>
    <row r="721" spans="1:28" x14ac:dyDescent="0.15">
      <c r="A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</row>
    <row r="722" spans="1:28" x14ac:dyDescent="0.15">
      <c r="A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</row>
    <row r="723" spans="1:28" x14ac:dyDescent="0.15">
      <c r="A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</row>
    <row r="724" spans="1:28" x14ac:dyDescent="0.15">
      <c r="A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</row>
    <row r="725" spans="1:28" x14ac:dyDescent="0.15">
      <c r="A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</row>
    <row r="726" spans="1:28" x14ac:dyDescent="0.15">
      <c r="A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</row>
    <row r="727" spans="1:28" x14ac:dyDescent="0.15">
      <c r="A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</row>
    <row r="728" spans="1:28" x14ac:dyDescent="0.15">
      <c r="A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</row>
    <row r="729" spans="1:28" x14ac:dyDescent="0.15">
      <c r="A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</row>
    <row r="730" spans="1:28" x14ac:dyDescent="0.15">
      <c r="A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</row>
    <row r="731" spans="1:28" x14ac:dyDescent="0.15">
      <c r="A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</row>
    <row r="732" spans="1:28" x14ac:dyDescent="0.15">
      <c r="A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</row>
    <row r="733" spans="1:28" x14ac:dyDescent="0.15">
      <c r="A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</row>
    <row r="734" spans="1:28" x14ac:dyDescent="0.15">
      <c r="A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</row>
    <row r="735" spans="1:28" x14ac:dyDescent="0.15">
      <c r="A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</row>
    <row r="736" spans="1:28" x14ac:dyDescent="0.15">
      <c r="A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</row>
    <row r="737" spans="1:28" x14ac:dyDescent="0.15">
      <c r="A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</row>
    <row r="738" spans="1:28" x14ac:dyDescent="0.15">
      <c r="A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</row>
    <row r="739" spans="1:28" x14ac:dyDescent="0.15">
      <c r="A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</row>
    <row r="740" spans="1:28" x14ac:dyDescent="0.15">
      <c r="A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</row>
    <row r="741" spans="1:28" x14ac:dyDescent="0.15">
      <c r="A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</row>
    <row r="742" spans="1:28" x14ac:dyDescent="0.15">
      <c r="A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</row>
    <row r="743" spans="1:28" x14ac:dyDescent="0.15">
      <c r="A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</row>
    <row r="744" spans="1:28" x14ac:dyDescent="0.15">
      <c r="A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</row>
    <row r="745" spans="1:28" x14ac:dyDescent="0.15">
      <c r="A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</row>
    <row r="746" spans="1:28" x14ac:dyDescent="0.15">
      <c r="A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</row>
    <row r="747" spans="1:28" x14ac:dyDescent="0.15">
      <c r="A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</row>
    <row r="748" spans="1:28" x14ac:dyDescent="0.15">
      <c r="A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</row>
    <row r="749" spans="1:28" x14ac:dyDescent="0.15">
      <c r="A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</row>
    <row r="750" spans="1:28" x14ac:dyDescent="0.15">
      <c r="A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</row>
    <row r="751" spans="1:28" x14ac:dyDescent="0.15">
      <c r="A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</row>
    <row r="752" spans="1:28" x14ac:dyDescent="0.15">
      <c r="A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</row>
    <row r="753" spans="1:28" x14ac:dyDescent="0.15">
      <c r="A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</row>
    <row r="754" spans="1:28" x14ac:dyDescent="0.15">
      <c r="A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</row>
    <row r="755" spans="1:28" x14ac:dyDescent="0.15">
      <c r="A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</row>
    <row r="756" spans="1:28" x14ac:dyDescent="0.15">
      <c r="A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</row>
    <row r="757" spans="1:28" x14ac:dyDescent="0.15">
      <c r="A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</row>
    <row r="758" spans="1:28" x14ac:dyDescent="0.15">
      <c r="A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</row>
    <row r="759" spans="1:28" x14ac:dyDescent="0.15">
      <c r="A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</row>
    <row r="760" spans="1:28" x14ac:dyDescent="0.15">
      <c r="A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</row>
    <row r="761" spans="1:28" x14ac:dyDescent="0.15">
      <c r="A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</row>
    <row r="762" spans="1:28" x14ac:dyDescent="0.15">
      <c r="A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</row>
    <row r="763" spans="1:28" x14ac:dyDescent="0.15">
      <c r="A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</row>
    <row r="764" spans="1:28" x14ac:dyDescent="0.15">
      <c r="A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</row>
    <row r="765" spans="1:28" x14ac:dyDescent="0.15">
      <c r="A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</row>
    <row r="766" spans="1:28" x14ac:dyDescent="0.15">
      <c r="A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</row>
    <row r="767" spans="1:28" x14ac:dyDescent="0.15">
      <c r="A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</row>
    <row r="768" spans="1:28" x14ac:dyDescent="0.15">
      <c r="A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</row>
    <row r="769" spans="1:28" x14ac:dyDescent="0.15">
      <c r="A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</row>
    <row r="770" spans="1:28" x14ac:dyDescent="0.15">
      <c r="A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</row>
    <row r="771" spans="1:28" x14ac:dyDescent="0.15">
      <c r="A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</row>
    <row r="772" spans="1:28" x14ac:dyDescent="0.15">
      <c r="A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</row>
    <row r="773" spans="1:28" x14ac:dyDescent="0.15">
      <c r="A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</row>
    <row r="774" spans="1:28" x14ac:dyDescent="0.15">
      <c r="A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</row>
    <row r="775" spans="1:28" x14ac:dyDescent="0.15">
      <c r="A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</row>
    <row r="776" spans="1:28" x14ac:dyDescent="0.15">
      <c r="A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</row>
    <row r="777" spans="1:28" x14ac:dyDescent="0.15">
      <c r="A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</row>
    <row r="778" spans="1:28" x14ac:dyDescent="0.15">
      <c r="A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</row>
    <row r="779" spans="1:28" x14ac:dyDescent="0.15">
      <c r="A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</row>
    <row r="780" spans="1:28" x14ac:dyDescent="0.15">
      <c r="A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</row>
    <row r="781" spans="1:28" x14ac:dyDescent="0.15">
      <c r="A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</row>
    <row r="782" spans="1:28" x14ac:dyDescent="0.15">
      <c r="A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</row>
    <row r="783" spans="1:28" x14ac:dyDescent="0.15">
      <c r="A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</row>
    <row r="784" spans="1:28" x14ac:dyDescent="0.15">
      <c r="A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</row>
    <row r="785" spans="1:28" x14ac:dyDescent="0.15">
      <c r="A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</row>
    <row r="786" spans="1:28" x14ac:dyDescent="0.15">
      <c r="A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</row>
    <row r="787" spans="1:28" x14ac:dyDescent="0.15">
      <c r="A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</row>
    <row r="788" spans="1:28" x14ac:dyDescent="0.15">
      <c r="A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</row>
    <row r="789" spans="1:28" x14ac:dyDescent="0.15">
      <c r="A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</row>
    <row r="790" spans="1:28" x14ac:dyDescent="0.15">
      <c r="A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</row>
    <row r="791" spans="1:28" x14ac:dyDescent="0.15">
      <c r="A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</row>
    <row r="792" spans="1:28" x14ac:dyDescent="0.15">
      <c r="A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</row>
    <row r="793" spans="1:28" x14ac:dyDescent="0.15">
      <c r="A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</row>
    <row r="794" spans="1:28" x14ac:dyDescent="0.15">
      <c r="A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</row>
    <row r="795" spans="1:28" x14ac:dyDescent="0.15">
      <c r="A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</row>
    <row r="796" spans="1:28" x14ac:dyDescent="0.15">
      <c r="A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</row>
    <row r="797" spans="1:28" x14ac:dyDescent="0.15">
      <c r="A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</row>
    <row r="798" spans="1:28" x14ac:dyDescent="0.15">
      <c r="A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</row>
    <row r="799" spans="1:28" x14ac:dyDescent="0.15">
      <c r="A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</row>
    <row r="800" spans="1:28" x14ac:dyDescent="0.15">
      <c r="A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</row>
    <row r="801" spans="1:28" x14ac:dyDescent="0.15">
      <c r="A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</row>
    <row r="802" spans="1:28" x14ac:dyDescent="0.15">
      <c r="A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</row>
    <row r="803" spans="1:28" x14ac:dyDescent="0.15">
      <c r="A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</row>
    <row r="804" spans="1:28" x14ac:dyDescent="0.15">
      <c r="A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</row>
    <row r="805" spans="1:28" x14ac:dyDescent="0.15">
      <c r="A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</row>
    <row r="806" spans="1:28" x14ac:dyDescent="0.15">
      <c r="A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</row>
    <row r="807" spans="1:28" x14ac:dyDescent="0.15">
      <c r="A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</row>
    <row r="808" spans="1:28" x14ac:dyDescent="0.15">
      <c r="A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</row>
    <row r="809" spans="1:28" x14ac:dyDescent="0.15">
      <c r="A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</row>
    <row r="810" spans="1:28" x14ac:dyDescent="0.15">
      <c r="A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</row>
    <row r="811" spans="1:28" x14ac:dyDescent="0.15">
      <c r="A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</row>
    <row r="812" spans="1:28" x14ac:dyDescent="0.15">
      <c r="A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</row>
    <row r="813" spans="1:28" x14ac:dyDescent="0.15">
      <c r="A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</row>
    <row r="814" spans="1:28" x14ac:dyDescent="0.15">
      <c r="A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</row>
    <row r="815" spans="1:28" x14ac:dyDescent="0.15">
      <c r="A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</row>
    <row r="816" spans="1:28" x14ac:dyDescent="0.15">
      <c r="A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</row>
    <row r="817" spans="1:28" x14ac:dyDescent="0.15">
      <c r="A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</row>
    <row r="818" spans="1:28" x14ac:dyDescent="0.15">
      <c r="A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</row>
    <row r="819" spans="1:28" x14ac:dyDescent="0.15">
      <c r="A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</row>
    <row r="820" spans="1:28" x14ac:dyDescent="0.15">
      <c r="A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</row>
    <row r="821" spans="1:28" x14ac:dyDescent="0.15">
      <c r="A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</row>
    <row r="822" spans="1:28" x14ac:dyDescent="0.15">
      <c r="A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</row>
    <row r="823" spans="1:28" x14ac:dyDescent="0.15">
      <c r="A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</row>
    <row r="824" spans="1:28" x14ac:dyDescent="0.15">
      <c r="A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</row>
    <row r="825" spans="1:28" x14ac:dyDescent="0.15">
      <c r="A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</row>
    <row r="826" spans="1:28" x14ac:dyDescent="0.15">
      <c r="A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</row>
    <row r="827" spans="1:28" x14ac:dyDescent="0.15">
      <c r="A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</row>
    <row r="828" spans="1:28" x14ac:dyDescent="0.15">
      <c r="A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</row>
    <row r="829" spans="1:28" x14ac:dyDescent="0.15">
      <c r="A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</row>
    <row r="830" spans="1:28" x14ac:dyDescent="0.15">
      <c r="A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</row>
    <row r="831" spans="1:28" x14ac:dyDescent="0.15">
      <c r="A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</row>
    <row r="832" spans="1:28" x14ac:dyDescent="0.15">
      <c r="A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</row>
    <row r="833" spans="1:28" x14ac:dyDescent="0.15">
      <c r="A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</row>
    <row r="834" spans="1:28" x14ac:dyDescent="0.15">
      <c r="A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</row>
    <row r="835" spans="1:28" x14ac:dyDescent="0.15">
      <c r="A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</row>
    <row r="836" spans="1:28" x14ac:dyDescent="0.15">
      <c r="A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</row>
    <row r="837" spans="1:28" x14ac:dyDescent="0.15">
      <c r="A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</row>
    <row r="838" spans="1:28" x14ac:dyDescent="0.15">
      <c r="A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</row>
    <row r="839" spans="1:28" x14ac:dyDescent="0.15">
      <c r="A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</row>
    <row r="840" spans="1:28" x14ac:dyDescent="0.15">
      <c r="A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</row>
    <row r="841" spans="1:28" x14ac:dyDescent="0.15">
      <c r="A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</row>
    <row r="842" spans="1:28" x14ac:dyDescent="0.15">
      <c r="A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</row>
    <row r="843" spans="1:28" x14ac:dyDescent="0.15">
      <c r="A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</row>
    <row r="844" spans="1:28" x14ac:dyDescent="0.15">
      <c r="A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</row>
    <row r="845" spans="1:28" x14ac:dyDescent="0.15">
      <c r="A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</row>
    <row r="846" spans="1:28" x14ac:dyDescent="0.15">
      <c r="A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</row>
    <row r="847" spans="1:28" x14ac:dyDescent="0.15">
      <c r="A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</row>
    <row r="848" spans="1:28" x14ac:dyDescent="0.15">
      <c r="A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</row>
    <row r="849" spans="1:28" x14ac:dyDescent="0.15">
      <c r="A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</row>
    <row r="850" spans="1:28" x14ac:dyDescent="0.15">
      <c r="A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</row>
    <row r="851" spans="1:28" x14ac:dyDescent="0.15">
      <c r="A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</row>
    <row r="852" spans="1:28" x14ac:dyDescent="0.15">
      <c r="A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</row>
    <row r="853" spans="1:28" x14ac:dyDescent="0.15">
      <c r="A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</row>
    <row r="854" spans="1:28" x14ac:dyDescent="0.15">
      <c r="A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</row>
    <row r="855" spans="1:28" x14ac:dyDescent="0.15">
      <c r="A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</row>
    <row r="856" spans="1:28" x14ac:dyDescent="0.15">
      <c r="A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</row>
    <row r="857" spans="1:28" x14ac:dyDescent="0.15">
      <c r="A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</row>
    <row r="858" spans="1:28" x14ac:dyDescent="0.15">
      <c r="A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</row>
    <row r="859" spans="1:28" x14ac:dyDescent="0.15">
      <c r="A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</row>
    <row r="860" spans="1:28" x14ac:dyDescent="0.15">
      <c r="A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</row>
    <row r="861" spans="1:28" x14ac:dyDescent="0.15">
      <c r="A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</row>
    <row r="862" spans="1:28" x14ac:dyDescent="0.15">
      <c r="A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</row>
    <row r="863" spans="1:28" x14ac:dyDescent="0.15">
      <c r="A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</row>
    <row r="864" spans="1:28" x14ac:dyDescent="0.15">
      <c r="A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</row>
    <row r="865" spans="1:28" x14ac:dyDescent="0.15">
      <c r="A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</row>
    <row r="866" spans="1:28" x14ac:dyDescent="0.15">
      <c r="A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</row>
    <row r="867" spans="1:28" x14ac:dyDescent="0.15">
      <c r="A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</row>
    <row r="868" spans="1:28" x14ac:dyDescent="0.15">
      <c r="A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</row>
    <row r="869" spans="1:28" x14ac:dyDescent="0.15">
      <c r="A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</row>
    <row r="870" spans="1:28" x14ac:dyDescent="0.15">
      <c r="A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</row>
    <row r="871" spans="1:28" x14ac:dyDescent="0.15">
      <c r="A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</row>
    <row r="872" spans="1:28" x14ac:dyDescent="0.15">
      <c r="A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</row>
    <row r="873" spans="1:28" x14ac:dyDescent="0.15">
      <c r="A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</row>
    <row r="874" spans="1:28" x14ac:dyDescent="0.15">
      <c r="A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</row>
    <row r="875" spans="1:28" x14ac:dyDescent="0.15">
      <c r="A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</row>
    <row r="876" spans="1:28" x14ac:dyDescent="0.15">
      <c r="A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</row>
    <row r="877" spans="1:28" x14ac:dyDescent="0.15">
      <c r="A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</row>
    <row r="878" spans="1:28" x14ac:dyDescent="0.15">
      <c r="A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</row>
    <row r="879" spans="1:28" x14ac:dyDescent="0.15">
      <c r="A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</row>
    <row r="880" spans="1:28" x14ac:dyDescent="0.15">
      <c r="A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</row>
    <row r="881" spans="1:28" x14ac:dyDescent="0.15">
      <c r="A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</row>
    <row r="882" spans="1:28" x14ac:dyDescent="0.15">
      <c r="A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</row>
    <row r="883" spans="1:28" x14ac:dyDescent="0.15">
      <c r="A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</row>
    <row r="884" spans="1:28" x14ac:dyDescent="0.15">
      <c r="A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</row>
    <row r="885" spans="1:28" x14ac:dyDescent="0.15">
      <c r="A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</row>
    <row r="886" spans="1:28" x14ac:dyDescent="0.15">
      <c r="A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</row>
    <row r="887" spans="1:28" x14ac:dyDescent="0.15">
      <c r="A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</row>
    <row r="888" spans="1:28" x14ac:dyDescent="0.15">
      <c r="A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</row>
    <row r="889" spans="1:28" x14ac:dyDescent="0.15">
      <c r="A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</row>
    <row r="890" spans="1:28" x14ac:dyDescent="0.15">
      <c r="A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</row>
    <row r="891" spans="1:28" x14ac:dyDescent="0.15">
      <c r="A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</row>
    <row r="892" spans="1:28" x14ac:dyDescent="0.15">
      <c r="A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</row>
    <row r="893" spans="1:28" x14ac:dyDescent="0.15">
      <c r="A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</row>
    <row r="894" spans="1:28" x14ac:dyDescent="0.15">
      <c r="A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</row>
    <row r="895" spans="1:28" x14ac:dyDescent="0.15">
      <c r="A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</row>
    <row r="896" spans="1:28" x14ac:dyDescent="0.15">
      <c r="A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</row>
    <row r="897" spans="1:28" x14ac:dyDescent="0.15">
      <c r="A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</row>
    <row r="898" spans="1:28" x14ac:dyDescent="0.15">
      <c r="A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</row>
    <row r="899" spans="1:28" x14ac:dyDescent="0.15">
      <c r="A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</row>
    <row r="900" spans="1:28" x14ac:dyDescent="0.15">
      <c r="A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</row>
    <row r="901" spans="1:28" x14ac:dyDescent="0.15">
      <c r="A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</row>
    <row r="902" spans="1:28" x14ac:dyDescent="0.15">
      <c r="A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</row>
    <row r="903" spans="1:28" x14ac:dyDescent="0.15">
      <c r="A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</row>
    <row r="904" spans="1:28" x14ac:dyDescent="0.15">
      <c r="A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</row>
    <row r="905" spans="1:28" x14ac:dyDescent="0.15">
      <c r="A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</row>
    <row r="906" spans="1:28" x14ac:dyDescent="0.15">
      <c r="A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</row>
    <row r="907" spans="1:28" x14ac:dyDescent="0.15">
      <c r="A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</row>
    <row r="908" spans="1:28" x14ac:dyDescent="0.15">
      <c r="A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</row>
    <row r="909" spans="1:28" x14ac:dyDescent="0.15">
      <c r="A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</row>
    <row r="910" spans="1:28" x14ac:dyDescent="0.15">
      <c r="A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</row>
    <row r="911" spans="1:28" x14ac:dyDescent="0.15">
      <c r="A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</row>
    <row r="912" spans="1:28" x14ac:dyDescent="0.15">
      <c r="A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</row>
    <row r="913" spans="1:28" x14ac:dyDescent="0.15">
      <c r="A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</row>
    <row r="914" spans="1:28" x14ac:dyDescent="0.15">
      <c r="A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</row>
    <row r="915" spans="1:28" x14ac:dyDescent="0.15">
      <c r="A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</row>
    <row r="916" spans="1:28" x14ac:dyDescent="0.15">
      <c r="A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</row>
    <row r="917" spans="1:28" x14ac:dyDescent="0.15">
      <c r="A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</row>
    <row r="918" spans="1:28" x14ac:dyDescent="0.15">
      <c r="A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</row>
    <row r="919" spans="1:28" x14ac:dyDescent="0.15">
      <c r="A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</row>
    <row r="920" spans="1:28" x14ac:dyDescent="0.15">
      <c r="A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</row>
    <row r="921" spans="1:28" x14ac:dyDescent="0.15">
      <c r="A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</row>
    <row r="922" spans="1:28" x14ac:dyDescent="0.15">
      <c r="A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</row>
    <row r="923" spans="1:28" x14ac:dyDescent="0.15">
      <c r="A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</row>
    <row r="924" spans="1:28" x14ac:dyDescent="0.15">
      <c r="A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</row>
    <row r="925" spans="1:28" x14ac:dyDescent="0.15">
      <c r="A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</row>
    <row r="926" spans="1:28" x14ac:dyDescent="0.15">
      <c r="A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</row>
    <row r="927" spans="1:28" x14ac:dyDescent="0.15">
      <c r="A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</row>
    <row r="928" spans="1:28" x14ac:dyDescent="0.15">
      <c r="A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</row>
    <row r="929" spans="1:28" x14ac:dyDescent="0.15">
      <c r="A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</row>
    <row r="930" spans="1:28" x14ac:dyDescent="0.15">
      <c r="A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</row>
    <row r="931" spans="1:28" x14ac:dyDescent="0.15">
      <c r="A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</row>
    <row r="932" spans="1:28" x14ac:dyDescent="0.15">
      <c r="A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</row>
    <row r="933" spans="1:28" x14ac:dyDescent="0.15">
      <c r="A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</row>
    <row r="934" spans="1:28" x14ac:dyDescent="0.15">
      <c r="A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</row>
    <row r="935" spans="1:28" x14ac:dyDescent="0.15">
      <c r="A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</row>
    <row r="936" spans="1:28" x14ac:dyDescent="0.15">
      <c r="A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</row>
    <row r="937" spans="1:28" x14ac:dyDescent="0.15">
      <c r="A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</row>
    <row r="938" spans="1:28" x14ac:dyDescent="0.15">
      <c r="A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</row>
    <row r="939" spans="1:28" x14ac:dyDescent="0.15">
      <c r="A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</row>
    <row r="940" spans="1:28" x14ac:dyDescent="0.15">
      <c r="A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</row>
    <row r="941" spans="1:28" x14ac:dyDescent="0.15">
      <c r="A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</row>
    <row r="942" spans="1:28" x14ac:dyDescent="0.15">
      <c r="A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</row>
    <row r="943" spans="1:28" x14ac:dyDescent="0.15">
      <c r="A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</row>
    <row r="944" spans="1:28" x14ac:dyDescent="0.15">
      <c r="A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</row>
    <row r="945" spans="1:28" x14ac:dyDescent="0.15">
      <c r="A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</row>
    <row r="946" spans="1:28" x14ac:dyDescent="0.15">
      <c r="A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</row>
    <row r="947" spans="1:28" x14ac:dyDescent="0.15">
      <c r="A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</row>
    <row r="948" spans="1:28" x14ac:dyDescent="0.15">
      <c r="A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</row>
    <row r="949" spans="1:28" x14ac:dyDescent="0.15">
      <c r="A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</row>
    <row r="950" spans="1:28" x14ac:dyDescent="0.15">
      <c r="A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</row>
    <row r="951" spans="1:28" x14ac:dyDescent="0.15">
      <c r="A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</row>
    <row r="952" spans="1:28" x14ac:dyDescent="0.15">
      <c r="A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</row>
    <row r="953" spans="1:28" x14ac:dyDescent="0.15">
      <c r="A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</row>
    <row r="954" spans="1:28" x14ac:dyDescent="0.15">
      <c r="A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</row>
    <row r="955" spans="1:28" x14ac:dyDescent="0.15">
      <c r="A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</row>
    <row r="956" spans="1:28" x14ac:dyDescent="0.15">
      <c r="A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</row>
    <row r="957" spans="1:28" x14ac:dyDescent="0.15">
      <c r="A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</row>
    <row r="958" spans="1:28" x14ac:dyDescent="0.15">
      <c r="A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</row>
    <row r="959" spans="1:28" x14ac:dyDescent="0.15">
      <c r="A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</row>
    <row r="960" spans="1:28" x14ac:dyDescent="0.15">
      <c r="A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</row>
    <row r="961" spans="1:28" x14ac:dyDescent="0.15">
      <c r="A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</row>
    <row r="962" spans="1:28" x14ac:dyDescent="0.15">
      <c r="A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</row>
    <row r="963" spans="1:28" x14ac:dyDescent="0.15">
      <c r="A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</row>
    <row r="964" spans="1:28" x14ac:dyDescent="0.15">
      <c r="A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</row>
    <row r="965" spans="1:28" x14ac:dyDescent="0.15">
      <c r="A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</row>
    <row r="966" spans="1:28" x14ac:dyDescent="0.15">
      <c r="A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</row>
    <row r="967" spans="1:28" x14ac:dyDescent="0.15">
      <c r="A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</row>
    <row r="968" spans="1:28" x14ac:dyDescent="0.15">
      <c r="A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</row>
    <row r="969" spans="1:28" x14ac:dyDescent="0.15">
      <c r="A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</row>
    <row r="970" spans="1:28" x14ac:dyDescent="0.15">
      <c r="A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</row>
    <row r="971" spans="1:28" x14ac:dyDescent="0.15">
      <c r="A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</row>
    <row r="972" spans="1:28" x14ac:dyDescent="0.15">
      <c r="A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</row>
    <row r="973" spans="1:28" x14ac:dyDescent="0.15">
      <c r="A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</row>
    <row r="974" spans="1:28" x14ac:dyDescent="0.15">
      <c r="A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</row>
    <row r="975" spans="1:28" x14ac:dyDescent="0.15">
      <c r="A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</row>
    <row r="976" spans="1:28" x14ac:dyDescent="0.15">
      <c r="A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</row>
    <row r="977" spans="1:28" x14ac:dyDescent="0.15">
      <c r="A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</row>
    <row r="978" spans="1:28" x14ac:dyDescent="0.15">
      <c r="A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</row>
    <row r="979" spans="1:28" x14ac:dyDescent="0.15">
      <c r="A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</row>
    <row r="980" spans="1:28" x14ac:dyDescent="0.15">
      <c r="A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</row>
    <row r="981" spans="1:28" x14ac:dyDescent="0.15">
      <c r="A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</row>
    <row r="982" spans="1:28" x14ac:dyDescent="0.15">
      <c r="A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</row>
    <row r="983" spans="1:28" x14ac:dyDescent="0.15">
      <c r="A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</row>
    <row r="984" spans="1:28" x14ac:dyDescent="0.15">
      <c r="A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</row>
    <row r="985" spans="1:28" x14ac:dyDescent="0.15">
      <c r="A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</row>
    <row r="986" spans="1:28" x14ac:dyDescent="0.15">
      <c r="A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</row>
    <row r="987" spans="1:28" x14ac:dyDescent="0.15">
      <c r="A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</row>
    <row r="988" spans="1:28" x14ac:dyDescent="0.15">
      <c r="A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</row>
    <row r="989" spans="1:28" x14ac:dyDescent="0.15">
      <c r="A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</row>
    <row r="990" spans="1:28" x14ac:dyDescent="0.15">
      <c r="A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</row>
    <row r="991" spans="1:28" x14ac:dyDescent="0.15">
      <c r="A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</row>
    <row r="992" spans="1:28" x14ac:dyDescent="0.15">
      <c r="A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</row>
    <row r="993" spans="1:28" x14ac:dyDescent="0.15">
      <c r="A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</row>
    <row r="994" spans="1:28" x14ac:dyDescent="0.15">
      <c r="A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</row>
    <row r="995" spans="1:28" x14ac:dyDescent="0.15">
      <c r="A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</row>
    <row r="996" spans="1:28" x14ac:dyDescent="0.15">
      <c r="A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</row>
    <row r="997" spans="1:28" x14ac:dyDescent="0.15">
      <c r="A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</row>
    <row r="998" spans="1:28" x14ac:dyDescent="0.15">
      <c r="A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</row>
    <row r="999" spans="1:28" x14ac:dyDescent="0.15">
      <c r="A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</row>
    <row r="1000" spans="1:28" x14ac:dyDescent="0.15">
      <c r="A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</row>
    <row r="1001" spans="1:28" x14ac:dyDescent="0.15">
      <c r="A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</row>
    <row r="1002" spans="1:28" x14ac:dyDescent="0.15">
      <c r="A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</row>
    <row r="1003" spans="1:28" x14ac:dyDescent="0.15">
      <c r="A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</row>
    <row r="1004" spans="1:28" x14ac:dyDescent="0.15">
      <c r="A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</row>
    <row r="1005" spans="1:28" x14ac:dyDescent="0.15">
      <c r="A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</row>
    <row r="1006" spans="1:28" x14ac:dyDescent="0.15">
      <c r="A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</row>
    <row r="1007" spans="1:28" x14ac:dyDescent="0.15">
      <c r="A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</row>
    <row r="1008" spans="1:28" x14ac:dyDescent="0.15">
      <c r="A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</row>
    <row r="1009" spans="1:28" x14ac:dyDescent="0.15">
      <c r="A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</row>
    <row r="1010" spans="1:28" x14ac:dyDescent="0.15">
      <c r="A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</row>
    <row r="1011" spans="1:28" x14ac:dyDescent="0.15">
      <c r="A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</row>
    <row r="1012" spans="1:28" x14ac:dyDescent="0.15">
      <c r="A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</row>
    <row r="1013" spans="1:28" x14ac:dyDescent="0.15">
      <c r="A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</row>
    <row r="1014" spans="1:28" x14ac:dyDescent="0.15">
      <c r="A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</row>
    <row r="1015" spans="1:28" x14ac:dyDescent="0.15">
      <c r="A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</row>
    <row r="1016" spans="1:28" x14ac:dyDescent="0.15">
      <c r="A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</row>
    <row r="1017" spans="1:28" x14ac:dyDescent="0.15">
      <c r="A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</row>
    <row r="1018" spans="1:28" x14ac:dyDescent="0.15">
      <c r="A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</row>
    <row r="1019" spans="1:28" x14ac:dyDescent="0.15">
      <c r="A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</row>
    <row r="1020" spans="1:28" x14ac:dyDescent="0.15">
      <c r="A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</row>
    <row r="1021" spans="1:28" x14ac:dyDescent="0.15">
      <c r="A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</row>
    <row r="1022" spans="1:28" x14ac:dyDescent="0.15">
      <c r="A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</row>
    <row r="1023" spans="1:28" x14ac:dyDescent="0.15">
      <c r="A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</row>
    <row r="1024" spans="1:28" x14ac:dyDescent="0.15">
      <c r="A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</row>
    <row r="1025" spans="1:28" x14ac:dyDescent="0.15">
      <c r="A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</row>
    <row r="1026" spans="1:28" x14ac:dyDescent="0.15">
      <c r="A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</row>
    <row r="1027" spans="1:28" x14ac:dyDescent="0.15">
      <c r="A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</row>
    <row r="1028" spans="1:28" x14ac:dyDescent="0.15">
      <c r="A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</row>
    <row r="1029" spans="1:28" x14ac:dyDescent="0.15">
      <c r="A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</row>
    <row r="1030" spans="1:28" x14ac:dyDescent="0.15">
      <c r="A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</row>
    <row r="1031" spans="1:28" x14ac:dyDescent="0.15">
      <c r="A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</row>
    <row r="1032" spans="1:28" x14ac:dyDescent="0.15">
      <c r="A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</row>
    <row r="1033" spans="1:28" x14ac:dyDescent="0.15">
      <c r="A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</row>
    <row r="1034" spans="1:28" x14ac:dyDescent="0.15">
      <c r="A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</row>
    <row r="1035" spans="1:28" x14ac:dyDescent="0.15">
      <c r="A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</row>
    <row r="1036" spans="1:28" x14ac:dyDescent="0.15">
      <c r="A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</row>
    <row r="1037" spans="1:28" x14ac:dyDescent="0.15">
      <c r="A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</row>
    <row r="1038" spans="1:28" x14ac:dyDescent="0.15">
      <c r="A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</row>
    <row r="1039" spans="1:28" x14ac:dyDescent="0.15">
      <c r="A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</row>
    <row r="1040" spans="1:28" x14ac:dyDescent="0.15">
      <c r="A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</row>
    <row r="1041" spans="1:28" x14ac:dyDescent="0.15">
      <c r="A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</row>
    <row r="1042" spans="1:28" x14ac:dyDescent="0.15">
      <c r="A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</row>
    <row r="1043" spans="1:28" x14ac:dyDescent="0.15">
      <c r="A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</row>
    <row r="1044" spans="1:28" x14ac:dyDescent="0.15">
      <c r="A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</row>
    <row r="1045" spans="1:28" x14ac:dyDescent="0.15">
      <c r="A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</row>
    <row r="1046" spans="1:28" x14ac:dyDescent="0.15">
      <c r="A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</row>
    <row r="1047" spans="1:28" x14ac:dyDescent="0.15">
      <c r="A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</row>
    <row r="1048" spans="1:28" x14ac:dyDescent="0.15">
      <c r="A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</row>
    <row r="1049" spans="1:28" x14ac:dyDescent="0.15">
      <c r="A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</row>
    <row r="1050" spans="1:28" x14ac:dyDescent="0.15">
      <c r="A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</row>
    <row r="1051" spans="1:28" x14ac:dyDescent="0.15">
      <c r="A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</row>
    <row r="1052" spans="1:28" x14ac:dyDescent="0.15">
      <c r="A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</row>
    <row r="1053" spans="1:28" x14ac:dyDescent="0.15">
      <c r="A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</row>
    <row r="1054" spans="1:28" x14ac:dyDescent="0.15">
      <c r="A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</row>
    <row r="1055" spans="1:28" x14ac:dyDescent="0.15">
      <c r="A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</row>
    <row r="1056" spans="1:28" x14ac:dyDescent="0.15">
      <c r="A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</row>
    <row r="1057" spans="1:28" x14ac:dyDescent="0.15">
      <c r="A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</row>
    <row r="1058" spans="1:28" x14ac:dyDescent="0.15">
      <c r="A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</row>
    <row r="1059" spans="1:28" x14ac:dyDescent="0.15">
      <c r="A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</row>
    <row r="1060" spans="1:28" x14ac:dyDescent="0.15">
      <c r="A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</row>
    <row r="1061" spans="1:28" x14ac:dyDescent="0.15">
      <c r="A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</row>
    <row r="1062" spans="1:28" x14ac:dyDescent="0.15">
      <c r="A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</row>
    <row r="1063" spans="1:28" x14ac:dyDescent="0.15">
      <c r="A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</row>
    <row r="1064" spans="1:28" x14ac:dyDescent="0.15">
      <c r="A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</row>
    <row r="1065" spans="1:28" x14ac:dyDescent="0.15">
      <c r="A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</row>
    <row r="1066" spans="1:28" x14ac:dyDescent="0.15">
      <c r="A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</row>
    <row r="1067" spans="1:28" x14ac:dyDescent="0.15">
      <c r="A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</row>
    <row r="1068" spans="1:28" x14ac:dyDescent="0.15">
      <c r="A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</row>
    <row r="1069" spans="1:28" x14ac:dyDescent="0.15">
      <c r="A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</row>
    <row r="1070" spans="1:28" x14ac:dyDescent="0.15">
      <c r="A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</row>
    <row r="1071" spans="1:28" x14ac:dyDescent="0.15">
      <c r="A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</row>
    <row r="1072" spans="1:28" x14ac:dyDescent="0.15">
      <c r="A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</row>
    <row r="1073" spans="1:28" x14ac:dyDescent="0.15">
      <c r="A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</row>
    <row r="1074" spans="1:28" x14ac:dyDescent="0.15">
      <c r="A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</row>
    <row r="1075" spans="1:28" x14ac:dyDescent="0.15">
      <c r="A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</row>
    <row r="1076" spans="1:28" x14ac:dyDescent="0.15">
      <c r="A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</row>
    <row r="1077" spans="1:28" x14ac:dyDescent="0.15">
      <c r="A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</row>
    <row r="1078" spans="1:28" x14ac:dyDescent="0.15">
      <c r="A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</row>
    <row r="1079" spans="1:28" x14ac:dyDescent="0.15">
      <c r="A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</row>
    <row r="1080" spans="1:28" x14ac:dyDescent="0.15">
      <c r="A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</row>
    <row r="1081" spans="1:28" x14ac:dyDescent="0.15">
      <c r="A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</row>
    <row r="1082" spans="1:28" x14ac:dyDescent="0.15">
      <c r="A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</row>
    <row r="1083" spans="1:28" x14ac:dyDescent="0.15">
      <c r="A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</row>
    <row r="1084" spans="1:28" x14ac:dyDescent="0.15">
      <c r="A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</row>
    <row r="1085" spans="1:28" x14ac:dyDescent="0.15">
      <c r="A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</row>
    <row r="1086" spans="1:28" x14ac:dyDescent="0.15">
      <c r="A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</row>
    <row r="1087" spans="1:28" x14ac:dyDescent="0.15">
      <c r="A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</row>
    <row r="1088" spans="1:28" x14ac:dyDescent="0.15">
      <c r="A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</row>
    <row r="1089" spans="1:28" x14ac:dyDescent="0.15">
      <c r="A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</row>
    <row r="1090" spans="1:28" x14ac:dyDescent="0.15">
      <c r="A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</row>
    <row r="1091" spans="1:28" x14ac:dyDescent="0.15">
      <c r="A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</row>
    <row r="1092" spans="1:28" x14ac:dyDescent="0.15">
      <c r="A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</row>
    <row r="1093" spans="1:28" x14ac:dyDescent="0.15">
      <c r="A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</row>
    <row r="1094" spans="1:28" x14ac:dyDescent="0.15">
      <c r="A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</row>
    <row r="1095" spans="1:28" x14ac:dyDescent="0.15">
      <c r="A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</row>
    <row r="1096" spans="1:28" x14ac:dyDescent="0.15">
      <c r="A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</row>
    <row r="1097" spans="1:28" x14ac:dyDescent="0.15">
      <c r="A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</row>
    <row r="1098" spans="1:28" x14ac:dyDescent="0.15">
      <c r="A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</row>
    <row r="1099" spans="1:28" x14ac:dyDescent="0.15">
      <c r="A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</row>
    <row r="1100" spans="1:28" x14ac:dyDescent="0.15">
      <c r="A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</row>
    <row r="1101" spans="1:28" x14ac:dyDescent="0.15">
      <c r="A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</row>
    <row r="1102" spans="1:28" x14ac:dyDescent="0.15">
      <c r="A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</row>
    <row r="1103" spans="1:28" x14ac:dyDescent="0.15">
      <c r="A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</row>
    <row r="1104" spans="1:28" x14ac:dyDescent="0.15">
      <c r="A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</row>
    <row r="1105" spans="1:28" x14ac:dyDescent="0.15">
      <c r="A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</row>
    <row r="1106" spans="1:28" x14ac:dyDescent="0.15">
      <c r="A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</row>
    <row r="1107" spans="1:28" x14ac:dyDescent="0.15">
      <c r="A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</row>
    <row r="1108" spans="1:28" x14ac:dyDescent="0.15">
      <c r="A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</row>
    <row r="1109" spans="1:28" x14ac:dyDescent="0.15">
      <c r="A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</row>
    <row r="1110" spans="1:28" x14ac:dyDescent="0.15">
      <c r="A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</row>
    <row r="1111" spans="1:28" x14ac:dyDescent="0.15">
      <c r="A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</row>
    <row r="1112" spans="1:28" x14ac:dyDescent="0.15">
      <c r="A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</row>
    <row r="1113" spans="1:28" x14ac:dyDescent="0.15">
      <c r="A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</row>
    <row r="1114" spans="1:28" x14ac:dyDescent="0.15">
      <c r="A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</row>
    <row r="1115" spans="1:28" x14ac:dyDescent="0.15">
      <c r="A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</row>
    <row r="1116" spans="1:28" x14ac:dyDescent="0.15">
      <c r="A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</row>
    <row r="1117" spans="1:28" x14ac:dyDescent="0.15">
      <c r="A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</row>
    <row r="1118" spans="1:28" x14ac:dyDescent="0.15">
      <c r="A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</row>
    <row r="1119" spans="1:28" x14ac:dyDescent="0.15">
      <c r="A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</row>
    <row r="1120" spans="1:28" x14ac:dyDescent="0.15">
      <c r="A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</row>
    <row r="1121" spans="1:28" x14ac:dyDescent="0.15">
      <c r="A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</row>
    <row r="1122" spans="1:28" x14ac:dyDescent="0.15">
      <c r="A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</row>
    <row r="1123" spans="1:28" x14ac:dyDescent="0.15">
      <c r="A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</row>
    <row r="1124" spans="1:28" x14ac:dyDescent="0.15">
      <c r="A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</row>
    <row r="1125" spans="1:28" x14ac:dyDescent="0.15">
      <c r="A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</row>
    <row r="1126" spans="1:28" x14ac:dyDescent="0.15">
      <c r="A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</row>
    <row r="1127" spans="1:28" x14ac:dyDescent="0.15">
      <c r="A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</row>
    <row r="1128" spans="1:28" x14ac:dyDescent="0.15">
      <c r="A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</row>
    <row r="1129" spans="1:28" x14ac:dyDescent="0.15">
      <c r="A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</row>
    <row r="1130" spans="1:28" x14ac:dyDescent="0.15">
      <c r="A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</row>
    <row r="1131" spans="1:28" x14ac:dyDescent="0.15">
      <c r="A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</row>
    <row r="1132" spans="1:28" x14ac:dyDescent="0.15">
      <c r="A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</row>
    <row r="1133" spans="1:28" x14ac:dyDescent="0.15">
      <c r="A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</row>
    <row r="1134" spans="1:28" x14ac:dyDescent="0.15">
      <c r="A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</row>
    <row r="1135" spans="1:28" x14ac:dyDescent="0.15">
      <c r="A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</row>
    <row r="1136" spans="1:28" x14ac:dyDescent="0.15">
      <c r="A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</row>
    <row r="1137" spans="1:28" x14ac:dyDescent="0.15">
      <c r="A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</row>
    <row r="1138" spans="1:28" x14ac:dyDescent="0.15">
      <c r="A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</row>
    <row r="1139" spans="1:28" x14ac:dyDescent="0.15">
      <c r="A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</row>
    <row r="1140" spans="1:28" x14ac:dyDescent="0.15">
      <c r="A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</row>
    <row r="1141" spans="1:28" x14ac:dyDescent="0.15">
      <c r="A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</row>
    <row r="1142" spans="1:28" x14ac:dyDescent="0.15">
      <c r="A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</row>
    <row r="1143" spans="1:28" x14ac:dyDescent="0.15">
      <c r="A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</row>
    <row r="1144" spans="1:28" x14ac:dyDescent="0.15">
      <c r="A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</row>
    <row r="1145" spans="1:28" x14ac:dyDescent="0.15">
      <c r="A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</row>
    <row r="1146" spans="1:28" x14ac:dyDescent="0.15">
      <c r="A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</row>
    <row r="1147" spans="1:28" x14ac:dyDescent="0.15">
      <c r="A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</row>
    <row r="1148" spans="1:28" x14ac:dyDescent="0.15">
      <c r="A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</row>
    <row r="1149" spans="1:28" x14ac:dyDescent="0.15">
      <c r="A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</row>
    <row r="1150" spans="1:28" x14ac:dyDescent="0.15">
      <c r="A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</row>
    <row r="1151" spans="1:28" x14ac:dyDescent="0.15">
      <c r="A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</row>
    <row r="1152" spans="1:28" x14ac:dyDescent="0.15">
      <c r="A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</row>
    <row r="1153" spans="1:28" x14ac:dyDescent="0.15">
      <c r="A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</row>
    <row r="1154" spans="1:28" x14ac:dyDescent="0.15">
      <c r="A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</row>
    <row r="1155" spans="1:28" x14ac:dyDescent="0.15">
      <c r="A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</row>
    <row r="1156" spans="1:28" x14ac:dyDescent="0.15">
      <c r="A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</row>
    <row r="1157" spans="1:28" x14ac:dyDescent="0.15">
      <c r="A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</row>
    <row r="1158" spans="1:28" x14ac:dyDescent="0.15">
      <c r="A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</row>
    <row r="1159" spans="1:28" x14ac:dyDescent="0.15">
      <c r="A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</row>
    <row r="1160" spans="1:28" x14ac:dyDescent="0.15">
      <c r="A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</row>
    <row r="1161" spans="1:28" x14ac:dyDescent="0.15">
      <c r="A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</row>
    <row r="1162" spans="1:28" x14ac:dyDescent="0.15">
      <c r="A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</row>
    <row r="1163" spans="1:28" x14ac:dyDescent="0.15">
      <c r="A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</row>
    <row r="1164" spans="1:28" x14ac:dyDescent="0.15">
      <c r="A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</row>
    <row r="1165" spans="1:28" x14ac:dyDescent="0.15">
      <c r="A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</row>
    <row r="1166" spans="1:28" x14ac:dyDescent="0.15">
      <c r="A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</row>
    <row r="1167" spans="1:28" x14ac:dyDescent="0.15">
      <c r="A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</row>
    <row r="1168" spans="1:28" x14ac:dyDescent="0.15">
      <c r="A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</row>
    <row r="1169" spans="1:28" x14ac:dyDescent="0.15">
      <c r="A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</row>
    <row r="1170" spans="1:28" x14ac:dyDescent="0.15">
      <c r="A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</row>
    <row r="1171" spans="1:28" x14ac:dyDescent="0.15">
      <c r="A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</row>
    <row r="1172" spans="1:28" x14ac:dyDescent="0.15">
      <c r="A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</row>
    <row r="1173" spans="1:28" x14ac:dyDescent="0.15">
      <c r="A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</row>
    <row r="1174" spans="1:28" x14ac:dyDescent="0.15">
      <c r="A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</row>
    <row r="1175" spans="1:28" x14ac:dyDescent="0.15">
      <c r="A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</row>
    <row r="1176" spans="1:28" x14ac:dyDescent="0.15">
      <c r="A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</row>
    <row r="1177" spans="1:28" x14ac:dyDescent="0.15">
      <c r="A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</row>
    <row r="1178" spans="1:28" x14ac:dyDescent="0.15">
      <c r="A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</row>
    <row r="1179" spans="1:28" x14ac:dyDescent="0.15">
      <c r="A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</row>
    <row r="1180" spans="1:28" x14ac:dyDescent="0.15">
      <c r="A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</row>
    <row r="1181" spans="1:28" x14ac:dyDescent="0.15">
      <c r="A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</row>
    <row r="1182" spans="1:28" x14ac:dyDescent="0.15">
      <c r="A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</row>
    <row r="1183" spans="1:28" x14ac:dyDescent="0.15">
      <c r="A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</row>
    <row r="1184" spans="1:28" x14ac:dyDescent="0.15">
      <c r="A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</row>
    <row r="1185" spans="1:28" x14ac:dyDescent="0.15">
      <c r="A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</row>
    <row r="1186" spans="1:28" x14ac:dyDescent="0.15">
      <c r="A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</row>
    <row r="1187" spans="1:28" x14ac:dyDescent="0.15">
      <c r="A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</row>
    <row r="1188" spans="1:28" x14ac:dyDescent="0.15">
      <c r="A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</row>
    <row r="1189" spans="1:28" x14ac:dyDescent="0.15">
      <c r="A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</row>
    <row r="1190" spans="1:28" x14ac:dyDescent="0.15">
      <c r="A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</row>
    <row r="1191" spans="1:28" x14ac:dyDescent="0.15">
      <c r="A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</row>
    <row r="1192" spans="1:28" x14ac:dyDescent="0.15">
      <c r="A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</row>
    <row r="1193" spans="1:28" x14ac:dyDescent="0.15">
      <c r="A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</row>
    <row r="1194" spans="1:28" x14ac:dyDescent="0.15">
      <c r="A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</row>
    <row r="1195" spans="1:28" x14ac:dyDescent="0.15">
      <c r="A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</row>
    <row r="1196" spans="1:28" x14ac:dyDescent="0.15">
      <c r="A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</row>
    <row r="1197" spans="1:28" x14ac:dyDescent="0.15">
      <c r="A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</row>
    <row r="1198" spans="1:28" x14ac:dyDescent="0.15">
      <c r="A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</row>
    <row r="1199" spans="1:28" x14ac:dyDescent="0.15">
      <c r="A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</row>
    <row r="1200" spans="1:28" x14ac:dyDescent="0.15">
      <c r="A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</row>
    <row r="1201" spans="1:28" x14ac:dyDescent="0.15">
      <c r="A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</row>
    <row r="1202" spans="1:28" x14ac:dyDescent="0.15">
      <c r="A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</row>
    <row r="1203" spans="1:28" x14ac:dyDescent="0.15">
      <c r="A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</row>
    <row r="1204" spans="1:28" x14ac:dyDescent="0.15">
      <c r="A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</row>
    <row r="1205" spans="1:28" x14ac:dyDescent="0.15">
      <c r="A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</row>
    <row r="1206" spans="1:28" x14ac:dyDescent="0.15">
      <c r="A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</row>
    <row r="1207" spans="1:28" x14ac:dyDescent="0.15">
      <c r="A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</row>
    <row r="1208" spans="1:28" x14ac:dyDescent="0.15">
      <c r="A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</row>
    <row r="1209" spans="1:28" x14ac:dyDescent="0.15">
      <c r="A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</row>
    <row r="1210" spans="1:28" x14ac:dyDescent="0.15">
      <c r="A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</row>
    <row r="1211" spans="1:28" x14ac:dyDescent="0.15">
      <c r="A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</row>
    <row r="1212" spans="1:28" x14ac:dyDescent="0.15">
      <c r="A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</row>
    <row r="1213" spans="1:28" x14ac:dyDescent="0.15">
      <c r="A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</row>
    <row r="1214" spans="1:28" x14ac:dyDescent="0.15">
      <c r="A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</row>
    <row r="1215" spans="1:28" x14ac:dyDescent="0.15">
      <c r="A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</row>
    <row r="1216" spans="1:28" x14ac:dyDescent="0.15">
      <c r="A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</row>
    <row r="1217" spans="1:28" x14ac:dyDescent="0.15">
      <c r="A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</row>
    <row r="1218" spans="1:28" x14ac:dyDescent="0.15">
      <c r="A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</row>
    <row r="1219" spans="1:28" x14ac:dyDescent="0.15">
      <c r="A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</row>
    <row r="1220" spans="1:28" x14ac:dyDescent="0.15">
      <c r="A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</row>
    <row r="1221" spans="1:28" x14ac:dyDescent="0.15">
      <c r="A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</row>
    <row r="1222" spans="1:28" x14ac:dyDescent="0.15">
      <c r="A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</row>
    <row r="1223" spans="1:28" x14ac:dyDescent="0.15">
      <c r="A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</row>
    <row r="1224" spans="1:28" x14ac:dyDescent="0.15">
      <c r="A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</row>
    <row r="1225" spans="1:28" x14ac:dyDescent="0.15">
      <c r="A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</row>
    <row r="1226" spans="1:28" x14ac:dyDescent="0.15">
      <c r="A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</row>
    <row r="1227" spans="1:28" x14ac:dyDescent="0.15">
      <c r="A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</row>
    <row r="1228" spans="1:28" x14ac:dyDescent="0.15">
      <c r="A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</row>
    <row r="1229" spans="1:28" x14ac:dyDescent="0.15">
      <c r="A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</row>
    <row r="1230" spans="1:28" x14ac:dyDescent="0.15">
      <c r="A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</row>
    <row r="1231" spans="1:28" x14ac:dyDescent="0.15">
      <c r="A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</row>
    <row r="1232" spans="1:28" x14ac:dyDescent="0.15">
      <c r="A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</row>
    <row r="1233" spans="1:28" x14ac:dyDescent="0.15">
      <c r="A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</row>
    <row r="1234" spans="1:28" x14ac:dyDescent="0.15">
      <c r="A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</row>
    <row r="1235" spans="1:28" x14ac:dyDescent="0.15">
      <c r="A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</row>
    <row r="1236" spans="1:28" x14ac:dyDescent="0.15">
      <c r="A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</row>
    <row r="1237" spans="1:28" x14ac:dyDescent="0.15">
      <c r="A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</row>
    <row r="1238" spans="1:28" x14ac:dyDescent="0.15">
      <c r="A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</row>
    <row r="1239" spans="1:28" x14ac:dyDescent="0.15">
      <c r="A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</row>
    <row r="1240" spans="1:28" x14ac:dyDescent="0.15">
      <c r="A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</row>
    <row r="1241" spans="1:28" x14ac:dyDescent="0.15">
      <c r="A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</row>
    <row r="1242" spans="1:28" x14ac:dyDescent="0.15">
      <c r="A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</row>
    <row r="1243" spans="1:28" x14ac:dyDescent="0.15">
      <c r="A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</row>
    <row r="1244" spans="1:28" x14ac:dyDescent="0.15">
      <c r="A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</row>
    <row r="1245" spans="1:28" x14ac:dyDescent="0.15">
      <c r="A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</row>
    <row r="1246" spans="1:28" x14ac:dyDescent="0.15">
      <c r="A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</row>
    <row r="1247" spans="1:28" x14ac:dyDescent="0.15">
      <c r="A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</row>
    <row r="1248" spans="1:28" x14ac:dyDescent="0.15">
      <c r="A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</row>
    <row r="1249" spans="1:28" x14ac:dyDescent="0.15">
      <c r="A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</row>
    <row r="1250" spans="1:28" x14ac:dyDescent="0.15">
      <c r="A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</row>
    <row r="1251" spans="1:28" x14ac:dyDescent="0.15">
      <c r="A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</row>
    <row r="1252" spans="1:28" x14ac:dyDescent="0.15">
      <c r="A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</row>
    <row r="1253" spans="1:28" x14ac:dyDescent="0.15">
      <c r="A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</row>
    <row r="1254" spans="1:28" x14ac:dyDescent="0.15">
      <c r="A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</row>
    <row r="1255" spans="1:28" x14ac:dyDescent="0.15">
      <c r="A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</row>
    <row r="1256" spans="1:28" x14ac:dyDescent="0.15">
      <c r="A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</row>
    <row r="1257" spans="1:28" x14ac:dyDescent="0.15">
      <c r="A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</row>
    <row r="1258" spans="1:28" x14ac:dyDescent="0.15">
      <c r="A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</row>
    <row r="1259" spans="1:28" x14ac:dyDescent="0.15">
      <c r="A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</row>
    <row r="1260" spans="1:28" x14ac:dyDescent="0.15">
      <c r="A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</row>
    <row r="1261" spans="1:28" x14ac:dyDescent="0.15">
      <c r="A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</row>
    <row r="1262" spans="1:28" x14ac:dyDescent="0.15">
      <c r="A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</row>
    <row r="1263" spans="1:28" x14ac:dyDescent="0.15">
      <c r="A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</row>
    <row r="1264" spans="1:28" x14ac:dyDescent="0.15">
      <c r="A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</row>
    <row r="1265" spans="1:28" x14ac:dyDescent="0.15">
      <c r="A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</row>
    <row r="1266" spans="1:28" x14ac:dyDescent="0.15">
      <c r="A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</row>
    <row r="1267" spans="1:28" x14ac:dyDescent="0.15">
      <c r="A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</row>
    <row r="1268" spans="1:28" x14ac:dyDescent="0.15">
      <c r="A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</row>
    <row r="1269" spans="1:28" x14ac:dyDescent="0.15">
      <c r="A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</row>
    <row r="1270" spans="1:28" x14ac:dyDescent="0.15">
      <c r="A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</row>
    <row r="1271" spans="1:28" x14ac:dyDescent="0.15">
      <c r="A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</row>
    <row r="1272" spans="1:28" x14ac:dyDescent="0.15">
      <c r="A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</row>
    <row r="1273" spans="1:28" x14ac:dyDescent="0.15">
      <c r="A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</row>
    <row r="1274" spans="1:28" x14ac:dyDescent="0.15">
      <c r="A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</row>
    <row r="1275" spans="1:28" x14ac:dyDescent="0.15">
      <c r="A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</row>
    <row r="1276" spans="1:28" x14ac:dyDescent="0.15">
      <c r="A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</row>
    <row r="1277" spans="1:28" x14ac:dyDescent="0.15">
      <c r="A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</row>
    <row r="1278" spans="1:28" x14ac:dyDescent="0.15">
      <c r="A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</row>
    <row r="1279" spans="1:28" x14ac:dyDescent="0.15">
      <c r="A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</row>
    <row r="1280" spans="1:28" x14ac:dyDescent="0.15">
      <c r="A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</row>
    <row r="1281" spans="1:28" x14ac:dyDescent="0.15">
      <c r="A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</row>
    <row r="1282" spans="1:28" x14ac:dyDescent="0.15">
      <c r="A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</row>
    <row r="1283" spans="1:28" x14ac:dyDescent="0.15">
      <c r="A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</row>
    <row r="1284" spans="1:28" x14ac:dyDescent="0.15">
      <c r="A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</row>
    <row r="1285" spans="1:28" x14ac:dyDescent="0.15">
      <c r="A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</row>
    <row r="1286" spans="1:28" x14ac:dyDescent="0.15">
      <c r="A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</row>
    <row r="1287" spans="1:28" x14ac:dyDescent="0.15">
      <c r="A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</row>
    <row r="1288" spans="1:28" x14ac:dyDescent="0.15">
      <c r="A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</row>
    <row r="1289" spans="1:28" x14ac:dyDescent="0.15">
      <c r="A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</row>
    <row r="1290" spans="1:28" x14ac:dyDescent="0.15">
      <c r="A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</row>
    <row r="1291" spans="1:28" x14ac:dyDescent="0.15">
      <c r="A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</row>
    <row r="1292" spans="1:28" x14ac:dyDescent="0.15">
      <c r="A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</row>
    <row r="1293" spans="1:28" x14ac:dyDescent="0.15">
      <c r="A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</row>
    <row r="1294" spans="1:28" x14ac:dyDescent="0.15">
      <c r="A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</row>
    <row r="1295" spans="1:28" x14ac:dyDescent="0.15">
      <c r="A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</row>
    <row r="1296" spans="1:28" x14ac:dyDescent="0.15">
      <c r="A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</row>
    <row r="1297" spans="1:28" x14ac:dyDescent="0.15">
      <c r="A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</row>
    <row r="1298" spans="1:28" x14ac:dyDescent="0.15">
      <c r="A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</row>
    <row r="1299" spans="1:28" x14ac:dyDescent="0.15">
      <c r="A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</row>
    <row r="1300" spans="1:28" x14ac:dyDescent="0.15">
      <c r="A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</row>
    <row r="1301" spans="1:28" x14ac:dyDescent="0.15">
      <c r="A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</row>
    <row r="1302" spans="1:28" x14ac:dyDescent="0.15">
      <c r="A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</row>
    <row r="1303" spans="1:28" x14ac:dyDescent="0.15">
      <c r="A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</row>
    <row r="1304" spans="1:28" x14ac:dyDescent="0.15">
      <c r="A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</row>
    <row r="1305" spans="1:28" x14ac:dyDescent="0.15">
      <c r="A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</row>
    <row r="1306" spans="1:28" x14ac:dyDescent="0.15">
      <c r="A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</row>
    <row r="1307" spans="1:28" x14ac:dyDescent="0.15">
      <c r="A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</row>
    <row r="1308" spans="1:28" x14ac:dyDescent="0.15">
      <c r="A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</row>
    <row r="1309" spans="1:28" x14ac:dyDescent="0.15">
      <c r="A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</row>
    <row r="1310" spans="1:28" x14ac:dyDescent="0.15">
      <c r="A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</row>
    <row r="1311" spans="1:28" x14ac:dyDescent="0.15">
      <c r="A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</row>
    <row r="1312" spans="1:28" x14ac:dyDescent="0.15">
      <c r="A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</row>
    <row r="1313" spans="1:28" x14ac:dyDescent="0.15">
      <c r="A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</row>
    <row r="1314" spans="1:28" x14ac:dyDescent="0.15">
      <c r="A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</row>
    <row r="1315" spans="1:28" x14ac:dyDescent="0.15">
      <c r="A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</row>
    <row r="1316" spans="1:28" x14ac:dyDescent="0.15">
      <c r="A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</row>
    <row r="1317" spans="1:28" x14ac:dyDescent="0.15">
      <c r="A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</row>
    <row r="1318" spans="1:28" x14ac:dyDescent="0.15">
      <c r="A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</row>
    <row r="1319" spans="1:28" x14ac:dyDescent="0.15">
      <c r="A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</row>
    <row r="1320" spans="1:28" x14ac:dyDescent="0.15">
      <c r="A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</row>
    <row r="1321" spans="1:28" x14ac:dyDescent="0.15">
      <c r="A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</row>
    <row r="1322" spans="1:28" x14ac:dyDescent="0.15">
      <c r="A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</row>
    <row r="1323" spans="1:28" x14ac:dyDescent="0.15">
      <c r="A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</row>
    <row r="1324" spans="1:28" x14ac:dyDescent="0.15">
      <c r="A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</row>
    <row r="1325" spans="1:28" x14ac:dyDescent="0.15">
      <c r="A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</row>
    <row r="1326" spans="1:28" x14ac:dyDescent="0.15">
      <c r="A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</row>
    <row r="1327" spans="1:28" x14ac:dyDescent="0.15">
      <c r="A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</row>
    <row r="1328" spans="1:28" x14ac:dyDescent="0.15">
      <c r="A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</row>
    <row r="1329" spans="1:28" x14ac:dyDescent="0.15">
      <c r="A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</row>
    <row r="1330" spans="1:28" x14ac:dyDescent="0.15">
      <c r="A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</row>
    <row r="1331" spans="1:28" x14ac:dyDescent="0.15">
      <c r="A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</row>
    <row r="1332" spans="1:28" x14ac:dyDescent="0.15">
      <c r="A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</row>
    <row r="1333" spans="1:28" x14ac:dyDescent="0.15">
      <c r="A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</row>
    <row r="1334" spans="1:28" x14ac:dyDescent="0.15">
      <c r="A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</row>
    <row r="1335" spans="1:28" x14ac:dyDescent="0.15">
      <c r="A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</row>
    <row r="1336" spans="1:28" x14ac:dyDescent="0.15">
      <c r="A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</row>
    <row r="1337" spans="1:28" x14ac:dyDescent="0.15">
      <c r="A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</row>
    <row r="1338" spans="1:28" x14ac:dyDescent="0.15">
      <c r="A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</row>
    <row r="1339" spans="1:28" x14ac:dyDescent="0.15">
      <c r="A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</row>
    <row r="1340" spans="1:28" x14ac:dyDescent="0.15">
      <c r="A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</row>
    <row r="1341" spans="1:28" x14ac:dyDescent="0.15">
      <c r="A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</row>
    <row r="1342" spans="1:28" x14ac:dyDescent="0.15">
      <c r="A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</row>
    <row r="1343" spans="1:28" x14ac:dyDescent="0.15">
      <c r="A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</row>
    <row r="1344" spans="1:28" x14ac:dyDescent="0.15">
      <c r="A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</row>
    <row r="1345" spans="1:28" x14ac:dyDescent="0.15">
      <c r="A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</row>
    <row r="1346" spans="1:28" x14ac:dyDescent="0.15">
      <c r="A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</row>
    <row r="1347" spans="1:28" x14ac:dyDescent="0.15">
      <c r="A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</row>
    <row r="1348" spans="1:28" x14ac:dyDescent="0.15">
      <c r="A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</row>
    <row r="1349" spans="1:28" x14ac:dyDescent="0.15">
      <c r="A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</row>
    <row r="1350" spans="1:28" x14ac:dyDescent="0.15">
      <c r="A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</row>
    <row r="1351" spans="1:28" x14ac:dyDescent="0.15">
      <c r="A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</row>
    <row r="1352" spans="1:28" x14ac:dyDescent="0.15">
      <c r="A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</row>
    <row r="1353" spans="1:28" x14ac:dyDescent="0.15">
      <c r="A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</row>
    <row r="1354" spans="1:28" x14ac:dyDescent="0.15">
      <c r="A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</row>
    <row r="1355" spans="1:28" x14ac:dyDescent="0.15">
      <c r="A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</row>
    <row r="1356" spans="1:28" x14ac:dyDescent="0.15">
      <c r="A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</row>
    <row r="1357" spans="1:28" x14ac:dyDescent="0.15">
      <c r="A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</row>
    <row r="1358" spans="1:28" x14ac:dyDescent="0.15">
      <c r="A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</row>
    <row r="1359" spans="1:28" x14ac:dyDescent="0.15">
      <c r="A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</row>
    <row r="1360" spans="1:28" x14ac:dyDescent="0.15">
      <c r="A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</row>
    <row r="1361" spans="1:28" x14ac:dyDescent="0.15">
      <c r="A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</row>
    <row r="1362" spans="1:28" x14ac:dyDescent="0.15">
      <c r="A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</row>
    <row r="1363" spans="1:28" x14ac:dyDescent="0.15">
      <c r="A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</row>
    <row r="1364" spans="1:28" x14ac:dyDescent="0.15">
      <c r="A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</row>
    <row r="1365" spans="1:28" x14ac:dyDescent="0.15">
      <c r="A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</row>
    <row r="1366" spans="1:28" x14ac:dyDescent="0.15">
      <c r="A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</row>
    <row r="1367" spans="1:28" x14ac:dyDescent="0.15">
      <c r="A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</row>
    <row r="1368" spans="1:28" x14ac:dyDescent="0.15">
      <c r="A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</row>
    <row r="1369" spans="1:28" x14ac:dyDescent="0.15">
      <c r="A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</row>
    <row r="1370" spans="1:28" x14ac:dyDescent="0.15">
      <c r="A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</row>
    <row r="1371" spans="1:28" x14ac:dyDescent="0.15">
      <c r="A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</row>
    <row r="1372" spans="1:28" x14ac:dyDescent="0.15">
      <c r="A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</row>
    <row r="1373" spans="1:28" x14ac:dyDescent="0.15">
      <c r="A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</row>
    <row r="1374" spans="1:28" x14ac:dyDescent="0.15">
      <c r="A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</row>
    <row r="1375" spans="1:28" x14ac:dyDescent="0.15">
      <c r="A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</row>
    <row r="1376" spans="1:28" x14ac:dyDescent="0.15">
      <c r="A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</row>
    <row r="1377" spans="3:28" x14ac:dyDescent="0.15"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</row>
    <row r="1378" spans="3:28" x14ac:dyDescent="0.15"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</row>
    <row r="1379" spans="3:28" x14ac:dyDescent="0.15"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</row>
    <row r="1380" spans="3:28" x14ac:dyDescent="0.15"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</row>
    <row r="1381" spans="3:28" x14ac:dyDescent="0.15"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</row>
    <row r="1382" spans="3:28" x14ac:dyDescent="0.15"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</row>
    <row r="1383" spans="3:28" x14ac:dyDescent="0.15"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</row>
    <row r="1384" spans="3:28" x14ac:dyDescent="0.15"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</row>
    <row r="1385" spans="3:28" x14ac:dyDescent="0.15"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</row>
    <row r="1386" spans="3:28" x14ac:dyDescent="0.15"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</row>
    <row r="1387" spans="3:28" x14ac:dyDescent="0.15"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</row>
    <row r="1388" spans="3:28" x14ac:dyDescent="0.15"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</row>
    <row r="1389" spans="3:28" x14ac:dyDescent="0.15"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</row>
    <row r="1390" spans="3:28" x14ac:dyDescent="0.15"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</row>
    <row r="1391" spans="3:28" x14ac:dyDescent="0.15"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</row>
    <row r="1392" spans="3:28" x14ac:dyDescent="0.15"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</row>
    <row r="1393" spans="3:28" x14ac:dyDescent="0.15"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</row>
    <row r="1394" spans="3:28" x14ac:dyDescent="0.15"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</row>
    <row r="1395" spans="3:28" x14ac:dyDescent="0.15"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</row>
    <row r="1396" spans="3:28" x14ac:dyDescent="0.15"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</row>
    <row r="1397" spans="3:28" x14ac:dyDescent="0.15"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</row>
    <row r="1398" spans="3:28" x14ac:dyDescent="0.15"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</row>
    <row r="1399" spans="3:28" x14ac:dyDescent="0.15"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</row>
    <row r="1400" spans="3:28" x14ac:dyDescent="0.15"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</row>
    <row r="1401" spans="3:28" x14ac:dyDescent="0.15"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</row>
    <row r="1402" spans="3:28" x14ac:dyDescent="0.15"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</row>
    <row r="1403" spans="3:28" x14ac:dyDescent="0.15"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</row>
    <row r="1404" spans="3:28" x14ac:dyDescent="0.15"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</row>
    <row r="1405" spans="3:28" x14ac:dyDescent="0.15"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</row>
    <row r="1406" spans="3:28" x14ac:dyDescent="0.15"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</row>
    <row r="1407" spans="3:28" x14ac:dyDescent="0.15"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</row>
    <row r="1408" spans="3:28" x14ac:dyDescent="0.15"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</row>
    <row r="1409" spans="3:28" x14ac:dyDescent="0.15"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</row>
    <row r="1410" spans="3:28" x14ac:dyDescent="0.15"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</row>
    <row r="1411" spans="3:28" x14ac:dyDescent="0.15"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</row>
    <row r="1412" spans="3:28" x14ac:dyDescent="0.15"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</row>
    <row r="1413" spans="3:28" x14ac:dyDescent="0.15"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</row>
    <row r="1414" spans="3:28" x14ac:dyDescent="0.15"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</row>
    <row r="1415" spans="3:28" x14ac:dyDescent="0.15"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</row>
    <row r="1416" spans="3:28" x14ac:dyDescent="0.15"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</row>
    <row r="1417" spans="3:28" x14ac:dyDescent="0.15"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</row>
    <row r="1418" spans="3:28" x14ac:dyDescent="0.15"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</row>
    <row r="1419" spans="3:28" x14ac:dyDescent="0.15"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</row>
    <row r="1420" spans="3:28" x14ac:dyDescent="0.15"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</row>
    <row r="1421" spans="3:28" x14ac:dyDescent="0.15"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</row>
    <row r="1422" spans="3:28" x14ac:dyDescent="0.15"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</row>
    <row r="1423" spans="3:28" x14ac:dyDescent="0.15"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</row>
    <row r="1424" spans="3:28" x14ac:dyDescent="0.15"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</row>
    <row r="1425" spans="3:28" x14ac:dyDescent="0.15"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</row>
    <row r="1426" spans="3:28" x14ac:dyDescent="0.15"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</row>
    <row r="1427" spans="3:28" x14ac:dyDescent="0.15"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</row>
    <row r="1428" spans="3:28" x14ac:dyDescent="0.15"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</row>
    <row r="1429" spans="3:28" x14ac:dyDescent="0.15"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</row>
    <row r="1430" spans="3:28" x14ac:dyDescent="0.15"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</row>
    <row r="1431" spans="3:28" x14ac:dyDescent="0.15"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</row>
    <row r="1432" spans="3:28" x14ac:dyDescent="0.15"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</row>
    <row r="1433" spans="3:28" x14ac:dyDescent="0.15"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</row>
    <row r="1434" spans="3:28" x14ac:dyDescent="0.15"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</row>
    <row r="1435" spans="3:28" x14ac:dyDescent="0.15"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</row>
    <row r="1436" spans="3:28" x14ac:dyDescent="0.15"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</row>
    <row r="1437" spans="3:28" x14ac:dyDescent="0.15"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</row>
    <row r="1438" spans="3:28" x14ac:dyDescent="0.15"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</row>
    <row r="1439" spans="3:28" x14ac:dyDescent="0.15"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</row>
    <row r="1440" spans="3:28" x14ac:dyDescent="0.15"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</row>
    <row r="1441" spans="3:28" x14ac:dyDescent="0.15"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</row>
    <row r="1442" spans="3:28" x14ac:dyDescent="0.15"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</row>
    <row r="1443" spans="3:28" x14ac:dyDescent="0.15"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</row>
    <row r="1444" spans="3:28" x14ac:dyDescent="0.15"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</row>
    <row r="1445" spans="3:28" x14ac:dyDescent="0.15"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</row>
    <row r="1446" spans="3:28" x14ac:dyDescent="0.15"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</row>
    <row r="1447" spans="3:28" x14ac:dyDescent="0.15"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</row>
    <row r="1448" spans="3:28" x14ac:dyDescent="0.15"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</row>
    <row r="1449" spans="3:28" x14ac:dyDescent="0.15"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</row>
    <row r="1450" spans="3:28" x14ac:dyDescent="0.15"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</row>
    <row r="1451" spans="3:28" x14ac:dyDescent="0.15"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</row>
    <row r="1452" spans="3:28" x14ac:dyDescent="0.15"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</row>
    <row r="1453" spans="3:28" x14ac:dyDescent="0.15"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</row>
    <row r="1454" spans="3:28" x14ac:dyDescent="0.15"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</row>
    <row r="1455" spans="3:28" x14ac:dyDescent="0.15"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</row>
    <row r="1456" spans="3:28" x14ac:dyDescent="0.15"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</row>
    <row r="1457" spans="3:28" x14ac:dyDescent="0.15"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</row>
    <row r="1458" spans="3:28" x14ac:dyDescent="0.15"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</row>
    <row r="1459" spans="3:28" x14ac:dyDescent="0.15"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</row>
    <row r="1460" spans="3:28" x14ac:dyDescent="0.15"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</row>
    <row r="1461" spans="3:28" x14ac:dyDescent="0.15"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</row>
    <row r="1462" spans="3:28" x14ac:dyDescent="0.15"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</row>
    <row r="1463" spans="3:28" x14ac:dyDescent="0.15"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</row>
    <row r="1464" spans="3:28" x14ac:dyDescent="0.15"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</row>
    <row r="1465" spans="3:28" x14ac:dyDescent="0.15"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</row>
    <row r="1466" spans="3:28" x14ac:dyDescent="0.15"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</row>
    <row r="1467" spans="3:28" x14ac:dyDescent="0.15"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</row>
    <row r="1468" spans="3:28" x14ac:dyDescent="0.15"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</row>
    <row r="1469" spans="3:28" x14ac:dyDescent="0.15"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</row>
    <row r="1470" spans="3:28" x14ac:dyDescent="0.15"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</row>
    <row r="1471" spans="3:28" x14ac:dyDescent="0.15"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</row>
    <row r="1472" spans="3:28" x14ac:dyDescent="0.15"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</row>
    <row r="1473" spans="3:28" x14ac:dyDescent="0.15"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</row>
    <row r="1474" spans="3:28" x14ac:dyDescent="0.15"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</row>
    <row r="1475" spans="3:28" x14ac:dyDescent="0.15"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</row>
    <row r="1476" spans="3:28" x14ac:dyDescent="0.15"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</row>
    <row r="1477" spans="3:28" x14ac:dyDescent="0.15"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</row>
    <row r="1478" spans="3:28" x14ac:dyDescent="0.15"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</row>
    <row r="1479" spans="3:28" x14ac:dyDescent="0.15"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</row>
    <row r="1480" spans="3:28" x14ac:dyDescent="0.15"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</row>
    <row r="1481" spans="3:28" x14ac:dyDescent="0.15"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</row>
    <row r="1482" spans="3:28" x14ac:dyDescent="0.15"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</row>
    <row r="1483" spans="3:28" x14ac:dyDescent="0.15"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</row>
    <row r="1484" spans="3:28" x14ac:dyDescent="0.15"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</row>
    <row r="1485" spans="3:28" x14ac:dyDescent="0.15"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</row>
    <row r="1486" spans="3:28" x14ac:dyDescent="0.15"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</row>
    <row r="1487" spans="3:28" x14ac:dyDescent="0.15"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</row>
    <row r="1488" spans="3:28" x14ac:dyDescent="0.15"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</row>
    <row r="1489" spans="3:28" x14ac:dyDescent="0.15"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</row>
    <row r="1490" spans="3:28" x14ac:dyDescent="0.15"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</row>
    <row r="1491" spans="3:28" x14ac:dyDescent="0.15"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</row>
    <row r="1492" spans="3:28" x14ac:dyDescent="0.15"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</row>
    <row r="1493" spans="3:28" x14ac:dyDescent="0.15"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</row>
    <row r="1494" spans="3:28" x14ac:dyDescent="0.15"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</row>
    <row r="1495" spans="3:28" x14ac:dyDescent="0.15"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</row>
    <row r="1496" spans="3:28" x14ac:dyDescent="0.15"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</row>
    <row r="1497" spans="3:28" x14ac:dyDescent="0.15"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</row>
    <row r="1498" spans="3:28" x14ac:dyDescent="0.15"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</row>
    <row r="1499" spans="3:28" x14ac:dyDescent="0.15"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</row>
    <row r="1500" spans="3:28" x14ac:dyDescent="0.15"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</row>
    <row r="1501" spans="3:28" x14ac:dyDescent="0.15"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</row>
    <row r="1502" spans="3:28" x14ac:dyDescent="0.15"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</row>
    <row r="1503" spans="3:28" x14ac:dyDescent="0.15"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</row>
    <row r="1504" spans="3:28" x14ac:dyDescent="0.15"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</row>
    <row r="1505" spans="3:28" x14ac:dyDescent="0.15"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</row>
    <row r="1506" spans="3:28" x14ac:dyDescent="0.15"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</row>
    <row r="1507" spans="3:28" x14ac:dyDescent="0.15"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</row>
    <row r="1508" spans="3:28" x14ac:dyDescent="0.15"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</row>
    <row r="1509" spans="3:28" x14ac:dyDescent="0.15"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</row>
    <row r="1510" spans="3:28" x14ac:dyDescent="0.15"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</row>
    <row r="1511" spans="3:28" x14ac:dyDescent="0.15"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</row>
    <row r="1512" spans="3:28" x14ac:dyDescent="0.15"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</row>
    <row r="1513" spans="3:28" x14ac:dyDescent="0.15"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</row>
    <row r="1514" spans="3:28" x14ac:dyDescent="0.15"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</row>
    <row r="1515" spans="3:28" x14ac:dyDescent="0.15"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</row>
    <row r="1516" spans="3:28" x14ac:dyDescent="0.15"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</row>
    <row r="1517" spans="3:28" x14ac:dyDescent="0.15"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</row>
    <row r="1518" spans="3:28" x14ac:dyDescent="0.15"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</row>
    <row r="1519" spans="3:28" x14ac:dyDescent="0.15"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</row>
    <row r="1520" spans="3:28" x14ac:dyDescent="0.15"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</row>
    <row r="1521" spans="3:28" x14ac:dyDescent="0.15"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</row>
    <row r="1522" spans="3:28" x14ac:dyDescent="0.15"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</row>
    <row r="1523" spans="3:28" x14ac:dyDescent="0.15"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</row>
    <row r="1524" spans="3:28" x14ac:dyDescent="0.15"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</row>
    <row r="1525" spans="3:28" x14ac:dyDescent="0.15"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</row>
    <row r="1526" spans="3:28" x14ac:dyDescent="0.15"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</row>
    <row r="1527" spans="3:28" x14ac:dyDescent="0.15"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</row>
    <row r="1528" spans="3:28" x14ac:dyDescent="0.15"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</row>
    <row r="1529" spans="3:28" x14ac:dyDescent="0.15"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</row>
    <row r="1530" spans="3:28" x14ac:dyDescent="0.15"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</row>
    <row r="1531" spans="3:28" x14ac:dyDescent="0.15"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</row>
    <row r="1532" spans="3:28" x14ac:dyDescent="0.15"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</row>
    <row r="1533" spans="3:28" x14ac:dyDescent="0.15"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</row>
    <row r="1534" spans="3:28" x14ac:dyDescent="0.15"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</row>
    <row r="1535" spans="3:28" x14ac:dyDescent="0.15"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</row>
    <row r="1536" spans="3:28" x14ac:dyDescent="0.15"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</row>
    <row r="1537" spans="3:28" x14ac:dyDescent="0.15"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</row>
    <row r="1538" spans="3:28" x14ac:dyDescent="0.15"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</row>
    <row r="1539" spans="3:28" x14ac:dyDescent="0.15"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</row>
    <row r="1540" spans="3:28" x14ac:dyDescent="0.15"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</row>
    <row r="1541" spans="3:28" x14ac:dyDescent="0.15"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</row>
    <row r="1542" spans="3:28" x14ac:dyDescent="0.15"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</row>
    <row r="1543" spans="3:28" x14ac:dyDescent="0.15"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</row>
    <row r="1544" spans="3:28" x14ac:dyDescent="0.15"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</row>
    <row r="1545" spans="3:28" x14ac:dyDescent="0.15"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</row>
    <row r="1546" spans="3:28" x14ac:dyDescent="0.15"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</row>
    <row r="1547" spans="3:28" x14ac:dyDescent="0.15"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</row>
    <row r="1548" spans="3:28" x14ac:dyDescent="0.15"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</row>
    <row r="1549" spans="3:28" x14ac:dyDescent="0.15"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</row>
    <row r="1550" spans="3:28" x14ac:dyDescent="0.15"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</row>
    <row r="1551" spans="3:28" x14ac:dyDescent="0.15"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</row>
    <row r="1552" spans="3:28" x14ac:dyDescent="0.15"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</row>
    <row r="1553" spans="3:28" x14ac:dyDescent="0.15"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</row>
    <row r="1554" spans="3:28" x14ac:dyDescent="0.15"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</row>
    <row r="1555" spans="3:28" x14ac:dyDescent="0.15"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</row>
    <row r="1556" spans="3:28" x14ac:dyDescent="0.15"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</row>
    <row r="1557" spans="3:28" x14ac:dyDescent="0.15"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</row>
    <row r="1558" spans="3:28" x14ac:dyDescent="0.15"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</row>
    <row r="1559" spans="3:28" x14ac:dyDescent="0.15"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</row>
    <row r="1560" spans="3:28" x14ac:dyDescent="0.15"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</row>
    <row r="1561" spans="3:28" x14ac:dyDescent="0.15"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</row>
    <row r="1562" spans="3:28" x14ac:dyDescent="0.15"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</row>
    <row r="1563" spans="3:28" x14ac:dyDescent="0.15"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</row>
    <row r="1564" spans="3:28" x14ac:dyDescent="0.15"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</row>
    <row r="1565" spans="3:28" x14ac:dyDescent="0.15"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</row>
    <row r="1566" spans="3:28" x14ac:dyDescent="0.15"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</row>
    <row r="1567" spans="3:28" x14ac:dyDescent="0.15"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</row>
    <row r="1568" spans="3:28" x14ac:dyDescent="0.15"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</row>
    <row r="1569" spans="3:28" x14ac:dyDescent="0.15"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</row>
    <row r="1570" spans="3:28" x14ac:dyDescent="0.15"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</row>
    <row r="1571" spans="3:28" x14ac:dyDescent="0.15"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</row>
    <row r="1572" spans="3:28" x14ac:dyDescent="0.15"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</row>
    <row r="1573" spans="3:28" x14ac:dyDescent="0.15"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</row>
    <row r="1574" spans="3:28" x14ac:dyDescent="0.15"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</row>
    <row r="1575" spans="3:28" x14ac:dyDescent="0.15"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</row>
    <row r="1576" spans="3:28" x14ac:dyDescent="0.15"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</row>
    <row r="1577" spans="3:28" x14ac:dyDescent="0.15"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</row>
    <row r="1578" spans="3:28" x14ac:dyDescent="0.15"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</row>
    <row r="1579" spans="3:28" x14ac:dyDescent="0.15"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</row>
    <row r="1580" spans="3:28" x14ac:dyDescent="0.15"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</row>
    <row r="1581" spans="3:28" x14ac:dyDescent="0.15"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</row>
    <row r="1582" spans="3:28" x14ac:dyDescent="0.15"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</row>
    <row r="1583" spans="3:28" x14ac:dyDescent="0.15"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</row>
    <row r="1584" spans="3:28" x14ac:dyDescent="0.15"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</row>
    <row r="1585" spans="3:28" x14ac:dyDescent="0.15"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</row>
    <row r="1586" spans="3:28" x14ac:dyDescent="0.15"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</row>
    <row r="1587" spans="3:28" x14ac:dyDescent="0.15"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</row>
    <row r="1588" spans="3:28" x14ac:dyDescent="0.15"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</row>
    <row r="1589" spans="3:28" x14ac:dyDescent="0.15"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</row>
    <row r="1590" spans="3:28" x14ac:dyDescent="0.15"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</row>
    <row r="1591" spans="3:28" x14ac:dyDescent="0.15"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</row>
    <row r="1592" spans="3:28" x14ac:dyDescent="0.15"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</row>
    <row r="1593" spans="3:28" x14ac:dyDescent="0.15"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</row>
    <row r="1594" spans="3:28" x14ac:dyDescent="0.15"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</row>
    <row r="1595" spans="3:28" x14ac:dyDescent="0.15"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</row>
    <row r="1596" spans="3:28" x14ac:dyDescent="0.15"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</row>
    <row r="1597" spans="3:28" x14ac:dyDescent="0.15"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</row>
    <row r="1598" spans="3:28" x14ac:dyDescent="0.15"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</row>
    <row r="1599" spans="3:28" x14ac:dyDescent="0.15"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</row>
    <row r="1600" spans="3:28" x14ac:dyDescent="0.15"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</row>
    <row r="1601" spans="3:28" x14ac:dyDescent="0.15"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</row>
    <row r="1602" spans="3:28" x14ac:dyDescent="0.15"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</row>
    <row r="1603" spans="3:28" x14ac:dyDescent="0.15"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</row>
    <row r="1604" spans="3:28" x14ac:dyDescent="0.15"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</row>
    <row r="1605" spans="3:28" x14ac:dyDescent="0.15"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</row>
    <row r="1606" spans="3:28" x14ac:dyDescent="0.15"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</row>
    <row r="1607" spans="3:28" x14ac:dyDescent="0.15"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</row>
    <row r="1608" spans="3:28" x14ac:dyDescent="0.15"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</row>
    <row r="1609" spans="3:28" x14ac:dyDescent="0.15"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</row>
    <row r="1610" spans="3:28" x14ac:dyDescent="0.15"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</row>
    <row r="1611" spans="3:28" x14ac:dyDescent="0.15"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</row>
    <row r="1612" spans="3:28" x14ac:dyDescent="0.15"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</row>
    <row r="1613" spans="3:28" x14ac:dyDescent="0.15"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</row>
    <row r="1614" spans="3:28" x14ac:dyDescent="0.15"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</row>
    <row r="1615" spans="3:28" x14ac:dyDescent="0.15"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</row>
    <row r="1616" spans="3:28" x14ac:dyDescent="0.15"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</row>
    <row r="1617" spans="3:28" x14ac:dyDescent="0.15"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</row>
    <row r="1618" spans="3:28" x14ac:dyDescent="0.15"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</row>
    <row r="1619" spans="3:28" x14ac:dyDescent="0.15"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</row>
    <row r="1620" spans="3:28" x14ac:dyDescent="0.15"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</row>
    <row r="1621" spans="3:28" x14ac:dyDescent="0.15"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</row>
    <row r="1622" spans="3:28" x14ac:dyDescent="0.15"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</row>
    <row r="1623" spans="3:28" x14ac:dyDescent="0.15"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</row>
    <row r="1624" spans="3:28" x14ac:dyDescent="0.15"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</row>
    <row r="1625" spans="3:28" x14ac:dyDescent="0.15"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</row>
    <row r="1626" spans="3:28" x14ac:dyDescent="0.15"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</row>
    <row r="1627" spans="3:28" x14ac:dyDescent="0.15"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</row>
    <row r="1628" spans="3:28" x14ac:dyDescent="0.15"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</row>
    <row r="1629" spans="3:28" x14ac:dyDescent="0.15"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</row>
    <row r="1630" spans="3:28" x14ac:dyDescent="0.15"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</row>
    <row r="1631" spans="3:28" x14ac:dyDescent="0.15"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</row>
    <row r="1632" spans="3:28" x14ac:dyDescent="0.15"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</row>
    <row r="1633" spans="3:28" x14ac:dyDescent="0.15"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</row>
    <row r="1634" spans="3:28" x14ac:dyDescent="0.15"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</row>
    <row r="1635" spans="3:28" x14ac:dyDescent="0.15"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</row>
    <row r="1636" spans="3:28" x14ac:dyDescent="0.15"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</row>
    <row r="1637" spans="3:28" x14ac:dyDescent="0.15"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</row>
    <row r="1638" spans="3:28" x14ac:dyDescent="0.15"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</row>
    <row r="1639" spans="3:28" x14ac:dyDescent="0.15"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</row>
    <row r="1640" spans="3:28" x14ac:dyDescent="0.15"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</row>
    <row r="1641" spans="3:28" x14ac:dyDescent="0.15"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</row>
    <row r="1642" spans="3:28" x14ac:dyDescent="0.15"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</row>
    <row r="1643" spans="3:28" x14ac:dyDescent="0.15"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</row>
    <row r="1644" spans="3:28" x14ac:dyDescent="0.15"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</row>
    <row r="1645" spans="3:28" x14ac:dyDescent="0.15"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</row>
    <row r="1646" spans="3:28" x14ac:dyDescent="0.15"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</row>
    <row r="1647" spans="3:28" x14ac:dyDescent="0.15"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</row>
    <row r="1648" spans="3:28" x14ac:dyDescent="0.15"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</row>
    <row r="1649" spans="3:28" x14ac:dyDescent="0.15"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</row>
    <row r="1650" spans="3:28" x14ac:dyDescent="0.15"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</row>
    <row r="1651" spans="3:28" x14ac:dyDescent="0.15"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</row>
    <row r="1652" spans="3:28" x14ac:dyDescent="0.15"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</row>
    <row r="1653" spans="3:28" x14ac:dyDescent="0.15"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</row>
    <row r="1654" spans="3:28" x14ac:dyDescent="0.15"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</row>
    <row r="1655" spans="3:28" x14ac:dyDescent="0.15"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</row>
    <row r="1656" spans="3:28" x14ac:dyDescent="0.15"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</row>
    <row r="1657" spans="3:28" x14ac:dyDescent="0.15"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</row>
    <row r="1658" spans="3:28" x14ac:dyDescent="0.15"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</row>
    <row r="1659" spans="3:28" x14ac:dyDescent="0.15"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</row>
    <row r="1660" spans="3:28" x14ac:dyDescent="0.15"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</row>
    <row r="1661" spans="3:28" x14ac:dyDescent="0.15"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</row>
    <row r="1662" spans="3:28" x14ac:dyDescent="0.15"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</row>
    <row r="1663" spans="3:28" x14ac:dyDescent="0.15"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</row>
    <row r="1664" spans="3:28" x14ac:dyDescent="0.15"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</row>
    <row r="1665" spans="3:28" x14ac:dyDescent="0.15"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</row>
    <row r="1666" spans="3:28" x14ac:dyDescent="0.15"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</row>
    <row r="1667" spans="3:28" x14ac:dyDescent="0.15"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</row>
    <row r="1668" spans="3:28" x14ac:dyDescent="0.15"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</row>
    <row r="1669" spans="3:28" x14ac:dyDescent="0.15"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</row>
    <row r="1670" spans="3:28" x14ac:dyDescent="0.15"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</row>
    <row r="1671" spans="3:28" x14ac:dyDescent="0.15"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</row>
    <row r="1672" spans="3:28" x14ac:dyDescent="0.15"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</row>
    <row r="1673" spans="3:28" x14ac:dyDescent="0.15"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</row>
    <row r="1674" spans="3:28" x14ac:dyDescent="0.15"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</row>
    <row r="1675" spans="3:28" x14ac:dyDescent="0.15"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</row>
    <row r="1676" spans="3:28" x14ac:dyDescent="0.15"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</row>
    <row r="1677" spans="3:28" x14ac:dyDescent="0.15"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</row>
    <row r="1678" spans="3:28" x14ac:dyDescent="0.15"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</row>
    <row r="1679" spans="3:28" x14ac:dyDescent="0.15"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</row>
    <row r="1680" spans="3:28" x14ac:dyDescent="0.15"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</row>
    <row r="1681" spans="3:28" x14ac:dyDescent="0.15"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</row>
    <row r="1682" spans="3:28" x14ac:dyDescent="0.15"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</row>
    <row r="1683" spans="3:28" x14ac:dyDescent="0.15"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</row>
    <row r="1684" spans="3:28" x14ac:dyDescent="0.15"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</row>
    <row r="1685" spans="3:28" x14ac:dyDescent="0.15"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</row>
    <row r="1686" spans="3:28" x14ac:dyDescent="0.15"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</row>
    <row r="1687" spans="3:28" x14ac:dyDescent="0.15"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</row>
    <row r="1688" spans="3:28" x14ac:dyDescent="0.15"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</row>
    <row r="1689" spans="3:28" x14ac:dyDescent="0.15"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</row>
    <row r="1690" spans="3:28" x14ac:dyDescent="0.15"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</row>
    <row r="1691" spans="3:28" x14ac:dyDescent="0.15"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</row>
    <row r="1692" spans="3:28" x14ac:dyDescent="0.15"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</row>
    <row r="1693" spans="3:28" x14ac:dyDescent="0.15"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</row>
    <row r="1694" spans="3:28" x14ac:dyDescent="0.15"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</row>
    <row r="1695" spans="3:28" x14ac:dyDescent="0.15"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</row>
    <row r="1696" spans="3:28" x14ac:dyDescent="0.15"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</row>
    <row r="1697" spans="3:28" x14ac:dyDescent="0.15"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</row>
    <row r="1698" spans="3:28" x14ac:dyDescent="0.15"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</row>
    <row r="1699" spans="3:28" x14ac:dyDescent="0.15"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</row>
    <row r="1700" spans="3:28" x14ac:dyDescent="0.15"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</row>
    <row r="1701" spans="3:28" x14ac:dyDescent="0.15"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</row>
    <row r="1702" spans="3:28" x14ac:dyDescent="0.15"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</row>
    <row r="1703" spans="3:28" x14ac:dyDescent="0.15"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</row>
    <row r="1704" spans="3:28" x14ac:dyDescent="0.15"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</row>
    <row r="1705" spans="3:28" x14ac:dyDescent="0.15"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</row>
    <row r="1706" spans="3:28" x14ac:dyDescent="0.15"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</row>
    <row r="1707" spans="3:28" x14ac:dyDescent="0.15"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</row>
    <row r="1708" spans="3:28" x14ac:dyDescent="0.15"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</row>
    <row r="1709" spans="3:28" x14ac:dyDescent="0.15"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</row>
    <row r="1710" spans="3:28" x14ac:dyDescent="0.15"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</row>
    <row r="1711" spans="3:28" x14ac:dyDescent="0.15"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</row>
    <row r="1712" spans="3:28" x14ac:dyDescent="0.15"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</row>
    <row r="1713" spans="3:28" x14ac:dyDescent="0.15"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</row>
    <row r="1714" spans="3:28" x14ac:dyDescent="0.15"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</row>
    <row r="1715" spans="3:28" x14ac:dyDescent="0.15"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</row>
    <row r="1716" spans="3:28" x14ac:dyDescent="0.15"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</row>
    <row r="1717" spans="3:28" x14ac:dyDescent="0.15"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</row>
    <row r="1718" spans="3:28" x14ac:dyDescent="0.15"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</row>
    <row r="1719" spans="3:28" x14ac:dyDescent="0.15"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</row>
    <row r="1720" spans="3:28" x14ac:dyDescent="0.15"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</row>
    <row r="1721" spans="3:28" x14ac:dyDescent="0.15"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</row>
    <row r="1722" spans="3:28" x14ac:dyDescent="0.15"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</row>
    <row r="1723" spans="3:28" x14ac:dyDescent="0.15"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</row>
    <row r="1724" spans="3:28" x14ac:dyDescent="0.15"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</row>
    <row r="1725" spans="3:28" x14ac:dyDescent="0.15"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</row>
    <row r="1726" spans="3:28" x14ac:dyDescent="0.15"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</row>
    <row r="1727" spans="3:28" x14ac:dyDescent="0.15"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</row>
    <row r="1728" spans="3:28" x14ac:dyDescent="0.15"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</row>
    <row r="1729" spans="3:28" x14ac:dyDescent="0.15"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</row>
    <row r="1730" spans="3:28" x14ac:dyDescent="0.15"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</row>
    <row r="1731" spans="3:28" x14ac:dyDescent="0.15"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</row>
    <row r="1732" spans="3:28" x14ac:dyDescent="0.15"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</row>
    <row r="1733" spans="3:28" x14ac:dyDescent="0.15"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</row>
    <row r="1734" spans="3:28" x14ac:dyDescent="0.15"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</row>
    <row r="1735" spans="3:28" x14ac:dyDescent="0.15"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</row>
    <row r="1736" spans="3:28" x14ac:dyDescent="0.15"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</row>
    <row r="1737" spans="3:28" x14ac:dyDescent="0.15"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</row>
    <row r="1738" spans="3:28" x14ac:dyDescent="0.15"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</row>
    <row r="1739" spans="3:28" x14ac:dyDescent="0.15"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</row>
    <row r="1740" spans="3:28" x14ac:dyDescent="0.15"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</row>
    <row r="1741" spans="3:28" x14ac:dyDescent="0.15"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</row>
    <row r="1742" spans="3:28" x14ac:dyDescent="0.15"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</row>
    <row r="1743" spans="3:28" x14ac:dyDescent="0.15"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</row>
    <row r="1744" spans="3:28" x14ac:dyDescent="0.15"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</row>
    <row r="1745" spans="3:28" x14ac:dyDescent="0.15"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</row>
    <row r="1746" spans="3:28" x14ac:dyDescent="0.15"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</row>
    <row r="1747" spans="3:28" x14ac:dyDescent="0.15"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</row>
    <row r="1748" spans="3:28" x14ac:dyDescent="0.15"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</row>
    <row r="1749" spans="3:28" x14ac:dyDescent="0.15"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</row>
    <row r="1750" spans="3:28" x14ac:dyDescent="0.15"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</row>
    <row r="1751" spans="3:28" x14ac:dyDescent="0.15"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</row>
    <row r="1752" spans="3:28" x14ac:dyDescent="0.15"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</row>
    <row r="1753" spans="3:28" x14ac:dyDescent="0.15"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</row>
    <row r="1754" spans="3:28" x14ac:dyDescent="0.15"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</row>
    <row r="1755" spans="3:28" x14ac:dyDescent="0.15"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</row>
    <row r="1756" spans="3:28" x14ac:dyDescent="0.15"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</row>
    <row r="1757" spans="3:28" x14ac:dyDescent="0.15"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</row>
    <row r="1758" spans="3:28" x14ac:dyDescent="0.15"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</row>
    <row r="1759" spans="3:28" x14ac:dyDescent="0.15"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</row>
    <row r="1760" spans="3:28" x14ac:dyDescent="0.15"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</row>
    <row r="1761" spans="3:28" x14ac:dyDescent="0.15"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</row>
    <row r="1762" spans="3:28" x14ac:dyDescent="0.15"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</row>
    <row r="1763" spans="3:28" x14ac:dyDescent="0.15"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</row>
    <row r="1764" spans="3:28" x14ac:dyDescent="0.15"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</row>
    <row r="1765" spans="3:28" x14ac:dyDescent="0.15"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</row>
    <row r="1766" spans="3:28" x14ac:dyDescent="0.15"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</row>
    <row r="1767" spans="3:28" x14ac:dyDescent="0.15"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</row>
    <row r="1768" spans="3:28" x14ac:dyDescent="0.15"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</row>
    <row r="1769" spans="3:28" x14ac:dyDescent="0.15"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</row>
    <row r="1770" spans="3:28" x14ac:dyDescent="0.15"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</row>
    <row r="1771" spans="3:28" x14ac:dyDescent="0.15"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</row>
    <row r="1772" spans="3:28" x14ac:dyDescent="0.15"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</row>
    <row r="1773" spans="3:28" x14ac:dyDescent="0.15"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</row>
    <row r="1774" spans="3:28" x14ac:dyDescent="0.15"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</row>
    <row r="1775" spans="3:28" x14ac:dyDescent="0.15"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</row>
    <row r="1776" spans="3:28" x14ac:dyDescent="0.15"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</row>
    <row r="1777" spans="3:28" x14ac:dyDescent="0.15"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</row>
    <row r="1778" spans="3:28" x14ac:dyDescent="0.15"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</row>
    <row r="1779" spans="3:28" x14ac:dyDescent="0.15"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</row>
    <row r="1780" spans="3:28" x14ac:dyDescent="0.15"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</row>
    <row r="1781" spans="3:28" x14ac:dyDescent="0.15"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</row>
    <row r="1782" spans="3:28" x14ac:dyDescent="0.15"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</row>
    <row r="1783" spans="3:28" x14ac:dyDescent="0.15"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</row>
    <row r="1784" spans="3:28" x14ac:dyDescent="0.15"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</row>
    <row r="1785" spans="3:28" x14ac:dyDescent="0.15"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</row>
    <row r="1786" spans="3:28" x14ac:dyDescent="0.15"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</row>
    <row r="1787" spans="3:28" x14ac:dyDescent="0.15"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</row>
    <row r="1788" spans="3:28" x14ac:dyDescent="0.15"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</row>
    <row r="1789" spans="3:28" x14ac:dyDescent="0.15"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</row>
    <row r="1790" spans="3:28" x14ac:dyDescent="0.15"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</row>
    <row r="1791" spans="3:28" x14ac:dyDescent="0.15"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</row>
    <row r="1792" spans="3:28" x14ac:dyDescent="0.15"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</row>
    <row r="1793" spans="3:28" x14ac:dyDescent="0.15"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</row>
    <row r="1794" spans="3:28" x14ac:dyDescent="0.15"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</row>
    <row r="1795" spans="3:28" x14ac:dyDescent="0.15"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</row>
    <row r="1796" spans="3:28" x14ac:dyDescent="0.15"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</row>
    <row r="1797" spans="3:28" x14ac:dyDescent="0.15"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</row>
    <row r="1798" spans="3:28" x14ac:dyDescent="0.15"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</row>
    <row r="1799" spans="3:28" x14ac:dyDescent="0.15"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</row>
    <row r="1800" spans="3:28" x14ac:dyDescent="0.15"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</row>
    <row r="1801" spans="3:28" x14ac:dyDescent="0.15"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</row>
    <row r="1802" spans="3:28" x14ac:dyDescent="0.15"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</row>
    <row r="1803" spans="3:28" x14ac:dyDescent="0.15"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</row>
    <row r="1804" spans="3:28" x14ac:dyDescent="0.15"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</row>
    <row r="1805" spans="3:28" x14ac:dyDescent="0.15"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</row>
    <row r="1806" spans="3:28" x14ac:dyDescent="0.15"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</row>
    <row r="1807" spans="3:28" x14ac:dyDescent="0.15"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</row>
    <row r="1808" spans="3:28" x14ac:dyDescent="0.15"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</row>
    <row r="1809" spans="3:28" x14ac:dyDescent="0.15"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</row>
    <row r="1810" spans="3:28" x14ac:dyDescent="0.15"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</row>
    <row r="1811" spans="3:28" x14ac:dyDescent="0.15"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</row>
    <row r="1812" spans="3:28" x14ac:dyDescent="0.15"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</row>
    <row r="1813" spans="3:28" x14ac:dyDescent="0.15"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</row>
    <row r="1814" spans="3:28" x14ac:dyDescent="0.15"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</row>
    <row r="1815" spans="3:28" x14ac:dyDescent="0.15"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</row>
    <row r="1816" spans="3:28" x14ac:dyDescent="0.15"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</row>
    <row r="1817" spans="3:28" x14ac:dyDescent="0.15"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</row>
    <row r="1818" spans="3:28" x14ac:dyDescent="0.15"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</row>
    <row r="1819" spans="3:28" x14ac:dyDescent="0.15"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</row>
    <row r="1820" spans="3:28" x14ac:dyDescent="0.15"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</row>
    <row r="1821" spans="3:28" x14ac:dyDescent="0.15"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</row>
    <row r="1822" spans="3:28" x14ac:dyDescent="0.15"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</row>
    <row r="1823" spans="3:28" x14ac:dyDescent="0.15"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</row>
    <row r="1824" spans="3:28" x14ac:dyDescent="0.15"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</row>
    <row r="1825" spans="3:28" x14ac:dyDescent="0.15"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</row>
    <row r="1826" spans="3:28" x14ac:dyDescent="0.15"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</row>
    <row r="1827" spans="3:28" x14ac:dyDescent="0.15"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</row>
    <row r="1828" spans="3:28" x14ac:dyDescent="0.15"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</row>
    <row r="1829" spans="3:28" x14ac:dyDescent="0.15"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</row>
    <row r="1830" spans="3:28" x14ac:dyDescent="0.15"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</row>
    <row r="1831" spans="3:28" x14ac:dyDescent="0.15"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</row>
    <row r="1832" spans="3:28" x14ac:dyDescent="0.15"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</row>
    <row r="1833" spans="3:28" x14ac:dyDescent="0.15"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</row>
    <row r="1834" spans="3:28" x14ac:dyDescent="0.15"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</row>
    <row r="1835" spans="3:28" x14ac:dyDescent="0.15"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</row>
    <row r="1836" spans="3:28" x14ac:dyDescent="0.15"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</row>
    <row r="1837" spans="3:28" x14ac:dyDescent="0.15"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</row>
    <row r="1838" spans="3:28" x14ac:dyDescent="0.15"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</row>
    <row r="1839" spans="3:28" x14ac:dyDescent="0.15"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</row>
    <row r="1840" spans="3:28" x14ac:dyDescent="0.15"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</row>
    <row r="1841" spans="3:28" x14ac:dyDescent="0.15"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</row>
    <row r="1842" spans="3:28" x14ac:dyDescent="0.15"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</row>
    <row r="1843" spans="3:28" x14ac:dyDescent="0.15"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</row>
    <row r="1844" spans="3:28" x14ac:dyDescent="0.15"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</row>
    <row r="1845" spans="3:28" x14ac:dyDescent="0.15"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</row>
    <row r="1846" spans="3:28" x14ac:dyDescent="0.15"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</row>
    <row r="1847" spans="3:28" x14ac:dyDescent="0.15"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</row>
    <row r="1848" spans="3:28" x14ac:dyDescent="0.15"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</row>
    <row r="1849" spans="3:28" x14ac:dyDescent="0.15"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</row>
    <row r="1850" spans="3:28" x14ac:dyDescent="0.15"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</row>
    <row r="1851" spans="3:28" x14ac:dyDescent="0.15"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</row>
    <row r="1852" spans="3:28" x14ac:dyDescent="0.15"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</row>
    <row r="1853" spans="3:28" x14ac:dyDescent="0.15"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</row>
    <row r="1854" spans="3:28" x14ac:dyDescent="0.15"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</row>
    <row r="1855" spans="3:28" x14ac:dyDescent="0.15"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</row>
    <row r="1856" spans="3:28" x14ac:dyDescent="0.15"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</row>
    <row r="1857" spans="3:28" x14ac:dyDescent="0.15"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</row>
    <row r="1858" spans="3:28" x14ac:dyDescent="0.15"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</row>
    <row r="1859" spans="3:28" x14ac:dyDescent="0.15"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</row>
    <row r="1860" spans="3:28" x14ac:dyDescent="0.15"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</row>
    <row r="1861" spans="3:28" x14ac:dyDescent="0.15"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</row>
    <row r="1862" spans="3:28" x14ac:dyDescent="0.15"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</row>
    <row r="1863" spans="3:28" x14ac:dyDescent="0.15"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</row>
    <row r="1864" spans="3:28" x14ac:dyDescent="0.15"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</row>
    <row r="1865" spans="3:28" x14ac:dyDescent="0.15"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</row>
    <row r="1866" spans="3:28" x14ac:dyDescent="0.15"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</row>
    <row r="1867" spans="3:28" x14ac:dyDescent="0.15"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</row>
    <row r="1868" spans="3:28" x14ac:dyDescent="0.15"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</row>
    <row r="1869" spans="3:28" x14ac:dyDescent="0.15"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</row>
    <row r="1870" spans="3:28" x14ac:dyDescent="0.15"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</row>
    <row r="1871" spans="3:28" x14ac:dyDescent="0.15"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</row>
    <row r="1872" spans="3:28" x14ac:dyDescent="0.15"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</row>
    <row r="1873" spans="3:28" x14ac:dyDescent="0.15"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</row>
    <row r="1874" spans="3:28" x14ac:dyDescent="0.15"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</row>
    <row r="1875" spans="3:28" x14ac:dyDescent="0.15"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</row>
    <row r="1876" spans="3:28" x14ac:dyDescent="0.15"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</row>
    <row r="1877" spans="3:28" x14ac:dyDescent="0.15"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</row>
    <row r="1878" spans="3:28" x14ac:dyDescent="0.15"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</row>
    <row r="1879" spans="3:28" x14ac:dyDescent="0.15"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</row>
    <row r="1880" spans="3:28" x14ac:dyDescent="0.15"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</row>
    <row r="1881" spans="3:28" x14ac:dyDescent="0.15"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</row>
    <row r="1882" spans="3:28" x14ac:dyDescent="0.15"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</row>
    <row r="1883" spans="3:28" x14ac:dyDescent="0.15"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</row>
    <row r="1884" spans="3:28" x14ac:dyDescent="0.15"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</row>
    <row r="1885" spans="3:28" x14ac:dyDescent="0.15"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</row>
    <row r="1886" spans="3:28" x14ac:dyDescent="0.15"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</row>
    <row r="1887" spans="3:28" x14ac:dyDescent="0.15"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</row>
    <row r="1888" spans="3:28" x14ac:dyDescent="0.15"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</row>
    <row r="1889" spans="3:28" x14ac:dyDescent="0.15"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</row>
    <row r="1890" spans="3:28" x14ac:dyDescent="0.15"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</row>
    <row r="1891" spans="3:28" x14ac:dyDescent="0.15"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</row>
    <row r="1892" spans="3:28" x14ac:dyDescent="0.15"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</row>
    <row r="1893" spans="3:28" x14ac:dyDescent="0.15"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</row>
    <row r="1894" spans="3:28" x14ac:dyDescent="0.15"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</row>
    <row r="1895" spans="3:28" x14ac:dyDescent="0.15"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</row>
    <row r="1896" spans="3:28" x14ac:dyDescent="0.15"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</row>
    <row r="1897" spans="3:28" x14ac:dyDescent="0.15"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</row>
    <row r="1898" spans="3:28" x14ac:dyDescent="0.15"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</row>
    <row r="1899" spans="3:28" x14ac:dyDescent="0.15"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</row>
    <row r="1900" spans="3:28" x14ac:dyDescent="0.15"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</row>
    <row r="1901" spans="3:28" x14ac:dyDescent="0.15"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</row>
    <row r="1902" spans="3:28" x14ac:dyDescent="0.15"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</row>
    <row r="1903" spans="3:28" x14ac:dyDescent="0.15"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</row>
    <row r="1904" spans="3:28" x14ac:dyDescent="0.15"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</row>
    <row r="1905" spans="3:28" x14ac:dyDescent="0.15"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</row>
    <row r="1906" spans="3:28" x14ac:dyDescent="0.15"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</row>
    <row r="1907" spans="3:28" x14ac:dyDescent="0.15"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</row>
    <row r="1908" spans="3:28" x14ac:dyDescent="0.15"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</row>
    <row r="1909" spans="3:28" x14ac:dyDescent="0.15"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</row>
    <row r="1910" spans="3:28" x14ac:dyDescent="0.15"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</row>
    <row r="1911" spans="3:28" x14ac:dyDescent="0.15"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</row>
    <row r="1912" spans="3:28" x14ac:dyDescent="0.15"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</row>
    <row r="1913" spans="3:28" x14ac:dyDescent="0.15"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</row>
    <row r="1914" spans="3:28" x14ac:dyDescent="0.15"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</row>
    <row r="1915" spans="3:28" x14ac:dyDescent="0.15"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</row>
    <row r="1916" spans="3:28" x14ac:dyDescent="0.15"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</row>
    <row r="1917" spans="3:28" x14ac:dyDescent="0.15"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</row>
    <row r="1918" spans="3:28" x14ac:dyDescent="0.15"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</row>
    <row r="1919" spans="3:28" x14ac:dyDescent="0.15"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</row>
    <row r="1920" spans="3:28" x14ac:dyDescent="0.15"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</row>
    <row r="1921" spans="3:28" x14ac:dyDescent="0.15"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</row>
    <row r="1922" spans="3:28" x14ac:dyDescent="0.15"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</row>
    <row r="1923" spans="3:28" x14ac:dyDescent="0.15"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</row>
    <row r="1924" spans="3:28" x14ac:dyDescent="0.15"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</row>
    <row r="1925" spans="3:28" x14ac:dyDescent="0.15"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</row>
    <row r="1926" spans="3:28" x14ac:dyDescent="0.15"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</row>
    <row r="1927" spans="3:28" x14ac:dyDescent="0.15"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</row>
    <row r="1928" spans="3:28" x14ac:dyDescent="0.15"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</row>
    <row r="1929" spans="3:28" x14ac:dyDescent="0.15"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</row>
    <row r="1930" spans="3:28" x14ac:dyDescent="0.15"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</row>
    <row r="1931" spans="3:28" x14ac:dyDescent="0.15"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</row>
    <row r="1932" spans="3:28" x14ac:dyDescent="0.15"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</row>
    <row r="1933" spans="3:28" x14ac:dyDescent="0.15"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</row>
    <row r="1934" spans="3:28" x14ac:dyDescent="0.15"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</row>
    <row r="1935" spans="3:28" x14ac:dyDescent="0.15"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</row>
    <row r="1936" spans="3:28" x14ac:dyDescent="0.15"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</row>
    <row r="1937" spans="3:28" x14ac:dyDescent="0.15"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</row>
    <row r="1938" spans="3:28" x14ac:dyDescent="0.15"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</row>
    <row r="1939" spans="3:28" x14ac:dyDescent="0.15"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</row>
    <row r="1940" spans="3:28" x14ac:dyDescent="0.15"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</row>
    <row r="1941" spans="3:28" x14ac:dyDescent="0.15"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</row>
    <row r="1942" spans="3:28" x14ac:dyDescent="0.15"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</row>
    <row r="1943" spans="3:28" x14ac:dyDescent="0.15"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</row>
    <row r="1944" spans="3:28" x14ac:dyDescent="0.15"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</row>
    <row r="1945" spans="3:28" x14ac:dyDescent="0.15"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</row>
    <row r="1946" spans="3:28" x14ac:dyDescent="0.15"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</row>
    <row r="1947" spans="3:28" x14ac:dyDescent="0.15"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</row>
    <row r="1948" spans="3:28" x14ac:dyDescent="0.15"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</row>
    <row r="1949" spans="3:28" x14ac:dyDescent="0.15"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</row>
    <row r="1950" spans="3:28" x14ac:dyDescent="0.15"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</row>
    <row r="1951" spans="3:28" x14ac:dyDescent="0.15"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</row>
    <row r="1952" spans="3:28" x14ac:dyDescent="0.15"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</row>
    <row r="1953" spans="3:28" x14ac:dyDescent="0.15"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</row>
    <row r="1954" spans="3:28" x14ac:dyDescent="0.15"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</row>
    <row r="1955" spans="3:28" x14ac:dyDescent="0.15"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</row>
    <row r="1956" spans="3:28" x14ac:dyDescent="0.15"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</row>
    <row r="1957" spans="3:28" x14ac:dyDescent="0.15"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</row>
    <row r="1958" spans="3:28" x14ac:dyDescent="0.15"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</row>
    <row r="1959" spans="3:28" x14ac:dyDescent="0.15"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</row>
    <row r="1960" spans="3:28" x14ac:dyDescent="0.15"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</row>
    <row r="1961" spans="3:28" x14ac:dyDescent="0.15"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</row>
    <row r="1962" spans="3:28" x14ac:dyDescent="0.15"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</row>
    <row r="1963" spans="3:28" x14ac:dyDescent="0.15"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</row>
    <row r="1964" spans="3:28" x14ac:dyDescent="0.15"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</row>
    <row r="1965" spans="3:28" x14ac:dyDescent="0.15"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</row>
    <row r="1966" spans="3:28" x14ac:dyDescent="0.15"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</row>
    <row r="1967" spans="3:28" x14ac:dyDescent="0.15"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</row>
    <row r="1968" spans="3:28" x14ac:dyDescent="0.15"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</row>
    <row r="1969" spans="3:28" x14ac:dyDescent="0.15"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</row>
    <row r="1970" spans="3:28" x14ac:dyDescent="0.15"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</row>
    <row r="1971" spans="3:28" x14ac:dyDescent="0.15"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</row>
    <row r="1972" spans="3:28" x14ac:dyDescent="0.15"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</row>
    <row r="1973" spans="3:28" x14ac:dyDescent="0.15"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</row>
    <row r="1974" spans="3:28" x14ac:dyDescent="0.15"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</row>
    <row r="1975" spans="3:28" x14ac:dyDescent="0.15"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</row>
    <row r="1976" spans="3:28" x14ac:dyDescent="0.15"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</row>
    <row r="1977" spans="3:28" x14ac:dyDescent="0.15"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</row>
    <row r="1978" spans="3:28" x14ac:dyDescent="0.15"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</row>
    <row r="1979" spans="3:28" x14ac:dyDescent="0.15"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</row>
    <row r="1980" spans="3:28" x14ac:dyDescent="0.15"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</row>
    <row r="1981" spans="3:28" x14ac:dyDescent="0.15"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</row>
    <row r="1982" spans="3:28" x14ac:dyDescent="0.15"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</row>
    <row r="1983" spans="3:28" x14ac:dyDescent="0.15"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</row>
    <row r="1984" spans="3:28" x14ac:dyDescent="0.15"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</row>
    <row r="1985" spans="3:28" x14ac:dyDescent="0.15"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</row>
    <row r="1986" spans="3:28" x14ac:dyDescent="0.15"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</row>
    <row r="1987" spans="3:28" x14ac:dyDescent="0.15"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</row>
    <row r="1988" spans="3:28" x14ac:dyDescent="0.15"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</row>
    <row r="1989" spans="3:28" x14ac:dyDescent="0.15"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</row>
    <row r="1990" spans="3:28" x14ac:dyDescent="0.15"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</row>
    <row r="1991" spans="3:28" x14ac:dyDescent="0.15"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</row>
    <row r="1992" spans="3:28" x14ac:dyDescent="0.15"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</row>
    <row r="1993" spans="3:28" x14ac:dyDescent="0.15"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</row>
    <row r="1994" spans="3:28" x14ac:dyDescent="0.15"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</row>
    <row r="1995" spans="3:28" x14ac:dyDescent="0.15"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</row>
    <row r="1996" spans="3:28" x14ac:dyDescent="0.15"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</row>
    <row r="1997" spans="3:28" x14ac:dyDescent="0.15"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</row>
    <row r="1998" spans="3:28" x14ac:dyDescent="0.15"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</row>
    <row r="1999" spans="3:28" x14ac:dyDescent="0.15"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</row>
    <row r="2000" spans="3:28" x14ac:dyDescent="0.15"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</row>
    <row r="2001" spans="3:28" x14ac:dyDescent="0.15"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</row>
    <row r="2002" spans="3:28" x14ac:dyDescent="0.15"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</row>
    <row r="2003" spans="3:28" x14ac:dyDescent="0.15"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</row>
    <row r="2004" spans="3:28" x14ac:dyDescent="0.15"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</row>
    <row r="2005" spans="3:28" x14ac:dyDescent="0.15"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</row>
    <row r="2006" spans="3:28" x14ac:dyDescent="0.15"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</row>
    <row r="2007" spans="3:28" x14ac:dyDescent="0.15"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</row>
    <row r="2008" spans="3:28" x14ac:dyDescent="0.15"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</row>
    <row r="2009" spans="3:28" x14ac:dyDescent="0.15"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</row>
    <row r="2010" spans="3:28" x14ac:dyDescent="0.15"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</row>
    <row r="2011" spans="3:28" x14ac:dyDescent="0.15"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</row>
    <row r="2012" spans="3:28" x14ac:dyDescent="0.15"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</row>
    <row r="2013" spans="3:28" x14ac:dyDescent="0.15"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</row>
    <row r="2014" spans="3:28" x14ac:dyDescent="0.15"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</row>
    <row r="2015" spans="3:28" x14ac:dyDescent="0.15"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</row>
    <row r="2016" spans="3:28" x14ac:dyDescent="0.15"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</row>
    <row r="2017" spans="3:28" x14ac:dyDescent="0.15"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</row>
    <row r="2018" spans="3:28" x14ac:dyDescent="0.15"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</row>
    <row r="2019" spans="3:28" x14ac:dyDescent="0.15"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</row>
    <row r="2020" spans="3:28" x14ac:dyDescent="0.15"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</row>
    <row r="2021" spans="3:28" x14ac:dyDescent="0.15"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</row>
    <row r="2022" spans="3:28" x14ac:dyDescent="0.15"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</row>
    <row r="2023" spans="3:28" x14ac:dyDescent="0.15"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</row>
    <row r="2024" spans="3:28" x14ac:dyDescent="0.15"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</row>
    <row r="2025" spans="3:28" x14ac:dyDescent="0.15"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</row>
    <row r="2026" spans="3:28" x14ac:dyDescent="0.15"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</row>
    <row r="2027" spans="3:28" x14ac:dyDescent="0.15"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</row>
    <row r="2028" spans="3:28" x14ac:dyDescent="0.15"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</row>
    <row r="2029" spans="3:28" x14ac:dyDescent="0.15"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</row>
    <row r="2030" spans="3:28" x14ac:dyDescent="0.15"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</row>
    <row r="2031" spans="3:28" x14ac:dyDescent="0.15"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</row>
    <row r="2032" spans="3:28" x14ac:dyDescent="0.15"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</row>
    <row r="2033" spans="3:28" x14ac:dyDescent="0.15"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</row>
    <row r="2034" spans="3:28" x14ac:dyDescent="0.15"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</row>
    <row r="2035" spans="3:28" x14ac:dyDescent="0.15"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</row>
    <row r="2036" spans="3:28" x14ac:dyDescent="0.15"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</row>
    <row r="2037" spans="3:28" x14ac:dyDescent="0.15"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</row>
    <row r="2038" spans="3:28" x14ac:dyDescent="0.15"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</row>
    <row r="2039" spans="3:28" x14ac:dyDescent="0.15"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</row>
    <row r="2040" spans="3:28" x14ac:dyDescent="0.15"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</row>
    <row r="2041" spans="3:28" x14ac:dyDescent="0.15"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</row>
    <row r="2042" spans="3:28" x14ac:dyDescent="0.15"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</row>
    <row r="2043" spans="3:28" x14ac:dyDescent="0.15"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</row>
    <row r="2044" spans="3:28" x14ac:dyDescent="0.15"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</row>
    <row r="2045" spans="3:28" x14ac:dyDescent="0.15"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</row>
    <row r="2046" spans="3:28" x14ac:dyDescent="0.15"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</row>
    <row r="2047" spans="3:28" x14ac:dyDescent="0.15"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</row>
    <row r="2048" spans="3:28" x14ac:dyDescent="0.15"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</row>
    <row r="2049" spans="3:28" x14ac:dyDescent="0.15"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</row>
    <row r="2050" spans="3:28" x14ac:dyDescent="0.15"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</row>
    <row r="2051" spans="3:28" x14ac:dyDescent="0.15"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</row>
    <row r="2052" spans="3:28" x14ac:dyDescent="0.15"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</row>
    <row r="2053" spans="3:28" x14ac:dyDescent="0.15"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</row>
    <row r="2054" spans="3:28" x14ac:dyDescent="0.15"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</row>
    <row r="2055" spans="3:28" x14ac:dyDescent="0.15"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</row>
    <row r="2056" spans="3:28" x14ac:dyDescent="0.15"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</row>
    <row r="2057" spans="3:28" x14ac:dyDescent="0.15"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</row>
    <row r="2058" spans="3:28" x14ac:dyDescent="0.15"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</row>
    <row r="2059" spans="3:28" x14ac:dyDescent="0.15"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</row>
    <row r="2060" spans="3:28" x14ac:dyDescent="0.15"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</row>
    <row r="2061" spans="3:28" x14ac:dyDescent="0.15"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</row>
    <row r="2062" spans="3:28" x14ac:dyDescent="0.15"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</row>
    <row r="2063" spans="3:28" x14ac:dyDescent="0.15"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</row>
    <row r="2064" spans="3:28" x14ac:dyDescent="0.15"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</row>
    <row r="2065" spans="3:28" x14ac:dyDescent="0.15"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</row>
    <row r="2066" spans="3:28" x14ac:dyDescent="0.15"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</row>
    <row r="2067" spans="3:28" x14ac:dyDescent="0.15"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</row>
    <row r="2068" spans="3:28" x14ac:dyDescent="0.15"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</row>
    <row r="2069" spans="3:28" x14ac:dyDescent="0.15"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</row>
    <row r="2070" spans="3:28" x14ac:dyDescent="0.15"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</row>
    <row r="2071" spans="3:28" x14ac:dyDescent="0.15"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</row>
    <row r="2072" spans="3:28" x14ac:dyDescent="0.15"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</row>
    <row r="2073" spans="3:28" x14ac:dyDescent="0.15"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</row>
    <row r="2074" spans="3:28" x14ac:dyDescent="0.15"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</row>
    <row r="2075" spans="3:28" x14ac:dyDescent="0.15"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</row>
    <row r="2076" spans="3:28" x14ac:dyDescent="0.15"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</row>
    <row r="2077" spans="3:28" x14ac:dyDescent="0.15"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</row>
    <row r="2078" spans="3:28" x14ac:dyDescent="0.15"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</row>
    <row r="2079" spans="3:28" x14ac:dyDescent="0.15"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</row>
    <row r="2080" spans="3:28" x14ac:dyDescent="0.15"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</row>
    <row r="2081" spans="3:28" x14ac:dyDescent="0.15"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</row>
    <row r="2082" spans="3:28" x14ac:dyDescent="0.15"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</row>
    <row r="2083" spans="3:28" x14ac:dyDescent="0.15"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</row>
    <row r="2084" spans="3:28" x14ac:dyDescent="0.15"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</row>
    <row r="2085" spans="3:28" x14ac:dyDescent="0.15"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</row>
    <row r="2086" spans="3:28" x14ac:dyDescent="0.15"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</row>
    <row r="2087" spans="3:28" x14ac:dyDescent="0.15"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</row>
    <row r="2088" spans="3:28" x14ac:dyDescent="0.15"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</row>
    <row r="2089" spans="3:28" x14ac:dyDescent="0.15"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</row>
    <row r="2090" spans="3:28" x14ac:dyDescent="0.15"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</row>
    <row r="2091" spans="3:28" x14ac:dyDescent="0.15"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</row>
    <row r="2092" spans="3:28" x14ac:dyDescent="0.15"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</row>
    <row r="2093" spans="3:28" x14ac:dyDescent="0.15"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</row>
    <row r="2094" spans="3:28" x14ac:dyDescent="0.15"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</row>
    <row r="2095" spans="3:28" x14ac:dyDescent="0.15"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</row>
    <row r="2096" spans="3:28" x14ac:dyDescent="0.15"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</row>
    <row r="2097" spans="3:28" x14ac:dyDescent="0.15"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</row>
    <row r="2098" spans="3:28" x14ac:dyDescent="0.15"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</row>
    <row r="2099" spans="3:28" x14ac:dyDescent="0.15"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</row>
    <row r="2100" spans="3:28" x14ac:dyDescent="0.15"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</row>
    <row r="2101" spans="3:28" x14ac:dyDescent="0.15"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</row>
    <row r="2102" spans="3:28" x14ac:dyDescent="0.15"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</row>
    <row r="2103" spans="3:28" x14ac:dyDescent="0.15"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</row>
    <row r="2104" spans="3:28" x14ac:dyDescent="0.15"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</row>
    <row r="2105" spans="3:28" x14ac:dyDescent="0.15"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</row>
    <row r="2106" spans="3:28" x14ac:dyDescent="0.15"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</row>
    <row r="2107" spans="3:28" x14ac:dyDescent="0.15"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</row>
    <row r="2108" spans="3:28" x14ac:dyDescent="0.15"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</row>
    <row r="2109" spans="3:28" x14ac:dyDescent="0.15"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</row>
    <row r="2110" spans="3:28" x14ac:dyDescent="0.15"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</row>
    <row r="2111" spans="3:28" x14ac:dyDescent="0.15"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</row>
    <row r="2112" spans="3:28" x14ac:dyDescent="0.15"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</row>
    <row r="2113" spans="3:28" x14ac:dyDescent="0.15"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</row>
    <row r="2114" spans="3:28" x14ac:dyDescent="0.15"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</row>
    <row r="2115" spans="3:28" x14ac:dyDescent="0.15"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</row>
    <row r="2116" spans="3:28" x14ac:dyDescent="0.15"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</row>
    <row r="2117" spans="3:28" x14ac:dyDescent="0.15"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</row>
    <row r="2118" spans="3:28" x14ac:dyDescent="0.15"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</row>
    <row r="2119" spans="3:28" x14ac:dyDescent="0.15"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</row>
    <row r="2120" spans="3:28" x14ac:dyDescent="0.15"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</row>
    <row r="2121" spans="3:28" x14ac:dyDescent="0.15"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</row>
    <row r="2122" spans="3:28" x14ac:dyDescent="0.15"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</row>
    <row r="2123" spans="3:28" x14ac:dyDescent="0.15"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</row>
    <row r="2124" spans="3:28" x14ac:dyDescent="0.15"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</row>
    <row r="2125" spans="3:28" x14ac:dyDescent="0.15"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</row>
    <row r="2126" spans="3:28" x14ac:dyDescent="0.15"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</row>
    <row r="2127" spans="3:28" x14ac:dyDescent="0.15"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</row>
    <row r="2128" spans="3:28" x14ac:dyDescent="0.15"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</row>
    <row r="2129" spans="3:28" x14ac:dyDescent="0.15"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</row>
    <row r="2130" spans="3:28" x14ac:dyDescent="0.15"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</row>
    <row r="2131" spans="3:28" x14ac:dyDescent="0.15"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</row>
    <row r="2132" spans="3:28" x14ac:dyDescent="0.15"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</row>
    <row r="2133" spans="3:28" x14ac:dyDescent="0.15"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</row>
    <row r="2134" spans="3:28" x14ac:dyDescent="0.15"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</row>
    <row r="2135" spans="3:28" x14ac:dyDescent="0.15"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</row>
    <row r="2136" spans="3:28" x14ac:dyDescent="0.15"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</row>
    <row r="2137" spans="3:28" x14ac:dyDescent="0.15"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</row>
    <row r="2138" spans="3:28" x14ac:dyDescent="0.15"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</row>
    <row r="2139" spans="3:28" x14ac:dyDescent="0.15"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</row>
    <row r="2140" spans="3:28" x14ac:dyDescent="0.15"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</row>
    <row r="2141" spans="3:28" x14ac:dyDescent="0.15"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</row>
    <row r="2142" spans="3:28" x14ac:dyDescent="0.15"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</row>
    <row r="2143" spans="3:28" x14ac:dyDescent="0.15"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</row>
    <row r="2144" spans="3:28" x14ac:dyDescent="0.15"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</row>
    <row r="2145" spans="3:28" x14ac:dyDescent="0.15"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</row>
    <row r="2146" spans="3:28" x14ac:dyDescent="0.15"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</row>
    <row r="2147" spans="3:28" x14ac:dyDescent="0.15"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</row>
    <row r="2148" spans="3:28" x14ac:dyDescent="0.15"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</row>
    <row r="2149" spans="3:28" x14ac:dyDescent="0.15"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</row>
    <row r="2150" spans="3:28" x14ac:dyDescent="0.15"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</row>
    <row r="2151" spans="3:28" x14ac:dyDescent="0.15"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</row>
    <row r="2152" spans="3:28" x14ac:dyDescent="0.15"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</row>
    <row r="2153" spans="3:28" x14ac:dyDescent="0.15"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</row>
    <row r="2154" spans="3:28" x14ac:dyDescent="0.15"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</row>
    <row r="2155" spans="3:28" x14ac:dyDescent="0.15"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</row>
    <row r="2156" spans="3:28" x14ac:dyDescent="0.15"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</row>
    <row r="2157" spans="3:28" x14ac:dyDescent="0.15"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</row>
    <row r="2158" spans="3:28" x14ac:dyDescent="0.15"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</row>
    <row r="2159" spans="3:28" x14ac:dyDescent="0.15"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</row>
    <row r="2160" spans="3:28" x14ac:dyDescent="0.15"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</row>
    <row r="2161" spans="3:28" x14ac:dyDescent="0.15"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</row>
    <row r="2162" spans="3:28" x14ac:dyDescent="0.15"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</row>
    <row r="2163" spans="3:28" x14ac:dyDescent="0.15"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</row>
    <row r="2164" spans="3:28" x14ac:dyDescent="0.15"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</row>
    <row r="2165" spans="3:28" x14ac:dyDescent="0.15"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</row>
    <row r="2166" spans="3:28" x14ac:dyDescent="0.15"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</row>
    <row r="2167" spans="3:28" x14ac:dyDescent="0.15"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</row>
    <row r="2168" spans="3:28" x14ac:dyDescent="0.15"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</row>
    <row r="2169" spans="3:28" x14ac:dyDescent="0.15"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</row>
    <row r="2170" spans="3:28" x14ac:dyDescent="0.15"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</row>
    <row r="2171" spans="3:28" x14ac:dyDescent="0.15"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</row>
    <row r="2172" spans="3:28" x14ac:dyDescent="0.15"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</row>
    <row r="2173" spans="3:28" x14ac:dyDescent="0.15"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</row>
    <row r="2174" spans="3:28" x14ac:dyDescent="0.15"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</row>
    <row r="2175" spans="3:28" x14ac:dyDescent="0.15"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</row>
    <row r="2176" spans="3:28" x14ac:dyDescent="0.15"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</row>
    <row r="2177" spans="3:28" x14ac:dyDescent="0.15"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</row>
    <row r="2178" spans="3:28" x14ac:dyDescent="0.15"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</row>
    <row r="2179" spans="3:28" x14ac:dyDescent="0.15"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</row>
    <row r="2180" spans="3:28" x14ac:dyDescent="0.15"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</row>
    <row r="2181" spans="3:28" x14ac:dyDescent="0.15"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</row>
    <row r="2182" spans="3:28" x14ac:dyDescent="0.15"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</row>
    <row r="2183" spans="3:28" x14ac:dyDescent="0.15"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</row>
    <row r="2184" spans="3:28" x14ac:dyDescent="0.15"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</row>
    <row r="2185" spans="3:28" x14ac:dyDescent="0.15"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</row>
    <row r="2186" spans="3:28" x14ac:dyDescent="0.15"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</row>
    <row r="2187" spans="3:28" x14ac:dyDescent="0.15"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</row>
    <row r="2188" spans="3:28" x14ac:dyDescent="0.15"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</row>
    <row r="2189" spans="3:28" x14ac:dyDescent="0.15"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</row>
    <row r="2190" spans="3:28" x14ac:dyDescent="0.15"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</row>
    <row r="2191" spans="3:28" x14ac:dyDescent="0.15"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</row>
    <row r="2192" spans="3:28" x14ac:dyDescent="0.15"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</row>
    <row r="2193" spans="3:28" x14ac:dyDescent="0.15"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</row>
    <row r="2194" spans="3:28" x14ac:dyDescent="0.15"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</row>
    <row r="2195" spans="3:28" x14ac:dyDescent="0.15"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</row>
    <row r="2196" spans="3:28" x14ac:dyDescent="0.15"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</row>
    <row r="2197" spans="3:28" x14ac:dyDescent="0.15"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</row>
    <row r="2198" spans="3:28" x14ac:dyDescent="0.15"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</row>
    <row r="2199" spans="3:28" x14ac:dyDescent="0.15"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</row>
    <row r="2200" spans="3:28" x14ac:dyDescent="0.15"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</row>
    <row r="2201" spans="3:28" x14ac:dyDescent="0.15"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</row>
    <row r="2202" spans="3:28" x14ac:dyDescent="0.15"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</row>
    <row r="2203" spans="3:28" x14ac:dyDescent="0.15"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</row>
    <row r="2204" spans="3:28" x14ac:dyDescent="0.15"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</row>
    <row r="2205" spans="3:28" x14ac:dyDescent="0.15"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</row>
    <row r="2206" spans="3:28" x14ac:dyDescent="0.15"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</row>
    <row r="2207" spans="3:28" x14ac:dyDescent="0.15"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</row>
    <row r="2208" spans="3:28" x14ac:dyDescent="0.15"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</row>
    <row r="2209" spans="3:28" x14ac:dyDescent="0.15"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</row>
    <row r="2210" spans="3:28" x14ac:dyDescent="0.15"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</row>
    <row r="2211" spans="3:28" x14ac:dyDescent="0.15"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</row>
    <row r="2212" spans="3:28" x14ac:dyDescent="0.15"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</row>
    <row r="2213" spans="3:28" x14ac:dyDescent="0.15"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</row>
    <row r="2214" spans="3:28" x14ac:dyDescent="0.15"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</row>
    <row r="2215" spans="3:28" x14ac:dyDescent="0.15"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</row>
    <row r="2216" spans="3:28" x14ac:dyDescent="0.15"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</row>
    <row r="2217" spans="3:28" x14ac:dyDescent="0.15"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</row>
    <row r="2218" spans="3:28" x14ac:dyDescent="0.15"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</row>
    <row r="2219" spans="3:28" x14ac:dyDescent="0.15"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</row>
    <row r="2220" spans="3:28" x14ac:dyDescent="0.15"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</row>
    <row r="2221" spans="3:28" x14ac:dyDescent="0.15"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</row>
    <row r="2222" spans="3:28" x14ac:dyDescent="0.15"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</row>
    <row r="2223" spans="3:28" x14ac:dyDescent="0.15"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</row>
    <row r="2224" spans="3:28" x14ac:dyDescent="0.15"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</row>
    <row r="2225" spans="3:28" x14ac:dyDescent="0.15"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</row>
    <row r="2226" spans="3:28" x14ac:dyDescent="0.15"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</row>
    <row r="2227" spans="3:28" x14ac:dyDescent="0.15"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</row>
    <row r="2228" spans="3:28" x14ac:dyDescent="0.15"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</row>
    <row r="2229" spans="3:28" x14ac:dyDescent="0.15"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</row>
    <row r="2230" spans="3:28" x14ac:dyDescent="0.15"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</row>
    <row r="2231" spans="3:28" x14ac:dyDescent="0.15"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</row>
    <row r="2232" spans="3:28" x14ac:dyDescent="0.15"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</row>
    <row r="2233" spans="3:28" x14ac:dyDescent="0.15"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</row>
    <row r="2234" spans="3:28" x14ac:dyDescent="0.15"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</row>
    <row r="2235" spans="3:28" x14ac:dyDescent="0.15"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</row>
    <row r="2236" spans="3:28" x14ac:dyDescent="0.15"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</row>
    <row r="2237" spans="3:28" x14ac:dyDescent="0.15"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</row>
    <row r="2238" spans="3:28" x14ac:dyDescent="0.15"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</row>
    <row r="2239" spans="3:28" x14ac:dyDescent="0.15"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</row>
    <row r="2240" spans="3:28" x14ac:dyDescent="0.15"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</row>
    <row r="2241" spans="3:28" x14ac:dyDescent="0.15"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</row>
    <row r="2242" spans="3:28" x14ac:dyDescent="0.15"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</row>
    <row r="2243" spans="3:28" x14ac:dyDescent="0.15"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</row>
    <row r="2244" spans="3:28" x14ac:dyDescent="0.15"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</row>
    <row r="2245" spans="3:28" x14ac:dyDescent="0.15"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</row>
    <row r="2246" spans="3:28" x14ac:dyDescent="0.15"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</row>
    <row r="2247" spans="3:28" x14ac:dyDescent="0.15"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</row>
    <row r="2248" spans="3:28" x14ac:dyDescent="0.15"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</row>
    <row r="2249" spans="3:28" x14ac:dyDescent="0.15"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</row>
    <row r="2250" spans="3:28" x14ac:dyDescent="0.15"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</row>
    <row r="2251" spans="3:28" x14ac:dyDescent="0.15"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</row>
    <row r="2252" spans="3:28" x14ac:dyDescent="0.15"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</row>
    <row r="2253" spans="3:28" x14ac:dyDescent="0.15"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</row>
    <row r="2254" spans="3:28" x14ac:dyDescent="0.15"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</row>
    <row r="2255" spans="3:28" x14ac:dyDescent="0.15"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</row>
    <row r="2256" spans="3:28" x14ac:dyDescent="0.15"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</row>
    <row r="2257" spans="3:28" x14ac:dyDescent="0.15"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</row>
    <row r="2258" spans="3:28" x14ac:dyDescent="0.15"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</row>
    <row r="2259" spans="3:28" x14ac:dyDescent="0.15"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</row>
    <row r="2260" spans="3:28" x14ac:dyDescent="0.15"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</row>
    <row r="2261" spans="3:28" x14ac:dyDescent="0.15"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</row>
    <row r="2262" spans="3:28" x14ac:dyDescent="0.15"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</row>
    <row r="2263" spans="3:28" x14ac:dyDescent="0.15"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</row>
    <row r="2264" spans="3:28" x14ac:dyDescent="0.15"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</row>
    <row r="2265" spans="3:28" x14ac:dyDescent="0.15"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</row>
    <row r="2266" spans="3:28" x14ac:dyDescent="0.15"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</row>
    <row r="2267" spans="3:28" x14ac:dyDescent="0.15"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</row>
    <row r="2268" spans="3:28" x14ac:dyDescent="0.15"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</row>
    <row r="2269" spans="3:28" x14ac:dyDescent="0.15"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</row>
    <row r="2270" spans="3:28" x14ac:dyDescent="0.15"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</row>
    <row r="2271" spans="3:28" x14ac:dyDescent="0.15"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</row>
    <row r="2272" spans="3:28" x14ac:dyDescent="0.15"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</row>
    <row r="2273" spans="3:28" x14ac:dyDescent="0.15"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</row>
    <row r="2274" spans="3:28" x14ac:dyDescent="0.15"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</row>
    <row r="2275" spans="3:28" x14ac:dyDescent="0.15"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</row>
    <row r="2276" spans="3:28" x14ac:dyDescent="0.15"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</row>
    <row r="2277" spans="3:28" x14ac:dyDescent="0.15"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</row>
    <row r="2278" spans="3:28" x14ac:dyDescent="0.15"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</row>
    <row r="2279" spans="3:28" x14ac:dyDescent="0.15"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</row>
    <row r="2280" spans="3:28" x14ac:dyDescent="0.15"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</row>
    <row r="2281" spans="3:28" x14ac:dyDescent="0.15"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</row>
    <row r="2282" spans="3:28" x14ac:dyDescent="0.15"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</row>
    <row r="2283" spans="3:28" x14ac:dyDescent="0.15"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</row>
    <row r="2284" spans="3:28" x14ac:dyDescent="0.15"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</row>
    <row r="2285" spans="3:28" x14ac:dyDescent="0.15"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</row>
    <row r="2286" spans="3:28" x14ac:dyDescent="0.15"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</row>
    <row r="2287" spans="3:28" x14ac:dyDescent="0.15"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</row>
    <row r="2288" spans="3:28" x14ac:dyDescent="0.15"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</row>
    <row r="2289" spans="3:28" x14ac:dyDescent="0.15"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</row>
    <row r="2290" spans="3:28" x14ac:dyDescent="0.15"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</row>
    <row r="2291" spans="3:28" x14ac:dyDescent="0.15"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</row>
    <row r="2292" spans="3:28" x14ac:dyDescent="0.15"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</row>
    <row r="2293" spans="3:28" x14ac:dyDescent="0.15"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</row>
    <row r="2294" spans="3:28" x14ac:dyDescent="0.15"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</row>
    <row r="2295" spans="3:28" x14ac:dyDescent="0.15"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</row>
    <row r="2296" spans="3:28" x14ac:dyDescent="0.15"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</row>
    <row r="2297" spans="3:28" x14ac:dyDescent="0.15"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</row>
    <row r="2298" spans="3:28" x14ac:dyDescent="0.15"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</row>
    <row r="2299" spans="3:28" x14ac:dyDescent="0.15"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</row>
    <row r="2300" spans="3:28" x14ac:dyDescent="0.15"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</row>
    <row r="2301" spans="3:28" x14ac:dyDescent="0.15"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</row>
    <row r="2302" spans="3:28" x14ac:dyDescent="0.15"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</row>
    <row r="2303" spans="3:28" x14ac:dyDescent="0.15"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</row>
    <row r="2304" spans="3:28" x14ac:dyDescent="0.15"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</row>
    <row r="2305" spans="3:28" x14ac:dyDescent="0.15"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</row>
    <row r="2306" spans="3:28" x14ac:dyDescent="0.15"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</row>
    <row r="2307" spans="3:28" x14ac:dyDescent="0.15"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</row>
    <row r="2308" spans="3:28" x14ac:dyDescent="0.15"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</row>
    <row r="2309" spans="3:28" x14ac:dyDescent="0.15"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</row>
    <row r="2310" spans="3:28" x14ac:dyDescent="0.15"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</row>
    <row r="2311" spans="3:28" x14ac:dyDescent="0.15"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</row>
    <row r="2312" spans="3:28" x14ac:dyDescent="0.15"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</row>
    <row r="2313" spans="3:28" x14ac:dyDescent="0.15"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</row>
    <row r="2314" spans="3:28" x14ac:dyDescent="0.15"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</row>
    <row r="2315" spans="3:28" x14ac:dyDescent="0.15"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</row>
    <row r="2316" spans="3:28" x14ac:dyDescent="0.15"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</row>
    <row r="2317" spans="3:28" x14ac:dyDescent="0.15"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</row>
    <row r="2318" spans="3:28" x14ac:dyDescent="0.15"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</row>
    <row r="2319" spans="3:28" x14ac:dyDescent="0.15"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</row>
    <row r="2320" spans="3:28" x14ac:dyDescent="0.15"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</row>
    <row r="2321" spans="3:28" x14ac:dyDescent="0.15"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</row>
    <row r="2322" spans="3:28" x14ac:dyDescent="0.15"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</row>
    <row r="2323" spans="3:28" x14ac:dyDescent="0.15"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</row>
    <row r="2324" spans="3:28" x14ac:dyDescent="0.15"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</row>
    <row r="2325" spans="3:28" x14ac:dyDescent="0.15"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</row>
    <row r="2326" spans="3:28" x14ac:dyDescent="0.15"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</row>
    <row r="2327" spans="3:28" x14ac:dyDescent="0.15"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</row>
    <row r="2328" spans="3:28" x14ac:dyDescent="0.15"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</row>
    <row r="2329" spans="3:28" x14ac:dyDescent="0.15"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</row>
    <row r="2330" spans="3:28" x14ac:dyDescent="0.15"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</row>
    <row r="2331" spans="3:28" x14ac:dyDescent="0.15"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</row>
    <row r="2332" spans="3:28" x14ac:dyDescent="0.15"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</row>
    <row r="2333" spans="3:28" x14ac:dyDescent="0.15"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</row>
    <row r="2334" spans="3:28" x14ac:dyDescent="0.15"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</row>
    <row r="2335" spans="3:28" x14ac:dyDescent="0.15"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</row>
    <row r="2336" spans="3:28" x14ac:dyDescent="0.15"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</row>
    <row r="2337" spans="3:28" x14ac:dyDescent="0.15"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</row>
    <row r="2338" spans="3:28" x14ac:dyDescent="0.15"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</row>
    <row r="2339" spans="3:28" x14ac:dyDescent="0.15"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</row>
    <row r="2340" spans="3:28" x14ac:dyDescent="0.15"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</row>
    <row r="2341" spans="3:28" x14ac:dyDescent="0.15"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</row>
    <row r="2342" spans="3:28" x14ac:dyDescent="0.15"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</row>
    <row r="2343" spans="3:28" x14ac:dyDescent="0.15"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</row>
    <row r="2344" spans="3:28" x14ac:dyDescent="0.15"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</row>
    <row r="2345" spans="3:28" x14ac:dyDescent="0.15"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</row>
    <row r="2346" spans="3:28" x14ac:dyDescent="0.15"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</row>
    <row r="2347" spans="3:28" x14ac:dyDescent="0.15"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</row>
    <row r="2348" spans="3:28" x14ac:dyDescent="0.15"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</row>
    <row r="2349" spans="3:28" x14ac:dyDescent="0.15"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</row>
    <row r="2350" spans="3:28" x14ac:dyDescent="0.15"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</row>
    <row r="2351" spans="3:28" x14ac:dyDescent="0.15"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</row>
    <row r="2352" spans="3:28" x14ac:dyDescent="0.15"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</row>
    <row r="2353" spans="3:28" x14ac:dyDescent="0.15"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</row>
    <row r="2354" spans="3:28" x14ac:dyDescent="0.15"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</row>
    <row r="2355" spans="3:28" x14ac:dyDescent="0.15"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</row>
    <row r="2356" spans="3:28" x14ac:dyDescent="0.15"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</row>
    <row r="2357" spans="3:28" x14ac:dyDescent="0.15"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</row>
    <row r="2358" spans="3:28" x14ac:dyDescent="0.15"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</row>
    <row r="2359" spans="3:28" x14ac:dyDescent="0.15"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</row>
    <row r="2360" spans="3:28" x14ac:dyDescent="0.15"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</row>
    <row r="2361" spans="3:28" x14ac:dyDescent="0.15"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</row>
    <row r="2362" spans="3:28" x14ac:dyDescent="0.15"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</row>
    <row r="2363" spans="3:28" x14ac:dyDescent="0.15"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</row>
    <row r="2364" spans="3:28" x14ac:dyDescent="0.15"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</row>
    <row r="2365" spans="3:28" x14ac:dyDescent="0.15"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</row>
    <row r="2366" spans="3:28" x14ac:dyDescent="0.15"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</row>
    <row r="2367" spans="3:28" x14ac:dyDescent="0.15"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</row>
    <row r="2368" spans="3:28" x14ac:dyDescent="0.15"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</row>
    <row r="2369" spans="3:28" x14ac:dyDescent="0.15"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</row>
    <row r="2370" spans="3:28" x14ac:dyDescent="0.15"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</row>
    <row r="2371" spans="3:28" x14ac:dyDescent="0.15"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</row>
    <row r="2372" spans="3:28" x14ac:dyDescent="0.15"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</row>
    <row r="2373" spans="3:28" x14ac:dyDescent="0.15"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</row>
    <row r="2374" spans="3:28" x14ac:dyDescent="0.15"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</row>
    <row r="2375" spans="3:28" x14ac:dyDescent="0.15"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</row>
    <row r="2376" spans="3:28" x14ac:dyDescent="0.15"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</row>
    <row r="2377" spans="3:28" x14ac:dyDescent="0.15"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</row>
    <row r="2378" spans="3:28" x14ac:dyDescent="0.15"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</row>
    <row r="2379" spans="3:28" x14ac:dyDescent="0.15"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</row>
    <row r="2380" spans="3:28" x14ac:dyDescent="0.15"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</row>
    <row r="2381" spans="3:28" x14ac:dyDescent="0.15"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</row>
    <row r="2382" spans="3:28" x14ac:dyDescent="0.15"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</row>
    <row r="2383" spans="3:28" x14ac:dyDescent="0.15"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</row>
    <row r="2384" spans="3:28" x14ac:dyDescent="0.15"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</row>
    <row r="2385" spans="3:28" x14ac:dyDescent="0.15"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</row>
    <row r="2386" spans="3:28" x14ac:dyDescent="0.15"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</row>
    <row r="2387" spans="3:28" x14ac:dyDescent="0.15"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</row>
    <row r="2388" spans="3:28" x14ac:dyDescent="0.15"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</row>
    <row r="2389" spans="3:28" x14ac:dyDescent="0.15"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</row>
    <row r="2390" spans="3:28" x14ac:dyDescent="0.15"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</row>
    <row r="2391" spans="3:28" x14ac:dyDescent="0.15"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</row>
    <row r="2392" spans="3:28" x14ac:dyDescent="0.15"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</row>
    <row r="2393" spans="3:28" x14ac:dyDescent="0.15"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</row>
    <row r="2394" spans="3:28" x14ac:dyDescent="0.15"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</row>
    <row r="2395" spans="3:28" x14ac:dyDescent="0.15"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</row>
    <row r="2396" spans="3:28" x14ac:dyDescent="0.15"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</row>
    <row r="2397" spans="3:28" x14ac:dyDescent="0.15"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</row>
    <row r="2398" spans="3:28" x14ac:dyDescent="0.15"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</row>
    <row r="2399" spans="3:28" x14ac:dyDescent="0.15"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</row>
    <row r="2400" spans="3:28" x14ac:dyDescent="0.15"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</row>
    <row r="2401" spans="3:28" x14ac:dyDescent="0.15"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</row>
    <row r="2402" spans="3:28" x14ac:dyDescent="0.15"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</row>
    <row r="2403" spans="3:28" x14ac:dyDescent="0.15"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</row>
    <row r="2404" spans="3:28" x14ac:dyDescent="0.15"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</row>
    <row r="2405" spans="3:28" x14ac:dyDescent="0.15"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</row>
    <row r="2406" spans="3:28" x14ac:dyDescent="0.15"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</row>
    <row r="2407" spans="3:28" x14ac:dyDescent="0.15"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</row>
    <row r="2408" spans="3:28" x14ac:dyDescent="0.15"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</row>
    <row r="2409" spans="3:28" x14ac:dyDescent="0.15"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</row>
    <row r="2410" spans="3:28" x14ac:dyDescent="0.15"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</row>
    <row r="2411" spans="3:28" x14ac:dyDescent="0.15"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</row>
    <row r="2412" spans="3:28" x14ac:dyDescent="0.15"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</row>
    <row r="2413" spans="3:28" x14ac:dyDescent="0.15"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</row>
    <row r="2414" spans="3:28" x14ac:dyDescent="0.15"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</row>
    <row r="2415" spans="3:28" x14ac:dyDescent="0.15"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</row>
    <row r="2416" spans="3:28" x14ac:dyDescent="0.15"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</row>
    <row r="2417" spans="3:28" x14ac:dyDescent="0.15"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</row>
    <row r="2418" spans="3:28" x14ac:dyDescent="0.15"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</row>
    <row r="2419" spans="3:28" x14ac:dyDescent="0.15"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</row>
    <row r="2420" spans="3:28" x14ac:dyDescent="0.15"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</row>
    <row r="2421" spans="3:28" x14ac:dyDescent="0.15"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</row>
    <row r="2422" spans="3:28" x14ac:dyDescent="0.15"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</row>
    <row r="2423" spans="3:28" x14ac:dyDescent="0.15"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</row>
    <row r="2424" spans="3:28" x14ac:dyDescent="0.15"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</row>
    <row r="2425" spans="3:28" x14ac:dyDescent="0.15"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</row>
    <row r="2426" spans="3:28" x14ac:dyDescent="0.15"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</row>
    <row r="2427" spans="3:28" x14ac:dyDescent="0.15"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</row>
    <row r="2428" spans="3:28" x14ac:dyDescent="0.15"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</row>
    <row r="2429" spans="3:28" x14ac:dyDescent="0.15"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</row>
    <row r="2430" spans="3:28" x14ac:dyDescent="0.15"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</row>
    <row r="2431" spans="3:28" x14ac:dyDescent="0.15"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</row>
    <row r="2432" spans="3:28" x14ac:dyDescent="0.15"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</row>
    <row r="2433" spans="3:28" x14ac:dyDescent="0.15"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</row>
    <row r="2434" spans="3:28" x14ac:dyDescent="0.15"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</row>
    <row r="2435" spans="3:28" x14ac:dyDescent="0.15"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</row>
    <row r="2436" spans="3:28" x14ac:dyDescent="0.15"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</row>
    <row r="2437" spans="3:28" x14ac:dyDescent="0.15"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</row>
    <row r="2438" spans="3:28" x14ac:dyDescent="0.15"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</row>
    <row r="2439" spans="3:28" x14ac:dyDescent="0.15"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</row>
    <row r="2440" spans="3:28" x14ac:dyDescent="0.15"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</row>
    <row r="2441" spans="3:28" x14ac:dyDescent="0.15"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</row>
    <row r="2442" spans="3:28" x14ac:dyDescent="0.15"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</row>
    <row r="2443" spans="3:28" x14ac:dyDescent="0.15"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</row>
    <row r="2444" spans="3:28" x14ac:dyDescent="0.15"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</row>
    <row r="2445" spans="3:28" x14ac:dyDescent="0.15"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</row>
    <row r="2446" spans="3:28" x14ac:dyDescent="0.15"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</row>
    <row r="2447" spans="3:28" x14ac:dyDescent="0.15"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</row>
    <row r="2448" spans="3:28" x14ac:dyDescent="0.15"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</row>
    <row r="2449" spans="3:28" x14ac:dyDescent="0.15"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</row>
    <row r="2450" spans="3:28" x14ac:dyDescent="0.15"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</row>
    <row r="2451" spans="3:28" x14ac:dyDescent="0.15"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</row>
    <row r="2452" spans="3:28" x14ac:dyDescent="0.15"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</row>
    <row r="2453" spans="3:28" x14ac:dyDescent="0.15"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</row>
    <row r="2454" spans="3:28" x14ac:dyDescent="0.15"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</row>
    <row r="2455" spans="3:28" x14ac:dyDescent="0.15"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</row>
    <row r="2456" spans="3:28" x14ac:dyDescent="0.15"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</row>
    <row r="2457" spans="3:28" x14ac:dyDescent="0.15"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</row>
    <row r="2458" spans="3:28" x14ac:dyDescent="0.15"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</row>
    <row r="2459" spans="3:28" x14ac:dyDescent="0.15"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</row>
    <row r="2460" spans="3:28" x14ac:dyDescent="0.15"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</row>
    <row r="2461" spans="3:28" x14ac:dyDescent="0.15"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</row>
    <row r="2462" spans="3:28" x14ac:dyDescent="0.15"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</row>
    <row r="2463" spans="3:28" x14ac:dyDescent="0.15"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</row>
    <row r="2464" spans="3:28" x14ac:dyDescent="0.15"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</row>
    <row r="2465" spans="3:28" x14ac:dyDescent="0.15"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</row>
    <row r="2466" spans="3:28" x14ac:dyDescent="0.15"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</row>
    <row r="2467" spans="3:28" x14ac:dyDescent="0.15"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</row>
    <row r="2468" spans="3:28" x14ac:dyDescent="0.15"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</row>
    <row r="2469" spans="3:28" x14ac:dyDescent="0.15"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</row>
    <row r="2470" spans="3:28" x14ac:dyDescent="0.15"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</row>
    <row r="2471" spans="3:28" x14ac:dyDescent="0.15"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</row>
    <row r="2472" spans="3:28" x14ac:dyDescent="0.15"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</row>
    <row r="2473" spans="3:28" x14ac:dyDescent="0.15"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</row>
    <row r="2474" spans="3:28" x14ac:dyDescent="0.15"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</row>
    <row r="2475" spans="3:28" x14ac:dyDescent="0.15"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</row>
    <row r="2476" spans="3:28" x14ac:dyDescent="0.15"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</row>
    <row r="2477" spans="3:28" x14ac:dyDescent="0.15"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</row>
    <row r="2478" spans="3:28" x14ac:dyDescent="0.15"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</row>
    <row r="2479" spans="3:28" x14ac:dyDescent="0.15"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</row>
    <row r="2480" spans="3:28" x14ac:dyDescent="0.15"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</row>
    <row r="2481" spans="3:28" x14ac:dyDescent="0.15"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</row>
    <row r="2482" spans="3:28" x14ac:dyDescent="0.15"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</row>
    <row r="2483" spans="3:28" x14ac:dyDescent="0.15"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</row>
    <row r="2484" spans="3:28" x14ac:dyDescent="0.15"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</row>
    <row r="2485" spans="3:28" x14ac:dyDescent="0.15"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</row>
    <row r="2486" spans="3:28" x14ac:dyDescent="0.15"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</row>
    <row r="2487" spans="3:28" x14ac:dyDescent="0.15"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</row>
    <row r="2488" spans="3:28" x14ac:dyDescent="0.15"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</row>
    <row r="2489" spans="3:28" x14ac:dyDescent="0.15"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</row>
    <row r="2490" spans="3:28" x14ac:dyDescent="0.15"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</row>
    <row r="2491" spans="3:28" x14ac:dyDescent="0.15"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</row>
    <row r="2492" spans="3:28" x14ac:dyDescent="0.15"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</row>
    <row r="2493" spans="3:28" x14ac:dyDescent="0.15"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</row>
    <row r="2494" spans="3:28" x14ac:dyDescent="0.15"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</row>
    <row r="2495" spans="3:28" x14ac:dyDescent="0.15"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</row>
    <row r="2496" spans="3:28" x14ac:dyDescent="0.15"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</row>
    <row r="2497" spans="3:28" x14ac:dyDescent="0.15"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</row>
    <row r="2498" spans="3:28" x14ac:dyDescent="0.15"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</row>
    <row r="2499" spans="3:28" x14ac:dyDescent="0.15"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</row>
    <row r="2500" spans="3:28" x14ac:dyDescent="0.15"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</row>
    <row r="2501" spans="3:28" x14ac:dyDescent="0.15"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</row>
    <row r="2502" spans="3:28" x14ac:dyDescent="0.15"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</row>
    <row r="2503" spans="3:28" x14ac:dyDescent="0.15"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</row>
    <row r="2504" spans="3:28" x14ac:dyDescent="0.15"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</row>
    <row r="2505" spans="3:28" x14ac:dyDescent="0.15"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</row>
    <row r="2506" spans="3:28" x14ac:dyDescent="0.15"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</row>
    <row r="2507" spans="3:28" x14ac:dyDescent="0.15"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</row>
    <row r="2508" spans="3:28" x14ac:dyDescent="0.15"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</row>
    <row r="2509" spans="3:28" x14ac:dyDescent="0.15"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</row>
    <row r="2510" spans="3:28" x14ac:dyDescent="0.15"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</row>
    <row r="2511" spans="3:28" x14ac:dyDescent="0.15"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</row>
    <row r="2512" spans="3:28" x14ac:dyDescent="0.15"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</row>
    <row r="2513" spans="3:28" x14ac:dyDescent="0.15"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</row>
    <row r="2514" spans="3:28" x14ac:dyDescent="0.15"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</row>
    <row r="2515" spans="3:28" x14ac:dyDescent="0.15"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</row>
    <row r="2516" spans="3:28" x14ac:dyDescent="0.15"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</row>
    <row r="2517" spans="3:28" x14ac:dyDescent="0.15"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</row>
    <row r="2518" spans="3:28" x14ac:dyDescent="0.15"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</row>
    <row r="2519" spans="3:28" x14ac:dyDescent="0.15"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</row>
    <row r="2520" spans="3:28" x14ac:dyDescent="0.15"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</row>
    <row r="2521" spans="3:28" x14ac:dyDescent="0.15"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</row>
    <row r="2522" spans="3:28" x14ac:dyDescent="0.15"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</row>
    <row r="2523" spans="3:28" x14ac:dyDescent="0.15"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</row>
    <row r="2524" spans="3:28" x14ac:dyDescent="0.15"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</row>
    <row r="2525" spans="3:28" x14ac:dyDescent="0.15"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</row>
    <row r="2526" spans="3:28" x14ac:dyDescent="0.15"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</row>
    <row r="2527" spans="3:28" x14ac:dyDescent="0.15"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</row>
    <row r="2528" spans="3:28" x14ac:dyDescent="0.15"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</row>
    <row r="2529" spans="3:28" x14ac:dyDescent="0.15"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</row>
    <row r="2530" spans="3:28" x14ac:dyDescent="0.15"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</row>
    <row r="2531" spans="3:28" x14ac:dyDescent="0.15"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</row>
    <row r="2532" spans="3:28" x14ac:dyDescent="0.15"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</row>
    <row r="2533" spans="3:28" x14ac:dyDescent="0.15"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</row>
    <row r="2534" spans="3:28" x14ac:dyDescent="0.15"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</row>
    <row r="2535" spans="3:28" x14ac:dyDescent="0.15"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</row>
    <row r="2536" spans="3:28" x14ac:dyDescent="0.15"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</row>
    <row r="2537" spans="3:28" x14ac:dyDescent="0.15"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</row>
    <row r="2538" spans="3:28" x14ac:dyDescent="0.15"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</row>
    <row r="2539" spans="3:28" x14ac:dyDescent="0.15"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</row>
    <row r="2540" spans="3:28" x14ac:dyDescent="0.15"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</row>
    <row r="2541" spans="3:28" x14ac:dyDescent="0.15"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</row>
    <row r="2542" spans="3:28" x14ac:dyDescent="0.15"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</row>
    <row r="2543" spans="3:28" x14ac:dyDescent="0.15"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</row>
    <row r="2544" spans="3:28" x14ac:dyDescent="0.15"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</row>
    <row r="2545" spans="3:28" x14ac:dyDescent="0.15"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</row>
    <row r="2546" spans="3:28" x14ac:dyDescent="0.15"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</row>
    <row r="2547" spans="3:28" x14ac:dyDescent="0.15"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</row>
    <row r="2548" spans="3:28" x14ac:dyDescent="0.15"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</row>
    <row r="2549" spans="3:28" x14ac:dyDescent="0.15"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</row>
    <row r="2550" spans="3:28" x14ac:dyDescent="0.15"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</row>
    <row r="2551" spans="3:28" x14ac:dyDescent="0.15"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</row>
    <row r="2552" spans="3:28" x14ac:dyDescent="0.15"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</row>
    <row r="2553" spans="3:28" x14ac:dyDescent="0.15"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</row>
    <row r="2554" spans="3:28" x14ac:dyDescent="0.15"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</row>
    <row r="2555" spans="3:28" x14ac:dyDescent="0.15"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</row>
    <row r="2556" spans="3:28" x14ac:dyDescent="0.15"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</row>
    <row r="2557" spans="3:28" x14ac:dyDescent="0.15"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</row>
    <row r="2558" spans="3:28" x14ac:dyDescent="0.15"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</row>
    <row r="2559" spans="3:28" x14ac:dyDescent="0.15"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</row>
    <row r="2560" spans="3:28" x14ac:dyDescent="0.15"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</row>
    <row r="2561" spans="3:28" x14ac:dyDescent="0.15"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</row>
    <row r="2562" spans="3:28" x14ac:dyDescent="0.15"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</row>
    <row r="2563" spans="3:28" x14ac:dyDescent="0.15"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</row>
    <row r="2564" spans="3:28" x14ac:dyDescent="0.15"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</row>
    <row r="2565" spans="3:28" x14ac:dyDescent="0.15"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</row>
    <row r="2566" spans="3:28" x14ac:dyDescent="0.15"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</row>
    <row r="2567" spans="3:28" x14ac:dyDescent="0.15"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</row>
    <row r="2568" spans="3:28" x14ac:dyDescent="0.15"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</row>
    <row r="2569" spans="3:28" x14ac:dyDescent="0.15"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</row>
    <row r="2570" spans="3:28" x14ac:dyDescent="0.15"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</row>
    <row r="2571" spans="3:28" x14ac:dyDescent="0.15"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</row>
    <row r="2572" spans="3:28" x14ac:dyDescent="0.15"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</row>
    <row r="2573" spans="3:28" x14ac:dyDescent="0.15"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</row>
    <row r="2574" spans="3:28" x14ac:dyDescent="0.15"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</row>
    <row r="2575" spans="3:28" x14ac:dyDescent="0.15"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</row>
    <row r="2576" spans="3:28" x14ac:dyDescent="0.15"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</row>
    <row r="2577" spans="3:28" x14ac:dyDescent="0.15"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</row>
    <row r="2578" spans="3:28" x14ac:dyDescent="0.15"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</row>
    <row r="2579" spans="3:28" x14ac:dyDescent="0.15"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</row>
    <row r="2580" spans="3:28" x14ac:dyDescent="0.15"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</row>
    <row r="2581" spans="3:28" x14ac:dyDescent="0.15"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</row>
    <row r="2582" spans="3:28" x14ac:dyDescent="0.15"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</row>
    <row r="2583" spans="3:28" x14ac:dyDescent="0.15"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</row>
    <row r="2584" spans="3:28" x14ac:dyDescent="0.15"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</row>
    <row r="2585" spans="3:28" x14ac:dyDescent="0.15"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</row>
    <row r="2586" spans="3:28" x14ac:dyDescent="0.15"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</row>
    <row r="2587" spans="3:28" x14ac:dyDescent="0.15"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</row>
    <row r="2588" spans="3:28" x14ac:dyDescent="0.15"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</row>
    <row r="2589" spans="3:28" x14ac:dyDescent="0.15"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</row>
    <row r="2590" spans="3:28" x14ac:dyDescent="0.15"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</row>
    <row r="2591" spans="3:28" x14ac:dyDescent="0.15"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</row>
    <row r="2592" spans="3:28" x14ac:dyDescent="0.15"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</row>
    <row r="2593" spans="3:28" x14ac:dyDescent="0.15"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</row>
    <row r="2594" spans="3:28" x14ac:dyDescent="0.15"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</row>
    <row r="2595" spans="3:28" x14ac:dyDescent="0.15"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</row>
    <row r="2596" spans="3:28" x14ac:dyDescent="0.15"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</row>
    <row r="2597" spans="3:28" x14ac:dyDescent="0.15"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</row>
    <row r="2598" spans="3:28" x14ac:dyDescent="0.15"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</row>
    <row r="2599" spans="3:28" x14ac:dyDescent="0.15"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</row>
    <row r="2600" spans="3:28" x14ac:dyDescent="0.15"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</row>
    <row r="2601" spans="3:28" x14ac:dyDescent="0.15"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</row>
    <row r="2602" spans="3:28" x14ac:dyDescent="0.15"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</row>
    <row r="2603" spans="3:28" x14ac:dyDescent="0.15"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</row>
    <row r="2604" spans="3:28" x14ac:dyDescent="0.15"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</row>
    <row r="2605" spans="3:28" x14ac:dyDescent="0.15"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</row>
    <row r="2606" spans="3:28" x14ac:dyDescent="0.15"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</row>
    <row r="2607" spans="3:28" x14ac:dyDescent="0.15"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</row>
    <row r="2608" spans="3:28" x14ac:dyDescent="0.15"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</row>
    <row r="2609" spans="3:28" x14ac:dyDescent="0.15"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</row>
    <row r="2610" spans="3:28" x14ac:dyDescent="0.15"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</row>
    <row r="2611" spans="3:28" x14ac:dyDescent="0.15"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</row>
    <row r="2612" spans="3:28" x14ac:dyDescent="0.15"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</row>
    <row r="2613" spans="3:28" x14ac:dyDescent="0.15"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</row>
    <row r="2614" spans="3:28" x14ac:dyDescent="0.15"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</row>
    <row r="2615" spans="3:28" x14ac:dyDescent="0.15"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</row>
    <row r="2616" spans="3:28" x14ac:dyDescent="0.15"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</row>
    <row r="2617" spans="3:28" x14ac:dyDescent="0.15"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</row>
    <row r="2618" spans="3:28" x14ac:dyDescent="0.15"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</row>
    <row r="2619" spans="3:28" x14ac:dyDescent="0.15"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</row>
    <row r="2620" spans="3:28" x14ac:dyDescent="0.15"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</row>
    <row r="2621" spans="3:28" x14ac:dyDescent="0.15"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</row>
    <row r="2622" spans="3:28" x14ac:dyDescent="0.15"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</row>
    <row r="2623" spans="3:28" x14ac:dyDescent="0.15"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</row>
    <row r="2624" spans="3:28" x14ac:dyDescent="0.15"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</row>
    <row r="2625" spans="3:28" x14ac:dyDescent="0.15"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</row>
    <row r="2626" spans="3:28" x14ac:dyDescent="0.15"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</row>
    <row r="2627" spans="3:28" x14ac:dyDescent="0.15"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</row>
    <row r="2628" spans="3:28" x14ac:dyDescent="0.15"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</row>
    <row r="2629" spans="3:28" x14ac:dyDescent="0.15"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</row>
    <row r="2630" spans="3:28" x14ac:dyDescent="0.15"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</row>
    <row r="2631" spans="3:28" x14ac:dyDescent="0.15"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</row>
    <row r="2632" spans="3:28" x14ac:dyDescent="0.15"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</row>
    <row r="2633" spans="3:28" x14ac:dyDescent="0.15"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</row>
    <row r="2634" spans="3:28" x14ac:dyDescent="0.15"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</row>
    <row r="2635" spans="3:28" x14ac:dyDescent="0.15"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</row>
    <row r="2636" spans="3:28" x14ac:dyDescent="0.15"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</row>
    <row r="2637" spans="3:28" x14ac:dyDescent="0.15"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</row>
    <row r="2638" spans="3:28" x14ac:dyDescent="0.15"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</row>
    <row r="2639" spans="3:28" x14ac:dyDescent="0.15"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</row>
    <row r="2640" spans="3:28" x14ac:dyDescent="0.15"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</row>
    <row r="2641" spans="3:28" x14ac:dyDescent="0.15"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</row>
    <row r="2642" spans="3:28" x14ac:dyDescent="0.15"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</row>
    <row r="2643" spans="3:28" x14ac:dyDescent="0.15"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</row>
    <row r="2644" spans="3:28" x14ac:dyDescent="0.15"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</row>
    <row r="2645" spans="3:28" x14ac:dyDescent="0.15"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</row>
    <row r="2646" spans="3:28" x14ac:dyDescent="0.15"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</row>
    <row r="2647" spans="3:28" x14ac:dyDescent="0.15"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</row>
    <row r="2648" spans="3:28" x14ac:dyDescent="0.15"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</row>
    <row r="2649" spans="3:28" x14ac:dyDescent="0.15"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</row>
    <row r="2650" spans="3:28" x14ac:dyDescent="0.15"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</row>
    <row r="2651" spans="3:28" x14ac:dyDescent="0.15"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</row>
    <row r="2652" spans="3:28" x14ac:dyDescent="0.15"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</row>
    <row r="2653" spans="3:28" x14ac:dyDescent="0.15"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</row>
    <row r="2654" spans="3:28" x14ac:dyDescent="0.15"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</row>
    <row r="2655" spans="3:28" x14ac:dyDescent="0.15"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</row>
    <row r="2656" spans="3:28" x14ac:dyDescent="0.15"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</row>
    <row r="2657" spans="3:28" x14ac:dyDescent="0.15"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</row>
    <row r="2658" spans="3:28" x14ac:dyDescent="0.15"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</row>
    <row r="2659" spans="3:28" x14ac:dyDescent="0.15"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</row>
    <row r="2660" spans="3:28" x14ac:dyDescent="0.15"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</row>
    <row r="2661" spans="3:28" x14ac:dyDescent="0.15"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</row>
    <row r="2662" spans="3:28" x14ac:dyDescent="0.15"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</row>
    <row r="2663" spans="3:28" x14ac:dyDescent="0.15"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</row>
    <row r="2664" spans="3:28" x14ac:dyDescent="0.15"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</row>
    <row r="2665" spans="3:28" x14ac:dyDescent="0.15"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</row>
    <row r="2666" spans="3:28" x14ac:dyDescent="0.15"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</row>
    <row r="2667" spans="3:28" x14ac:dyDescent="0.15"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</row>
    <row r="2668" spans="3:28" x14ac:dyDescent="0.15"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</row>
    <row r="2669" spans="3:28" x14ac:dyDescent="0.15"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</row>
    <row r="2670" spans="3:28" x14ac:dyDescent="0.15"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</row>
    <row r="2671" spans="3:28" x14ac:dyDescent="0.15"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</row>
    <row r="2672" spans="3:28" x14ac:dyDescent="0.15"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</row>
    <row r="2673" spans="3:28" x14ac:dyDescent="0.15"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</row>
    <row r="2674" spans="3:28" x14ac:dyDescent="0.15"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</row>
    <row r="2675" spans="3:28" x14ac:dyDescent="0.15"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</row>
    <row r="2676" spans="3:28" x14ac:dyDescent="0.15"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</row>
    <row r="2677" spans="3:28" x14ac:dyDescent="0.15"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</row>
    <row r="2678" spans="3:28" x14ac:dyDescent="0.15"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</row>
    <row r="2679" spans="3:28" x14ac:dyDescent="0.15"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</row>
    <row r="2680" spans="3:28" x14ac:dyDescent="0.15"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</row>
    <row r="2681" spans="3:28" x14ac:dyDescent="0.15"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</row>
    <row r="2682" spans="3:28" x14ac:dyDescent="0.15"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</row>
    <row r="2683" spans="3:28" x14ac:dyDescent="0.15"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</row>
    <row r="2684" spans="3:28" x14ac:dyDescent="0.15"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</row>
    <row r="2685" spans="3:28" x14ac:dyDescent="0.15"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</row>
    <row r="2686" spans="3:28" x14ac:dyDescent="0.15"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</row>
    <row r="2687" spans="3:28" x14ac:dyDescent="0.15"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</row>
    <row r="2688" spans="3:28" x14ac:dyDescent="0.15"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</row>
    <row r="2689" spans="3:28" x14ac:dyDescent="0.15"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</row>
    <row r="2690" spans="3:28" x14ac:dyDescent="0.15"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</row>
    <row r="2691" spans="3:28" x14ac:dyDescent="0.15"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</row>
    <row r="2692" spans="3:28" x14ac:dyDescent="0.15"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</row>
    <row r="2693" spans="3:28" x14ac:dyDescent="0.15"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</row>
    <row r="2694" spans="3:28" x14ac:dyDescent="0.15"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</row>
    <row r="2695" spans="3:28" x14ac:dyDescent="0.15"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</row>
    <row r="2696" spans="3:28" x14ac:dyDescent="0.15"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</row>
    <row r="2697" spans="3:28" x14ac:dyDescent="0.15"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</row>
    <row r="2698" spans="3:28" x14ac:dyDescent="0.15"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</row>
    <row r="2699" spans="3:28" x14ac:dyDescent="0.15"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</row>
    <row r="2700" spans="3:28" x14ac:dyDescent="0.15"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</row>
    <row r="2701" spans="3:28" x14ac:dyDescent="0.15"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</row>
    <row r="2702" spans="3:28" x14ac:dyDescent="0.15"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</row>
    <row r="2703" spans="3:28" x14ac:dyDescent="0.15"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</row>
    <row r="2704" spans="3:28" x14ac:dyDescent="0.15"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</row>
    <row r="2705" spans="3:28" x14ac:dyDescent="0.15"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</row>
    <row r="2706" spans="3:28" x14ac:dyDescent="0.15"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</row>
    <row r="2707" spans="3:28" x14ac:dyDescent="0.15"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</row>
    <row r="2708" spans="3:28" x14ac:dyDescent="0.15"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</row>
    <row r="2709" spans="3:28" x14ac:dyDescent="0.15"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</row>
    <row r="2710" spans="3:28" x14ac:dyDescent="0.15"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</row>
    <row r="2711" spans="3:28" x14ac:dyDescent="0.15"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</row>
    <row r="2712" spans="3:28" x14ac:dyDescent="0.15"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</row>
    <row r="2713" spans="3:28" x14ac:dyDescent="0.15"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</row>
    <row r="2714" spans="3:28" x14ac:dyDescent="0.15"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</row>
    <row r="2715" spans="3:28" x14ac:dyDescent="0.15"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</row>
    <row r="2716" spans="3:28" x14ac:dyDescent="0.15"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</row>
    <row r="2717" spans="3:28" x14ac:dyDescent="0.15"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</row>
    <row r="2718" spans="3:28" x14ac:dyDescent="0.15"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</row>
    <row r="2719" spans="3:28" x14ac:dyDescent="0.15"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</row>
    <row r="2720" spans="3:28" x14ac:dyDescent="0.15"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</row>
    <row r="2721" spans="3:28" x14ac:dyDescent="0.15"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</row>
    <row r="2722" spans="3:28" x14ac:dyDescent="0.15"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</row>
    <row r="2723" spans="3:28" x14ac:dyDescent="0.15"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</row>
    <row r="2724" spans="3:28" x14ac:dyDescent="0.15"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</row>
    <row r="2725" spans="3:28" x14ac:dyDescent="0.15"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</row>
    <row r="2726" spans="3:28" x14ac:dyDescent="0.15"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</row>
    <row r="2727" spans="3:28" x14ac:dyDescent="0.15"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</row>
    <row r="2728" spans="3:28" x14ac:dyDescent="0.15"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</row>
    <row r="2729" spans="3:28" x14ac:dyDescent="0.15"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</row>
    <row r="2730" spans="3:28" x14ac:dyDescent="0.15"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</row>
    <row r="2731" spans="3:28" x14ac:dyDescent="0.15"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</row>
    <row r="2732" spans="3:28" x14ac:dyDescent="0.15"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</row>
    <row r="2733" spans="3:28" x14ac:dyDescent="0.15"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</row>
    <row r="2734" spans="3:28" x14ac:dyDescent="0.15"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</row>
    <row r="2735" spans="3:28" x14ac:dyDescent="0.15"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</row>
    <row r="2736" spans="3:28" x14ac:dyDescent="0.15"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</row>
    <row r="2737" spans="3:28" x14ac:dyDescent="0.15"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</row>
    <row r="2738" spans="3:28" x14ac:dyDescent="0.15"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</row>
    <row r="2739" spans="3:28" x14ac:dyDescent="0.15"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</row>
    <row r="2740" spans="3:28" x14ac:dyDescent="0.15"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</row>
    <row r="2741" spans="3:28" x14ac:dyDescent="0.15"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12</vt:i4>
      </vt:variant>
    </vt:vector>
  </HeadingPairs>
  <TitlesOfParts>
    <vt:vector size="25" baseType="lpstr">
      <vt:lpstr>VOTOS</vt:lpstr>
      <vt:lpstr>CALIFICACION</vt:lpstr>
      <vt:lpstr>TABLA CALIFICACIÓN</vt:lpstr>
      <vt:lpstr>TABLA VOTOS</vt:lpstr>
      <vt:lpstr>IPC</vt:lpstr>
      <vt:lpstr>HT BANCOS</vt:lpstr>
      <vt:lpstr>HT CUARTA</vt:lpstr>
      <vt:lpstr>HT QUINTA</vt:lpstr>
      <vt:lpstr>tabla</vt:lpstr>
      <vt:lpstr>1ra</vt:lpstr>
      <vt:lpstr>2da</vt:lpstr>
      <vt:lpstr>4ta</vt:lpstr>
      <vt:lpstr>5ta</vt:lpstr>
      <vt:lpstr>'1ra'!Área_de_impresión</vt:lpstr>
      <vt:lpstr>'2da'!Área_de_impresión</vt:lpstr>
      <vt:lpstr>'4ta'!Área_de_impresión</vt:lpstr>
      <vt:lpstr>'5ta'!Área_de_impresión</vt:lpstr>
      <vt:lpstr>'TABLA VOTOS'!Área_de_impresión</vt:lpstr>
      <vt:lpstr>VOTOS!Área_de_impresión</vt:lpstr>
      <vt:lpstr>'1ra'!Títulos_a_imprimir</vt:lpstr>
      <vt:lpstr>'2da'!Títulos_a_imprimir</vt:lpstr>
      <vt:lpstr>'4ta'!Títulos_a_imprimir</vt:lpstr>
      <vt:lpstr>'5ta'!Títulos_a_imprimir</vt:lpstr>
      <vt:lpstr>'TABLA CALIFICACIÓN'!Títulos_a_imprimir</vt:lpstr>
      <vt:lpstr>'TABLA VOTOS'!Títulos_a_imprimir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smorales - Sandra Milena Morales Gil</dc:creator>
  <cp:lastModifiedBy>Microsoft Office User</cp:lastModifiedBy>
  <cp:lastPrinted>2020-09-15T22:09:31Z</cp:lastPrinted>
  <dcterms:created xsi:type="dcterms:W3CDTF">2018-01-23T19:18:52Z</dcterms:created>
  <dcterms:modified xsi:type="dcterms:W3CDTF">2020-09-21T04:39:04Z</dcterms:modified>
</cp:coreProperties>
</file>